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omments1.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omments2.xml" ContentType="application/vnd.openxmlformats-officedocument.spreadsheetml.comments+xml"/>
  <Override PartName="/xl/drawings/drawing6.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H:\QC\2023\Fisheries &amp; Oceans Canada\"/>
    </mc:Choice>
  </mc:AlternateContent>
  <xr:revisionPtr revIDLastSave="0" documentId="8_{909C5ADE-C245-4B5F-8A22-47E962FEF1E5}" xr6:coauthVersionLast="47" xr6:coauthVersionMax="47" xr10:uidLastSave="{00000000-0000-0000-0000-000000000000}"/>
  <bookViews>
    <workbookView xWindow="768" yWindow="768" windowWidth="17472" windowHeight="11352" tabRatio="546" xr2:uid="{00000000-000D-0000-FFFF-FFFF00000000}"/>
  </bookViews>
  <sheets>
    <sheet name="Input" sheetId="1" r:id="rId1"/>
    <sheet name="Analysis" sheetId="8" r:id="rId2"/>
    <sheet name="Charts" sheetId="7" r:id="rId3"/>
    <sheet name="AREM" sheetId="6" r:id="rId4"/>
    <sheet name="ALK" sheetId="5" r:id="rId5"/>
    <sheet name="Reader Feedback" sheetId="9" r:id="rId6"/>
    <sheet name="QC Record" sheetId="3" r:id="rId7"/>
    <sheet name="Sheet 1" sheetId="4" state="hidden" r:id="rId8"/>
  </sheets>
  <definedNames>
    <definedName name="_xlnm._FilterDatabase" localSheetId="0" hidden="1">Input!$B$2:$L$3002</definedName>
    <definedName name="_xlnm.Print_Area" localSheetId="4">ALK!$B$1:$BB$41</definedName>
    <definedName name="_xlnm.Print_Area" localSheetId="0">Input!$B$2:$CM$56</definedName>
    <definedName name="_xlnm.Print_Area" localSheetId="6">'QC Record'!$A$1:$J$38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3" i="8" l="1"/>
  <c r="J53" i="8" s="1"/>
  <c r="M1003" i="1"/>
  <c r="V1003" i="1" s="1"/>
  <c r="N1003" i="1"/>
  <c r="O1003" i="1"/>
  <c r="P1003" i="1"/>
  <c r="Q1003" i="1" s="1"/>
  <c r="R1003" i="1"/>
  <c r="S1003" i="1"/>
  <c r="T1003" i="1"/>
  <c r="U1003" i="1"/>
  <c r="W1003" i="1"/>
  <c r="X1003" i="1"/>
  <c r="Y1003" i="1"/>
  <c r="Z1003" i="1"/>
  <c r="AA1003" i="1"/>
  <c r="AB1003" i="1"/>
  <c r="AC1003" i="1"/>
  <c r="AE1003" i="1"/>
  <c r="AF1003" i="1"/>
  <c r="AG1003" i="1" s="1"/>
  <c r="AH1003" i="1"/>
  <c r="AJ1003" i="1"/>
  <c r="AM1003" i="1"/>
  <c r="AN1003" i="1"/>
  <c r="AO1003" i="1" s="1"/>
  <c r="AP1003" i="1" s="1"/>
  <c r="AQ1003" i="1"/>
  <c r="AR1003" i="1"/>
  <c r="M1004" i="1"/>
  <c r="V1004" i="1" s="1"/>
  <c r="N1004" i="1"/>
  <c r="O1004" i="1"/>
  <c r="P1004" i="1"/>
  <c r="Q1004" i="1" s="1"/>
  <c r="R1004" i="1"/>
  <c r="S1004" i="1"/>
  <c r="T1004" i="1"/>
  <c r="U1004" i="1"/>
  <c r="W1004" i="1"/>
  <c r="X1004" i="1"/>
  <c r="Y1004" i="1"/>
  <c r="Z1004" i="1"/>
  <c r="AA1004" i="1"/>
  <c r="AB1004" i="1"/>
  <c r="AC1004" i="1"/>
  <c r="AE1004" i="1"/>
  <c r="AF1004" i="1"/>
  <c r="AG1004" i="1" s="1"/>
  <c r="AH1004" i="1"/>
  <c r="AJ1004" i="1"/>
  <c r="AN1004" i="1"/>
  <c r="AQ1004" i="1"/>
  <c r="AR1004" i="1"/>
  <c r="M1005" i="1"/>
  <c r="V1005" i="1" s="1"/>
  <c r="N1005" i="1"/>
  <c r="O1005" i="1"/>
  <c r="P1005" i="1"/>
  <c r="Q1005" i="1" s="1"/>
  <c r="R1005" i="1"/>
  <c r="S1005" i="1"/>
  <c r="T1005" i="1"/>
  <c r="U1005" i="1"/>
  <c r="W1005" i="1"/>
  <c r="X1005" i="1"/>
  <c r="Y1005" i="1"/>
  <c r="Z1005" i="1"/>
  <c r="AA1005" i="1"/>
  <c r="AD1005" i="1" s="1"/>
  <c r="AB1005" i="1"/>
  <c r="AC1005" i="1"/>
  <c r="AE1005" i="1"/>
  <c r="AF1005" i="1"/>
  <c r="AG1005" i="1" s="1"/>
  <c r="AH1005" i="1"/>
  <c r="AJ1005" i="1"/>
  <c r="AN1005" i="1"/>
  <c r="AO1005" i="1" s="1"/>
  <c r="AP1005" i="1" s="1"/>
  <c r="AQ1005" i="1"/>
  <c r="AR1005" i="1"/>
  <c r="M1006" i="1"/>
  <c r="V1006" i="1" s="1"/>
  <c r="N1006" i="1"/>
  <c r="O1006" i="1"/>
  <c r="P1006" i="1"/>
  <c r="Q1006" i="1" s="1"/>
  <c r="R1006" i="1"/>
  <c r="S1006" i="1"/>
  <c r="T1006" i="1"/>
  <c r="U1006" i="1"/>
  <c r="W1006" i="1"/>
  <c r="X1006" i="1"/>
  <c r="Y1006" i="1"/>
  <c r="Z1006" i="1"/>
  <c r="AA1006" i="1"/>
  <c r="AB1006" i="1"/>
  <c r="AC1006" i="1"/>
  <c r="AE1006" i="1"/>
  <c r="AF1006" i="1"/>
  <c r="AG1006" i="1" s="1"/>
  <c r="AH1006" i="1"/>
  <c r="AJ1006" i="1"/>
  <c r="AN1006" i="1"/>
  <c r="AO1006" i="1" s="1"/>
  <c r="AP1006" i="1" s="1"/>
  <c r="AQ1006" i="1"/>
  <c r="AR1006" i="1"/>
  <c r="M1007" i="1"/>
  <c r="V1007" i="1" s="1"/>
  <c r="N1007" i="1"/>
  <c r="O1007" i="1"/>
  <c r="P1007" i="1"/>
  <c r="Q1007" i="1" s="1"/>
  <c r="R1007" i="1"/>
  <c r="S1007" i="1"/>
  <c r="T1007" i="1"/>
  <c r="U1007" i="1"/>
  <c r="W1007" i="1"/>
  <c r="X1007" i="1"/>
  <c r="Y1007" i="1"/>
  <c r="Z1007" i="1"/>
  <c r="AA1007" i="1"/>
  <c r="AB1007" i="1"/>
  <c r="AC1007" i="1"/>
  <c r="AE1007" i="1"/>
  <c r="AF1007" i="1"/>
  <c r="AG1007" i="1" s="1"/>
  <c r="AH1007" i="1"/>
  <c r="AJ1007" i="1"/>
  <c r="AN1007" i="1"/>
  <c r="AQ1007" i="1"/>
  <c r="AR1007" i="1"/>
  <c r="M1008" i="1"/>
  <c r="V1008" i="1" s="1"/>
  <c r="N1008" i="1"/>
  <c r="O1008" i="1"/>
  <c r="P1008" i="1"/>
  <c r="Q1008" i="1" s="1"/>
  <c r="R1008" i="1"/>
  <c r="S1008" i="1"/>
  <c r="T1008" i="1"/>
  <c r="U1008" i="1"/>
  <c r="W1008" i="1"/>
  <c r="X1008" i="1"/>
  <c r="Y1008" i="1"/>
  <c r="Z1008" i="1"/>
  <c r="AA1008" i="1"/>
  <c r="AB1008" i="1"/>
  <c r="AC1008" i="1"/>
  <c r="AE1008" i="1"/>
  <c r="AF1008" i="1"/>
  <c r="AG1008" i="1" s="1"/>
  <c r="AH1008" i="1"/>
  <c r="AJ1008" i="1"/>
  <c r="AN1008" i="1"/>
  <c r="AQ1008" i="1"/>
  <c r="AR1008" i="1"/>
  <c r="M1009" i="1"/>
  <c r="V1009" i="1" s="1"/>
  <c r="N1009" i="1"/>
  <c r="O1009" i="1"/>
  <c r="P1009" i="1"/>
  <c r="Q1009" i="1" s="1"/>
  <c r="R1009" i="1"/>
  <c r="S1009" i="1"/>
  <c r="T1009" i="1"/>
  <c r="U1009" i="1"/>
  <c r="W1009" i="1"/>
  <c r="X1009" i="1"/>
  <c r="Y1009" i="1"/>
  <c r="Z1009" i="1"/>
  <c r="AA1009" i="1"/>
  <c r="AD1009" i="1" s="1"/>
  <c r="AB1009" i="1"/>
  <c r="AC1009" i="1"/>
  <c r="AE1009" i="1"/>
  <c r="AF1009" i="1"/>
  <c r="AG1009" i="1" s="1"/>
  <c r="AH1009" i="1"/>
  <c r="AJ1009" i="1"/>
  <c r="AN1009" i="1"/>
  <c r="AO1009" i="1" s="1"/>
  <c r="AP1009" i="1" s="1"/>
  <c r="AQ1009" i="1"/>
  <c r="AR1009" i="1"/>
  <c r="M1010" i="1"/>
  <c r="V1010" i="1" s="1"/>
  <c r="N1010" i="1"/>
  <c r="O1010" i="1"/>
  <c r="P1010" i="1"/>
  <c r="Q1010" i="1" s="1"/>
  <c r="R1010" i="1"/>
  <c r="S1010" i="1"/>
  <c r="T1010" i="1"/>
  <c r="U1010" i="1"/>
  <c r="W1010" i="1"/>
  <c r="X1010" i="1"/>
  <c r="Y1010" i="1"/>
  <c r="Z1010" i="1"/>
  <c r="AA1010" i="1"/>
  <c r="AB1010" i="1"/>
  <c r="AC1010" i="1"/>
  <c r="AE1010" i="1"/>
  <c r="AF1010" i="1"/>
  <c r="AG1010" i="1" s="1"/>
  <c r="AH1010" i="1"/>
  <c r="AJ1010" i="1"/>
  <c r="AN1010" i="1"/>
  <c r="AO1010" i="1" s="1"/>
  <c r="AP1010" i="1" s="1"/>
  <c r="AQ1010" i="1"/>
  <c r="AR1010" i="1"/>
  <c r="M1011" i="1"/>
  <c r="V1011" i="1" s="1"/>
  <c r="N1011" i="1"/>
  <c r="O1011" i="1"/>
  <c r="P1011" i="1"/>
  <c r="Q1011" i="1" s="1"/>
  <c r="R1011" i="1"/>
  <c r="S1011" i="1"/>
  <c r="T1011" i="1"/>
  <c r="U1011" i="1"/>
  <c r="W1011" i="1"/>
  <c r="X1011" i="1"/>
  <c r="Y1011" i="1"/>
  <c r="Z1011" i="1"/>
  <c r="AA1011" i="1"/>
  <c r="AB1011" i="1"/>
  <c r="AC1011" i="1"/>
  <c r="AE1011" i="1"/>
  <c r="AF1011" i="1"/>
  <c r="AG1011" i="1" s="1"/>
  <c r="AH1011" i="1"/>
  <c r="AJ1011" i="1"/>
  <c r="AM1011" i="1"/>
  <c r="AN1011" i="1"/>
  <c r="AO1011" i="1" s="1"/>
  <c r="AP1011" i="1" s="1"/>
  <c r="AQ1011" i="1"/>
  <c r="AR1011" i="1"/>
  <c r="M1012" i="1"/>
  <c r="V1012" i="1" s="1"/>
  <c r="N1012" i="1"/>
  <c r="O1012" i="1"/>
  <c r="P1012" i="1"/>
  <c r="Q1012" i="1" s="1"/>
  <c r="R1012" i="1"/>
  <c r="S1012" i="1"/>
  <c r="T1012" i="1"/>
  <c r="U1012" i="1"/>
  <c r="W1012" i="1"/>
  <c r="X1012" i="1"/>
  <c r="Y1012" i="1"/>
  <c r="Z1012" i="1"/>
  <c r="AA1012" i="1"/>
  <c r="AD1012" i="1" s="1"/>
  <c r="AB1012" i="1"/>
  <c r="AC1012" i="1"/>
  <c r="AE1012" i="1"/>
  <c r="AF1012" i="1"/>
  <c r="AG1012" i="1" s="1"/>
  <c r="AH1012" i="1"/>
  <c r="AJ1012" i="1"/>
  <c r="AN1012" i="1"/>
  <c r="AQ1012" i="1"/>
  <c r="AR1012" i="1"/>
  <c r="M1013" i="1"/>
  <c r="V1013" i="1" s="1"/>
  <c r="N1013" i="1"/>
  <c r="O1013" i="1"/>
  <c r="P1013" i="1"/>
  <c r="Q1013" i="1" s="1"/>
  <c r="R1013" i="1"/>
  <c r="S1013" i="1"/>
  <c r="T1013" i="1"/>
  <c r="U1013" i="1"/>
  <c r="W1013" i="1"/>
  <c r="X1013" i="1"/>
  <c r="Y1013" i="1"/>
  <c r="Z1013" i="1"/>
  <c r="AA1013" i="1"/>
  <c r="AB1013" i="1"/>
  <c r="AC1013" i="1"/>
  <c r="AE1013" i="1"/>
  <c r="AF1013" i="1"/>
  <c r="AG1013" i="1" s="1"/>
  <c r="AH1013" i="1"/>
  <c r="AJ1013" i="1"/>
  <c r="AN1013" i="1"/>
  <c r="AO1013" i="1" s="1"/>
  <c r="AP1013" i="1" s="1"/>
  <c r="AQ1013" i="1"/>
  <c r="AR1013" i="1"/>
  <c r="M1014" i="1"/>
  <c r="V1014" i="1" s="1"/>
  <c r="N1014" i="1"/>
  <c r="O1014" i="1"/>
  <c r="P1014" i="1"/>
  <c r="Q1014" i="1" s="1"/>
  <c r="R1014" i="1"/>
  <c r="S1014" i="1"/>
  <c r="T1014" i="1"/>
  <c r="U1014" i="1"/>
  <c r="W1014" i="1"/>
  <c r="X1014" i="1"/>
  <c r="Y1014" i="1"/>
  <c r="Z1014" i="1"/>
  <c r="AA1014" i="1"/>
  <c r="AB1014" i="1"/>
  <c r="AC1014" i="1"/>
  <c r="AE1014" i="1"/>
  <c r="AF1014" i="1"/>
  <c r="AG1014" i="1" s="1"/>
  <c r="AH1014" i="1"/>
  <c r="AJ1014" i="1"/>
  <c r="AN1014" i="1"/>
  <c r="AO1014" i="1" s="1"/>
  <c r="AP1014" i="1" s="1"/>
  <c r="AQ1014" i="1"/>
  <c r="AR1014" i="1"/>
  <c r="M1015" i="1"/>
  <c r="V1015" i="1" s="1"/>
  <c r="N1015" i="1"/>
  <c r="O1015" i="1"/>
  <c r="P1015" i="1"/>
  <c r="Q1015" i="1" s="1"/>
  <c r="R1015" i="1"/>
  <c r="S1015" i="1"/>
  <c r="T1015" i="1"/>
  <c r="U1015" i="1"/>
  <c r="W1015" i="1"/>
  <c r="X1015" i="1"/>
  <c r="Y1015" i="1"/>
  <c r="Z1015" i="1"/>
  <c r="AA1015" i="1"/>
  <c r="AB1015" i="1"/>
  <c r="AC1015" i="1"/>
  <c r="AE1015" i="1"/>
  <c r="AF1015" i="1"/>
  <c r="AG1015" i="1" s="1"/>
  <c r="AH1015" i="1"/>
  <c r="AJ1015" i="1"/>
  <c r="AN1015" i="1"/>
  <c r="AQ1015" i="1"/>
  <c r="AR1015" i="1"/>
  <c r="M1016" i="1"/>
  <c r="V1016" i="1" s="1"/>
  <c r="N1016" i="1"/>
  <c r="O1016" i="1"/>
  <c r="P1016" i="1"/>
  <c r="Q1016" i="1" s="1"/>
  <c r="R1016" i="1"/>
  <c r="S1016" i="1"/>
  <c r="T1016" i="1"/>
  <c r="U1016" i="1"/>
  <c r="W1016" i="1"/>
  <c r="X1016" i="1"/>
  <c r="Y1016" i="1"/>
  <c r="Z1016" i="1"/>
  <c r="AA1016" i="1"/>
  <c r="AD1016" i="1" s="1"/>
  <c r="AB1016" i="1"/>
  <c r="AC1016" i="1"/>
  <c r="AE1016" i="1"/>
  <c r="AF1016" i="1"/>
  <c r="AG1016" i="1" s="1"/>
  <c r="AH1016" i="1"/>
  <c r="AJ1016" i="1"/>
  <c r="AN1016" i="1"/>
  <c r="AQ1016" i="1"/>
  <c r="AR1016" i="1"/>
  <c r="M1017" i="1"/>
  <c r="V1017" i="1" s="1"/>
  <c r="N1017" i="1"/>
  <c r="O1017" i="1"/>
  <c r="P1017" i="1"/>
  <c r="Q1017" i="1" s="1"/>
  <c r="R1017" i="1"/>
  <c r="S1017" i="1"/>
  <c r="T1017" i="1"/>
  <c r="U1017" i="1"/>
  <c r="W1017" i="1"/>
  <c r="X1017" i="1"/>
  <c r="Y1017" i="1"/>
  <c r="Z1017" i="1"/>
  <c r="AA1017" i="1"/>
  <c r="AB1017" i="1"/>
  <c r="AC1017" i="1"/>
  <c r="AE1017" i="1"/>
  <c r="AF1017" i="1"/>
  <c r="AG1017" i="1" s="1"/>
  <c r="AH1017" i="1"/>
  <c r="AJ1017" i="1"/>
  <c r="AN1017" i="1"/>
  <c r="AO1017" i="1" s="1"/>
  <c r="AP1017" i="1" s="1"/>
  <c r="AQ1017" i="1"/>
  <c r="AR1017" i="1"/>
  <c r="M1018" i="1"/>
  <c r="V1018" i="1" s="1"/>
  <c r="N1018" i="1"/>
  <c r="O1018" i="1"/>
  <c r="P1018" i="1"/>
  <c r="Q1018" i="1" s="1"/>
  <c r="R1018" i="1"/>
  <c r="S1018" i="1"/>
  <c r="T1018" i="1"/>
  <c r="U1018" i="1"/>
  <c r="W1018" i="1"/>
  <c r="X1018" i="1"/>
  <c r="Y1018" i="1"/>
  <c r="Z1018" i="1"/>
  <c r="AA1018" i="1"/>
  <c r="AB1018" i="1"/>
  <c r="AC1018" i="1"/>
  <c r="AE1018" i="1"/>
  <c r="AF1018" i="1"/>
  <c r="AG1018" i="1" s="1"/>
  <c r="AH1018" i="1"/>
  <c r="AJ1018" i="1"/>
  <c r="AN1018" i="1"/>
  <c r="AO1018" i="1" s="1"/>
  <c r="AP1018" i="1" s="1"/>
  <c r="AQ1018" i="1"/>
  <c r="AR1018" i="1"/>
  <c r="M1019" i="1"/>
  <c r="V1019" i="1" s="1"/>
  <c r="N1019" i="1"/>
  <c r="O1019" i="1"/>
  <c r="P1019" i="1"/>
  <c r="Q1019" i="1" s="1"/>
  <c r="R1019" i="1"/>
  <c r="S1019" i="1"/>
  <c r="T1019" i="1"/>
  <c r="U1019" i="1"/>
  <c r="W1019" i="1"/>
  <c r="X1019" i="1"/>
  <c r="Y1019" i="1"/>
  <c r="Z1019" i="1"/>
  <c r="AA1019" i="1"/>
  <c r="AB1019" i="1"/>
  <c r="AC1019" i="1"/>
  <c r="AE1019" i="1"/>
  <c r="AF1019" i="1"/>
  <c r="AG1019" i="1" s="1"/>
  <c r="AH1019" i="1"/>
  <c r="AJ1019" i="1"/>
  <c r="AN1019" i="1"/>
  <c r="AO1019" i="1" s="1"/>
  <c r="AP1019" i="1" s="1"/>
  <c r="AQ1019" i="1"/>
  <c r="AR1019" i="1"/>
  <c r="M1020" i="1"/>
  <c r="V1020" i="1" s="1"/>
  <c r="N1020" i="1"/>
  <c r="O1020" i="1"/>
  <c r="P1020" i="1"/>
  <c r="Q1020" i="1" s="1"/>
  <c r="R1020" i="1"/>
  <c r="S1020" i="1"/>
  <c r="T1020" i="1"/>
  <c r="U1020" i="1"/>
  <c r="W1020" i="1"/>
  <c r="X1020" i="1"/>
  <c r="Y1020" i="1"/>
  <c r="Z1020" i="1"/>
  <c r="AA1020" i="1"/>
  <c r="AB1020" i="1"/>
  <c r="AC1020" i="1"/>
  <c r="AE1020" i="1"/>
  <c r="AF1020" i="1"/>
  <c r="AG1020" i="1" s="1"/>
  <c r="AH1020" i="1"/>
  <c r="AJ1020" i="1"/>
  <c r="AN1020" i="1"/>
  <c r="AQ1020" i="1"/>
  <c r="AR1020" i="1"/>
  <c r="M1021" i="1"/>
  <c r="V1021" i="1" s="1"/>
  <c r="N1021" i="1"/>
  <c r="O1021" i="1"/>
  <c r="P1021" i="1"/>
  <c r="Q1021" i="1" s="1"/>
  <c r="R1021" i="1"/>
  <c r="S1021" i="1"/>
  <c r="T1021" i="1"/>
  <c r="U1021" i="1"/>
  <c r="W1021" i="1"/>
  <c r="X1021" i="1"/>
  <c r="Y1021" i="1"/>
  <c r="Z1021" i="1"/>
  <c r="AA1021" i="1"/>
  <c r="AB1021" i="1"/>
  <c r="AC1021" i="1"/>
  <c r="AE1021" i="1"/>
  <c r="AF1021" i="1"/>
  <c r="AG1021" i="1" s="1"/>
  <c r="AH1021" i="1"/>
  <c r="AJ1021" i="1"/>
  <c r="AN1021" i="1"/>
  <c r="AO1021" i="1" s="1"/>
  <c r="AP1021" i="1" s="1"/>
  <c r="AQ1021" i="1"/>
  <c r="AR1021" i="1"/>
  <c r="M1022" i="1"/>
  <c r="V1022" i="1" s="1"/>
  <c r="N1022" i="1"/>
  <c r="O1022" i="1"/>
  <c r="P1022" i="1"/>
  <c r="Q1022" i="1" s="1"/>
  <c r="R1022" i="1"/>
  <c r="S1022" i="1"/>
  <c r="T1022" i="1"/>
  <c r="U1022" i="1"/>
  <c r="W1022" i="1"/>
  <c r="X1022" i="1"/>
  <c r="Y1022" i="1"/>
  <c r="Z1022" i="1"/>
  <c r="AA1022" i="1"/>
  <c r="AB1022" i="1"/>
  <c r="AC1022" i="1"/>
  <c r="AE1022" i="1"/>
  <c r="AF1022" i="1"/>
  <c r="AG1022" i="1" s="1"/>
  <c r="AH1022" i="1"/>
  <c r="AI1022" i="1"/>
  <c r="AJ1022" i="1"/>
  <c r="AK1022" i="1" s="1"/>
  <c r="AL1022" i="1" s="1"/>
  <c r="AN1022" i="1"/>
  <c r="AQ1022" i="1"/>
  <c r="AR1022" i="1"/>
  <c r="M1023" i="1"/>
  <c r="V1023" i="1" s="1"/>
  <c r="N1023" i="1"/>
  <c r="O1023" i="1"/>
  <c r="P1023" i="1"/>
  <c r="Q1023" i="1" s="1"/>
  <c r="R1023" i="1"/>
  <c r="S1023" i="1"/>
  <c r="T1023" i="1"/>
  <c r="U1023" i="1"/>
  <c r="W1023" i="1"/>
  <c r="X1023" i="1"/>
  <c r="Y1023" i="1"/>
  <c r="Z1023" i="1"/>
  <c r="AA1023" i="1"/>
  <c r="AB1023" i="1"/>
  <c r="AC1023" i="1"/>
  <c r="AE1023" i="1"/>
  <c r="AF1023" i="1"/>
  <c r="AG1023" i="1" s="1"/>
  <c r="AH1023" i="1"/>
  <c r="AJ1023" i="1"/>
  <c r="AN1023" i="1"/>
  <c r="AQ1023" i="1"/>
  <c r="AR1023" i="1"/>
  <c r="M1024" i="1"/>
  <c r="V1024" i="1" s="1"/>
  <c r="N1024" i="1"/>
  <c r="O1024" i="1"/>
  <c r="P1024" i="1"/>
  <c r="Q1024" i="1" s="1"/>
  <c r="R1024" i="1"/>
  <c r="S1024" i="1"/>
  <c r="T1024" i="1"/>
  <c r="U1024" i="1"/>
  <c r="W1024" i="1"/>
  <c r="X1024" i="1"/>
  <c r="Y1024" i="1"/>
  <c r="Z1024" i="1"/>
  <c r="AA1024" i="1"/>
  <c r="AB1024" i="1"/>
  <c r="AC1024" i="1"/>
  <c r="AD1024" i="1" s="1"/>
  <c r="AE1024" i="1"/>
  <c r="AF1024" i="1"/>
  <c r="AG1024" i="1" s="1"/>
  <c r="AH1024" i="1"/>
  <c r="AJ1024" i="1"/>
  <c r="AN1024" i="1"/>
  <c r="AM1024" i="1" s="1"/>
  <c r="AO1024" i="1"/>
  <c r="AP1024" i="1" s="1"/>
  <c r="AQ1024" i="1"/>
  <c r="AR1024" i="1"/>
  <c r="M1025" i="1"/>
  <c r="V1025" i="1" s="1"/>
  <c r="N1025" i="1"/>
  <c r="O1025" i="1"/>
  <c r="P1025" i="1"/>
  <c r="Q1025" i="1" s="1"/>
  <c r="R1025" i="1"/>
  <c r="S1025" i="1"/>
  <c r="T1025" i="1"/>
  <c r="U1025" i="1"/>
  <c r="W1025" i="1"/>
  <c r="X1025" i="1"/>
  <c r="Y1025" i="1"/>
  <c r="Z1025" i="1"/>
  <c r="AA1025" i="1"/>
  <c r="AB1025" i="1"/>
  <c r="AC1025" i="1"/>
  <c r="AD1025" i="1" s="1"/>
  <c r="AE1025" i="1"/>
  <c r="AF1025" i="1"/>
  <c r="AG1025" i="1" s="1"/>
  <c r="AH1025" i="1"/>
  <c r="AJ1025" i="1"/>
  <c r="AN1025" i="1"/>
  <c r="AM1025" i="1" s="1"/>
  <c r="AO1025" i="1"/>
  <c r="AP1025" i="1" s="1"/>
  <c r="AQ1025" i="1"/>
  <c r="AR1025" i="1"/>
  <c r="M1026" i="1"/>
  <c r="V1026" i="1" s="1"/>
  <c r="N1026" i="1"/>
  <c r="O1026" i="1"/>
  <c r="P1026" i="1"/>
  <c r="Q1026" i="1" s="1"/>
  <c r="R1026" i="1"/>
  <c r="S1026" i="1"/>
  <c r="T1026" i="1"/>
  <c r="U1026" i="1"/>
  <c r="W1026" i="1"/>
  <c r="X1026" i="1"/>
  <c r="Y1026" i="1"/>
  <c r="Z1026" i="1"/>
  <c r="AA1026" i="1"/>
  <c r="AB1026" i="1"/>
  <c r="AC1026" i="1"/>
  <c r="AD1026" i="1" s="1"/>
  <c r="AE1026" i="1"/>
  <c r="AF1026" i="1"/>
  <c r="AG1026" i="1" s="1"/>
  <c r="AH1026" i="1"/>
  <c r="AJ1026" i="1"/>
  <c r="AN1026" i="1"/>
  <c r="AM1026" i="1" s="1"/>
  <c r="AO1026" i="1"/>
  <c r="AP1026" i="1" s="1"/>
  <c r="AQ1026" i="1"/>
  <c r="AR1026" i="1"/>
  <c r="M1027" i="1"/>
  <c r="V1027" i="1" s="1"/>
  <c r="N1027" i="1"/>
  <c r="O1027" i="1"/>
  <c r="P1027" i="1"/>
  <c r="Q1027" i="1" s="1"/>
  <c r="R1027" i="1"/>
  <c r="S1027" i="1"/>
  <c r="T1027" i="1"/>
  <c r="U1027" i="1"/>
  <c r="W1027" i="1"/>
  <c r="X1027" i="1"/>
  <c r="Y1027" i="1"/>
  <c r="Z1027" i="1"/>
  <c r="AA1027" i="1"/>
  <c r="AB1027" i="1"/>
  <c r="AC1027" i="1"/>
  <c r="AD1027" i="1" s="1"/>
  <c r="AE1027" i="1"/>
  <c r="AF1027" i="1"/>
  <c r="AG1027" i="1" s="1"/>
  <c r="AH1027" i="1"/>
  <c r="AJ1027" i="1"/>
  <c r="AN1027" i="1"/>
  <c r="AM1027" i="1" s="1"/>
  <c r="AO1027" i="1"/>
  <c r="AP1027" i="1" s="1"/>
  <c r="AQ1027" i="1"/>
  <c r="AR1027" i="1"/>
  <c r="M1028" i="1"/>
  <c r="V1028" i="1" s="1"/>
  <c r="N1028" i="1"/>
  <c r="O1028" i="1"/>
  <c r="P1028" i="1"/>
  <c r="Q1028" i="1" s="1"/>
  <c r="R1028" i="1"/>
  <c r="S1028" i="1"/>
  <c r="T1028" i="1"/>
  <c r="U1028" i="1"/>
  <c r="W1028" i="1"/>
  <c r="X1028" i="1"/>
  <c r="Y1028" i="1"/>
  <c r="Z1028" i="1"/>
  <c r="AA1028" i="1"/>
  <c r="AB1028" i="1"/>
  <c r="AC1028" i="1"/>
  <c r="AD1028" i="1" s="1"/>
  <c r="AE1028" i="1"/>
  <c r="AF1028" i="1"/>
  <c r="AG1028" i="1" s="1"/>
  <c r="AH1028" i="1"/>
  <c r="AJ1028" i="1"/>
  <c r="AN1028" i="1"/>
  <c r="AM1028" i="1" s="1"/>
  <c r="AO1028" i="1"/>
  <c r="AP1028" i="1" s="1"/>
  <c r="AQ1028" i="1"/>
  <c r="AR1028" i="1"/>
  <c r="M1029" i="1"/>
  <c r="V1029" i="1" s="1"/>
  <c r="N1029" i="1"/>
  <c r="O1029" i="1"/>
  <c r="P1029" i="1"/>
  <c r="Q1029" i="1" s="1"/>
  <c r="R1029" i="1"/>
  <c r="S1029" i="1"/>
  <c r="T1029" i="1"/>
  <c r="U1029" i="1"/>
  <c r="W1029" i="1"/>
  <c r="X1029" i="1"/>
  <c r="Y1029" i="1"/>
  <c r="Z1029" i="1"/>
  <c r="AA1029" i="1"/>
  <c r="AB1029" i="1"/>
  <c r="AC1029" i="1"/>
  <c r="AE1029" i="1"/>
  <c r="AF1029" i="1"/>
  <c r="AG1029" i="1" s="1"/>
  <c r="AH1029" i="1"/>
  <c r="AJ1029" i="1"/>
  <c r="AN1029" i="1"/>
  <c r="AM1029" i="1" s="1"/>
  <c r="AO1029" i="1"/>
  <c r="AP1029" i="1" s="1"/>
  <c r="AQ1029" i="1"/>
  <c r="AR1029" i="1"/>
  <c r="M1030" i="1"/>
  <c r="V1030" i="1" s="1"/>
  <c r="N1030" i="1"/>
  <c r="O1030" i="1"/>
  <c r="P1030" i="1"/>
  <c r="Q1030" i="1" s="1"/>
  <c r="R1030" i="1"/>
  <c r="S1030" i="1"/>
  <c r="T1030" i="1"/>
  <c r="U1030" i="1"/>
  <c r="W1030" i="1"/>
  <c r="X1030" i="1"/>
  <c r="Y1030" i="1"/>
  <c r="Z1030" i="1"/>
  <c r="AA1030" i="1"/>
  <c r="AB1030" i="1"/>
  <c r="AC1030" i="1"/>
  <c r="AE1030" i="1"/>
  <c r="AF1030" i="1"/>
  <c r="AG1030" i="1" s="1"/>
  <c r="AH1030" i="1"/>
  <c r="AJ1030" i="1"/>
  <c r="AN1030" i="1"/>
  <c r="AM1030" i="1" s="1"/>
  <c r="AO1030" i="1"/>
  <c r="AP1030" i="1" s="1"/>
  <c r="AQ1030" i="1"/>
  <c r="AR1030" i="1"/>
  <c r="M1031" i="1"/>
  <c r="V1031" i="1" s="1"/>
  <c r="N1031" i="1"/>
  <c r="O1031" i="1"/>
  <c r="P1031" i="1"/>
  <c r="Q1031" i="1" s="1"/>
  <c r="R1031" i="1"/>
  <c r="S1031" i="1"/>
  <c r="T1031" i="1"/>
  <c r="U1031" i="1"/>
  <c r="W1031" i="1"/>
  <c r="X1031" i="1"/>
  <c r="Y1031" i="1"/>
  <c r="Z1031" i="1"/>
  <c r="AA1031" i="1"/>
  <c r="AB1031" i="1"/>
  <c r="AC1031" i="1"/>
  <c r="AE1031" i="1"/>
  <c r="AF1031" i="1"/>
  <c r="AG1031" i="1" s="1"/>
  <c r="AH1031" i="1"/>
  <c r="AJ1031" i="1"/>
  <c r="AN1031" i="1"/>
  <c r="AM1031" i="1" s="1"/>
  <c r="AO1031" i="1"/>
  <c r="AP1031" i="1" s="1"/>
  <c r="AQ1031" i="1"/>
  <c r="AR1031" i="1"/>
  <c r="M1032" i="1"/>
  <c r="V1032" i="1" s="1"/>
  <c r="N1032" i="1"/>
  <c r="O1032" i="1"/>
  <c r="P1032" i="1"/>
  <c r="Q1032" i="1" s="1"/>
  <c r="R1032" i="1"/>
  <c r="S1032" i="1"/>
  <c r="T1032" i="1"/>
  <c r="U1032" i="1"/>
  <c r="W1032" i="1"/>
  <c r="X1032" i="1"/>
  <c r="Y1032" i="1"/>
  <c r="Z1032" i="1"/>
  <c r="AA1032" i="1"/>
  <c r="AB1032" i="1"/>
  <c r="AC1032" i="1"/>
  <c r="AE1032" i="1"/>
  <c r="AF1032" i="1"/>
  <c r="AG1032" i="1" s="1"/>
  <c r="AH1032" i="1"/>
  <c r="AJ1032" i="1"/>
  <c r="AN1032" i="1"/>
  <c r="AM1032" i="1" s="1"/>
  <c r="AO1032" i="1"/>
  <c r="AP1032" i="1" s="1"/>
  <c r="AQ1032" i="1"/>
  <c r="AR1032" i="1"/>
  <c r="M1033" i="1"/>
  <c r="V1033" i="1" s="1"/>
  <c r="N1033" i="1"/>
  <c r="O1033" i="1"/>
  <c r="P1033" i="1"/>
  <c r="Q1033" i="1" s="1"/>
  <c r="R1033" i="1"/>
  <c r="S1033" i="1"/>
  <c r="T1033" i="1"/>
  <c r="U1033" i="1"/>
  <c r="W1033" i="1"/>
  <c r="X1033" i="1"/>
  <c r="Y1033" i="1"/>
  <c r="Z1033" i="1"/>
  <c r="AA1033" i="1"/>
  <c r="AB1033" i="1"/>
  <c r="AC1033" i="1"/>
  <c r="AE1033" i="1"/>
  <c r="AF1033" i="1"/>
  <c r="AG1033" i="1" s="1"/>
  <c r="AH1033" i="1"/>
  <c r="AJ1033" i="1"/>
  <c r="AN1033" i="1"/>
  <c r="AM1033" i="1" s="1"/>
  <c r="AO1033" i="1"/>
  <c r="AP1033" i="1" s="1"/>
  <c r="AQ1033" i="1"/>
  <c r="AR1033" i="1"/>
  <c r="M1034" i="1"/>
  <c r="V1034" i="1" s="1"/>
  <c r="N1034" i="1"/>
  <c r="O1034" i="1"/>
  <c r="P1034" i="1"/>
  <c r="Q1034" i="1" s="1"/>
  <c r="R1034" i="1"/>
  <c r="S1034" i="1"/>
  <c r="T1034" i="1"/>
  <c r="U1034" i="1"/>
  <c r="W1034" i="1"/>
  <c r="X1034" i="1"/>
  <c r="Y1034" i="1"/>
  <c r="Z1034" i="1"/>
  <c r="AA1034" i="1"/>
  <c r="AB1034" i="1"/>
  <c r="AC1034" i="1"/>
  <c r="AE1034" i="1"/>
  <c r="AF1034" i="1"/>
  <c r="AG1034" i="1" s="1"/>
  <c r="AH1034" i="1"/>
  <c r="AJ1034" i="1"/>
  <c r="AN1034" i="1"/>
  <c r="AM1034" i="1" s="1"/>
  <c r="AO1034" i="1"/>
  <c r="AP1034" i="1" s="1"/>
  <c r="AQ1034" i="1"/>
  <c r="AR1034" i="1"/>
  <c r="M1035" i="1"/>
  <c r="V1035" i="1" s="1"/>
  <c r="N1035" i="1"/>
  <c r="O1035" i="1"/>
  <c r="P1035" i="1"/>
  <c r="Q1035" i="1" s="1"/>
  <c r="R1035" i="1"/>
  <c r="S1035" i="1"/>
  <c r="T1035" i="1"/>
  <c r="U1035" i="1"/>
  <c r="W1035" i="1"/>
  <c r="X1035" i="1"/>
  <c r="Y1035" i="1"/>
  <c r="Z1035" i="1"/>
  <c r="AA1035" i="1"/>
  <c r="AB1035" i="1"/>
  <c r="AC1035" i="1"/>
  <c r="AE1035" i="1"/>
  <c r="AF1035" i="1"/>
  <c r="AG1035" i="1" s="1"/>
  <c r="AH1035" i="1"/>
  <c r="AJ1035" i="1"/>
  <c r="AN1035" i="1"/>
  <c r="AM1035" i="1" s="1"/>
  <c r="AO1035" i="1"/>
  <c r="AP1035" i="1" s="1"/>
  <c r="AQ1035" i="1"/>
  <c r="AR1035" i="1"/>
  <c r="M1036" i="1"/>
  <c r="V1036" i="1" s="1"/>
  <c r="N1036" i="1"/>
  <c r="O1036" i="1"/>
  <c r="P1036" i="1"/>
  <c r="Q1036" i="1" s="1"/>
  <c r="R1036" i="1"/>
  <c r="S1036" i="1"/>
  <c r="T1036" i="1"/>
  <c r="U1036" i="1"/>
  <c r="W1036" i="1"/>
  <c r="X1036" i="1"/>
  <c r="Y1036" i="1"/>
  <c r="Z1036" i="1"/>
  <c r="AA1036" i="1"/>
  <c r="AB1036" i="1"/>
  <c r="AC1036" i="1"/>
  <c r="AE1036" i="1"/>
  <c r="AF1036" i="1"/>
  <c r="AG1036" i="1" s="1"/>
  <c r="AH1036" i="1"/>
  <c r="AJ1036" i="1"/>
  <c r="AN1036" i="1"/>
  <c r="AM1036" i="1" s="1"/>
  <c r="AO1036" i="1"/>
  <c r="AP1036" i="1" s="1"/>
  <c r="AQ1036" i="1"/>
  <c r="AR1036" i="1"/>
  <c r="M1037" i="1"/>
  <c r="V1037" i="1" s="1"/>
  <c r="N1037" i="1"/>
  <c r="O1037" i="1"/>
  <c r="P1037" i="1"/>
  <c r="Q1037" i="1" s="1"/>
  <c r="R1037" i="1"/>
  <c r="S1037" i="1"/>
  <c r="T1037" i="1"/>
  <c r="U1037" i="1"/>
  <c r="W1037" i="1"/>
  <c r="X1037" i="1"/>
  <c r="Y1037" i="1"/>
  <c r="Z1037" i="1"/>
  <c r="AA1037" i="1"/>
  <c r="AB1037" i="1"/>
  <c r="AC1037" i="1"/>
  <c r="AE1037" i="1"/>
  <c r="AF1037" i="1"/>
  <c r="AG1037" i="1" s="1"/>
  <c r="AH1037" i="1"/>
  <c r="AJ1037" i="1"/>
  <c r="AN1037" i="1"/>
  <c r="AM1037" i="1" s="1"/>
  <c r="AO1037" i="1"/>
  <c r="AP1037" i="1" s="1"/>
  <c r="AQ1037" i="1"/>
  <c r="AR1037" i="1"/>
  <c r="M1038" i="1"/>
  <c r="V1038" i="1" s="1"/>
  <c r="N1038" i="1"/>
  <c r="O1038" i="1"/>
  <c r="P1038" i="1"/>
  <c r="Q1038" i="1" s="1"/>
  <c r="R1038" i="1"/>
  <c r="S1038" i="1"/>
  <c r="T1038" i="1"/>
  <c r="U1038" i="1"/>
  <c r="W1038" i="1"/>
  <c r="X1038" i="1"/>
  <c r="Y1038" i="1"/>
  <c r="Z1038" i="1"/>
  <c r="AA1038" i="1"/>
  <c r="AB1038" i="1"/>
  <c r="AC1038" i="1"/>
  <c r="AE1038" i="1"/>
  <c r="AF1038" i="1"/>
  <c r="AG1038" i="1" s="1"/>
  <c r="AH1038" i="1"/>
  <c r="AJ1038" i="1"/>
  <c r="AN1038" i="1"/>
  <c r="AM1038" i="1" s="1"/>
  <c r="AO1038" i="1"/>
  <c r="AP1038" i="1" s="1"/>
  <c r="AQ1038" i="1"/>
  <c r="AR1038" i="1"/>
  <c r="M1039" i="1"/>
  <c r="V1039" i="1" s="1"/>
  <c r="N1039" i="1"/>
  <c r="O1039" i="1"/>
  <c r="P1039" i="1"/>
  <c r="Q1039" i="1" s="1"/>
  <c r="R1039" i="1"/>
  <c r="S1039" i="1"/>
  <c r="T1039" i="1"/>
  <c r="U1039" i="1"/>
  <c r="W1039" i="1"/>
  <c r="X1039" i="1"/>
  <c r="Y1039" i="1"/>
  <c r="Z1039" i="1"/>
  <c r="AA1039" i="1"/>
  <c r="AB1039" i="1"/>
  <c r="AC1039" i="1"/>
  <c r="AE1039" i="1"/>
  <c r="AF1039" i="1"/>
  <c r="AG1039" i="1" s="1"/>
  <c r="AH1039" i="1"/>
  <c r="AJ1039" i="1"/>
  <c r="AN1039" i="1"/>
  <c r="AQ1039" i="1"/>
  <c r="AR1039" i="1"/>
  <c r="M1040" i="1"/>
  <c r="V1040" i="1" s="1"/>
  <c r="N1040" i="1"/>
  <c r="O1040" i="1"/>
  <c r="P1040" i="1"/>
  <c r="Q1040" i="1" s="1"/>
  <c r="R1040" i="1"/>
  <c r="S1040" i="1"/>
  <c r="T1040" i="1"/>
  <c r="U1040" i="1"/>
  <c r="W1040" i="1"/>
  <c r="X1040" i="1"/>
  <c r="Y1040" i="1"/>
  <c r="Z1040" i="1"/>
  <c r="AA1040" i="1"/>
  <c r="AB1040" i="1"/>
  <c r="AC1040" i="1"/>
  <c r="AE1040" i="1"/>
  <c r="AF1040" i="1"/>
  <c r="AG1040" i="1" s="1"/>
  <c r="AH1040" i="1"/>
  <c r="AJ1040" i="1"/>
  <c r="AI1040" i="1" s="1"/>
  <c r="AN1040" i="1"/>
  <c r="AQ1040" i="1"/>
  <c r="AR1040" i="1"/>
  <c r="M1041" i="1"/>
  <c r="V1041" i="1" s="1"/>
  <c r="N1041" i="1"/>
  <c r="O1041" i="1"/>
  <c r="P1041" i="1"/>
  <c r="Q1041" i="1" s="1"/>
  <c r="R1041" i="1"/>
  <c r="S1041" i="1"/>
  <c r="T1041" i="1"/>
  <c r="U1041" i="1"/>
  <c r="W1041" i="1"/>
  <c r="X1041" i="1"/>
  <c r="Y1041" i="1"/>
  <c r="Z1041" i="1"/>
  <c r="AA1041" i="1"/>
  <c r="AB1041" i="1"/>
  <c r="AC1041" i="1"/>
  <c r="AE1041" i="1"/>
  <c r="AF1041" i="1"/>
  <c r="AG1041" i="1" s="1"/>
  <c r="AH1041" i="1"/>
  <c r="AJ1041" i="1"/>
  <c r="AI1041" i="1" s="1"/>
  <c r="AN1041" i="1"/>
  <c r="AQ1041" i="1"/>
  <c r="AR1041" i="1"/>
  <c r="M1042" i="1"/>
  <c r="V1042" i="1" s="1"/>
  <c r="N1042" i="1"/>
  <c r="O1042" i="1"/>
  <c r="P1042" i="1"/>
  <c r="Q1042" i="1" s="1"/>
  <c r="R1042" i="1"/>
  <c r="S1042" i="1"/>
  <c r="T1042" i="1"/>
  <c r="U1042" i="1"/>
  <c r="W1042" i="1"/>
  <c r="X1042" i="1"/>
  <c r="Y1042" i="1"/>
  <c r="Z1042" i="1"/>
  <c r="AA1042" i="1"/>
  <c r="AB1042" i="1"/>
  <c r="AC1042" i="1"/>
  <c r="AE1042" i="1"/>
  <c r="AF1042" i="1"/>
  <c r="AG1042" i="1" s="1"/>
  <c r="AH1042" i="1"/>
  <c r="AJ1042" i="1"/>
  <c r="AI1042" i="1" s="1"/>
  <c r="AN1042" i="1"/>
  <c r="AQ1042" i="1"/>
  <c r="AR1042" i="1"/>
  <c r="M1043" i="1"/>
  <c r="N1043" i="1"/>
  <c r="O1043" i="1"/>
  <c r="P1043" i="1"/>
  <c r="Q1043" i="1" s="1"/>
  <c r="R1043" i="1"/>
  <c r="S1043" i="1"/>
  <c r="T1043" i="1"/>
  <c r="U1043" i="1"/>
  <c r="V1043" i="1"/>
  <c r="W1043" i="1"/>
  <c r="X1043" i="1"/>
  <c r="Y1043" i="1"/>
  <c r="Z1043" i="1"/>
  <c r="AA1043" i="1"/>
  <c r="AB1043" i="1"/>
  <c r="AC1043" i="1"/>
  <c r="AE1043" i="1"/>
  <c r="AF1043" i="1"/>
  <c r="AG1043" i="1" s="1"/>
  <c r="AH1043" i="1"/>
  <c r="AJ1043" i="1"/>
  <c r="AN1043" i="1"/>
  <c r="AQ1043" i="1"/>
  <c r="AR1043" i="1"/>
  <c r="M1044" i="1"/>
  <c r="N1044" i="1"/>
  <c r="O1044" i="1"/>
  <c r="P1044" i="1"/>
  <c r="Q1044" i="1" s="1"/>
  <c r="R1044" i="1"/>
  <c r="S1044" i="1"/>
  <c r="T1044" i="1"/>
  <c r="U1044" i="1"/>
  <c r="V1044" i="1"/>
  <c r="W1044" i="1"/>
  <c r="X1044" i="1"/>
  <c r="Y1044" i="1"/>
  <c r="Z1044" i="1"/>
  <c r="AA1044" i="1"/>
  <c r="AD1044" i="1" s="1"/>
  <c r="AB1044" i="1"/>
  <c r="AC1044" i="1"/>
  <c r="AE1044" i="1"/>
  <c r="AF1044" i="1"/>
  <c r="AG1044" i="1" s="1"/>
  <c r="AH1044" i="1"/>
  <c r="AJ1044" i="1"/>
  <c r="AN1044" i="1"/>
  <c r="AQ1044" i="1"/>
  <c r="AR1044" i="1"/>
  <c r="M1045" i="1"/>
  <c r="N1045" i="1"/>
  <c r="O1045" i="1"/>
  <c r="P1045" i="1"/>
  <c r="Q1045" i="1" s="1"/>
  <c r="R1045" i="1"/>
  <c r="S1045" i="1"/>
  <c r="T1045" i="1"/>
  <c r="U1045" i="1"/>
  <c r="V1045" i="1"/>
  <c r="W1045" i="1"/>
  <c r="X1045" i="1"/>
  <c r="Y1045" i="1"/>
  <c r="Z1045" i="1"/>
  <c r="AA1045" i="1"/>
  <c r="AB1045" i="1"/>
  <c r="AC1045" i="1"/>
  <c r="AE1045" i="1"/>
  <c r="AF1045" i="1"/>
  <c r="AG1045" i="1" s="1"/>
  <c r="AH1045" i="1"/>
  <c r="AJ1045" i="1"/>
  <c r="AN1045" i="1"/>
  <c r="AQ1045" i="1"/>
  <c r="AR1045" i="1"/>
  <c r="M1046" i="1"/>
  <c r="N1046" i="1"/>
  <c r="O1046" i="1"/>
  <c r="P1046" i="1"/>
  <c r="Q1046" i="1" s="1"/>
  <c r="R1046" i="1"/>
  <c r="S1046" i="1"/>
  <c r="T1046" i="1"/>
  <c r="U1046" i="1"/>
  <c r="V1046" i="1"/>
  <c r="W1046" i="1"/>
  <c r="X1046" i="1"/>
  <c r="Y1046" i="1"/>
  <c r="Z1046" i="1"/>
  <c r="AA1046" i="1"/>
  <c r="AB1046" i="1"/>
  <c r="AC1046" i="1"/>
  <c r="AE1046" i="1"/>
  <c r="AF1046" i="1"/>
  <c r="AG1046" i="1" s="1"/>
  <c r="AH1046" i="1"/>
  <c r="AJ1046" i="1"/>
  <c r="AN1046" i="1"/>
  <c r="AQ1046" i="1"/>
  <c r="AR1046" i="1"/>
  <c r="M1047" i="1"/>
  <c r="N1047" i="1"/>
  <c r="O1047" i="1"/>
  <c r="P1047" i="1"/>
  <c r="Q1047" i="1" s="1"/>
  <c r="R1047" i="1"/>
  <c r="S1047" i="1"/>
  <c r="T1047" i="1"/>
  <c r="U1047" i="1"/>
  <c r="V1047" i="1"/>
  <c r="W1047" i="1"/>
  <c r="X1047" i="1"/>
  <c r="Y1047" i="1"/>
  <c r="Z1047" i="1"/>
  <c r="AA1047" i="1"/>
  <c r="AB1047" i="1"/>
  <c r="AC1047" i="1"/>
  <c r="AE1047" i="1"/>
  <c r="AF1047" i="1"/>
  <c r="AG1047" i="1" s="1"/>
  <c r="AH1047" i="1"/>
  <c r="AJ1047" i="1"/>
  <c r="AN1047" i="1"/>
  <c r="AQ1047" i="1"/>
  <c r="AR1047" i="1"/>
  <c r="M1048" i="1"/>
  <c r="N1048" i="1"/>
  <c r="O1048" i="1"/>
  <c r="P1048" i="1"/>
  <c r="Q1048" i="1" s="1"/>
  <c r="R1048" i="1"/>
  <c r="S1048" i="1"/>
  <c r="T1048" i="1"/>
  <c r="U1048" i="1"/>
  <c r="V1048" i="1"/>
  <c r="W1048" i="1"/>
  <c r="X1048" i="1"/>
  <c r="Y1048" i="1"/>
  <c r="Z1048" i="1"/>
  <c r="AA1048" i="1"/>
  <c r="AB1048" i="1"/>
  <c r="AC1048" i="1"/>
  <c r="AE1048" i="1"/>
  <c r="AF1048" i="1"/>
  <c r="AG1048" i="1" s="1"/>
  <c r="AH1048" i="1"/>
  <c r="AJ1048" i="1"/>
  <c r="AN1048" i="1"/>
  <c r="AQ1048" i="1"/>
  <c r="AR1048" i="1"/>
  <c r="M1049" i="1"/>
  <c r="N1049" i="1"/>
  <c r="O1049" i="1"/>
  <c r="P1049" i="1"/>
  <c r="Q1049" i="1" s="1"/>
  <c r="R1049" i="1"/>
  <c r="S1049" i="1"/>
  <c r="T1049" i="1"/>
  <c r="U1049" i="1"/>
  <c r="V1049" i="1"/>
  <c r="W1049" i="1"/>
  <c r="X1049" i="1"/>
  <c r="Y1049" i="1"/>
  <c r="Z1049" i="1"/>
  <c r="AA1049" i="1"/>
  <c r="AB1049" i="1"/>
  <c r="AC1049" i="1"/>
  <c r="AE1049" i="1"/>
  <c r="AF1049" i="1"/>
  <c r="AG1049" i="1" s="1"/>
  <c r="AH1049" i="1"/>
  <c r="AJ1049" i="1"/>
  <c r="AN1049" i="1"/>
  <c r="AQ1049" i="1"/>
  <c r="AR1049" i="1"/>
  <c r="M1050" i="1"/>
  <c r="N1050" i="1"/>
  <c r="O1050" i="1"/>
  <c r="P1050" i="1"/>
  <c r="Q1050" i="1" s="1"/>
  <c r="R1050" i="1"/>
  <c r="S1050" i="1"/>
  <c r="T1050" i="1"/>
  <c r="U1050" i="1"/>
  <c r="V1050" i="1"/>
  <c r="W1050" i="1"/>
  <c r="X1050" i="1"/>
  <c r="Y1050" i="1"/>
  <c r="Z1050" i="1"/>
  <c r="AA1050" i="1"/>
  <c r="AB1050" i="1"/>
  <c r="AC1050" i="1"/>
  <c r="AE1050" i="1"/>
  <c r="AF1050" i="1"/>
  <c r="AG1050" i="1" s="1"/>
  <c r="AH1050" i="1"/>
  <c r="AJ1050" i="1"/>
  <c r="AN1050" i="1"/>
  <c r="AQ1050" i="1"/>
  <c r="AR1050" i="1"/>
  <c r="M1051" i="1"/>
  <c r="N1051" i="1"/>
  <c r="O1051" i="1"/>
  <c r="P1051" i="1"/>
  <c r="Q1051" i="1" s="1"/>
  <c r="R1051" i="1"/>
  <c r="S1051" i="1"/>
  <c r="T1051" i="1"/>
  <c r="U1051" i="1"/>
  <c r="V1051" i="1"/>
  <c r="W1051" i="1"/>
  <c r="X1051" i="1"/>
  <c r="Y1051" i="1"/>
  <c r="Z1051" i="1"/>
  <c r="AA1051" i="1"/>
  <c r="AB1051" i="1"/>
  <c r="AC1051" i="1"/>
  <c r="AE1051" i="1"/>
  <c r="AF1051" i="1"/>
  <c r="AG1051" i="1" s="1"/>
  <c r="AH1051" i="1"/>
  <c r="AJ1051" i="1"/>
  <c r="AN1051" i="1"/>
  <c r="AQ1051" i="1"/>
  <c r="AR1051" i="1"/>
  <c r="M1052" i="1"/>
  <c r="N1052" i="1"/>
  <c r="O1052" i="1"/>
  <c r="P1052" i="1"/>
  <c r="Q1052" i="1" s="1"/>
  <c r="R1052" i="1"/>
  <c r="S1052" i="1"/>
  <c r="T1052" i="1"/>
  <c r="U1052" i="1"/>
  <c r="V1052" i="1"/>
  <c r="W1052" i="1"/>
  <c r="X1052" i="1"/>
  <c r="Y1052" i="1"/>
  <c r="Z1052" i="1"/>
  <c r="AA1052" i="1"/>
  <c r="AD1052" i="1" s="1"/>
  <c r="AB1052" i="1"/>
  <c r="AC1052" i="1"/>
  <c r="AE1052" i="1"/>
  <c r="AF1052" i="1"/>
  <c r="AG1052" i="1" s="1"/>
  <c r="AH1052" i="1"/>
  <c r="AJ1052" i="1"/>
  <c r="AN1052" i="1"/>
  <c r="AQ1052" i="1"/>
  <c r="AR1052" i="1"/>
  <c r="M1053" i="1"/>
  <c r="N1053" i="1"/>
  <c r="O1053" i="1"/>
  <c r="P1053" i="1"/>
  <c r="Q1053" i="1" s="1"/>
  <c r="R1053" i="1"/>
  <c r="S1053" i="1"/>
  <c r="T1053" i="1"/>
  <c r="U1053" i="1"/>
  <c r="V1053" i="1"/>
  <c r="W1053" i="1"/>
  <c r="X1053" i="1"/>
  <c r="Y1053" i="1"/>
  <c r="Z1053" i="1"/>
  <c r="AA1053" i="1"/>
  <c r="AB1053" i="1"/>
  <c r="AC1053" i="1"/>
  <c r="AE1053" i="1"/>
  <c r="AF1053" i="1"/>
  <c r="AG1053" i="1" s="1"/>
  <c r="AH1053" i="1"/>
  <c r="AJ1053" i="1"/>
  <c r="AN1053" i="1"/>
  <c r="AQ1053" i="1"/>
  <c r="AR1053" i="1"/>
  <c r="M1054" i="1"/>
  <c r="N1054" i="1"/>
  <c r="O1054" i="1"/>
  <c r="P1054" i="1"/>
  <c r="Q1054" i="1" s="1"/>
  <c r="R1054" i="1"/>
  <c r="S1054" i="1"/>
  <c r="T1054" i="1"/>
  <c r="U1054" i="1"/>
  <c r="V1054" i="1"/>
  <c r="W1054" i="1"/>
  <c r="X1054" i="1"/>
  <c r="Y1054" i="1"/>
  <c r="Z1054" i="1"/>
  <c r="AA1054" i="1"/>
  <c r="AB1054" i="1"/>
  <c r="AC1054" i="1"/>
  <c r="AE1054" i="1"/>
  <c r="AF1054" i="1"/>
  <c r="AG1054" i="1" s="1"/>
  <c r="AH1054" i="1"/>
  <c r="AJ1054" i="1"/>
  <c r="AN1054" i="1"/>
  <c r="AQ1054" i="1"/>
  <c r="AR1054" i="1"/>
  <c r="M1055" i="1"/>
  <c r="V1055" i="1" s="1"/>
  <c r="N1055" i="1"/>
  <c r="O1055" i="1"/>
  <c r="P1055" i="1"/>
  <c r="Q1055" i="1" s="1"/>
  <c r="R1055" i="1"/>
  <c r="S1055" i="1"/>
  <c r="T1055" i="1"/>
  <c r="U1055" i="1"/>
  <c r="W1055" i="1"/>
  <c r="X1055" i="1"/>
  <c r="Y1055" i="1"/>
  <c r="Z1055" i="1"/>
  <c r="AA1055" i="1"/>
  <c r="AB1055" i="1"/>
  <c r="AC1055" i="1"/>
  <c r="AE1055" i="1"/>
  <c r="AF1055" i="1"/>
  <c r="AG1055" i="1" s="1"/>
  <c r="AH1055" i="1"/>
  <c r="AJ1055" i="1"/>
  <c r="AN1055" i="1"/>
  <c r="AQ1055" i="1"/>
  <c r="AR1055" i="1"/>
  <c r="M1056" i="1"/>
  <c r="N1056" i="1"/>
  <c r="O1056" i="1"/>
  <c r="P1056" i="1"/>
  <c r="Q1056" i="1" s="1"/>
  <c r="R1056" i="1"/>
  <c r="S1056" i="1"/>
  <c r="T1056" i="1"/>
  <c r="U1056" i="1"/>
  <c r="V1056" i="1"/>
  <c r="W1056" i="1"/>
  <c r="X1056" i="1"/>
  <c r="Y1056" i="1"/>
  <c r="Z1056" i="1"/>
  <c r="AA1056" i="1"/>
  <c r="AD1056" i="1" s="1"/>
  <c r="AB1056" i="1"/>
  <c r="AC1056" i="1"/>
  <c r="AE1056" i="1"/>
  <c r="AF1056" i="1"/>
  <c r="AG1056" i="1" s="1"/>
  <c r="AH1056" i="1"/>
  <c r="AJ1056" i="1"/>
  <c r="AN1056" i="1"/>
  <c r="AQ1056" i="1"/>
  <c r="AR1056" i="1"/>
  <c r="M1057" i="1"/>
  <c r="N1057" i="1"/>
  <c r="O1057" i="1"/>
  <c r="P1057" i="1"/>
  <c r="Q1057" i="1" s="1"/>
  <c r="R1057" i="1"/>
  <c r="S1057" i="1"/>
  <c r="T1057" i="1"/>
  <c r="U1057" i="1"/>
  <c r="V1057" i="1"/>
  <c r="W1057" i="1"/>
  <c r="X1057" i="1"/>
  <c r="Y1057" i="1"/>
  <c r="Z1057" i="1"/>
  <c r="AA1057" i="1"/>
  <c r="AB1057" i="1"/>
  <c r="AC1057" i="1"/>
  <c r="AE1057" i="1"/>
  <c r="AF1057" i="1"/>
  <c r="AG1057" i="1" s="1"/>
  <c r="AH1057" i="1"/>
  <c r="AJ1057" i="1"/>
  <c r="AN1057" i="1"/>
  <c r="AQ1057" i="1"/>
  <c r="AR1057" i="1"/>
  <c r="M1058" i="1"/>
  <c r="N1058" i="1"/>
  <c r="O1058" i="1"/>
  <c r="P1058" i="1"/>
  <c r="Q1058" i="1" s="1"/>
  <c r="R1058" i="1"/>
  <c r="S1058" i="1"/>
  <c r="T1058" i="1"/>
  <c r="U1058" i="1"/>
  <c r="V1058" i="1"/>
  <c r="W1058" i="1"/>
  <c r="X1058" i="1"/>
  <c r="Y1058" i="1"/>
  <c r="Z1058" i="1"/>
  <c r="AA1058" i="1"/>
  <c r="AB1058" i="1"/>
  <c r="AC1058" i="1"/>
  <c r="AE1058" i="1"/>
  <c r="AF1058" i="1"/>
  <c r="AG1058" i="1" s="1"/>
  <c r="AH1058" i="1"/>
  <c r="AJ1058" i="1"/>
  <c r="AN1058" i="1"/>
  <c r="AQ1058" i="1"/>
  <c r="AR1058" i="1"/>
  <c r="M1059" i="1"/>
  <c r="N1059" i="1"/>
  <c r="O1059" i="1"/>
  <c r="P1059" i="1"/>
  <c r="Q1059" i="1" s="1"/>
  <c r="R1059" i="1"/>
  <c r="S1059" i="1"/>
  <c r="T1059" i="1"/>
  <c r="U1059" i="1"/>
  <c r="V1059" i="1"/>
  <c r="W1059" i="1"/>
  <c r="X1059" i="1"/>
  <c r="Y1059" i="1"/>
  <c r="Z1059" i="1"/>
  <c r="AA1059" i="1"/>
  <c r="AD1059" i="1" s="1"/>
  <c r="AB1059" i="1"/>
  <c r="AC1059" i="1"/>
  <c r="AE1059" i="1"/>
  <c r="AF1059" i="1"/>
  <c r="AG1059" i="1" s="1"/>
  <c r="AH1059" i="1"/>
  <c r="AJ1059" i="1"/>
  <c r="AN1059" i="1"/>
  <c r="AQ1059" i="1"/>
  <c r="AR1059" i="1"/>
  <c r="M1060" i="1"/>
  <c r="N1060" i="1"/>
  <c r="O1060" i="1"/>
  <c r="P1060" i="1"/>
  <c r="Q1060" i="1" s="1"/>
  <c r="R1060" i="1"/>
  <c r="S1060" i="1"/>
  <c r="T1060" i="1"/>
  <c r="U1060" i="1"/>
  <c r="V1060" i="1"/>
  <c r="W1060" i="1"/>
  <c r="X1060" i="1"/>
  <c r="Y1060" i="1"/>
  <c r="Z1060" i="1"/>
  <c r="AA1060" i="1"/>
  <c r="AD1060" i="1" s="1"/>
  <c r="AB1060" i="1"/>
  <c r="AC1060" i="1"/>
  <c r="AE1060" i="1"/>
  <c r="AF1060" i="1"/>
  <c r="AG1060" i="1" s="1"/>
  <c r="AH1060" i="1"/>
  <c r="AJ1060" i="1"/>
  <c r="AN1060" i="1"/>
  <c r="AQ1060" i="1"/>
  <c r="AR1060" i="1"/>
  <c r="M1061" i="1"/>
  <c r="N1061" i="1"/>
  <c r="O1061" i="1"/>
  <c r="P1061" i="1"/>
  <c r="Q1061" i="1" s="1"/>
  <c r="R1061" i="1"/>
  <c r="S1061" i="1"/>
  <c r="T1061" i="1"/>
  <c r="U1061" i="1"/>
  <c r="V1061" i="1"/>
  <c r="W1061" i="1"/>
  <c r="X1061" i="1"/>
  <c r="Y1061" i="1"/>
  <c r="Z1061" i="1"/>
  <c r="AA1061" i="1"/>
  <c r="AB1061" i="1"/>
  <c r="AC1061" i="1"/>
  <c r="AE1061" i="1"/>
  <c r="AF1061" i="1"/>
  <c r="AG1061" i="1" s="1"/>
  <c r="AH1061" i="1"/>
  <c r="AJ1061" i="1"/>
  <c r="AN1061" i="1"/>
  <c r="AQ1061" i="1"/>
  <c r="AR1061" i="1"/>
  <c r="M1062" i="1"/>
  <c r="N1062" i="1"/>
  <c r="O1062" i="1"/>
  <c r="P1062" i="1"/>
  <c r="Q1062" i="1" s="1"/>
  <c r="R1062" i="1"/>
  <c r="S1062" i="1"/>
  <c r="T1062" i="1"/>
  <c r="U1062" i="1"/>
  <c r="V1062" i="1"/>
  <c r="W1062" i="1"/>
  <c r="X1062" i="1"/>
  <c r="Y1062" i="1"/>
  <c r="Z1062" i="1"/>
  <c r="AA1062" i="1"/>
  <c r="AB1062" i="1"/>
  <c r="AC1062" i="1"/>
  <c r="AE1062" i="1"/>
  <c r="AF1062" i="1"/>
  <c r="AG1062" i="1" s="1"/>
  <c r="AH1062" i="1"/>
  <c r="AJ1062" i="1"/>
  <c r="AN1062" i="1"/>
  <c r="AQ1062" i="1"/>
  <c r="AR1062" i="1"/>
  <c r="M1063" i="1"/>
  <c r="N1063" i="1"/>
  <c r="O1063" i="1"/>
  <c r="P1063" i="1"/>
  <c r="Q1063" i="1" s="1"/>
  <c r="R1063" i="1"/>
  <c r="S1063" i="1"/>
  <c r="T1063" i="1"/>
  <c r="U1063" i="1"/>
  <c r="V1063" i="1"/>
  <c r="W1063" i="1"/>
  <c r="X1063" i="1"/>
  <c r="Y1063" i="1"/>
  <c r="Z1063" i="1"/>
  <c r="AA1063" i="1"/>
  <c r="AB1063" i="1"/>
  <c r="AC1063" i="1"/>
  <c r="AE1063" i="1"/>
  <c r="AF1063" i="1"/>
  <c r="AG1063" i="1" s="1"/>
  <c r="AH1063" i="1"/>
  <c r="AJ1063" i="1"/>
  <c r="AK1063" i="1" s="1"/>
  <c r="AL1063" i="1" s="1"/>
  <c r="AN1063" i="1"/>
  <c r="AQ1063" i="1"/>
  <c r="AR1063" i="1"/>
  <c r="M1064" i="1"/>
  <c r="N1064" i="1"/>
  <c r="O1064" i="1"/>
  <c r="P1064" i="1"/>
  <c r="Q1064" i="1" s="1"/>
  <c r="R1064" i="1"/>
  <c r="S1064" i="1"/>
  <c r="T1064" i="1"/>
  <c r="U1064" i="1"/>
  <c r="V1064" i="1"/>
  <c r="W1064" i="1"/>
  <c r="X1064" i="1"/>
  <c r="Y1064" i="1"/>
  <c r="Z1064" i="1"/>
  <c r="AA1064" i="1"/>
  <c r="AD1064" i="1" s="1"/>
  <c r="AB1064" i="1"/>
  <c r="AC1064" i="1"/>
  <c r="AE1064" i="1"/>
  <c r="AF1064" i="1"/>
  <c r="AG1064" i="1" s="1"/>
  <c r="AH1064" i="1"/>
  <c r="AI1064" i="1"/>
  <c r="AJ1064" i="1"/>
  <c r="AK1064" i="1" s="1"/>
  <c r="AL1064" i="1" s="1"/>
  <c r="AM1064" i="1"/>
  <c r="AN1064" i="1"/>
  <c r="AO1064" i="1" s="1"/>
  <c r="AP1064" i="1" s="1"/>
  <c r="AQ1064" i="1"/>
  <c r="AR1064" i="1"/>
  <c r="M1065" i="1"/>
  <c r="N1065" i="1"/>
  <c r="O1065" i="1"/>
  <c r="P1065" i="1"/>
  <c r="Q1065" i="1" s="1"/>
  <c r="R1065" i="1"/>
  <c r="S1065" i="1"/>
  <c r="T1065" i="1"/>
  <c r="U1065" i="1"/>
  <c r="V1065" i="1"/>
  <c r="W1065" i="1"/>
  <c r="X1065" i="1"/>
  <c r="Y1065" i="1"/>
  <c r="Z1065" i="1"/>
  <c r="AA1065" i="1"/>
  <c r="AB1065" i="1"/>
  <c r="AC1065" i="1"/>
  <c r="AE1065" i="1"/>
  <c r="AF1065" i="1"/>
  <c r="AG1065" i="1" s="1"/>
  <c r="AH1065" i="1"/>
  <c r="AJ1065" i="1"/>
  <c r="AN1065" i="1"/>
  <c r="AO1065" i="1" s="1"/>
  <c r="AP1065" i="1" s="1"/>
  <c r="AQ1065" i="1"/>
  <c r="AR1065" i="1"/>
  <c r="M1066" i="1"/>
  <c r="N1066" i="1"/>
  <c r="O1066" i="1"/>
  <c r="P1066" i="1"/>
  <c r="Q1066" i="1" s="1"/>
  <c r="R1066" i="1"/>
  <c r="S1066" i="1"/>
  <c r="T1066" i="1"/>
  <c r="U1066" i="1"/>
  <c r="V1066" i="1"/>
  <c r="W1066" i="1"/>
  <c r="X1066" i="1"/>
  <c r="Y1066" i="1"/>
  <c r="Z1066" i="1"/>
  <c r="AA1066" i="1"/>
  <c r="AD1066" i="1" s="1"/>
  <c r="AB1066" i="1"/>
  <c r="AC1066" i="1"/>
  <c r="AE1066" i="1"/>
  <c r="AF1066" i="1"/>
  <c r="AG1066" i="1" s="1"/>
  <c r="AH1066" i="1"/>
  <c r="AI1066" i="1"/>
  <c r="AJ1066" i="1"/>
  <c r="AK1066" i="1" s="1"/>
  <c r="AL1066" i="1" s="1"/>
  <c r="AM1066" i="1"/>
  <c r="AN1066" i="1"/>
  <c r="AO1066" i="1" s="1"/>
  <c r="AP1066" i="1" s="1"/>
  <c r="AQ1066" i="1"/>
  <c r="AR1066" i="1"/>
  <c r="M1067" i="1"/>
  <c r="N1067" i="1"/>
  <c r="O1067" i="1"/>
  <c r="P1067" i="1"/>
  <c r="Q1067" i="1" s="1"/>
  <c r="R1067" i="1"/>
  <c r="S1067" i="1"/>
  <c r="T1067" i="1"/>
  <c r="U1067" i="1"/>
  <c r="V1067" i="1"/>
  <c r="W1067" i="1"/>
  <c r="X1067" i="1"/>
  <c r="Y1067" i="1"/>
  <c r="Z1067" i="1"/>
  <c r="AA1067" i="1"/>
  <c r="AB1067" i="1"/>
  <c r="AC1067" i="1"/>
  <c r="AE1067" i="1"/>
  <c r="AF1067" i="1"/>
  <c r="AG1067" i="1" s="1"/>
  <c r="AH1067" i="1"/>
  <c r="AJ1067" i="1"/>
  <c r="AK1067" i="1" s="1"/>
  <c r="AL1067" i="1" s="1"/>
  <c r="AN1067" i="1"/>
  <c r="AQ1067" i="1"/>
  <c r="AR1067" i="1"/>
  <c r="M1068" i="1"/>
  <c r="N1068" i="1"/>
  <c r="O1068" i="1"/>
  <c r="P1068" i="1"/>
  <c r="Q1068" i="1" s="1"/>
  <c r="R1068" i="1"/>
  <c r="S1068" i="1"/>
  <c r="T1068" i="1"/>
  <c r="U1068" i="1"/>
  <c r="V1068" i="1"/>
  <c r="W1068" i="1"/>
  <c r="X1068" i="1"/>
  <c r="Y1068" i="1"/>
  <c r="Z1068" i="1"/>
  <c r="AA1068" i="1"/>
  <c r="AD1068" i="1" s="1"/>
  <c r="AB1068" i="1"/>
  <c r="AC1068" i="1"/>
  <c r="AE1068" i="1"/>
  <c r="AF1068" i="1"/>
  <c r="AG1068" i="1" s="1"/>
  <c r="AH1068" i="1"/>
  <c r="AI1068" i="1"/>
  <c r="AJ1068" i="1"/>
  <c r="AK1068" i="1" s="1"/>
  <c r="AL1068" i="1" s="1"/>
  <c r="AM1068" i="1"/>
  <c r="AN1068" i="1"/>
  <c r="AO1068" i="1" s="1"/>
  <c r="AP1068" i="1" s="1"/>
  <c r="AQ1068" i="1"/>
  <c r="AR1068" i="1"/>
  <c r="M1069" i="1"/>
  <c r="N1069" i="1"/>
  <c r="O1069" i="1"/>
  <c r="P1069" i="1"/>
  <c r="Q1069" i="1" s="1"/>
  <c r="R1069" i="1"/>
  <c r="S1069" i="1"/>
  <c r="T1069" i="1"/>
  <c r="U1069" i="1"/>
  <c r="V1069" i="1"/>
  <c r="W1069" i="1"/>
  <c r="X1069" i="1"/>
  <c r="Y1069" i="1"/>
  <c r="Z1069" i="1"/>
  <c r="AA1069" i="1"/>
  <c r="AB1069" i="1"/>
  <c r="AC1069" i="1"/>
  <c r="AE1069" i="1"/>
  <c r="AF1069" i="1"/>
  <c r="AG1069" i="1" s="1"/>
  <c r="AH1069" i="1"/>
  <c r="AJ1069" i="1"/>
  <c r="AM1069" i="1"/>
  <c r="AN1069" i="1"/>
  <c r="AO1069" i="1"/>
  <c r="AP1069" i="1" s="1"/>
  <c r="AQ1069" i="1"/>
  <c r="AR1069" i="1"/>
  <c r="M1070" i="1"/>
  <c r="V1070" i="1" s="1"/>
  <c r="N1070" i="1"/>
  <c r="O1070" i="1"/>
  <c r="P1070" i="1"/>
  <c r="Q1070" i="1" s="1"/>
  <c r="R1070" i="1"/>
  <c r="S1070" i="1"/>
  <c r="T1070" i="1"/>
  <c r="U1070" i="1"/>
  <c r="W1070" i="1"/>
  <c r="X1070" i="1"/>
  <c r="Y1070" i="1"/>
  <c r="Z1070" i="1"/>
  <c r="AA1070" i="1"/>
  <c r="AB1070" i="1"/>
  <c r="AC1070" i="1"/>
  <c r="AE1070" i="1"/>
  <c r="AF1070" i="1"/>
  <c r="AG1070" i="1" s="1"/>
  <c r="AH1070" i="1"/>
  <c r="AJ1070" i="1"/>
  <c r="AM1070" i="1"/>
  <c r="AN1070" i="1"/>
  <c r="AO1070" i="1"/>
  <c r="AP1070" i="1" s="1"/>
  <c r="AQ1070" i="1"/>
  <c r="AR1070" i="1"/>
  <c r="M1071" i="1"/>
  <c r="V1071" i="1" s="1"/>
  <c r="N1071" i="1"/>
  <c r="O1071" i="1"/>
  <c r="P1071" i="1"/>
  <c r="Q1071" i="1" s="1"/>
  <c r="R1071" i="1"/>
  <c r="S1071" i="1"/>
  <c r="T1071" i="1"/>
  <c r="U1071" i="1"/>
  <c r="W1071" i="1"/>
  <c r="X1071" i="1"/>
  <c r="Y1071" i="1"/>
  <c r="Z1071" i="1"/>
  <c r="AA1071" i="1"/>
  <c r="AB1071" i="1"/>
  <c r="AC1071" i="1"/>
  <c r="AE1071" i="1"/>
  <c r="AF1071" i="1"/>
  <c r="AG1071" i="1" s="1"/>
  <c r="AH1071" i="1"/>
  <c r="AJ1071" i="1"/>
  <c r="AM1071" i="1"/>
  <c r="AN1071" i="1"/>
  <c r="AO1071" i="1"/>
  <c r="AP1071" i="1" s="1"/>
  <c r="AQ1071" i="1"/>
  <c r="AR1071" i="1"/>
  <c r="M1072" i="1"/>
  <c r="V1072" i="1" s="1"/>
  <c r="N1072" i="1"/>
  <c r="O1072" i="1"/>
  <c r="P1072" i="1"/>
  <c r="Q1072" i="1" s="1"/>
  <c r="R1072" i="1"/>
  <c r="S1072" i="1"/>
  <c r="T1072" i="1"/>
  <c r="U1072" i="1"/>
  <c r="W1072" i="1"/>
  <c r="X1072" i="1"/>
  <c r="Y1072" i="1"/>
  <c r="Z1072" i="1"/>
  <c r="AA1072" i="1"/>
  <c r="AB1072" i="1"/>
  <c r="AC1072" i="1"/>
  <c r="AE1072" i="1"/>
  <c r="AF1072" i="1"/>
  <c r="AG1072" i="1" s="1"/>
  <c r="AH1072" i="1"/>
  <c r="AJ1072" i="1"/>
  <c r="AM1072" i="1"/>
  <c r="AN1072" i="1"/>
  <c r="AO1072" i="1"/>
  <c r="AP1072" i="1" s="1"/>
  <c r="AQ1072" i="1"/>
  <c r="AR1072" i="1"/>
  <c r="M1073" i="1"/>
  <c r="V1073" i="1" s="1"/>
  <c r="N1073" i="1"/>
  <c r="O1073" i="1"/>
  <c r="P1073" i="1"/>
  <c r="Q1073" i="1" s="1"/>
  <c r="R1073" i="1"/>
  <c r="S1073" i="1"/>
  <c r="T1073" i="1"/>
  <c r="U1073" i="1"/>
  <c r="W1073" i="1"/>
  <c r="X1073" i="1"/>
  <c r="Y1073" i="1"/>
  <c r="Z1073" i="1"/>
  <c r="AA1073" i="1"/>
  <c r="AB1073" i="1"/>
  <c r="AC1073" i="1"/>
  <c r="AE1073" i="1"/>
  <c r="AF1073" i="1"/>
  <c r="AG1073" i="1" s="1"/>
  <c r="AH1073" i="1"/>
  <c r="AJ1073" i="1"/>
  <c r="AM1073" i="1"/>
  <c r="AN1073" i="1"/>
  <c r="AO1073" i="1"/>
  <c r="AP1073" i="1" s="1"/>
  <c r="AQ1073" i="1"/>
  <c r="AR1073" i="1"/>
  <c r="M1074" i="1"/>
  <c r="V1074" i="1" s="1"/>
  <c r="N1074" i="1"/>
  <c r="O1074" i="1"/>
  <c r="P1074" i="1"/>
  <c r="Q1074" i="1" s="1"/>
  <c r="R1074" i="1"/>
  <c r="S1074" i="1"/>
  <c r="T1074" i="1"/>
  <c r="U1074" i="1"/>
  <c r="W1074" i="1"/>
  <c r="X1074" i="1"/>
  <c r="Y1074" i="1"/>
  <c r="Z1074" i="1"/>
  <c r="AA1074" i="1"/>
  <c r="AB1074" i="1"/>
  <c r="AC1074" i="1"/>
  <c r="AE1074" i="1"/>
  <c r="AF1074" i="1"/>
  <c r="AG1074" i="1" s="1"/>
  <c r="AH1074" i="1"/>
  <c r="AJ1074" i="1"/>
  <c r="AM1074" i="1"/>
  <c r="AN1074" i="1"/>
  <c r="AO1074" i="1"/>
  <c r="AP1074" i="1" s="1"/>
  <c r="AQ1074" i="1"/>
  <c r="AR1074" i="1"/>
  <c r="M1075" i="1"/>
  <c r="V1075" i="1" s="1"/>
  <c r="N1075" i="1"/>
  <c r="O1075" i="1"/>
  <c r="P1075" i="1"/>
  <c r="Q1075" i="1" s="1"/>
  <c r="R1075" i="1"/>
  <c r="S1075" i="1"/>
  <c r="T1075" i="1"/>
  <c r="U1075" i="1"/>
  <c r="W1075" i="1"/>
  <c r="X1075" i="1"/>
  <c r="Y1075" i="1"/>
  <c r="Z1075" i="1"/>
  <c r="AA1075" i="1"/>
  <c r="AB1075" i="1"/>
  <c r="AC1075" i="1"/>
  <c r="AE1075" i="1"/>
  <c r="AF1075" i="1"/>
  <c r="AG1075" i="1" s="1"/>
  <c r="AH1075" i="1"/>
  <c r="AJ1075" i="1"/>
  <c r="AM1075" i="1"/>
  <c r="AN1075" i="1"/>
  <c r="AO1075" i="1"/>
  <c r="AP1075" i="1" s="1"/>
  <c r="AQ1075" i="1"/>
  <c r="AR1075" i="1"/>
  <c r="M1076" i="1"/>
  <c r="V1076" i="1" s="1"/>
  <c r="N1076" i="1"/>
  <c r="O1076" i="1"/>
  <c r="P1076" i="1"/>
  <c r="Q1076" i="1" s="1"/>
  <c r="R1076" i="1"/>
  <c r="S1076" i="1"/>
  <c r="T1076" i="1"/>
  <c r="U1076" i="1"/>
  <c r="W1076" i="1"/>
  <c r="X1076" i="1"/>
  <c r="Y1076" i="1"/>
  <c r="Z1076" i="1"/>
  <c r="AA1076" i="1"/>
  <c r="AB1076" i="1"/>
  <c r="AC1076" i="1"/>
  <c r="AE1076" i="1"/>
  <c r="AF1076" i="1"/>
  <c r="AG1076" i="1" s="1"/>
  <c r="AH1076" i="1"/>
  <c r="AJ1076" i="1"/>
  <c r="AM1076" i="1"/>
  <c r="AN1076" i="1"/>
  <c r="AO1076" i="1"/>
  <c r="AP1076" i="1" s="1"/>
  <c r="AQ1076" i="1"/>
  <c r="AR1076" i="1"/>
  <c r="M1077" i="1"/>
  <c r="V1077" i="1" s="1"/>
  <c r="N1077" i="1"/>
  <c r="O1077" i="1"/>
  <c r="P1077" i="1"/>
  <c r="Q1077" i="1" s="1"/>
  <c r="R1077" i="1"/>
  <c r="S1077" i="1"/>
  <c r="T1077" i="1"/>
  <c r="U1077" i="1"/>
  <c r="W1077" i="1"/>
  <c r="X1077" i="1"/>
  <c r="Y1077" i="1"/>
  <c r="Z1077" i="1"/>
  <c r="AA1077" i="1"/>
  <c r="AB1077" i="1"/>
  <c r="AC1077" i="1"/>
  <c r="AE1077" i="1"/>
  <c r="AF1077" i="1"/>
  <c r="AG1077" i="1" s="1"/>
  <c r="AH1077" i="1"/>
  <c r="AJ1077" i="1"/>
  <c r="AM1077" i="1"/>
  <c r="AN1077" i="1"/>
  <c r="AO1077" i="1"/>
  <c r="AP1077" i="1" s="1"/>
  <c r="AQ1077" i="1"/>
  <c r="AR1077" i="1"/>
  <c r="M1078" i="1"/>
  <c r="V1078" i="1" s="1"/>
  <c r="N1078" i="1"/>
  <c r="O1078" i="1"/>
  <c r="P1078" i="1"/>
  <c r="Q1078" i="1" s="1"/>
  <c r="R1078" i="1"/>
  <c r="S1078" i="1"/>
  <c r="T1078" i="1"/>
  <c r="U1078" i="1"/>
  <c r="W1078" i="1"/>
  <c r="X1078" i="1"/>
  <c r="Y1078" i="1"/>
  <c r="Z1078" i="1"/>
  <c r="AA1078" i="1"/>
  <c r="AB1078" i="1"/>
  <c r="AC1078" i="1"/>
  <c r="AE1078" i="1"/>
  <c r="AF1078" i="1"/>
  <c r="AG1078" i="1" s="1"/>
  <c r="AH1078" i="1"/>
  <c r="AJ1078" i="1"/>
  <c r="AN1078" i="1"/>
  <c r="AQ1078" i="1"/>
  <c r="AR1078" i="1"/>
  <c r="M1079" i="1"/>
  <c r="V1079" i="1" s="1"/>
  <c r="N1079" i="1"/>
  <c r="O1079" i="1"/>
  <c r="P1079" i="1"/>
  <c r="Q1079" i="1"/>
  <c r="R1079" i="1"/>
  <c r="S1079" i="1"/>
  <c r="T1079" i="1"/>
  <c r="U1079" i="1"/>
  <c r="W1079" i="1"/>
  <c r="X1079" i="1"/>
  <c r="Y1079" i="1"/>
  <c r="Z1079" i="1"/>
  <c r="AA1079" i="1"/>
  <c r="AB1079" i="1"/>
  <c r="AC1079" i="1"/>
  <c r="AE1079" i="1"/>
  <c r="AF1079" i="1"/>
  <c r="AG1079" i="1" s="1"/>
  <c r="AH1079" i="1"/>
  <c r="AJ1079" i="1"/>
  <c r="AN1079" i="1"/>
  <c r="AQ1079" i="1"/>
  <c r="AR1079" i="1"/>
  <c r="M1080" i="1"/>
  <c r="V1080" i="1" s="1"/>
  <c r="N1080" i="1"/>
  <c r="O1080" i="1"/>
  <c r="P1080" i="1"/>
  <c r="Q1080" i="1" s="1"/>
  <c r="R1080" i="1"/>
  <c r="S1080" i="1"/>
  <c r="T1080" i="1"/>
  <c r="U1080" i="1"/>
  <c r="W1080" i="1"/>
  <c r="X1080" i="1"/>
  <c r="Y1080" i="1"/>
  <c r="Z1080" i="1"/>
  <c r="AA1080" i="1"/>
  <c r="AB1080" i="1"/>
  <c r="AC1080" i="1"/>
  <c r="AE1080" i="1"/>
  <c r="AF1080" i="1"/>
  <c r="AG1080" i="1" s="1"/>
  <c r="AH1080" i="1"/>
  <c r="AJ1080" i="1"/>
  <c r="AN1080" i="1"/>
  <c r="AQ1080" i="1"/>
  <c r="AR1080" i="1"/>
  <c r="M1081" i="1"/>
  <c r="V1081" i="1" s="1"/>
  <c r="N1081" i="1"/>
  <c r="O1081" i="1"/>
  <c r="P1081" i="1"/>
  <c r="Q1081" i="1" s="1"/>
  <c r="R1081" i="1"/>
  <c r="S1081" i="1"/>
  <c r="T1081" i="1"/>
  <c r="U1081" i="1"/>
  <c r="W1081" i="1"/>
  <c r="X1081" i="1"/>
  <c r="Y1081" i="1"/>
  <c r="Z1081" i="1"/>
  <c r="AA1081" i="1"/>
  <c r="AB1081" i="1"/>
  <c r="AC1081" i="1"/>
  <c r="AE1081" i="1"/>
  <c r="AF1081" i="1"/>
  <c r="AG1081" i="1" s="1"/>
  <c r="AH1081" i="1"/>
  <c r="AJ1081" i="1"/>
  <c r="AN1081" i="1"/>
  <c r="AQ1081" i="1"/>
  <c r="AR1081" i="1"/>
  <c r="M1082" i="1"/>
  <c r="V1082" i="1" s="1"/>
  <c r="N1082" i="1"/>
  <c r="O1082" i="1"/>
  <c r="P1082" i="1"/>
  <c r="Q1082" i="1" s="1"/>
  <c r="R1082" i="1"/>
  <c r="S1082" i="1"/>
  <c r="T1082" i="1"/>
  <c r="U1082" i="1"/>
  <c r="W1082" i="1"/>
  <c r="X1082" i="1"/>
  <c r="Y1082" i="1"/>
  <c r="Z1082" i="1"/>
  <c r="AA1082" i="1"/>
  <c r="AB1082" i="1"/>
  <c r="AC1082" i="1"/>
  <c r="AE1082" i="1"/>
  <c r="AF1082" i="1"/>
  <c r="AG1082" i="1" s="1"/>
  <c r="AH1082" i="1"/>
  <c r="AJ1082" i="1"/>
  <c r="AN1082" i="1"/>
  <c r="AQ1082" i="1"/>
  <c r="AR1082" i="1"/>
  <c r="M1083" i="1"/>
  <c r="V1083" i="1" s="1"/>
  <c r="N1083" i="1"/>
  <c r="O1083" i="1"/>
  <c r="P1083" i="1"/>
  <c r="Q1083" i="1" s="1"/>
  <c r="R1083" i="1"/>
  <c r="S1083" i="1"/>
  <c r="T1083" i="1"/>
  <c r="U1083" i="1"/>
  <c r="W1083" i="1"/>
  <c r="X1083" i="1"/>
  <c r="Y1083" i="1"/>
  <c r="Z1083" i="1"/>
  <c r="AA1083" i="1"/>
  <c r="AB1083" i="1"/>
  <c r="AC1083" i="1"/>
  <c r="AE1083" i="1"/>
  <c r="AF1083" i="1"/>
  <c r="AG1083" i="1" s="1"/>
  <c r="AH1083" i="1"/>
  <c r="AJ1083" i="1"/>
  <c r="AN1083" i="1"/>
  <c r="AQ1083" i="1"/>
  <c r="AR1083" i="1"/>
  <c r="M1084" i="1"/>
  <c r="V1084" i="1" s="1"/>
  <c r="N1084" i="1"/>
  <c r="O1084" i="1"/>
  <c r="P1084" i="1"/>
  <c r="Q1084" i="1"/>
  <c r="R1084" i="1"/>
  <c r="S1084" i="1"/>
  <c r="T1084" i="1"/>
  <c r="U1084" i="1"/>
  <c r="W1084" i="1"/>
  <c r="X1084" i="1"/>
  <c r="Y1084" i="1"/>
  <c r="Z1084" i="1"/>
  <c r="AA1084" i="1"/>
  <c r="AB1084" i="1"/>
  <c r="AC1084" i="1"/>
  <c r="AE1084" i="1"/>
  <c r="AF1084" i="1"/>
  <c r="AG1084" i="1" s="1"/>
  <c r="AH1084" i="1"/>
  <c r="AJ1084" i="1"/>
  <c r="AN1084" i="1"/>
  <c r="AQ1084" i="1"/>
  <c r="AR1084" i="1"/>
  <c r="M1085" i="1"/>
  <c r="V1085" i="1" s="1"/>
  <c r="N1085" i="1"/>
  <c r="O1085" i="1"/>
  <c r="P1085" i="1"/>
  <c r="Q1085" i="1" s="1"/>
  <c r="R1085" i="1"/>
  <c r="S1085" i="1"/>
  <c r="T1085" i="1"/>
  <c r="U1085" i="1"/>
  <c r="W1085" i="1"/>
  <c r="X1085" i="1"/>
  <c r="Y1085" i="1"/>
  <c r="Z1085" i="1"/>
  <c r="AA1085" i="1"/>
  <c r="AB1085" i="1"/>
  <c r="AC1085" i="1"/>
  <c r="AE1085" i="1"/>
  <c r="AF1085" i="1"/>
  <c r="AG1085" i="1" s="1"/>
  <c r="AH1085" i="1"/>
  <c r="AJ1085" i="1"/>
  <c r="AN1085" i="1"/>
  <c r="AQ1085" i="1"/>
  <c r="AR1085" i="1"/>
  <c r="M1086" i="1"/>
  <c r="V1086" i="1" s="1"/>
  <c r="N1086" i="1"/>
  <c r="O1086" i="1"/>
  <c r="P1086" i="1"/>
  <c r="Q1086" i="1" s="1"/>
  <c r="R1086" i="1"/>
  <c r="S1086" i="1"/>
  <c r="T1086" i="1"/>
  <c r="U1086" i="1"/>
  <c r="W1086" i="1"/>
  <c r="X1086" i="1"/>
  <c r="Y1086" i="1"/>
  <c r="Z1086" i="1"/>
  <c r="AA1086" i="1"/>
  <c r="AB1086" i="1"/>
  <c r="AC1086" i="1"/>
  <c r="AE1086" i="1"/>
  <c r="AF1086" i="1"/>
  <c r="AG1086" i="1" s="1"/>
  <c r="AH1086" i="1"/>
  <c r="AJ1086" i="1"/>
  <c r="AN1086" i="1"/>
  <c r="AQ1086" i="1"/>
  <c r="AR1086" i="1"/>
  <c r="M1087" i="1"/>
  <c r="V1087" i="1" s="1"/>
  <c r="N1087" i="1"/>
  <c r="O1087" i="1"/>
  <c r="P1087" i="1"/>
  <c r="Q1087" i="1"/>
  <c r="R1087" i="1"/>
  <c r="S1087" i="1"/>
  <c r="T1087" i="1"/>
  <c r="U1087" i="1"/>
  <c r="W1087" i="1"/>
  <c r="X1087" i="1"/>
  <c r="Y1087" i="1"/>
  <c r="Z1087" i="1"/>
  <c r="AA1087" i="1"/>
  <c r="AB1087" i="1"/>
  <c r="AC1087" i="1"/>
  <c r="AE1087" i="1"/>
  <c r="AF1087" i="1"/>
  <c r="AG1087" i="1" s="1"/>
  <c r="AH1087" i="1"/>
  <c r="AJ1087" i="1"/>
  <c r="AN1087" i="1"/>
  <c r="AQ1087" i="1"/>
  <c r="AR1087" i="1"/>
  <c r="M1088" i="1"/>
  <c r="V1088" i="1" s="1"/>
  <c r="N1088" i="1"/>
  <c r="O1088" i="1"/>
  <c r="P1088" i="1"/>
  <c r="Q1088" i="1" s="1"/>
  <c r="R1088" i="1"/>
  <c r="S1088" i="1"/>
  <c r="T1088" i="1"/>
  <c r="U1088" i="1"/>
  <c r="W1088" i="1"/>
  <c r="X1088" i="1"/>
  <c r="Y1088" i="1"/>
  <c r="Z1088" i="1"/>
  <c r="AA1088" i="1"/>
  <c r="AB1088" i="1"/>
  <c r="AC1088" i="1"/>
  <c r="AE1088" i="1"/>
  <c r="AF1088" i="1"/>
  <c r="AG1088" i="1" s="1"/>
  <c r="AH1088" i="1"/>
  <c r="AJ1088" i="1"/>
  <c r="AN1088" i="1"/>
  <c r="AQ1088" i="1"/>
  <c r="AR1088" i="1"/>
  <c r="M1089" i="1"/>
  <c r="V1089" i="1" s="1"/>
  <c r="N1089" i="1"/>
  <c r="O1089" i="1"/>
  <c r="P1089" i="1"/>
  <c r="Q1089" i="1" s="1"/>
  <c r="R1089" i="1"/>
  <c r="S1089" i="1"/>
  <c r="T1089" i="1"/>
  <c r="U1089" i="1"/>
  <c r="W1089" i="1"/>
  <c r="X1089" i="1"/>
  <c r="Y1089" i="1"/>
  <c r="Z1089" i="1"/>
  <c r="AA1089" i="1"/>
  <c r="AB1089" i="1"/>
  <c r="AC1089" i="1"/>
  <c r="AE1089" i="1"/>
  <c r="AF1089" i="1"/>
  <c r="AG1089" i="1" s="1"/>
  <c r="AH1089" i="1"/>
  <c r="AJ1089" i="1"/>
  <c r="AN1089" i="1"/>
  <c r="AQ1089" i="1"/>
  <c r="AR1089" i="1"/>
  <c r="M1090" i="1"/>
  <c r="V1090" i="1" s="1"/>
  <c r="N1090" i="1"/>
  <c r="O1090" i="1"/>
  <c r="P1090" i="1"/>
  <c r="Q1090" i="1" s="1"/>
  <c r="R1090" i="1"/>
  <c r="S1090" i="1"/>
  <c r="T1090" i="1"/>
  <c r="U1090" i="1"/>
  <c r="W1090" i="1"/>
  <c r="X1090" i="1"/>
  <c r="Y1090" i="1"/>
  <c r="Z1090" i="1"/>
  <c r="AA1090" i="1"/>
  <c r="AB1090" i="1"/>
  <c r="AC1090" i="1"/>
  <c r="AE1090" i="1"/>
  <c r="AF1090" i="1"/>
  <c r="AG1090" i="1" s="1"/>
  <c r="AH1090" i="1"/>
  <c r="AJ1090" i="1"/>
  <c r="AN1090" i="1"/>
  <c r="AQ1090" i="1"/>
  <c r="AR1090" i="1"/>
  <c r="M1091" i="1"/>
  <c r="V1091" i="1" s="1"/>
  <c r="N1091" i="1"/>
  <c r="O1091" i="1"/>
  <c r="P1091" i="1"/>
  <c r="Q1091" i="1" s="1"/>
  <c r="R1091" i="1"/>
  <c r="S1091" i="1"/>
  <c r="T1091" i="1"/>
  <c r="U1091" i="1"/>
  <c r="W1091" i="1"/>
  <c r="X1091" i="1"/>
  <c r="Y1091" i="1"/>
  <c r="Z1091" i="1"/>
  <c r="AA1091" i="1"/>
  <c r="AB1091" i="1"/>
  <c r="AC1091" i="1"/>
  <c r="AE1091" i="1"/>
  <c r="AF1091" i="1"/>
  <c r="AG1091" i="1" s="1"/>
  <c r="AH1091" i="1"/>
  <c r="AJ1091" i="1"/>
  <c r="AN1091" i="1"/>
  <c r="AQ1091" i="1"/>
  <c r="AR1091" i="1"/>
  <c r="M1092" i="1"/>
  <c r="V1092" i="1" s="1"/>
  <c r="N1092" i="1"/>
  <c r="O1092" i="1"/>
  <c r="P1092" i="1"/>
  <c r="Q1092" i="1"/>
  <c r="R1092" i="1"/>
  <c r="S1092" i="1"/>
  <c r="T1092" i="1"/>
  <c r="U1092" i="1"/>
  <c r="W1092" i="1"/>
  <c r="X1092" i="1"/>
  <c r="Y1092" i="1"/>
  <c r="Z1092" i="1"/>
  <c r="AA1092" i="1"/>
  <c r="AB1092" i="1"/>
  <c r="AC1092" i="1"/>
  <c r="AE1092" i="1"/>
  <c r="AF1092" i="1"/>
  <c r="AG1092" i="1" s="1"/>
  <c r="AH1092" i="1"/>
  <c r="AJ1092" i="1"/>
  <c r="AN1092" i="1"/>
  <c r="AQ1092" i="1"/>
  <c r="AR1092" i="1"/>
  <c r="M1093" i="1"/>
  <c r="V1093" i="1" s="1"/>
  <c r="N1093" i="1"/>
  <c r="O1093" i="1"/>
  <c r="P1093" i="1"/>
  <c r="Q1093" i="1" s="1"/>
  <c r="R1093" i="1"/>
  <c r="S1093" i="1"/>
  <c r="T1093" i="1"/>
  <c r="U1093" i="1"/>
  <c r="W1093" i="1"/>
  <c r="X1093" i="1"/>
  <c r="Y1093" i="1"/>
  <c r="Z1093" i="1"/>
  <c r="AA1093" i="1"/>
  <c r="AB1093" i="1"/>
  <c r="AC1093" i="1"/>
  <c r="AE1093" i="1"/>
  <c r="AF1093" i="1"/>
  <c r="AG1093" i="1" s="1"/>
  <c r="AH1093" i="1"/>
  <c r="AJ1093" i="1"/>
  <c r="AN1093" i="1"/>
  <c r="AQ1093" i="1"/>
  <c r="AR1093" i="1"/>
  <c r="M1094" i="1"/>
  <c r="V1094" i="1" s="1"/>
  <c r="N1094" i="1"/>
  <c r="O1094" i="1"/>
  <c r="P1094" i="1"/>
  <c r="Q1094" i="1" s="1"/>
  <c r="R1094" i="1"/>
  <c r="S1094" i="1"/>
  <c r="T1094" i="1"/>
  <c r="U1094" i="1"/>
  <c r="W1094" i="1"/>
  <c r="X1094" i="1"/>
  <c r="Y1094" i="1"/>
  <c r="Z1094" i="1"/>
  <c r="AA1094" i="1"/>
  <c r="AB1094" i="1"/>
  <c r="AC1094" i="1"/>
  <c r="AE1094" i="1"/>
  <c r="AF1094" i="1"/>
  <c r="AG1094" i="1" s="1"/>
  <c r="AH1094" i="1"/>
  <c r="AJ1094" i="1"/>
  <c r="AN1094" i="1"/>
  <c r="AQ1094" i="1"/>
  <c r="AR1094" i="1"/>
  <c r="M1095" i="1"/>
  <c r="V1095" i="1" s="1"/>
  <c r="N1095" i="1"/>
  <c r="O1095" i="1"/>
  <c r="P1095" i="1"/>
  <c r="Q1095" i="1"/>
  <c r="R1095" i="1"/>
  <c r="S1095" i="1"/>
  <c r="T1095" i="1"/>
  <c r="U1095" i="1"/>
  <c r="W1095" i="1"/>
  <c r="X1095" i="1"/>
  <c r="Y1095" i="1"/>
  <c r="Z1095" i="1"/>
  <c r="AA1095" i="1"/>
  <c r="AB1095" i="1"/>
  <c r="AC1095" i="1"/>
  <c r="AE1095" i="1"/>
  <c r="AF1095" i="1"/>
  <c r="AG1095" i="1" s="1"/>
  <c r="AH1095" i="1"/>
  <c r="AJ1095" i="1"/>
  <c r="AN1095" i="1"/>
  <c r="AQ1095" i="1"/>
  <c r="AR1095" i="1"/>
  <c r="M1096" i="1"/>
  <c r="V1096" i="1" s="1"/>
  <c r="N1096" i="1"/>
  <c r="O1096" i="1"/>
  <c r="P1096" i="1"/>
  <c r="Q1096" i="1" s="1"/>
  <c r="R1096" i="1"/>
  <c r="S1096" i="1"/>
  <c r="T1096" i="1"/>
  <c r="U1096" i="1"/>
  <c r="W1096" i="1"/>
  <c r="X1096" i="1"/>
  <c r="Y1096" i="1"/>
  <c r="Z1096" i="1"/>
  <c r="AA1096" i="1"/>
  <c r="AB1096" i="1"/>
  <c r="AC1096" i="1"/>
  <c r="AE1096" i="1"/>
  <c r="AF1096" i="1"/>
  <c r="AG1096" i="1" s="1"/>
  <c r="AH1096" i="1"/>
  <c r="AJ1096" i="1"/>
  <c r="AN1096" i="1"/>
  <c r="AQ1096" i="1"/>
  <c r="AR1096" i="1"/>
  <c r="M1097" i="1"/>
  <c r="V1097" i="1" s="1"/>
  <c r="N1097" i="1"/>
  <c r="O1097" i="1"/>
  <c r="P1097" i="1"/>
  <c r="Q1097" i="1" s="1"/>
  <c r="R1097" i="1"/>
  <c r="S1097" i="1"/>
  <c r="T1097" i="1"/>
  <c r="U1097" i="1"/>
  <c r="W1097" i="1"/>
  <c r="X1097" i="1"/>
  <c r="Y1097" i="1"/>
  <c r="Z1097" i="1"/>
  <c r="AA1097" i="1"/>
  <c r="AB1097" i="1"/>
  <c r="AC1097" i="1"/>
  <c r="AE1097" i="1"/>
  <c r="AF1097" i="1"/>
  <c r="AG1097" i="1" s="1"/>
  <c r="AH1097" i="1"/>
  <c r="AJ1097" i="1"/>
  <c r="AN1097" i="1"/>
  <c r="AQ1097" i="1"/>
  <c r="AR1097" i="1"/>
  <c r="M1098" i="1"/>
  <c r="V1098" i="1" s="1"/>
  <c r="N1098" i="1"/>
  <c r="O1098" i="1"/>
  <c r="P1098" i="1"/>
  <c r="Q1098" i="1" s="1"/>
  <c r="R1098" i="1"/>
  <c r="S1098" i="1"/>
  <c r="T1098" i="1"/>
  <c r="U1098" i="1"/>
  <c r="W1098" i="1"/>
  <c r="X1098" i="1"/>
  <c r="Y1098" i="1"/>
  <c r="Z1098" i="1"/>
  <c r="AA1098" i="1"/>
  <c r="AB1098" i="1"/>
  <c r="AC1098" i="1"/>
  <c r="AE1098" i="1"/>
  <c r="AF1098" i="1"/>
  <c r="AG1098" i="1" s="1"/>
  <c r="AH1098" i="1"/>
  <c r="AJ1098" i="1"/>
  <c r="AN1098" i="1"/>
  <c r="AQ1098" i="1"/>
  <c r="AR1098" i="1"/>
  <c r="M1099" i="1"/>
  <c r="V1099" i="1" s="1"/>
  <c r="N1099" i="1"/>
  <c r="O1099" i="1"/>
  <c r="P1099" i="1"/>
  <c r="Q1099" i="1" s="1"/>
  <c r="R1099" i="1"/>
  <c r="S1099" i="1"/>
  <c r="T1099" i="1"/>
  <c r="U1099" i="1"/>
  <c r="W1099" i="1"/>
  <c r="X1099" i="1"/>
  <c r="Y1099" i="1"/>
  <c r="Z1099" i="1"/>
  <c r="AA1099" i="1"/>
  <c r="AB1099" i="1"/>
  <c r="AC1099" i="1"/>
  <c r="AE1099" i="1"/>
  <c r="AF1099" i="1"/>
  <c r="AG1099" i="1" s="1"/>
  <c r="AH1099" i="1"/>
  <c r="AJ1099" i="1"/>
  <c r="AN1099" i="1"/>
  <c r="AQ1099" i="1"/>
  <c r="AR1099" i="1"/>
  <c r="M1100" i="1"/>
  <c r="V1100" i="1" s="1"/>
  <c r="N1100" i="1"/>
  <c r="O1100" i="1"/>
  <c r="P1100" i="1"/>
  <c r="Q1100" i="1"/>
  <c r="R1100" i="1"/>
  <c r="S1100" i="1"/>
  <c r="T1100" i="1"/>
  <c r="U1100" i="1"/>
  <c r="W1100" i="1"/>
  <c r="X1100" i="1"/>
  <c r="Y1100" i="1"/>
  <c r="Z1100" i="1"/>
  <c r="AA1100" i="1"/>
  <c r="AB1100" i="1"/>
  <c r="AC1100" i="1"/>
  <c r="AE1100" i="1"/>
  <c r="AF1100" i="1"/>
  <c r="AG1100" i="1" s="1"/>
  <c r="AH1100" i="1"/>
  <c r="AJ1100" i="1"/>
  <c r="AN1100" i="1"/>
  <c r="AQ1100" i="1"/>
  <c r="AR1100" i="1"/>
  <c r="M1101" i="1"/>
  <c r="V1101" i="1" s="1"/>
  <c r="N1101" i="1"/>
  <c r="O1101" i="1"/>
  <c r="P1101" i="1"/>
  <c r="Q1101" i="1" s="1"/>
  <c r="R1101" i="1"/>
  <c r="S1101" i="1"/>
  <c r="T1101" i="1"/>
  <c r="U1101" i="1"/>
  <c r="W1101" i="1"/>
  <c r="X1101" i="1"/>
  <c r="Y1101" i="1"/>
  <c r="Z1101" i="1"/>
  <c r="AA1101" i="1"/>
  <c r="AB1101" i="1"/>
  <c r="AC1101" i="1"/>
  <c r="AE1101" i="1"/>
  <c r="AF1101" i="1"/>
  <c r="AG1101" i="1" s="1"/>
  <c r="AH1101" i="1"/>
  <c r="AJ1101" i="1"/>
  <c r="AN1101" i="1"/>
  <c r="AQ1101" i="1"/>
  <c r="AR1101" i="1"/>
  <c r="M1102" i="1"/>
  <c r="V1102" i="1" s="1"/>
  <c r="N1102" i="1"/>
  <c r="O1102" i="1"/>
  <c r="P1102" i="1"/>
  <c r="Q1102" i="1" s="1"/>
  <c r="R1102" i="1"/>
  <c r="S1102" i="1"/>
  <c r="T1102" i="1"/>
  <c r="U1102" i="1"/>
  <c r="W1102" i="1"/>
  <c r="X1102" i="1"/>
  <c r="Y1102" i="1"/>
  <c r="Z1102" i="1"/>
  <c r="AA1102" i="1"/>
  <c r="AB1102" i="1"/>
  <c r="AC1102" i="1"/>
  <c r="AE1102" i="1"/>
  <c r="AF1102" i="1"/>
  <c r="AG1102" i="1" s="1"/>
  <c r="AH1102" i="1"/>
  <c r="AJ1102" i="1"/>
  <c r="AN1102" i="1"/>
  <c r="AQ1102" i="1"/>
  <c r="AR1102" i="1"/>
  <c r="M1103" i="1"/>
  <c r="V1103" i="1" s="1"/>
  <c r="N1103" i="1"/>
  <c r="O1103" i="1"/>
  <c r="P1103" i="1"/>
  <c r="Q1103" i="1"/>
  <c r="R1103" i="1"/>
  <c r="S1103" i="1"/>
  <c r="T1103" i="1"/>
  <c r="U1103" i="1"/>
  <c r="W1103" i="1"/>
  <c r="X1103" i="1"/>
  <c r="Y1103" i="1"/>
  <c r="Z1103" i="1"/>
  <c r="AA1103" i="1"/>
  <c r="AB1103" i="1"/>
  <c r="AC1103" i="1"/>
  <c r="AE1103" i="1"/>
  <c r="AF1103" i="1"/>
  <c r="AG1103" i="1" s="1"/>
  <c r="AH1103" i="1"/>
  <c r="AJ1103" i="1"/>
  <c r="AN1103" i="1"/>
  <c r="AQ1103" i="1"/>
  <c r="AR1103" i="1"/>
  <c r="M1104" i="1"/>
  <c r="V1104" i="1" s="1"/>
  <c r="N1104" i="1"/>
  <c r="O1104" i="1"/>
  <c r="P1104" i="1"/>
  <c r="Q1104" i="1" s="1"/>
  <c r="R1104" i="1"/>
  <c r="S1104" i="1"/>
  <c r="T1104" i="1"/>
  <c r="U1104" i="1"/>
  <c r="W1104" i="1"/>
  <c r="X1104" i="1"/>
  <c r="Y1104" i="1"/>
  <c r="Z1104" i="1"/>
  <c r="AA1104" i="1"/>
  <c r="AB1104" i="1"/>
  <c r="AC1104" i="1"/>
  <c r="AE1104" i="1"/>
  <c r="AF1104" i="1"/>
  <c r="AG1104" i="1" s="1"/>
  <c r="AH1104" i="1"/>
  <c r="AJ1104" i="1"/>
  <c r="AN1104" i="1"/>
  <c r="AQ1104" i="1"/>
  <c r="AR1104" i="1"/>
  <c r="M1105" i="1"/>
  <c r="V1105" i="1" s="1"/>
  <c r="N1105" i="1"/>
  <c r="O1105" i="1"/>
  <c r="P1105" i="1"/>
  <c r="Q1105" i="1" s="1"/>
  <c r="R1105" i="1"/>
  <c r="S1105" i="1"/>
  <c r="T1105" i="1"/>
  <c r="U1105" i="1"/>
  <c r="W1105" i="1"/>
  <c r="X1105" i="1"/>
  <c r="Y1105" i="1"/>
  <c r="Z1105" i="1"/>
  <c r="AA1105" i="1"/>
  <c r="AB1105" i="1"/>
  <c r="AC1105" i="1"/>
  <c r="AE1105" i="1"/>
  <c r="AF1105" i="1"/>
  <c r="AG1105" i="1" s="1"/>
  <c r="AH1105" i="1"/>
  <c r="AJ1105" i="1"/>
  <c r="AN1105" i="1"/>
  <c r="AQ1105" i="1"/>
  <c r="AR1105" i="1"/>
  <c r="M1106" i="1"/>
  <c r="V1106" i="1" s="1"/>
  <c r="N1106" i="1"/>
  <c r="O1106" i="1"/>
  <c r="P1106" i="1"/>
  <c r="Q1106" i="1" s="1"/>
  <c r="R1106" i="1"/>
  <c r="S1106" i="1"/>
  <c r="T1106" i="1"/>
  <c r="U1106" i="1"/>
  <c r="W1106" i="1"/>
  <c r="X1106" i="1"/>
  <c r="Y1106" i="1"/>
  <c r="Z1106" i="1"/>
  <c r="AA1106" i="1"/>
  <c r="AB1106" i="1"/>
  <c r="AC1106" i="1"/>
  <c r="AE1106" i="1"/>
  <c r="AF1106" i="1"/>
  <c r="AG1106" i="1" s="1"/>
  <c r="AH1106" i="1"/>
  <c r="AJ1106" i="1"/>
  <c r="AN1106" i="1"/>
  <c r="AQ1106" i="1"/>
  <c r="AR1106" i="1"/>
  <c r="M1107" i="1"/>
  <c r="V1107" i="1" s="1"/>
  <c r="N1107" i="1"/>
  <c r="O1107" i="1"/>
  <c r="P1107" i="1"/>
  <c r="Q1107" i="1" s="1"/>
  <c r="R1107" i="1"/>
  <c r="S1107" i="1"/>
  <c r="T1107" i="1"/>
  <c r="U1107" i="1"/>
  <c r="W1107" i="1"/>
  <c r="X1107" i="1"/>
  <c r="Y1107" i="1"/>
  <c r="Z1107" i="1"/>
  <c r="AA1107" i="1"/>
  <c r="AB1107" i="1"/>
  <c r="AC1107" i="1"/>
  <c r="AE1107" i="1"/>
  <c r="AF1107" i="1"/>
  <c r="AG1107" i="1" s="1"/>
  <c r="AH1107" i="1"/>
  <c r="AJ1107" i="1"/>
  <c r="AN1107" i="1"/>
  <c r="AQ1107" i="1"/>
  <c r="AR1107" i="1"/>
  <c r="M1108" i="1"/>
  <c r="V1108" i="1" s="1"/>
  <c r="N1108" i="1"/>
  <c r="O1108" i="1"/>
  <c r="P1108" i="1"/>
  <c r="Q1108" i="1"/>
  <c r="R1108" i="1"/>
  <c r="S1108" i="1"/>
  <c r="T1108" i="1"/>
  <c r="U1108" i="1"/>
  <c r="W1108" i="1"/>
  <c r="X1108" i="1"/>
  <c r="Y1108" i="1"/>
  <c r="Z1108" i="1"/>
  <c r="AA1108" i="1"/>
  <c r="AB1108" i="1"/>
  <c r="AC1108" i="1"/>
  <c r="AE1108" i="1"/>
  <c r="AF1108" i="1"/>
  <c r="AG1108" i="1" s="1"/>
  <c r="AH1108" i="1"/>
  <c r="AJ1108" i="1"/>
  <c r="AN1108" i="1"/>
  <c r="AQ1108" i="1"/>
  <c r="AR1108" i="1"/>
  <c r="M1109" i="1"/>
  <c r="V1109" i="1" s="1"/>
  <c r="N1109" i="1"/>
  <c r="O1109" i="1"/>
  <c r="P1109" i="1"/>
  <c r="Q1109" i="1" s="1"/>
  <c r="R1109" i="1"/>
  <c r="S1109" i="1"/>
  <c r="T1109" i="1"/>
  <c r="U1109" i="1"/>
  <c r="W1109" i="1"/>
  <c r="X1109" i="1"/>
  <c r="Y1109" i="1"/>
  <c r="Z1109" i="1"/>
  <c r="AA1109" i="1"/>
  <c r="AB1109" i="1"/>
  <c r="AC1109" i="1"/>
  <c r="AE1109" i="1"/>
  <c r="AF1109" i="1"/>
  <c r="AG1109" i="1" s="1"/>
  <c r="AH1109" i="1"/>
  <c r="AJ1109" i="1"/>
  <c r="AN1109" i="1"/>
  <c r="AQ1109" i="1"/>
  <c r="AR1109" i="1"/>
  <c r="M1110" i="1"/>
  <c r="V1110" i="1" s="1"/>
  <c r="N1110" i="1"/>
  <c r="O1110" i="1"/>
  <c r="P1110" i="1"/>
  <c r="Q1110" i="1" s="1"/>
  <c r="R1110" i="1"/>
  <c r="S1110" i="1"/>
  <c r="T1110" i="1"/>
  <c r="U1110" i="1"/>
  <c r="W1110" i="1"/>
  <c r="X1110" i="1"/>
  <c r="Y1110" i="1"/>
  <c r="Z1110" i="1"/>
  <c r="AA1110" i="1"/>
  <c r="AB1110" i="1"/>
  <c r="AC1110" i="1"/>
  <c r="AE1110" i="1"/>
  <c r="AF1110" i="1"/>
  <c r="AG1110" i="1" s="1"/>
  <c r="AH1110" i="1"/>
  <c r="AJ1110" i="1"/>
  <c r="AN1110" i="1"/>
  <c r="AQ1110" i="1"/>
  <c r="AR1110" i="1"/>
  <c r="M1111" i="1"/>
  <c r="V1111" i="1" s="1"/>
  <c r="N1111" i="1"/>
  <c r="O1111" i="1"/>
  <c r="P1111" i="1"/>
  <c r="Q1111" i="1"/>
  <c r="R1111" i="1"/>
  <c r="S1111" i="1"/>
  <c r="T1111" i="1"/>
  <c r="U1111" i="1"/>
  <c r="W1111" i="1"/>
  <c r="X1111" i="1"/>
  <c r="Y1111" i="1"/>
  <c r="Z1111" i="1"/>
  <c r="AA1111" i="1"/>
  <c r="AB1111" i="1"/>
  <c r="AC1111" i="1"/>
  <c r="AE1111" i="1"/>
  <c r="AF1111" i="1"/>
  <c r="AG1111" i="1" s="1"/>
  <c r="AH1111" i="1"/>
  <c r="AJ1111" i="1"/>
  <c r="AN1111" i="1"/>
  <c r="AQ1111" i="1"/>
  <c r="AR1111" i="1"/>
  <c r="M1112" i="1"/>
  <c r="V1112" i="1" s="1"/>
  <c r="N1112" i="1"/>
  <c r="O1112" i="1"/>
  <c r="P1112" i="1"/>
  <c r="Q1112" i="1" s="1"/>
  <c r="R1112" i="1"/>
  <c r="S1112" i="1"/>
  <c r="T1112" i="1"/>
  <c r="U1112" i="1"/>
  <c r="W1112" i="1"/>
  <c r="X1112" i="1"/>
  <c r="Y1112" i="1"/>
  <c r="Z1112" i="1"/>
  <c r="AA1112" i="1"/>
  <c r="AB1112" i="1"/>
  <c r="AC1112" i="1"/>
  <c r="AE1112" i="1"/>
  <c r="AF1112" i="1"/>
  <c r="AG1112" i="1" s="1"/>
  <c r="AH1112" i="1"/>
  <c r="AJ1112" i="1"/>
  <c r="AN1112" i="1"/>
  <c r="AQ1112" i="1"/>
  <c r="AR1112" i="1"/>
  <c r="M1113" i="1"/>
  <c r="V1113" i="1" s="1"/>
  <c r="N1113" i="1"/>
  <c r="O1113" i="1"/>
  <c r="P1113" i="1"/>
  <c r="Q1113" i="1" s="1"/>
  <c r="R1113" i="1"/>
  <c r="S1113" i="1"/>
  <c r="T1113" i="1"/>
  <c r="U1113" i="1"/>
  <c r="W1113" i="1"/>
  <c r="X1113" i="1"/>
  <c r="Y1113" i="1"/>
  <c r="Z1113" i="1"/>
  <c r="AA1113" i="1"/>
  <c r="AB1113" i="1"/>
  <c r="AC1113" i="1"/>
  <c r="AE1113" i="1"/>
  <c r="AF1113" i="1"/>
  <c r="AG1113" i="1" s="1"/>
  <c r="AH1113" i="1"/>
  <c r="AJ1113" i="1"/>
  <c r="AI1113" i="1" s="1"/>
  <c r="AN1113" i="1"/>
  <c r="AQ1113" i="1"/>
  <c r="AR1113" i="1"/>
  <c r="M1114" i="1"/>
  <c r="N1114" i="1"/>
  <c r="O1114" i="1"/>
  <c r="P1114" i="1"/>
  <c r="Q1114" i="1" s="1"/>
  <c r="R1114" i="1"/>
  <c r="S1114" i="1"/>
  <c r="T1114" i="1"/>
  <c r="U1114" i="1"/>
  <c r="V1114" i="1"/>
  <c r="W1114" i="1"/>
  <c r="X1114" i="1"/>
  <c r="Y1114" i="1"/>
  <c r="Z1114" i="1"/>
  <c r="AA1114" i="1"/>
  <c r="AB1114" i="1"/>
  <c r="AC1114" i="1"/>
  <c r="AE1114" i="1"/>
  <c r="AF1114" i="1"/>
  <c r="AG1114" i="1" s="1"/>
  <c r="AH1114" i="1"/>
  <c r="AJ1114" i="1"/>
  <c r="AI1114" i="1" s="1"/>
  <c r="AN1114" i="1"/>
  <c r="AQ1114" i="1"/>
  <c r="AR1114" i="1"/>
  <c r="M1115" i="1"/>
  <c r="V1115" i="1" s="1"/>
  <c r="N1115" i="1"/>
  <c r="O1115" i="1"/>
  <c r="P1115" i="1"/>
  <c r="Q1115" i="1" s="1"/>
  <c r="R1115" i="1"/>
  <c r="S1115" i="1"/>
  <c r="T1115" i="1"/>
  <c r="U1115" i="1"/>
  <c r="W1115" i="1"/>
  <c r="X1115" i="1"/>
  <c r="Y1115" i="1"/>
  <c r="Z1115" i="1"/>
  <c r="AA1115" i="1"/>
  <c r="AB1115" i="1"/>
  <c r="AC1115" i="1"/>
  <c r="AE1115" i="1"/>
  <c r="AF1115" i="1"/>
  <c r="AG1115" i="1" s="1"/>
  <c r="AH1115" i="1"/>
  <c r="AJ1115" i="1"/>
  <c r="AN1115" i="1"/>
  <c r="AQ1115" i="1"/>
  <c r="AR1115" i="1"/>
  <c r="M1116" i="1"/>
  <c r="N1116" i="1"/>
  <c r="O1116" i="1"/>
  <c r="P1116" i="1"/>
  <c r="Q1116" i="1" s="1"/>
  <c r="R1116" i="1"/>
  <c r="S1116" i="1"/>
  <c r="T1116" i="1"/>
  <c r="U1116" i="1"/>
  <c r="V1116" i="1"/>
  <c r="W1116" i="1"/>
  <c r="X1116" i="1"/>
  <c r="Y1116" i="1"/>
  <c r="Z1116" i="1"/>
  <c r="AA1116" i="1"/>
  <c r="AD1116" i="1" s="1"/>
  <c r="AB1116" i="1"/>
  <c r="AC1116" i="1"/>
  <c r="AE1116" i="1"/>
  <c r="AF1116" i="1"/>
  <c r="AG1116" i="1" s="1"/>
  <c r="AH1116" i="1"/>
  <c r="AJ1116" i="1"/>
  <c r="AI1116" i="1" s="1"/>
  <c r="AN1116" i="1"/>
  <c r="AQ1116" i="1"/>
  <c r="AR1116" i="1"/>
  <c r="M1117" i="1"/>
  <c r="V1117" i="1" s="1"/>
  <c r="N1117" i="1"/>
  <c r="O1117" i="1"/>
  <c r="P1117" i="1"/>
  <c r="Q1117" i="1" s="1"/>
  <c r="R1117" i="1"/>
  <c r="S1117" i="1"/>
  <c r="T1117" i="1"/>
  <c r="U1117" i="1"/>
  <c r="W1117" i="1"/>
  <c r="X1117" i="1"/>
  <c r="Y1117" i="1"/>
  <c r="Z1117" i="1"/>
  <c r="AA1117" i="1"/>
  <c r="AB1117" i="1"/>
  <c r="AC1117" i="1"/>
  <c r="AE1117" i="1"/>
  <c r="AF1117" i="1"/>
  <c r="AG1117" i="1"/>
  <c r="AH1117" i="1"/>
  <c r="AJ1117" i="1"/>
  <c r="AN1117" i="1"/>
  <c r="AQ1117" i="1"/>
  <c r="AR1117" i="1"/>
  <c r="M1118" i="1"/>
  <c r="N1118" i="1"/>
  <c r="O1118" i="1"/>
  <c r="P1118" i="1"/>
  <c r="Q1118" i="1" s="1"/>
  <c r="R1118" i="1"/>
  <c r="S1118" i="1"/>
  <c r="T1118" i="1"/>
  <c r="U1118" i="1"/>
  <c r="V1118" i="1"/>
  <c r="W1118" i="1"/>
  <c r="X1118" i="1"/>
  <c r="Y1118" i="1"/>
  <c r="Z1118" i="1"/>
  <c r="AA1118" i="1"/>
  <c r="AD1118" i="1" s="1"/>
  <c r="AB1118" i="1"/>
  <c r="AC1118" i="1"/>
  <c r="AE1118" i="1"/>
  <c r="AF1118" i="1"/>
  <c r="AG1118" i="1" s="1"/>
  <c r="AH1118" i="1"/>
  <c r="AJ1118" i="1"/>
  <c r="AN1118" i="1"/>
  <c r="AQ1118" i="1"/>
  <c r="AR1118" i="1"/>
  <c r="M1119" i="1"/>
  <c r="N1119" i="1"/>
  <c r="O1119" i="1"/>
  <c r="P1119" i="1"/>
  <c r="Q1119" i="1" s="1"/>
  <c r="R1119" i="1"/>
  <c r="S1119" i="1"/>
  <c r="T1119" i="1"/>
  <c r="U1119" i="1"/>
  <c r="V1119" i="1"/>
  <c r="W1119" i="1"/>
  <c r="X1119" i="1"/>
  <c r="Y1119" i="1"/>
  <c r="Z1119" i="1"/>
  <c r="AA1119" i="1"/>
  <c r="AD1119" i="1" s="1"/>
  <c r="AB1119" i="1"/>
  <c r="AC1119" i="1"/>
  <c r="AE1119" i="1"/>
  <c r="AF1119" i="1"/>
  <c r="AG1119" i="1" s="1"/>
  <c r="AH1119" i="1"/>
  <c r="AJ1119" i="1"/>
  <c r="AN1119" i="1"/>
  <c r="AQ1119" i="1"/>
  <c r="AR1119" i="1"/>
  <c r="M1120" i="1"/>
  <c r="N1120" i="1"/>
  <c r="O1120" i="1"/>
  <c r="P1120" i="1"/>
  <c r="Q1120" i="1" s="1"/>
  <c r="R1120" i="1"/>
  <c r="S1120" i="1"/>
  <c r="T1120" i="1"/>
  <c r="U1120" i="1"/>
  <c r="V1120" i="1"/>
  <c r="W1120" i="1"/>
  <c r="X1120" i="1"/>
  <c r="Y1120" i="1"/>
  <c r="Z1120" i="1"/>
  <c r="AA1120" i="1"/>
  <c r="AD1120" i="1" s="1"/>
  <c r="AB1120" i="1"/>
  <c r="AC1120" i="1"/>
  <c r="AE1120" i="1"/>
  <c r="AF1120" i="1"/>
  <c r="AG1120" i="1" s="1"/>
  <c r="AH1120" i="1"/>
  <c r="AJ1120" i="1"/>
  <c r="AN1120" i="1"/>
  <c r="AQ1120" i="1"/>
  <c r="AR1120" i="1"/>
  <c r="M1121" i="1"/>
  <c r="V1121" i="1" s="1"/>
  <c r="N1121" i="1"/>
  <c r="O1121" i="1"/>
  <c r="P1121" i="1"/>
  <c r="Q1121" i="1" s="1"/>
  <c r="R1121" i="1"/>
  <c r="S1121" i="1"/>
  <c r="T1121" i="1"/>
  <c r="U1121" i="1"/>
  <c r="W1121" i="1"/>
  <c r="X1121" i="1"/>
  <c r="Y1121" i="1"/>
  <c r="Z1121" i="1"/>
  <c r="AA1121" i="1"/>
  <c r="AB1121" i="1"/>
  <c r="AC1121" i="1"/>
  <c r="AE1121" i="1"/>
  <c r="AF1121" i="1"/>
  <c r="AG1121" i="1" s="1"/>
  <c r="AH1121" i="1"/>
  <c r="AJ1121" i="1"/>
  <c r="AN1121" i="1"/>
  <c r="AQ1121" i="1"/>
  <c r="AR1121" i="1"/>
  <c r="M1122" i="1"/>
  <c r="N1122" i="1"/>
  <c r="O1122" i="1"/>
  <c r="P1122" i="1"/>
  <c r="Q1122" i="1" s="1"/>
  <c r="R1122" i="1"/>
  <c r="S1122" i="1"/>
  <c r="T1122" i="1"/>
  <c r="U1122" i="1"/>
  <c r="V1122" i="1"/>
  <c r="W1122" i="1"/>
  <c r="X1122" i="1"/>
  <c r="Y1122" i="1"/>
  <c r="Z1122" i="1"/>
  <c r="AA1122" i="1"/>
  <c r="AB1122" i="1"/>
  <c r="AC1122" i="1"/>
  <c r="AD1122" i="1" s="1"/>
  <c r="AE1122" i="1"/>
  <c r="AF1122" i="1"/>
  <c r="AG1122" i="1" s="1"/>
  <c r="AH1122" i="1"/>
  <c r="AJ1122" i="1"/>
  <c r="AN1122" i="1"/>
  <c r="AQ1122" i="1"/>
  <c r="AR1122" i="1"/>
  <c r="M1123" i="1"/>
  <c r="N1123" i="1"/>
  <c r="O1123" i="1"/>
  <c r="P1123" i="1"/>
  <c r="Q1123" i="1" s="1"/>
  <c r="R1123" i="1"/>
  <c r="S1123" i="1"/>
  <c r="T1123" i="1"/>
  <c r="U1123" i="1"/>
  <c r="V1123" i="1"/>
  <c r="W1123" i="1"/>
  <c r="X1123" i="1"/>
  <c r="Y1123" i="1"/>
  <c r="Z1123" i="1"/>
  <c r="AA1123" i="1"/>
  <c r="AB1123" i="1"/>
  <c r="AC1123" i="1"/>
  <c r="AD1123" i="1" s="1"/>
  <c r="AE1123" i="1"/>
  <c r="AF1123" i="1"/>
  <c r="AG1123" i="1" s="1"/>
  <c r="AH1123" i="1"/>
  <c r="AJ1123" i="1"/>
  <c r="AN1123" i="1"/>
  <c r="AQ1123" i="1"/>
  <c r="AR1123" i="1"/>
  <c r="M1124" i="1"/>
  <c r="N1124" i="1"/>
  <c r="O1124" i="1"/>
  <c r="P1124" i="1"/>
  <c r="Q1124" i="1" s="1"/>
  <c r="R1124" i="1"/>
  <c r="S1124" i="1"/>
  <c r="T1124" i="1"/>
  <c r="U1124" i="1"/>
  <c r="V1124" i="1"/>
  <c r="W1124" i="1"/>
  <c r="X1124" i="1"/>
  <c r="Y1124" i="1"/>
  <c r="Z1124" i="1"/>
  <c r="AA1124" i="1"/>
  <c r="AB1124" i="1"/>
  <c r="AC1124" i="1"/>
  <c r="AE1124" i="1"/>
  <c r="AF1124" i="1"/>
  <c r="AG1124" i="1" s="1"/>
  <c r="AH1124" i="1"/>
  <c r="AJ1124" i="1"/>
  <c r="AN1124" i="1"/>
  <c r="AQ1124" i="1"/>
  <c r="AR1124" i="1"/>
  <c r="M1125" i="1"/>
  <c r="N1125" i="1"/>
  <c r="O1125" i="1"/>
  <c r="P1125" i="1"/>
  <c r="Q1125" i="1" s="1"/>
  <c r="R1125" i="1"/>
  <c r="S1125" i="1"/>
  <c r="T1125" i="1"/>
  <c r="U1125" i="1"/>
  <c r="V1125" i="1"/>
  <c r="W1125" i="1"/>
  <c r="X1125" i="1"/>
  <c r="Y1125" i="1"/>
  <c r="Z1125" i="1"/>
  <c r="AA1125" i="1"/>
  <c r="AB1125" i="1"/>
  <c r="AC1125" i="1"/>
  <c r="AD1125" i="1" s="1"/>
  <c r="AE1125" i="1"/>
  <c r="AF1125" i="1"/>
  <c r="AG1125" i="1" s="1"/>
  <c r="AH1125" i="1"/>
  <c r="AJ1125" i="1"/>
  <c r="AN1125" i="1"/>
  <c r="AQ1125" i="1"/>
  <c r="AR1125" i="1"/>
  <c r="M1126" i="1"/>
  <c r="N1126" i="1"/>
  <c r="O1126" i="1"/>
  <c r="P1126" i="1"/>
  <c r="Q1126" i="1" s="1"/>
  <c r="R1126" i="1"/>
  <c r="S1126" i="1"/>
  <c r="T1126" i="1"/>
  <c r="U1126" i="1"/>
  <c r="V1126" i="1"/>
  <c r="W1126" i="1"/>
  <c r="X1126" i="1"/>
  <c r="Y1126" i="1"/>
  <c r="Z1126" i="1"/>
  <c r="AA1126" i="1"/>
  <c r="AB1126" i="1"/>
  <c r="AC1126" i="1"/>
  <c r="AE1126" i="1"/>
  <c r="AF1126" i="1"/>
  <c r="AG1126" i="1" s="1"/>
  <c r="AH1126" i="1"/>
  <c r="AJ1126" i="1"/>
  <c r="AN1126" i="1"/>
  <c r="AQ1126" i="1"/>
  <c r="AR1126" i="1"/>
  <c r="M1127" i="1"/>
  <c r="N1127" i="1"/>
  <c r="O1127" i="1"/>
  <c r="P1127" i="1"/>
  <c r="Q1127" i="1" s="1"/>
  <c r="R1127" i="1"/>
  <c r="S1127" i="1"/>
  <c r="T1127" i="1"/>
  <c r="U1127" i="1"/>
  <c r="V1127" i="1"/>
  <c r="W1127" i="1"/>
  <c r="X1127" i="1"/>
  <c r="Y1127" i="1"/>
  <c r="Z1127" i="1"/>
  <c r="AA1127" i="1"/>
  <c r="AB1127" i="1"/>
  <c r="AC1127" i="1"/>
  <c r="AE1127" i="1"/>
  <c r="AF1127" i="1"/>
  <c r="AG1127" i="1" s="1"/>
  <c r="AH1127" i="1"/>
  <c r="AJ1127" i="1"/>
  <c r="AI1127" i="1" s="1"/>
  <c r="AK1127" i="1"/>
  <c r="AL1127" i="1" s="1"/>
  <c r="AN1127" i="1"/>
  <c r="AQ1127" i="1"/>
  <c r="AR1127" i="1"/>
  <c r="M1128" i="1"/>
  <c r="N1128" i="1"/>
  <c r="O1128" i="1"/>
  <c r="P1128" i="1"/>
  <c r="Q1128" i="1" s="1"/>
  <c r="R1128" i="1"/>
  <c r="S1128" i="1"/>
  <c r="T1128" i="1"/>
  <c r="U1128" i="1"/>
  <c r="V1128" i="1"/>
  <c r="W1128" i="1"/>
  <c r="X1128" i="1"/>
  <c r="Y1128" i="1"/>
  <c r="Z1128" i="1"/>
  <c r="AA1128" i="1"/>
  <c r="AB1128" i="1"/>
  <c r="AC1128" i="1"/>
  <c r="AD1128" i="1" s="1"/>
  <c r="AE1128" i="1"/>
  <c r="AF1128" i="1"/>
  <c r="AG1128" i="1" s="1"/>
  <c r="AH1128" i="1"/>
  <c r="AJ1128" i="1"/>
  <c r="AN1128" i="1"/>
  <c r="AM1128" i="1" s="1"/>
  <c r="AQ1128" i="1"/>
  <c r="AR1128" i="1"/>
  <c r="M1129" i="1"/>
  <c r="V1129" i="1" s="1"/>
  <c r="N1129" i="1"/>
  <c r="O1129" i="1"/>
  <c r="P1129" i="1"/>
  <c r="Q1129" i="1" s="1"/>
  <c r="R1129" i="1"/>
  <c r="S1129" i="1"/>
  <c r="T1129" i="1"/>
  <c r="U1129" i="1"/>
  <c r="W1129" i="1"/>
  <c r="X1129" i="1"/>
  <c r="Y1129" i="1"/>
  <c r="Z1129" i="1"/>
  <c r="AA1129" i="1"/>
  <c r="AB1129" i="1"/>
  <c r="AC1129" i="1"/>
  <c r="AE1129" i="1"/>
  <c r="AF1129" i="1"/>
  <c r="AG1129" i="1" s="1"/>
  <c r="AH1129" i="1"/>
  <c r="AJ1129" i="1"/>
  <c r="AN1129" i="1"/>
  <c r="AQ1129" i="1"/>
  <c r="AR1129" i="1"/>
  <c r="M1130" i="1"/>
  <c r="N1130" i="1"/>
  <c r="O1130" i="1"/>
  <c r="P1130" i="1"/>
  <c r="Q1130" i="1" s="1"/>
  <c r="R1130" i="1"/>
  <c r="S1130" i="1"/>
  <c r="T1130" i="1"/>
  <c r="U1130" i="1"/>
  <c r="V1130" i="1"/>
  <c r="W1130" i="1"/>
  <c r="X1130" i="1"/>
  <c r="Y1130" i="1"/>
  <c r="Z1130" i="1"/>
  <c r="AA1130" i="1"/>
  <c r="AB1130" i="1"/>
  <c r="AC1130" i="1"/>
  <c r="AE1130" i="1"/>
  <c r="AF1130" i="1"/>
  <c r="AG1130" i="1" s="1"/>
  <c r="AH1130" i="1"/>
  <c r="AJ1130" i="1"/>
  <c r="AN1130" i="1"/>
  <c r="AQ1130" i="1"/>
  <c r="AR1130" i="1"/>
  <c r="M1131" i="1"/>
  <c r="N1131" i="1"/>
  <c r="O1131" i="1"/>
  <c r="P1131" i="1"/>
  <c r="Q1131" i="1" s="1"/>
  <c r="R1131" i="1"/>
  <c r="S1131" i="1"/>
  <c r="T1131" i="1"/>
  <c r="U1131" i="1"/>
  <c r="V1131" i="1"/>
  <c r="W1131" i="1"/>
  <c r="X1131" i="1"/>
  <c r="Y1131" i="1"/>
  <c r="Z1131" i="1"/>
  <c r="AA1131" i="1"/>
  <c r="AD1131" i="1" s="1"/>
  <c r="AB1131" i="1"/>
  <c r="AC1131" i="1"/>
  <c r="AE1131" i="1"/>
  <c r="AF1131" i="1"/>
  <c r="AG1131" i="1" s="1"/>
  <c r="AH1131" i="1"/>
  <c r="AJ1131" i="1"/>
  <c r="AI1131" i="1" s="1"/>
  <c r="AK1131" i="1"/>
  <c r="AL1131" i="1" s="1"/>
  <c r="AN1131" i="1"/>
  <c r="AQ1131" i="1"/>
  <c r="AR1131" i="1"/>
  <c r="M1132" i="1"/>
  <c r="N1132" i="1"/>
  <c r="O1132" i="1"/>
  <c r="P1132" i="1"/>
  <c r="Q1132" i="1" s="1"/>
  <c r="R1132" i="1"/>
  <c r="S1132" i="1"/>
  <c r="T1132" i="1"/>
  <c r="U1132" i="1"/>
  <c r="V1132" i="1"/>
  <c r="W1132" i="1"/>
  <c r="X1132" i="1"/>
  <c r="Y1132" i="1"/>
  <c r="Z1132" i="1"/>
  <c r="AA1132" i="1"/>
  <c r="AD1132" i="1" s="1"/>
  <c r="AB1132" i="1"/>
  <c r="AC1132" i="1"/>
  <c r="AE1132" i="1"/>
  <c r="AF1132" i="1"/>
  <c r="AG1132" i="1" s="1"/>
  <c r="AH1132" i="1"/>
  <c r="AJ1132" i="1"/>
  <c r="AN1132" i="1"/>
  <c r="AQ1132" i="1"/>
  <c r="AR1132" i="1"/>
  <c r="M1133" i="1"/>
  <c r="V1133" i="1" s="1"/>
  <c r="N1133" i="1"/>
  <c r="O1133" i="1"/>
  <c r="P1133" i="1"/>
  <c r="Q1133" i="1" s="1"/>
  <c r="R1133" i="1"/>
  <c r="S1133" i="1"/>
  <c r="T1133" i="1"/>
  <c r="U1133" i="1"/>
  <c r="W1133" i="1"/>
  <c r="X1133" i="1"/>
  <c r="Y1133" i="1"/>
  <c r="Z1133" i="1"/>
  <c r="AA1133" i="1"/>
  <c r="AB1133" i="1"/>
  <c r="AC1133" i="1"/>
  <c r="AD1133" i="1" s="1"/>
  <c r="AE1133" i="1"/>
  <c r="AF1133" i="1"/>
  <c r="AG1133" i="1" s="1"/>
  <c r="AH1133" i="1"/>
  <c r="AJ1133" i="1"/>
  <c r="AN1133" i="1"/>
  <c r="AQ1133" i="1"/>
  <c r="AR1133" i="1"/>
  <c r="M1134" i="1"/>
  <c r="N1134" i="1"/>
  <c r="O1134" i="1"/>
  <c r="P1134" i="1"/>
  <c r="Q1134" i="1" s="1"/>
  <c r="R1134" i="1"/>
  <c r="S1134" i="1"/>
  <c r="T1134" i="1"/>
  <c r="U1134" i="1"/>
  <c r="V1134" i="1"/>
  <c r="W1134" i="1"/>
  <c r="X1134" i="1"/>
  <c r="Y1134" i="1"/>
  <c r="Z1134" i="1"/>
  <c r="AA1134" i="1"/>
  <c r="AB1134" i="1"/>
  <c r="AC1134" i="1"/>
  <c r="AE1134" i="1"/>
  <c r="AF1134" i="1"/>
  <c r="AG1134" i="1" s="1"/>
  <c r="AH1134" i="1"/>
  <c r="AJ1134" i="1"/>
  <c r="AN1134" i="1"/>
  <c r="AQ1134" i="1"/>
  <c r="AR1134" i="1"/>
  <c r="M1135" i="1"/>
  <c r="N1135" i="1"/>
  <c r="O1135" i="1"/>
  <c r="P1135" i="1"/>
  <c r="Q1135" i="1" s="1"/>
  <c r="R1135" i="1"/>
  <c r="S1135" i="1"/>
  <c r="T1135" i="1"/>
  <c r="U1135" i="1"/>
  <c r="V1135" i="1"/>
  <c r="W1135" i="1"/>
  <c r="X1135" i="1"/>
  <c r="Y1135" i="1"/>
  <c r="Z1135" i="1"/>
  <c r="AA1135" i="1"/>
  <c r="AB1135" i="1"/>
  <c r="AC1135" i="1"/>
  <c r="AE1135" i="1"/>
  <c r="AF1135" i="1"/>
  <c r="AG1135" i="1" s="1"/>
  <c r="AH1135" i="1"/>
  <c r="AJ1135" i="1"/>
  <c r="AI1135" i="1" s="1"/>
  <c r="AK1135" i="1"/>
  <c r="AL1135" i="1" s="1"/>
  <c r="AN1135" i="1"/>
  <c r="AQ1135" i="1"/>
  <c r="AR1135" i="1"/>
  <c r="M1136" i="1"/>
  <c r="N1136" i="1"/>
  <c r="O1136" i="1"/>
  <c r="P1136" i="1"/>
  <c r="Q1136" i="1" s="1"/>
  <c r="R1136" i="1"/>
  <c r="S1136" i="1"/>
  <c r="T1136" i="1"/>
  <c r="U1136" i="1"/>
  <c r="V1136" i="1"/>
  <c r="W1136" i="1"/>
  <c r="X1136" i="1"/>
  <c r="Y1136" i="1"/>
  <c r="Z1136" i="1"/>
  <c r="AA1136" i="1"/>
  <c r="AB1136" i="1"/>
  <c r="AC1136" i="1"/>
  <c r="AE1136" i="1"/>
  <c r="AF1136" i="1"/>
  <c r="AG1136" i="1" s="1"/>
  <c r="AH1136" i="1"/>
  <c r="AJ1136" i="1"/>
  <c r="AN1136" i="1"/>
  <c r="AQ1136" i="1"/>
  <c r="AR1136" i="1"/>
  <c r="M1137" i="1"/>
  <c r="V1137" i="1" s="1"/>
  <c r="N1137" i="1"/>
  <c r="O1137" i="1"/>
  <c r="P1137" i="1"/>
  <c r="Q1137" i="1" s="1"/>
  <c r="R1137" i="1"/>
  <c r="S1137" i="1"/>
  <c r="T1137" i="1"/>
  <c r="U1137" i="1"/>
  <c r="W1137" i="1"/>
  <c r="X1137" i="1"/>
  <c r="Y1137" i="1"/>
  <c r="Z1137" i="1"/>
  <c r="AA1137" i="1"/>
  <c r="AB1137" i="1"/>
  <c r="AC1137" i="1"/>
  <c r="AD1137" i="1" s="1"/>
  <c r="AE1137" i="1"/>
  <c r="AF1137" i="1"/>
  <c r="AG1137" i="1" s="1"/>
  <c r="AH1137" i="1"/>
  <c r="AJ1137" i="1"/>
  <c r="AN1137" i="1"/>
  <c r="AQ1137" i="1"/>
  <c r="AR1137" i="1"/>
  <c r="M1138" i="1"/>
  <c r="N1138" i="1"/>
  <c r="O1138" i="1"/>
  <c r="P1138" i="1"/>
  <c r="Q1138" i="1" s="1"/>
  <c r="R1138" i="1"/>
  <c r="S1138" i="1"/>
  <c r="T1138" i="1"/>
  <c r="U1138" i="1"/>
  <c r="V1138" i="1"/>
  <c r="W1138" i="1"/>
  <c r="X1138" i="1"/>
  <c r="Y1138" i="1"/>
  <c r="Z1138" i="1"/>
  <c r="AA1138" i="1"/>
  <c r="AB1138" i="1"/>
  <c r="AC1138" i="1"/>
  <c r="AE1138" i="1"/>
  <c r="AF1138" i="1"/>
  <c r="AG1138" i="1" s="1"/>
  <c r="AH1138" i="1"/>
  <c r="AJ1138" i="1"/>
  <c r="AN1138" i="1"/>
  <c r="AQ1138" i="1"/>
  <c r="AR1138" i="1"/>
  <c r="M1139" i="1"/>
  <c r="N1139" i="1"/>
  <c r="O1139" i="1"/>
  <c r="P1139" i="1"/>
  <c r="Q1139" i="1" s="1"/>
  <c r="R1139" i="1"/>
  <c r="S1139" i="1"/>
  <c r="T1139" i="1"/>
  <c r="U1139" i="1"/>
  <c r="V1139" i="1"/>
  <c r="W1139" i="1"/>
  <c r="X1139" i="1"/>
  <c r="Y1139" i="1"/>
  <c r="Z1139" i="1"/>
  <c r="AA1139" i="1"/>
  <c r="AD1139" i="1" s="1"/>
  <c r="AB1139" i="1"/>
  <c r="AC1139" i="1"/>
  <c r="AE1139" i="1"/>
  <c r="AF1139" i="1"/>
  <c r="AG1139" i="1" s="1"/>
  <c r="AH1139" i="1"/>
  <c r="AJ1139" i="1"/>
  <c r="AI1139" i="1" s="1"/>
  <c r="AK1139" i="1"/>
  <c r="AL1139" i="1" s="1"/>
  <c r="AN1139" i="1"/>
  <c r="AQ1139" i="1"/>
  <c r="AR1139" i="1"/>
  <c r="M1140" i="1"/>
  <c r="N1140" i="1"/>
  <c r="O1140" i="1"/>
  <c r="P1140" i="1"/>
  <c r="Q1140" i="1" s="1"/>
  <c r="R1140" i="1"/>
  <c r="S1140" i="1"/>
  <c r="T1140" i="1"/>
  <c r="U1140" i="1"/>
  <c r="V1140" i="1"/>
  <c r="W1140" i="1"/>
  <c r="X1140" i="1"/>
  <c r="Y1140" i="1"/>
  <c r="Z1140" i="1"/>
  <c r="AA1140" i="1"/>
  <c r="AD1140" i="1" s="1"/>
  <c r="AB1140" i="1"/>
  <c r="AC1140" i="1"/>
  <c r="AE1140" i="1"/>
  <c r="AF1140" i="1"/>
  <c r="AG1140" i="1" s="1"/>
  <c r="AH1140" i="1"/>
  <c r="AJ1140" i="1"/>
  <c r="AN1140" i="1"/>
  <c r="AQ1140" i="1"/>
  <c r="AR1140" i="1"/>
  <c r="M1141" i="1"/>
  <c r="N1141" i="1"/>
  <c r="O1141" i="1"/>
  <c r="P1141" i="1"/>
  <c r="Q1141" i="1" s="1"/>
  <c r="R1141" i="1"/>
  <c r="S1141" i="1"/>
  <c r="T1141" i="1"/>
  <c r="U1141" i="1"/>
  <c r="V1141" i="1"/>
  <c r="W1141" i="1"/>
  <c r="X1141" i="1"/>
  <c r="Y1141" i="1"/>
  <c r="Z1141" i="1"/>
  <c r="AA1141" i="1"/>
  <c r="AB1141" i="1"/>
  <c r="AC1141" i="1"/>
  <c r="AE1141" i="1"/>
  <c r="AF1141" i="1"/>
  <c r="AG1141" i="1" s="1"/>
  <c r="AH1141" i="1"/>
  <c r="AJ1141" i="1"/>
  <c r="AN1141" i="1"/>
  <c r="AQ1141" i="1"/>
  <c r="AR1141" i="1"/>
  <c r="M1142" i="1"/>
  <c r="N1142" i="1"/>
  <c r="O1142" i="1"/>
  <c r="P1142" i="1"/>
  <c r="Q1142" i="1" s="1"/>
  <c r="R1142" i="1"/>
  <c r="S1142" i="1"/>
  <c r="T1142" i="1"/>
  <c r="U1142" i="1"/>
  <c r="V1142" i="1"/>
  <c r="W1142" i="1"/>
  <c r="X1142" i="1"/>
  <c r="Y1142" i="1"/>
  <c r="Z1142" i="1"/>
  <c r="AA1142" i="1"/>
  <c r="AB1142" i="1"/>
  <c r="AC1142" i="1"/>
  <c r="AE1142" i="1"/>
  <c r="AF1142" i="1"/>
  <c r="AG1142" i="1" s="1"/>
  <c r="AH1142" i="1"/>
  <c r="AJ1142" i="1"/>
  <c r="AN1142" i="1"/>
  <c r="AQ1142" i="1"/>
  <c r="AR1142" i="1"/>
  <c r="M1143" i="1"/>
  <c r="N1143" i="1"/>
  <c r="O1143" i="1"/>
  <c r="P1143" i="1"/>
  <c r="Q1143" i="1" s="1"/>
  <c r="R1143" i="1"/>
  <c r="S1143" i="1"/>
  <c r="T1143" i="1"/>
  <c r="U1143" i="1"/>
  <c r="V1143" i="1"/>
  <c r="W1143" i="1"/>
  <c r="X1143" i="1"/>
  <c r="Y1143" i="1"/>
  <c r="Z1143" i="1"/>
  <c r="AA1143" i="1"/>
  <c r="AB1143" i="1"/>
  <c r="AC1143" i="1"/>
  <c r="AE1143" i="1"/>
  <c r="AF1143" i="1"/>
  <c r="AG1143" i="1" s="1"/>
  <c r="AH1143" i="1"/>
  <c r="AJ1143" i="1"/>
  <c r="AN1143" i="1"/>
  <c r="AQ1143" i="1"/>
  <c r="AR1143" i="1"/>
  <c r="M1144" i="1"/>
  <c r="N1144" i="1"/>
  <c r="O1144" i="1"/>
  <c r="P1144" i="1"/>
  <c r="Q1144" i="1" s="1"/>
  <c r="R1144" i="1"/>
  <c r="S1144" i="1"/>
  <c r="T1144" i="1"/>
  <c r="U1144" i="1"/>
  <c r="V1144" i="1"/>
  <c r="W1144" i="1"/>
  <c r="X1144" i="1"/>
  <c r="Y1144" i="1"/>
  <c r="Z1144" i="1"/>
  <c r="AA1144" i="1"/>
  <c r="AB1144" i="1"/>
  <c r="AC1144" i="1"/>
  <c r="AE1144" i="1"/>
  <c r="AF1144" i="1"/>
  <c r="AG1144" i="1" s="1"/>
  <c r="AH1144" i="1"/>
  <c r="AJ1144" i="1"/>
  <c r="AN1144" i="1"/>
  <c r="AQ1144" i="1"/>
  <c r="AR1144" i="1"/>
  <c r="M1145" i="1"/>
  <c r="V1145" i="1" s="1"/>
  <c r="N1145" i="1"/>
  <c r="O1145" i="1"/>
  <c r="P1145" i="1"/>
  <c r="Q1145" i="1"/>
  <c r="R1145" i="1"/>
  <c r="S1145" i="1"/>
  <c r="T1145" i="1"/>
  <c r="U1145" i="1"/>
  <c r="W1145" i="1"/>
  <c r="X1145" i="1"/>
  <c r="Y1145" i="1"/>
  <c r="Z1145" i="1"/>
  <c r="AA1145" i="1"/>
  <c r="AB1145" i="1"/>
  <c r="AC1145" i="1"/>
  <c r="AE1145" i="1"/>
  <c r="AF1145" i="1"/>
  <c r="AG1145" i="1" s="1"/>
  <c r="AH1145" i="1"/>
  <c r="AJ1145" i="1"/>
  <c r="AN1145" i="1"/>
  <c r="AQ1145" i="1"/>
  <c r="AR1145" i="1"/>
  <c r="M1146" i="1"/>
  <c r="N1146" i="1"/>
  <c r="O1146" i="1"/>
  <c r="P1146" i="1"/>
  <c r="Q1146" i="1" s="1"/>
  <c r="R1146" i="1"/>
  <c r="S1146" i="1"/>
  <c r="T1146" i="1"/>
  <c r="U1146" i="1"/>
  <c r="V1146" i="1"/>
  <c r="W1146" i="1"/>
  <c r="X1146" i="1"/>
  <c r="Y1146" i="1"/>
  <c r="Z1146" i="1"/>
  <c r="AA1146" i="1"/>
  <c r="AB1146" i="1"/>
  <c r="AC1146" i="1"/>
  <c r="AD1146" i="1"/>
  <c r="AE1146" i="1"/>
  <c r="AF1146" i="1"/>
  <c r="AG1146" i="1" s="1"/>
  <c r="AH1146" i="1"/>
  <c r="AJ1146" i="1"/>
  <c r="AN1146" i="1"/>
  <c r="AQ1146" i="1"/>
  <c r="AR1146" i="1"/>
  <c r="M1147" i="1"/>
  <c r="N1147" i="1"/>
  <c r="O1147" i="1"/>
  <c r="P1147" i="1"/>
  <c r="Q1147" i="1" s="1"/>
  <c r="R1147" i="1"/>
  <c r="S1147" i="1"/>
  <c r="T1147" i="1"/>
  <c r="U1147" i="1"/>
  <c r="V1147" i="1"/>
  <c r="W1147" i="1"/>
  <c r="X1147" i="1"/>
  <c r="Y1147" i="1"/>
  <c r="Z1147" i="1"/>
  <c r="AA1147" i="1"/>
  <c r="AB1147" i="1"/>
  <c r="AC1147" i="1"/>
  <c r="AD1147" i="1"/>
  <c r="AE1147" i="1"/>
  <c r="AF1147" i="1"/>
  <c r="AG1147" i="1" s="1"/>
  <c r="AH1147" i="1"/>
  <c r="AJ1147" i="1"/>
  <c r="AN1147" i="1"/>
  <c r="AQ1147" i="1"/>
  <c r="AR1147" i="1"/>
  <c r="M1148" i="1"/>
  <c r="N1148" i="1"/>
  <c r="O1148" i="1"/>
  <c r="P1148" i="1"/>
  <c r="Q1148" i="1" s="1"/>
  <c r="R1148" i="1"/>
  <c r="S1148" i="1"/>
  <c r="T1148" i="1"/>
  <c r="U1148" i="1"/>
  <c r="V1148" i="1"/>
  <c r="W1148" i="1"/>
  <c r="X1148" i="1"/>
  <c r="Y1148" i="1"/>
  <c r="Z1148" i="1"/>
  <c r="AA1148" i="1"/>
  <c r="AD1148" i="1" s="1"/>
  <c r="AB1148" i="1"/>
  <c r="AC1148" i="1"/>
  <c r="AE1148" i="1"/>
  <c r="AF1148" i="1"/>
  <c r="AG1148" i="1" s="1"/>
  <c r="AH1148" i="1"/>
  <c r="AJ1148" i="1"/>
  <c r="AN1148" i="1"/>
  <c r="AQ1148" i="1"/>
  <c r="AR1148" i="1"/>
  <c r="M1149" i="1"/>
  <c r="V1149" i="1" s="1"/>
  <c r="N1149" i="1"/>
  <c r="O1149" i="1"/>
  <c r="P1149" i="1"/>
  <c r="Q1149" i="1" s="1"/>
  <c r="R1149" i="1"/>
  <c r="S1149" i="1"/>
  <c r="T1149" i="1"/>
  <c r="U1149" i="1"/>
  <c r="W1149" i="1"/>
  <c r="X1149" i="1"/>
  <c r="Y1149" i="1"/>
  <c r="Z1149" i="1"/>
  <c r="AA1149" i="1"/>
  <c r="AB1149" i="1"/>
  <c r="AC1149" i="1"/>
  <c r="AE1149" i="1"/>
  <c r="AF1149" i="1"/>
  <c r="AG1149" i="1"/>
  <c r="AH1149" i="1"/>
  <c r="AJ1149" i="1"/>
  <c r="AN1149" i="1"/>
  <c r="AQ1149" i="1"/>
  <c r="AR1149" i="1"/>
  <c r="M1150" i="1"/>
  <c r="N1150" i="1"/>
  <c r="O1150" i="1"/>
  <c r="P1150" i="1"/>
  <c r="Q1150" i="1" s="1"/>
  <c r="R1150" i="1"/>
  <c r="S1150" i="1"/>
  <c r="T1150" i="1"/>
  <c r="U1150" i="1"/>
  <c r="V1150" i="1"/>
  <c r="W1150" i="1"/>
  <c r="X1150" i="1"/>
  <c r="Y1150" i="1"/>
  <c r="Z1150" i="1"/>
  <c r="AA1150" i="1"/>
  <c r="AD1150" i="1" s="1"/>
  <c r="AB1150" i="1"/>
  <c r="AC1150" i="1"/>
  <c r="AE1150" i="1"/>
  <c r="AF1150" i="1"/>
  <c r="AG1150" i="1" s="1"/>
  <c r="AH1150" i="1"/>
  <c r="AJ1150" i="1"/>
  <c r="AN1150" i="1"/>
  <c r="AQ1150" i="1"/>
  <c r="AR1150" i="1"/>
  <c r="M1151" i="1"/>
  <c r="N1151" i="1"/>
  <c r="O1151" i="1"/>
  <c r="P1151" i="1"/>
  <c r="Q1151" i="1" s="1"/>
  <c r="R1151" i="1"/>
  <c r="S1151" i="1"/>
  <c r="T1151" i="1"/>
  <c r="U1151" i="1"/>
  <c r="V1151" i="1"/>
  <c r="W1151" i="1"/>
  <c r="X1151" i="1"/>
  <c r="Y1151" i="1"/>
  <c r="Z1151" i="1"/>
  <c r="AA1151" i="1"/>
  <c r="AD1151" i="1" s="1"/>
  <c r="AB1151" i="1"/>
  <c r="AC1151" i="1"/>
  <c r="AE1151" i="1"/>
  <c r="AF1151" i="1"/>
  <c r="AG1151" i="1" s="1"/>
  <c r="AH1151" i="1"/>
  <c r="AJ1151" i="1"/>
  <c r="AN1151" i="1"/>
  <c r="AQ1151" i="1"/>
  <c r="AR1151" i="1"/>
  <c r="M1152" i="1"/>
  <c r="N1152" i="1"/>
  <c r="O1152" i="1"/>
  <c r="P1152" i="1"/>
  <c r="Q1152" i="1" s="1"/>
  <c r="R1152" i="1"/>
  <c r="S1152" i="1"/>
  <c r="T1152" i="1"/>
  <c r="U1152" i="1"/>
  <c r="V1152" i="1"/>
  <c r="W1152" i="1"/>
  <c r="X1152" i="1"/>
  <c r="Y1152" i="1"/>
  <c r="Z1152" i="1"/>
  <c r="AA1152" i="1"/>
  <c r="AB1152" i="1"/>
  <c r="AC1152" i="1"/>
  <c r="AE1152" i="1"/>
  <c r="AF1152" i="1"/>
  <c r="AG1152" i="1" s="1"/>
  <c r="AH1152" i="1"/>
  <c r="AJ1152" i="1"/>
  <c r="AN1152" i="1"/>
  <c r="AQ1152" i="1"/>
  <c r="AR1152" i="1"/>
  <c r="M1153" i="1"/>
  <c r="V1153" i="1" s="1"/>
  <c r="N1153" i="1"/>
  <c r="O1153" i="1"/>
  <c r="P1153" i="1"/>
  <c r="Q1153" i="1" s="1"/>
  <c r="R1153" i="1"/>
  <c r="S1153" i="1"/>
  <c r="T1153" i="1"/>
  <c r="U1153" i="1"/>
  <c r="W1153" i="1"/>
  <c r="X1153" i="1"/>
  <c r="Y1153" i="1"/>
  <c r="Z1153" i="1"/>
  <c r="AA1153" i="1"/>
  <c r="AB1153" i="1"/>
  <c r="AC1153" i="1"/>
  <c r="AE1153" i="1"/>
  <c r="AF1153" i="1"/>
  <c r="AG1153" i="1"/>
  <c r="AH1153" i="1"/>
  <c r="AJ1153" i="1"/>
  <c r="AN1153" i="1"/>
  <c r="AQ1153" i="1"/>
  <c r="AR1153" i="1"/>
  <c r="M1154" i="1"/>
  <c r="N1154" i="1"/>
  <c r="O1154" i="1"/>
  <c r="P1154" i="1"/>
  <c r="Q1154" i="1" s="1"/>
  <c r="R1154" i="1"/>
  <c r="S1154" i="1"/>
  <c r="T1154" i="1"/>
  <c r="U1154" i="1"/>
  <c r="V1154" i="1"/>
  <c r="W1154" i="1"/>
  <c r="X1154" i="1"/>
  <c r="Y1154" i="1"/>
  <c r="Z1154" i="1"/>
  <c r="AA1154" i="1"/>
  <c r="AB1154" i="1"/>
  <c r="AC1154" i="1"/>
  <c r="AD1154" i="1" s="1"/>
  <c r="AE1154" i="1"/>
  <c r="AF1154" i="1"/>
  <c r="AG1154" i="1" s="1"/>
  <c r="AH1154" i="1"/>
  <c r="AI1154" i="1"/>
  <c r="AJ1154" i="1"/>
  <c r="AK1154" i="1" s="1"/>
  <c r="AL1154" i="1"/>
  <c r="AN1154" i="1"/>
  <c r="AQ1154" i="1"/>
  <c r="AR1154" i="1"/>
  <c r="M1155" i="1"/>
  <c r="N1155" i="1"/>
  <c r="O1155" i="1"/>
  <c r="P1155" i="1"/>
  <c r="Q1155" i="1" s="1"/>
  <c r="R1155" i="1"/>
  <c r="S1155" i="1"/>
  <c r="T1155" i="1"/>
  <c r="U1155" i="1"/>
  <c r="V1155" i="1"/>
  <c r="W1155" i="1"/>
  <c r="X1155" i="1"/>
  <c r="Y1155" i="1"/>
  <c r="Z1155" i="1"/>
  <c r="AA1155" i="1"/>
  <c r="AB1155" i="1"/>
  <c r="AC1155" i="1"/>
  <c r="AE1155" i="1"/>
  <c r="AF1155" i="1"/>
  <c r="AG1155" i="1" s="1"/>
  <c r="AH1155" i="1"/>
  <c r="AJ1155" i="1"/>
  <c r="AK1155" i="1" s="1"/>
  <c r="AL1155" i="1"/>
  <c r="AN1155" i="1"/>
  <c r="AO1155" i="1" s="1"/>
  <c r="AP1155" i="1" s="1"/>
  <c r="AQ1155" i="1"/>
  <c r="AR1155" i="1"/>
  <c r="M1156" i="1"/>
  <c r="N1156" i="1"/>
  <c r="O1156" i="1"/>
  <c r="P1156" i="1"/>
  <c r="Q1156" i="1" s="1"/>
  <c r="R1156" i="1"/>
  <c r="S1156" i="1"/>
  <c r="T1156" i="1"/>
  <c r="U1156" i="1"/>
  <c r="V1156" i="1"/>
  <c r="W1156" i="1"/>
  <c r="X1156" i="1"/>
  <c r="Y1156" i="1"/>
  <c r="Z1156" i="1"/>
  <c r="AA1156" i="1"/>
  <c r="AB1156" i="1"/>
  <c r="AC1156" i="1"/>
  <c r="AD1156" i="1"/>
  <c r="AE1156" i="1"/>
  <c r="AF1156" i="1"/>
  <c r="AG1156" i="1" s="1"/>
  <c r="AH1156" i="1"/>
  <c r="AI1156" i="1"/>
  <c r="AJ1156" i="1"/>
  <c r="AK1156" i="1" s="1"/>
  <c r="AL1156" i="1" s="1"/>
  <c r="AN1156" i="1"/>
  <c r="AQ1156" i="1"/>
  <c r="AR1156" i="1"/>
  <c r="M1157" i="1"/>
  <c r="N1157" i="1"/>
  <c r="O1157" i="1"/>
  <c r="P1157" i="1"/>
  <c r="Q1157" i="1" s="1"/>
  <c r="R1157" i="1"/>
  <c r="S1157" i="1"/>
  <c r="T1157" i="1"/>
  <c r="U1157" i="1"/>
  <c r="V1157" i="1"/>
  <c r="W1157" i="1"/>
  <c r="X1157" i="1"/>
  <c r="Y1157" i="1"/>
  <c r="Z1157" i="1"/>
  <c r="AA1157" i="1"/>
  <c r="AB1157" i="1"/>
  <c r="AC1157" i="1"/>
  <c r="AE1157" i="1"/>
  <c r="AF1157" i="1"/>
  <c r="AG1157" i="1" s="1"/>
  <c r="AH1157" i="1"/>
  <c r="AJ1157" i="1"/>
  <c r="AN1157" i="1"/>
  <c r="AO1157" i="1" s="1"/>
  <c r="AP1157" i="1" s="1"/>
  <c r="AQ1157" i="1"/>
  <c r="AR1157" i="1"/>
  <c r="M1158" i="1"/>
  <c r="N1158" i="1"/>
  <c r="O1158" i="1"/>
  <c r="P1158" i="1"/>
  <c r="Q1158" i="1" s="1"/>
  <c r="R1158" i="1"/>
  <c r="S1158" i="1"/>
  <c r="T1158" i="1"/>
  <c r="U1158" i="1"/>
  <c r="V1158" i="1"/>
  <c r="W1158" i="1"/>
  <c r="X1158" i="1"/>
  <c r="Y1158" i="1"/>
  <c r="Z1158" i="1"/>
  <c r="AA1158" i="1"/>
  <c r="AB1158" i="1"/>
  <c r="AC1158" i="1"/>
  <c r="AE1158" i="1"/>
  <c r="AF1158" i="1"/>
  <c r="AG1158" i="1" s="1"/>
  <c r="AH1158" i="1"/>
  <c r="AJ1158" i="1"/>
  <c r="AK1158" i="1" s="1"/>
  <c r="AL1158" i="1" s="1"/>
  <c r="AN1158" i="1"/>
  <c r="AQ1158" i="1"/>
  <c r="AR1158" i="1"/>
  <c r="M1159" i="1"/>
  <c r="N1159" i="1"/>
  <c r="O1159" i="1"/>
  <c r="P1159" i="1"/>
  <c r="Q1159" i="1" s="1"/>
  <c r="R1159" i="1"/>
  <c r="S1159" i="1"/>
  <c r="T1159" i="1"/>
  <c r="U1159" i="1"/>
  <c r="V1159" i="1"/>
  <c r="W1159" i="1"/>
  <c r="X1159" i="1"/>
  <c r="Y1159" i="1"/>
  <c r="Z1159" i="1"/>
  <c r="AA1159" i="1"/>
  <c r="AB1159" i="1"/>
  <c r="AC1159" i="1"/>
  <c r="AE1159" i="1"/>
  <c r="AF1159" i="1"/>
  <c r="AG1159" i="1" s="1"/>
  <c r="AH1159" i="1"/>
  <c r="AJ1159" i="1"/>
  <c r="AN1159" i="1"/>
  <c r="AO1159" i="1" s="1"/>
  <c r="AP1159" i="1" s="1"/>
  <c r="AQ1159" i="1"/>
  <c r="AR1159" i="1"/>
  <c r="M1160" i="1"/>
  <c r="N1160" i="1"/>
  <c r="O1160" i="1"/>
  <c r="P1160" i="1"/>
  <c r="Q1160" i="1" s="1"/>
  <c r="R1160" i="1"/>
  <c r="S1160" i="1"/>
  <c r="T1160" i="1"/>
  <c r="U1160" i="1"/>
  <c r="V1160" i="1"/>
  <c r="W1160" i="1"/>
  <c r="X1160" i="1"/>
  <c r="Y1160" i="1"/>
  <c r="Z1160" i="1"/>
  <c r="AA1160" i="1"/>
  <c r="AB1160" i="1"/>
  <c r="AC1160" i="1"/>
  <c r="AE1160" i="1"/>
  <c r="AF1160" i="1"/>
  <c r="AG1160" i="1" s="1"/>
  <c r="AH1160" i="1"/>
  <c r="AJ1160" i="1"/>
  <c r="AK1160" i="1" s="1"/>
  <c r="AL1160" i="1" s="1"/>
  <c r="AN1160" i="1"/>
  <c r="AQ1160" i="1"/>
  <c r="AR1160" i="1"/>
  <c r="M1161" i="1"/>
  <c r="N1161" i="1"/>
  <c r="O1161" i="1"/>
  <c r="P1161" i="1"/>
  <c r="Q1161" i="1" s="1"/>
  <c r="R1161" i="1"/>
  <c r="S1161" i="1"/>
  <c r="T1161" i="1"/>
  <c r="U1161" i="1"/>
  <c r="V1161" i="1"/>
  <c r="W1161" i="1"/>
  <c r="X1161" i="1"/>
  <c r="Y1161" i="1"/>
  <c r="Z1161" i="1"/>
  <c r="AA1161" i="1"/>
  <c r="AB1161" i="1"/>
  <c r="AC1161" i="1"/>
  <c r="AE1161" i="1"/>
  <c r="AF1161" i="1"/>
  <c r="AG1161" i="1" s="1"/>
  <c r="AH1161" i="1"/>
  <c r="AJ1161" i="1"/>
  <c r="AN1161" i="1"/>
  <c r="AQ1161" i="1"/>
  <c r="AR1161" i="1"/>
  <c r="M1162" i="1"/>
  <c r="N1162" i="1"/>
  <c r="O1162" i="1"/>
  <c r="P1162" i="1"/>
  <c r="Q1162" i="1" s="1"/>
  <c r="R1162" i="1"/>
  <c r="S1162" i="1"/>
  <c r="T1162" i="1"/>
  <c r="U1162" i="1"/>
  <c r="V1162" i="1"/>
  <c r="W1162" i="1"/>
  <c r="X1162" i="1"/>
  <c r="Y1162" i="1"/>
  <c r="Z1162" i="1"/>
  <c r="AA1162" i="1"/>
  <c r="AB1162" i="1"/>
  <c r="AC1162" i="1"/>
  <c r="AE1162" i="1"/>
  <c r="AF1162" i="1"/>
  <c r="AG1162" i="1" s="1"/>
  <c r="AH1162" i="1"/>
  <c r="AJ1162" i="1"/>
  <c r="AN1162" i="1"/>
  <c r="AQ1162" i="1"/>
  <c r="AR1162" i="1"/>
  <c r="M1163" i="1"/>
  <c r="N1163" i="1"/>
  <c r="O1163" i="1"/>
  <c r="P1163" i="1"/>
  <c r="Q1163" i="1" s="1"/>
  <c r="R1163" i="1"/>
  <c r="S1163" i="1"/>
  <c r="T1163" i="1"/>
  <c r="U1163" i="1"/>
  <c r="V1163" i="1"/>
  <c r="W1163" i="1"/>
  <c r="X1163" i="1"/>
  <c r="Y1163" i="1"/>
  <c r="Z1163" i="1"/>
  <c r="AA1163" i="1"/>
  <c r="AB1163" i="1"/>
  <c r="AC1163" i="1"/>
  <c r="AE1163" i="1"/>
  <c r="AF1163" i="1"/>
  <c r="AG1163" i="1" s="1"/>
  <c r="AH1163" i="1"/>
  <c r="AJ1163" i="1"/>
  <c r="AK1163" i="1" s="1"/>
  <c r="AL1163" i="1"/>
  <c r="AN1163" i="1"/>
  <c r="AO1163" i="1" s="1"/>
  <c r="AP1163" i="1" s="1"/>
  <c r="AQ1163" i="1"/>
  <c r="AR1163" i="1"/>
  <c r="M1164" i="1"/>
  <c r="N1164" i="1"/>
  <c r="O1164" i="1"/>
  <c r="P1164" i="1"/>
  <c r="Q1164" i="1" s="1"/>
  <c r="R1164" i="1"/>
  <c r="S1164" i="1"/>
  <c r="T1164" i="1"/>
  <c r="U1164" i="1"/>
  <c r="V1164" i="1"/>
  <c r="W1164" i="1"/>
  <c r="X1164" i="1"/>
  <c r="Y1164" i="1"/>
  <c r="Z1164" i="1"/>
  <c r="AA1164" i="1"/>
  <c r="AB1164" i="1"/>
  <c r="AC1164" i="1"/>
  <c r="AE1164" i="1"/>
  <c r="AF1164" i="1"/>
  <c r="AG1164" i="1" s="1"/>
  <c r="AH1164" i="1"/>
  <c r="AJ1164" i="1"/>
  <c r="AN1164" i="1"/>
  <c r="AO1164" i="1" s="1"/>
  <c r="AP1164" i="1" s="1"/>
  <c r="AQ1164" i="1"/>
  <c r="AR1164" i="1"/>
  <c r="M1165" i="1"/>
  <c r="N1165" i="1"/>
  <c r="O1165" i="1"/>
  <c r="P1165" i="1"/>
  <c r="Q1165" i="1" s="1"/>
  <c r="R1165" i="1"/>
  <c r="S1165" i="1"/>
  <c r="T1165" i="1"/>
  <c r="U1165" i="1"/>
  <c r="V1165" i="1"/>
  <c r="W1165" i="1"/>
  <c r="X1165" i="1"/>
  <c r="Y1165" i="1"/>
  <c r="Z1165" i="1"/>
  <c r="AA1165" i="1"/>
  <c r="AB1165" i="1"/>
  <c r="AC1165" i="1"/>
  <c r="AE1165" i="1"/>
  <c r="AF1165" i="1"/>
  <c r="AG1165" i="1" s="1"/>
  <c r="AH1165" i="1"/>
  <c r="AJ1165" i="1"/>
  <c r="AK1165" i="1" s="1"/>
  <c r="AL1165" i="1" s="1"/>
  <c r="AN1165" i="1"/>
  <c r="AO1165" i="1" s="1"/>
  <c r="AP1165" i="1" s="1"/>
  <c r="AQ1165" i="1"/>
  <c r="AR1165" i="1"/>
  <c r="M1166" i="1"/>
  <c r="N1166" i="1"/>
  <c r="O1166" i="1"/>
  <c r="P1166" i="1"/>
  <c r="Q1166" i="1" s="1"/>
  <c r="R1166" i="1"/>
  <c r="S1166" i="1"/>
  <c r="T1166" i="1"/>
  <c r="U1166" i="1"/>
  <c r="V1166" i="1"/>
  <c r="W1166" i="1"/>
  <c r="X1166" i="1"/>
  <c r="Y1166" i="1"/>
  <c r="Z1166" i="1"/>
  <c r="AA1166" i="1"/>
  <c r="AB1166" i="1"/>
  <c r="AC1166" i="1"/>
  <c r="AE1166" i="1"/>
  <c r="AF1166" i="1"/>
  <c r="AG1166" i="1" s="1"/>
  <c r="AH1166" i="1"/>
  <c r="AJ1166" i="1"/>
  <c r="AK1166" i="1" s="1"/>
  <c r="AL1166" i="1" s="1"/>
  <c r="AN1166" i="1"/>
  <c r="AQ1166" i="1"/>
  <c r="AR1166" i="1"/>
  <c r="M1167" i="1"/>
  <c r="N1167" i="1"/>
  <c r="O1167" i="1"/>
  <c r="P1167" i="1"/>
  <c r="Q1167" i="1" s="1"/>
  <c r="R1167" i="1"/>
  <c r="S1167" i="1"/>
  <c r="T1167" i="1"/>
  <c r="U1167" i="1"/>
  <c r="V1167" i="1"/>
  <c r="W1167" i="1"/>
  <c r="X1167" i="1"/>
  <c r="Y1167" i="1"/>
  <c r="Z1167" i="1"/>
  <c r="AA1167" i="1"/>
  <c r="AB1167" i="1"/>
  <c r="AC1167" i="1"/>
  <c r="AE1167" i="1"/>
  <c r="AF1167" i="1"/>
  <c r="AG1167" i="1" s="1"/>
  <c r="AH1167" i="1"/>
  <c r="AJ1167" i="1"/>
  <c r="AN1167" i="1"/>
  <c r="AO1167" i="1" s="1"/>
  <c r="AP1167" i="1" s="1"/>
  <c r="AQ1167" i="1"/>
  <c r="AR1167" i="1"/>
  <c r="M1168" i="1"/>
  <c r="N1168" i="1"/>
  <c r="O1168" i="1"/>
  <c r="P1168" i="1"/>
  <c r="Q1168" i="1" s="1"/>
  <c r="R1168" i="1"/>
  <c r="S1168" i="1"/>
  <c r="T1168" i="1"/>
  <c r="U1168" i="1"/>
  <c r="V1168" i="1"/>
  <c r="W1168" i="1"/>
  <c r="X1168" i="1"/>
  <c r="Y1168" i="1"/>
  <c r="Z1168" i="1"/>
  <c r="AA1168" i="1"/>
  <c r="AB1168" i="1"/>
  <c r="AC1168" i="1"/>
  <c r="AE1168" i="1"/>
  <c r="AF1168" i="1"/>
  <c r="AG1168" i="1" s="1"/>
  <c r="AH1168" i="1"/>
  <c r="AJ1168" i="1"/>
  <c r="AK1168" i="1" s="1"/>
  <c r="AL1168" i="1" s="1"/>
  <c r="AN1168" i="1"/>
  <c r="AQ1168" i="1"/>
  <c r="AR1168" i="1"/>
  <c r="M1169" i="1"/>
  <c r="N1169" i="1"/>
  <c r="O1169" i="1"/>
  <c r="P1169" i="1"/>
  <c r="Q1169" i="1" s="1"/>
  <c r="R1169" i="1"/>
  <c r="S1169" i="1"/>
  <c r="T1169" i="1"/>
  <c r="U1169" i="1"/>
  <c r="V1169" i="1"/>
  <c r="W1169" i="1"/>
  <c r="X1169" i="1"/>
  <c r="Y1169" i="1"/>
  <c r="Z1169" i="1"/>
  <c r="AA1169" i="1"/>
  <c r="AB1169" i="1"/>
  <c r="AC1169" i="1"/>
  <c r="AE1169" i="1"/>
  <c r="AF1169" i="1"/>
  <c r="AG1169" i="1" s="1"/>
  <c r="AH1169" i="1"/>
  <c r="AJ1169" i="1"/>
  <c r="AN1169" i="1"/>
  <c r="AQ1169" i="1"/>
  <c r="AR1169" i="1"/>
  <c r="M1170" i="1"/>
  <c r="N1170" i="1"/>
  <c r="O1170" i="1"/>
  <c r="P1170" i="1"/>
  <c r="Q1170" i="1" s="1"/>
  <c r="R1170" i="1"/>
  <c r="S1170" i="1"/>
  <c r="T1170" i="1"/>
  <c r="U1170" i="1"/>
  <c r="V1170" i="1"/>
  <c r="W1170" i="1"/>
  <c r="X1170" i="1"/>
  <c r="Y1170" i="1"/>
  <c r="Z1170" i="1"/>
  <c r="AA1170" i="1"/>
  <c r="AB1170" i="1"/>
  <c r="AC1170" i="1"/>
  <c r="AE1170" i="1"/>
  <c r="AF1170" i="1"/>
  <c r="AG1170" i="1" s="1"/>
  <c r="AH1170" i="1"/>
  <c r="AJ1170" i="1"/>
  <c r="AN1170" i="1"/>
  <c r="AQ1170" i="1"/>
  <c r="AR1170" i="1"/>
  <c r="M1171" i="1"/>
  <c r="N1171" i="1"/>
  <c r="O1171" i="1"/>
  <c r="P1171" i="1"/>
  <c r="Q1171" i="1" s="1"/>
  <c r="R1171" i="1"/>
  <c r="S1171" i="1"/>
  <c r="T1171" i="1"/>
  <c r="U1171" i="1"/>
  <c r="V1171" i="1"/>
  <c r="W1171" i="1"/>
  <c r="X1171" i="1"/>
  <c r="Y1171" i="1"/>
  <c r="Z1171" i="1"/>
  <c r="AA1171" i="1"/>
  <c r="AD1171" i="1" s="1"/>
  <c r="AB1171" i="1"/>
  <c r="AC1171" i="1"/>
  <c r="AE1171" i="1"/>
  <c r="AF1171" i="1"/>
  <c r="AG1171" i="1" s="1"/>
  <c r="AH1171" i="1"/>
  <c r="AJ1171" i="1"/>
  <c r="AK1171" i="1" s="1"/>
  <c r="AL1171" i="1" s="1"/>
  <c r="AN1171" i="1"/>
  <c r="AO1171" i="1" s="1"/>
  <c r="AP1171" i="1" s="1"/>
  <c r="AQ1171" i="1"/>
  <c r="AR1171" i="1"/>
  <c r="M1172" i="1"/>
  <c r="N1172" i="1"/>
  <c r="O1172" i="1"/>
  <c r="P1172" i="1"/>
  <c r="Q1172" i="1" s="1"/>
  <c r="R1172" i="1"/>
  <c r="S1172" i="1"/>
  <c r="T1172" i="1"/>
  <c r="U1172" i="1"/>
  <c r="V1172" i="1"/>
  <c r="W1172" i="1"/>
  <c r="X1172" i="1"/>
  <c r="Y1172" i="1"/>
  <c r="Z1172" i="1"/>
  <c r="AA1172" i="1"/>
  <c r="AD1172" i="1" s="1"/>
  <c r="AB1172" i="1"/>
  <c r="AC1172" i="1"/>
  <c r="AE1172" i="1"/>
  <c r="AF1172" i="1"/>
  <c r="AG1172" i="1" s="1"/>
  <c r="AH1172" i="1"/>
  <c r="AJ1172" i="1"/>
  <c r="AN1172" i="1"/>
  <c r="AO1172" i="1" s="1"/>
  <c r="AP1172" i="1" s="1"/>
  <c r="AQ1172" i="1"/>
  <c r="AR1172" i="1"/>
  <c r="M1173" i="1"/>
  <c r="N1173" i="1"/>
  <c r="O1173" i="1"/>
  <c r="P1173" i="1"/>
  <c r="Q1173" i="1" s="1"/>
  <c r="R1173" i="1"/>
  <c r="S1173" i="1"/>
  <c r="T1173" i="1"/>
  <c r="U1173" i="1"/>
  <c r="V1173" i="1"/>
  <c r="W1173" i="1"/>
  <c r="X1173" i="1"/>
  <c r="Y1173" i="1"/>
  <c r="Z1173" i="1"/>
  <c r="AA1173" i="1"/>
  <c r="AB1173" i="1"/>
  <c r="AC1173" i="1"/>
  <c r="AE1173" i="1"/>
  <c r="AF1173" i="1"/>
  <c r="AG1173" i="1" s="1"/>
  <c r="AH1173" i="1"/>
  <c r="AJ1173" i="1"/>
  <c r="AK1173" i="1" s="1"/>
  <c r="AL1173" i="1" s="1"/>
  <c r="AN1173" i="1"/>
  <c r="AO1173" i="1" s="1"/>
  <c r="AP1173" i="1" s="1"/>
  <c r="AQ1173" i="1"/>
  <c r="AR1173" i="1"/>
  <c r="M1174" i="1"/>
  <c r="N1174" i="1"/>
  <c r="O1174" i="1"/>
  <c r="P1174" i="1"/>
  <c r="Q1174" i="1" s="1"/>
  <c r="R1174" i="1"/>
  <c r="S1174" i="1"/>
  <c r="T1174" i="1"/>
  <c r="U1174" i="1"/>
  <c r="V1174" i="1"/>
  <c r="W1174" i="1"/>
  <c r="X1174" i="1"/>
  <c r="Y1174" i="1"/>
  <c r="Z1174" i="1"/>
  <c r="AA1174" i="1"/>
  <c r="AB1174" i="1"/>
  <c r="AC1174" i="1"/>
  <c r="AE1174" i="1"/>
  <c r="AF1174" i="1"/>
  <c r="AG1174" i="1" s="1"/>
  <c r="AH1174" i="1"/>
  <c r="AJ1174" i="1"/>
  <c r="AK1174" i="1" s="1"/>
  <c r="AL1174" i="1" s="1"/>
  <c r="AN1174" i="1"/>
  <c r="AQ1174" i="1"/>
  <c r="AR1174" i="1"/>
  <c r="M1175" i="1"/>
  <c r="N1175" i="1"/>
  <c r="O1175" i="1"/>
  <c r="P1175" i="1"/>
  <c r="Q1175" i="1" s="1"/>
  <c r="R1175" i="1"/>
  <c r="S1175" i="1"/>
  <c r="T1175" i="1"/>
  <c r="U1175" i="1"/>
  <c r="V1175" i="1"/>
  <c r="W1175" i="1"/>
  <c r="X1175" i="1"/>
  <c r="Y1175" i="1"/>
  <c r="Z1175" i="1"/>
  <c r="AA1175" i="1"/>
  <c r="AB1175" i="1"/>
  <c r="AC1175" i="1"/>
  <c r="AE1175" i="1"/>
  <c r="AF1175" i="1"/>
  <c r="AG1175" i="1" s="1"/>
  <c r="AH1175" i="1"/>
  <c r="AJ1175" i="1"/>
  <c r="AN1175" i="1"/>
  <c r="AO1175" i="1" s="1"/>
  <c r="AP1175" i="1"/>
  <c r="AQ1175" i="1"/>
  <c r="AR1175" i="1"/>
  <c r="M1176" i="1"/>
  <c r="N1176" i="1"/>
  <c r="O1176" i="1"/>
  <c r="P1176" i="1"/>
  <c r="Q1176" i="1" s="1"/>
  <c r="R1176" i="1"/>
  <c r="S1176" i="1"/>
  <c r="T1176" i="1"/>
  <c r="U1176" i="1"/>
  <c r="V1176" i="1"/>
  <c r="W1176" i="1"/>
  <c r="X1176" i="1"/>
  <c r="Y1176" i="1"/>
  <c r="Z1176" i="1"/>
  <c r="AA1176" i="1"/>
  <c r="AB1176" i="1"/>
  <c r="AC1176" i="1"/>
  <c r="AE1176" i="1"/>
  <c r="AF1176" i="1"/>
  <c r="AG1176" i="1" s="1"/>
  <c r="AH1176" i="1"/>
  <c r="AJ1176" i="1"/>
  <c r="AN1176" i="1"/>
  <c r="AO1176" i="1" s="1"/>
  <c r="AP1176" i="1"/>
  <c r="AQ1176" i="1"/>
  <c r="AR1176" i="1"/>
  <c r="M1177" i="1"/>
  <c r="N1177" i="1"/>
  <c r="O1177" i="1"/>
  <c r="P1177" i="1"/>
  <c r="Q1177" i="1" s="1"/>
  <c r="R1177" i="1"/>
  <c r="S1177" i="1"/>
  <c r="T1177" i="1"/>
  <c r="U1177" i="1"/>
  <c r="V1177" i="1"/>
  <c r="W1177" i="1"/>
  <c r="X1177" i="1"/>
  <c r="Y1177" i="1"/>
  <c r="Z1177" i="1"/>
  <c r="AA1177" i="1"/>
  <c r="AB1177" i="1"/>
  <c r="AC1177" i="1"/>
  <c r="AE1177" i="1"/>
  <c r="AF1177" i="1"/>
  <c r="AG1177" i="1" s="1"/>
  <c r="AH1177" i="1"/>
  <c r="AJ1177" i="1"/>
  <c r="AN1177" i="1"/>
  <c r="AO1177" i="1" s="1"/>
  <c r="AP1177" i="1" s="1"/>
  <c r="AQ1177" i="1"/>
  <c r="AR1177" i="1"/>
  <c r="M1178" i="1"/>
  <c r="N1178" i="1"/>
  <c r="O1178" i="1"/>
  <c r="P1178" i="1"/>
  <c r="Q1178" i="1" s="1"/>
  <c r="R1178" i="1"/>
  <c r="S1178" i="1"/>
  <c r="T1178" i="1"/>
  <c r="U1178" i="1"/>
  <c r="V1178" i="1"/>
  <c r="W1178" i="1"/>
  <c r="X1178" i="1"/>
  <c r="Y1178" i="1"/>
  <c r="Z1178" i="1"/>
  <c r="AA1178" i="1"/>
  <c r="AB1178" i="1"/>
  <c r="AC1178" i="1"/>
  <c r="AE1178" i="1"/>
  <c r="AF1178" i="1"/>
  <c r="AG1178" i="1" s="1"/>
  <c r="AH1178" i="1"/>
  <c r="AJ1178" i="1"/>
  <c r="AN1178" i="1"/>
  <c r="AO1178" i="1" s="1"/>
  <c r="AP1178" i="1" s="1"/>
  <c r="AQ1178" i="1"/>
  <c r="AR1178" i="1"/>
  <c r="M1179" i="1"/>
  <c r="N1179" i="1"/>
  <c r="O1179" i="1"/>
  <c r="P1179" i="1"/>
  <c r="Q1179" i="1" s="1"/>
  <c r="R1179" i="1"/>
  <c r="S1179" i="1"/>
  <c r="T1179" i="1"/>
  <c r="U1179" i="1"/>
  <c r="V1179" i="1"/>
  <c r="W1179" i="1"/>
  <c r="X1179" i="1"/>
  <c r="Y1179" i="1"/>
  <c r="Z1179" i="1"/>
  <c r="AA1179" i="1"/>
  <c r="AB1179" i="1"/>
  <c r="AC1179" i="1"/>
  <c r="AE1179" i="1"/>
  <c r="AF1179" i="1"/>
  <c r="AG1179" i="1" s="1"/>
  <c r="AH1179" i="1"/>
  <c r="AJ1179" i="1"/>
  <c r="AN1179" i="1"/>
  <c r="AO1179" i="1" s="1"/>
  <c r="AP1179" i="1" s="1"/>
  <c r="AQ1179" i="1"/>
  <c r="AR1179" i="1"/>
  <c r="M1180" i="1"/>
  <c r="N1180" i="1"/>
  <c r="O1180" i="1"/>
  <c r="P1180" i="1"/>
  <c r="Q1180" i="1" s="1"/>
  <c r="R1180" i="1"/>
  <c r="S1180" i="1"/>
  <c r="T1180" i="1"/>
  <c r="U1180" i="1"/>
  <c r="V1180" i="1"/>
  <c r="W1180" i="1"/>
  <c r="X1180" i="1"/>
  <c r="Y1180" i="1"/>
  <c r="Z1180" i="1"/>
  <c r="AA1180" i="1"/>
  <c r="AB1180" i="1"/>
  <c r="AC1180" i="1"/>
  <c r="AE1180" i="1"/>
  <c r="AF1180" i="1"/>
  <c r="AG1180" i="1" s="1"/>
  <c r="AH1180" i="1"/>
  <c r="AJ1180" i="1"/>
  <c r="AN1180" i="1"/>
  <c r="AO1180" i="1" s="1"/>
  <c r="AP1180" i="1" s="1"/>
  <c r="AQ1180" i="1"/>
  <c r="AR1180" i="1"/>
  <c r="M1181" i="1"/>
  <c r="N1181" i="1"/>
  <c r="O1181" i="1"/>
  <c r="P1181" i="1"/>
  <c r="Q1181" i="1" s="1"/>
  <c r="R1181" i="1"/>
  <c r="S1181" i="1"/>
  <c r="T1181" i="1"/>
  <c r="U1181" i="1"/>
  <c r="V1181" i="1"/>
  <c r="W1181" i="1"/>
  <c r="X1181" i="1"/>
  <c r="Y1181" i="1"/>
  <c r="Z1181" i="1"/>
  <c r="AA1181" i="1"/>
  <c r="AB1181" i="1"/>
  <c r="AC1181" i="1"/>
  <c r="AE1181" i="1"/>
  <c r="AF1181" i="1"/>
  <c r="AG1181" i="1" s="1"/>
  <c r="AH1181" i="1"/>
  <c r="AJ1181" i="1"/>
  <c r="AN1181" i="1"/>
  <c r="AO1181" i="1" s="1"/>
  <c r="AP1181" i="1" s="1"/>
  <c r="AQ1181" i="1"/>
  <c r="AR1181" i="1"/>
  <c r="M1182" i="1"/>
  <c r="N1182" i="1"/>
  <c r="O1182" i="1"/>
  <c r="P1182" i="1"/>
  <c r="Q1182" i="1" s="1"/>
  <c r="R1182" i="1"/>
  <c r="S1182" i="1"/>
  <c r="T1182" i="1"/>
  <c r="U1182" i="1"/>
  <c r="V1182" i="1"/>
  <c r="W1182" i="1"/>
  <c r="X1182" i="1"/>
  <c r="Y1182" i="1"/>
  <c r="Z1182" i="1"/>
  <c r="AA1182" i="1"/>
  <c r="AB1182" i="1"/>
  <c r="AC1182" i="1"/>
  <c r="AE1182" i="1"/>
  <c r="AF1182" i="1"/>
  <c r="AG1182" i="1" s="1"/>
  <c r="AH1182" i="1"/>
  <c r="AJ1182" i="1"/>
  <c r="AN1182" i="1"/>
  <c r="AO1182" i="1" s="1"/>
  <c r="AP1182" i="1" s="1"/>
  <c r="AQ1182" i="1"/>
  <c r="AR1182" i="1"/>
  <c r="M1183" i="1"/>
  <c r="N1183" i="1"/>
  <c r="O1183" i="1"/>
  <c r="P1183" i="1"/>
  <c r="Q1183" i="1" s="1"/>
  <c r="R1183" i="1"/>
  <c r="S1183" i="1"/>
  <c r="T1183" i="1"/>
  <c r="U1183" i="1"/>
  <c r="V1183" i="1"/>
  <c r="W1183" i="1"/>
  <c r="X1183" i="1"/>
  <c r="Y1183" i="1"/>
  <c r="Z1183" i="1"/>
  <c r="AA1183" i="1"/>
  <c r="AB1183" i="1"/>
  <c r="AC1183" i="1"/>
  <c r="AE1183" i="1"/>
  <c r="AF1183" i="1"/>
  <c r="AG1183" i="1" s="1"/>
  <c r="AH1183" i="1"/>
  <c r="AJ1183" i="1"/>
  <c r="AN1183" i="1"/>
  <c r="AO1183" i="1" s="1"/>
  <c r="AP1183" i="1" s="1"/>
  <c r="AQ1183" i="1"/>
  <c r="AR1183" i="1"/>
  <c r="M1184" i="1"/>
  <c r="N1184" i="1"/>
  <c r="O1184" i="1"/>
  <c r="P1184" i="1"/>
  <c r="Q1184" i="1" s="1"/>
  <c r="R1184" i="1"/>
  <c r="S1184" i="1"/>
  <c r="T1184" i="1"/>
  <c r="U1184" i="1"/>
  <c r="V1184" i="1"/>
  <c r="W1184" i="1"/>
  <c r="X1184" i="1"/>
  <c r="Y1184" i="1"/>
  <c r="Z1184" i="1"/>
  <c r="AA1184" i="1"/>
  <c r="AB1184" i="1"/>
  <c r="AC1184" i="1"/>
  <c r="AE1184" i="1"/>
  <c r="AF1184" i="1"/>
  <c r="AG1184" i="1" s="1"/>
  <c r="AH1184" i="1"/>
  <c r="AJ1184" i="1"/>
  <c r="AN1184" i="1"/>
  <c r="AO1184" i="1" s="1"/>
  <c r="AP1184" i="1" s="1"/>
  <c r="AQ1184" i="1"/>
  <c r="AR1184" i="1"/>
  <c r="M1185" i="1"/>
  <c r="N1185" i="1"/>
  <c r="O1185" i="1"/>
  <c r="P1185" i="1"/>
  <c r="Q1185" i="1" s="1"/>
  <c r="R1185" i="1"/>
  <c r="S1185" i="1"/>
  <c r="T1185" i="1"/>
  <c r="U1185" i="1"/>
  <c r="V1185" i="1"/>
  <c r="W1185" i="1"/>
  <c r="X1185" i="1"/>
  <c r="Y1185" i="1"/>
  <c r="Z1185" i="1"/>
  <c r="AA1185" i="1"/>
  <c r="AD1185" i="1" s="1"/>
  <c r="AB1185" i="1"/>
  <c r="AC1185" i="1"/>
  <c r="AE1185" i="1"/>
  <c r="AF1185" i="1"/>
  <c r="AG1185" i="1" s="1"/>
  <c r="AH1185" i="1"/>
  <c r="AJ1185" i="1"/>
  <c r="AN1185" i="1"/>
  <c r="AO1185" i="1" s="1"/>
  <c r="AP1185" i="1" s="1"/>
  <c r="AQ1185" i="1"/>
  <c r="AR1185" i="1"/>
  <c r="M1186" i="1"/>
  <c r="N1186" i="1"/>
  <c r="O1186" i="1"/>
  <c r="P1186" i="1"/>
  <c r="Q1186" i="1" s="1"/>
  <c r="R1186" i="1"/>
  <c r="S1186" i="1"/>
  <c r="T1186" i="1"/>
  <c r="U1186" i="1"/>
  <c r="V1186" i="1"/>
  <c r="W1186" i="1"/>
  <c r="X1186" i="1"/>
  <c r="Y1186" i="1"/>
  <c r="Z1186" i="1"/>
  <c r="AA1186" i="1"/>
  <c r="AD1186" i="1" s="1"/>
  <c r="AB1186" i="1"/>
  <c r="AC1186" i="1"/>
  <c r="AE1186" i="1"/>
  <c r="AF1186" i="1"/>
  <c r="AG1186" i="1" s="1"/>
  <c r="AH1186" i="1"/>
  <c r="AJ1186" i="1"/>
  <c r="AN1186" i="1"/>
  <c r="AQ1186" i="1"/>
  <c r="AR1186" i="1"/>
  <c r="M1187" i="1"/>
  <c r="N1187" i="1"/>
  <c r="O1187" i="1"/>
  <c r="P1187" i="1"/>
  <c r="Q1187" i="1" s="1"/>
  <c r="R1187" i="1"/>
  <c r="S1187" i="1"/>
  <c r="T1187" i="1"/>
  <c r="U1187" i="1"/>
  <c r="V1187" i="1"/>
  <c r="W1187" i="1"/>
  <c r="X1187" i="1"/>
  <c r="Y1187" i="1"/>
  <c r="Z1187" i="1"/>
  <c r="AA1187" i="1"/>
  <c r="AB1187" i="1"/>
  <c r="AC1187" i="1"/>
  <c r="AD1187" i="1" s="1"/>
  <c r="AE1187" i="1"/>
  <c r="AF1187" i="1"/>
  <c r="AG1187" i="1" s="1"/>
  <c r="AH1187" i="1"/>
  <c r="AJ1187" i="1"/>
  <c r="AI1187" i="1" s="1"/>
  <c r="AN1187" i="1"/>
  <c r="AM1187" i="1" s="1"/>
  <c r="AO1187" i="1"/>
  <c r="AP1187" i="1" s="1"/>
  <c r="AQ1187" i="1"/>
  <c r="AR1187" i="1"/>
  <c r="M1188" i="1"/>
  <c r="V1188" i="1" s="1"/>
  <c r="N1188" i="1"/>
  <c r="O1188" i="1"/>
  <c r="P1188" i="1"/>
  <c r="Q1188" i="1" s="1"/>
  <c r="R1188" i="1"/>
  <c r="S1188" i="1"/>
  <c r="T1188" i="1"/>
  <c r="U1188" i="1"/>
  <c r="W1188" i="1"/>
  <c r="X1188" i="1"/>
  <c r="Y1188" i="1"/>
  <c r="Z1188" i="1"/>
  <c r="AA1188" i="1"/>
  <c r="AB1188" i="1"/>
  <c r="AC1188" i="1"/>
  <c r="AE1188" i="1"/>
  <c r="AF1188" i="1"/>
  <c r="AG1188" i="1" s="1"/>
  <c r="AH1188" i="1"/>
  <c r="AJ1188" i="1"/>
  <c r="AN1188" i="1"/>
  <c r="AQ1188" i="1"/>
  <c r="AR1188" i="1"/>
  <c r="M1189" i="1"/>
  <c r="N1189" i="1"/>
  <c r="O1189" i="1"/>
  <c r="P1189" i="1"/>
  <c r="Q1189" i="1" s="1"/>
  <c r="R1189" i="1"/>
  <c r="S1189" i="1"/>
  <c r="T1189" i="1"/>
  <c r="U1189" i="1"/>
  <c r="V1189" i="1"/>
  <c r="W1189" i="1"/>
  <c r="X1189" i="1"/>
  <c r="Y1189" i="1"/>
  <c r="Z1189" i="1"/>
  <c r="AA1189" i="1"/>
  <c r="AB1189" i="1"/>
  <c r="AC1189" i="1"/>
  <c r="AE1189" i="1"/>
  <c r="AF1189" i="1"/>
  <c r="AG1189" i="1"/>
  <c r="AH1189" i="1"/>
  <c r="AJ1189" i="1"/>
  <c r="AN1189" i="1"/>
  <c r="AQ1189" i="1"/>
  <c r="AR1189" i="1"/>
  <c r="M1190" i="1"/>
  <c r="V1190" i="1" s="1"/>
  <c r="N1190" i="1"/>
  <c r="O1190" i="1"/>
  <c r="P1190" i="1"/>
  <c r="Q1190" i="1" s="1"/>
  <c r="R1190" i="1"/>
  <c r="S1190" i="1"/>
  <c r="T1190" i="1"/>
  <c r="U1190" i="1"/>
  <c r="W1190" i="1"/>
  <c r="X1190" i="1"/>
  <c r="Y1190" i="1"/>
  <c r="Z1190" i="1"/>
  <c r="AA1190" i="1"/>
  <c r="AB1190" i="1"/>
  <c r="AC1190" i="1"/>
  <c r="AE1190" i="1"/>
  <c r="AF1190" i="1"/>
  <c r="AG1190" i="1"/>
  <c r="AH1190" i="1"/>
  <c r="AJ1190" i="1"/>
  <c r="AN1190" i="1"/>
  <c r="AQ1190" i="1"/>
  <c r="AR1190" i="1"/>
  <c r="M1191" i="1"/>
  <c r="V1191" i="1" s="1"/>
  <c r="N1191" i="1"/>
  <c r="O1191" i="1"/>
  <c r="P1191" i="1"/>
  <c r="Q1191" i="1" s="1"/>
  <c r="R1191" i="1"/>
  <c r="S1191" i="1"/>
  <c r="T1191" i="1"/>
  <c r="U1191" i="1"/>
  <c r="W1191" i="1"/>
  <c r="X1191" i="1"/>
  <c r="Y1191" i="1"/>
  <c r="Z1191" i="1"/>
  <c r="AA1191" i="1"/>
  <c r="AD1191" i="1" s="1"/>
  <c r="AB1191" i="1"/>
  <c r="AC1191" i="1"/>
  <c r="AE1191" i="1"/>
  <c r="AF1191" i="1"/>
  <c r="AG1191" i="1" s="1"/>
  <c r="AH1191" i="1"/>
  <c r="AJ1191" i="1"/>
  <c r="AN1191" i="1"/>
  <c r="AQ1191" i="1"/>
  <c r="AR1191" i="1"/>
  <c r="M1192" i="1"/>
  <c r="V1192" i="1" s="1"/>
  <c r="N1192" i="1"/>
  <c r="O1192" i="1"/>
  <c r="P1192" i="1"/>
  <c r="Q1192" i="1" s="1"/>
  <c r="R1192" i="1"/>
  <c r="S1192" i="1"/>
  <c r="T1192" i="1"/>
  <c r="U1192" i="1"/>
  <c r="W1192" i="1"/>
  <c r="X1192" i="1"/>
  <c r="Y1192" i="1"/>
  <c r="Z1192" i="1"/>
  <c r="AA1192" i="1"/>
  <c r="AB1192" i="1"/>
  <c r="AC1192" i="1"/>
  <c r="AE1192" i="1"/>
  <c r="AF1192" i="1"/>
  <c r="AG1192" i="1" s="1"/>
  <c r="AH1192" i="1"/>
  <c r="AJ1192" i="1"/>
  <c r="AN1192" i="1"/>
  <c r="AQ1192" i="1"/>
  <c r="AR1192" i="1"/>
  <c r="M1193" i="1"/>
  <c r="N1193" i="1"/>
  <c r="O1193" i="1"/>
  <c r="P1193" i="1"/>
  <c r="Q1193" i="1" s="1"/>
  <c r="R1193" i="1"/>
  <c r="S1193" i="1"/>
  <c r="T1193" i="1"/>
  <c r="U1193" i="1"/>
  <c r="V1193" i="1"/>
  <c r="W1193" i="1"/>
  <c r="X1193" i="1"/>
  <c r="Y1193" i="1"/>
  <c r="Z1193" i="1"/>
  <c r="AA1193" i="1"/>
  <c r="AB1193" i="1"/>
  <c r="AC1193" i="1"/>
  <c r="AE1193" i="1"/>
  <c r="AF1193" i="1"/>
  <c r="AG1193" i="1" s="1"/>
  <c r="AH1193" i="1"/>
  <c r="AJ1193" i="1"/>
  <c r="AN1193" i="1"/>
  <c r="AM1193" i="1" s="1"/>
  <c r="AQ1193" i="1"/>
  <c r="AR1193" i="1"/>
  <c r="M1194" i="1"/>
  <c r="V1194" i="1" s="1"/>
  <c r="N1194" i="1"/>
  <c r="O1194" i="1"/>
  <c r="P1194" i="1"/>
  <c r="Q1194" i="1" s="1"/>
  <c r="R1194" i="1"/>
  <c r="S1194" i="1"/>
  <c r="T1194" i="1"/>
  <c r="U1194" i="1"/>
  <c r="W1194" i="1"/>
  <c r="X1194" i="1"/>
  <c r="Y1194" i="1"/>
  <c r="Z1194" i="1"/>
  <c r="AA1194" i="1"/>
  <c r="AB1194" i="1"/>
  <c r="AC1194" i="1"/>
  <c r="AE1194" i="1"/>
  <c r="AF1194" i="1"/>
  <c r="AG1194" i="1" s="1"/>
  <c r="AH1194" i="1"/>
  <c r="AJ1194" i="1"/>
  <c r="AN1194" i="1"/>
  <c r="AM1194" i="1" s="1"/>
  <c r="AQ1194" i="1"/>
  <c r="AR1194" i="1"/>
  <c r="M1195" i="1"/>
  <c r="V1195" i="1" s="1"/>
  <c r="N1195" i="1"/>
  <c r="O1195" i="1"/>
  <c r="P1195" i="1"/>
  <c r="Q1195" i="1" s="1"/>
  <c r="R1195" i="1"/>
  <c r="S1195" i="1"/>
  <c r="T1195" i="1"/>
  <c r="U1195" i="1"/>
  <c r="W1195" i="1"/>
  <c r="X1195" i="1"/>
  <c r="Y1195" i="1"/>
  <c r="Z1195" i="1"/>
  <c r="AA1195" i="1"/>
  <c r="AB1195" i="1"/>
  <c r="AC1195" i="1"/>
  <c r="AE1195" i="1"/>
  <c r="AF1195" i="1"/>
  <c r="AG1195" i="1" s="1"/>
  <c r="AH1195" i="1"/>
  <c r="AJ1195" i="1"/>
  <c r="AI1195" i="1" s="1"/>
  <c r="AN1195" i="1"/>
  <c r="AQ1195" i="1"/>
  <c r="AR1195" i="1"/>
  <c r="M1196" i="1"/>
  <c r="V1196" i="1" s="1"/>
  <c r="N1196" i="1"/>
  <c r="O1196" i="1"/>
  <c r="P1196" i="1"/>
  <c r="Q1196" i="1" s="1"/>
  <c r="R1196" i="1"/>
  <c r="S1196" i="1"/>
  <c r="T1196" i="1"/>
  <c r="U1196" i="1"/>
  <c r="W1196" i="1"/>
  <c r="X1196" i="1"/>
  <c r="Y1196" i="1"/>
  <c r="Z1196" i="1"/>
  <c r="AA1196" i="1"/>
  <c r="AB1196" i="1"/>
  <c r="AC1196" i="1"/>
  <c r="AD1196" i="1" s="1"/>
  <c r="AE1196" i="1"/>
  <c r="AF1196" i="1"/>
  <c r="AG1196" i="1"/>
  <c r="AH1196" i="1"/>
  <c r="AJ1196" i="1"/>
  <c r="AN1196" i="1"/>
  <c r="AM1196" i="1" s="1"/>
  <c r="AO1196" i="1"/>
  <c r="AP1196" i="1"/>
  <c r="AQ1196" i="1"/>
  <c r="AR1196" i="1"/>
  <c r="M1197" i="1"/>
  <c r="V1197" i="1" s="1"/>
  <c r="N1197" i="1"/>
  <c r="O1197" i="1"/>
  <c r="P1197" i="1"/>
  <c r="Q1197" i="1"/>
  <c r="R1197" i="1"/>
  <c r="S1197" i="1"/>
  <c r="T1197" i="1"/>
  <c r="U1197" i="1"/>
  <c r="W1197" i="1"/>
  <c r="X1197" i="1"/>
  <c r="Y1197" i="1"/>
  <c r="Z1197" i="1"/>
  <c r="AA1197" i="1"/>
  <c r="AB1197" i="1"/>
  <c r="AC1197" i="1"/>
  <c r="AE1197" i="1"/>
  <c r="AF1197" i="1"/>
  <c r="AG1197" i="1" s="1"/>
  <c r="AH1197" i="1"/>
  <c r="AJ1197" i="1"/>
  <c r="AN1197" i="1"/>
  <c r="AM1197" i="1" s="1"/>
  <c r="AQ1197" i="1"/>
  <c r="AR1197" i="1"/>
  <c r="M1198" i="1"/>
  <c r="V1198" i="1" s="1"/>
  <c r="N1198" i="1"/>
  <c r="O1198" i="1"/>
  <c r="P1198" i="1"/>
  <c r="Q1198" i="1" s="1"/>
  <c r="R1198" i="1"/>
  <c r="S1198" i="1"/>
  <c r="T1198" i="1"/>
  <c r="U1198" i="1"/>
  <c r="W1198" i="1"/>
  <c r="X1198" i="1"/>
  <c r="Y1198" i="1"/>
  <c r="Z1198" i="1"/>
  <c r="AA1198" i="1"/>
  <c r="AB1198" i="1"/>
  <c r="AC1198" i="1"/>
  <c r="AE1198" i="1"/>
  <c r="AF1198" i="1"/>
  <c r="AG1198" i="1" s="1"/>
  <c r="AH1198" i="1"/>
  <c r="AJ1198" i="1"/>
  <c r="AN1198" i="1"/>
  <c r="AM1198" i="1" s="1"/>
  <c r="AQ1198" i="1"/>
  <c r="AR1198" i="1"/>
  <c r="M1199" i="1"/>
  <c r="V1199" i="1" s="1"/>
  <c r="N1199" i="1"/>
  <c r="O1199" i="1"/>
  <c r="P1199" i="1"/>
  <c r="Q1199" i="1" s="1"/>
  <c r="R1199" i="1"/>
  <c r="S1199" i="1"/>
  <c r="T1199" i="1"/>
  <c r="U1199" i="1"/>
  <c r="W1199" i="1"/>
  <c r="X1199" i="1"/>
  <c r="Y1199" i="1"/>
  <c r="Z1199" i="1"/>
  <c r="AA1199" i="1"/>
  <c r="AB1199" i="1"/>
  <c r="AC1199" i="1"/>
  <c r="AE1199" i="1"/>
  <c r="AF1199" i="1"/>
  <c r="AG1199" i="1" s="1"/>
  <c r="AH1199" i="1"/>
  <c r="AJ1199" i="1"/>
  <c r="AN1199" i="1"/>
  <c r="AM1199" i="1" s="1"/>
  <c r="AQ1199" i="1"/>
  <c r="AR1199" i="1"/>
  <c r="M1200" i="1"/>
  <c r="V1200" i="1" s="1"/>
  <c r="N1200" i="1"/>
  <c r="O1200" i="1"/>
  <c r="P1200" i="1"/>
  <c r="Q1200" i="1" s="1"/>
  <c r="R1200" i="1"/>
  <c r="S1200" i="1"/>
  <c r="T1200" i="1"/>
  <c r="U1200" i="1"/>
  <c r="W1200" i="1"/>
  <c r="X1200" i="1"/>
  <c r="Y1200" i="1"/>
  <c r="Z1200" i="1"/>
  <c r="AA1200" i="1"/>
  <c r="AB1200" i="1"/>
  <c r="AC1200" i="1"/>
  <c r="AE1200" i="1"/>
  <c r="AF1200" i="1"/>
  <c r="AG1200" i="1" s="1"/>
  <c r="AH1200" i="1"/>
  <c r="AJ1200" i="1"/>
  <c r="AN1200" i="1"/>
  <c r="AQ1200" i="1"/>
  <c r="AR1200" i="1"/>
  <c r="M1201" i="1"/>
  <c r="N1201" i="1"/>
  <c r="O1201" i="1"/>
  <c r="P1201" i="1"/>
  <c r="Q1201" i="1" s="1"/>
  <c r="R1201" i="1"/>
  <c r="S1201" i="1"/>
  <c r="T1201" i="1"/>
  <c r="U1201" i="1"/>
  <c r="V1201" i="1"/>
  <c r="W1201" i="1"/>
  <c r="X1201" i="1"/>
  <c r="Y1201" i="1"/>
  <c r="Z1201" i="1"/>
  <c r="AA1201" i="1"/>
  <c r="AB1201" i="1"/>
  <c r="AC1201" i="1"/>
  <c r="AE1201" i="1"/>
  <c r="AF1201" i="1"/>
  <c r="AG1201" i="1" s="1"/>
  <c r="AH1201" i="1"/>
  <c r="AJ1201" i="1"/>
  <c r="AN1201" i="1"/>
  <c r="AQ1201" i="1"/>
  <c r="AR1201" i="1"/>
  <c r="M1202" i="1"/>
  <c r="V1202" i="1" s="1"/>
  <c r="N1202" i="1"/>
  <c r="O1202" i="1"/>
  <c r="P1202" i="1"/>
  <c r="Q1202" i="1" s="1"/>
  <c r="R1202" i="1"/>
  <c r="S1202" i="1"/>
  <c r="T1202" i="1"/>
  <c r="U1202" i="1"/>
  <c r="W1202" i="1"/>
  <c r="X1202" i="1"/>
  <c r="Y1202" i="1"/>
  <c r="Z1202" i="1"/>
  <c r="AA1202" i="1"/>
  <c r="AB1202" i="1"/>
  <c r="AC1202" i="1"/>
  <c r="AE1202" i="1"/>
  <c r="AF1202" i="1"/>
  <c r="AG1202" i="1" s="1"/>
  <c r="AH1202" i="1"/>
  <c r="AJ1202" i="1"/>
  <c r="AI1202" i="1" s="1"/>
  <c r="AN1202" i="1"/>
  <c r="AQ1202" i="1"/>
  <c r="AR1202" i="1"/>
  <c r="M1203" i="1"/>
  <c r="V1203" i="1" s="1"/>
  <c r="N1203" i="1"/>
  <c r="O1203" i="1"/>
  <c r="P1203" i="1"/>
  <c r="Q1203" i="1" s="1"/>
  <c r="R1203" i="1"/>
  <c r="S1203" i="1"/>
  <c r="T1203" i="1"/>
  <c r="U1203" i="1"/>
  <c r="W1203" i="1"/>
  <c r="X1203" i="1"/>
  <c r="Y1203" i="1"/>
  <c r="Z1203" i="1"/>
  <c r="AA1203" i="1"/>
  <c r="AB1203" i="1"/>
  <c r="AC1203" i="1"/>
  <c r="AE1203" i="1"/>
  <c r="AF1203" i="1"/>
  <c r="AG1203" i="1" s="1"/>
  <c r="AH1203" i="1"/>
  <c r="AJ1203" i="1"/>
  <c r="AI1203" i="1" s="1"/>
  <c r="AK1203" i="1"/>
  <c r="AL1203" i="1" s="1"/>
  <c r="AN1203" i="1"/>
  <c r="AQ1203" i="1"/>
  <c r="AR1203" i="1"/>
  <c r="M1204" i="1"/>
  <c r="V1204" i="1" s="1"/>
  <c r="N1204" i="1"/>
  <c r="O1204" i="1"/>
  <c r="P1204" i="1"/>
  <c r="Q1204" i="1"/>
  <c r="R1204" i="1"/>
  <c r="S1204" i="1"/>
  <c r="T1204" i="1"/>
  <c r="U1204" i="1"/>
  <c r="W1204" i="1"/>
  <c r="X1204" i="1"/>
  <c r="Y1204" i="1"/>
  <c r="Z1204" i="1"/>
  <c r="AA1204" i="1"/>
  <c r="AB1204" i="1"/>
  <c r="AC1204" i="1"/>
  <c r="AE1204" i="1"/>
  <c r="AF1204" i="1"/>
  <c r="AG1204" i="1" s="1"/>
  <c r="AH1204" i="1"/>
  <c r="AJ1204" i="1"/>
  <c r="AN1204" i="1"/>
  <c r="AQ1204" i="1"/>
  <c r="AR1204" i="1"/>
  <c r="M1205" i="1"/>
  <c r="V1205" i="1" s="1"/>
  <c r="N1205" i="1"/>
  <c r="O1205" i="1"/>
  <c r="P1205" i="1"/>
  <c r="Q1205" i="1" s="1"/>
  <c r="R1205" i="1"/>
  <c r="S1205" i="1"/>
  <c r="T1205" i="1"/>
  <c r="U1205" i="1"/>
  <c r="W1205" i="1"/>
  <c r="X1205" i="1"/>
  <c r="Y1205" i="1"/>
  <c r="Z1205" i="1"/>
  <c r="AA1205" i="1"/>
  <c r="AB1205" i="1"/>
  <c r="AC1205" i="1"/>
  <c r="AE1205" i="1"/>
  <c r="AF1205" i="1"/>
  <c r="AG1205" i="1" s="1"/>
  <c r="AH1205" i="1"/>
  <c r="AJ1205" i="1"/>
  <c r="AI1205" i="1" s="1"/>
  <c r="AN1205" i="1"/>
  <c r="AQ1205" i="1"/>
  <c r="AR1205" i="1"/>
  <c r="M1206" i="1"/>
  <c r="V1206" i="1" s="1"/>
  <c r="N1206" i="1"/>
  <c r="O1206" i="1"/>
  <c r="P1206" i="1"/>
  <c r="Q1206" i="1" s="1"/>
  <c r="R1206" i="1"/>
  <c r="S1206" i="1"/>
  <c r="T1206" i="1"/>
  <c r="U1206" i="1"/>
  <c r="W1206" i="1"/>
  <c r="X1206" i="1"/>
  <c r="Y1206" i="1"/>
  <c r="Z1206" i="1"/>
  <c r="AA1206" i="1"/>
  <c r="AB1206" i="1"/>
  <c r="AC1206" i="1"/>
  <c r="AE1206" i="1"/>
  <c r="AF1206" i="1"/>
  <c r="AG1206" i="1" s="1"/>
  <c r="AH1206" i="1"/>
  <c r="AJ1206" i="1"/>
  <c r="AN1206" i="1"/>
  <c r="AM1206" i="1" s="1"/>
  <c r="AQ1206" i="1"/>
  <c r="AR1206" i="1"/>
  <c r="M1207" i="1"/>
  <c r="N1207" i="1"/>
  <c r="O1207" i="1"/>
  <c r="P1207" i="1"/>
  <c r="Q1207" i="1" s="1"/>
  <c r="R1207" i="1"/>
  <c r="S1207" i="1"/>
  <c r="T1207" i="1"/>
  <c r="U1207" i="1"/>
  <c r="V1207" i="1"/>
  <c r="W1207" i="1"/>
  <c r="X1207" i="1"/>
  <c r="Y1207" i="1"/>
  <c r="Z1207" i="1"/>
  <c r="AA1207" i="1"/>
  <c r="AD1207" i="1" s="1"/>
  <c r="AB1207" i="1"/>
  <c r="AC1207" i="1"/>
  <c r="AE1207" i="1"/>
  <c r="AF1207" i="1"/>
  <c r="AG1207" i="1" s="1"/>
  <c r="AH1207" i="1"/>
  <c r="AJ1207" i="1"/>
  <c r="AN1207" i="1"/>
  <c r="AQ1207" i="1"/>
  <c r="AR1207" i="1"/>
  <c r="M1208" i="1"/>
  <c r="V1208" i="1" s="1"/>
  <c r="N1208" i="1"/>
  <c r="O1208" i="1"/>
  <c r="P1208" i="1"/>
  <c r="Q1208" i="1" s="1"/>
  <c r="R1208" i="1"/>
  <c r="S1208" i="1"/>
  <c r="T1208" i="1"/>
  <c r="U1208" i="1"/>
  <c r="W1208" i="1"/>
  <c r="X1208" i="1"/>
  <c r="Y1208" i="1"/>
  <c r="Z1208" i="1"/>
  <c r="AA1208" i="1"/>
  <c r="AB1208" i="1"/>
  <c r="AC1208" i="1"/>
  <c r="AE1208" i="1"/>
  <c r="AF1208" i="1"/>
  <c r="AG1208" i="1" s="1"/>
  <c r="AH1208" i="1"/>
  <c r="AJ1208" i="1"/>
  <c r="AN1208" i="1"/>
  <c r="AQ1208" i="1"/>
  <c r="AR1208" i="1"/>
  <c r="M1209" i="1"/>
  <c r="N1209" i="1"/>
  <c r="O1209" i="1"/>
  <c r="P1209" i="1"/>
  <c r="Q1209" i="1" s="1"/>
  <c r="R1209" i="1"/>
  <c r="S1209" i="1"/>
  <c r="T1209" i="1"/>
  <c r="U1209" i="1"/>
  <c r="V1209" i="1"/>
  <c r="W1209" i="1"/>
  <c r="X1209" i="1"/>
  <c r="Y1209" i="1"/>
  <c r="Z1209" i="1"/>
  <c r="AA1209" i="1"/>
  <c r="AB1209" i="1"/>
  <c r="AC1209" i="1"/>
  <c r="AE1209" i="1"/>
  <c r="AF1209" i="1"/>
  <c r="AG1209" i="1" s="1"/>
  <c r="AH1209" i="1"/>
  <c r="AJ1209" i="1"/>
  <c r="AN1209" i="1"/>
  <c r="AM1209" i="1" s="1"/>
  <c r="AO1209" i="1"/>
  <c r="AP1209" i="1" s="1"/>
  <c r="AQ1209" i="1"/>
  <c r="AR1209" i="1"/>
  <c r="M1210" i="1"/>
  <c r="V1210" i="1" s="1"/>
  <c r="N1210" i="1"/>
  <c r="O1210" i="1"/>
  <c r="P1210" i="1"/>
  <c r="Q1210" i="1" s="1"/>
  <c r="R1210" i="1"/>
  <c r="S1210" i="1"/>
  <c r="T1210" i="1"/>
  <c r="U1210" i="1"/>
  <c r="W1210" i="1"/>
  <c r="X1210" i="1"/>
  <c r="Y1210" i="1"/>
  <c r="Z1210" i="1"/>
  <c r="AA1210" i="1"/>
  <c r="AB1210" i="1"/>
  <c r="AC1210" i="1"/>
  <c r="AD1210" i="1" s="1"/>
  <c r="AE1210" i="1"/>
  <c r="AF1210" i="1"/>
  <c r="AG1210" i="1"/>
  <c r="AH1210" i="1"/>
  <c r="AJ1210" i="1"/>
  <c r="AI1210" i="1" s="1"/>
  <c r="AN1210" i="1"/>
  <c r="AQ1210" i="1"/>
  <c r="AR1210" i="1"/>
  <c r="M1211" i="1"/>
  <c r="V1211" i="1" s="1"/>
  <c r="N1211" i="1"/>
  <c r="O1211" i="1"/>
  <c r="P1211" i="1"/>
  <c r="Q1211" i="1" s="1"/>
  <c r="R1211" i="1"/>
  <c r="S1211" i="1"/>
  <c r="T1211" i="1"/>
  <c r="U1211" i="1"/>
  <c r="W1211" i="1"/>
  <c r="X1211" i="1"/>
  <c r="Y1211" i="1"/>
  <c r="Z1211" i="1"/>
  <c r="AA1211" i="1"/>
  <c r="AD1211" i="1" s="1"/>
  <c r="AB1211" i="1"/>
  <c r="AC1211" i="1"/>
  <c r="AE1211" i="1"/>
  <c r="AF1211" i="1"/>
  <c r="AG1211" i="1" s="1"/>
  <c r="AH1211" i="1"/>
  <c r="AJ1211" i="1"/>
  <c r="AI1211" i="1" s="1"/>
  <c r="AN1211" i="1"/>
  <c r="AQ1211" i="1"/>
  <c r="AR1211" i="1"/>
  <c r="M1212" i="1"/>
  <c r="V1212" i="1" s="1"/>
  <c r="N1212" i="1"/>
  <c r="O1212" i="1"/>
  <c r="P1212" i="1"/>
  <c r="Q1212" i="1" s="1"/>
  <c r="R1212" i="1"/>
  <c r="S1212" i="1"/>
  <c r="T1212" i="1"/>
  <c r="U1212" i="1"/>
  <c r="W1212" i="1"/>
  <c r="X1212" i="1"/>
  <c r="Y1212" i="1"/>
  <c r="Z1212" i="1"/>
  <c r="AA1212" i="1"/>
  <c r="AB1212" i="1"/>
  <c r="AC1212" i="1"/>
  <c r="AE1212" i="1"/>
  <c r="AF1212" i="1"/>
  <c r="AG1212" i="1" s="1"/>
  <c r="AH1212" i="1"/>
  <c r="AJ1212" i="1"/>
  <c r="AN1212" i="1"/>
  <c r="AM1212" i="1" s="1"/>
  <c r="AO1212" i="1"/>
  <c r="AP1212" i="1" s="1"/>
  <c r="AQ1212" i="1"/>
  <c r="AR1212" i="1"/>
  <c r="M1213" i="1"/>
  <c r="V1213" i="1" s="1"/>
  <c r="N1213" i="1"/>
  <c r="O1213" i="1"/>
  <c r="P1213" i="1"/>
  <c r="Q1213" i="1" s="1"/>
  <c r="R1213" i="1"/>
  <c r="S1213" i="1"/>
  <c r="T1213" i="1"/>
  <c r="U1213" i="1"/>
  <c r="W1213" i="1"/>
  <c r="X1213" i="1"/>
  <c r="Y1213" i="1"/>
  <c r="Z1213" i="1"/>
  <c r="AA1213" i="1"/>
  <c r="AB1213" i="1"/>
  <c r="AC1213" i="1"/>
  <c r="AE1213" i="1"/>
  <c r="AF1213" i="1"/>
  <c r="AG1213" i="1"/>
  <c r="AH1213" i="1"/>
  <c r="AJ1213" i="1"/>
  <c r="AN1213" i="1"/>
  <c r="AM1213" i="1" s="1"/>
  <c r="AO1213" i="1"/>
  <c r="AP1213" i="1" s="1"/>
  <c r="AQ1213" i="1"/>
  <c r="AR1213" i="1"/>
  <c r="M1214" i="1"/>
  <c r="V1214" i="1" s="1"/>
  <c r="N1214" i="1"/>
  <c r="O1214" i="1"/>
  <c r="P1214" i="1"/>
  <c r="Q1214" i="1" s="1"/>
  <c r="R1214" i="1"/>
  <c r="S1214" i="1"/>
  <c r="T1214" i="1"/>
  <c r="U1214" i="1"/>
  <c r="W1214" i="1"/>
  <c r="X1214" i="1"/>
  <c r="Y1214" i="1"/>
  <c r="Z1214" i="1"/>
  <c r="AA1214" i="1"/>
  <c r="AB1214" i="1"/>
  <c r="AC1214" i="1"/>
  <c r="AE1214" i="1"/>
  <c r="AF1214" i="1"/>
  <c r="AG1214" i="1" s="1"/>
  <c r="AH1214" i="1"/>
  <c r="AJ1214" i="1"/>
  <c r="AI1214" i="1" s="1"/>
  <c r="AN1214" i="1"/>
  <c r="AQ1214" i="1"/>
  <c r="AR1214" i="1"/>
  <c r="M1215" i="1"/>
  <c r="V1215" i="1" s="1"/>
  <c r="N1215" i="1"/>
  <c r="O1215" i="1"/>
  <c r="P1215" i="1"/>
  <c r="Q1215" i="1" s="1"/>
  <c r="R1215" i="1"/>
  <c r="S1215" i="1"/>
  <c r="T1215" i="1"/>
  <c r="U1215" i="1"/>
  <c r="W1215" i="1"/>
  <c r="X1215" i="1"/>
  <c r="Y1215" i="1"/>
  <c r="Z1215" i="1"/>
  <c r="AA1215" i="1"/>
  <c r="AB1215" i="1"/>
  <c r="AC1215" i="1"/>
  <c r="AE1215" i="1"/>
  <c r="AF1215" i="1"/>
  <c r="AG1215" i="1"/>
  <c r="AH1215" i="1"/>
  <c r="AJ1215" i="1"/>
  <c r="AN1215" i="1"/>
  <c r="AQ1215" i="1"/>
  <c r="AR1215" i="1"/>
  <c r="M1216" i="1"/>
  <c r="V1216" i="1" s="1"/>
  <c r="N1216" i="1"/>
  <c r="O1216" i="1"/>
  <c r="P1216" i="1"/>
  <c r="Q1216" i="1"/>
  <c r="R1216" i="1"/>
  <c r="S1216" i="1"/>
  <c r="T1216" i="1"/>
  <c r="U1216" i="1"/>
  <c r="W1216" i="1"/>
  <c r="X1216" i="1"/>
  <c r="Y1216" i="1"/>
  <c r="Z1216" i="1"/>
  <c r="AA1216" i="1"/>
  <c r="AB1216" i="1"/>
  <c r="AC1216" i="1"/>
  <c r="AE1216" i="1"/>
  <c r="AF1216" i="1"/>
  <c r="AG1216" i="1" s="1"/>
  <c r="AH1216" i="1"/>
  <c r="AJ1216" i="1"/>
  <c r="AI1216" i="1" s="1"/>
  <c r="AK1216" i="1"/>
  <c r="AL1216" i="1" s="1"/>
  <c r="AN1216" i="1"/>
  <c r="AQ1216" i="1"/>
  <c r="AR1216" i="1"/>
  <c r="M1217" i="1"/>
  <c r="N1217" i="1"/>
  <c r="O1217" i="1"/>
  <c r="P1217" i="1"/>
  <c r="Q1217" i="1" s="1"/>
  <c r="R1217" i="1"/>
  <c r="S1217" i="1"/>
  <c r="T1217" i="1"/>
  <c r="U1217" i="1"/>
  <c r="V1217" i="1"/>
  <c r="W1217" i="1"/>
  <c r="X1217" i="1"/>
  <c r="Y1217" i="1"/>
  <c r="Z1217" i="1"/>
  <c r="AA1217" i="1"/>
  <c r="AD1217" i="1" s="1"/>
  <c r="AB1217" i="1"/>
  <c r="AC1217" i="1"/>
  <c r="AE1217" i="1"/>
  <c r="AF1217" i="1"/>
  <c r="AG1217" i="1" s="1"/>
  <c r="AH1217" i="1"/>
  <c r="AJ1217" i="1"/>
  <c r="AI1217" i="1" s="1"/>
  <c r="AK1217" i="1"/>
  <c r="AL1217" i="1" s="1"/>
  <c r="AN1217" i="1"/>
  <c r="AQ1217" i="1"/>
  <c r="AR1217" i="1"/>
  <c r="M1218" i="1"/>
  <c r="V1218" i="1" s="1"/>
  <c r="N1218" i="1"/>
  <c r="O1218" i="1"/>
  <c r="P1218" i="1"/>
  <c r="Q1218" i="1" s="1"/>
  <c r="R1218" i="1"/>
  <c r="S1218" i="1"/>
  <c r="T1218" i="1"/>
  <c r="U1218" i="1"/>
  <c r="W1218" i="1"/>
  <c r="X1218" i="1"/>
  <c r="Y1218" i="1"/>
  <c r="Z1218" i="1"/>
  <c r="AA1218" i="1"/>
  <c r="AB1218" i="1"/>
  <c r="AC1218" i="1"/>
  <c r="AE1218" i="1"/>
  <c r="AF1218" i="1"/>
  <c r="AG1218" i="1" s="1"/>
  <c r="AH1218" i="1"/>
  <c r="AJ1218" i="1"/>
  <c r="AI1218" i="1" s="1"/>
  <c r="AN1218" i="1"/>
  <c r="AQ1218" i="1"/>
  <c r="AR1218" i="1"/>
  <c r="M1219" i="1"/>
  <c r="V1219" i="1" s="1"/>
  <c r="N1219" i="1"/>
  <c r="O1219" i="1"/>
  <c r="P1219" i="1"/>
  <c r="Q1219" i="1" s="1"/>
  <c r="R1219" i="1"/>
  <c r="S1219" i="1"/>
  <c r="T1219" i="1"/>
  <c r="U1219" i="1"/>
  <c r="W1219" i="1"/>
  <c r="X1219" i="1"/>
  <c r="Y1219" i="1"/>
  <c r="Z1219" i="1"/>
  <c r="AA1219" i="1"/>
  <c r="AB1219" i="1"/>
  <c r="AC1219" i="1"/>
  <c r="AE1219" i="1"/>
  <c r="AF1219" i="1"/>
  <c r="AG1219" i="1"/>
  <c r="AH1219" i="1"/>
  <c r="AJ1219" i="1"/>
  <c r="AI1219" i="1" s="1"/>
  <c r="AK1219" i="1"/>
  <c r="AL1219" i="1" s="1"/>
  <c r="AN1219" i="1"/>
  <c r="AQ1219" i="1"/>
  <c r="AR1219" i="1"/>
  <c r="M1220" i="1"/>
  <c r="V1220" i="1" s="1"/>
  <c r="N1220" i="1"/>
  <c r="O1220" i="1"/>
  <c r="P1220" i="1"/>
  <c r="Q1220" i="1"/>
  <c r="R1220" i="1"/>
  <c r="S1220" i="1"/>
  <c r="T1220" i="1"/>
  <c r="U1220" i="1"/>
  <c r="W1220" i="1"/>
  <c r="X1220" i="1"/>
  <c r="Y1220" i="1"/>
  <c r="Z1220" i="1"/>
  <c r="AA1220" i="1"/>
  <c r="AB1220" i="1"/>
  <c r="AC1220" i="1"/>
  <c r="AE1220" i="1"/>
  <c r="AF1220" i="1"/>
  <c r="AG1220" i="1" s="1"/>
  <c r="AH1220" i="1"/>
  <c r="AJ1220" i="1"/>
  <c r="AN1220" i="1"/>
  <c r="AM1220" i="1" s="1"/>
  <c r="AQ1220" i="1"/>
  <c r="AR1220" i="1"/>
  <c r="M1221" i="1"/>
  <c r="V1221" i="1" s="1"/>
  <c r="N1221" i="1"/>
  <c r="O1221" i="1"/>
  <c r="P1221" i="1"/>
  <c r="Q1221" i="1" s="1"/>
  <c r="R1221" i="1"/>
  <c r="S1221" i="1"/>
  <c r="T1221" i="1"/>
  <c r="U1221" i="1"/>
  <c r="W1221" i="1"/>
  <c r="X1221" i="1"/>
  <c r="Y1221" i="1"/>
  <c r="Z1221" i="1"/>
  <c r="AA1221" i="1"/>
  <c r="AB1221" i="1"/>
  <c r="AC1221" i="1"/>
  <c r="AE1221" i="1"/>
  <c r="AF1221" i="1"/>
  <c r="AG1221" i="1"/>
  <c r="AH1221" i="1"/>
  <c r="AJ1221" i="1"/>
  <c r="AI1221" i="1" s="1"/>
  <c r="AN1221" i="1"/>
  <c r="AQ1221" i="1"/>
  <c r="AR1221" i="1"/>
  <c r="M1222" i="1"/>
  <c r="V1222" i="1" s="1"/>
  <c r="N1222" i="1"/>
  <c r="O1222" i="1"/>
  <c r="P1222" i="1"/>
  <c r="Q1222" i="1" s="1"/>
  <c r="R1222" i="1"/>
  <c r="S1222" i="1"/>
  <c r="T1222" i="1"/>
  <c r="U1222" i="1"/>
  <c r="W1222" i="1"/>
  <c r="X1222" i="1"/>
  <c r="Y1222" i="1"/>
  <c r="Z1222" i="1"/>
  <c r="AA1222" i="1"/>
  <c r="AB1222" i="1"/>
  <c r="AC1222" i="1"/>
  <c r="AE1222" i="1"/>
  <c r="AF1222" i="1"/>
  <c r="AG1222" i="1" s="1"/>
  <c r="AH1222" i="1"/>
  <c r="AJ1222" i="1"/>
  <c r="AI1222" i="1" s="1"/>
  <c r="AN1222" i="1"/>
  <c r="AM1222" i="1" s="1"/>
  <c r="AQ1222" i="1"/>
  <c r="AR1222" i="1"/>
  <c r="M1223" i="1"/>
  <c r="N1223" i="1"/>
  <c r="O1223" i="1"/>
  <c r="P1223" i="1"/>
  <c r="Q1223" i="1" s="1"/>
  <c r="R1223" i="1"/>
  <c r="S1223" i="1"/>
  <c r="T1223" i="1"/>
  <c r="U1223" i="1"/>
  <c r="V1223" i="1"/>
  <c r="W1223" i="1"/>
  <c r="X1223" i="1"/>
  <c r="Y1223" i="1"/>
  <c r="Z1223" i="1"/>
  <c r="AA1223" i="1"/>
  <c r="AD1223" i="1" s="1"/>
  <c r="AB1223" i="1"/>
  <c r="AC1223" i="1"/>
  <c r="AE1223" i="1"/>
  <c r="AF1223" i="1"/>
  <c r="AG1223" i="1" s="1"/>
  <c r="AH1223" i="1"/>
  <c r="AJ1223" i="1"/>
  <c r="AN1223" i="1"/>
  <c r="AQ1223" i="1"/>
  <c r="AR1223" i="1"/>
  <c r="M1224" i="1"/>
  <c r="V1224" i="1" s="1"/>
  <c r="N1224" i="1"/>
  <c r="O1224" i="1"/>
  <c r="P1224" i="1"/>
  <c r="Q1224" i="1" s="1"/>
  <c r="R1224" i="1"/>
  <c r="S1224" i="1"/>
  <c r="T1224" i="1"/>
  <c r="U1224" i="1"/>
  <c r="W1224" i="1"/>
  <c r="X1224" i="1"/>
  <c r="Y1224" i="1"/>
  <c r="Z1224" i="1"/>
  <c r="AA1224" i="1"/>
  <c r="AB1224" i="1"/>
  <c r="AC1224" i="1"/>
  <c r="AE1224" i="1"/>
  <c r="AF1224" i="1"/>
  <c r="AG1224" i="1" s="1"/>
  <c r="AH1224" i="1"/>
  <c r="AJ1224" i="1"/>
  <c r="AN1224" i="1"/>
  <c r="AQ1224" i="1"/>
  <c r="AR1224" i="1"/>
  <c r="M1225" i="1"/>
  <c r="N1225" i="1"/>
  <c r="O1225" i="1"/>
  <c r="P1225" i="1"/>
  <c r="Q1225" i="1" s="1"/>
  <c r="R1225" i="1"/>
  <c r="S1225" i="1"/>
  <c r="T1225" i="1"/>
  <c r="U1225" i="1"/>
  <c r="V1225" i="1"/>
  <c r="W1225" i="1"/>
  <c r="X1225" i="1"/>
  <c r="Y1225" i="1"/>
  <c r="Z1225" i="1"/>
  <c r="AA1225" i="1"/>
  <c r="AB1225" i="1"/>
  <c r="AC1225" i="1"/>
  <c r="AE1225" i="1"/>
  <c r="AF1225" i="1"/>
  <c r="AG1225" i="1" s="1"/>
  <c r="AH1225" i="1"/>
  <c r="AJ1225" i="1"/>
  <c r="AN1225" i="1"/>
  <c r="AM1225" i="1" s="1"/>
  <c r="AO1225" i="1"/>
  <c r="AP1225" i="1" s="1"/>
  <c r="AQ1225" i="1"/>
  <c r="AR1225" i="1"/>
  <c r="M1226" i="1"/>
  <c r="V1226" i="1" s="1"/>
  <c r="N1226" i="1"/>
  <c r="O1226" i="1"/>
  <c r="P1226" i="1"/>
  <c r="Q1226" i="1" s="1"/>
  <c r="R1226" i="1"/>
  <c r="S1226" i="1"/>
  <c r="T1226" i="1"/>
  <c r="U1226" i="1"/>
  <c r="W1226" i="1"/>
  <c r="X1226" i="1"/>
  <c r="Y1226" i="1"/>
  <c r="Z1226" i="1"/>
  <c r="AA1226" i="1"/>
  <c r="AB1226" i="1"/>
  <c r="AC1226" i="1"/>
  <c r="AD1226" i="1" s="1"/>
  <c r="AE1226" i="1"/>
  <c r="AF1226" i="1"/>
  <c r="AG1226" i="1"/>
  <c r="AH1226" i="1"/>
  <c r="AJ1226" i="1"/>
  <c r="AI1226" i="1" s="1"/>
  <c r="AN1226" i="1"/>
  <c r="AM1226" i="1" s="1"/>
  <c r="AQ1226" i="1"/>
  <c r="AR1226" i="1"/>
  <c r="M1227" i="1"/>
  <c r="V1227" i="1" s="1"/>
  <c r="N1227" i="1"/>
  <c r="O1227" i="1"/>
  <c r="P1227" i="1"/>
  <c r="Q1227" i="1" s="1"/>
  <c r="R1227" i="1"/>
  <c r="S1227" i="1"/>
  <c r="T1227" i="1"/>
  <c r="U1227" i="1"/>
  <c r="W1227" i="1"/>
  <c r="X1227" i="1"/>
  <c r="Y1227" i="1"/>
  <c r="Z1227" i="1"/>
  <c r="AA1227" i="1"/>
  <c r="AD1227" i="1" s="1"/>
  <c r="AB1227" i="1"/>
  <c r="AC1227" i="1"/>
  <c r="AE1227" i="1"/>
  <c r="AF1227" i="1"/>
  <c r="AG1227" i="1" s="1"/>
  <c r="AH1227" i="1"/>
  <c r="AJ1227" i="1"/>
  <c r="AN1227" i="1"/>
  <c r="AQ1227" i="1"/>
  <c r="AR1227" i="1"/>
  <c r="M1228" i="1"/>
  <c r="V1228" i="1" s="1"/>
  <c r="N1228" i="1"/>
  <c r="O1228" i="1"/>
  <c r="P1228" i="1"/>
  <c r="Q1228" i="1" s="1"/>
  <c r="R1228" i="1"/>
  <c r="S1228" i="1"/>
  <c r="T1228" i="1"/>
  <c r="U1228" i="1"/>
  <c r="W1228" i="1"/>
  <c r="X1228" i="1"/>
  <c r="Y1228" i="1"/>
  <c r="Z1228" i="1"/>
  <c r="AA1228" i="1"/>
  <c r="AB1228" i="1"/>
  <c r="AC1228" i="1"/>
  <c r="AD1228" i="1" s="1"/>
  <c r="AE1228" i="1"/>
  <c r="AF1228" i="1"/>
  <c r="AG1228" i="1" s="1"/>
  <c r="AH1228" i="1"/>
  <c r="AJ1228" i="1"/>
  <c r="AN1228" i="1"/>
  <c r="AM1228" i="1" s="1"/>
  <c r="AQ1228" i="1"/>
  <c r="AR1228" i="1"/>
  <c r="M1229" i="1"/>
  <c r="N1229" i="1"/>
  <c r="O1229" i="1"/>
  <c r="P1229" i="1"/>
  <c r="Q1229" i="1" s="1"/>
  <c r="R1229" i="1"/>
  <c r="S1229" i="1"/>
  <c r="T1229" i="1"/>
  <c r="U1229" i="1"/>
  <c r="V1229" i="1"/>
  <c r="W1229" i="1"/>
  <c r="X1229" i="1"/>
  <c r="Y1229" i="1"/>
  <c r="Z1229" i="1"/>
  <c r="AA1229" i="1"/>
  <c r="AB1229" i="1"/>
  <c r="AC1229" i="1"/>
  <c r="AD1229" i="1"/>
  <c r="AE1229" i="1"/>
  <c r="AF1229" i="1"/>
  <c r="AG1229" i="1" s="1"/>
  <c r="AH1229" i="1"/>
  <c r="AJ1229" i="1"/>
  <c r="AN1229" i="1"/>
  <c r="AM1229" i="1" s="1"/>
  <c r="AQ1229" i="1"/>
  <c r="AR1229" i="1"/>
  <c r="M1230" i="1"/>
  <c r="V1230" i="1" s="1"/>
  <c r="N1230" i="1"/>
  <c r="O1230" i="1"/>
  <c r="P1230" i="1"/>
  <c r="Q1230" i="1" s="1"/>
  <c r="R1230" i="1"/>
  <c r="S1230" i="1"/>
  <c r="T1230" i="1"/>
  <c r="U1230" i="1"/>
  <c r="W1230" i="1"/>
  <c r="X1230" i="1"/>
  <c r="Y1230" i="1"/>
  <c r="Z1230" i="1"/>
  <c r="AA1230" i="1"/>
  <c r="AB1230" i="1"/>
  <c r="AC1230" i="1"/>
  <c r="AE1230" i="1"/>
  <c r="AF1230" i="1"/>
  <c r="AG1230" i="1" s="1"/>
  <c r="AH1230" i="1"/>
  <c r="AJ1230" i="1"/>
  <c r="AI1230" i="1" s="1"/>
  <c r="AN1230" i="1"/>
  <c r="AQ1230" i="1"/>
  <c r="AR1230" i="1"/>
  <c r="M1231" i="1"/>
  <c r="V1231" i="1" s="1"/>
  <c r="N1231" i="1"/>
  <c r="O1231" i="1"/>
  <c r="P1231" i="1"/>
  <c r="Q1231" i="1" s="1"/>
  <c r="R1231" i="1"/>
  <c r="S1231" i="1"/>
  <c r="T1231" i="1"/>
  <c r="U1231" i="1"/>
  <c r="W1231" i="1"/>
  <c r="X1231" i="1"/>
  <c r="Y1231" i="1"/>
  <c r="Z1231" i="1"/>
  <c r="AA1231" i="1"/>
  <c r="AB1231" i="1"/>
  <c r="AC1231" i="1"/>
  <c r="AE1231" i="1"/>
  <c r="AF1231" i="1"/>
  <c r="AG1231" i="1"/>
  <c r="AH1231" i="1"/>
  <c r="AJ1231" i="1"/>
  <c r="AN1231" i="1"/>
  <c r="AM1231" i="1" s="1"/>
  <c r="AO1231" i="1"/>
  <c r="AP1231" i="1" s="1"/>
  <c r="AQ1231" i="1"/>
  <c r="AR1231" i="1"/>
  <c r="M1232" i="1"/>
  <c r="V1232" i="1" s="1"/>
  <c r="N1232" i="1"/>
  <c r="O1232" i="1"/>
  <c r="P1232" i="1"/>
  <c r="Q1232" i="1" s="1"/>
  <c r="R1232" i="1"/>
  <c r="S1232" i="1"/>
  <c r="T1232" i="1"/>
  <c r="U1232" i="1"/>
  <c r="W1232" i="1"/>
  <c r="X1232" i="1"/>
  <c r="Y1232" i="1"/>
  <c r="Z1232" i="1"/>
  <c r="AA1232" i="1"/>
  <c r="AB1232" i="1"/>
  <c r="AC1232" i="1"/>
  <c r="AE1232" i="1"/>
  <c r="AF1232" i="1"/>
  <c r="AG1232" i="1" s="1"/>
  <c r="AH1232" i="1"/>
  <c r="AJ1232" i="1"/>
  <c r="AI1232" i="1" s="1"/>
  <c r="AN1232" i="1"/>
  <c r="AQ1232" i="1"/>
  <c r="AR1232" i="1"/>
  <c r="M1233" i="1"/>
  <c r="N1233" i="1"/>
  <c r="O1233" i="1"/>
  <c r="P1233" i="1"/>
  <c r="Q1233" i="1" s="1"/>
  <c r="R1233" i="1"/>
  <c r="S1233" i="1"/>
  <c r="T1233" i="1"/>
  <c r="U1233" i="1"/>
  <c r="V1233" i="1"/>
  <c r="W1233" i="1"/>
  <c r="X1233" i="1"/>
  <c r="Y1233" i="1"/>
  <c r="Z1233" i="1"/>
  <c r="AA1233" i="1"/>
  <c r="AD1233" i="1" s="1"/>
  <c r="AB1233" i="1"/>
  <c r="AC1233" i="1"/>
  <c r="AE1233" i="1"/>
  <c r="AF1233" i="1"/>
  <c r="AG1233" i="1" s="1"/>
  <c r="AH1233" i="1"/>
  <c r="AJ1233" i="1"/>
  <c r="AI1233" i="1" s="1"/>
  <c r="AN1233" i="1"/>
  <c r="AQ1233" i="1"/>
  <c r="AR1233" i="1"/>
  <c r="M1234" i="1"/>
  <c r="V1234" i="1" s="1"/>
  <c r="N1234" i="1"/>
  <c r="O1234" i="1"/>
  <c r="P1234" i="1"/>
  <c r="Q1234" i="1" s="1"/>
  <c r="R1234" i="1"/>
  <c r="S1234" i="1"/>
  <c r="T1234" i="1"/>
  <c r="U1234" i="1"/>
  <c r="W1234" i="1"/>
  <c r="X1234" i="1"/>
  <c r="Y1234" i="1"/>
  <c r="Z1234" i="1"/>
  <c r="AA1234" i="1"/>
  <c r="AB1234" i="1"/>
  <c r="AC1234" i="1"/>
  <c r="AE1234" i="1"/>
  <c r="AF1234" i="1"/>
  <c r="AG1234" i="1" s="1"/>
  <c r="AH1234" i="1"/>
  <c r="AJ1234" i="1"/>
  <c r="AI1234" i="1" s="1"/>
  <c r="AN1234" i="1"/>
  <c r="AM1234" i="1" s="1"/>
  <c r="AO1234" i="1"/>
  <c r="AP1234" i="1" s="1"/>
  <c r="AQ1234" i="1"/>
  <c r="AR1234" i="1"/>
  <c r="M1235" i="1"/>
  <c r="V1235" i="1" s="1"/>
  <c r="N1235" i="1"/>
  <c r="O1235" i="1"/>
  <c r="P1235" i="1"/>
  <c r="Q1235" i="1" s="1"/>
  <c r="R1235" i="1"/>
  <c r="S1235" i="1"/>
  <c r="T1235" i="1"/>
  <c r="U1235" i="1"/>
  <c r="W1235" i="1"/>
  <c r="X1235" i="1"/>
  <c r="Y1235" i="1"/>
  <c r="Z1235" i="1"/>
  <c r="AA1235" i="1"/>
  <c r="AB1235" i="1"/>
  <c r="AC1235" i="1"/>
  <c r="AE1235" i="1"/>
  <c r="AF1235" i="1"/>
  <c r="AG1235" i="1"/>
  <c r="AH1235" i="1"/>
  <c r="AJ1235" i="1"/>
  <c r="AI1235" i="1" s="1"/>
  <c r="AN1235" i="1"/>
  <c r="AQ1235" i="1"/>
  <c r="AR1235" i="1"/>
  <c r="M1236" i="1"/>
  <c r="V1236" i="1" s="1"/>
  <c r="N1236" i="1"/>
  <c r="O1236" i="1"/>
  <c r="P1236" i="1"/>
  <c r="Q1236" i="1" s="1"/>
  <c r="R1236" i="1"/>
  <c r="S1236" i="1"/>
  <c r="T1236" i="1"/>
  <c r="U1236" i="1"/>
  <c r="W1236" i="1"/>
  <c r="X1236" i="1"/>
  <c r="Y1236" i="1"/>
  <c r="Z1236" i="1"/>
  <c r="AA1236" i="1"/>
  <c r="AB1236" i="1"/>
  <c r="AC1236" i="1"/>
  <c r="AE1236" i="1"/>
  <c r="AF1236" i="1"/>
  <c r="AG1236" i="1" s="1"/>
  <c r="AH1236" i="1"/>
  <c r="AJ1236" i="1"/>
  <c r="AN1236" i="1"/>
  <c r="AM1236" i="1" s="1"/>
  <c r="AO1236" i="1"/>
  <c r="AP1236" i="1" s="1"/>
  <c r="AQ1236" i="1"/>
  <c r="AR1236" i="1"/>
  <c r="M1237" i="1"/>
  <c r="V1237" i="1" s="1"/>
  <c r="N1237" i="1"/>
  <c r="O1237" i="1"/>
  <c r="P1237" i="1"/>
  <c r="Q1237" i="1" s="1"/>
  <c r="R1237" i="1"/>
  <c r="S1237" i="1"/>
  <c r="T1237" i="1"/>
  <c r="U1237" i="1"/>
  <c r="W1237" i="1"/>
  <c r="X1237" i="1"/>
  <c r="Y1237" i="1"/>
  <c r="Z1237" i="1"/>
  <c r="AA1237" i="1"/>
  <c r="AD1237" i="1" s="1"/>
  <c r="AB1237" i="1"/>
  <c r="AC1237" i="1"/>
  <c r="AE1237" i="1"/>
  <c r="AF1237" i="1"/>
  <c r="AG1237" i="1" s="1"/>
  <c r="AH1237" i="1"/>
  <c r="AJ1237" i="1"/>
  <c r="AI1237" i="1" s="1"/>
  <c r="AK1237" i="1"/>
  <c r="AL1237" i="1" s="1"/>
  <c r="AN1237" i="1"/>
  <c r="AQ1237" i="1"/>
  <c r="AR1237" i="1"/>
  <c r="M1238" i="1"/>
  <c r="V1238" i="1" s="1"/>
  <c r="N1238" i="1"/>
  <c r="O1238" i="1"/>
  <c r="P1238" i="1"/>
  <c r="Q1238" i="1"/>
  <c r="R1238" i="1"/>
  <c r="S1238" i="1"/>
  <c r="T1238" i="1"/>
  <c r="U1238" i="1"/>
  <c r="W1238" i="1"/>
  <c r="X1238" i="1"/>
  <c r="Y1238" i="1"/>
  <c r="Z1238" i="1"/>
  <c r="AA1238" i="1"/>
  <c r="AB1238" i="1"/>
  <c r="AC1238" i="1"/>
  <c r="AE1238" i="1"/>
  <c r="AF1238" i="1"/>
  <c r="AG1238" i="1" s="1"/>
  <c r="AH1238" i="1"/>
  <c r="AJ1238" i="1"/>
  <c r="AI1238" i="1" s="1"/>
  <c r="AK1238" i="1"/>
  <c r="AL1238" i="1" s="1"/>
  <c r="AN1238" i="1"/>
  <c r="AQ1238" i="1"/>
  <c r="AR1238" i="1"/>
  <c r="M1239" i="1"/>
  <c r="V1239" i="1" s="1"/>
  <c r="N1239" i="1"/>
  <c r="O1239" i="1"/>
  <c r="P1239" i="1"/>
  <c r="Q1239" i="1" s="1"/>
  <c r="R1239" i="1"/>
  <c r="S1239" i="1"/>
  <c r="T1239" i="1"/>
  <c r="U1239" i="1"/>
  <c r="W1239" i="1"/>
  <c r="X1239" i="1"/>
  <c r="Y1239" i="1"/>
  <c r="Z1239" i="1"/>
  <c r="AA1239" i="1"/>
  <c r="AD1239" i="1" s="1"/>
  <c r="AB1239" i="1"/>
  <c r="AC1239" i="1"/>
  <c r="AE1239" i="1"/>
  <c r="AF1239" i="1"/>
  <c r="AG1239" i="1" s="1"/>
  <c r="AH1239" i="1"/>
  <c r="AJ1239" i="1"/>
  <c r="AN1239" i="1"/>
  <c r="AQ1239" i="1"/>
  <c r="AR1239" i="1"/>
  <c r="M1240" i="1"/>
  <c r="V1240" i="1" s="1"/>
  <c r="N1240" i="1"/>
  <c r="O1240" i="1"/>
  <c r="P1240" i="1"/>
  <c r="Q1240" i="1" s="1"/>
  <c r="R1240" i="1"/>
  <c r="S1240" i="1"/>
  <c r="T1240" i="1"/>
  <c r="U1240" i="1"/>
  <c r="W1240" i="1"/>
  <c r="X1240" i="1"/>
  <c r="Y1240" i="1"/>
  <c r="Z1240" i="1"/>
  <c r="AA1240" i="1"/>
  <c r="AB1240" i="1"/>
  <c r="AC1240" i="1"/>
  <c r="AE1240" i="1"/>
  <c r="AF1240" i="1"/>
  <c r="AG1240" i="1" s="1"/>
  <c r="AH1240" i="1"/>
  <c r="AJ1240" i="1"/>
  <c r="AN1240" i="1"/>
  <c r="AQ1240" i="1"/>
  <c r="AR1240" i="1"/>
  <c r="M1241" i="1"/>
  <c r="N1241" i="1"/>
  <c r="O1241" i="1"/>
  <c r="P1241" i="1"/>
  <c r="Q1241" i="1" s="1"/>
  <c r="R1241" i="1"/>
  <c r="S1241" i="1"/>
  <c r="T1241" i="1"/>
  <c r="U1241" i="1"/>
  <c r="V1241" i="1"/>
  <c r="W1241" i="1"/>
  <c r="X1241" i="1"/>
  <c r="Y1241" i="1"/>
  <c r="Z1241" i="1"/>
  <c r="AA1241" i="1"/>
  <c r="AB1241" i="1"/>
  <c r="AC1241" i="1"/>
  <c r="AE1241" i="1"/>
  <c r="AF1241" i="1"/>
  <c r="AG1241" i="1" s="1"/>
  <c r="AH1241" i="1"/>
  <c r="AJ1241" i="1"/>
  <c r="AN1241" i="1"/>
  <c r="AQ1241" i="1"/>
  <c r="AR1241" i="1"/>
  <c r="M1242" i="1"/>
  <c r="V1242" i="1" s="1"/>
  <c r="N1242" i="1"/>
  <c r="O1242" i="1"/>
  <c r="P1242" i="1"/>
  <c r="Q1242" i="1" s="1"/>
  <c r="R1242" i="1"/>
  <c r="S1242" i="1"/>
  <c r="T1242" i="1"/>
  <c r="U1242" i="1"/>
  <c r="W1242" i="1"/>
  <c r="X1242" i="1"/>
  <c r="Y1242" i="1"/>
  <c r="Z1242" i="1"/>
  <c r="AA1242" i="1"/>
  <c r="AB1242" i="1"/>
  <c r="AC1242" i="1"/>
  <c r="AE1242" i="1"/>
  <c r="AF1242" i="1"/>
  <c r="AG1242" i="1" s="1"/>
  <c r="AH1242" i="1"/>
  <c r="AJ1242" i="1"/>
  <c r="AI1242" i="1" s="1"/>
  <c r="AK1242" i="1"/>
  <c r="AL1242" i="1" s="1"/>
  <c r="AN1242" i="1"/>
  <c r="AM1242" i="1" s="1"/>
  <c r="AQ1242" i="1"/>
  <c r="AR1242" i="1"/>
  <c r="M1243" i="1"/>
  <c r="V1243" i="1" s="1"/>
  <c r="N1243" i="1"/>
  <c r="O1243" i="1"/>
  <c r="P1243" i="1"/>
  <c r="Q1243" i="1" s="1"/>
  <c r="R1243" i="1"/>
  <c r="S1243" i="1"/>
  <c r="T1243" i="1"/>
  <c r="U1243" i="1"/>
  <c r="W1243" i="1"/>
  <c r="X1243" i="1"/>
  <c r="Y1243" i="1"/>
  <c r="Z1243" i="1"/>
  <c r="AA1243" i="1"/>
  <c r="AB1243" i="1"/>
  <c r="AC1243" i="1"/>
  <c r="AE1243" i="1"/>
  <c r="AF1243" i="1"/>
  <c r="AG1243" i="1" s="1"/>
  <c r="AH1243" i="1"/>
  <c r="AJ1243" i="1"/>
  <c r="AI1243" i="1" s="1"/>
  <c r="AN1243" i="1"/>
  <c r="AQ1243" i="1"/>
  <c r="AR1243" i="1"/>
  <c r="M1244" i="1"/>
  <c r="V1244" i="1" s="1"/>
  <c r="N1244" i="1"/>
  <c r="O1244" i="1"/>
  <c r="P1244" i="1"/>
  <c r="Q1244" i="1" s="1"/>
  <c r="R1244" i="1"/>
  <c r="S1244" i="1"/>
  <c r="T1244" i="1"/>
  <c r="U1244" i="1"/>
  <c r="W1244" i="1"/>
  <c r="X1244" i="1"/>
  <c r="Y1244" i="1"/>
  <c r="Z1244" i="1"/>
  <c r="AA1244" i="1"/>
  <c r="AB1244" i="1"/>
  <c r="AC1244" i="1"/>
  <c r="AE1244" i="1"/>
  <c r="AF1244" i="1"/>
  <c r="AG1244" i="1" s="1"/>
  <c r="AH1244" i="1"/>
  <c r="AJ1244" i="1"/>
  <c r="AN1244" i="1"/>
  <c r="AQ1244" i="1"/>
  <c r="AR1244" i="1"/>
  <c r="M1245" i="1"/>
  <c r="V1245" i="1" s="1"/>
  <c r="N1245" i="1"/>
  <c r="O1245" i="1"/>
  <c r="P1245" i="1"/>
  <c r="Q1245" i="1" s="1"/>
  <c r="R1245" i="1"/>
  <c r="S1245" i="1"/>
  <c r="T1245" i="1"/>
  <c r="U1245" i="1"/>
  <c r="W1245" i="1"/>
  <c r="X1245" i="1"/>
  <c r="Y1245" i="1"/>
  <c r="Z1245" i="1"/>
  <c r="AA1245" i="1"/>
  <c r="AD1245" i="1" s="1"/>
  <c r="AB1245" i="1"/>
  <c r="AC1245" i="1"/>
  <c r="AE1245" i="1"/>
  <c r="AF1245" i="1"/>
  <c r="AG1245" i="1" s="1"/>
  <c r="AH1245" i="1"/>
  <c r="AJ1245" i="1"/>
  <c r="AN1245" i="1"/>
  <c r="AM1245" i="1" s="1"/>
  <c r="AQ1245" i="1"/>
  <c r="AR1245" i="1"/>
  <c r="M1246" i="1"/>
  <c r="V1246" i="1" s="1"/>
  <c r="N1246" i="1"/>
  <c r="O1246" i="1"/>
  <c r="P1246" i="1"/>
  <c r="Q1246" i="1" s="1"/>
  <c r="R1246" i="1"/>
  <c r="S1246" i="1"/>
  <c r="T1246" i="1"/>
  <c r="U1246" i="1"/>
  <c r="W1246" i="1"/>
  <c r="X1246" i="1"/>
  <c r="Y1246" i="1"/>
  <c r="Z1246" i="1"/>
  <c r="AA1246" i="1"/>
  <c r="AB1246" i="1"/>
  <c r="AC1246" i="1"/>
  <c r="AE1246" i="1"/>
  <c r="AF1246" i="1"/>
  <c r="AG1246" i="1" s="1"/>
  <c r="AH1246" i="1"/>
  <c r="AJ1246" i="1"/>
  <c r="AN1246" i="1"/>
  <c r="AQ1246" i="1"/>
  <c r="AR1246" i="1"/>
  <c r="M1247" i="1"/>
  <c r="V1247" i="1" s="1"/>
  <c r="N1247" i="1"/>
  <c r="O1247" i="1"/>
  <c r="P1247" i="1"/>
  <c r="Q1247" i="1" s="1"/>
  <c r="R1247" i="1"/>
  <c r="S1247" i="1"/>
  <c r="T1247" i="1"/>
  <c r="U1247" i="1"/>
  <c r="W1247" i="1"/>
  <c r="X1247" i="1"/>
  <c r="Y1247" i="1"/>
  <c r="Z1247" i="1"/>
  <c r="AA1247" i="1"/>
  <c r="AB1247" i="1"/>
  <c r="AC1247" i="1"/>
  <c r="AE1247" i="1"/>
  <c r="AF1247" i="1"/>
  <c r="AG1247" i="1" s="1"/>
  <c r="AH1247" i="1"/>
  <c r="AJ1247" i="1"/>
  <c r="AN1247" i="1"/>
  <c r="AM1247" i="1" s="1"/>
  <c r="AQ1247" i="1"/>
  <c r="AR1247" i="1"/>
  <c r="M1248" i="1"/>
  <c r="V1248" i="1" s="1"/>
  <c r="N1248" i="1"/>
  <c r="O1248" i="1"/>
  <c r="P1248" i="1"/>
  <c r="Q1248" i="1" s="1"/>
  <c r="R1248" i="1"/>
  <c r="S1248" i="1"/>
  <c r="T1248" i="1"/>
  <c r="U1248" i="1"/>
  <c r="W1248" i="1"/>
  <c r="X1248" i="1"/>
  <c r="Y1248" i="1"/>
  <c r="Z1248" i="1"/>
  <c r="AA1248" i="1"/>
  <c r="AB1248" i="1"/>
  <c r="AC1248" i="1"/>
  <c r="AE1248" i="1"/>
  <c r="AF1248" i="1"/>
  <c r="AG1248" i="1" s="1"/>
  <c r="AH1248" i="1"/>
  <c r="AJ1248" i="1"/>
  <c r="AI1248" i="1" s="1"/>
  <c r="AN1248" i="1"/>
  <c r="AQ1248" i="1"/>
  <c r="AR1248" i="1"/>
  <c r="M1249" i="1"/>
  <c r="N1249" i="1"/>
  <c r="O1249" i="1"/>
  <c r="P1249" i="1"/>
  <c r="Q1249" i="1" s="1"/>
  <c r="R1249" i="1"/>
  <c r="S1249" i="1"/>
  <c r="T1249" i="1"/>
  <c r="U1249" i="1"/>
  <c r="V1249" i="1"/>
  <c r="W1249" i="1"/>
  <c r="X1249" i="1"/>
  <c r="Y1249" i="1"/>
  <c r="Z1249" i="1"/>
  <c r="AA1249" i="1"/>
  <c r="AB1249" i="1"/>
  <c r="AC1249" i="1"/>
  <c r="AE1249" i="1"/>
  <c r="AF1249" i="1"/>
  <c r="AG1249" i="1" s="1"/>
  <c r="AH1249" i="1"/>
  <c r="AJ1249" i="1"/>
  <c r="AI1249" i="1" s="1"/>
  <c r="AN1249" i="1"/>
  <c r="AQ1249" i="1"/>
  <c r="AR1249" i="1"/>
  <c r="M1250" i="1"/>
  <c r="V1250" i="1" s="1"/>
  <c r="N1250" i="1"/>
  <c r="O1250" i="1"/>
  <c r="P1250" i="1"/>
  <c r="Q1250" i="1" s="1"/>
  <c r="R1250" i="1"/>
  <c r="S1250" i="1"/>
  <c r="T1250" i="1"/>
  <c r="U1250" i="1"/>
  <c r="W1250" i="1"/>
  <c r="X1250" i="1"/>
  <c r="Y1250" i="1"/>
  <c r="Z1250" i="1"/>
  <c r="AA1250" i="1"/>
  <c r="AB1250" i="1"/>
  <c r="AC1250" i="1"/>
  <c r="AE1250" i="1"/>
  <c r="AF1250" i="1"/>
  <c r="AG1250" i="1" s="1"/>
  <c r="AH1250" i="1"/>
  <c r="AJ1250" i="1"/>
  <c r="AN1250" i="1"/>
  <c r="AM1250" i="1" s="1"/>
  <c r="AQ1250" i="1"/>
  <c r="AR1250" i="1"/>
  <c r="M1251" i="1"/>
  <c r="V1251" i="1" s="1"/>
  <c r="N1251" i="1"/>
  <c r="O1251" i="1"/>
  <c r="P1251" i="1"/>
  <c r="Q1251" i="1" s="1"/>
  <c r="R1251" i="1"/>
  <c r="S1251" i="1"/>
  <c r="T1251" i="1"/>
  <c r="U1251" i="1"/>
  <c r="W1251" i="1"/>
  <c r="X1251" i="1"/>
  <c r="Y1251" i="1"/>
  <c r="Z1251" i="1"/>
  <c r="AA1251" i="1"/>
  <c r="AB1251" i="1"/>
  <c r="AC1251" i="1"/>
  <c r="AE1251" i="1"/>
  <c r="AF1251" i="1"/>
  <c r="AG1251" i="1" s="1"/>
  <c r="AH1251" i="1"/>
  <c r="AJ1251" i="1"/>
  <c r="AN1251" i="1"/>
  <c r="AQ1251" i="1"/>
  <c r="AR1251" i="1"/>
  <c r="M1252" i="1"/>
  <c r="V1252" i="1" s="1"/>
  <c r="N1252" i="1"/>
  <c r="O1252" i="1"/>
  <c r="P1252" i="1"/>
  <c r="Q1252" i="1" s="1"/>
  <c r="R1252" i="1"/>
  <c r="S1252" i="1"/>
  <c r="T1252" i="1"/>
  <c r="U1252" i="1"/>
  <c r="W1252" i="1"/>
  <c r="X1252" i="1"/>
  <c r="Y1252" i="1"/>
  <c r="Z1252" i="1"/>
  <c r="AA1252" i="1"/>
  <c r="AB1252" i="1"/>
  <c r="AC1252" i="1"/>
  <c r="AE1252" i="1"/>
  <c r="AF1252" i="1"/>
  <c r="AG1252" i="1" s="1"/>
  <c r="AH1252" i="1"/>
  <c r="AJ1252" i="1"/>
  <c r="AN1252" i="1"/>
  <c r="AQ1252" i="1"/>
  <c r="AR1252" i="1"/>
  <c r="M1253" i="1"/>
  <c r="V1253" i="1" s="1"/>
  <c r="N1253" i="1"/>
  <c r="O1253" i="1"/>
  <c r="P1253" i="1"/>
  <c r="Q1253" i="1"/>
  <c r="R1253" i="1"/>
  <c r="S1253" i="1"/>
  <c r="T1253" i="1"/>
  <c r="U1253" i="1"/>
  <c r="W1253" i="1"/>
  <c r="X1253" i="1"/>
  <c r="Y1253" i="1"/>
  <c r="Z1253" i="1"/>
  <c r="AA1253" i="1"/>
  <c r="AD1253" i="1" s="1"/>
  <c r="AB1253" i="1"/>
  <c r="AC1253" i="1"/>
  <c r="AE1253" i="1"/>
  <c r="AF1253" i="1"/>
  <c r="AG1253" i="1" s="1"/>
  <c r="AH1253" i="1"/>
  <c r="AJ1253" i="1"/>
  <c r="AI1253" i="1" s="1"/>
  <c r="AK1253" i="1"/>
  <c r="AL1253" i="1" s="1"/>
  <c r="AN1253" i="1"/>
  <c r="AQ1253" i="1"/>
  <c r="AR1253" i="1"/>
  <c r="M1254" i="1"/>
  <c r="V1254" i="1" s="1"/>
  <c r="N1254" i="1"/>
  <c r="O1254" i="1"/>
  <c r="P1254" i="1"/>
  <c r="Q1254" i="1"/>
  <c r="R1254" i="1"/>
  <c r="S1254" i="1"/>
  <c r="T1254" i="1"/>
  <c r="U1254" i="1"/>
  <c r="W1254" i="1"/>
  <c r="X1254" i="1"/>
  <c r="Y1254" i="1"/>
  <c r="Z1254" i="1"/>
  <c r="AA1254" i="1"/>
  <c r="AB1254" i="1"/>
  <c r="AC1254" i="1"/>
  <c r="AE1254" i="1"/>
  <c r="AF1254" i="1"/>
  <c r="AG1254" i="1" s="1"/>
  <c r="AH1254" i="1"/>
  <c r="AJ1254" i="1"/>
  <c r="AI1254" i="1" s="1"/>
  <c r="AK1254" i="1"/>
  <c r="AL1254" i="1" s="1"/>
  <c r="AN1254" i="1"/>
  <c r="AM1254" i="1" s="1"/>
  <c r="AQ1254" i="1"/>
  <c r="AR1254" i="1"/>
  <c r="M1255" i="1"/>
  <c r="V1255" i="1" s="1"/>
  <c r="N1255" i="1"/>
  <c r="O1255" i="1"/>
  <c r="P1255" i="1"/>
  <c r="Q1255" i="1" s="1"/>
  <c r="R1255" i="1"/>
  <c r="S1255" i="1"/>
  <c r="T1255" i="1"/>
  <c r="U1255" i="1"/>
  <c r="W1255" i="1"/>
  <c r="X1255" i="1"/>
  <c r="Y1255" i="1"/>
  <c r="Z1255" i="1"/>
  <c r="AA1255" i="1"/>
  <c r="AD1255" i="1" s="1"/>
  <c r="AB1255" i="1"/>
  <c r="AC1255" i="1"/>
  <c r="AE1255" i="1"/>
  <c r="AF1255" i="1"/>
  <c r="AG1255" i="1" s="1"/>
  <c r="AH1255" i="1"/>
  <c r="AJ1255" i="1"/>
  <c r="AN1255" i="1"/>
  <c r="AQ1255" i="1"/>
  <c r="AR1255" i="1"/>
  <c r="M1256" i="1"/>
  <c r="V1256" i="1" s="1"/>
  <c r="N1256" i="1"/>
  <c r="O1256" i="1"/>
  <c r="P1256" i="1"/>
  <c r="Q1256" i="1" s="1"/>
  <c r="R1256" i="1"/>
  <c r="S1256" i="1"/>
  <c r="T1256" i="1"/>
  <c r="U1256" i="1"/>
  <c r="W1256" i="1"/>
  <c r="X1256" i="1"/>
  <c r="Y1256" i="1"/>
  <c r="Z1256" i="1"/>
  <c r="AA1256" i="1"/>
  <c r="AB1256" i="1"/>
  <c r="AC1256" i="1"/>
  <c r="AE1256" i="1"/>
  <c r="AF1256" i="1"/>
  <c r="AG1256" i="1" s="1"/>
  <c r="AH1256" i="1"/>
  <c r="AJ1256" i="1"/>
  <c r="AN1256" i="1"/>
  <c r="AQ1256" i="1"/>
  <c r="AR1256" i="1"/>
  <c r="M1257" i="1"/>
  <c r="N1257" i="1"/>
  <c r="O1257" i="1"/>
  <c r="P1257" i="1"/>
  <c r="Q1257" i="1" s="1"/>
  <c r="R1257" i="1"/>
  <c r="S1257" i="1"/>
  <c r="T1257" i="1"/>
  <c r="U1257" i="1"/>
  <c r="V1257" i="1"/>
  <c r="W1257" i="1"/>
  <c r="X1257" i="1"/>
  <c r="Y1257" i="1"/>
  <c r="Z1257" i="1"/>
  <c r="AA1257" i="1"/>
  <c r="AB1257" i="1"/>
  <c r="AC1257" i="1"/>
  <c r="AE1257" i="1"/>
  <c r="AF1257" i="1"/>
  <c r="AG1257" i="1" s="1"/>
  <c r="AH1257" i="1"/>
  <c r="AJ1257" i="1"/>
  <c r="AN1257" i="1"/>
  <c r="AM1257" i="1" s="1"/>
  <c r="AQ1257" i="1"/>
  <c r="AR1257" i="1"/>
  <c r="M1258" i="1"/>
  <c r="V1258" i="1" s="1"/>
  <c r="N1258" i="1"/>
  <c r="O1258" i="1"/>
  <c r="P1258" i="1"/>
  <c r="Q1258" i="1" s="1"/>
  <c r="R1258" i="1"/>
  <c r="S1258" i="1"/>
  <c r="T1258" i="1"/>
  <c r="U1258" i="1"/>
  <c r="W1258" i="1"/>
  <c r="X1258" i="1"/>
  <c r="Y1258" i="1"/>
  <c r="Z1258" i="1"/>
  <c r="AA1258" i="1"/>
  <c r="AB1258" i="1"/>
  <c r="AC1258" i="1"/>
  <c r="AE1258" i="1"/>
  <c r="AF1258" i="1"/>
  <c r="AG1258" i="1" s="1"/>
  <c r="AH1258" i="1"/>
  <c r="AJ1258" i="1"/>
  <c r="AN1258" i="1"/>
  <c r="AM1258" i="1" s="1"/>
  <c r="AQ1258" i="1"/>
  <c r="AR1258" i="1"/>
  <c r="M1259" i="1"/>
  <c r="V1259" i="1" s="1"/>
  <c r="N1259" i="1"/>
  <c r="O1259" i="1"/>
  <c r="P1259" i="1"/>
  <c r="Q1259" i="1" s="1"/>
  <c r="R1259" i="1"/>
  <c r="S1259" i="1"/>
  <c r="T1259" i="1"/>
  <c r="U1259" i="1"/>
  <c r="W1259" i="1"/>
  <c r="X1259" i="1"/>
  <c r="Y1259" i="1"/>
  <c r="Z1259" i="1"/>
  <c r="AA1259" i="1"/>
  <c r="AB1259" i="1"/>
  <c r="AC1259" i="1"/>
  <c r="AE1259" i="1"/>
  <c r="AF1259" i="1"/>
  <c r="AG1259" i="1" s="1"/>
  <c r="AH1259" i="1"/>
  <c r="AJ1259" i="1"/>
  <c r="AN1259" i="1"/>
  <c r="AQ1259" i="1"/>
  <c r="AR1259" i="1"/>
  <c r="M1260" i="1"/>
  <c r="V1260" i="1" s="1"/>
  <c r="N1260" i="1"/>
  <c r="O1260" i="1"/>
  <c r="P1260" i="1"/>
  <c r="Q1260" i="1" s="1"/>
  <c r="R1260" i="1"/>
  <c r="S1260" i="1"/>
  <c r="T1260" i="1"/>
  <c r="U1260" i="1"/>
  <c r="W1260" i="1"/>
  <c r="X1260" i="1"/>
  <c r="Y1260" i="1"/>
  <c r="Z1260" i="1"/>
  <c r="AA1260" i="1"/>
  <c r="AB1260" i="1"/>
  <c r="AC1260" i="1"/>
  <c r="AD1260" i="1" s="1"/>
  <c r="AE1260" i="1"/>
  <c r="AF1260" i="1"/>
  <c r="AG1260" i="1"/>
  <c r="AH1260" i="1"/>
  <c r="AJ1260" i="1"/>
  <c r="AN1260" i="1"/>
  <c r="AM1260" i="1" s="1"/>
  <c r="AO1260" i="1"/>
  <c r="AP1260" i="1" s="1"/>
  <c r="AQ1260" i="1"/>
  <c r="AR1260" i="1"/>
  <c r="M1261" i="1"/>
  <c r="V1261" i="1" s="1"/>
  <c r="N1261" i="1"/>
  <c r="O1261" i="1"/>
  <c r="P1261" i="1"/>
  <c r="Q1261" i="1" s="1"/>
  <c r="R1261" i="1"/>
  <c r="S1261" i="1"/>
  <c r="T1261" i="1"/>
  <c r="U1261" i="1"/>
  <c r="W1261" i="1"/>
  <c r="X1261" i="1"/>
  <c r="Y1261" i="1"/>
  <c r="Z1261" i="1"/>
  <c r="AA1261" i="1"/>
  <c r="AB1261" i="1"/>
  <c r="AC1261" i="1"/>
  <c r="AE1261" i="1"/>
  <c r="AF1261" i="1"/>
  <c r="AG1261" i="1" s="1"/>
  <c r="AH1261" i="1"/>
  <c r="AJ1261" i="1"/>
  <c r="AI1261" i="1" s="1"/>
  <c r="AN1261" i="1"/>
  <c r="AM1261" i="1" s="1"/>
  <c r="AQ1261" i="1"/>
  <c r="AR1261" i="1"/>
  <c r="M1262" i="1"/>
  <c r="V1262" i="1" s="1"/>
  <c r="N1262" i="1"/>
  <c r="O1262" i="1"/>
  <c r="P1262" i="1"/>
  <c r="Q1262" i="1" s="1"/>
  <c r="R1262" i="1"/>
  <c r="S1262" i="1"/>
  <c r="T1262" i="1"/>
  <c r="U1262" i="1"/>
  <c r="W1262" i="1"/>
  <c r="X1262" i="1"/>
  <c r="Y1262" i="1"/>
  <c r="Z1262" i="1"/>
  <c r="AA1262" i="1"/>
  <c r="AB1262" i="1"/>
  <c r="AC1262" i="1"/>
  <c r="AE1262" i="1"/>
  <c r="AF1262" i="1"/>
  <c r="AG1262" i="1" s="1"/>
  <c r="AH1262" i="1"/>
  <c r="AJ1262" i="1"/>
  <c r="AI1262" i="1" s="1"/>
  <c r="AN1262" i="1"/>
  <c r="AQ1262" i="1"/>
  <c r="AR1262" i="1"/>
  <c r="M1263" i="1"/>
  <c r="N1263" i="1"/>
  <c r="O1263" i="1"/>
  <c r="P1263" i="1"/>
  <c r="Q1263" i="1" s="1"/>
  <c r="R1263" i="1"/>
  <c r="S1263" i="1"/>
  <c r="T1263" i="1"/>
  <c r="U1263" i="1"/>
  <c r="V1263" i="1"/>
  <c r="W1263" i="1"/>
  <c r="X1263" i="1"/>
  <c r="Y1263" i="1"/>
  <c r="Z1263" i="1"/>
  <c r="AA1263" i="1"/>
  <c r="AD1263" i="1" s="1"/>
  <c r="AB1263" i="1"/>
  <c r="AC1263" i="1"/>
  <c r="AE1263" i="1"/>
  <c r="AF1263" i="1"/>
  <c r="AG1263" i="1"/>
  <c r="AH1263" i="1"/>
  <c r="AJ1263" i="1"/>
  <c r="AN1263" i="1"/>
  <c r="AQ1263" i="1"/>
  <c r="AR1263" i="1"/>
  <c r="M1264" i="1"/>
  <c r="V1264" i="1" s="1"/>
  <c r="N1264" i="1"/>
  <c r="O1264" i="1"/>
  <c r="P1264" i="1"/>
  <c r="Q1264" i="1"/>
  <c r="R1264" i="1"/>
  <c r="S1264" i="1"/>
  <c r="T1264" i="1"/>
  <c r="U1264" i="1"/>
  <c r="W1264" i="1"/>
  <c r="X1264" i="1"/>
  <c r="Y1264" i="1"/>
  <c r="Z1264" i="1"/>
  <c r="AA1264" i="1"/>
  <c r="AB1264" i="1"/>
  <c r="AC1264" i="1"/>
  <c r="AE1264" i="1"/>
  <c r="AF1264" i="1"/>
  <c r="AG1264" i="1" s="1"/>
  <c r="AH1264" i="1"/>
  <c r="AJ1264" i="1"/>
  <c r="AI1264" i="1" s="1"/>
  <c r="AK1264" i="1"/>
  <c r="AL1264" i="1" s="1"/>
  <c r="AN1264" i="1"/>
  <c r="AQ1264" i="1"/>
  <c r="AR1264" i="1"/>
  <c r="M1265" i="1"/>
  <c r="N1265" i="1"/>
  <c r="O1265" i="1"/>
  <c r="P1265" i="1"/>
  <c r="Q1265" i="1" s="1"/>
  <c r="R1265" i="1"/>
  <c r="S1265" i="1"/>
  <c r="T1265" i="1"/>
  <c r="U1265" i="1"/>
  <c r="V1265" i="1"/>
  <c r="W1265" i="1"/>
  <c r="X1265" i="1"/>
  <c r="Y1265" i="1"/>
  <c r="Z1265" i="1"/>
  <c r="AA1265" i="1"/>
  <c r="AD1265" i="1" s="1"/>
  <c r="AB1265" i="1"/>
  <c r="AC1265" i="1"/>
  <c r="AE1265" i="1"/>
  <c r="AF1265" i="1"/>
  <c r="AG1265" i="1" s="1"/>
  <c r="AH1265" i="1"/>
  <c r="AJ1265" i="1"/>
  <c r="AI1265" i="1" s="1"/>
  <c r="AK1265" i="1"/>
  <c r="AL1265" i="1" s="1"/>
  <c r="AN1265" i="1"/>
  <c r="AQ1265" i="1"/>
  <c r="AR1265" i="1"/>
  <c r="M1266" i="1"/>
  <c r="V1266" i="1" s="1"/>
  <c r="N1266" i="1"/>
  <c r="O1266" i="1"/>
  <c r="P1266" i="1"/>
  <c r="Q1266" i="1" s="1"/>
  <c r="R1266" i="1"/>
  <c r="S1266" i="1"/>
  <c r="T1266" i="1"/>
  <c r="U1266" i="1"/>
  <c r="W1266" i="1"/>
  <c r="X1266" i="1"/>
  <c r="Y1266" i="1"/>
  <c r="Z1266" i="1"/>
  <c r="AA1266" i="1"/>
  <c r="AB1266" i="1"/>
  <c r="AC1266" i="1"/>
  <c r="AE1266" i="1"/>
  <c r="AF1266" i="1"/>
  <c r="AG1266" i="1" s="1"/>
  <c r="AH1266" i="1"/>
  <c r="AJ1266" i="1"/>
  <c r="AN1266" i="1"/>
  <c r="AM1266" i="1" s="1"/>
  <c r="AQ1266" i="1"/>
  <c r="AR1266" i="1"/>
  <c r="M1267" i="1"/>
  <c r="V1267" i="1" s="1"/>
  <c r="N1267" i="1"/>
  <c r="O1267" i="1"/>
  <c r="P1267" i="1"/>
  <c r="Q1267" i="1" s="1"/>
  <c r="R1267" i="1"/>
  <c r="S1267" i="1"/>
  <c r="T1267" i="1"/>
  <c r="U1267" i="1"/>
  <c r="W1267" i="1"/>
  <c r="X1267" i="1"/>
  <c r="Y1267" i="1"/>
  <c r="Z1267" i="1"/>
  <c r="AA1267" i="1"/>
  <c r="AB1267" i="1"/>
  <c r="AC1267" i="1"/>
  <c r="AE1267" i="1"/>
  <c r="AF1267" i="1"/>
  <c r="AG1267" i="1" s="1"/>
  <c r="AH1267" i="1"/>
  <c r="AJ1267" i="1"/>
  <c r="AN1267" i="1"/>
  <c r="AQ1267" i="1"/>
  <c r="AR1267" i="1"/>
  <c r="M1268" i="1"/>
  <c r="V1268" i="1" s="1"/>
  <c r="N1268" i="1"/>
  <c r="O1268" i="1"/>
  <c r="P1268" i="1"/>
  <c r="Q1268" i="1" s="1"/>
  <c r="R1268" i="1"/>
  <c r="S1268" i="1"/>
  <c r="T1268" i="1"/>
  <c r="U1268" i="1"/>
  <c r="W1268" i="1"/>
  <c r="X1268" i="1"/>
  <c r="Y1268" i="1"/>
  <c r="Z1268" i="1"/>
  <c r="AA1268" i="1"/>
  <c r="AB1268" i="1"/>
  <c r="AC1268" i="1"/>
  <c r="AE1268" i="1"/>
  <c r="AF1268" i="1"/>
  <c r="AG1268" i="1" s="1"/>
  <c r="AH1268" i="1"/>
  <c r="AJ1268" i="1"/>
  <c r="AN1268" i="1"/>
  <c r="AQ1268" i="1"/>
  <c r="AR1268" i="1"/>
  <c r="M1269" i="1"/>
  <c r="V1269" i="1" s="1"/>
  <c r="N1269" i="1"/>
  <c r="O1269" i="1"/>
  <c r="P1269" i="1"/>
  <c r="Q1269" i="1" s="1"/>
  <c r="R1269" i="1"/>
  <c r="S1269" i="1"/>
  <c r="T1269" i="1"/>
  <c r="U1269" i="1"/>
  <c r="W1269" i="1"/>
  <c r="X1269" i="1"/>
  <c r="Y1269" i="1"/>
  <c r="Z1269" i="1"/>
  <c r="AA1269" i="1"/>
  <c r="AD1269" i="1" s="1"/>
  <c r="AB1269" i="1"/>
  <c r="AC1269" i="1"/>
  <c r="AE1269" i="1"/>
  <c r="AF1269" i="1"/>
  <c r="AG1269" i="1"/>
  <c r="AH1269" i="1"/>
  <c r="AJ1269" i="1"/>
  <c r="AN1269" i="1"/>
  <c r="AQ1269" i="1"/>
  <c r="AR1269" i="1"/>
  <c r="M1270" i="1"/>
  <c r="V1270" i="1" s="1"/>
  <c r="N1270" i="1"/>
  <c r="O1270" i="1"/>
  <c r="P1270" i="1"/>
  <c r="Q1270" i="1"/>
  <c r="R1270" i="1"/>
  <c r="S1270" i="1"/>
  <c r="T1270" i="1"/>
  <c r="U1270" i="1"/>
  <c r="W1270" i="1"/>
  <c r="X1270" i="1"/>
  <c r="Y1270" i="1"/>
  <c r="Z1270" i="1"/>
  <c r="AA1270" i="1"/>
  <c r="AB1270" i="1"/>
  <c r="AC1270" i="1"/>
  <c r="AE1270" i="1"/>
  <c r="AF1270" i="1"/>
  <c r="AG1270" i="1" s="1"/>
  <c r="AH1270" i="1"/>
  <c r="AJ1270" i="1"/>
  <c r="AN1270" i="1"/>
  <c r="AQ1270" i="1"/>
  <c r="AR1270" i="1"/>
  <c r="M1271" i="1"/>
  <c r="V1271" i="1" s="1"/>
  <c r="N1271" i="1"/>
  <c r="O1271" i="1"/>
  <c r="P1271" i="1"/>
  <c r="Q1271" i="1" s="1"/>
  <c r="R1271" i="1"/>
  <c r="S1271" i="1"/>
  <c r="T1271" i="1"/>
  <c r="U1271" i="1"/>
  <c r="W1271" i="1"/>
  <c r="X1271" i="1"/>
  <c r="Y1271" i="1"/>
  <c r="Z1271" i="1"/>
  <c r="AA1271" i="1"/>
  <c r="AB1271" i="1"/>
  <c r="AC1271" i="1"/>
  <c r="AD1271" i="1" s="1"/>
  <c r="AE1271" i="1"/>
  <c r="AF1271" i="1"/>
  <c r="AG1271" i="1" s="1"/>
  <c r="AH1271" i="1"/>
  <c r="AJ1271" i="1"/>
  <c r="AN1271" i="1"/>
  <c r="AM1271" i="1" s="1"/>
  <c r="AO1271" i="1"/>
  <c r="AP1271" i="1" s="1"/>
  <c r="AQ1271" i="1"/>
  <c r="AR1271" i="1"/>
  <c r="M1272" i="1"/>
  <c r="V1272" i="1" s="1"/>
  <c r="N1272" i="1"/>
  <c r="O1272" i="1"/>
  <c r="P1272" i="1"/>
  <c r="Q1272" i="1"/>
  <c r="R1272" i="1"/>
  <c r="S1272" i="1"/>
  <c r="T1272" i="1"/>
  <c r="U1272" i="1"/>
  <c r="W1272" i="1"/>
  <c r="X1272" i="1"/>
  <c r="Y1272" i="1"/>
  <c r="Z1272" i="1"/>
  <c r="AA1272" i="1"/>
  <c r="AB1272" i="1"/>
  <c r="AC1272" i="1"/>
  <c r="AE1272" i="1"/>
  <c r="AF1272" i="1"/>
  <c r="AG1272" i="1" s="1"/>
  <c r="AH1272" i="1"/>
  <c r="AJ1272" i="1"/>
  <c r="AI1272" i="1" s="1"/>
  <c r="AK1272" i="1"/>
  <c r="AL1272" i="1" s="1"/>
  <c r="AN1272" i="1"/>
  <c r="AQ1272" i="1"/>
  <c r="AR1272" i="1"/>
  <c r="M1273" i="1"/>
  <c r="N1273" i="1"/>
  <c r="O1273" i="1"/>
  <c r="P1273" i="1"/>
  <c r="Q1273" i="1" s="1"/>
  <c r="R1273" i="1"/>
  <c r="S1273" i="1"/>
  <c r="T1273" i="1"/>
  <c r="U1273" i="1"/>
  <c r="V1273" i="1"/>
  <c r="W1273" i="1"/>
  <c r="X1273" i="1"/>
  <c r="Y1273" i="1"/>
  <c r="Z1273" i="1"/>
  <c r="AA1273" i="1"/>
  <c r="AB1273" i="1"/>
  <c r="AC1273" i="1"/>
  <c r="AE1273" i="1"/>
  <c r="AF1273" i="1"/>
  <c r="AG1273" i="1" s="1"/>
  <c r="AH1273" i="1"/>
  <c r="AJ1273" i="1"/>
  <c r="AI1273" i="1" s="1"/>
  <c r="AK1273" i="1"/>
  <c r="AL1273" i="1" s="1"/>
  <c r="AN1273" i="1"/>
  <c r="AQ1273" i="1"/>
  <c r="AR1273" i="1"/>
  <c r="M1274" i="1"/>
  <c r="V1274" i="1" s="1"/>
  <c r="N1274" i="1"/>
  <c r="O1274" i="1"/>
  <c r="P1274" i="1"/>
  <c r="Q1274" i="1" s="1"/>
  <c r="R1274" i="1"/>
  <c r="S1274" i="1"/>
  <c r="T1274" i="1"/>
  <c r="U1274" i="1"/>
  <c r="W1274" i="1"/>
  <c r="X1274" i="1"/>
  <c r="Y1274" i="1"/>
  <c r="Z1274" i="1"/>
  <c r="AA1274" i="1"/>
  <c r="AB1274" i="1"/>
  <c r="AC1274" i="1"/>
  <c r="AE1274" i="1"/>
  <c r="AF1274" i="1"/>
  <c r="AG1274" i="1" s="1"/>
  <c r="AH1274" i="1"/>
  <c r="AJ1274" i="1"/>
  <c r="AN1274" i="1"/>
  <c r="AM1274" i="1" s="1"/>
  <c r="AQ1274" i="1"/>
  <c r="AR1274" i="1"/>
  <c r="M1275" i="1"/>
  <c r="V1275" i="1" s="1"/>
  <c r="N1275" i="1"/>
  <c r="O1275" i="1"/>
  <c r="P1275" i="1"/>
  <c r="Q1275" i="1" s="1"/>
  <c r="R1275" i="1"/>
  <c r="S1275" i="1"/>
  <c r="T1275" i="1"/>
  <c r="U1275" i="1"/>
  <c r="W1275" i="1"/>
  <c r="X1275" i="1"/>
  <c r="Y1275" i="1"/>
  <c r="Z1275" i="1"/>
  <c r="AA1275" i="1"/>
  <c r="AB1275" i="1"/>
  <c r="AC1275" i="1"/>
  <c r="AE1275" i="1"/>
  <c r="AF1275" i="1"/>
  <c r="AG1275" i="1"/>
  <c r="AH1275" i="1"/>
  <c r="AJ1275" i="1"/>
  <c r="AI1275" i="1" s="1"/>
  <c r="AN1275" i="1"/>
  <c r="AQ1275" i="1"/>
  <c r="AR1275" i="1"/>
  <c r="M1276" i="1"/>
  <c r="V1276" i="1" s="1"/>
  <c r="N1276" i="1"/>
  <c r="O1276" i="1"/>
  <c r="P1276" i="1"/>
  <c r="Q1276" i="1" s="1"/>
  <c r="R1276" i="1"/>
  <c r="S1276" i="1"/>
  <c r="T1276" i="1"/>
  <c r="U1276" i="1"/>
  <c r="W1276" i="1"/>
  <c r="X1276" i="1"/>
  <c r="Y1276" i="1"/>
  <c r="Z1276" i="1"/>
  <c r="AA1276" i="1"/>
  <c r="AB1276" i="1"/>
  <c r="AC1276" i="1"/>
  <c r="AE1276" i="1"/>
  <c r="AF1276" i="1"/>
  <c r="AG1276" i="1" s="1"/>
  <c r="AH1276" i="1"/>
  <c r="AJ1276" i="1"/>
  <c r="AN1276" i="1"/>
  <c r="AQ1276" i="1"/>
  <c r="AR1276" i="1"/>
  <c r="M1277" i="1"/>
  <c r="N1277" i="1"/>
  <c r="O1277" i="1"/>
  <c r="P1277" i="1"/>
  <c r="Q1277" i="1" s="1"/>
  <c r="R1277" i="1"/>
  <c r="S1277" i="1"/>
  <c r="T1277" i="1"/>
  <c r="U1277" i="1"/>
  <c r="V1277" i="1"/>
  <c r="W1277" i="1"/>
  <c r="X1277" i="1"/>
  <c r="Y1277" i="1"/>
  <c r="Z1277" i="1"/>
  <c r="AA1277" i="1"/>
  <c r="AB1277" i="1"/>
  <c r="AC1277" i="1"/>
  <c r="AD1277" i="1"/>
  <c r="AE1277" i="1"/>
  <c r="AF1277" i="1"/>
  <c r="AG1277" i="1" s="1"/>
  <c r="AH1277" i="1"/>
  <c r="AJ1277" i="1"/>
  <c r="AI1277" i="1" s="1"/>
  <c r="AN1277" i="1"/>
  <c r="AM1277" i="1" s="1"/>
  <c r="AQ1277" i="1"/>
  <c r="AR1277" i="1"/>
  <c r="M1278" i="1"/>
  <c r="V1278" i="1" s="1"/>
  <c r="N1278" i="1"/>
  <c r="O1278" i="1"/>
  <c r="P1278" i="1"/>
  <c r="Q1278" i="1" s="1"/>
  <c r="R1278" i="1"/>
  <c r="S1278" i="1"/>
  <c r="T1278" i="1"/>
  <c r="U1278" i="1"/>
  <c r="W1278" i="1"/>
  <c r="X1278" i="1"/>
  <c r="Y1278" i="1"/>
  <c r="Z1278" i="1"/>
  <c r="AA1278" i="1"/>
  <c r="AB1278" i="1"/>
  <c r="AC1278" i="1"/>
  <c r="AE1278" i="1"/>
  <c r="AF1278" i="1"/>
  <c r="AG1278" i="1" s="1"/>
  <c r="AH1278" i="1"/>
  <c r="AJ1278" i="1"/>
  <c r="AN1278" i="1"/>
  <c r="AQ1278" i="1"/>
  <c r="AR1278" i="1"/>
  <c r="M1279" i="1"/>
  <c r="N1279" i="1"/>
  <c r="O1279" i="1"/>
  <c r="P1279" i="1"/>
  <c r="Q1279" i="1" s="1"/>
  <c r="R1279" i="1"/>
  <c r="S1279" i="1"/>
  <c r="T1279" i="1"/>
  <c r="U1279" i="1"/>
  <c r="V1279" i="1"/>
  <c r="W1279" i="1"/>
  <c r="X1279" i="1"/>
  <c r="Y1279" i="1"/>
  <c r="Z1279" i="1"/>
  <c r="AA1279" i="1"/>
  <c r="AD1279" i="1" s="1"/>
  <c r="AB1279" i="1"/>
  <c r="AC1279" i="1"/>
  <c r="AE1279" i="1"/>
  <c r="AF1279" i="1"/>
  <c r="AG1279" i="1" s="1"/>
  <c r="AH1279" i="1"/>
  <c r="AJ1279" i="1"/>
  <c r="AN1279" i="1"/>
  <c r="AM1279" i="1" s="1"/>
  <c r="AQ1279" i="1"/>
  <c r="AR1279" i="1"/>
  <c r="M1280" i="1"/>
  <c r="V1280" i="1" s="1"/>
  <c r="N1280" i="1"/>
  <c r="O1280" i="1"/>
  <c r="P1280" i="1"/>
  <c r="Q1280" i="1" s="1"/>
  <c r="R1280" i="1"/>
  <c r="S1280" i="1"/>
  <c r="T1280" i="1"/>
  <c r="U1280" i="1"/>
  <c r="W1280" i="1"/>
  <c r="X1280" i="1"/>
  <c r="Y1280" i="1"/>
  <c r="Z1280" i="1"/>
  <c r="AA1280" i="1"/>
  <c r="AB1280" i="1"/>
  <c r="AC1280" i="1"/>
  <c r="AE1280" i="1"/>
  <c r="AF1280" i="1"/>
  <c r="AG1280" i="1" s="1"/>
  <c r="AH1280" i="1"/>
  <c r="AJ1280" i="1"/>
  <c r="AI1280" i="1" s="1"/>
  <c r="AN1280" i="1"/>
  <c r="AQ1280" i="1"/>
  <c r="AR1280" i="1"/>
  <c r="M1281" i="1"/>
  <c r="N1281" i="1"/>
  <c r="O1281" i="1"/>
  <c r="P1281" i="1"/>
  <c r="Q1281" i="1" s="1"/>
  <c r="R1281" i="1"/>
  <c r="S1281" i="1"/>
  <c r="T1281" i="1"/>
  <c r="U1281" i="1"/>
  <c r="V1281" i="1"/>
  <c r="W1281" i="1"/>
  <c r="X1281" i="1"/>
  <c r="Y1281" i="1"/>
  <c r="Z1281" i="1"/>
  <c r="AA1281" i="1"/>
  <c r="AB1281" i="1"/>
  <c r="AC1281" i="1"/>
  <c r="AE1281" i="1"/>
  <c r="AF1281" i="1"/>
  <c r="AG1281" i="1" s="1"/>
  <c r="AH1281" i="1"/>
  <c r="AJ1281" i="1"/>
  <c r="AN1281" i="1"/>
  <c r="AQ1281" i="1"/>
  <c r="AR1281" i="1"/>
  <c r="M1282" i="1"/>
  <c r="V1282" i="1" s="1"/>
  <c r="N1282" i="1"/>
  <c r="O1282" i="1"/>
  <c r="P1282" i="1"/>
  <c r="Q1282" i="1" s="1"/>
  <c r="R1282" i="1"/>
  <c r="S1282" i="1"/>
  <c r="T1282" i="1"/>
  <c r="U1282" i="1"/>
  <c r="W1282" i="1"/>
  <c r="X1282" i="1"/>
  <c r="Y1282" i="1"/>
  <c r="Z1282" i="1"/>
  <c r="AA1282" i="1"/>
  <c r="AB1282" i="1"/>
  <c r="AC1282" i="1"/>
  <c r="AE1282" i="1"/>
  <c r="AF1282" i="1"/>
  <c r="AG1282" i="1" s="1"/>
  <c r="AH1282" i="1"/>
  <c r="AJ1282" i="1"/>
  <c r="AI1282" i="1" s="1"/>
  <c r="AN1282" i="1"/>
  <c r="AQ1282" i="1"/>
  <c r="AR1282" i="1"/>
  <c r="M1283" i="1"/>
  <c r="V1283" i="1" s="1"/>
  <c r="N1283" i="1"/>
  <c r="O1283" i="1"/>
  <c r="P1283" i="1"/>
  <c r="Q1283" i="1" s="1"/>
  <c r="R1283" i="1"/>
  <c r="S1283" i="1"/>
  <c r="T1283" i="1"/>
  <c r="U1283" i="1"/>
  <c r="W1283" i="1"/>
  <c r="X1283" i="1"/>
  <c r="Y1283" i="1"/>
  <c r="Z1283" i="1"/>
  <c r="AA1283" i="1"/>
  <c r="AB1283" i="1"/>
  <c r="AC1283" i="1"/>
  <c r="AE1283" i="1"/>
  <c r="AF1283" i="1"/>
  <c r="AG1283" i="1" s="1"/>
  <c r="AH1283" i="1"/>
  <c r="AJ1283" i="1"/>
  <c r="AI1283" i="1" s="1"/>
  <c r="AN1283" i="1"/>
  <c r="AQ1283" i="1"/>
  <c r="AR1283" i="1"/>
  <c r="M1284" i="1"/>
  <c r="V1284" i="1" s="1"/>
  <c r="N1284" i="1"/>
  <c r="O1284" i="1"/>
  <c r="P1284" i="1"/>
  <c r="Q1284" i="1" s="1"/>
  <c r="R1284" i="1"/>
  <c r="S1284" i="1"/>
  <c r="T1284" i="1"/>
  <c r="U1284" i="1"/>
  <c r="W1284" i="1"/>
  <c r="X1284" i="1"/>
  <c r="Y1284" i="1"/>
  <c r="Z1284" i="1"/>
  <c r="AA1284" i="1"/>
  <c r="AB1284" i="1"/>
  <c r="AC1284" i="1"/>
  <c r="AE1284" i="1"/>
  <c r="AF1284" i="1"/>
  <c r="AG1284" i="1" s="1"/>
  <c r="AH1284" i="1"/>
  <c r="AJ1284" i="1"/>
  <c r="AN1284" i="1"/>
  <c r="AQ1284" i="1"/>
  <c r="AR1284" i="1"/>
  <c r="M1285" i="1"/>
  <c r="V1285" i="1" s="1"/>
  <c r="N1285" i="1"/>
  <c r="O1285" i="1"/>
  <c r="P1285" i="1"/>
  <c r="Q1285" i="1" s="1"/>
  <c r="R1285" i="1"/>
  <c r="S1285" i="1"/>
  <c r="T1285" i="1"/>
  <c r="U1285" i="1"/>
  <c r="W1285" i="1"/>
  <c r="X1285" i="1"/>
  <c r="Y1285" i="1"/>
  <c r="Z1285" i="1"/>
  <c r="AA1285" i="1"/>
  <c r="AB1285" i="1"/>
  <c r="AC1285" i="1"/>
  <c r="AE1285" i="1"/>
  <c r="AF1285" i="1"/>
  <c r="AG1285" i="1" s="1"/>
  <c r="AH1285" i="1"/>
  <c r="AJ1285" i="1"/>
  <c r="AN1285" i="1"/>
  <c r="AM1285" i="1" s="1"/>
  <c r="AQ1285" i="1"/>
  <c r="AR1285" i="1"/>
  <c r="M1286" i="1"/>
  <c r="V1286" i="1" s="1"/>
  <c r="N1286" i="1"/>
  <c r="O1286" i="1"/>
  <c r="P1286" i="1"/>
  <c r="Q1286" i="1" s="1"/>
  <c r="R1286" i="1"/>
  <c r="S1286" i="1"/>
  <c r="T1286" i="1"/>
  <c r="U1286" i="1"/>
  <c r="W1286" i="1"/>
  <c r="X1286" i="1"/>
  <c r="Y1286" i="1"/>
  <c r="Z1286" i="1"/>
  <c r="AA1286" i="1"/>
  <c r="AB1286" i="1"/>
  <c r="AC1286" i="1"/>
  <c r="AE1286" i="1"/>
  <c r="AF1286" i="1"/>
  <c r="AG1286" i="1" s="1"/>
  <c r="AH1286" i="1"/>
  <c r="AJ1286" i="1"/>
  <c r="AN1286" i="1"/>
  <c r="AM1286" i="1" s="1"/>
  <c r="AO1286" i="1"/>
  <c r="AP1286" i="1" s="1"/>
  <c r="AQ1286" i="1"/>
  <c r="AR1286" i="1"/>
  <c r="M1287" i="1"/>
  <c r="V1287" i="1" s="1"/>
  <c r="N1287" i="1"/>
  <c r="O1287" i="1"/>
  <c r="P1287" i="1"/>
  <c r="Q1287" i="1" s="1"/>
  <c r="R1287" i="1"/>
  <c r="S1287" i="1"/>
  <c r="T1287" i="1"/>
  <c r="U1287" i="1"/>
  <c r="W1287" i="1"/>
  <c r="X1287" i="1"/>
  <c r="Y1287" i="1"/>
  <c r="Z1287" i="1"/>
  <c r="AA1287" i="1"/>
  <c r="AD1287" i="1" s="1"/>
  <c r="AB1287" i="1"/>
  <c r="AC1287" i="1"/>
  <c r="AE1287" i="1"/>
  <c r="AF1287" i="1"/>
  <c r="AG1287" i="1"/>
  <c r="AH1287" i="1"/>
  <c r="AJ1287" i="1"/>
  <c r="AN1287" i="1"/>
  <c r="AQ1287" i="1"/>
  <c r="AR1287" i="1"/>
  <c r="M1288" i="1"/>
  <c r="V1288" i="1" s="1"/>
  <c r="N1288" i="1"/>
  <c r="O1288" i="1"/>
  <c r="P1288" i="1"/>
  <c r="Q1288" i="1"/>
  <c r="R1288" i="1"/>
  <c r="S1288" i="1"/>
  <c r="T1288" i="1"/>
  <c r="U1288" i="1"/>
  <c r="W1288" i="1"/>
  <c r="X1288" i="1"/>
  <c r="Y1288" i="1"/>
  <c r="Z1288" i="1"/>
  <c r="AA1288" i="1"/>
  <c r="AB1288" i="1"/>
  <c r="AC1288" i="1"/>
  <c r="AE1288" i="1"/>
  <c r="AF1288" i="1"/>
  <c r="AG1288" i="1" s="1"/>
  <c r="AH1288" i="1"/>
  <c r="AJ1288" i="1"/>
  <c r="AI1288" i="1" s="1"/>
  <c r="AK1288" i="1"/>
  <c r="AL1288" i="1" s="1"/>
  <c r="AN1288" i="1"/>
  <c r="AQ1288" i="1"/>
  <c r="AR1288" i="1"/>
  <c r="M1289" i="1"/>
  <c r="N1289" i="1"/>
  <c r="O1289" i="1"/>
  <c r="P1289" i="1"/>
  <c r="Q1289" i="1" s="1"/>
  <c r="R1289" i="1"/>
  <c r="S1289" i="1"/>
  <c r="T1289" i="1"/>
  <c r="U1289" i="1"/>
  <c r="V1289" i="1"/>
  <c r="W1289" i="1"/>
  <c r="X1289" i="1"/>
  <c r="Y1289" i="1"/>
  <c r="Z1289" i="1"/>
  <c r="AA1289" i="1"/>
  <c r="AD1289" i="1" s="1"/>
  <c r="AB1289" i="1"/>
  <c r="AC1289" i="1"/>
  <c r="AE1289" i="1"/>
  <c r="AF1289" i="1"/>
  <c r="AG1289" i="1" s="1"/>
  <c r="AH1289" i="1"/>
  <c r="AJ1289" i="1"/>
  <c r="AI1289" i="1" s="1"/>
  <c r="AK1289" i="1"/>
  <c r="AL1289" i="1" s="1"/>
  <c r="AN1289" i="1"/>
  <c r="AM1289" i="1" s="1"/>
  <c r="AQ1289" i="1"/>
  <c r="AR1289" i="1"/>
  <c r="M1290" i="1"/>
  <c r="V1290" i="1" s="1"/>
  <c r="N1290" i="1"/>
  <c r="O1290" i="1"/>
  <c r="P1290" i="1"/>
  <c r="Q1290" i="1" s="1"/>
  <c r="R1290" i="1"/>
  <c r="S1290" i="1"/>
  <c r="T1290" i="1"/>
  <c r="U1290" i="1"/>
  <c r="W1290" i="1"/>
  <c r="X1290" i="1"/>
  <c r="Y1290" i="1"/>
  <c r="Z1290" i="1"/>
  <c r="AA1290" i="1"/>
  <c r="AB1290" i="1"/>
  <c r="AC1290" i="1"/>
  <c r="AE1290" i="1"/>
  <c r="AF1290" i="1"/>
  <c r="AG1290" i="1" s="1"/>
  <c r="AH1290" i="1"/>
  <c r="AJ1290" i="1"/>
  <c r="AI1290" i="1" s="1"/>
  <c r="AK1290" i="1"/>
  <c r="AL1290" i="1" s="1"/>
  <c r="AN1290" i="1"/>
  <c r="AM1290" i="1" s="1"/>
  <c r="AQ1290" i="1"/>
  <c r="AR1290" i="1"/>
  <c r="M1291" i="1"/>
  <c r="V1291" i="1" s="1"/>
  <c r="N1291" i="1"/>
  <c r="O1291" i="1"/>
  <c r="P1291" i="1"/>
  <c r="Q1291" i="1" s="1"/>
  <c r="R1291" i="1"/>
  <c r="S1291" i="1"/>
  <c r="T1291" i="1"/>
  <c r="U1291" i="1"/>
  <c r="W1291" i="1"/>
  <c r="X1291" i="1"/>
  <c r="Y1291" i="1"/>
  <c r="Z1291" i="1"/>
  <c r="AA1291" i="1"/>
  <c r="AB1291" i="1"/>
  <c r="AC1291" i="1"/>
  <c r="AE1291" i="1"/>
  <c r="AF1291" i="1"/>
  <c r="AG1291" i="1" s="1"/>
  <c r="AH1291" i="1"/>
  <c r="AJ1291" i="1"/>
  <c r="AI1291" i="1" s="1"/>
  <c r="AN1291" i="1"/>
  <c r="AQ1291" i="1"/>
  <c r="AR1291" i="1"/>
  <c r="M1292" i="1"/>
  <c r="V1292" i="1" s="1"/>
  <c r="N1292" i="1"/>
  <c r="O1292" i="1"/>
  <c r="P1292" i="1"/>
  <c r="Q1292" i="1" s="1"/>
  <c r="R1292" i="1"/>
  <c r="S1292" i="1"/>
  <c r="T1292" i="1"/>
  <c r="U1292" i="1"/>
  <c r="W1292" i="1"/>
  <c r="X1292" i="1"/>
  <c r="Y1292" i="1"/>
  <c r="Z1292" i="1"/>
  <c r="AA1292" i="1"/>
  <c r="AB1292" i="1"/>
  <c r="AC1292" i="1"/>
  <c r="AE1292" i="1"/>
  <c r="AF1292" i="1"/>
  <c r="AG1292" i="1" s="1"/>
  <c r="AH1292" i="1"/>
  <c r="AJ1292" i="1"/>
  <c r="AN1292" i="1"/>
  <c r="AM1292" i="1" s="1"/>
  <c r="AQ1292" i="1"/>
  <c r="AR1292" i="1"/>
  <c r="M1293" i="1"/>
  <c r="N1293" i="1"/>
  <c r="O1293" i="1"/>
  <c r="P1293" i="1"/>
  <c r="Q1293" i="1" s="1"/>
  <c r="R1293" i="1"/>
  <c r="S1293" i="1"/>
  <c r="T1293" i="1"/>
  <c r="U1293" i="1"/>
  <c r="V1293" i="1"/>
  <c r="W1293" i="1"/>
  <c r="X1293" i="1"/>
  <c r="Y1293" i="1"/>
  <c r="Z1293" i="1"/>
  <c r="AA1293" i="1"/>
  <c r="AD1293" i="1" s="1"/>
  <c r="AB1293" i="1"/>
  <c r="AC1293" i="1"/>
  <c r="AE1293" i="1"/>
  <c r="AF1293" i="1"/>
  <c r="AG1293" i="1" s="1"/>
  <c r="AH1293" i="1"/>
  <c r="AJ1293" i="1"/>
  <c r="AI1293" i="1" s="1"/>
  <c r="AN1293" i="1"/>
  <c r="AQ1293" i="1"/>
  <c r="AR1293" i="1"/>
  <c r="M1294" i="1"/>
  <c r="V1294" i="1" s="1"/>
  <c r="N1294" i="1"/>
  <c r="O1294" i="1"/>
  <c r="P1294" i="1"/>
  <c r="Q1294" i="1" s="1"/>
  <c r="R1294" i="1"/>
  <c r="S1294" i="1"/>
  <c r="T1294" i="1"/>
  <c r="U1294" i="1"/>
  <c r="W1294" i="1"/>
  <c r="X1294" i="1"/>
  <c r="Y1294" i="1"/>
  <c r="Z1294" i="1"/>
  <c r="AA1294" i="1"/>
  <c r="AB1294" i="1"/>
  <c r="AC1294" i="1"/>
  <c r="AE1294" i="1"/>
  <c r="AF1294" i="1"/>
  <c r="AG1294" i="1" s="1"/>
  <c r="AH1294" i="1"/>
  <c r="AJ1294" i="1"/>
  <c r="AI1294" i="1" s="1"/>
  <c r="AN1294" i="1"/>
  <c r="AQ1294" i="1"/>
  <c r="AR1294" i="1"/>
  <c r="M1295" i="1"/>
  <c r="V1295" i="1" s="1"/>
  <c r="N1295" i="1"/>
  <c r="O1295" i="1"/>
  <c r="P1295" i="1"/>
  <c r="Q1295" i="1"/>
  <c r="R1295" i="1"/>
  <c r="S1295" i="1"/>
  <c r="T1295" i="1"/>
  <c r="U1295" i="1"/>
  <c r="W1295" i="1"/>
  <c r="X1295" i="1"/>
  <c r="Y1295" i="1"/>
  <c r="Z1295" i="1"/>
  <c r="AA1295" i="1"/>
  <c r="AD1295" i="1" s="1"/>
  <c r="AB1295" i="1"/>
  <c r="AC1295" i="1"/>
  <c r="AE1295" i="1"/>
  <c r="AF1295" i="1"/>
  <c r="AG1295" i="1" s="1"/>
  <c r="AH1295" i="1"/>
  <c r="AJ1295" i="1"/>
  <c r="AN1295" i="1"/>
  <c r="AM1295" i="1" s="1"/>
  <c r="AQ1295" i="1"/>
  <c r="AR1295" i="1"/>
  <c r="M1296" i="1"/>
  <c r="V1296" i="1" s="1"/>
  <c r="N1296" i="1"/>
  <c r="O1296" i="1"/>
  <c r="P1296" i="1"/>
  <c r="Q1296" i="1" s="1"/>
  <c r="R1296" i="1"/>
  <c r="S1296" i="1"/>
  <c r="T1296" i="1"/>
  <c r="U1296" i="1"/>
  <c r="W1296" i="1"/>
  <c r="X1296" i="1"/>
  <c r="Y1296" i="1"/>
  <c r="Z1296" i="1"/>
  <c r="AA1296" i="1"/>
  <c r="AB1296" i="1"/>
  <c r="AC1296" i="1"/>
  <c r="AE1296" i="1"/>
  <c r="AF1296" i="1"/>
  <c r="AG1296" i="1" s="1"/>
  <c r="AH1296" i="1"/>
  <c r="AJ1296" i="1"/>
  <c r="AI1296" i="1" s="1"/>
  <c r="AN1296" i="1"/>
  <c r="AQ1296" i="1"/>
  <c r="AR1296" i="1"/>
  <c r="M1297" i="1"/>
  <c r="N1297" i="1"/>
  <c r="O1297" i="1"/>
  <c r="P1297" i="1"/>
  <c r="Q1297" i="1" s="1"/>
  <c r="R1297" i="1"/>
  <c r="S1297" i="1"/>
  <c r="T1297" i="1"/>
  <c r="U1297" i="1"/>
  <c r="V1297" i="1"/>
  <c r="W1297" i="1"/>
  <c r="X1297" i="1"/>
  <c r="Y1297" i="1"/>
  <c r="Z1297" i="1"/>
  <c r="AA1297" i="1"/>
  <c r="AB1297" i="1"/>
  <c r="AC1297" i="1"/>
  <c r="AE1297" i="1"/>
  <c r="AF1297" i="1"/>
  <c r="AG1297" i="1" s="1"/>
  <c r="AH1297" i="1"/>
  <c r="AJ1297" i="1"/>
  <c r="AN1297" i="1"/>
  <c r="AM1297" i="1" s="1"/>
  <c r="AO1297" i="1"/>
  <c r="AP1297" i="1" s="1"/>
  <c r="AQ1297" i="1"/>
  <c r="AR1297" i="1"/>
  <c r="M1298" i="1"/>
  <c r="V1298" i="1" s="1"/>
  <c r="N1298" i="1"/>
  <c r="O1298" i="1"/>
  <c r="P1298" i="1"/>
  <c r="Q1298" i="1" s="1"/>
  <c r="R1298" i="1"/>
  <c r="S1298" i="1"/>
  <c r="T1298" i="1"/>
  <c r="U1298" i="1"/>
  <c r="W1298" i="1"/>
  <c r="X1298" i="1"/>
  <c r="Y1298" i="1"/>
  <c r="Z1298" i="1"/>
  <c r="AA1298" i="1"/>
  <c r="AB1298" i="1"/>
  <c r="AC1298" i="1"/>
  <c r="AD1298" i="1" s="1"/>
  <c r="AE1298" i="1"/>
  <c r="AF1298" i="1"/>
  <c r="AG1298" i="1" s="1"/>
  <c r="AH1298" i="1"/>
  <c r="AJ1298" i="1"/>
  <c r="AN1298" i="1"/>
  <c r="AM1298" i="1" s="1"/>
  <c r="AO1298" i="1"/>
  <c r="AP1298" i="1" s="1"/>
  <c r="AQ1298" i="1"/>
  <c r="AR1298" i="1"/>
  <c r="M1299" i="1"/>
  <c r="V1299" i="1" s="1"/>
  <c r="N1299" i="1"/>
  <c r="O1299" i="1"/>
  <c r="P1299" i="1"/>
  <c r="Q1299" i="1" s="1"/>
  <c r="R1299" i="1"/>
  <c r="S1299" i="1"/>
  <c r="T1299" i="1"/>
  <c r="U1299" i="1"/>
  <c r="W1299" i="1"/>
  <c r="X1299" i="1"/>
  <c r="Y1299" i="1"/>
  <c r="Z1299" i="1"/>
  <c r="AA1299" i="1"/>
  <c r="AB1299" i="1"/>
  <c r="AC1299" i="1"/>
  <c r="AE1299" i="1"/>
  <c r="AF1299" i="1"/>
  <c r="AG1299" i="1"/>
  <c r="AH1299" i="1"/>
  <c r="AJ1299" i="1"/>
  <c r="AI1299" i="1" s="1"/>
  <c r="AN1299" i="1"/>
  <c r="AQ1299" i="1"/>
  <c r="AR1299" i="1"/>
  <c r="M1300" i="1"/>
  <c r="V1300" i="1" s="1"/>
  <c r="N1300" i="1"/>
  <c r="O1300" i="1"/>
  <c r="P1300" i="1"/>
  <c r="Q1300" i="1" s="1"/>
  <c r="R1300" i="1"/>
  <c r="S1300" i="1"/>
  <c r="T1300" i="1"/>
  <c r="U1300" i="1"/>
  <c r="W1300" i="1"/>
  <c r="X1300" i="1"/>
  <c r="Y1300" i="1"/>
  <c r="Z1300" i="1"/>
  <c r="AA1300" i="1"/>
  <c r="AB1300" i="1"/>
  <c r="AC1300" i="1"/>
  <c r="AE1300" i="1"/>
  <c r="AF1300" i="1"/>
  <c r="AG1300" i="1" s="1"/>
  <c r="AH1300" i="1"/>
  <c r="AJ1300" i="1"/>
  <c r="AN1300" i="1"/>
  <c r="AM1300" i="1" s="1"/>
  <c r="AQ1300" i="1"/>
  <c r="AR1300" i="1"/>
  <c r="M1301" i="1"/>
  <c r="N1301" i="1"/>
  <c r="O1301" i="1"/>
  <c r="P1301" i="1"/>
  <c r="Q1301" i="1" s="1"/>
  <c r="R1301" i="1"/>
  <c r="S1301" i="1"/>
  <c r="T1301" i="1"/>
  <c r="U1301" i="1"/>
  <c r="V1301" i="1"/>
  <c r="W1301" i="1"/>
  <c r="X1301" i="1"/>
  <c r="Y1301" i="1"/>
  <c r="Z1301" i="1"/>
  <c r="AA1301" i="1"/>
  <c r="AB1301" i="1"/>
  <c r="AC1301" i="1"/>
  <c r="AE1301" i="1"/>
  <c r="AF1301" i="1"/>
  <c r="AG1301" i="1" s="1"/>
  <c r="AH1301" i="1"/>
  <c r="AJ1301" i="1"/>
  <c r="AI1301" i="1" s="1"/>
  <c r="AN1301" i="1"/>
  <c r="AM1301" i="1" s="1"/>
  <c r="AQ1301" i="1"/>
  <c r="AR1301" i="1"/>
  <c r="M1302" i="1"/>
  <c r="V1302" i="1" s="1"/>
  <c r="N1302" i="1"/>
  <c r="O1302" i="1"/>
  <c r="P1302" i="1"/>
  <c r="Q1302" i="1" s="1"/>
  <c r="R1302" i="1"/>
  <c r="S1302" i="1"/>
  <c r="T1302" i="1"/>
  <c r="U1302" i="1"/>
  <c r="W1302" i="1"/>
  <c r="X1302" i="1"/>
  <c r="Y1302" i="1"/>
  <c r="Z1302" i="1"/>
  <c r="AA1302" i="1"/>
  <c r="AB1302" i="1"/>
  <c r="AC1302" i="1"/>
  <c r="AE1302" i="1"/>
  <c r="AF1302" i="1"/>
  <c r="AG1302" i="1" s="1"/>
  <c r="AH1302" i="1"/>
  <c r="AJ1302" i="1"/>
  <c r="AI1302" i="1" s="1"/>
  <c r="AK1302" i="1"/>
  <c r="AL1302" i="1" s="1"/>
  <c r="AN1302" i="1"/>
  <c r="AM1302" i="1" s="1"/>
  <c r="AQ1302" i="1"/>
  <c r="AR1302" i="1"/>
  <c r="M1303" i="1"/>
  <c r="V1303" i="1" s="1"/>
  <c r="N1303" i="1"/>
  <c r="O1303" i="1"/>
  <c r="P1303" i="1"/>
  <c r="Q1303" i="1" s="1"/>
  <c r="R1303" i="1"/>
  <c r="S1303" i="1"/>
  <c r="T1303" i="1"/>
  <c r="U1303" i="1"/>
  <c r="W1303" i="1"/>
  <c r="X1303" i="1"/>
  <c r="Y1303" i="1"/>
  <c r="Z1303" i="1"/>
  <c r="AA1303" i="1"/>
  <c r="AB1303" i="1"/>
  <c r="AC1303" i="1"/>
  <c r="AE1303" i="1"/>
  <c r="AF1303" i="1"/>
  <c r="AG1303" i="1" s="1"/>
  <c r="AH1303" i="1"/>
  <c r="AJ1303" i="1"/>
  <c r="AN1303" i="1"/>
  <c r="AM1303" i="1" s="1"/>
  <c r="AQ1303" i="1"/>
  <c r="AR1303" i="1"/>
  <c r="M1304" i="1"/>
  <c r="V1304" i="1" s="1"/>
  <c r="N1304" i="1"/>
  <c r="O1304" i="1"/>
  <c r="P1304" i="1"/>
  <c r="Q1304" i="1" s="1"/>
  <c r="R1304" i="1"/>
  <c r="S1304" i="1"/>
  <c r="T1304" i="1"/>
  <c r="U1304" i="1"/>
  <c r="W1304" i="1"/>
  <c r="X1304" i="1"/>
  <c r="Y1304" i="1"/>
  <c r="Z1304" i="1"/>
  <c r="AA1304" i="1"/>
  <c r="AB1304" i="1"/>
  <c r="AC1304" i="1"/>
  <c r="AE1304" i="1"/>
  <c r="AF1304" i="1"/>
  <c r="AG1304" i="1" s="1"/>
  <c r="AH1304" i="1"/>
  <c r="AJ1304" i="1"/>
  <c r="AI1304" i="1" s="1"/>
  <c r="AN1304" i="1"/>
  <c r="AQ1304" i="1"/>
  <c r="AR1304" i="1"/>
  <c r="M1305" i="1"/>
  <c r="N1305" i="1"/>
  <c r="O1305" i="1"/>
  <c r="P1305" i="1"/>
  <c r="Q1305" i="1" s="1"/>
  <c r="R1305" i="1"/>
  <c r="S1305" i="1"/>
  <c r="T1305" i="1"/>
  <c r="U1305" i="1"/>
  <c r="V1305" i="1"/>
  <c r="W1305" i="1"/>
  <c r="X1305" i="1"/>
  <c r="Y1305" i="1"/>
  <c r="Z1305" i="1"/>
  <c r="AA1305" i="1"/>
  <c r="AD1305" i="1" s="1"/>
  <c r="AB1305" i="1"/>
  <c r="AC1305" i="1"/>
  <c r="AE1305" i="1"/>
  <c r="AF1305" i="1"/>
  <c r="AG1305" i="1" s="1"/>
  <c r="AH1305" i="1"/>
  <c r="AJ1305" i="1"/>
  <c r="AN1305" i="1"/>
  <c r="AQ1305" i="1"/>
  <c r="AR1305" i="1"/>
  <c r="M1306" i="1"/>
  <c r="V1306" i="1" s="1"/>
  <c r="N1306" i="1"/>
  <c r="O1306" i="1"/>
  <c r="P1306" i="1"/>
  <c r="Q1306" i="1" s="1"/>
  <c r="R1306" i="1"/>
  <c r="S1306" i="1"/>
  <c r="T1306" i="1"/>
  <c r="U1306" i="1"/>
  <c r="W1306" i="1"/>
  <c r="X1306" i="1"/>
  <c r="Y1306" i="1"/>
  <c r="Z1306" i="1"/>
  <c r="AA1306" i="1"/>
  <c r="AB1306" i="1"/>
  <c r="AC1306" i="1"/>
  <c r="AE1306" i="1"/>
  <c r="AF1306" i="1"/>
  <c r="AG1306" i="1" s="1"/>
  <c r="AH1306" i="1"/>
  <c r="AJ1306" i="1"/>
  <c r="AN1306" i="1"/>
  <c r="AM1306" i="1" s="1"/>
  <c r="AO1306" i="1"/>
  <c r="AP1306" i="1" s="1"/>
  <c r="AQ1306" i="1"/>
  <c r="AR1306" i="1"/>
  <c r="M1307" i="1"/>
  <c r="V1307" i="1" s="1"/>
  <c r="N1307" i="1"/>
  <c r="O1307" i="1"/>
  <c r="P1307" i="1"/>
  <c r="Q1307" i="1" s="1"/>
  <c r="R1307" i="1"/>
  <c r="S1307" i="1"/>
  <c r="T1307" i="1"/>
  <c r="U1307" i="1"/>
  <c r="W1307" i="1"/>
  <c r="X1307" i="1"/>
  <c r="Y1307" i="1"/>
  <c r="Z1307" i="1"/>
  <c r="AA1307" i="1"/>
  <c r="AB1307" i="1"/>
  <c r="AC1307" i="1"/>
  <c r="AE1307" i="1"/>
  <c r="AF1307" i="1"/>
  <c r="AG1307" i="1" s="1"/>
  <c r="AH1307" i="1"/>
  <c r="AJ1307" i="1"/>
  <c r="AI1307" i="1" s="1"/>
  <c r="AN1307" i="1"/>
  <c r="AQ1307" i="1"/>
  <c r="AR1307" i="1"/>
  <c r="M1308" i="1"/>
  <c r="V1308" i="1" s="1"/>
  <c r="N1308" i="1"/>
  <c r="O1308" i="1"/>
  <c r="P1308" i="1"/>
  <c r="Q1308" i="1" s="1"/>
  <c r="R1308" i="1"/>
  <c r="S1308" i="1"/>
  <c r="T1308" i="1"/>
  <c r="U1308" i="1"/>
  <c r="W1308" i="1"/>
  <c r="X1308" i="1"/>
  <c r="Y1308" i="1"/>
  <c r="Z1308" i="1"/>
  <c r="AA1308" i="1"/>
  <c r="AB1308" i="1"/>
  <c r="AC1308" i="1"/>
  <c r="AE1308" i="1"/>
  <c r="AF1308" i="1"/>
  <c r="AG1308" i="1"/>
  <c r="AH1308" i="1"/>
  <c r="AJ1308" i="1"/>
  <c r="AN1308" i="1"/>
  <c r="AM1308" i="1" s="1"/>
  <c r="AQ1308" i="1"/>
  <c r="AR1308" i="1"/>
  <c r="M1309" i="1"/>
  <c r="N1309" i="1"/>
  <c r="O1309" i="1"/>
  <c r="P1309" i="1"/>
  <c r="Q1309" i="1" s="1"/>
  <c r="R1309" i="1"/>
  <c r="S1309" i="1"/>
  <c r="T1309" i="1"/>
  <c r="U1309" i="1"/>
  <c r="V1309" i="1"/>
  <c r="W1309" i="1"/>
  <c r="X1309" i="1"/>
  <c r="Y1309" i="1"/>
  <c r="Z1309" i="1"/>
  <c r="AA1309" i="1"/>
  <c r="AB1309" i="1"/>
  <c r="AC1309" i="1"/>
  <c r="AE1309" i="1"/>
  <c r="AF1309" i="1"/>
  <c r="AG1309" i="1" s="1"/>
  <c r="AH1309" i="1"/>
  <c r="AJ1309" i="1"/>
  <c r="AI1309" i="1" s="1"/>
  <c r="AN1309" i="1"/>
  <c r="AM1309" i="1" s="1"/>
  <c r="AO1309" i="1"/>
  <c r="AP1309" i="1" s="1"/>
  <c r="AQ1309" i="1"/>
  <c r="AR1309" i="1"/>
  <c r="M1310" i="1"/>
  <c r="V1310" i="1" s="1"/>
  <c r="N1310" i="1"/>
  <c r="O1310" i="1"/>
  <c r="P1310" i="1"/>
  <c r="Q1310" i="1" s="1"/>
  <c r="R1310" i="1"/>
  <c r="S1310" i="1"/>
  <c r="T1310" i="1"/>
  <c r="U1310" i="1"/>
  <c r="W1310" i="1"/>
  <c r="X1310" i="1"/>
  <c r="Y1310" i="1"/>
  <c r="Z1310" i="1"/>
  <c r="AA1310" i="1"/>
  <c r="AB1310" i="1"/>
  <c r="AC1310" i="1"/>
  <c r="AE1310" i="1"/>
  <c r="AF1310" i="1"/>
  <c r="AG1310" i="1" s="1"/>
  <c r="AH1310" i="1"/>
  <c r="AJ1310" i="1"/>
  <c r="AI1310" i="1" s="1"/>
  <c r="AN1310" i="1"/>
  <c r="AM1310" i="1" s="1"/>
  <c r="AO1310" i="1"/>
  <c r="AP1310" i="1" s="1"/>
  <c r="AQ1310" i="1"/>
  <c r="AR1310" i="1"/>
  <c r="M1311" i="1"/>
  <c r="V1311" i="1" s="1"/>
  <c r="N1311" i="1"/>
  <c r="O1311" i="1"/>
  <c r="P1311" i="1"/>
  <c r="Q1311" i="1" s="1"/>
  <c r="R1311" i="1"/>
  <c r="S1311" i="1"/>
  <c r="T1311" i="1"/>
  <c r="U1311" i="1"/>
  <c r="W1311" i="1"/>
  <c r="X1311" i="1"/>
  <c r="Y1311" i="1"/>
  <c r="Z1311" i="1"/>
  <c r="AA1311" i="1"/>
  <c r="AD1311" i="1" s="1"/>
  <c r="AB1311" i="1"/>
  <c r="AC1311" i="1"/>
  <c r="AE1311" i="1"/>
  <c r="AF1311" i="1"/>
  <c r="AG1311" i="1" s="1"/>
  <c r="AH1311" i="1"/>
  <c r="AJ1311" i="1"/>
  <c r="AN1311" i="1"/>
  <c r="AM1311" i="1" s="1"/>
  <c r="AQ1311" i="1"/>
  <c r="AR1311" i="1"/>
  <c r="M1312" i="1"/>
  <c r="V1312" i="1" s="1"/>
  <c r="N1312" i="1"/>
  <c r="O1312" i="1"/>
  <c r="P1312" i="1"/>
  <c r="Q1312" i="1" s="1"/>
  <c r="R1312" i="1"/>
  <c r="S1312" i="1"/>
  <c r="T1312" i="1"/>
  <c r="U1312" i="1"/>
  <c r="W1312" i="1"/>
  <c r="X1312" i="1"/>
  <c r="Y1312" i="1"/>
  <c r="Z1312" i="1"/>
  <c r="AA1312" i="1"/>
  <c r="AB1312" i="1"/>
  <c r="AC1312" i="1"/>
  <c r="AE1312" i="1"/>
  <c r="AF1312" i="1"/>
  <c r="AG1312" i="1" s="1"/>
  <c r="AH1312" i="1"/>
  <c r="AJ1312" i="1"/>
  <c r="AI1312" i="1" s="1"/>
  <c r="AN1312" i="1"/>
  <c r="AQ1312" i="1"/>
  <c r="AR1312" i="1"/>
  <c r="M1313" i="1"/>
  <c r="N1313" i="1"/>
  <c r="O1313" i="1"/>
  <c r="P1313" i="1"/>
  <c r="Q1313" i="1" s="1"/>
  <c r="R1313" i="1"/>
  <c r="S1313" i="1"/>
  <c r="T1313" i="1"/>
  <c r="U1313" i="1"/>
  <c r="V1313" i="1"/>
  <c r="W1313" i="1"/>
  <c r="X1313" i="1"/>
  <c r="Y1313" i="1"/>
  <c r="Z1313" i="1"/>
  <c r="AA1313" i="1"/>
  <c r="AB1313" i="1"/>
  <c r="AC1313" i="1"/>
  <c r="AD1313" i="1"/>
  <c r="AE1313" i="1"/>
  <c r="AF1313" i="1"/>
  <c r="AG1313" i="1" s="1"/>
  <c r="AH1313" i="1"/>
  <c r="AJ1313" i="1"/>
  <c r="AI1313" i="1" s="1"/>
  <c r="AN1313" i="1"/>
  <c r="AQ1313" i="1"/>
  <c r="AR1313" i="1"/>
  <c r="M1314" i="1"/>
  <c r="V1314" i="1" s="1"/>
  <c r="N1314" i="1"/>
  <c r="O1314" i="1"/>
  <c r="P1314" i="1"/>
  <c r="Q1314" i="1" s="1"/>
  <c r="R1314" i="1"/>
  <c r="S1314" i="1"/>
  <c r="T1314" i="1"/>
  <c r="U1314" i="1"/>
  <c r="W1314" i="1"/>
  <c r="X1314" i="1"/>
  <c r="Y1314" i="1"/>
  <c r="Z1314" i="1"/>
  <c r="AA1314" i="1"/>
  <c r="AB1314" i="1"/>
  <c r="AC1314" i="1"/>
  <c r="AE1314" i="1"/>
  <c r="AF1314" i="1"/>
  <c r="AG1314" i="1" s="1"/>
  <c r="AH1314" i="1"/>
  <c r="AJ1314" i="1"/>
  <c r="AI1314" i="1" s="1"/>
  <c r="AK1314" i="1"/>
  <c r="AL1314" i="1" s="1"/>
  <c r="AN1314" i="1"/>
  <c r="AM1314" i="1" s="1"/>
  <c r="AQ1314" i="1"/>
  <c r="AR1314" i="1"/>
  <c r="M1315" i="1"/>
  <c r="N1315" i="1"/>
  <c r="O1315" i="1"/>
  <c r="P1315" i="1"/>
  <c r="Q1315" i="1" s="1"/>
  <c r="R1315" i="1"/>
  <c r="S1315" i="1"/>
  <c r="T1315" i="1"/>
  <c r="U1315" i="1"/>
  <c r="V1315" i="1"/>
  <c r="W1315" i="1"/>
  <c r="X1315" i="1"/>
  <c r="Y1315" i="1"/>
  <c r="Z1315" i="1"/>
  <c r="AA1315" i="1"/>
  <c r="AD1315" i="1" s="1"/>
  <c r="AB1315" i="1"/>
  <c r="AC1315" i="1"/>
  <c r="AE1315" i="1"/>
  <c r="AF1315" i="1"/>
  <c r="AG1315" i="1" s="1"/>
  <c r="AH1315" i="1"/>
  <c r="AJ1315" i="1"/>
  <c r="AI1315" i="1" s="1"/>
  <c r="AN1315" i="1"/>
  <c r="AQ1315" i="1"/>
  <c r="AR1315" i="1"/>
  <c r="M1316" i="1"/>
  <c r="V1316" i="1" s="1"/>
  <c r="N1316" i="1"/>
  <c r="O1316" i="1"/>
  <c r="P1316" i="1"/>
  <c r="Q1316" i="1" s="1"/>
  <c r="R1316" i="1"/>
  <c r="S1316" i="1"/>
  <c r="T1316" i="1"/>
  <c r="U1316" i="1"/>
  <c r="W1316" i="1"/>
  <c r="X1316" i="1"/>
  <c r="Y1316" i="1"/>
  <c r="Z1316" i="1"/>
  <c r="AA1316" i="1"/>
  <c r="AB1316" i="1"/>
  <c r="AC1316" i="1"/>
  <c r="AE1316" i="1"/>
  <c r="AF1316" i="1"/>
  <c r="AG1316" i="1" s="1"/>
  <c r="AH1316" i="1"/>
  <c r="AJ1316" i="1"/>
  <c r="AN1316" i="1"/>
  <c r="AQ1316" i="1"/>
  <c r="AR1316" i="1"/>
  <c r="M1317" i="1"/>
  <c r="N1317" i="1"/>
  <c r="O1317" i="1"/>
  <c r="P1317" i="1"/>
  <c r="Q1317" i="1" s="1"/>
  <c r="R1317" i="1"/>
  <c r="S1317" i="1"/>
  <c r="T1317" i="1"/>
  <c r="U1317" i="1"/>
  <c r="V1317" i="1"/>
  <c r="W1317" i="1"/>
  <c r="X1317" i="1"/>
  <c r="Y1317" i="1"/>
  <c r="Z1317" i="1"/>
  <c r="AA1317" i="1"/>
  <c r="AB1317" i="1"/>
  <c r="AC1317" i="1"/>
  <c r="AE1317" i="1"/>
  <c r="AF1317" i="1"/>
  <c r="AG1317" i="1" s="1"/>
  <c r="AH1317" i="1"/>
  <c r="AJ1317" i="1"/>
  <c r="AN1317" i="1"/>
  <c r="AQ1317" i="1"/>
  <c r="AR1317" i="1"/>
  <c r="M1318" i="1"/>
  <c r="V1318" i="1" s="1"/>
  <c r="N1318" i="1"/>
  <c r="O1318" i="1"/>
  <c r="P1318" i="1"/>
  <c r="Q1318" i="1" s="1"/>
  <c r="R1318" i="1"/>
  <c r="S1318" i="1"/>
  <c r="T1318" i="1"/>
  <c r="U1318" i="1"/>
  <c r="W1318" i="1"/>
  <c r="X1318" i="1"/>
  <c r="Y1318" i="1"/>
  <c r="Z1318" i="1"/>
  <c r="AA1318" i="1"/>
  <c r="AB1318" i="1"/>
  <c r="AC1318" i="1"/>
  <c r="AE1318" i="1"/>
  <c r="AF1318" i="1"/>
  <c r="AG1318" i="1" s="1"/>
  <c r="AH1318" i="1"/>
  <c r="AJ1318" i="1"/>
  <c r="AI1318" i="1" s="1"/>
  <c r="AN1318" i="1"/>
  <c r="AQ1318" i="1"/>
  <c r="AR1318" i="1"/>
  <c r="M1319" i="1"/>
  <c r="N1319" i="1"/>
  <c r="O1319" i="1"/>
  <c r="P1319" i="1"/>
  <c r="Q1319" i="1" s="1"/>
  <c r="R1319" i="1"/>
  <c r="S1319" i="1"/>
  <c r="T1319" i="1"/>
  <c r="U1319" i="1"/>
  <c r="V1319" i="1"/>
  <c r="W1319" i="1"/>
  <c r="X1319" i="1"/>
  <c r="Y1319" i="1"/>
  <c r="Z1319" i="1"/>
  <c r="AA1319" i="1"/>
  <c r="AD1319" i="1" s="1"/>
  <c r="AB1319" i="1"/>
  <c r="AC1319" i="1"/>
  <c r="AE1319" i="1"/>
  <c r="AF1319" i="1"/>
  <c r="AG1319" i="1" s="1"/>
  <c r="AH1319" i="1"/>
  <c r="AJ1319" i="1"/>
  <c r="AI1319" i="1" s="1"/>
  <c r="AN1319" i="1"/>
  <c r="AQ1319" i="1"/>
  <c r="AR1319" i="1"/>
  <c r="M1320" i="1"/>
  <c r="V1320" i="1" s="1"/>
  <c r="N1320" i="1"/>
  <c r="O1320" i="1"/>
  <c r="P1320" i="1"/>
  <c r="Q1320" i="1" s="1"/>
  <c r="R1320" i="1"/>
  <c r="S1320" i="1"/>
  <c r="T1320" i="1"/>
  <c r="U1320" i="1"/>
  <c r="W1320" i="1"/>
  <c r="X1320" i="1"/>
  <c r="Y1320" i="1"/>
  <c r="Z1320" i="1"/>
  <c r="AA1320" i="1"/>
  <c r="AB1320" i="1"/>
  <c r="AC1320" i="1"/>
  <c r="AD1320" i="1" s="1"/>
  <c r="AE1320" i="1"/>
  <c r="AF1320" i="1"/>
  <c r="AG1320" i="1"/>
  <c r="AH1320" i="1"/>
  <c r="AJ1320" i="1"/>
  <c r="AN1320" i="1"/>
  <c r="AQ1320" i="1"/>
  <c r="AR1320" i="1"/>
  <c r="M1321" i="1"/>
  <c r="N1321" i="1"/>
  <c r="O1321" i="1"/>
  <c r="P1321" i="1"/>
  <c r="Q1321" i="1" s="1"/>
  <c r="R1321" i="1"/>
  <c r="S1321" i="1"/>
  <c r="T1321" i="1"/>
  <c r="U1321" i="1"/>
  <c r="V1321" i="1"/>
  <c r="W1321" i="1"/>
  <c r="X1321" i="1"/>
  <c r="Y1321" i="1"/>
  <c r="Z1321" i="1"/>
  <c r="AA1321" i="1"/>
  <c r="AB1321" i="1"/>
  <c r="AC1321" i="1"/>
  <c r="AE1321" i="1"/>
  <c r="AF1321" i="1"/>
  <c r="AG1321" i="1" s="1"/>
  <c r="AH1321" i="1"/>
  <c r="AJ1321" i="1"/>
  <c r="AI1321" i="1" s="1"/>
  <c r="AN1321" i="1"/>
  <c r="AM1321" i="1" s="1"/>
  <c r="AQ1321" i="1"/>
  <c r="AR1321" i="1"/>
  <c r="M1322" i="1"/>
  <c r="V1322" i="1" s="1"/>
  <c r="N1322" i="1"/>
  <c r="O1322" i="1"/>
  <c r="P1322" i="1"/>
  <c r="Q1322" i="1" s="1"/>
  <c r="R1322" i="1"/>
  <c r="S1322" i="1"/>
  <c r="T1322" i="1"/>
  <c r="U1322" i="1"/>
  <c r="W1322" i="1"/>
  <c r="X1322" i="1"/>
  <c r="Y1322" i="1"/>
  <c r="Z1322" i="1"/>
  <c r="AA1322" i="1"/>
  <c r="AB1322" i="1"/>
  <c r="AC1322" i="1"/>
  <c r="AE1322" i="1"/>
  <c r="AF1322" i="1"/>
  <c r="AG1322" i="1" s="1"/>
  <c r="AH1322" i="1"/>
  <c r="AJ1322" i="1"/>
  <c r="AI1322" i="1" s="1"/>
  <c r="AN1322" i="1"/>
  <c r="AQ1322" i="1"/>
  <c r="AR1322" i="1"/>
  <c r="M1323" i="1"/>
  <c r="N1323" i="1"/>
  <c r="O1323" i="1"/>
  <c r="P1323" i="1"/>
  <c r="Q1323" i="1" s="1"/>
  <c r="R1323" i="1"/>
  <c r="S1323" i="1"/>
  <c r="T1323" i="1"/>
  <c r="U1323" i="1"/>
  <c r="V1323" i="1"/>
  <c r="W1323" i="1"/>
  <c r="X1323" i="1"/>
  <c r="Y1323" i="1"/>
  <c r="Z1323" i="1"/>
  <c r="AA1323" i="1"/>
  <c r="AB1323" i="1"/>
  <c r="AC1323" i="1"/>
  <c r="AE1323" i="1"/>
  <c r="AF1323" i="1"/>
  <c r="AG1323" i="1" s="1"/>
  <c r="AH1323" i="1"/>
  <c r="AJ1323" i="1"/>
  <c r="AI1323" i="1" s="1"/>
  <c r="AN1323" i="1"/>
  <c r="AQ1323" i="1"/>
  <c r="AR1323" i="1"/>
  <c r="M1324" i="1"/>
  <c r="V1324" i="1" s="1"/>
  <c r="N1324" i="1"/>
  <c r="O1324" i="1"/>
  <c r="P1324" i="1"/>
  <c r="Q1324" i="1"/>
  <c r="R1324" i="1"/>
  <c r="S1324" i="1"/>
  <c r="T1324" i="1"/>
  <c r="U1324" i="1"/>
  <c r="W1324" i="1"/>
  <c r="X1324" i="1"/>
  <c r="Y1324" i="1"/>
  <c r="Z1324" i="1"/>
  <c r="AA1324" i="1"/>
  <c r="AB1324" i="1"/>
  <c r="AC1324" i="1"/>
  <c r="AE1324" i="1"/>
  <c r="AF1324" i="1"/>
  <c r="AG1324" i="1" s="1"/>
  <c r="AH1324" i="1"/>
  <c r="AJ1324" i="1"/>
  <c r="AN1324" i="1"/>
  <c r="AQ1324" i="1"/>
  <c r="AR1324" i="1"/>
  <c r="M1325" i="1"/>
  <c r="N1325" i="1"/>
  <c r="O1325" i="1"/>
  <c r="P1325" i="1"/>
  <c r="Q1325" i="1" s="1"/>
  <c r="R1325" i="1"/>
  <c r="S1325" i="1"/>
  <c r="T1325" i="1"/>
  <c r="U1325" i="1"/>
  <c r="V1325" i="1"/>
  <c r="W1325" i="1"/>
  <c r="X1325" i="1"/>
  <c r="Y1325" i="1"/>
  <c r="Z1325" i="1"/>
  <c r="AA1325" i="1"/>
  <c r="AB1325" i="1"/>
  <c r="AC1325" i="1"/>
  <c r="AD1325" i="1" s="1"/>
  <c r="AE1325" i="1"/>
  <c r="AF1325" i="1"/>
  <c r="AG1325" i="1" s="1"/>
  <c r="AH1325" i="1"/>
  <c r="AJ1325" i="1"/>
  <c r="AI1325" i="1" s="1"/>
  <c r="AN1325" i="1"/>
  <c r="AQ1325" i="1"/>
  <c r="AR1325" i="1"/>
  <c r="M1326" i="1"/>
  <c r="V1326" i="1" s="1"/>
  <c r="N1326" i="1"/>
  <c r="O1326" i="1"/>
  <c r="P1326" i="1"/>
  <c r="Q1326" i="1" s="1"/>
  <c r="R1326" i="1"/>
  <c r="S1326" i="1"/>
  <c r="T1326" i="1"/>
  <c r="U1326" i="1"/>
  <c r="W1326" i="1"/>
  <c r="X1326" i="1"/>
  <c r="Y1326" i="1"/>
  <c r="Z1326" i="1"/>
  <c r="AA1326" i="1"/>
  <c r="AB1326" i="1"/>
  <c r="AC1326" i="1"/>
  <c r="AE1326" i="1"/>
  <c r="AF1326" i="1"/>
  <c r="AG1326" i="1" s="1"/>
  <c r="AH1326" i="1"/>
  <c r="AJ1326" i="1"/>
  <c r="AI1326" i="1" s="1"/>
  <c r="AN1326" i="1"/>
  <c r="AQ1326" i="1"/>
  <c r="AR1326" i="1"/>
  <c r="M1327" i="1"/>
  <c r="N1327" i="1"/>
  <c r="O1327" i="1"/>
  <c r="P1327" i="1"/>
  <c r="Q1327" i="1" s="1"/>
  <c r="R1327" i="1"/>
  <c r="S1327" i="1"/>
  <c r="T1327" i="1"/>
  <c r="U1327" i="1"/>
  <c r="V1327" i="1"/>
  <c r="W1327" i="1"/>
  <c r="X1327" i="1"/>
  <c r="Y1327" i="1"/>
  <c r="Z1327" i="1"/>
  <c r="AA1327" i="1"/>
  <c r="AD1327" i="1" s="1"/>
  <c r="AB1327" i="1"/>
  <c r="AC1327" i="1"/>
  <c r="AE1327" i="1"/>
  <c r="AF1327" i="1"/>
  <c r="AG1327" i="1" s="1"/>
  <c r="AH1327" i="1"/>
  <c r="AJ1327" i="1"/>
  <c r="AI1327" i="1" s="1"/>
  <c r="AN1327" i="1"/>
  <c r="AQ1327" i="1"/>
  <c r="AR1327" i="1"/>
  <c r="M1328" i="1"/>
  <c r="V1328" i="1" s="1"/>
  <c r="N1328" i="1"/>
  <c r="O1328" i="1"/>
  <c r="P1328" i="1"/>
  <c r="Q1328" i="1" s="1"/>
  <c r="R1328" i="1"/>
  <c r="S1328" i="1"/>
  <c r="T1328" i="1"/>
  <c r="U1328" i="1"/>
  <c r="W1328" i="1"/>
  <c r="X1328" i="1"/>
  <c r="Y1328" i="1"/>
  <c r="Z1328" i="1"/>
  <c r="AA1328" i="1"/>
  <c r="AB1328" i="1"/>
  <c r="AC1328" i="1"/>
  <c r="AE1328" i="1"/>
  <c r="AF1328" i="1"/>
  <c r="AG1328" i="1" s="1"/>
  <c r="AH1328" i="1"/>
  <c r="AJ1328" i="1"/>
  <c r="AN1328" i="1"/>
  <c r="AM1328" i="1" s="1"/>
  <c r="AQ1328" i="1"/>
  <c r="AR1328" i="1"/>
  <c r="M1329" i="1"/>
  <c r="N1329" i="1"/>
  <c r="O1329" i="1"/>
  <c r="P1329" i="1"/>
  <c r="Q1329" i="1" s="1"/>
  <c r="R1329" i="1"/>
  <c r="S1329" i="1"/>
  <c r="T1329" i="1"/>
  <c r="U1329" i="1"/>
  <c r="V1329" i="1"/>
  <c r="W1329" i="1"/>
  <c r="X1329" i="1"/>
  <c r="Y1329" i="1"/>
  <c r="Z1329" i="1"/>
  <c r="AA1329" i="1"/>
  <c r="AB1329" i="1"/>
  <c r="AC1329" i="1"/>
  <c r="AE1329" i="1"/>
  <c r="AF1329" i="1"/>
  <c r="AG1329" i="1" s="1"/>
  <c r="AH1329" i="1"/>
  <c r="AJ1329" i="1"/>
  <c r="AN1329" i="1"/>
  <c r="AQ1329" i="1"/>
  <c r="AR1329" i="1"/>
  <c r="M1330" i="1"/>
  <c r="V1330" i="1" s="1"/>
  <c r="N1330" i="1"/>
  <c r="O1330" i="1"/>
  <c r="P1330" i="1"/>
  <c r="Q1330" i="1" s="1"/>
  <c r="R1330" i="1"/>
  <c r="S1330" i="1"/>
  <c r="T1330" i="1"/>
  <c r="U1330" i="1"/>
  <c r="W1330" i="1"/>
  <c r="X1330" i="1"/>
  <c r="Y1330" i="1"/>
  <c r="Z1330" i="1"/>
  <c r="AA1330" i="1"/>
  <c r="AB1330" i="1"/>
  <c r="AC1330" i="1"/>
  <c r="AE1330" i="1"/>
  <c r="AF1330" i="1"/>
  <c r="AG1330" i="1" s="1"/>
  <c r="AH1330" i="1"/>
  <c r="AJ1330" i="1"/>
  <c r="AI1330" i="1" s="1"/>
  <c r="AN1330" i="1"/>
  <c r="AM1330" i="1" s="1"/>
  <c r="AQ1330" i="1"/>
  <c r="AR1330" i="1"/>
  <c r="M1331" i="1"/>
  <c r="N1331" i="1"/>
  <c r="O1331" i="1"/>
  <c r="P1331" i="1"/>
  <c r="Q1331" i="1" s="1"/>
  <c r="R1331" i="1"/>
  <c r="S1331" i="1"/>
  <c r="T1331" i="1"/>
  <c r="U1331" i="1"/>
  <c r="V1331" i="1"/>
  <c r="W1331" i="1"/>
  <c r="X1331" i="1"/>
  <c r="Y1331" i="1"/>
  <c r="Z1331" i="1"/>
  <c r="AA1331" i="1"/>
  <c r="AB1331" i="1"/>
  <c r="AC1331" i="1"/>
  <c r="AD1331" i="1"/>
  <c r="AE1331" i="1"/>
  <c r="AF1331" i="1"/>
  <c r="AG1331" i="1" s="1"/>
  <c r="AH1331" i="1"/>
  <c r="AJ1331" i="1"/>
  <c r="AN1331" i="1"/>
  <c r="AQ1331" i="1"/>
  <c r="AR1331" i="1"/>
  <c r="M1332" i="1"/>
  <c r="V1332" i="1" s="1"/>
  <c r="N1332" i="1"/>
  <c r="O1332" i="1"/>
  <c r="P1332" i="1"/>
  <c r="Q1332" i="1"/>
  <c r="R1332" i="1"/>
  <c r="S1332" i="1"/>
  <c r="T1332" i="1"/>
  <c r="U1332" i="1"/>
  <c r="W1332" i="1"/>
  <c r="X1332" i="1"/>
  <c r="Y1332" i="1"/>
  <c r="Z1332" i="1"/>
  <c r="AA1332" i="1"/>
  <c r="AB1332" i="1"/>
  <c r="AC1332" i="1"/>
  <c r="AE1332" i="1"/>
  <c r="AF1332" i="1"/>
  <c r="AG1332" i="1" s="1"/>
  <c r="AH1332" i="1"/>
  <c r="AJ1332" i="1"/>
  <c r="AN1332" i="1"/>
  <c r="AM1332" i="1" s="1"/>
  <c r="AQ1332" i="1"/>
  <c r="AR1332" i="1"/>
  <c r="M1333" i="1"/>
  <c r="N1333" i="1"/>
  <c r="O1333" i="1"/>
  <c r="P1333" i="1"/>
  <c r="Q1333" i="1" s="1"/>
  <c r="R1333" i="1"/>
  <c r="S1333" i="1"/>
  <c r="T1333" i="1"/>
  <c r="U1333" i="1"/>
  <c r="V1333" i="1"/>
  <c r="W1333" i="1"/>
  <c r="X1333" i="1"/>
  <c r="Y1333" i="1"/>
  <c r="Z1333" i="1"/>
  <c r="AA1333" i="1"/>
  <c r="AD1333" i="1" s="1"/>
  <c r="AB1333" i="1"/>
  <c r="AC1333" i="1"/>
  <c r="AE1333" i="1"/>
  <c r="AF1333" i="1"/>
  <c r="AG1333" i="1" s="1"/>
  <c r="AH1333" i="1"/>
  <c r="AJ1333" i="1"/>
  <c r="AN1333" i="1"/>
  <c r="AQ1333" i="1"/>
  <c r="AR1333" i="1"/>
  <c r="M1334" i="1"/>
  <c r="V1334" i="1" s="1"/>
  <c r="N1334" i="1"/>
  <c r="O1334" i="1"/>
  <c r="P1334" i="1"/>
  <c r="Q1334" i="1" s="1"/>
  <c r="R1334" i="1"/>
  <c r="S1334" i="1"/>
  <c r="T1334" i="1"/>
  <c r="U1334" i="1"/>
  <c r="W1334" i="1"/>
  <c r="X1334" i="1"/>
  <c r="Y1334" i="1"/>
  <c r="Z1334" i="1"/>
  <c r="AA1334" i="1"/>
  <c r="AB1334" i="1"/>
  <c r="AC1334" i="1"/>
  <c r="AE1334" i="1"/>
  <c r="AF1334" i="1"/>
  <c r="AG1334" i="1" s="1"/>
  <c r="AH1334" i="1"/>
  <c r="AJ1334" i="1"/>
  <c r="AN1334" i="1"/>
  <c r="AM1334" i="1" s="1"/>
  <c r="AQ1334" i="1"/>
  <c r="AR1334" i="1"/>
  <c r="M1335" i="1"/>
  <c r="N1335" i="1"/>
  <c r="O1335" i="1"/>
  <c r="P1335" i="1"/>
  <c r="Q1335" i="1" s="1"/>
  <c r="R1335" i="1"/>
  <c r="S1335" i="1"/>
  <c r="T1335" i="1"/>
  <c r="U1335" i="1"/>
  <c r="V1335" i="1"/>
  <c r="W1335" i="1"/>
  <c r="X1335" i="1"/>
  <c r="Y1335" i="1"/>
  <c r="Z1335" i="1"/>
  <c r="AA1335" i="1"/>
  <c r="AB1335" i="1"/>
  <c r="AC1335" i="1"/>
  <c r="AE1335" i="1"/>
  <c r="AF1335" i="1"/>
  <c r="AG1335" i="1" s="1"/>
  <c r="AH1335" i="1"/>
  <c r="AJ1335" i="1"/>
  <c r="AN1335" i="1"/>
  <c r="AQ1335" i="1"/>
  <c r="AR1335" i="1"/>
  <c r="M1336" i="1"/>
  <c r="V1336" i="1" s="1"/>
  <c r="N1336" i="1"/>
  <c r="O1336" i="1"/>
  <c r="P1336" i="1"/>
  <c r="Q1336" i="1" s="1"/>
  <c r="R1336" i="1"/>
  <c r="S1336" i="1"/>
  <c r="T1336" i="1"/>
  <c r="U1336" i="1"/>
  <c r="W1336" i="1"/>
  <c r="X1336" i="1"/>
  <c r="Y1336" i="1"/>
  <c r="Z1336" i="1"/>
  <c r="AA1336" i="1"/>
  <c r="AB1336" i="1"/>
  <c r="AC1336" i="1"/>
  <c r="AE1336" i="1"/>
  <c r="AF1336" i="1"/>
  <c r="AG1336" i="1" s="1"/>
  <c r="AH1336" i="1"/>
  <c r="AJ1336" i="1"/>
  <c r="AI1336" i="1" s="1"/>
  <c r="AN1336" i="1"/>
  <c r="AM1336" i="1" s="1"/>
  <c r="AQ1336" i="1"/>
  <c r="AR1336" i="1"/>
  <c r="M1337" i="1"/>
  <c r="N1337" i="1"/>
  <c r="O1337" i="1"/>
  <c r="P1337" i="1"/>
  <c r="Q1337" i="1" s="1"/>
  <c r="R1337" i="1"/>
  <c r="S1337" i="1"/>
  <c r="T1337" i="1"/>
  <c r="U1337" i="1"/>
  <c r="V1337" i="1"/>
  <c r="W1337" i="1"/>
  <c r="X1337" i="1"/>
  <c r="Y1337" i="1"/>
  <c r="Z1337" i="1"/>
  <c r="AA1337" i="1"/>
  <c r="AB1337" i="1"/>
  <c r="AC1337" i="1"/>
  <c r="AE1337" i="1"/>
  <c r="AF1337" i="1"/>
  <c r="AG1337" i="1" s="1"/>
  <c r="AH1337" i="1"/>
  <c r="AJ1337" i="1"/>
  <c r="AN1337" i="1"/>
  <c r="AQ1337" i="1"/>
  <c r="AR1337" i="1"/>
  <c r="M1338" i="1"/>
  <c r="V1338" i="1" s="1"/>
  <c r="N1338" i="1"/>
  <c r="O1338" i="1"/>
  <c r="P1338" i="1"/>
  <c r="Q1338" i="1" s="1"/>
  <c r="R1338" i="1"/>
  <c r="S1338" i="1"/>
  <c r="T1338" i="1"/>
  <c r="U1338" i="1"/>
  <c r="W1338" i="1"/>
  <c r="X1338" i="1"/>
  <c r="Y1338" i="1"/>
  <c r="Z1338" i="1"/>
  <c r="AA1338" i="1"/>
  <c r="AB1338" i="1"/>
  <c r="AC1338" i="1"/>
  <c r="AE1338" i="1"/>
  <c r="AF1338" i="1"/>
  <c r="AG1338" i="1" s="1"/>
  <c r="AH1338" i="1"/>
  <c r="AJ1338" i="1"/>
  <c r="AN1338" i="1"/>
  <c r="AM1338" i="1" s="1"/>
  <c r="AQ1338" i="1"/>
  <c r="AR1338" i="1"/>
  <c r="M1339" i="1"/>
  <c r="N1339" i="1"/>
  <c r="O1339" i="1"/>
  <c r="P1339" i="1"/>
  <c r="Q1339" i="1" s="1"/>
  <c r="R1339" i="1"/>
  <c r="S1339" i="1"/>
  <c r="T1339" i="1"/>
  <c r="U1339" i="1"/>
  <c r="V1339" i="1"/>
  <c r="W1339" i="1"/>
  <c r="X1339" i="1"/>
  <c r="Y1339" i="1"/>
  <c r="Z1339" i="1"/>
  <c r="AA1339" i="1"/>
  <c r="AB1339" i="1"/>
  <c r="AC1339" i="1"/>
  <c r="AE1339" i="1"/>
  <c r="AF1339" i="1"/>
  <c r="AG1339" i="1" s="1"/>
  <c r="AH1339" i="1"/>
  <c r="AJ1339" i="1"/>
  <c r="AN1339" i="1"/>
  <c r="AQ1339" i="1"/>
  <c r="AR1339" i="1"/>
  <c r="M1340" i="1"/>
  <c r="V1340" i="1" s="1"/>
  <c r="N1340" i="1"/>
  <c r="O1340" i="1"/>
  <c r="P1340" i="1"/>
  <c r="Q1340" i="1" s="1"/>
  <c r="R1340" i="1"/>
  <c r="S1340" i="1"/>
  <c r="T1340" i="1"/>
  <c r="U1340" i="1"/>
  <c r="W1340" i="1"/>
  <c r="X1340" i="1"/>
  <c r="Y1340" i="1"/>
  <c r="Z1340" i="1"/>
  <c r="AA1340" i="1"/>
  <c r="AB1340" i="1"/>
  <c r="AC1340" i="1"/>
  <c r="AE1340" i="1"/>
  <c r="AF1340" i="1"/>
  <c r="AG1340" i="1" s="1"/>
  <c r="AH1340" i="1"/>
  <c r="AJ1340" i="1"/>
  <c r="AI1340" i="1" s="1"/>
  <c r="AN1340" i="1"/>
  <c r="AM1340" i="1" s="1"/>
  <c r="AQ1340" i="1"/>
  <c r="AR1340" i="1"/>
  <c r="M1341" i="1"/>
  <c r="N1341" i="1"/>
  <c r="O1341" i="1"/>
  <c r="P1341" i="1"/>
  <c r="Q1341" i="1" s="1"/>
  <c r="R1341" i="1"/>
  <c r="S1341" i="1"/>
  <c r="T1341" i="1"/>
  <c r="U1341" i="1"/>
  <c r="V1341" i="1"/>
  <c r="W1341" i="1"/>
  <c r="X1341" i="1"/>
  <c r="Y1341" i="1"/>
  <c r="Z1341" i="1"/>
  <c r="AA1341" i="1"/>
  <c r="AB1341" i="1"/>
  <c r="AC1341" i="1"/>
  <c r="AE1341" i="1"/>
  <c r="AF1341" i="1"/>
  <c r="AG1341" i="1" s="1"/>
  <c r="AH1341" i="1"/>
  <c r="AJ1341" i="1"/>
  <c r="AN1341" i="1"/>
  <c r="AQ1341" i="1"/>
  <c r="AR1341" i="1"/>
  <c r="M1342" i="1"/>
  <c r="V1342" i="1" s="1"/>
  <c r="N1342" i="1"/>
  <c r="O1342" i="1"/>
  <c r="P1342" i="1"/>
  <c r="Q1342" i="1" s="1"/>
  <c r="R1342" i="1"/>
  <c r="S1342" i="1"/>
  <c r="T1342" i="1"/>
  <c r="U1342" i="1"/>
  <c r="W1342" i="1"/>
  <c r="X1342" i="1"/>
  <c r="Y1342" i="1"/>
  <c r="Z1342" i="1"/>
  <c r="AA1342" i="1"/>
  <c r="AB1342" i="1"/>
  <c r="AC1342" i="1"/>
  <c r="AE1342" i="1"/>
  <c r="AF1342" i="1"/>
  <c r="AG1342" i="1" s="1"/>
  <c r="AH1342" i="1"/>
  <c r="AJ1342" i="1"/>
  <c r="AN1342" i="1"/>
  <c r="AM1342" i="1" s="1"/>
  <c r="AQ1342" i="1"/>
  <c r="AR1342" i="1"/>
  <c r="M1343" i="1"/>
  <c r="N1343" i="1"/>
  <c r="O1343" i="1"/>
  <c r="P1343" i="1"/>
  <c r="Q1343" i="1" s="1"/>
  <c r="R1343" i="1"/>
  <c r="S1343" i="1"/>
  <c r="T1343" i="1"/>
  <c r="U1343" i="1"/>
  <c r="V1343" i="1"/>
  <c r="W1343" i="1"/>
  <c r="X1343" i="1"/>
  <c r="Y1343" i="1"/>
  <c r="Z1343" i="1"/>
  <c r="AA1343" i="1"/>
  <c r="AD1343" i="1" s="1"/>
  <c r="AB1343" i="1"/>
  <c r="AC1343" i="1"/>
  <c r="AE1343" i="1"/>
  <c r="AF1343" i="1"/>
  <c r="AG1343" i="1" s="1"/>
  <c r="AH1343" i="1"/>
  <c r="AJ1343" i="1"/>
  <c r="AN1343" i="1"/>
  <c r="AQ1343" i="1"/>
  <c r="AR1343" i="1"/>
  <c r="M1344" i="1"/>
  <c r="V1344" i="1" s="1"/>
  <c r="N1344" i="1"/>
  <c r="O1344" i="1"/>
  <c r="P1344" i="1"/>
  <c r="Q1344" i="1" s="1"/>
  <c r="R1344" i="1"/>
  <c r="S1344" i="1"/>
  <c r="T1344" i="1"/>
  <c r="U1344" i="1"/>
  <c r="W1344" i="1"/>
  <c r="X1344" i="1"/>
  <c r="Y1344" i="1"/>
  <c r="Z1344" i="1"/>
  <c r="AA1344" i="1"/>
  <c r="AB1344" i="1"/>
  <c r="AC1344" i="1"/>
  <c r="AD1344" i="1" s="1"/>
  <c r="AE1344" i="1"/>
  <c r="AF1344" i="1"/>
  <c r="AG1344" i="1" s="1"/>
  <c r="AH1344" i="1"/>
  <c r="AJ1344" i="1"/>
  <c r="AN1344" i="1"/>
  <c r="AM1344" i="1" s="1"/>
  <c r="AQ1344" i="1"/>
  <c r="AR1344" i="1"/>
  <c r="M1345" i="1"/>
  <c r="N1345" i="1"/>
  <c r="O1345" i="1"/>
  <c r="P1345" i="1"/>
  <c r="Q1345" i="1" s="1"/>
  <c r="R1345" i="1"/>
  <c r="S1345" i="1"/>
  <c r="T1345" i="1"/>
  <c r="U1345" i="1"/>
  <c r="V1345" i="1"/>
  <c r="W1345" i="1"/>
  <c r="X1345" i="1"/>
  <c r="Y1345" i="1"/>
  <c r="Z1345" i="1"/>
  <c r="AA1345" i="1"/>
  <c r="AB1345" i="1"/>
  <c r="AC1345" i="1"/>
  <c r="AE1345" i="1"/>
  <c r="AF1345" i="1"/>
  <c r="AG1345" i="1" s="1"/>
  <c r="AH1345" i="1"/>
  <c r="AJ1345" i="1"/>
  <c r="AN1345" i="1"/>
  <c r="AQ1345" i="1"/>
  <c r="AR1345" i="1"/>
  <c r="M1346" i="1"/>
  <c r="V1346" i="1" s="1"/>
  <c r="N1346" i="1"/>
  <c r="O1346" i="1"/>
  <c r="P1346" i="1"/>
  <c r="Q1346" i="1" s="1"/>
  <c r="R1346" i="1"/>
  <c r="S1346" i="1"/>
  <c r="T1346" i="1"/>
  <c r="U1346" i="1"/>
  <c r="W1346" i="1"/>
  <c r="X1346" i="1"/>
  <c r="Y1346" i="1"/>
  <c r="Z1346" i="1"/>
  <c r="AA1346" i="1"/>
  <c r="AB1346" i="1"/>
  <c r="AC1346" i="1"/>
  <c r="AE1346" i="1"/>
  <c r="AF1346" i="1"/>
  <c r="AG1346" i="1" s="1"/>
  <c r="AH1346" i="1"/>
  <c r="AJ1346" i="1"/>
  <c r="AN1346" i="1"/>
  <c r="AM1346" i="1" s="1"/>
  <c r="AQ1346" i="1"/>
  <c r="AR1346" i="1"/>
  <c r="M1347" i="1"/>
  <c r="N1347" i="1"/>
  <c r="O1347" i="1"/>
  <c r="P1347" i="1"/>
  <c r="Q1347" i="1" s="1"/>
  <c r="R1347" i="1"/>
  <c r="S1347" i="1"/>
  <c r="T1347" i="1"/>
  <c r="U1347" i="1"/>
  <c r="V1347" i="1"/>
  <c r="W1347" i="1"/>
  <c r="X1347" i="1"/>
  <c r="Y1347" i="1"/>
  <c r="Z1347" i="1"/>
  <c r="AA1347" i="1"/>
  <c r="AB1347" i="1"/>
  <c r="AC1347" i="1"/>
  <c r="AE1347" i="1"/>
  <c r="AF1347" i="1"/>
  <c r="AG1347" i="1" s="1"/>
  <c r="AH1347" i="1"/>
  <c r="AJ1347" i="1"/>
  <c r="AN1347" i="1"/>
  <c r="AQ1347" i="1"/>
  <c r="AR1347" i="1"/>
  <c r="M1348" i="1"/>
  <c r="V1348" i="1" s="1"/>
  <c r="N1348" i="1"/>
  <c r="O1348" i="1"/>
  <c r="P1348" i="1"/>
  <c r="Q1348" i="1" s="1"/>
  <c r="R1348" i="1"/>
  <c r="S1348" i="1"/>
  <c r="T1348" i="1"/>
  <c r="U1348" i="1"/>
  <c r="W1348" i="1"/>
  <c r="X1348" i="1"/>
  <c r="Y1348" i="1"/>
  <c r="Z1348" i="1"/>
  <c r="AA1348" i="1"/>
  <c r="AB1348" i="1"/>
  <c r="AC1348" i="1"/>
  <c r="AE1348" i="1"/>
  <c r="AF1348" i="1"/>
  <c r="AG1348" i="1" s="1"/>
  <c r="AH1348" i="1"/>
  <c r="AJ1348" i="1"/>
  <c r="AN1348" i="1"/>
  <c r="AM1348" i="1" s="1"/>
  <c r="AQ1348" i="1"/>
  <c r="AR1348" i="1"/>
  <c r="M1349" i="1"/>
  <c r="N1349" i="1"/>
  <c r="O1349" i="1"/>
  <c r="P1349" i="1"/>
  <c r="Q1349" i="1" s="1"/>
  <c r="R1349" i="1"/>
  <c r="S1349" i="1"/>
  <c r="T1349" i="1"/>
  <c r="U1349" i="1"/>
  <c r="V1349" i="1"/>
  <c r="W1349" i="1"/>
  <c r="X1349" i="1"/>
  <c r="Y1349" i="1"/>
  <c r="Z1349" i="1"/>
  <c r="AA1349" i="1"/>
  <c r="AB1349" i="1"/>
  <c r="AC1349" i="1"/>
  <c r="AE1349" i="1"/>
  <c r="AF1349" i="1"/>
  <c r="AG1349" i="1" s="1"/>
  <c r="AH1349" i="1"/>
  <c r="AJ1349" i="1"/>
  <c r="AN1349" i="1"/>
  <c r="AQ1349" i="1"/>
  <c r="AR1349" i="1"/>
  <c r="M1350" i="1"/>
  <c r="V1350" i="1" s="1"/>
  <c r="N1350" i="1"/>
  <c r="O1350" i="1"/>
  <c r="P1350" i="1"/>
  <c r="Q1350" i="1" s="1"/>
  <c r="R1350" i="1"/>
  <c r="S1350" i="1"/>
  <c r="T1350" i="1"/>
  <c r="U1350" i="1"/>
  <c r="W1350" i="1"/>
  <c r="X1350" i="1"/>
  <c r="Y1350" i="1"/>
  <c r="Z1350" i="1"/>
  <c r="AA1350" i="1"/>
  <c r="AB1350" i="1"/>
  <c r="AC1350" i="1"/>
  <c r="AE1350" i="1"/>
  <c r="AF1350" i="1"/>
  <c r="AG1350" i="1" s="1"/>
  <c r="AH1350" i="1"/>
  <c r="AJ1350" i="1"/>
  <c r="AI1350" i="1" s="1"/>
  <c r="AN1350" i="1"/>
  <c r="AM1350" i="1" s="1"/>
  <c r="AQ1350" i="1"/>
  <c r="AR1350" i="1"/>
  <c r="M1351" i="1"/>
  <c r="N1351" i="1"/>
  <c r="O1351" i="1"/>
  <c r="P1351" i="1"/>
  <c r="Q1351" i="1" s="1"/>
  <c r="R1351" i="1"/>
  <c r="S1351" i="1"/>
  <c r="T1351" i="1"/>
  <c r="U1351" i="1"/>
  <c r="V1351" i="1"/>
  <c r="W1351" i="1"/>
  <c r="X1351" i="1"/>
  <c r="Y1351" i="1"/>
  <c r="Z1351" i="1"/>
  <c r="AA1351" i="1"/>
  <c r="AB1351" i="1"/>
  <c r="AC1351" i="1"/>
  <c r="AD1351" i="1"/>
  <c r="AE1351" i="1"/>
  <c r="AF1351" i="1"/>
  <c r="AG1351" i="1" s="1"/>
  <c r="AH1351" i="1"/>
  <c r="AJ1351" i="1"/>
  <c r="AN1351" i="1"/>
  <c r="AQ1351" i="1"/>
  <c r="AR1351" i="1"/>
  <c r="M1352" i="1"/>
  <c r="V1352" i="1" s="1"/>
  <c r="N1352" i="1"/>
  <c r="O1352" i="1"/>
  <c r="P1352" i="1"/>
  <c r="Q1352" i="1"/>
  <c r="R1352" i="1"/>
  <c r="S1352" i="1"/>
  <c r="T1352" i="1"/>
  <c r="U1352" i="1"/>
  <c r="W1352" i="1"/>
  <c r="X1352" i="1"/>
  <c r="Y1352" i="1"/>
  <c r="Z1352" i="1"/>
  <c r="AA1352" i="1"/>
  <c r="AB1352" i="1"/>
  <c r="AC1352" i="1"/>
  <c r="AE1352" i="1"/>
  <c r="AF1352" i="1"/>
  <c r="AG1352" i="1" s="1"/>
  <c r="AH1352" i="1"/>
  <c r="AJ1352" i="1"/>
  <c r="AN1352" i="1"/>
  <c r="AM1352" i="1" s="1"/>
  <c r="AQ1352" i="1"/>
  <c r="AR1352" i="1"/>
  <c r="M1353" i="1"/>
  <c r="N1353" i="1"/>
  <c r="O1353" i="1"/>
  <c r="P1353" i="1"/>
  <c r="Q1353" i="1" s="1"/>
  <c r="R1353" i="1"/>
  <c r="S1353" i="1"/>
  <c r="T1353" i="1"/>
  <c r="U1353" i="1"/>
  <c r="V1353" i="1"/>
  <c r="W1353" i="1"/>
  <c r="X1353" i="1"/>
  <c r="Y1353" i="1"/>
  <c r="Z1353" i="1"/>
  <c r="AA1353" i="1"/>
  <c r="AD1353" i="1" s="1"/>
  <c r="AB1353" i="1"/>
  <c r="AC1353" i="1"/>
  <c r="AE1353" i="1"/>
  <c r="AF1353" i="1"/>
  <c r="AG1353" i="1" s="1"/>
  <c r="AH1353" i="1"/>
  <c r="AJ1353" i="1"/>
  <c r="AN1353" i="1"/>
  <c r="AQ1353" i="1"/>
  <c r="AR1353" i="1"/>
  <c r="M1354" i="1"/>
  <c r="V1354" i="1" s="1"/>
  <c r="N1354" i="1"/>
  <c r="O1354" i="1"/>
  <c r="P1354" i="1"/>
  <c r="Q1354" i="1" s="1"/>
  <c r="R1354" i="1"/>
  <c r="S1354" i="1"/>
  <c r="T1354" i="1"/>
  <c r="U1354" i="1"/>
  <c r="W1354" i="1"/>
  <c r="X1354" i="1"/>
  <c r="Y1354" i="1"/>
  <c r="Z1354" i="1"/>
  <c r="AA1354" i="1"/>
  <c r="AB1354" i="1"/>
  <c r="AC1354" i="1"/>
  <c r="AE1354" i="1"/>
  <c r="AF1354" i="1"/>
  <c r="AG1354" i="1" s="1"/>
  <c r="AH1354" i="1"/>
  <c r="AJ1354" i="1"/>
  <c r="AI1354" i="1" s="1"/>
  <c r="AN1354" i="1"/>
  <c r="AM1354" i="1" s="1"/>
  <c r="AQ1354" i="1"/>
  <c r="AR1354" i="1"/>
  <c r="M1355" i="1"/>
  <c r="N1355" i="1"/>
  <c r="O1355" i="1"/>
  <c r="P1355" i="1"/>
  <c r="Q1355" i="1" s="1"/>
  <c r="R1355" i="1"/>
  <c r="S1355" i="1"/>
  <c r="T1355" i="1"/>
  <c r="U1355" i="1"/>
  <c r="V1355" i="1"/>
  <c r="W1355" i="1"/>
  <c r="X1355" i="1"/>
  <c r="Y1355" i="1"/>
  <c r="Z1355" i="1"/>
  <c r="AA1355" i="1"/>
  <c r="AB1355" i="1"/>
  <c r="AC1355" i="1"/>
  <c r="AE1355" i="1"/>
  <c r="AF1355" i="1"/>
  <c r="AG1355" i="1" s="1"/>
  <c r="AH1355" i="1"/>
  <c r="AJ1355" i="1"/>
  <c r="AN1355" i="1"/>
  <c r="AQ1355" i="1"/>
  <c r="AR1355" i="1"/>
  <c r="M1356" i="1"/>
  <c r="V1356" i="1" s="1"/>
  <c r="N1356" i="1"/>
  <c r="O1356" i="1"/>
  <c r="P1356" i="1"/>
  <c r="Q1356" i="1"/>
  <c r="R1356" i="1"/>
  <c r="S1356" i="1"/>
  <c r="T1356" i="1"/>
  <c r="U1356" i="1"/>
  <c r="W1356" i="1"/>
  <c r="X1356" i="1"/>
  <c r="Y1356" i="1"/>
  <c r="Z1356" i="1"/>
  <c r="AA1356" i="1"/>
  <c r="AB1356" i="1"/>
  <c r="AC1356" i="1"/>
  <c r="AE1356" i="1"/>
  <c r="AF1356" i="1"/>
  <c r="AG1356" i="1" s="1"/>
  <c r="AH1356" i="1"/>
  <c r="AJ1356" i="1"/>
  <c r="AN1356" i="1"/>
  <c r="AM1356" i="1" s="1"/>
  <c r="AQ1356" i="1"/>
  <c r="AR1356" i="1"/>
  <c r="M1357" i="1"/>
  <c r="N1357" i="1"/>
  <c r="O1357" i="1"/>
  <c r="P1357" i="1"/>
  <c r="Q1357" i="1" s="1"/>
  <c r="R1357" i="1"/>
  <c r="S1357" i="1"/>
  <c r="T1357" i="1"/>
  <c r="U1357" i="1"/>
  <c r="V1357" i="1"/>
  <c r="W1357" i="1"/>
  <c r="X1357" i="1"/>
  <c r="Y1357" i="1"/>
  <c r="Z1357" i="1"/>
  <c r="AA1357" i="1"/>
  <c r="AD1357" i="1" s="1"/>
  <c r="AB1357" i="1"/>
  <c r="AC1357" i="1"/>
  <c r="AE1357" i="1"/>
  <c r="AF1357" i="1"/>
  <c r="AG1357" i="1" s="1"/>
  <c r="AH1357" i="1"/>
  <c r="AJ1357" i="1"/>
  <c r="AN1357" i="1"/>
  <c r="AQ1357" i="1"/>
  <c r="AR1357" i="1"/>
  <c r="M1358" i="1"/>
  <c r="V1358" i="1" s="1"/>
  <c r="N1358" i="1"/>
  <c r="O1358" i="1"/>
  <c r="P1358" i="1"/>
  <c r="Q1358" i="1" s="1"/>
  <c r="R1358" i="1"/>
  <c r="S1358" i="1"/>
  <c r="T1358" i="1"/>
  <c r="U1358" i="1"/>
  <c r="W1358" i="1"/>
  <c r="X1358" i="1"/>
  <c r="Y1358" i="1"/>
  <c r="Z1358" i="1"/>
  <c r="AA1358" i="1"/>
  <c r="AB1358" i="1"/>
  <c r="AC1358" i="1"/>
  <c r="AE1358" i="1"/>
  <c r="AF1358" i="1"/>
  <c r="AG1358" i="1" s="1"/>
  <c r="AH1358" i="1"/>
  <c r="AJ1358" i="1"/>
  <c r="AI1358" i="1" s="1"/>
  <c r="AN1358" i="1"/>
  <c r="AM1358" i="1" s="1"/>
  <c r="AQ1358" i="1"/>
  <c r="AR1358" i="1"/>
  <c r="M1359" i="1"/>
  <c r="N1359" i="1"/>
  <c r="O1359" i="1"/>
  <c r="P1359" i="1"/>
  <c r="Q1359" i="1" s="1"/>
  <c r="R1359" i="1"/>
  <c r="S1359" i="1"/>
  <c r="T1359" i="1"/>
  <c r="U1359" i="1"/>
  <c r="V1359" i="1"/>
  <c r="W1359" i="1"/>
  <c r="X1359" i="1"/>
  <c r="Y1359" i="1"/>
  <c r="Z1359" i="1"/>
  <c r="AA1359" i="1"/>
  <c r="AB1359" i="1"/>
  <c r="AC1359" i="1"/>
  <c r="AE1359" i="1"/>
  <c r="AF1359" i="1"/>
  <c r="AG1359" i="1" s="1"/>
  <c r="AH1359" i="1"/>
  <c r="AJ1359" i="1"/>
  <c r="AN1359" i="1"/>
  <c r="AQ1359" i="1"/>
  <c r="AR1359" i="1"/>
  <c r="M1360" i="1"/>
  <c r="V1360" i="1" s="1"/>
  <c r="N1360" i="1"/>
  <c r="O1360" i="1"/>
  <c r="P1360" i="1"/>
  <c r="Q1360" i="1" s="1"/>
  <c r="R1360" i="1"/>
  <c r="S1360" i="1"/>
  <c r="T1360" i="1"/>
  <c r="U1360" i="1"/>
  <c r="W1360" i="1"/>
  <c r="X1360" i="1"/>
  <c r="Y1360" i="1"/>
  <c r="Z1360" i="1"/>
  <c r="AA1360" i="1"/>
  <c r="AB1360" i="1"/>
  <c r="AC1360" i="1"/>
  <c r="AE1360" i="1"/>
  <c r="AF1360" i="1"/>
  <c r="AG1360" i="1" s="1"/>
  <c r="AH1360" i="1"/>
  <c r="AJ1360" i="1"/>
  <c r="AN1360" i="1"/>
  <c r="AM1360" i="1" s="1"/>
  <c r="AQ1360" i="1"/>
  <c r="AR1360" i="1"/>
  <c r="M1361" i="1"/>
  <c r="N1361" i="1"/>
  <c r="O1361" i="1"/>
  <c r="P1361" i="1"/>
  <c r="Q1361" i="1" s="1"/>
  <c r="R1361" i="1"/>
  <c r="S1361" i="1"/>
  <c r="T1361" i="1"/>
  <c r="U1361" i="1"/>
  <c r="V1361" i="1"/>
  <c r="W1361" i="1"/>
  <c r="X1361" i="1"/>
  <c r="Y1361" i="1"/>
  <c r="Z1361" i="1"/>
  <c r="AA1361" i="1"/>
  <c r="AB1361" i="1"/>
  <c r="AC1361" i="1"/>
  <c r="AE1361" i="1"/>
  <c r="AF1361" i="1"/>
  <c r="AG1361" i="1" s="1"/>
  <c r="AH1361" i="1"/>
  <c r="AJ1361" i="1"/>
  <c r="AN1361" i="1"/>
  <c r="AQ1361" i="1"/>
  <c r="AR1361" i="1"/>
  <c r="M1362" i="1"/>
  <c r="V1362" i="1" s="1"/>
  <c r="N1362" i="1"/>
  <c r="O1362" i="1"/>
  <c r="P1362" i="1"/>
  <c r="Q1362" i="1" s="1"/>
  <c r="R1362" i="1"/>
  <c r="S1362" i="1"/>
  <c r="T1362" i="1"/>
  <c r="U1362" i="1"/>
  <c r="W1362" i="1"/>
  <c r="X1362" i="1"/>
  <c r="Y1362" i="1"/>
  <c r="Z1362" i="1"/>
  <c r="AA1362" i="1"/>
  <c r="AB1362" i="1"/>
  <c r="AC1362" i="1"/>
  <c r="AE1362" i="1"/>
  <c r="AF1362" i="1"/>
  <c r="AG1362" i="1" s="1"/>
  <c r="AH1362" i="1"/>
  <c r="AJ1362" i="1"/>
  <c r="AI1362" i="1" s="1"/>
  <c r="AK1362" i="1"/>
  <c r="AL1362" i="1" s="1"/>
  <c r="AN1362" i="1"/>
  <c r="AM1362" i="1" s="1"/>
  <c r="AQ1362" i="1"/>
  <c r="AR1362" i="1"/>
  <c r="M1363" i="1"/>
  <c r="N1363" i="1"/>
  <c r="O1363" i="1"/>
  <c r="P1363" i="1"/>
  <c r="Q1363" i="1" s="1"/>
  <c r="R1363" i="1"/>
  <c r="S1363" i="1"/>
  <c r="T1363" i="1"/>
  <c r="U1363" i="1"/>
  <c r="V1363" i="1"/>
  <c r="W1363" i="1"/>
  <c r="X1363" i="1"/>
  <c r="Y1363" i="1"/>
  <c r="Z1363" i="1"/>
  <c r="AA1363" i="1"/>
  <c r="AB1363" i="1"/>
  <c r="AC1363" i="1"/>
  <c r="AE1363" i="1"/>
  <c r="AF1363" i="1"/>
  <c r="AG1363" i="1" s="1"/>
  <c r="AH1363" i="1"/>
  <c r="AJ1363" i="1"/>
  <c r="AN1363" i="1"/>
  <c r="AQ1363" i="1"/>
  <c r="AR1363" i="1"/>
  <c r="M1364" i="1"/>
  <c r="V1364" i="1" s="1"/>
  <c r="N1364" i="1"/>
  <c r="O1364" i="1"/>
  <c r="P1364" i="1"/>
  <c r="Q1364" i="1" s="1"/>
  <c r="R1364" i="1"/>
  <c r="S1364" i="1"/>
  <c r="T1364" i="1"/>
  <c r="U1364" i="1"/>
  <c r="W1364" i="1"/>
  <c r="X1364" i="1"/>
  <c r="Y1364" i="1"/>
  <c r="Z1364" i="1"/>
  <c r="AA1364" i="1"/>
  <c r="AB1364" i="1"/>
  <c r="AC1364" i="1"/>
  <c r="AE1364" i="1"/>
  <c r="AF1364" i="1"/>
  <c r="AG1364" i="1" s="1"/>
  <c r="AH1364" i="1"/>
  <c r="AJ1364" i="1"/>
  <c r="AN1364" i="1"/>
  <c r="AM1364" i="1" s="1"/>
  <c r="AQ1364" i="1"/>
  <c r="AR1364" i="1"/>
  <c r="M1365" i="1"/>
  <c r="N1365" i="1"/>
  <c r="O1365" i="1"/>
  <c r="P1365" i="1"/>
  <c r="Q1365" i="1" s="1"/>
  <c r="R1365" i="1"/>
  <c r="S1365" i="1"/>
  <c r="T1365" i="1"/>
  <c r="U1365" i="1"/>
  <c r="V1365" i="1"/>
  <c r="W1365" i="1"/>
  <c r="X1365" i="1"/>
  <c r="Y1365" i="1"/>
  <c r="Z1365" i="1"/>
  <c r="AA1365" i="1"/>
  <c r="AB1365" i="1"/>
  <c r="AC1365" i="1"/>
  <c r="AE1365" i="1"/>
  <c r="AF1365" i="1"/>
  <c r="AG1365" i="1" s="1"/>
  <c r="AH1365" i="1"/>
  <c r="AJ1365" i="1"/>
  <c r="AN1365" i="1"/>
  <c r="AQ1365" i="1"/>
  <c r="AR1365" i="1"/>
  <c r="M1366" i="1"/>
  <c r="V1366" i="1" s="1"/>
  <c r="N1366" i="1"/>
  <c r="O1366" i="1"/>
  <c r="P1366" i="1"/>
  <c r="Q1366" i="1" s="1"/>
  <c r="R1366" i="1"/>
  <c r="S1366" i="1"/>
  <c r="T1366" i="1"/>
  <c r="U1366" i="1"/>
  <c r="W1366" i="1"/>
  <c r="X1366" i="1"/>
  <c r="Y1366" i="1"/>
  <c r="Z1366" i="1"/>
  <c r="AA1366" i="1"/>
  <c r="AB1366" i="1"/>
  <c r="AC1366" i="1"/>
  <c r="AE1366" i="1"/>
  <c r="AF1366" i="1"/>
  <c r="AG1366" i="1" s="1"/>
  <c r="AH1366" i="1"/>
  <c r="AJ1366" i="1"/>
  <c r="AN1366" i="1"/>
  <c r="AM1366" i="1" s="1"/>
  <c r="AQ1366" i="1"/>
  <c r="AR1366" i="1"/>
  <c r="M1367" i="1"/>
  <c r="N1367" i="1"/>
  <c r="O1367" i="1"/>
  <c r="P1367" i="1"/>
  <c r="Q1367" i="1" s="1"/>
  <c r="R1367" i="1"/>
  <c r="S1367" i="1"/>
  <c r="T1367" i="1"/>
  <c r="U1367" i="1"/>
  <c r="V1367" i="1"/>
  <c r="W1367" i="1"/>
  <c r="X1367" i="1"/>
  <c r="Y1367" i="1"/>
  <c r="Z1367" i="1"/>
  <c r="AA1367" i="1"/>
  <c r="AD1367" i="1" s="1"/>
  <c r="AB1367" i="1"/>
  <c r="AC1367" i="1"/>
  <c r="AE1367" i="1"/>
  <c r="AF1367" i="1"/>
  <c r="AG1367" i="1" s="1"/>
  <c r="AH1367" i="1"/>
  <c r="AJ1367" i="1"/>
  <c r="AN1367" i="1"/>
  <c r="AQ1367" i="1"/>
  <c r="AR1367" i="1"/>
  <c r="M1368" i="1"/>
  <c r="V1368" i="1" s="1"/>
  <c r="N1368" i="1"/>
  <c r="O1368" i="1"/>
  <c r="P1368" i="1"/>
  <c r="Q1368" i="1" s="1"/>
  <c r="R1368" i="1"/>
  <c r="S1368" i="1"/>
  <c r="T1368" i="1"/>
  <c r="U1368" i="1"/>
  <c r="W1368" i="1"/>
  <c r="X1368" i="1"/>
  <c r="Y1368" i="1"/>
  <c r="Z1368" i="1"/>
  <c r="AA1368" i="1"/>
  <c r="AB1368" i="1"/>
  <c r="AC1368" i="1"/>
  <c r="AE1368" i="1"/>
  <c r="AF1368" i="1"/>
  <c r="AG1368" i="1" s="1"/>
  <c r="AH1368" i="1"/>
  <c r="AJ1368" i="1"/>
  <c r="AI1368" i="1" s="1"/>
  <c r="AN1368" i="1"/>
  <c r="AM1368" i="1" s="1"/>
  <c r="AQ1368" i="1"/>
  <c r="AR1368" i="1"/>
  <c r="M1369" i="1"/>
  <c r="N1369" i="1"/>
  <c r="O1369" i="1"/>
  <c r="P1369" i="1"/>
  <c r="Q1369" i="1" s="1"/>
  <c r="R1369" i="1"/>
  <c r="S1369" i="1"/>
  <c r="T1369" i="1"/>
  <c r="U1369" i="1"/>
  <c r="V1369" i="1"/>
  <c r="W1369" i="1"/>
  <c r="X1369" i="1"/>
  <c r="Y1369" i="1"/>
  <c r="Z1369" i="1"/>
  <c r="AA1369" i="1"/>
  <c r="AB1369" i="1"/>
  <c r="AC1369" i="1"/>
  <c r="AE1369" i="1"/>
  <c r="AF1369" i="1"/>
  <c r="AG1369" i="1" s="1"/>
  <c r="AH1369" i="1"/>
  <c r="AJ1369" i="1"/>
  <c r="AN1369" i="1"/>
  <c r="AQ1369" i="1"/>
  <c r="AR1369" i="1"/>
  <c r="M1370" i="1"/>
  <c r="V1370" i="1" s="1"/>
  <c r="N1370" i="1"/>
  <c r="O1370" i="1"/>
  <c r="P1370" i="1"/>
  <c r="Q1370" i="1"/>
  <c r="R1370" i="1"/>
  <c r="S1370" i="1"/>
  <c r="T1370" i="1"/>
  <c r="U1370" i="1"/>
  <c r="W1370" i="1"/>
  <c r="X1370" i="1"/>
  <c r="Y1370" i="1"/>
  <c r="Z1370" i="1"/>
  <c r="AA1370" i="1"/>
  <c r="AB1370" i="1"/>
  <c r="AC1370" i="1"/>
  <c r="AE1370" i="1"/>
  <c r="AF1370" i="1"/>
  <c r="AG1370" i="1" s="1"/>
  <c r="AH1370" i="1"/>
  <c r="AJ1370" i="1"/>
  <c r="AN1370" i="1"/>
  <c r="AM1370" i="1" s="1"/>
  <c r="AQ1370" i="1"/>
  <c r="AR1370" i="1"/>
  <c r="M1371" i="1"/>
  <c r="N1371" i="1"/>
  <c r="O1371" i="1"/>
  <c r="P1371" i="1"/>
  <c r="Q1371" i="1" s="1"/>
  <c r="R1371" i="1"/>
  <c r="S1371" i="1"/>
  <c r="T1371" i="1"/>
  <c r="U1371" i="1"/>
  <c r="V1371" i="1"/>
  <c r="W1371" i="1"/>
  <c r="X1371" i="1"/>
  <c r="Y1371" i="1"/>
  <c r="Z1371" i="1"/>
  <c r="AA1371" i="1"/>
  <c r="AD1371" i="1" s="1"/>
  <c r="AB1371" i="1"/>
  <c r="AC1371" i="1"/>
  <c r="AE1371" i="1"/>
  <c r="AF1371" i="1"/>
  <c r="AG1371" i="1" s="1"/>
  <c r="AH1371" i="1"/>
  <c r="AJ1371" i="1"/>
  <c r="AN1371" i="1"/>
  <c r="AQ1371" i="1"/>
  <c r="AR1371" i="1"/>
  <c r="M1372" i="1"/>
  <c r="V1372" i="1" s="1"/>
  <c r="N1372" i="1"/>
  <c r="O1372" i="1"/>
  <c r="P1372" i="1"/>
  <c r="Q1372" i="1"/>
  <c r="R1372" i="1"/>
  <c r="S1372" i="1"/>
  <c r="T1372" i="1"/>
  <c r="U1372" i="1"/>
  <c r="W1372" i="1"/>
  <c r="X1372" i="1"/>
  <c r="Y1372" i="1"/>
  <c r="Z1372" i="1"/>
  <c r="AA1372" i="1"/>
  <c r="AB1372" i="1"/>
  <c r="AC1372" i="1"/>
  <c r="AE1372" i="1"/>
  <c r="AF1372" i="1"/>
  <c r="AG1372" i="1" s="1"/>
  <c r="AH1372" i="1"/>
  <c r="AJ1372" i="1"/>
  <c r="AI1372" i="1" s="1"/>
  <c r="AN1372" i="1"/>
  <c r="AM1372" i="1" s="1"/>
  <c r="AQ1372" i="1"/>
  <c r="AR1372" i="1"/>
  <c r="M1373" i="1"/>
  <c r="N1373" i="1"/>
  <c r="O1373" i="1"/>
  <c r="P1373" i="1"/>
  <c r="Q1373" i="1" s="1"/>
  <c r="R1373" i="1"/>
  <c r="S1373" i="1"/>
  <c r="T1373" i="1"/>
  <c r="U1373" i="1"/>
  <c r="V1373" i="1"/>
  <c r="W1373" i="1"/>
  <c r="X1373" i="1"/>
  <c r="Y1373" i="1"/>
  <c r="Z1373" i="1"/>
  <c r="AA1373" i="1"/>
  <c r="AB1373" i="1"/>
  <c r="AC1373" i="1"/>
  <c r="AE1373" i="1"/>
  <c r="AF1373" i="1"/>
  <c r="AG1373" i="1" s="1"/>
  <c r="AH1373" i="1"/>
  <c r="AJ1373" i="1"/>
  <c r="AN1373" i="1"/>
  <c r="AQ1373" i="1"/>
  <c r="AR1373" i="1"/>
  <c r="M1374" i="1"/>
  <c r="V1374" i="1" s="1"/>
  <c r="N1374" i="1"/>
  <c r="O1374" i="1"/>
  <c r="P1374" i="1"/>
  <c r="Q1374" i="1" s="1"/>
  <c r="R1374" i="1"/>
  <c r="S1374" i="1"/>
  <c r="T1374" i="1"/>
  <c r="U1374" i="1"/>
  <c r="W1374" i="1"/>
  <c r="X1374" i="1"/>
  <c r="Y1374" i="1"/>
  <c r="Z1374" i="1"/>
  <c r="AA1374" i="1"/>
  <c r="AB1374" i="1"/>
  <c r="AC1374" i="1"/>
  <c r="AE1374" i="1"/>
  <c r="AF1374" i="1"/>
  <c r="AG1374" i="1" s="1"/>
  <c r="AH1374" i="1"/>
  <c r="AJ1374" i="1"/>
  <c r="AN1374" i="1"/>
  <c r="AM1374" i="1" s="1"/>
  <c r="AQ1374" i="1"/>
  <c r="AR1374" i="1"/>
  <c r="M1375" i="1"/>
  <c r="N1375" i="1"/>
  <c r="O1375" i="1"/>
  <c r="P1375" i="1"/>
  <c r="Q1375" i="1" s="1"/>
  <c r="R1375" i="1"/>
  <c r="S1375" i="1"/>
  <c r="T1375" i="1"/>
  <c r="U1375" i="1"/>
  <c r="V1375" i="1"/>
  <c r="W1375" i="1"/>
  <c r="X1375" i="1"/>
  <c r="Y1375" i="1"/>
  <c r="Z1375" i="1"/>
  <c r="AA1375" i="1"/>
  <c r="AB1375" i="1"/>
  <c r="AC1375" i="1"/>
  <c r="AE1375" i="1"/>
  <c r="AF1375" i="1"/>
  <c r="AG1375" i="1" s="1"/>
  <c r="AH1375" i="1"/>
  <c r="AJ1375" i="1"/>
  <c r="AN1375" i="1"/>
  <c r="AQ1375" i="1"/>
  <c r="AR1375" i="1"/>
  <c r="M1376" i="1"/>
  <c r="V1376" i="1" s="1"/>
  <c r="N1376" i="1"/>
  <c r="O1376" i="1"/>
  <c r="P1376" i="1"/>
  <c r="Q1376" i="1" s="1"/>
  <c r="R1376" i="1"/>
  <c r="S1376" i="1"/>
  <c r="T1376" i="1"/>
  <c r="U1376" i="1"/>
  <c r="W1376" i="1"/>
  <c r="X1376" i="1"/>
  <c r="Y1376" i="1"/>
  <c r="Z1376" i="1"/>
  <c r="AA1376" i="1"/>
  <c r="AB1376" i="1"/>
  <c r="AC1376" i="1"/>
  <c r="AE1376" i="1"/>
  <c r="AF1376" i="1"/>
  <c r="AG1376" i="1" s="1"/>
  <c r="AH1376" i="1"/>
  <c r="AJ1376" i="1"/>
  <c r="AN1376" i="1"/>
  <c r="AM1376" i="1" s="1"/>
  <c r="AQ1376" i="1"/>
  <c r="AR1376" i="1"/>
  <c r="M1377" i="1"/>
  <c r="N1377" i="1"/>
  <c r="O1377" i="1"/>
  <c r="P1377" i="1"/>
  <c r="Q1377" i="1" s="1"/>
  <c r="R1377" i="1"/>
  <c r="S1377" i="1"/>
  <c r="T1377" i="1"/>
  <c r="U1377" i="1"/>
  <c r="V1377" i="1"/>
  <c r="W1377" i="1"/>
  <c r="X1377" i="1"/>
  <c r="Y1377" i="1"/>
  <c r="Z1377" i="1"/>
  <c r="AA1377" i="1"/>
  <c r="AD1377" i="1" s="1"/>
  <c r="AB1377" i="1"/>
  <c r="AC1377" i="1"/>
  <c r="AE1377" i="1"/>
  <c r="AF1377" i="1"/>
  <c r="AG1377" i="1" s="1"/>
  <c r="AH1377" i="1"/>
  <c r="AJ1377" i="1"/>
  <c r="AN1377" i="1"/>
  <c r="AQ1377" i="1"/>
  <c r="AR1377" i="1"/>
  <c r="M1378" i="1"/>
  <c r="V1378" i="1" s="1"/>
  <c r="N1378" i="1"/>
  <c r="O1378" i="1"/>
  <c r="P1378" i="1"/>
  <c r="Q1378" i="1"/>
  <c r="R1378" i="1"/>
  <c r="S1378" i="1"/>
  <c r="T1378" i="1"/>
  <c r="U1378" i="1"/>
  <c r="W1378" i="1"/>
  <c r="X1378" i="1"/>
  <c r="Y1378" i="1"/>
  <c r="Z1378" i="1"/>
  <c r="AA1378" i="1"/>
  <c r="AB1378" i="1"/>
  <c r="AC1378" i="1"/>
  <c r="AE1378" i="1"/>
  <c r="AF1378" i="1"/>
  <c r="AG1378" i="1" s="1"/>
  <c r="AH1378" i="1"/>
  <c r="AJ1378" i="1"/>
  <c r="AI1378" i="1" s="1"/>
  <c r="AN1378" i="1"/>
  <c r="AM1378" i="1" s="1"/>
  <c r="AQ1378" i="1"/>
  <c r="AR1378" i="1"/>
  <c r="M1379" i="1"/>
  <c r="N1379" i="1"/>
  <c r="O1379" i="1"/>
  <c r="P1379" i="1"/>
  <c r="Q1379" i="1" s="1"/>
  <c r="R1379" i="1"/>
  <c r="S1379" i="1"/>
  <c r="T1379" i="1"/>
  <c r="U1379" i="1"/>
  <c r="V1379" i="1"/>
  <c r="W1379" i="1"/>
  <c r="X1379" i="1"/>
  <c r="Y1379" i="1"/>
  <c r="Z1379" i="1"/>
  <c r="AA1379" i="1"/>
  <c r="AB1379" i="1"/>
  <c r="AC1379" i="1"/>
  <c r="AE1379" i="1"/>
  <c r="AF1379" i="1"/>
  <c r="AG1379" i="1" s="1"/>
  <c r="AH1379" i="1"/>
  <c r="AJ1379" i="1"/>
  <c r="AN1379" i="1"/>
  <c r="AQ1379" i="1"/>
  <c r="AR1379" i="1"/>
  <c r="M1380" i="1"/>
  <c r="V1380" i="1" s="1"/>
  <c r="N1380" i="1"/>
  <c r="O1380" i="1"/>
  <c r="P1380" i="1"/>
  <c r="Q1380" i="1" s="1"/>
  <c r="R1380" i="1"/>
  <c r="S1380" i="1"/>
  <c r="T1380" i="1"/>
  <c r="U1380" i="1"/>
  <c r="W1380" i="1"/>
  <c r="X1380" i="1"/>
  <c r="Y1380" i="1"/>
  <c r="Z1380" i="1"/>
  <c r="AA1380" i="1"/>
  <c r="AB1380" i="1"/>
  <c r="AC1380" i="1"/>
  <c r="AE1380" i="1"/>
  <c r="AF1380" i="1"/>
  <c r="AG1380" i="1" s="1"/>
  <c r="AH1380" i="1"/>
  <c r="AJ1380" i="1"/>
  <c r="AN1380" i="1"/>
  <c r="AM1380" i="1" s="1"/>
  <c r="AQ1380" i="1"/>
  <c r="AR1380" i="1"/>
  <c r="M1381" i="1"/>
  <c r="N1381" i="1"/>
  <c r="O1381" i="1"/>
  <c r="P1381" i="1"/>
  <c r="Q1381" i="1" s="1"/>
  <c r="R1381" i="1"/>
  <c r="S1381" i="1"/>
  <c r="T1381" i="1"/>
  <c r="U1381" i="1"/>
  <c r="V1381" i="1"/>
  <c r="W1381" i="1"/>
  <c r="X1381" i="1"/>
  <c r="Y1381" i="1"/>
  <c r="Z1381" i="1"/>
  <c r="AA1381" i="1"/>
  <c r="AB1381" i="1"/>
  <c r="AC1381" i="1"/>
  <c r="AD1381" i="1" s="1"/>
  <c r="AE1381" i="1"/>
  <c r="AF1381" i="1"/>
  <c r="AG1381" i="1" s="1"/>
  <c r="AH1381" i="1"/>
  <c r="AJ1381" i="1"/>
  <c r="AN1381" i="1"/>
  <c r="AQ1381" i="1"/>
  <c r="AR1381" i="1"/>
  <c r="M1382" i="1"/>
  <c r="V1382" i="1" s="1"/>
  <c r="N1382" i="1"/>
  <c r="O1382" i="1"/>
  <c r="P1382" i="1"/>
  <c r="Q1382" i="1" s="1"/>
  <c r="R1382" i="1"/>
  <c r="S1382" i="1"/>
  <c r="T1382" i="1"/>
  <c r="U1382" i="1"/>
  <c r="W1382" i="1"/>
  <c r="X1382" i="1"/>
  <c r="Y1382" i="1"/>
  <c r="Z1382" i="1"/>
  <c r="AA1382" i="1"/>
  <c r="AB1382" i="1"/>
  <c r="AC1382" i="1"/>
  <c r="AE1382" i="1"/>
  <c r="AF1382" i="1"/>
  <c r="AG1382" i="1" s="1"/>
  <c r="AH1382" i="1"/>
  <c r="AJ1382" i="1"/>
  <c r="AI1382" i="1" s="1"/>
  <c r="AK1382" i="1"/>
  <c r="AL1382" i="1" s="1"/>
  <c r="AN1382" i="1"/>
  <c r="AM1382" i="1" s="1"/>
  <c r="AQ1382" i="1"/>
  <c r="AR1382" i="1"/>
  <c r="M1383" i="1"/>
  <c r="N1383" i="1"/>
  <c r="O1383" i="1"/>
  <c r="P1383" i="1"/>
  <c r="Q1383" i="1" s="1"/>
  <c r="R1383" i="1"/>
  <c r="S1383" i="1"/>
  <c r="T1383" i="1"/>
  <c r="U1383" i="1"/>
  <c r="V1383" i="1"/>
  <c r="W1383" i="1"/>
  <c r="X1383" i="1"/>
  <c r="Y1383" i="1"/>
  <c r="Z1383" i="1"/>
  <c r="AA1383" i="1"/>
  <c r="AD1383" i="1" s="1"/>
  <c r="AB1383" i="1"/>
  <c r="AC1383" i="1"/>
  <c r="AE1383" i="1"/>
  <c r="AF1383" i="1"/>
  <c r="AG1383" i="1" s="1"/>
  <c r="AH1383" i="1"/>
  <c r="AJ1383" i="1"/>
  <c r="AN1383" i="1"/>
  <c r="AQ1383" i="1"/>
  <c r="AR1383" i="1"/>
  <c r="M1384" i="1"/>
  <c r="V1384" i="1" s="1"/>
  <c r="N1384" i="1"/>
  <c r="O1384" i="1"/>
  <c r="P1384" i="1"/>
  <c r="Q1384" i="1" s="1"/>
  <c r="R1384" i="1"/>
  <c r="S1384" i="1"/>
  <c r="T1384" i="1"/>
  <c r="U1384" i="1"/>
  <c r="W1384" i="1"/>
  <c r="X1384" i="1"/>
  <c r="Y1384" i="1"/>
  <c r="Z1384" i="1"/>
  <c r="AA1384" i="1"/>
  <c r="AB1384" i="1"/>
  <c r="AC1384" i="1"/>
  <c r="AE1384" i="1"/>
  <c r="AF1384" i="1"/>
  <c r="AG1384" i="1" s="1"/>
  <c r="AH1384" i="1"/>
  <c r="AJ1384" i="1"/>
  <c r="AN1384" i="1"/>
  <c r="AM1384" i="1" s="1"/>
  <c r="AQ1384" i="1"/>
  <c r="AR1384" i="1"/>
  <c r="M1385" i="1"/>
  <c r="N1385" i="1"/>
  <c r="O1385" i="1"/>
  <c r="P1385" i="1"/>
  <c r="Q1385" i="1" s="1"/>
  <c r="R1385" i="1"/>
  <c r="S1385" i="1"/>
  <c r="T1385" i="1"/>
  <c r="U1385" i="1"/>
  <c r="V1385" i="1"/>
  <c r="W1385" i="1"/>
  <c r="X1385" i="1"/>
  <c r="Y1385" i="1"/>
  <c r="Z1385" i="1"/>
  <c r="AA1385" i="1"/>
  <c r="AB1385" i="1"/>
  <c r="AC1385" i="1"/>
  <c r="AE1385" i="1"/>
  <c r="AF1385" i="1"/>
  <c r="AG1385" i="1" s="1"/>
  <c r="AH1385" i="1"/>
  <c r="AJ1385" i="1"/>
  <c r="AN1385" i="1"/>
  <c r="AQ1385" i="1"/>
  <c r="AR1385" i="1"/>
  <c r="M1386" i="1"/>
  <c r="V1386" i="1" s="1"/>
  <c r="N1386" i="1"/>
  <c r="O1386" i="1"/>
  <c r="P1386" i="1"/>
  <c r="Q1386" i="1" s="1"/>
  <c r="R1386" i="1"/>
  <c r="S1386" i="1"/>
  <c r="T1386" i="1"/>
  <c r="U1386" i="1"/>
  <c r="W1386" i="1"/>
  <c r="X1386" i="1"/>
  <c r="Y1386" i="1"/>
  <c r="Z1386" i="1"/>
  <c r="AA1386" i="1"/>
  <c r="AB1386" i="1"/>
  <c r="AC1386" i="1"/>
  <c r="AE1386" i="1"/>
  <c r="AF1386" i="1"/>
  <c r="AG1386" i="1" s="1"/>
  <c r="AH1386" i="1"/>
  <c r="AJ1386" i="1"/>
  <c r="AI1386" i="1" s="1"/>
  <c r="AK1386" i="1"/>
  <c r="AL1386" i="1" s="1"/>
  <c r="AN1386" i="1"/>
  <c r="AM1386" i="1" s="1"/>
  <c r="AQ1386" i="1"/>
  <c r="AR1386" i="1"/>
  <c r="M1387" i="1"/>
  <c r="N1387" i="1"/>
  <c r="O1387" i="1"/>
  <c r="P1387" i="1"/>
  <c r="Q1387" i="1" s="1"/>
  <c r="R1387" i="1"/>
  <c r="S1387" i="1"/>
  <c r="T1387" i="1"/>
  <c r="U1387" i="1"/>
  <c r="V1387" i="1"/>
  <c r="W1387" i="1"/>
  <c r="X1387" i="1"/>
  <c r="Y1387" i="1"/>
  <c r="Z1387" i="1"/>
  <c r="AA1387" i="1"/>
  <c r="AD1387" i="1" s="1"/>
  <c r="AB1387" i="1"/>
  <c r="AC1387" i="1"/>
  <c r="AE1387" i="1"/>
  <c r="AF1387" i="1"/>
  <c r="AG1387" i="1" s="1"/>
  <c r="AH1387" i="1"/>
  <c r="AJ1387" i="1"/>
  <c r="AN1387" i="1"/>
  <c r="AQ1387" i="1"/>
  <c r="AR1387" i="1"/>
  <c r="M1388" i="1"/>
  <c r="V1388" i="1" s="1"/>
  <c r="N1388" i="1"/>
  <c r="O1388" i="1"/>
  <c r="P1388" i="1"/>
  <c r="Q1388" i="1" s="1"/>
  <c r="R1388" i="1"/>
  <c r="S1388" i="1"/>
  <c r="T1388" i="1"/>
  <c r="U1388" i="1"/>
  <c r="W1388" i="1"/>
  <c r="X1388" i="1"/>
  <c r="Y1388" i="1"/>
  <c r="Z1388" i="1"/>
  <c r="AA1388" i="1"/>
  <c r="AB1388" i="1"/>
  <c r="AC1388" i="1"/>
  <c r="AE1388" i="1"/>
  <c r="AF1388" i="1"/>
  <c r="AG1388" i="1" s="1"/>
  <c r="AH1388" i="1"/>
  <c r="AJ1388" i="1"/>
  <c r="AN1388" i="1"/>
  <c r="AM1388" i="1" s="1"/>
  <c r="AQ1388" i="1"/>
  <c r="AR1388" i="1"/>
  <c r="M1389" i="1"/>
  <c r="N1389" i="1"/>
  <c r="O1389" i="1"/>
  <c r="P1389" i="1"/>
  <c r="Q1389" i="1" s="1"/>
  <c r="R1389" i="1"/>
  <c r="S1389" i="1"/>
  <c r="T1389" i="1"/>
  <c r="U1389" i="1"/>
  <c r="V1389" i="1"/>
  <c r="W1389" i="1"/>
  <c r="X1389" i="1"/>
  <c r="Y1389" i="1"/>
  <c r="Z1389" i="1"/>
  <c r="AA1389" i="1"/>
  <c r="AB1389" i="1"/>
  <c r="AC1389" i="1"/>
  <c r="AE1389" i="1"/>
  <c r="AF1389" i="1"/>
  <c r="AG1389" i="1" s="1"/>
  <c r="AH1389" i="1"/>
  <c r="AJ1389" i="1"/>
  <c r="AN1389" i="1"/>
  <c r="AQ1389" i="1"/>
  <c r="AR1389" i="1"/>
  <c r="M1390" i="1"/>
  <c r="V1390" i="1" s="1"/>
  <c r="N1390" i="1"/>
  <c r="O1390" i="1"/>
  <c r="P1390" i="1"/>
  <c r="Q1390" i="1" s="1"/>
  <c r="R1390" i="1"/>
  <c r="S1390" i="1"/>
  <c r="T1390" i="1"/>
  <c r="U1390" i="1"/>
  <c r="W1390" i="1"/>
  <c r="X1390" i="1"/>
  <c r="Y1390" i="1"/>
  <c r="Z1390" i="1"/>
  <c r="AA1390" i="1"/>
  <c r="AB1390" i="1"/>
  <c r="AC1390" i="1"/>
  <c r="AE1390" i="1"/>
  <c r="AF1390" i="1"/>
  <c r="AG1390" i="1" s="1"/>
  <c r="AH1390" i="1"/>
  <c r="AJ1390" i="1"/>
  <c r="AN1390" i="1"/>
  <c r="AM1390" i="1" s="1"/>
  <c r="AQ1390" i="1"/>
  <c r="AR1390" i="1"/>
  <c r="M1391" i="1"/>
  <c r="N1391" i="1"/>
  <c r="O1391" i="1"/>
  <c r="P1391" i="1"/>
  <c r="Q1391" i="1" s="1"/>
  <c r="R1391" i="1"/>
  <c r="S1391" i="1"/>
  <c r="T1391" i="1"/>
  <c r="U1391" i="1"/>
  <c r="V1391" i="1"/>
  <c r="W1391" i="1"/>
  <c r="X1391" i="1"/>
  <c r="Y1391" i="1"/>
  <c r="Z1391" i="1"/>
  <c r="AA1391" i="1"/>
  <c r="AB1391" i="1"/>
  <c r="AC1391" i="1"/>
  <c r="AE1391" i="1"/>
  <c r="AF1391" i="1"/>
  <c r="AG1391" i="1" s="1"/>
  <c r="AH1391" i="1"/>
  <c r="AJ1391" i="1"/>
  <c r="AN1391" i="1"/>
  <c r="AQ1391" i="1"/>
  <c r="AR1391" i="1"/>
  <c r="M1392" i="1"/>
  <c r="V1392" i="1" s="1"/>
  <c r="N1392" i="1"/>
  <c r="O1392" i="1"/>
  <c r="P1392" i="1"/>
  <c r="Q1392" i="1"/>
  <c r="R1392" i="1"/>
  <c r="S1392" i="1"/>
  <c r="T1392" i="1"/>
  <c r="U1392" i="1"/>
  <c r="W1392" i="1"/>
  <c r="X1392" i="1"/>
  <c r="Y1392" i="1"/>
  <c r="Z1392" i="1"/>
  <c r="AA1392" i="1"/>
  <c r="AB1392" i="1"/>
  <c r="AC1392" i="1"/>
  <c r="AE1392" i="1"/>
  <c r="AF1392" i="1"/>
  <c r="AG1392" i="1" s="1"/>
  <c r="AH1392" i="1"/>
  <c r="AJ1392" i="1"/>
  <c r="AI1392" i="1" s="1"/>
  <c r="AN1392" i="1"/>
  <c r="AM1392" i="1" s="1"/>
  <c r="AQ1392" i="1"/>
  <c r="AR1392" i="1"/>
  <c r="M1393" i="1"/>
  <c r="N1393" i="1"/>
  <c r="O1393" i="1"/>
  <c r="P1393" i="1"/>
  <c r="Q1393" i="1" s="1"/>
  <c r="R1393" i="1"/>
  <c r="S1393" i="1"/>
  <c r="T1393" i="1"/>
  <c r="U1393" i="1"/>
  <c r="V1393" i="1"/>
  <c r="W1393" i="1"/>
  <c r="X1393" i="1"/>
  <c r="Y1393" i="1"/>
  <c r="Z1393" i="1"/>
  <c r="AA1393" i="1"/>
  <c r="AD1393" i="1" s="1"/>
  <c r="AB1393" i="1"/>
  <c r="AC1393" i="1"/>
  <c r="AE1393" i="1"/>
  <c r="AF1393" i="1"/>
  <c r="AG1393" i="1" s="1"/>
  <c r="AH1393" i="1"/>
  <c r="AJ1393" i="1"/>
  <c r="AN1393" i="1"/>
  <c r="AQ1393" i="1"/>
  <c r="AR1393" i="1"/>
  <c r="M1394" i="1"/>
  <c r="V1394" i="1" s="1"/>
  <c r="N1394" i="1"/>
  <c r="O1394" i="1"/>
  <c r="P1394" i="1"/>
  <c r="Q1394" i="1" s="1"/>
  <c r="R1394" i="1"/>
  <c r="S1394" i="1"/>
  <c r="T1394" i="1"/>
  <c r="U1394" i="1"/>
  <c r="W1394" i="1"/>
  <c r="X1394" i="1"/>
  <c r="Y1394" i="1"/>
  <c r="Z1394" i="1"/>
  <c r="AA1394" i="1"/>
  <c r="AB1394" i="1"/>
  <c r="AC1394" i="1"/>
  <c r="AE1394" i="1"/>
  <c r="AF1394" i="1"/>
  <c r="AG1394" i="1"/>
  <c r="AH1394" i="1"/>
  <c r="AJ1394" i="1"/>
  <c r="AN1394" i="1"/>
  <c r="AM1394" i="1" s="1"/>
  <c r="AQ1394" i="1"/>
  <c r="AR1394" i="1"/>
  <c r="M1395" i="1"/>
  <c r="N1395" i="1"/>
  <c r="O1395" i="1"/>
  <c r="P1395" i="1"/>
  <c r="Q1395" i="1" s="1"/>
  <c r="R1395" i="1"/>
  <c r="S1395" i="1"/>
  <c r="T1395" i="1"/>
  <c r="U1395" i="1"/>
  <c r="V1395" i="1"/>
  <c r="W1395" i="1"/>
  <c r="X1395" i="1"/>
  <c r="Y1395" i="1"/>
  <c r="Z1395" i="1"/>
  <c r="AA1395" i="1"/>
  <c r="AB1395" i="1"/>
  <c r="AC1395" i="1"/>
  <c r="AE1395" i="1"/>
  <c r="AF1395" i="1"/>
  <c r="AG1395" i="1" s="1"/>
  <c r="AH1395" i="1"/>
  <c r="AJ1395" i="1"/>
  <c r="AN1395" i="1"/>
  <c r="AQ1395" i="1"/>
  <c r="AR1395" i="1"/>
  <c r="M1396" i="1"/>
  <c r="V1396" i="1" s="1"/>
  <c r="N1396" i="1"/>
  <c r="O1396" i="1"/>
  <c r="P1396" i="1"/>
  <c r="Q1396" i="1" s="1"/>
  <c r="R1396" i="1"/>
  <c r="S1396" i="1"/>
  <c r="T1396" i="1"/>
  <c r="U1396" i="1"/>
  <c r="W1396" i="1"/>
  <c r="X1396" i="1"/>
  <c r="Y1396" i="1"/>
  <c r="Z1396" i="1"/>
  <c r="AA1396" i="1"/>
  <c r="AB1396" i="1"/>
  <c r="AC1396" i="1"/>
  <c r="AE1396" i="1"/>
  <c r="AF1396" i="1"/>
  <c r="AG1396" i="1" s="1"/>
  <c r="AH1396" i="1"/>
  <c r="AJ1396" i="1"/>
  <c r="AI1396" i="1" s="1"/>
  <c r="AN1396" i="1"/>
  <c r="AM1396" i="1" s="1"/>
  <c r="AQ1396" i="1"/>
  <c r="AR1396" i="1"/>
  <c r="M1397" i="1"/>
  <c r="N1397" i="1"/>
  <c r="O1397" i="1"/>
  <c r="P1397" i="1"/>
  <c r="Q1397" i="1" s="1"/>
  <c r="R1397" i="1"/>
  <c r="S1397" i="1"/>
  <c r="T1397" i="1"/>
  <c r="U1397" i="1"/>
  <c r="V1397" i="1"/>
  <c r="W1397" i="1"/>
  <c r="X1397" i="1"/>
  <c r="Y1397" i="1"/>
  <c r="Z1397" i="1"/>
  <c r="AA1397" i="1"/>
  <c r="AD1397" i="1" s="1"/>
  <c r="AB1397" i="1"/>
  <c r="AC1397" i="1"/>
  <c r="AE1397" i="1"/>
  <c r="AF1397" i="1"/>
  <c r="AG1397" i="1" s="1"/>
  <c r="AH1397" i="1"/>
  <c r="AJ1397" i="1"/>
  <c r="AN1397" i="1"/>
  <c r="AQ1397" i="1"/>
  <c r="AR1397" i="1"/>
  <c r="M1398" i="1"/>
  <c r="V1398" i="1" s="1"/>
  <c r="N1398" i="1"/>
  <c r="O1398" i="1"/>
  <c r="P1398" i="1"/>
  <c r="Q1398" i="1" s="1"/>
  <c r="R1398" i="1"/>
  <c r="S1398" i="1"/>
  <c r="T1398" i="1"/>
  <c r="U1398" i="1"/>
  <c r="W1398" i="1"/>
  <c r="X1398" i="1"/>
  <c r="Y1398" i="1"/>
  <c r="Z1398" i="1"/>
  <c r="AA1398" i="1"/>
  <c r="AB1398" i="1"/>
  <c r="AC1398" i="1"/>
  <c r="AE1398" i="1"/>
  <c r="AF1398" i="1"/>
  <c r="AG1398" i="1" s="1"/>
  <c r="AH1398" i="1"/>
  <c r="AJ1398" i="1"/>
  <c r="AN1398" i="1"/>
  <c r="AM1398" i="1" s="1"/>
  <c r="AQ1398" i="1"/>
  <c r="AR1398" i="1"/>
  <c r="M1399" i="1"/>
  <c r="N1399" i="1"/>
  <c r="O1399" i="1"/>
  <c r="P1399" i="1"/>
  <c r="Q1399" i="1" s="1"/>
  <c r="R1399" i="1"/>
  <c r="S1399" i="1"/>
  <c r="T1399" i="1"/>
  <c r="U1399" i="1"/>
  <c r="V1399" i="1"/>
  <c r="W1399" i="1"/>
  <c r="X1399" i="1"/>
  <c r="Y1399" i="1"/>
  <c r="Z1399" i="1"/>
  <c r="AA1399" i="1"/>
  <c r="AB1399" i="1"/>
  <c r="AC1399" i="1"/>
  <c r="AE1399" i="1"/>
  <c r="AF1399" i="1"/>
  <c r="AG1399" i="1" s="1"/>
  <c r="AH1399" i="1"/>
  <c r="AJ1399" i="1"/>
  <c r="AN1399" i="1"/>
  <c r="AQ1399" i="1"/>
  <c r="AR1399" i="1"/>
  <c r="M1400" i="1"/>
  <c r="V1400" i="1" s="1"/>
  <c r="N1400" i="1"/>
  <c r="O1400" i="1"/>
  <c r="P1400" i="1"/>
  <c r="Q1400" i="1" s="1"/>
  <c r="R1400" i="1"/>
  <c r="S1400" i="1"/>
  <c r="T1400" i="1"/>
  <c r="U1400" i="1"/>
  <c r="W1400" i="1"/>
  <c r="X1400" i="1"/>
  <c r="Y1400" i="1"/>
  <c r="Z1400" i="1"/>
  <c r="AA1400" i="1"/>
  <c r="AB1400" i="1"/>
  <c r="AC1400" i="1"/>
  <c r="AE1400" i="1"/>
  <c r="AF1400" i="1"/>
  <c r="AG1400" i="1" s="1"/>
  <c r="AH1400" i="1"/>
  <c r="AJ1400" i="1"/>
  <c r="AN1400" i="1"/>
  <c r="AM1400" i="1" s="1"/>
  <c r="AQ1400" i="1"/>
  <c r="AR1400" i="1"/>
  <c r="M1401" i="1"/>
  <c r="N1401" i="1"/>
  <c r="O1401" i="1"/>
  <c r="P1401" i="1"/>
  <c r="Q1401" i="1" s="1"/>
  <c r="R1401" i="1"/>
  <c r="S1401" i="1"/>
  <c r="T1401" i="1"/>
  <c r="U1401" i="1"/>
  <c r="V1401" i="1"/>
  <c r="W1401" i="1"/>
  <c r="X1401" i="1"/>
  <c r="Y1401" i="1"/>
  <c r="Z1401" i="1"/>
  <c r="AA1401" i="1"/>
  <c r="AB1401" i="1"/>
  <c r="AC1401" i="1"/>
  <c r="AE1401" i="1"/>
  <c r="AF1401" i="1"/>
  <c r="AG1401" i="1" s="1"/>
  <c r="AH1401" i="1"/>
  <c r="AJ1401" i="1"/>
  <c r="AN1401" i="1"/>
  <c r="AQ1401" i="1"/>
  <c r="AR1401" i="1"/>
  <c r="M1402" i="1"/>
  <c r="V1402" i="1" s="1"/>
  <c r="N1402" i="1"/>
  <c r="O1402" i="1"/>
  <c r="P1402" i="1"/>
  <c r="Q1402" i="1" s="1"/>
  <c r="R1402" i="1"/>
  <c r="S1402" i="1"/>
  <c r="T1402" i="1"/>
  <c r="U1402" i="1"/>
  <c r="W1402" i="1"/>
  <c r="X1402" i="1"/>
  <c r="Y1402" i="1"/>
  <c r="Z1402" i="1"/>
  <c r="AA1402" i="1"/>
  <c r="AB1402" i="1"/>
  <c r="AC1402" i="1"/>
  <c r="AE1402" i="1"/>
  <c r="AF1402" i="1"/>
  <c r="AG1402" i="1" s="1"/>
  <c r="AH1402" i="1"/>
  <c r="AJ1402" i="1"/>
  <c r="AI1402" i="1" s="1"/>
  <c r="AN1402" i="1"/>
  <c r="AM1402" i="1" s="1"/>
  <c r="AQ1402" i="1"/>
  <c r="AR1402" i="1"/>
  <c r="M1403" i="1"/>
  <c r="N1403" i="1"/>
  <c r="O1403" i="1"/>
  <c r="P1403" i="1"/>
  <c r="Q1403" i="1" s="1"/>
  <c r="R1403" i="1"/>
  <c r="S1403" i="1"/>
  <c r="T1403" i="1"/>
  <c r="U1403" i="1"/>
  <c r="V1403" i="1"/>
  <c r="W1403" i="1"/>
  <c r="X1403" i="1"/>
  <c r="Y1403" i="1"/>
  <c r="Z1403" i="1"/>
  <c r="AA1403" i="1"/>
  <c r="AB1403" i="1"/>
  <c r="AC1403" i="1"/>
  <c r="AD1403" i="1"/>
  <c r="AE1403" i="1"/>
  <c r="AF1403" i="1"/>
  <c r="AG1403" i="1" s="1"/>
  <c r="AH1403" i="1"/>
  <c r="AJ1403" i="1"/>
  <c r="AN1403" i="1"/>
  <c r="AQ1403" i="1"/>
  <c r="AR1403" i="1"/>
  <c r="M1404" i="1"/>
  <c r="V1404" i="1" s="1"/>
  <c r="N1404" i="1"/>
  <c r="O1404" i="1"/>
  <c r="P1404" i="1"/>
  <c r="Q1404" i="1"/>
  <c r="R1404" i="1"/>
  <c r="S1404" i="1"/>
  <c r="T1404" i="1"/>
  <c r="U1404" i="1"/>
  <c r="W1404" i="1"/>
  <c r="X1404" i="1"/>
  <c r="Y1404" i="1"/>
  <c r="Z1404" i="1"/>
  <c r="AA1404" i="1"/>
  <c r="AB1404" i="1"/>
  <c r="AC1404" i="1"/>
  <c r="AE1404" i="1"/>
  <c r="AF1404" i="1"/>
  <c r="AG1404" i="1" s="1"/>
  <c r="AH1404" i="1"/>
  <c r="AJ1404" i="1"/>
  <c r="AN1404" i="1"/>
  <c r="AM1404" i="1" s="1"/>
  <c r="AQ1404" i="1"/>
  <c r="AR1404" i="1"/>
  <c r="M1405" i="1"/>
  <c r="N1405" i="1"/>
  <c r="O1405" i="1"/>
  <c r="P1405" i="1"/>
  <c r="Q1405" i="1" s="1"/>
  <c r="R1405" i="1"/>
  <c r="S1405" i="1"/>
  <c r="T1405" i="1"/>
  <c r="U1405" i="1"/>
  <c r="V1405" i="1"/>
  <c r="W1405" i="1"/>
  <c r="X1405" i="1"/>
  <c r="Y1405" i="1"/>
  <c r="Z1405" i="1"/>
  <c r="AA1405" i="1"/>
  <c r="AD1405" i="1" s="1"/>
  <c r="AB1405" i="1"/>
  <c r="AC1405" i="1"/>
  <c r="AE1405" i="1"/>
  <c r="AF1405" i="1"/>
  <c r="AG1405" i="1" s="1"/>
  <c r="AH1405" i="1"/>
  <c r="AJ1405" i="1"/>
  <c r="AN1405" i="1"/>
  <c r="AQ1405" i="1"/>
  <c r="AR1405" i="1"/>
  <c r="M1406" i="1"/>
  <c r="V1406" i="1" s="1"/>
  <c r="N1406" i="1"/>
  <c r="O1406" i="1"/>
  <c r="P1406" i="1"/>
  <c r="Q1406" i="1" s="1"/>
  <c r="R1406" i="1"/>
  <c r="S1406" i="1"/>
  <c r="T1406" i="1"/>
  <c r="U1406" i="1"/>
  <c r="W1406" i="1"/>
  <c r="X1406" i="1"/>
  <c r="Y1406" i="1"/>
  <c r="Z1406" i="1"/>
  <c r="AA1406" i="1"/>
  <c r="AB1406" i="1"/>
  <c r="AC1406" i="1"/>
  <c r="AE1406" i="1"/>
  <c r="AF1406" i="1"/>
  <c r="AG1406" i="1" s="1"/>
  <c r="AH1406" i="1"/>
  <c r="AJ1406" i="1"/>
  <c r="AN1406" i="1"/>
  <c r="AM1406" i="1" s="1"/>
  <c r="AQ1406" i="1"/>
  <c r="AR1406" i="1"/>
  <c r="M1407" i="1"/>
  <c r="N1407" i="1"/>
  <c r="O1407" i="1"/>
  <c r="P1407" i="1"/>
  <c r="Q1407" i="1" s="1"/>
  <c r="R1407" i="1"/>
  <c r="S1407" i="1"/>
  <c r="T1407" i="1"/>
  <c r="U1407" i="1"/>
  <c r="V1407" i="1"/>
  <c r="W1407" i="1"/>
  <c r="X1407" i="1"/>
  <c r="Y1407" i="1"/>
  <c r="Z1407" i="1"/>
  <c r="AA1407" i="1"/>
  <c r="AB1407" i="1"/>
  <c r="AC1407" i="1"/>
  <c r="AE1407" i="1"/>
  <c r="AF1407" i="1"/>
  <c r="AG1407" i="1" s="1"/>
  <c r="AH1407" i="1"/>
  <c r="AJ1407" i="1"/>
  <c r="AN1407" i="1"/>
  <c r="AQ1407" i="1"/>
  <c r="AR1407" i="1"/>
  <c r="M1408" i="1"/>
  <c r="V1408" i="1" s="1"/>
  <c r="N1408" i="1"/>
  <c r="O1408" i="1"/>
  <c r="P1408" i="1"/>
  <c r="Q1408" i="1" s="1"/>
  <c r="R1408" i="1"/>
  <c r="S1408" i="1"/>
  <c r="T1408" i="1"/>
  <c r="U1408" i="1"/>
  <c r="W1408" i="1"/>
  <c r="X1408" i="1"/>
  <c r="Y1408" i="1"/>
  <c r="Z1408" i="1"/>
  <c r="AA1408" i="1"/>
  <c r="AB1408" i="1"/>
  <c r="AC1408" i="1"/>
  <c r="AE1408" i="1"/>
  <c r="AF1408" i="1"/>
  <c r="AG1408" i="1" s="1"/>
  <c r="AH1408" i="1"/>
  <c r="AJ1408" i="1"/>
  <c r="AI1408" i="1" s="1"/>
  <c r="AN1408" i="1"/>
  <c r="AM1408" i="1" s="1"/>
  <c r="AQ1408" i="1"/>
  <c r="AR1408" i="1"/>
  <c r="M1409" i="1"/>
  <c r="N1409" i="1"/>
  <c r="O1409" i="1"/>
  <c r="P1409" i="1"/>
  <c r="Q1409" i="1" s="1"/>
  <c r="R1409" i="1"/>
  <c r="S1409" i="1"/>
  <c r="T1409" i="1"/>
  <c r="U1409" i="1"/>
  <c r="V1409" i="1"/>
  <c r="W1409" i="1"/>
  <c r="X1409" i="1"/>
  <c r="Y1409" i="1"/>
  <c r="Z1409" i="1"/>
  <c r="AA1409" i="1"/>
  <c r="AB1409" i="1"/>
  <c r="AC1409" i="1"/>
  <c r="AE1409" i="1"/>
  <c r="AF1409" i="1"/>
  <c r="AG1409" i="1" s="1"/>
  <c r="AH1409" i="1"/>
  <c r="AJ1409" i="1"/>
  <c r="AN1409" i="1"/>
  <c r="AQ1409" i="1"/>
  <c r="AR1409" i="1"/>
  <c r="M1410" i="1"/>
  <c r="V1410" i="1" s="1"/>
  <c r="N1410" i="1"/>
  <c r="O1410" i="1"/>
  <c r="P1410" i="1"/>
  <c r="Q1410" i="1" s="1"/>
  <c r="R1410" i="1"/>
  <c r="S1410" i="1"/>
  <c r="T1410" i="1"/>
  <c r="U1410" i="1"/>
  <c r="W1410" i="1"/>
  <c r="X1410" i="1"/>
  <c r="Y1410" i="1"/>
  <c r="Z1410" i="1"/>
  <c r="AA1410" i="1"/>
  <c r="AB1410" i="1"/>
  <c r="AC1410" i="1"/>
  <c r="AE1410" i="1"/>
  <c r="AF1410" i="1"/>
  <c r="AG1410" i="1"/>
  <c r="AH1410" i="1"/>
  <c r="AJ1410" i="1"/>
  <c r="AN1410" i="1"/>
  <c r="AM1410" i="1" s="1"/>
  <c r="AQ1410" i="1"/>
  <c r="AR1410" i="1"/>
  <c r="M1411" i="1"/>
  <c r="N1411" i="1"/>
  <c r="O1411" i="1"/>
  <c r="P1411" i="1"/>
  <c r="Q1411" i="1" s="1"/>
  <c r="R1411" i="1"/>
  <c r="S1411" i="1"/>
  <c r="T1411" i="1"/>
  <c r="U1411" i="1"/>
  <c r="V1411" i="1"/>
  <c r="W1411" i="1"/>
  <c r="X1411" i="1"/>
  <c r="Y1411" i="1"/>
  <c r="Z1411" i="1"/>
  <c r="AA1411" i="1"/>
  <c r="AB1411" i="1"/>
  <c r="AC1411" i="1"/>
  <c r="AD1411" i="1" s="1"/>
  <c r="AE1411" i="1"/>
  <c r="AF1411" i="1"/>
  <c r="AG1411" i="1" s="1"/>
  <c r="AH1411" i="1"/>
  <c r="AJ1411" i="1"/>
  <c r="AN1411" i="1"/>
  <c r="AQ1411" i="1"/>
  <c r="AR1411" i="1"/>
  <c r="M1412" i="1"/>
  <c r="V1412" i="1" s="1"/>
  <c r="N1412" i="1"/>
  <c r="O1412" i="1"/>
  <c r="P1412" i="1"/>
  <c r="Q1412" i="1" s="1"/>
  <c r="R1412" i="1"/>
  <c r="S1412" i="1"/>
  <c r="T1412" i="1"/>
  <c r="U1412" i="1"/>
  <c r="W1412" i="1"/>
  <c r="X1412" i="1"/>
  <c r="Y1412" i="1"/>
  <c r="Z1412" i="1"/>
  <c r="AA1412" i="1"/>
  <c r="AB1412" i="1"/>
  <c r="AC1412" i="1"/>
  <c r="AE1412" i="1"/>
  <c r="AF1412" i="1"/>
  <c r="AG1412" i="1" s="1"/>
  <c r="AH1412" i="1"/>
  <c r="AJ1412" i="1"/>
  <c r="AI1412" i="1" s="1"/>
  <c r="AN1412" i="1"/>
  <c r="AM1412" i="1" s="1"/>
  <c r="AQ1412" i="1"/>
  <c r="AR1412" i="1"/>
  <c r="M1413" i="1"/>
  <c r="N1413" i="1"/>
  <c r="O1413" i="1"/>
  <c r="P1413" i="1"/>
  <c r="Q1413" i="1" s="1"/>
  <c r="R1413" i="1"/>
  <c r="S1413" i="1"/>
  <c r="T1413" i="1"/>
  <c r="U1413" i="1"/>
  <c r="V1413" i="1"/>
  <c r="W1413" i="1"/>
  <c r="X1413" i="1"/>
  <c r="Y1413" i="1"/>
  <c r="Z1413" i="1"/>
  <c r="AA1413" i="1"/>
  <c r="AB1413" i="1"/>
  <c r="AC1413" i="1"/>
  <c r="AE1413" i="1"/>
  <c r="AF1413" i="1"/>
  <c r="AG1413" i="1" s="1"/>
  <c r="AH1413" i="1"/>
  <c r="AJ1413" i="1"/>
  <c r="AN1413" i="1"/>
  <c r="AQ1413" i="1"/>
  <c r="AR1413" i="1"/>
  <c r="M1414" i="1"/>
  <c r="V1414" i="1" s="1"/>
  <c r="N1414" i="1"/>
  <c r="O1414" i="1"/>
  <c r="P1414" i="1"/>
  <c r="Q1414" i="1" s="1"/>
  <c r="R1414" i="1"/>
  <c r="S1414" i="1"/>
  <c r="T1414" i="1"/>
  <c r="U1414" i="1"/>
  <c r="W1414" i="1"/>
  <c r="X1414" i="1"/>
  <c r="Y1414" i="1"/>
  <c r="Z1414" i="1"/>
  <c r="AA1414" i="1"/>
  <c r="AB1414" i="1"/>
  <c r="AC1414" i="1"/>
  <c r="AE1414" i="1"/>
  <c r="AF1414" i="1"/>
  <c r="AG1414" i="1" s="1"/>
  <c r="AH1414" i="1"/>
  <c r="AJ1414" i="1"/>
  <c r="AN1414" i="1"/>
  <c r="AM1414" i="1" s="1"/>
  <c r="AQ1414" i="1"/>
  <c r="AR1414" i="1"/>
  <c r="M1415" i="1"/>
  <c r="N1415" i="1"/>
  <c r="O1415" i="1"/>
  <c r="P1415" i="1"/>
  <c r="Q1415" i="1" s="1"/>
  <c r="R1415" i="1"/>
  <c r="S1415" i="1"/>
  <c r="T1415" i="1"/>
  <c r="U1415" i="1"/>
  <c r="V1415" i="1"/>
  <c r="W1415" i="1"/>
  <c r="X1415" i="1"/>
  <c r="Y1415" i="1"/>
  <c r="Z1415" i="1"/>
  <c r="AA1415" i="1"/>
  <c r="AB1415" i="1"/>
  <c r="AC1415" i="1"/>
  <c r="AE1415" i="1"/>
  <c r="AF1415" i="1"/>
  <c r="AG1415" i="1" s="1"/>
  <c r="AH1415" i="1"/>
  <c r="AJ1415" i="1"/>
  <c r="AN1415" i="1"/>
  <c r="AQ1415" i="1"/>
  <c r="AR1415" i="1"/>
  <c r="M1416" i="1"/>
  <c r="V1416" i="1" s="1"/>
  <c r="N1416" i="1"/>
  <c r="O1416" i="1"/>
  <c r="P1416" i="1"/>
  <c r="Q1416" i="1" s="1"/>
  <c r="R1416" i="1"/>
  <c r="S1416" i="1"/>
  <c r="T1416" i="1"/>
  <c r="U1416" i="1"/>
  <c r="W1416" i="1"/>
  <c r="X1416" i="1"/>
  <c r="Y1416" i="1"/>
  <c r="Z1416" i="1"/>
  <c r="AA1416" i="1"/>
  <c r="AB1416" i="1"/>
  <c r="AC1416" i="1"/>
  <c r="AE1416" i="1"/>
  <c r="AF1416" i="1"/>
  <c r="AG1416" i="1" s="1"/>
  <c r="AH1416" i="1"/>
  <c r="AJ1416" i="1"/>
  <c r="AN1416" i="1"/>
  <c r="AM1416" i="1" s="1"/>
  <c r="AQ1416" i="1"/>
  <c r="AR1416" i="1"/>
  <c r="M1417" i="1"/>
  <c r="N1417" i="1"/>
  <c r="O1417" i="1"/>
  <c r="P1417" i="1"/>
  <c r="Q1417" i="1" s="1"/>
  <c r="R1417" i="1"/>
  <c r="S1417" i="1"/>
  <c r="T1417" i="1"/>
  <c r="U1417" i="1"/>
  <c r="V1417" i="1"/>
  <c r="W1417" i="1"/>
  <c r="X1417" i="1"/>
  <c r="Y1417" i="1"/>
  <c r="Z1417" i="1"/>
  <c r="AA1417" i="1"/>
  <c r="AB1417" i="1"/>
  <c r="AC1417" i="1"/>
  <c r="AE1417" i="1"/>
  <c r="AF1417" i="1"/>
  <c r="AG1417" i="1" s="1"/>
  <c r="AH1417" i="1"/>
  <c r="AJ1417" i="1"/>
  <c r="AN1417" i="1"/>
  <c r="AQ1417" i="1"/>
  <c r="AR1417" i="1"/>
  <c r="M1418" i="1"/>
  <c r="V1418" i="1" s="1"/>
  <c r="N1418" i="1"/>
  <c r="O1418" i="1"/>
  <c r="P1418" i="1"/>
  <c r="Q1418" i="1" s="1"/>
  <c r="R1418" i="1"/>
  <c r="S1418" i="1"/>
  <c r="T1418" i="1"/>
  <c r="U1418" i="1"/>
  <c r="W1418" i="1"/>
  <c r="X1418" i="1"/>
  <c r="Y1418" i="1"/>
  <c r="Z1418" i="1"/>
  <c r="AA1418" i="1"/>
  <c r="AB1418" i="1"/>
  <c r="AC1418" i="1"/>
  <c r="AE1418" i="1"/>
  <c r="AF1418" i="1"/>
  <c r="AG1418" i="1" s="1"/>
  <c r="AH1418" i="1"/>
  <c r="AJ1418" i="1"/>
  <c r="AI1418" i="1" s="1"/>
  <c r="AK1418" i="1"/>
  <c r="AL1418" i="1" s="1"/>
  <c r="AN1418" i="1"/>
  <c r="AM1418" i="1" s="1"/>
  <c r="AQ1418" i="1"/>
  <c r="AR1418" i="1"/>
  <c r="M1419" i="1"/>
  <c r="N1419" i="1"/>
  <c r="O1419" i="1"/>
  <c r="P1419" i="1"/>
  <c r="Q1419" i="1" s="1"/>
  <c r="R1419" i="1"/>
  <c r="S1419" i="1"/>
  <c r="T1419" i="1"/>
  <c r="U1419" i="1"/>
  <c r="V1419" i="1"/>
  <c r="W1419" i="1"/>
  <c r="X1419" i="1"/>
  <c r="Y1419" i="1"/>
  <c r="Z1419" i="1"/>
  <c r="AA1419" i="1"/>
  <c r="AD1419" i="1" s="1"/>
  <c r="AB1419" i="1"/>
  <c r="AC1419" i="1"/>
  <c r="AE1419" i="1"/>
  <c r="AF1419" i="1"/>
  <c r="AG1419" i="1" s="1"/>
  <c r="AH1419" i="1"/>
  <c r="AJ1419" i="1"/>
  <c r="AN1419" i="1"/>
  <c r="AQ1419" i="1"/>
  <c r="AR1419" i="1"/>
  <c r="M1420" i="1"/>
  <c r="V1420" i="1" s="1"/>
  <c r="N1420" i="1"/>
  <c r="O1420" i="1"/>
  <c r="P1420" i="1"/>
  <c r="Q1420" i="1" s="1"/>
  <c r="R1420" i="1"/>
  <c r="S1420" i="1"/>
  <c r="T1420" i="1"/>
  <c r="U1420" i="1"/>
  <c r="W1420" i="1"/>
  <c r="X1420" i="1"/>
  <c r="Y1420" i="1"/>
  <c r="Z1420" i="1"/>
  <c r="AA1420" i="1"/>
  <c r="AB1420" i="1"/>
  <c r="AC1420" i="1"/>
  <c r="AD1420" i="1" s="1"/>
  <c r="AE1420" i="1"/>
  <c r="AF1420" i="1"/>
  <c r="AG1420" i="1" s="1"/>
  <c r="AH1420" i="1"/>
  <c r="AJ1420" i="1"/>
  <c r="AN1420" i="1"/>
  <c r="AM1420" i="1" s="1"/>
  <c r="AQ1420" i="1"/>
  <c r="AR1420" i="1"/>
  <c r="M1421" i="1"/>
  <c r="N1421" i="1"/>
  <c r="O1421" i="1"/>
  <c r="P1421" i="1"/>
  <c r="Q1421" i="1" s="1"/>
  <c r="R1421" i="1"/>
  <c r="S1421" i="1"/>
  <c r="T1421" i="1"/>
  <c r="U1421" i="1"/>
  <c r="V1421" i="1"/>
  <c r="W1421" i="1"/>
  <c r="X1421" i="1"/>
  <c r="Y1421" i="1"/>
  <c r="Z1421" i="1"/>
  <c r="AA1421" i="1"/>
  <c r="AB1421" i="1"/>
  <c r="AC1421" i="1"/>
  <c r="AE1421" i="1"/>
  <c r="AF1421" i="1"/>
  <c r="AG1421" i="1" s="1"/>
  <c r="AH1421" i="1"/>
  <c r="AJ1421" i="1"/>
  <c r="AN1421" i="1"/>
  <c r="AQ1421" i="1"/>
  <c r="AR1421" i="1"/>
  <c r="M1422" i="1"/>
  <c r="V1422" i="1" s="1"/>
  <c r="N1422" i="1"/>
  <c r="O1422" i="1"/>
  <c r="P1422" i="1"/>
  <c r="Q1422" i="1" s="1"/>
  <c r="R1422" i="1"/>
  <c r="S1422" i="1"/>
  <c r="T1422" i="1"/>
  <c r="U1422" i="1"/>
  <c r="W1422" i="1"/>
  <c r="X1422" i="1"/>
  <c r="Y1422" i="1"/>
  <c r="Z1422" i="1"/>
  <c r="AA1422" i="1"/>
  <c r="AB1422" i="1"/>
  <c r="AC1422" i="1"/>
  <c r="AE1422" i="1"/>
  <c r="AF1422" i="1"/>
  <c r="AG1422" i="1" s="1"/>
  <c r="AH1422" i="1"/>
  <c r="AJ1422" i="1"/>
  <c r="AI1422" i="1" s="1"/>
  <c r="AN1422" i="1"/>
  <c r="AM1422" i="1" s="1"/>
  <c r="AQ1422" i="1"/>
  <c r="AR1422" i="1"/>
  <c r="M1423" i="1"/>
  <c r="N1423" i="1"/>
  <c r="O1423" i="1"/>
  <c r="P1423" i="1"/>
  <c r="Q1423" i="1" s="1"/>
  <c r="R1423" i="1"/>
  <c r="S1423" i="1"/>
  <c r="T1423" i="1"/>
  <c r="U1423" i="1"/>
  <c r="V1423" i="1"/>
  <c r="W1423" i="1"/>
  <c r="X1423" i="1"/>
  <c r="Y1423" i="1"/>
  <c r="Z1423" i="1"/>
  <c r="AA1423" i="1"/>
  <c r="AB1423" i="1"/>
  <c r="AC1423" i="1"/>
  <c r="AD1423" i="1" s="1"/>
  <c r="AE1423" i="1"/>
  <c r="AF1423" i="1"/>
  <c r="AG1423" i="1" s="1"/>
  <c r="AH1423" i="1"/>
  <c r="AJ1423" i="1"/>
  <c r="AN1423" i="1"/>
  <c r="AQ1423" i="1"/>
  <c r="AR1423" i="1"/>
  <c r="M1424" i="1"/>
  <c r="V1424" i="1" s="1"/>
  <c r="N1424" i="1"/>
  <c r="O1424" i="1"/>
  <c r="P1424" i="1"/>
  <c r="Q1424" i="1" s="1"/>
  <c r="R1424" i="1"/>
  <c r="S1424" i="1"/>
  <c r="T1424" i="1"/>
  <c r="U1424" i="1"/>
  <c r="W1424" i="1"/>
  <c r="X1424" i="1"/>
  <c r="Y1424" i="1"/>
  <c r="Z1424" i="1"/>
  <c r="AA1424" i="1"/>
  <c r="AB1424" i="1"/>
  <c r="AC1424" i="1"/>
  <c r="AE1424" i="1"/>
  <c r="AF1424" i="1"/>
  <c r="AG1424" i="1" s="1"/>
  <c r="AH1424" i="1"/>
  <c r="AJ1424" i="1"/>
  <c r="AN1424" i="1"/>
  <c r="AM1424" i="1" s="1"/>
  <c r="AQ1424" i="1"/>
  <c r="AR1424" i="1"/>
  <c r="M1425" i="1"/>
  <c r="N1425" i="1"/>
  <c r="O1425" i="1"/>
  <c r="P1425" i="1"/>
  <c r="Q1425" i="1" s="1"/>
  <c r="R1425" i="1"/>
  <c r="S1425" i="1"/>
  <c r="T1425" i="1"/>
  <c r="U1425" i="1"/>
  <c r="V1425" i="1"/>
  <c r="W1425" i="1"/>
  <c r="X1425" i="1"/>
  <c r="Y1425" i="1"/>
  <c r="Z1425" i="1"/>
  <c r="AA1425" i="1"/>
  <c r="AD1425" i="1" s="1"/>
  <c r="AB1425" i="1"/>
  <c r="AC1425" i="1"/>
  <c r="AE1425" i="1"/>
  <c r="AF1425" i="1"/>
  <c r="AG1425" i="1" s="1"/>
  <c r="AH1425" i="1"/>
  <c r="AJ1425" i="1"/>
  <c r="AN1425" i="1"/>
  <c r="AQ1425" i="1"/>
  <c r="AR1425" i="1"/>
  <c r="M1426" i="1"/>
  <c r="V1426" i="1" s="1"/>
  <c r="N1426" i="1"/>
  <c r="O1426" i="1"/>
  <c r="P1426" i="1"/>
  <c r="Q1426" i="1"/>
  <c r="R1426" i="1"/>
  <c r="S1426" i="1"/>
  <c r="T1426" i="1"/>
  <c r="U1426" i="1"/>
  <c r="W1426" i="1"/>
  <c r="X1426" i="1"/>
  <c r="Y1426" i="1"/>
  <c r="Z1426" i="1"/>
  <c r="AA1426" i="1"/>
  <c r="AB1426" i="1"/>
  <c r="AC1426" i="1"/>
  <c r="AE1426" i="1"/>
  <c r="AF1426" i="1"/>
  <c r="AG1426" i="1" s="1"/>
  <c r="AH1426" i="1"/>
  <c r="AJ1426" i="1"/>
  <c r="AI1426" i="1" s="1"/>
  <c r="AN1426" i="1"/>
  <c r="AM1426" i="1" s="1"/>
  <c r="AQ1426" i="1"/>
  <c r="AR1426" i="1"/>
  <c r="M1427" i="1"/>
  <c r="N1427" i="1"/>
  <c r="O1427" i="1"/>
  <c r="P1427" i="1"/>
  <c r="Q1427" i="1" s="1"/>
  <c r="R1427" i="1"/>
  <c r="S1427" i="1"/>
  <c r="T1427" i="1"/>
  <c r="U1427" i="1"/>
  <c r="V1427" i="1"/>
  <c r="W1427" i="1"/>
  <c r="X1427" i="1"/>
  <c r="Y1427" i="1"/>
  <c r="Z1427" i="1"/>
  <c r="AA1427" i="1"/>
  <c r="AB1427" i="1"/>
  <c r="AC1427" i="1"/>
  <c r="AE1427" i="1"/>
  <c r="AF1427" i="1"/>
  <c r="AG1427" i="1" s="1"/>
  <c r="AH1427" i="1"/>
  <c r="AJ1427" i="1"/>
  <c r="AN1427" i="1"/>
  <c r="AQ1427" i="1"/>
  <c r="AR1427" i="1"/>
  <c r="M1428" i="1"/>
  <c r="V1428" i="1" s="1"/>
  <c r="N1428" i="1"/>
  <c r="O1428" i="1"/>
  <c r="P1428" i="1"/>
  <c r="Q1428" i="1"/>
  <c r="R1428" i="1"/>
  <c r="S1428" i="1"/>
  <c r="T1428" i="1"/>
  <c r="U1428" i="1"/>
  <c r="W1428" i="1"/>
  <c r="X1428" i="1"/>
  <c r="Y1428" i="1"/>
  <c r="Z1428" i="1"/>
  <c r="AA1428" i="1"/>
  <c r="AB1428" i="1"/>
  <c r="AC1428" i="1"/>
  <c r="AE1428" i="1"/>
  <c r="AF1428" i="1"/>
  <c r="AG1428" i="1" s="1"/>
  <c r="AH1428" i="1"/>
  <c r="AJ1428" i="1"/>
  <c r="AN1428" i="1"/>
  <c r="AQ1428" i="1"/>
  <c r="AR1428" i="1"/>
  <c r="M1429" i="1"/>
  <c r="V1429" i="1" s="1"/>
  <c r="N1429" i="1"/>
  <c r="O1429" i="1"/>
  <c r="P1429" i="1"/>
  <c r="Q1429" i="1" s="1"/>
  <c r="R1429" i="1"/>
  <c r="S1429" i="1"/>
  <c r="T1429" i="1"/>
  <c r="U1429" i="1"/>
  <c r="W1429" i="1"/>
  <c r="X1429" i="1"/>
  <c r="Y1429" i="1"/>
  <c r="Z1429" i="1"/>
  <c r="AA1429" i="1"/>
  <c r="AB1429" i="1"/>
  <c r="AC1429" i="1"/>
  <c r="AE1429" i="1"/>
  <c r="AF1429" i="1"/>
  <c r="AG1429" i="1" s="1"/>
  <c r="AH1429" i="1"/>
  <c r="AJ1429" i="1"/>
  <c r="AN1429" i="1"/>
  <c r="AQ1429" i="1"/>
  <c r="AR1429" i="1"/>
  <c r="M1430" i="1"/>
  <c r="V1430" i="1" s="1"/>
  <c r="N1430" i="1"/>
  <c r="O1430" i="1"/>
  <c r="P1430" i="1"/>
  <c r="Q1430" i="1" s="1"/>
  <c r="R1430" i="1"/>
  <c r="S1430" i="1"/>
  <c r="T1430" i="1"/>
  <c r="U1430" i="1"/>
  <c r="W1430" i="1"/>
  <c r="X1430" i="1"/>
  <c r="Y1430" i="1"/>
  <c r="Z1430" i="1"/>
  <c r="AA1430" i="1"/>
  <c r="AB1430" i="1"/>
  <c r="AC1430" i="1"/>
  <c r="AE1430" i="1"/>
  <c r="AF1430" i="1"/>
  <c r="AG1430" i="1" s="1"/>
  <c r="AH1430" i="1"/>
  <c r="AJ1430" i="1"/>
  <c r="AN1430" i="1"/>
  <c r="AM1430" i="1" s="1"/>
  <c r="AQ1430" i="1"/>
  <c r="AR1430" i="1"/>
  <c r="M1431" i="1"/>
  <c r="V1431" i="1" s="1"/>
  <c r="N1431" i="1"/>
  <c r="O1431" i="1"/>
  <c r="P1431" i="1"/>
  <c r="Q1431" i="1" s="1"/>
  <c r="R1431" i="1"/>
  <c r="S1431" i="1"/>
  <c r="T1431" i="1"/>
  <c r="U1431" i="1"/>
  <c r="W1431" i="1"/>
  <c r="X1431" i="1"/>
  <c r="Y1431" i="1"/>
  <c r="Z1431" i="1"/>
  <c r="AA1431" i="1"/>
  <c r="AB1431" i="1"/>
  <c r="AC1431" i="1"/>
  <c r="AE1431" i="1"/>
  <c r="AF1431" i="1"/>
  <c r="AG1431" i="1"/>
  <c r="AH1431" i="1"/>
  <c r="AJ1431" i="1"/>
  <c r="AI1431" i="1" s="1"/>
  <c r="AN1431" i="1"/>
  <c r="AQ1431" i="1"/>
  <c r="AR1431" i="1"/>
  <c r="M1432" i="1"/>
  <c r="V1432" i="1" s="1"/>
  <c r="N1432" i="1"/>
  <c r="O1432" i="1"/>
  <c r="P1432" i="1"/>
  <c r="Q1432" i="1" s="1"/>
  <c r="R1432" i="1"/>
  <c r="S1432" i="1"/>
  <c r="T1432" i="1"/>
  <c r="U1432" i="1"/>
  <c r="W1432" i="1"/>
  <c r="X1432" i="1"/>
  <c r="Y1432" i="1"/>
  <c r="Z1432" i="1"/>
  <c r="AA1432" i="1"/>
  <c r="AB1432" i="1"/>
  <c r="AC1432" i="1"/>
  <c r="AE1432" i="1"/>
  <c r="AF1432" i="1"/>
  <c r="AG1432" i="1" s="1"/>
  <c r="AH1432" i="1"/>
  <c r="AJ1432" i="1"/>
  <c r="AN1432" i="1"/>
  <c r="AQ1432" i="1"/>
  <c r="AR1432" i="1"/>
  <c r="M1433" i="1"/>
  <c r="V1433" i="1" s="1"/>
  <c r="N1433" i="1"/>
  <c r="O1433" i="1"/>
  <c r="P1433" i="1"/>
  <c r="Q1433" i="1"/>
  <c r="R1433" i="1"/>
  <c r="S1433" i="1"/>
  <c r="T1433" i="1"/>
  <c r="U1433" i="1"/>
  <c r="W1433" i="1"/>
  <c r="X1433" i="1"/>
  <c r="Y1433" i="1"/>
  <c r="Z1433" i="1"/>
  <c r="AA1433" i="1"/>
  <c r="AB1433" i="1"/>
  <c r="AC1433" i="1"/>
  <c r="AE1433" i="1"/>
  <c r="AF1433" i="1"/>
  <c r="AG1433" i="1" s="1"/>
  <c r="AH1433" i="1"/>
  <c r="AJ1433" i="1"/>
  <c r="AI1433" i="1" s="1"/>
  <c r="AK1433" i="1"/>
  <c r="AL1433" i="1" s="1"/>
  <c r="AN1433" i="1"/>
  <c r="AQ1433" i="1"/>
  <c r="AR1433" i="1"/>
  <c r="M1434" i="1"/>
  <c r="V1434" i="1" s="1"/>
  <c r="N1434" i="1"/>
  <c r="O1434" i="1"/>
  <c r="P1434" i="1"/>
  <c r="Q1434" i="1" s="1"/>
  <c r="R1434" i="1"/>
  <c r="S1434" i="1"/>
  <c r="T1434" i="1"/>
  <c r="U1434" i="1"/>
  <c r="W1434" i="1"/>
  <c r="X1434" i="1"/>
  <c r="Y1434" i="1"/>
  <c r="Z1434" i="1"/>
  <c r="AA1434" i="1"/>
  <c r="AB1434" i="1"/>
  <c r="AC1434" i="1"/>
  <c r="AE1434" i="1"/>
  <c r="AF1434" i="1"/>
  <c r="AG1434" i="1" s="1"/>
  <c r="AH1434" i="1"/>
  <c r="AJ1434" i="1"/>
  <c r="AN1434" i="1"/>
  <c r="AQ1434" i="1"/>
  <c r="AR1434" i="1"/>
  <c r="M1435" i="1"/>
  <c r="V1435" i="1" s="1"/>
  <c r="N1435" i="1"/>
  <c r="O1435" i="1"/>
  <c r="P1435" i="1"/>
  <c r="Q1435" i="1" s="1"/>
  <c r="R1435" i="1"/>
  <c r="S1435" i="1"/>
  <c r="T1435" i="1"/>
  <c r="U1435" i="1"/>
  <c r="W1435" i="1"/>
  <c r="X1435" i="1"/>
  <c r="Y1435" i="1"/>
  <c r="Z1435" i="1"/>
  <c r="AA1435" i="1"/>
  <c r="AB1435" i="1"/>
  <c r="AC1435" i="1"/>
  <c r="AE1435" i="1"/>
  <c r="AF1435" i="1"/>
  <c r="AG1435" i="1"/>
  <c r="AH1435" i="1"/>
  <c r="AJ1435" i="1"/>
  <c r="AN1435" i="1"/>
  <c r="AQ1435" i="1"/>
  <c r="AR1435" i="1"/>
  <c r="M1436" i="1"/>
  <c r="V1436" i="1" s="1"/>
  <c r="N1436" i="1"/>
  <c r="O1436" i="1"/>
  <c r="P1436" i="1"/>
  <c r="Q1436" i="1" s="1"/>
  <c r="R1436" i="1"/>
  <c r="S1436" i="1"/>
  <c r="T1436" i="1"/>
  <c r="U1436" i="1"/>
  <c r="W1436" i="1"/>
  <c r="X1436" i="1"/>
  <c r="Y1436" i="1"/>
  <c r="Z1436" i="1"/>
  <c r="AA1436" i="1"/>
  <c r="AB1436" i="1"/>
  <c r="AC1436" i="1"/>
  <c r="AD1436" i="1" s="1"/>
  <c r="AE1436" i="1"/>
  <c r="AF1436" i="1"/>
  <c r="AG1436" i="1" s="1"/>
  <c r="AH1436" i="1"/>
  <c r="AJ1436" i="1"/>
  <c r="AN1436" i="1"/>
  <c r="AM1436" i="1" s="1"/>
  <c r="AQ1436" i="1"/>
  <c r="AR1436" i="1"/>
  <c r="M1437" i="1"/>
  <c r="V1437" i="1" s="1"/>
  <c r="N1437" i="1"/>
  <c r="O1437" i="1"/>
  <c r="P1437" i="1"/>
  <c r="Q1437" i="1"/>
  <c r="R1437" i="1"/>
  <c r="S1437" i="1"/>
  <c r="T1437" i="1"/>
  <c r="U1437" i="1"/>
  <c r="W1437" i="1"/>
  <c r="X1437" i="1"/>
  <c r="Y1437" i="1"/>
  <c r="Z1437" i="1"/>
  <c r="AA1437" i="1"/>
  <c r="AB1437" i="1"/>
  <c r="AC1437" i="1"/>
  <c r="AE1437" i="1"/>
  <c r="AF1437" i="1"/>
  <c r="AG1437" i="1" s="1"/>
  <c r="AH1437" i="1"/>
  <c r="AJ1437" i="1"/>
  <c r="AN1437" i="1"/>
  <c r="AQ1437" i="1"/>
  <c r="AR1437" i="1"/>
  <c r="M1438" i="1"/>
  <c r="V1438" i="1" s="1"/>
  <c r="N1438" i="1"/>
  <c r="O1438" i="1"/>
  <c r="P1438" i="1"/>
  <c r="Q1438" i="1" s="1"/>
  <c r="R1438" i="1"/>
  <c r="S1438" i="1"/>
  <c r="T1438" i="1"/>
  <c r="U1438" i="1"/>
  <c r="W1438" i="1"/>
  <c r="X1438" i="1"/>
  <c r="Y1438" i="1"/>
  <c r="Z1438" i="1"/>
  <c r="AA1438" i="1"/>
  <c r="AB1438" i="1"/>
  <c r="AC1438" i="1"/>
  <c r="AD1438" i="1" s="1"/>
  <c r="AE1438" i="1"/>
  <c r="AF1438" i="1"/>
  <c r="AG1438" i="1" s="1"/>
  <c r="AH1438" i="1"/>
  <c r="AJ1438" i="1"/>
  <c r="AN1438" i="1"/>
  <c r="AM1438" i="1" s="1"/>
  <c r="AQ1438" i="1"/>
  <c r="AR1438" i="1"/>
  <c r="M1439" i="1"/>
  <c r="V1439" i="1" s="1"/>
  <c r="N1439" i="1"/>
  <c r="O1439" i="1"/>
  <c r="P1439" i="1"/>
  <c r="Q1439" i="1" s="1"/>
  <c r="R1439" i="1"/>
  <c r="S1439" i="1"/>
  <c r="T1439" i="1"/>
  <c r="U1439" i="1"/>
  <c r="W1439" i="1"/>
  <c r="X1439" i="1"/>
  <c r="Y1439" i="1"/>
  <c r="Z1439" i="1"/>
  <c r="AA1439" i="1"/>
  <c r="AB1439" i="1"/>
  <c r="AC1439" i="1"/>
  <c r="AE1439" i="1"/>
  <c r="AF1439" i="1"/>
  <c r="AG1439" i="1" s="1"/>
  <c r="AH1439" i="1"/>
  <c r="AJ1439" i="1"/>
  <c r="AI1439" i="1" s="1"/>
  <c r="AK1439" i="1"/>
  <c r="AL1439" i="1" s="1"/>
  <c r="AN1439" i="1"/>
  <c r="AQ1439" i="1"/>
  <c r="AR1439" i="1"/>
  <c r="M1440" i="1"/>
  <c r="V1440" i="1" s="1"/>
  <c r="N1440" i="1"/>
  <c r="O1440" i="1"/>
  <c r="P1440" i="1"/>
  <c r="Q1440" i="1"/>
  <c r="R1440" i="1"/>
  <c r="S1440" i="1"/>
  <c r="T1440" i="1"/>
  <c r="U1440" i="1"/>
  <c r="W1440" i="1"/>
  <c r="X1440" i="1"/>
  <c r="Y1440" i="1"/>
  <c r="Z1440" i="1"/>
  <c r="AA1440" i="1"/>
  <c r="AB1440" i="1"/>
  <c r="AC1440" i="1"/>
  <c r="AE1440" i="1"/>
  <c r="AF1440" i="1"/>
  <c r="AG1440" i="1" s="1"/>
  <c r="AH1440" i="1"/>
  <c r="AJ1440" i="1"/>
  <c r="AN1440" i="1"/>
  <c r="AM1440" i="1" s="1"/>
  <c r="AQ1440" i="1"/>
  <c r="AR1440" i="1"/>
  <c r="M1441" i="1"/>
  <c r="V1441" i="1" s="1"/>
  <c r="N1441" i="1"/>
  <c r="O1441" i="1"/>
  <c r="P1441" i="1"/>
  <c r="Q1441" i="1" s="1"/>
  <c r="R1441" i="1"/>
  <c r="S1441" i="1"/>
  <c r="T1441" i="1"/>
  <c r="U1441" i="1"/>
  <c r="W1441" i="1"/>
  <c r="X1441" i="1"/>
  <c r="Y1441" i="1"/>
  <c r="Z1441" i="1"/>
  <c r="AA1441" i="1"/>
  <c r="AB1441" i="1"/>
  <c r="AC1441" i="1"/>
  <c r="AD1441" i="1" s="1"/>
  <c r="AE1441" i="1"/>
  <c r="AF1441" i="1"/>
  <c r="AG1441" i="1" s="1"/>
  <c r="AH1441" i="1"/>
  <c r="AJ1441" i="1"/>
  <c r="AN1441" i="1"/>
  <c r="AQ1441" i="1"/>
  <c r="AR1441" i="1"/>
  <c r="M1442" i="1"/>
  <c r="V1442" i="1" s="1"/>
  <c r="N1442" i="1"/>
  <c r="O1442" i="1"/>
  <c r="P1442" i="1"/>
  <c r="Q1442" i="1" s="1"/>
  <c r="R1442" i="1"/>
  <c r="S1442" i="1"/>
  <c r="T1442" i="1"/>
  <c r="U1442" i="1"/>
  <c r="W1442" i="1"/>
  <c r="X1442" i="1"/>
  <c r="Y1442" i="1"/>
  <c r="Z1442" i="1"/>
  <c r="AA1442" i="1"/>
  <c r="AB1442" i="1"/>
  <c r="AC1442" i="1"/>
  <c r="AE1442" i="1"/>
  <c r="AF1442" i="1"/>
  <c r="AG1442" i="1" s="1"/>
  <c r="AH1442" i="1"/>
  <c r="AJ1442" i="1"/>
  <c r="AN1442" i="1"/>
  <c r="AM1442" i="1" s="1"/>
  <c r="AQ1442" i="1"/>
  <c r="AR1442" i="1"/>
  <c r="M1443" i="1"/>
  <c r="V1443" i="1" s="1"/>
  <c r="N1443" i="1"/>
  <c r="O1443" i="1"/>
  <c r="P1443" i="1"/>
  <c r="Q1443" i="1" s="1"/>
  <c r="R1443" i="1"/>
  <c r="S1443" i="1"/>
  <c r="T1443" i="1"/>
  <c r="U1443" i="1"/>
  <c r="W1443" i="1"/>
  <c r="X1443" i="1"/>
  <c r="Y1443" i="1"/>
  <c r="Z1443" i="1"/>
  <c r="AA1443" i="1"/>
  <c r="AB1443" i="1"/>
  <c r="AC1443" i="1"/>
  <c r="AD1443" i="1" s="1"/>
  <c r="AE1443" i="1"/>
  <c r="AF1443" i="1"/>
  <c r="AG1443" i="1"/>
  <c r="AH1443" i="1"/>
  <c r="AJ1443" i="1"/>
  <c r="AI1443" i="1" s="1"/>
  <c r="AN1443" i="1"/>
  <c r="AQ1443" i="1"/>
  <c r="AR1443" i="1"/>
  <c r="M1444" i="1"/>
  <c r="V1444" i="1" s="1"/>
  <c r="N1444" i="1"/>
  <c r="O1444" i="1"/>
  <c r="P1444" i="1"/>
  <c r="Q1444" i="1" s="1"/>
  <c r="R1444" i="1"/>
  <c r="S1444" i="1"/>
  <c r="T1444" i="1"/>
  <c r="U1444" i="1"/>
  <c r="W1444" i="1"/>
  <c r="X1444" i="1"/>
  <c r="Y1444" i="1"/>
  <c r="Z1444" i="1"/>
  <c r="AA1444" i="1"/>
  <c r="AB1444" i="1"/>
  <c r="AC1444" i="1"/>
  <c r="AE1444" i="1"/>
  <c r="AF1444" i="1"/>
  <c r="AG1444" i="1" s="1"/>
  <c r="AH1444" i="1"/>
  <c r="AJ1444" i="1"/>
  <c r="AN1444" i="1"/>
  <c r="AQ1444" i="1"/>
  <c r="AR1444" i="1"/>
  <c r="M1445" i="1"/>
  <c r="V1445" i="1" s="1"/>
  <c r="N1445" i="1"/>
  <c r="O1445" i="1"/>
  <c r="P1445" i="1"/>
  <c r="Q1445" i="1"/>
  <c r="R1445" i="1"/>
  <c r="S1445" i="1"/>
  <c r="T1445" i="1"/>
  <c r="U1445" i="1"/>
  <c r="W1445" i="1"/>
  <c r="X1445" i="1"/>
  <c r="Y1445" i="1"/>
  <c r="Z1445" i="1"/>
  <c r="AA1445" i="1"/>
  <c r="AB1445" i="1"/>
  <c r="AC1445" i="1"/>
  <c r="AE1445" i="1"/>
  <c r="AF1445" i="1"/>
  <c r="AG1445" i="1" s="1"/>
  <c r="AH1445" i="1"/>
  <c r="AJ1445" i="1"/>
  <c r="AI1445" i="1" s="1"/>
  <c r="AK1445" i="1"/>
  <c r="AL1445" i="1" s="1"/>
  <c r="AN1445" i="1"/>
  <c r="AQ1445" i="1"/>
  <c r="AR1445" i="1"/>
  <c r="M1446" i="1"/>
  <c r="V1446" i="1" s="1"/>
  <c r="N1446" i="1"/>
  <c r="O1446" i="1"/>
  <c r="P1446" i="1"/>
  <c r="Q1446" i="1"/>
  <c r="R1446" i="1"/>
  <c r="S1446" i="1"/>
  <c r="T1446" i="1"/>
  <c r="U1446" i="1"/>
  <c r="W1446" i="1"/>
  <c r="X1446" i="1"/>
  <c r="Y1446" i="1"/>
  <c r="Z1446" i="1"/>
  <c r="AA1446" i="1"/>
  <c r="AB1446" i="1"/>
  <c r="AC1446" i="1"/>
  <c r="AE1446" i="1"/>
  <c r="AF1446" i="1"/>
  <c r="AG1446" i="1" s="1"/>
  <c r="AH1446" i="1"/>
  <c r="AJ1446" i="1"/>
  <c r="AN1446" i="1"/>
  <c r="AQ1446" i="1"/>
  <c r="AR1446" i="1"/>
  <c r="M1447" i="1"/>
  <c r="V1447" i="1" s="1"/>
  <c r="N1447" i="1"/>
  <c r="O1447" i="1"/>
  <c r="P1447" i="1"/>
  <c r="Q1447" i="1" s="1"/>
  <c r="R1447" i="1"/>
  <c r="S1447" i="1"/>
  <c r="T1447" i="1"/>
  <c r="U1447" i="1"/>
  <c r="W1447" i="1"/>
  <c r="X1447" i="1"/>
  <c r="Y1447" i="1"/>
  <c r="Z1447" i="1"/>
  <c r="AA1447" i="1"/>
  <c r="AB1447" i="1"/>
  <c r="AC1447" i="1"/>
  <c r="AE1447" i="1"/>
  <c r="AF1447" i="1"/>
  <c r="AG1447" i="1" s="1"/>
  <c r="AH1447" i="1"/>
  <c r="AJ1447" i="1"/>
  <c r="AN1447" i="1"/>
  <c r="AQ1447" i="1"/>
  <c r="AR1447" i="1"/>
  <c r="M1448" i="1"/>
  <c r="V1448" i="1" s="1"/>
  <c r="N1448" i="1"/>
  <c r="O1448" i="1"/>
  <c r="P1448" i="1"/>
  <c r="Q1448" i="1" s="1"/>
  <c r="R1448" i="1"/>
  <c r="S1448" i="1"/>
  <c r="T1448" i="1"/>
  <c r="U1448" i="1"/>
  <c r="W1448" i="1"/>
  <c r="X1448" i="1"/>
  <c r="Y1448" i="1"/>
  <c r="Z1448" i="1"/>
  <c r="AA1448" i="1"/>
  <c r="AB1448" i="1"/>
  <c r="AC1448" i="1"/>
  <c r="AE1448" i="1"/>
  <c r="AF1448" i="1"/>
  <c r="AG1448" i="1" s="1"/>
  <c r="AH1448" i="1"/>
  <c r="AJ1448" i="1"/>
  <c r="AN1448" i="1"/>
  <c r="AQ1448" i="1"/>
  <c r="AR1448" i="1"/>
  <c r="M1449" i="1"/>
  <c r="N1449" i="1"/>
  <c r="O1449" i="1"/>
  <c r="P1449" i="1"/>
  <c r="Q1449" i="1" s="1"/>
  <c r="R1449" i="1"/>
  <c r="S1449" i="1"/>
  <c r="T1449" i="1"/>
  <c r="U1449" i="1"/>
  <c r="V1449" i="1"/>
  <c r="W1449" i="1"/>
  <c r="X1449" i="1"/>
  <c r="Y1449" i="1"/>
  <c r="Z1449" i="1"/>
  <c r="AA1449" i="1"/>
  <c r="AB1449" i="1"/>
  <c r="AC1449" i="1"/>
  <c r="AD1449" i="1" s="1"/>
  <c r="AE1449" i="1"/>
  <c r="AF1449" i="1"/>
  <c r="AG1449" i="1" s="1"/>
  <c r="AH1449" i="1"/>
  <c r="AJ1449" i="1"/>
  <c r="AN1449" i="1"/>
  <c r="AQ1449" i="1"/>
  <c r="AR1449" i="1"/>
  <c r="M1450" i="1"/>
  <c r="V1450" i="1" s="1"/>
  <c r="N1450" i="1"/>
  <c r="O1450" i="1"/>
  <c r="P1450" i="1"/>
  <c r="Q1450" i="1" s="1"/>
  <c r="R1450" i="1"/>
  <c r="S1450" i="1"/>
  <c r="T1450" i="1"/>
  <c r="U1450" i="1"/>
  <c r="W1450" i="1"/>
  <c r="X1450" i="1"/>
  <c r="Y1450" i="1"/>
  <c r="Z1450" i="1"/>
  <c r="AA1450" i="1"/>
  <c r="AB1450" i="1"/>
  <c r="AC1450" i="1"/>
  <c r="AE1450" i="1"/>
  <c r="AF1450" i="1"/>
  <c r="AG1450" i="1" s="1"/>
  <c r="AH1450" i="1"/>
  <c r="AJ1450" i="1"/>
  <c r="AN1450" i="1"/>
  <c r="AM1450" i="1" s="1"/>
  <c r="AQ1450" i="1"/>
  <c r="AR1450" i="1"/>
  <c r="M1451" i="1"/>
  <c r="V1451" i="1" s="1"/>
  <c r="N1451" i="1"/>
  <c r="O1451" i="1"/>
  <c r="P1451" i="1"/>
  <c r="Q1451" i="1" s="1"/>
  <c r="R1451" i="1"/>
  <c r="S1451" i="1"/>
  <c r="T1451" i="1"/>
  <c r="U1451" i="1"/>
  <c r="W1451" i="1"/>
  <c r="X1451" i="1"/>
  <c r="Y1451" i="1"/>
  <c r="Z1451" i="1"/>
  <c r="AA1451" i="1"/>
  <c r="AB1451" i="1"/>
  <c r="AC1451" i="1"/>
  <c r="AE1451" i="1"/>
  <c r="AF1451" i="1"/>
  <c r="AG1451" i="1"/>
  <c r="AH1451" i="1"/>
  <c r="AJ1451" i="1"/>
  <c r="AN1451" i="1"/>
  <c r="AM1451" i="1" s="1"/>
  <c r="AO1451" i="1"/>
  <c r="AP1451" i="1" s="1"/>
  <c r="AQ1451" i="1"/>
  <c r="AR1451" i="1"/>
  <c r="M1452" i="1"/>
  <c r="V1452" i="1" s="1"/>
  <c r="N1452" i="1"/>
  <c r="O1452" i="1"/>
  <c r="P1452" i="1"/>
  <c r="Q1452" i="1" s="1"/>
  <c r="R1452" i="1"/>
  <c r="S1452" i="1"/>
  <c r="T1452" i="1"/>
  <c r="U1452" i="1"/>
  <c r="W1452" i="1"/>
  <c r="X1452" i="1"/>
  <c r="Y1452" i="1"/>
  <c r="Z1452" i="1"/>
  <c r="AA1452" i="1"/>
  <c r="AB1452" i="1"/>
  <c r="AC1452" i="1"/>
  <c r="AE1452" i="1"/>
  <c r="AF1452" i="1"/>
  <c r="AG1452" i="1"/>
  <c r="AH1452" i="1"/>
  <c r="AJ1452" i="1"/>
  <c r="AN1452" i="1"/>
  <c r="AM1452" i="1" s="1"/>
  <c r="AO1452" i="1"/>
  <c r="AP1452" i="1" s="1"/>
  <c r="AQ1452" i="1"/>
  <c r="AR1452" i="1"/>
  <c r="M1453" i="1"/>
  <c r="V1453" i="1" s="1"/>
  <c r="N1453" i="1"/>
  <c r="O1453" i="1"/>
  <c r="P1453" i="1"/>
  <c r="Q1453" i="1" s="1"/>
  <c r="R1453" i="1"/>
  <c r="S1453" i="1"/>
  <c r="T1453" i="1"/>
  <c r="U1453" i="1"/>
  <c r="W1453" i="1"/>
  <c r="X1453" i="1"/>
  <c r="Y1453" i="1"/>
  <c r="Z1453" i="1"/>
  <c r="AA1453" i="1"/>
  <c r="AB1453" i="1"/>
  <c r="AC1453" i="1"/>
  <c r="AE1453" i="1"/>
  <c r="AF1453" i="1"/>
  <c r="AG1453" i="1" s="1"/>
  <c r="AH1453" i="1"/>
  <c r="AJ1453" i="1"/>
  <c r="AN1453" i="1"/>
  <c r="AQ1453" i="1"/>
  <c r="AR1453" i="1"/>
  <c r="M1454" i="1"/>
  <c r="V1454" i="1" s="1"/>
  <c r="N1454" i="1"/>
  <c r="O1454" i="1"/>
  <c r="P1454" i="1"/>
  <c r="Q1454" i="1" s="1"/>
  <c r="R1454" i="1"/>
  <c r="S1454" i="1"/>
  <c r="T1454" i="1"/>
  <c r="U1454" i="1"/>
  <c r="W1454" i="1"/>
  <c r="X1454" i="1"/>
  <c r="Y1454" i="1"/>
  <c r="Z1454" i="1"/>
  <c r="AA1454" i="1"/>
  <c r="AB1454" i="1"/>
  <c r="AC1454" i="1"/>
  <c r="AE1454" i="1"/>
  <c r="AF1454" i="1"/>
  <c r="AG1454" i="1" s="1"/>
  <c r="AH1454" i="1"/>
  <c r="AJ1454" i="1"/>
  <c r="AN1454" i="1"/>
  <c r="AM1454" i="1" s="1"/>
  <c r="AO1454" i="1"/>
  <c r="AP1454" i="1" s="1"/>
  <c r="AQ1454" i="1"/>
  <c r="AR1454" i="1"/>
  <c r="M1455" i="1"/>
  <c r="V1455" i="1" s="1"/>
  <c r="N1455" i="1"/>
  <c r="O1455" i="1"/>
  <c r="P1455" i="1"/>
  <c r="Q1455" i="1"/>
  <c r="R1455" i="1"/>
  <c r="S1455" i="1"/>
  <c r="T1455" i="1"/>
  <c r="U1455" i="1"/>
  <c r="W1455" i="1"/>
  <c r="X1455" i="1"/>
  <c r="Y1455" i="1"/>
  <c r="Z1455" i="1"/>
  <c r="AA1455" i="1"/>
  <c r="AD1455" i="1" s="1"/>
  <c r="AB1455" i="1"/>
  <c r="AC1455" i="1"/>
  <c r="AE1455" i="1"/>
  <c r="AF1455" i="1"/>
  <c r="AG1455" i="1" s="1"/>
  <c r="AH1455" i="1"/>
  <c r="AJ1455" i="1"/>
  <c r="AN1455" i="1"/>
  <c r="AQ1455" i="1"/>
  <c r="AR1455" i="1"/>
  <c r="M1456" i="1"/>
  <c r="V1456" i="1" s="1"/>
  <c r="N1456" i="1"/>
  <c r="O1456" i="1"/>
  <c r="P1456" i="1"/>
  <c r="Q1456" i="1" s="1"/>
  <c r="R1456" i="1"/>
  <c r="S1456" i="1"/>
  <c r="T1456" i="1"/>
  <c r="U1456" i="1"/>
  <c r="W1456" i="1"/>
  <c r="X1456" i="1"/>
  <c r="Y1456" i="1"/>
  <c r="Z1456" i="1"/>
  <c r="AA1456" i="1"/>
  <c r="AB1456" i="1"/>
  <c r="AC1456" i="1"/>
  <c r="AE1456" i="1"/>
  <c r="AF1456" i="1"/>
  <c r="AG1456" i="1" s="1"/>
  <c r="AH1456" i="1"/>
  <c r="AJ1456" i="1"/>
  <c r="AN1456" i="1"/>
  <c r="AQ1456" i="1"/>
  <c r="AR1456" i="1"/>
  <c r="M1457" i="1"/>
  <c r="N1457" i="1"/>
  <c r="O1457" i="1"/>
  <c r="P1457" i="1"/>
  <c r="Q1457" i="1" s="1"/>
  <c r="R1457" i="1"/>
  <c r="S1457" i="1"/>
  <c r="T1457" i="1"/>
  <c r="U1457" i="1"/>
  <c r="V1457" i="1"/>
  <c r="W1457" i="1"/>
  <c r="X1457" i="1"/>
  <c r="Y1457" i="1"/>
  <c r="Z1457" i="1"/>
  <c r="AA1457" i="1"/>
  <c r="AB1457" i="1"/>
  <c r="AC1457" i="1"/>
  <c r="AE1457" i="1"/>
  <c r="AF1457" i="1"/>
  <c r="AG1457" i="1" s="1"/>
  <c r="AH1457" i="1"/>
  <c r="AJ1457" i="1"/>
  <c r="AN1457" i="1"/>
  <c r="AQ1457" i="1"/>
  <c r="AR1457" i="1"/>
  <c r="M1458" i="1"/>
  <c r="V1458" i="1" s="1"/>
  <c r="N1458" i="1"/>
  <c r="O1458" i="1"/>
  <c r="P1458" i="1"/>
  <c r="Q1458" i="1" s="1"/>
  <c r="R1458" i="1"/>
  <c r="S1458" i="1"/>
  <c r="T1458" i="1"/>
  <c r="U1458" i="1"/>
  <c r="W1458" i="1"/>
  <c r="X1458" i="1"/>
  <c r="Y1458" i="1"/>
  <c r="Z1458" i="1"/>
  <c r="AA1458" i="1"/>
  <c r="AB1458" i="1"/>
  <c r="AC1458" i="1"/>
  <c r="AE1458" i="1"/>
  <c r="AF1458" i="1"/>
  <c r="AG1458" i="1"/>
  <c r="AH1458" i="1"/>
  <c r="AJ1458" i="1"/>
  <c r="AN1458" i="1"/>
  <c r="AQ1458" i="1"/>
  <c r="AR1458" i="1"/>
  <c r="M1459" i="1"/>
  <c r="V1459" i="1" s="1"/>
  <c r="N1459" i="1"/>
  <c r="O1459" i="1"/>
  <c r="P1459" i="1"/>
  <c r="Q1459" i="1" s="1"/>
  <c r="R1459" i="1"/>
  <c r="S1459" i="1"/>
  <c r="T1459" i="1"/>
  <c r="U1459" i="1"/>
  <c r="W1459" i="1"/>
  <c r="X1459" i="1"/>
  <c r="Y1459" i="1"/>
  <c r="Z1459" i="1"/>
  <c r="AA1459" i="1"/>
  <c r="AB1459" i="1"/>
  <c r="AC1459" i="1"/>
  <c r="AD1459" i="1" s="1"/>
  <c r="AE1459" i="1"/>
  <c r="AF1459" i="1"/>
  <c r="AG1459" i="1"/>
  <c r="AH1459" i="1"/>
  <c r="AJ1459" i="1"/>
  <c r="AN1459" i="1"/>
  <c r="AM1459" i="1" s="1"/>
  <c r="AQ1459" i="1"/>
  <c r="AR1459" i="1"/>
  <c r="M1460" i="1"/>
  <c r="V1460" i="1" s="1"/>
  <c r="N1460" i="1"/>
  <c r="O1460" i="1"/>
  <c r="P1460" i="1"/>
  <c r="Q1460" i="1" s="1"/>
  <c r="R1460" i="1"/>
  <c r="S1460" i="1"/>
  <c r="T1460" i="1"/>
  <c r="U1460" i="1"/>
  <c r="W1460" i="1"/>
  <c r="X1460" i="1"/>
  <c r="Y1460" i="1"/>
  <c r="Z1460" i="1"/>
  <c r="AA1460" i="1"/>
  <c r="AB1460" i="1"/>
  <c r="AC1460" i="1"/>
  <c r="AE1460" i="1"/>
  <c r="AF1460" i="1"/>
  <c r="AG1460" i="1" s="1"/>
  <c r="AH1460" i="1"/>
  <c r="AJ1460" i="1"/>
  <c r="AI1460" i="1" s="1"/>
  <c r="AK1460" i="1"/>
  <c r="AL1460" i="1" s="1"/>
  <c r="AN1460" i="1"/>
  <c r="AQ1460" i="1"/>
  <c r="AR1460" i="1"/>
  <c r="M1461" i="1"/>
  <c r="N1461" i="1"/>
  <c r="O1461" i="1"/>
  <c r="P1461" i="1"/>
  <c r="Q1461" i="1" s="1"/>
  <c r="R1461" i="1"/>
  <c r="S1461" i="1"/>
  <c r="T1461" i="1"/>
  <c r="U1461" i="1"/>
  <c r="V1461" i="1"/>
  <c r="W1461" i="1"/>
  <c r="X1461" i="1"/>
  <c r="Y1461" i="1"/>
  <c r="Z1461" i="1"/>
  <c r="AA1461" i="1"/>
  <c r="AB1461" i="1"/>
  <c r="AC1461" i="1"/>
  <c r="AE1461" i="1"/>
  <c r="AF1461" i="1"/>
  <c r="AG1461" i="1" s="1"/>
  <c r="AH1461" i="1"/>
  <c r="AJ1461" i="1"/>
  <c r="AN1461" i="1"/>
  <c r="AQ1461" i="1"/>
  <c r="AR1461" i="1"/>
  <c r="M1462" i="1"/>
  <c r="V1462" i="1" s="1"/>
  <c r="N1462" i="1"/>
  <c r="O1462" i="1"/>
  <c r="P1462" i="1"/>
  <c r="Q1462" i="1"/>
  <c r="R1462" i="1"/>
  <c r="S1462" i="1"/>
  <c r="T1462" i="1"/>
  <c r="U1462" i="1"/>
  <c r="W1462" i="1"/>
  <c r="X1462" i="1"/>
  <c r="Y1462" i="1"/>
  <c r="Z1462" i="1"/>
  <c r="AA1462" i="1"/>
  <c r="AB1462" i="1"/>
  <c r="AC1462" i="1"/>
  <c r="AE1462" i="1"/>
  <c r="AF1462" i="1"/>
  <c r="AG1462" i="1" s="1"/>
  <c r="AH1462" i="1"/>
  <c r="AJ1462" i="1"/>
  <c r="AI1462" i="1" s="1"/>
  <c r="AN1462" i="1"/>
  <c r="AM1462" i="1" s="1"/>
  <c r="AQ1462" i="1"/>
  <c r="AR1462" i="1"/>
  <c r="M1463" i="1"/>
  <c r="V1463" i="1" s="1"/>
  <c r="N1463" i="1"/>
  <c r="O1463" i="1"/>
  <c r="P1463" i="1"/>
  <c r="Q1463" i="1"/>
  <c r="R1463" i="1"/>
  <c r="S1463" i="1"/>
  <c r="T1463" i="1"/>
  <c r="U1463" i="1"/>
  <c r="W1463" i="1"/>
  <c r="X1463" i="1"/>
  <c r="Y1463" i="1"/>
  <c r="Z1463" i="1"/>
  <c r="AA1463" i="1"/>
  <c r="AB1463" i="1"/>
  <c r="AC1463" i="1"/>
  <c r="AE1463" i="1"/>
  <c r="AF1463" i="1"/>
  <c r="AG1463" i="1" s="1"/>
  <c r="AH1463" i="1"/>
  <c r="AJ1463" i="1"/>
  <c r="AN1463" i="1"/>
  <c r="AQ1463" i="1"/>
  <c r="AR1463" i="1"/>
  <c r="M1464" i="1"/>
  <c r="V1464" i="1" s="1"/>
  <c r="N1464" i="1"/>
  <c r="O1464" i="1"/>
  <c r="P1464" i="1"/>
  <c r="Q1464" i="1" s="1"/>
  <c r="R1464" i="1"/>
  <c r="S1464" i="1"/>
  <c r="T1464" i="1"/>
  <c r="U1464" i="1"/>
  <c r="W1464" i="1"/>
  <c r="X1464" i="1"/>
  <c r="Y1464" i="1"/>
  <c r="Z1464" i="1"/>
  <c r="AA1464" i="1"/>
  <c r="AB1464" i="1"/>
  <c r="AC1464" i="1"/>
  <c r="AE1464" i="1"/>
  <c r="AF1464" i="1"/>
  <c r="AG1464" i="1" s="1"/>
  <c r="AH1464" i="1"/>
  <c r="AJ1464" i="1"/>
  <c r="AN1464" i="1"/>
  <c r="AQ1464" i="1"/>
  <c r="AR1464" i="1"/>
  <c r="M1465" i="1"/>
  <c r="V1465" i="1" s="1"/>
  <c r="N1465" i="1"/>
  <c r="O1465" i="1"/>
  <c r="P1465" i="1"/>
  <c r="Q1465" i="1" s="1"/>
  <c r="R1465" i="1"/>
  <c r="S1465" i="1"/>
  <c r="T1465" i="1"/>
  <c r="U1465" i="1"/>
  <c r="W1465" i="1"/>
  <c r="X1465" i="1"/>
  <c r="Y1465" i="1"/>
  <c r="Z1465" i="1"/>
  <c r="AA1465" i="1"/>
  <c r="AB1465" i="1"/>
  <c r="AC1465" i="1"/>
  <c r="AE1465" i="1"/>
  <c r="AF1465" i="1"/>
  <c r="AG1465" i="1" s="1"/>
  <c r="AH1465" i="1"/>
  <c r="AJ1465" i="1"/>
  <c r="AN1465" i="1"/>
  <c r="AM1465" i="1" s="1"/>
  <c r="AQ1465" i="1"/>
  <c r="AR1465" i="1"/>
  <c r="M1466" i="1"/>
  <c r="V1466" i="1" s="1"/>
  <c r="N1466" i="1"/>
  <c r="O1466" i="1"/>
  <c r="P1466" i="1"/>
  <c r="Q1466" i="1" s="1"/>
  <c r="R1466" i="1"/>
  <c r="S1466" i="1"/>
  <c r="T1466" i="1"/>
  <c r="U1466" i="1"/>
  <c r="W1466" i="1"/>
  <c r="X1466" i="1"/>
  <c r="Y1466" i="1"/>
  <c r="Z1466" i="1"/>
  <c r="AA1466" i="1"/>
  <c r="AB1466" i="1"/>
  <c r="AC1466" i="1"/>
  <c r="AE1466" i="1"/>
  <c r="AF1466" i="1"/>
  <c r="AG1466" i="1" s="1"/>
  <c r="AH1466" i="1"/>
  <c r="AJ1466" i="1"/>
  <c r="AN1466" i="1"/>
  <c r="AQ1466" i="1"/>
  <c r="AR1466" i="1"/>
  <c r="M1467" i="1"/>
  <c r="V1467" i="1" s="1"/>
  <c r="N1467" i="1"/>
  <c r="O1467" i="1"/>
  <c r="P1467" i="1"/>
  <c r="Q1467" i="1" s="1"/>
  <c r="R1467" i="1"/>
  <c r="S1467" i="1"/>
  <c r="T1467" i="1"/>
  <c r="U1467" i="1"/>
  <c r="W1467" i="1"/>
  <c r="X1467" i="1"/>
  <c r="Y1467" i="1"/>
  <c r="Z1467" i="1"/>
  <c r="AA1467" i="1"/>
  <c r="AB1467" i="1"/>
  <c r="AC1467" i="1"/>
  <c r="AD1467" i="1" s="1"/>
  <c r="AE1467" i="1"/>
  <c r="AF1467" i="1"/>
  <c r="AG1467" i="1" s="1"/>
  <c r="AH1467" i="1"/>
  <c r="AJ1467" i="1"/>
  <c r="AN1467" i="1"/>
  <c r="AQ1467" i="1"/>
  <c r="AR1467" i="1"/>
  <c r="M1468" i="1"/>
  <c r="V1468" i="1" s="1"/>
  <c r="N1468" i="1"/>
  <c r="O1468" i="1"/>
  <c r="P1468" i="1"/>
  <c r="Q1468" i="1" s="1"/>
  <c r="R1468" i="1"/>
  <c r="S1468" i="1"/>
  <c r="T1468" i="1"/>
  <c r="U1468" i="1"/>
  <c r="W1468" i="1"/>
  <c r="X1468" i="1"/>
  <c r="Y1468" i="1"/>
  <c r="Z1468" i="1"/>
  <c r="AA1468" i="1"/>
  <c r="AB1468" i="1"/>
  <c r="AC1468" i="1"/>
  <c r="AE1468" i="1"/>
  <c r="AF1468" i="1"/>
  <c r="AG1468" i="1" s="1"/>
  <c r="AH1468" i="1"/>
  <c r="AJ1468" i="1"/>
  <c r="AI1468" i="1" s="1"/>
  <c r="AK1468" i="1"/>
  <c r="AL1468" i="1" s="1"/>
  <c r="AN1468" i="1"/>
  <c r="AQ1468" i="1"/>
  <c r="AR1468" i="1"/>
  <c r="M1469" i="1"/>
  <c r="N1469" i="1"/>
  <c r="O1469" i="1"/>
  <c r="P1469" i="1"/>
  <c r="Q1469" i="1" s="1"/>
  <c r="R1469" i="1"/>
  <c r="S1469" i="1"/>
  <c r="T1469" i="1"/>
  <c r="U1469" i="1"/>
  <c r="V1469" i="1"/>
  <c r="W1469" i="1"/>
  <c r="X1469" i="1"/>
  <c r="Y1469" i="1"/>
  <c r="Z1469" i="1"/>
  <c r="AA1469" i="1"/>
  <c r="AB1469" i="1"/>
  <c r="AC1469" i="1"/>
  <c r="AE1469" i="1"/>
  <c r="AF1469" i="1"/>
  <c r="AG1469" i="1" s="1"/>
  <c r="AH1469" i="1"/>
  <c r="AJ1469" i="1"/>
  <c r="AN1469" i="1"/>
  <c r="AQ1469" i="1"/>
  <c r="AR1469" i="1"/>
  <c r="M1470" i="1"/>
  <c r="V1470" i="1" s="1"/>
  <c r="N1470" i="1"/>
  <c r="O1470" i="1"/>
  <c r="P1470" i="1"/>
  <c r="Q1470" i="1" s="1"/>
  <c r="R1470" i="1"/>
  <c r="S1470" i="1"/>
  <c r="T1470" i="1"/>
  <c r="U1470" i="1"/>
  <c r="W1470" i="1"/>
  <c r="X1470" i="1"/>
  <c r="Y1470" i="1"/>
  <c r="Z1470" i="1"/>
  <c r="AA1470" i="1"/>
  <c r="AB1470" i="1"/>
  <c r="AC1470" i="1"/>
  <c r="AE1470" i="1"/>
  <c r="AF1470" i="1"/>
  <c r="AG1470" i="1" s="1"/>
  <c r="AH1470" i="1"/>
  <c r="AJ1470" i="1"/>
  <c r="AI1470" i="1" s="1"/>
  <c r="AN1470" i="1"/>
  <c r="AQ1470" i="1"/>
  <c r="AR1470" i="1"/>
  <c r="M1471" i="1"/>
  <c r="V1471" i="1" s="1"/>
  <c r="N1471" i="1"/>
  <c r="O1471" i="1"/>
  <c r="P1471" i="1"/>
  <c r="Q1471" i="1"/>
  <c r="R1471" i="1"/>
  <c r="S1471" i="1"/>
  <c r="T1471" i="1"/>
  <c r="U1471" i="1"/>
  <c r="W1471" i="1"/>
  <c r="X1471" i="1"/>
  <c r="Y1471" i="1"/>
  <c r="Z1471" i="1"/>
  <c r="AA1471" i="1"/>
  <c r="AB1471" i="1"/>
  <c r="AC1471" i="1"/>
  <c r="AE1471" i="1"/>
  <c r="AF1471" i="1"/>
  <c r="AG1471" i="1" s="1"/>
  <c r="AH1471" i="1"/>
  <c r="AJ1471" i="1"/>
  <c r="AN1471" i="1"/>
  <c r="AQ1471" i="1"/>
  <c r="AR1471" i="1"/>
  <c r="M1472" i="1"/>
  <c r="V1472" i="1" s="1"/>
  <c r="N1472" i="1"/>
  <c r="O1472" i="1"/>
  <c r="P1472" i="1"/>
  <c r="Q1472" i="1"/>
  <c r="R1472" i="1"/>
  <c r="S1472" i="1"/>
  <c r="T1472" i="1"/>
  <c r="U1472" i="1"/>
  <c r="W1472" i="1"/>
  <c r="X1472" i="1"/>
  <c r="Y1472" i="1"/>
  <c r="Z1472" i="1"/>
  <c r="AA1472" i="1"/>
  <c r="AB1472" i="1"/>
  <c r="AC1472" i="1"/>
  <c r="AE1472" i="1"/>
  <c r="AF1472" i="1"/>
  <c r="AG1472" i="1" s="1"/>
  <c r="AH1472" i="1"/>
  <c r="AJ1472" i="1"/>
  <c r="AI1472" i="1" s="1"/>
  <c r="AK1472" i="1"/>
  <c r="AL1472" i="1" s="1"/>
  <c r="AN1472" i="1"/>
  <c r="AQ1472" i="1"/>
  <c r="AR1472" i="1"/>
  <c r="M1473" i="1"/>
  <c r="V1473" i="1" s="1"/>
  <c r="N1473" i="1"/>
  <c r="O1473" i="1"/>
  <c r="P1473" i="1"/>
  <c r="Q1473" i="1"/>
  <c r="R1473" i="1"/>
  <c r="S1473" i="1"/>
  <c r="T1473" i="1"/>
  <c r="U1473" i="1"/>
  <c r="W1473" i="1"/>
  <c r="X1473" i="1"/>
  <c r="Y1473" i="1"/>
  <c r="Z1473" i="1"/>
  <c r="AA1473" i="1"/>
  <c r="AB1473" i="1"/>
  <c r="AC1473" i="1"/>
  <c r="AE1473" i="1"/>
  <c r="AF1473" i="1"/>
  <c r="AG1473" i="1" s="1"/>
  <c r="AH1473" i="1"/>
  <c r="AJ1473" i="1"/>
  <c r="AN1473" i="1"/>
  <c r="AM1473" i="1" s="1"/>
  <c r="AQ1473" i="1"/>
  <c r="AR1473" i="1"/>
  <c r="M1474" i="1"/>
  <c r="V1474" i="1" s="1"/>
  <c r="N1474" i="1"/>
  <c r="O1474" i="1"/>
  <c r="P1474" i="1"/>
  <c r="Q1474" i="1"/>
  <c r="R1474" i="1"/>
  <c r="S1474" i="1"/>
  <c r="T1474" i="1"/>
  <c r="U1474" i="1"/>
  <c r="W1474" i="1"/>
  <c r="X1474" i="1"/>
  <c r="Y1474" i="1"/>
  <c r="Z1474" i="1"/>
  <c r="AA1474" i="1"/>
  <c r="AB1474" i="1"/>
  <c r="AC1474" i="1"/>
  <c r="AE1474" i="1"/>
  <c r="AF1474" i="1"/>
  <c r="AG1474" i="1" s="1"/>
  <c r="AH1474" i="1"/>
  <c r="AJ1474" i="1"/>
  <c r="AN1474" i="1"/>
  <c r="AM1474" i="1" s="1"/>
  <c r="AO1474" i="1"/>
  <c r="AP1474" i="1" s="1"/>
  <c r="AQ1474" i="1"/>
  <c r="AR1474" i="1"/>
  <c r="M1475" i="1"/>
  <c r="V1475" i="1" s="1"/>
  <c r="N1475" i="1"/>
  <c r="O1475" i="1"/>
  <c r="P1475" i="1"/>
  <c r="Q1475" i="1" s="1"/>
  <c r="R1475" i="1"/>
  <c r="S1475" i="1"/>
  <c r="T1475" i="1"/>
  <c r="U1475" i="1"/>
  <c r="W1475" i="1"/>
  <c r="X1475" i="1"/>
  <c r="Y1475" i="1"/>
  <c r="Z1475" i="1"/>
  <c r="AA1475" i="1"/>
  <c r="AB1475" i="1"/>
  <c r="AC1475" i="1"/>
  <c r="AD1475" i="1" s="1"/>
  <c r="AE1475" i="1"/>
  <c r="AF1475" i="1"/>
  <c r="AG1475" i="1"/>
  <c r="AH1475" i="1"/>
  <c r="AJ1475" i="1"/>
  <c r="AN1475" i="1"/>
  <c r="AM1475" i="1" s="1"/>
  <c r="AO1475" i="1"/>
  <c r="AP1475" i="1" s="1"/>
  <c r="AQ1475" i="1"/>
  <c r="AR1475" i="1"/>
  <c r="M1476" i="1"/>
  <c r="V1476" i="1" s="1"/>
  <c r="N1476" i="1"/>
  <c r="O1476" i="1"/>
  <c r="P1476" i="1"/>
  <c r="Q1476" i="1" s="1"/>
  <c r="R1476" i="1"/>
  <c r="S1476" i="1"/>
  <c r="T1476" i="1"/>
  <c r="U1476" i="1"/>
  <c r="W1476" i="1"/>
  <c r="X1476" i="1"/>
  <c r="Y1476" i="1"/>
  <c r="Z1476" i="1"/>
  <c r="AA1476" i="1"/>
  <c r="AB1476" i="1"/>
  <c r="AC1476" i="1"/>
  <c r="AE1476" i="1"/>
  <c r="AF1476" i="1"/>
  <c r="AG1476" i="1"/>
  <c r="AH1476" i="1"/>
  <c r="AJ1476" i="1"/>
  <c r="AI1476" i="1" s="1"/>
  <c r="AK1476" i="1"/>
  <c r="AL1476" i="1"/>
  <c r="AN1476" i="1"/>
  <c r="AQ1476" i="1"/>
  <c r="AR1476" i="1"/>
  <c r="M1477" i="1"/>
  <c r="N1477" i="1"/>
  <c r="O1477" i="1"/>
  <c r="P1477" i="1"/>
  <c r="Q1477" i="1" s="1"/>
  <c r="R1477" i="1"/>
  <c r="S1477" i="1"/>
  <c r="T1477" i="1"/>
  <c r="U1477" i="1"/>
  <c r="V1477" i="1"/>
  <c r="W1477" i="1"/>
  <c r="X1477" i="1"/>
  <c r="Y1477" i="1"/>
  <c r="Z1477" i="1"/>
  <c r="AA1477" i="1"/>
  <c r="AB1477" i="1"/>
  <c r="AC1477" i="1"/>
  <c r="AE1477" i="1"/>
  <c r="AF1477" i="1"/>
  <c r="AG1477" i="1" s="1"/>
  <c r="AH1477" i="1"/>
  <c r="AJ1477" i="1"/>
  <c r="AN1477" i="1"/>
  <c r="AQ1477" i="1"/>
  <c r="AR1477" i="1"/>
  <c r="M1478" i="1"/>
  <c r="V1478" i="1" s="1"/>
  <c r="N1478" i="1"/>
  <c r="O1478" i="1"/>
  <c r="P1478" i="1"/>
  <c r="Q1478" i="1"/>
  <c r="R1478" i="1"/>
  <c r="S1478" i="1"/>
  <c r="T1478" i="1"/>
  <c r="U1478" i="1"/>
  <c r="W1478" i="1"/>
  <c r="X1478" i="1"/>
  <c r="Y1478" i="1"/>
  <c r="Z1478" i="1"/>
  <c r="AA1478" i="1"/>
  <c r="AB1478" i="1"/>
  <c r="AC1478" i="1"/>
  <c r="AE1478" i="1"/>
  <c r="AF1478" i="1"/>
  <c r="AG1478" i="1" s="1"/>
  <c r="AH1478" i="1"/>
  <c r="AJ1478" i="1"/>
  <c r="AI1478" i="1" s="1"/>
  <c r="AN1478" i="1"/>
  <c r="AM1478" i="1" s="1"/>
  <c r="AO1478" i="1"/>
  <c r="AP1478" i="1" s="1"/>
  <c r="AQ1478" i="1"/>
  <c r="AR1478" i="1"/>
  <c r="M1479" i="1"/>
  <c r="V1479" i="1" s="1"/>
  <c r="N1479" i="1"/>
  <c r="O1479" i="1"/>
  <c r="P1479" i="1"/>
  <c r="Q1479" i="1"/>
  <c r="R1479" i="1"/>
  <c r="S1479" i="1"/>
  <c r="T1479" i="1"/>
  <c r="U1479" i="1"/>
  <c r="W1479" i="1"/>
  <c r="X1479" i="1"/>
  <c r="Y1479" i="1"/>
  <c r="Z1479" i="1"/>
  <c r="AA1479" i="1"/>
  <c r="AB1479" i="1"/>
  <c r="AC1479" i="1"/>
  <c r="AE1479" i="1"/>
  <c r="AF1479" i="1"/>
  <c r="AG1479" i="1" s="1"/>
  <c r="AH1479" i="1"/>
  <c r="AJ1479" i="1"/>
  <c r="AN1479" i="1"/>
  <c r="AQ1479" i="1"/>
  <c r="AR1479" i="1"/>
  <c r="M1480" i="1"/>
  <c r="V1480" i="1" s="1"/>
  <c r="N1480" i="1"/>
  <c r="O1480" i="1"/>
  <c r="P1480" i="1"/>
  <c r="Q1480" i="1" s="1"/>
  <c r="R1480" i="1"/>
  <c r="S1480" i="1"/>
  <c r="T1480" i="1"/>
  <c r="U1480" i="1"/>
  <c r="W1480" i="1"/>
  <c r="X1480" i="1"/>
  <c r="Y1480" i="1"/>
  <c r="Z1480" i="1"/>
  <c r="AA1480" i="1"/>
  <c r="AB1480" i="1"/>
  <c r="AC1480" i="1"/>
  <c r="AE1480" i="1"/>
  <c r="AF1480" i="1"/>
  <c r="AG1480" i="1" s="1"/>
  <c r="AH1480" i="1"/>
  <c r="AJ1480" i="1"/>
  <c r="AI1480" i="1" s="1"/>
  <c r="AN1480" i="1"/>
  <c r="AQ1480" i="1"/>
  <c r="AR1480" i="1"/>
  <c r="M1481" i="1"/>
  <c r="V1481" i="1" s="1"/>
  <c r="N1481" i="1"/>
  <c r="O1481" i="1"/>
  <c r="P1481" i="1"/>
  <c r="Q1481" i="1" s="1"/>
  <c r="R1481" i="1"/>
  <c r="S1481" i="1"/>
  <c r="T1481" i="1"/>
  <c r="U1481" i="1"/>
  <c r="W1481" i="1"/>
  <c r="X1481" i="1"/>
  <c r="Y1481" i="1"/>
  <c r="Z1481" i="1"/>
  <c r="AA1481" i="1"/>
  <c r="AB1481" i="1"/>
  <c r="AC1481" i="1"/>
  <c r="AE1481" i="1"/>
  <c r="AF1481" i="1"/>
  <c r="AG1481" i="1" s="1"/>
  <c r="AH1481" i="1"/>
  <c r="AJ1481" i="1"/>
  <c r="AN1481" i="1"/>
  <c r="AM1481" i="1" s="1"/>
  <c r="AQ1481" i="1"/>
  <c r="AR1481" i="1"/>
  <c r="M1482" i="1"/>
  <c r="V1482" i="1" s="1"/>
  <c r="N1482" i="1"/>
  <c r="O1482" i="1"/>
  <c r="P1482" i="1"/>
  <c r="Q1482" i="1" s="1"/>
  <c r="R1482" i="1"/>
  <c r="S1482" i="1"/>
  <c r="T1482" i="1"/>
  <c r="U1482" i="1"/>
  <c r="W1482" i="1"/>
  <c r="X1482" i="1"/>
  <c r="Y1482" i="1"/>
  <c r="Z1482" i="1"/>
  <c r="AA1482" i="1"/>
  <c r="AB1482" i="1"/>
  <c r="AC1482" i="1"/>
  <c r="AE1482" i="1"/>
  <c r="AF1482" i="1"/>
  <c r="AG1482" i="1" s="1"/>
  <c r="AH1482" i="1"/>
  <c r="AJ1482" i="1"/>
  <c r="AN1482" i="1"/>
  <c r="AM1482" i="1" s="1"/>
  <c r="AQ1482" i="1"/>
  <c r="AR1482" i="1"/>
  <c r="M1483" i="1"/>
  <c r="V1483" i="1" s="1"/>
  <c r="N1483" i="1"/>
  <c r="O1483" i="1"/>
  <c r="P1483" i="1"/>
  <c r="Q1483" i="1" s="1"/>
  <c r="R1483" i="1"/>
  <c r="S1483" i="1"/>
  <c r="T1483" i="1"/>
  <c r="U1483" i="1"/>
  <c r="W1483" i="1"/>
  <c r="X1483" i="1"/>
  <c r="Y1483" i="1"/>
  <c r="Z1483" i="1"/>
  <c r="AA1483" i="1"/>
  <c r="AB1483" i="1"/>
  <c r="AC1483" i="1"/>
  <c r="AE1483" i="1"/>
  <c r="AF1483" i="1"/>
  <c r="AG1483" i="1" s="1"/>
  <c r="AH1483" i="1"/>
  <c r="AJ1483" i="1"/>
  <c r="AN1483" i="1"/>
  <c r="AQ1483" i="1"/>
  <c r="AR1483" i="1"/>
  <c r="M1484" i="1"/>
  <c r="V1484" i="1" s="1"/>
  <c r="N1484" i="1"/>
  <c r="O1484" i="1"/>
  <c r="P1484" i="1"/>
  <c r="Q1484" i="1" s="1"/>
  <c r="R1484" i="1"/>
  <c r="S1484" i="1"/>
  <c r="T1484" i="1"/>
  <c r="U1484" i="1"/>
  <c r="W1484" i="1"/>
  <c r="X1484" i="1"/>
  <c r="Y1484" i="1"/>
  <c r="Z1484" i="1"/>
  <c r="AA1484" i="1"/>
  <c r="AB1484" i="1"/>
  <c r="AC1484" i="1"/>
  <c r="AE1484" i="1"/>
  <c r="AF1484" i="1"/>
  <c r="AG1484" i="1" s="1"/>
  <c r="AH1484" i="1"/>
  <c r="AJ1484" i="1"/>
  <c r="AI1484" i="1" s="1"/>
  <c r="AK1484" i="1"/>
  <c r="AL1484" i="1" s="1"/>
  <c r="AN1484" i="1"/>
  <c r="AQ1484" i="1"/>
  <c r="AR1484" i="1"/>
  <c r="M1485" i="1"/>
  <c r="N1485" i="1"/>
  <c r="O1485" i="1"/>
  <c r="P1485" i="1"/>
  <c r="Q1485" i="1" s="1"/>
  <c r="R1485" i="1"/>
  <c r="S1485" i="1"/>
  <c r="T1485" i="1"/>
  <c r="U1485" i="1"/>
  <c r="V1485" i="1"/>
  <c r="W1485" i="1"/>
  <c r="X1485" i="1"/>
  <c r="Y1485" i="1"/>
  <c r="Z1485" i="1"/>
  <c r="AA1485" i="1"/>
  <c r="AB1485" i="1"/>
  <c r="AC1485" i="1"/>
  <c r="AE1485" i="1"/>
  <c r="AF1485" i="1"/>
  <c r="AG1485" i="1" s="1"/>
  <c r="AH1485" i="1"/>
  <c r="AJ1485" i="1"/>
  <c r="AN1485" i="1"/>
  <c r="AQ1485" i="1"/>
  <c r="AR1485" i="1"/>
  <c r="M1486" i="1"/>
  <c r="V1486" i="1" s="1"/>
  <c r="N1486" i="1"/>
  <c r="O1486" i="1"/>
  <c r="P1486" i="1"/>
  <c r="Q1486" i="1"/>
  <c r="R1486" i="1"/>
  <c r="S1486" i="1"/>
  <c r="T1486" i="1"/>
  <c r="U1486" i="1"/>
  <c r="W1486" i="1"/>
  <c r="X1486" i="1"/>
  <c r="Y1486" i="1"/>
  <c r="Z1486" i="1"/>
  <c r="AA1486" i="1"/>
  <c r="AB1486" i="1"/>
  <c r="AC1486" i="1"/>
  <c r="AE1486" i="1"/>
  <c r="AF1486" i="1"/>
  <c r="AG1486" i="1" s="1"/>
  <c r="AH1486" i="1"/>
  <c r="AJ1486" i="1"/>
  <c r="AI1486" i="1" s="1"/>
  <c r="AN1486" i="1"/>
  <c r="AQ1486" i="1"/>
  <c r="AR1486" i="1"/>
  <c r="M1487" i="1"/>
  <c r="V1487" i="1" s="1"/>
  <c r="N1487" i="1"/>
  <c r="O1487" i="1"/>
  <c r="P1487" i="1"/>
  <c r="Q1487" i="1"/>
  <c r="R1487" i="1"/>
  <c r="S1487" i="1"/>
  <c r="T1487" i="1"/>
  <c r="U1487" i="1"/>
  <c r="W1487" i="1"/>
  <c r="X1487" i="1"/>
  <c r="Y1487" i="1"/>
  <c r="Z1487" i="1"/>
  <c r="AA1487" i="1"/>
  <c r="AB1487" i="1"/>
  <c r="AC1487" i="1"/>
  <c r="AE1487" i="1"/>
  <c r="AF1487" i="1"/>
  <c r="AG1487" i="1" s="1"/>
  <c r="AH1487" i="1"/>
  <c r="AJ1487" i="1"/>
  <c r="AN1487" i="1"/>
  <c r="AQ1487" i="1"/>
  <c r="AR1487" i="1"/>
  <c r="M1488" i="1"/>
  <c r="V1488" i="1" s="1"/>
  <c r="N1488" i="1"/>
  <c r="O1488" i="1"/>
  <c r="P1488" i="1"/>
  <c r="Q1488" i="1" s="1"/>
  <c r="R1488" i="1"/>
  <c r="S1488" i="1"/>
  <c r="T1488" i="1"/>
  <c r="U1488" i="1"/>
  <c r="W1488" i="1"/>
  <c r="X1488" i="1"/>
  <c r="Y1488" i="1"/>
  <c r="Z1488" i="1"/>
  <c r="AA1488" i="1"/>
  <c r="AB1488" i="1"/>
  <c r="AC1488" i="1"/>
  <c r="AE1488" i="1"/>
  <c r="AF1488" i="1"/>
  <c r="AG1488" i="1" s="1"/>
  <c r="AH1488" i="1"/>
  <c r="AJ1488" i="1"/>
  <c r="AN1488" i="1"/>
  <c r="AQ1488" i="1"/>
  <c r="AR1488" i="1"/>
  <c r="M1489" i="1"/>
  <c r="V1489" i="1" s="1"/>
  <c r="N1489" i="1"/>
  <c r="O1489" i="1"/>
  <c r="P1489" i="1"/>
  <c r="Q1489" i="1" s="1"/>
  <c r="R1489" i="1"/>
  <c r="S1489" i="1"/>
  <c r="T1489" i="1"/>
  <c r="U1489" i="1"/>
  <c r="W1489" i="1"/>
  <c r="X1489" i="1"/>
  <c r="Y1489" i="1"/>
  <c r="Z1489" i="1"/>
  <c r="AA1489" i="1"/>
  <c r="AB1489" i="1"/>
  <c r="AC1489" i="1"/>
  <c r="AE1489" i="1"/>
  <c r="AF1489" i="1"/>
  <c r="AG1489" i="1" s="1"/>
  <c r="AH1489" i="1"/>
  <c r="AJ1489" i="1"/>
  <c r="AN1489" i="1"/>
  <c r="AM1489" i="1" s="1"/>
  <c r="AQ1489" i="1"/>
  <c r="AR1489" i="1"/>
  <c r="M1490" i="1"/>
  <c r="V1490" i="1" s="1"/>
  <c r="N1490" i="1"/>
  <c r="O1490" i="1"/>
  <c r="P1490" i="1"/>
  <c r="Q1490" i="1" s="1"/>
  <c r="R1490" i="1"/>
  <c r="S1490" i="1"/>
  <c r="T1490" i="1"/>
  <c r="U1490" i="1"/>
  <c r="W1490" i="1"/>
  <c r="X1490" i="1"/>
  <c r="Y1490" i="1"/>
  <c r="Z1490" i="1"/>
  <c r="AA1490" i="1"/>
  <c r="AB1490" i="1"/>
  <c r="AC1490" i="1"/>
  <c r="AE1490" i="1"/>
  <c r="AF1490" i="1"/>
  <c r="AG1490" i="1" s="1"/>
  <c r="AH1490" i="1"/>
  <c r="AJ1490" i="1"/>
  <c r="AN1490" i="1"/>
  <c r="AQ1490" i="1"/>
  <c r="AR1490" i="1"/>
  <c r="M1491" i="1"/>
  <c r="V1491" i="1" s="1"/>
  <c r="N1491" i="1"/>
  <c r="O1491" i="1"/>
  <c r="P1491" i="1"/>
  <c r="Q1491" i="1"/>
  <c r="R1491" i="1"/>
  <c r="S1491" i="1"/>
  <c r="T1491" i="1"/>
  <c r="U1491" i="1"/>
  <c r="W1491" i="1"/>
  <c r="X1491" i="1"/>
  <c r="Y1491" i="1"/>
  <c r="Z1491" i="1"/>
  <c r="AA1491" i="1"/>
  <c r="AB1491" i="1"/>
  <c r="AC1491" i="1"/>
  <c r="AE1491" i="1"/>
  <c r="AF1491" i="1"/>
  <c r="AG1491" i="1"/>
  <c r="AH1491" i="1"/>
  <c r="AI1491" i="1"/>
  <c r="AJ1491" i="1"/>
  <c r="AK1491" i="1"/>
  <c r="AL1491" i="1" s="1"/>
  <c r="AN1491" i="1"/>
  <c r="AM1491" i="1" s="1"/>
  <c r="AQ1491" i="1"/>
  <c r="AR1491" i="1"/>
  <c r="M1492" i="1"/>
  <c r="V1492" i="1" s="1"/>
  <c r="N1492" i="1"/>
  <c r="O1492" i="1"/>
  <c r="P1492" i="1"/>
  <c r="Q1492" i="1"/>
  <c r="R1492" i="1"/>
  <c r="S1492" i="1"/>
  <c r="T1492" i="1"/>
  <c r="U1492" i="1"/>
  <c r="W1492" i="1"/>
  <c r="X1492" i="1"/>
  <c r="Y1492" i="1"/>
  <c r="Z1492" i="1"/>
  <c r="AA1492" i="1"/>
  <c r="AB1492" i="1"/>
  <c r="AC1492" i="1"/>
  <c r="AE1492" i="1"/>
  <c r="AF1492" i="1"/>
  <c r="AG1492" i="1" s="1"/>
  <c r="AH1492" i="1"/>
  <c r="AJ1492" i="1"/>
  <c r="AK1492" i="1" s="1"/>
  <c r="AL1492" i="1" s="1"/>
  <c r="AM1492" i="1"/>
  <c r="AN1492" i="1"/>
  <c r="AO1492" i="1" s="1"/>
  <c r="AP1492" i="1" s="1"/>
  <c r="AQ1492" i="1"/>
  <c r="AR1492" i="1"/>
  <c r="M1493" i="1"/>
  <c r="N1493" i="1"/>
  <c r="O1493" i="1"/>
  <c r="P1493" i="1"/>
  <c r="Q1493" i="1" s="1"/>
  <c r="R1493" i="1"/>
  <c r="S1493" i="1"/>
  <c r="T1493" i="1"/>
  <c r="U1493" i="1"/>
  <c r="V1493" i="1"/>
  <c r="W1493" i="1"/>
  <c r="X1493" i="1"/>
  <c r="Y1493" i="1"/>
  <c r="Z1493" i="1"/>
  <c r="AA1493" i="1"/>
  <c r="AB1493" i="1"/>
  <c r="AC1493" i="1"/>
  <c r="AE1493" i="1"/>
  <c r="AF1493" i="1"/>
  <c r="AG1493" i="1" s="1"/>
  <c r="AH1493" i="1"/>
  <c r="AJ1493" i="1"/>
  <c r="AN1493" i="1"/>
  <c r="AQ1493" i="1"/>
  <c r="AR1493" i="1"/>
  <c r="M1494" i="1"/>
  <c r="V1494" i="1" s="1"/>
  <c r="N1494" i="1"/>
  <c r="O1494" i="1"/>
  <c r="P1494" i="1"/>
  <c r="Q1494" i="1" s="1"/>
  <c r="R1494" i="1"/>
  <c r="S1494" i="1"/>
  <c r="T1494" i="1"/>
  <c r="U1494" i="1"/>
  <c r="W1494" i="1"/>
  <c r="X1494" i="1"/>
  <c r="Y1494" i="1"/>
  <c r="Z1494" i="1"/>
  <c r="AA1494" i="1"/>
  <c r="AB1494" i="1"/>
  <c r="AC1494" i="1"/>
  <c r="AE1494" i="1"/>
  <c r="AF1494" i="1"/>
  <c r="AG1494" i="1" s="1"/>
  <c r="AH1494" i="1"/>
  <c r="AJ1494" i="1"/>
  <c r="AN1494" i="1"/>
  <c r="AQ1494" i="1"/>
  <c r="AR1494" i="1"/>
  <c r="M1495" i="1"/>
  <c r="V1495" i="1" s="1"/>
  <c r="N1495" i="1"/>
  <c r="O1495" i="1"/>
  <c r="P1495" i="1"/>
  <c r="Q1495" i="1"/>
  <c r="R1495" i="1"/>
  <c r="S1495" i="1"/>
  <c r="T1495" i="1"/>
  <c r="U1495" i="1"/>
  <c r="W1495" i="1"/>
  <c r="X1495" i="1"/>
  <c r="Y1495" i="1"/>
  <c r="Z1495" i="1"/>
  <c r="AA1495" i="1"/>
  <c r="AB1495" i="1"/>
  <c r="AC1495" i="1"/>
  <c r="AE1495" i="1"/>
  <c r="AF1495" i="1"/>
  <c r="AG1495" i="1" s="1"/>
  <c r="AH1495" i="1"/>
  <c r="AJ1495" i="1"/>
  <c r="AN1495" i="1"/>
  <c r="AO1495" i="1" s="1"/>
  <c r="AP1495" i="1" s="1"/>
  <c r="AQ1495" i="1"/>
  <c r="AR1495" i="1"/>
  <c r="M1496" i="1"/>
  <c r="N1496" i="1"/>
  <c r="O1496" i="1"/>
  <c r="P1496" i="1"/>
  <c r="Q1496" i="1" s="1"/>
  <c r="R1496" i="1"/>
  <c r="S1496" i="1"/>
  <c r="T1496" i="1"/>
  <c r="U1496" i="1"/>
  <c r="V1496" i="1"/>
  <c r="W1496" i="1"/>
  <c r="X1496" i="1"/>
  <c r="Y1496" i="1"/>
  <c r="Z1496" i="1"/>
  <c r="AA1496" i="1"/>
  <c r="AB1496" i="1"/>
  <c r="AC1496" i="1"/>
  <c r="AE1496" i="1"/>
  <c r="AF1496" i="1"/>
  <c r="AG1496" i="1" s="1"/>
  <c r="AH1496" i="1"/>
  <c r="AJ1496" i="1"/>
  <c r="AN1496" i="1"/>
  <c r="AQ1496" i="1"/>
  <c r="AR1496" i="1"/>
  <c r="M1497" i="1"/>
  <c r="N1497" i="1"/>
  <c r="O1497" i="1"/>
  <c r="P1497" i="1"/>
  <c r="Q1497" i="1" s="1"/>
  <c r="R1497" i="1"/>
  <c r="S1497" i="1"/>
  <c r="T1497" i="1"/>
  <c r="U1497" i="1"/>
  <c r="V1497" i="1"/>
  <c r="W1497" i="1"/>
  <c r="X1497" i="1"/>
  <c r="Y1497" i="1"/>
  <c r="Z1497" i="1"/>
  <c r="AA1497" i="1"/>
  <c r="AD1497" i="1" s="1"/>
  <c r="AB1497" i="1"/>
  <c r="AC1497" i="1"/>
  <c r="AE1497" i="1"/>
  <c r="AF1497" i="1"/>
  <c r="AG1497" i="1" s="1"/>
  <c r="AH1497" i="1"/>
  <c r="AJ1497" i="1"/>
  <c r="AN1497" i="1"/>
  <c r="AM1497" i="1" s="1"/>
  <c r="AQ1497" i="1"/>
  <c r="AR1497" i="1"/>
  <c r="M1498" i="1"/>
  <c r="V1498" i="1" s="1"/>
  <c r="N1498" i="1"/>
  <c r="O1498" i="1"/>
  <c r="P1498" i="1"/>
  <c r="Q1498" i="1" s="1"/>
  <c r="R1498" i="1"/>
  <c r="S1498" i="1"/>
  <c r="T1498" i="1"/>
  <c r="U1498" i="1"/>
  <c r="W1498" i="1"/>
  <c r="X1498" i="1"/>
  <c r="Y1498" i="1"/>
  <c r="Z1498" i="1"/>
  <c r="AA1498" i="1"/>
  <c r="AB1498" i="1"/>
  <c r="AC1498" i="1"/>
  <c r="AE1498" i="1"/>
  <c r="AF1498" i="1"/>
  <c r="AG1498" i="1"/>
  <c r="AH1498" i="1"/>
  <c r="AJ1498" i="1"/>
  <c r="AN1498" i="1"/>
  <c r="AM1498" i="1" s="1"/>
  <c r="AQ1498" i="1"/>
  <c r="AR1498" i="1"/>
  <c r="M1499" i="1"/>
  <c r="V1499" i="1" s="1"/>
  <c r="N1499" i="1"/>
  <c r="O1499" i="1"/>
  <c r="P1499" i="1"/>
  <c r="Q1499" i="1" s="1"/>
  <c r="R1499" i="1"/>
  <c r="S1499" i="1"/>
  <c r="T1499" i="1"/>
  <c r="U1499" i="1"/>
  <c r="W1499" i="1"/>
  <c r="X1499" i="1"/>
  <c r="Y1499" i="1"/>
  <c r="Z1499" i="1"/>
  <c r="AA1499" i="1"/>
  <c r="AB1499" i="1"/>
  <c r="AC1499" i="1"/>
  <c r="AE1499" i="1"/>
  <c r="AF1499" i="1"/>
  <c r="AG1499" i="1" s="1"/>
  <c r="AH1499" i="1"/>
  <c r="AJ1499" i="1"/>
  <c r="AI1499" i="1" s="1"/>
  <c r="AN1499" i="1"/>
  <c r="AM1499" i="1" s="1"/>
  <c r="AO1499" i="1"/>
  <c r="AP1499" i="1" s="1"/>
  <c r="AQ1499" i="1"/>
  <c r="AR1499" i="1"/>
  <c r="M1500" i="1"/>
  <c r="V1500" i="1" s="1"/>
  <c r="N1500" i="1"/>
  <c r="O1500" i="1"/>
  <c r="P1500" i="1"/>
  <c r="Q1500" i="1"/>
  <c r="R1500" i="1"/>
  <c r="S1500" i="1"/>
  <c r="T1500" i="1"/>
  <c r="U1500" i="1"/>
  <c r="W1500" i="1"/>
  <c r="X1500" i="1"/>
  <c r="Y1500" i="1"/>
  <c r="Z1500" i="1"/>
  <c r="AA1500" i="1"/>
  <c r="AB1500" i="1"/>
  <c r="AC1500" i="1"/>
  <c r="AE1500" i="1"/>
  <c r="AF1500" i="1"/>
  <c r="AG1500" i="1" s="1"/>
  <c r="AH1500" i="1"/>
  <c r="AJ1500" i="1"/>
  <c r="AK1500" i="1" s="1"/>
  <c r="AL1500" i="1" s="1"/>
  <c r="AN1500" i="1"/>
  <c r="AO1500" i="1" s="1"/>
  <c r="AP1500" i="1" s="1"/>
  <c r="AQ1500" i="1"/>
  <c r="AR1500" i="1"/>
  <c r="M1501" i="1"/>
  <c r="N1501" i="1"/>
  <c r="O1501" i="1"/>
  <c r="P1501" i="1"/>
  <c r="Q1501" i="1" s="1"/>
  <c r="R1501" i="1"/>
  <c r="S1501" i="1"/>
  <c r="T1501" i="1"/>
  <c r="U1501" i="1"/>
  <c r="V1501" i="1"/>
  <c r="W1501" i="1"/>
  <c r="X1501" i="1"/>
  <c r="Y1501" i="1"/>
  <c r="Z1501" i="1"/>
  <c r="AA1501" i="1"/>
  <c r="AB1501" i="1"/>
  <c r="AC1501" i="1"/>
  <c r="AE1501" i="1"/>
  <c r="AF1501" i="1"/>
  <c r="AG1501" i="1" s="1"/>
  <c r="AH1501" i="1"/>
  <c r="AJ1501" i="1"/>
  <c r="AN1501" i="1"/>
  <c r="AQ1501" i="1"/>
  <c r="AR1501" i="1"/>
  <c r="M1502" i="1"/>
  <c r="V1502" i="1" s="1"/>
  <c r="N1502" i="1"/>
  <c r="O1502" i="1"/>
  <c r="P1502" i="1"/>
  <c r="Q1502" i="1" s="1"/>
  <c r="R1502" i="1"/>
  <c r="S1502" i="1"/>
  <c r="T1502" i="1"/>
  <c r="U1502" i="1"/>
  <c r="W1502" i="1"/>
  <c r="X1502" i="1"/>
  <c r="Y1502" i="1"/>
  <c r="Z1502" i="1"/>
  <c r="AA1502" i="1"/>
  <c r="AB1502" i="1"/>
  <c r="AC1502" i="1"/>
  <c r="AE1502" i="1"/>
  <c r="AF1502" i="1"/>
  <c r="AG1502" i="1" s="1"/>
  <c r="AH1502" i="1"/>
  <c r="AJ1502" i="1"/>
  <c r="AI1502" i="1" s="1"/>
  <c r="AN1502" i="1"/>
  <c r="AQ1502" i="1"/>
  <c r="AR1502" i="1"/>
  <c r="M1503" i="1"/>
  <c r="V1503" i="1" s="1"/>
  <c r="N1503" i="1"/>
  <c r="O1503" i="1"/>
  <c r="P1503" i="1"/>
  <c r="Q1503" i="1" s="1"/>
  <c r="R1503" i="1"/>
  <c r="S1503" i="1"/>
  <c r="T1503" i="1"/>
  <c r="U1503" i="1"/>
  <c r="W1503" i="1"/>
  <c r="X1503" i="1"/>
  <c r="Y1503" i="1"/>
  <c r="Z1503" i="1"/>
  <c r="AA1503" i="1"/>
  <c r="AB1503" i="1"/>
  <c r="AC1503" i="1"/>
  <c r="AE1503" i="1"/>
  <c r="AF1503" i="1"/>
  <c r="AG1503" i="1" s="1"/>
  <c r="AH1503" i="1"/>
  <c r="AJ1503" i="1"/>
  <c r="AK1503" i="1" s="1"/>
  <c r="AL1503" i="1" s="1"/>
  <c r="AN1503" i="1"/>
  <c r="AO1503" i="1" s="1"/>
  <c r="AP1503" i="1" s="1"/>
  <c r="AQ1503" i="1"/>
  <c r="AR1503" i="1"/>
  <c r="M1504" i="1"/>
  <c r="V1504" i="1" s="1"/>
  <c r="N1504" i="1"/>
  <c r="O1504" i="1"/>
  <c r="P1504" i="1"/>
  <c r="Q1504" i="1" s="1"/>
  <c r="R1504" i="1"/>
  <c r="S1504" i="1"/>
  <c r="T1504" i="1"/>
  <c r="U1504" i="1"/>
  <c r="W1504" i="1"/>
  <c r="X1504" i="1"/>
  <c r="Y1504" i="1"/>
  <c r="Z1504" i="1"/>
  <c r="AA1504" i="1"/>
  <c r="AD1504" i="1" s="1"/>
  <c r="AB1504" i="1"/>
  <c r="AC1504" i="1"/>
  <c r="AE1504" i="1"/>
  <c r="AF1504" i="1"/>
  <c r="AG1504" i="1" s="1"/>
  <c r="AH1504" i="1"/>
  <c r="AJ1504" i="1"/>
  <c r="AN1504" i="1"/>
  <c r="AQ1504" i="1"/>
  <c r="AR1504" i="1"/>
  <c r="M1505" i="1"/>
  <c r="N1505" i="1"/>
  <c r="O1505" i="1"/>
  <c r="P1505" i="1"/>
  <c r="Q1505" i="1" s="1"/>
  <c r="R1505" i="1"/>
  <c r="S1505" i="1"/>
  <c r="T1505" i="1"/>
  <c r="U1505" i="1"/>
  <c r="V1505" i="1"/>
  <c r="W1505" i="1"/>
  <c r="X1505" i="1"/>
  <c r="Y1505" i="1"/>
  <c r="Z1505" i="1"/>
  <c r="AA1505" i="1"/>
  <c r="AD1505" i="1" s="1"/>
  <c r="AB1505" i="1"/>
  <c r="AC1505" i="1"/>
  <c r="AE1505" i="1"/>
  <c r="AF1505" i="1"/>
  <c r="AG1505" i="1" s="1"/>
  <c r="AH1505" i="1"/>
  <c r="AJ1505" i="1"/>
  <c r="AI1505" i="1" s="1"/>
  <c r="AN1505" i="1"/>
  <c r="AQ1505" i="1"/>
  <c r="AR1505" i="1"/>
  <c r="M1506" i="1"/>
  <c r="V1506" i="1" s="1"/>
  <c r="N1506" i="1"/>
  <c r="O1506" i="1"/>
  <c r="P1506" i="1"/>
  <c r="Q1506" i="1" s="1"/>
  <c r="R1506" i="1"/>
  <c r="S1506" i="1"/>
  <c r="T1506" i="1"/>
  <c r="U1506" i="1"/>
  <c r="W1506" i="1"/>
  <c r="X1506" i="1"/>
  <c r="Y1506" i="1"/>
  <c r="Z1506" i="1"/>
  <c r="AA1506" i="1"/>
  <c r="AB1506" i="1"/>
  <c r="AC1506" i="1"/>
  <c r="AE1506" i="1"/>
  <c r="AF1506" i="1"/>
  <c r="AG1506" i="1" s="1"/>
  <c r="AH1506" i="1"/>
  <c r="AJ1506" i="1"/>
  <c r="AN1506" i="1"/>
  <c r="AM1506" i="1" s="1"/>
  <c r="AQ1506" i="1"/>
  <c r="AR1506" i="1"/>
  <c r="M1507" i="1"/>
  <c r="N1507" i="1"/>
  <c r="O1507" i="1"/>
  <c r="P1507" i="1"/>
  <c r="Q1507" i="1" s="1"/>
  <c r="R1507" i="1"/>
  <c r="S1507" i="1"/>
  <c r="T1507" i="1"/>
  <c r="U1507" i="1"/>
  <c r="V1507" i="1"/>
  <c r="W1507" i="1"/>
  <c r="X1507" i="1"/>
  <c r="Y1507" i="1"/>
  <c r="Z1507" i="1"/>
  <c r="AA1507" i="1"/>
  <c r="AB1507" i="1"/>
  <c r="AC1507" i="1"/>
  <c r="AE1507" i="1"/>
  <c r="AF1507" i="1"/>
  <c r="AG1507" i="1" s="1"/>
  <c r="AH1507" i="1"/>
  <c r="AJ1507" i="1"/>
  <c r="AK1507" i="1" s="1"/>
  <c r="AL1507" i="1" s="1"/>
  <c r="AN1507" i="1"/>
  <c r="AQ1507" i="1"/>
  <c r="AR1507" i="1"/>
  <c r="M1508" i="1"/>
  <c r="V1508" i="1" s="1"/>
  <c r="N1508" i="1"/>
  <c r="O1508" i="1"/>
  <c r="P1508" i="1"/>
  <c r="Q1508" i="1" s="1"/>
  <c r="R1508" i="1"/>
  <c r="S1508" i="1"/>
  <c r="T1508" i="1"/>
  <c r="U1508" i="1"/>
  <c r="W1508" i="1"/>
  <c r="X1508" i="1"/>
  <c r="Y1508" i="1"/>
  <c r="Z1508" i="1"/>
  <c r="AA1508" i="1"/>
  <c r="AB1508" i="1"/>
  <c r="AC1508" i="1"/>
  <c r="AE1508" i="1"/>
  <c r="AF1508" i="1"/>
  <c r="AG1508" i="1" s="1"/>
  <c r="AH1508" i="1"/>
  <c r="AJ1508" i="1"/>
  <c r="AK1508" i="1" s="1"/>
  <c r="AL1508" i="1" s="1"/>
  <c r="AN1508" i="1"/>
  <c r="AQ1508" i="1"/>
  <c r="AR1508" i="1"/>
  <c r="M1509" i="1"/>
  <c r="N1509" i="1"/>
  <c r="O1509" i="1"/>
  <c r="P1509" i="1"/>
  <c r="Q1509" i="1" s="1"/>
  <c r="R1509" i="1"/>
  <c r="S1509" i="1"/>
  <c r="T1509" i="1"/>
  <c r="U1509" i="1"/>
  <c r="V1509" i="1"/>
  <c r="W1509" i="1"/>
  <c r="X1509" i="1"/>
  <c r="Y1509" i="1"/>
  <c r="Z1509" i="1"/>
  <c r="AA1509" i="1"/>
  <c r="AD1509" i="1" s="1"/>
  <c r="AB1509" i="1"/>
  <c r="AC1509" i="1"/>
  <c r="AE1509" i="1"/>
  <c r="AF1509" i="1"/>
  <c r="AG1509" i="1" s="1"/>
  <c r="AH1509" i="1"/>
  <c r="AJ1509" i="1"/>
  <c r="AN1509" i="1"/>
  <c r="AM1509" i="1" s="1"/>
  <c r="AO1509" i="1"/>
  <c r="AP1509" i="1" s="1"/>
  <c r="AQ1509" i="1"/>
  <c r="AR1509" i="1"/>
  <c r="M1510" i="1"/>
  <c r="V1510" i="1" s="1"/>
  <c r="N1510" i="1"/>
  <c r="O1510" i="1"/>
  <c r="P1510" i="1"/>
  <c r="Q1510" i="1" s="1"/>
  <c r="R1510" i="1"/>
  <c r="S1510" i="1"/>
  <c r="T1510" i="1"/>
  <c r="U1510" i="1"/>
  <c r="W1510" i="1"/>
  <c r="X1510" i="1"/>
  <c r="Y1510" i="1"/>
  <c r="Z1510" i="1"/>
  <c r="AA1510" i="1"/>
  <c r="AB1510" i="1"/>
  <c r="AC1510" i="1"/>
  <c r="AE1510" i="1"/>
  <c r="AF1510" i="1"/>
  <c r="AG1510" i="1" s="1"/>
  <c r="AH1510" i="1"/>
  <c r="AJ1510" i="1"/>
  <c r="AI1510" i="1" s="1"/>
  <c r="AN1510" i="1"/>
  <c r="AQ1510" i="1"/>
  <c r="AR1510" i="1"/>
  <c r="M1511" i="1"/>
  <c r="V1511" i="1" s="1"/>
  <c r="N1511" i="1"/>
  <c r="O1511" i="1"/>
  <c r="P1511" i="1"/>
  <c r="Q1511" i="1" s="1"/>
  <c r="R1511" i="1"/>
  <c r="S1511" i="1"/>
  <c r="T1511" i="1"/>
  <c r="U1511" i="1"/>
  <c r="W1511" i="1"/>
  <c r="X1511" i="1"/>
  <c r="Y1511" i="1"/>
  <c r="Z1511" i="1"/>
  <c r="AA1511" i="1"/>
  <c r="AB1511" i="1"/>
  <c r="AC1511" i="1"/>
  <c r="AE1511" i="1"/>
  <c r="AF1511" i="1"/>
  <c r="AG1511" i="1" s="1"/>
  <c r="AH1511" i="1"/>
  <c r="AJ1511" i="1"/>
  <c r="AI1511" i="1" s="1"/>
  <c r="AK1511" i="1"/>
  <c r="AL1511" i="1" s="1"/>
  <c r="AN1511" i="1"/>
  <c r="AM1511" i="1" s="1"/>
  <c r="AQ1511" i="1"/>
  <c r="AR1511" i="1"/>
  <c r="M1512" i="1"/>
  <c r="V1512" i="1" s="1"/>
  <c r="N1512" i="1"/>
  <c r="O1512" i="1"/>
  <c r="P1512" i="1"/>
  <c r="Q1512" i="1" s="1"/>
  <c r="R1512" i="1"/>
  <c r="S1512" i="1"/>
  <c r="T1512" i="1"/>
  <c r="U1512" i="1"/>
  <c r="W1512" i="1"/>
  <c r="X1512" i="1"/>
  <c r="Y1512" i="1"/>
  <c r="Z1512" i="1"/>
  <c r="AA1512" i="1"/>
  <c r="AB1512" i="1"/>
  <c r="AC1512" i="1"/>
  <c r="AE1512" i="1"/>
  <c r="AF1512" i="1"/>
  <c r="AG1512" i="1" s="1"/>
  <c r="AH1512" i="1"/>
  <c r="AJ1512" i="1"/>
  <c r="AK1512" i="1" s="1"/>
  <c r="AL1512" i="1" s="1"/>
  <c r="AN1512" i="1"/>
  <c r="AQ1512" i="1"/>
  <c r="AR1512" i="1"/>
  <c r="M1513" i="1"/>
  <c r="N1513" i="1"/>
  <c r="O1513" i="1"/>
  <c r="P1513" i="1"/>
  <c r="Q1513" i="1" s="1"/>
  <c r="R1513" i="1"/>
  <c r="S1513" i="1"/>
  <c r="T1513" i="1"/>
  <c r="U1513" i="1"/>
  <c r="V1513" i="1"/>
  <c r="W1513" i="1"/>
  <c r="X1513" i="1"/>
  <c r="Y1513" i="1"/>
  <c r="Z1513" i="1"/>
  <c r="AA1513" i="1"/>
  <c r="AB1513" i="1"/>
  <c r="AC1513" i="1"/>
  <c r="AE1513" i="1"/>
  <c r="AF1513" i="1"/>
  <c r="AG1513" i="1" s="1"/>
  <c r="AH1513" i="1"/>
  <c r="AJ1513" i="1"/>
  <c r="AN1513" i="1"/>
  <c r="AM1513" i="1" s="1"/>
  <c r="AQ1513" i="1"/>
  <c r="AR1513" i="1"/>
  <c r="M1514" i="1"/>
  <c r="V1514" i="1" s="1"/>
  <c r="N1514" i="1"/>
  <c r="O1514" i="1"/>
  <c r="P1514" i="1"/>
  <c r="Q1514" i="1" s="1"/>
  <c r="R1514" i="1"/>
  <c r="S1514" i="1"/>
  <c r="T1514" i="1"/>
  <c r="U1514" i="1"/>
  <c r="W1514" i="1"/>
  <c r="X1514" i="1"/>
  <c r="Y1514" i="1"/>
  <c r="Z1514" i="1"/>
  <c r="AA1514" i="1"/>
  <c r="AB1514" i="1"/>
  <c r="AC1514" i="1"/>
  <c r="AE1514" i="1"/>
  <c r="AF1514" i="1"/>
  <c r="AG1514" i="1" s="1"/>
  <c r="AH1514" i="1"/>
  <c r="AJ1514" i="1"/>
  <c r="AI1514" i="1" s="1"/>
  <c r="AK1514" i="1"/>
  <c r="AL1514" i="1" s="1"/>
  <c r="AN1514" i="1"/>
  <c r="AM1514" i="1" s="1"/>
  <c r="AQ1514" i="1"/>
  <c r="AR1514" i="1"/>
  <c r="M1515" i="1"/>
  <c r="V1515" i="1" s="1"/>
  <c r="N1515" i="1"/>
  <c r="O1515" i="1"/>
  <c r="P1515" i="1"/>
  <c r="Q1515" i="1"/>
  <c r="R1515" i="1"/>
  <c r="S1515" i="1"/>
  <c r="T1515" i="1"/>
  <c r="U1515" i="1"/>
  <c r="W1515" i="1"/>
  <c r="X1515" i="1"/>
  <c r="Y1515" i="1"/>
  <c r="Z1515" i="1"/>
  <c r="AA1515" i="1"/>
  <c r="AB1515" i="1"/>
  <c r="AC1515" i="1"/>
  <c r="AE1515" i="1"/>
  <c r="AF1515" i="1"/>
  <c r="AG1515" i="1"/>
  <c r="AH1515" i="1"/>
  <c r="AI1515" i="1"/>
  <c r="AJ1515" i="1"/>
  <c r="AK1515" i="1"/>
  <c r="AL1515" i="1" s="1"/>
  <c r="AN1515" i="1"/>
  <c r="AO1515" i="1" s="1"/>
  <c r="AP1515" i="1" s="1"/>
  <c r="AQ1515" i="1"/>
  <c r="AR1515" i="1"/>
  <c r="M1516" i="1"/>
  <c r="V1516" i="1" s="1"/>
  <c r="N1516" i="1"/>
  <c r="O1516" i="1"/>
  <c r="P1516" i="1"/>
  <c r="Q1516" i="1" s="1"/>
  <c r="R1516" i="1"/>
  <c r="S1516" i="1"/>
  <c r="T1516" i="1"/>
  <c r="U1516" i="1"/>
  <c r="W1516" i="1"/>
  <c r="X1516" i="1"/>
  <c r="Y1516" i="1"/>
  <c r="Z1516" i="1"/>
  <c r="AA1516" i="1"/>
  <c r="AB1516" i="1"/>
  <c r="AC1516" i="1"/>
  <c r="AE1516" i="1"/>
  <c r="AF1516" i="1"/>
  <c r="AG1516" i="1" s="1"/>
  <c r="AH1516" i="1"/>
  <c r="AJ1516" i="1"/>
  <c r="AK1516" i="1" s="1"/>
  <c r="AL1516" i="1" s="1"/>
  <c r="AN1516" i="1"/>
  <c r="AO1516" i="1" s="1"/>
  <c r="AP1516" i="1" s="1"/>
  <c r="AQ1516" i="1"/>
  <c r="AR1516" i="1"/>
  <c r="M1517" i="1"/>
  <c r="N1517" i="1"/>
  <c r="O1517" i="1"/>
  <c r="P1517" i="1"/>
  <c r="Q1517" i="1" s="1"/>
  <c r="R1517" i="1"/>
  <c r="S1517" i="1"/>
  <c r="T1517" i="1"/>
  <c r="U1517" i="1"/>
  <c r="V1517" i="1"/>
  <c r="W1517" i="1"/>
  <c r="X1517" i="1"/>
  <c r="Y1517" i="1"/>
  <c r="Z1517" i="1"/>
  <c r="AA1517" i="1"/>
  <c r="AB1517" i="1"/>
  <c r="AC1517" i="1"/>
  <c r="AE1517" i="1"/>
  <c r="AF1517" i="1"/>
  <c r="AG1517" i="1"/>
  <c r="AH1517" i="1"/>
  <c r="AJ1517" i="1"/>
  <c r="AI1517" i="1" s="1"/>
  <c r="AN1517" i="1"/>
  <c r="AQ1517" i="1"/>
  <c r="AR1517" i="1"/>
  <c r="M1518" i="1"/>
  <c r="V1518" i="1" s="1"/>
  <c r="N1518" i="1"/>
  <c r="O1518" i="1"/>
  <c r="P1518" i="1"/>
  <c r="Q1518" i="1" s="1"/>
  <c r="R1518" i="1"/>
  <c r="S1518" i="1"/>
  <c r="T1518" i="1"/>
  <c r="U1518" i="1"/>
  <c r="W1518" i="1"/>
  <c r="X1518" i="1"/>
  <c r="Y1518" i="1"/>
  <c r="Z1518" i="1"/>
  <c r="AA1518" i="1"/>
  <c r="AB1518" i="1"/>
  <c r="AC1518" i="1"/>
  <c r="AE1518" i="1"/>
  <c r="AF1518" i="1"/>
  <c r="AG1518" i="1" s="1"/>
  <c r="AH1518" i="1"/>
  <c r="AJ1518" i="1"/>
  <c r="AI1518" i="1" s="1"/>
  <c r="AN1518" i="1"/>
  <c r="AQ1518" i="1"/>
  <c r="AR1518" i="1"/>
  <c r="M1519" i="1"/>
  <c r="V1519" i="1" s="1"/>
  <c r="N1519" i="1"/>
  <c r="O1519" i="1"/>
  <c r="P1519" i="1"/>
  <c r="Q1519" i="1" s="1"/>
  <c r="R1519" i="1"/>
  <c r="S1519" i="1"/>
  <c r="T1519" i="1"/>
  <c r="U1519" i="1"/>
  <c r="W1519" i="1"/>
  <c r="X1519" i="1"/>
  <c r="Y1519" i="1"/>
  <c r="Z1519" i="1"/>
  <c r="AA1519" i="1"/>
  <c r="AB1519" i="1"/>
  <c r="AC1519" i="1"/>
  <c r="AE1519" i="1"/>
  <c r="AF1519" i="1"/>
  <c r="AG1519" i="1" s="1"/>
  <c r="AH1519" i="1"/>
  <c r="AJ1519" i="1"/>
  <c r="AI1519" i="1" s="1"/>
  <c r="AK1519" i="1"/>
  <c r="AL1519" i="1"/>
  <c r="AN1519" i="1"/>
  <c r="AQ1519" i="1"/>
  <c r="AR1519" i="1"/>
  <c r="M1520" i="1"/>
  <c r="N1520" i="1"/>
  <c r="O1520" i="1"/>
  <c r="P1520" i="1"/>
  <c r="Q1520" i="1" s="1"/>
  <c r="R1520" i="1"/>
  <c r="S1520" i="1"/>
  <c r="T1520" i="1"/>
  <c r="U1520" i="1"/>
  <c r="V1520" i="1"/>
  <c r="W1520" i="1"/>
  <c r="X1520" i="1"/>
  <c r="Y1520" i="1"/>
  <c r="Z1520" i="1"/>
  <c r="AA1520" i="1"/>
  <c r="AB1520" i="1"/>
  <c r="AC1520" i="1"/>
  <c r="AE1520" i="1"/>
  <c r="AF1520" i="1"/>
  <c r="AG1520" i="1" s="1"/>
  <c r="AH1520" i="1"/>
  <c r="AJ1520" i="1"/>
  <c r="AN1520" i="1"/>
  <c r="AQ1520" i="1"/>
  <c r="AR1520" i="1"/>
  <c r="M1521" i="1"/>
  <c r="N1521" i="1"/>
  <c r="O1521" i="1"/>
  <c r="P1521" i="1"/>
  <c r="Q1521" i="1" s="1"/>
  <c r="R1521" i="1"/>
  <c r="S1521" i="1"/>
  <c r="T1521" i="1"/>
  <c r="U1521" i="1"/>
  <c r="V1521" i="1"/>
  <c r="W1521" i="1"/>
  <c r="X1521" i="1"/>
  <c r="Y1521" i="1"/>
  <c r="Z1521" i="1"/>
  <c r="AA1521" i="1"/>
  <c r="AD1521" i="1" s="1"/>
  <c r="AB1521" i="1"/>
  <c r="AC1521" i="1"/>
  <c r="AE1521" i="1"/>
  <c r="AF1521" i="1"/>
  <c r="AG1521" i="1" s="1"/>
  <c r="AH1521" i="1"/>
  <c r="AJ1521" i="1"/>
  <c r="AI1521" i="1" s="1"/>
  <c r="AN1521" i="1"/>
  <c r="AQ1521" i="1"/>
  <c r="AR1521" i="1"/>
  <c r="M1522" i="1"/>
  <c r="V1522" i="1" s="1"/>
  <c r="N1522" i="1"/>
  <c r="O1522" i="1"/>
  <c r="P1522" i="1"/>
  <c r="Q1522" i="1" s="1"/>
  <c r="R1522" i="1"/>
  <c r="S1522" i="1"/>
  <c r="T1522" i="1"/>
  <c r="U1522" i="1"/>
  <c r="W1522" i="1"/>
  <c r="X1522" i="1"/>
  <c r="Y1522" i="1"/>
  <c r="Z1522" i="1"/>
  <c r="AA1522" i="1"/>
  <c r="AB1522" i="1"/>
  <c r="AC1522" i="1"/>
  <c r="AE1522" i="1"/>
  <c r="AF1522" i="1"/>
  <c r="AG1522" i="1"/>
  <c r="AH1522" i="1"/>
  <c r="AJ1522" i="1"/>
  <c r="AN1522" i="1"/>
  <c r="AQ1522" i="1"/>
  <c r="AR1522" i="1"/>
  <c r="M1523" i="1"/>
  <c r="N1523" i="1"/>
  <c r="O1523" i="1"/>
  <c r="P1523" i="1"/>
  <c r="Q1523" i="1" s="1"/>
  <c r="R1523" i="1"/>
  <c r="S1523" i="1"/>
  <c r="T1523" i="1"/>
  <c r="U1523" i="1"/>
  <c r="V1523" i="1"/>
  <c r="W1523" i="1"/>
  <c r="X1523" i="1"/>
  <c r="Y1523" i="1"/>
  <c r="Z1523" i="1"/>
  <c r="AA1523" i="1"/>
  <c r="AB1523" i="1"/>
  <c r="AC1523" i="1"/>
  <c r="AE1523" i="1"/>
  <c r="AF1523" i="1"/>
  <c r="AG1523" i="1"/>
  <c r="AH1523" i="1"/>
  <c r="AI1523" i="1"/>
  <c r="AJ1523" i="1"/>
  <c r="AK1523" i="1"/>
  <c r="AL1523" i="1"/>
  <c r="AM1523" i="1"/>
  <c r="AN1523" i="1"/>
  <c r="AO1523" i="1"/>
  <c r="AP1523" i="1" s="1"/>
  <c r="AQ1523" i="1"/>
  <c r="AR1523" i="1"/>
  <c r="M1524" i="1"/>
  <c r="N1524" i="1"/>
  <c r="O1524" i="1"/>
  <c r="P1524" i="1"/>
  <c r="Q1524" i="1"/>
  <c r="R1524" i="1"/>
  <c r="S1524" i="1"/>
  <c r="T1524" i="1"/>
  <c r="U1524" i="1"/>
  <c r="V1524" i="1"/>
  <c r="W1524" i="1"/>
  <c r="X1524" i="1"/>
  <c r="Y1524" i="1"/>
  <c r="Z1524" i="1"/>
  <c r="AA1524" i="1"/>
  <c r="AD1524" i="1" s="1"/>
  <c r="AB1524" i="1"/>
  <c r="AC1524" i="1"/>
  <c r="AE1524" i="1"/>
  <c r="AF1524" i="1"/>
  <c r="AG1524" i="1" s="1"/>
  <c r="AH1524" i="1"/>
  <c r="AJ1524" i="1"/>
  <c r="AK1524" i="1" s="1"/>
  <c r="AL1524" i="1" s="1"/>
  <c r="AN1524" i="1"/>
  <c r="AQ1524" i="1"/>
  <c r="AR1524" i="1"/>
  <c r="M1525" i="1"/>
  <c r="N1525" i="1"/>
  <c r="O1525" i="1"/>
  <c r="P1525" i="1"/>
  <c r="Q1525" i="1" s="1"/>
  <c r="R1525" i="1"/>
  <c r="S1525" i="1"/>
  <c r="T1525" i="1"/>
  <c r="U1525" i="1"/>
  <c r="V1525" i="1"/>
  <c r="W1525" i="1"/>
  <c r="X1525" i="1"/>
  <c r="Y1525" i="1"/>
  <c r="Z1525" i="1"/>
  <c r="AA1525" i="1"/>
  <c r="AD1525" i="1" s="1"/>
  <c r="AB1525" i="1"/>
  <c r="AC1525" i="1"/>
  <c r="AE1525" i="1"/>
  <c r="AF1525" i="1"/>
  <c r="AG1525" i="1" s="1"/>
  <c r="AH1525" i="1"/>
  <c r="AJ1525" i="1"/>
  <c r="AN1525" i="1"/>
  <c r="AQ1525" i="1"/>
  <c r="AR1525" i="1"/>
  <c r="M1526" i="1"/>
  <c r="V1526" i="1" s="1"/>
  <c r="N1526" i="1"/>
  <c r="O1526" i="1"/>
  <c r="P1526" i="1"/>
  <c r="Q1526" i="1" s="1"/>
  <c r="R1526" i="1"/>
  <c r="S1526" i="1"/>
  <c r="T1526" i="1"/>
  <c r="U1526" i="1"/>
  <c r="W1526" i="1"/>
  <c r="X1526" i="1"/>
  <c r="Y1526" i="1"/>
  <c r="Z1526" i="1"/>
  <c r="AA1526" i="1"/>
  <c r="AB1526" i="1"/>
  <c r="AC1526" i="1"/>
  <c r="AE1526" i="1"/>
  <c r="AF1526" i="1"/>
  <c r="AG1526" i="1"/>
  <c r="AH1526" i="1"/>
  <c r="AJ1526" i="1"/>
  <c r="AI1526" i="1" s="1"/>
  <c r="AK1526" i="1"/>
  <c r="AL1526" i="1" s="1"/>
  <c r="AN1526" i="1"/>
  <c r="AM1526" i="1" s="1"/>
  <c r="AQ1526" i="1"/>
  <c r="AR1526" i="1"/>
  <c r="M1527" i="1"/>
  <c r="N1527" i="1"/>
  <c r="O1527" i="1"/>
  <c r="P1527" i="1"/>
  <c r="Q1527" i="1" s="1"/>
  <c r="R1527" i="1"/>
  <c r="S1527" i="1"/>
  <c r="T1527" i="1"/>
  <c r="U1527" i="1"/>
  <c r="V1527" i="1"/>
  <c r="W1527" i="1"/>
  <c r="X1527" i="1"/>
  <c r="Y1527" i="1"/>
  <c r="Z1527" i="1"/>
  <c r="AA1527" i="1"/>
  <c r="AB1527" i="1"/>
  <c r="AC1527" i="1"/>
  <c r="AE1527" i="1"/>
  <c r="AF1527" i="1"/>
  <c r="AG1527" i="1" s="1"/>
  <c r="AH1527" i="1"/>
  <c r="AJ1527" i="1"/>
  <c r="AN1527" i="1"/>
  <c r="AM1527" i="1" s="1"/>
  <c r="AO1527" i="1"/>
  <c r="AP1527" i="1" s="1"/>
  <c r="AQ1527" i="1"/>
  <c r="AR1527" i="1"/>
  <c r="M1528" i="1"/>
  <c r="V1528" i="1" s="1"/>
  <c r="N1528" i="1"/>
  <c r="O1528" i="1"/>
  <c r="P1528" i="1"/>
  <c r="Q1528" i="1"/>
  <c r="R1528" i="1"/>
  <c r="S1528" i="1"/>
  <c r="T1528" i="1"/>
  <c r="U1528" i="1"/>
  <c r="W1528" i="1"/>
  <c r="X1528" i="1"/>
  <c r="Y1528" i="1"/>
  <c r="Z1528" i="1"/>
  <c r="AA1528" i="1"/>
  <c r="AB1528" i="1"/>
  <c r="AC1528" i="1"/>
  <c r="AE1528" i="1"/>
  <c r="AF1528" i="1"/>
  <c r="AG1528" i="1" s="1"/>
  <c r="AH1528" i="1"/>
  <c r="AJ1528" i="1"/>
  <c r="AK1528" i="1" s="1"/>
  <c r="AL1528" i="1" s="1"/>
  <c r="AN1528" i="1"/>
  <c r="AQ1528" i="1"/>
  <c r="AR1528" i="1"/>
  <c r="M1529" i="1"/>
  <c r="N1529" i="1"/>
  <c r="O1529" i="1"/>
  <c r="P1529" i="1"/>
  <c r="Q1529" i="1" s="1"/>
  <c r="R1529" i="1"/>
  <c r="S1529" i="1"/>
  <c r="T1529" i="1"/>
  <c r="U1529" i="1"/>
  <c r="V1529" i="1"/>
  <c r="W1529" i="1"/>
  <c r="X1529" i="1"/>
  <c r="Y1529" i="1"/>
  <c r="Z1529" i="1"/>
  <c r="AA1529" i="1"/>
  <c r="AB1529" i="1"/>
  <c r="AC1529" i="1"/>
  <c r="AE1529" i="1"/>
  <c r="AF1529" i="1"/>
  <c r="AG1529" i="1" s="1"/>
  <c r="AH1529" i="1"/>
  <c r="AJ1529" i="1"/>
  <c r="AN1529" i="1"/>
  <c r="AM1529" i="1" s="1"/>
  <c r="AQ1529" i="1"/>
  <c r="AR1529" i="1"/>
  <c r="M1530" i="1"/>
  <c r="V1530" i="1" s="1"/>
  <c r="N1530" i="1"/>
  <c r="O1530" i="1"/>
  <c r="P1530" i="1"/>
  <c r="Q1530" i="1" s="1"/>
  <c r="R1530" i="1"/>
  <c r="S1530" i="1"/>
  <c r="T1530" i="1"/>
  <c r="U1530" i="1"/>
  <c r="W1530" i="1"/>
  <c r="X1530" i="1"/>
  <c r="Y1530" i="1"/>
  <c r="Z1530" i="1"/>
  <c r="AA1530" i="1"/>
  <c r="AB1530" i="1"/>
  <c r="AC1530" i="1"/>
  <c r="AE1530" i="1"/>
  <c r="AF1530" i="1"/>
  <c r="AG1530" i="1" s="1"/>
  <c r="AH1530" i="1"/>
  <c r="AJ1530" i="1"/>
  <c r="AI1530" i="1" s="1"/>
  <c r="AN1530" i="1"/>
  <c r="AM1530" i="1" s="1"/>
  <c r="AQ1530" i="1"/>
  <c r="AR1530" i="1"/>
  <c r="M1531" i="1"/>
  <c r="V1531" i="1" s="1"/>
  <c r="N1531" i="1"/>
  <c r="O1531" i="1"/>
  <c r="P1531" i="1"/>
  <c r="Q1531" i="1"/>
  <c r="R1531" i="1"/>
  <c r="S1531" i="1"/>
  <c r="T1531" i="1"/>
  <c r="U1531" i="1"/>
  <c r="W1531" i="1"/>
  <c r="X1531" i="1"/>
  <c r="Y1531" i="1"/>
  <c r="Z1531" i="1"/>
  <c r="AA1531" i="1"/>
  <c r="AB1531" i="1"/>
  <c r="AC1531" i="1"/>
  <c r="AE1531" i="1"/>
  <c r="AF1531" i="1"/>
  <c r="AG1531" i="1"/>
  <c r="AH1531" i="1"/>
  <c r="AJ1531" i="1"/>
  <c r="AI1531" i="1" s="1"/>
  <c r="AN1531" i="1"/>
  <c r="AM1531" i="1" s="1"/>
  <c r="AQ1531" i="1"/>
  <c r="AR1531" i="1"/>
  <c r="M1532" i="1"/>
  <c r="V1532" i="1" s="1"/>
  <c r="N1532" i="1"/>
  <c r="O1532" i="1"/>
  <c r="P1532" i="1"/>
  <c r="Q1532" i="1" s="1"/>
  <c r="R1532" i="1"/>
  <c r="S1532" i="1"/>
  <c r="T1532" i="1"/>
  <c r="U1532" i="1"/>
  <c r="W1532" i="1"/>
  <c r="X1532" i="1"/>
  <c r="Y1532" i="1"/>
  <c r="Z1532" i="1"/>
  <c r="AA1532" i="1"/>
  <c r="AB1532" i="1"/>
  <c r="AC1532" i="1"/>
  <c r="AE1532" i="1"/>
  <c r="AF1532" i="1"/>
  <c r="AG1532" i="1" s="1"/>
  <c r="AH1532" i="1"/>
  <c r="AI1532" i="1"/>
  <c r="AJ1532" i="1"/>
  <c r="AK1532" i="1" s="1"/>
  <c r="AL1532" i="1" s="1"/>
  <c r="AN1532" i="1"/>
  <c r="AO1532" i="1" s="1"/>
  <c r="AP1532" i="1" s="1"/>
  <c r="AQ1532" i="1"/>
  <c r="AR1532" i="1"/>
  <c r="M1533" i="1"/>
  <c r="N1533" i="1"/>
  <c r="O1533" i="1"/>
  <c r="P1533" i="1"/>
  <c r="Q1533" i="1" s="1"/>
  <c r="R1533" i="1"/>
  <c r="S1533" i="1"/>
  <c r="T1533" i="1"/>
  <c r="U1533" i="1"/>
  <c r="V1533" i="1"/>
  <c r="W1533" i="1"/>
  <c r="X1533" i="1"/>
  <c r="Y1533" i="1"/>
  <c r="Z1533" i="1"/>
  <c r="AA1533" i="1"/>
  <c r="AB1533" i="1"/>
  <c r="AC1533" i="1"/>
  <c r="AE1533" i="1"/>
  <c r="AF1533" i="1"/>
  <c r="AG1533" i="1" s="1"/>
  <c r="AH1533" i="1"/>
  <c r="AJ1533" i="1"/>
  <c r="AI1533" i="1" s="1"/>
  <c r="AK1533" i="1"/>
  <c r="AL1533" i="1" s="1"/>
  <c r="AN1533" i="1"/>
  <c r="AQ1533" i="1"/>
  <c r="AR1533" i="1"/>
  <c r="M1534" i="1"/>
  <c r="V1534" i="1" s="1"/>
  <c r="N1534" i="1"/>
  <c r="O1534" i="1"/>
  <c r="P1534" i="1"/>
  <c r="Q1534" i="1"/>
  <c r="R1534" i="1"/>
  <c r="S1534" i="1"/>
  <c r="T1534" i="1"/>
  <c r="U1534" i="1"/>
  <c r="W1534" i="1"/>
  <c r="X1534" i="1"/>
  <c r="Y1534" i="1"/>
  <c r="Z1534" i="1"/>
  <c r="AA1534" i="1"/>
  <c r="AB1534" i="1"/>
  <c r="AC1534" i="1"/>
  <c r="AE1534" i="1"/>
  <c r="AF1534" i="1"/>
  <c r="AG1534" i="1"/>
  <c r="AH1534" i="1"/>
  <c r="AJ1534" i="1"/>
  <c r="AI1534" i="1" s="1"/>
  <c r="AK1534" i="1"/>
  <c r="AL1534" i="1" s="1"/>
  <c r="AN1534" i="1"/>
  <c r="AQ1534" i="1"/>
  <c r="AR1534" i="1"/>
  <c r="M1535" i="1"/>
  <c r="V1535" i="1" s="1"/>
  <c r="N1535" i="1"/>
  <c r="O1535" i="1"/>
  <c r="P1535" i="1"/>
  <c r="Q1535" i="1" s="1"/>
  <c r="R1535" i="1"/>
  <c r="S1535" i="1"/>
  <c r="T1535" i="1"/>
  <c r="U1535" i="1"/>
  <c r="W1535" i="1"/>
  <c r="X1535" i="1"/>
  <c r="Y1535" i="1"/>
  <c r="Z1535" i="1"/>
  <c r="AA1535" i="1"/>
  <c r="AB1535" i="1"/>
  <c r="AC1535" i="1"/>
  <c r="AE1535" i="1"/>
  <c r="AF1535" i="1"/>
  <c r="AG1535" i="1"/>
  <c r="AH1535" i="1"/>
  <c r="AJ1535" i="1"/>
  <c r="AI1535" i="1" s="1"/>
  <c r="AK1535" i="1"/>
  <c r="AL1535" i="1" s="1"/>
  <c r="AM1535" i="1"/>
  <c r="AN1535" i="1"/>
  <c r="AO1535" i="1"/>
  <c r="AP1535" i="1" s="1"/>
  <c r="AQ1535" i="1"/>
  <c r="AR1535" i="1"/>
  <c r="M1536" i="1"/>
  <c r="V1536" i="1" s="1"/>
  <c r="N1536" i="1"/>
  <c r="O1536" i="1"/>
  <c r="P1536" i="1"/>
  <c r="Q1536" i="1"/>
  <c r="R1536" i="1"/>
  <c r="S1536" i="1"/>
  <c r="T1536" i="1"/>
  <c r="U1536" i="1"/>
  <c r="W1536" i="1"/>
  <c r="X1536" i="1"/>
  <c r="Y1536" i="1"/>
  <c r="Z1536" i="1"/>
  <c r="AA1536" i="1"/>
  <c r="AB1536" i="1"/>
  <c r="AC1536" i="1"/>
  <c r="AE1536" i="1"/>
  <c r="AF1536" i="1"/>
  <c r="AG1536" i="1" s="1"/>
  <c r="AH1536" i="1"/>
  <c r="AJ1536" i="1"/>
  <c r="AN1536" i="1"/>
  <c r="AO1536" i="1" s="1"/>
  <c r="AP1536" i="1" s="1"/>
  <c r="AQ1536" i="1"/>
  <c r="AR1536" i="1"/>
  <c r="M1537" i="1"/>
  <c r="N1537" i="1"/>
  <c r="O1537" i="1"/>
  <c r="P1537" i="1"/>
  <c r="Q1537" i="1" s="1"/>
  <c r="R1537" i="1"/>
  <c r="S1537" i="1"/>
  <c r="T1537" i="1"/>
  <c r="U1537" i="1"/>
  <c r="V1537" i="1"/>
  <c r="W1537" i="1"/>
  <c r="X1537" i="1"/>
  <c r="Y1537" i="1"/>
  <c r="Z1537" i="1"/>
  <c r="AA1537" i="1"/>
  <c r="AB1537" i="1"/>
  <c r="AC1537" i="1"/>
  <c r="AE1537" i="1"/>
  <c r="AF1537" i="1"/>
  <c r="AG1537" i="1" s="1"/>
  <c r="AH1537" i="1"/>
  <c r="AJ1537" i="1"/>
  <c r="AI1537" i="1" s="1"/>
  <c r="AN1537" i="1"/>
  <c r="AQ1537" i="1"/>
  <c r="AR1537" i="1"/>
  <c r="M1538" i="1"/>
  <c r="V1538" i="1" s="1"/>
  <c r="N1538" i="1"/>
  <c r="O1538" i="1"/>
  <c r="P1538" i="1"/>
  <c r="Q1538" i="1"/>
  <c r="R1538" i="1"/>
  <c r="S1538" i="1"/>
  <c r="T1538" i="1"/>
  <c r="U1538" i="1"/>
  <c r="W1538" i="1"/>
  <c r="X1538" i="1"/>
  <c r="Y1538" i="1"/>
  <c r="Z1538" i="1"/>
  <c r="AA1538" i="1"/>
  <c r="AB1538" i="1"/>
  <c r="AC1538" i="1"/>
  <c r="AE1538" i="1"/>
  <c r="AF1538" i="1"/>
  <c r="AG1538" i="1" s="1"/>
  <c r="AH1538" i="1"/>
  <c r="AJ1538" i="1"/>
  <c r="AN1538" i="1"/>
  <c r="AM1538" i="1" s="1"/>
  <c r="AQ1538" i="1"/>
  <c r="AR1538" i="1"/>
  <c r="M1539" i="1"/>
  <c r="V1539" i="1" s="1"/>
  <c r="N1539" i="1"/>
  <c r="O1539" i="1"/>
  <c r="P1539" i="1"/>
  <c r="Q1539" i="1"/>
  <c r="R1539" i="1"/>
  <c r="S1539" i="1"/>
  <c r="T1539" i="1"/>
  <c r="U1539" i="1"/>
  <c r="W1539" i="1"/>
  <c r="X1539" i="1"/>
  <c r="Y1539" i="1"/>
  <c r="Z1539" i="1"/>
  <c r="AA1539" i="1"/>
  <c r="AB1539" i="1"/>
  <c r="AC1539" i="1"/>
  <c r="AE1539" i="1"/>
  <c r="AF1539" i="1"/>
  <c r="AG1539" i="1" s="1"/>
  <c r="AH1539" i="1"/>
  <c r="AJ1539" i="1"/>
  <c r="AK1539" i="1" s="1"/>
  <c r="AL1539" i="1" s="1"/>
  <c r="AN1539" i="1"/>
  <c r="AO1539" i="1" s="1"/>
  <c r="AP1539" i="1" s="1"/>
  <c r="AQ1539" i="1"/>
  <c r="AR1539" i="1"/>
  <c r="M1540" i="1"/>
  <c r="N1540" i="1"/>
  <c r="O1540" i="1"/>
  <c r="P1540" i="1"/>
  <c r="Q1540" i="1" s="1"/>
  <c r="R1540" i="1"/>
  <c r="S1540" i="1"/>
  <c r="T1540" i="1"/>
  <c r="U1540" i="1"/>
  <c r="V1540" i="1"/>
  <c r="W1540" i="1"/>
  <c r="X1540" i="1"/>
  <c r="Y1540" i="1"/>
  <c r="Z1540" i="1"/>
  <c r="AA1540" i="1"/>
  <c r="AD1540" i="1" s="1"/>
  <c r="AB1540" i="1"/>
  <c r="AC1540" i="1"/>
  <c r="AE1540" i="1"/>
  <c r="AF1540" i="1"/>
  <c r="AG1540" i="1" s="1"/>
  <c r="AH1540" i="1"/>
  <c r="AJ1540" i="1"/>
  <c r="AK1540" i="1" s="1"/>
  <c r="AL1540" i="1" s="1"/>
  <c r="AN1540" i="1"/>
  <c r="AO1540" i="1" s="1"/>
  <c r="AP1540" i="1" s="1"/>
  <c r="AQ1540" i="1"/>
  <c r="AR1540" i="1"/>
  <c r="M1541" i="1"/>
  <c r="N1541" i="1"/>
  <c r="O1541" i="1"/>
  <c r="P1541" i="1"/>
  <c r="Q1541" i="1" s="1"/>
  <c r="R1541" i="1"/>
  <c r="S1541" i="1"/>
  <c r="T1541" i="1"/>
  <c r="U1541" i="1"/>
  <c r="V1541" i="1"/>
  <c r="W1541" i="1"/>
  <c r="X1541" i="1"/>
  <c r="Y1541" i="1"/>
  <c r="Z1541" i="1"/>
  <c r="AA1541" i="1"/>
  <c r="AD1541" i="1" s="1"/>
  <c r="AB1541" i="1"/>
  <c r="AC1541" i="1"/>
  <c r="AE1541" i="1"/>
  <c r="AF1541" i="1"/>
  <c r="AG1541" i="1" s="1"/>
  <c r="AH1541" i="1"/>
  <c r="AJ1541" i="1"/>
  <c r="AN1541" i="1"/>
  <c r="AQ1541" i="1"/>
  <c r="AR1541" i="1"/>
  <c r="M1542" i="1"/>
  <c r="V1542" i="1" s="1"/>
  <c r="N1542" i="1"/>
  <c r="O1542" i="1"/>
  <c r="P1542" i="1"/>
  <c r="Q1542" i="1" s="1"/>
  <c r="R1542" i="1"/>
  <c r="S1542" i="1"/>
  <c r="T1542" i="1"/>
  <c r="U1542" i="1"/>
  <c r="W1542" i="1"/>
  <c r="X1542" i="1"/>
  <c r="Y1542" i="1"/>
  <c r="Z1542" i="1"/>
  <c r="AA1542" i="1"/>
  <c r="AB1542" i="1"/>
  <c r="AC1542" i="1"/>
  <c r="AE1542" i="1"/>
  <c r="AF1542" i="1"/>
  <c r="AG1542" i="1" s="1"/>
  <c r="AH1542" i="1"/>
  <c r="AJ1542" i="1"/>
  <c r="AI1542" i="1" s="1"/>
  <c r="AK1542" i="1"/>
  <c r="AL1542" i="1" s="1"/>
  <c r="AN1542" i="1"/>
  <c r="AM1542" i="1" s="1"/>
  <c r="AQ1542" i="1"/>
  <c r="AR1542" i="1"/>
  <c r="M1543" i="1"/>
  <c r="N1543" i="1"/>
  <c r="O1543" i="1"/>
  <c r="P1543" i="1"/>
  <c r="Q1543" i="1" s="1"/>
  <c r="R1543" i="1"/>
  <c r="S1543" i="1"/>
  <c r="T1543" i="1"/>
  <c r="U1543" i="1"/>
  <c r="V1543" i="1"/>
  <c r="W1543" i="1"/>
  <c r="X1543" i="1"/>
  <c r="Y1543" i="1"/>
  <c r="Z1543" i="1"/>
  <c r="AA1543" i="1"/>
  <c r="AB1543" i="1"/>
  <c r="AC1543" i="1"/>
  <c r="AE1543" i="1"/>
  <c r="AF1543" i="1"/>
  <c r="AG1543" i="1" s="1"/>
  <c r="AH1543" i="1"/>
  <c r="AJ1543" i="1"/>
  <c r="AK1543" i="1" s="1"/>
  <c r="AL1543" i="1" s="1"/>
  <c r="AM1543" i="1"/>
  <c r="AN1543" i="1"/>
  <c r="AO1543" i="1" s="1"/>
  <c r="AP1543" i="1" s="1"/>
  <c r="AQ1543" i="1"/>
  <c r="AR1543" i="1"/>
  <c r="M1544" i="1"/>
  <c r="V1544" i="1" s="1"/>
  <c r="N1544" i="1"/>
  <c r="O1544" i="1"/>
  <c r="P1544" i="1"/>
  <c r="Q1544" i="1" s="1"/>
  <c r="R1544" i="1"/>
  <c r="S1544" i="1"/>
  <c r="T1544" i="1"/>
  <c r="U1544" i="1"/>
  <c r="W1544" i="1"/>
  <c r="X1544" i="1"/>
  <c r="Y1544" i="1"/>
  <c r="Z1544" i="1"/>
  <c r="AA1544" i="1"/>
  <c r="AD1544" i="1" s="1"/>
  <c r="AB1544" i="1"/>
  <c r="AC1544" i="1"/>
  <c r="AE1544" i="1"/>
  <c r="AF1544" i="1"/>
  <c r="AG1544" i="1" s="1"/>
  <c r="AH1544" i="1"/>
  <c r="AI1544" i="1"/>
  <c r="AJ1544" i="1"/>
  <c r="AK1544" i="1" s="1"/>
  <c r="AL1544" i="1" s="1"/>
  <c r="AN1544" i="1"/>
  <c r="AQ1544" i="1"/>
  <c r="AR1544" i="1"/>
  <c r="M1545" i="1"/>
  <c r="N1545" i="1"/>
  <c r="O1545" i="1"/>
  <c r="P1545" i="1"/>
  <c r="Q1545" i="1" s="1"/>
  <c r="R1545" i="1"/>
  <c r="S1545" i="1"/>
  <c r="T1545" i="1"/>
  <c r="U1545" i="1"/>
  <c r="V1545" i="1"/>
  <c r="W1545" i="1"/>
  <c r="X1545" i="1"/>
  <c r="Y1545" i="1"/>
  <c r="Z1545" i="1"/>
  <c r="AA1545" i="1"/>
  <c r="AD1545" i="1" s="1"/>
  <c r="AB1545" i="1"/>
  <c r="AC1545" i="1"/>
  <c r="AE1545" i="1"/>
  <c r="AF1545" i="1"/>
  <c r="AG1545" i="1" s="1"/>
  <c r="AH1545" i="1"/>
  <c r="AJ1545" i="1"/>
  <c r="AI1545" i="1" s="1"/>
  <c r="AN1545" i="1"/>
  <c r="AM1545" i="1" s="1"/>
  <c r="AQ1545" i="1"/>
  <c r="AR1545" i="1"/>
  <c r="M1546" i="1"/>
  <c r="V1546" i="1" s="1"/>
  <c r="N1546" i="1"/>
  <c r="O1546" i="1"/>
  <c r="P1546" i="1"/>
  <c r="Q1546" i="1" s="1"/>
  <c r="R1546" i="1"/>
  <c r="S1546" i="1"/>
  <c r="T1546" i="1"/>
  <c r="U1546" i="1"/>
  <c r="W1546" i="1"/>
  <c r="X1546" i="1"/>
  <c r="Y1546" i="1"/>
  <c r="Z1546" i="1"/>
  <c r="AA1546" i="1"/>
  <c r="AB1546" i="1"/>
  <c r="AC1546" i="1"/>
  <c r="AE1546" i="1"/>
  <c r="AF1546" i="1"/>
  <c r="AG1546" i="1"/>
  <c r="AH1546" i="1"/>
  <c r="AJ1546" i="1"/>
  <c r="AI1546" i="1" s="1"/>
  <c r="AN1546" i="1"/>
  <c r="AQ1546" i="1"/>
  <c r="AR1546" i="1"/>
  <c r="M1547" i="1"/>
  <c r="V1547" i="1" s="1"/>
  <c r="N1547" i="1"/>
  <c r="O1547" i="1"/>
  <c r="P1547" i="1"/>
  <c r="Q1547" i="1" s="1"/>
  <c r="R1547" i="1"/>
  <c r="S1547" i="1"/>
  <c r="T1547" i="1"/>
  <c r="U1547" i="1"/>
  <c r="W1547" i="1"/>
  <c r="X1547" i="1"/>
  <c r="Y1547" i="1"/>
  <c r="Z1547" i="1"/>
  <c r="AA1547" i="1"/>
  <c r="AB1547" i="1"/>
  <c r="AC1547" i="1"/>
  <c r="AE1547" i="1"/>
  <c r="AF1547" i="1"/>
  <c r="AG1547" i="1" s="1"/>
  <c r="AH1547" i="1"/>
  <c r="AJ1547" i="1"/>
  <c r="AK1547" i="1" s="1"/>
  <c r="AL1547" i="1" s="1"/>
  <c r="AM1547" i="1"/>
  <c r="AN1547" i="1"/>
  <c r="AO1547" i="1" s="1"/>
  <c r="AP1547" i="1" s="1"/>
  <c r="AQ1547" i="1"/>
  <c r="AR1547" i="1"/>
  <c r="M1548" i="1"/>
  <c r="N1548" i="1"/>
  <c r="O1548" i="1"/>
  <c r="P1548" i="1"/>
  <c r="Q1548" i="1" s="1"/>
  <c r="R1548" i="1"/>
  <c r="S1548" i="1"/>
  <c r="T1548" i="1"/>
  <c r="U1548" i="1"/>
  <c r="V1548" i="1"/>
  <c r="W1548" i="1"/>
  <c r="X1548" i="1"/>
  <c r="Y1548" i="1"/>
  <c r="Z1548" i="1"/>
  <c r="AA1548" i="1"/>
  <c r="AD1548" i="1" s="1"/>
  <c r="AB1548" i="1"/>
  <c r="AC1548" i="1"/>
  <c r="AE1548" i="1"/>
  <c r="AF1548" i="1"/>
  <c r="AG1548" i="1" s="1"/>
  <c r="AH1548" i="1"/>
  <c r="AJ1548" i="1"/>
  <c r="AN1548" i="1"/>
  <c r="AO1548" i="1" s="1"/>
  <c r="AP1548" i="1" s="1"/>
  <c r="AQ1548" i="1"/>
  <c r="AR1548" i="1"/>
  <c r="M1549" i="1"/>
  <c r="N1549" i="1"/>
  <c r="O1549" i="1"/>
  <c r="P1549" i="1"/>
  <c r="Q1549" i="1" s="1"/>
  <c r="R1549" i="1"/>
  <c r="S1549" i="1"/>
  <c r="T1549" i="1"/>
  <c r="U1549" i="1"/>
  <c r="V1549" i="1"/>
  <c r="W1549" i="1"/>
  <c r="X1549" i="1"/>
  <c r="Y1549" i="1"/>
  <c r="Z1549" i="1"/>
  <c r="AA1549" i="1"/>
  <c r="AD1549" i="1" s="1"/>
  <c r="AB1549" i="1"/>
  <c r="AC1549" i="1"/>
  <c r="AE1549" i="1"/>
  <c r="AF1549" i="1"/>
  <c r="AG1549" i="1" s="1"/>
  <c r="AH1549" i="1"/>
  <c r="AJ1549" i="1"/>
  <c r="AI1549" i="1" s="1"/>
  <c r="AN1549" i="1"/>
  <c r="AQ1549" i="1"/>
  <c r="AR1549" i="1"/>
  <c r="M1550" i="1"/>
  <c r="V1550" i="1" s="1"/>
  <c r="N1550" i="1"/>
  <c r="O1550" i="1"/>
  <c r="P1550" i="1"/>
  <c r="Q1550" i="1" s="1"/>
  <c r="R1550" i="1"/>
  <c r="S1550" i="1"/>
  <c r="T1550" i="1"/>
  <c r="U1550" i="1"/>
  <c r="W1550" i="1"/>
  <c r="X1550" i="1"/>
  <c r="Y1550" i="1"/>
  <c r="Z1550" i="1"/>
  <c r="AA1550" i="1"/>
  <c r="AB1550" i="1"/>
  <c r="AC1550" i="1"/>
  <c r="AE1550" i="1"/>
  <c r="AF1550" i="1"/>
  <c r="AG1550" i="1" s="1"/>
  <c r="AH1550" i="1"/>
  <c r="AJ1550" i="1"/>
  <c r="AN1550" i="1"/>
  <c r="AM1550" i="1" s="1"/>
  <c r="AO1550" i="1"/>
  <c r="AP1550" i="1" s="1"/>
  <c r="AQ1550" i="1"/>
  <c r="AR1550" i="1"/>
  <c r="M1551" i="1"/>
  <c r="V1551" i="1" s="1"/>
  <c r="N1551" i="1"/>
  <c r="O1551" i="1"/>
  <c r="P1551" i="1"/>
  <c r="Q1551" i="1" s="1"/>
  <c r="R1551" i="1"/>
  <c r="S1551" i="1"/>
  <c r="T1551" i="1"/>
  <c r="U1551" i="1"/>
  <c r="W1551" i="1"/>
  <c r="X1551" i="1"/>
  <c r="Y1551" i="1"/>
  <c r="Z1551" i="1"/>
  <c r="AA1551" i="1"/>
  <c r="AB1551" i="1"/>
  <c r="AC1551" i="1"/>
  <c r="AE1551" i="1"/>
  <c r="AF1551" i="1"/>
  <c r="AG1551" i="1" s="1"/>
  <c r="AH1551" i="1"/>
  <c r="AJ1551" i="1"/>
  <c r="AI1551" i="1" s="1"/>
  <c r="AN1551" i="1"/>
  <c r="AQ1551" i="1"/>
  <c r="AR1551" i="1"/>
  <c r="M1552" i="1"/>
  <c r="V1552" i="1" s="1"/>
  <c r="N1552" i="1"/>
  <c r="O1552" i="1"/>
  <c r="P1552" i="1"/>
  <c r="Q1552" i="1" s="1"/>
  <c r="R1552" i="1"/>
  <c r="S1552" i="1"/>
  <c r="T1552" i="1"/>
  <c r="U1552" i="1"/>
  <c r="W1552" i="1"/>
  <c r="X1552" i="1"/>
  <c r="Y1552" i="1"/>
  <c r="Z1552" i="1"/>
  <c r="AA1552" i="1"/>
  <c r="AB1552" i="1"/>
  <c r="AC1552" i="1"/>
  <c r="AE1552" i="1"/>
  <c r="AF1552" i="1"/>
  <c r="AG1552" i="1" s="1"/>
  <c r="AH1552" i="1"/>
  <c r="AJ1552" i="1"/>
  <c r="AM1552" i="1"/>
  <c r="AN1552" i="1"/>
  <c r="AO1552" i="1" s="1"/>
  <c r="AP1552" i="1" s="1"/>
  <c r="AQ1552" i="1"/>
  <c r="AR1552" i="1"/>
  <c r="M1553" i="1"/>
  <c r="N1553" i="1"/>
  <c r="O1553" i="1"/>
  <c r="P1553" i="1"/>
  <c r="Q1553" i="1" s="1"/>
  <c r="R1553" i="1"/>
  <c r="S1553" i="1"/>
  <c r="T1553" i="1"/>
  <c r="U1553" i="1"/>
  <c r="V1553" i="1"/>
  <c r="W1553" i="1"/>
  <c r="X1553" i="1"/>
  <c r="Y1553" i="1"/>
  <c r="Z1553" i="1"/>
  <c r="AA1553" i="1"/>
  <c r="AB1553" i="1"/>
  <c r="AC1553" i="1"/>
  <c r="AE1553" i="1"/>
  <c r="AF1553" i="1"/>
  <c r="AG1553" i="1"/>
  <c r="AH1553" i="1"/>
  <c r="AJ1553" i="1"/>
  <c r="AI1553" i="1" s="1"/>
  <c r="AN1553" i="1"/>
  <c r="AM1553" i="1" s="1"/>
  <c r="AO1553" i="1"/>
  <c r="AP1553" i="1" s="1"/>
  <c r="AQ1553" i="1"/>
  <c r="AR1553" i="1"/>
  <c r="M1554" i="1"/>
  <c r="V1554" i="1" s="1"/>
  <c r="N1554" i="1"/>
  <c r="O1554" i="1"/>
  <c r="P1554" i="1"/>
  <c r="Q1554" i="1" s="1"/>
  <c r="R1554" i="1"/>
  <c r="S1554" i="1"/>
  <c r="T1554" i="1"/>
  <c r="U1554" i="1"/>
  <c r="W1554" i="1"/>
  <c r="X1554" i="1"/>
  <c r="Y1554" i="1"/>
  <c r="Z1554" i="1"/>
  <c r="AA1554" i="1"/>
  <c r="AB1554" i="1"/>
  <c r="AC1554" i="1"/>
  <c r="AE1554" i="1"/>
  <c r="AF1554" i="1"/>
  <c r="AG1554" i="1"/>
  <c r="AH1554" i="1"/>
  <c r="AJ1554" i="1"/>
  <c r="AI1554" i="1" s="1"/>
  <c r="AN1554" i="1"/>
  <c r="AQ1554" i="1"/>
  <c r="AR1554" i="1"/>
  <c r="M1555" i="1"/>
  <c r="V1555" i="1" s="1"/>
  <c r="N1555" i="1"/>
  <c r="O1555" i="1"/>
  <c r="P1555" i="1"/>
  <c r="Q1555" i="1" s="1"/>
  <c r="R1555" i="1"/>
  <c r="S1555" i="1"/>
  <c r="T1555" i="1"/>
  <c r="U1555" i="1"/>
  <c r="W1555" i="1"/>
  <c r="X1555" i="1"/>
  <c r="Y1555" i="1"/>
  <c r="Z1555" i="1"/>
  <c r="AA1555" i="1"/>
  <c r="AB1555" i="1"/>
  <c r="AC1555" i="1"/>
  <c r="AE1555" i="1"/>
  <c r="AF1555" i="1"/>
  <c r="AG1555" i="1"/>
  <c r="AH1555" i="1"/>
  <c r="AJ1555" i="1"/>
  <c r="AN1555" i="1"/>
  <c r="AM1555" i="1" s="1"/>
  <c r="AO1555" i="1"/>
  <c r="AP1555" i="1" s="1"/>
  <c r="AQ1555" i="1"/>
  <c r="AR1555" i="1"/>
  <c r="M1556" i="1"/>
  <c r="V1556" i="1" s="1"/>
  <c r="N1556" i="1"/>
  <c r="O1556" i="1"/>
  <c r="P1556" i="1"/>
  <c r="Q1556" i="1" s="1"/>
  <c r="R1556" i="1"/>
  <c r="S1556" i="1"/>
  <c r="T1556" i="1"/>
  <c r="U1556" i="1"/>
  <c r="W1556" i="1"/>
  <c r="X1556" i="1"/>
  <c r="Y1556" i="1"/>
  <c r="Z1556" i="1"/>
  <c r="AA1556" i="1"/>
  <c r="AB1556" i="1"/>
  <c r="AC1556" i="1"/>
  <c r="AE1556" i="1"/>
  <c r="AF1556" i="1"/>
  <c r="AG1556" i="1" s="1"/>
  <c r="AH1556" i="1"/>
  <c r="AJ1556" i="1"/>
  <c r="AK1556" i="1" s="1"/>
  <c r="AL1556" i="1" s="1"/>
  <c r="AN1556" i="1"/>
  <c r="AQ1556" i="1"/>
  <c r="AR1556" i="1"/>
  <c r="M1557" i="1"/>
  <c r="N1557" i="1"/>
  <c r="O1557" i="1"/>
  <c r="P1557" i="1"/>
  <c r="Q1557" i="1" s="1"/>
  <c r="R1557" i="1"/>
  <c r="S1557" i="1"/>
  <c r="T1557" i="1"/>
  <c r="U1557" i="1"/>
  <c r="V1557" i="1"/>
  <c r="W1557" i="1"/>
  <c r="X1557" i="1"/>
  <c r="Y1557" i="1"/>
  <c r="Z1557" i="1"/>
  <c r="AA1557" i="1"/>
  <c r="AB1557" i="1"/>
  <c r="AC1557" i="1"/>
  <c r="AE1557" i="1"/>
  <c r="AF1557" i="1"/>
  <c r="AG1557" i="1" s="1"/>
  <c r="AH1557" i="1"/>
  <c r="AJ1557" i="1"/>
  <c r="AN1557" i="1"/>
  <c r="AM1557" i="1" s="1"/>
  <c r="AQ1557" i="1"/>
  <c r="AR1557" i="1"/>
  <c r="M1558" i="1"/>
  <c r="V1558" i="1" s="1"/>
  <c r="N1558" i="1"/>
  <c r="O1558" i="1"/>
  <c r="P1558" i="1"/>
  <c r="Q1558" i="1" s="1"/>
  <c r="R1558" i="1"/>
  <c r="S1558" i="1"/>
  <c r="T1558" i="1"/>
  <c r="U1558" i="1"/>
  <c r="W1558" i="1"/>
  <c r="X1558" i="1"/>
  <c r="Y1558" i="1"/>
  <c r="Z1558" i="1"/>
  <c r="AA1558" i="1"/>
  <c r="AB1558" i="1"/>
  <c r="AC1558" i="1"/>
  <c r="AE1558" i="1"/>
  <c r="AF1558" i="1"/>
  <c r="AG1558" i="1" s="1"/>
  <c r="AH1558" i="1"/>
  <c r="AJ1558" i="1"/>
  <c r="AN1558" i="1"/>
  <c r="AQ1558" i="1"/>
  <c r="AR1558" i="1"/>
  <c r="M1559" i="1"/>
  <c r="V1559" i="1" s="1"/>
  <c r="N1559" i="1"/>
  <c r="O1559" i="1"/>
  <c r="P1559" i="1"/>
  <c r="Q1559" i="1"/>
  <c r="R1559" i="1"/>
  <c r="S1559" i="1"/>
  <c r="T1559" i="1"/>
  <c r="U1559" i="1"/>
  <c r="W1559" i="1"/>
  <c r="X1559" i="1"/>
  <c r="Y1559" i="1"/>
  <c r="Z1559" i="1"/>
  <c r="AA1559" i="1"/>
  <c r="AB1559" i="1"/>
  <c r="AC1559" i="1"/>
  <c r="AE1559" i="1"/>
  <c r="AF1559" i="1"/>
  <c r="AG1559" i="1"/>
  <c r="AH1559" i="1"/>
  <c r="AJ1559" i="1"/>
  <c r="AI1559" i="1" s="1"/>
  <c r="AK1559" i="1"/>
  <c r="AL1559" i="1" s="1"/>
  <c r="AM1559" i="1"/>
  <c r="AN1559" i="1"/>
  <c r="AO1559" i="1"/>
  <c r="AP1559" i="1" s="1"/>
  <c r="AQ1559" i="1"/>
  <c r="AR1559" i="1"/>
  <c r="M1560" i="1"/>
  <c r="V1560" i="1" s="1"/>
  <c r="N1560" i="1"/>
  <c r="O1560" i="1"/>
  <c r="P1560" i="1"/>
  <c r="Q1560" i="1"/>
  <c r="R1560" i="1"/>
  <c r="S1560" i="1"/>
  <c r="T1560" i="1"/>
  <c r="U1560" i="1"/>
  <c r="W1560" i="1"/>
  <c r="X1560" i="1"/>
  <c r="Y1560" i="1"/>
  <c r="Z1560" i="1"/>
  <c r="AA1560" i="1"/>
  <c r="AB1560" i="1"/>
  <c r="AC1560" i="1"/>
  <c r="AE1560" i="1"/>
  <c r="AF1560" i="1"/>
  <c r="AG1560" i="1" s="1"/>
  <c r="AH1560" i="1"/>
  <c r="AJ1560" i="1"/>
  <c r="AN1560" i="1"/>
  <c r="AQ1560" i="1"/>
  <c r="AR1560" i="1"/>
  <c r="M1561" i="1"/>
  <c r="V1561" i="1" s="1"/>
  <c r="N1561" i="1"/>
  <c r="O1561" i="1"/>
  <c r="P1561" i="1"/>
  <c r="Q1561" i="1" s="1"/>
  <c r="R1561" i="1"/>
  <c r="S1561" i="1"/>
  <c r="T1561" i="1"/>
  <c r="U1561" i="1"/>
  <c r="W1561" i="1"/>
  <c r="X1561" i="1"/>
  <c r="Y1561" i="1"/>
  <c r="Z1561" i="1"/>
  <c r="AA1561" i="1"/>
  <c r="AB1561" i="1"/>
  <c r="AC1561" i="1"/>
  <c r="AE1561" i="1"/>
  <c r="AF1561" i="1"/>
  <c r="AG1561" i="1" s="1"/>
  <c r="AH1561" i="1"/>
  <c r="AJ1561" i="1"/>
  <c r="AN1561" i="1"/>
  <c r="AQ1561" i="1"/>
  <c r="AR1561" i="1"/>
  <c r="M1562" i="1"/>
  <c r="V1562" i="1" s="1"/>
  <c r="N1562" i="1"/>
  <c r="O1562" i="1"/>
  <c r="P1562" i="1"/>
  <c r="Q1562" i="1" s="1"/>
  <c r="R1562" i="1"/>
  <c r="S1562" i="1"/>
  <c r="T1562" i="1"/>
  <c r="U1562" i="1"/>
  <c r="W1562" i="1"/>
  <c r="X1562" i="1"/>
  <c r="Y1562" i="1"/>
  <c r="Z1562" i="1"/>
  <c r="AA1562" i="1"/>
  <c r="AB1562" i="1"/>
  <c r="AC1562" i="1"/>
  <c r="AE1562" i="1"/>
  <c r="AF1562" i="1"/>
  <c r="AG1562" i="1" s="1"/>
  <c r="AH1562" i="1"/>
  <c r="AI1562" i="1"/>
  <c r="AJ1562" i="1"/>
  <c r="AK1562" i="1" s="1"/>
  <c r="AL1562" i="1"/>
  <c r="AN1562" i="1"/>
  <c r="AO1562" i="1" s="1"/>
  <c r="AP1562" i="1"/>
  <c r="AQ1562" i="1"/>
  <c r="AR1562" i="1"/>
  <c r="M1563" i="1"/>
  <c r="N1563" i="1"/>
  <c r="O1563" i="1"/>
  <c r="P1563" i="1"/>
  <c r="Q1563" i="1" s="1"/>
  <c r="R1563" i="1"/>
  <c r="S1563" i="1"/>
  <c r="T1563" i="1"/>
  <c r="U1563" i="1"/>
  <c r="V1563" i="1"/>
  <c r="W1563" i="1"/>
  <c r="X1563" i="1"/>
  <c r="Y1563" i="1"/>
  <c r="Z1563" i="1"/>
  <c r="AA1563" i="1"/>
  <c r="AB1563" i="1"/>
  <c r="AC1563" i="1"/>
  <c r="AE1563" i="1"/>
  <c r="AF1563" i="1"/>
  <c r="AG1563" i="1" s="1"/>
  <c r="AH1563" i="1"/>
  <c r="AJ1563" i="1"/>
  <c r="AN1563" i="1"/>
  <c r="AO1563" i="1" s="1"/>
  <c r="AP1563" i="1"/>
  <c r="AQ1563" i="1"/>
  <c r="AR1563" i="1"/>
  <c r="M1564" i="1"/>
  <c r="N1564" i="1"/>
  <c r="O1564" i="1"/>
  <c r="P1564" i="1"/>
  <c r="Q1564" i="1" s="1"/>
  <c r="R1564" i="1"/>
  <c r="S1564" i="1"/>
  <c r="T1564" i="1"/>
  <c r="U1564" i="1"/>
  <c r="V1564" i="1"/>
  <c r="W1564" i="1"/>
  <c r="X1564" i="1"/>
  <c r="Y1564" i="1"/>
  <c r="Z1564" i="1"/>
  <c r="AA1564" i="1"/>
  <c r="AB1564" i="1"/>
  <c r="AC1564" i="1"/>
  <c r="AE1564" i="1"/>
  <c r="AF1564" i="1"/>
  <c r="AG1564" i="1" s="1"/>
  <c r="AH1564" i="1"/>
  <c r="AJ1564" i="1"/>
  <c r="AK1564" i="1" s="1"/>
  <c r="AL1564" i="1" s="1"/>
  <c r="AN1564" i="1"/>
  <c r="AQ1564" i="1"/>
  <c r="AR1564" i="1"/>
  <c r="M1565" i="1"/>
  <c r="V1565" i="1" s="1"/>
  <c r="N1565" i="1"/>
  <c r="O1565" i="1"/>
  <c r="P1565" i="1"/>
  <c r="Q1565" i="1" s="1"/>
  <c r="R1565" i="1"/>
  <c r="S1565" i="1"/>
  <c r="T1565" i="1"/>
  <c r="U1565" i="1"/>
  <c r="W1565" i="1"/>
  <c r="X1565" i="1"/>
  <c r="Y1565" i="1"/>
  <c r="Z1565" i="1"/>
  <c r="AA1565" i="1"/>
  <c r="AB1565" i="1"/>
  <c r="AC1565" i="1"/>
  <c r="AE1565" i="1"/>
  <c r="AF1565" i="1"/>
  <c r="AG1565" i="1" s="1"/>
  <c r="AH1565" i="1"/>
  <c r="AJ1565" i="1"/>
  <c r="AN1565" i="1"/>
  <c r="AQ1565" i="1"/>
  <c r="AR1565" i="1"/>
  <c r="M1566" i="1"/>
  <c r="V1566" i="1" s="1"/>
  <c r="N1566" i="1"/>
  <c r="O1566" i="1"/>
  <c r="P1566" i="1"/>
  <c r="Q1566" i="1" s="1"/>
  <c r="R1566" i="1"/>
  <c r="S1566" i="1"/>
  <c r="T1566" i="1"/>
  <c r="U1566" i="1"/>
  <c r="W1566" i="1"/>
  <c r="X1566" i="1"/>
  <c r="Y1566" i="1"/>
  <c r="Z1566" i="1"/>
  <c r="AA1566" i="1"/>
  <c r="AB1566" i="1"/>
  <c r="AC1566" i="1"/>
  <c r="AE1566" i="1"/>
  <c r="AF1566" i="1"/>
  <c r="AG1566" i="1" s="1"/>
  <c r="AH1566" i="1"/>
  <c r="AJ1566" i="1"/>
  <c r="AI1566" i="1" s="1"/>
  <c r="AN1566" i="1"/>
  <c r="AM1566" i="1" s="1"/>
  <c r="AQ1566" i="1"/>
  <c r="AR1566" i="1"/>
  <c r="M1567" i="1"/>
  <c r="N1567" i="1"/>
  <c r="O1567" i="1"/>
  <c r="P1567" i="1"/>
  <c r="Q1567" i="1" s="1"/>
  <c r="R1567" i="1"/>
  <c r="S1567" i="1"/>
  <c r="T1567" i="1"/>
  <c r="U1567" i="1"/>
  <c r="V1567" i="1"/>
  <c r="W1567" i="1"/>
  <c r="X1567" i="1"/>
  <c r="Y1567" i="1"/>
  <c r="Z1567" i="1"/>
  <c r="AA1567" i="1"/>
  <c r="AB1567" i="1"/>
  <c r="AC1567" i="1"/>
  <c r="AE1567" i="1"/>
  <c r="AF1567" i="1"/>
  <c r="AG1567" i="1" s="1"/>
  <c r="AH1567" i="1"/>
  <c r="AJ1567" i="1"/>
  <c r="AK1567" i="1" s="1"/>
  <c r="AL1567" i="1" s="1"/>
  <c r="AN1567" i="1"/>
  <c r="AQ1567" i="1"/>
  <c r="AR1567" i="1"/>
  <c r="M1568" i="1"/>
  <c r="N1568" i="1"/>
  <c r="O1568" i="1"/>
  <c r="P1568" i="1"/>
  <c r="Q1568" i="1" s="1"/>
  <c r="R1568" i="1"/>
  <c r="S1568" i="1"/>
  <c r="T1568" i="1"/>
  <c r="U1568" i="1"/>
  <c r="V1568" i="1"/>
  <c r="W1568" i="1"/>
  <c r="X1568" i="1"/>
  <c r="Y1568" i="1"/>
  <c r="Z1568" i="1"/>
  <c r="AA1568" i="1"/>
  <c r="AD1568" i="1" s="1"/>
  <c r="AB1568" i="1"/>
  <c r="AC1568" i="1"/>
  <c r="AE1568" i="1"/>
  <c r="AF1568" i="1"/>
  <c r="AG1568" i="1" s="1"/>
  <c r="AH1568" i="1"/>
  <c r="AJ1568" i="1"/>
  <c r="AK1568" i="1" s="1"/>
  <c r="AL1568" i="1" s="1"/>
  <c r="AN1568" i="1"/>
  <c r="AQ1568" i="1"/>
  <c r="AR1568" i="1"/>
  <c r="M1569" i="1"/>
  <c r="V1569" i="1" s="1"/>
  <c r="N1569" i="1"/>
  <c r="O1569" i="1"/>
  <c r="P1569" i="1"/>
  <c r="Q1569" i="1" s="1"/>
  <c r="R1569" i="1"/>
  <c r="S1569" i="1"/>
  <c r="T1569" i="1"/>
  <c r="U1569" i="1"/>
  <c r="W1569" i="1"/>
  <c r="X1569" i="1"/>
  <c r="Y1569" i="1"/>
  <c r="Z1569" i="1"/>
  <c r="AA1569" i="1"/>
  <c r="AB1569" i="1"/>
  <c r="AC1569" i="1"/>
  <c r="AE1569" i="1"/>
  <c r="AF1569" i="1"/>
  <c r="AG1569" i="1" s="1"/>
  <c r="AH1569" i="1"/>
  <c r="AJ1569" i="1"/>
  <c r="AI1569" i="1" s="1"/>
  <c r="AN1569" i="1"/>
  <c r="AQ1569" i="1"/>
  <c r="AR1569" i="1"/>
  <c r="M1570" i="1"/>
  <c r="V1570" i="1" s="1"/>
  <c r="N1570" i="1"/>
  <c r="O1570" i="1"/>
  <c r="P1570" i="1"/>
  <c r="Q1570" i="1" s="1"/>
  <c r="R1570" i="1"/>
  <c r="S1570" i="1"/>
  <c r="T1570" i="1"/>
  <c r="U1570" i="1"/>
  <c r="W1570" i="1"/>
  <c r="X1570" i="1"/>
  <c r="Y1570" i="1"/>
  <c r="Z1570" i="1"/>
  <c r="AA1570" i="1"/>
  <c r="AB1570" i="1"/>
  <c r="AC1570" i="1"/>
  <c r="AE1570" i="1"/>
  <c r="AF1570" i="1"/>
  <c r="AG1570" i="1"/>
  <c r="AH1570" i="1"/>
  <c r="AJ1570" i="1"/>
  <c r="AN1570" i="1"/>
  <c r="AM1570" i="1" s="1"/>
  <c r="AO1570" i="1"/>
  <c r="AP1570" i="1" s="1"/>
  <c r="AQ1570" i="1"/>
  <c r="AR1570" i="1"/>
  <c r="M1571" i="1"/>
  <c r="V1571" i="1" s="1"/>
  <c r="N1571" i="1"/>
  <c r="O1571" i="1"/>
  <c r="P1571" i="1"/>
  <c r="Q1571" i="1"/>
  <c r="R1571" i="1"/>
  <c r="S1571" i="1"/>
  <c r="T1571" i="1"/>
  <c r="U1571" i="1"/>
  <c r="W1571" i="1"/>
  <c r="X1571" i="1"/>
  <c r="Y1571" i="1"/>
  <c r="Z1571" i="1"/>
  <c r="AA1571" i="1"/>
  <c r="AB1571" i="1"/>
  <c r="AC1571" i="1"/>
  <c r="AE1571" i="1"/>
  <c r="AF1571" i="1"/>
  <c r="AG1571" i="1" s="1"/>
  <c r="AH1571" i="1"/>
  <c r="AJ1571" i="1"/>
  <c r="AK1571" i="1" s="1"/>
  <c r="AL1571" i="1" s="1"/>
  <c r="AN1571" i="1"/>
  <c r="AO1571" i="1" s="1"/>
  <c r="AP1571" i="1" s="1"/>
  <c r="AQ1571" i="1"/>
  <c r="AR1571" i="1"/>
  <c r="M1572" i="1"/>
  <c r="N1572" i="1"/>
  <c r="O1572" i="1"/>
  <c r="P1572" i="1"/>
  <c r="Q1572" i="1" s="1"/>
  <c r="R1572" i="1"/>
  <c r="S1572" i="1"/>
  <c r="T1572" i="1"/>
  <c r="U1572" i="1"/>
  <c r="V1572" i="1"/>
  <c r="W1572" i="1"/>
  <c r="X1572" i="1"/>
  <c r="Y1572" i="1"/>
  <c r="Z1572" i="1"/>
  <c r="AA1572" i="1"/>
  <c r="AB1572" i="1"/>
  <c r="AC1572" i="1"/>
  <c r="AE1572" i="1"/>
  <c r="AF1572" i="1"/>
  <c r="AG1572" i="1" s="1"/>
  <c r="AH1572" i="1"/>
  <c r="AJ1572" i="1"/>
  <c r="AK1572" i="1" s="1"/>
  <c r="AL1572" i="1" s="1"/>
  <c r="AN1572" i="1"/>
  <c r="AQ1572" i="1"/>
  <c r="AR1572" i="1"/>
  <c r="M1573" i="1"/>
  <c r="V1573" i="1" s="1"/>
  <c r="N1573" i="1"/>
  <c r="O1573" i="1"/>
  <c r="P1573" i="1"/>
  <c r="Q1573" i="1" s="1"/>
  <c r="R1573" i="1"/>
  <c r="S1573" i="1"/>
  <c r="T1573" i="1"/>
  <c r="U1573" i="1"/>
  <c r="W1573" i="1"/>
  <c r="X1573" i="1"/>
  <c r="Y1573" i="1"/>
  <c r="Z1573" i="1"/>
  <c r="AA1573" i="1"/>
  <c r="AB1573" i="1"/>
  <c r="AC1573" i="1"/>
  <c r="AE1573" i="1"/>
  <c r="AF1573" i="1"/>
  <c r="AG1573" i="1" s="1"/>
  <c r="AH1573" i="1"/>
  <c r="AJ1573" i="1"/>
  <c r="AI1573" i="1" s="1"/>
  <c r="AK1573" i="1"/>
  <c r="AL1573" i="1" s="1"/>
  <c r="AN1573" i="1"/>
  <c r="AM1573" i="1" s="1"/>
  <c r="AQ1573" i="1"/>
  <c r="AR1573" i="1"/>
  <c r="M1574" i="1"/>
  <c r="N1574" i="1"/>
  <c r="O1574" i="1"/>
  <c r="P1574" i="1"/>
  <c r="Q1574" i="1" s="1"/>
  <c r="R1574" i="1"/>
  <c r="S1574" i="1"/>
  <c r="T1574" i="1"/>
  <c r="U1574" i="1"/>
  <c r="V1574" i="1"/>
  <c r="W1574" i="1"/>
  <c r="X1574" i="1"/>
  <c r="Y1574" i="1"/>
  <c r="Z1574" i="1"/>
  <c r="AA1574" i="1"/>
  <c r="AB1574" i="1"/>
  <c r="AC1574" i="1"/>
  <c r="AE1574" i="1"/>
  <c r="AF1574" i="1"/>
  <c r="AG1574" i="1" s="1"/>
  <c r="AH1574" i="1"/>
  <c r="AJ1574" i="1"/>
  <c r="AK1574" i="1" s="1"/>
  <c r="AL1574" i="1" s="1"/>
  <c r="AN1574" i="1"/>
  <c r="AO1574" i="1" s="1"/>
  <c r="AP1574" i="1" s="1"/>
  <c r="AQ1574" i="1"/>
  <c r="AR1574" i="1"/>
  <c r="M1575" i="1"/>
  <c r="V1575" i="1" s="1"/>
  <c r="N1575" i="1"/>
  <c r="O1575" i="1"/>
  <c r="P1575" i="1"/>
  <c r="Q1575" i="1" s="1"/>
  <c r="R1575" i="1"/>
  <c r="S1575" i="1"/>
  <c r="T1575" i="1"/>
  <c r="U1575" i="1"/>
  <c r="W1575" i="1"/>
  <c r="X1575" i="1"/>
  <c r="Y1575" i="1"/>
  <c r="Z1575" i="1"/>
  <c r="AA1575" i="1"/>
  <c r="AB1575" i="1"/>
  <c r="AC1575" i="1"/>
  <c r="AE1575" i="1"/>
  <c r="AF1575" i="1"/>
  <c r="AG1575" i="1" s="1"/>
  <c r="AH1575" i="1"/>
  <c r="AJ1575" i="1"/>
  <c r="AK1575" i="1" s="1"/>
  <c r="AL1575" i="1" s="1"/>
  <c r="AN1575" i="1"/>
  <c r="AO1575" i="1" s="1"/>
  <c r="AP1575" i="1" s="1"/>
  <c r="AQ1575" i="1"/>
  <c r="AR1575" i="1"/>
  <c r="M1576" i="1"/>
  <c r="N1576" i="1"/>
  <c r="O1576" i="1"/>
  <c r="P1576" i="1"/>
  <c r="Q1576" i="1" s="1"/>
  <c r="R1576" i="1"/>
  <c r="S1576" i="1"/>
  <c r="T1576" i="1"/>
  <c r="U1576" i="1"/>
  <c r="V1576" i="1"/>
  <c r="W1576" i="1"/>
  <c r="X1576" i="1"/>
  <c r="Y1576" i="1"/>
  <c r="Z1576" i="1"/>
  <c r="AA1576" i="1"/>
  <c r="AB1576" i="1"/>
  <c r="AC1576" i="1"/>
  <c r="AE1576" i="1"/>
  <c r="AF1576" i="1"/>
  <c r="AG1576" i="1" s="1"/>
  <c r="AH1576" i="1"/>
  <c r="AJ1576" i="1"/>
  <c r="AN1576" i="1"/>
  <c r="AQ1576" i="1"/>
  <c r="AR1576" i="1"/>
  <c r="M1577" i="1"/>
  <c r="V1577" i="1" s="1"/>
  <c r="N1577" i="1"/>
  <c r="O1577" i="1"/>
  <c r="P1577" i="1"/>
  <c r="Q1577" i="1" s="1"/>
  <c r="R1577" i="1"/>
  <c r="S1577" i="1"/>
  <c r="T1577" i="1"/>
  <c r="U1577" i="1"/>
  <c r="W1577" i="1"/>
  <c r="X1577" i="1"/>
  <c r="Y1577" i="1"/>
  <c r="Z1577" i="1"/>
  <c r="AA1577" i="1"/>
  <c r="AB1577" i="1"/>
  <c r="AC1577" i="1"/>
  <c r="AE1577" i="1"/>
  <c r="AF1577" i="1"/>
  <c r="AG1577" i="1" s="1"/>
  <c r="AH1577" i="1"/>
  <c r="AJ1577" i="1"/>
  <c r="AN1577" i="1"/>
  <c r="AQ1577" i="1"/>
  <c r="AR1577" i="1"/>
  <c r="M1578" i="1"/>
  <c r="N1578" i="1"/>
  <c r="O1578" i="1"/>
  <c r="P1578" i="1"/>
  <c r="Q1578" i="1" s="1"/>
  <c r="R1578" i="1"/>
  <c r="S1578" i="1"/>
  <c r="T1578" i="1"/>
  <c r="U1578" i="1"/>
  <c r="V1578" i="1"/>
  <c r="W1578" i="1"/>
  <c r="X1578" i="1"/>
  <c r="Y1578" i="1"/>
  <c r="Z1578" i="1"/>
  <c r="AA1578" i="1"/>
  <c r="AB1578" i="1"/>
  <c r="AC1578" i="1"/>
  <c r="AE1578" i="1"/>
  <c r="AF1578" i="1"/>
  <c r="AG1578" i="1" s="1"/>
  <c r="AH1578" i="1"/>
  <c r="AI1578" i="1"/>
  <c r="AJ1578" i="1"/>
  <c r="AK1578" i="1" s="1"/>
  <c r="AL1578" i="1" s="1"/>
  <c r="AN1578" i="1"/>
  <c r="AQ1578" i="1"/>
  <c r="AR1578" i="1"/>
  <c r="M1579" i="1"/>
  <c r="V1579" i="1" s="1"/>
  <c r="N1579" i="1"/>
  <c r="O1579" i="1"/>
  <c r="P1579" i="1"/>
  <c r="Q1579" i="1" s="1"/>
  <c r="R1579" i="1"/>
  <c r="S1579" i="1"/>
  <c r="T1579" i="1"/>
  <c r="U1579" i="1"/>
  <c r="W1579" i="1"/>
  <c r="X1579" i="1"/>
  <c r="Y1579" i="1"/>
  <c r="Z1579" i="1"/>
  <c r="AA1579" i="1"/>
  <c r="AB1579" i="1"/>
  <c r="AC1579" i="1"/>
  <c r="AE1579" i="1"/>
  <c r="AF1579" i="1"/>
  <c r="AG1579" i="1" s="1"/>
  <c r="AH1579" i="1"/>
  <c r="AJ1579" i="1"/>
  <c r="AK1579" i="1" s="1"/>
  <c r="AL1579" i="1" s="1"/>
  <c r="AN1579" i="1"/>
  <c r="AQ1579" i="1"/>
  <c r="AR1579" i="1"/>
  <c r="M1580" i="1"/>
  <c r="N1580" i="1"/>
  <c r="O1580" i="1"/>
  <c r="P1580" i="1"/>
  <c r="Q1580" i="1" s="1"/>
  <c r="R1580" i="1"/>
  <c r="S1580" i="1"/>
  <c r="T1580" i="1"/>
  <c r="U1580" i="1"/>
  <c r="V1580" i="1"/>
  <c r="W1580" i="1"/>
  <c r="X1580" i="1"/>
  <c r="Y1580" i="1"/>
  <c r="Z1580" i="1"/>
  <c r="AA1580" i="1"/>
  <c r="AB1580" i="1"/>
  <c r="AC1580" i="1"/>
  <c r="AE1580" i="1"/>
  <c r="AF1580" i="1"/>
  <c r="AG1580" i="1"/>
  <c r="AH1580" i="1"/>
  <c r="AI1580" i="1"/>
  <c r="AJ1580" i="1"/>
  <c r="AK1580" i="1"/>
  <c r="AL1580" i="1" s="1"/>
  <c r="AN1580" i="1"/>
  <c r="AQ1580" i="1"/>
  <c r="AR1580" i="1"/>
  <c r="M1581" i="1"/>
  <c r="V1581" i="1" s="1"/>
  <c r="N1581" i="1"/>
  <c r="O1581" i="1"/>
  <c r="P1581" i="1"/>
  <c r="Q1581" i="1"/>
  <c r="R1581" i="1"/>
  <c r="S1581" i="1"/>
  <c r="T1581" i="1"/>
  <c r="U1581" i="1"/>
  <c r="W1581" i="1"/>
  <c r="X1581" i="1"/>
  <c r="Y1581" i="1"/>
  <c r="Z1581" i="1"/>
  <c r="AA1581" i="1"/>
  <c r="AB1581" i="1"/>
  <c r="AC1581" i="1"/>
  <c r="AE1581" i="1"/>
  <c r="AF1581" i="1"/>
  <c r="AG1581" i="1" s="1"/>
  <c r="AH1581" i="1"/>
  <c r="AJ1581" i="1"/>
  <c r="AN1581" i="1"/>
  <c r="AQ1581" i="1"/>
  <c r="AR1581" i="1"/>
  <c r="M1582" i="1"/>
  <c r="V1582" i="1" s="1"/>
  <c r="N1582" i="1"/>
  <c r="O1582" i="1"/>
  <c r="P1582" i="1"/>
  <c r="Q1582" i="1" s="1"/>
  <c r="R1582" i="1"/>
  <c r="S1582" i="1"/>
  <c r="T1582" i="1"/>
  <c r="U1582" i="1"/>
  <c r="W1582" i="1"/>
  <c r="X1582" i="1"/>
  <c r="Y1582" i="1"/>
  <c r="Z1582" i="1"/>
  <c r="AA1582" i="1"/>
  <c r="AB1582" i="1"/>
  <c r="AC1582" i="1"/>
  <c r="AE1582" i="1"/>
  <c r="AF1582" i="1"/>
  <c r="AG1582" i="1" s="1"/>
  <c r="AH1582" i="1"/>
  <c r="AI1582" i="1"/>
  <c r="AJ1582" i="1"/>
  <c r="AK1582" i="1" s="1"/>
  <c r="AL1582" i="1"/>
  <c r="AN1582" i="1"/>
  <c r="AO1582" i="1" s="1"/>
  <c r="AP1582" i="1" s="1"/>
  <c r="AQ1582" i="1"/>
  <c r="AR1582" i="1"/>
  <c r="M1583" i="1"/>
  <c r="N1583" i="1"/>
  <c r="O1583" i="1"/>
  <c r="P1583" i="1"/>
  <c r="Q1583" i="1" s="1"/>
  <c r="R1583" i="1"/>
  <c r="S1583" i="1"/>
  <c r="T1583" i="1"/>
  <c r="U1583" i="1"/>
  <c r="V1583" i="1"/>
  <c r="W1583" i="1"/>
  <c r="X1583" i="1"/>
  <c r="Y1583" i="1"/>
  <c r="Z1583" i="1"/>
  <c r="AA1583" i="1"/>
  <c r="AB1583" i="1"/>
  <c r="AC1583" i="1"/>
  <c r="AE1583" i="1"/>
  <c r="AF1583" i="1"/>
  <c r="AG1583" i="1" s="1"/>
  <c r="AH1583" i="1"/>
  <c r="AJ1583" i="1"/>
  <c r="AN1583" i="1"/>
  <c r="AO1583" i="1" s="1"/>
  <c r="AP1583" i="1" s="1"/>
  <c r="AQ1583" i="1"/>
  <c r="AR1583" i="1"/>
  <c r="M1584" i="1"/>
  <c r="V1584" i="1" s="1"/>
  <c r="N1584" i="1"/>
  <c r="O1584" i="1"/>
  <c r="P1584" i="1"/>
  <c r="Q1584" i="1"/>
  <c r="R1584" i="1"/>
  <c r="S1584" i="1"/>
  <c r="T1584" i="1"/>
  <c r="U1584" i="1"/>
  <c r="W1584" i="1"/>
  <c r="X1584" i="1"/>
  <c r="Y1584" i="1"/>
  <c r="Z1584" i="1"/>
  <c r="AA1584" i="1"/>
  <c r="AB1584" i="1"/>
  <c r="AC1584" i="1"/>
  <c r="AE1584" i="1"/>
  <c r="AF1584" i="1"/>
  <c r="AG1584" i="1" s="1"/>
  <c r="AH1584" i="1"/>
  <c r="AI1584" i="1"/>
  <c r="AJ1584" i="1"/>
  <c r="AK1584" i="1" s="1"/>
  <c r="AL1584" i="1"/>
  <c r="AN1584" i="1"/>
  <c r="AQ1584" i="1"/>
  <c r="AR1584" i="1"/>
  <c r="M1585" i="1"/>
  <c r="N1585" i="1"/>
  <c r="O1585" i="1"/>
  <c r="P1585" i="1"/>
  <c r="Q1585" i="1" s="1"/>
  <c r="R1585" i="1"/>
  <c r="S1585" i="1"/>
  <c r="T1585" i="1"/>
  <c r="U1585" i="1"/>
  <c r="V1585" i="1"/>
  <c r="W1585" i="1"/>
  <c r="X1585" i="1"/>
  <c r="Y1585" i="1"/>
  <c r="Z1585" i="1"/>
  <c r="AA1585" i="1"/>
  <c r="AD1585" i="1" s="1"/>
  <c r="AB1585" i="1"/>
  <c r="AC1585" i="1"/>
  <c r="AE1585" i="1"/>
  <c r="AF1585" i="1"/>
  <c r="AG1585" i="1" s="1"/>
  <c r="AH1585" i="1"/>
  <c r="AJ1585" i="1"/>
  <c r="AN1585" i="1"/>
  <c r="AQ1585" i="1"/>
  <c r="AR1585" i="1"/>
  <c r="M1586" i="1"/>
  <c r="N1586" i="1"/>
  <c r="O1586" i="1"/>
  <c r="P1586" i="1"/>
  <c r="Q1586" i="1" s="1"/>
  <c r="R1586" i="1"/>
  <c r="S1586" i="1"/>
  <c r="T1586" i="1"/>
  <c r="U1586" i="1"/>
  <c r="V1586" i="1"/>
  <c r="W1586" i="1"/>
  <c r="X1586" i="1"/>
  <c r="Y1586" i="1"/>
  <c r="Z1586" i="1"/>
  <c r="AA1586" i="1"/>
  <c r="AD1586" i="1" s="1"/>
  <c r="AB1586" i="1"/>
  <c r="AC1586" i="1"/>
  <c r="AE1586" i="1"/>
  <c r="AF1586" i="1"/>
  <c r="AG1586" i="1" s="1"/>
  <c r="AH1586" i="1"/>
  <c r="AJ1586" i="1"/>
  <c r="AI1586" i="1" s="1"/>
  <c r="AK1586" i="1"/>
  <c r="AL1586" i="1" s="1"/>
  <c r="AN1586" i="1"/>
  <c r="AQ1586" i="1"/>
  <c r="AR1586" i="1"/>
  <c r="M1587" i="1"/>
  <c r="V1587" i="1" s="1"/>
  <c r="N1587" i="1"/>
  <c r="O1587" i="1"/>
  <c r="P1587" i="1"/>
  <c r="Q1587" i="1"/>
  <c r="R1587" i="1"/>
  <c r="S1587" i="1"/>
  <c r="T1587" i="1"/>
  <c r="U1587" i="1"/>
  <c r="W1587" i="1"/>
  <c r="X1587" i="1"/>
  <c r="Y1587" i="1"/>
  <c r="Z1587" i="1"/>
  <c r="AA1587" i="1"/>
  <c r="AB1587" i="1"/>
  <c r="AC1587" i="1"/>
  <c r="AE1587" i="1"/>
  <c r="AF1587" i="1"/>
  <c r="AG1587" i="1" s="1"/>
  <c r="AH1587" i="1"/>
  <c r="AJ1587" i="1"/>
  <c r="AN1587" i="1"/>
  <c r="AQ1587" i="1"/>
  <c r="AR1587" i="1"/>
  <c r="M1588" i="1"/>
  <c r="V1588" i="1" s="1"/>
  <c r="N1588" i="1"/>
  <c r="O1588" i="1"/>
  <c r="P1588" i="1"/>
  <c r="Q1588" i="1"/>
  <c r="R1588" i="1"/>
  <c r="S1588" i="1"/>
  <c r="T1588" i="1"/>
  <c r="U1588" i="1"/>
  <c r="W1588" i="1"/>
  <c r="X1588" i="1"/>
  <c r="Y1588" i="1"/>
  <c r="Z1588" i="1"/>
  <c r="AA1588" i="1"/>
  <c r="AB1588" i="1"/>
  <c r="AC1588" i="1"/>
  <c r="AE1588" i="1"/>
  <c r="AF1588" i="1"/>
  <c r="AG1588" i="1"/>
  <c r="AH1588" i="1"/>
  <c r="AI1588" i="1"/>
  <c r="AJ1588" i="1"/>
  <c r="AK1588" i="1"/>
  <c r="AL1588" i="1" s="1"/>
  <c r="AN1588" i="1"/>
  <c r="AM1588" i="1" s="1"/>
  <c r="AQ1588" i="1"/>
  <c r="AR1588" i="1"/>
  <c r="M1589" i="1"/>
  <c r="V1589" i="1" s="1"/>
  <c r="N1589" i="1"/>
  <c r="O1589" i="1"/>
  <c r="P1589" i="1"/>
  <c r="Q1589" i="1"/>
  <c r="R1589" i="1"/>
  <c r="S1589" i="1"/>
  <c r="T1589" i="1"/>
  <c r="U1589" i="1"/>
  <c r="W1589" i="1"/>
  <c r="X1589" i="1"/>
  <c r="Y1589" i="1"/>
  <c r="Z1589" i="1"/>
  <c r="AA1589" i="1"/>
  <c r="AB1589" i="1"/>
  <c r="AC1589" i="1"/>
  <c r="AE1589" i="1"/>
  <c r="AF1589" i="1"/>
  <c r="AG1589" i="1" s="1"/>
  <c r="AH1589" i="1"/>
  <c r="AJ1589" i="1"/>
  <c r="AN1589" i="1"/>
  <c r="AQ1589" i="1"/>
  <c r="AR1589" i="1"/>
  <c r="M1590" i="1"/>
  <c r="N1590" i="1"/>
  <c r="O1590" i="1"/>
  <c r="P1590" i="1"/>
  <c r="Q1590" i="1" s="1"/>
  <c r="R1590" i="1"/>
  <c r="S1590" i="1"/>
  <c r="T1590" i="1"/>
  <c r="U1590" i="1"/>
  <c r="V1590" i="1"/>
  <c r="W1590" i="1"/>
  <c r="X1590" i="1"/>
  <c r="Y1590" i="1"/>
  <c r="Z1590" i="1"/>
  <c r="AA1590" i="1"/>
  <c r="AB1590" i="1"/>
  <c r="AC1590" i="1"/>
  <c r="AE1590" i="1"/>
  <c r="AF1590" i="1"/>
  <c r="AG1590" i="1" s="1"/>
  <c r="AH1590" i="1"/>
  <c r="AJ1590" i="1"/>
  <c r="AI1590" i="1" s="1"/>
  <c r="AN1590" i="1"/>
  <c r="AM1590" i="1" s="1"/>
  <c r="AQ1590" i="1"/>
  <c r="AR1590" i="1"/>
  <c r="M1591" i="1"/>
  <c r="V1591" i="1" s="1"/>
  <c r="N1591" i="1"/>
  <c r="O1591" i="1"/>
  <c r="P1591" i="1"/>
  <c r="Q1591" i="1" s="1"/>
  <c r="R1591" i="1"/>
  <c r="S1591" i="1"/>
  <c r="T1591" i="1"/>
  <c r="U1591" i="1"/>
  <c r="W1591" i="1"/>
  <c r="X1591" i="1"/>
  <c r="Y1591" i="1"/>
  <c r="Z1591" i="1"/>
  <c r="AA1591" i="1"/>
  <c r="AB1591" i="1"/>
  <c r="AC1591" i="1"/>
  <c r="AE1591" i="1"/>
  <c r="AF1591" i="1"/>
  <c r="AG1591" i="1" s="1"/>
  <c r="AH1591" i="1"/>
  <c r="AJ1591" i="1"/>
  <c r="AI1591" i="1" s="1"/>
  <c r="AN1591" i="1"/>
  <c r="AQ1591" i="1"/>
  <c r="AR1591" i="1"/>
  <c r="M1592" i="1"/>
  <c r="V1592" i="1" s="1"/>
  <c r="N1592" i="1"/>
  <c r="O1592" i="1"/>
  <c r="P1592" i="1"/>
  <c r="Q1592" i="1" s="1"/>
  <c r="R1592" i="1"/>
  <c r="S1592" i="1"/>
  <c r="T1592" i="1"/>
  <c r="U1592" i="1"/>
  <c r="W1592" i="1"/>
  <c r="X1592" i="1"/>
  <c r="Y1592" i="1"/>
  <c r="Z1592" i="1"/>
  <c r="AA1592" i="1"/>
  <c r="AB1592" i="1"/>
  <c r="AC1592" i="1"/>
  <c r="AE1592" i="1"/>
  <c r="AF1592" i="1"/>
  <c r="AG1592" i="1" s="1"/>
  <c r="AH1592" i="1"/>
  <c r="AJ1592" i="1"/>
  <c r="AI1592" i="1" s="1"/>
  <c r="AK1592" i="1"/>
  <c r="AL1592" i="1" s="1"/>
  <c r="AN1592" i="1"/>
  <c r="AM1592" i="1" s="1"/>
  <c r="AO1592" i="1"/>
  <c r="AP1592" i="1" s="1"/>
  <c r="AQ1592" i="1"/>
  <c r="AR1592" i="1"/>
  <c r="M1593" i="1"/>
  <c r="V1593" i="1" s="1"/>
  <c r="N1593" i="1"/>
  <c r="O1593" i="1"/>
  <c r="P1593" i="1"/>
  <c r="Q1593" i="1" s="1"/>
  <c r="R1593" i="1"/>
  <c r="S1593" i="1"/>
  <c r="T1593" i="1"/>
  <c r="U1593" i="1"/>
  <c r="W1593" i="1"/>
  <c r="X1593" i="1"/>
  <c r="Y1593" i="1"/>
  <c r="Z1593" i="1"/>
  <c r="AA1593" i="1"/>
  <c r="AB1593" i="1"/>
  <c r="AC1593" i="1"/>
  <c r="AE1593" i="1"/>
  <c r="AF1593" i="1"/>
  <c r="AG1593" i="1" s="1"/>
  <c r="AH1593" i="1"/>
  <c r="AJ1593" i="1"/>
  <c r="AN1593" i="1"/>
  <c r="AQ1593" i="1"/>
  <c r="AR1593" i="1"/>
  <c r="M1594" i="1"/>
  <c r="N1594" i="1"/>
  <c r="O1594" i="1"/>
  <c r="P1594" i="1"/>
  <c r="Q1594" i="1" s="1"/>
  <c r="R1594" i="1"/>
  <c r="S1594" i="1"/>
  <c r="T1594" i="1"/>
  <c r="U1594" i="1"/>
  <c r="V1594" i="1"/>
  <c r="W1594" i="1"/>
  <c r="X1594" i="1"/>
  <c r="Y1594" i="1"/>
  <c r="Z1594" i="1"/>
  <c r="AA1594" i="1"/>
  <c r="AB1594" i="1"/>
  <c r="AC1594" i="1"/>
  <c r="AE1594" i="1"/>
  <c r="AF1594" i="1"/>
  <c r="AG1594" i="1" s="1"/>
  <c r="AH1594" i="1"/>
  <c r="AJ1594" i="1"/>
  <c r="AN1594" i="1"/>
  <c r="AM1594" i="1" s="1"/>
  <c r="AO1594" i="1"/>
  <c r="AP1594" i="1" s="1"/>
  <c r="AQ1594" i="1"/>
  <c r="AR1594" i="1"/>
  <c r="M1595" i="1"/>
  <c r="V1595" i="1" s="1"/>
  <c r="N1595" i="1"/>
  <c r="O1595" i="1"/>
  <c r="P1595" i="1"/>
  <c r="Q1595" i="1" s="1"/>
  <c r="R1595" i="1"/>
  <c r="S1595" i="1"/>
  <c r="T1595" i="1"/>
  <c r="U1595" i="1"/>
  <c r="W1595" i="1"/>
  <c r="X1595" i="1"/>
  <c r="Y1595" i="1"/>
  <c r="Z1595" i="1"/>
  <c r="AA1595" i="1"/>
  <c r="AB1595" i="1"/>
  <c r="AC1595" i="1"/>
  <c r="AE1595" i="1"/>
  <c r="AF1595" i="1"/>
  <c r="AG1595" i="1" s="1"/>
  <c r="AH1595" i="1"/>
  <c r="AJ1595" i="1"/>
  <c r="AI1595" i="1" s="1"/>
  <c r="AK1595" i="1"/>
  <c r="AL1595" i="1" s="1"/>
  <c r="AN1595" i="1"/>
  <c r="AM1595" i="1" s="1"/>
  <c r="AQ1595" i="1"/>
  <c r="AR1595" i="1"/>
  <c r="M1596" i="1"/>
  <c r="N1596" i="1"/>
  <c r="O1596" i="1"/>
  <c r="P1596" i="1"/>
  <c r="Q1596" i="1" s="1"/>
  <c r="R1596" i="1"/>
  <c r="S1596" i="1"/>
  <c r="T1596" i="1"/>
  <c r="U1596" i="1"/>
  <c r="V1596" i="1"/>
  <c r="W1596" i="1"/>
  <c r="X1596" i="1"/>
  <c r="Y1596" i="1"/>
  <c r="Z1596" i="1"/>
  <c r="AA1596" i="1"/>
  <c r="AB1596" i="1"/>
  <c r="AC1596" i="1"/>
  <c r="AE1596" i="1"/>
  <c r="AF1596" i="1"/>
  <c r="AG1596" i="1" s="1"/>
  <c r="AH1596" i="1"/>
  <c r="AJ1596" i="1"/>
  <c r="AK1596" i="1" s="1"/>
  <c r="AL1596" i="1" s="1"/>
  <c r="AN1596" i="1"/>
  <c r="AO1596" i="1" s="1"/>
  <c r="AP1596" i="1" s="1"/>
  <c r="AQ1596" i="1"/>
  <c r="AR1596" i="1"/>
  <c r="M1597" i="1"/>
  <c r="V1597" i="1" s="1"/>
  <c r="N1597" i="1"/>
  <c r="O1597" i="1"/>
  <c r="P1597" i="1"/>
  <c r="Q1597" i="1" s="1"/>
  <c r="R1597" i="1"/>
  <c r="S1597" i="1"/>
  <c r="T1597" i="1"/>
  <c r="U1597" i="1"/>
  <c r="W1597" i="1"/>
  <c r="X1597" i="1"/>
  <c r="Y1597" i="1"/>
  <c r="Z1597" i="1"/>
  <c r="AA1597" i="1"/>
  <c r="AD1597" i="1" s="1"/>
  <c r="AB1597" i="1"/>
  <c r="AC1597" i="1"/>
  <c r="AE1597" i="1"/>
  <c r="AF1597" i="1"/>
  <c r="AG1597" i="1" s="1"/>
  <c r="AH1597" i="1"/>
  <c r="AJ1597" i="1"/>
  <c r="AN1597" i="1"/>
  <c r="AQ1597" i="1"/>
  <c r="AR1597" i="1"/>
  <c r="M1598" i="1"/>
  <c r="N1598" i="1"/>
  <c r="O1598" i="1"/>
  <c r="P1598" i="1"/>
  <c r="Q1598" i="1" s="1"/>
  <c r="R1598" i="1"/>
  <c r="S1598" i="1"/>
  <c r="T1598" i="1"/>
  <c r="U1598" i="1"/>
  <c r="V1598" i="1"/>
  <c r="W1598" i="1"/>
  <c r="X1598" i="1"/>
  <c r="Y1598" i="1"/>
  <c r="Z1598" i="1"/>
  <c r="AA1598" i="1"/>
  <c r="AB1598" i="1"/>
  <c r="AC1598" i="1"/>
  <c r="AE1598" i="1"/>
  <c r="AF1598" i="1"/>
  <c r="AG1598" i="1" s="1"/>
  <c r="AH1598" i="1"/>
  <c r="AJ1598" i="1"/>
  <c r="AI1598" i="1" s="1"/>
  <c r="AN1598" i="1"/>
  <c r="AM1598" i="1" s="1"/>
  <c r="AQ1598" i="1"/>
  <c r="AR1598" i="1"/>
  <c r="M1599" i="1"/>
  <c r="V1599" i="1" s="1"/>
  <c r="N1599" i="1"/>
  <c r="O1599" i="1"/>
  <c r="P1599" i="1"/>
  <c r="Q1599" i="1"/>
  <c r="R1599" i="1"/>
  <c r="S1599" i="1"/>
  <c r="T1599" i="1"/>
  <c r="U1599" i="1"/>
  <c r="W1599" i="1"/>
  <c r="X1599" i="1"/>
  <c r="Y1599" i="1"/>
  <c r="Z1599" i="1"/>
  <c r="AA1599" i="1"/>
  <c r="AB1599" i="1"/>
  <c r="AC1599" i="1"/>
  <c r="AE1599" i="1"/>
  <c r="AF1599" i="1"/>
  <c r="AG1599" i="1" s="1"/>
  <c r="AH1599" i="1"/>
  <c r="AJ1599" i="1"/>
  <c r="AI1599" i="1" s="1"/>
  <c r="AK1599" i="1"/>
  <c r="AL1599" i="1" s="1"/>
  <c r="AN1599" i="1"/>
  <c r="AM1599" i="1" s="1"/>
  <c r="AO1599" i="1"/>
  <c r="AP1599" i="1" s="1"/>
  <c r="AQ1599" i="1"/>
  <c r="AR1599" i="1"/>
  <c r="M1600" i="1"/>
  <c r="V1600" i="1" s="1"/>
  <c r="N1600" i="1"/>
  <c r="O1600" i="1"/>
  <c r="P1600" i="1"/>
  <c r="Q1600" i="1" s="1"/>
  <c r="R1600" i="1"/>
  <c r="S1600" i="1"/>
  <c r="T1600" i="1"/>
  <c r="U1600" i="1"/>
  <c r="W1600" i="1"/>
  <c r="X1600" i="1"/>
  <c r="Y1600" i="1"/>
  <c r="Z1600" i="1"/>
  <c r="AA1600" i="1"/>
  <c r="AB1600" i="1"/>
  <c r="AC1600" i="1"/>
  <c r="AE1600" i="1"/>
  <c r="AF1600" i="1"/>
  <c r="AG1600" i="1" s="1"/>
  <c r="AH1600" i="1"/>
  <c r="AI1600" i="1"/>
  <c r="AJ1600" i="1"/>
  <c r="AK1600" i="1" s="1"/>
  <c r="AL1600" i="1"/>
  <c r="AN1600" i="1"/>
  <c r="AQ1600" i="1"/>
  <c r="AR1600" i="1"/>
  <c r="M1601" i="1"/>
  <c r="N1601" i="1"/>
  <c r="O1601" i="1"/>
  <c r="P1601" i="1"/>
  <c r="Q1601" i="1" s="1"/>
  <c r="R1601" i="1"/>
  <c r="S1601" i="1"/>
  <c r="T1601" i="1"/>
  <c r="U1601" i="1"/>
  <c r="V1601" i="1"/>
  <c r="W1601" i="1"/>
  <c r="X1601" i="1"/>
  <c r="Y1601" i="1"/>
  <c r="Z1601" i="1"/>
  <c r="AA1601" i="1"/>
  <c r="AD1601" i="1" s="1"/>
  <c r="AB1601" i="1"/>
  <c r="AC1601" i="1"/>
  <c r="AE1601" i="1"/>
  <c r="AF1601" i="1"/>
  <c r="AG1601" i="1" s="1"/>
  <c r="AH1601" i="1"/>
  <c r="AJ1601" i="1"/>
  <c r="AN1601" i="1"/>
  <c r="AQ1601" i="1"/>
  <c r="AR1601" i="1"/>
  <c r="M1602" i="1"/>
  <c r="N1602" i="1"/>
  <c r="O1602" i="1"/>
  <c r="P1602" i="1"/>
  <c r="Q1602" i="1" s="1"/>
  <c r="R1602" i="1"/>
  <c r="S1602" i="1"/>
  <c r="T1602" i="1"/>
  <c r="U1602" i="1"/>
  <c r="V1602" i="1"/>
  <c r="W1602" i="1"/>
  <c r="X1602" i="1"/>
  <c r="Y1602" i="1"/>
  <c r="Z1602" i="1"/>
  <c r="AA1602" i="1"/>
  <c r="AD1602" i="1" s="1"/>
  <c r="AB1602" i="1"/>
  <c r="AC1602" i="1"/>
  <c r="AE1602" i="1"/>
  <c r="AF1602" i="1"/>
  <c r="AG1602" i="1" s="1"/>
  <c r="AH1602" i="1"/>
  <c r="AJ1602" i="1"/>
  <c r="AI1602" i="1" s="1"/>
  <c r="AK1602" i="1"/>
  <c r="AL1602" i="1" s="1"/>
  <c r="AN1602" i="1"/>
  <c r="AQ1602" i="1"/>
  <c r="AR1602" i="1"/>
  <c r="M1603" i="1"/>
  <c r="V1603" i="1" s="1"/>
  <c r="N1603" i="1"/>
  <c r="O1603" i="1"/>
  <c r="P1603" i="1"/>
  <c r="Q1603" i="1"/>
  <c r="R1603" i="1"/>
  <c r="S1603" i="1"/>
  <c r="T1603" i="1"/>
  <c r="U1603" i="1"/>
  <c r="W1603" i="1"/>
  <c r="X1603" i="1"/>
  <c r="Y1603" i="1"/>
  <c r="Z1603" i="1"/>
  <c r="AA1603" i="1"/>
  <c r="AB1603" i="1"/>
  <c r="AC1603" i="1"/>
  <c r="AE1603" i="1"/>
  <c r="AF1603" i="1"/>
  <c r="AG1603" i="1" s="1"/>
  <c r="AH1603" i="1"/>
  <c r="AJ1603" i="1"/>
  <c r="AN1603" i="1"/>
  <c r="AQ1603" i="1"/>
  <c r="AR1603" i="1"/>
  <c r="M1604" i="1"/>
  <c r="V1604" i="1" s="1"/>
  <c r="N1604" i="1"/>
  <c r="O1604" i="1"/>
  <c r="P1604" i="1"/>
  <c r="Q1604" i="1" s="1"/>
  <c r="R1604" i="1"/>
  <c r="S1604" i="1"/>
  <c r="T1604" i="1"/>
  <c r="U1604" i="1"/>
  <c r="W1604" i="1"/>
  <c r="X1604" i="1"/>
  <c r="Y1604" i="1"/>
  <c r="Z1604" i="1"/>
  <c r="AA1604" i="1"/>
  <c r="AB1604" i="1"/>
  <c r="AC1604" i="1"/>
  <c r="AE1604" i="1"/>
  <c r="AF1604" i="1"/>
  <c r="AG1604" i="1" s="1"/>
  <c r="AH1604" i="1"/>
  <c r="AJ1604" i="1"/>
  <c r="AI1604" i="1" s="1"/>
  <c r="AN1604" i="1"/>
  <c r="AM1604" i="1" s="1"/>
  <c r="AQ1604" i="1"/>
  <c r="AR1604" i="1"/>
  <c r="M1605" i="1"/>
  <c r="N1605" i="1"/>
  <c r="O1605" i="1"/>
  <c r="P1605" i="1"/>
  <c r="Q1605" i="1" s="1"/>
  <c r="R1605" i="1"/>
  <c r="S1605" i="1"/>
  <c r="T1605" i="1"/>
  <c r="U1605" i="1"/>
  <c r="V1605" i="1"/>
  <c r="W1605" i="1"/>
  <c r="X1605" i="1"/>
  <c r="Y1605" i="1"/>
  <c r="Z1605" i="1"/>
  <c r="AA1605" i="1"/>
  <c r="AB1605" i="1"/>
  <c r="AC1605" i="1"/>
  <c r="AE1605" i="1"/>
  <c r="AF1605" i="1"/>
  <c r="AG1605" i="1" s="1"/>
  <c r="AH1605" i="1"/>
  <c r="AJ1605" i="1"/>
  <c r="AN1605" i="1"/>
  <c r="AQ1605" i="1"/>
  <c r="AR1605" i="1"/>
  <c r="M1606" i="1"/>
  <c r="N1606" i="1"/>
  <c r="O1606" i="1"/>
  <c r="P1606" i="1"/>
  <c r="Q1606" i="1" s="1"/>
  <c r="R1606" i="1"/>
  <c r="S1606" i="1"/>
  <c r="T1606" i="1"/>
  <c r="U1606" i="1"/>
  <c r="V1606" i="1"/>
  <c r="W1606" i="1"/>
  <c r="X1606" i="1"/>
  <c r="Y1606" i="1"/>
  <c r="Z1606" i="1"/>
  <c r="AA1606" i="1"/>
  <c r="AB1606" i="1"/>
  <c r="AC1606" i="1"/>
  <c r="AE1606" i="1"/>
  <c r="AF1606" i="1"/>
  <c r="AG1606" i="1" s="1"/>
  <c r="AH1606" i="1"/>
  <c r="AJ1606" i="1"/>
  <c r="AI1606" i="1" s="1"/>
  <c r="AN1606" i="1"/>
  <c r="AM1606" i="1" s="1"/>
  <c r="AQ1606" i="1"/>
  <c r="AR1606" i="1"/>
  <c r="M1607" i="1"/>
  <c r="V1607" i="1" s="1"/>
  <c r="N1607" i="1"/>
  <c r="O1607" i="1"/>
  <c r="P1607" i="1"/>
  <c r="Q1607" i="1" s="1"/>
  <c r="R1607" i="1"/>
  <c r="S1607" i="1"/>
  <c r="T1607" i="1"/>
  <c r="U1607" i="1"/>
  <c r="W1607" i="1"/>
  <c r="X1607" i="1"/>
  <c r="Y1607" i="1"/>
  <c r="Z1607" i="1"/>
  <c r="AA1607" i="1"/>
  <c r="AB1607" i="1"/>
  <c r="AC1607" i="1"/>
  <c r="AE1607" i="1"/>
  <c r="AF1607" i="1"/>
  <c r="AG1607" i="1"/>
  <c r="AH1607" i="1"/>
  <c r="AJ1607" i="1"/>
  <c r="AI1607" i="1" s="1"/>
  <c r="AN1607" i="1"/>
  <c r="AQ1607" i="1"/>
  <c r="AR1607" i="1"/>
  <c r="M1608" i="1"/>
  <c r="V1608" i="1" s="1"/>
  <c r="N1608" i="1"/>
  <c r="O1608" i="1"/>
  <c r="P1608" i="1"/>
  <c r="Q1608" i="1" s="1"/>
  <c r="R1608" i="1"/>
  <c r="S1608" i="1"/>
  <c r="T1608" i="1"/>
  <c r="U1608" i="1"/>
  <c r="W1608" i="1"/>
  <c r="X1608" i="1"/>
  <c r="Y1608" i="1"/>
  <c r="Z1608" i="1"/>
  <c r="AA1608" i="1"/>
  <c r="AB1608" i="1"/>
  <c r="AC1608" i="1"/>
  <c r="AE1608" i="1"/>
  <c r="AF1608" i="1"/>
  <c r="AG1608" i="1" s="1"/>
  <c r="AH1608" i="1"/>
  <c r="AJ1608" i="1"/>
  <c r="AI1608" i="1" s="1"/>
  <c r="AK1608" i="1"/>
  <c r="AL1608" i="1" s="1"/>
  <c r="AN1608" i="1"/>
  <c r="AM1608" i="1" s="1"/>
  <c r="AO1608" i="1"/>
  <c r="AP1608" i="1" s="1"/>
  <c r="AQ1608" i="1"/>
  <c r="AR1608" i="1"/>
  <c r="M1609" i="1"/>
  <c r="V1609" i="1" s="1"/>
  <c r="N1609" i="1"/>
  <c r="O1609" i="1"/>
  <c r="P1609" i="1"/>
  <c r="Q1609" i="1" s="1"/>
  <c r="R1609" i="1"/>
  <c r="S1609" i="1"/>
  <c r="T1609" i="1"/>
  <c r="U1609" i="1"/>
  <c r="W1609" i="1"/>
  <c r="X1609" i="1"/>
  <c r="Y1609" i="1"/>
  <c r="Z1609" i="1"/>
  <c r="AA1609" i="1"/>
  <c r="AB1609" i="1"/>
  <c r="AC1609" i="1"/>
  <c r="AE1609" i="1"/>
  <c r="AF1609" i="1"/>
  <c r="AG1609" i="1" s="1"/>
  <c r="AH1609" i="1"/>
  <c r="AJ1609" i="1"/>
  <c r="AN1609" i="1"/>
  <c r="AQ1609" i="1"/>
  <c r="AR1609" i="1"/>
  <c r="M1610" i="1"/>
  <c r="N1610" i="1"/>
  <c r="O1610" i="1"/>
  <c r="P1610" i="1"/>
  <c r="Q1610" i="1" s="1"/>
  <c r="R1610" i="1"/>
  <c r="S1610" i="1"/>
  <c r="T1610" i="1"/>
  <c r="U1610" i="1"/>
  <c r="V1610" i="1"/>
  <c r="W1610" i="1"/>
  <c r="X1610" i="1"/>
  <c r="Y1610" i="1"/>
  <c r="Z1610" i="1"/>
  <c r="AA1610" i="1"/>
  <c r="AB1610" i="1"/>
  <c r="AC1610" i="1"/>
  <c r="AE1610" i="1"/>
  <c r="AF1610" i="1"/>
  <c r="AG1610" i="1" s="1"/>
  <c r="AH1610" i="1"/>
  <c r="AJ1610" i="1"/>
  <c r="AN1610" i="1"/>
  <c r="AM1610" i="1" s="1"/>
  <c r="AQ1610" i="1"/>
  <c r="AR1610" i="1"/>
  <c r="M1611" i="1"/>
  <c r="V1611" i="1" s="1"/>
  <c r="N1611" i="1"/>
  <c r="O1611" i="1"/>
  <c r="P1611" i="1"/>
  <c r="Q1611" i="1" s="1"/>
  <c r="R1611" i="1"/>
  <c r="S1611" i="1"/>
  <c r="T1611" i="1"/>
  <c r="U1611" i="1"/>
  <c r="W1611" i="1"/>
  <c r="X1611" i="1"/>
  <c r="Y1611" i="1"/>
  <c r="Z1611" i="1"/>
  <c r="AA1611" i="1"/>
  <c r="AB1611" i="1"/>
  <c r="AC1611" i="1"/>
  <c r="AE1611" i="1"/>
  <c r="AF1611" i="1"/>
  <c r="AG1611" i="1" s="1"/>
  <c r="AH1611" i="1"/>
  <c r="AJ1611" i="1"/>
  <c r="AI1611" i="1" s="1"/>
  <c r="AK1611" i="1"/>
  <c r="AL1611" i="1" s="1"/>
  <c r="AN1611" i="1"/>
  <c r="AM1611" i="1" s="1"/>
  <c r="AQ1611" i="1"/>
  <c r="AR1611" i="1"/>
  <c r="M1612" i="1"/>
  <c r="N1612" i="1"/>
  <c r="O1612" i="1"/>
  <c r="P1612" i="1"/>
  <c r="Q1612" i="1" s="1"/>
  <c r="R1612" i="1"/>
  <c r="S1612" i="1"/>
  <c r="T1612" i="1"/>
  <c r="U1612" i="1"/>
  <c r="V1612" i="1"/>
  <c r="W1612" i="1"/>
  <c r="X1612" i="1"/>
  <c r="Y1612" i="1"/>
  <c r="Z1612" i="1"/>
  <c r="AA1612" i="1"/>
  <c r="AB1612" i="1"/>
  <c r="AC1612" i="1"/>
  <c r="AE1612" i="1"/>
  <c r="AF1612" i="1"/>
  <c r="AG1612" i="1" s="1"/>
  <c r="AH1612" i="1"/>
  <c r="AI1612" i="1"/>
  <c r="AJ1612" i="1"/>
  <c r="AK1612" i="1" s="1"/>
  <c r="AL1612" i="1" s="1"/>
  <c r="AN1612" i="1"/>
  <c r="AO1612" i="1" s="1"/>
  <c r="AP1612" i="1" s="1"/>
  <c r="AQ1612" i="1"/>
  <c r="AR1612" i="1"/>
  <c r="M1613" i="1"/>
  <c r="N1613" i="1"/>
  <c r="O1613" i="1"/>
  <c r="P1613" i="1"/>
  <c r="Q1613" i="1" s="1"/>
  <c r="R1613" i="1"/>
  <c r="S1613" i="1"/>
  <c r="T1613" i="1"/>
  <c r="U1613" i="1"/>
  <c r="V1613" i="1"/>
  <c r="W1613" i="1"/>
  <c r="X1613" i="1"/>
  <c r="Y1613" i="1"/>
  <c r="Z1613" i="1"/>
  <c r="AA1613" i="1"/>
  <c r="AB1613" i="1"/>
  <c r="AC1613" i="1"/>
  <c r="AE1613" i="1"/>
  <c r="AF1613" i="1"/>
  <c r="AG1613" i="1" s="1"/>
  <c r="AH1613" i="1"/>
  <c r="AJ1613" i="1"/>
  <c r="AN1613" i="1"/>
  <c r="AQ1613" i="1"/>
  <c r="AR1613" i="1"/>
  <c r="M1614" i="1"/>
  <c r="N1614" i="1"/>
  <c r="O1614" i="1"/>
  <c r="P1614" i="1"/>
  <c r="Q1614" i="1" s="1"/>
  <c r="R1614" i="1"/>
  <c r="S1614" i="1"/>
  <c r="T1614" i="1"/>
  <c r="U1614" i="1"/>
  <c r="V1614" i="1"/>
  <c r="W1614" i="1"/>
  <c r="X1614" i="1"/>
  <c r="Y1614" i="1"/>
  <c r="Z1614" i="1"/>
  <c r="AA1614" i="1"/>
  <c r="AB1614" i="1"/>
  <c r="AC1614" i="1"/>
  <c r="AE1614" i="1"/>
  <c r="AF1614" i="1"/>
  <c r="AG1614" i="1"/>
  <c r="AH1614" i="1"/>
  <c r="AJ1614" i="1"/>
  <c r="AI1614" i="1" s="1"/>
  <c r="AN1614" i="1"/>
  <c r="AM1614" i="1" s="1"/>
  <c r="AO1614" i="1"/>
  <c r="AP1614" i="1" s="1"/>
  <c r="AQ1614" i="1"/>
  <c r="AR1614" i="1"/>
  <c r="M1615" i="1"/>
  <c r="V1615" i="1" s="1"/>
  <c r="N1615" i="1"/>
  <c r="O1615" i="1"/>
  <c r="P1615" i="1"/>
  <c r="Q1615" i="1" s="1"/>
  <c r="R1615" i="1"/>
  <c r="S1615" i="1"/>
  <c r="T1615" i="1"/>
  <c r="U1615" i="1"/>
  <c r="W1615" i="1"/>
  <c r="X1615" i="1"/>
  <c r="Y1615" i="1"/>
  <c r="Z1615" i="1"/>
  <c r="AA1615" i="1"/>
  <c r="AB1615" i="1"/>
  <c r="AC1615" i="1"/>
  <c r="AE1615" i="1"/>
  <c r="AF1615" i="1"/>
  <c r="AG1615" i="1" s="1"/>
  <c r="AH1615" i="1"/>
  <c r="AJ1615" i="1"/>
  <c r="AN1615" i="1"/>
  <c r="AM1615" i="1" s="1"/>
  <c r="AO1615" i="1"/>
  <c r="AP1615" i="1" s="1"/>
  <c r="AQ1615" i="1"/>
  <c r="AR1615" i="1"/>
  <c r="M1616" i="1"/>
  <c r="V1616" i="1" s="1"/>
  <c r="N1616" i="1"/>
  <c r="O1616" i="1"/>
  <c r="P1616" i="1"/>
  <c r="Q1616" i="1"/>
  <c r="R1616" i="1"/>
  <c r="S1616" i="1"/>
  <c r="T1616" i="1"/>
  <c r="U1616" i="1"/>
  <c r="W1616" i="1"/>
  <c r="X1616" i="1"/>
  <c r="Y1616" i="1"/>
  <c r="Z1616" i="1"/>
  <c r="AA1616" i="1"/>
  <c r="AB1616" i="1"/>
  <c r="AC1616" i="1"/>
  <c r="AE1616" i="1"/>
  <c r="AF1616" i="1"/>
  <c r="AG1616" i="1" s="1"/>
  <c r="AH1616" i="1"/>
  <c r="AJ1616" i="1"/>
  <c r="AI1616" i="1" s="1"/>
  <c r="AN1616" i="1"/>
  <c r="AM1616" i="1" s="1"/>
  <c r="AQ1616" i="1"/>
  <c r="AR1616" i="1"/>
  <c r="M1617" i="1"/>
  <c r="N1617" i="1"/>
  <c r="O1617" i="1"/>
  <c r="P1617" i="1"/>
  <c r="Q1617" i="1" s="1"/>
  <c r="R1617" i="1"/>
  <c r="S1617" i="1"/>
  <c r="T1617" i="1"/>
  <c r="U1617" i="1"/>
  <c r="V1617" i="1"/>
  <c r="W1617" i="1"/>
  <c r="X1617" i="1"/>
  <c r="Y1617" i="1"/>
  <c r="Z1617" i="1"/>
  <c r="AA1617" i="1"/>
  <c r="AD1617" i="1" s="1"/>
  <c r="AB1617" i="1"/>
  <c r="AC1617" i="1"/>
  <c r="AE1617" i="1"/>
  <c r="AF1617" i="1"/>
  <c r="AG1617" i="1" s="1"/>
  <c r="AH1617" i="1"/>
  <c r="AJ1617" i="1"/>
  <c r="AN1617" i="1"/>
  <c r="AQ1617" i="1"/>
  <c r="AR1617" i="1"/>
  <c r="M1618" i="1"/>
  <c r="N1618" i="1"/>
  <c r="O1618" i="1"/>
  <c r="P1618" i="1"/>
  <c r="Q1618" i="1" s="1"/>
  <c r="R1618" i="1"/>
  <c r="S1618" i="1"/>
  <c r="T1618" i="1"/>
  <c r="U1618" i="1"/>
  <c r="V1618" i="1"/>
  <c r="W1618" i="1"/>
  <c r="X1618" i="1"/>
  <c r="Y1618" i="1"/>
  <c r="Z1618" i="1"/>
  <c r="AA1618" i="1"/>
  <c r="AB1618" i="1"/>
  <c r="AC1618" i="1"/>
  <c r="AE1618" i="1"/>
  <c r="AF1618" i="1"/>
  <c r="AG1618" i="1" s="1"/>
  <c r="AH1618" i="1"/>
  <c r="AJ1618" i="1"/>
  <c r="AI1618" i="1" s="1"/>
  <c r="AK1618" i="1"/>
  <c r="AL1618" i="1" s="1"/>
  <c r="AN1618" i="1"/>
  <c r="AQ1618" i="1"/>
  <c r="AR1618" i="1"/>
  <c r="M1619" i="1"/>
  <c r="V1619" i="1" s="1"/>
  <c r="N1619" i="1"/>
  <c r="O1619" i="1"/>
  <c r="P1619" i="1"/>
  <c r="Q1619" i="1"/>
  <c r="R1619" i="1"/>
  <c r="S1619" i="1"/>
  <c r="T1619" i="1"/>
  <c r="U1619" i="1"/>
  <c r="W1619" i="1"/>
  <c r="X1619" i="1"/>
  <c r="Y1619" i="1"/>
  <c r="Z1619" i="1"/>
  <c r="AA1619" i="1"/>
  <c r="AB1619" i="1"/>
  <c r="AC1619" i="1"/>
  <c r="AE1619" i="1"/>
  <c r="AF1619" i="1"/>
  <c r="AG1619" i="1"/>
  <c r="AH1619" i="1"/>
  <c r="AJ1619" i="1"/>
  <c r="AN1619" i="1"/>
  <c r="AQ1619" i="1"/>
  <c r="AR1619" i="1"/>
  <c r="M1620" i="1"/>
  <c r="V1620" i="1" s="1"/>
  <c r="N1620" i="1"/>
  <c r="O1620" i="1"/>
  <c r="P1620" i="1"/>
  <c r="Q1620" i="1"/>
  <c r="R1620" i="1"/>
  <c r="S1620" i="1"/>
  <c r="T1620" i="1"/>
  <c r="U1620" i="1"/>
  <c r="W1620" i="1"/>
  <c r="X1620" i="1"/>
  <c r="Y1620" i="1"/>
  <c r="Z1620" i="1"/>
  <c r="AA1620" i="1"/>
  <c r="AB1620" i="1"/>
  <c r="AC1620" i="1"/>
  <c r="AE1620" i="1"/>
  <c r="AF1620" i="1"/>
  <c r="AG1620" i="1"/>
  <c r="AH1620" i="1"/>
  <c r="AJ1620" i="1"/>
  <c r="AI1620" i="1" s="1"/>
  <c r="AN1620" i="1"/>
  <c r="AM1620" i="1" s="1"/>
  <c r="AO1620" i="1"/>
  <c r="AP1620" i="1" s="1"/>
  <c r="AQ1620" i="1"/>
  <c r="AR1620" i="1"/>
  <c r="M1621" i="1"/>
  <c r="V1621" i="1" s="1"/>
  <c r="N1621" i="1"/>
  <c r="O1621" i="1"/>
  <c r="P1621" i="1"/>
  <c r="Q1621" i="1" s="1"/>
  <c r="R1621" i="1"/>
  <c r="S1621" i="1"/>
  <c r="T1621" i="1"/>
  <c r="U1621" i="1"/>
  <c r="W1621" i="1"/>
  <c r="X1621" i="1"/>
  <c r="Y1621" i="1"/>
  <c r="Z1621" i="1"/>
  <c r="AA1621" i="1"/>
  <c r="AB1621" i="1"/>
  <c r="AC1621" i="1"/>
  <c r="AE1621" i="1"/>
  <c r="AF1621" i="1"/>
  <c r="AG1621" i="1" s="1"/>
  <c r="AH1621" i="1"/>
  <c r="AJ1621" i="1"/>
  <c r="AN1621" i="1"/>
  <c r="AQ1621" i="1"/>
  <c r="AR1621" i="1"/>
  <c r="M1622" i="1"/>
  <c r="N1622" i="1"/>
  <c r="O1622" i="1"/>
  <c r="P1622" i="1"/>
  <c r="Q1622" i="1" s="1"/>
  <c r="R1622" i="1"/>
  <c r="S1622" i="1"/>
  <c r="T1622" i="1"/>
  <c r="U1622" i="1"/>
  <c r="V1622" i="1"/>
  <c r="W1622" i="1"/>
  <c r="X1622" i="1"/>
  <c r="Y1622" i="1"/>
  <c r="Z1622" i="1"/>
  <c r="AA1622" i="1"/>
  <c r="AD1622" i="1" s="1"/>
  <c r="AB1622" i="1"/>
  <c r="AC1622" i="1"/>
  <c r="AE1622" i="1"/>
  <c r="AF1622" i="1"/>
  <c r="AG1622" i="1" s="1"/>
  <c r="AH1622" i="1"/>
  <c r="AJ1622" i="1"/>
  <c r="AI1622" i="1" s="1"/>
  <c r="AK1622" i="1"/>
  <c r="AL1622" i="1" s="1"/>
  <c r="AN1622" i="1"/>
  <c r="AM1622" i="1" s="1"/>
  <c r="AO1622" i="1"/>
  <c r="AP1622" i="1" s="1"/>
  <c r="AQ1622" i="1"/>
  <c r="AR1622" i="1"/>
  <c r="M1623" i="1"/>
  <c r="V1623" i="1" s="1"/>
  <c r="N1623" i="1"/>
  <c r="O1623" i="1"/>
  <c r="P1623" i="1"/>
  <c r="Q1623" i="1" s="1"/>
  <c r="R1623" i="1"/>
  <c r="S1623" i="1"/>
  <c r="T1623" i="1"/>
  <c r="U1623" i="1"/>
  <c r="W1623" i="1"/>
  <c r="X1623" i="1"/>
  <c r="Y1623" i="1"/>
  <c r="Z1623" i="1"/>
  <c r="AA1623" i="1"/>
  <c r="AB1623" i="1"/>
  <c r="AC1623" i="1"/>
  <c r="AE1623" i="1"/>
  <c r="AF1623" i="1"/>
  <c r="AG1623" i="1"/>
  <c r="AH1623" i="1"/>
  <c r="AJ1623" i="1"/>
  <c r="AI1623" i="1" s="1"/>
  <c r="AN1623" i="1"/>
  <c r="AQ1623" i="1"/>
  <c r="AR1623" i="1"/>
  <c r="M1624" i="1"/>
  <c r="N1624" i="1"/>
  <c r="O1624" i="1"/>
  <c r="P1624" i="1"/>
  <c r="Q1624" i="1" s="1"/>
  <c r="R1624" i="1"/>
  <c r="S1624" i="1"/>
  <c r="T1624" i="1"/>
  <c r="U1624" i="1"/>
  <c r="V1624" i="1"/>
  <c r="W1624" i="1"/>
  <c r="X1624" i="1"/>
  <c r="Y1624" i="1"/>
  <c r="Z1624" i="1"/>
  <c r="AA1624" i="1"/>
  <c r="AB1624" i="1"/>
  <c r="AC1624" i="1"/>
  <c r="AE1624" i="1"/>
  <c r="AF1624" i="1"/>
  <c r="AG1624" i="1"/>
  <c r="AH1624" i="1"/>
  <c r="AJ1624" i="1"/>
  <c r="AN1624" i="1"/>
  <c r="AQ1624" i="1"/>
  <c r="AR1624" i="1"/>
  <c r="M1625" i="1"/>
  <c r="V1625" i="1" s="1"/>
  <c r="N1625" i="1"/>
  <c r="O1625" i="1"/>
  <c r="P1625" i="1"/>
  <c r="Q1625" i="1" s="1"/>
  <c r="R1625" i="1"/>
  <c r="S1625" i="1"/>
  <c r="T1625" i="1"/>
  <c r="U1625" i="1"/>
  <c r="W1625" i="1"/>
  <c r="X1625" i="1"/>
  <c r="Y1625" i="1"/>
  <c r="Z1625" i="1"/>
  <c r="AA1625" i="1"/>
  <c r="AB1625" i="1"/>
  <c r="AC1625" i="1"/>
  <c r="AE1625" i="1"/>
  <c r="AF1625" i="1"/>
  <c r="AG1625" i="1" s="1"/>
  <c r="AH1625" i="1"/>
  <c r="AJ1625" i="1"/>
  <c r="AN1625" i="1"/>
  <c r="AQ1625" i="1"/>
  <c r="AR1625" i="1"/>
  <c r="M1626" i="1"/>
  <c r="N1626" i="1"/>
  <c r="O1626" i="1"/>
  <c r="P1626" i="1"/>
  <c r="Q1626" i="1" s="1"/>
  <c r="R1626" i="1"/>
  <c r="S1626" i="1"/>
  <c r="T1626" i="1"/>
  <c r="U1626" i="1"/>
  <c r="V1626" i="1"/>
  <c r="W1626" i="1"/>
  <c r="X1626" i="1"/>
  <c r="Y1626" i="1"/>
  <c r="Z1626" i="1"/>
  <c r="AA1626" i="1"/>
  <c r="AB1626" i="1"/>
  <c r="AC1626" i="1"/>
  <c r="AE1626" i="1"/>
  <c r="AF1626" i="1"/>
  <c r="AG1626" i="1"/>
  <c r="AH1626" i="1"/>
  <c r="AJ1626" i="1"/>
  <c r="AN1626" i="1"/>
  <c r="AM1626" i="1" s="1"/>
  <c r="AO1626" i="1"/>
  <c r="AP1626" i="1" s="1"/>
  <c r="AQ1626" i="1"/>
  <c r="AR1626" i="1"/>
  <c r="M1627" i="1"/>
  <c r="V1627" i="1" s="1"/>
  <c r="N1627" i="1"/>
  <c r="O1627" i="1"/>
  <c r="P1627" i="1"/>
  <c r="Q1627" i="1" s="1"/>
  <c r="R1627" i="1"/>
  <c r="S1627" i="1"/>
  <c r="T1627" i="1"/>
  <c r="U1627" i="1"/>
  <c r="W1627" i="1"/>
  <c r="X1627" i="1"/>
  <c r="Y1627" i="1"/>
  <c r="Z1627" i="1"/>
  <c r="AA1627" i="1"/>
  <c r="AB1627" i="1"/>
  <c r="AC1627" i="1"/>
  <c r="AE1627" i="1"/>
  <c r="AF1627" i="1"/>
  <c r="AG1627" i="1" s="1"/>
  <c r="AH1627" i="1"/>
  <c r="AJ1627" i="1"/>
  <c r="AI1627" i="1" s="1"/>
  <c r="AK1627" i="1"/>
  <c r="AL1627" i="1" s="1"/>
  <c r="AN1627" i="1"/>
  <c r="AM1627" i="1" s="1"/>
  <c r="AQ1627" i="1"/>
  <c r="AR1627" i="1"/>
  <c r="M1628" i="1"/>
  <c r="N1628" i="1"/>
  <c r="O1628" i="1"/>
  <c r="P1628" i="1"/>
  <c r="Q1628" i="1" s="1"/>
  <c r="R1628" i="1"/>
  <c r="S1628" i="1"/>
  <c r="T1628" i="1"/>
  <c r="U1628" i="1"/>
  <c r="V1628" i="1"/>
  <c r="W1628" i="1"/>
  <c r="X1628" i="1"/>
  <c r="Y1628" i="1"/>
  <c r="Z1628" i="1"/>
  <c r="AA1628" i="1"/>
  <c r="AB1628" i="1"/>
  <c r="AC1628" i="1"/>
  <c r="AE1628" i="1"/>
  <c r="AF1628" i="1"/>
  <c r="AG1628" i="1" s="1"/>
  <c r="AH1628" i="1"/>
  <c r="AJ1628" i="1"/>
  <c r="AK1628" i="1" s="1"/>
  <c r="AL1628" i="1" s="1"/>
  <c r="AN1628" i="1"/>
  <c r="AQ1628" i="1"/>
  <c r="AR1628" i="1"/>
  <c r="M1629" i="1"/>
  <c r="N1629" i="1"/>
  <c r="O1629" i="1"/>
  <c r="P1629" i="1"/>
  <c r="Q1629" i="1" s="1"/>
  <c r="R1629" i="1"/>
  <c r="S1629" i="1"/>
  <c r="T1629" i="1"/>
  <c r="U1629" i="1"/>
  <c r="V1629" i="1"/>
  <c r="W1629" i="1"/>
  <c r="X1629" i="1"/>
  <c r="Y1629" i="1"/>
  <c r="Z1629" i="1"/>
  <c r="AA1629" i="1"/>
  <c r="AD1629" i="1" s="1"/>
  <c r="AB1629" i="1"/>
  <c r="AC1629" i="1"/>
  <c r="AE1629" i="1"/>
  <c r="AF1629" i="1"/>
  <c r="AG1629" i="1" s="1"/>
  <c r="AH1629" i="1"/>
  <c r="AJ1629" i="1"/>
  <c r="AN1629" i="1"/>
  <c r="AQ1629" i="1"/>
  <c r="AR1629" i="1"/>
  <c r="M1630" i="1"/>
  <c r="N1630" i="1"/>
  <c r="O1630" i="1"/>
  <c r="P1630" i="1"/>
  <c r="Q1630" i="1" s="1"/>
  <c r="R1630" i="1"/>
  <c r="S1630" i="1"/>
  <c r="T1630" i="1"/>
  <c r="U1630" i="1"/>
  <c r="V1630" i="1"/>
  <c r="W1630" i="1"/>
  <c r="X1630" i="1"/>
  <c r="Y1630" i="1"/>
  <c r="Z1630" i="1"/>
  <c r="AA1630" i="1"/>
  <c r="AB1630" i="1"/>
  <c r="AC1630" i="1"/>
  <c r="AE1630" i="1"/>
  <c r="AF1630" i="1"/>
  <c r="AG1630" i="1" s="1"/>
  <c r="AH1630" i="1"/>
  <c r="AJ1630" i="1"/>
  <c r="AI1630" i="1" s="1"/>
  <c r="AK1630" i="1"/>
  <c r="AL1630" i="1" s="1"/>
  <c r="AN1630" i="1"/>
  <c r="AM1630" i="1" s="1"/>
  <c r="AO1630" i="1"/>
  <c r="AP1630" i="1" s="1"/>
  <c r="AQ1630" i="1"/>
  <c r="AR1630" i="1"/>
  <c r="M1631" i="1"/>
  <c r="V1631" i="1" s="1"/>
  <c r="N1631" i="1"/>
  <c r="O1631" i="1"/>
  <c r="P1631" i="1"/>
  <c r="Q1631" i="1" s="1"/>
  <c r="R1631" i="1"/>
  <c r="S1631" i="1"/>
  <c r="T1631" i="1"/>
  <c r="U1631" i="1"/>
  <c r="W1631" i="1"/>
  <c r="X1631" i="1"/>
  <c r="Y1631" i="1"/>
  <c r="Z1631" i="1"/>
  <c r="AA1631" i="1"/>
  <c r="AB1631" i="1"/>
  <c r="AC1631" i="1"/>
  <c r="AE1631" i="1"/>
  <c r="AF1631" i="1"/>
  <c r="AG1631" i="1" s="1"/>
  <c r="AH1631" i="1"/>
  <c r="AJ1631" i="1"/>
  <c r="AI1631" i="1" s="1"/>
  <c r="AN1631" i="1"/>
  <c r="AQ1631" i="1"/>
  <c r="AR1631" i="1"/>
  <c r="M1632" i="1"/>
  <c r="N1632" i="1"/>
  <c r="O1632" i="1"/>
  <c r="P1632" i="1"/>
  <c r="Q1632" i="1" s="1"/>
  <c r="R1632" i="1"/>
  <c r="S1632" i="1"/>
  <c r="T1632" i="1"/>
  <c r="U1632" i="1"/>
  <c r="V1632" i="1"/>
  <c r="W1632" i="1"/>
  <c r="X1632" i="1"/>
  <c r="Y1632" i="1"/>
  <c r="Z1632" i="1"/>
  <c r="AA1632" i="1"/>
  <c r="AB1632" i="1"/>
  <c r="AC1632" i="1"/>
  <c r="AE1632" i="1"/>
  <c r="AF1632" i="1"/>
  <c r="AG1632" i="1"/>
  <c r="AH1632" i="1"/>
  <c r="AI1632" i="1"/>
  <c r="AJ1632" i="1"/>
  <c r="AK1632" i="1"/>
  <c r="AL1632" i="1" s="1"/>
  <c r="AM1632" i="1"/>
  <c r="AN1632" i="1"/>
  <c r="AO1632" i="1"/>
  <c r="AP1632" i="1" s="1"/>
  <c r="AQ1632" i="1"/>
  <c r="AR1632" i="1"/>
  <c r="M1633" i="1"/>
  <c r="V1633" i="1" s="1"/>
  <c r="N1633" i="1"/>
  <c r="O1633" i="1"/>
  <c r="P1633" i="1"/>
  <c r="Q1633" i="1"/>
  <c r="R1633" i="1"/>
  <c r="S1633" i="1"/>
  <c r="T1633" i="1"/>
  <c r="U1633" i="1"/>
  <c r="W1633" i="1"/>
  <c r="X1633" i="1"/>
  <c r="Y1633" i="1"/>
  <c r="Z1633" i="1"/>
  <c r="AA1633" i="1"/>
  <c r="AB1633" i="1"/>
  <c r="AC1633" i="1"/>
  <c r="AE1633" i="1"/>
  <c r="AF1633" i="1"/>
  <c r="AG1633" i="1" s="1"/>
  <c r="AH1633" i="1"/>
  <c r="AJ1633" i="1"/>
  <c r="AN1633" i="1"/>
  <c r="AQ1633" i="1"/>
  <c r="AR1633" i="1"/>
  <c r="M1634" i="1"/>
  <c r="N1634" i="1"/>
  <c r="O1634" i="1"/>
  <c r="P1634" i="1"/>
  <c r="Q1634" i="1" s="1"/>
  <c r="R1634" i="1"/>
  <c r="S1634" i="1"/>
  <c r="T1634" i="1"/>
  <c r="U1634" i="1"/>
  <c r="V1634" i="1"/>
  <c r="W1634" i="1"/>
  <c r="X1634" i="1"/>
  <c r="Y1634" i="1"/>
  <c r="Z1634" i="1"/>
  <c r="AA1634" i="1"/>
  <c r="AD1634" i="1" s="1"/>
  <c r="AB1634" i="1"/>
  <c r="AC1634" i="1"/>
  <c r="AE1634" i="1"/>
  <c r="AF1634" i="1"/>
  <c r="AG1634" i="1"/>
  <c r="AH1634" i="1"/>
  <c r="AJ1634" i="1"/>
  <c r="AN1634" i="1"/>
  <c r="AQ1634" i="1"/>
  <c r="AR1634" i="1"/>
  <c r="M1635" i="1"/>
  <c r="V1635" i="1" s="1"/>
  <c r="N1635" i="1"/>
  <c r="O1635" i="1"/>
  <c r="P1635" i="1"/>
  <c r="Q1635" i="1" s="1"/>
  <c r="R1635" i="1"/>
  <c r="S1635" i="1"/>
  <c r="T1635" i="1"/>
  <c r="U1635" i="1"/>
  <c r="W1635" i="1"/>
  <c r="X1635" i="1"/>
  <c r="Y1635" i="1"/>
  <c r="Z1635" i="1"/>
  <c r="AA1635" i="1"/>
  <c r="AB1635" i="1"/>
  <c r="AC1635" i="1"/>
  <c r="AE1635" i="1"/>
  <c r="AF1635" i="1"/>
  <c r="AG1635" i="1"/>
  <c r="AH1635" i="1"/>
  <c r="AJ1635" i="1"/>
  <c r="AN1635" i="1"/>
  <c r="AM1635" i="1" s="1"/>
  <c r="AO1635" i="1"/>
  <c r="AP1635" i="1" s="1"/>
  <c r="AQ1635" i="1"/>
  <c r="AR1635" i="1"/>
  <c r="M1636" i="1"/>
  <c r="V1636" i="1" s="1"/>
  <c r="N1636" i="1"/>
  <c r="O1636" i="1"/>
  <c r="P1636" i="1"/>
  <c r="Q1636" i="1" s="1"/>
  <c r="R1636" i="1"/>
  <c r="S1636" i="1"/>
  <c r="T1636" i="1"/>
  <c r="U1636" i="1"/>
  <c r="W1636" i="1"/>
  <c r="X1636" i="1"/>
  <c r="Y1636" i="1"/>
  <c r="Z1636" i="1"/>
  <c r="AA1636" i="1"/>
  <c r="AB1636" i="1"/>
  <c r="AC1636" i="1"/>
  <c r="AE1636" i="1"/>
  <c r="AF1636" i="1"/>
  <c r="AG1636" i="1" s="1"/>
  <c r="AH1636" i="1"/>
  <c r="AJ1636" i="1"/>
  <c r="AI1636" i="1" s="1"/>
  <c r="AK1636" i="1"/>
  <c r="AL1636" i="1" s="1"/>
  <c r="AN1636" i="1"/>
  <c r="AM1636" i="1" s="1"/>
  <c r="AO1636" i="1"/>
  <c r="AP1636" i="1" s="1"/>
  <c r="AQ1636" i="1"/>
  <c r="AR1636" i="1"/>
  <c r="M1637" i="1"/>
  <c r="V1637" i="1" s="1"/>
  <c r="N1637" i="1"/>
  <c r="O1637" i="1"/>
  <c r="P1637" i="1"/>
  <c r="Q1637" i="1"/>
  <c r="R1637" i="1"/>
  <c r="S1637" i="1"/>
  <c r="T1637" i="1"/>
  <c r="U1637" i="1"/>
  <c r="W1637" i="1"/>
  <c r="X1637" i="1"/>
  <c r="Y1637" i="1"/>
  <c r="Z1637" i="1"/>
  <c r="AA1637" i="1"/>
  <c r="AB1637" i="1"/>
  <c r="AC1637" i="1"/>
  <c r="AE1637" i="1"/>
  <c r="AF1637" i="1"/>
  <c r="AG1637" i="1" s="1"/>
  <c r="AH1637" i="1"/>
  <c r="AJ1637" i="1"/>
  <c r="AN1637" i="1"/>
  <c r="AQ1637" i="1"/>
  <c r="AR1637" i="1"/>
  <c r="M1638" i="1"/>
  <c r="N1638" i="1"/>
  <c r="O1638" i="1"/>
  <c r="P1638" i="1"/>
  <c r="Q1638" i="1" s="1"/>
  <c r="R1638" i="1"/>
  <c r="S1638" i="1"/>
  <c r="T1638" i="1"/>
  <c r="U1638" i="1"/>
  <c r="V1638" i="1"/>
  <c r="W1638" i="1"/>
  <c r="X1638" i="1"/>
  <c r="Y1638" i="1"/>
  <c r="Z1638" i="1"/>
  <c r="AA1638" i="1"/>
  <c r="AD1638" i="1" s="1"/>
  <c r="AB1638" i="1"/>
  <c r="AC1638" i="1"/>
  <c r="AE1638" i="1"/>
  <c r="AF1638" i="1"/>
  <c r="AG1638" i="1" s="1"/>
  <c r="AH1638" i="1"/>
  <c r="AJ1638" i="1"/>
  <c r="AI1638" i="1" s="1"/>
  <c r="AK1638" i="1"/>
  <c r="AL1638" i="1" s="1"/>
  <c r="AN1638" i="1"/>
  <c r="AM1638" i="1" s="1"/>
  <c r="AO1638" i="1"/>
  <c r="AP1638" i="1" s="1"/>
  <c r="AQ1638" i="1"/>
  <c r="AR1638" i="1"/>
  <c r="M1639" i="1"/>
  <c r="V1639" i="1" s="1"/>
  <c r="N1639" i="1"/>
  <c r="O1639" i="1"/>
  <c r="P1639" i="1"/>
  <c r="Q1639" i="1" s="1"/>
  <c r="R1639" i="1"/>
  <c r="S1639" i="1"/>
  <c r="T1639" i="1"/>
  <c r="U1639" i="1"/>
  <c r="W1639" i="1"/>
  <c r="X1639" i="1"/>
  <c r="Y1639" i="1"/>
  <c r="Z1639" i="1"/>
  <c r="AA1639" i="1"/>
  <c r="AB1639" i="1"/>
  <c r="AC1639" i="1"/>
  <c r="AE1639" i="1"/>
  <c r="AF1639" i="1"/>
  <c r="AG1639" i="1"/>
  <c r="AH1639" i="1"/>
  <c r="AJ1639" i="1"/>
  <c r="AI1639" i="1" s="1"/>
  <c r="AN1639" i="1"/>
  <c r="AQ1639" i="1"/>
  <c r="AR1639" i="1"/>
  <c r="M1640" i="1"/>
  <c r="N1640" i="1"/>
  <c r="O1640" i="1"/>
  <c r="P1640" i="1"/>
  <c r="Q1640" i="1" s="1"/>
  <c r="R1640" i="1"/>
  <c r="S1640" i="1"/>
  <c r="T1640" i="1"/>
  <c r="U1640" i="1"/>
  <c r="V1640" i="1"/>
  <c r="W1640" i="1"/>
  <c r="X1640" i="1"/>
  <c r="Y1640" i="1"/>
  <c r="Z1640" i="1"/>
  <c r="AA1640" i="1"/>
  <c r="AB1640" i="1"/>
  <c r="AC1640" i="1"/>
  <c r="AE1640" i="1"/>
  <c r="AF1640" i="1"/>
  <c r="AG1640" i="1"/>
  <c r="AH1640" i="1"/>
  <c r="AJ1640" i="1"/>
  <c r="AN1640" i="1"/>
  <c r="AM1640" i="1" s="1"/>
  <c r="AO1640" i="1"/>
  <c r="AP1640" i="1" s="1"/>
  <c r="AQ1640" i="1"/>
  <c r="AR1640" i="1"/>
  <c r="M1641" i="1"/>
  <c r="V1641" i="1" s="1"/>
  <c r="N1641" i="1"/>
  <c r="O1641" i="1"/>
  <c r="P1641" i="1"/>
  <c r="Q1641" i="1" s="1"/>
  <c r="R1641" i="1"/>
  <c r="S1641" i="1"/>
  <c r="T1641" i="1"/>
  <c r="U1641" i="1"/>
  <c r="W1641" i="1"/>
  <c r="X1641" i="1"/>
  <c r="Y1641" i="1"/>
  <c r="Z1641" i="1"/>
  <c r="AA1641" i="1"/>
  <c r="AB1641" i="1"/>
  <c r="AC1641" i="1"/>
  <c r="AE1641" i="1"/>
  <c r="AF1641" i="1"/>
  <c r="AG1641" i="1" s="1"/>
  <c r="AH1641" i="1"/>
  <c r="AJ1641" i="1"/>
  <c r="AN1641" i="1"/>
  <c r="AQ1641" i="1"/>
  <c r="AR1641" i="1"/>
  <c r="M1642" i="1"/>
  <c r="N1642" i="1"/>
  <c r="O1642" i="1"/>
  <c r="P1642" i="1"/>
  <c r="Q1642" i="1" s="1"/>
  <c r="R1642" i="1"/>
  <c r="S1642" i="1"/>
  <c r="T1642" i="1"/>
  <c r="U1642" i="1"/>
  <c r="V1642" i="1"/>
  <c r="W1642" i="1"/>
  <c r="X1642" i="1"/>
  <c r="Y1642" i="1"/>
  <c r="Z1642" i="1"/>
  <c r="AA1642" i="1"/>
  <c r="AB1642" i="1"/>
  <c r="AC1642" i="1"/>
  <c r="AE1642" i="1"/>
  <c r="AF1642" i="1"/>
  <c r="AG1642" i="1"/>
  <c r="AH1642" i="1"/>
  <c r="AJ1642" i="1"/>
  <c r="AN1642" i="1"/>
  <c r="AM1642" i="1" s="1"/>
  <c r="AO1642" i="1"/>
  <c r="AP1642" i="1" s="1"/>
  <c r="AQ1642" i="1"/>
  <c r="AR1642" i="1"/>
  <c r="M1643" i="1"/>
  <c r="V1643" i="1" s="1"/>
  <c r="N1643" i="1"/>
  <c r="O1643" i="1"/>
  <c r="P1643" i="1"/>
  <c r="Q1643" i="1" s="1"/>
  <c r="R1643" i="1"/>
  <c r="S1643" i="1"/>
  <c r="T1643" i="1"/>
  <c r="U1643" i="1"/>
  <c r="W1643" i="1"/>
  <c r="X1643" i="1"/>
  <c r="Y1643" i="1"/>
  <c r="Z1643" i="1"/>
  <c r="AA1643" i="1"/>
  <c r="AB1643" i="1"/>
  <c r="AC1643" i="1"/>
  <c r="AE1643" i="1"/>
  <c r="AF1643" i="1"/>
  <c r="AG1643" i="1" s="1"/>
  <c r="AH1643" i="1"/>
  <c r="AJ1643" i="1"/>
  <c r="AI1643" i="1" s="1"/>
  <c r="AK1643" i="1"/>
  <c r="AL1643" i="1" s="1"/>
  <c r="AN1643" i="1"/>
  <c r="AM1643" i="1" s="1"/>
  <c r="AQ1643" i="1"/>
  <c r="AR1643" i="1"/>
  <c r="M1644" i="1"/>
  <c r="N1644" i="1"/>
  <c r="O1644" i="1"/>
  <c r="P1644" i="1"/>
  <c r="Q1644" i="1" s="1"/>
  <c r="R1644" i="1"/>
  <c r="S1644" i="1"/>
  <c r="T1644" i="1"/>
  <c r="U1644" i="1"/>
  <c r="V1644" i="1"/>
  <c r="W1644" i="1"/>
  <c r="X1644" i="1"/>
  <c r="Y1644" i="1"/>
  <c r="Z1644" i="1"/>
  <c r="AA1644" i="1"/>
  <c r="AB1644" i="1"/>
  <c r="AC1644" i="1"/>
  <c r="AE1644" i="1"/>
  <c r="AF1644" i="1"/>
  <c r="AG1644" i="1" s="1"/>
  <c r="AH1644" i="1"/>
  <c r="AJ1644" i="1"/>
  <c r="AM1644" i="1"/>
  <c r="AN1644" i="1"/>
  <c r="AO1644" i="1" s="1"/>
  <c r="AP1644" i="1" s="1"/>
  <c r="AQ1644" i="1"/>
  <c r="AR1644" i="1"/>
  <c r="M1645" i="1"/>
  <c r="N1645" i="1"/>
  <c r="O1645" i="1"/>
  <c r="P1645" i="1"/>
  <c r="Q1645" i="1" s="1"/>
  <c r="R1645" i="1"/>
  <c r="S1645" i="1"/>
  <c r="T1645" i="1"/>
  <c r="U1645" i="1"/>
  <c r="V1645" i="1"/>
  <c r="W1645" i="1"/>
  <c r="X1645" i="1"/>
  <c r="Y1645" i="1"/>
  <c r="Z1645" i="1"/>
  <c r="AA1645" i="1"/>
  <c r="AD1645" i="1" s="1"/>
  <c r="AB1645" i="1"/>
  <c r="AC1645" i="1"/>
  <c r="AE1645" i="1"/>
  <c r="AF1645" i="1"/>
  <c r="AG1645" i="1" s="1"/>
  <c r="AH1645" i="1"/>
  <c r="AJ1645" i="1"/>
  <c r="AN1645" i="1"/>
  <c r="AQ1645" i="1"/>
  <c r="AR1645" i="1"/>
  <c r="M1646" i="1"/>
  <c r="N1646" i="1"/>
  <c r="O1646" i="1"/>
  <c r="P1646" i="1"/>
  <c r="Q1646" i="1" s="1"/>
  <c r="R1646" i="1"/>
  <c r="S1646" i="1"/>
  <c r="T1646" i="1"/>
  <c r="U1646" i="1"/>
  <c r="V1646" i="1"/>
  <c r="W1646" i="1"/>
  <c r="X1646" i="1"/>
  <c r="Y1646" i="1"/>
  <c r="Z1646" i="1"/>
  <c r="AA1646" i="1"/>
  <c r="AB1646" i="1"/>
  <c r="AC1646" i="1"/>
  <c r="AE1646" i="1"/>
  <c r="AF1646" i="1"/>
  <c r="AG1646" i="1" s="1"/>
  <c r="AH1646" i="1"/>
  <c r="AJ1646" i="1"/>
  <c r="AI1646" i="1" s="1"/>
  <c r="AK1646" i="1"/>
  <c r="AL1646" i="1" s="1"/>
  <c r="AN1646" i="1"/>
  <c r="AM1646" i="1" s="1"/>
  <c r="AO1646" i="1"/>
  <c r="AP1646" i="1" s="1"/>
  <c r="AQ1646" i="1"/>
  <c r="AR1646" i="1"/>
  <c r="M1647" i="1"/>
  <c r="V1647" i="1" s="1"/>
  <c r="N1647" i="1"/>
  <c r="O1647" i="1"/>
  <c r="P1647" i="1"/>
  <c r="Q1647" i="1" s="1"/>
  <c r="R1647" i="1"/>
  <c r="S1647" i="1"/>
  <c r="T1647" i="1"/>
  <c r="U1647" i="1"/>
  <c r="W1647" i="1"/>
  <c r="X1647" i="1"/>
  <c r="Y1647" i="1"/>
  <c r="Z1647" i="1"/>
  <c r="AA1647" i="1"/>
  <c r="AB1647" i="1"/>
  <c r="AC1647" i="1"/>
  <c r="AE1647" i="1"/>
  <c r="AF1647" i="1"/>
  <c r="AG1647" i="1" s="1"/>
  <c r="AH1647" i="1"/>
  <c r="AJ1647" i="1"/>
  <c r="AN1647" i="1"/>
  <c r="AM1647" i="1" s="1"/>
  <c r="AO1647" i="1"/>
  <c r="AP1647" i="1" s="1"/>
  <c r="AQ1647" i="1"/>
  <c r="AR1647" i="1"/>
  <c r="M1648" i="1"/>
  <c r="V1648" i="1" s="1"/>
  <c r="N1648" i="1"/>
  <c r="O1648" i="1"/>
  <c r="P1648" i="1"/>
  <c r="Q1648" i="1"/>
  <c r="R1648" i="1"/>
  <c r="S1648" i="1"/>
  <c r="T1648" i="1"/>
  <c r="U1648" i="1"/>
  <c r="W1648" i="1"/>
  <c r="X1648" i="1"/>
  <c r="Y1648" i="1"/>
  <c r="Z1648" i="1"/>
  <c r="AA1648" i="1"/>
  <c r="AB1648" i="1"/>
  <c r="AC1648" i="1"/>
  <c r="AE1648" i="1"/>
  <c r="AF1648" i="1"/>
  <c r="AG1648" i="1" s="1"/>
  <c r="AH1648" i="1"/>
  <c r="AJ1648" i="1"/>
  <c r="AN1648" i="1"/>
  <c r="AM1648" i="1" s="1"/>
  <c r="AQ1648" i="1"/>
  <c r="AR1648" i="1"/>
  <c r="M1649" i="1"/>
  <c r="N1649" i="1"/>
  <c r="O1649" i="1"/>
  <c r="P1649" i="1"/>
  <c r="Q1649" i="1" s="1"/>
  <c r="R1649" i="1"/>
  <c r="S1649" i="1"/>
  <c r="T1649" i="1"/>
  <c r="U1649" i="1"/>
  <c r="V1649" i="1"/>
  <c r="W1649" i="1"/>
  <c r="X1649" i="1"/>
  <c r="Y1649" i="1"/>
  <c r="Z1649" i="1"/>
  <c r="AA1649" i="1"/>
  <c r="AD1649" i="1" s="1"/>
  <c r="AB1649" i="1"/>
  <c r="AC1649" i="1"/>
  <c r="AE1649" i="1"/>
  <c r="AF1649" i="1"/>
  <c r="AG1649" i="1" s="1"/>
  <c r="AH1649" i="1"/>
  <c r="AJ1649" i="1"/>
  <c r="AN1649" i="1"/>
  <c r="AQ1649" i="1"/>
  <c r="AR1649" i="1"/>
  <c r="M1650" i="1"/>
  <c r="N1650" i="1"/>
  <c r="O1650" i="1"/>
  <c r="P1650" i="1"/>
  <c r="Q1650" i="1" s="1"/>
  <c r="R1650" i="1"/>
  <c r="S1650" i="1"/>
  <c r="T1650" i="1"/>
  <c r="U1650" i="1"/>
  <c r="V1650" i="1"/>
  <c r="W1650" i="1"/>
  <c r="X1650" i="1"/>
  <c r="Y1650" i="1"/>
  <c r="Z1650" i="1"/>
  <c r="AA1650" i="1"/>
  <c r="AB1650" i="1"/>
  <c r="AC1650" i="1"/>
  <c r="AE1650" i="1"/>
  <c r="AF1650" i="1"/>
  <c r="AG1650" i="1" s="1"/>
  <c r="AH1650" i="1"/>
  <c r="AJ1650" i="1"/>
  <c r="AI1650" i="1" s="1"/>
  <c r="AK1650" i="1"/>
  <c r="AL1650" i="1" s="1"/>
  <c r="AN1650" i="1"/>
  <c r="AQ1650" i="1"/>
  <c r="AR1650" i="1"/>
  <c r="M1651" i="1"/>
  <c r="V1651" i="1" s="1"/>
  <c r="N1651" i="1"/>
  <c r="O1651" i="1"/>
  <c r="P1651" i="1"/>
  <c r="Q1651" i="1"/>
  <c r="R1651" i="1"/>
  <c r="S1651" i="1"/>
  <c r="T1651" i="1"/>
  <c r="U1651" i="1"/>
  <c r="W1651" i="1"/>
  <c r="X1651" i="1"/>
  <c r="Y1651" i="1"/>
  <c r="Z1651" i="1"/>
  <c r="AA1651" i="1"/>
  <c r="AB1651" i="1"/>
  <c r="AC1651" i="1"/>
  <c r="AE1651" i="1"/>
  <c r="AF1651" i="1"/>
  <c r="AG1651" i="1"/>
  <c r="AH1651" i="1"/>
  <c r="AJ1651" i="1"/>
  <c r="AN1651" i="1"/>
  <c r="AQ1651" i="1"/>
  <c r="AR1651" i="1"/>
  <c r="M1652" i="1"/>
  <c r="V1652" i="1" s="1"/>
  <c r="N1652" i="1"/>
  <c r="O1652" i="1"/>
  <c r="P1652" i="1"/>
  <c r="Q1652" i="1" s="1"/>
  <c r="R1652" i="1"/>
  <c r="S1652" i="1"/>
  <c r="T1652" i="1"/>
  <c r="U1652" i="1"/>
  <c r="W1652" i="1"/>
  <c r="X1652" i="1"/>
  <c r="Y1652" i="1"/>
  <c r="Z1652" i="1"/>
  <c r="AA1652" i="1"/>
  <c r="AB1652" i="1"/>
  <c r="AC1652" i="1"/>
  <c r="AE1652" i="1"/>
  <c r="AF1652" i="1"/>
  <c r="AG1652" i="1" s="1"/>
  <c r="AH1652" i="1"/>
  <c r="AJ1652" i="1"/>
  <c r="AI1652" i="1" s="1"/>
  <c r="AK1652" i="1"/>
  <c r="AL1652" i="1" s="1"/>
  <c r="AN1652" i="1"/>
  <c r="AQ1652" i="1"/>
  <c r="AR1652" i="1"/>
  <c r="M1653" i="1"/>
  <c r="V1653" i="1" s="1"/>
  <c r="N1653" i="1"/>
  <c r="O1653" i="1"/>
  <c r="P1653" i="1"/>
  <c r="Q1653" i="1"/>
  <c r="R1653" i="1"/>
  <c r="S1653" i="1"/>
  <c r="T1653" i="1"/>
  <c r="U1653" i="1"/>
  <c r="W1653" i="1"/>
  <c r="X1653" i="1"/>
  <c r="Y1653" i="1"/>
  <c r="Z1653" i="1"/>
  <c r="AA1653" i="1"/>
  <c r="AB1653" i="1"/>
  <c r="AC1653" i="1"/>
  <c r="AE1653" i="1"/>
  <c r="AF1653" i="1"/>
  <c r="AG1653" i="1" s="1"/>
  <c r="AH1653" i="1"/>
  <c r="AJ1653" i="1"/>
  <c r="AN1653" i="1"/>
  <c r="AQ1653" i="1"/>
  <c r="AR1653" i="1"/>
  <c r="M1654" i="1"/>
  <c r="N1654" i="1"/>
  <c r="O1654" i="1"/>
  <c r="P1654" i="1"/>
  <c r="Q1654" i="1" s="1"/>
  <c r="R1654" i="1"/>
  <c r="S1654" i="1"/>
  <c r="T1654" i="1"/>
  <c r="U1654" i="1"/>
  <c r="V1654" i="1"/>
  <c r="W1654" i="1"/>
  <c r="X1654" i="1"/>
  <c r="Y1654" i="1"/>
  <c r="Z1654" i="1"/>
  <c r="AA1654" i="1"/>
  <c r="AD1654" i="1" s="1"/>
  <c r="AB1654" i="1"/>
  <c r="AC1654" i="1"/>
  <c r="AE1654" i="1"/>
  <c r="AF1654" i="1"/>
  <c r="AG1654" i="1" s="1"/>
  <c r="AH1654" i="1"/>
  <c r="AJ1654" i="1"/>
  <c r="AI1654" i="1" s="1"/>
  <c r="AN1654" i="1"/>
  <c r="AQ1654" i="1"/>
  <c r="AR1654" i="1"/>
  <c r="M1655" i="1"/>
  <c r="V1655" i="1" s="1"/>
  <c r="N1655" i="1"/>
  <c r="O1655" i="1"/>
  <c r="P1655" i="1"/>
  <c r="Q1655" i="1" s="1"/>
  <c r="R1655" i="1"/>
  <c r="S1655" i="1"/>
  <c r="T1655" i="1"/>
  <c r="U1655" i="1"/>
  <c r="W1655" i="1"/>
  <c r="X1655" i="1"/>
  <c r="Y1655" i="1"/>
  <c r="Z1655" i="1"/>
  <c r="AA1655" i="1"/>
  <c r="AB1655" i="1"/>
  <c r="AC1655" i="1"/>
  <c r="AE1655" i="1"/>
  <c r="AF1655" i="1"/>
  <c r="AG1655" i="1" s="1"/>
  <c r="AH1655" i="1"/>
  <c r="AJ1655" i="1"/>
  <c r="AI1655" i="1" s="1"/>
  <c r="AK1655" i="1"/>
  <c r="AL1655" i="1" s="1"/>
  <c r="AN1655" i="1"/>
  <c r="AQ1655" i="1"/>
  <c r="AR1655" i="1"/>
  <c r="M1656" i="1"/>
  <c r="N1656" i="1"/>
  <c r="O1656" i="1"/>
  <c r="P1656" i="1"/>
  <c r="Q1656" i="1" s="1"/>
  <c r="R1656" i="1"/>
  <c r="S1656" i="1"/>
  <c r="T1656" i="1"/>
  <c r="U1656" i="1"/>
  <c r="V1656" i="1"/>
  <c r="W1656" i="1"/>
  <c r="X1656" i="1"/>
  <c r="Y1656" i="1"/>
  <c r="Z1656" i="1"/>
  <c r="AA1656" i="1"/>
  <c r="AB1656" i="1"/>
  <c r="AC1656" i="1"/>
  <c r="AE1656" i="1"/>
  <c r="AF1656" i="1"/>
  <c r="AG1656" i="1" s="1"/>
  <c r="AH1656" i="1"/>
  <c r="AJ1656" i="1"/>
  <c r="AI1656" i="1" s="1"/>
  <c r="AK1656" i="1"/>
  <c r="AL1656" i="1" s="1"/>
  <c r="AN1656" i="1"/>
  <c r="AQ1656" i="1"/>
  <c r="AR1656" i="1"/>
  <c r="M1657" i="1"/>
  <c r="V1657" i="1" s="1"/>
  <c r="N1657" i="1"/>
  <c r="O1657" i="1"/>
  <c r="P1657" i="1"/>
  <c r="Q1657" i="1"/>
  <c r="R1657" i="1"/>
  <c r="S1657" i="1"/>
  <c r="T1657" i="1"/>
  <c r="U1657" i="1"/>
  <c r="W1657" i="1"/>
  <c r="X1657" i="1"/>
  <c r="Y1657" i="1"/>
  <c r="Z1657" i="1"/>
  <c r="AA1657" i="1"/>
  <c r="AB1657" i="1"/>
  <c r="AC1657" i="1"/>
  <c r="AE1657" i="1"/>
  <c r="AF1657" i="1"/>
  <c r="AG1657" i="1" s="1"/>
  <c r="AH1657" i="1"/>
  <c r="AJ1657" i="1"/>
  <c r="AN1657" i="1"/>
  <c r="AQ1657" i="1"/>
  <c r="AR1657" i="1"/>
  <c r="M1658" i="1"/>
  <c r="N1658" i="1"/>
  <c r="O1658" i="1"/>
  <c r="P1658" i="1"/>
  <c r="Q1658" i="1" s="1"/>
  <c r="R1658" i="1"/>
  <c r="S1658" i="1"/>
  <c r="T1658" i="1"/>
  <c r="U1658" i="1"/>
  <c r="V1658" i="1"/>
  <c r="W1658" i="1"/>
  <c r="X1658" i="1"/>
  <c r="Y1658" i="1"/>
  <c r="Z1658" i="1"/>
  <c r="AA1658" i="1"/>
  <c r="AB1658" i="1"/>
  <c r="AC1658" i="1"/>
  <c r="AE1658" i="1"/>
  <c r="AF1658" i="1"/>
  <c r="AG1658" i="1" s="1"/>
  <c r="AH1658" i="1"/>
  <c r="AJ1658" i="1"/>
  <c r="AN1658" i="1"/>
  <c r="AM1658" i="1" s="1"/>
  <c r="AQ1658" i="1"/>
  <c r="AR1658" i="1"/>
  <c r="M1659" i="1"/>
  <c r="V1659" i="1" s="1"/>
  <c r="N1659" i="1"/>
  <c r="O1659" i="1"/>
  <c r="P1659" i="1"/>
  <c r="Q1659" i="1"/>
  <c r="R1659" i="1"/>
  <c r="S1659" i="1"/>
  <c r="T1659" i="1"/>
  <c r="U1659" i="1"/>
  <c r="W1659" i="1"/>
  <c r="X1659" i="1"/>
  <c r="Y1659" i="1"/>
  <c r="Z1659" i="1"/>
  <c r="AA1659" i="1"/>
  <c r="AB1659" i="1"/>
  <c r="AC1659" i="1"/>
  <c r="AE1659" i="1"/>
  <c r="AF1659" i="1"/>
  <c r="AG1659" i="1"/>
  <c r="AH1659" i="1"/>
  <c r="AJ1659" i="1"/>
  <c r="AI1659" i="1" s="1"/>
  <c r="AN1659" i="1"/>
  <c r="AM1659" i="1" s="1"/>
  <c r="AO1659" i="1"/>
  <c r="AP1659" i="1" s="1"/>
  <c r="AQ1659" i="1"/>
  <c r="AR1659" i="1"/>
  <c r="M1660" i="1"/>
  <c r="V1660" i="1" s="1"/>
  <c r="N1660" i="1"/>
  <c r="O1660" i="1"/>
  <c r="P1660" i="1"/>
  <c r="Q1660" i="1"/>
  <c r="R1660" i="1"/>
  <c r="S1660" i="1"/>
  <c r="T1660" i="1"/>
  <c r="U1660" i="1"/>
  <c r="W1660" i="1"/>
  <c r="X1660" i="1"/>
  <c r="Y1660" i="1"/>
  <c r="Z1660" i="1"/>
  <c r="AA1660" i="1"/>
  <c r="AB1660" i="1"/>
  <c r="AC1660" i="1"/>
  <c r="AE1660" i="1"/>
  <c r="AF1660" i="1"/>
  <c r="AG1660" i="1" s="1"/>
  <c r="AH1660" i="1"/>
  <c r="AI1660" i="1"/>
  <c r="AJ1660" i="1"/>
  <c r="AK1660" i="1" s="1"/>
  <c r="AL1660" i="1" s="1"/>
  <c r="AN1660" i="1"/>
  <c r="AQ1660" i="1"/>
  <c r="AR1660" i="1"/>
  <c r="M1661" i="1"/>
  <c r="N1661" i="1"/>
  <c r="O1661" i="1"/>
  <c r="P1661" i="1"/>
  <c r="Q1661" i="1" s="1"/>
  <c r="R1661" i="1"/>
  <c r="S1661" i="1"/>
  <c r="T1661" i="1"/>
  <c r="U1661" i="1"/>
  <c r="V1661" i="1"/>
  <c r="W1661" i="1"/>
  <c r="X1661" i="1"/>
  <c r="Y1661" i="1"/>
  <c r="Z1661" i="1"/>
  <c r="AA1661" i="1"/>
  <c r="AD1661" i="1" s="1"/>
  <c r="AB1661" i="1"/>
  <c r="AC1661" i="1"/>
  <c r="AE1661" i="1"/>
  <c r="AF1661" i="1"/>
  <c r="AG1661" i="1" s="1"/>
  <c r="AH1661" i="1"/>
  <c r="AJ1661" i="1"/>
  <c r="AN1661" i="1"/>
  <c r="AQ1661" i="1"/>
  <c r="AR1661" i="1"/>
  <c r="M1662" i="1"/>
  <c r="N1662" i="1"/>
  <c r="O1662" i="1"/>
  <c r="P1662" i="1"/>
  <c r="Q1662" i="1" s="1"/>
  <c r="R1662" i="1"/>
  <c r="S1662" i="1"/>
  <c r="T1662" i="1"/>
  <c r="U1662" i="1"/>
  <c r="V1662" i="1"/>
  <c r="W1662" i="1"/>
  <c r="X1662" i="1"/>
  <c r="Y1662" i="1"/>
  <c r="Z1662" i="1"/>
  <c r="AA1662" i="1"/>
  <c r="AB1662" i="1"/>
  <c r="AC1662" i="1"/>
  <c r="AE1662" i="1"/>
  <c r="AF1662" i="1"/>
  <c r="AG1662" i="1"/>
  <c r="AH1662" i="1"/>
  <c r="AJ1662" i="1"/>
  <c r="AI1662" i="1" s="1"/>
  <c r="AN1662" i="1"/>
  <c r="AM1662" i="1" s="1"/>
  <c r="AQ1662" i="1"/>
  <c r="AR1662" i="1"/>
  <c r="M1663" i="1"/>
  <c r="V1663" i="1" s="1"/>
  <c r="N1663" i="1"/>
  <c r="O1663" i="1"/>
  <c r="P1663" i="1"/>
  <c r="Q1663" i="1" s="1"/>
  <c r="R1663" i="1"/>
  <c r="S1663" i="1"/>
  <c r="T1663" i="1"/>
  <c r="U1663" i="1"/>
  <c r="W1663" i="1"/>
  <c r="X1663" i="1"/>
  <c r="Y1663" i="1"/>
  <c r="Z1663" i="1"/>
  <c r="AA1663" i="1"/>
  <c r="AB1663" i="1"/>
  <c r="AC1663" i="1"/>
  <c r="AE1663" i="1"/>
  <c r="AF1663" i="1"/>
  <c r="AG1663" i="1" s="1"/>
  <c r="AH1663" i="1"/>
  <c r="AJ1663" i="1"/>
  <c r="AI1663" i="1" s="1"/>
  <c r="AN1663" i="1"/>
  <c r="AQ1663" i="1"/>
  <c r="AR1663" i="1"/>
  <c r="M1664" i="1"/>
  <c r="N1664" i="1"/>
  <c r="O1664" i="1"/>
  <c r="P1664" i="1"/>
  <c r="Q1664" i="1" s="1"/>
  <c r="R1664" i="1"/>
  <c r="S1664" i="1"/>
  <c r="T1664" i="1"/>
  <c r="U1664" i="1"/>
  <c r="V1664" i="1"/>
  <c r="W1664" i="1"/>
  <c r="X1664" i="1"/>
  <c r="Y1664" i="1"/>
  <c r="Z1664" i="1"/>
  <c r="AA1664" i="1"/>
  <c r="AB1664" i="1"/>
  <c r="AC1664" i="1"/>
  <c r="AE1664" i="1"/>
  <c r="AF1664" i="1"/>
  <c r="AG1664" i="1"/>
  <c r="AH1664" i="1"/>
  <c r="AI1664" i="1"/>
  <c r="AJ1664" i="1"/>
  <c r="AK1664" i="1"/>
  <c r="AL1664" i="1" s="1"/>
  <c r="AM1664" i="1"/>
  <c r="AN1664" i="1"/>
  <c r="AO1664" i="1"/>
  <c r="AP1664" i="1" s="1"/>
  <c r="AQ1664" i="1"/>
  <c r="AR1664" i="1"/>
  <c r="M1665" i="1"/>
  <c r="V1665" i="1" s="1"/>
  <c r="N1665" i="1"/>
  <c r="O1665" i="1"/>
  <c r="P1665" i="1"/>
  <c r="Q1665" i="1"/>
  <c r="R1665" i="1"/>
  <c r="S1665" i="1"/>
  <c r="T1665" i="1"/>
  <c r="U1665" i="1"/>
  <c r="W1665" i="1"/>
  <c r="X1665" i="1"/>
  <c r="Y1665" i="1"/>
  <c r="Z1665" i="1"/>
  <c r="AA1665" i="1"/>
  <c r="AB1665" i="1"/>
  <c r="AC1665" i="1"/>
  <c r="AE1665" i="1"/>
  <c r="AF1665" i="1"/>
  <c r="AG1665" i="1" s="1"/>
  <c r="AH1665" i="1"/>
  <c r="AJ1665" i="1"/>
  <c r="AN1665" i="1"/>
  <c r="AQ1665" i="1"/>
  <c r="AR1665" i="1"/>
  <c r="M1666" i="1"/>
  <c r="N1666" i="1"/>
  <c r="O1666" i="1"/>
  <c r="P1666" i="1"/>
  <c r="Q1666" i="1" s="1"/>
  <c r="R1666" i="1"/>
  <c r="S1666" i="1"/>
  <c r="T1666" i="1"/>
  <c r="U1666" i="1"/>
  <c r="V1666" i="1"/>
  <c r="W1666" i="1"/>
  <c r="X1666" i="1"/>
  <c r="Y1666" i="1"/>
  <c r="Z1666" i="1"/>
  <c r="AA1666" i="1"/>
  <c r="AD1666" i="1" s="1"/>
  <c r="AB1666" i="1"/>
  <c r="AC1666" i="1"/>
  <c r="AE1666" i="1"/>
  <c r="AF1666" i="1"/>
  <c r="AG1666" i="1"/>
  <c r="AH1666" i="1"/>
  <c r="AJ1666" i="1"/>
  <c r="AN1666" i="1"/>
  <c r="AQ1666" i="1"/>
  <c r="AR1666" i="1"/>
  <c r="M1667" i="1"/>
  <c r="V1667" i="1" s="1"/>
  <c r="N1667" i="1"/>
  <c r="O1667" i="1"/>
  <c r="P1667" i="1"/>
  <c r="Q1667" i="1" s="1"/>
  <c r="R1667" i="1"/>
  <c r="S1667" i="1"/>
  <c r="T1667" i="1"/>
  <c r="U1667" i="1"/>
  <c r="W1667" i="1"/>
  <c r="X1667" i="1"/>
  <c r="Y1667" i="1"/>
  <c r="Z1667" i="1"/>
  <c r="AA1667" i="1"/>
  <c r="AB1667" i="1"/>
  <c r="AC1667" i="1"/>
  <c r="AE1667" i="1"/>
  <c r="AF1667" i="1"/>
  <c r="AG1667" i="1"/>
  <c r="AH1667" i="1"/>
  <c r="AJ1667" i="1"/>
  <c r="AN1667" i="1"/>
  <c r="AM1667" i="1" s="1"/>
  <c r="AO1667" i="1"/>
  <c r="AP1667" i="1" s="1"/>
  <c r="AQ1667" i="1"/>
  <c r="AR1667" i="1"/>
  <c r="M1668" i="1"/>
  <c r="V1668" i="1" s="1"/>
  <c r="N1668" i="1"/>
  <c r="O1668" i="1"/>
  <c r="P1668" i="1"/>
  <c r="Q1668" i="1" s="1"/>
  <c r="R1668" i="1"/>
  <c r="S1668" i="1"/>
  <c r="T1668" i="1"/>
  <c r="U1668" i="1"/>
  <c r="W1668" i="1"/>
  <c r="X1668" i="1"/>
  <c r="Y1668" i="1"/>
  <c r="Z1668" i="1"/>
  <c r="AA1668" i="1"/>
  <c r="AB1668" i="1"/>
  <c r="AC1668" i="1"/>
  <c r="AE1668" i="1"/>
  <c r="AF1668" i="1"/>
  <c r="AG1668" i="1" s="1"/>
  <c r="AH1668" i="1"/>
  <c r="AJ1668" i="1"/>
  <c r="AK1668" i="1" s="1"/>
  <c r="AL1668" i="1" s="1"/>
  <c r="AN1668" i="1"/>
  <c r="AO1668" i="1" s="1"/>
  <c r="AP1668" i="1" s="1"/>
  <c r="AQ1668" i="1"/>
  <c r="AR1668" i="1"/>
  <c r="M1669" i="1"/>
  <c r="N1669" i="1"/>
  <c r="O1669" i="1"/>
  <c r="P1669" i="1"/>
  <c r="Q1669" i="1" s="1"/>
  <c r="R1669" i="1"/>
  <c r="S1669" i="1"/>
  <c r="T1669" i="1"/>
  <c r="U1669" i="1"/>
  <c r="V1669" i="1"/>
  <c r="W1669" i="1"/>
  <c r="X1669" i="1"/>
  <c r="Y1669" i="1"/>
  <c r="Z1669" i="1"/>
  <c r="AA1669" i="1"/>
  <c r="AD1669" i="1" s="1"/>
  <c r="AB1669" i="1"/>
  <c r="AC1669" i="1"/>
  <c r="AE1669" i="1"/>
  <c r="AF1669" i="1"/>
  <c r="AG1669" i="1" s="1"/>
  <c r="AH1669" i="1"/>
  <c r="AJ1669" i="1"/>
  <c r="AK1669" i="1" s="1"/>
  <c r="AL1669" i="1" s="1"/>
  <c r="AN1669" i="1"/>
  <c r="AO1669" i="1" s="1"/>
  <c r="AP1669" i="1" s="1"/>
  <c r="AQ1669" i="1"/>
  <c r="AR1669" i="1"/>
  <c r="M1670" i="1"/>
  <c r="N1670" i="1"/>
  <c r="O1670" i="1"/>
  <c r="P1670" i="1"/>
  <c r="Q1670" i="1" s="1"/>
  <c r="R1670" i="1"/>
  <c r="S1670" i="1"/>
  <c r="T1670" i="1"/>
  <c r="U1670" i="1"/>
  <c r="V1670" i="1"/>
  <c r="W1670" i="1"/>
  <c r="X1670" i="1"/>
  <c r="Y1670" i="1"/>
  <c r="Z1670" i="1"/>
  <c r="AA1670" i="1"/>
  <c r="AD1670" i="1" s="1"/>
  <c r="AB1670" i="1"/>
  <c r="AC1670" i="1"/>
  <c r="AE1670" i="1"/>
  <c r="AF1670" i="1"/>
  <c r="AG1670" i="1" s="1"/>
  <c r="AH1670" i="1"/>
  <c r="AJ1670" i="1"/>
  <c r="AI1670" i="1" s="1"/>
  <c r="AK1670" i="1"/>
  <c r="AL1670" i="1" s="1"/>
  <c r="AN1670" i="1"/>
  <c r="AQ1670" i="1"/>
  <c r="AR1670" i="1"/>
  <c r="M1671" i="1"/>
  <c r="V1671" i="1" s="1"/>
  <c r="N1671" i="1"/>
  <c r="O1671" i="1"/>
  <c r="P1671" i="1"/>
  <c r="Q1671" i="1"/>
  <c r="R1671" i="1"/>
  <c r="S1671" i="1"/>
  <c r="T1671" i="1"/>
  <c r="U1671" i="1"/>
  <c r="W1671" i="1"/>
  <c r="X1671" i="1"/>
  <c r="Y1671" i="1"/>
  <c r="Z1671" i="1"/>
  <c r="AA1671" i="1"/>
  <c r="AB1671" i="1"/>
  <c r="AC1671" i="1"/>
  <c r="AE1671" i="1"/>
  <c r="AF1671" i="1"/>
  <c r="AG1671" i="1" s="1"/>
  <c r="AH1671" i="1"/>
  <c r="AJ1671" i="1"/>
  <c r="AI1671" i="1" s="1"/>
  <c r="AK1671" i="1"/>
  <c r="AL1671" i="1" s="1"/>
  <c r="AN1671" i="1"/>
  <c r="AM1671" i="1" s="1"/>
  <c r="AO1671" i="1"/>
  <c r="AP1671" i="1" s="1"/>
  <c r="AQ1671" i="1"/>
  <c r="AR1671" i="1"/>
  <c r="M1672" i="1"/>
  <c r="V1672" i="1" s="1"/>
  <c r="N1672" i="1"/>
  <c r="O1672" i="1"/>
  <c r="P1672" i="1"/>
  <c r="Q1672" i="1" s="1"/>
  <c r="R1672" i="1"/>
  <c r="S1672" i="1"/>
  <c r="T1672" i="1"/>
  <c r="U1672" i="1"/>
  <c r="W1672" i="1"/>
  <c r="X1672" i="1"/>
  <c r="Y1672" i="1"/>
  <c r="Z1672" i="1"/>
  <c r="AA1672" i="1"/>
  <c r="AB1672" i="1"/>
  <c r="AC1672" i="1"/>
  <c r="AE1672" i="1"/>
  <c r="AF1672" i="1"/>
  <c r="AG1672" i="1"/>
  <c r="AH1672" i="1"/>
  <c r="AJ1672" i="1"/>
  <c r="AN1672" i="1"/>
  <c r="AM1672" i="1" s="1"/>
  <c r="AQ1672" i="1"/>
  <c r="AR1672" i="1"/>
  <c r="M1673" i="1"/>
  <c r="N1673" i="1"/>
  <c r="O1673" i="1"/>
  <c r="P1673" i="1"/>
  <c r="Q1673" i="1" s="1"/>
  <c r="R1673" i="1"/>
  <c r="S1673" i="1"/>
  <c r="T1673" i="1"/>
  <c r="U1673" i="1"/>
  <c r="V1673" i="1"/>
  <c r="W1673" i="1"/>
  <c r="X1673" i="1"/>
  <c r="Y1673" i="1"/>
  <c r="Z1673" i="1"/>
  <c r="AA1673" i="1"/>
  <c r="AB1673" i="1"/>
  <c r="AC1673" i="1"/>
  <c r="AE1673" i="1"/>
  <c r="AF1673" i="1"/>
  <c r="AG1673" i="1" s="1"/>
  <c r="AH1673" i="1"/>
  <c r="AJ1673" i="1"/>
  <c r="AM1673" i="1"/>
  <c r="AN1673" i="1"/>
  <c r="AO1673" i="1" s="1"/>
  <c r="AP1673" i="1" s="1"/>
  <c r="AQ1673" i="1"/>
  <c r="AR1673" i="1"/>
  <c r="M1674" i="1"/>
  <c r="N1674" i="1"/>
  <c r="O1674" i="1"/>
  <c r="P1674" i="1"/>
  <c r="Q1674" i="1" s="1"/>
  <c r="R1674" i="1"/>
  <c r="S1674" i="1"/>
  <c r="T1674" i="1"/>
  <c r="U1674" i="1"/>
  <c r="V1674" i="1"/>
  <c r="W1674" i="1"/>
  <c r="X1674" i="1"/>
  <c r="Y1674" i="1"/>
  <c r="Z1674" i="1"/>
  <c r="AA1674" i="1"/>
  <c r="AB1674" i="1"/>
  <c r="AC1674" i="1"/>
  <c r="AE1674" i="1"/>
  <c r="AF1674" i="1"/>
  <c r="AG1674" i="1"/>
  <c r="AH1674" i="1"/>
  <c r="AJ1674" i="1"/>
  <c r="AI1674" i="1" s="1"/>
  <c r="AN1674" i="1"/>
  <c r="AM1674" i="1" s="1"/>
  <c r="AO1674" i="1"/>
  <c r="AP1674" i="1" s="1"/>
  <c r="AQ1674" i="1"/>
  <c r="AR1674" i="1"/>
  <c r="M1675" i="1"/>
  <c r="V1675" i="1" s="1"/>
  <c r="N1675" i="1"/>
  <c r="O1675" i="1"/>
  <c r="P1675" i="1"/>
  <c r="Q1675" i="1" s="1"/>
  <c r="R1675" i="1"/>
  <c r="S1675" i="1"/>
  <c r="T1675" i="1"/>
  <c r="U1675" i="1"/>
  <c r="W1675" i="1"/>
  <c r="X1675" i="1"/>
  <c r="Y1675" i="1"/>
  <c r="Z1675" i="1"/>
  <c r="AA1675" i="1"/>
  <c r="AB1675" i="1"/>
  <c r="AC1675" i="1"/>
  <c r="AE1675" i="1"/>
  <c r="AF1675" i="1"/>
  <c r="AG1675" i="1"/>
  <c r="AH1675" i="1"/>
  <c r="AJ1675" i="1"/>
  <c r="AI1675" i="1" s="1"/>
  <c r="AN1675" i="1"/>
  <c r="AM1675" i="1" s="1"/>
  <c r="AQ1675" i="1"/>
  <c r="AR1675" i="1"/>
  <c r="M1676" i="1"/>
  <c r="V1676" i="1" s="1"/>
  <c r="N1676" i="1"/>
  <c r="O1676" i="1"/>
  <c r="P1676" i="1"/>
  <c r="Q1676" i="1"/>
  <c r="R1676" i="1"/>
  <c r="S1676" i="1"/>
  <c r="T1676" i="1"/>
  <c r="U1676" i="1"/>
  <c r="W1676" i="1"/>
  <c r="X1676" i="1"/>
  <c r="Y1676" i="1"/>
  <c r="Z1676" i="1"/>
  <c r="AA1676" i="1"/>
  <c r="AB1676" i="1"/>
  <c r="AC1676" i="1"/>
  <c r="AE1676" i="1"/>
  <c r="AF1676" i="1"/>
  <c r="AG1676" i="1"/>
  <c r="AH1676" i="1"/>
  <c r="AJ1676" i="1"/>
  <c r="AI1676" i="1" s="1"/>
  <c r="AN1676" i="1"/>
  <c r="AM1676" i="1" s="1"/>
  <c r="AO1676" i="1"/>
  <c r="AP1676" i="1" s="1"/>
  <c r="AQ1676" i="1"/>
  <c r="AR1676" i="1"/>
  <c r="M1677" i="1"/>
  <c r="V1677" i="1" s="1"/>
  <c r="N1677" i="1"/>
  <c r="O1677" i="1"/>
  <c r="P1677" i="1"/>
  <c r="Q1677" i="1"/>
  <c r="R1677" i="1"/>
  <c r="S1677" i="1"/>
  <c r="T1677" i="1"/>
  <c r="U1677" i="1"/>
  <c r="W1677" i="1"/>
  <c r="X1677" i="1"/>
  <c r="Y1677" i="1"/>
  <c r="Z1677" i="1"/>
  <c r="AA1677" i="1"/>
  <c r="AB1677" i="1"/>
  <c r="AC1677" i="1"/>
  <c r="AE1677" i="1"/>
  <c r="AF1677" i="1"/>
  <c r="AG1677" i="1" s="1"/>
  <c r="AH1677" i="1"/>
  <c r="AJ1677" i="1"/>
  <c r="AK1677" i="1" s="1"/>
  <c r="AL1677" i="1" s="1"/>
  <c r="AN1677" i="1"/>
  <c r="AO1677" i="1" s="1"/>
  <c r="AP1677" i="1" s="1"/>
  <c r="AQ1677" i="1"/>
  <c r="AR1677" i="1"/>
  <c r="M1678" i="1"/>
  <c r="N1678" i="1"/>
  <c r="O1678" i="1"/>
  <c r="P1678" i="1"/>
  <c r="Q1678" i="1" s="1"/>
  <c r="R1678" i="1"/>
  <c r="S1678" i="1"/>
  <c r="T1678" i="1"/>
  <c r="U1678" i="1"/>
  <c r="V1678" i="1"/>
  <c r="W1678" i="1"/>
  <c r="X1678" i="1"/>
  <c r="Y1678" i="1"/>
  <c r="Z1678" i="1"/>
  <c r="AA1678" i="1"/>
  <c r="AB1678" i="1"/>
  <c r="AC1678" i="1"/>
  <c r="AE1678" i="1"/>
  <c r="AF1678" i="1"/>
  <c r="AG1678" i="1" s="1"/>
  <c r="AH1678" i="1"/>
  <c r="AJ1678" i="1"/>
  <c r="AN1678" i="1"/>
  <c r="AQ1678" i="1"/>
  <c r="AR1678" i="1"/>
  <c r="M1679" i="1"/>
  <c r="V1679" i="1" s="1"/>
  <c r="N1679" i="1"/>
  <c r="O1679" i="1"/>
  <c r="P1679" i="1"/>
  <c r="Q1679" i="1" s="1"/>
  <c r="R1679" i="1"/>
  <c r="S1679" i="1"/>
  <c r="T1679" i="1"/>
  <c r="U1679" i="1"/>
  <c r="W1679" i="1"/>
  <c r="X1679" i="1"/>
  <c r="Y1679" i="1"/>
  <c r="Z1679" i="1"/>
  <c r="AA1679" i="1"/>
  <c r="AB1679" i="1"/>
  <c r="AC1679" i="1"/>
  <c r="AE1679" i="1"/>
  <c r="AF1679" i="1"/>
  <c r="AG1679" i="1" s="1"/>
  <c r="AH1679" i="1"/>
  <c r="AJ1679" i="1"/>
  <c r="AN1679" i="1"/>
  <c r="AM1679" i="1" s="1"/>
  <c r="AO1679" i="1"/>
  <c r="AP1679" i="1" s="1"/>
  <c r="AQ1679" i="1"/>
  <c r="AR1679" i="1"/>
  <c r="M1680" i="1"/>
  <c r="V1680" i="1" s="1"/>
  <c r="N1680" i="1"/>
  <c r="O1680" i="1"/>
  <c r="P1680" i="1"/>
  <c r="Q1680" i="1" s="1"/>
  <c r="R1680" i="1"/>
  <c r="S1680" i="1"/>
  <c r="T1680" i="1"/>
  <c r="U1680" i="1"/>
  <c r="W1680" i="1"/>
  <c r="X1680" i="1"/>
  <c r="Y1680" i="1"/>
  <c r="Z1680" i="1"/>
  <c r="AA1680" i="1"/>
  <c r="AB1680" i="1"/>
  <c r="AC1680" i="1"/>
  <c r="AE1680" i="1"/>
  <c r="AF1680" i="1"/>
  <c r="AG1680" i="1" s="1"/>
  <c r="AH1680" i="1"/>
  <c r="AJ1680" i="1"/>
  <c r="AI1680" i="1" s="1"/>
  <c r="AN1680" i="1"/>
  <c r="AM1680" i="1" s="1"/>
  <c r="AQ1680" i="1"/>
  <c r="AR1680" i="1"/>
  <c r="M1681" i="1"/>
  <c r="N1681" i="1"/>
  <c r="O1681" i="1"/>
  <c r="P1681" i="1"/>
  <c r="Q1681" i="1" s="1"/>
  <c r="R1681" i="1"/>
  <c r="S1681" i="1"/>
  <c r="T1681" i="1"/>
  <c r="U1681" i="1"/>
  <c r="V1681" i="1"/>
  <c r="W1681" i="1"/>
  <c r="X1681" i="1"/>
  <c r="Y1681" i="1"/>
  <c r="Z1681" i="1"/>
  <c r="AA1681" i="1"/>
  <c r="AD1681" i="1" s="1"/>
  <c r="AB1681" i="1"/>
  <c r="AC1681" i="1"/>
  <c r="AE1681" i="1"/>
  <c r="AF1681" i="1"/>
  <c r="AG1681" i="1" s="1"/>
  <c r="AH1681" i="1"/>
  <c r="AJ1681" i="1"/>
  <c r="AN1681" i="1"/>
  <c r="AQ1681" i="1"/>
  <c r="AR1681" i="1"/>
  <c r="M1682" i="1"/>
  <c r="N1682" i="1"/>
  <c r="O1682" i="1"/>
  <c r="P1682" i="1"/>
  <c r="Q1682" i="1" s="1"/>
  <c r="R1682" i="1"/>
  <c r="S1682" i="1"/>
  <c r="T1682" i="1"/>
  <c r="U1682" i="1"/>
  <c r="V1682" i="1"/>
  <c r="W1682" i="1"/>
  <c r="X1682" i="1"/>
  <c r="Y1682" i="1"/>
  <c r="Z1682" i="1"/>
  <c r="AA1682" i="1"/>
  <c r="AD1682" i="1" s="1"/>
  <c r="AB1682" i="1"/>
  <c r="AC1682" i="1"/>
  <c r="AE1682" i="1"/>
  <c r="AF1682" i="1"/>
  <c r="AG1682" i="1" s="1"/>
  <c r="AH1682" i="1"/>
  <c r="AJ1682" i="1"/>
  <c r="AI1682" i="1" s="1"/>
  <c r="AN1682" i="1"/>
  <c r="AM1682" i="1" s="1"/>
  <c r="AQ1682" i="1"/>
  <c r="AR1682" i="1"/>
  <c r="M1683" i="1"/>
  <c r="V1683" i="1" s="1"/>
  <c r="N1683" i="1"/>
  <c r="O1683" i="1"/>
  <c r="P1683" i="1"/>
  <c r="Q1683" i="1" s="1"/>
  <c r="R1683" i="1"/>
  <c r="S1683" i="1"/>
  <c r="T1683" i="1"/>
  <c r="U1683" i="1"/>
  <c r="W1683" i="1"/>
  <c r="X1683" i="1"/>
  <c r="Y1683" i="1"/>
  <c r="Z1683" i="1"/>
  <c r="AA1683" i="1"/>
  <c r="AB1683" i="1"/>
  <c r="AC1683" i="1"/>
  <c r="AE1683" i="1"/>
  <c r="AF1683" i="1"/>
  <c r="AG1683" i="1"/>
  <c r="AH1683" i="1"/>
  <c r="AJ1683" i="1"/>
  <c r="AK1683" i="1" s="1"/>
  <c r="AL1683" i="1" s="1"/>
  <c r="AM1683" i="1"/>
  <c r="AN1683" i="1"/>
  <c r="AO1683" i="1" s="1"/>
  <c r="AP1683" i="1" s="1"/>
  <c r="AQ1683" i="1"/>
  <c r="AR1683" i="1"/>
  <c r="M1684" i="1"/>
  <c r="N1684" i="1"/>
  <c r="O1684" i="1"/>
  <c r="P1684" i="1"/>
  <c r="Q1684" i="1" s="1"/>
  <c r="R1684" i="1"/>
  <c r="S1684" i="1"/>
  <c r="T1684" i="1"/>
  <c r="U1684" i="1"/>
  <c r="V1684" i="1"/>
  <c r="W1684" i="1"/>
  <c r="X1684" i="1"/>
  <c r="Y1684" i="1"/>
  <c r="Z1684" i="1"/>
  <c r="AA1684" i="1"/>
  <c r="AB1684" i="1"/>
  <c r="AC1684" i="1"/>
  <c r="AD1684" i="1"/>
  <c r="AE1684" i="1"/>
  <c r="AF1684" i="1"/>
  <c r="AG1684" i="1" s="1"/>
  <c r="AH1684" i="1"/>
  <c r="AI1684" i="1"/>
  <c r="AJ1684" i="1"/>
  <c r="AK1684" i="1" s="1"/>
  <c r="AL1684" i="1"/>
  <c r="AN1684" i="1"/>
  <c r="AO1684" i="1" s="1"/>
  <c r="AP1684" i="1" s="1"/>
  <c r="AQ1684" i="1"/>
  <c r="AR1684" i="1"/>
  <c r="M1685" i="1"/>
  <c r="N1685" i="1"/>
  <c r="O1685" i="1"/>
  <c r="P1685" i="1"/>
  <c r="Q1685" i="1" s="1"/>
  <c r="R1685" i="1"/>
  <c r="S1685" i="1"/>
  <c r="T1685" i="1"/>
  <c r="U1685" i="1"/>
  <c r="V1685" i="1"/>
  <c r="W1685" i="1"/>
  <c r="X1685" i="1"/>
  <c r="Y1685" i="1"/>
  <c r="Z1685" i="1"/>
  <c r="AA1685" i="1"/>
  <c r="AB1685" i="1"/>
  <c r="AC1685" i="1"/>
  <c r="AE1685" i="1"/>
  <c r="AF1685" i="1"/>
  <c r="AG1685" i="1" s="1"/>
  <c r="AH1685" i="1"/>
  <c r="AJ1685" i="1"/>
  <c r="AK1685" i="1" s="1"/>
  <c r="AL1685" i="1" s="1"/>
  <c r="AN1685" i="1"/>
  <c r="AQ1685" i="1"/>
  <c r="AR1685" i="1"/>
  <c r="M1686" i="1"/>
  <c r="N1686" i="1"/>
  <c r="O1686" i="1"/>
  <c r="P1686" i="1"/>
  <c r="Q1686" i="1" s="1"/>
  <c r="R1686" i="1"/>
  <c r="S1686" i="1"/>
  <c r="T1686" i="1"/>
  <c r="U1686" i="1"/>
  <c r="V1686" i="1"/>
  <c r="W1686" i="1"/>
  <c r="X1686" i="1"/>
  <c r="Y1686" i="1"/>
  <c r="Z1686" i="1"/>
  <c r="AA1686" i="1"/>
  <c r="AB1686" i="1"/>
  <c r="AC1686" i="1"/>
  <c r="AE1686" i="1"/>
  <c r="AF1686" i="1"/>
  <c r="AG1686" i="1" s="1"/>
  <c r="AH1686" i="1"/>
  <c r="AJ1686" i="1"/>
  <c r="AN1686" i="1"/>
  <c r="AO1686" i="1" s="1"/>
  <c r="AP1686" i="1" s="1"/>
  <c r="AQ1686" i="1"/>
  <c r="AR1686" i="1"/>
  <c r="M1687" i="1"/>
  <c r="N1687" i="1"/>
  <c r="O1687" i="1"/>
  <c r="P1687" i="1"/>
  <c r="Q1687" i="1" s="1"/>
  <c r="R1687" i="1"/>
  <c r="S1687" i="1"/>
  <c r="T1687" i="1"/>
  <c r="U1687" i="1"/>
  <c r="V1687" i="1"/>
  <c r="W1687" i="1"/>
  <c r="X1687" i="1"/>
  <c r="Y1687" i="1"/>
  <c r="Z1687" i="1"/>
  <c r="AA1687" i="1"/>
  <c r="AB1687" i="1"/>
  <c r="AC1687" i="1"/>
  <c r="AE1687" i="1"/>
  <c r="AF1687" i="1"/>
  <c r="AG1687" i="1" s="1"/>
  <c r="AH1687" i="1"/>
  <c r="AJ1687" i="1"/>
  <c r="AM1687" i="1"/>
  <c r="AN1687" i="1"/>
  <c r="AO1687" i="1" s="1"/>
  <c r="AP1687" i="1" s="1"/>
  <c r="AQ1687" i="1"/>
  <c r="AR1687" i="1"/>
  <c r="M1688" i="1"/>
  <c r="N1688" i="1"/>
  <c r="O1688" i="1"/>
  <c r="P1688" i="1"/>
  <c r="Q1688" i="1" s="1"/>
  <c r="R1688" i="1"/>
  <c r="S1688" i="1"/>
  <c r="T1688" i="1"/>
  <c r="U1688" i="1"/>
  <c r="V1688" i="1"/>
  <c r="W1688" i="1"/>
  <c r="X1688" i="1"/>
  <c r="Y1688" i="1"/>
  <c r="Z1688" i="1"/>
  <c r="AA1688" i="1"/>
  <c r="AB1688" i="1"/>
  <c r="AC1688" i="1"/>
  <c r="AD1688" i="1"/>
  <c r="AE1688" i="1"/>
  <c r="AF1688" i="1"/>
  <c r="AG1688" i="1" s="1"/>
  <c r="AH1688" i="1"/>
  <c r="AI1688" i="1"/>
  <c r="AJ1688" i="1"/>
  <c r="AK1688" i="1" s="1"/>
  <c r="AL1688" i="1" s="1"/>
  <c r="AN1688" i="1"/>
  <c r="AQ1688" i="1"/>
  <c r="AR1688" i="1"/>
  <c r="M1689" i="1"/>
  <c r="N1689" i="1"/>
  <c r="O1689" i="1"/>
  <c r="P1689" i="1"/>
  <c r="Q1689" i="1" s="1"/>
  <c r="R1689" i="1"/>
  <c r="S1689" i="1"/>
  <c r="T1689" i="1"/>
  <c r="U1689" i="1"/>
  <c r="V1689" i="1"/>
  <c r="W1689" i="1"/>
  <c r="X1689" i="1"/>
  <c r="Y1689" i="1"/>
  <c r="Z1689" i="1"/>
  <c r="AA1689" i="1"/>
  <c r="AB1689" i="1"/>
  <c r="AC1689" i="1"/>
  <c r="AE1689" i="1"/>
  <c r="AF1689" i="1"/>
  <c r="AG1689" i="1" s="1"/>
  <c r="AH1689" i="1"/>
  <c r="AJ1689" i="1"/>
  <c r="AN1689" i="1"/>
  <c r="AQ1689" i="1"/>
  <c r="AR1689" i="1"/>
  <c r="M1690" i="1"/>
  <c r="N1690" i="1"/>
  <c r="O1690" i="1"/>
  <c r="P1690" i="1"/>
  <c r="Q1690" i="1" s="1"/>
  <c r="R1690" i="1"/>
  <c r="S1690" i="1"/>
  <c r="T1690" i="1"/>
  <c r="U1690" i="1"/>
  <c r="V1690" i="1"/>
  <c r="W1690" i="1"/>
  <c r="X1690" i="1"/>
  <c r="Y1690" i="1"/>
  <c r="Z1690" i="1"/>
  <c r="AA1690" i="1"/>
  <c r="AD1690" i="1" s="1"/>
  <c r="AB1690" i="1"/>
  <c r="AC1690" i="1"/>
  <c r="AE1690" i="1"/>
  <c r="AF1690" i="1"/>
  <c r="AG1690" i="1" s="1"/>
  <c r="AH1690" i="1"/>
  <c r="AJ1690" i="1"/>
  <c r="AK1690" i="1" s="1"/>
  <c r="AL1690" i="1"/>
  <c r="AN1690" i="1"/>
  <c r="AQ1690" i="1"/>
  <c r="AR1690" i="1"/>
  <c r="M1691" i="1"/>
  <c r="N1691" i="1"/>
  <c r="O1691" i="1"/>
  <c r="P1691" i="1"/>
  <c r="Q1691" i="1" s="1"/>
  <c r="R1691" i="1"/>
  <c r="S1691" i="1"/>
  <c r="T1691" i="1"/>
  <c r="U1691" i="1"/>
  <c r="V1691" i="1"/>
  <c r="W1691" i="1"/>
  <c r="X1691" i="1"/>
  <c r="Y1691" i="1"/>
  <c r="Z1691" i="1"/>
  <c r="AA1691" i="1"/>
  <c r="AD1691" i="1" s="1"/>
  <c r="AB1691" i="1"/>
  <c r="AC1691" i="1"/>
  <c r="AE1691" i="1"/>
  <c r="AF1691" i="1"/>
  <c r="AG1691" i="1" s="1"/>
  <c r="AH1691" i="1"/>
  <c r="AJ1691" i="1"/>
  <c r="AM1691" i="1"/>
  <c r="AN1691" i="1"/>
  <c r="AO1691" i="1" s="1"/>
  <c r="AP1691" i="1" s="1"/>
  <c r="AQ1691" i="1"/>
  <c r="AR1691" i="1"/>
  <c r="M1692" i="1"/>
  <c r="N1692" i="1"/>
  <c r="O1692" i="1"/>
  <c r="P1692" i="1"/>
  <c r="Q1692" i="1" s="1"/>
  <c r="R1692" i="1"/>
  <c r="S1692" i="1"/>
  <c r="T1692" i="1"/>
  <c r="U1692" i="1"/>
  <c r="V1692" i="1"/>
  <c r="W1692" i="1"/>
  <c r="X1692" i="1"/>
  <c r="Y1692" i="1"/>
  <c r="Z1692" i="1"/>
  <c r="AA1692" i="1"/>
  <c r="AB1692" i="1"/>
  <c r="AC1692" i="1"/>
  <c r="AD1692" i="1"/>
  <c r="AE1692" i="1"/>
  <c r="AF1692" i="1"/>
  <c r="AG1692" i="1" s="1"/>
  <c r="AH1692" i="1"/>
  <c r="AI1692" i="1"/>
  <c r="AJ1692" i="1"/>
  <c r="AK1692" i="1" s="1"/>
  <c r="AL1692" i="1" s="1"/>
  <c r="AN1692" i="1"/>
  <c r="AQ1692" i="1"/>
  <c r="AR1692" i="1"/>
  <c r="M1693" i="1"/>
  <c r="N1693" i="1"/>
  <c r="O1693" i="1"/>
  <c r="P1693" i="1"/>
  <c r="Q1693" i="1" s="1"/>
  <c r="R1693" i="1"/>
  <c r="S1693" i="1"/>
  <c r="T1693" i="1"/>
  <c r="U1693" i="1"/>
  <c r="V1693" i="1"/>
  <c r="W1693" i="1"/>
  <c r="X1693" i="1"/>
  <c r="Y1693" i="1"/>
  <c r="Z1693" i="1"/>
  <c r="AA1693" i="1"/>
  <c r="AB1693" i="1"/>
  <c r="AC1693" i="1"/>
  <c r="AE1693" i="1"/>
  <c r="AF1693" i="1"/>
  <c r="AG1693" i="1" s="1"/>
  <c r="AH1693" i="1"/>
  <c r="AJ1693" i="1"/>
  <c r="AN1693" i="1"/>
  <c r="AO1693" i="1" s="1"/>
  <c r="AP1693" i="1" s="1"/>
  <c r="AQ1693" i="1"/>
  <c r="AR1693" i="1"/>
  <c r="M1694" i="1"/>
  <c r="N1694" i="1"/>
  <c r="O1694" i="1"/>
  <c r="P1694" i="1"/>
  <c r="Q1694" i="1" s="1"/>
  <c r="R1694" i="1"/>
  <c r="S1694" i="1"/>
  <c r="T1694" i="1"/>
  <c r="U1694" i="1"/>
  <c r="V1694" i="1"/>
  <c r="W1694" i="1"/>
  <c r="X1694" i="1"/>
  <c r="Y1694" i="1"/>
  <c r="Z1694" i="1"/>
  <c r="AA1694" i="1"/>
  <c r="AD1694" i="1" s="1"/>
  <c r="AB1694" i="1"/>
  <c r="AC1694" i="1"/>
  <c r="AE1694" i="1"/>
  <c r="AF1694" i="1"/>
  <c r="AG1694" i="1" s="1"/>
  <c r="AH1694" i="1"/>
  <c r="AJ1694" i="1"/>
  <c r="AK1694" i="1" s="1"/>
  <c r="AL1694" i="1"/>
  <c r="AN1694" i="1"/>
  <c r="AQ1694" i="1"/>
  <c r="AR1694" i="1"/>
  <c r="M1695" i="1"/>
  <c r="N1695" i="1"/>
  <c r="O1695" i="1"/>
  <c r="P1695" i="1"/>
  <c r="Q1695" i="1" s="1"/>
  <c r="R1695" i="1"/>
  <c r="S1695" i="1"/>
  <c r="T1695" i="1"/>
  <c r="U1695" i="1"/>
  <c r="V1695" i="1"/>
  <c r="W1695" i="1"/>
  <c r="X1695" i="1"/>
  <c r="Y1695" i="1"/>
  <c r="Z1695" i="1"/>
  <c r="AA1695" i="1"/>
  <c r="AD1695" i="1" s="1"/>
  <c r="AB1695" i="1"/>
  <c r="AC1695" i="1"/>
  <c r="AE1695" i="1"/>
  <c r="AF1695" i="1"/>
  <c r="AG1695" i="1" s="1"/>
  <c r="AH1695" i="1"/>
  <c r="AJ1695" i="1"/>
  <c r="AM1695" i="1"/>
  <c r="AN1695" i="1"/>
  <c r="AO1695" i="1" s="1"/>
  <c r="AP1695" i="1" s="1"/>
  <c r="AQ1695" i="1"/>
  <c r="AR1695" i="1"/>
  <c r="M1696" i="1"/>
  <c r="N1696" i="1"/>
  <c r="O1696" i="1"/>
  <c r="P1696" i="1"/>
  <c r="Q1696" i="1" s="1"/>
  <c r="R1696" i="1"/>
  <c r="S1696" i="1"/>
  <c r="T1696" i="1"/>
  <c r="U1696" i="1"/>
  <c r="V1696" i="1"/>
  <c r="W1696" i="1"/>
  <c r="X1696" i="1"/>
  <c r="Y1696" i="1"/>
  <c r="Z1696" i="1"/>
  <c r="AA1696" i="1"/>
  <c r="AB1696" i="1"/>
  <c r="AC1696" i="1"/>
  <c r="AD1696" i="1"/>
  <c r="AE1696" i="1"/>
  <c r="AF1696" i="1"/>
  <c r="AG1696" i="1" s="1"/>
  <c r="AH1696" i="1"/>
  <c r="AI1696" i="1"/>
  <c r="AJ1696" i="1"/>
  <c r="AK1696" i="1" s="1"/>
  <c r="AL1696" i="1" s="1"/>
  <c r="AN1696" i="1"/>
  <c r="AQ1696" i="1"/>
  <c r="AR1696" i="1"/>
  <c r="M1697" i="1"/>
  <c r="N1697" i="1"/>
  <c r="O1697" i="1"/>
  <c r="P1697" i="1"/>
  <c r="Q1697" i="1" s="1"/>
  <c r="R1697" i="1"/>
  <c r="S1697" i="1"/>
  <c r="T1697" i="1"/>
  <c r="U1697" i="1"/>
  <c r="V1697" i="1"/>
  <c r="W1697" i="1"/>
  <c r="X1697" i="1"/>
  <c r="Y1697" i="1"/>
  <c r="Z1697" i="1"/>
  <c r="AA1697" i="1"/>
  <c r="AB1697" i="1"/>
  <c r="AC1697" i="1"/>
  <c r="AE1697" i="1"/>
  <c r="AF1697" i="1"/>
  <c r="AG1697" i="1" s="1"/>
  <c r="AH1697" i="1"/>
  <c r="AJ1697" i="1"/>
  <c r="AN1697" i="1"/>
  <c r="AO1697" i="1" s="1"/>
  <c r="AP1697" i="1" s="1"/>
  <c r="AQ1697" i="1"/>
  <c r="AR1697" i="1"/>
  <c r="M1698" i="1"/>
  <c r="N1698" i="1"/>
  <c r="O1698" i="1"/>
  <c r="P1698" i="1"/>
  <c r="Q1698" i="1" s="1"/>
  <c r="R1698" i="1"/>
  <c r="S1698" i="1"/>
  <c r="T1698" i="1"/>
  <c r="U1698" i="1"/>
  <c r="V1698" i="1"/>
  <c r="W1698" i="1"/>
  <c r="X1698" i="1"/>
  <c r="Y1698" i="1"/>
  <c r="Z1698" i="1"/>
  <c r="AA1698" i="1"/>
  <c r="AB1698" i="1"/>
  <c r="AC1698" i="1"/>
  <c r="AE1698" i="1"/>
  <c r="AF1698" i="1"/>
  <c r="AG1698" i="1" s="1"/>
  <c r="AH1698" i="1"/>
  <c r="AJ1698" i="1"/>
  <c r="AK1698" i="1" s="1"/>
  <c r="AL1698" i="1"/>
  <c r="AN1698" i="1"/>
  <c r="AO1698" i="1" s="1"/>
  <c r="AP1698" i="1" s="1"/>
  <c r="AQ1698" i="1"/>
  <c r="AR1698" i="1"/>
  <c r="M1699" i="1"/>
  <c r="N1699" i="1"/>
  <c r="O1699" i="1"/>
  <c r="P1699" i="1"/>
  <c r="Q1699" i="1" s="1"/>
  <c r="R1699" i="1"/>
  <c r="S1699" i="1"/>
  <c r="T1699" i="1"/>
  <c r="U1699" i="1"/>
  <c r="V1699" i="1"/>
  <c r="W1699" i="1"/>
  <c r="X1699" i="1"/>
  <c r="Y1699" i="1"/>
  <c r="Z1699" i="1"/>
  <c r="AA1699" i="1"/>
  <c r="AB1699" i="1"/>
  <c r="AC1699" i="1"/>
  <c r="AE1699" i="1"/>
  <c r="AF1699" i="1"/>
  <c r="AG1699" i="1" s="1"/>
  <c r="AH1699" i="1"/>
  <c r="AJ1699" i="1"/>
  <c r="AK1699" i="1" s="1"/>
  <c r="AL1699" i="1"/>
  <c r="AN1699" i="1"/>
  <c r="AO1699" i="1" s="1"/>
  <c r="AP1699" i="1" s="1"/>
  <c r="AQ1699" i="1"/>
  <c r="AR1699" i="1"/>
  <c r="M1700" i="1"/>
  <c r="N1700" i="1"/>
  <c r="O1700" i="1"/>
  <c r="P1700" i="1"/>
  <c r="Q1700" i="1" s="1"/>
  <c r="R1700" i="1"/>
  <c r="S1700" i="1"/>
  <c r="T1700" i="1"/>
  <c r="U1700" i="1"/>
  <c r="V1700" i="1"/>
  <c r="W1700" i="1"/>
  <c r="X1700" i="1"/>
  <c r="Y1700" i="1"/>
  <c r="Z1700" i="1"/>
  <c r="AA1700" i="1"/>
  <c r="AB1700" i="1"/>
  <c r="AC1700" i="1"/>
  <c r="AE1700" i="1"/>
  <c r="AF1700" i="1"/>
  <c r="AG1700" i="1" s="1"/>
  <c r="AH1700" i="1"/>
  <c r="AJ1700" i="1"/>
  <c r="AK1700" i="1" s="1"/>
  <c r="AL1700" i="1"/>
  <c r="AN1700" i="1"/>
  <c r="AQ1700" i="1"/>
  <c r="AR1700" i="1"/>
  <c r="M1701" i="1"/>
  <c r="N1701" i="1"/>
  <c r="O1701" i="1"/>
  <c r="P1701" i="1"/>
  <c r="Q1701" i="1" s="1"/>
  <c r="R1701" i="1"/>
  <c r="S1701" i="1"/>
  <c r="T1701" i="1"/>
  <c r="U1701" i="1"/>
  <c r="V1701" i="1"/>
  <c r="W1701" i="1"/>
  <c r="X1701" i="1"/>
  <c r="Y1701" i="1"/>
  <c r="Z1701" i="1"/>
  <c r="AA1701" i="1"/>
  <c r="AD1701" i="1" s="1"/>
  <c r="AB1701" i="1"/>
  <c r="AC1701" i="1"/>
  <c r="AE1701" i="1"/>
  <c r="AF1701" i="1"/>
  <c r="AG1701" i="1" s="1"/>
  <c r="AH1701" i="1"/>
  <c r="AJ1701" i="1"/>
  <c r="AN1701" i="1"/>
  <c r="AO1701" i="1" s="1"/>
  <c r="AP1701" i="1" s="1"/>
  <c r="AQ1701" i="1"/>
  <c r="AR1701" i="1"/>
  <c r="M1702" i="1"/>
  <c r="N1702" i="1"/>
  <c r="O1702" i="1"/>
  <c r="P1702" i="1"/>
  <c r="Q1702" i="1" s="1"/>
  <c r="R1702" i="1"/>
  <c r="S1702" i="1"/>
  <c r="T1702" i="1"/>
  <c r="U1702" i="1"/>
  <c r="V1702" i="1"/>
  <c r="W1702" i="1"/>
  <c r="X1702" i="1"/>
  <c r="Y1702" i="1"/>
  <c r="Z1702" i="1"/>
  <c r="AA1702" i="1"/>
  <c r="AD1702" i="1" s="1"/>
  <c r="AB1702" i="1"/>
  <c r="AC1702" i="1"/>
  <c r="AE1702" i="1"/>
  <c r="AF1702" i="1"/>
  <c r="AG1702" i="1" s="1"/>
  <c r="AH1702" i="1"/>
  <c r="AJ1702" i="1"/>
  <c r="AK1702" i="1" s="1"/>
  <c r="AL1702" i="1" s="1"/>
  <c r="AN1702" i="1"/>
  <c r="AO1702" i="1" s="1"/>
  <c r="AP1702" i="1" s="1"/>
  <c r="AQ1702" i="1"/>
  <c r="AR1702" i="1"/>
  <c r="M1703" i="1"/>
  <c r="N1703" i="1"/>
  <c r="O1703" i="1"/>
  <c r="P1703" i="1"/>
  <c r="Q1703" i="1" s="1"/>
  <c r="R1703" i="1"/>
  <c r="S1703" i="1"/>
  <c r="T1703" i="1"/>
  <c r="U1703" i="1"/>
  <c r="V1703" i="1"/>
  <c r="W1703" i="1"/>
  <c r="X1703" i="1"/>
  <c r="Y1703" i="1"/>
  <c r="Z1703" i="1"/>
  <c r="AA1703" i="1"/>
  <c r="AB1703" i="1"/>
  <c r="AC1703" i="1"/>
  <c r="AE1703" i="1"/>
  <c r="AF1703" i="1"/>
  <c r="AG1703" i="1" s="1"/>
  <c r="AH1703" i="1"/>
  <c r="AJ1703" i="1"/>
  <c r="AK1703" i="1" s="1"/>
  <c r="AL1703" i="1" s="1"/>
  <c r="AM1703" i="1"/>
  <c r="AN1703" i="1"/>
  <c r="AO1703" i="1" s="1"/>
  <c r="AP1703" i="1" s="1"/>
  <c r="AQ1703" i="1"/>
  <c r="AR1703" i="1"/>
  <c r="M1704" i="1"/>
  <c r="N1704" i="1"/>
  <c r="O1704" i="1"/>
  <c r="P1704" i="1"/>
  <c r="Q1704" i="1" s="1"/>
  <c r="R1704" i="1"/>
  <c r="S1704" i="1"/>
  <c r="T1704" i="1"/>
  <c r="U1704" i="1"/>
  <c r="V1704" i="1"/>
  <c r="W1704" i="1"/>
  <c r="X1704" i="1"/>
  <c r="Y1704" i="1"/>
  <c r="Z1704" i="1"/>
  <c r="AA1704" i="1"/>
  <c r="AB1704" i="1"/>
  <c r="AC1704" i="1"/>
  <c r="AD1704" i="1"/>
  <c r="AE1704" i="1"/>
  <c r="AF1704" i="1"/>
  <c r="AG1704" i="1" s="1"/>
  <c r="AH1704" i="1"/>
  <c r="AI1704" i="1"/>
  <c r="AJ1704" i="1"/>
  <c r="AK1704" i="1" s="1"/>
  <c r="AL1704" i="1" s="1"/>
  <c r="AN1704" i="1"/>
  <c r="AQ1704" i="1"/>
  <c r="AR1704" i="1"/>
  <c r="M1705" i="1"/>
  <c r="N1705" i="1"/>
  <c r="O1705" i="1"/>
  <c r="P1705" i="1"/>
  <c r="Q1705" i="1" s="1"/>
  <c r="R1705" i="1"/>
  <c r="S1705" i="1"/>
  <c r="T1705" i="1"/>
  <c r="U1705" i="1"/>
  <c r="V1705" i="1"/>
  <c r="W1705" i="1"/>
  <c r="X1705" i="1"/>
  <c r="Y1705" i="1"/>
  <c r="Z1705" i="1"/>
  <c r="AA1705" i="1"/>
  <c r="AB1705" i="1"/>
  <c r="AC1705" i="1"/>
  <c r="AE1705" i="1"/>
  <c r="AF1705" i="1"/>
  <c r="AG1705" i="1" s="1"/>
  <c r="AH1705" i="1"/>
  <c r="AJ1705" i="1"/>
  <c r="AN1705" i="1"/>
  <c r="AO1705" i="1" s="1"/>
  <c r="AP1705" i="1" s="1"/>
  <c r="AQ1705" i="1"/>
  <c r="AR1705" i="1"/>
  <c r="M1706" i="1"/>
  <c r="N1706" i="1"/>
  <c r="O1706" i="1"/>
  <c r="P1706" i="1"/>
  <c r="Q1706" i="1" s="1"/>
  <c r="R1706" i="1"/>
  <c r="S1706" i="1"/>
  <c r="T1706" i="1"/>
  <c r="U1706" i="1"/>
  <c r="V1706" i="1"/>
  <c r="W1706" i="1"/>
  <c r="X1706" i="1"/>
  <c r="Y1706" i="1"/>
  <c r="Z1706" i="1"/>
  <c r="AA1706" i="1"/>
  <c r="AB1706" i="1"/>
  <c r="AC1706" i="1"/>
  <c r="AE1706" i="1"/>
  <c r="AF1706" i="1"/>
  <c r="AG1706" i="1" s="1"/>
  <c r="AH1706" i="1"/>
  <c r="AJ1706" i="1"/>
  <c r="AK1706" i="1" s="1"/>
  <c r="AL1706" i="1"/>
  <c r="AN1706" i="1"/>
  <c r="AO1706" i="1" s="1"/>
  <c r="AP1706" i="1" s="1"/>
  <c r="AQ1706" i="1"/>
  <c r="AR1706" i="1"/>
  <c r="M1707" i="1"/>
  <c r="N1707" i="1"/>
  <c r="O1707" i="1"/>
  <c r="P1707" i="1"/>
  <c r="Q1707" i="1" s="1"/>
  <c r="R1707" i="1"/>
  <c r="S1707" i="1"/>
  <c r="T1707" i="1"/>
  <c r="U1707" i="1"/>
  <c r="V1707" i="1"/>
  <c r="W1707" i="1"/>
  <c r="X1707" i="1"/>
  <c r="Y1707" i="1"/>
  <c r="Z1707" i="1"/>
  <c r="AA1707" i="1"/>
  <c r="AB1707" i="1"/>
  <c r="AC1707" i="1"/>
  <c r="AE1707" i="1"/>
  <c r="AF1707" i="1"/>
  <c r="AG1707" i="1" s="1"/>
  <c r="AH1707" i="1"/>
  <c r="AJ1707" i="1"/>
  <c r="AK1707" i="1" s="1"/>
  <c r="AL1707" i="1"/>
  <c r="AN1707" i="1"/>
  <c r="AO1707" i="1" s="1"/>
  <c r="AP1707" i="1" s="1"/>
  <c r="AQ1707" i="1"/>
  <c r="AR1707" i="1"/>
  <c r="M1708" i="1"/>
  <c r="N1708" i="1"/>
  <c r="O1708" i="1"/>
  <c r="P1708" i="1"/>
  <c r="Q1708" i="1" s="1"/>
  <c r="R1708" i="1"/>
  <c r="S1708" i="1"/>
  <c r="T1708" i="1"/>
  <c r="U1708" i="1"/>
  <c r="V1708" i="1"/>
  <c r="W1708" i="1"/>
  <c r="X1708" i="1"/>
  <c r="Y1708" i="1"/>
  <c r="Z1708" i="1"/>
  <c r="AA1708" i="1"/>
  <c r="AB1708" i="1"/>
  <c r="AC1708" i="1"/>
  <c r="AE1708" i="1"/>
  <c r="AF1708" i="1"/>
  <c r="AG1708" i="1" s="1"/>
  <c r="AH1708" i="1"/>
  <c r="AJ1708" i="1"/>
  <c r="AK1708" i="1" s="1"/>
  <c r="AL1708" i="1"/>
  <c r="AN1708" i="1"/>
  <c r="AQ1708" i="1"/>
  <c r="AR1708" i="1"/>
  <c r="M1709" i="1"/>
  <c r="N1709" i="1"/>
  <c r="O1709" i="1"/>
  <c r="P1709" i="1"/>
  <c r="Q1709" i="1" s="1"/>
  <c r="R1709" i="1"/>
  <c r="S1709" i="1"/>
  <c r="T1709" i="1"/>
  <c r="U1709" i="1"/>
  <c r="V1709" i="1"/>
  <c r="W1709" i="1"/>
  <c r="X1709" i="1"/>
  <c r="Y1709" i="1"/>
  <c r="Z1709" i="1"/>
  <c r="AA1709" i="1"/>
  <c r="AD1709" i="1" s="1"/>
  <c r="AB1709" i="1"/>
  <c r="AC1709" i="1"/>
  <c r="AE1709" i="1"/>
  <c r="AF1709" i="1"/>
  <c r="AG1709" i="1" s="1"/>
  <c r="AH1709" i="1"/>
  <c r="AJ1709" i="1"/>
  <c r="AN1709" i="1"/>
  <c r="AO1709" i="1" s="1"/>
  <c r="AP1709" i="1" s="1"/>
  <c r="AQ1709" i="1"/>
  <c r="AR1709" i="1"/>
  <c r="M1710" i="1"/>
  <c r="N1710" i="1"/>
  <c r="O1710" i="1"/>
  <c r="P1710" i="1"/>
  <c r="Q1710" i="1" s="1"/>
  <c r="R1710" i="1"/>
  <c r="S1710" i="1"/>
  <c r="T1710" i="1"/>
  <c r="U1710" i="1"/>
  <c r="V1710" i="1"/>
  <c r="W1710" i="1"/>
  <c r="X1710" i="1"/>
  <c r="Y1710" i="1"/>
  <c r="Z1710" i="1"/>
  <c r="AA1710" i="1"/>
  <c r="AD1710" i="1" s="1"/>
  <c r="AB1710" i="1"/>
  <c r="AC1710" i="1"/>
  <c r="AE1710" i="1"/>
  <c r="AF1710" i="1"/>
  <c r="AG1710" i="1" s="1"/>
  <c r="AH1710" i="1"/>
  <c r="AJ1710" i="1"/>
  <c r="AK1710" i="1" s="1"/>
  <c r="AL1710" i="1" s="1"/>
  <c r="AN1710" i="1"/>
  <c r="AO1710" i="1" s="1"/>
  <c r="AP1710" i="1" s="1"/>
  <c r="AQ1710" i="1"/>
  <c r="AR1710" i="1"/>
  <c r="M1711" i="1"/>
  <c r="N1711" i="1"/>
  <c r="O1711" i="1"/>
  <c r="P1711" i="1"/>
  <c r="Q1711" i="1" s="1"/>
  <c r="R1711" i="1"/>
  <c r="S1711" i="1"/>
  <c r="T1711" i="1"/>
  <c r="U1711" i="1"/>
  <c r="V1711" i="1"/>
  <c r="W1711" i="1"/>
  <c r="X1711" i="1"/>
  <c r="Y1711" i="1"/>
  <c r="Z1711" i="1"/>
  <c r="AA1711" i="1"/>
  <c r="AB1711" i="1"/>
  <c r="AC1711" i="1"/>
  <c r="AE1711" i="1"/>
  <c r="AF1711" i="1"/>
  <c r="AG1711" i="1" s="1"/>
  <c r="AH1711" i="1"/>
  <c r="AJ1711" i="1"/>
  <c r="AK1711" i="1" s="1"/>
  <c r="AL1711" i="1" s="1"/>
  <c r="AM1711" i="1"/>
  <c r="AN1711" i="1"/>
  <c r="AO1711" i="1" s="1"/>
  <c r="AP1711" i="1" s="1"/>
  <c r="AQ1711" i="1"/>
  <c r="AR1711" i="1"/>
  <c r="M1712" i="1"/>
  <c r="N1712" i="1"/>
  <c r="O1712" i="1"/>
  <c r="P1712" i="1"/>
  <c r="Q1712" i="1" s="1"/>
  <c r="R1712" i="1"/>
  <c r="S1712" i="1"/>
  <c r="T1712" i="1"/>
  <c r="U1712" i="1"/>
  <c r="V1712" i="1"/>
  <c r="W1712" i="1"/>
  <c r="X1712" i="1"/>
  <c r="Y1712" i="1"/>
  <c r="Z1712" i="1"/>
  <c r="AA1712" i="1"/>
  <c r="AB1712" i="1"/>
  <c r="AC1712" i="1"/>
  <c r="AD1712" i="1"/>
  <c r="AE1712" i="1"/>
  <c r="AF1712" i="1"/>
  <c r="AG1712" i="1" s="1"/>
  <c r="AH1712" i="1"/>
  <c r="AI1712" i="1"/>
  <c r="AJ1712" i="1"/>
  <c r="AK1712" i="1" s="1"/>
  <c r="AL1712" i="1" s="1"/>
  <c r="AN1712" i="1"/>
  <c r="AQ1712" i="1"/>
  <c r="AR1712" i="1"/>
  <c r="M1713" i="1"/>
  <c r="N1713" i="1"/>
  <c r="O1713" i="1"/>
  <c r="P1713" i="1"/>
  <c r="Q1713" i="1" s="1"/>
  <c r="R1713" i="1"/>
  <c r="S1713" i="1"/>
  <c r="T1713" i="1"/>
  <c r="U1713" i="1"/>
  <c r="V1713" i="1"/>
  <c r="W1713" i="1"/>
  <c r="X1713" i="1"/>
  <c r="Y1713" i="1"/>
  <c r="Z1713" i="1"/>
  <c r="AA1713" i="1"/>
  <c r="AB1713" i="1"/>
  <c r="AC1713" i="1"/>
  <c r="AE1713" i="1"/>
  <c r="AF1713" i="1"/>
  <c r="AG1713" i="1" s="1"/>
  <c r="AH1713" i="1"/>
  <c r="AJ1713" i="1"/>
  <c r="AN1713" i="1"/>
  <c r="AO1713" i="1" s="1"/>
  <c r="AP1713" i="1" s="1"/>
  <c r="AQ1713" i="1"/>
  <c r="AR1713" i="1"/>
  <c r="M1714" i="1"/>
  <c r="N1714" i="1"/>
  <c r="O1714" i="1"/>
  <c r="P1714" i="1"/>
  <c r="Q1714" i="1" s="1"/>
  <c r="R1714" i="1"/>
  <c r="S1714" i="1"/>
  <c r="T1714" i="1"/>
  <c r="U1714" i="1"/>
  <c r="V1714" i="1"/>
  <c r="W1714" i="1"/>
  <c r="X1714" i="1"/>
  <c r="Y1714" i="1"/>
  <c r="Z1714" i="1"/>
  <c r="AA1714" i="1"/>
  <c r="AB1714" i="1"/>
  <c r="AC1714" i="1"/>
  <c r="AE1714" i="1"/>
  <c r="AF1714" i="1"/>
  <c r="AG1714" i="1" s="1"/>
  <c r="AH1714" i="1"/>
  <c r="AJ1714" i="1"/>
  <c r="AK1714" i="1" s="1"/>
  <c r="AL1714" i="1"/>
  <c r="AN1714" i="1"/>
  <c r="AO1714" i="1" s="1"/>
  <c r="AP1714" i="1" s="1"/>
  <c r="AQ1714" i="1"/>
  <c r="AR1714" i="1"/>
  <c r="M1715" i="1"/>
  <c r="N1715" i="1"/>
  <c r="O1715" i="1"/>
  <c r="P1715" i="1"/>
  <c r="Q1715" i="1" s="1"/>
  <c r="R1715" i="1"/>
  <c r="S1715" i="1"/>
  <c r="T1715" i="1"/>
  <c r="U1715" i="1"/>
  <c r="V1715" i="1"/>
  <c r="W1715" i="1"/>
  <c r="X1715" i="1"/>
  <c r="Y1715" i="1"/>
  <c r="Z1715" i="1"/>
  <c r="AA1715" i="1"/>
  <c r="AB1715" i="1"/>
  <c r="AC1715" i="1"/>
  <c r="AE1715" i="1"/>
  <c r="AF1715" i="1"/>
  <c r="AG1715" i="1" s="1"/>
  <c r="AH1715" i="1"/>
  <c r="AJ1715" i="1"/>
  <c r="AK1715" i="1" s="1"/>
  <c r="AL1715" i="1"/>
  <c r="AN1715" i="1"/>
  <c r="AO1715" i="1" s="1"/>
  <c r="AP1715" i="1" s="1"/>
  <c r="AQ1715" i="1"/>
  <c r="AR1715" i="1"/>
  <c r="M1716" i="1"/>
  <c r="N1716" i="1"/>
  <c r="O1716" i="1"/>
  <c r="P1716" i="1"/>
  <c r="Q1716" i="1" s="1"/>
  <c r="R1716" i="1"/>
  <c r="S1716" i="1"/>
  <c r="T1716" i="1"/>
  <c r="U1716" i="1"/>
  <c r="V1716" i="1"/>
  <c r="W1716" i="1"/>
  <c r="X1716" i="1"/>
  <c r="Y1716" i="1"/>
  <c r="Z1716" i="1"/>
  <c r="AA1716" i="1"/>
  <c r="AB1716" i="1"/>
  <c r="AC1716" i="1"/>
  <c r="AE1716" i="1"/>
  <c r="AF1716" i="1"/>
  <c r="AG1716" i="1" s="1"/>
  <c r="AH1716" i="1"/>
  <c r="AJ1716" i="1"/>
  <c r="AK1716" i="1" s="1"/>
  <c r="AL1716" i="1"/>
  <c r="AN1716" i="1"/>
  <c r="AQ1716" i="1"/>
  <c r="AR1716" i="1"/>
  <c r="M1717" i="1"/>
  <c r="N1717" i="1"/>
  <c r="O1717" i="1"/>
  <c r="P1717" i="1"/>
  <c r="Q1717" i="1" s="1"/>
  <c r="R1717" i="1"/>
  <c r="S1717" i="1"/>
  <c r="T1717" i="1"/>
  <c r="U1717" i="1"/>
  <c r="V1717" i="1"/>
  <c r="W1717" i="1"/>
  <c r="X1717" i="1"/>
  <c r="Y1717" i="1"/>
  <c r="Z1717" i="1"/>
  <c r="AA1717" i="1"/>
  <c r="AD1717" i="1" s="1"/>
  <c r="AB1717" i="1"/>
  <c r="AC1717" i="1"/>
  <c r="AE1717" i="1"/>
  <c r="AF1717" i="1"/>
  <c r="AG1717" i="1" s="1"/>
  <c r="AH1717" i="1"/>
  <c r="AJ1717" i="1"/>
  <c r="AN1717" i="1"/>
  <c r="AO1717" i="1" s="1"/>
  <c r="AP1717" i="1" s="1"/>
  <c r="AQ1717" i="1"/>
  <c r="AR1717" i="1"/>
  <c r="M1718" i="1"/>
  <c r="N1718" i="1"/>
  <c r="O1718" i="1"/>
  <c r="P1718" i="1"/>
  <c r="Q1718" i="1" s="1"/>
  <c r="R1718" i="1"/>
  <c r="S1718" i="1"/>
  <c r="T1718" i="1"/>
  <c r="U1718" i="1"/>
  <c r="V1718" i="1"/>
  <c r="W1718" i="1"/>
  <c r="X1718" i="1"/>
  <c r="Y1718" i="1"/>
  <c r="Z1718" i="1"/>
  <c r="AA1718" i="1"/>
  <c r="AD1718" i="1" s="1"/>
  <c r="AB1718" i="1"/>
  <c r="AC1718" i="1"/>
  <c r="AE1718" i="1"/>
  <c r="AF1718" i="1"/>
  <c r="AG1718" i="1" s="1"/>
  <c r="AH1718" i="1"/>
  <c r="AJ1718" i="1"/>
  <c r="AK1718" i="1" s="1"/>
  <c r="AL1718" i="1" s="1"/>
  <c r="AN1718" i="1"/>
  <c r="AO1718" i="1" s="1"/>
  <c r="AP1718" i="1" s="1"/>
  <c r="AQ1718" i="1"/>
  <c r="AR1718" i="1"/>
  <c r="M1719" i="1"/>
  <c r="N1719" i="1"/>
  <c r="O1719" i="1"/>
  <c r="P1719" i="1"/>
  <c r="Q1719" i="1" s="1"/>
  <c r="R1719" i="1"/>
  <c r="S1719" i="1"/>
  <c r="T1719" i="1"/>
  <c r="U1719" i="1"/>
  <c r="V1719" i="1"/>
  <c r="W1719" i="1"/>
  <c r="X1719" i="1"/>
  <c r="Y1719" i="1"/>
  <c r="Z1719" i="1"/>
  <c r="AA1719" i="1"/>
  <c r="AB1719" i="1"/>
  <c r="AC1719" i="1"/>
  <c r="AE1719" i="1"/>
  <c r="AF1719" i="1"/>
  <c r="AG1719" i="1" s="1"/>
  <c r="AH1719" i="1"/>
  <c r="AJ1719" i="1"/>
  <c r="AK1719" i="1" s="1"/>
  <c r="AL1719" i="1" s="1"/>
  <c r="AM1719" i="1"/>
  <c r="AN1719" i="1"/>
  <c r="AO1719" i="1" s="1"/>
  <c r="AP1719" i="1" s="1"/>
  <c r="AQ1719" i="1"/>
  <c r="AR1719" i="1"/>
  <c r="M1720" i="1"/>
  <c r="N1720" i="1"/>
  <c r="O1720" i="1"/>
  <c r="P1720" i="1"/>
  <c r="Q1720" i="1" s="1"/>
  <c r="R1720" i="1"/>
  <c r="S1720" i="1"/>
  <c r="T1720" i="1"/>
  <c r="U1720" i="1"/>
  <c r="V1720" i="1"/>
  <c r="W1720" i="1"/>
  <c r="X1720" i="1"/>
  <c r="Y1720" i="1"/>
  <c r="Z1720" i="1"/>
  <c r="AA1720" i="1"/>
  <c r="AB1720" i="1"/>
  <c r="AC1720" i="1"/>
  <c r="AD1720" i="1"/>
  <c r="AE1720" i="1"/>
  <c r="AF1720" i="1"/>
  <c r="AG1720" i="1" s="1"/>
  <c r="AH1720" i="1"/>
  <c r="AI1720" i="1"/>
  <c r="AJ1720" i="1"/>
  <c r="AK1720" i="1" s="1"/>
  <c r="AL1720" i="1" s="1"/>
  <c r="AN1720" i="1"/>
  <c r="AQ1720" i="1"/>
  <c r="AR1720" i="1"/>
  <c r="M1721" i="1"/>
  <c r="N1721" i="1"/>
  <c r="O1721" i="1"/>
  <c r="P1721" i="1"/>
  <c r="Q1721" i="1" s="1"/>
  <c r="R1721" i="1"/>
  <c r="S1721" i="1"/>
  <c r="T1721" i="1"/>
  <c r="U1721" i="1"/>
  <c r="V1721" i="1"/>
  <c r="W1721" i="1"/>
  <c r="X1721" i="1"/>
  <c r="Y1721" i="1"/>
  <c r="Z1721" i="1"/>
  <c r="AA1721" i="1"/>
  <c r="AB1721" i="1"/>
  <c r="AC1721" i="1"/>
  <c r="AE1721" i="1"/>
  <c r="AF1721" i="1"/>
  <c r="AG1721" i="1" s="1"/>
  <c r="AH1721" i="1"/>
  <c r="AJ1721" i="1"/>
  <c r="AN1721" i="1"/>
  <c r="AO1721" i="1" s="1"/>
  <c r="AP1721" i="1" s="1"/>
  <c r="AQ1721" i="1"/>
  <c r="AR1721" i="1"/>
  <c r="M1722" i="1"/>
  <c r="N1722" i="1"/>
  <c r="O1722" i="1"/>
  <c r="P1722" i="1"/>
  <c r="Q1722" i="1" s="1"/>
  <c r="R1722" i="1"/>
  <c r="S1722" i="1"/>
  <c r="T1722" i="1"/>
  <c r="U1722" i="1"/>
  <c r="V1722" i="1"/>
  <c r="W1722" i="1"/>
  <c r="X1722" i="1"/>
  <c r="Y1722" i="1"/>
  <c r="Z1722" i="1"/>
  <c r="AA1722" i="1"/>
  <c r="AB1722" i="1"/>
  <c r="AC1722" i="1"/>
  <c r="AE1722" i="1"/>
  <c r="AF1722" i="1"/>
  <c r="AG1722" i="1" s="1"/>
  <c r="AH1722" i="1"/>
  <c r="AJ1722" i="1"/>
  <c r="AK1722" i="1" s="1"/>
  <c r="AL1722" i="1"/>
  <c r="AN1722" i="1"/>
  <c r="AO1722" i="1" s="1"/>
  <c r="AP1722" i="1" s="1"/>
  <c r="AQ1722" i="1"/>
  <c r="AR1722" i="1"/>
  <c r="M1723" i="1"/>
  <c r="N1723" i="1"/>
  <c r="O1723" i="1"/>
  <c r="P1723" i="1"/>
  <c r="Q1723" i="1" s="1"/>
  <c r="R1723" i="1"/>
  <c r="S1723" i="1"/>
  <c r="T1723" i="1"/>
  <c r="U1723" i="1"/>
  <c r="V1723" i="1"/>
  <c r="W1723" i="1"/>
  <c r="X1723" i="1"/>
  <c r="Y1723" i="1"/>
  <c r="Z1723" i="1"/>
  <c r="AA1723" i="1"/>
  <c r="AB1723" i="1"/>
  <c r="AC1723" i="1"/>
  <c r="AE1723" i="1"/>
  <c r="AF1723" i="1"/>
  <c r="AG1723" i="1" s="1"/>
  <c r="AH1723" i="1"/>
  <c r="AJ1723" i="1"/>
  <c r="AK1723" i="1" s="1"/>
  <c r="AL1723" i="1"/>
  <c r="AN1723" i="1"/>
  <c r="AO1723" i="1" s="1"/>
  <c r="AP1723" i="1" s="1"/>
  <c r="AQ1723" i="1"/>
  <c r="AR1723" i="1"/>
  <c r="M1724" i="1"/>
  <c r="N1724" i="1"/>
  <c r="O1724" i="1"/>
  <c r="P1724" i="1"/>
  <c r="Q1724" i="1" s="1"/>
  <c r="R1724" i="1"/>
  <c r="S1724" i="1"/>
  <c r="T1724" i="1"/>
  <c r="U1724" i="1"/>
  <c r="V1724" i="1"/>
  <c r="W1724" i="1"/>
  <c r="X1724" i="1"/>
  <c r="Y1724" i="1"/>
  <c r="Z1724" i="1"/>
  <c r="AA1724" i="1"/>
  <c r="AB1724" i="1"/>
  <c r="AC1724" i="1"/>
  <c r="AE1724" i="1"/>
  <c r="AF1724" i="1"/>
  <c r="AG1724" i="1" s="1"/>
  <c r="AH1724" i="1"/>
  <c r="AJ1724" i="1"/>
  <c r="AK1724" i="1" s="1"/>
  <c r="AL1724" i="1"/>
  <c r="AN1724" i="1"/>
  <c r="AQ1724" i="1"/>
  <c r="AR1724" i="1"/>
  <c r="M1725" i="1"/>
  <c r="N1725" i="1"/>
  <c r="O1725" i="1"/>
  <c r="P1725" i="1"/>
  <c r="Q1725" i="1" s="1"/>
  <c r="R1725" i="1"/>
  <c r="S1725" i="1"/>
  <c r="T1725" i="1"/>
  <c r="U1725" i="1"/>
  <c r="V1725" i="1"/>
  <c r="W1725" i="1"/>
  <c r="X1725" i="1"/>
  <c r="Y1725" i="1"/>
  <c r="Z1725" i="1"/>
  <c r="AA1725" i="1"/>
  <c r="AD1725" i="1" s="1"/>
  <c r="AB1725" i="1"/>
  <c r="AC1725" i="1"/>
  <c r="AE1725" i="1"/>
  <c r="AF1725" i="1"/>
  <c r="AG1725" i="1" s="1"/>
  <c r="AH1725" i="1"/>
  <c r="AJ1725" i="1"/>
  <c r="AN1725" i="1"/>
  <c r="AO1725" i="1" s="1"/>
  <c r="AP1725" i="1" s="1"/>
  <c r="AQ1725" i="1"/>
  <c r="AR1725" i="1"/>
  <c r="M1726" i="1"/>
  <c r="N1726" i="1"/>
  <c r="O1726" i="1"/>
  <c r="P1726" i="1"/>
  <c r="Q1726" i="1" s="1"/>
  <c r="R1726" i="1"/>
  <c r="S1726" i="1"/>
  <c r="T1726" i="1"/>
  <c r="U1726" i="1"/>
  <c r="V1726" i="1"/>
  <c r="W1726" i="1"/>
  <c r="X1726" i="1"/>
  <c r="Y1726" i="1"/>
  <c r="Z1726" i="1"/>
  <c r="AA1726" i="1"/>
  <c r="AD1726" i="1" s="1"/>
  <c r="AB1726" i="1"/>
  <c r="AC1726" i="1"/>
  <c r="AE1726" i="1"/>
  <c r="AF1726" i="1"/>
  <c r="AG1726" i="1" s="1"/>
  <c r="AH1726" i="1"/>
  <c r="AJ1726" i="1"/>
  <c r="AK1726" i="1" s="1"/>
  <c r="AL1726" i="1" s="1"/>
  <c r="AN1726" i="1"/>
  <c r="AO1726" i="1" s="1"/>
  <c r="AP1726" i="1" s="1"/>
  <c r="AQ1726" i="1"/>
  <c r="AR1726" i="1"/>
  <c r="M1727" i="1"/>
  <c r="N1727" i="1"/>
  <c r="O1727" i="1"/>
  <c r="P1727" i="1"/>
  <c r="Q1727" i="1" s="1"/>
  <c r="R1727" i="1"/>
  <c r="S1727" i="1"/>
  <c r="T1727" i="1"/>
  <c r="U1727" i="1"/>
  <c r="V1727" i="1"/>
  <c r="W1727" i="1"/>
  <c r="X1727" i="1"/>
  <c r="Y1727" i="1"/>
  <c r="Z1727" i="1"/>
  <c r="AA1727" i="1"/>
  <c r="AB1727" i="1"/>
  <c r="AC1727" i="1"/>
  <c r="AE1727" i="1"/>
  <c r="AF1727" i="1"/>
  <c r="AG1727" i="1" s="1"/>
  <c r="AH1727" i="1"/>
  <c r="AJ1727" i="1"/>
  <c r="AK1727" i="1" s="1"/>
  <c r="AL1727" i="1" s="1"/>
  <c r="AM1727" i="1"/>
  <c r="AN1727" i="1"/>
  <c r="AO1727" i="1" s="1"/>
  <c r="AP1727" i="1" s="1"/>
  <c r="AQ1727" i="1"/>
  <c r="AR1727" i="1"/>
  <c r="M1728" i="1"/>
  <c r="N1728" i="1"/>
  <c r="O1728" i="1"/>
  <c r="P1728" i="1"/>
  <c r="Q1728" i="1" s="1"/>
  <c r="R1728" i="1"/>
  <c r="S1728" i="1"/>
  <c r="T1728" i="1"/>
  <c r="U1728" i="1"/>
  <c r="V1728" i="1"/>
  <c r="W1728" i="1"/>
  <c r="X1728" i="1"/>
  <c r="Y1728" i="1"/>
  <c r="Z1728" i="1"/>
  <c r="AA1728" i="1"/>
  <c r="AB1728" i="1"/>
  <c r="AC1728" i="1"/>
  <c r="AD1728" i="1"/>
  <c r="AE1728" i="1"/>
  <c r="AF1728" i="1"/>
  <c r="AG1728" i="1" s="1"/>
  <c r="AH1728" i="1"/>
  <c r="AI1728" i="1"/>
  <c r="AJ1728" i="1"/>
  <c r="AK1728" i="1" s="1"/>
  <c r="AL1728" i="1" s="1"/>
  <c r="AN1728" i="1"/>
  <c r="AQ1728" i="1"/>
  <c r="AR1728" i="1"/>
  <c r="M1729" i="1"/>
  <c r="N1729" i="1"/>
  <c r="O1729" i="1"/>
  <c r="P1729" i="1"/>
  <c r="Q1729" i="1" s="1"/>
  <c r="R1729" i="1"/>
  <c r="S1729" i="1"/>
  <c r="T1729" i="1"/>
  <c r="U1729" i="1"/>
  <c r="V1729" i="1"/>
  <c r="W1729" i="1"/>
  <c r="X1729" i="1"/>
  <c r="Y1729" i="1"/>
  <c r="Z1729" i="1"/>
  <c r="AA1729" i="1"/>
  <c r="AB1729" i="1"/>
  <c r="AC1729" i="1"/>
  <c r="AE1729" i="1"/>
  <c r="AF1729" i="1"/>
  <c r="AG1729" i="1" s="1"/>
  <c r="AH1729" i="1"/>
  <c r="AJ1729" i="1"/>
  <c r="AN1729" i="1"/>
  <c r="AO1729" i="1" s="1"/>
  <c r="AP1729" i="1" s="1"/>
  <c r="AQ1729" i="1"/>
  <c r="AR1729" i="1"/>
  <c r="M1730" i="1"/>
  <c r="N1730" i="1"/>
  <c r="O1730" i="1"/>
  <c r="P1730" i="1"/>
  <c r="Q1730" i="1" s="1"/>
  <c r="R1730" i="1"/>
  <c r="S1730" i="1"/>
  <c r="T1730" i="1"/>
  <c r="U1730" i="1"/>
  <c r="V1730" i="1"/>
  <c r="W1730" i="1"/>
  <c r="X1730" i="1"/>
  <c r="Y1730" i="1"/>
  <c r="Z1730" i="1"/>
  <c r="AA1730" i="1"/>
  <c r="AB1730" i="1"/>
  <c r="AC1730" i="1"/>
  <c r="AE1730" i="1"/>
  <c r="AF1730" i="1"/>
  <c r="AG1730" i="1" s="1"/>
  <c r="AH1730" i="1"/>
  <c r="AJ1730" i="1"/>
  <c r="AK1730" i="1" s="1"/>
  <c r="AL1730" i="1"/>
  <c r="AN1730" i="1"/>
  <c r="AO1730" i="1" s="1"/>
  <c r="AP1730" i="1" s="1"/>
  <c r="AQ1730" i="1"/>
  <c r="AR1730" i="1"/>
  <c r="M1731" i="1"/>
  <c r="N1731" i="1"/>
  <c r="O1731" i="1"/>
  <c r="P1731" i="1"/>
  <c r="Q1731" i="1" s="1"/>
  <c r="R1731" i="1"/>
  <c r="S1731" i="1"/>
  <c r="T1731" i="1"/>
  <c r="U1731" i="1"/>
  <c r="V1731" i="1"/>
  <c r="W1731" i="1"/>
  <c r="X1731" i="1"/>
  <c r="Y1731" i="1"/>
  <c r="Z1731" i="1"/>
  <c r="AA1731" i="1"/>
  <c r="AB1731" i="1"/>
  <c r="AC1731" i="1"/>
  <c r="AE1731" i="1"/>
  <c r="AF1731" i="1"/>
  <c r="AG1731" i="1" s="1"/>
  <c r="AH1731" i="1"/>
  <c r="AJ1731" i="1"/>
  <c r="AK1731" i="1" s="1"/>
  <c r="AL1731" i="1"/>
  <c r="AN1731" i="1"/>
  <c r="AO1731" i="1" s="1"/>
  <c r="AP1731" i="1" s="1"/>
  <c r="AQ1731" i="1"/>
  <c r="AR1731" i="1"/>
  <c r="M1732" i="1"/>
  <c r="N1732" i="1"/>
  <c r="O1732" i="1"/>
  <c r="P1732" i="1"/>
  <c r="Q1732" i="1" s="1"/>
  <c r="R1732" i="1"/>
  <c r="S1732" i="1"/>
  <c r="T1732" i="1"/>
  <c r="U1732" i="1"/>
  <c r="V1732" i="1"/>
  <c r="W1732" i="1"/>
  <c r="X1732" i="1"/>
  <c r="Y1732" i="1"/>
  <c r="Z1732" i="1"/>
  <c r="AA1732" i="1"/>
  <c r="AB1732" i="1"/>
  <c r="AC1732" i="1"/>
  <c r="AE1732" i="1"/>
  <c r="AF1732" i="1"/>
  <c r="AG1732" i="1" s="1"/>
  <c r="AH1732" i="1"/>
  <c r="AJ1732" i="1"/>
  <c r="AK1732" i="1" s="1"/>
  <c r="AL1732" i="1"/>
  <c r="AN1732" i="1"/>
  <c r="AQ1732" i="1"/>
  <c r="AR1732" i="1"/>
  <c r="M1733" i="1"/>
  <c r="N1733" i="1"/>
  <c r="O1733" i="1"/>
  <c r="P1733" i="1"/>
  <c r="Q1733" i="1" s="1"/>
  <c r="R1733" i="1"/>
  <c r="S1733" i="1"/>
  <c r="T1733" i="1"/>
  <c r="U1733" i="1"/>
  <c r="V1733" i="1"/>
  <c r="W1733" i="1"/>
  <c r="X1733" i="1"/>
  <c r="Y1733" i="1"/>
  <c r="Z1733" i="1"/>
  <c r="AA1733" i="1"/>
  <c r="AD1733" i="1" s="1"/>
  <c r="AB1733" i="1"/>
  <c r="AC1733" i="1"/>
  <c r="AE1733" i="1"/>
  <c r="AF1733" i="1"/>
  <c r="AG1733" i="1" s="1"/>
  <c r="AH1733" i="1"/>
  <c r="AJ1733" i="1"/>
  <c r="AN1733" i="1"/>
  <c r="AO1733" i="1" s="1"/>
  <c r="AP1733" i="1" s="1"/>
  <c r="AQ1733" i="1"/>
  <c r="AR1733" i="1"/>
  <c r="M1734" i="1"/>
  <c r="N1734" i="1"/>
  <c r="O1734" i="1"/>
  <c r="P1734" i="1"/>
  <c r="Q1734" i="1" s="1"/>
  <c r="R1734" i="1"/>
  <c r="S1734" i="1"/>
  <c r="T1734" i="1"/>
  <c r="U1734" i="1"/>
  <c r="V1734" i="1"/>
  <c r="W1734" i="1"/>
  <c r="X1734" i="1"/>
  <c r="Y1734" i="1"/>
  <c r="Z1734" i="1"/>
  <c r="AA1734" i="1"/>
  <c r="AD1734" i="1" s="1"/>
  <c r="AB1734" i="1"/>
  <c r="AC1734" i="1"/>
  <c r="AE1734" i="1"/>
  <c r="AF1734" i="1"/>
  <c r="AG1734" i="1" s="1"/>
  <c r="AH1734" i="1"/>
  <c r="AJ1734" i="1"/>
  <c r="AK1734" i="1" s="1"/>
  <c r="AL1734" i="1" s="1"/>
  <c r="AN1734" i="1"/>
  <c r="AO1734" i="1" s="1"/>
  <c r="AP1734" i="1" s="1"/>
  <c r="AQ1734" i="1"/>
  <c r="AR1734" i="1"/>
  <c r="M1735" i="1"/>
  <c r="N1735" i="1"/>
  <c r="O1735" i="1"/>
  <c r="P1735" i="1"/>
  <c r="Q1735" i="1" s="1"/>
  <c r="R1735" i="1"/>
  <c r="S1735" i="1"/>
  <c r="T1735" i="1"/>
  <c r="U1735" i="1"/>
  <c r="V1735" i="1"/>
  <c r="W1735" i="1"/>
  <c r="X1735" i="1"/>
  <c r="Y1735" i="1"/>
  <c r="Z1735" i="1"/>
  <c r="AA1735" i="1"/>
  <c r="AB1735" i="1"/>
  <c r="AC1735" i="1"/>
  <c r="AE1735" i="1"/>
  <c r="AF1735" i="1"/>
  <c r="AG1735" i="1" s="1"/>
  <c r="AH1735" i="1"/>
  <c r="AJ1735" i="1"/>
  <c r="AK1735" i="1" s="1"/>
  <c r="AL1735" i="1" s="1"/>
  <c r="AM1735" i="1"/>
  <c r="AN1735" i="1"/>
  <c r="AO1735" i="1" s="1"/>
  <c r="AP1735" i="1" s="1"/>
  <c r="AQ1735" i="1"/>
  <c r="AR1735" i="1"/>
  <c r="M1736" i="1"/>
  <c r="N1736" i="1"/>
  <c r="O1736" i="1"/>
  <c r="P1736" i="1"/>
  <c r="Q1736" i="1" s="1"/>
  <c r="R1736" i="1"/>
  <c r="S1736" i="1"/>
  <c r="T1736" i="1"/>
  <c r="U1736" i="1"/>
  <c r="V1736" i="1"/>
  <c r="W1736" i="1"/>
  <c r="X1736" i="1"/>
  <c r="Y1736" i="1"/>
  <c r="Z1736" i="1"/>
  <c r="AA1736" i="1"/>
  <c r="AB1736" i="1"/>
  <c r="AC1736" i="1"/>
  <c r="AD1736" i="1"/>
  <c r="AE1736" i="1"/>
  <c r="AF1736" i="1"/>
  <c r="AG1736" i="1" s="1"/>
  <c r="AH1736" i="1"/>
  <c r="AI1736" i="1"/>
  <c r="AJ1736" i="1"/>
  <c r="AK1736" i="1" s="1"/>
  <c r="AL1736" i="1" s="1"/>
  <c r="AN1736" i="1"/>
  <c r="AQ1736" i="1"/>
  <c r="AR1736" i="1"/>
  <c r="M1737" i="1"/>
  <c r="N1737" i="1"/>
  <c r="O1737" i="1"/>
  <c r="P1737" i="1"/>
  <c r="Q1737" i="1" s="1"/>
  <c r="R1737" i="1"/>
  <c r="S1737" i="1"/>
  <c r="T1737" i="1"/>
  <c r="U1737" i="1"/>
  <c r="V1737" i="1"/>
  <c r="W1737" i="1"/>
  <c r="X1737" i="1"/>
  <c r="Y1737" i="1"/>
  <c r="Z1737" i="1"/>
  <c r="AA1737" i="1"/>
  <c r="AB1737" i="1"/>
  <c r="AC1737" i="1"/>
  <c r="AE1737" i="1"/>
  <c r="AF1737" i="1"/>
  <c r="AG1737" i="1" s="1"/>
  <c r="AH1737" i="1"/>
  <c r="AJ1737" i="1"/>
  <c r="AN1737" i="1"/>
  <c r="AO1737" i="1" s="1"/>
  <c r="AP1737" i="1" s="1"/>
  <c r="AQ1737" i="1"/>
  <c r="AR1737" i="1"/>
  <c r="M1738" i="1"/>
  <c r="N1738" i="1"/>
  <c r="O1738" i="1"/>
  <c r="P1738" i="1"/>
  <c r="Q1738" i="1" s="1"/>
  <c r="R1738" i="1"/>
  <c r="S1738" i="1"/>
  <c r="T1738" i="1"/>
  <c r="U1738" i="1"/>
  <c r="V1738" i="1"/>
  <c r="W1738" i="1"/>
  <c r="X1738" i="1"/>
  <c r="Y1738" i="1"/>
  <c r="Z1738" i="1"/>
  <c r="AA1738" i="1"/>
  <c r="AB1738" i="1"/>
  <c r="AC1738" i="1"/>
  <c r="AE1738" i="1"/>
  <c r="AF1738" i="1"/>
  <c r="AG1738" i="1" s="1"/>
  <c r="AH1738" i="1"/>
  <c r="AJ1738" i="1"/>
  <c r="AK1738" i="1" s="1"/>
  <c r="AL1738" i="1"/>
  <c r="AN1738" i="1"/>
  <c r="AO1738" i="1" s="1"/>
  <c r="AP1738" i="1" s="1"/>
  <c r="AQ1738" i="1"/>
  <c r="AR1738" i="1"/>
  <c r="M1739" i="1"/>
  <c r="N1739" i="1"/>
  <c r="O1739" i="1"/>
  <c r="P1739" i="1"/>
  <c r="Q1739" i="1" s="1"/>
  <c r="R1739" i="1"/>
  <c r="S1739" i="1"/>
  <c r="T1739" i="1"/>
  <c r="U1739" i="1"/>
  <c r="V1739" i="1"/>
  <c r="W1739" i="1"/>
  <c r="X1739" i="1"/>
  <c r="Y1739" i="1"/>
  <c r="Z1739" i="1"/>
  <c r="AA1739" i="1"/>
  <c r="AB1739" i="1"/>
  <c r="AC1739" i="1"/>
  <c r="AE1739" i="1"/>
  <c r="AF1739" i="1"/>
  <c r="AG1739" i="1" s="1"/>
  <c r="AH1739" i="1"/>
  <c r="AJ1739" i="1"/>
  <c r="AK1739" i="1" s="1"/>
  <c r="AL1739" i="1"/>
  <c r="AN1739" i="1"/>
  <c r="AO1739" i="1" s="1"/>
  <c r="AP1739" i="1" s="1"/>
  <c r="AQ1739" i="1"/>
  <c r="AR1739" i="1"/>
  <c r="M1740" i="1"/>
  <c r="N1740" i="1"/>
  <c r="O1740" i="1"/>
  <c r="P1740" i="1"/>
  <c r="Q1740" i="1" s="1"/>
  <c r="R1740" i="1"/>
  <c r="S1740" i="1"/>
  <c r="T1740" i="1"/>
  <c r="U1740" i="1"/>
  <c r="V1740" i="1"/>
  <c r="W1740" i="1"/>
  <c r="X1740" i="1"/>
  <c r="Y1740" i="1"/>
  <c r="Z1740" i="1"/>
  <c r="AA1740" i="1"/>
  <c r="AB1740" i="1"/>
  <c r="AC1740" i="1"/>
  <c r="AE1740" i="1"/>
  <c r="AF1740" i="1"/>
  <c r="AG1740" i="1" s="1"/>
  <c r="AH1740" i="1"/>
  <c r="AJ1740" i="1"/>
  <c r="AK1740" i="1" s="1"/>
  <c r="AL1740" i="1"/>
  <c r="AN1740" i="1"/>
  <c r="AQ1740" i="1"/>
  <c r="AR1740" i="1"/>
  <c r="M1741" i="1"/>
  <c r="N1741" i="1"/>
  <c r="O1741" i="1"/>
  <c r="P1741" i="1"/>
  <c r="Q1741" i="1" s="1"/>
  <c r="R1741" i="1"/>
  <c r="S1741" i="1"/>
  <c r="T1741" i="1"/>
  <c r="U1741" i="1"/>
  <c r="V1741" i="1"/>
  <c r="W1741" i="1"/>
  <c r="X1741" i="1"/>
  <c r="Y1741" i="1"/>
  <c r="Z1741" i="1"/>
  <c r="AA1741" i="1"/>
  <c r="AD1741" i="1" s="1"/>
  <c r="AB1741" i="1"/>
  <c r="AC1741" i="1"/>
  <c r="AE1741" i="1"/>
  <c r="AF1741" i="1"/>
  <c r="AG1741" i="1" s="1"/>
  <c r="AH1741" i="1"/>
  <c r="AJ1741" i="1"/>
  <c r="AN1741" i="1"/>
  <c r="AO1741" i="1" s="1"/>
  <c r="AP1741" i="1" s="1"/>
  <c r="AQ1741" i="1"/>
  <c r="AR1741" i="1"/>
  <c r="M1742" i="1"/>
  <c r="N1742" i="1"/>
  <c r="O1742" i="1"/>
  <c r="P1742" i="1"/>
  <c r="Q1742" i="1" s="1"/>
  <c r="R1742" i="1"/>
  <c r="S1742" i="1"/>
  <c r="T1742" i="1"/>
  <c r="U1742" i="1"/>
  <c r="V1742" i="1"/>
  <c r="W1742" i="1"/>
  <c r="X1742" i="1"/>
  <c r="Y1742" i="1"/>
  <c r="Z1742" i="1"/>
  <c r="AA1742" i="1"/>
  <c r="AD1742" i="1" s="1"/>
  <c r="AB1742" i="1"/>
  <c r="AC1742" i="1"/>
  <c r="AE1742" i="1"/>
  <c r="AF1742" i="1"/>
  <c r="AG1742" i="1" s="1"/>
  <c r="AH1742" i="1"/>
  <c r="AJ1742" i="1"/>
  <c r="AK1742" i="1" s="1"/>
  <c r="AL1742" i="1" s="1"/>
  <c r="AN1742" i="1"/>
  <c r="AO1742" i="1" s="1"/>
  <c r="AP1742" i="1" s="1"/>
  <c r="AQ1742" i="1"/>
  <c r="AR1742" i="1"/>
  <c r="M1743" i="1"/>
  <c r="N1743" i="1"/>
  <c r="O1743" i="1"/>
  <c r="P1743" i="1"/>
  <c r="Q1743" i="1" s="1"/>
  <c r="R1743" i="1"/>
  <c r="S1743" i="1"/>
  <c r="T1743" i="1"/>
  <c r="U1743" i="1"/>
  <c r="V1743" i="1"/>
  <c r="W1743" i="1"/>
  <c r="X1743" i="1"/>
  <c r="Y1743" i="1"/>
  <c r="Z1743" i="1"/>
  <c r="AA1743" i="1"/>
  <c r="AB1743" i="1"/>
  <c r="AC1743" i="1"/>
  <c r="AE1743" i="1"/>
  <c r="AF1743" i="1"/>
  <c r="AG1743" i="1" s="1"/>
  <c r="AH1743" i="1"/>
  <c r="AJ1743" i="1"/>
  <c r="AK1743" i="1" s="1"/>
  <c r="AL1743" i="1" s="1"/>
  <c r="AM1743" i="1"/>
  <c r="AN1743" i="1"/>
  <c r="AO1743" i="1" s="1"/>
  <c r="AP1743" i="1" s="1"/>
  <c r="AQ1743" i="1"/>
  <c r="AR1743" i="1"/>
  <c r="M1744" i="1"/>
  <c r="N1744" i="1"/>
  <c r="O1744" i="1"/>
  <c r="P1744" i="1"/>
  <c r="Q1744" i="1" s="1"/>
  <c r="R1744" i="1"/>
  <c r="S1744" i="1"/>
  <c r="T1744" i="1"/>
  <c r="U1744" i="1"/>
  <c r="V1744" i="1"/>
  <c r="W1744" i="1"/>
  <c r="X1744" i="1"/>
  <c r="Y1744" i="1"/>
  <c r="Z1744" i="1"/>
  <c r="AA1744" i="1"/>
  <c r="AB1744" i="1"/>
  <c r="AC1744" i="1"/>
  <c r="AD1744" i="1"/>
  <c r="AE1744" i="1"/>
  <c r="AF1744" i="1"/>
  <c r="AG1744" i="1" s="1"/>
  <c r="AH1744" i="1"/>
  <c r="AI1744" i="1"/>
  <c r="AJ1744" i="1"/>
  <c r="AK1744" i="1" s="1"/>
  <c r="AL1744" i="1" s="1"/>
  <c r="AN1744" i="1"/>
  <c r="AQ1744" i="1"/>
  <c r="AR1744" i="1"/>
  <c r="M1745" i="1"/>
  <c r="N1745" i="1"/>
  <c r="O1745" i="1"/>
  <c r="P1745" i="1"/>
  <c r="Q1745" i="1" s="1"/>
  <c r="R1745" i="1"/>
  <c r="S1745" i="1"/>
  <c r="T1745" i="1"/>
  <c r="U1745" i="1"/>
  <c r="V1745" i="1"/>
  <c r="W1745" i="1"/>
  <c r="X1745" i="1"/>
  <c r="Y1745" i="1"/>
  <c r="Z1745" i="1"/>
  <c r="AA1745" i="1"/>
  <c r="AB1745" i="1"/>
  <c r="AC1745" i="1"/>
  <c r="AE1745" i="1"/>
  <c r="AF1745" i="1"/>
  <c r="AG1745" i="1" s="1"/>
  <c r="AH1745" i="1"/>
  <c r="AJ1745" i="1"/>
  <c r="AN1745" i="1"/>
  <c r="AO1745" i="1" s="1"/>
  <c r="AP1745" i="1" s="1"/>
  <c r="AQ1745" i="1"/>
  <c r="AR1745" i="1"/>
  <c r="M1746" i="1"/>
  <c r="N1746" i="1"/>
  <c r="O1746" i="1"/>
  <c r="P1746" i="1"/>
  <c r="Q1746" i="1" s="1"/>
  <c r="R1746" i="1"/>
  <c r="S1746" i="1"/>
  <c r="T1746" i="1"/>
  <c r="U1746" i="1"/>
  <c r="V1746" i="1"/>
  <c r="W1746" i="1"/>
  <c r="X1746" i="1"/>
  <c r="Y1746" i="1"/>
  <c r="Z1746" i="1"/>
  <c r="AA1746" i="1"/>
  <c r="AB1746" i="1"/>
  <c r="AC1746" i="1"/>
  <c r="AE1746" i="1"/>
  <c r="AF1746" i="1"/>
  <c r="AG1746" i="1" s="1"/>
  <c r="AH1746" i="1"/>
  <c r="AJ1746" i="1"/>
  <c r="AK1746" i="1" s="1"/>
  <c r="AL1746" i="1"/>
  <c r="AN1746" i="1"/>
  <c r="AO1746" i="1" s="1"/>
  <c r="AP1746" i="1" s="1"/>
  <c r="AQ1746" i="1"/>
  <c r="AR1746" i="1"/>
  <c r="M1747" i="1"/>
  <c r="N1747" i="1"/>
  <c r="O1747" i="1"/>
  <c r="P1747" i="1"/>
  <c r="Q1747" i="1" s="1"/>
  <c r="R1747" i="1"/>
  <c r="S1747" i="1"/>
  <c r="T1747" i="1"/>
  <c r="U1747" i="1"/>
  <c r="V1747" i="1"/>
  <c r="W1747" i="1"/>
  <c r="X1747" i="1"/>
  <c r="Y1747" i="1"/>
  <c r="Z1747" i="1"/>
  <c r="AA1747" i="1"/>
  <c r="AB1747" i="1"/>
  <c r="AC1747" i="1"/>
  <c r="AE1747" i="1"/>
  <c r="AF1747" i="1"/>
  <c r="AG1747" i="1" s="1"/>
  <c r="AH1747" i="1"/>
  <c r="AJ1747" i="1"/>
  <c r="AK1747" i="1" s="1"/>
  <c r="AL1747" i="1"/>
  <c r="AN1747" i="1"/>
  <c r="AO1747" i="1" s="1"/>
  <c r="AP1747" i="1" s="1"/>
  <c r="AQ1747" i="1"/>
  <c r="AR1747" i="1"/>
  <c r="M1748" i="1"/>
  <c r="N1748" i="1"/>
  <c r="O1748" i="1"/>
  <c r="P1748" i="1"/>
  <c r="Q1748" i="1" s="1"/>
  <c r="R1748" i="1"/>
  <c r="S1748" i="1"/>
  <c r="T1748" i="1"/>
  <c r="U1748" i="1"/>
  <c r="V1748" i="1"/>
  <c r="W1748" i="1"/>
  <c r="X1748" i="1"/>
  <c r="Y1748" i="1"/>
  <c r="Z1748" i="1"/>
  <c r="AA1748" i="1"/>
  <c r="AB1748" i="1"/>
  <c r="AC1748" i="1"/>
  <c r="AE1748" i="1"/>
  <c r="AF1748" i="1"/>
  <c r="AG1748" i="1" s="1"/>
  <c r="AH1748" i="1"/>
  <c r="AJ1748" i="1"/>
  <c r="AK1748" i="1" s="1"/>
  <c r="AL1748" i="1"/>
  <c r="AN1748" i="1"/>
  <c r="AQ1748" i="1"/>
  <c r="AR1748" i="1"/>
  <c r="M1749" i="1"/>
  <c r="N1749" i="1"/>
  <c r="O1749" i="1"/>
  <c r="P1749" i="1"/>
  <c r="Q1749" i="1" s="1"/>
  <c r="R1749" i="1"/>
  <c r="S1749" i="1"/>
  <c r="T1749" i="1"/>
  <c r="U1749" i="1"/>
  <c r="V1749" i="1"/>
  <c r="W1749" i="1"/>
  <c r="X1749" i="1"/>
  <c r="Y1749" i="1"/>
  <c r="Z1749" i="1"/>
  <c r="AA1749" i="1"/>
  <c r="AD1749" i="1" s="1"/>
  <c r="AB1749" i="1"/>
  <c r="AC1749" i="1"/>
  <c r="AE1749" i="1"/>
  <c r="AF1749" i="1"/>
  <c r="AG1749" i="1" s="1"/>
  <c r="AH1749" i="1"/>
  <c r="AJ1749" i="1"/>
  <c r="AM1749" i="1"/>
  <c r="AN1749" i="1"/>
  <c r="AO1749" i="1" s="1"/>
  <c r="AP1749" i="1" s="1"/>
  <c r="AQ1749" i="1"/>
  <c r="AR1749" i="1"/>
  <c r="M1750" i="1"/>
  <c r="N1750" i="1"/>
  <c r="O1750" i="1"/>
  <c r="P1750" i="1"/>
  <c r="Q1750" i="1" s="1"/>
  <c r="R1750" i="1"/>
  <c r="S1750" i="1"/>
  <c r="T1750" i="1"/>
  <c r="U1750" i="1"/>
  <c r="V1750" i="1"/>
  <c r="W1750" i="1"/>
  <c r="X1750" i="1"/>
  <c r="Y1750" i="1"/>
  <c r="Z1750" i="1"/>
  <c r="AA1750" i="1"/>
  <c r="AD1750" i="1" s="1"/>
  <c r="AB1750" i="1"/>
  <c r="AC1750" i="1"/>
  <c r="AE1750" i="1"/>
  <c r="AF1750" i="1"/>
  <c r="AG1750" i="1" s="1"/>
  <c r="AH1750" i="1"/>
  <c r="AJ1750" i="1"/>
  <c r="AK1750" i="1" s="1"/>
  <c r="AL1750" i="1"/>
  <c r="AN1750" i="1"/>
  <c r="AO1750" i="1" s="1"/>
  <c r="AP1750" i="1" s="1"/>
  <c r="AQ1750" i="1"/>
  <c r="AR1750" i="1"/>
  <c r="M1751" i="1"/>
  <c r="N1751" i="1"/>
  <c r="O1751" i="1"/>
  <c r="P1751" i="1"/>
  <c r="Q1751" i="1" s="1"/>
  <c r="R1751" i="1"/>
  <c r="S1751" i="1"/>
  <c r="T1751" i="1"/>
  <c r="U1751" i="1"/>
  <c r="V1751" i="1"/>
  <c r="W1751" i="1"/>
  <c r="X1751" i="1"/>
  <c r="Y1751" i="1"/>
  <c r="Z1751" i="1"/>
  <c r="AA1751" i="1"/>
  <c r="AB1751" i="1"/>
  <c r="AC1751" i="1"/>
  <c r="AE1751" i="1"/>
  <c r="AF1751" i="1"/>
  <c r="AG1751" i="1" s="1"/>
  <c r="AH1751" i="1"/>
  <c r="AJ1751" i="1"/>
  <c r="AK1751" i="1" s="1"/>
  <c r="AL1751" i="1" s="1"/>
  <c r="AM1751" i="1"/>
  <c r="AN1751" i="1"/>
  <c r="AO1751" i="1" s="1"/>
  <c r="AP1751" i="1" s="1"/>
  <c r="AQ1751" i="1"/>
  <c r="AR1751" i="1"/>
  <c r="M1752" i="1"/>
  <c r="N1752" i="1"/>
  <c r="O1752" i="1"/>
  <c r="P1752" i="1"/>
  <c r="Q1752" i="1" s="1"/>
  <c r="R1752" i="1"/>
  <c r="S1752" i="1"/>
  <c r="T1752" i="1"/>
  <c r="U1752" i="1"/>
  <c r="V1752" i="1"/>
  <c r="W1752" i="1"/>
  <c r="X1752" i="1"/>
  <c r="Y1752" i="1"/>
  <c r="Z1752" i="1"/>
  <c r="AA1752" i="1"/>
  <c r="AB1752" i="1"/>
  <c r="AC1752" i="1"/>
  <c r="AD1752" i="1"/>
  <c r="AE1752" i="1"/>
  <c r="AF1752" i="1"/>
  <c r="AG1752" i="1" s="1"/>
  <c r="AH1752" i="1"/>
  <c r="AI1752" i="1"/>
  <c r="AJ1752" i="1"/>
  <c r="AK1752" i="1" s="1"/>
  <c r="AL1752" i="1" s="1"/>
  <c r="AN1752" i="1"/>
  <c r="AQ1752" i="1"/>
  <c r="AR1752" i="1"/>
  <c r="M1753" i="1"/>
  <c r="N1753" i="1"/>
  <c r="O1753" i="1"/>
  <c r="P1753" i="1"/>
  <c r="Q1753" i="1" s="1"/>
  <c r="R1753" i="1"/>
  <c r="S1753" i="1"/>
  <c r="T1753" i="1"/>
  <c r="U1753" i="1"/>
  <c r="V1753" i="1"/>
  <c r="W1753" i="1"/>
  <c r="X1753" i="1"/>
  <c r="Y1753" i="1"/>
  <c r="Z1753" i="1"/>
  <c r="AA1753" i="1"/>
  <c r="AB1753" i="1"/>
  <c r="AC1753" i="1"/>
  <c r="AE1753" i="1"/>
  <c r="AF1753" i="1"/>
  <c r="AG1753" i="1" s="1"/>
  <c r="AH1753" i="1"/>
  <c r="AJ1753" i="1"/>
  <c r="AN1753" i="1"/>
  <c r="AO1753" i="1" s="1"/>
  <c r="AP1753" i="1" s="1"/>
  <c r="AQ1753" i="1"/>
  <c r="AR1753" i="1"/>
  <c r="M1754" i="1"/>
  <c r="N1754" i="1"/>
  <c r="O1754" i="1"/>
  <c r="P1754" i="1"/>
  <c r="Q1754" i="1" s="1"/>
  <c r="R1754" i="1"/>
  <c r="S1754" i="1"/>
  <c r="T1754" i="1"/>
  <c r="U1754" i="1"/>
  <c r="V1754" i="1"/>
  <c r="W1754" i="1"/>
  <c r="X1754" i="1"/>
  <c r="Y1754" i="1"/>
  <c r="Z1754" i="1"/>
  <c r="AA1754" i="1"/>
  <c r="AB1754" i="1"/>
  <c r="AC1754" i="1"/>
  <c r="AE1754" i="1"/>
  <c r="AF1754" i="1"/>
  <c r="AG1754" i="1" s="1"/>
  <c r="AH1754" i="1"/>
  <c r="AJ1754" i="1"/>
  <c r="AK1754" i="1" s="1"/>
  <c r="AL1754" i="1"/>
  <c r="AN1754" i="1"/>
  <c r="AO1754" i="1" s="1"/>
  <c r="AP1754" i="1" s="1"/>
  <c r="AQ1754" i="1"/>
  <c r="AR1754" i="1"/>
  <c r="M1755" i="1"/>
  <c r="N1755" i="1"/>
  <c r="O1755" i="1"/>
  <c r="P1755" i="1"/>
  <c r="Q1755" i="1" s="1"/>
  <c r="R1755" i="1"/>
  <c r="S1755" i="1"/>
  <c r="T1755" i="1"/>
  <c r="U1755" i="1"/>
  <c r="V1755" i="1"/>
  <c r="W1755" i="1"/>
  <c r="X1755" i="1"/>
  <c r="Y1755" i="1"/>
  <c r="Z1755" i="1"/>
  <c r="AA1755" i="1"/>
  <c r="AB1755" i="1"/>
  <c r="AC1755" i="1"/>
  <c r="AE1755" i="1"/>
  <c r="AF1755" i="1"/>
  <c r="AG1755" i="1" s="1"/>
  <c r="AH1755" i="1"/>
  <c r="AJ1755" i="1"/>
  <c r="AK1755" i="1" s="1"/>
  <c r="AL1755" i="1" s="1"/>
  <c r="AN1755" i="1"/>
  <c r="AQ1755" i="1"/>
  <c r="AR1755" i="1"/>
  <c r="M1756" i="1"/>
  <c r="N1756" i="1"/>
  <c r="O1756" i="1"/>
  <c r="P1756" i="1"/>
  <c r="Q1756" i="1" s="1"/>
  <c r="R1756" i="1"/>
  <c r="S1756" i="1"/>
  <c r="T1756" i="1"/>
  <c r="U1756" i="1"/>
  <c r="V1756" i="1"/>
  <c r="W1756" i="1"/>
  <c r="X1756" i="1"/>
  <c r="Y1756" i="1"/>
  <c r="Z1756" i="1"/>
  <c r="AA1756" i="1"/>
  <c r="AD1756" i="1" s="1"/>
  <c r="AB1756" i="1"/>
  <c r="AC1756" i="1"/>
  <c r="AE1756" i="1"/>
  <c r="AF1756" i="1"/>
  <c r="AG1756" i="1" s="1"/>
  <c r="AH1756" i="1"/>
  <c r="AJ1756" i="1"/>
  <c r="AN1756" i="1"/>
  <c r="AQ1756" i="1"/>
  <c r="AR1756" i="1"/>
  <c r="M1757" i="1"/>
  <c r="N1757" i="1"/>
  <c r="O1757" i="1"/>
  <c r="P1757" i="1"/>
  <c r="Q1757" i="1" s="1"/>
  <c r="R1757" i="1"/>
  <c r="S1757" i="1"/>
  <c r="T1757" i="1"/>
  <c r="U1757" i="1"/>
  <c r="V1757" i="1"/>
  <c r="W1757" i="1"/>
  <c r="X1757" i="1"/>
  <c r="Y1757" i="1"/>
  <c r="Z1757" i="1"/>
  <c r="AA1757" i="1"/>
  <c r="AB1757" i="1"/>
  <c r="AC1757" i="1"/>
  <c r="AE1757" i="1"/>
  <c r="AF1757" i="1"/>
  <c r="AG1757" i="1" s="1"/>
  <c r="AH1757" i="1"/>
  <c r="AJ1757" i="1"/>
  <c r="AM1757" i="1"/>
  <c r="AN1757" i="1"/>
  <c r="AO1757" i="1" s="1"/>
  <c r="AP1757" i="1" s="1"/>
  <c r="AQ1757" i="1"/>
  <c r="AR1757" i="1"/>
  <c r="M1758" i="1"/>
  <c r="N1758" i="1"/>
  <c r="O1758" i="1"/>
  <c r="P1758" i="1"/>
  <c r="Q1758" i="1" s="1"/>
  <c r="R1758" i="1"/>
  <c r="S1758" i="1"/>
  <c r="T1758" i="1"/>
  <c r="U1758" i="1"/>
  <c r="V1758" i="1"/>
  <c r="W1758" i="1"/>
  <c r="X1758" i="1"/>
  <c r="Y1758" i="1"/>
  <c r="Z1758" i="1"/>
  <c r="AA1758" i="1"/>
  <c r="AD1758" i="1" s="1"/>
  <c r="AB1758" i="1"/>
  <c r="AC1758" i="1"/>
  <c r="AE1758" i="1"/>
  <c r="AF1758" i="1"/>
  <c r="AG1758" i="1" s="1"/>
  <c r="AH1758" i="1"/>
  <c r="AI1758" i="1"/>
  <c r="AJ1758" i="1"/>
  <c r="AK1758" i="1" s="1"/>
  <c r="AL1758" i="1"/>
  <c r="AN1758" i="1"/>
  <c r="AO1758" i="1" s="1"/>
  <c r="AP1758" i="1" s="1"/>
  <c r="AQ1758" i="1"/>
  <c r="AR1758" i="1"/>
  <c r="M1759" i="1"/>
  <c r="N1759" i="1"/>
  <c r="O1759" i="1"/>
  <c r="P1759" i="1"/>
  <c r="Q1759" i="1" s="1"/>
  <c r="R1759" i="1"/>
  <c r="S1759" i="1"/>
  <c r="T1759" i="1"/>
  <c r="U1759" i="1"/>
  <c r="V1759" i="1"/>
  <c r="W1759" i="1"/>
  <c r="X1759" i="1"/>
  <c r="Y1759" i="1"/>
  <c r="Z1759" i="1"/>
  <c r="AA1759" i="1"/>
  <c r="AB1759" i="1"/>
  <c r="AC1759" i="1"/>
  <c r="AE1759" i="1"/>
  <c r="AF1759" i="1"/>
  <c r="AG1759" i="1" s="1"/>
  <c r="AH1759" i="1"/>
  <c r="AJ1759" i="1"/>
  <c r="AK1759" i="1" s="1"/>
  <c r="AL1759" i="1" s="1"/>
  <c r="AN1759" i="1"/>
  <c r="AQ1759" i="1"/>
  <c r="AR1759" i="1"/>
  <c r="M1760" i="1"/>
  <c r="N1760" i="1"/>
  <c r="O1760" i="1"/>
  <c r="P1760" i="1"/>
  <c r="Q1760" i="1" s="1"/>
  <c r="R1760" i="1"/>
  <c r="S1760" i="1"/>
  <c r="T1760" i="1"/>
  <c r="U1760" i="1"/>
  <c r="V1760" i="1"/>
  <c r="W1760" i="1"/>
  <c r="X1760" i="1"/>
  <c r="Y1760" i="1"/>
  <c r="Z1760" i="1"/>
  <c r="AA1760" i="1"/>
  <c r="AD1760" i="1" s="1"/>
  <c r="AB1760" i="1"/>
  <c r="AC1760" i="1"/>
  <c r="AE1760" i="1"/>
  <c r="AF1760" i="1"/>
  <c r="AG1760" i="1" s="1"/>
  <c r="AH1760" i="1"/>
  <c r="AJ1760" i="1"/>
  <c r="AN1760" i="1"/>
  <c r="AQ1760" i="1"/>
  <c r="AR1760" i="1"/>
  <c r="M1761" i="1"/>
  <c r="N1761" i="1"/>
  <c r="O1761" i="1"/>
  <c r="P1761" i="1"/>
  <c r="Q1761" i="1" s="1"/>
  <c r="R1761" i="1"/>
  <c r="S1761" i="1"/>
  <c r="T1761" i="1"/>
  <c r="U1761" i="1"/>
  <c r="V1761" i="1"/>
  <c r="W1761" i="1"/>
  <c r="X1761" i="1"/>
  <c r="Y1761" i="1"/>
  <c r="Z1761" i="1"/>
  <c r="AA1761" i="1"/>
  <c r="AD1761" i="1" s="1"/>
  <c r="AB1761" i="1"/>
  <c r="AC1761" i="1"/>
  <c r="AE1761" i="1"/>
  <c r="AF1761" i="1"/>
  <c r="AG1761" i="1" s="1"/>
  <c r="AH1761" i="1"/>
  <c r="AJ1761" i="1"/>
  <c r="AN1761" i="1"/>
  <c r="AQ1761" i="1"/>
  <c r="AR1761" i="1"/>
  <c r="M1762" i="1"/>
  <c r="N1762" i="1"/>
  <c r="O1762" i="1"/>
  <c r="P1762" i="1"/>
  <c r="Q1762" i="1" s="1"/>
  <c r="R1762" i="1"/>
  <c r="S1762" i="1"/>
  <c r="T1762" i="1"/>
  <c r="U1762" i="1"/>
  <c r="V1762" i="1"/>
  <c r="W1762" i="1"/>
  <c r="X1762" i="1"/>
  <c r="Y1762" i="1"/>
  <c r="Z1762" i="1"/>
  <c r="AA1762" i="1"/>
  <c r="AD1762" i="1" s="1"/>
  <c r="AB1762" i="1"/>
  <c r="AC1762" i="1"/>
  <c r="AE1762" i="1"/>
  <c r="AF1762" i="1"/>
  <c r="AG1762" i="1" s="1"/>
  <c r="AH1762" i="1"/>
  <c r="AJ1762" i="1"/>
  <c r="AM1762" i="1"/>
  <c r="AN1762" i="1"/>
  <c r="AO1762" i="1" s="1"/>
  <c r="AP1762" i="1" s="1"/>
  <c r="AQ1762" i="1"/>
  <c r="AR1762" i="1"/>
  <c r="M1763" i="1"/>
  <c r="N1763" i="1"/>
  <c r="O1763" i="1"/>
  <c r="P1763" i="1"/>
  <c r="Q1763" i="1" s="1"/>
  <c r="R1763" i="1"/>
  <c r="S1763" i="1"/>
  <c r="T1763" i="1"/>
  <c r="U1763" i="1"/>
  <c r="V1763" i="1"/>
  <c r="W1763" i="1"/>
  <c r="X1763" i="1"/>
  <c r="Y1763" i="1"/>
  <c r="Z1763" i="1"/>
  <c r="AA1763" i="1"/>
  <c r="AB1763" i="1"/>
  <c r="AC1763" i="1"/>
  <c r="AE1763" i="1"/>
  <c r="AF1763" i="1"/>
  <c r="AG1763" i="1" s="1"/>
  <c r="AH1763" i="1"/>
  <c r="AJ1763" i="1"/>
  <c r="AK1763" i="1" s="1"/>
  <c r="AL1763" i="1" s="1"/>
  <c r="AN1763" i="1"/>
  <c r="AO1763" i="1" s="1"/>
  <c r="AP1763" i="1" s="1"/>
  <c r="AQ1763" i="1"/>
  <c r="AR1763" i="1"/>
  <c r="M1764" i="1"/>
  <c r="N1764" i="1"/>
  <c r="O1764" i="1"/>
  <c r="P1764" i="1"/>
  <c r="Q1764" i="1" s="1"/>
  <c r="R1764" i="1"/>
  <c r="S1764" i="1"/>
  <c r="T1764" i="1"/>
  <c r="U1764" i="1"/>
  <c r="V1764" i="1"/>
  <c r="W1764" i="1"/>
  <c r="X1764" i="1"/>
  <c r="Y1764" i="1"/>
  <c r="Z1764" i="1"/>
  <c r="AA1764" i="1"/>
  <c r="AB1764" i="1"/>
  <c r="AC1764" i="1"/>
  <c r="AE1764" i="1"/>
  <c r="AF1764" i="1"/>
  <c r="AG1764" i="1" s="1"/>
  <c r="AH1764" i="1"/>
  <c r="AJ1764" i="1"/>
  <c r="AK1764" i="1" s="1"/>
  <c r="AL1764" i="1" s="1"/>
  <c r="AN1764" i="1"/>
  <c r="AO1764" i="1" s="1"/>
  <c r="AP1764" i="1" s="1"/>
  <c r="AQ1764" i="1"/>
  <c r="AR1764" i="1"/>
  <c r="M1765" i="1"/>
  <c r="N1765" i="1"/>
  <c r="O1765" i="1"/>
  <c r="P1765" i="1"/>
  <c r="Q1765" i="1" s="1"/>
  <c r="R1765" i="1"/>
  <c r="S1765" i="1"/>
  <c r="T1765" i="1"/>
  <c r="U1765" i="1"/>
  <c r="V1765" i="1"/>
  <c r="W1765" i="1"/>
  <c r="X1765" i="1"/>
  <c r="Y1765" i="1"/>
  <c r="Z1765" i="1"/>
  <c r="AA1765" i="1"/>
  <c r="AD1765" i="1" s="1"/>
  <c r="AB1765" i="1"/>
  <c r="AC1765" i="1"/>
  <c r="AE1765" i="1"/>
  <c r="AF1765" i="1"/>
  <c r="AG1765" i="1" s="1"/>
  <c r="AH1765" i="1"/>
  <c r="AJ1765" i="1"/>
  <c r="AK1765" i="1" s="1"/>
  <c r="AL1765" i="1" s="1"/>
  <c r="AN1765" i="1"/>
  <c r="AQ1765" i="1"/>
  <c r="AR1765" i="1"/>
  <c r="M1766" i="1"/>
  <c r="N1766" i="1"/>
  <c r="O1766" i="1"/>
  <c r="P1766" i="1"/>
  <c r="Q1766" i="1" s="1"/>
  <c r="R1766" i="1"/>
  <c r="S1766" i="1"/>
  <c r="T1766" i="1"/>
  <c r="U1766" i="1"/>
  <c r="V1766" i="1"/>
  <c r="W1766" i="1"/>
  <c r="X1766" i="1"/>
  <c r="Y1766" i="1"/>
  <c r="Z1766" i="1"/>
  <c r="AA1766" i="1"/>
  <c r="AB1766" i="1"/>
  <c r="AC1766" i="1"/>
  <c r="AE1766" i="1"/>
  <c r="AF1766" i="1"/>
  <c r="AG1766" i="1" s="1"/>
  <c r="AH1766" i="1"/>
  <c r="AJ1766" i="1"/>
  <c r="AN1766" i="1"/>
  <c r="AO1766" i="1" s="1"/>
  <c r="AP1766" i="1" s="1"/>
  <c r="AQ1766" i="1"/>
  <c r="AR1766" i="1"/>
  <c r="M1767" i="1"/>
  <c r="N1767" i="1"/>
  <c r="O1767" i="1"/>
  <c r="P1767" i="1"/>
  <c r="Q1767" i="1" s="1"/>
  <c r="R1767" i="1"/>
  <c r="S1767" i="1"/>
  <c r="T1767" i="1"/>
  <c r="U1767" i="1"/>
  <c r="V1767" i="1"/>
  <c r="W1767" i="1"/>
  <c r="X1767" i="1"/>
  <c r="Y1767" i="1"/>
  <c r="Z1767" i="1"/>
  <c r="AA1767" i="1"/>
  <c r="AD1767" i="1" s="1"/>
  <c r="AB1767" i="1"/>
  <c r="AC1767" i="1"/>
  <c r="AE1767" i="1"/>
  <c r="AF1767" i="1"/>
  <c r="AG1767" i="1" s="1"/>
  <c r="AH1767" i="1"/>
  <c r="AJ1767" i="1"/>
  <c r="AK1767" i="1" s="1"/>
  <c r="AL1767" i="1" s="1"/>
  <c r="AN1767" i="1"/>
  <c r="AO1767" i="1" s="1"/>
  <c r="AP1767" i="1" s="1"/>
  <c r="AQ1767" i="1"/>
  <c r="AR1767" i="1"/>
  <c r="M1768" i="1"/>
  <c r="N1768" i="1"/>
  <c r="O1768" i="1"/>
  <c r="P1768" i="1"/>
  <c r="Q1768" i="1" s="1"/>
  <c r="R1768" i="1"/>
  <c r="S1768" i="1"/>
  <c r="T1768" i="1"/>
  <c r="U1768" i="1"/>
  <c r="V1768" i="1"/>
  <c r="W1768" i="1"/>
  <c r="X1768" i="1"/>
  <c r="Y1768" i="1"/>
  <c r="Z1768" i="1"/>
  <c r="AA1768" i="1"/>
  <c r="AD1768" i="1" s="1"/>
  <c r="AB1768" i="1"/>
  <c r="AC1768" i="1"/>
  <c r="AE1768" i="1"/>
  <c r="AF1768" i="1"/>
  <c r="AG1768" i="1" s="1"/>
  <c r="AH1768" i="1"/>
  <c r="AJ1768" i="1"/>
  <c r="AK1768" i="1" s="1"/>
  <c r="AL1768" i="1" s="1"/>
  <c r="AN1768" i="1"/>
  <c r="AO1768" i="1" s="1"/>
  <c r="AP1768" i="1" s="1"/>
  <c r="AQ1768" i="1"/>
  <c r="AR1768" i="1"/>
  <c r="M1769" i="1"/>
  <c r="N1769" i="1"/>
  <c r="O1769" i="1"/>
  <c r="P1769" i="1"/>
  <c r="Q1769" i="1" s="1"/>
  <c r="R1769" i="1"/>
  <c r="S1769" i="1"/>
  <c r="T1769" i="1"/>
  <c r="U1769" i="1"/>
  <c r="V1769" i="1"/>
  <c r="W1769" i="1"/>
  <c r="X1769" i="1"/>
  <c r="Y1769" i="1"/>
  <c r="Z1769" i="1"/>
  <c r="AA1769" i="1"/>
  <c r="AB1769" i="1"/>
  <c r="AC1769" i="1"/>
  <c r="AE1769" i="1"/>
  <c r="AF1769" i="1"/>
  <c r="AG1769" i="1" s="1"/>
  <c r="AH1769" i="1"/>
  <c r="AJ1769" i="1"/>
  <c r="AK1769" i="1" s="1"/>
  <c r="AL1769" i="1" s="1"/>
  <c r="AM1769" i="1"/>
  <c r="AN1769" i="1"/>
  <c r="AO1769" i="1" s="1"/>
  <c r="AP1769" i="1" s="1"/>
  <c r="AQ1769" i="1"/>
  <c r="AR1769" i="1"/>
  <c r="M1770" i="1"/>
  <c r="N1770" i="1"/>
  <c r="O1770" i="1"/>
  <c r="P1770" i="1"/>
  <c r="Q1770" i="1" s="1"/>
  <c r="R1770" i="1"/>
  <c r="S1770" i="1"/>
  <c r="T1770" i="1"/>
  <c r="U1770" i="1"/>
  <c r="V1770" i="1"/>
  <c r="W1770" i="1"/>
  <c r="X1770" i="1"/>
  <c r="Y1770" i="1"/>
  <c r="Z1770" i="1"/>
  <c r="AA1770" i="1"/>
  <c r="AB1770" i="1"/>
  <c r="AC1770" i="1"/>
  <c r="AD1770" i="1"/>
  <c r="AE1770" i="1"/>
  <c r="AF1770" i="1"/>
  <c r="AG1770" i="1" s="1"/>
  <c r="AH1770" i="1"/>
  <c r="AI1770" i="1"/>
  <c r="AJ1770" i="1"/>
  <c r="AK1770" i="1" s="1"/>
  <c r="AL1770" i="1" s="1"/>
  <c r="AN1770" i="1"/>
  <c r="AO1770" i="1" s="1"/>
  <c r="AP1770" i="1" s="1"/>
  <c r="AQ1770" i="1"/>
  <c r="AR1770" i="1"/>
  <c r="M1771" i="1"/>
  <c r="N1771" i="1"/>
  <c r="O1771" i="1"/>
  <c r="P1771" i="1"/>
  <c r="Q1771" i="1" s="1"/>
  <c r="R1771" i="1"/>
  <c r="S1771" i="1"/>
  <c r="T1771" i="1"/>
  <c r="U1771" i="1"/>
  <c r="V1771" i="1"/>
  <c r="W1771" i="1"/>
  <c r="X1771" i="1"/>
  <c r="Y1771" i="1"/>
  <c r="Z1771" i="1"/>
  <c r="AA1771" i="1"/>
  <c r="AB1771" i="1"/>
  <c r="AC1771" i="1"/>
  <c r="AE1771" i="1"/>
  <c r="AF1771" i="1"/>
  <c r="AG1771" i="1" s="1"/>
  <c r="AH1771" i="1"/>
  <c r="AJ1771" i="1"/>
  <c r="AK1771" i="1" s="1"/>
  <c r="AL1771" i="1" s="1"/>
  <c r="AN1771" i="1"/>
  <c r="AO1771" i="1" s="1"/>
  <c r="AP1771" i="1" s="1"/>
  <c r="AQ1771" i="1"/>
  <c r="AR1771" i="1"/>
  <c r="M1772" i="1"/>
  <c r="N1772" i="1"/>
  <c r="O1772" i="1"/>
  <c r="P1772" i="1"/>
  <c r="Q1772" i="1" s="1"/>
  <c r="R1772" i="1"/>
  <c r="S1772" i="1"/>
  <c r="T1772" i="1"/>
  <c r="U1772" i="1"/>
  <c r="V1772" i="1"/>
  <c r="W1772" i="1"/>
  <c r="X1772" i="1"/>
  <c r="Y1772" i="1"/>
  <c r="Z1772" i="1"/>
  <c r="AA1772" i="1"/>
  <c r="AB1772" i="1"/>
  <c r="AC1772" i="1"/>
  <c r="AE1772" i="1"/>
  <c r="AF1772" i="1"/>
  <c r="AG1772" i="1" s="1"/>
  <c r="AH1772" i="1"/>
  <c r="AJ1772" i="1"/>
  <c r="AK1772" i="1" s="1"/>
  <c r="AL1772" i="1" s="1"/>
  <c r="AN1772" i="1"/>
  <c r="AO1772" i="1" s="1"/>
  <c r="AP1772" i="1" s="1"/>
  <c r="AQ1772" i="1"/>
  <c r="AR1772" i="1"/>
  <c r="M1773" i="1"/>
  <c r="N1773" i="1"/>
  <c r="O1773" i="1"/>
  <c r="P1773" i="1"/>
  <c r="Q1773" i="1" s="1"/>
  <c r="R1773" i="1"/>
  <c r="S1773" i="1"/>
  <c r="T1773" i="1"/>
  <c r="U1773" i="1"/>
  <c r="V1773" i="1"/>
  <c r="W1773" i="1"/>
  <c r="X1773" i="1"/>
  <c r="Y1773" i="1"/>
  <c r="Z1773" i="1"/>
  <c r="AA1773" i="1"/>
  <c r="AB1773" i="1"/>
  <c r="AC1773" i="1"/>
  <c r="AE1773" i="1"/>
  <c r="AF1773" i="1"/>
  <c r="AG1773" i="1" s="1"/>
  <c r="AH1773" i="1"/>
  <c r="AJ1773" i="1"/>
  <c r="AK1773" i="1" s="1"/>
  <c r="AL1773" i="1" s="1"/>
  <c r="AN1773" i="1"/>
  <c r="AQ1773" i="1"/>
  <c r="AR1773" i="1"/>
  <c r="M1774" i="1"/>
  <c r="N1774" i="1"/>
  <c r="O1774" i="1"/>
  <c r="P1774" i="1"/>
  <c r="Q1774" i="1" s="1"/>
  <c r="R1774" i="1"/>
  <c r="S1774" i="1"/>
  <c r="T1774" i="1"/>
  <c r="U1774" i="1"/>
  <c r="V1774" i="1"/>
  <c r="W1774" i="1"/>
  <c r="X1774" i="1"/>
  <c r="Y1774" i="1"/>
  <c r="Z1774" i="1"/>
  <c r="AA1774" i="1"/>
  <c r="AD1774" i="1" s="1"/>
  <c r="AB1774" i="1"/>
  <c r="AC1774" i="1"/>
  <c r="AE1774" i="1"/>
  <c r="AF1774" i="1"/>
  <c r="AG1774" i="1" s="1"/>
  <c r="AH1774" i="1"/>
  <c r="AJ1774" i="1"/>
  <c r="AN1774" i="1"/>
  <c r="AO1774" i="1" s="1"/>
  <c r="AP1774" i="1" s="1"/>
  <c r="AQ1774" i="1"/>
  <c r="AR1774" i="1"/>
  <c r="M1775" i="1"/>
  <c r="N1775" i="1"/>
  <c r="O1775" i="1"/>
  <c r="P1775" i="1"/>
  <c r="Q1775" i="1" s="1"/>
  <c r="R1775" i="1"/>
  <c r="S1775" i="1"/>
  <c r="T1775" i="1"/>
  <c r="U1775" i="1"/>
  <c r="V1775" i="1"/>
  <c r="W1775" i="1"/>
  <c r="X1775" i="1"/>
  <c r="Y1775" i="1"/>
  <c r="Z1775" i="1"/>
  <c r="AA1775" i="1"/>
  <c r="AD1775" i="1" s="1"/>
  <c r="AB1775" i="1"/>
  <c r="AC1775" i="1"/>
  <c r="AE1775" i="1"/>
  <c r="AF1775" i="1"/>
  <c r="AG1775" i="1" s="1"/>
  <c r="AH1775" i="1"/>
  <c r="AJ1775" i="1"/>
  <c r="AK1775" i="1" s="1"/>
  <c r="AL1775" i="1" s="1"/>
  <c r="AN1775" i="1"/>
  <c r="AQ1775" i="1"/>
  <c r="AR1775" i="1"/>
  <c r="M1776" i="1"/>
  <c r="N1776" i="1"/>
  <c r="O1776" i="1"/>
  <c r="P1776" i="1"/>
  <c r="Q1776" i="1" s="1"/>
  <c r="R1776" i="1"/>
  <c r="S1776" i="1"/>
  <c r="T1776" i="1"/>
  <c r="U1776" i="1"/>
  <c r="V1776" i="1"/>
  <c r="W1776" i="1"/>
  <c r="X1776" i="1"/>
  <c r="Y1776" i="1"/>
  <c r="Z1776" i="1"/>
  <c r="AA1776" i="1"/>
  <c r="AD1776" i="1" s="1"/>
  <c r="AB1776" i="1"/>
  <c r="AC1776" i="1"/>
  <c r="AE1776" i="1"/>
  <c r="AF1776" i="1"/>
  <c r="AG1776" i="1" s="1"/>
  <c r="AH1776" i="1"/>
  <c r="AJ1776" i="1"/>
  <c r="AN1776" i="1"/>
  <c r="AO1776" i="1" s="1"/>
  <c r="AP1776" i="1" s="1"/>
  <c r="AQ1776" i="1"/>
  <c r="AR1776" i="1"/>
  <c r="M1777" i="1"/>
  <c r="N1777" i="1"/>
  <c r="O1777" i="1"/>
  <c r="P1777" i="1"/>
  <c r="Q1777" i="1" s="1"/>
  <c r="R1777" i="1"/>
  <c r="S1777" i="1"/>
  <c r="T1777" i="1"/>
  <c r="U1777" i="1"/>
  <c r="V1777" i="1"/>
  <c r="W1777" i="1"/>
  <c r="X1777" i="1"/>
  <c r="Y1777" i="1"/>
  <c r="Z1777" i="1"/>
  <c r="AA1777" i="1"/>
  <c r="AB1777" i="1"/>
  <c r="AC1777" i="1"/>
  <c r="AE1777" i="1"/>
  <c r="AF1777" i="1"/>
  <c r="AG1777" i="1" s="1"/>
  <c r="AH1777" i="1"/>
  <c r="AJ1777" i="1"/>
  <c r="AK1777" i="1" s="1"/>
  <c r="AL1777" i="1" s="1"/>
  <c r="AM1777" i="1"/>
  <c r="AN1777" i="1"/>
  <c r="AO1777" i="1" s="1"/>
  <c r="AP1777" i="1" s="1"/>
  <c r="AQ1777" i="1"/>
  <c r="AR1777" i="1"/>
  <c r="M1778" i="1"/>
  <c r="N1778" i="1"/>
  <c r="O1778" i="1"/>
  <c r="P1778" i="1"/>
  <c r="Q1778" i="1" s="1"/>
  <c r="R1778" i="1"/>
  <c r="S1778" i="1"/>
  <c r="T1778" i="1"/>
  <c r="U1778" i="1"/>
  <c r="V1778" i="1"/>
  <c r="W1778" i="1"/>
  <c r="X1778" i="1"/>
  <c r="Y1778" i="1"/>
  <c r="Z1778" i="1"/>
  <c r="AA1778" i="1"/>
  <c r="AB1778" i="1"/>
  <c r="AC1778" i="1"/>
  <c r="AE1778" i="1"/>
  <c r="AF1778" i="1"/>
  <c r="AG1778" i="1" s="1"/>
  <c r="AH1778" i="1"/>
  <c r="AJ1778" i="1"/>
  <c r="AN1778" i="1"/>
  <c r="AO1778" i="1" s="1"/>
  <c r="AP1778" i="1" s="1"/>
  <c r="AQ1778" i="1"/>
  <c r="AR1778" i="1"/>
  <c r="M1779" i="1"/>
  <c r="N1779" i="1"/>
  <c r="O1779" i="1"/>
  <c r="P1779" i="1"/>
  <c r="Q1779" i="1" s="1"/>
  <c r="R1779" i="1"/>
  <c r="S1779" i="1"/>
  <c r="T1779" i="1"/>
  <c r="U1779" i="1"/>
  <c r="V1779" i="1"/>
  <c r="W1779" i="1"/>
  <c r="X1779" i="1"/>
  <c r="Y1779" i="1"/>
  <c r="Z1779" i="1"/>
  <c r="AA1779" i="1"/>
  <c r="AB1779" i="1"/>
  <c r="AC1779" i="1"/>
  <c r="AE1779" i="1"/>
  <c r="AF1779" i="1"/>
  <c r="AG1779" i="1" s="1"/>
  <c r="AH1779" i="1"/>
  <c r="AJ1779" i="1"/>
  <c r="AK1779" i="1" s="1"/>
  <c r="AL1779" i="1" s="1"/>
  <c r="AN1779" i="1"/>
  <c r="AO1779" i="1" s="1"/>
  <c r="AP1779" i="1" s="1"/>
  <c r="AQ1779" i="1"/>
  <c r="AR1779" i="1"/>
  <c r="M1780" i="1"/>
  <c r="N1780" i="1"/>
  <c r="O1780" i="1"/>
  <c r="P1780" i="1"/>
  <c r="Q1780" i="1" s="1"/>
  <c r="R1780" i="1"/>
  <c r="S1780" i="1"/>
  <c r="T1780" i="1"/>
  <c r="U1780" i="1"/>
  <c r="V1780" i="1"/>
  <c r="W1780" i="1"/>
  <c r="X1780" i="1"/>
  <c r="Y1780" i="1"/>
  <c r="Z1780" i="1"/>
  <c r="AA1780" i="1"/>
  <c r="AB1780" i="1"/>
  <c r="AC1780" i="1"/>
  <c r="AE1780" i="1"/>
  <c r="AF1780" i="1"/>
  <c r="AG1780" i="1" s="1"/>
  <c r="AH1780" i="1"/>
  <c r="AJ1780" i="1"/>
  <c r="AK1780" i="1" s="1"/>
  <c r="AL1780" i="1" s="1"/>
  <c r="AN1780" i="1"/>
  <c r="AO1780" i="1" s="1"/>
  <c r="AP1780" i="1" s="1"/>
  <c r="AQ1780" i="1"/>
  <c r="AR1780" i="1"/>
  <c r="M1781" i="1"/>
  <c r="N1781" i="1"/>
  <c r="O1781" i="1"/>
  <c r="P1781" i="1"/>
  <c r="Q1781" i="1" s="1"/>
  <c r="R1781" i="1"/>
  <c r="S1781" i="1"/>
  <c r="T1781" i="1"/>
  <c r="U1781" i="1"/>
  <c r="V1781" i="1"/>
  <c r="W1781" i="1"/>
  <c r="X1781" i="1"/>
  <c r="Y1781" i="1"/>
  <c r="Z1781" i="1"/>
  <c r="AA1781" i="1"/>
  <c r="AD1781" i="1" s="1"/>
  <c r="AB1781" i="1"/>
  <c r="AC1781" i="1"/>
  <c r="AE1781" i="1"/>
  <c r="AF1781" i="1"/>
  <c r="AG1781" i="1" s="1"/>
  <c r="AH1781" i="1"/>
  <c r="AJ1781" i="1"/>
  <c r="AK1781" i="1" s="1"/>
  <c r="AL1781" i="1" s="1"/>
  <c r="AN1781" i="1"/>
  <c r="AQ1781" i="1"/>
  <c r="AR1781" i="1"/>
  <c r="M1782" i="1"/>
  <c r="N1782" i="1"/>
  <c r="O1782" i="1"/>
  <c r="P1782" i="1"/>
  <c r="Q1782" i="1" s="1"/>
  <c r="R1782" i="1"/>
  <c r="S1782" i="1"/>
  <c r="T1782" i="1"/>
  <c r="U1782" i="1"/>
  <c r="V1782" i="1"/>
  <c r="W1782" i="1"/>
  <c r="X1782" i="1"/>
  <c r="Y1782" i="1"/>
  <c r="Z1782" i="1"/>
  <c r="AA1782" i="1"/>
  <c r="AB1782" i="1"/>
  <c r="AC1782" i="1"/>
  <c r="AE1782" i="1"/>
  <c r="AF1782" i="1"/>
  <c r="AG1782" i="1" s="1"/>
  <c r="AH1782" i="1"/>
  <c r="AJ1782" i="1"/>
  <c r="AN1782" i="1"/>
  <c r="AO1782" i="1" s="1"/>
  <c r="AP1782" i="1" s="1"/>
  <c r="AQ1782" i="1"/>
  <c r="AR1782" i="1"/>
  <c r="M1783" i="1"/>
  <c r="N1783" i="1"/>
  <c r="O1783" i="1"/>
  <c r="P1783" i="1"/>
  <c r="Q1783" i="1" s="1"/>
  <c r="R1783" i="1"/>
  <c r="S1783" i="1"/>
  <c r="T1783" i="1"/>
  <c r="U1783" i="1"/>
  <c r="V1783" i="1"/>
  <c r="W1783" i="1"/>
  <c r="X1783" i="1"/>
  <c r="Y1783" i="1"/>
  <c r="Z1783" i="1"/>
  <c r="AA1783" i="1"/>
  <c r="AD1783" i="1" s="1"/>
  <c r="AB1783" i="1"/>
  <c r="AC1783" i="1"/>
  <c r="AE1783" i="1"/>
  <c r="AF1783" i="1"/>
  <c r="AG1783" i="1" s="1"/>
  <c r="AH1783" i="1"/>
  <c r="AJ1783" i="1"/>
  <c r="AK1783" i="1" s="1"/>
  <c r="AL1783" i="1" s="1"/>
  <c r="AN1783" i="1"/>
  <c r="AO1783" i="1" s="1"/>
  <c r="AP1783" i="1" s="1"/>
  <c r="AQ1783" i="1"/>
  <c r="AR1783" i="1"/>
  <c r="M1784" i="1"/>
  <c r="N1784" i="1"/>
  <c r="O1784" i="1"/>
  <c r="P1784" i="1"/>
  <c r="Q1784" i="1" s="1"/>
  <c r="R1784" i="1"/>
  <c r="S1784" i="1"/>
  <c r="T1784" i="1"/>
  <c r="U1784" i="1"/>
  <c r="V1784" i="1"/>
  <c r="W1784" i="1"/>
  <c r="X1784" i="1"/>
  <c r="Y1784" i="1"/>
  <c r="Z1784" i="1"/>
  <c r="AA1784" i="1"/>
  <c r="AD1784" i="1" s="1"/>
  <c r="AB1784" i="1"/>
  <c r="AC1784" i="1"/>
  <c r="AE1784" i="1"/>
  <c r="AF1784" i="1"/>
  <c r="AG1784" i="1" s="1"/>
  <c r="AH1784" i="1"/>
  <c r="AJ1784" i="1"/>
  <c r="AK1784" i="1" s="1"/>
  <c r="AL1784" i="1" s="1"/>
  <c r="AN1784" i="1"/>
  <c r="AO1784" i="1" s="1"/>
  <c r="AP1784" i="1" s="1"/>
  <c r="AQ1784" i="1"/>
  <c r="AR1784" i="1"/>
  <c r="M1785" i="1"/>
  <c r="N1785" i="1"/>
  <c r="O1785" i="1"/>
  <c r="P1785" i="1"/>
  <c r="Q1785" i="1" s="1"/>
  <c r="R1785" i="1"/>
  <c r="S1785" i="1"/>
  <c r="T1785" i="1"/>
  <c r="U1785" i="1"/>
  <c r="V1785" i="1"/>
  <c r="W1785" i="1"/>
  <c r="X1785" i="1"/>
  <c r="Y1785" i="1"/>
  <c r="Z1785" i="1"/>
  <c r="AA1785" i="1"/>
  <c r="AB1785" i="1"/>
  <c r="AC1785" i="1"/>
  <c r="AE1785" i="1"/>
  <c r="AF1785" i="1"/>
  <c r="AG1785" i="1" s="1"/>
  <c r="AH1785" i="1"/>
  <c r="AJ1785" i="1"/>
  <c r="AK1785" i="1" s="1"/>
  <c r="AL1785" i="1" s="1"/>
  <c r="AM1785" i="1"/>
  <c r="AN1785" i="1"/>
  <c r="AO1785" i="1" s="1"/>
  <c r="AP1785" i="1" s="1"/>
  <c r="AQ1785" i="1"/>
  <c r="AR1785" i="1"/>
  <c r="M1786" i="1"/>
  <c r="N1786" i="1"/>
  <c r="O1786" i="1"/>
  <c r="P1786" i="1"/>
  <c r="Q1786" i="1" s="1"/>
  <c r="R1786" i="1"/>
  <c r="S1786" i="1"/>
  <c r="T1786" i="1"/>
  <c r="U1786" i="1"/>
  <c r="V1786" i="1"/>
  <c r="W1786" i="1"/>
  <c r="X1786" i="1"/>
  <c r="Y1786" i="1"/>
  <c r="Z1786" i="1"/>
  <c r="AA1786" i="1"/>
  <c r="AB1786" i="1"/>
  <c r="AC1786" i="1"/>
  <c r="AD1786" i="1"/>
  <c r="AE1786" i="1"/>
  <c r="AF1786" i="1"/>
  <c r="AG1786" i="1" s="1"/>
  <c r="AH1786" i="1"/>
  <c r="AI1786" i="1"/>
  <c r="AJ1786" i="1"/>
  <c r="AK1786" i="1" s="1"/>
  <c r="AL1786" i="1" s="1"/>
  <c r="AN1786" i="1"/>
  <c r="AO1786" i="1" s="1"/>
  <c r="AP1786" i="1" s="1"/>
  <c r="AQ1786" i="1"/>
  <c r="AR1786" i="1"/>
  <c r="M1787" i="1"/>
  <c r="N1787" i="1"/>
  <c r="O1787" i="1"/>
  <c r="P1787" i="1"/>
  <c r="Q1787" i="1" s="1"/>
  <c r="R1787" i="1"/>
  <c r="S1787" i="1"/>
  <c r="T1787" i="1"/>
  <c r="U1787" i="1"/>
  <c r="V1787" i="1"/>
  <c r="W1787" i="1"/>
  <c r="X1787" i="1"/>
  <c r="Y1787" i="1"/>
  <c r="Z1787" i="1"/>
  <c r="AA1787" i="1"/>
  <c r="AB1787" i="1"/>
  <c r="AC1787" i="1"/>
  <c r="AE1787" i="1"/>
  <c r="AF1787" i="1"/>
  <c r="AG1787" i="1" s="1"/>
  <c r="AH1787" i="1"/>
  <c r="AJ1787" i="1"/>
  <c r="AK1787" i="1" s="1"/>
  <c r="AL1787" i="1" s="1"/>
  <c r="AN1787" i="1"/>
  <c r="AO1787" i="1" s="1"/>
  <c r="AP1787" i="1" s="1"/>
  <c r="AQ1787" i="1"/>
  <c r="AR1787" i="1"/>
  <c r="M1788" i="1"/>
  <c r="N1788" i="1"/>
  <c r="O1788" i="1"/>
  <c r="P1788" i="1"/>
  <c r="Q1788" i="1" s="1"/>
  <c r="R1788" i="1"/>
  <c r="S1788" i="1"/>
  <c r="T1788" i="1"/>
  <c r="U1788" i="1"/>
  <c r="V1788" i="1"/>
  <c r="W1788" i="1"/>
  <c r="X1788" i="1"/>
  <c r="Y1788" i="1"/>
  <c r="Z1788" i="1"/>
  <c r="AA1788" i="1"/>
  <c r="AB1788" i="1"/>
  <c r="AC1788" i="1"/>
  <c r="AE1788" i="1"/>
  <c r="AF1788" i="1"/>
  <c r="AG1788" i="1" s="1"/>
  <c r="AH1788" i="1"/>
  <c r="AJ1788" i="1"/>
  <c r="AK1788" i="1" s="1"/>
  <c r="AL1788" i="1" s="1"/>
  <c r="AN1788" i="1"/>
  <c r="AO1788" i="1" s="1"/>
  <c r="AP1788" i="1" s="1"/>
  <c r="AQ1788" i="1"/>
  <c r="AR1788" i="1"/>
  <c r="M1789" i="1"/>
  <c r="N1789" i="1"/>
  <c r="O1789" i="1"/>
  <c r="P1789" i="1"/>
  <c r="Q1789" i="1" s="1"/>
  <c r="R1789" i="1"/>
  <c r="S1789" i="1"/>
  <c r="T1789" i="1"/>
  <c r="U1789" i="1"/>
  <c r="V1789" i="1"/>
  <c r="W1789" i="1"/>
  <c r="X1789" i="1"/>
  <c r="Y1789" i="1"/>
  <c r="Z1789" i="1"/>
  <c r="AA1789" i="1"/>
  <c r="AB1789" i="1"/>
  <c r="AC1789" i="1"/>
  <c r="AE1789" i="1"/>
  <c r="AF1789" i="1"/>
  <c r="AG1789" i="1" s="1"/>
  <c r="AH1789" i="1"/>
  <c r="AJ1789" i="1"/>
  <c r="AK1789" i="1" s="1"/>
  <c r="AL1789" i="1" s="1"/>
  <c r="AN1789" i="1"/>
  <c r="AQ1789" i="1"/>
  <c r="AR1789" i="1"/>
  <c r="M1790" i="1"/>
  <c r="N1790" i="1"/>
  <c r="O1790" i="1"/>
  <c r="P1790" i="1"/>
  <c r="Q1790" i="1" s="1"/>
  <c r="R1790" i="1"/>
  <c r="S1790" i="1"/>
  <c r="T1790" i="1"/>
  <c r="U1790" i="1"/>
  <c r="V1790" i="1"/>
  <c r="W1790" i="1"/>
  <c r="X1790" i="1"/>
  <c r="Y1790" i="1"/>
  <c r="Z1790" i="1"/>
  <c r="AA1790" i="1"/>
  <c r="AD1790" i="1" s="1"/>
  <c r="AB1790" i="1"/>
  <c r="AC1790" i="1"/>
  <c r="AE1790" i="1"/>
  <c r="AF1790" i="1"/>
  <c r="AG1790" i="1" s="1"/>
  <c r="AH1790" i="1"/>
  <c r="AJ1790" i="1"/>
  <c r="AN1790" i="1"/>
  <c r="AO1790" i="1" s="1"/>
  <c r="AP1790" i="1" s="1"/>
  <c r="AQ1790" i="1"/>
  <c r="AR1790" i="1"/>
  <c r="M1791" i="1"/>
  <c r="N1791" i="1"/>
  <c r="O1791" i="1"/>
  <c r="P1791" i="1"/>
  <c r="Q1791" i="1" s="1"/>
  <c r="R1791" i="1"/>
  <c r="S1791" i="1"/>
  <c r="T1791" i="1"/>
  <c r="U1791" i="1"/>
  <c r="V1791" i="1"/>
  <c r="W1791" i="1"/>
  <c r="X1791" i="1"/>
  <c r="Y1791" i="1"/>
  <c r="Z1791" i="1"/>
  <c r="AA1791" i="1"/>
  <c r="AD1791" i="1" s="1"/>
  <c r="AB1791" i="1"/>
  <c r="AC1791" i="1"/>
  <c r="AE1791" i="1"/>
  <c r="AF1791" i="1"/>
  <c r="AG1791" i="1" s="1"/>
  <c r="AH1791" i="1"/>
  <c r="AJ1791" i="1"/>
  <c r="AK1791" i="1" s="1"/>
  <c r="AL1791" i="1" s="1"/>
  <c r="AN1791" i="1"/>
  <c r="AQ1791" i="1"/>
  <c r="AR1791" i="1"/>
  <c r="M1792" i="1"/>
  <c r="N1792" i="1"/>
  <c r="O1792" i="1"/>
  <c r="P1792" i="1"/>
  <c r="Q1792" i="1" s="1"/>
  <c r="R1792" i="1"/>
  <c r="S1792" i="1"/>
  <c r="T1792" i="1"/>
  <c r="U1792" i="1"/>
  <c r="V1792" i="1"/>
  <c r="W1792" i="1"/>
  <c r="X1792" i="1"/>
  <c r="Y1792" i="1"/>
  <c r="Z1792" i="1"/>
  <c r="AA1792" i="1"/>
  <c r="AD1792" i="1" s="1"/>
  <c r="AB1792" i="1"/>
  <c r="AC1792" i="1"/>
  <c r="AE1792" i="1"/>
  <c r="AF1792" i="1"/>
  <c r="AG1792" i="1" s="1"/>
  <c r="AH1792" i="1"/>
  <c r="AJ1792" i="1"/>
  <c r="AN1792" i="1"/>
  <c r="AO1792" i="1" s="1"/>
  <c r="AP1792" i="1" s="1"/>
  <c r="AQ1792" i="1"/>
  <c r="AR1792" i="1"/>
  <c r="M1793" i="1"/>
  <c r="N1793" i="1"/>
  <c r="O1793" i="1"/>
  <c r="P1793" i="1"/>
  <c r="Q1793" i="1" s="1"/>
  <c r="R1793" i="1"/>
  <c r="S1793" i="1"/>
  <c r="T1793" i="1"/>
  <c r="U1793" i="1"/>
  <c r="V1793" i="1"/>
  <c r="W1793" i="1"/>
  <c r="X1793" i="1"/>
  <c r="Y1793" i="1"/>
  <c r="Z1793" i="1"/>
  <c r="AA1793" i="1"/>
  <c r="AB1793" i="1"/>
  <c r="AC1793" i="1"/>
  <c r="AE1793" i="1"/>
  <c r="AF1793" i="1"/>
  <c r="AG1793" i="1" s="1"/>
  <c r="AH1793" i="1"/>
  <c r="AJ1793" i="1"/>
  <c r="AK1793" i="1" s="1"/>
  <c r="AL1793" i="1" s="1"/>
  <c r="AM1793" i="1"/>
  <c r="AN1793" i="1"/>
  <c r="AO1793" i="1" s="1"/>
  <c r="AP1793" i="1" s="1"/>
  <c r="AQ1793" i="1"/>
  <c r="AR1793" i="1"/>
  <c r="M1794" i="1"/>
  <c r="N1794" i="1"/>
  <c r="O1794" i="1"/>
  <c r="P1794" i="1"/>
  <c r="Q1794" i="1" s="1"/>
  <c r="R1794" i="1"/>
  <c r="S1794" i="1"/>
  <c r="T1794" i="1"/>
  <c r="U1794" i="1"/>
  <c r="V1794" i="1"/>
  <c r="W1794" i="1"/>
  <c r="X1794" i="1"/>
  <c r="Y1794" i="1"/>
  <c r="Z1794" i="1"/>
  <c r="AA1794" i="1"/>
  <c r="AB1794" i="1"/>
  <c r="AC1794" i="1"/>
  <c r="AE1794" i="1"/>
  <c r="AF1794" i="1"/>
  <c r="AG1794" i="1" s="1"/>
  <c r="AH1794" i="1"/>
  <c r="AJ1794" i="1"/>
  <c r="AN1794" i="1"/>
  <c r="AO1794" i="1" s="1"/>
  <c r="AP1794" i="1" s="1"/>
  <c r="AQ1794" i="1"/>
  <c r="AR1794" i="1"/>
  <c r="M1795" i="1"/>
  <c r="N1795" i="1"/>
  <c r="O1795" i="1"/>
  <c r="P1795" i="1"/>
  <c r="Q1795" i="1" s="1"/>
  <c r="R1795" i="1"/>
  <c r="S1795" i="1"/>
  <c r="T1795" i="1"/>
  <c r="U1795" i="1"/>
  <c r="V1795" i="1"/>
  <c r="W1795" i="1"/>
  <c r="X1795" i="1"/>
  <c r="Y1795" i="1"/>
  <c r="Z1795" i="1"/>
  <c r="AA1795" i="1"/>
  <c r="AB1795" i="1"/>
  <c r="AC1795" i="1"/>
  <c r="AE1795" i="1"/>
  <c r="AF1795" i="1"/>
  <c r="AG1795" i="1" s="1"/>
  <c r="AH1795" i="1"/>
  <c r="AJ1795" i="1"/>
  <c r="AK1795" i="1" s="1"/>
  <c r="AL1795" i="1" s="1"/>
  <c r="AN1795" i="1"/>
  <c r="AO1795" i="1" s="1"/>
  <c r="AP1795" i="1" s="1"/>
  <c r="AQ1795" i="1"/>
  <c r="AR1795" i="1"/>
  <c r="M1796" i="1"/>
  <c r="N1796" i="1"/>
  <c r="O1796" i="1"/>
  <c r="P1796" i="1"/>
  <c r="Q1796" i="1" s="1"/>
  <c r="R1796" i="1"/>
  <c r="S1796" i="1"/>
  <c r="T1796" i="1"/>
  <c r="U1796" i="1"/>
  <c r="V1796" i="1"/>
  <c r="W1796" i="1"/>
  <c r="X1796" i="1"/>
  <c r="Y1796" i="1"/>
  <c r="Z1796" i="1"/>
  <c r="AA1796" i="1"/>
  <c r="AB1796" i="1"/>
  <c r="AC1796" i="1"/>
  <c r="AE1796" i="1"/>
  <c r="AF1796" i="1"/>
  <c r="AG1796" i="1" s="1"/>
  <c r="AH1796" i="1"/>
  <c r="AJ1796" i="1"/>
  <c r="AK1796" i="1" s="1"/>
  <c r="AL1796" i="1" s="1"/>
  <c r="AN1796" i="1"/>
  <c r="AO1796" i="1" s="1"/>
  <c r="AP1796" i="1" s="1"/>
  <c r="AQ1796" i="1"/>
  <c r="AR1796" i="1"/>
  <c r="M1797" i="1"/>
  <c r="N1797" i="1"/>
  <c r="O1797" i="1"/>
  <c r="P1797" i="1"/>
  <c r="Q1797" i="1" s="1"/>
  <c r="R1797" i="1"/>
  <c r="S1797" i="1"/>
  <c r="T1797" i="1"/>
  <c r="U1797" i="1"/>
  <c r="V1797" i="1"/>
  <c r="W1797" i="1"/>
  <c r="X1797" i="1"/>
  <c r="Y1797" i="1"/>
  <c r="Z1797" i="1"/>
  <c r="AA1797" i="1"/>
  <c r="AD1797" i="1" s="1"/>
  <c r="AB1797" i="1"/>
  <c r="AC1797" i="1"/>
  <c r="AE1797" i="1"/>
  <c r="AF1797" i="1"/>
  <c r="AG1797" i="1" s="1"/>
  <c r="AH1797" i="1"/>
  <c r="AJ1797" i="1"/>
  <c r="AK1797" i="1" s="1"/>
  <c r="AL1797" i="1" s="1"/>
  <c r="AN1797" i="1"/>
  <c r="AQ1797" i="1"/>
  <c r="AR1797" i="1"/>
  <c r="M1798" i="1"/>
  <c r="N1798" i="1"/>
  <c r="O1798" i="1"/>
  <c r="P1798" i="1"/>
  <c r="Q1798" i="1" s="1"/>
  <c r="R1798" i="1"/>
  <c r="S1798" i="1"/>
  <c r="T1798" i="1"/>
  <c r="U1798" i="1"/>
  <c r="V1798" i="1"/>
  <c r="W1798" i="1"/>
  <c r="X1798" i="1"/>
  <c r="Y1798" i="1"/>
  <c r="Z1798" i="1"/>
  <c r="AA1798" i="1"/>
  <c r="AB1798" i="1"/>
  <c r="AC1798" i="1"/>
  <c r="AE1798" i="1"/>
  <c r="AF1798" i="1"/>
  <c r="AG1798" i="1" s="1"/>
  <c r="AH1798" i="1"/>
  <c r="AJ1798" i="1"/>
  <c r="AN1798" i="1"/>
  <c r="AO1798" i="1" s="1"/>
  <c r="AP1798" i="1" s="1"/>
  <c r="AQ1798" i="1"/>
  <c r="AR1798" i="1"/>
  <c r="M1799" i="1"/>
  <c r="N1799" i="1"/>
  <c r="O1799" i="1"/>
  <c r="P1799" i="1"/>
  <c r="Q1799" i="1" s="1"/>
  <c r="R1799" i="1"/>
  <c r="S1799" i="1"/>
  <c r="T1799" i="1"/>
  <c r="U1799" i="1"/>
  <c r="V1799" i="1"/>
  <c r="W1799" i="1"/>
  <c r="X1799" i="1"/>
  <c r="Y1799" i="1"/>
  <c r="Z1799" i="1"/>
  <c r="AA1799" i="1"/>
  <c r="AD1799" i="1" s="1"/>
  <c r="AB1799" i="1"/>
  <c r="AC1799" i="1"/>
  <c r="AE1799" i="1"/>
  <c r="AF1799" i="1"/>
  <c r="AG1799" i="1" s="1"/>
  <c r="AH1799" i="1"/>
  <c r="AJ1799" i="1"/>
  <c r="AK1799" i="1" s="1"/>
  <c r="AL1799" i="1" s="1"/>
  <c r="AN1799" i="1"/>
  <c r="AO1799" i="1" s="1"/>
  <c r="AP1799" i="1" s="1"/>
  <c r="AQ1799" i="1"/>
  <c r="AR1799" i="1"/>
  <c r="M1800" i="1"/>
  <c r="N1800" i="1"/>
  <c r="O1800" i="1"/>
  <c r="P1800" i="1"/>
  <c r="Q1800" i="1" s="1"/>
  <c r="R1800" i="1"/>
  <c r="S1800" i="1"/>
  <c r="T1800" i="1"/>
  <c r="U1800" i="1"/>
  <c r="V1800" i="1"/>
  <c r="W1800" i="1"/>
  <c r="X1800" i="1"/>
  <c r="Y1800" i="1"/>
  <c r="Z1800" i="1"/>
  <c r="AA1800" i="1"/>
  <c r="AD1800" i="1" s="1"/>
  <c r="AB1800" i="1"/>
  <c r="AC1800" i="1"/>
  <c r="AE1800" i="1"/>
  <c r="AF1800" i="1"/>
  <c r="AG1800" i="1" s="1"/>
  <c r="AH1800" i="1"/>
  <c r="AJ1800" i="1"/>
  <c r="AK1800" i="1" s="1"/>
  <c r="AL1800" i="1" s="1"/>
  <c r="AN1800" i="1"/>
  <c r="AO1800" i="1" s="1"/>
  <c r="AP1800" i="1" s="1"/>
  <c r="AQ1800" i="1"/>
  <c r="AR1800" i="1"/>
  <c r="M1801" i="1"/>
  <c r="N1801" i="1"/>
  <c r="O1801" i="1"/>
  <c r="P1801" i="1"/>
  <c r="Q1801" i="1" s="1"/>
  <c r="R1801" i="1"/>
  <c r="S1801" i="1"/>
  <c r="T1801" i="1"/>
  <c r="U1801" i="1"/>
  <c r="V1801" i="1"/>
  <c r="W1801" i="1"/>
  <c r="X1801" i="1"/>
  <c r="Y1801" i="1"/>
  <c r="Z1801" i="1"/>
  <c r="AA1801" i="1"/>
  <c r="AB1801" i="1"/>
  <c r="AC1801" i="1"/>
  <c r="AE1801" i="1"/>
  <c r="AF1801" i="1"/>
  <c r="AG1801" i="1" s="1"/>
  <c r="AH1801" i="1"/>
  <c r="AJ1801" i="1"/>
  <c r="AK1801" i="1" s="1"/>
  <c r="AL1801" i="1" s="1"/>
  <c r="AN1801" i="1"/>
  <c r="AO1801" i="1" s="1"/>
  <c r="AP1801" i="1" s="1"/>
  <c r="AQ1801" i="1"/>
  <c r="AR1801" i="1"/>
  <c r="M1802" i="1"/>
  <c r="N1802" i="1"/>
  <c r="O1802" i="1"/>
  <c r="P1802" i="1"/>
  <c r="Q1802" i="1" s="1"/>
  <c r="R1802" i="1"/>
  <c r="S1802" i="1"/>
  <c r="T1802" i="1"/>
  <c r="U1802" i="1"/>
  <c r="V1802" i="1"/>
  <c r="W1802" i="1"/>
  <c r="X1802" i="1"/>
  <c r="Y1802" i="1"/>
  <c r="Z1802" i="1"/>
  <c r="AA1802" i="1"/>
  <c r="AB1802" i="1"/>
  <c r="AC1802" i="1"/>
  <c r="AE1802" i="1"/>
  <c r="AF1802" i="1"/>
  <c r="AG1802" i="1" s="1"/>
  <c r="AH1802" i="1"/>
  <c r="AJ1802" i="1"/>
  <c r="AN1802" i="1"/>
  <c r="AO1802" i="1" s="1"/>
  <c r="AP1802" i="1" s="1"/>
  <c r="AQ1802" i="1"/>
  <c r="AR1802" i="1"/>
  <c r="M1803" i="1"/>
  <c r="N1803" i="1"/>
  <c r="O1803" i="1"/>
  <c r="P1803" i="1"/>
  <c r="Q1803" i="1" s="1"/>
  <c r="R1803" i="1"/>
  <c r="S1803" i="1"/>
  <c r="T1803" i="1"/>
  <c r="U1803" i="1"/>
  <c r="V1803" i="1"/>
  <c r="W1803" i="1"/>
  <c r="X1803" i="1"/>
  <c r="Y1803" i="1"/>
  <c r="Z1803" i="1"/>
  <c r="AA1803" i="1"/>
  <c r="AB1803" i="1"/>
  <c r="AC1803" i="1"/>
  <c r="AE1803" i="1"/>
  <c r="AF1803" i="1"/>
  <c r="AG1803" i="1" s="1"/>
  <c r="AH1803" i="1"/>
  <c r="AJ1803" i="1"/>
  <c r="AN1803" i="1"/>
  <c r="AO1803" i="1" s="1"/>
  <c r="AP1803" i="1" s="1"/>
  <c r="AQ1803" i="1"/>
  <c r="AR1803" i="1"/>
  <c r="M1804" i="1"/>
  <c r="N1804" i="1"/>
  <c r="O1804" i="1"/>
  <c r="P1804" i="1"/>
  <c r="Q1804" i="1" s="1"/>
  <c r="R1804" i="1"/>
  <c r="S1804" i="1"/>
  <c r="T1804" i="1"/>
  <c r="U1804" i="1"/>
  <c r="V1804" i="1"/>
  <c r="W1804" i="1"/>
  <c r="X1804" i="1"/>
  <c r="Y1804" i="1"/>
  <c r="Z1804" i="1"/>
  <c r="AA1804" i="1"/>
  <c r="AD1804" i="1" s="1"/>
  <c r="AB1804" i="1"/>
  <c r="AC1804" i="1"/>
  <c r="AE1804" i="1"/>
  <c r="AF1804" i="1"/>
  <c r="AG1804" i="1" s="1"/>
  <c r="AH1804" i="1"/>
  <c r="AJ1804" i="1"/>
  <c r="AK1804" i="1" s="1"/>
  <c r="AL1804" i="1" s="1"/>
  <c r="AN1804" i="1"/>
  <c r="AQ1804" i="1"/>
  <c r="AR1804" i="1"/>
  <c r="M1805" i="1"/>
  <c r="N1805" i="1"/>
  <c r="O1805" i="1"/>
  <c r="P1805" i="1"/>
  <c r="Q1805" i="1" s="1"/>
  <c r="R1805" i="1"/>
  <c r="S1805" i="1"/>
  <c r="T1805" i="1"/>
  <c r="U1805" i="1"/>
  <c r="V1805" i="1"/>
  <c r="W1805" i="1"/>
  <c r="X1805" i="1"/>
  <c r="Y1805" i="1"/>
  <c r="Z1805" i="1"/>
  <c r="AA1805" i="1"/>
  <c r="AD1805" i="1" s="1"/>
  <c r="AB1805" i="1"/>
  <c r="AC1805" i="1"/>
  <c r="AE1805" i="1"/>
  <c r="AF1805" i="1"/>
  <c r="AG1805" i="1" s="1"/>
  <c r="AH1805" i="1"/>
  <c r="AJ1805" i="1"/>
  <c r="AN1805" i="1"/>
  <c r="AO1805" i="1" s="1"/>
  <c r="AP1805" i="1" s="1"/>
  <c r="AQ1805" i="1"/>
  <c r="AR1805" i="1"/>
  <c r="M1806" i="1"/>
  <c r="N1806" i="1"/>
  <c r="O1806" i="1"/>
  <c r="P1806" i="1"/>
  <c r="Q1806" i="1" s="1"/>
  <c r="R1806" i="1"/>
  <c r="S1806" i="1"/>
  <c r="T1806" i="1"/>
  <c r="U1806" i="1"/>
  <c r="V1806" i="1"/>
  <c r="W1806" i="1"/>
  <c r="X1806" i="1"/>
  <c r="Y1806" i="1"/>
  <c r="Z1806" i="1"/>
  <c r="AA1806" i="1"/>
  <c r="AB1806" i="1"/>
  <c r="AC1806" i="1"/>
  <c r="AE1806" i="1"/>
  <c r="AF1806" i="1"/>
  <c r="AG1806" i="1" s="1"/>
  <c r="AH1806" i="1"/>
  <c r="AJ1806" i="1"/>
  <c r="AK1806" i="1" s="1"/>
  <c r="AL1806" i="1" s="1"/>
  <c r="AN1806" i="1"/>
  <c r="AO1806" i="1" s="1"/>
  <c r="AP1806" i="1" s="1"/>
  <c r="AQ1806" i="1"/>
  <c r="AR1806" i="1"/>
  <c r="M1807" i="1"/>
  <c r="N1807" i="1"/>
  <c r="O1807" i="1"/>
  <c r="P1807" i="1"/>
  <c r="Q1807" i="1" s="1"/>
  <c r="R1807" i="1"/>
  <c r="S1807" i="1"/>
  <c r="T1807" i="1"/>
  <c r="U1807" i="1"/>
  <c r="V1807" i="1"/>
  <c r="W1807" i="1"/>
  <c r="X1807" i="1"/>
  <c r="Y1807" i="1"/>
  <c r="Z1807" i="1"/>
  <c r="AA1807" i="1"/>
  <c r="AB1807" i="1"/>
  <c r="AC1807" i="1"/>
  <c r="AE1807" i="1"/>
  <c r="AF1807" i="1"/>
  <c r="AG1807" i="1" s="1"/>
  <c r="AH1807" i="1"/>
  <c r="AJ1807" i="1"/>
  <c r="AK1807" i="1" s="1"/>
  <c r="AL1807" i="1" s="1"/>
  <c r="AN1807" i="1"/>
  <c r="AO1807" i="1" s="1"/>
  <c r="AP1807" i="1" s="1"/>
  <c r="AQ1807" i="1"/>
  <c r="AR1807" i="1"/>
  <c r="M1808" i="1"/>
  <c r="N1808" i="1"/>
  <c r="O1808" i="1"/>
  <c r="P1808" i="1"/>
  <c r="Q1808" i="1" s="1"/>
  <c r="R1808" i="1"/>
  <c r="S1808" i="1"/>
  <c r="T1808" i="1"/>
  <c r="U1808" i="1"/>
  <c r="V1808" i="1"/>
  <c r="W1808" i="1"/>
  <c r="X1808" i="1"/>
  <c r="Y1808" i="1"/>
  <c r="Z1808" i="1"/>
  <c r="AA1808" i="1"/>
  <c r="AD1808" i="1" s="1"/>
  <c r="AB1808" i="1"/>
  <c r="AC1808" i="1"/>
  <c r="AE1808" i="1"/>
  <c r="AF1808" i="1"/>
  <c r="AG1808" i="1" s="1"/>
  <c r="AH1808" i="1"/>
  <c r="AJ1808" i="1"/>
  <c r="AK1808" i="1" s="1"/>
  <c r="AL1808" i="1" s="1"/>
  <c r="AN1808" i="1"/>
  <c r="AQ1808" i="1"/>
  <c r="AR1808" i="1"/>
  <c r="M1809" i="1"/>
  <c r="N1809" i="1"/>
  <c r="O1809" i="1"/>
  <c r="P1809" i="1"/>
  <c r="Q1809" i="1" s="1"/>
  <c r="R1809" i="1"/>
  <c r="S1809" i="1"/>
  <c r="T1809" i="1"/>
  <c r="U1809" i="1"/>
  <c r="V1809" i="1"/>
  <c r="W1809" i="1"/>
  <c r="X1809" i="1"/>
  <c r="Y1809" i="1"/>
  <c r="Z1809" i="1"/>
  <c r="AA1809" i="1"/>
  <c r="AB1809" i="1"/>
  <c r="AC1809" i="1"/>
  <c r="AE1809" i="1"/>
  <c r="AF1809" i="1"/>
  <c r="AG1809" i="1" s="1"/>
  <c r="AH1809" i="1"/>
  <c r="AJ1809" i="1"/>
  <c r="AN1809" i="1"/>
  <c r="AO1809" i="1" s="1"/>
  <c r="AP1809" i="1" s="1"/>
  <c r="AQ1809" i="1"/>
  <c r="AR1809" i="1"/>
  <c r="M1810" i="1"/>
  <c r="N1810" i="1"/>
  <c r="O1810" i="1"/>
  <c r="P1810" i="1"/>
  <c r="Q1810" i="1" s="1"/>
  <c r="R1810" i="1"/>
  <c r="S1810" i="1"/>
  <c r="T1810" i="1"/>
  <c r="U1810" i="1"/>
  <c r="V1810" i="1"/>
  <c r="W1810" i="1"/>
  <c r="X1810" i="1"/>
  <c r="Y1810" i="1"/>
  <c r="Z1810" i="1"/>
  <c r="AA1810" i="1"/>
  <c r="AB1810" i="1"/>
  <c r="AC1810" i="1"/>
  <c r="AE1810" i="1"/>
  <c r="AF1810" i="1"/>
  <c r="AG1810" i="1" s="1"/>
  <c r="AH1810" i="1"/>
  <c r="AJ1810" i="1"/>
  <c r="AN1810" i="1"/>
  <c r="AQ1810" i="1"/>
  <c r="AR1810" i="1"/>
  <c r="M1811" i="1"/>
  <c r="N1811" i="1"/>
  <c r="O1811" i="1"/>
  <c r="P1811" i="1"/>
  <c r="Q1811" i="1" s="1"/>
  <c r="R1811" i="1"/>
  <c r="S1811" i="1"/>
  <c r="T1811" i="1"/>
  <c r="U1811" i="1"/>
  <c r="V1811" i="1"/>
  <c r="W1811" i="1"/>
  <c r="X1811" i="1"/>
  <c r="Y1811" i="1"/>
  <c r="Z1811" i="1"/>
  <c r="AA1811" i="1"/>
  <c r="AD1811" i="1" s="1"/>
  <c r="AB1811" i="1"/>
  <c r="AC1811" i="1"/>
  <c r="AE1811" i="1"/>
  <c r="AF1811" i="1"/>
  <c r="AG1811" i="1" s="1"/>
  <c r="AH1811" i="1"/>
  <c r="AJ1811" i="1"/>
  <c r="AN1811" i="1"/>
  <c r="AO1811" i="1" s="1"/>
  <c r="AP1811" i="1" s="1"/>
  <c r="AQ1811" i="1"/>
  <c r="AR1811" i="1"/>
  <c r="M1812" i="1"/>
  <c r="N1812" i="1"/>
  <c r="O1812" i="1"/>
  <c r="P1812" i="1"/>
  <c r="Q1812" i="1" s="1"/>
  <c r="R1812" i="1"/>
  <c r="S1812" i="1"/>
  <c r="T1812" i="1"/>
  <c r="U1812" i="1"/>
  <c r="V1812" i="1"/>
  <c r="W1812" i="1"/>
  <c r="X1812" i="1"/>
  <c r="Y1812" i="1"/>
  <c r="Z1812" i="1"/>
  <c r="AA1812" i="1"/>
  <c r="AD1812" i="1" s="1"/>
  <c r="AB1812" i="1"/>
  <c r="AC1812" i="1"/>
  <c r="AE1812" i="1"/>
  <c r="AF1812" i="1"/>
  <c r="AG1812" i="1" s="1"/>
  <c r="AH1812" i="1"/>
  <c r="AJ1812" i="1"/>
  <c r="AN1812" i="1"/>
  <c r="AQ1812" i="1"/>
  <c r="AR1812" i="1"/>
  <c r="M1813" i="1"/>
  <c r="N1813" i="1"/>
  <c r="O1813" i="1"/>
  <c r="P1813" i="1"/>
  <c r="Q1813" i="1" s="1"/>
  <c r="R1813" i="1"/>
  <c r="S1813" i="1"/>
  <c r="T1813" i="1"/>
  <c r="U1813" i="1"/>
  <c r="V1813" i="1"/>
  <c r="W1813" i="1"/>
  <c r="X1813" i="1"/>
  <c r="Y1813" i="1"/>
  <c r="Z1813" i="1"/>
  <c r="AA1813" i="1"/>
  <c r="AB1813" i="1"/>
  <c r="AC1813" i="1"/>
  <c r="AE1813" i="1"/>
  <c r="AF1813" i="1"/>
  <c r="AG1813" i="1" s="1"/>
  <c r="AH1813" i="1"/>
  <c r="AJ1813" i="1"/>
  <c r="AN1813" i="1"/>
  <c r="AO1813" i="1" s="1"/>
  <c r="AP1813" i="1" s="1"/>
  <c r="AQ1813" i="1"/>
  <c r="AR1813" i="1"/>
  <c r="M1814" i="1"/>
  <c r="N1814" i="1"/>
  <c r="O1814" i="1"/>
  <c r="P1814" i="1"/>
  <c r="Q1814" i="1" s="1"/>
  <c r="R1814" i="1"/>
  <c r="S1814" i="1"/>
  <c r="T1814" i="1"/>
  <c r="U1814" i="1"/>
  <c r="V1814" i="1"/>
  <c r="W1814" i="1"/>
  <c r="X1814" i="1"/>
  <c r="Y1814" i="1"/>
  <c r="Z1814" i="1"/>
  <c r="AA1814" i="1"/>
  <c r="AB1814" i="1"/>
  <c r="AC1814" i="1"/>
  <c r="AE1814" i="1"/>
  <c r="AF1814" i="1"/>
  <c r="AG1814" i="1" s="1"/>
  <c r="AH1814" i="1"/>
  <c r="AJ1814" i="1"/>
  <c r="AK1814" i="1" s="1"/>
  <c r="AL1814" i="1" s="1"/>
  <c r="AN1814" i="1"/>
  <c r="AO1814" i="1" s="1"/>
  <c r="AP1814" i="1" s="1"/>
  <c r="AQ1814" i="1"/>
  <c r="AR1814" i="1"/>
  <c r="M1815" i="1"/>
  <c r="N1815" i="1"/>
  <c r="O1815" i="1"/>
  <c r="P1815" i="1"/>
  <c r="Q1815" i="1" s="1"/>
  <c r="R1815" i="1"/>
  <c r="S1815" i="1"/>
  <c r="T1815" i="1"/>
  <c r="U1815" i="1"/>
  <c r="V1815" i="1"/>
  <c r="W1815" i="1"/>
  <c r="X1815" i="1"/>
  <c r="Y1815" i="1"/>
  <c r="Z1815" i="1"/>
  <c r="AA1815" i="1"/>
  <c r="AD1815" i="1" s="1"/>
  <c r="AB1815" i="1"/>
  <c r="AC1815" i="1"/>
  <c r="AE1815" i="1"/>
  <c r="AF1815" i="1"/>
  <c r="AG1815" i="1" s="1"/>
  <c r="AH1815" i="1"/>
  <c r="AJ1815" i="1"/>
  <c r="AN1815" i="1"/>
  <c r="AO1815" i="1" s="1"/>
  <c r="AP1815" i="1" s="1"/>
  <c r="AQ1815" i="1"/>
  <c r="AR1815" i="1"/>
  <c r="M1816" i="1"/>
  <c r="N1816" i="1"/>
  <c r="O1816" i="1"/>
  <c r="P1816" i="1"/>
  <c r="Q1816" i="1" s="1"/>
  <c r="R1816" i="1"/>
  <c r="S1816" i="1"/>
  <c r="T1816" i="1"/>
  <c r="U1816" i="1"/>
  <c r="V1816" i="1"/>
  <c r="W1816" i="1"/>
  <c r="X1816" i="1"/>
  <c r="Y1816" i="1"/>
  <c r="Z1816" i="1"/>
  <c r="AA1816" i="1"/>
  <c r="AB1816" i="1"/>
  <c r="AC1816" i="1"/>
  <c r="AE1816" i="1"/>
  <c r="AF1816" i="1"/>
  <c r="AG1816" i="1" s="1"/>
  <c r="AH1816" i="1"/>
  <c r="AJ1816" i="1"/>
  <c r="AK1816" i="1" s="1"/>
  <c r="AL1816" i="1" s="1"/>
  <c r="AN1816" i="1"/>
  <c r="AO1816" i="1" s="1"/>
  <c r="AP1816" i="1" s="1"/>
  <c r="AQ1816" i="1"/>
  <c r="AR1816" i="1"/>
  <c r="M1817" i="1"/>
  <c r="N1817" i="1"/>
  <c r="O1817" i="1"/>
  <c r="P1817" i="1"/>
  <c r="Q1817" i="1" s="1"/>
  <c r="R1817" i="1"/>
  <c r="S1817" i="1"/>
  <c r="T1817" i="1"/>
  <c r="U1817" i="1"/>
  <c r="V1817" i="1"/>
  <c r="W1817" i="1"/>
  <c r="X1817" i="1"/>
  <c r="Y1817" i="1"/>
  <c r="Z1817" i="1"/>
  <c r="AA1817" i="1"/>
  <c r="AB1817" i="1"/>
  <c r="AC1817" i="1"/>
  <c r="AE1817" i="1"/>
  <c r="AF1817" i="1"/>
  <c r="AG1817" i="1" s="1"/>
  <c r="AH1817" i="1"/>
  <c r="AJ1817" i="1"/>
  <c r="AK1817" i="1" s="1"/>
  <c r="AL1817" i="1" s="1"/>
  <c r="AN1817" i="1"/>
  <c r="AO1817" i="1" s="1"/>
  <c r="AP1817" i="1" s="1"/>
  <c r="AQ1817" i="1"/>
  <c r="AR1817" i="1"/>
  <c r="M1818" i="1"/>
  <c r="N1818" i="1"/>
  <c r="O1818" i="1"/>
  <c r="P1818" i="1"/>
  <c r="Q1818" i="1" s="1"/>
  <c r="R1818" i="1"/>
  <c r="S1818" i="1"/>
  <c r="T1818" i="1"/>
  <c r="U1818" i="1"/>
  <c r="V1818" i="1"/>
  <c r="W1818" i="1"/>
  <c r="X1818" i="1"/>
  <c r="Y1818" i="1"/>
  <c r="Z1818" i="1"/>
  <c r="AA1818" i="1"/>
  <c r="AB1818" i="1"/>
  <c r="AC1818" i="1"/>
  <c r="AE1818" i="1"/>
  <c r="AF1818" i="1"/>
  <c r="AG1818" i="1" s="1"/>
  <c r="AH1818" i="1"/>
  <c r="AJ1818" i="1"/>
  <c r="AN1818" i="1"/>
  <c r="AO1818" i="1" s="1"/>
  <c r="AP1818" i="1" s="1"/>
  <c r="AQ1818" i="1"/>
  <c r="AR1818" i="1"/>
  <c r="M1819" i="1"/>
  <c r="N1819" i="1"/>
  <c r="O1819" i="1"/>
  <c r="P1819" i="1"/>
  <c r="Q1819" i="1" s="1"/>
  <c r="R1819" i="1"/>
  <c r="S1819" i="1"/>
  <c r="T1819" i="1"/>
  <c r="U1819" i="1"/>
  <c r="V1819" i="1"/>
  <c r="W1819" i="1"/>
  <c r="X1819" i="1"/>
  <c r="Y1819" i="1"/>
  <c r="Z1819" i="1"/>
  <c r="AA1819" i="1"/>
  <c r="AB1819" i="1"/>
  <c r="AC1819" i="1"/>
  <c r="AE1819" i="1"/>
  <c r="AF1819" i="1"/>
  <c r="AG1819" i="1" s="1"/>
  <c r="AH1819" i="1"/>
  <c r="AJ1819" i="1"/>
  <c r="AN1819" i="1"/>
  <c r="AO1819" i="1" s="1"/>
  <c r="AP1819" i="1" s="1"/>
  <c r="AQ1819" i="1"/>
  <c r="AR1819" i="1"/>
  <c r="M1820" i="1"/>
  <c r="N1820" i="1"/>
  <c r="O1820" i="1"/>
  <c r="P1820" i="1"/>
  <c r="Q1820" i="1" s="1"/>
  <c r="R1820" i="1"/>
  <c r="S1820" i="1"/>
  <c r="T1820" i="1"/>
  <c r="U1820" i="1"/>
  <c r="V1820" i="1"/>
  <c r="W1820" i="1"/>
  <c r="X1820" i="1"/>
  <c r="Y1820" i="1"/>
  <c r="Z1820" i="1"/>
  <c r="AA1820" i="1"/>
  <c r="AB1820" i="1"/>
  <c r="AC1820" i="1"/>
  <c r="AE1820" i="1"/>
  <c r="AF1820" i="1"/>
  <c r="AG1820" i="1" s="1"/>
  <c r="AH1820" i="1"/>
  <c r="AJ1820" i="1"/>
  <c r="AK1820" i="1" s="1"/>
  <c r="AL1820" i="1" s="1"/>
  <c r="AN1820" i="1"/>
  <c r="AQ1820" i="1"/>
  <c r="AR1820" i="1"/>
  <c r="M1821" i="1"/>
  <c r="N1821" i="1"/>
  <c r="O1821" i="1"/>
  <c r="P1821" i="1"/>
  <c r="Q1821" i="1" s="1"/>
  <c r="R1821" i="1"/>
  <c r="S1821" i="1"/>
  <c r="T1821" i="1"/>
  <c r="U1821" i="1"/>
  <c r="V1821" i="1"/>
  <c r="W1821" i="1"/>
  <c r="X1821" i="1"/>
  <c r="Y1821" i="1"/>
  <c r="Z1821" i="1"/>
  <c r="AA1821" i="1"/>
  <c r="AB1821" i="1"/>
  <c r="AC1821" i="1"/>
  <c r="AE1821" i="1"/>
  <c r="AF1821" i="1"/>
  <c r="AG1821" i="1" s="1"/>
  <c r="AH1821" i="1"/>
  <c r="AJ1821" i="1"/>
  <c r="AN1821" i="1"/>
  <c r="AO1821" i="1" s="1"/>
  <c r="AP1821" i="1" s="1"/>
  <c r="AQ1821" i="1"/>
  <c r="AR1821" i="1"/>
  <c r="M1822" i="1"/>
  <c r="N1822" i="1"/>
  <c r="O1822" i="1"/>
  <c r="P1822" i="1"/>
  <c r="Q1822" i="1" s="1"/>
  <c r="R1822" i="1"/>
  <c r="S1822" i="1"/>
  <c r="T1822" i="1"/>
  <c r="U1822" i="1"/>
  <c r="V1822" i="1"/>
  <c r="W1822" i="1"/>
  <c r="X1822" i="1"/>
  <c r="Y1822" i="1"/>
  <c r="Z1822" i="1"/>
  <c r="AA1822" i="1"/>
  <c r="AD1822" i="1" s="1"/>
  <c r="AB1822" i="1"/>
  <c r="AC1822" i="1"/>
  <c r="AE1822" i="1"/>
  <c r="AF1822" i="1"/>
  <c r="AG1822" i="1" s="1"/>
  <c r="AH1822" i="1"/>
  <c r="AI1822" i="1"/>
  <c r="AJ1822" i="1"/>
  <c r="AK1822" i="1" s="1"/>
  <c r="AL1822" i="1" s="1"/>
  <c r="AN1822" i="1"/>
  <c r="AO1822" i="1" s="1"/>
  <c r="AP1822" i="1" s="1"/>
  <c r="AQ1822" i="1"/>
  <c r="AR1822" i="1"/>
  <c r="M1823" i="1"/>
  <c r="N1823" i="1"/>
  <c r="O1823" i="1"/>
  <c r="P1823" i="1"/>
  <c r="Q1823" i="1" s="1"/>
  <c r="R1823" i="1"/>
  <c r="S1823" i="1"/>
  <c r="T1823" i="1"/>
  <c r="U1823" i="1"/>
  <c r="V1823" i="1"/>
  <c r="W1823" i="1"/>
  <c r="X1823" i="1"/>
  <c r="Y1823" i="1"/>
  <c r="Z1823" i="1"/>
  <c r="AA1823" i="1"/>
  <c r="AB1823" i="1"/>
  <c r="AC1823" i="1"/>
  <c r="AE1823" i="1"/>
  <c r="AF1823" i="1"/>
  <c r="AG1823" i="1" s="1"/>
  <c r="AH1823" i="1"/>
  <c r="AI1823" i="1"/>
  <c r="AJ1823" i="1"/>
  <c r="AK1823" i="1" s="1"/>
  <c r="AL1823" i="1" s="1"/>
  <c r="AN1823" i="1"/>
  <c r="AO1823" i="1" s="1"/>
  <c r="AP1823" i="1" s="1"/>
  <c r="AQ1823" i="1"/>
  <c r="AR1823" i="1"/>
  <c r="M1824" i="1"/>
  <c r="N1824" i="1"/>
  <c r="O1824" i="1"/>
  <c r="P1824" i="1"/>
  <c r="Q1824" i="1" s="1"/>
  <c r="R1824" i="1"/>
  <c r="S1824" i="1"/>
  <c r="T1824" i="1"/>
  <c r="U1824" i="1"/>
  <c r="V1824" i="1"/>
  <c r="W1824" i="1"/>
  <c r="X1824" i="1"/>
  <c r="Y1824" i="1"/>
  <c r="Z1824" i="1"/>
  <c r="AA1824" i="1"/>
  <c r="AB1824" i="1"/>
  <c r="AC1824" i="1"/>
  <c r="AE1824" i="1"/>
  <c r="AF1824" i="1"/>
  <c r="AG1824" i="1" s="1"/>
  <c r="AH1824" i="1"/>
  <c r="AJ1824" i="1"/>
  <c r="AK1824" i="1" s="1"/>
  <c r="AL1824" i="1" s="1"/>
  <c r="AN1824" i="1"/>
  <c r="AQ1824" i="1"/>
  <c r="AR1824" i="1"/>
  <c r="M1825" i="1"/>
  <c r="N1825" i="1"/>
  <c r="O1825" i="1"/>
  <c r="P1825" i="1"/>
  <c r="Q1825" i="1" s="1"/>
  <c r="R1825" i="1"/>
  <c r="S1825" i="1"/>
  <c r="T1825" i="1"/>
  <c r="U1825" i="1"/>
  <c r="V1825" i="1"/>
  <c r="W1825" i="1"/>
  <c r="X1825" i="1"/>
  <c r="Y1825" i="1"/>
  <c r="Z1825" i="1"/>
  <c r="AA1825" i="1"/>
  <c r="AB1825" i="1"/>
  <c r="AC1825" i="1"/>
  <c r="AE1825" i="1"/>
  <c r="AF1825" i="1"/>
  <c r="AG1825" i="1" s="1"/>
  <c r="AH1825" i="1"/>
  <c r="AI1825" i="1"/>
  <c r="AJ1825" i="1"/>
  <c r="AK1825" i="1" s="1"/>
  <c r="AL1825" i="1" s="1"/>
  <c r="AN1825" i="1"/>
  <c r="AO1825" i="1" s="1"/>
  <c r="AP1825" i="1" s="1"/>
  <c r="AQ1825" i="1"/>
  <c r="AR1825" i="1"/>
  <c r="M1826" i="1"/>
  <c r="N1826" i="1"/>
  <c r="O1826" i="1"/>
  <c r="P1826" i="1"/>
  <c r="Q1826" i="1" s="1"/>
  <c r="R1826" i="1"/>
  <c r="S1826" i="1"/>
  <c r="T1826" i="1"/>
  <c r="U1826" i="1"/>
  <c r="V1826" i="1"/>
  <c r="W1826" i="1"/>
  <c r="X1826" i="1"/>
  <c r="Y1826" i="1"/>
  <c r="Z1826" i="1"/>
  <c r="AA1826" i="1"/>
  <c r="AB1826" i="1"/>
  <c r="AC1826" i="1"/>
  <c r="AE1826" i="1"/>
  <c r="AF1826" i="1"/>
  <c r="AG1826" i="1" s="1"/>
  <c r="AH1826" i="1"/>
  <c r="AI1826" i="1"/>
  <c r="AJ1826" i="1"/>
  <c r="AK1826" i="1" s="1"/>
  <c r="AL1826" i="1" s="1"/>
  <c r="AN1826" i="1"/>
  <c r="AQ1826" i="1"/>
  <c r="AR1826" i="1"/>
  <c r="M1827" i="1"/>
  <c r="N1827" i="1"/>
  <c r="O1827" i="1"/>
  <c r="P1827" i="1"/>
  <c r="Q1827" i="1" s="1"/>
  <c r="R1827" i="1"/>
  <c r="S1827" i="1"/>
  <c r="T1827" i="1"/>
  <c r="U1827" i="1"/>
  <c r="V1827" i="1"/>
  <c r="W1827" i="1"/>
  <c r="X1827" i="1"/>
  <c r="Y1827" i="1"/>
  <c r="Z1827" i="1"/>
  <c r="AA1827" i="1"/>
  <c r="AB1827" i="1"/>
  <c r="AC1827" i="1"/>
  <c r="AE1827" i="1"/>
  <c r="AF1827" i="1"/>
  <c r="AG1827" i="1" s="1"/>
  <c r="AH1827" i="1"/>
  <c r="AJ1827" i="1"/>
  <c r="AN1827" i="1"/>
  <c r="AO1827" i="1" s="1"/>
  <c r="AP1827" i="1" s="1"/>
  <c r="AQ1827" i="1"/>
  <c r="AR1827" i="1"/>
  <c r="M1828" i="1"/>
  <c r="N1828" i="1"/>
  <c r="O1828" i="1"/>
  <c r="P1828" i="1"/>
  <c r="Q1828" i="1" s="1"/>
  <c r="R1828" i="1"/>
  <c r="S1828" i="1"/>
  <c r="T1828" i="1"/>
  <c r="U1828" i="1"/>
  <c r="V1828" i="1"/>
  <c r="W1828" i="1"/>
  <c r="X1828" i="1"/>
  <c r="Y1828" i="1"/>
  <c r="Z1828" i="1"/>
  <c r="AA1828" i="1"/>
  <c r="AB1828" i="1"/>
  <c r="AC1828" i="1"/>
  <c r="AE1828" i="1"/>
  <c r="AF1828" i="1"/>
  <c r="AG1828" i="1" s="1"/>
  <c r="AH1828" i="1"/>
  <c r="AJ1828" i="1"/>
  <c r="AK1828" i="1" s="1"/>
  <c r="AL1828" i="1" s="1"/>
  <c r="AN1828" i="1"/>
  <c r="AQ1828" i="1"/>
  <c r="AR1828" i="1"/>
  <c r="M1829" i="1"/>
  <c r="N1829" i="1"/>
  <c r="O1829" i="1"/>
  <c r="P1829" i="1"/>
  <c r="Q1829" i="1" s="1"/>
  <c r="R1829" i="1"/>
  <c r="S1829" i="1"/>
  <c r="T1829" i="1"/>
  <c r="U1829" i="1"/>
  <c r="V1829" i="1"/>
  <c r="W1829" i="1"/>
  <c r="X1829" i="1"/>
  <c r="Y1829" i="1"/>
  <c r="Z1829" i="1"/>
  <c r="AA1829" i="1"/>
  <c r="AB1829" i="1"/>
  <c r="AC1829" i="1"/>
  <c r="AE1829" i="1"/>
  <c r="AF1829" i="1"/>
  <c r="AG1829" i="1" s="1"/>
  <c r="AH1829" i="1"/>
  <c r="AJ1829" i="1"/>
  <c r="AK1829" i="1" s="1"/>
  <c r="AL1829" i="1" s="1"/>
  <c r="AN1829" i="1"/>
  <c r="AO1829" i="1" s="1"/>
  <c r="AP1829" i="1" s="1"/>
  <c r="AQ1829" i="1"/>
  <c r="AR1829" i="1"/>
  <c r="M1830" i="1"/>
  <c r="N1830" i="1"/>
  <c r="O1830" i="1"/>
  <c r="P1830" i="1"/>
  <c r="Q1830" i="1" s="1"/>
  <c r="R1830" i="1"/>
  <c r="S1830" i="1"/>
  <c r="T1830" i="1"/>
  <c r="U1830" i="1"/>
  <c r="V1830" i="1"/>
  <c r="W1830" i="1"/>
  <c r="X1830" i="1"/>
  <c r="Y1830" i="1"/>
  <c r="Z1830" i="1"/>
  <c r="AA1830" i="1"/>
  <c r="AB1830" i="1"/>
  <c r="AC1830" i="1"/>
  <c r="AE1830" i="1"/>
  <c r="AF1830" i="1"/>
  <c r="AG1830" i="1" s="1"/>
  <c r="AH1830" i="1"/>
  <c r="AJ1830" i="1"/>
  <c r="AK1830" i="1" s="1"/>
  <c r="AL1830" i="1" s="1"/>
  <c r="AN1830" i="1"/>
  <c r="AO1830" i="1" s="1"/>
  <c r="AP1830" i="1" s="1"/>
  <c r="AQ1830" i="1"/>
  <c r="AR1830" i="1"/>
  <c r="M1831" i="1"/>
  <c r="N1831" i="1"/>
  <c r="O1831" i="1"/>
  <c r="P1831" i="1"/>
  <c r="Q1831" i="1" s="1"/>
  <c r="R1831" i="1"/>
  <c r="S1831" i="1"/>
  <c r="T1831" i="1"/>
  <c r="U1831" i="1"/>
  <c r="V1831" i="1"/>
  <c r="W1831" i="1"/>
  <c r="X1831" i="1"/>
  <c r="Y1831" i="1"/>
  <c r="Z1831" i="1"/>
  <c r="AA1831" i="1"/>
  <c r="AB1831" i="1"/>
  <c r="AC1831" i="1"/>
  <c r="AE1831" i="1"/>
  <c r="AF1831" i="1"/>
  <c r="AG1831" i="1" s="1"/>
  <c r="AH1831" i="1"/>
  <c r="AJ1831" i="1"/>
  <c r="AN1831" i="1"/>
  <c r="AO1831" i="1" s="1"/>
  <c r="AP1831" i="1" s="1"/>
  <c r="AQ1831" i="1"/>
  <c r="AR1831" i="1"/>
  <c r="M1832" i="1"/>
  <c r="N1832" i="1"/>
  <c r="O1832" i="1"/>
  <c r="P1832" i="1"/>
  <c r="Q1832" i="1" s="1"/>
  <c r="R1832" i="1"/>
  <c r="S1832" i="1"/>
  <c r="T1832" i="1"/>
  <c r="U1832" i="1"/>
  <c r="V1832" i="1"/>
  <c r="W1832" i="1"/>
  <c r="X1832" i="1"/>
  <c r="Y1832" i="1"/>
  <c r="Z1832" i="1"/>
  <c r="AA1832" i="1"/>
  <c r="AB1832" i="1"/>
  <c r="AC1832" i="1"/>
  <c r="AD1832" i="1"/>
  <c r="AE1832" i="1"/>
  <c r="AF1832" i="1"/>
  <c r="AG1832" i="1" s="1"/>
  <c r="AH1832" i="1"/>
  <c r="AI1832" i="1"/>
  <c r="AJ1832" i="1"/>
  <c r="AK1832" i="1" s="1"/>
  <c r="AL1832" i="1" s="1"/>
  <c r="AN1832" i="1"/>
  <c r="AO1832" i="1" s="1"/>
  <c r="AP1832" i="1" s="1"/>
  <c r="AQ1832" i="1"/>
  <c r="AR1832" i="1"/>
  <c r="M1833" i="1"/>
  <c r="N1833" i="1"/>
  <c r="O1833" i="1"/>
  <c r="P1833" i="1"/>
  <c r="Q1833" i="1" s="1"/>
  <c r="R1833" i="1"/>
  <c r="S1833" i="1"/>
  <c r="T1833" i="1"/>
  <c r="U1833" i="1"/>
  <c r="V1833" i="1"/>
  <c r="W1833" i="1"/>
  <c r="X1833" i="1"/>
  <c r="Y1833" i="1"/>
  <c r="Z1833" i="1"/>
  <c r="AA1833" i="1"/>
  <c r="AB1833" i="1"/>
  <c r="AC1833" i="1"/>
  <c r="AE1833" i="1"/>
  <c r="AF1833" i="1"/>
  <c r="AG1833" i="1" s="1"/>
  <c r="AH1833" i="1"/>
  <c r="AJ1833" i="1"/>
  <c r="AK1833" i="1" s="1"/>
  <c r="AL1833" i="1" s="1"/>
  <c r="AN1833" i="1"/>
  <c r="AO1833" i="1" s="1"/>
  <c r="AP1833" i="1" s="1"/>
  <c r="AQ1833" i="1"/>
  <c r="AR1833" i="1"/>
  <c r="M1834" i="1"/>
  <c r="N1834" i="1"/>
  <c r="O1834" i="1"/>
  <c r="P1834" i="1"/>
  <c r="Q1834" i="1" s="1"/>
  <c r="R1834" i="1"/>
  <c r="S1834" i="1"/>
  <c r="T1834" i="1"/>
  <c r="U1834" i="1"/>
  <c r="V1834" i="1"/>
  <c r="W1834" i="1"/>
  <c r="X1834" i="1"/>
  <c r="Y1834" i="1"/>
  <c r="Z1834" i="1"/>
  <c r="AA1834" i="1"/>
  <c r="AD1834" i="1" s="1"/>
  <c r="AB1834" i="1"/>
  <c r="AC1834" i="1"/>
  <c r="AE1834" i="1"/>
  <c r="AF1834" i="1"/>
  <c r="AG1834" i="1" s="1"/>
  <c r="AH1834" i="1"/>
  <c r="AJ1834" i="1"/>
  <c r="AM1834" i="1"/>
  <c r="AN1834" i="1"/>
  <c r="AO1834" i="1" s="1"/>
  <c r="AP1834" i="1" s="1"/>
  <c r="AQ1834" i="1"/>
  <c r="AR1834" i="1"/>
  <c r="M1835" i="1"/>
  <c r="N1835" i="1"/>
  <c r="O1835" i="1"/>
  <c r="P1835" i="1"/>
  <c r="Q1835" i="1" s="1"/>
  <c r="R1835" i="1"/>
  <c r="S1835" i="1"/>
  <c r="T1835" i="1"/>
  <c r="U1835" i="1"/>
  <c r="V1835" i="1"/>
  <c r="W1835" i="1"/>
  <c r="X1835" i="1"/>
  <c r="Y1835" i="1"/>
  <c r="Z1835" i="1"/>
  <c r="AA1835" i="1"/>
  <c r="AB1835" i="1"/>
  <c r="AC1835" i="1"/>
  <c r="AE1835" i="1"/>
  <c r="AF1835" i="1"/>
  <c r="AG1835" i="1" s="1"/>
  <c r="AH1835" i="1"/>
  <c r="AJ1835" i="1"/>
  <c r="AN1835" i="1"/>
  <c r="AO1835" i="1" s="1"/>
  <c r="AP1835" i="1" s="1"/>
  <c r="AQ1835" i="1"/>
  <c r="AR1835" i="1"/>
  <c r="M1836" i="1"/>
  <c r="N1836" i="1"/>
  <c r="O1836" i="1"/>
  <c r="P1836" i="1"/>
  <c r="Q1836" i="1" s="1"/>
  <c r="R1836" i="1"/>
  <c r="S1836" i="1"/>
  <c r="T1836" i="1"/>
  <c r="U1836" i="1"/>
  <c r="V1836" i="1"/>
  <c r="W1836" i="1"/>
  <c r="X1836" i="1"/>
  <c r="Y1836" i="1"/>
  <c r="Z1836" i="1"/>
  <c r="AA1836" i="1"/>
  <c r="AD1836" i="1" s="1"/>
  <c r="AB1836" i="1"/>
  <c r="AC1836" i="1"/>
  <c r="AE1836" i="1"/>
  <c r="AF1836" i="1"/>
  <c r="AG1836" i="1" s="1"/>
  <c r="AH1836" i="1"/>
  <c r="AJ1836" i="1"/>
  <c r="AK1836" i="1" s="1"/>
  <c r="AL1836" i="1" s="1"/>
  <c r="AN1836" i="1"/>
  <c r="AQ1836" i="1"/>
  <c r="AR1836" i="1"/>
  <c r="M1837" i="1"/>
  <c r="N1837" i="1"/>
  <c r="O1837" i="1"/>
  <c r="P1837" i="1"/>
  <c r="Q1837" i="1" s="1"/>
  <c r="R1837" i="1"/>
  <c r="S1837" i="1"/>
  <c r="T1837" i="1"/>
  <c r="U1837" i="1"/>
  <c r="V1837" i="1"/>
  <c r="W1837" i="1"/>
  <c r="X1837" i="1"/>
  <c r="Y1837" i="1"/>
  <c r="Z1837" i="1"/>
  <c r="AA1837" i="1"/>
  <c r="AB1837" i="1"/>
  <c r="AC1837" i="1"/>
  <c r="AE1837" i="1"/>
  <c r="AF1837" i="1"/>
  <c r="AG1837" i="1" s="1"/>
  <c r="AH1837" i="1"/>
  <c r="AJ1837" i="1"/>
  <c r="AN1837" i="1"/>
  <c r="AO1837" i="1" s="1"/>
  <c r="AP1837" i="1" s="1"/>
  <c r="AQ1837" i="1"/>
  <c r="AR1837" i="1"/>
  <c r="M1838" i="1"/>
  <c r="N1838" i="1"/>
  <c r="O1838" i="1"/>
  <c r="P1838" i="1"/>
  <c r="Q1838" i="1" s="1"/>
  <c r="R1838" i="1"/>
  <c r="S1838" i="1"/>
  <c r="T1838" i="1"/>
  <c r="U1838" i="1"/>
  <c r="V1838" i="1"/>
  <c r="W1838" i="1"/>
  <c r="X1838" i="1"/>
  <c r="Y1838" i="1"/>
  <c r="Z1838" i="1"/>
  <c r="AA1838" i="1"/>
  <c r="AB1838" i="1"/>
  <c r="AC1838" i="1"/>
  <c r="AE1838" i="1"/>
  <c r="AF1838" i="1"/>
  <c r="AG1838" i="1" s="1"/>
  <c r="AH1838" i="1"/>
  <c r="AJ1838" i="1"/>
  <c r="AK1838" i="1" s="1"/>
  <c r="AL1838" i="1" s="1"/>
  <c r="AN1838" i="1"/>
  <c r="AO1838" i="1" s="1"/>
  <c r="AP1838" i="1" s="1"/>
  <c r="AQ1838" i="1"/>
  <c r="AR1838" i="1"/>
  <c r="M1839" i="1"/>
  <c r="N1839" i="1"/>
  <c r="O1839" i="1"/>
  <c r="P1839" i="1"/>
  <c r="Q1839" i="1" s="1"/>
  <c r="R1839" i="1"/>
  <c r="S1839" i="1"/>
  <c r="T1839" i="1"/>
  <c r="U1839" i="1"/>
  <c r="V1839" i="1"/>
  <c r="W1839" i="1"/>
  <c r="X1839" i="1"/>
  <c r="Y1839" i="1"/>
  <c r="Z1839" i="1"/>
  <c r="AA1839" i="1"/>
  <c r="AB1839" i="1"/>
  <c r="AC1839" i="1"/>
  <c r="AE1839" i="1"/>
  <c r="AF1839" i="1"/>
  <c r="AG1839" i="1" s="1"/>
  <c r="AH1839" i="1"/>
  <c r="AJ1839" i="1"/>
  <c r="AK1839" i="1" s="1"/>
  <c r="AL1839" i="1" s="1"/>
  <c r="AN1839" i="1"/>
  <c r="AO1839" i="1" s="1"/>
  <c r="AP1839" i="1" s="1"/>
  <c r="AQ1839" i="1"/>
  <c r="AR1839" i="1"/>
  <c r="M1840" i="1"/>
  <c r="N1840" i="1"/>
  <c r="O1840" i="1"/>
  <c r="P1840" i="1"/>
  <c r="Q1840" i="1" s="1"/>
  <c r="R1840" i="1"/>
  <c r="S1840" i="1"/>
  <c r="T1840" i="1"/>
  <c r="U1840" i="1"/>
  <c r="V1840" i="1"/>
  <c r="W1840" i="1"/>
  <c r="X1840" i="1"/>
  <c r="Y1840" i="1"/>
  <c r="Z1840" i="1"/>
  <c r="AA1840" i="1"/>
  <c r="AD1840" i="1" s="1"/>
  <c r="AB1840" i="1"/>
  <c r="AC1840" i="1"/>
  <c r="AE1840" i="1"/>
  <c r="AF1840" i="1"/>
  <c r="AG1840" i="1" s="1"/>
  <c r="AH1840" i="1"/>
  <c r="AJ1840" i="1"/>
  <c r="AK1840" i="1" s="1"/>
  <c r="AL1840" i="1" s="1"/>
  <c r="AN1840" i="1"/>
  <c r="AQ1840" i="1"/>
  <c r="AR1840" i="1"/>
  <c r="M1841" i="1"/>
  <c r="N1841" i="1"/>
  <c r="O1841" i="1"/>
  <c r="P1841" i="1"/>
  <c r="Q1841" i="1" s="1"/>
  <c r="R1841" i="1"/>
  <c r="S1841" i="1"/>
  <c r="T1841" i="1"/>
  <c r="U1841" i="1"/>
  <c r="V1841" i="1"/>
  <c r="W1841" i="1"/>
  <c r="X1841" i="1"/>
  <c r="Y1841" i="1"/>
  <c r="Z1841" i="1"/>
  <c r="AA1841" i="1"/>
  <c r="AD1841" i="1" s="1"/>
  <c r="AB1841" i="1"/>
  <c r="AC1841" i="1"/>
  <c r="AE1841" i="1"/>
  <c r="AF1841" i="1"/>
  <c r="AG1841" i="1" s="1"/>
  <c r="AH1841" i="1"/>
  <c r="AJ1841" i="1"/>
  <c r="AN1841" i="1"/>
  <c r="AO1841" i="1" s="1"/>
  <c r="AP1841" i="1" s="1"/>
  <c r="AQ1841" i="1"/>
  <c r="AR1841" i="1"/>
  <c r="M1842" i="1"/>
  <c r="N1842" i="1"/>
  <c r="O1842" i="1"/>
  <c r="P1842" i="1"/>
  <c r="Q1842" i="1" s="1"/>
  <c r="R1842" i="1"/>
  <c r="S1842" i="1"/>
  <c r="T1842" i="1"/>
  <c r="U1842" i="1"/>
  <c r="V1842" i="1"/>
  <c r="W1842" i="1"/>
  <c r="X1842" i="1"/>
  <c r="Y1842" i="1"/>
  <c r="Z1842" i="1"/>
  <c r="AA1842" i="1"/>
  <c r="AB1842" i="1"/>
  <c r="AC1842" i="1"/>
  <c r="AE1842" i="1"/>
  <c r="AF1842" i="1"/>
  <c r="AG1842" i="1" s="1"/>
  <c r="AH1842" i="1"/>
  <c r="AJ1842" i="1"/>
  <c r="AN1842" i="1"/>
  <c r="AQ1842" i="1"/>
  <c r="AR1842" i="1"/>
  <c r="M1843" i="1"/>
  <c r="N1843" i="1"/>
  <c r="O1843" i="1"/>
  <c r="P1843" i="1"/>
  <c r="Q1843" i="1" s="1"/>
  <c r="R1843" i="1"/>
  <c r="S1843" i="1"/>
  <c r="T1843" i="1"/>
  <c r="U1843" i="1"/>
  <c r="V1843" i="1"/>
  <c r="W1843" i="1"/>
  <c r="X1843" i="1"/>
  <c r="Y1843" i="1"/>
  <c r="Z1843" i="1"/>
  <c r="AA1843" i="1"/>
  <c r="AD1843" i="1" s="1"/>
  <c r="AB1843" i="1"/>
  <c r="AC1843" i="1"/>
  <c r="AE1843" i="1"/>
  <c r="AF1843" i="1"/>
  <c r="AG1843" i="1" s="1"/>
  <c r="AH1843" i="1"/>
  <c r="AJ1843" i="1"/>
  <c r="AN1843" i="1"/>
  <c r="AO1843" i="1" s="1"/>
  <c r="AP1843" i="1" s="1"/>
  <c r="AQ1843" i="1"/>
  <c r="AR1843" i="1"/>
  <c r="M1844" i="1"/>
  <c r="N1844" i="1"/>
  <c r="O1844" i="1"/>
  <c r="P1844" i="1"/>
  <c r="Q1844" i="1" s="1"/>
  <c r="R1844" i="1"/>
  <c r="S1844" i="1"/>
  <c r="T1844" i="1"/>
  <c r="U1844" i="1"/>
  <c r="V1844" i="1"/>
  <c r="W1844" i="1"/>
  <c r="X1844" i="1"/>
  <c r="Y1844" i="1"/>
  <c r="Z1844" i="1"/>
  <c r="AA1844" i="1"/>
  <c r="AD1844" i="1" s="1"/>
  <c r="AB1844" i="1"/>
  <c r="AC1844" i="1"/>
  <c r="AE1844" i="1"/>
  <c r="AF1844" i="1"/>
  <c r="AG1844" i="1" s="1"/>
  <c r="AH1844" i="1"/>
  <c r="AJ1844" i="1"/>
  <c r="AN1844" i="1"/>
  <c r="AQ1844" i="1"/>
  <c r="AR1844" i="1"/>
  <c r="M1845" i="1"/>
  <c r="N1845" i="1"/>
  <c r="O1845" i="1"/>
  <c r="P1845" i="1"/>
  <c r="Q1845" i="1" s="1"/>
  <c r="R1845" i="1"/>
  <c r="S1845" i="1"/>
  <c r="T1845" i="1"/>
  <c r="U1845" i="1"/>
  <c r="V1845" i="1"/>
  <c r="W1845" i="1"/>
  <c r="X1845" i="1"/>
  <c r="Y1845" i="1"/>
  <c r="Z1845" i="1"/>
  <c r="AA1845" i="1"/>
  <c r="AB1845" i="1"/>
  <c r="AC1845" i="1"/>
  <c r="AE1845" i="1"/>
  <c r="AF1845" i="1"/>
  <c r="AG1845" i="1" s="1"/>
  <c r="AH1845" i="1"/>
  <c r="AJ1845" i="1"/>
  <c r="AN1845" i="1"/>
  <c r="AO1845" i="1" s="1"/>
  <c r="AP1845" i="1" s="1"/>
  <c r="AQ1845" i="1"/>
  <c r="AR1845" i="1"/>
  <c r="M1846" i="1"/>
  <c r="N1846" i="1"/>
  <c r="O1846" i="1"/>
  <c r="P1846" i="1"/>
  <c r="Q1846" i="1" s="1"/>
  <c r="R1846" i="1"/>
  <c r="S1846" i="1"/>
  <c r="T1846" i="1"/>
  <c r="U1846" i="1"/>
  <c r="V1846" i="1"/>
  <c r="W1846" i="1"/>
  <c r="X1846" i="1"/>
  <c r="Y1846" i="1"/>
  <c r="Z1846" i="1"/>
  <c r="AA1846" i="1"/>
  <c r="AB1846" i="1"/>
  <c r="AC1846" i="1"/>
  <c r="AE1846" i="1"/>
  <c r="AF1846" i="1"/>
  <c r="AG1846" i="1" s="1"/>
  <c r="AH1846" i="1"/>
  <c r="AJ1846" i="1"/>
  <c r="AK1846" i="1" s="1"/>
  <c r="AL1846" i="1" s="1"/>
  <c r="AN1846" i="1"/>
  <c r="AO1846" i="1" s="1"/>
  <c r="AP1846" i="1" s="1"/>
  <c r="AQ1846" i="1"/>
  <c r="AR1846" i="1"/>
  <c r="M1847" i="1"/>
  <c r="N1847" i="1"/>
  <c r="O1847" i="1"/>
  <c r="P1847" i="1"/>
  <c r="Q1847" i="1" s="1"/>
  <c r="R1847" i="1"/>
  <c r="S1847" i="1"/>
  <c r="T1847" i="1"/>
  <c r="U1847" i="1"/>
  <c r="V1847" i="1"/>
  <c r="W1847" i="1"/>
  <c r="X1847" i="1"/>
  <c r="Y1847" i="1"/>
  <c r="Z1847" i="1"/>
  <c r="AA1847" i="1"/>
  <c r="AD1847" i="1" s="1"/>
  <c r="AB1847" i="1"/>
  <c r="AC1847" i="1"/>
  <c r="AE1847" i="1"/>
  <c r="AF1847" i="1"/>
  <c r="AG1847" i="1" s="1"/>
  <c r="AH1847" i="1"/>
  <c r="AJ1847" i="1"/>
  <c r="AN1847" i="1"/>
  <c r="AO1847" i="1" s="1"/>
  <c r="AP1847" i="1" s="1"/>
  <c r="AQ1847" i="1"/>
  <c r="AR1847" i="1"/>
  <c r="M1848" i="1"/>
  <c r="N1848" i="1"/>
  <c r="O1848" i="1"/>
  <c r="P1848" i="1"/>
  <c r="Q1848" i="1" s="1"/>
  <c r="R1848" i="1"/>
  <c r="S1848" i="1"/>
  <c r="T1848" i="1"/>
  <c r="U1848" i="1"/>
  <c r="V1848" i="1"/>
  <c r="W1848" i="1"/>
  <c r="X1848" i="1"/>
  <c r="Y1848" i="1"/>
  <c r="Z1848" i="1"/>
  <c r="AA1848" i="1"/>
  <c r="AD1848" i="1" s="1"/>
  <c r="AB1848" i="1"/>
  <c r="AC1848" i="1"/>
  <c r="AE1848" i="1"/>
  <c r="AF1848" i="1"/>
  <c r="AG1848" i="1" s="1"/>
  <c r="AH1848" i="1"/>
  <c r="AJ1848" i="1"/>
  <c r="AK1848" i="1" s="1"/>
  <c r="AL1848" i="1" s="1"/>
  <c r="AN1848" i="1"/>
  <c r="AQ1848" i="1"/>
  <c r="AR1848" i="1"/>
  <c r="M1849" i="1"/>
  <c r="N1849" i="1"/>
  <c r="O1849" i="1"/>
  <c r="P1849" i="1"/>
  <c r="Q1849" i="1" s="1"/>
  <c r="R1849" i="1"/>
  <c r="S1849" i="1"/>
  <c r="T1849" i="1"/>
  <c r="U1849" i="1"/>
  <c r="V1849" i="1"/>
  <c r="W1849" i="1"/>
  <c r="X1849" i="1"/>
  <c r="Y1849" i="1"/>
  <c r="Z1849" i="1"/>
  <c r="AA1849" i="1"/>
  <c r="AD1849" i="1" s="1"/>
  <c r="AB1849" i="1"/>
  <c r="AC1849" i="1"/>
  <c r="AE1849" i="1"/>
  <c r="AF1849" i="1"/>
  <c r="AG1849" i="1" s="1"/>
  <c r="AH1849" i="1"/>
  <c r="AJ1849" i="1"/>
  <c r="AN1849" i="1"/>
  <c r="AO1849" i="1" s="1"/>
  <c r="AP1849" i="1" s="1"/>
  <c r="AQ1849" i="1"/>
  <c r="AR1849" i="1"/>
  <c r="M1850" i="1"/>
  <c r="N1850" i="1"/>
  <c r="O1850" i="1"/>
  <c r="P1850" i="1"/>
  <c r="Q1850" i="1" s="1"/>
  <c r="R1850" i="1"/>
  <c r="S1850" i="1"/>
  <c r="T1850" i="1"/>
  <c r="U1850" i="1"/>
  <c r="V1850" i="1"/>
  <c r="W1850" i="1"/>
  <c r="X1850" i="1"/>
  <c r="Y1850" i="1"/>
  <c r="Z1850" i="1"/>
  <c r="AA1850" i="1"/>
  <c r="AD1850" i="1" s="1"/>
  <c r="AB1850" i="1"/>
  <c r="AC1850" i="1"/>
  <c r="AE1850" i="1"/>
  <c r="AF1850" i="1"/>
  <c r="AG1850" i="1" s="1"/>
  <c r="AH1850" i="1"/>
  <c r="AJ1850" i="1"/>
  <c r="AK1850" i="1" s="1"/>
  <c r="AL1850" i="1"/>
  <c r="AN1850" i="1"/>
  <c r="AO1850" i="1" s="1"/>
  <c r="AP1850" i="1" s="1"/>
  <c r="AQ1850" i="1"/>
  <c r="AR1850" i="1"/>
  <c r="M1851" i="1"/>
  <c r="N1851" i="1"/>
  <c r="O1851" i="1"/>
  <c r="P1851" i="1"/>
  <c r="Q1851" i="1" s="1"/>
  <c r="R1851" i="1"/>
  <c r="S1851" i="1"/>
  <c r="T1851" i="1"/>
  <c r="U1851" i="1"/>
  <c r="V1851" i="1"/>
  <c r="W1851" i="1"/>
  <c r="X1851" i="1"/>
  <c r="Y1851" i="1"/>
  <c r="Z1851" i="1"/>
  <c r="AA1851" i="1"/>
  <c r="AB1851" i="1"/>
  <c r="AC1851" i="1"/>
  <c r="AE1851" i="1"/>
  <c r="AF1851" i="1"/>
  <c r="AG1851" i="1" s="1"/>
  <c r="AH1851" i="1"/>
  <c r="AJ1851" i="1"/>
  <c r="AK1851" i="1" s="1"/>
  <c r="AL1851" i="1" s="1"/>
  <c r="AN1851" i="1"/>
  <c r="AQ1851" i="1"/>
  <c r="AR1851" i="1"/>
  <c r="M1852" i="1"/>
  <c r="N1852" i="1"/>
  <c r="O1852" i="1"/>
  <c r="P1852" i="1"/>
  <c r="Q1852" i="1" s="1"/>
  <c r="R1852" i="1"/>
  <c r="S1852" i="1"/>
  <c r="T1852" i="1"/>
  <c r="U1852" i="1"/>
  <c r="V1852" i="1"/>
  <c r="W1852" i="1"/>
  <c r="X1852" i="1"/>
  <c r="Y1852" i="1"/>
  <c r="Z1852" i="1"/>
  <c r="AA1852" i="1"/>
  <c r="AB1852" i="1"/>
  <c r="AC1852" i="1"/>
  <c r="AE1852" i="1"/>
  <c r="AF1852" i="1"/>
  <c r="AG1852" i="1" s="1"/>
  <c r="AH1852" i="1"/>
  <c r="AJ1852" i="1"/>
  <c r="AK1852" i="1" s="1"/>
  <c r="AL1852" i="1" s="1"/>
  <c r="AN1852" i="1"/>
  <c r="AQ1852" i="1"/>
  <c r="AR1852" i="1"/>
  <c r="M1853" i="1"/>
  <c r="N1853" i="1"/>
  <c r="O1853" i="1"/>
  <c r="P1853" i="1"/>
  <c r="Q1853" i="1" s="1"/>
  <c r="R1853" i="1"/>
  <c r="S1853" i="1"/>
  <c r="T1853" i="1"/>
  <c r="U1853" i="1"/>
  <c r="V1853" i="1"/>
  <c r="W1853" i="1"/>
  <c r="X1853" i="1"/>
  <c r="Y1853" i="1"/>
  <c r="Z1853" i="1"/>
  <c r="AA1853" i="1"/>
  <c r="AD1853" i="1" s="1"/>
  <c r="AB1853" i="1"/>
  <c r="AC1853" i="1"/>
  <c r="AE1853" i="1"/>
  <c r="AF1853" i="1"/>
  <c r="AG1853" i="1" s="1"/>
  <c r="AH1853" i="1"/>
  <c r="AJ1853" i="1"/>
  <c r="AN1853" i="1"/>
  <c r="AO1853" i="1" s="1"/>
  <c r="AP1853" i="1" s="1"/>
  <c r="AQ1853" i="1"/>
  <c r="AR1853" i="1"/>
  <c r="M1854" i="1"/>
  <c r="N1854" i="1"/>
  <c r="O1854" i="1"/>
  <c r="P1854" i="1"/>
  <c r="Q1854" i="1" s="1"/>
  <c r="R1854" i="1"/>
  <c r="S1854" i="1"/>
  <c r="T1854" i="1"/>
  <c r="U1854" i="1"/>
  <c r="V1854" i="1"/>
  <c r="W1854" i="1"/>
  <c r="X1854" i="1"/>
  <c r="Y1854" i="1"/>
  <c r="Z1854" i="1"/>
  <c r="AA1854" i="1"/>
  <c r="AD1854" i="1" s="1"/>
  <c r="AB1854" i="1"/>
  <c r="AC1854" i="1"/>
  <c r="AE1854" i="1"/>
  <c r="AF1854" i="1"/>
  <c r="AG1854" i="1" s="1"/>
  <c r="AH1854" i="1"/>
  <c r="AJ1854" i="1"/>
  <c r="AK1854" i="1" s="1"/>
  <c r="AL1854" i="1"/>
  <c r="AN1854" i="1"/>
  <c r="AO1854" i="1" s="1"/>
  <c r="AP1854" i="1" s="1"/>
  <c r="AQ1854" i="1"/>
  <c r="AR1854" i="1"/>
  <c r="M1855" i="1"/>
  <c r="N1855" i="1"/>
  <c r="O1855" i="1"/>
  <c r="P1855" i="1"/>
  <c r="Q1855" i="1" s="1"/>
  <c r="R1855" i="1"/>
  <c r="S1855" i="1"/>
  <c r="T1855" i="1"/>
  <c r="U1855" i="1"/>
  <c r="V1855" i="1"/>
  <c r="W1855" i="1"/>
  <c r="X1855" i="1"/>
  <c r="Y1855" i="1"/>
  <c r="Z1855" i="1"/>
  <c r="AA1855" i="1"/>
  <c r="AB1855" i="1"/>
  <c r="AC1855" i="1"/>
  <c r="AE1855" i="1"/>
  <c r="AF1855" i="1"/>
  <c r="AG1855" i="1" s="1"/>
  <c r="AH1855" i="1"/>
  <c r="AJ1855" i="1"/>
  <c r="AK1855" i="1" s="1"/>
  <c r="AL1855" i="1" s="1"/>
  <c r="AN1855" i="1"/>
  <c r="AQ1855" i="1"/>
  <c r="AR1855" i="1"/>
  <c r="M1856" i="1"/>
  <c r="N1856" i="1"/>
  <c r="O1856" i="1"/>
  <c r="P1856" i="1"/>
  <c r="Q1856" i="1" s="1"/>
  <c r="R1856" i="1"/>
  <c r="S1856" i="1"/>
  <c r="T1856" i="1"/>
  <c r="U1856" i="1"/>
  <c r="V1856" i="1"/>
  <c r="W1856" i="1"/>
  <c r="X1856" i="1"/>
  <c r="Y1856" i="1"/>
  <c r="Z1856" i="1"/>
  <c r="AA1856" i="1"/>
  <c r="AB1856" i="1"/>
  <c r="AC1856" i="1"/>
  <c r="AE1856" i="1"/>
  <c r="AF1856" i="1"/>
  <c r="AG1856" i="1" s="1"/>
  <c r="AH1856" i="1"/>
  <c r="AJ1856" i="1"/>
  <c r="AK1856" i="1" s="1"/>
  <c r="AL1856" i="1" s="1"/>
  <c r="AN1856" i="1"/>
  <c r="AQ1856" i="1"/>
  <c r="AR1856" i="1"/>
  <c r="M1857" i="1"/>
  <c r="N1857" i="1"/>
  <c r="O1857" i="1"/>
  <c r="P1857" i="1"/>
  <c r="Q1857" i="1" s="1"/>
  <c r="R1857" i="1"/>
  <c r="S1857" i="1"/>
  <c r="T1857" i="1"/>
  <c r="U1857" i="1"/>
  <c r="V1857" i="1"/>
  <c r="W1857" i="1"/>
  <c r="X1857" i="1"/>
  <c r="Y1857" i="1"/>
  <c r="Z1857" i="1"/>
  <c r="AA1857" i="1"/>
  <c r="AB1857" i="1"/>
  <c r="AC1857" i="1"/>
  <c r="AE1857" i="1"/>
  <c r="AF1857" i="1"/>
  <c r="AG1857" i="1" s="1"/>
  <c r="AH1857" i="1"/>
  <c r="AJ1857" i="1"/>
  <c r="AN1857" i="1"/>
  <c r="AO1857" i="1" s="1"/>
  <c r="AP1857" i="1"/>
  <c r="AQ1857" i="1"/>
  <c r="AR1857" i="1"/>
  <c r="M1858" i="1"/>
  <c r="N1858" i="1"/>
  <c r="O1858" i="1"/>
  <c r="P1858" i="1"/>
  <c r="Q1858" i="1" s="1"/>
  <c r="R1858" i="1"/>
  <c r="S1858" i="1"/>
  <c r="T1858" i="1"/>
  <c r="U1858" i="1"/>
  <c r="V1858" i="1"/>
  <c r="W1858" i="1"/>
  <c r="X1858" i="1"/>
  <c r="Y1858" i="1"/>
  <c r="Z1858" i="1"/>
  <c r="AA1858" i="1"/>
  <c r="AB1858" i="1"/>
  <c r="AC1858" i="1"/>
  <c r="AE1858" i="1"/>
  <c r="AF1858" i="1"/>
  <c r="AG1858" i="1" s="1"/>
  <c r="AH1858" i="1"/>
  <c r="AJ1858" i="1"/>
  <c r="AK1858" i="1" s="1"/>
  <c r="AL1858" i="1" s="1"/>
  <c r="AN1858" i="1"/>
  <c r="AO1858" i="1" s="1"/>
  <c r="AP1858" i="1" s="1"/>
  <c r="AQ1858" i="1"/>
  <c r="AR1858" i="1"/>
  <c r="M1859" i="1"/>
  <c r="N1859" i="1"/>
  <c r="O1859" i="1"/>
  <c r="P1859" i="1"/>
  <c r="Q1859" i="1" s="1"/>
  <c r="R1859" i="1"/>
  <c r="S1859" i="1"/>
  <c r="T1859" i="1"/>
  <c r="U1859" i="1"/>
  <c r="V1859" i="1"/>
  <c r="W1859" i="1"/>
  <c r="X1859" i="1"/>
  <c r="Y1859" i="1"/>
  <c r="Z1859" i="1"/>
  <c r="AA1859" i="1"/>
  <c r="AB1859" i="1"/>
  <c r="AC1859" i="1"/>
  <c r="AE1859" i="1"/>
  <c r="AF1859" i="1"/>
  <c r="AG1859" i="1" s="1"/>
  <c r="AH1859" i="1"/>
  <c r="AJ1859" i="1"/>
  <c r="AK1859" i="1" s="1"/>
  <c r="AL1859" i="1" s="1"/>
  <c r="AN1859" i="1"/>
  <c r="AQ1859" i="1"/>
  <c r="AR1859" i="1"/>
  <c r="M1860" i="1"/>
  <c r="N1860" i="1"/>
  <c r="O1860" i="1"/>
  <c r="P1860" i="1"/>
  <c r="Q1860" i="1" s="1"/>
  <c r="R1860" i="1"/>
  <c r="S1860" i="1"/>
  <c r="T1860" i="1"/>
  <c r="U1860" i="1"/>
  <c r="V1860" i="1"/>
  <c r="W1860" i="1"/>
  <c r="X1860" i="1"/>
  <c r="Y1860" i="1"/>
  <c r="Z1860" i="1"/>
  <c r="AA1860" i="1"/>
  <c r="AB1860" i="1"/>
  <c r="AC1860" i="1"/>
  <c r="AE1860" i="1"/>
  <c r="AF1860" i="1"/>
  <c r="AG1860" i="1" s="1"/>
  <c r="AH1860" i="1"/>
  <c r="AJ1860" i="1"/>
  <c r="AK1860" i="1" s="1"/>
  <c r="AL1860" i="1" s="1"/>
  <c r="AN1860" i="1"/>
  <c r="AQ1860" i="1"/>
  <c r="AR1860" i="1"/>
  <c r="M1861" i="1"/>
  <c r="N1861" i="1"/>
  <c r="O1861" i="1"/>
  <c r="P1861" i="1"/>
  <c r="Q1861" i="1" s="1"/>
  <c r="R1861" i="1"/>
  <c r="S1861" i="1"/>
  <c r="T1861" i="1"/>
  <c r="U1861" i="1"/>
  <c r="V1861" i="1"/>
  <c r="W1861" i="1"/>
  <c r="X1861" i="1"/>
  <c r="Y1861" i="1"/>
  <c r="Z1861" i="1"/>
  <c r="AA1861" i="1"/>
  <c r="AB1861" i="1"/>
  <c r="AC1861" i="1"/>
  <c r="AE1861" i="1"/>
  <c r="AF1861" i="1"/>
  <c r="AG1861" i="1" s="1"/>
  <c r="AH1861" i="1"/>
  <c r="AJ1861" i="1"/>
  <c r="AN1861" i="1"/>
  <c r="AO1861" i="1" s="1"/>
  <c r="AP1861" i="1" s="1"/>
  <c r="AQ1861" i="1"/>
  <c r="AR1861" i="1"/>
  <c r="M1862" i="1"/>
  <c r="N1862" i="1"/>
  <c r="O1862" i="1"/>
  <c r="P1862" i="1"/>
  <c r="Q1862" i="1" s="1"/>
  <c r="R1862" i="1"/>
  <c r="S1862" i="1"/>
  <c r="T1862" i="1"/>
  <c r="U1862" i="1"/>
  <c r="V1862" i="1"/>
  <c r="W1862" i="1"/>
  <c r="X1862" i="1"/>
  <c r="Y1862" i="1"/>
  <c r="Z1862" i="1"/>
  <c r="AA1862" i="1"/>
  <c r="AB1862" i="1"/>
  <c r="AC1862" i="1"/>
  <c r="AE1862" i="1"/>
  <c r="AF1862" i="1"/>
  <c r="AG1862" i="1" s="1"/>
  <c r="AH1862" i="1"/>
  <c r="AJ1862" i="1"/>
  <c r="AK1862" i="1" s="1"/>
  <c r="AL1862" i="1"/>
  <c r="AN1862" i="1"/>
  <c r="AO1862" i="1" s="1"/>
  <c r="AP1862" i="1" s="1"/>
  <c r="AQ1862" i="1"/>
  <c r="AR1862" i="1"/>
  <c r="M1863" i="1"/>
  <c r="N1863" i="1"/>
  <c r="O1863" i="1"/>
  <c r="P1863" i="1"/>
  <c r="Q1863" i="1" s="1"/>
  <c r="R1863" i="1"/>
  <c r="S1863" i="1"/>
  <c r="T1863" i="1"/>
  <c r="U1863" i="1"/>
  <c r="V1863" i="1"/>
  <c r="W1863" i="1"/>
  <c r="X1863" i="1"/>
  <c r="Y1863" i="1"/>
  <c r="Z1863" i="1"/>
  <c r="AA1863" i="1"/>
  <c r="AB1863" i="1"/>
  <c r="AC1863" i="1"/>
  <c r="AE1863" i="1"/>
  <c r="AF1863" i="1"/>
  <c r="AG1863" i="1" s="1"/>
  <c r="AH1863" i="1"/>
  <c r="AJ1863" i="1"/>
  <c r="AK1863" i="1" s="1"/>
  <c r="AL1863" i="1" s="1"/>
  <c r="AN1863" i="1"/>
  <c r="AQ1863" i="1"/>
  <c r="AR1863" i="1"/>
  <c r="M1864" i="1"/>
  <c r="N1864" i="1"/>
  <c r="O1864" i="1"/>
  <c r="P1864" i="1"/>
  <c r="Q1864" i="1" s="1"/>
  <c r="R1864" i="1"/>
  <c r="S1864" i="1"/>
  <c r="T1864" i="1"/>
  <c r="U1864" i="1"/>
  <c r="V1864" i="1"/>
  <c r="W1864" i="1"/>
  <c r="X1864" i="1"/>
  <c r="Y1864" i="1"/>
  <c r="Z1864" i="1"/>
  <c r="AA1864" i="1"/>
  <c r="AB1864" i="1"/>
  <c r="AC1864" i="1"/>
  <c r="AE1864" i="1"/>
  <c r="AF1864" i="1"/>
  <c r="AG1864" i="1" s="1"/>
  <c r="AH1864" i="1"/>
  <c r="AJ1864" i="1"/>
  <c r="AK1864" i="1" s="1"/>
  <c r="AL1864" i="1" s="1"/>
  <c r="AN1864" i="1"/>
  <c r="AQ1864" i="1"/>
  <c r="AR1864" i="1"/>
  <c r="M1865" i="1"/>
  <c r="N1865" i="1"/>
  <c r="O1865" i="1"/>
  <c r="P1865" i="1"/>
  <c r="Q1865" i="1" s="1"/>
  <c r="R1865" i="1"/>
  <c r="S1865" i="1"/>
  <c r="T1865" i="1"/>
  <c r="U1865" i="1"/>
  <c r="V1865" i="1"/>
  <c r="W1865" i="1"/>
  <c r="X1865" i="1"/>
  <c r="Y1865" i="1"/>
  <c r="Z1865" i="1"/>
  <c r="AA1865" i="1"/>
  <c r="AD1865" i="1" s="1"/>
  <c r="AB1865" i="1"/>
  <c r="AC1865" i="1"/>
  <c r="AE1865" i="1"/>
  <c r="AF1865" i="1"/>
  <c r="AG1865" i="1" s="1"/>
  <c r="AH1865" i="1"/>
  <c r="AJ1865" i="1"/>
  <c r="AN1865" i="1"/>
  <c r="AO1865" i="1" s="1"/>
  <c r="AP1865" i="1" s="1"/>
  <c r="AQ1865" i="1"/>
  <c r="AR1865" i="1"/>
  <c r="M1866" i="1"/>
  <c r="N1866" i="1"/>
  <c r="O1866" i="1"/>
  <c r="P1866" i="1"/>
  <c r="Q1866" i="1" s="1"/>
  <c r="R1866" i="1"/>
  <c r="S1866" i="1"/>
  <c r="T1866" i="1"/>
  <c r="U1866" i="1"/>
  <c r="V1866" i="1"/>
  <c r="W1866" i="1"/>
  <c r="X1866" i="1"/>
  <c r="Y1866" i="1"/>
  <c r="Z1866" i="1"/>
  <c r="AA1866" i="1"/>
  <c r="AD1866" i="1" s="1"/>
  <c r="AB1866" i="1"/>
  <c r="AC1866" i="1"/>
  <c r="AE1866" i="1"/>
  <c r="AF1866" i="1"/>
  <c r="AG1866" i="1" s="1"/>
  <c r="AH1866" i="1"/>
  <c r="AJ1866" i="1"/>
  <c r="AK1866" i="1" s="1"/>
  <c r="AL1866" i="1"/>
  <c r="AN1866" i="1"/>
  <c r="AO1866" i="1" s="1"/>
  <c r="AP1866" i="1" s="1"/>
  <c r="AQ1866" i="1"/>
  <c r="AR1866" i="1"/>
  <c r="M1867" i="1"/>
  <c r="N1867" i="1"/>
  <c r="O1867" i="1"/>
  <c r="P1867" i="1"/>
  <c r="Q1867" i="1" s="1"/>
  <c r="R1867" i="1"/>
  <c r="S1867" i="1"/>
  <c r="T1867" i="1"/>
  <c r="U1867" i="1"/>
  <c r="V1867" i="1"/>
  <c r="W1867" i="1"/>
  <c r="X1867" i="1"/>
  <c r="Y1867" i="1"/>
  <c r="Z1867" i="1"/>
  <c r="AA1867" i="1"/>
  <c r="AB1867" i="1"/>
  <c r="AC1867" i="1"/>
  <c r="AE1867" i="1"/>
  <c r="AF1867" i="1"/>
  <c r="AG1867" i="1" s="1"/>
  <c r="AH1867" i="1"/>
  <c r="AJ1867" i="1"/>
  <c r="AK1867" i="1" s="1"/>
  <c r="AL1867" i="1" s="1"/>
  <c r="AN1867" i="1"/>
  <c r="AQ1867" i="1"/>
  <c r="AR1867" i="1"/>
  <c r="M1868" i="1"/>
  <c r="N1868" i="1"/>
  <c r="O1868" i="1"/>
  <c r="P1868" i="1"/>
  <c r="Q1868" i="1" s="1"/>
  <c r="R1868" i="1"/>
  <c r="S1868" i="1"/>
  <c r="T1868" i="1"/>
  <c r="U1868" i="1"/>
  <c r="V1868" i="1"/>
  <c r="W1868" i="1"/>
  <c r="X1868" i="1"/>
  <c r="Y1868" i="1"/>
  <c r="Z1868" i="1"/>
  <c r="AA1868" i="1"/>
  <c r="AB1868" i="1"/>
  <c r="AC1868" i="1"/>
  <c r="AE1868" i="1"/>
  <c r="AF1868" i="1"/>
  <c r="AG1868" i="1" s="1"/>
  <c r="AH1868" i="1"/>
  <c r="AJ1868" i="1"/>
  <c r="AK1868" i="1" s="1"/>
  <c r="AL1868" i="1" s="1"/>
  <c r="AN1868" i="1"/>
  <c r="AQ1868" i="1"/>
  <c r="AR1868" i="1"/>
  <c r="M1869" i="1"/>
  <c r="N1869" i="1"/>
  <c r="O1869" i="1"/>
  <c r="P1869" i="1"/>
  <c r="Q1869" i="1" s="1"/>
  <c r="R1869" i="1"/>
  <c r="S1869" i="1"/>
  <c r="T1869" i="1"/>
  <c r="U1869" i="1"/>
  <c r="V1869" i="1"/>
  <c r="W1869" i="1"/>
  <c r="X1869" i="1"/>
  <c r="Y1869" i="1"/>
  <c r="Z1869" i="1"/>
  <c r="AA1869" i="1"/>
  <c r="AD1869" i="1" s="1"/>
  <c r="AB1869" i="1"/>
  <c r="AC1869" i="1"/>
  <c r="AE1869" i="1"/>
  <c r="AF1869" i="1"/>
  <c r="AG1869" i="1" s="1"/>
  <c r="AH1869" i="1"/>
  <c r="AJ1869" i="1"/>
  <c r="AN1869" i="1"/>
  <c r="AO1869" i="1" s="1"/>
  <c r="AP1869" i="1" s="1"/>
  <c r="AQ1869" i="1"/>
  <c r="AR1869" i="1"/>
  <c r="M1870" i="1"/>
  <c r="N1870" i="1"/>
  <c r="O1870" i="1"/>
  <c r="P1870" i="1"/>
  <c r="Q1870" i="1" s="1"/>
  <c r="R1870" i="1"/>
  <c r="S1870" i="1"/>
  <c r="T1870" i="1"/>
  <c r="U1870" i="1"/>
  <c r="V1870" i="1"/>
  <c r="W1870" i="1"/>
  <c r="X1870" i="1"/>
  <c r="Y1870" i="1"/>
  <c r="Z1870" i="1"/>
  <c r="AA1870" i="1"/>
  <c r="AD1870" i="1" s="1"/>
  <c r="AB1870" i="1"/>
  <c r="AC1870" i="1"/>
  <c r="AE1870" i="1"/>
  <c r="AF1870" i="1"/>
  <c r="AG1870" i="1" s="1"/>
  <c r="AH1870" i="1"/>
  <c r="AJ1870" i="1"/>
  <c r="AK1870" i="1" s="1"/>
  <c r="AL1870" i="1"/>
  <c r="AN1870" i="1"/>
  <c r="AO1870" i="1" s="1"/>
  <c r="AP1870" i="1" s="1"/>
  <c r="AQ1870" i="1"/>
  <c r="AR1870" i="1"/>
  <c r="M1871" i="1"/>
  <c r="N1871" i="1"/>
  <c r="O1871" i="1"/>
  <c r="P1871" i="1"/>
  <c r="Q1871" i="1" s="1"/>
  <c r="R1871" i="1"/>
  <c r="S1871" i="1"/>
  <c r="T1871" i="1"/>
  <c r="U1871" i="1"/>
  <c r="V1871" i="1"/>
  <c r="W1871" i="1"/>
  <c r="X1871" i="1"/>
  <c r="Y1871" i="1"/>
  <c r="Z1871" i="1"/>
  <c r="AA1871" i="1"/>
  <c r="AB1871" i="1"/>
  <c r="AC1871" i="1"/>
  <c r="AE1871" i="1"/>
  <c r="AF1871" i="1"/>
  <c r="AG1871" i="1" s="1"/>
  <c r="AH1871" i="1"/>
  <c r="AJ1871" i="1"/>
  <c r="AK1871" i="1" s="1"/>
  <c r="AL1871" i="1" s="1"/>
  <c r="AN1871" i="1"/>
  <c r="AQ1871" i="1"/>
  <c r="AR1871" i="1"/>
  <c r="M1872" i="1"/>
  <c r="N1872" i="1"/>
  <c r="O1872" i="1"/>
  <c r="P1872" i="1"/>
  <c r="Q1872" i="1" s="1"/>
  <c r="R1872" i="1"/>
  <c r="S1872" i="1"/>
  <c r="T1872" i="1"/>
  <c r="U1872" i="1"/>
  <c r="V1872" i="1"/>
  <c r="W1872" i="1"/>
  <c r="X1872" i="1"/>
  <c r="Y1872" i="1"/>
  <c r="Z1872" i="1"/>
  <c r="AA1872" i="1"/>
  <c r="AB1872" i="1"/>
  <c r="AC1872" i="1"/>
  <c r="AE1872" i="1"/>
  <c r="AF1872" i="1"/>
  <c r="AG1872" i="1" s="1"/>
  <c r="AH1872" i="1"/>
  <c r="AJ1872" i="1"/>
  <c r="AK1872" i="1" s="1"/>
  <c r="AL1872" i="1" s="1"/>
  <c r="AN1872" i="1"/>
  <c r="AQ1872" i="1"/>
  <c r="AR1872" i="1"/>
  <c r="M1873" i="1"/>
  <c r="N1873" i="1"/>
  <c r="O1873" i="1"/>
  <c r="P1873" i="1"/>
  <c r="Q1873" i="1" s="1"/>
  <c r="R1873" i="1"/>
  <c r="S1873" i="1"/>
  <c r="T1873" i="1"/>
  <c r="U1873" i="1"/>
  <c r="V1873" i="1"/>
  <c r="W1873" i="1"/>
  <c r="X1873" i="1"/>
  <c r="Y1873" i="1"/>
  <c r="Z1873" i="1"/>
  <c r="AA1873" i="1"/>
  <c r="AB1873" i="1"/>
  <c r="AC1873" i="1"/>
  <c r="AE1873" i="1"/>
  <c r="AF1873" i="1"/>
  <c r="AG1873" i="1" s="1"/>
  <c r="AH1873" i="1"/>
  <c r="AJ1873" i="1"/>
  <c r="AN1873" i="1"/>
  <c r="AO1873" i="1" s="1"/>
  <c r="AP1873" i="1"/>
  <c r="AQ1873" i="1"/>
  <c r="AR1873" i="1"/>
  <c r="M1874" i="1"/>
  <c r="N1874" i="1"/>
  <c r="O1874" i="1"/>
  <c r="P1874" i="1"/>
  <c r="Q1874" i="1" s="1"/>
  <c r="R1874" i="1"/>
  <c r="S1874" i="1"/>
  <c r="T1874" i="1"/>
  <c r="U1874" i="1"/>
  <c r="V1874" i="1"/>
  <c r="W1874" i="1"/>
  <c r="X1874" i="1"/>
  <c r="Y1874" i="1"/>
  <c r="Z1874" i="1"/>
  <c r="AA1874" i="1"/>
  <c r="AB1874" i="1"/>
  <c r="AC1874" i="1"/>
  <c r="AE1874" i="1"/>
  <c r="AF1874" i="1"/>
  <c r="AG1874" i="1" s="1"/>
  <c r="AH1874" i="1"/>
  <c r="AJ1874" i="1"/>
  <c r="AK1874" i="1" s="1"/>
  <c r="AL1874" i="1"/>
  <c r="AN1874" i="1"/>
  <c r="AO1874" i="1" s="1"/>
  <c r="AP1874" i="1" s="1"/>
  <c r="AQ1874" i="1"/>
  <c r="AR1874" i="1"/>
  <c r="M1875" i="1"/>
  <c r="N1875" i="1"/>
  <c r="O1875" i="1"/>
  <c r="P1875" i="1"/>
  <c r="Q1875" i="1" s="1"/>
  <c r="R1875" i="1"/>
  <c r="S1875" i="1"/>
  <c r="T1875" i="1"/>
  <c r="U1875" i="1"/>
  <c r="V1875" i="1"/>
  <c r="W1875" i="1"/>
  <c r="X1875" i="1"/>
  <c r="Y1875" i="1"/>
  <c r="Z1875" i="1"/>
  <c r="AA1875" i="1"/>
  <c r="AB1875" i="1"/>
  <c r="AC1875" i="1"/>
  <c r="AE1875" i="1"/>
  <c r="AF1875" i="1"/>
  <c r="AG1875" i="1" s="1"/>
  <c r="AH1875" i="1"/>
  <c r="AJ1875" i="1"/>
  <c r="AK1875" i="1" s="1"/>
  <c r="AL1875" i="1" s="1"/>
  <c r="AN1875" i="1"/>
  <c r="AQ1875" i="1"/>
  <c r="AR1875" i="1"/>
  <c r="M1876" i="1"/>
  <c r="N1876" i="1"/>
  <c r="O1876" i="1"/>
  <c r="P1876" i="1"/>
  <c r="Q1876" i="1" s="1"/>
  <c r="R1876" i="1"/>
  <c r="S1876" i="1"/>
  <c r="T1876" i="1"/>
  <c r="U1876" i="1"/>
  <c r="V1876" i="1"/>
  <c r="W1876" i="1"/>
  <c r="X1876" i="1"/>
  <c r="Y1876" i="1"/>
  <c r="Z1876" i="1"/>
  <c r="AA1876" i="1"/>
  <c r="AB1876" i="1"/>
  <c r="AC1876" i="1"/>
  <c r="AE1876" i="1"/>
  <c r="AF1876" i="1"/>
  <c r="AG1876" i="1" s="1"/>
  <c r="AH1876" i="1"/>
  <c r="AJ1876" i="1"/>
  <c r="AK1876" i="1" s="1"/>
  <c r="AL1876" i="1" s="1"/>
  <c r="AN1876" i="1"/>
  <c r="AQ1876" i="1"/>
  <c r="AR1876" i="1"/>
  <c r="M1877" i="1"/>
  <c r="N1877" i="1"/>
  <c r="O1877" i="1"/>
  <c r="P1877" i="1"/>
  <c r="Q1877" i="1" s="1"/>
  <c r="R1877" i="1"/>
  <c r="S1877" i="1"/>
  <c r="T1877" i="1"/>
  <c r="U1877" i="1"/>
  <c r="V1877" i="1"/>
  <c r="W1877" i="1"/>
  <c r="X1877" i="1"/>
  <c r="Y1877" i="1"/>
  <c r="Z1877" i="1"/>
  <c r="AA1877" i="1"/>
  <c r="AB1877" i="1"/>
  <c r="AC1877" i="1"/>
  <c r="AE1877" i="1"/>
  <c r="AF1877" i="1"/>
  <c r="AG1877" i="1" s="1"/>
  <c r="AH1877" i="1"/>
  <c r="AJ1877" i="1"/>
  <c r="AN1877" i="1"/>
  <c r="AO1877" i="1" s="1"/>
  <c r="AP1877" i="1" s="1"/>
  <c r="AQ1877" i="1"/>
  <c r="AR1877" i="1"/>
  <c r="M1878" i="1"/>
  <c r="N1878" i="1"/>
  <c r="O1878" i="1"/>
  <c r="P1878" i="1"/>
  <c r="Q1878" i="1" s="1"/>
  <c r="R1878" i="1"/>
  <c r="S1878" i="1"/>
  <c r="T1878" i="1"/>
  <c r="U1878" i="1"/>
  <c r="V1878" i="1"/>
  <c r="W1878" i="1"/>
  <c r="X1878" i="1"/>
  <c r="Y1878" i="1"/>
  <c r="Z1878" i="1"/>
  <c r="AA1878" i="1"/>
  <c r="AB1878" i="1"/>
  <c r="AC1878" i="1"/>
  <c r="AE1878" i="1"/>
  <c r="AF1878" i="1"/>
  <c r="AG1878" i="1" s="1"/>
  <c r="AH1878" i="1"/>
  <c r="AJ1878" i="1"/>
  <c r="AK1878" i="1" s="1"/>
  <c r="AL1878" i="1"/>
  <c r="AN1878" i="1"/>
  <c r="AO1878" i="1" s="1"/>
  <c r="AP1878" i="1" s="1"/>
  <c r="AQ1878" i="1"/>
  <c r="AR1878" i="1"/>
  <c r="M1879" i="1"/>
  <c r="N1879" i="1"/>
  <c r="O1879" i="1"/>
  <c r="P1879" i="1"/>
  <c r="Q1879" i="1" s="1"/>
  <c r="R1879" i="1"/>
  <c r="S1879" i="1"/>
  <c r="T1879" i="1"/>
  <c r="U1879" i="1"/>
  <c r="V1879" i="1"/>
  <c r="W1879" i="1"/>
  <c r="X1879" i="1"/>
  <c r="Y1879" i="1"/>
  <c r="Z1879" i="1"/>
  <c r="AA1879" i="1"/>
  <c r="AB1879" i="1"/>
  <c r="AC1879" i="1"/>
  <c r="AE1879" i="1"/>
  <c r="AF1879" i="1"/>
  <c r="AG1879" i="1" s="1"/>
  <c r="AH1879" i="1"/>
  <c r="AJ1879" i="1"/>
  <c r="AK1879" i="1" s="1"/>
  <c r="AL1879" i="1" s="1"/>
  <c r="AN1879" i="1"/>
  <c r="AQ1879" i="1"/>
  <c r="AR1879" i="1"/>
  <c r="M1880" i="1"/>
  <c r="N1880" i="1"/>
  <c r="O1880" i="1"/>
  <c r="P1880" i="1"/>
  <c r="Q1880" i="1" s="1"/>
  <c r="R1880" i="1"/>
  <c r="S1880" i="1"/>
  <c r="T1880" i="1"/>
  <c r="U1880" i="1"/>
  <c r="V1880" i="1"/>
  <c r="W1880" i="1"/>
  <c r="X1880" i="1"/>
  <c r="Y1880" i="1"/>
  <c r="Z1880" i="1"/>
  <c r="AA1880" i="1"/>
  <c r="AB1880" i="1"/>
  <c r="AC1880" i="1"/>
  <c r="AE1880" i="1"/>
  <c r="AF1880" i="1"/>
  <c r="AG1880" i="1" s="1"/>
  <c r="AH1880" i="1"/>
  <c r="AJ1880" i="1"/>
  <c r="AK1880" i="1" s="1"/>
  <c r="AL1880" i="1" s="1"/>
  <c r="AN1880" i="1"/>
  <c r="AQ1880" i="1"/>
  <c r="AR1880" i="1"/>
  <c r="M1881" i="1"/>
  <c r="N1881" i="1"/>
  <c r="O1881" i="1"/>
  <c r="P1881" i="1"/>
  <c r="Q1881" i="1" s="1"/>
  <c r="R1881" i="1"/>
  <c r="S1881" i="1"/>
  <c r="T1881" i="1"/>
  <c r="U1881" i="1"/>
  <c r="V1881" i="1"/>
  <c r="W1881" i="1"/>
  <c r="X1881" i="1"/>
  <c r="Y1881" i="1"/>
  <c r="Z1881" i="1"/>
  <c r="AA1881" i="1"/>
  <c r="AD1881" i="1" s="1"/>
  <c r="AB1881" i="1"/>
  <c r="AC1881" i="1"/>
  <c r="AE1881" i="1"/>
  <c r="AF1881" i="1"/>
  <c r="AG1881" i="1" s="1"/>
  <c r="AH1881" i="1"/>
  <c r="AJ1881" i="1"/>
  <c r="AN1881" i="1"/>
  <c r="AO1881" i="1" s="1"/>
  <c r="AP1881" i="1" s="1"/>
  <c r="AQ1881" i="1"/>
  <c r="AR1881" i="1"/>
  <c r="M1882" i="1"/>
  <c r="N1882" i="1"/>
  <c r="O1882" i="1"/>
  <c r="P1882" i="1"/>
  <c r="Q1882" i="1" s="1"/>
  <c r="R1882" i="1"/>
  <c r="S1882" i="1"/>
  <c r="T1882" i="1"/>
  <c r="U1882" i="1"/>
  <c r="V1882" i="1"/>
  <c r="W1882" i="1"/>
  <c r="X1882" i="1"/>
  <c r="Y1882" i="1"/>
  <c r="Z1882" i="1"/>
  <c r="AA1882" i="1"/>
  <c r="AD1882" i="1" s="1"/>
  <c r="AB1882" i="1"/>
  <c r="AC1882" i="1"/>
  <c r="AE1882" i="1"/>
  <c r="AF1882" i="1"/>
  <c r="AG1882" i="1" s="1"/>
  <c r="AH1882" i="1"/>
  <c r="AJ1882" i="1"/>
  <c r="AK1882" i="1" s="1"/>
  <c r="AL1882" i="1"/>
  <c r="AN1882" i="1"/>
  <c r="AO1882" i="1" s="1"/>
  <c r="AP1882" i="1" s="1"/>
  <c r="AQ1882" i="1"/>
  <c r="AR1882" i="1"/>
  <c r="M1883" i="1"/>
  <c r="N1883" i="1"/>
  <c r="O1883" i="1"/>
  <c r="P1883" i="1"/>
  <c r="Q1883" i="1" s="1"/>
  <c r="R1883" i="1"/>
  <c r="S1883" i="1"/>
  <c r="T1883" i="1"/>
  <c r="U1883" i="1"/>
  <c r="V1883" i="1"/>
  <c r="W1883" i="1"/>
  <c r="X1883" i="1"/>
  <c r="Y1883" i="1"/>
  <c r="Z1883" i="1"/>
  <c r="AA1883" i="1"/>
  <c r="AB1883" i="1"/>
  <c r="AC1883" i="1"/>
  <c r="AE1883" i="1"/>
  <c r="AF1883" i="1"/>
  <c r="AG1883" i="1" s="1"/>
  <c r="AH1883" i="1"/>
  <c r="AJ1883" i="1"/>
  <c r="AK1883" i="1" s="1"/>
  <c r="AL1883" i="1" s="1"/>
  <c r="AN1883" i="1"/>
  <c r="AQ1883" i="1"/>
  <c r="AR1883" i="1"/>
  <c r="M1884" i="1"/>
  <c r="N1884" i="1"/>
  <c r="O1884" i="1"/>
  <c r="P1884" i="1"/>
  <c r="Q1884" i="1" s="1"/>
  <c r="R1884" i="1"/>
  <c r="S1884" i="1"/>
  <c r="T1884" i="1"/>
  <c r="U1884" i="1"/>
  <c r="V1884" i="1"/>
  <c r="W1884" i="1"/>
  <c r="X1884" i="1"/>
  <c r="Y1884" i="1"/>
  <c r="Z1884" i="1"/>
  <c r="AA1884" i="1"/>
  <c r="AB1884" i="1"/>
  <c r="AC1884" i="1"/>
  <c r="AE1884" i="1"/>
  <c r="AF1884" i="1"/>
  <c r="AG1884" i="1" s="1"/>
  <c r="AH1884" i="1"/>
  <c r="AJ1884" i="1"/>
  <c r="AK1884" i="1" s="1"/>
  <c r="AL1884" i="1" s="1"/>
  <c r="AN1884" i="1"/>
  <c r="AQ1884" i="1"/>
  <c r="AR1884" i="1"/>
  <c r="M1885" i="1"/>
  <c r="N1885" i="1"/>
  <c r="O1885" i="1"/>
  <c r="P1885" i="1"/>
  <c r="Q1885" i="1" s="1"/>
  <c r="R1885" i="1"/>
  <c r="S1885" i="1"/>
  <c r="T1885" i="1"/>
  <c r="U1885" i="1"/>
  <c r="V1885" i="1"/>
  <c r="W1885" i="1"/>
  <c r="X1885" i="1"/>
  <c r="Y1885" i="1"/>
  <c r="Z1885" i="1"/>
  <c r="AA1885" i="1"/>
  <c r="AD1885" i="1" s="1"/>
  <c r="AB1885" i="1"/>
  <c r="AC1885" i="1"/>
  <c r="AE1885" i="1"/>
  <c r="AF1885" i="1"/>
  <c r="AG1885" i="1" s="1"/>
  <c r="AH1885" i="1"/>
  <c r="AJ1885" i="1"/>
  <c r="AN1885" i="1"/>
  <c r="AO1885" i="1" s="1"/>
  <c r="AP1885" i="1" s="1"/>
  <c r="AQ1885" i="1"/>
  <c r="AR1885" i="1"/>
  <c r="M1886" i="1"/>
  <c r="N1886" i="1"/>
  <c r="O1886" i="1"/>
  <c r="P1886" i="1"/>
  <c r="Q1886" i="1" s="1"/>
  <c r="R1886" i="1"/>
  <c r="S1886" i="1"/>
  <c r="T1886" i="1"/>
  <c r="U1886" i="1"/>
  <c r="V1886" i="1"/>
  <c r="W1886" i="1"/>
  <c r="X1886" i="1"/>
  <c r="Y1886" i="1"/>
  <c r="Z1886" i="1"/>
  <c r="AA1886" i="1"/>
  <c r="AD1886" i="1" s="1"/>
  <c r="AB1886" i="1"/>
  <c r="AC1886" i="1"/>
  <c r="AE1886" i="1"/>
  <c r="AF1886" i="1"/>
  <c r="AG1886" i="1" s="1"/>
  <c r="AH1886" i="1"/>
  <c r="AJ1886" i="1"/>
  <c r="AK1886" i="1" s="1"/>
  <c r="AL1886" i="1"/>
  <c r="AN1886" i="1"/>
  <c r="AO1886" i="1" s="1"/>
  <c r="AP1886" i="1" s="1"/>
  <c r="AQ1886" i="1"/>
  <c r="AR1886" i="1"/>
  <c r="M1887" i="1"/>
  <c r="N1887" i="1"/>
  <c r="O1887" i="1"/>
  <c r="P1887" i="1"/>
  <c r="Q1887" i="1" s="1"/>
  <c r="R1887" i="1"/>
  <c r="S1887" i="1"/>
  <c r="T1887" i="1"/>
  <c r="U1887" i="1"/>
  <c r="V1887" i="1"/>
  <c r="W1887" i="1"/>
  <c r="X1887" i="1"/>
  <c r="Y1887" i="1"/>
  <c r="Z1887" i="1"/>
  <c r="AA1887" i="1"/>
  <c r="AB1887" i="1"/>
  <c r="AC1887" i="1"/>
  <c r="AE1887" i="1"/>
  <c r="AF1887" i="1"/>
  <c r="AG1887" i="1" s="1"/>
  <c r="AH1887" i="1"/>
  <c r="AJ1887" i="1"/>
  <c r="AK1887" i="1" s="1"/>
  <c r="AL1887" i="1" s="1"/>
  <c r="AN1887" i="1"/>
  <c r="AQ1887" i="1"/>
  <c r="AR1887" i="1"/>
  <c r="M1888" i="1"/>
  <c r="N1888" i="1"/>
  <c r="O1888" i="1"/>
  <c r="P1888" i="1"/>
  <c r="Q1888" i="1" s="1"/>
  <c r="R1888" i="1"/>
  <c r="S1888" i="1"/>
  <c r="T1888" i="1"/>
  <c r="U1888" i="1"/>
  <c r="V1888" i="1"/>
  <c r="W1888" i="1"/>
  <c r="X1888" i="1"/>
  <c r="Y1888" i="1"/>
  <c r="Z1888" i="1"/>
  <c r="AA1888" i="1"/>
  <c r="AB1888" i="1"/>
  <c r="AC1888" i="1"/>
  <c r="AE1888" i="1"/>
  <c r="AF1888" i="1"/>
  <c r="AG1888" i="1" s="1"/>
  <c r="AH1888" i="1"/>
  <c r="AJ1888" i="1"/>
  <c r="AK1888" i="1" s="1"/>
  <c r="AL1888" i="1" s="1"/>
  <c r="AN1888" i="1"/>
  <c r="AQ1888" i="1"/>
  <c r="AR1888" i="1"/>
  <c r="M1889" i="1"/>
  <c r="N1889" i="1"/>
  <c r="O1889" i="1"/>
  <c r="P1889" i="1"/>
  <c r="Q1889" i="1" s="1"/>
  <c r="R1889" i="1"/>
  <c r="S1889" i="1"/>
  <c r="T1889" i="1"/>
  <c r="U1889" i="1"/>
  <c r="V1889" i="1"/>
  <c r="W1889" i="1"/>
  <c r="X1889" i="1"/>
  <c r="Y1889" i="1"/>
  <c r="Z1889" i="1"/>
  <c r="AA1889" i="1"/>
  <c r="AB1889" i="1"/>
  <c r="AC1889" i="1"/>
  <c r="AE1889" i="1"/>
  <c r="AF1889" i="1"/>
  <c r="AG1889" i="1" s="1"/>
  <c r="AH1889" i="1"/>
  <c r="AJ1889" i="1"/>
  <c r="AN1889" i="1"/>
  <c r="AO1889" i="1" s="1"/>
  <c r="AP1889" i="1"/>
  <c r="AQ1889" i="1"/>
  <c r="AR1889" i="1"/>
  <c r="M1890" i="1"/>
  <c r="N1890" i="1"/>
  <c r="O1890" i="1"/>
  <c r="P1890" i="1"/>
  <c r="Q1890" i="1" s="1"/>
  <c r="R1890" i="1"/>
  <c r="S1890" i="1"/>
  <c r="T1890" i="1"/>
  <c r="U1890" i="1"/>
  <c r="V1890" i="1"/>
  <c r="W1890" i="1"/>
  <c r="X1890" i="1"/>
  <c r="Y1890" i="1"/>
  <c r="Z1890" i="1"/>
  <c r="AA1890" i="1"/>
  <c r="AB1890" i="1"/>
  <c r="AC1890" i="1"/>
  <c r="AE1890" i="1"/>
  <c r="AF1890" i="1"/>
  <c r="AG1890" i="1" s="1"/>
  <c r="AH1890" i="1"/>
  <c r="AJ1890" i="1"/>
  <c r="AK1890" i="1" s="1"/>
  <c r="AL1890" i="1"/>
  <c r="AN1890" i="1"/>
  <c r="AO1890" i="1" s="1"/>
  <c r="AP1890" i="1" s="1"/>
  <c r="AQ1890" i="1"/>
  <c r="AR1890" i="1"/>
  <c r="M1891" i="1"/>
  <c r="N1891" i="1"/>
  <c r="O1891" i="1"/>
  <c r="P1891" i="1"/>
  <c r="Q1891" i="1" s="1"/>
  <c r="R1891" i="1"/>
  <c r="S1891" i="1"/>
  <c r="T1891" i="1"/>
  <c r="U1891" i="1"/>
  <c r="V1891" i="1"/>
  <c r="W1891" i="1"/>
  <c r="X1891" i="1"/>
  <c r="Y1891" i="1"/>
  <c r="Z1891" i="1"/>
  <c r="AA1891" i="1"/>
  <c r="AB1891" i="1"/>
  <c r="AC1891" i="1"/>
  <c r="AE1891" i="1"/>
  <c r="AF1891" i="1"/>
  <c r="AG1891" i="1" s="1"/>
  <c r="AH1891" i="1"/>
  <c r="AJ1891" i="1"/>
  <c r="AK1891" i="1" s="1"/>
  <c r="AL1891" i="1" s="1"/>
  <c r="AN1891" i="1"/>
  <c r="AQ1891" i="1"/>
  <c r="AR1891" i="1"/>
  <c r="M1892" i="1"/>
  <c r="N1892" i="1"/>
  <c r="O1892" i="1"/>
  <c r="P1892" i="1"/>
  <c r="Q1892" i="1" s="1"/>
  <c r="R1892" i="1"/>
  <c r="S1892" i="1"/>
  <c r="T1892" i="1"/>
  <c r="U1892" i="1"/>
  <c r="V1892" i="1"/>
  <c r="W1892" i="1"/>
  <c r="X1892" i="1"/>
  <c r="Y1892" i="1"/>
  <c r="Z1892" i="1"/>
  <c r="AA1892" i="1"/>
  <c r="AB1892" i="1"/>
  <c r="AC1892" i="1"/>
  <c r="AE1892" i="1"/>
  <c r="AF1892" i="1"/>
  <c r="AG1892" i="1" s="1"/>
  <c r="AH1892" i="1"/>
  <c r="AJ1892" i="1"/>
  <c r="AK1892" i="1" s="1"/>
  <c r="AL1892" i="1" s="1"/>
  <c r="AN1892" i="1"/>
  <c r="AQ1892" i="1"/>
  <c r="AR1892" i="1"/>
  <c r="M1893" i="1"/>
  <c r="N1893" i="1"/>
  <c r="O1893" i="1"/>
  <c r="P1893" i="1"/>
  <c r="Q1893" i="1" s="1"/>
  <c r="R1893" i="1"/>
  <c r="S1893" i="1"/>
  <c r="T1893" i="1"/>
  <c r="U1893" i="1"/>
  <c r="V1893" i="1"/>
  <c r="W1893" i="1"/>
  <c r="X1893" i="1"/>
  <c r="Y1893" i="1"/>
  <c r="Z1893" i="1"/>
  <c r="AA1893" i="1"/>
  <c r="AB1893" i="1"/>
  <c r="AC1893" i="1"/>
  <c r="AE1893" i="1"/>
  <c r="AF1893" i="1"/>
  <c r="AG1893" i="1" s="1"/>
  <c r="AH1893" i="1"/>
  <c r="AJ1893" i="1"/>
  <c r="AN1893" i="1"/>
  <c r="AO1893" i="1" s="1"/>
  <c r="AP1893" i="1" s="1"/>
  <c r="AQ1893" i="1"/>
  <c r="AR1893" i="1"/>
  <c r="M1894" i="1"/>
  <c r="N1894" i="1"/>
  <c r="O1894" i="1"/>
  <c r="P1894" i="1"/>
  <c r="Q1894" i="1" s="1"/>
  <c r="R1894" i="1"/>
  <c r="S1894" i="1"/>
  <c r="T1894" i="1"/>
  <c r="U1894" i="1"/>
  <c r="V1894" i="1"/>
  <c r="W1894" i="1"/>
  <c r="X1894" i="1"/>
  <c r="Y1894" i="1"/>
  <c r="Z1894" i="1"/>
  <c r="AA1894" i="1"/>
  <c r="AB1894" i="1"/>
  <c r="AC1894" i="1"/>
  <c r="AE1894" i="1"/>
  <c r="AF1894" i="1"/>
  <c r="AG1894" i="1" s="1"/>
  <c r="AH1894" i="1"/>
  <c r="AJ1894" i="1"/>
  <c r="AK1894" i="1" s="1"/>
  <c r="AL1894" i="1"/>
  <c r="AN1894" i="1"/>
  <c r="AO1894" i="1" s="1"/>
  <c r="AP1894" i="1" s="1"/>
  <c r="AQ1894" i="1"/>
  <c r="AR1894" i="1"/>
  <c r="M1895" i="1"/>
  <c r="N1895" i="1"/>
  <c r="O1895" i="1"/>
  <c r="P1895" i="1"/>
  <c r="Q1895" i="1" s="1"/>
  <c r="R1895" i="1"/>
  <c r="S1895" i="1"/>
  <c r="T1895" i="1"/>
  <c r="U1895" i="1"/>
  <c r="V1895" i="1"/>
  <c r="W1895" i="1"/>
  <c r="X1895" i="1"/>
  <c r="Y1895" i="1"/>
  <c r="Z1895" i="1"/>
  <c r="AA1895" i="1"/>
  <c r="AB1895" i="1"/>
  <c r="AC1895" i="1"/>
  <c r="AE1895" i="1"/>
  <c r="AF1895" i="1"/>
  <c r="AG1895" i="1" s="1"/>
  <c r="AH1895" i="1"/>
  <c r="AJ1895" i="1"/>
  <c r="AK1895" i="1" s="1"/>
  <c r="AL1895" i="1" s="1"/>
  <c r="AN1895" i="1"/>
  <c r="AQ1895" i="1"/>
  <c r="AR1895" i="1"/>
  <c r="M1896" i="1"/>
  <c r="N1896" i="1"/>
  <c r="O1896" i="1"/>
  <c r="P1896" i="1"/>
  <c r="Q1896" i="1" s="1"/>
  <c r="R1896" i="1"/>
  <c r="S1896" i="1"/>
  <c r="T1896" i="1"/>
  <c r="U1896" i="1"/>
  <c r="V1896" i="1"/>
  <c r="W1896" i="1"/>
  <c r="X1896" i="1"/>
  <c r="Y1896" i="1"/>
  <c r="Z1896" i="1"/>
  <c r="AA1896" i="1"/>
  <c r="AB1896" i="1"/>
  <c r="AC1896" i="1"/>
  <c r="AE1896" i="1"/>
  <c r="AF1896" i="1"/>
  <c r="AG1896" i="1" s="1"/>
  <c r="AH1896" i="1"/>
  <c r="AJ1896" i="1"/>
  <c r="AK1896" i="1" s="1"/>
  <c r="AL1896" i="1" s="1"/>
  <c r="AN1896" i="1"/>
  <c r="AQ1896" i="1"/>
  <c r="AR1896" i="1"/>
  <c r="M1897" i="1"/>
  <c r="N1897" i="1"/>
  <c r="O1897" i="1"/>
  <c r="P1897" i="1"/>
  <c r="Q1897" i="1" s="1"/>
  <c r="R1897" i="1"/>
  <c r="S1897" i="1"/>
  <c r="T1897" i="1"/>
  <c r="U1897" i="1"/>
  <c r="V1897" i="1"/>
  <c r="W1897" i="1"/>
  <c r="X1897" i="1"/>
  <c r="Y1897" i="1"/>
  <c r="Z1897" i="1"/>
  <c r="AA1897" i="1"/>
  <c r="AD1897" i="1" s="1"/>
  <c r="AB1897" i="1"/>
  <c r="AC1897" i="1"/>
  <c r="AE1897" i="1"/>
  <c r="AF1897" i="1"/>
  <c r="AG1897" i="1" s="1"/>
  <c r="AH1897" i="1"/>
  <c r="AJ1897" i="1"/>
  <c r="AN1897" i="1"/>
  <c r="AO1897" i="1" s="1"/>
  <c r="AP1897" i="1" s="1"/>
  <c r="AQ1897" i="1"/>
  <c r="AR1897" i="1"/>
  <c r="M1898" i="1"/>
  <c r="N1898" i="1"/>
  <c r="O1898" i="1"/>
  <c r="P1898" i="1"/>
  <c r="Q1898" i="1" s="1"/>
  <c r="R1898" i="1"/>
  <c r="S1898" i="1"/>
  <c r="T1898" i="1"/>
  <c r="U1898" i="1"/>
  <c r="V1898" i="1"/>
  <c r="W1898" i="1"/>
  <c r="X1898" i="1"/>
  <c r="Y1898" i="1"/>
  <c r="Z1898" i="1"/>
  <c r="AA1898" i="1"/>
  <c r="AD1898" i="1" s="1"/>
  <c r="AB1898" i="1"/>
  <c r="AC1898" i="1"/>
  <c r="AE1898" i="1"/>
  <c r="AF1898" i="1"/>
  <c r="AG1898" i="1" s="1"/>
  <c r="AH1898" i="1"/>
  <c r="AJ1898" i="1"/>
  <c r="AK1898" i="1" s="1"/>
  <c r="AL1898" i="1"/>
  <c r="AN1898" i="1"/>
  <c r="AO1898" i="1" s="1"/>
  <c r="AP1898" i="1" s="1"/>
  <c r="AQ1898" i="1"/>
  <c r="AR1898" i="1"/>
  <c r="M1899" i="1"/>
  <c r="N1899" i="1"/>
  <c r="O1899" i="1"/>
  <c r="P1899" i="1"/>
  <c r="Q1899" i="1" s="1"/>
  <c r="R1899" i="1"/>
  <c r="S1899" i="1"/>
  <c r="T1899" i="1"/>
  <c r="U1899" i="1"/>
  <c r="V1899" i="1"/>
  <c r="W1899" i="1"/>
  <c r="X1899" i="1"/>
  <c r="Y1899" i="1"/>
  <c r="Z1899" i="1"/>
  <c r="AA1899" i="1"/>
  <c r="AB1899" i="1"/>
  <c r="AC1899" i="1"/>
  <c r="AE1899" i="1"/>
  <c r="AF1899" i="1"/>
  <c r="AG1899" i="1" s="1"/>
  <c r="AH1899" i="1"/>
  <c r="AJ1899" i="1"/>
  <c r="AK1899" i="1" s="1"/>
  <c r="AL1899" i="1" s="1"/>
  <c r="AN1899" i="1"/>
  <c r="AQ1899" i="1"/>
  <c r="AR1899" i="1"/>
  <c r="M1900" i="1"/>
  <c r="N1900" i="1"/>
  <c r="O1900" i="1"/>
  <c r="P1900" i="1"/>
  <c r="Q1900" i="1" s="1"/>
  <c r="R1900" i="1"/>
  <c r="S1900" i="1"/>
  <c r="T1900" i="1"/>
  <c r="U1900" i="1"/>
  <c r="V1900" i="1"/>
  <c r="W1900" i="1"/>
  <c r="X1900" i="1"/>
  <c r="Y1900" i="1"/>
  <c r="Z1900" i="1"/>
  <c r="AA1900" i="1"/>
  <c r="AB1900" i="1"/>
  <c r="AC1900" i="1"/>
  <c r="AE1900" i="1"/>
  <c r="AF1900" i="1"/>
  <c r="AG1900" i="1" s="1"/>
  <c r="AH1900" i="1"/>
  <c r="AJ1900" i="1"/>
  <c r="AK1900" i="1" s="1"/>
  <c r="AL1900" i="1" s="1"/>
  <c r="AN1900" i="1"/>
  <c r="AQ1900" i="1"/>
  <c r="AR1900" i="1"/>
  <c r="M1901" i="1"/>
  <c r="N1901" i="1"/>
  <c r="O1901" i="1"/>
  <c r="P1901" i="1"/>
  <c r="Q1901" i="1" s="1"/>
  <c r="R1901" i="1"/>
  <c r="S1901" i="1"/>
  <c r="T1901" i="1"/>
  <c r="U1901" i="1"/>
  <c r="V1901" i="1"/>
  <c r="W1901" i="1"/>
  <c r="X1901" i="1"/>
  <c r="Y1901" i="1"/>
  <c r="Z1901" i="1"/>
  <c r="AA1901" i="1"/>
  <c r="AD1901" i="1" s="1"/>
  <c r="AB1901" i="1"/>
  <c r="AC1901" i="1"/>
  <c r="AE1901" i="1"/>
  <c r="AF1901" i="1"/>
  <c r="AG1901" i="1" s="1"/>
  <c r="AH1901" i="1"/>
  <c r="AJ1901" i="1"/>
  <c r="AN1901" i="1"/>
  <c r="AO1901" i="1" s="1"/>
  <c r="AP1901" i="1" s="1"/>
  <c r="AQ1901" i="1"/>
  <c r="AR1901" i="1"/>
  <c r="M1902" i="1"/>
  <c r="N1902" i="1"/>
  <c r="O1902" i="1"/>
  <c r="P1902" i="1"/>
  <c r="Q1902" i="1" s="1"/>
  <c r="R1902" i="1"/>
  <c r="S1902" i="1"/>
  <c r="T1902" i="1"/>
  <c r="U1902" i="1"/>
  <c r="V1902" i="1"/>
  <c r="W1902" i="1"/>
  <c r="X1902" i="1"/>
  <c r="Y1902" i="1"/>
  <c r="Z1902" i="1"/>
  <c r="AA1902" i="1"/>
  <c r="AD1902" i="1" s="1"/>
  <c r="AB1902" i="1"/>
  <c r="AC1902" i="1"/>
  <c r="AE1902" i="1"/>
  <c r="AF1902" i="1"/>
  <c r="AG1902" i="1" s="1"/>
  <c r="AH1902" i="1"/>
  <c r="AJ1902" i="1"/>
  <c r="AK1902" i="1" s="1"/>
  <c r="AL1902" i="1"/>
  <c r="AN1902" i="1"/>
  <c r="AO1902" i="1" s="1"/>
  <c r="AP1902" i="1" s="1"/>
  <c r="AQ1902" i="1"/>
  <c r="AR1902" i="1"/>
  <c r="M1903" i="1"/>
  <c r="N1903" i="1"/>
  <c r="O1903" i="1"/>
  <c r="P1903" i="1"/>
  <c r="Q1903" i="1" s="1"/>
  <c r="R1903" i="1"/>
  <c r="S1903" i="1"/>
  <c r="T1903" i="1"/>
  <c r="U1903" i="1"/>
  <c r="V1903" i="1"/>
  <c r="W1903" i="1"/>
  <c r="X1903" i="1"/>
  <c r="Y1903" i="1"/>
  <c r="Z1903" i="1"/>
  <c r="AA1903" i="1"/>
  <c r="AB1903" i="1"/>
  <c r="AC1903" i="1"/>
  <c r="AE1903" i="1"/>
  <c r="AF1903" i="1"/>
  <c r="AG1903" i="1" s="1"/>
  <c r="AH1903" i="1"/>
  <c r="AJ1903" i="1"/>
  <c r="AK1903" i="1" s="1"/>
  <c r="AL1903" i="1" s="1"/>
  <c r="AN1903" i="1"/>
  <c r="AQ1903" i="1"/>
  <c r="AR1903" i="1"/>
  <c r="M1904" i="1"/>
  <c r="N1904" i="1"/>
  <c r="O1904" i="1"/>
  <c r="P1904" i="1"/>
  <c r="Q1904" i="1" s="1"/>
  <c r="R1904" i="1"/>
  <c r="S1904" i="1"/>
  <c r="T1904" i="1"/>
  <c r="U1904" i="1"/>
  <c r="V1904" i="1"/>
  <c r="W1904" i="1"/>
  <c r="X1904" i="1"/>
  <c r="Y1904" i="1"/>
  <c r="Z1904" i="1"/>
  <c r="AA1904" i="1"/>
  <c r="AB1904" i="1"/>
  <c r="AC1904" i="1"/>
  <c r="AE1904" i="1"/>
  <c r="AF1904" i="1"/>
  <c r="AG1904" i="1" s="1"/>
  <c r="AH1904" i="1"/>
  <c r="AJ1904" i="1"/>
  <c r="AK1904" i="1" s="1"/>
  <c r="AL1904" i="1" s="1"/>
  <c r="AN1904" i="1"/>
  <c r="AQ1904" i="1"/>
  <c r="AR1904" i="1"/>
  <c r="M1905" i="1"/>
  <c r="N1905" i="1"/>
  <c r="O1905" i="1"/>
  <c r="P1905" i="1"/>
  <c r="Q1905" i="1" s="1"/>
  <c r="R1905" i="1"/>
  <c r="S1905" i="1"/>
  <c r="T1905" i="1"/>
  <c r="U1905" i="1"/>
  <c r="V1905" i="1"/>
  <c r="W1905" i="1"/>
  <c r="X1905" i="1"/>
  <c r="Y1905" i="1"/>
  <c r="Z1905" i="1"/>
  <c r="AA1905" i="1"/>
  <c r="AB1905" i="1"/>
  <c r="AC1905" i="1"/>
  <c r="AE1905" i="1"/>
  <c r="AF1905" i="1"/>
  <c r="AG1905" i="1" s="1"/>
  <c r="AH1905" i="1"/>
  <c r="AJ1905" i="1"/>
  <c r="AN1905" i="1"/>
  <c r="AO1905" i="1" s="1"/>
  <c r="AP1905" i="1"/>
  <c r="AQ1905" i="1"/>
  <c r="AR1905" i="1"/>
  <c r="M1906" i="1"/>
  <c r="N1906" i="1"/>
  <c r="O1906" i="1"/>
  <c r="P1906" i="1"/>
  <c r="Q1906" i="1" s="1"/>
  <c r="R1906" i="1"/>
  <c r="S1906" i="1"/>
  <c r="T1906" i="1"/>
  <c r="U1906" i="1"/>
  <c r="V1906" i="1"/>
  <c r="W1906" i="1"/>
  <c r="X1906" i="1"/>
  <c r="Y1906" i="1"/>
  <c r="Z1906" i="1"/>
  <c r="AA1906" i="1"/>
  <c r="AB1906" i="1"/>
  <c r="AC1906" i="1"/>
  <c r="AE1906" i="1"/>
  <c r="AF1906" i="1"/>
  <c r="AG1906" i="1" s="1"/>
  <c r="AH1906" i="1"/>
  <c r="AJ1906" i="1"/>
  <c r="AK1906" i="1" s="1"/>
  <c r="AL1906" i="1" s="1"/>
  <c r="AN1906" i="1"/>
  <c r="AO1906" i="1" s="1"/>
  <c r="AP1906" i="1" s="1"/>
  <c r="AQ1906" i="1"/>
  <c r="AR1906" i="1"/>
  <c r="M1907" i="1"/>
  <c r="N1907" i="1"/>
  <c r="O1907" i="1"/>
  <c r="P1907" i="1"/>
  <c r="Q1907" i="1" s="1"/>
  <c r="R1907" i="1"/>
  <c r="S1907" i="1"/>
  <c r="T1907" i="1"/>
  <c r="U1907" i="1"/>
  <c r="V1907" i="1"/>
  <c r="W1907" i="1"/>
  <c r="X1907" i="1"/>
  <c r="Y1907" i="1"/>
  <c r="Z1907" i="1"/>
  <c r="AA1907" i="1"/>
  <c r="AB1907" i="1"/>
  <c r="AC1907" i="1"/>
  <c r="AE1907" i="1"/>
  <c r="AF1907" i="1"/>
  <c r="AG1907" i="1" s="1"/>
  <c r="AH1907" i="1"/>
  <c r="AJ1907" i="1"/>
  <c r="AK1907" i="1" s="1"/>
  <c r="AL1907" i="1" s="1"/>
  <c r="AN1907" i="1"/>
  <c r="AQ1907" i="1"/>
  <c r="AR1907" i="1"/>
  <c r="M1908" i="1"/>
  <c r="N1908" i="1"/>
  <c r="O1908" i="1"/>
  <c r="P1908" i="1"/>
  <c r="Q1908" i="1" s="1"/>
  <c r="R1908" i="1"/>
  <c r="S1908" i="1"/>
  <c r="T1908" i="1"/>
  <c r="U1908" i="1"/>
  <c r="V1908" i="1"/>
  <c r="W1908" i="1"/>
  <c r="X1908" i="1"/>
  <c r="Y1908" i="1"/>
  <c r="Z1908" i="1"/>
  <c r="AA1908" i="1"/>
  <c r="AB1908" i="1"/>
  <c r="AC1908" i="1"/>
  <c r="AE1908" i="1"/>
  <c r="AF1908" i="1"/>
  <c r="AG1908" i="1" s="1"/>
  <c r="AH1908" i="1"/>
  <c r="AJ1908" i="1"/>
  <c r="AK1908" i="1" s="1"/>
  <c r="AL1908" i="1" s="1"/>
  <c r="AN1908" i="1"/>
  <c r="AQ1908" i="1"/>
  <c r="AR1908" i="1"/>
  <c r="M1909" i="1"/>
  <c r="N1909" i="1"/>
  <c r="O1909" i="1"/>
  <c r="P1909" i="1"/>
  <c r="Q1909" i="1" s="1"/>
  <c r="R1909" i="1"/>
  <c r="S1909" i="1"/>
  <c r="T1909" i="1"/>
  <c r="U1909" i="1"/>
  <c r="V1909" i="1"/>
  <c r="W1909" i="1"/>
  <c r="X1909" i="1"/>
  <c r="Y1909" i="1"/>
  <c r="Z1909" i="1"/>
  <c r="AA1909" i="1"/>
  <c r="AB1909" i="1"/>
  <c r="AC1909" i="1"/>
  <c r="AE1909" i="1"/>
  <c r="AF1909" i="1"/>
  <c r="AG1909" i="1" s="1"/>
  <c r="AH1909" i="1"/>
  <c r="AJ1909" i="1"/>
  <c r="AN1909" i="1"/>
  <c r="AO1909" i="1" s="1"/>
  <c r="AP1909" i="1" s="1"/>
  <c r="AQ1909" i="1"/>
  <c r="AR1909" i="1"/>
  <c r="M1910" i="1"/>
  <c r="N1910" i="1"/>
  <c r="O1910" i="1"/>
  <c r="P1910" i="1"/>
  <c r="Q1910" i="1" s="1"/>
  <c r="R1910" i="1"/>
  <c r="S1910" i="1"/>
  <c r="T1910" i="1"/>
  <c r="U1910" i="1"/>
  <c r="V1910" i="1"/>
  <c r="W1910" i="1"/>
  <c r="X1910" i="1"/>
  <c r="Y1910" i="1"/>
  <c r="Z1910" i="1"/>
  <c r="AA1910" i="1"/>
  <c r="AB1910" i="1"/>
  <c r="AC1910" i="1"/>
  <c r="AE1910" i="1"/>
  <c r="AF1910" i="1"/>
  <c r="AG1910" i="1" s="1"/>
  <c r="AH1910" i="1"/>
  <c r="AJ1910" i="1"/>
  <c r="AK1910" i="1" s="1"/>
  <c r="AL1910" i="1"/>
  <c r="AN1910" i="1"/>
  <c r="AO1910" i="1" s="1"/>
  <c r="AP1910" i="1" s="1"/>
  <c r="AQ1910" i="1"/>
  <c r="AR1910" i="1"/>
  <c r="M1911" i="1"/>
  <c r="N1911" i="1"/>
  <c r="O1911" i="1"/>
  <c r="P1911" i="1"/>
  <c r="Q1911" i="1" s="1"/>
  <c r="R1911" i="1"/>
  <c r="S1911" i="1"/>
  <c r="T1911" i="1"/>
  <c r="U1911" i="1"/>
  <c r="V1911" i="1"/>
  <c r="W1911" i="1"/>
  <c r="X1911" i="1"/>
  <c r="Y1911" i="1"/>
  <c r="Z1911" i="1"/>
  <c r="AA1911" i="1"/>
  <c r="AB1911" i="1"/>
  <c r="AC1911" i="1"/>
  <c r="AE1911" i="1"/>
  <c r="AF1911" i="1"/>
  <c r="AG1911" i="1" s="1"/>
  <c r="AH1911" i="1"/>
  <c r="AJ1911" i="1"/>
  <c r="AK1911" i="1" s="1"/>
  <c r="AL1911" i="1" s="1"/>
  <c r="AN1911" i="1"/>
  <c r="AQ1911" i="1"/>
  <c r="AR1911" i="1"/>
  <c r="M1912" i="1"/>
  <c r="N1912" i="1"/>
  <c r="O1912" i="1"/>
  <c r="P1912" i="1"/>
  <c r="Q1912" i="1" s="1"/>
  <c r="R1912" i="1"/>
  <c r="S1912" i="1"/>
  <c r="T1912" i="1"/>
  <c r="U1912" i="1"/>
  <c r="V1912" i="1"/>
  <c r="W1912" i="1"/>
  <c r="X1912" i="1"/>
  <c r="Y1912" i="1"/>
  <c r="Z1912" i="1"/>
  <c r="AA1912" i="1"/>
  <c r="AB1912" i="1"/>
  <c r="AC1912" i="1"/>
  <c r="AE1912" i="1"/>
  <c r="AF1912" i="1"/>
  <c r="AG1912" i="1" s="1"/>
  <c r="AH1912" i="1"/>
  <c r="AJ1912" i="1"/>
  <c r="AK1912" i="1" s="1"/>
  <c r="AL1912" i="1" s="1"/>
  <c r="AN1912" i="1"/>
  <c r="AQ1912" i="1"/>
  <c r="AR1912" i="1"/>
  <c r="M1913" i="1"/>
  <c r="N1913" i="1"/>
  <c r="O1913" i="1"/>
  <c r="P1913" i="1"/>
  <c r="Q1913" i="1" s="1"/>
  <c r="R1913" i="1"/>
  <c r="S1913" i="1"/>
  <c r="T1913" i="1"/>
  <c r="U1913" i="1"/>
  <c r="V1913" i="1"/>
  <c r="W1913" i="1"/>
  <c r="X1913" i="1"/>
  <c r="Y1913" i="1"/>
  <c r="Z1913" i="1"/>
  <c r="AA1913" i="1"/>
  <c r="AD1913" i="1" s="1"/>
  <c r="AB1913" i="1"/>
  <c r="AC1913" i="1"/>
  <c r="AE1913" i="1"/>
  <c r="AF1913" i="1"/>
  <c r="AG1913" i="1" s="1"/>
  <c r="AH1913" i="1"/>
  <c r="AJ1913" i="1"/>
  <c r="AN1913" i="1"/>
  <c r="AO1913" i="1" s="1"/>
  <c r="AP1913" i="1" s="1"/>
  <c r="AQ1913" i="1"/>
  <c r="AR1913" i="1"/>
  <c r="M1914" i="1"/>
  <c r="N1914" i="1"/>
  <c r="O1914" i="1"/>
  <c r="P1914" i="1"/>
  <c r="Q1914" i="1" s="1"/>
  <c r="R1914" i="1"/>
  <c r="S1914" i="1"/>
  <c r="T1914" i="1"/>
  <c r="U1914" i="1"/>
  <c r="V1914" i="1"/>
  <c r="W1914" i="1"/>
  <c r="X1914" i="1"/>
  <c r="Y1914" i="1"/>
  <c r="Z1914" i="1"/>
  <c r="AA1914" i="1"/>
  <c r="AD1914" i="1" s="1"/>
  <c r="AB1914" i="1"/>
  <c r="AC1914" i="1"/>
  <c r="AE1914" i="1"/>
  <c r="AF1914" i="1"/>
  <c r="AG1914" i="1" s="1"/>
  <c r="AH1914" i="1"/>
  <c r="AJ1914" i="1"/>
  <c r="AK1914" i="1" s="1"/>
  <c r="AL1914" i="1"/>
  <c r="AN1914" i="1"/>
  <c r="AO1914" i="1" s="1"/>
  <c r="AP1914" i="1" s="1"/>
  <c r="AQ1914" i="1"/>
  <c r="AR1914" i="1"/>
  <c r="M1915" i="1"/>
  <c r="N1915" i="1"/>
  <c r="O1915" i="1"/>
  <c r="P1915" i="1"/>
  <c r="Q1915" i="1" s="1"/>
  <c r="R1915" i="1"/>
  <c r="S1915" i="1"/>
  <c r="T1915" i="1"/>
  <c r="U1915" i="1"/>
  <c r="V1915" i="1"/>
  <c r="W1915" i="1"/>
  <c r="X1915" i="1"/>
  <c r="Y1915" i="1"/>
  <c r="Z1915" i="1"/>
  <c r="AA1915" i="1"/>
  <c r="AB1915" i="1"/>
  <c r="AC1915" i="1"/>
  <c r="AE1915" i="1"/>
  <c r="AF1915" i="1"/>
  <c r="AG1915" i="1" s="1"/>
  <c r="AH1915" i="1"/>
  <c r="AJ1915" i="1"/>
  <c r="AK1915" i="1" s="1"/>
  <c r="AL1915" i="1" s="1"/>
  <c r="AM1915" i="1"/>
  <c r="AN1915" i="1"/>
  <c r="AO1915" i="1" s="1"/>
  <c r="AP1915" i="1" s="1"/>
  <c r="AQ1915" i="1"/>
  <c r="AR1915" i="1"/>
  <c r="M1916" i="1"/>
  <c r="N1916" i="1"/>
  <c r="O1916" i="1"/>
  <c r="P1916" i="1"/>
  <c r="Q1916" i="1" s="1"/>
  <c r="R1916" i="1"/>
  <c r="S1916" i="1"/>
  <c r="T1916" i="1"/>
  <c r="U1916" i="1"/>
  <c r="V1916" i="1"/>
  <c r="W1916" i="1"/>
  <c r="X1916" i="1"/>
  <c r="Y1916" i="1"/>
  <c r="Z1916" i="1"/>
  <c r="AA1916" i="1"/>
  <c r="AB1916" i="1"/>
  <c r="AC1916" i="1"/>
  <c r="AE1916" i="1"/>
  <c r="AF1916" i="1"/>
  <c r="AG1916" i="1" s="1"/>
  <c r="AH1916" i="1"/>
  <c r="AJ1916" i="1"/>
  <c r="AK1916" i="1" s="1"/>
  <c r="AL1916" i="1" s="1"/>
  <c r="AN1916" i="1"/>
  <c r="AQ1916" i="1"/>
  <c r="AR1916" i="1"/>
  <c r="M1917" i="1"/>
  <c r="N1917" i="1"/>
  <c r="O1917" i="1"/>
  <c r="P1917" i="1"/>
  <c r="Q1917" i="1" s="1"/>
  <c r="R1917" i="1"/>
  <c r="S1917" i="1"/>
  <c r="T1917" i="1"/>
  <c r="U1917" i="1"/>
  <c r="V1917" i="1"/>
  <c r="W1917" i="1"/>
  <c r="X1917" i="1"/>
  <c r="Y1917" i="1"/>
  <c r="Z1917" i="1"/>
  <c r="AA1917" i="1"/>
  <c r="AB1917" i="1"/>
  <c r="AC1917" i="1"/>
  <c r="AE1917" i="1"/>
  <c r="AF1917" i="1"/>
  <c r="AG1917" i="1" s="1"/>
  <c r="AH1917" i="1"/>
  <c r="AJ1917" i="1"/>
  <c r="AN1917" i="1"/>
  <c r="AO1917" i="1" s="1"/>
  <c r="AP1917" i="1" s="1"/>
  <c r="AQ1917" i="1"/>
  <c r="AR1917" i="1"/>
  <c r="M1918" i="1"/>
  <c r="N1918" i="1"/>
  <c r="O1918" i="1"/>
  <c r="P1918" i="1"/>
  <c r="Q1918" i="1" s="1"/>
  <c r="R1918" i="1"/>
  <c r="S1918" i="1"/>
  <c r="T1918" i="1"/>
  <c r="U1918" i="1"/>
  <c r="V1918" i="1"/>
  <c r="W1918" i="1"/>
  <c r="X1918" i="1"/>
  <c r="Y1918" i="1"/>
  <c r="Z1918" i="1"/>
  <c r="AA1918" i="1"/>
  <c r="AB1918" i="1"/>
  <c r="AC1918" i="1"/>
  <c r="AE1918" i="1"/>
  <c r="AF1918" i="1"/>
  <c r="AG1918" i="1" s="1"/>
  <c r="AH1918" i="1"/>
  <c r="AJ1918" i="1"/>
  <c r="AK1918" i="1" s="1"/>
  <c r="AL1918" i="1"/>
  <c r="AN1918" i="1"/>
  <c r="AO1918" i="1" s="1"/>
  <c r="AP1918" i="1" s="1"/>
  <c r="AQ1918" i="1"/>
  <c r="AR1918" i="1"/>
  <c r="M1919" i="1"/>
  <c r="N1919" i="1"/>
  <c r="O1919" i="1"/>
  <c r="P1919" i="1"/>
  <c r="Q1919" i="1" s="1"/>
  <c r="R1919" i="1"/>
  <c r="S1919" i="1"/>
  <c r="T1919" i="1"/>
  <c r="U1919" i="1"/>
  <c r="V1919" i="1"/>
  <c r="W1919" i="1"/>
  <c r="X1919" i="1"/>
  <c r="Y1919" i="1"/>
  <c r="Z1919" i="1"/>
  <c r="AA1919" i="1"/>
  <c r="AB1919" i="1"/>
  <c r="AC1919" i="1"/>
  <c r="AE1919" i="1"/>
  <c r="AF1919" i="1"/>
  <c r="AG1919" i="1" s="1"/>
  <c r="AH1919" i="1"/>
  <c r="AJ1919" i="1"/>
  <c r="AK1919" i="1" s="1"/>
  <c r="AL1919" i="1" s="1"/>
  <c r="AM1919" i="1"/>
  <c r="AN1919" i="1"/>
  <c r="AO1919" i="1" s="1"/>
  <c r="AP1919" i="1"/>
  <c r="AQ1919" i="1"/>
  <c r="AR1919" i="1"/>
  <c r="M1920" i="1"/>
  <c r="N1920" i="1"/>
  <c r="O1920" i="1"/>
  <c r="P1920" i="1"/>
  <c r="Q1920" i="1" s="1"/>
  <c r="R1920" i="1"/>
  <c r="S1920" i="1"/>
  <c r="T1920" i="1"/>
  <c r="U1920" i="1"/>
  <c r="V1920" i="1"/>
  <c r="W1920" i="1"/>
  <c r="X1920" i="1"/>
  <c r="Y1920" i="1"/>
  <c r="Z1920" i="1"/>
  <c r="AA1920" i="1"/>
  <c r="AB1920" i="1"/>
  <c r="AC1920" i="1"/>
  <c r="AE1920" i="1"/>
  <c r="AF1920" i="1"/>
  <c r="AG1920" i="1" s="1"/>
  <c r="AH1920" i="1"/>
  <c r="AI1920" i="1"/>
  <c r="AJ1920" i="1"/>
  <c r="AK1920" i="1" s="1"/>
  <c r="AL1920" i="1"/>
  <c r="AN1920" i="1"/>
  <c r="AQ1920" i="1"/>
  <c r="AR1920" i="1"/>
  <c r="M1921" i="1"/>
  <c r="N1921" i="1"/>
  <c r="O1921" i="1"/>
  <c r="P1921" i="1"/>
  <c r="Q1921" i="1" s="1"/>
  <c r="R1921" i="1"/>
  <c r="S1921" i="1"/>
  <c r="T1921" i="1"/>
  <c r="U1921" i="1"/>
  <c r="V1921" i="1"/>
  <c r="W1921" i="1"/>
  <c r="X1921" i="1"/>
  <c r="Y1921" i="1"/>
  <c r="Z1921" i="1"/>
  <c r="AA1921" i="1"/>
  <c r="AD1921" i="1" s="1"/>
  <c r="AB1921" i="1"/>
  <c r="AC1921" i="1"/>
  <c r="AE1921" i="1"/>
  <c r="AF1921" i="1"/>
  <c r="AG1921" i="1" s="1"/>
  <c r="AH1921" i="1"/>
  <c r="AJ1921" i="1"/>
  <c r="AN1921" i="1"/>
  <c r="AQ1921" i="1"/>
  <c r="AR1921" i="1"/>
  <c r="M1922" i="1"/>
  <c r="N1922" i="1"/>
  <c r="O1922" i="1"/>
  <c r="P1922" i="1"/>
  <c r="Q1922" i="1" s="1"/>
  <c r="R1922" i="1"/>
  <c r="S1922" i="1"/>
  <c r="T1922" i="1"/>
  <c r="U1922" i="1"/>
  <c r="V1922" i="1"/>
  <c r="W1922" i="1"/>
  <c r="X1922" i="1"/>
  <c r="Y1922" i="1"/>
  <c r="Z1922" i="1"/>
  <c r="AA1922" i="1"/>
  <c r="AB1922" i="1"/>
  <c r="AC1922" i="1"/>
  <c r="AE1922" i="1"/>
  <c r="AF1922" i="1"/>
  <c r="AG1922" i="1" s="1"/>
  <c r="AH1922" i="1"/>
  <c r="AJ1922" i="1"/>
  <c r="AN1922" i="1"/>
  <c r="AO1922" i="1" s="1"/>
  <c r="AP1922" i="1" s="1"/>
  <c r="AQ1922" i="1"/>
  <c r="AR1922" i="1"/>
  <c r="M1923" i="1"/>
  <c r="N1923" i="1"/>
  <c r="O1923" i="1"/>
  <c r="P1923" i="1"/>
  <c r="Q1923" i="1" s="1"/>
  <c r="R1923" i="1"/>
  <c r="S1923" i="1"/>
  <c r="T1923" i="1"/>
  <c r="U1923" i="1"/>
  <c r="V1923" i="1"/>
  <c r="W1923" i="1"/>
  <c r="X1923" i="1"/>
  <c r="Y1923" i="1"/>
  <c r="Z1923" i="1"/>
  <c r="AA1923" i="1"/>
  <c r="AB1923" i="1"/>
  <c r="AC1923" i="1"/>
  <c r="AE1923" i="1"/>
  <c r="AF1923" i="1"/>
  <c r="AG1923" i="1" s="1"/>
  <c r="AH1923" i="1"/>
  <c r="AJ1923" i="1"/>
  <c r="AK1923" i="1" s="1"/>
  <c r="AL1923" i="1" s="1"/>
  <c r="AM1923" i="1"/>
  <c r="AN1923" i="1"/>
  <c r="AO1923" i="1" s="1"/>
  <c r="AP1923" i="1"/>
  <c r="AQ1923" i="1"/>
  <c r="AR1923" i="1"/>
  <c r="M1924" i="1"/>
  <c r="N1924" i="1"/>
  <c r="O1924" i="1"/>
  <c r="P1924" i="1"/>
  <c r="Q1924" i="1" s="1"/>
  <c r="R1924" i="1"/>
  <c r="S1924" i="1"/>
  <c r="T1924" i="1"/>
  <c r="U1924" i="1"/>
  <c r="V1924" i="1"/>
  <c r="W1924" i="1"/>
  <c r="X1924" i="1"/>
  <c r="Y1924" i="1"/>
  <c r="Z1924" i="1"/>
  <c r="AA1924" i="1"/>
  <c r="AB1924" i="1"/>
  <c r="AC1924" i="1"/>
  <c r="AE1924" i="1"/>
  <c r="AF1924" i="1"/>
  <c r="AG1924" i="1" s="1"/>
  <c r="AH1924" i="1"/>
  <c r="AI1924" i="1"/>
  <c r="AJ1924" i="1"/>
  <c r="AK1924" i="1" s="1"/>
  <c r="AL1924" i="1"/>
  <c r="AN1924" i="1"/>
  <c r="AQ1924" i="1"/>
  <c r="AR1924" i="1"/>
  <c r="M1925" i="1"/>
  <c r="N1925" i="1"/>
  <c r="O1925" i="1"/>
  <c r="P1925" i="1"/>
  <c r="Q1925" i="1" s="1"/>
  <c r="R1925" i="1"/>
  <c r="S1925" i="1"/>
  <c r="T1925" i="1"/>
  <c r="U1925" i="1"/>
  <c r="V1925" i="1"/>
  <c r="W1925" i="1"/>
  <c r="X1925" i="1"/>
  <c r="Y1925" i="1"/>
  <c r="Z1925" i="1"/>
  <c r="AA1925" i="1"/>
  <c r="AD1925" i="1" s="1"/>
  <c r="AB1925" i="1"/>
  <c r="AC1925" i="1"/>
  <c r="AE1925" i="1"/>
  <c r="AF1925" i="1"/>
  <c r="AG1925" i="1" s="1"/>
  <c r="AH1925" i="1"/>
  <c r="AJ1925" i="1"/>
  <c r="AN1925" i="1"/>
  <c r="AQ1925" i="1"/>
  <c r="AR1925" i="1"/>
  <c r="M1926" i="1"/>
  <c r="N1926" i="1"/>
  <c r="O1926" i="1"/>
  <c r="P1926" i="1"/>
  <c r="Q1926" i="1" s="1"/>
  <c r="R1926" i="1"/>
  <c r="S1926" i="1"/>
  <c r="T1926" i="1"/>
  <c r="U1926" i="1"/>
  <c r="V1926" i="1"/>
  <c r="W1926" i="1"/>
  <c r="X1926" i="1"/>
  <c r="Y1926" i="1"/>
  <c r="Z1926" i="1"/>
  <c r="AA1926" i="1"/>
  <c r="AB1926" i="1"/>
  <c r="AC1926" i="1"/>
  <c r="AE1926" i="1"/>
  <c r="AF1926" i="1"/>
  <c r="AG1926" i="1" s="1"/>
  <c r="AH1926" i="1"/>
  <c r="AJ1926" i="1"/>
  <c r="AN1926" i="1"/>
  <c r="AO1926" i="1" s="1"/>
  <c r="AP1926" i="1" s="1"/>
  <c r="AQ1926" i="1"/>
  <c r="AR1926" i="1"/>
  <c r="M1927" i="1"/>
  <c r="N1927" i="1"/>
  <c r="O1927" i="1"/>
  <c r="P1927" i="1"/>
  <c r="Q1927" i="1" s="1"/>
  <c r="R1927" i="1"/>
  <c r="S1927" i="1"/>
  <c r="T1927" i="1"/>
  <c r="U1927" i="1"/>
  <c r="V1927" i="1"/>
  <c r="W1927" i="1"/>
  <c r="X1927" i="1"/>
  <c r="Y1927" i="1"/>
  <c r="Z1927" i="1"/>
  <c r="AA1927" i="1"/>
  <c r="AB1927" i="1"/>
  <c r="AC1927" i="1"/>
  <c r="AE1927" i="1"/>
  <c r="AF1927" i="1"/>
  <c r="AG1927" i="1" s="1"/>
  <c r="AH1927" i="1"/>
  <c r="AJ1927" i="1"/>
  <c r="AK1927" i="1" s="1"/>
  <c r="AL1927" i="1" s="1"/>
  <c r="AM1927" i="1"/>
  <c r="AN1927" i="1"/>
  <c r="AO1927" i="1" s="1"/>
  <c r="AP1927" i="1"/>
  <c r="AQ1927" i="1"/>
  <c r="AR1927" i="1"/>
  <c r="M1928" i="1"/>
  <c r="N1928" i="1"/>
  <c r="O1928" i="1"/>
  <c r="P1928" i="1"/>
  <c r="Q1928" i="1" s="1"/>
  <c r="R1928" i="1"/>
  <c r="S1928" i="1"/>
  <c r="T1928" i="1"/>
  <c r="U1928" i="1"/>
  <c r="V1928" i="1"/>
  <c r="W1928" i="1"/>
  <c r="X1928" i="1"/>
  <c r="Y1928" i="1"/>
  <c r="Z1928" i="1"/>
  <c r="AA1928" i="1"/>
  <c r="AB1928" i="1"/>
  <c r="AC1928" i="1"/>
  <c r="AE1928" i="1"/>
  <c r="AF1928" i="1"/>
  <c r="AG1928" i="1" s="1"/>
  <c r="AH1928" i="1"/>
  <c r="AI1928" i="1"/>
  <c r="AJ1928" i="1"/>
  <c r="AK1928" i="1" s="1"/>
  <c r="AL1928" i="1"/>
  <c r="AN1928" i="1"/>
  <c r="AQ1928" i="1"/>
  <c r="AR1928" i="1"/>
  <c r="M1929" i="1"/>
  <c r="N1929" i="1"/>
  <c r="O1929" i="1"/>
  <c r="P1929" i="1"/>
  <c r="Q1929" i="1" s="1"/>
  <c r="R1929" i="1"/>
  <c r="S1929" i="1"/>
  <c r="T1929" i="1"/>
  <c r="U1929" i="1"/>
  <c r="V1929" i="1"/>
  <c r="W1929" i="1"/>
  <c r="X1929" i="1"/>
  <c r="Y1929" i="1"/>
  <c r="Z1929" i="1"/>
  <c r="AA1929" i="1"/>
  <c r="AD1929" i="1" s="1"/>
  <c r="AB1929" i="1"/>
  <c r="AC1929" i="1"/>
  <c r="AE1929" i="1"/>
  <c r="AF1929" i="1"/>
  <c r="AG1929" i="1" s="1"/>
  <c r="AH1929" i="1"/>
  <c r="AJ1929" i="1"/>
  <c r="AN1929" i="1"/>
  <c r="AQ1929" i="1"/>
  <c r="AR1929" i="1"/>
  <c r="M1930" i="1"/>
  <c r="N1930" i="1"/>
  <c r="O1930" i="1"/>
  <c r="P1930" i="1"/>
  <c r="Q1930" i="1" s="1"/>
  <c r="R1930" i="1"/>
  <c r="S1930" i="1"/>
  <c r="T1930" i="1"/>
  <c r="U1930" i="1"/>
  <c r="V1930" i="1"/>
  <c r="W1930" i="1"/>
  <c r="X1930" i="1"/>
  <c r="Y1930" i="1"/>
  <c r="Z1930" i="1"/>
  <c r="AA1930" i="1"/>
  <c r="AB1930" i="1"/>
  <c r="AC1930" i="1"/>
  <c r="AE1930" i="1"/>
  <c r="AF1930" i="1"/>
  <c r="AG1930" i="1" s="1"/>
  <c r="AH1930" i="1"/>
  <c r="AJ1930" i="1"/>
  <c r="AN1930" i="1"/>
  <c r="AO1930" i="1" s="1"/>
  <c r="AP1930" i="1" s="1"/>
  <c r="AQ1930" i="1"/>
  <c r="AR1930" i="1"/>
  <c r="M1931" i="1"/>
  <c r="N1931" i="1"/>
  <c r="O1931" i="1"/>
  <c r="P1931" i="1"/>
  <c r="Q1931" i="1" s="1"/>
  <c r="R1931" i="1"/>
  <c r="S1931" i="1"/>
  <c r="T1931" i="1"/>
  <c r="U1931" i="1"/>
  <c r="V1931" i="1"/>
  <c r="W1931" i="1"/>
  <c r="X1931" i="1"/>
  <c r="Y1931" i="1"/>
  <c r="Z1931" i="1"/>
  <c r="AA1931" i="1"/>
  <c r="AB1931" i="1"/>
  <c r="AC1931" i="1"/>
  <c r="AE1931" i="1"/>
  <c r="AF1931" i="1"/>
  <c r="AG1931" i="1" s="1"/>
  <c r="AH1931" i="1"/>
  <c r="AJ1931" i="1"/>
  <c r="AK1931" i="1" s="1"/>
  <c r="AL1931" i="1" s="1"/>
  <c r="AM1931" i="1"/>
  <c r="AN1931" i="1"/>
  <c r="AO1931" i="1" s="1"/>
  <c r="AP1931" i="1"/>
  <c r="AQ1931" i="1"/>
  <c r="AR1931" i="1"/>
  <c r="M1932" i="1"/>
  <c r="N1932" i="1"/>
  <c r="O1932" i="1"/>
  <c r="P1932" i="1"/>
  <c r="Q1932" i="1" s="1"/>
  <c r="R1932" i="1"/>
  <c r="S1932" i="1"/>
  <c r="T1932" i="1"/>
  <c r="U1932" i="1"/>
  <c r="V1932" i="1"/>
  <c r="W1932" i="1"/>
  <c r="X1932" i="1"/>
  <c r="Y1932" i="1"/>
  <c r="Z1932" i="1"/>
  <c r="AA1932" i="1"/>
  <c r="AB1932" i="1"/>
  <c r="AC1932" i="1"/>
  <c r="AE1932" i="1"/>
  <c r="AF1932" i="1"/>
  <c r="AG1932" i="1" s="1"/>
  <c r="AH1932" i="1"/>
  <c r="AI1932" i="1"/>
  <c r="AJ1932" i="1"/>
  <c r="AK1932" i="1" s="1"/>
  <c r="AL1932" i="1"/>
  <c r="AN1932" i="1"/>
  <c r="AQ1932" i="1"/>
  <c r="AR1932" i="1"/>
  <c r="M1933" i="1"/>
  <c r="N1933" i="1"/>
  <c r="O1933" i="1"/>
  <c r="P1933" i="1"/>
  <c r="Q1933" i="1" s="1"/>
  <c r="R1933" i="1"/>
  <c r="S1933" i="1"/>
  <c r="T1933" i="1"/>
  <c r="U1933" i="1"/>
  <c r="V1933" i="1"/>
  <c r="W1933" i="1"/>
  <c r="X1933" i="1"/>
  <c r="Y1933" i="1"/>
  <c r="Z1933" i="1"/>
  <c r="AA1933" i="1"/>
  <c r="AD1933" i="1" s="1"/>
  <c r="AB1933" i="1"/>
  <c r="AC1933" i="1"/>
  <c r="AE1933" i="1"/>
  <c r="AF1933" i="1"/>
  <c r="AG1933" i="1" s="1"/>
  <c r="AH1933" i="1"/>
  <c r="AJ1933" i="1"/>
  <c r="AN1933" i="1"/>
  <c r="AQ1933" i="1"/>
  <c r="AR1933" i="1"/>
  <c r="M1934" i="1"/>
  <c r="N1934" i="1"/>
  <c r="O1934" i="1"/>
  <c r="P1934" i="1"/>
  <c r="Q1934" i="1" s="1"/>
  <c r="R1934" i="1"/>
  <c r="S1934" i="1"/>
  <c r="T1934" i="1"/>
  <c r="U1934" i="1"/>
  <c r="V1934" i="1"/>
  <c r="W1934" i="1"/>
  <c r="X1934" i="1"/>
  <c r="Y1934" i="1"/>
  <c r="Z1934" i="1"/>
  <c r="AA1934" i="1"/>
  <c r="AB1934" i="1"/>
  <c r="AC1934" i="1"/>
  <c r="AE1934" i="1"/>
  <c r="AF1934" i="1"/>
  <c r="AG1934" i="1" s="1"/>
  <c r="AH1934" i="1"/>
  <c r="AJ1934" i="1"/>
  <c r="AN1934" i="1"/>
  <c r="AO1934" i="1" s="1"/>
  <c r="AP1934" i="1" s="1"/>
  <c r="AQ1934" i="1"/>
  <c r="AR1934" i="1"/>
  <c r="M1935" i="1"/>
  <c r="N1935" i="1"/>
  <c r="O1935" i="1"/>
  <c r="P1935" i="1"/>
  <c r="Q1935" i="1" s="1"/>
  <c r="R1935" i="1"/>
  <c r="S1935" i="1"/>
  <c r="T1935" i="1"/>
  <c r="U1935" i="1"/>
  <c r="V1935" i="1"/>
  <c r="W1935" i="1"/>
  <c r="X1935" i="1"/>
  <c r="Y1935" i="1"/>
  <c r="Z1935" i="1"/>
  <c r="AA1935" i="1"/>
  <c r="AB1935" i="1"/>
  <c r="AC1935" i="1"/>
  <c r="AE1935" i="1"/>
  <c r="AF1935" i="1"/>
  <c r="AG1935" i="1" s="1"/>
  <c r="AH1935" i="1"/>
  <c r="AJ1935" i="1"/>
  <c r="AK1935" i="1" s="1"/>
  <c r="AL1935" i="1" s="1"/>
  <c r="AM1935" i="1"/>
  <c r="AN1935" i="1"/>
  <c r="AO1935" i="1" s="1"/>
  <c r="AP1935" i="1"/>
  <c r="AQ1935" i="1"/>
  <c r="AR1935" i="1"/>
  <c r="M1936" i="1"/>
  <c r="N1936" i="1"/>
  <c r="O1936" i="1"/>
  <c r="P1936" i="1"/>
  <c r="Q1936" i="1" s="1"/>
  <c r="R1936" i="1"/>
  <c r="S1936" i="1"/>
  <c r="T1936" i="1"/>
  <c r="U1936" i="1"/>
  <c r="V1936" i="1"/>
  <c r="W1936" i="1"/>
  <c r="X1936" i="1"/>
  <c r="Y1936" i="1"/>
  <c r="Z1936" i="1"/>
  <c r="AA1936" i="1"/>
  <c r="AB1936" i="1"/>
  <c r="AC1936" i="1"/>
  <c r="AE1936" i="1"/>
  <c r="AF1936" i="1"/>
  <c r="AG1936" i="1" s="1"/>
  <c r="AH1936" i="1"/>
  <c r="AI1936" i="1"/>
  <c r="AJ1936" i="1"/>
  <c r="AK1936" i="1" s="1"/>
  <c r="AL1936" i="1"/>
  <c r="AN1936" i="1"/>
  <c r="AQ1936" i="1"/>
  <c r="AR1936" i="1"/>
  <c r="M1937" i="1"/>
  <c r="N1937" i="1"/>
  <c r="O1937" i="1"/>
  <c r="P1937" i="1"/>
  <c r="Q1937" i="1" s="1"/>
  <c r="R1937" i="1"/>
  <c r="S1937" i="1"/>
  <c r="T1937" i="1"/>
  <c r="U1937" i="1"/>
  <c r="V1937" i="1"/>
  <c r="W1937" i="1"/>
  <c r="X1937" i="1"/>
  <c r="Y1937" i="1"/>
  <c r="Z1937" i="1"/>
  <c r="AA1937" i="1"/>
  <c r="AD1937" i="1" s="1"/>
  <c r="AB1937" i="1"/>
  <c r="AC1937" i="1"/>
  <c r="AE1937" i="1"/>
  <c r="AF1937" i="1"/>
  <c r="AG1937" i="1" s="1"/>
  <c r="AH1937" i="1"/>
  <c r="AJ1937" i="1"/>
  <c r="AN1937" i="1"/>
  <c r="AQ1937" i="1"/>
  <c r="AR1937" i="1"/>
  <c r="M1938" i="1"/>
  <c r="N1938" i="1"/>
  <c r="O1938" i="1"/>
  <c r="P1938" i="1"/>
  <c r="Q1938" i="1" s="1"/>
  <c r="R1938" i="1"/>
  <c r="S1938" i="1"/>
  <c r="T1938" i="1"/>
  <c r="U1938" i="1"/>
  <c r="V1938" i="1"/>
  <c r="W1938" i="1"/>
  <c r="X1938" i="1"/>
  <c r="Y1938" i="1"/>
  <c r="Z1938" i="1"/>
  <c r="AA1938" i="1"/>
  <c r="AB1938" i="1"/>
  <c r="AC1938" i="1"/>
  <c r="AE1938" i="1"/>
  <c r="AF1938" i="1"/>
  <c r="AG1938" i="1" s="1"/>
  <c r="AH1938" i="1"/>
  <c r="AJ1938" i="1"/>
  <c r="AN1938" i="1"/>
  <c r="AO1938" i="1" s="1"/>
  <c r="AP1938" i="1" s="1"/>
  <c r="AQ1938" i="1"/>
  <c r="AR1938" i="1"/>
  <c r="M1939" i="1"/>
  <c r="N1939" i="1"/>
  <c r="O1939" i="1"/>
  <c r="P1939" i="1"/>
  <c r="Q1939" i="1" s="1"/>
  <c r="R1939" i="1"/>
  <c r="S1939" i="1"/>
  <c r="T1939" i="1"/>
  <c r="U1939" i="1"/>
  <c r="V1939" i="1"/>
  <c r="W1939" i="1"/>
  <c r="X1939" i="1"/>
  <c r="Y1939" i="1"/>
  <c r="Z1939" i="1"/>
  <c r="AA1939" i="1"/>
  <c r="AB1939" i="1"/>
  <c r="AC1939" i="1"/>
  <c r="AE1939" i="1"/>
  <c r="AF1939" i="1"/>
  <c r="AG1939" i="1" s="1"/>
  <c r="AH1939" i="1"/>
  <c r="AJ1939" i="1"/>
  <c r="AK1939" i="1" s="1"/>
  <c r="AL1939" i="1" s="1"/>
  <c r="AM1939" i="1"/>
  <c r="AN1939" i="1"/>
  <c r="AO1939" i="1" s="1"/>
  <c r="AP1939" i="1"/>
  <c r="AQ1939" i="1"/>
  <c r="AR1939" i="1"/>
  <c r="M1940" i="1"/>
  <c r="N1940" i="1"/>
  <c r="O1940" i="1"/>
  <c r="P1940" i="1"/>
  <c r="Q1940" i="1" s="1"/>
  <c r="R1940" i="1"/>
  <c r="S1940" i="1"/>
  <c r="T1940" i="1"/>
  <c r="U1940" i="1"/>
  <c r="V1940" i="1"/>
  <c r="W1940" i="1"/>
  <c r="X1940" i="1"/>
  <c r="Y1940" i="1"/>
  <c r="Z1940" i="1"/>
  <c r="AA1940" i="1"/>
  <c r="AB1940" i="1"/>
  <c r="AC1940" i="1"/>
  <c r="AE1940" i="1"/>
  <c r="AF1940" i="1"/>
  <c r="AG1940" i="1" s="1"/>
  <c r="AH1940" i="1"/>
  <c r="AI1940" i="1"/>
  <c r="AJ1940" i="1"/>
  <c r="AK1940" i="1" s="1"/>
  <c r="AL1940" i="1"/>
  <c r="AN1940" i="1"/>
  <c r="AQ1940" i="1"/>
  <c r="AR1940" i="1"/>
  <c r="M1941" i="1"/>
  <c r="N1941" i="1"/>
  <c r="O1941" i="1"/>
  <c r="P1941" i="1"/>
  <c r="Q1941" i="1" s="1"/>
  <c r="R1941" i="1"/>
  <c r="S1941" i="1"/>
  <c r="T1941" i="1"/>
  <c r="U1941" i="1"/>
  <c r="V1941" i="1"/>
  <c r="W1941" i="1"/>
  <c r="X1941" i="1"/>
  <c r="Y1941" i="1"/>
  <c r="Z1941" i="1"/>
  <c r="AA1941" i="1"/>
  <c r="AD1941" i="1" s="1"/>
  <c r="AB1941" i="1"/>
  <c r="AC1941" i="1"/>
  <c r="AE1941" i="1"/>
  <c r="AF1941" i="1"/>
  <c r="AG1941" i="1" s="1"/>
  <c r="AH1941" i="1"/>
  <c r="AJ1941" i="1"/>
  <c r="AN1941" i="1"/>
  <c r="AQ1941" i="1"/>
  <c r="AR1941" i="1"/>
  <c r="M1942" i="1"/>
  <c r="N1942" i="1"/>
  <c r="O1942" i="1"/>
  <c r="P1942" i="1"/>
  <c r="Q1942" i="1" s="1"/>
  <c r="R1942" i="1"/>
  <c r="S1942" i="1"/>
  <c r="T1942" i="1"/>
  <c r="U1942" i="1"/>
  <c r="V1942" i="1"/>
  <c r="W1942" i="1"/>
  <c r="X1942" i="1"/>
  <c r="Y1942" i="1"/>
  <c r="Z1942" i="1"/>
  <c r="AA1942" i="1"/>
  <c r="AB1942" i="1"/>
  <c r="AC1942" i="1"/>
  <c r="AE1942" i="1"/>
  <c r="AF1942" i="1"/>
  <c r="AG1942" i="1" s="1"/>
  <c r="AH1942" i="1"/>
  <c r="AJ1942" i="1"/>
  <c r="AN1942" i="1"/>
  <c r="AO1942" i="1" s="1"/>
  <c r="AP1942" i="1" s="1"/>
  <c r="AQ1942" i="1"/>
  <c r="AR1942" i="1"/>
  <c r="M1943" i="1"/>
  <c r="N1943" i="1"/>
  <c r="O1943" i="1"/>
  <c r="P1943" i="1"/>
  <c r="Q1943" i="1" s="1"/>
  <c r="R1943" i="1"/>
  <c r="S1943" i="1"/>
  <c r="T1943" i="1"/>
  <c r="U1943" i="1"/>
  <c r="V1943" i="1"/>
  <c r="W1943" i="1"/>
  <c r="X1943" i="1"/>
  <c r="Y1943" i="1"/>
  <c r="Z1943" i="1"/>
  <c r="AA1943" i="1"/>
  <c r="AB1943" i="1"/>
  <c r="AC1943" i="1"/>
  <c r="AE1943" i="1"/>
  <c r="AF1943" i="1"/>
  <c r="AG1943" i="1" s="1"/>
  <c r="AH1943" i="1"/>
  <c r="AJ1943" i="1"/>
  <c r="AK1943" i="1" s="1"/>
  <c r="AL1943" i="1" s="1"/>
  <c r="AM1943" i="1"/>
  <c r="AN1943" i="1"/>
  <c r="AO1943" i="1" s="1"/>
  <c r="AP1943" i="1"/>
  <c r="AQ1943" i="1"/>
  <c r="AR1943" i="1"/>
  <c r="M1944" i="1"/>
  <c r="N1944" i="1"/>
  <c r="O1944" i="1"/>
  <c r="P1944" i="1"/>
  <c r="Q1944" i="1" s="1"/>
  <c r="R1944" i="1"/>
  <c r="S1944" i="1"/>
  <c r="T1944" i="1"/>
  <c r="U1944" i="1"/>
  <c r="V1944" i="1"/>
  <c r="W1944" i="1"/>
  <c r="X1944" i="1"/>
  <c r="Y1944" i="1"/>
  <c r="Z1944" i="1"/>
  <c r="AA1944" i="1"/>
  <c r="AB1944" i="1"/>
  <c r="AC1944" i="1"/>
  <c r="AE1944" i="1"/>
  <c r="AF1944" i="1"/>
  <c r="AG1944" i="1" s="1"/>
  <c r="AH1944" i="1"/>
  <c r="AI1944" i="1"/>
  <c r="AJ1944" i="1"/>
  <c r="AK1944" i="1" s="1"/>
  <c r="AL1944" i="1"/>
  <c r="AN1944" i="1"/>
  <c r="AQ1944" i="1"/>
  <c r="AR1944" i="1"/>
  <c r="M1945" i="1"/>
  <c r="N1945" i="1"/>
  <c r="O1945" i="1"/>
  <c r="P1945" i="1"/>
  <c r="Q1945" i="1" s="1"/>
  <c r="R1945" i="1"/>
  <c r="S1945" i="1"/>
  <c r="T1945" i="1"/>
  <c r="U1945" i="1"/>
  <c r="V1945" i="1"/>
  <c r="W1945" i="1"/>
  <c r="X1945" i="1"/>
  <c r="Y1945" i="1"/>
  <c r="Z1945" i="1"/>
  <c r="AA1945" i="1"/>
  <c r="AD1945" i="1" s="1"/>
  <c r="AB1945" i="1"/>
  <c r="AC1945" i="1"/>
  <c r="AE1945" i="1"/>
  <c r="AF1945" i="1"/>
  <c r="AG1945" i="1" s="1"/>
  <c r="AH1945" i="1"/>
  <c r="AJ1945" i="1"/>
  <c r="AN1945" i="1"/>
  <c r="AQ1945" i="1"/>
  <c r="AR1945" i="1"/>
  <c r="M1946" i="1"/>
  <c r="N1946" i="1"/>
  <c r="O1946" i="1"/>
  <c r="P1946" i="1"/>
  <c r="Q1946" i="1" s="1"/>
  <c r="R1946" i="1"/>
  <c r="S1946" i="1"/>
  <c r="T1946" i="1"/>
  <c r="U1946" i="1"/>
  <c r="V1946" i="1"/>
  <c r="W1946" i="1"/>
  <c r="X1946" i="1"/>
  <c r="Y1946" i="1"/>
  <c r="Z1946" i="1"/>
  <c r="AA1946" i="1"/>
  <c r="AB1946" i="1"/>
  <c r="AC1946" i="1"/>
  <c r="AE1946" i="1"/>
  <c r="AF1946" i="1"/>
  <c r="AG1946" i="1" s="1"/>
  <c r="AH1946" i="1"/>
  <c r="AJ1946" i="1"/>
  <c r="AN1946" i="1"/>
  <c r="AO1946" i="1" s="1"/>
  <c r="AP1946" i="1" s="1"/>
  <c r="AQ1946" i="1"/>
  <c r="AR1946" i="1"/>
  <c r="M1947" i="1"/>
  <c r="N1947" i="1"/>
  <c r="O1947" i="1"/>
  <c r="P1947" i="1"/>
  <c r="Q1947" i="1" s="1"/>
  <c r="R1947" i="1"/>
  <c r="S1947" i="1"/>
  <c r="T1947" i="1"/>
  <c r="U1947" i="1"/>
  <c r="V1947" i="1"/>
  <c r="W1947" i="1"/>
  <c r="X1947" i="1"/>
  <c r="Y1947" i="1"/>
  <c r="Z1947" i="1"/>
  <c r="AA1947" i="1"/>
  <c r="AB1947" i="1"/>
  <c r="AC1947" i="1"/>
  <c r="AE1947" i="1"/>
  <c r="AF1947" i="1"/>
  <c r="AG1947" i="1" s="1"/>
  <c r="AH1947" i="1"/>
  <c r="AJ1947" i="1"/>
  <c r="AK1947" i="1" s="1"/>
  <c r="AL1947" i="1" s="1"/>
  <c r="AM1947" i="1"/>
  <c r="AN1947" i="1"/>
  <c r="AO1947" i="1" s="1"/>
  <c r="AP1947" i="1" s="1"/>
  <c r="AQ1947" i="1"/>
  <c r="AR1947" i="1"/>
  <c r="M1948" i="1"/>
  <c r="N1948" i="1"/>
  <c r="O1948" i="1"/>
  <c r="P1948" i="1"/>
  <c r="Q1948" i="1" s="1"/>
  <c r="R1948" i="1"/>
  <c r="S1948" i="1"/>
  <c r="T1948" i="1"/>
  <c r="U1948" i="1"/>
  <c r="V1948" i="1"/>
  <c r="W1948" i="1"/>
  <c r="X1948" i="1"/>
  <c r="Y1948" i="1"/>
  <c r="Z1948" i="1"/>
  <c r="AA1948" i="1"/>
  <c r="AB1948" i="1"/>
  <c r="AC1948" i="1"/>
  <c r="AE1948" i="1"/>
  <c r="AF1948" i="1"/>
  <c r="AG1948" i="1" s="1"/>
  <c r="AH1948" i="1"/>
  <c r="AI1948" i="1"/>
  <c r="AJ1948" i="1"/>
  <c r="AK1948" i="1" s="1"/>
  <c r="AL1948" i="1" s="1"/>
  <c r="AN1948" i="1"/>
  <c r="AQ1948" i="1"/>
  <c r="AR1948" i="1"/>
  <c r="M1949" i="1"/>
  <c r="N1949" i="1"/>
  <c r="O1949" i="1"/>
  <c r="P1949" i="1"/>
  <c r="Q1949" i="1" s="1"/>
  <c r="R1949" i="1"/>
  <c r="S1949" i="1"/>
  <c r="T1949" i="1"/>
  <c r="U1949" i="1"/>
  <c r="V1949" i="1"/>
  <c r="W1949" i="1"/>
  <c r="X1949" i="1"/>
  <c r="Y1949" i="1"/>
  <c r="Z1949" i="1"/>
  <c r="AA1949" i="1"/>
  <c r="AD1949" i="1" s="1"/>
  <c r="AB1949" i="1"/>
  <c r="AC1949" i="1"/>
  <c r="AE1949" i="1"/>
  <c r="AF1949" i="1"/>
  <c r="AG1949" i="1" s="1"/>
  <c r="AH1949" i="1"/>
  <c r="AJ1949" i="1"/>
  <c r="AN1949" i="1"/>
  <c r="AQ1949" i="1"/>
  <c r="AR1949" i="1"/>
  <c r="M1950" i="1"/>
  <c r="N1950" i="1"/>
  <c r="O1950" i="1"/>
  <c r="P1950" i="1"/>
  <c r="Q1950" i="1" s="1"/>
  <c r="R1950" i="1"/>
  <c r="S1950" i="1"/>
  <c r="T1950" i="1"/>
  <c r="U1950" i="1"/>
  <c r="V1950" i="1"/>
  <c r="W1950" i="1"/>
  <c r="X1950" i="1"/>
  <c r="Y1950" i="1"/>
  <c r="Z1950" i="1"/>
  <c r="AA1950" i="1"/>
  <c r="AB1950" i="1"/>
  <c r="AC1950" i="1"/>
  <c r="AE1950" i="1"/>
  <c r="AF1950" i="1"/>
  <c r="AG1950" i="1" s="1"/>
  <c r="AH1950" i="1"/>
  <c r="AJ1950" i="1"/>
  <c r="AN1950" i="1"/>
  <c r="AO1950" i="1" s="1"/>
  <c r="AP1950" i="1" s="1"/>
  <c r="AQ1950" i="1"/>
  <c r="AR1950" i="1"/>
  <c r="M1951" i="1"/>
  <c r="N1951" i="1"/>
  <c r="O1951" i="1"/>
  <c r="P1951" i="1"/>
  <c r="Q1951" i="1" s="1"/>
  <c r="R1951" i="1"/>
  <c r="S1951" i="1"/>
  <c r="T1951" i="1"/>
  <c r="U1951" i="1"/>
  <c r="V1951" i="1"/>
  <c r="W1951" i="1"/>
  <c r="X1951" i="1"/>
  <c r="Y1951" i="1"/>
  <c r="Z1951" i="1"/>
  <c r="AA1951" i="1"/>
  <c r="AB1951" i="1"/>
  <c r="AC1951" i="1"/>
  <c r="AE1951" i="1"/>
  <c r="AF1951" i="1"/>
  <c r="AG1951" i="1" s="1"/>
  <c r="AH1951" i="1"/>
  <c r="AJ1951" i="1"/>
  <c r="AK1951" i="1" s="1"/>
  <c r="AL1951" i="1" s="1"/>
  <c r="AM1951" i="1"/>
  <c r="AN1951" i="1"/>
  <c r="AO1951" i="1" s="1"/>
  <c r="AP1951" i="1" s="1"/>
  <c r="AQ1951" i="1"/>
  <c r="AR1951" i="1"/>
  <c r="M1952" i="1"/>
  <c r="N1952" i="1"/>
  <c r="O1952" i="1"/>
  <c r="P1952" i="1"/>
  <c r="Q1952" i="1" s="1"/>
  <c r="R1952" i="1"/>
  <c r="S1952" i="1"/>
  <c r="T1952" i="1"/>
  <c r="U1952" i="1"/>
  <c r="V1952" i="1"/>
  <c r="W1952" i="1"/>
  <c r="X1952" i="1"/>
  <c r="Y1952" i="1"/>
  <c r="Z1952" i="1"/>
  <c r="AA1952" i="1"/>
  <c r="AB1952" i="1"/>
  <c r="AC1952" i="1"/>
  <c r="AE1952" i="1"/>
  <c r="AF1952" i="1"/>
  <c r="AG1952" i="1" s="1"/>
  <c r="AH1952" i="1"/>
  <c r="AI1952" i="1"/>
  <c r="AJ1952" i="1"/>
  <c r="AK1952" i="1" s="1"/>
  <c r="AL1952" i="1" s="1"/>
  <c r="AN1952" i="1"/>
  <c r="AQ1952" i="1"/>
  <c r="AR1952" i="1"/>
  <c r="M1953" i="1"/>
  <c r="N1953" i="1"/>
  <c r="O1953" i="1"/>
  <c r="P1953" i="1"/>
  <c r="Q1953" i="1" s="1"/>
  <c r="R1953" i="1"/>
  <c r="S1953" i="1"/>
  <c r="T1953" i="1"/>
  <c r="U1953" i="1"/>
  <c r="V1953" i="1"/>
  <c r="W1953" i="1"/>
  <c r="X1953" i="1"/>
  <c r="Y1953" i="1"/>
  <c r="Z1953" i="1"/>
  <c r="AA1953" i="1"/>
  <c r="AD1953" i="1" s="1"/>
  <c r="AB1953" i="1"/>
  <c r="AC1953" i="1"/>
  <c r="AE1953" i="1"/>
  <c r="AF1953" i="1"/>
  <c r="AG1953" i="1" s="1"/>
  <c r="AH1953" i="1"/>
  <c r="AJ1953" i="1"/>
  <c r="AN1953" i="1"/>
  <c r="AQ1953" i="1"/>
  <c r="AR1953" i="1"/>
  <c r="M1954" i="1"/>
  <c r="N1954" i="1"/>
  <c r="O1954" i="1"/>
  <c r="P1954" i="1"/>
  <c r="Q1954" i="1" s="1"/>
  <c r="R1954" i="1"/>
  <c r="S1954" i="1"/>
  <c r="T1954" i="1"/>
  <c r="U1954" i="1"/>
  <c r="V1954" i="1"/>
  <c r="W1954" i="1"/>
  <c r="X1954" i="1"/>
  <c r="Y1954" i="1"/>
  <c r="Z1954" i="1"/>
  <c r="AA1954" i="1"/>
  <c r="AB1954" i="1"/>
  <c r="AC1954" i="1"/>
  <c r="AE1954" i="1"/>
  <c r="AF1954" i="1"/>
  <c r="AG1954" i="1" s="1"/>
  <c r="AH1954" i="1"/>
  <c r="AJ1954" i="1"/>
  <c r="AN1954" i="1"/>
  <c r="AO1954" i="1" s="1"/>
  <c r="AP1954" i="1" s="1"/>
  <c r="AQ1954" i="1"/>
  <c r="AR1954" i="1"/>
  <c r="M1955" i="1"/>
  <c r="N1955" i="1"/>
  <c r="O1955" i="1"/>
  <c r="P1955" i="1"/>
  <c r="Q1955" i="1" s="1"/>
  <c r="R1955" i="1"/>
  <c r="S1955" i="1"/>
  <c r="T1955" i="1"/>
  <c r="U1955" i="1"/>
  <c r="V1955" i="1"/>
  <c r="W1955" i="1"/>
  <c r="X1955" i="1"/>
  <c r="Y1955" i="1"/>
  <c r="Z1955" i="1"/>
  <c r="AA1955" i="1"/>
  <c r="AB1955" i="1"/>
  <c r="AC1955" i="1"/>
  <c r="AE1955" i="1"/>
  <c r="AF1955" i="1"/>
  <c r="AG1955" i="1" s="1"/>
  <c r="AH1955" i="1"/>
  <c r="AJ1955" i="1"/>
  <c r="AK1955" i="1" s="1"/>
  <c r="AL1955" i="1" s="1"/>
  <c r="AM1955" i="1"/>
  <c r="AN1955" i="1"/>
  <c r="AO1955" i="1" s="1"/>
  <c r="AP1955" i="1" s="1"/>
  <c r="AQ1955" i="1"/>
  <c r="AR1955" i="1"/>
  <c r="M1956" i="1"/>
  <c r="N1956" i="1"/>
  <c r="O1956" i="1"/>
  <c r="P1956" i="1"/>
  <c r="Q1956" i="1" s="1"/>
  <c r="R1956" i="1"/>
  <c r="S1956" i="1"/>
  <c r="T1956" i="1"/>
  <c r="U1956" i="1"/>
  <c r="V1956" i="1"/>
  <c r="W1956" i="1"/>
  <c r="X1956" i="1"/>
  <c r="Y1956" i="1"/>
  <c r="Z1956" i="1"/>
  <c r="AA1956" i="1"/>
  <c r="AB1956" i="1"/>
  <c r="AC1956" i="1"/>
  <c r="AE1956" i="1"/>
  <c r="AF1956" i="1"/>
  <c r="AG1956" i="1" s="1"/>
  <c r="AH1956" i="1"/>
  <c r="AI1956" i="1"/>
  <c r="AJ1956" i="1"/>
  <c r="AK1956" i="1" s="1"/>
  <c r="AL1956" i="1" s="1"/>
  <c r="AN1956" i="1"/>
  <c r="AQ1956" i="1"/>
  <c r="AR1956" i="1"/>
  <c r="M1957" i="1"/>
  <c r="N1957" i="1"/>
  <c r="O1957" i="1"/>
  <c r="P1957" i="1"/>
  <c r="Q1957" i="1" s="1"/>
  <c r="R1957" i="1"/>
  <c r="S1957" i="1"/>
  <c r="T1957" i="1"/>
  <c r="U1957" i="1"/>
  <c r="V1957" i="1"/>
  <c r="W1957" i="1"/>
  <c r="X1957" i="1"/>
  <c r="Y1957" i="1"/>
  <c r="Z1957" i="1"/>
  <c r="AA1957" i="1"/>
  <c r="AD1957" i="1" s="1"/>
  <c r="AB1957" i="1"/>
  <c r="AC1957" i="1"/>
  <c r="AE1957" i="1"/>
  <c r="AF1957" i="1"/>
  <c r="AG1957" i="1" s="1"/>
  <c r="AH1957" i="1"/>
  <c r="AJ1957" i="1"/>
  <c r="AN1957" i="1"/>
  <c r="AQ1957" i="1"/>
  <c r="AR1957" i="1"/>
  <c r="M1958" i="1"/>
  <c r="N1958" i="1"/>
  <c r="O1958" i="1"/>
  <c r="P1958" i="1"/>
  <c r="Q1958" i="1" s="1"/>
  <c r="R1958" i="1"/>
  <c r="S1958" i="1"/>
  <c r="T1958" i="1"/>
  <c r="U1958" i="1"/>
  <c r="V1958" i="1"/>
  <c r="W1958" i="1"/>
  <c r="X1958" i="1"/>
  <c r="Y1958" i="1"/>
  <c r="Z1958" i="1"/>
  <c r="AA1958" i="1"/>
  <c r="AB1958" i="1"/>
  <c r="AC1958" i="1"/>
  <c r="AE1958" i="1"/>
  <c r="AF1958" i="1"/>
  <c r="AG1958" i="1" s="1"/>
  <c r="AH1958" i="1"/>
  <c r="AJ1958" i="1"/>
  <c r="AN1958" i="1"/>
  <c r="AO1958" i="1" s="1"/>
  <c r="AP1958" i="1" s="1"/>
  <c r="AQ1958" i="1"/>
  <c r="AR1958" i="1"/>
  <c r="M1959" i="1"/>
  <c r="N1959" i="1"/>
  <c r="O1959" i="1"/>
  <c r="P1959" i="1"/>
  <c r="Q1959" i="1" s="1"/>
  <c r="R1959" i="1"/>
  <c r="S1959" i="1"/>
  <c r="T1959" i="1"/>
  <c r="U1959" i="1"/>
  <c r="V1959" i="1"/>
  <c r="W1959" i="1"/>
  <c r="X1959" i="1"/>
  <c r="Y1959" i="1"/>
  <c r="Z1959" i="1"/>
  <c r="AA1959" i="1"/>
  <c r="AB1959" i="1"/>
  <c r="AC1959" i="1"/>
  <c r="AE1959" i="1"/>
  <c r="AF1959" i="1"/>
  <c r="AG1959" i="1" s="1"/>
  <c r="AH1959" i="1"/>
  <c r="AJ1959" i="1"/>
  <c r="AK1959" i="1" s="1"/>
  <c r="AL1959" i="1" s="1"/>
  <c r="AM1959" i="1"/>
  <c r="AN1959" i="1"/>
  <c r="AO1959" i="1" s="1"/>
  <c r="AP1959" i="1" s="1"/>
  <c r="AQ1959" i="1"/>
  <c r="AR1959" i="1"/>
  <c r="M1960" i="1"/>
  <c r="N1960" i="1"/>
  <c r="O1960" i="1"/>
  <c r="P1960" i="1"/>
  <c r="Q1960" i="1" s="1"/>
  <c r="R1960" i="1"/>
  <c r="S1960" i="1"/>
  <c r="T1960" i="1"/>
  <c r="U1960" i="1"/>
  <c r="V1960" i="1"/>
  <c r="W1960" i="1"/>
  <c r="X1960" i="1"/>
  <c r="Y1960" i="1"/>
  <c r="Z1960" i="1"/>
  <c r="AA1960" i="1"/>
  <c r="AB1960" i="1"/>
  <c r="AC1960" i="1"/>
  <c r="AE1960" i="1"/>
  <c r="AF1960" i="1"/>
  <c r="AG1960" i="1" s="1"/>
  <c r="AH1960" i="1"/>
  <c r="AI1960" i="1"/>
  <c r="AJ1960" i="1"/>
  <c r="AK1960" i="1" s="1"/>
  <c r="AL1960" i="1" s="1"/>
  <c r="AN1960" i="1"/>
  <c r="AQ1960" i="1"/>
  <c r="AR1960" i="1"/>
  <c r="M1961" i="1"/>
  <c r="N1961" i="1"/>
  <c r="O1961" i="1"/>
  <c r="P1961" i="1"/>
  <c r="Q1961" i="1" s="1"/>
  <c r="R1961" i="1"/>
  <c r="S1961" i="1"/>
  <c r="T1961" i="1"/>
  <c r="U1961" i="1"/>
  <c r="V1961" i="1"/>
  <c r="W1961" i="1"/>
  <c r="X1961" i="1"/>
  <c r="Y1961" i="1"/>
  <c r="Z1961" i="1"/>
  <c r="AA1961" i="1"/>
  <c r="AD1961" i="1" s="1"/>
  <c r="AB1961" i="1"/>
  <c r="AC1961" i="1"/>
  <c r="AE1961" i="1"/>
  <c r="AF1961" i="1"/>
  <c r="AG1961" i="1" s="1"/>
  <c r="AH1961" i="1"/>
  <c r="AJ1961" i="1"/>
  <c r="AN1961" i="1"/>
  <c r="AQ1961" i="1"/>
  <c r="AR1961" i="1"/>
  <c r="M1962" i="1"/>
  <c r="N1962" i="1"/>
  <c r="O1962" i="1"/>
  <c r="P1962" i="1"/>
  <c r="Q1962" i="1" s="1"/>
  <c r="R1962" i="1"/>
  <c r="S1962" i="1"/>
  <c r="T1962" i="1"/>
  <c r="U1962" i="1"/>
  <c r="V1962" i="1"/>
  <c r="W1962" i="1"/>
  <c r="X1962" i="1"/>
  <c r="Y1962" i="1"/>
  <c r="Z1962" i="1"/>
  <c r="AA1962" i="1"/>
  <c r="AB1962" i="1"/>
  <c r="AC1962" i="1"/>
  <c r="AE1962" i="1"/>
  <c r="AF1962" i="1"/>
  <c r="AG1962" i="1" s="1"/>
  <c r="AH1962" i="1"/>
  <c r="AJ1962" i="1"/>
  <c r="AN1962" i="1"/>
  <c r="AO1962" i="1" s="1"/>
  <c r="AP1962" i="1" s="1"/>
  <c r="AQ1962" i="1"/>
  <c r="AR1962" i="1"/>
  <c r="M1963" i="1"/>
  <c r="N1963" i="1"/>
  <c r="O1963" i="1"/>
  <c r="P1963" i="1"/>
  <c r="Q1963" i="1" s="1"/>
  <c r="R1963" i="1"/>
  <c r="S1963" i="1"/>
  <c r="T1963" i="1"/>
  <c r="U1963" i="1"/>
  <c r="V1963" i="1"/>
  <c r="W1963" i="1"/>
  <c r="X1963" i="1"/>
  <c r="Y1963" i="1"/>
  <c r="Z1963" i="1"/>
  <c r="AA1963" i="1"/>
  <c r="AB1963" i="1"/>
  <c r="AC1963" i="1"/>
  <c r="AE1963" i="1"/>
  <c r="AF1963" i="1"/>
  <c r="AG1963" i="1" s="1"/>
  <c r="AH1963" i="1"/>
  <c r="AJ1963" i="1"/>
  <c r="AK1963" i="1" s="1"/>
  <c r="AL1963" i="1" s="1"/>
  <c r="AM1963" i="1"/>
  <c r="AN1963" i="1"/>
  <c r="AO1963" i="1" s="1"/>
  <c r="AP1963" i="1" s="1"/>
  <c r="AQ1963" i="1"/>
  <c r="AR1963" i="1"/>
  <c r="M1964" i="1"/>
  <c r="N1964" i="1"/>
  <c r="O1964" i="1"/>
  <c r="P1964" i="1"/>
  <c r="Q1964" i="1" s="1"/>
  <c r="R1964" i="1"/>
  <c r="S1964" i="1"/>
  <c r="T1964" i="1"/>
  <c r="U1964" i="1"/>
  <c r="V1964" i="1"/>
  <c r="W1964" i="1"/>
  <c r="X1964" i="1"/>
  <c r="Y1964" i="1"/>
  <c r="Z1964" i="1"/>
  <c r="AA1964" i="1"/>
  <c r="AB1964" i="1"/>
  <c r="AC1964" i="1"/>
  <c r="AE1964" i="1"/>
  <c r="AF1964" i="1"/>
  <c r="AG1964" i="1" s="1"/>
  <c r="AH1964" i="1"/>
  <c r="AI1964" i="1"/>
  <c r="AJ1964" i="1"/>
  <c r="AK1964" i="1" s="1"/>
  <c r="AL1964" i="1" s="1"/>
  <c r="AN1964" i="1"/>
  <c r="AQ1964" i="1"/>
  <c r="AR1964" i="1"/>
  <c r="M1965" i="1"/>
  <c r="N1965" i="1"/>
  <c r="O1965" i="1"/>
  <c r="P1965" i="1"/>
  <c r="Q1965" i="1" s="1"/>
  <c r="R1965" i="1"/>
  <c r="S1965" i="1"/>
  <c r="T1965" i="1"/>
  <c r="U1965" i="1"/>
  <c r="V1965" i="1"/>
  <c r="W1965" i="1"/>
  <c r="X1965" i="1"/>
  <c r="Y1965" i="1"/>
  <c r="Z1965" i="1"/>
  <c r="AA1965" i="1"/>
  <c r="AD1965" i="1" s="1"/>
  <c r="AB1965" i="1"/>
  <c r="AC1965" i="1"/>
  <c r="AE1965" i="1"/>
  <c r="AF1965" i="1"/>
  <c r="AG1965" i="1" s="1"/>
  <c r="AH1965" i="1"/>
  <c r="AJ1965" i="1"/>
  <c r="AN1965" i="1"/>
  <c r="AQ1965" i="1"/>
  <c r="AR1965" i="1"/>
  <c r="M1966" i="1"/>
  <c r="N1966" i="1"/>
  <c r="O1966" i="1"/>
  <c r="P1966" i="1"/>
  <c r="Q1966" i="1" s="1"/>
  <c r="R1966" i="1"/>
  <c r="S1966" i="1"/>
  <c r="T1966" i="1"/>
  <c r="U1966" i="1"/>
  <c r="V1966" i="1"/>
  <c r="W1966" i="1"/>
  <c r="X1966" i="1"/>
  <c r="Y1966" i="1"/>
  <c r="Z1966" i="1"/>
  <c r="AA1966" i="1"/>
  <c r="AB1966" i="1"/>
  <c r="AC1966" i="1"/>
  <c r="AE1966" i="1"/>
  <c r="AF1966" i="1"/>
  <c r="AG1966" i="1" s="1"/>
  <c r="AH1966" i="1"/>
  <c r="AJ1966" i="1"/>
  <c r="AN1966" i="1"/>
  <c r="AO1966" i="1" s="1"/>
  <c r="AP1966" i="1" s="1"/>
  <c r="AQ1966" i="1"/>
  <c r="AR1966" i="1"/>
  <c r="M1967" i="1"/>
  <c r="N1967" i="1"/>
  <c r="O1967" i="1"/>
  <c r="P1967" i="1"/>
  <c r="Q1967" i="1" s="1"/>
  <c r="R1967" i="1"/>
  <c r="S1967" i="1"/>
  <c r="T1967" i="1"/>
  <c r="U1967" i="1"/>
  <c r="V1967" i="1"/>
  <c r="W1967" i="1"/>
  <c r="X1967" i="1"/>
  <c r="Y1967" i="1"/>
  <c r="Z1967" i="1"/>
  <c r="AA1967" i="1"/>
  <c r="AB1967" i="1"/>
  <c r="AC1967" i="1"/>
  <c r="AE1967" i="1"/>
  <c r="AF1967" i="1"/>
  <c r="AG1967" i="1" s="1"/>
  <c r="AH1967" i="1"/>
  <c r="AJ1967" i="1"/>
  <c r="AK1967" i="1" s="1"/>
  <c r="AL1967" i="1" s="1"/>
  <c r="AM1967" i="1"/>
  <c r="AN1967" i="1"/>
  <c r="AO1967" i="1" s="1"/>
  <c r="AP1967" i="1" s="1"/>
  <c r="AQ1967" i="1"/>
  <c r="AR1967" i="1"/>
  <c r="M1968" i="1"/>
  <c r="N1968" i="1"/>
  <c r="O1968" i="1"/>
  <c r="P1968" i="1"/>
  <c r="Q1968" i="1" s="1"/>
  <c r="R1968" i="1"/>
  <c r="S1968" i="1"/>
  <c r="T1968" i="1"/>
  <c r="U1968" i="1"/>
  <c r="V1968" i="1"/>
  <c r="W1968" i="1"/>
  <c r="X1968" i="1"/>
  <c r="Y1968" i="1"/>
  <c r="Z1968" i="1"/>
  <c r="AA1968" i="1"/>
  <c r="AB1968" i="1"/>
  <c r="AC1968" i="1"/>
  <c r="AE1968" i="1"/>
  <c r="AF1968" i="1"/>
  <c r="AG1968" i="1" s="1"/>
  <c r="AH1968" i="1"/>
  <c r="AI1968" i="1"/>
  <c r="AJ1968" i="1"/>
  <c r="AK1968" i="1" s="1"/>
  <c r="AL1968" i="1" s="1"/>
  <c r="AN1968" i="1"/>
  <c r="AQ1968" i="1"/>
  <c r="AR1968" i="1"/>
  <c r="M1969" i="1"/>
  <c r="N1969" i="1"/>
  <c r="O1969" i="1"/>
  <c r="P1969" i="1"/>
  <c r="Q1969" i="1" s="1"/>
  <c r="R1969" i="1"/>
  <c r="S1969" i="1"/>
  <c r="T1969" i="1"/>
  <c r="U1969" i="1"/>
  <c r="V1969" i="1"/>
  <c r="W1969" i="1"/>
  <c r="X1969" i="1"/>
  <c r="Y1969" i="1"/>
  <c r="Z1969" i="1"/>
  <c r="AA1969" i="1"/>
  <c r="AD1969" i="1" s="1"/>
  <c r="AB1969" i="1"/>
  <c r="AC1969" i="1"/>
  <c r="AE1969" i="1"/>
  <c r="AF1969" i="1"/>
  <c r="AG1969" i="1" s="1"/>
  <c r="AH1969" i="1"/>
  <c r="AJ1969" i="1"/>
  <c r="AN1969" i="1"/>
  <c r="AQ1969" i="1"/>
  <c r="AR1969" i="1"/>
  <c r="M1970" i="1"/>
  <c r="N1970" i="1"/>
  <c r="O1970" i="1"/>
  <c r="P1970" i="1"/>
  <c r="Q1970" i="1" s="1"/>
  <c r="R1970" i="1"/>
  <c r="S1970" i="1"/>
  <c r="T1970" i="1"/>
  <c r="U1970" i="1"/>
  <c r="V1970" i="1"/>
  <c r="W1970" i="1"/>
  <c r="X1970" i="1"/>
  <c r="Y1970" i="1"/>
  <c r="Z1970" i="1"/>
  <c r="AA1970" i="1"/>
  <c r="AB1970" i="1"/>
  <c r="AC1970" i="1"/>
  <c r="AE1970" i="1"/>
  <c r="AF1970" i="1"/>
  <c r="AG1970" i="1" s="1"/>
  <c r="AH1970" i="1"/>
  <c r="AJ1970" i="1"/>
  <c r="AN1970" i="1"/>
  <c r="AO1970" i="1" s="1"/>
  <c r="AP1970" i="1" s="1"/>
  <c r="AQ1970" i="1"/>
  <c r="AR1970" i="1"/>
  <c r="M1971" i="1"/>
  <c r="N1971" i="1"/>
  <c r="O1971" i="1"/>
  <c r="P1971" i="1"/>
  <c r="Q1971" i="1" s="1"/>
  <c r="R1971" i="1"/>
  <c r="S1971" i="1"/>
  <c r="T1971" i="1"/>
  <c r="U1971" i="1"/>
  <c r="V1971" i="1"/>
  <c r="W1971" i="1"/>
  <c r="X1971" i="1"/>
  <c r="Y1971" i="1"/>
  <c r="Z1971" i="1"/>
  <c r="AA1971" i="1"/>
  <c r="AB1971" i="1"/>
  <c r="AC1971" i="1"/>
  <c r="AE1971" i="1"/>
  <c r="AF1971" i="1"/>
  <c r="AG1971" i="1" s="1"/>
  <c r="AH1971" i="1"/>
  <c r="AJ1971" i="1"/>
  <c r="AK1971" i="1" s="1"/>
  <c r="AL1971" i="1" s="1"/>
  <c r="AM1971" i="1"/>
  <c r="AN1971" i="1"/>
  <c r="AO1971" i="1" s="1"/>
  <c r="AP1971" i="1" s="1"/>
  <c r="AQ1971" i="1"/>
  <c r="AR1971" i="1"/>
  <c r="M1972" i="1"/>
  <c r="N1972" i="1"/>
  <c r="O1972" i="1"/>
  <c r="P1972" i="1"/>
  <c r="Q1972" i="1" s="1"/>
  <c r="R1972" i="1"/>
  <c r="S1972" i="1"/>
  <c r="T1972" i="1"/>
  <c r="U1972" i="1"/>
  <c r="V1972" i="1"/>
  <c r="W1972" i="1"/>
  <c r="X1972" i="1"/>
  <c r="Y1972" i="1"/>
  <c r="Z1972" i="1"/>
  <c r="AA1972" i="1"/>
  <c r="AB1972" i="1"/>
  <c r="AC1972" i="1"/>
  <c r="AE1972" i="1"/>
  <c r="AF1972" i="1"/>
  <c r="AG1972" i="1" s="1"/>
  <c r="AH1972" i="1"/>
  <c r="AI1972" i="1"/>
  <c r="AJ1972" i="1"/>
  <c r="AK1972" i="1" s="1"/>
  <c r="AL1972" i="1" s="1"/>
  <c r="AN1972" i="1"/>
  <c r="AQ1972" i="1"/>
  <c r="AR1972" i="1"/>
  <c r="M1973" i="1"/>
  <c r="N1973" i="1"/>
  <c r="O1973" i="1"/>
  <c r="P1973" i="1"/>
  <c r="Q1973" i="1" s="1"/>
  <c r="R1973" i="1"/>
  <c r="S1973" i="1"/>
  <c r="T1973" i="1"/>
  <c r="U1973" i="1"/>
  <c r="V1973" i="1"/>
  <c r="W1973" i="1"/>
  <c r="X1973" i="1"/>
  <c r="Y1973" i="1"/>
  <c r="Z1973" i="1"/>
  <c r="AA1973" i="1"/>
  <c r="AD1973" i="1" s="1"/>
  <c r="AB1973" i="1"/>
  <c r="AC1973" i="1"/>
  <c r="AE1973" i="1"/>
  <c r="AF1973" i="1"/>
  <c r="AG1973" i="1" s="1"/>
  <c r="AH1973" i="1"/>
  <c r="AJ1973" i="1"/>
  <c r="AN1973" i="1"/>
  <c r="AQ1973" i="1"/>
  <c r="AR1973" i="1"/>
  <c r="M1974" i="1"/>
  <c r="N1974" i="1"/>
  <c r="O1974" i="1"/>
  <c r="P1974" i="1"/>
  <c r="Q1974" i="1" s="1"/>
  <c r="R1974" i="1"/>
  <c r="S1974" i="1"/>
  <c r="T1974" i="1"/>
  <c r="U1974" i="1"/>
  <c r="V1974" i="1"/>
  <c r="W1974" i="1"/>
  <c r="X1974" i="1"/>
  <c r="Y1974" i="1"/>
  <c r="Z1974" i="1"/>
  <c r="AA1974" i="1"/>
  <c r="AB1974" i="1"/>
  <c r="AC1974" i="1"/>
  <c r="AE1974" i="1"/>
  <c r="AF1974" i="1"/>
  <c r="AG1974" i="1" s="1"/>
  <c r="AH1974" i="1"/>
  <c r="AJ1974" i="1"/>
  <c r="AN1974" i="1"/>
  <c r="AO1974" i="1" s="1"/>
  <c r="AP1974" i="1" s="1"/>
  <c r="AQ1974" i="1"/>
  <c r="AR1974" i="1"/>
  <c r="M1975" i="1"/>
  <c r="N1975" i="1"/>
  <c r="O1975" i="1"/>
  <c r="P1975" i="1"/>
  <c r="Q1975" i="1" s="1"/>
  <c r="R1975" i="1"/>
  <c r="S1975" i="1"/>
  <c r="T1975" i="1"/>
  <c r="U1975" i="1"/>
  <c r="V1975" i="1"/>
  <c r="W1975" i="1"/>
  <c r="X1975" i="1"/>
  <c r="Y1975" i="1"/>
  <c r="Z1975" i="1"/>
  <c r="AA1975" i="1"/>
  <c r="AB1975" i="1"/>
  <c r="AC1975" i="1"/>
  <c r="AE1975" i="1"/>
  <c r="AF1975" i="1"/>
  <c r="AG1975" i="1" s="1"/>
  <c r="AH1975" i="1"/>
  <c r="AJ1975" i="1"/>
  <c r="AK1975" i="1" s="1"/>
  <c r="AL1975" i="1" s="1"/>
  <c r="AM1975" i="1"/>
  <c r="AN1975" i="1"/>
  <c r="AO1975" i="1" s="1"/>
  <c r="AP1975" i="1" s="1"/>
  <c r="AQ1975" i="1"/>
  <c r="AR1975" i="1"/>
  <c r="M1976" i="1"/>
  <c r="N1976" i="1"/>
  <c r="O1976" i="1"/>
  <c r="P1976" i="1"/>
  <c r="Q1976" i="1" s="1"/>
  <c r="R1976" i="1"/>
  <c r="S1976" i="1"/>
  <c r="T1976" i="1"/>
  <c r="U1976" i="1"/>
  <c r="V1976" i="1"/>
  <c r="W1976" i="1"/>
  <c r="X1976" i="1"/>
  <c r="Y1976" i="1"/>
  <c r="Z1976" i="1"/>
  <c r="AA1976" i="1"/>
  <c r="AB1976" i="1"/>
  <c r="AC1976" i="1"/>
  <c r="AE1976" i="1"/>
  <c r="AF1976" i="1"/>
  <c r="AG1976" i="1" s="1"/>
  <c r="AH1976" i="1"/>
  <c r="AI1976" i="1"/>
  <c r="AJ1976" i="1"/>
  <c r="AK1976" i="1" s="1"/>
  <c r="AL1976" i="1" s="1"/>
  <c r="AN1976" i="1"/>
  <c r="AQ1976" i="1"/>
  <c r="AR1976" i="1"/>
  <c r="M1977" i="1"/>
  <c r="N1977" i="1"/>
  <c r="O1977" i="1"/>
  <c r="P1977" i="1"/>
  <c r="Q1977" i="1" s="1"/>
  <c r="R1977" i="1"/>
  <c r="S1977" i="1"/>
  <c r="T1977" i="1"/>
  <c r="U1977" i="1"/>
  <c r="V1977" i="1"/>
  <c r="W1977" i="1"/>
  <c r="X1977" i="1"/>
  <c r="Y1977" i="1"/>
  <c r="Z1977" i="1"/>
  <c r="AA1977" i="1"/>
  <c r="AD1977" i="1" s="1"/>
  <c r="AB1977" i="1"/>
  <c r="AC1977" i="1"/>
  <c r="AE1977" i="1"/>
  <c r="AF1977" i="1"/>
  <c r="AG1977" i="1" s="1"/>
  <c r="AH1977" i="1"/>
  <c r="AJ1977" i="1"/>
  <c r="AN1977" i="1"/>
  <c r="AQ1977" i="1"/>
  <c r="AR1977" i="1"/>
  <c r="M1978" i="1"/>
  <c r="N1978" i="1"/>
  <c r="O1978" i="1"/>
  <c r="P1978" i="1"/>
  <c r="Q1978" i="1" s="1"/>
  <c r="R1978" i="1"/>
  <c r="S1978" i="1"/>
  <c r="T1978" i="1"/>
  <c r="U1978" i="1"/>
  <c r="V1978" i="1"/>
  <c r="W1978" i="1"/>
  <c r="X1978" i="1"/>
  <c r="Y1978" i="1"/>
  <c r="Z1978" i="1"/>
  <c r="AA1978" i="1"/>
  <c r="AB1978" i="1"/>
  <c r="AC1978" i="1"/>
  <c r="AE1978" i="1"/>
  <c r="AF1978" i="1"/>
  <c r="AG1978" i="1" s="1"/>
  <c r="AH1978" i="1"/>
  <c r="AJ1978" i="1"/>
  <c r="AN1978" i="1"/>
  <c r="AO1978" i="1" s="1"/>
  <c r="AP1978" i="1" s="1"/>
  <c r="AQ1978" i="1"/>
  <c r="AR1978" i="1"/>
  <c r="M1979" i="1"/>
  <c r="N1979" i="1"/>
  <c r="O1979" i="1"/>
  <c r="P1979" i="1"/>
  <c r="Q1979" i="1" s="1"/>
  <c r="R1979" i="1"/>
  <c r="S1979" i="1"/>
  <c r="T1979" i="1"/>
  <c r="U1979" i="1"/>
  <c r="V1979" i="1"/>
  <c r="W1979" i="1"/>
  <c r="X1979" i="1"/>
  <c r="Y1979" i="1"/>
  <c r="Z1979" i="1"/>
  <c r="AA1979" i="1"/>
  <c r="AB1979" i="1"/>
  <c r="AC1979" i="1"/>
  <c r="AE1979" i="1"/>
  <c r="AF1979" i="1"/>
  <c r="AG1979" i="1" s="1"/>
  <c r="AH1979" i="1"/>
  <c r="AJ1979" i="1"/>
  <c r="AK1979" i="1" s="1"/>
  <c r="AL1979" i="1" s="1"/>
  <c r="AM1979" i="1"/>
  <c r="AN1979" i="1"/>
  <c r="AO1979" i="1" s="1"/>
  <c r="AP1979" i="1" s="1"/>
  <c r="AQ1979" i="1"/>
  <c r="AR1979" i="1"/>
  <c r="M1980" i="1"/>
  <c r="N1980" i="1"/>
  <c r="O1980" i="1"/>
  <c r="P1980" i="1"/>
  <c r="Q1980" i="1" s="1"/>
  <c r="R1980" i="1"/>
  <c r="S1980" i="1"/>
  <c r="T1980" i="1"/>
  <c r="U1980" i="1"/>
  <c r="V1980" i="1"/>
  <c r="W1980" i="1"/>
  <c r="X1980" i="1"/>
  <c r="Y1980" i="1"/>
  <c r="Z1980" i="1"/>
  <c r="AA1980" i="1"/>
  <c r="AB1980" i="1"/>
  <c r="AC1980" i="1"/>
  <c r="AE1980" i="1"/>
  <c r="AF1980" i="1"/>
  <c r="AG1980" i="1" s="1"/>
  <c r="AH1980" i="1"/>
  <c r="AI1980" i="1"/>
  <c r="AJ1980" i="1"/>
  <c r="AK1980" i="1" s="1"/>
  <c r="AL1980" i="1" s="1"/>
  <c r="AN1980" i="1"/>
  <c r="AQ1980" i="1"/>
  <c r="AR1980" i="1"/>
  <c r="M1981" i="1"/>
  <c r="N1981" i="1"/>
  <c r="O1981" i="1"/>
  <c r="P1981" i="1"/>
  <c r="Q1981" i="1" s="1"/>
  <c r="R1981" i="1"/>
  <c r="S1981" i="1"/>
  <c r="T1981" i="1"/>
  <c r="U1981" i="1"/>
  <c r="V1981" i="1"/>
  <c r="W1981" i="1"/>
  <c r="X1981" i="1"/>
  <c r="Y1981" i="1"/>
  <c r="Z1981" i="1"/>
  <c r="AA1981" i="1"/>
  <c r="AD1981" i="1" s="1"/>
  <c r="AB1981" i="1"/>
  <c r="AC1981" i="1"/>
  <c r="AE1981" i="1"/>
  <c r="AF1981" i="1"/>
  <c r="AG1981" i="1" s="1"/>
  <c r="AH1981" i="1"/>
  <c r="AJ1981" i="1"/>
  <c r="AN1981" i="1"/>
  <c r="AQ1981" i="1"/>
  <c r="AR1981" i="1"/>
  <c r="M1982" i="1"/>
  <c r="N1982" i="1"/>
  <c r="O1982" i="1"/>
  <c r="P1982" i="1"/>
  <c r="Q1982" i="1" s="1"/>
  <c r="R1982" i="1"/>
  <c r="S1982" i="1"/>
  <c r="T1982" i="1"/>
  <c r="U1982" i="1"/>
  <c r="V1982" i="1"/>
  <c r="W1982" i="1"/>
  <c r="X1982" i="1"/>
  <c r="Y1982" i="1"/>
  <c r="Z1982" i="1"/>
  <c r="AA1982" i="1"/>
  <c r="AB1982" i="1"/>
  <c r="AC1982" i="1"/>
  <c r="AE1982" i="1"/>
  <c r="AF1982" i="1"/>
  <c r="AG1982" i="1" s="1"/>
  <c r="AH1982" i="1"/>
  <c r="AJ1982" i="1"/>
  <c r="AN1982" i="1"/>
  <c r="AO1982" i="1" s="1"/>
  <c r="AP1982" i="1" s="1"/>
  <c r="AQ1982" i="1"/>
  <c r="AR1982" i="1"/>
  <c r="M1983" i="1"/>
  <c r="N1983" i="1"/>
  <c r="O1983" i="1"/>
  <c r="P1983" i="1"/>
  <c r="Q1983" i="1" s="1"/>
  <c r="R1983" i="1"/>
  <c r="S1983" i="1"/>
  <c r="T1983" i="1"/>
  <c r="U1983" i="1"/>
  <c r="V1983" i="1"/>
  <c r="W1983" i="1"/>
  <c r="X1983" i="1"/>
  <c r="Y1983" i="1"/>
  <c r="Z1983" i="1"/>
  <c r="AA1983" i="1"/>
  <c r="AB1983" i="1"/>
  <c r="AC1983" i="1"/>
  <c r="AE1983" i="1"/>
  <c r="AF1983" i="1"/>
  <c r="AG1983" i="1" s="1"/>
  <c r="AH1983" i="1"/>
  <c r="AJ1983" i="1"/>
  <c r="AK1983" i="1" s="1"/>
  <c r="AL1983" i="1" s="1"/>
  <c r="AN1983" i="1"/>
  <c r="AO1983" i="1" s="1"/>
  <c r="AP1983" i="1" s="1"/>
  <c r="AQ1983" i="1"/>
  <c r="AR1983" i="1"/>
  <c r="M1984" i="1"/>
  <c r="N1984" i="1"/>
  <c r="O1984" i="1"/>
  <c r="P1984" i="1"/>
  <c r="Q1984" i="1" s="1"/>
  <c r="R1984" i="1"/>
  <c r="S1984" i="1"/>
  <c r="T1984" i="1"/>
  <c r="U1984" i="1"/>
  <c r="V1984" i="1"/>
  <c r="W1984" i="1"/>
  <c r="X1984" i="1"/>
  <c r="Y1984" i="1"/>
  <c r="Z1984" i="1"/>
  <c r="AA1984" i="1"/>
  <c r="AB1984" i="1"/>
  <c r="AC1984" i="1"/>
  <c r="AE1984" i="1"/>
  <c r="AF1984" i="1"/>
  <c r="AG1984" i="1" s="1"/>
  <c r="AH1984" i="1"/>
  <c r="AJ1984" i="1"/>
  <c r="AK1984" i="1" s="1"/>
  <c r="AL1984" i="1" s="1"/>
  <c r="AN1984" i="1"/>
  <c r="AQ1984" i="1"/>
  <c r="AR1984" i="1"/>
  <c r="M1985" i="1"/>
  <c r="N1985" i="1"/>
  <c r="O1985" i="1"/>
  <c r="P1985" i="1"/>
  <c r="Q1985" i="1" s="1"/>
  <c r="R1985" i="1"/>
  <c r="S1985" i="1"/>
  <c r="T1985" i="1"/>
  <c r="U1985" i="1"/>
  <c r="V1985" i="1"/>
  <c r="W1985" i="1"/>
  <c r="X1985" i="1"/>
  <c r="Y1985" i="1"/>
  <c r="Z1985" i="1"/>
  <c r="AA1985" i="1"/>
  <c r="AD1985" i="1" s="1"/>
  <c r="AB1985" i="1"/>
  <c r="AC1985" i="1"/>
  <c r="AE1985" i="1"/>
  <c r="AF1985" i="1"/>
  <c r="AG1985" i="1" s="1"/>
  <c r="AH1985" i="1"/>
  <c r="AJ1985" i="1"/>
  <c r="AN1985" i="1"/>
  <c r="AQ1985" i="1"/>
  <c r="AR1985" i="1"/>
  <c r="M1986" i="1"/>
  <c r="N1986" i="1"/>
  <c r="O1986" i="1"/>
  <c r="P1986" i="1"/>
  <c r="Q1986" i="1" s="1"/>
  <c r="R1986" i="1"/>
  <c r="S1986" i="1"/>
  <c r="T1986" i="1"/>
  <c r="U1986" i="1"/>
  <c r="V1986" i="1"/>
  <c r="W1986" i="1"/>
  <c r="X1986" i="1"/>
  <c r="Y1986" i="1"/>
  <c r="Z1986" i="1"/>
  <c r="AA1986" i="1"/>
  <c r="AB1986" i="1"/>
  <c r="AC1986" i="1"/>
  <c r="AE1986" i="1"/>
  <c r="AF1986" i="1"/>
  <c r="AG1986" i="1" s="1"/>
  <c r="AH1986" i="1"/>
  <c r="AJ1986" i="1"/>
  <c r="AN1986" i="1"/>
  <c r="AO1986" i="1" s="1"/>
  <c r="AP1986" i="1" s="1"/>
  <c r="AQ1986" i="1"/>
  <c r="AR1986" i="1"/>
  <c r="M1987" i="1"/>
  <c r="N1987" i="1"/>
  <c r="O1987" i="1"/>
  <c r="P1987" i="1"/>
  <c r="Q1987" i="1" s="1"/>
  <c r="R1987" i="1"/>
  <c r="S1987" i="1"/>
  <c r="T1987" i="1"/>
  <c r="U1987" i="1"/>
  <c r="V1987" i="1"/>
  <c r="W1987" i="1"/>
  <c r="X1987" i="1"/>
  <c r="Y1987" i="1"/>
  <c r="Z1987" i="1"/>
  <c r="AA1987" i="1"/>
  <c r="AB1987" i="1"/>
  <c r="AC1987" i="1"/>
  <c r="AE1987" i="1"/>
  <c r="AF1987" i="1"/>
  <c r="AG1987" i="1" s="1"/>
  <c r="AH1987" i="1"/>
  <c r="AJ1987" i="1"/>
  <c r="AK1987" i="1" s="1"/>
  <c r="AL1987" i="1" s="1"/>
  <c r="AN1987" i="1"/>
  <c r="AO1987" i="1" s="1"/>
  <c r="AP1987" i="1" s="1"/>
  <c r="AQ1987" i="1"/>
  <c r="AR1987" i="1"/>
  <c r="M1988" i="1"/>
  <c r="N1988" i="1"/>
  <c r="O1988" i="1"/>
  <c r="P1988" i="1"/>
  <c r="Q1988" i="1" s="1"/>
  <c r="R1988" i="1"/>
  <c r="S1988" i="1"/>
  <c r="T1988" i="1"/>
  <c r="U1988" i="1"/>
  <c r="V1988" i="1"/>
  <c r="W1988" i="1"/>
  <c r="X1988" i="1"/>
  <c r="Y1988" i="1"/>
  <c r="Z1988" i="1"/>
  <c r="AA1988" i="1"/>
  <c r="AB1988" i="1"/>
  <c r="AC1988" i="1"/>
  <c r="AE1988" i="1"/>
  <c r="AF1988" i="1"/>
  <c r="AG1988" i="1" s="1"/>
  <c r="AH1988" i="1"/>
  <c r="AJ1988" i="1"/>
  <c r="AK1988" i="1" s="1"/>
  <c r="AL1988" i="1" s="1"/>
  <c r="AN1988" i="1"/>
  <c r="AQ1988" i="1"/>
  <c r="AR1988" i="1"/>
  <c r="M1989" i="1"/>
  <c r="N1989" i="1"/>
  <c r="O1989" i="1"/>
  <c r="P1989" i="1"/>
  <c r="Q1989" i="1" s="1"/>
  <c r="R1989" i="1"/>
  <c r="S1989" i="1"/>
  <c r="T1989" i="1"/>
  <c r="U1989" i="1"/>
  <c r="V1989" i="1"/>
  <c r="W1989" i="1"/>
  <c r="X1989" i="1"/>
  <c r="Y1989" i="1"/>
  <c r="Z1989" i="1"/>
  <c r="AA1989" i="1"/>
  <c r="AD1989" i="1" s="1"/>
  <c r="AB1989" i="1"/>
  <c r="AC1989" i="1"/>
  <c r="AE1989" i="1"/>
  <c r="AF1989" i="1"/>
  <c r="AG1989" i="1" s="1"/>
  <c r="AH1989" i="1"/>
  <c r="AJ1989" i="1"/>
  <c r="AN1989" i="1"/>
  <c r="AQ1989" i="1"/>
  <c r="AR1989" i="1"/>
  <c r="M1990" i="1"/>
  <c r="N1990" i="1"/>
  <c r="O1990" i="1"/>
  <c r="P1990" i="1"/>
  <c r="Q1990" i="1" s="1"/>
  <c r="R1990" i="1"/>
  <c r="S1990" i="1"/>
  <c r="T1990" i="1"/>
  <c r="U1990" i="1"/>
  <c r="V1990" i="1"/>
  <c r="W1990" i="1"/>
  <c r="X1990" i="1"/>
  <c r="Y1990" i="1"/>
  <c r="Z1990" i="1"/>
  <c r="AA1990" i="1"/>
  <c r="AB1990" i="1"/>
  <c r="AC1990" i="1"/>
  <c r="AE1990" i="1"/>
  <c r="AF1990" i="1"/>
  <c r="AG1990" i="1" s="1"/>
  <c r="AH1990" i="1"/>
  <c r="AJ1990" i="1"/>
  <c r="AN1990" i="1"/>
  <c r="AO1990" i="1" s="1"/>
  <c r="AP1990" i="1" s="1"/>
  <c r="AQ1990" i="1"/>
  <c r="AR1990" i="1"/>
  <c r="M1991" i="1"/>
  <c r="N1991" i="1"/>
  <c r="O1991" i="1"/>
  <c r="P1991" i="1"/>
  <c r="Q1991" i="1" s="1"/>
  <c r="R1991" i="1"/>
  <c r="S1991" i="1"/>
  <c r="T1991" i="1"/>
  <c r="U1991" i="1"/>
  <c r="V1991" i="1"/>
  <c r="W1991" i="1"/>
  <c r="X1991" i="1"/>
  <c r="Y1991" i="1"/>
  <c r="Z1991" i="1"/>
  <c r="AA1991" i="1"/>
  <c r="AB1991" i="1"/>
  <c r="AC1991" i="1"/>
  <c r="AE1991" i="1"/>
  <c r="AF1991" i="1"/>
  <c r="AG1991" i="1" s="1"/>
  <c r="AH1991" i="1"/>
  <c r="AJ1991" i="1"/>
  <c r="AK1991" i="1" s="1"/>
  <c r="AL1991" i="1" s="1"/>
  <c r="AN1991" i="1"/>
  <c r="AO1991" i="1" s="1"/>
  <c r="AP1991" i="1" s="1"/>
  <c r="AQ1991" i="1"/>
  <c r="AR1991" i="1"/>
  <c r="M1992" i="1"/>
  <c r="N1992" i="1"/>
  <c r="O1992" i="1"/>
  <c r="P1992" i="1"/>
  <c r="Q1992" i="1" s="1"/>
  <c r="R1992" i="1"/>
  <c r="S1992" i="1"/>
  <c r="T1992" i="1"/>
  <c r="U1992" i="1"/>
  <c r="V1992" i="1"/>
  <c r="W1992" i="1"/>
  <c r="X1992" i="1"/>
  <c r="Y1992" i="1"/>
  <c r="Z1992" i="1"/>
  <c r="AA1992" i="1"/>
  <c r="AB1992" i="1"/>
  <c r="AC1992" i="1"/>
  <c r="AE1992" i="1"/>
  <c r="AF1992" i="1"/>
  <c r="AG1992" i="1" s="1"/>
  <c r="AH1992" i="1"/>
  <c r="AJ1992" i="1"/>
  <c r="AK1992" i="1" s="1"/>
  <c r="AL1992" i="1" s="1"/>
  <c r="AN1992" i="1"/>
  <c r="AQ1992" i="1"/>
  <c r="AR1992" i="1"/>
  <c r="M1993" i="1"/>
  <c r="N1993" i="1"/>
  <c r="O1993" i="1"/>
  <c r="P1993" i="1"/>
  <c r="Q1993" i="1" s="1"/>
  <c r="R1993" i="1"/>
  <c r="S1993" i="1"/>
  <c r="T1993" i="1"/>
  <c r="U1993" i="1"/>
  <c r="V1993" i="1"/>
  <c r="W1993" i="1"/>
  <c r="X1993" i="1"/>
  <c r="Y1993" i="1"/>
  <c r="Z1993" i="1"/>
  <c r="AA1993" i="1"/>
  <c r="AD1993" i="1" s="1"/>
  <c r="AB1993" i="1"/>
  <c r="AC1993" i="1"/>
  <c r="AE1993" i="1"/>
  <c r="AF1993" i="1"/>
  <c r="AG1993" i="1" s="1"/>
  <c r="AH1993" i="1"/>
  <c r="AJ1993" i="1"/>
  <c r="AN1993" i="1"/>
  <c r="AQ1993" i="1"/>
  <c r="AR1993" i="1"/>
  <c r="M1994" i="1"/>
  <c r="N1994" i="1"/>
  <c r="O1994" i="1"/>
  <c r="P1994" i="1"/>
  <c r="Q1994" i="1" s="1"/>
  <c r="R1994" i="1"/>
  <c r="S1994" i="1"/>
  <c r="T1994" i="1"/>
  <c r="U1994" i="1"/>
  <c r="V1994" i="1"/>
  <c r="W1994" i="1"/>
  <c r="X1994" i="1"/>
  <c r="Y1994" i="1"/>
  <c r="Z1994" i="1"/>
  <c r="AA1994" i="1"/>
  <c r="AB1994" i="1"/>
  <c r="AC1994" i="1"/>
  <c r="AE1994" i="1"/>
  <c r="AF1994" i="1"/>
  <c r="AG1994" i="1" s="1"/>
  <c r="AH1994" i="1"/>
  <c r="AJ1994" i="1"/>
  <c r="AN1994" i="1"/>
  <c r="AO1994" i="1" s="1"/>
  <c r="AP1994" i="1" s="1"/>
  <c r="AQ1994" i="1"/>
  <c r="AR1994" i="1"/>
  <c r="M1995" i="1"/>
  <c r="N1995" i="1"/>
  <c r="O1995" i="1"/>
  <c r="P1995" i="1"/>
  <c r="Q1995" i="1" s="1"/>
  <c r="R1995" i="1"/>
  <c r="S1995" i="1"/>
  <c r="T1995" i="1"/>
  <c r="U1995" i="1"/>
  <c r="V1995" i="1"/>
  <c r="W1995" i="1"/>
  <c r="X1995" i="1"/>
  <c r="Y1995" i="1"/>
  <c r="Z1995" i="1"/>
  <c r="AA1995" i="1"/>
  <c r="AB1995" i="1"/>
  <c r="AC1995" i="1"/>
  <c r="AE1995" i="1"/>
  <c r="AF1995" i="1"/>
  <c r="AG1995" i="1" s="1"/>
  <c r="AH1995" i="1"/>
  <c r="AJ1995" i="1"/>
  <c r="AK1995" i="1" s="1"/>
  <c r="AL1995" i="1" s="1"/>
  <c r="AN1995" i="1"/>
  <c r="AO1995" i="1" s="1"/>
  <c r="AP1995" i="1" s="1"/>
  <c r="AQ1995" i="1"/>
  <c r="AR1995" i="1"/>
  <c r="M1996" i="1"/>
  <c r="N1996" i="1"/>
  <c r="O1996" i="1"/>
  <c r="P1996" i="1"/>
  <c r="Q1996" i="1" s="1"/>
  <c r="R1996" i="1"/>
  <c r="S1996" i="1"/>
  <c r="T1996" i="1"/>
  <c r="U1996" i="1"/>
  <c r="V1996" i="1"/>
  <c r="W1996" i="1"/>
  <c r="X1996" i="1"/>
  <c r="Y1996" i="1"/>
  <c r="Z1996" i="1"/>
  <c r="AA1996" i="1"/>
  <c r="AB1996" i="1"/>
  <c r="AC1996" i="1"/>
  <c r="AE1996" i="1"/>
  <c r="AF1996" i="1"/>
  <c r="AG1996" i="1" s="1"/>
  <c r="AH1996" i="1"/>
  <c r="AJ1996" i="1"/>
  <c r="AK1996" i="1" s="1"/>
  <c r="AL1996" i="1" s="1"/>
  <c r="AN1996" i="1"/>
  <c r="AQ1996" i="1"/>
  <c r="AR1996" i="1"/>
  <c r="M1997" i="1"/>
  <c r="N1997" i="1"/>
  <c r="O1997" i="1"/>
  <c r="P1997" i="1"/>
  <c r="Q1997" i="1" s="1"/>
  <c r="R1997" i="1"/>
  <c r="S1997" i="1"/>
  <c r="T1997" i="1"/>
  <c r="U1997" i="1"/>
  <c r="V1997" i="1"/>
  <c r="W1997" i="1"/>
  <c r="X1997" i="1"/>
  <c r="Y1997" i="1"/>
  <c r="Z1997" i="1"/>
  <c r="AA1997" i="1"/>
  <c r="AD1997" i="1" s="1"/>
  <c r="AB1997" i="1"/>
  <c r="AC1997" i="1"/>
  <c r="AE1997" i="1"/>
  <c r="AF1997" i="1"/>
  <c r="AG1997" i="1" s="1"/>
  <c r="AH1997" i="1"/>
  <c r="AJ1997" i="1"/>
  <c r="AN1997" i="1"/>
  <c r="AQ1997" i="1"/>
  <c r="AR1997" i="1"/>
  <c r="M1998" i="1"/>
  <c r="N1998" i="1"/>
  <c r="O1998" i="1"/>
  <c r="P1998" i="1"/>
  <c r="Q1998" i="1" s="1"/>
  <c r="R1998" i="1"/>
  <c r="S1998" i="1"/>
  <c r="T1998" i="1"/>
  <c r="U1998" i="1"/>
  <c r="V1998" i="1"/>
  <c r="W1998" i="1"/>
  <c r="X1998" i="1"/>
  <c r="Y1998" i="1"/>
  <c r="Z1998" i="1"/>
  <c r="AA1998" i="1"/>
  <c r="AB1998" i="1"/>
  <c r="AC1998" i="1"/>
  <c r="AE1998" i="1"/>
  <c r="AF1998" i="1"/>
  <c r="AG1998" i="1" s="1"/>
  <c r="AH1998" i="1"/>
  <c r="AJ1998" i="1"/>
  <c r="AN1998" i="1"/>
  <c r="AO1998" i="1" s="1"/>
  <c r="AP1998" i="1" s="1"/>
  <c r="AQ1998" i="1"/>
  <c r="AR1998" i="1"/>
  <c r="M1999" i="1"/>
  <c r="N1999" i="1"/>
  <c r="O1999" i="1"/>
  <c r="P1999" i="1"/>
  <c r="Q1999" i="1" s="1"/>
  <c r="R1999" i="1"/>
  <c r="S1999" i="1"/>
  <c r="T1999" i="1"/>
  <c r="U1999" i="1"/>
  <c r="V1999" i="1"/>
  <c r="W1999" i="1"/>
  <c r="X1999" i="1"/>
  <c r="Y1999" i="1"/>
  <c r="Z1999" i="1"/>
  <c r="AA1999" i="1"/>
  <c r="AB1999" i="1"/>
  <c r="AC1999" i="1"/>
  <c r="AE1999" i="1"/>
  <c r="AF1999" i="1"/>
  <c r="AG1999" i="1" s="1"/>
  <c r="AH1999" i="1"/>
  <c r="AJ1999" i="1"/>
  <c r="AK1999" i="1" s="1"/>
  <c r="AL1999" i="1" s="1"/>
  <c r="AN1999" i="1"/>
  <c r="AO1999" i="1" s="1"/>
  <c r="AP1999" i="1" s="1"/>
  <c r="AQ1999" i="1"/>
  <c r="AR1999" i="1"/>
  <c r="M2000" i="1"/>
  <c r="N2000" i="1"/>
  <c r="O2000" i="1"/>
  <c r="P2000" i="1"/>
  <c r="Q2000" i="1" s="1"/>
  <c r="R2000" i="1"/>
  <c r="S2000" i="1"/>
  <c r="T2000" i="1"/>
  <c r="U2000" i="1"/>
  <c r="V2000" i="1"/>
  <c r="W2000" i="1"/>
  <c r="X2000" i="1"/>
  <c r="Y2000" i="1"/>
  <c r="Z2000" i="1"/>
  <c r="AA2000" i="1"/>
  <c r="AB2000" i="1"/>
  <c r="AC2000" i="1"/>
  <c r="AE2000" i="1"/>
  <c r="AF2000" i="1"/>
  <c r="AG2000" i="1" s="1"/>
  <c r="AH2000" i="1"/>
  <c r="AJ2000" i="1"/>
  <c r="AK2000" i="1" s="1"/>
  <c r="AL2000" i="1" s="1"/>
  <c r="AN2000" i="1"/>
  <c r="AQ2000" i="1"/>
  <c r="AR2000" i="1"/>
  <c r="M2001" i="1"/>
  <c r="N2001" i="1"/>
  <c r="O2001" i="1"/>
  <c r="P2001" i="1"/>
  <c r="Q2001" i="1" s="1"/>
  <c r="R2001" i="1"/>
  <c r="S2001" i="1"/>
  <c r="T2001" i="1"/>
  <c r="U2001" i="1"/>
  <c r="V2001" i="1"/>
  <c r="W2001" i="1"/>
  <c r="X2001" i="1"/>
  <c r="Y2001" i="1"/>
  <c r="Z2001" i="1"/>
  <c r="AA2001" i="1"/>
  <c r="AD2001" i="1" s="1"/>
  <c r="AB2001" i="1"/>
  <c r="AC2001" i="1"/>
  <c r="AE2001" i="1"/>
  <c r="AF2001" i="1"/>
  <c r="AG2001" i="1" s="1"/>
  <c r="AH2001" i="1"/>
  <c r="AJ2001" i="1"/>
  <c r="AN2001" i="1"/>
  <c r="AQ2001" i="1"/>
  <c r="AR2001" i="1"/>
  <c r="M2002" i="1"/>
  <c r="N2002" i="1"/>
  <c r="O2002" i="1"/>
  <c r="P2002" i="1"/>
  <c r="Q2002" i="1" s="1"/>
  <c r="R2002" i="1"/>
  <c r="S2002" i="1"/>
  <c r="T2002" i="1"/>
  <c r="U2002" i="1"/>
  <c r="V2002" i="1"/>
  <c r="W2002" i="1"/>
  <c r="X2002" i="1"/>
  <c r="Y2002" i="1"/>
  <c r="Z2002" i="1"/>
  <c r="AA2002" i="1"/>
  <c r="AB2002" i="1"/>
  <c r="AC2002" i="1"/>
  <c r="AE2002" i="1"/>
  <c r="AF2002" i="1"/>
  <c r="AG2002" i="1" s="1"/>
  <c r="AH2002" i="1"/>
  <c r="AJ2002" i="1"/>
  <c r="AN2002" i="1"/>
  <c r="AO2002" i="1" s="1"/>
  <c r="AP2002" i="1" s="1"/>
  <c r="AQ2002" i="1"/>
  <c r="AR2002" i="1"/>
  <c r="M2003" i="1"/>
  <c r="N2003" i="1"/>
  <c r="O2003" i="1"/>
  <c r="P2003" i="1"/>
  <c r="Q2003" i="1" s="1"/>
  <c r="R2003" i="1"/>
  <c r="S2003" i="1"/>
  <c r="T2003" i="1"/>
  <c r="U2003" i="1"/>
  <c r="V2003" i="1"/>
  <c r="W2003" i="1"/>
  <c r="X2003" i="1"/>
  <c r="Y2003" i="1"/>
  <c r="Z2003" i="1"/>
  <c r="AA2003" i="1"/>
  <c r="AB2003" i="1"/>
  <c r="AC2003" i="1"/>
  <c r="AE2003" i="1"/>
  <c r="AF2003" i="1"/>
  <c r="AG2003" i="1" s="1"/>
  <c r="AH2003" i="1"/>
  <c r="AJ2003" i="1"/>
  <c r="AK2003" i="1" s="1"/>
  <c r="AL2003" i="1" s="1"/>
  <c r="AN2003" i="1"/>
  <c r="AO2003" i="1" s="1"/>
  <c r="AP2003" i="1" s="1"/>
  <c r="AQ2003" i="1"/>
  <c r="AR2003" i="1"/>
  <c r="M2004" i="1"/>
  <c r="N2004" i="1"/>
  <c r="O2004" i="1"/>
  <c r="P2004" i="1"/>
  <c r="Q2004" i="1" s="1"/>
  <c r="R2004" i="1"/>
  <c r="S2004" i="1"/>
  <c r="T2004" i="1"/>
  <c r="U2004" i="1"/>
  <c r="V2004" i="1"/>
  <c r="W2004" i="1"/>
  <c r="X2004" i="1"/>
  <c r="Y2004" i="1"/>
  <c r="Z2004" i="1"/>
  <c r="AA2004" i="1"/>
  <c r="AB2004" i="1"/>
  <c r="AC2004" i="1"/>
  <c r="AE2004" i="1"/>
  <c r="AF2004" i="1"/>
  <c r="AG2004" i="1" s="1"/>
  <c r="AH2004" i="1"/>
  <c r="AJ2004" i="1"/>
  <c r="AK2004" i="1" s="1"/>
  <c r="AL2004" i="1" s="1"/>
  <c r="AN2004" i="1"/>
  <c r="AQ2004" i="1"/>
  <c r="AR2004" i="1"/>
  <c r="M2005" i="1"/>
  <c r="N2005" i="1"/>
  <c r="O2005" i="1"/>
  <c r="P2005" i="1"/>
  <c r="Q2005" i="1" s="1"/>
  <c r="R2005" i="1"/>
  <c r="S2005" i="1"/>
  <c r="T2005" i="1"/>
  <c r="U2005" i="1"/>
  <c r="V2005" i="1"/>
  <c r="W2005" i="1"/>
  <c r="X2005" i="1"/>
  <c r="Y2005" i="1"/>
  <c r="Z2005" i="1"/>
  <c r="AA2005" i="1"/>
  <c r="AD2005" i="1" s="1"/>
  <c r="AB2005" i="1"/>
  <c r="AC2005" i="1"/>
  <c r="AE2005" i="1"/>
  <c r="AF2005" i="1"/>
  <c r="AG2005" i="1" s="1"/>
  <c r="AH2005" i="1"/>
  <c r="AJ2005" i="1"/>
  <c r="AN2005" i="1"/>
  <c r="AQ2005" i="1"/>
  <c r="AR2005" i="1"/>
  <c r="M2006" i="1"/>
  <c r="N2006" i="1"/>
  <c r="O2006" i="1"/>
  <c r="P2006" i="1"/>
  <c r="Q2006" i="1" s="1"/>
  <c r="R2006" i="1"/>
  <c r="S2006" i="1"/>
  <c r="T2006" i="1"/>
  <c r="U2006" i="1"/>
  <c r="V2006" i="1"/>
  <c r="W2006" i="1"/>
  <c r="X2006" i="1"/>
  <c r="Y2006" i="1"/>
  <c r="Z2006" i="1"/>
  <c r="AA2006" i="1"/>
  <c r="AB2006" i="1"/>
  <c r="AC2006" i="1"/>
  <c r="AE2006" i="1"/>
  <c r="AF2006" i="1"/>
  <c r="AG2006" i="1" s="1"/>
  <c r="AH2006" i="1"/>
  <c r="AJ2006" i="1"/>
  <c r="AN2006" i="1"/>
  <c r="AO2006" i="1" s="1"/>
  <c r="AP2006" i="1" s="1"/>
  <c r="AQ2006" i="1"/>
  <c r="AR2006" i="1"/>
  <c r="M2007" i="1"/>
  <c r="N2007" i="1"/>
  <c r="O2007" i="1"/>
  <c r="P2007" i="1"/>
  <c r="Q2007" i="1" s="1"/>
  <c r="R2007" i="1"/>
  <c r="S2007" i="1"/>
  <c r="T2007" i="1"/>
  <c r="U2007" i="1"/>
  <c r="V2007" i="1"/>
  <c r="W2007" i="1"/>
  <c r="X2007" i="1"/>
  <c r="Y2007" i="1"/>
  <c r="Z2007" i="1"/>
  <c r="AA2007" i="1"/>
  <c r="AB2007" i="1"/>
  <c r="AC2007" i="1"/>
  <c r="AE2007" i="1"/>
  <c r="AF2007" i="1"/>
  <c r="AG2007" i="1" s="1"/>
  <c r="AH2007" i="1"/>
  <c r="AJ2007" i="1"/>
  <c r="AK2007" i="1" s="1"/>
  <c r="AL2007" i="1" s="1"/>
  <c r="AN2007" i="1"/>
  <c r="AQ2007" i="1"/>
  <c r="AR2007" i="1"/>
  <c r="M2008" i="1"/>
  <c r="N2008" i="1"/>
  <c r="O2008" i="1"/>
  <c r="P2008" i="1"/>
  <c r="Q2008" i="1" s="1"/>
  <c r="R2008" i="1"/>
  <c r="S2008" i="1"/>
  <c r="T2008" i="1"/>
  <c r="U2008" i="1"/>
  <c r="V2008" i="1"/>
  <c r="W2008" i="1"/>
  <c r="X2008" i="1"/>
  <c r="Y2008" i="1"/>
  <c r="Z2008" i="1"/>
  <c r="AA2008" i="1"/>
  <c r="AB2008" i="1"/>
  <c r="AC2008" i="1"/>
  <c r="AE2008" i="1"/>
  <c r="AF2008" i="1"/>
  <c r="AG2008" i="1" s="1"/>
  <c r="AH2008" i="1"/>
  <c r="AJ2008" i="1"/>
  <c r="AN2008" i="1"/>
  <c r="AQ2008" i="1"/>
  <c r="AR2008" i="1"/>
  <c r="M2009" i="1"/>
  <c r="N2009" i="1"/>
  <c r="O2009" i="1"/>
  <c r="P2009" i="1"/>
  <c r="Q2009" i="1" s="1"/>
  <c r="R2009" i="1"/>
  <c r="S2009" i="1"/>
  <c r="T2009" i="1"/>
  <c r="U2009" i="1"/>
  <c r="V2009" i="1"/>
  <c r="W2009" i="1"/>
  <c r="X2009" i="1"/>
  <c r="Y2009" i="1"/>
  <c r="Z2009" i="1"/>
  <c r="AA2009" i="1"/>
  <c r="AD2009" i="1" s="1"/>
  <c r="AB2009" i="1"/>
  <c r="AC2009" i="1"/>
  <c r="AE2009" i="1"/>
  <c r="AF2009" i="1"/>
  <c r="AG2009" i="1" s="1"/>
  <c r="AH2009" i="1"/>
  <c r="AJ2009" i="1"/>
  <c r="AN2009" i="1"/>
  <c r="AQ2009" i="1"/>
  <c r="AR2009" i="1"/>
  <c r="M2010" i="1"/>
  <c r="N2010" i="1"/>
  <c r="O2010" i="1"/>
  <c r="P2010" i="1"/>
  <c r="Q2010" i="1" s="1"/>
  <c r="R2010" i="1"/>
  <c r="S2010" i="1"/>
  <c r="T2010" i="1"/>
  <c r="U2010" i="1"/>
  <c r="V2010" i="1"/>
  <c r="W2010" i="1"/>
  <c r="X2010" i="1"/>
  <c r="Y2010" i="1"/>
  <c r="Z2010" i="1"/>
  <c r="AA2010" i="1"/>
  <c r="AB2010" i="1"/>
  <c r="AC2010" i="1"/>
  <c r="AE2010" i="1"/>
  <c r="AF2010" i="1"/>
  <c r="AG2010" i="1" s="1"/>
  <c r="AH2010" i="1"/>
  <c r="AJ2010" i="1"/>
  <c r="AN2010" i="1"/>
  <c r="AO2010" i="1" s="1"/>
  <c r="AP2010" i="1" s="1"/>
  <c r="AQ2010" i="1"/>
  <c r="AR2010" i="1"/>
  <c r="M2011" i="1"/>
  <c r="N2011" i="1"/>
  <c r="O2011" i="1"/>
  <c r="P2011" i="1"/>
  <c r="Q2011" i="1" s="1"/>
  <c r="R2011" i="1"/>
  <c r="S2011" i="1"/>
  <c r="T2011" i="1"/>
  <c r="U2011" i="1"/>
  <c r="V2011" i="1"/>
  <c r="W2011" i="1"/>
  <c r="X2011" i="1"/>
  <c r="Y2011" i="1"/>
  <c r="Z2011" i="1"/>
  <c r="AA2011" i="1"/>
  <c r="AB2011" i="1"/>
  <c r="AC2011" i="1"/>
  <c r="AE2011" i="1"/>
  <c r="AF2011" i="1"/>
  <c r="AG2011" i="1" s="1"/>
  <c r="AH2011" i="1"/>
  <c r="AJ2011" i="1"/>
  <c r="AK2011" i="1" s="1"/>
  <c r="AL2011" i="1" s="1"/>
  <c r="AN2011" i="1"/>
  <c r="AQ2011" i="1"/>
  <c r="AR2011" i="1"/>
  <c r="M2012" i="1"/>
  <c r="N2012" i="1"/>
  <c r="O2012" i="1"/>
  <c r="P2012" i="1"/>
  <c r="Q2012" i="1" s="1"/>
  <c r="R2012" i="1"/>
  <c r="S2012" i="1"/>
  <c r="T2012" i="1"/>
  <c r="U2012" i="1"/>
  <c r="V2012" i="1"/>
  <c r="W2012" i="1"/>
  <c r="X2012" i="1"/>
  <c r="Y2012" i="1"/>
  <c r="Z2012" i="1"/>
  <c r="AA2012" i="1"/>
  <c r="AB2012" i="1"/>
  <c r="AC2012" i="1"/>
  <c r="AE2012" i="1"/>
  <c r="AF2012" i="1"/>
  <c r="AG2012" i="1" s="1"/>
  <c r="AH2012" i="1"/>
  <c r="AI2012" i="1"/>
  <c r="AJ2012" i="1"/>
  <c r="AK2012" i="1" s="1"/>
  <c r="AL2012" i="1" s="1"/>
  <c r="AN2012" i="1"/>
  <c r="AQ2012" i="1"/>
  <c r="AR2012" i="1"/>
  <c r="M2013" i="1"/>
  <c r="N2013" i="1"/>
  <c r="O2013" i="1"/>
  <c r="P2013" i="1"/>
  <c r="Q2013" i="1" s="1"/>
  <c r="R2013" i="1"/>
  <c r="S2013" i="1"/>
  <c r="T2013" i="1"/>
  <c r="U2013" i="1"/>
  <c r="V2013" i="1"/>
  <c r="W2013" i="1"/>
  <c r="X2013" i="1"/>
  <c r="Y2013" i="1"/>
  <c r="Z2013" i="1"/>
  <c r="AA2013" i="1"/>
  <c r="AD2013" i="1" s="1"/>
  <c r="AB2013" i="1"/>
  <c r="AC2013" i="1"/>
  <c r="AE2013" i="1"/>
  <c r="AF2013" i="1"/>
  <c r="AG2013" i="1" s="1"/>
  <c r="AH2013" i="1"/>
  <c r="AJ2013" i="1"/>
  <c r="AN2013" i="1"/>
  <c r="AQ2013" i="1"/>
  <c r="AR2013" i="1"/>
  <c r="M2014" i="1"/>
  <c r="N2014" i="1"/>
  <c r="O2014" i="1"/>
  <c r="P2014" i="1"/>
  <c r="Q2014" i="1" s="1"/>
  <c r="R2014" i="1"/>
  <c r="S2014" i="1"/>
  <c r="T2014" i="1"/>
  <c r="U2014" i="1"/>
  <c r="V2014" i="1"/>
  <c r="W2014" i="1"/>
  <c r="X2014" i="1"/>
  <c r="Y2014" i="1"/>
  <c r="Z2014" i="1"/>
  <c r="AA2014" i="1"/>
  <c r="AB2014" i="1"/>
  <c r="AC2014" i="1"/>
  <c r="AE2014" i="1"/>
  <c r="AF2014" i="1"/>
  <c r="AG2014" i="1" s="1"/>
  <c r="AH2014" i="1"/>
  <c r="AJ2014" i="1"/>
  <c r="AN2014" i="1"/>
  <c r="AO2014" i="1" s="1"/>
  <c r="AP2014" i="1" s="1"/>
  <c r="AQ2014" i="1"/>
  <c r="AR2014" i="1"/>
  <c r="M2015" i="1"/>
  <c r="N2015" i="1"/>
  <c r="O2015" i="1"/>
  <c r="P2015" i="1"/>
  <c r="Q2015" i="1" s="1"/>
  <c r="R2015" i="1"/>
  <c r="S2015" i="1"/>
  <c r="T2015" i="1"/>
  <c r="U2015" i="1"/>
  <c r="V2015" i="1"/>
  <c r="W2015" i="1"/>
  <c r="X2015" i="1"/>
  <c r="Y2015" i="1"/>
  <c r="Z2015" i="1"/>
  <c r="AA2015" i="1"/>
  <c r="AB2015" i="1"/>
  <c r="AC2015" i="1"/>
  <c r="AE2015" i="1"/>
  <c r="AF2015" i="1"/>
  <c r="AG2015" i="1" s="1"/>
  <c r="AH2015" i="1"/>
  <c r="AJ2015" i="1"/>
  <c r="AK2015" i="1" s="1"/>
  <c r="AL2015" i="1" s="1"/>
  <c r="AN2015" i="1"/>
  <c r="AO2015" i="1" s="1"/>
  <c r="AP2015" i="1" s="1"/>
  <c r="AQ2015" i="1"/>
  <c r="AR2015" i="1"/>
  <c r="M2016" i="1"/>
  <c r="N2016" i="1"/>
  <c r="O2016" i="1"/>
  <c r="P2016" i="1"/>
  <c r="Q2016" i="1" s="1"/>
  <c r="R2016" i="1"/>
  <c r="S2016" i="1"/>
  <c r="T2016" i="1"/>
  <c r="U2016" i="1"/>
  <c r="V2016" i="1"/>
  <c r="W2016" i="1"/>
  <c r="X2016" i="1"/>
  <c r="Y2016" i="1"/>
  <c r="Z2016" i="1"/>
  <c r="AA2016" i="1"/>
  <c r="AB2016" i="1"/>
  <c r="AC2016" i="1"/>
  <c r="AE2016" i="1"/>
  <c r="AF2016" i="1"/>
  <c r="AG2016" i="1" s="1"/>
  <c r="AH2016" i="1"/>
  <c r="AI2016" i="1"/>
  <c r="AJ2016" i="1"/>
  <c r="AK2016" i="1" s="1"/>
  <c r="AL2016" i="1" s="1"/>
  <c r="AN2016" i="1"/>
  <c r="AQ2016" i="1"/>
  <c r="AR2016" i="1"/>
  <c r="M2017" i="1"/>
  <c r="N2017" i="1"/>
  <c r="O2017" i="1"/>
  <c r="P2017" i="1"/>
  <c r="Q2017" i="1" s="1"/>
  <c r="R2017" i="1"/>
  <c r="S2017" i="1"/>
  <c r="T2017" i="1"/>
  <c r="U2017" i="1"/>
  <c r="V2017" i="1"/>
  <c r="W2017" i="1"/>
  <c r="X2017" i="1"/>
  <c r="Y2017" i="1"/>
  <c r="Z2017" i="1"/>
  <c r="AA2017" i="1"/>
  <c r="AD2017" i="1" s="1"/>
  <c r="AB2017" i="1"/>
  <c r="AC2017" i="1"/>
  <c r="AE2017" i="1"/>
  <c r="AF2017" i="1"/>
  <c r="AG2017" i="1" s="1"/>
  <c r="AH2017" i="1"/>
  <c r="AJ2017" i="1"/>
  <c r="AN2017" i="1"/>
  <c r="AQ2017" i="1"/>
  <c r="AR2017" i="1"/>
  <c r="M2018" i="1"/>
  <c r="N2018" i="1"/>
  <c r="O2018" i="1"/>
  <c r="P2018" i="1"/>
  <c r="Q2018" i="1" s="1"/>
  <c r="R2018" i="1"/>
  <c r="S2018" i="1"/>
  <c r="T2018" i="1"/>
  <c r="U2018" i="1"/>
  <c r="V2018" i="1"/>
  <c r="W2018" i="1"/>
  <c r="X2018" i="1"/>
  <c r="Y2018" i="1"/>
  <c r="Z2018" i="1"/>
  <c r="AA2018" i="1"/>
  <c r="AB2018" i="1"/>
  <c r="AC2018" i="1"/>
  <c r="AE2018" i="1"/>
  <c r="AF2018" i="1"/>
  <c r="AG2018" i="1" s="1"/>
  <c r="AH2018" i="1"/>
  <c r="AJ2018" i="1"/>
  <c r="AN2018" i="1"/>
  <c r="AO2018" i="1" s="1"/>
  <c r="AP2018" i="1" s="1"/>
  <c r="AQ2018" i="1"/>
  <c r="AR2018" i="1"/>
  <c r="M2019" i="1"/>
  <c r="N2019" i="1"/>
  <c r="O2019" i="1"/>
  <c r="P2019" i="1"/>
  <c r="Q2019" i="1" s="1"/>
  <c r="R2019" i="1"/>
  <c r="S2019" i="1"/>
  <c r="T2019" i="1"/>
  <c r="U2019" i="1"/>
  <c r="V2019" i="1"/>
  <c r="W2019" i="1"/>
  <c r="X2019" i="1"/>
  <c r="Y2019" i="1"/>
  <c r="Z2019" i="1"/>
  <c r="AA2019" i="1"/>
  <c r="AB2019" i="1"/>
  <c r="AC2019" i="1"/>
  <c r="AE2019" i="1"/>
  <c r="AF2019" i="1"/>
  <c r="AG2019" i="1" s="1"/>
  <c r="AH2019" i="1"/>
  <c r="AJ2019" i="1"/>
  <c r="AK2019" i="1" s="1"/>
  <c r="AL2019" i="1" s="1"/>
  <c r="AN2019" i="1"/>
  <c r="AO2019" i="1" s="1"/>
  <c r="AP2019" i="1" s="1"/>
  <c r="AQ2019" i="1"/>
  <c r="AR2019" i="1"/>
  <c r="M2020" i="1"/>
  <c r="N2020" i="1"/>
  <c r="O2020" i="1"/>
  <c r="P2020" i="1"/>
  <c r="Q2020" i="1" s="1"/>
  <c r="R2020" i="1"/>
  <c r="S2020" i="1"/>
  <c r="T2020" i="1"/>
  <c r="U2020" i="1"/>
  <c r="V2020" i="1"/>
  <c r="W2020" i="1"/>
  <c r="X2020" i="1"/>
  <c r="Y2020" i="1"/>
  <c r="Z2020" i="1"/>
  <c r="AA2020" i="1"/>
  <c r="AB2020" i="1"/>
  <c r="AC2020" i="1"/>
  <c r="AE2020" i="1"/>
  <c r="AF2020" i="1"/>
  <c r="AG2020" i="1" s="1"/>
  <c r="AH2020" i="1"/>
  <c r="AI2020" i="1"/>
  <c r="AJ2020" i="1"/>
  <c r="AK2020" i="1" s="1"/>
  <c r="AL2020" i="1" s="1"/>
  <c r="AN2020" i="1"/>
  <c r="AQ2020" i="1"/>
  <c r="AR2020" i="1"/>
  <c r="M2021" i="1"/>
  <c r="N2021" i="1"/>
  <c r="O2021" i="1"/>
  <c r="P2021" i="1"/>
  <c r="Q2021" i="1" s="1"/>
  <c r="R2021" i="1"/>
  <c r="S2021" i="1"/>
  <c r="T2021" i="1"/>
  <c r="U2021" i="1"/>
  <c r="V2021" i="1"/>
  <c r="W2021" i="1"/>
  <c r="X2021" i="1"/>
  <c r="Y2021" i="1"/>
  <c r="Z2021" i="1"/>
  <c r="AA2021" i="1"/>
  <c r="AD2021" i="1" s="1"/>
  <c r="AB2021" i="1"/>
  <c r="AC2021" i="1"/>
  <c r="AE2021" i="1"/>
  <c r="AF2021" i="1"/>
  <c r="AG2021" i="1" s="1"/>
  <c r="AH2021" i="1"/>
  <c r="AJ2021" i="1"/>
  <c r="AN2021" i="1"/>
  <c r="AQ2021" i="1"/>
  <c r="AR2021" i="1"/>
  <c r="M2022" i="1"/>
  <c r="N2022" i="1"/>
  <c r="O2022" i="1"/>
  <c r="P2022" i="1"/>
  <c r="Q2022" i="1" s="1"/>
  <c r="R2022" i="1"/>
  <c r="S2022" i="1"/>
  <c r="T2022" i="1"/>
  <c r="U2022" i="1"/>
  <c r="V2022" i="1"/>
  <c r="W2022" i="1"/>
  <c r="X2022" i="1"/>
  <c r="Y2022" i="1"/>
  <c r="Z2022" i="1"/>
  <c r="AA2022" i="1"/>
  <c r="AB2022" i="1"/>
  <c r="AC2022" i="1"/>
  <c r="AE2022" i="1"/>
  <c r="AF2022" i="1"/>
  <c r="AG2022" i="1" s="1"/>
  <c r="AH2022" i="1"/>
  <c r="AJ2022" i="1"/>
  <c r="AN2022" i="1"/>
  <c r="AO2022" i="1" s="1"/>
  <c r="AP2022" i="1" s="1"/>
  <c r="AQ2022" i="1"/>
  <c r="AR2022" i="1"/>
  <c r="M2023" i="1"/>
  <c r="N2023" i="1"/>
  <c r="O2023" i="1"/>
  <c r="P2023" i="1"/>
  <c r="Q2023" i="1" s="1"/>
  <c r="R2023" i="1"/>
  <c r="S2023" i="1"/>
  <c r="T2023" i="1"/>
  <c r="U2023" i="1"/>
  <c r="V2023" i="1"/>
  <c r="W2023" i="1"/>
  <c r="X2023" i="1"/>
  <c r="Y2023" i="1"/>
  <c r="Z2023" i="1"/>
  <c r="AA2023" i="1"/>
  <c r="AB2023" i="1"/>
  <c r="AC2023" i="1"/>
  <c r="AE2023" i="1"/>
  <c r="AF2023" i="1"/>
  <c r="AG2023" i="1" s="1"/>
  <c r="AH2023" i="1"/>
  <c r="AJ2023" i="1"/>
  <c r="AK2023" i="1" s="1"/>
  <c r="AL2023" i="1" s="1"/>
  <c r="AN2023" i="1"/>
  <c r="AQ2023" i="1"/>
  <c r="AR2023" i="1"/>
  <c r="M2024" i="1"/>
  <c r="N2024" i="1"/>
  <c r="O2024" i="1"/>
  <c r="P2024" i="1"/>
  <c r="Q2024" i="1" s="1"/>
  <c r="R2024" i="1"/>
  <c r="S2024" i="1"/>
  <c r="T2024" i="1"/>
  <c r="U2024" i="1"/>
  <c r="V2024" i="1"/>
  <c r="W2024" i="1"/>
  <c r="X2024" i="1"/>
  <c r="Y2024" i="1"/>
  <c r="Z2024" i="1"/>
  <c r="AA2024" i="1"/>
  <c r="AB2024" i="1"/>
  <c r="AC2024" i="1"/>
  <c r="AE2024" i="1"/>
  <c r="AF2024" i="1"/>
  <c r="AG2024" i="1" s="1"/>
  <c r="AH2024" i="1"/>
  <c r="AJ2024" i="1"/>
  <c r="AK2024" i="1" s="1"/>
  <c r="AL2024" i="1" s="1"/>
  <c r="AN2024" i="1"/>
  <c r="AQ2024" i="1"/>
  <c r="AR2024" i="1"/>
  <c r="M2025" i="1"/>
  <c r="N2025" i="1"/>
  <c r="O2025" i="1"/>
  <c r="P2025" i="1"/>
  <c r="Q2025" i="1" s="1"/>
  <c r="R2025" i="1"/>
  <c r="S2025" i="1"/>
  <c r="T2025" i="1"/>
  <c r="U2025" i="1"/>
  <c r="V2025" i="1"/>
  <c r="W2025" i="1"/>
  <c r="X2025" i="1"/>
  <c r="Y2025" i="1"/>
  <c r="Z2025" i="1"/>
  <c r="AA2025" i="1"/>
  <c r="AD2025" i="1" s="1"/>
  <c r="AB2025" i="1"/>
  <c r="AC2025" i="1"/>
  <c r="AE2025" i="1"/>
  <c r="AF2025" i="1"/>
  <c r="AG2025" i="1" s="1"/>
  <c r="AH2025" i="1"/>
  <c r="AJ2025" i="1"/>
  <c r="AN2025" i="1"/>
  <c r="AQ2025" i="1"/>
  <c r="AR2025" i="1"/>
  <c r="M2026" i="1"/>
  <c r="N2026" i="1"/>
  <c r="O2026" i="1"/>
  <c r="P2026" i="1"/>
  <c r="Q2026" i="1" s="1"/>
  <c r="R2026" i="1"/>
  <c r="S2026" i="1"/>
  <c r="T2026" i="1"/>
  <c r="U2026" i="1"/>
  <c r="V2026" i="1"/>
  <c r="W2026" i="1"/>
  <c r="X2026" i="1"/>
  <c r="Y2026" i="1"/>
  <c r="Z2026" i="1"/>
  <c r="AA2026" i="1"/>
  <c r="AB2026" i="1"/>
  <c r="AC2026" i="1"/>
  <c r="AE2026" i="1"/>
  <c r="AF2026" i="1"/>
  <c r="AG2026" i="1" s="1"/>
  <c r="AH2026" i="1"/>
  <c r="AJ2026" i="1"/>
  <c r="AN2026" i="1"/>
  <c r="AO2026" i="1" s="1"/>
  <c r="AP2026" i="1" s="1"/>
  <c r="AQ2026" i="1"/>
  <c r="AR2026" i="1"/>
  <c r="M2027" i="1"/>
  <c r="N2027" i="1"/>
  <c r="O2027" i="1"/>
  <c r="P2027" i="1"/>
  <c r="Q2027" i="1" s="1"/>
  <c r="R2027" i="1"/>
  <c r="S2027" i="1"/>
  <c r="T2027" i="1"/>
  <c r="U2027" i="1"/>
  <c r="V2027" i="1"/>
  <c r="W2027" i="1"/>
  <c r="X2027" i="1"/>
  <c r="Y2027" i="1"/>
  <c r="Z2027" i="1"/>
  <c r="AA2027" i="1"/>
  <c r="AB2027" i="1"/>
  <c r="AC2027" i="1"/>
  <c r="AE2027" i="1"/>
  <c r="AF2027" i="1"/>
  <c r="AG2027" i="1" s="1"/>
  <c r="AH2027" i="1"/>
  <c r="AJ2027" i="1"/>
  <c r="AK2027" i="1" s="1"/>
  <c r="AL2027" i="1" s="1"/>
  <c r="AN2027" i="1"/>
  <c r="AO2027" i="1" s="1"/>
  <c r="AP2027" i="1" s="1"/>
  <c r="AQ2027" i="1"/>
  <c r="AR2027" i="1"/>
  <c r="M2028" i="1"/>
  <c r="N2028" i="1"/>
  <c r="O2028" i="1"/>
  <c r="P2028" i="1"/>
  <c r="Q2028" i="1" s="1"/>
  <c r="R2028" i="1"/>
  <c r="S2028" i="1"/>
  <c r="T2028" i="1"/>
  <c r="U2028" i="1"/>
  <c r="V2028" i="1"/>
  <c r="W2028" i="1"/>
  <c r="X2028" i="1"/>
  <c r="Y2028" i="1"/>
  <c r="Z2028" i="1"/>
  <c r="AA2028" i="1"/>
  <c r="AB2028" i="1"/>
  <c r="AC2028" i="1"/>
  <c r="AE2028" i="1"/>
  <c r="AF2028" i="1"/>
  <c r="AG2028" i="1" s="1"/>
  <c r="AH2028" i="1"/>
  <c r="AI2028" i="1"/>
  <c r="AJ2028" i="1"/>
  <c r="AK2028" i="1" s="1"/>
  <c r="AL2028" i="1" s="1"/>
  <c r="AN2028" i="1"/>
  <c r="AQ2028" i="1"/>
  <c r="AR2028" i="1"/>
  <c r="M2029" i="1"/>
  <c r="N2029" i="1"/>
  <c r="O2029" i="1"/>
  <c r="P2029" i="1"/>
  <c r="Q2029" i="1" s="1"/>
  <c r="R2029" i="1"/>
  <c r="S2029" i="1"/>
  <c r="T2029" i="1"/>
  <c r="U2029" i="1"/>
  <c r="V2029" i="1"/>
  <c r="W2029" i="1"/>
  <c r="X2029" i="1"/>
  <c r="Y2029" i="1"/>
  <c r="Z2029" i="1"/>
  <c r="AA2029" i="1"/>
  <c r="AD2029" i="1" s="1"/>
  <c r="AB2029" i="1"/>
  <c r="AC2029" i="1"/>
  <c r="AE2029" i="1"/>
  <c r="AF2029" i="1"/>
  <c r="AG2029" i="1" s="1"/>
  <c r="AH2029" i="1"/>
  <c r="AJ2029" i="1"/>
  <c r="AN2029" i="1"/>
  <c r="AQ2029" i="1"/>
  <c r="AR2029" i="1"/>
  <c r="M2030" i="1"/>
  <c r="N2030" i="1"/>
  <c r="O2030" i="1"/>
  <c r="P2030" i="1"/>
  <c r="Q2030" i="1" s="1"/>
  <c r="R2030" i="1"/>
  <c r="S2030" i="1"/>
  <c r="T2030" i="1"/>
  <c r="U2030" i="1"/>
  <c r="V2030" i="1"/>
  <c r="W2030" i="1"/>
  <c r="X2030" i="1"/>
  <c r="Y2030" i="1"/>
  <c r="Z2030" i="1"/>
  <c r="AA2030" i="1"/>
  <c r="AB2030" i="1"/>
  <c r="AC2030" i="1"/>
  <c r="AE2030" i="1"/>
  <c r="AF2030" i="1"/>
  <c r="AG2030" i="1" s="1"/>
  <c r="AH2030" i="1"/>
  <c r="AJ2030" i="1"/>
  <c r="AN2030" i="1"/>
  <c r="AO2030" i="1" s="1"/>
  <c r="AP2030" i="1" s="1"/>
  <c r="AQ2030" i="1"/>
  <c r="AR2030" i="1"/>
  <c r="M2031" i="1"/>
  <c r="N2031" i="1"/>
  <c r="O2031" i="1"/>
  <c r="P2031" i="1"/>
  <c r="Q2031" i="1" s="1"/>
  <c r="R2031" i="1"/>
  <c r="S2031" i="1"/>
  <c r="T2031" i="1"/>
  <c r="U2031" i="1"/>
  <c r="V2031" i="1"/>
  <c r="W2031" i="1"/>
  <c r="X2031" i="1"/>
  <c r="Y2031" i="1"/>
  <c r="Z2031" i="1"/>
  <c r="AA2031" i="1"/>
  <c r="AB2031" i="1"/>
  <c r="AC2031" i="1"/>
  <c r="AE2031" i="1"/>
  <c r="AF2031" i="1"/>
  <c r="AG2031" i="1" s="1"/>
  <c r="AH2031" i="1"/>
  <c r="AJ2031" i="1"/>
  <c r="AK2031" i="1" s="1"/>
  <c r="AL2031" i="1" s="1"/>
  <c r="AN2031" i="1"/>
  <c r="AO2031" i="1" s="1"/>
  <c r="AP2031" i="1" s="1"/>
  <c r="AQ2031" i="1"/>
  <c r="AR2031" i="1"/>
  <c r="M2032" i="1"/>
  <c r="N2032" i="1"/>
  <c r="O2032" i="1"/>
  <c r="P2032" i="1"/>
  <c r="Q2032" i="1" s="1"/>
  <c r="R2032" i="1"/>
  <c r="S2032" i="1"/>
  <c r="T2032" i="1"/>
  <c r="U2032" i="1"/>
  <c r="V2032" i="1"/>
  <c r="W2032" i="1"/>
  <c r="X2032" i="1"/>
  <c r="Y2032" i="1"/>
  <c r="Z2032" i="1"/>
  <c r="AA2032" i="1"/>
  <c r="AB2032" i="1"/>
  <c r="AC2032" i="1"/>
  <c r="AE2032" i="1"/>
  <c r="AF2032" i="1"/>
  <c r="AG2032" i="1" s="1"/>
  <c r="AH2032" i="1"/>
  <c r="AJ2032" i="1"/>
  <c r="AK2032" i="1" s="1"/>
  <c r="AL2032" i="1" s="1"/>
  <c r="AN2032" i="1"/>
  <c r="AQ2032" i="1"/>
  <c r="AR2032" i="1"/>
  <c r="M2033" i="1"/>
  <c r="N2033" i="1"/>
  <c r="O2033" i="1"/>
  <c r="P2033" i="1"/>
  <c r="Q2033" i="1" s="1"/>
  <c r="R2033" i="1"/>
  <c r="S2033" i="1"/>
  <c r="T2033" i="1"/>
  <c r="U2033" i="1"/>
  <c r="V2033" i="1"/>
  <c r="W2033" i="1"/>
  <c r="X2033" i="1"/>
  <c r="Y2033" i="1"/>
  <c r="Z2033" i="1"/>
  <c r="AA2033" i="1"/>
  <c r="AD2033" i="1" s="1"/>
  <c r="AB2033" i="1"/>
  <c r="AC2033" i="1"/>
  <c r="AE2033" i="1"/>
  <c r="AF2033" i="1"/>
  <c r="AG2033" i="1" s="1"/>
  <c r="AH2033" i="1"/>
  <c r="AJ2033" i="1"/>
  <c r="AN2033" i="1"/>
  <c r="AQ2033" i="1"/>
  <c r="AR2033" i="1"/>
  <c r="M2034" i="1"/>
  <c r="N2034" i="1"/>
  <c r="O2034" i="1"/>
  <c r="P2034" i="1"/>
  <c r="Q2034" i="1" s="1"/>
  <c r="R2034" i="1"/>
  <c r="S2034" i="1"/>
  <c r="T2034" i="1"/>
  <c r="U2034" i="1"/>
  <c r="V2034" i="1"/>
  <c r="W2034" i="1"/>
  <c r="X2034" i="1"/>
  <c r="Y2034" i="1"/>
  <c r="Z2034" i="1"/>
  <c r="AA2034" i="1"/>
  <c r="AB2034" i="1"/>
  <c r="AC2034" i="1"/>
  <c r="AE2034" i="1"/>
  <c r="AF2034" i="1"/>
  <c r="AG2034" i="1" s="1"/>
  <c r="AH2034" i="1"/>
  <c r="AJ2034" i="1"/>
  <c r="AN2034" i="1"/>
  <c r="AO2034" i="1" s="1"/>
  <c r="AP2034" i="1" s="1"/>
  <c r="AQ2034" i="1"/>
  <c r="AR2034" i="1"/>
  <c r="M2035" i="1"/>
  <c r="N2035" i="1"/>
  <c r="O2035" i="1"/>
  <c r="P2035" i="1"/>
  <c r="Q2035" i="1" s="1"/>
  <c r="R2035" i="1"/>
  <c r="S2035" i="1"/>
  <c r="T2035" i="1"/>
  <c r="U2035" i="1"/>
  <c r="V2035" i="1"/>
  <c r="W2035" i="1"/>
  <c r="X2035" i="1"/>
  <c r="Y2035" i="1"/>
  <c r="Z2035" i="1"/>
  <c r="AA2035" i="1"/>
  <c r="AB2035" i="1"/>
  <c r="AC2035" i="1"/>
  <c r="AE2035" i="1"/>
  <c r="AF2035" i="1"/>
  <c r="AG2035" i="1" s="1"/>
  <c r="AH2035" i="1"/>
  <c r="AJ2035" i="1"/>
  <c r="AK2035" i="1" s="1"/>
  <c r="AL2035" i="1" s="1"/>
  <c r="AN2035" i="1"/>
  <c r="AO2035" i="1" s="1"/>
  <c r="AP2035" i="1" s="1"/>
  <c r="AQ2035" i="1"/>
  <c r="AR2035" i="1"/>
  <c r="M2036" i="1"/>
  <c r="N2036" i="1"/>
  <c r="O2036" i="1"/>
  <c r="P2036" i="1"/>
  <c r="Q2036" i="1" s="1"/>
  <c r="R2036" i="1"/>
  <c r="S2036" i="1"/>
  <c r="T2036" i="1"/>
  <c r="U2036" i="1"/>
  <c r="V2036" i="1"/>
  <c r="W2036" i="1"/>
  <c r="X2036" i="1"/>
  <c r="Y2036" i="1"/>
  <c r="Z2036" i="1"/>
  <c r="AA2036" i="1"/>
  <c r="AB2036" i="1"/>
  <c r="AC2036" i="1"/>
  <c r="AE2036" i="1"/>
  <c r="AF2036" i="1"/>
  <c r="AG2036" i="1" s="1"/>
  <c r="AH2036" i="1"/>
  <c r="AJ2036" i="1"/>
  <c r="AK2036" i="1" s="1"/>
  <c r="AL2036" i="1" s="1"/>
  <c r="AN2036" i="1"/>
  <c r="AQ2036" i="1"/>
  <c r="AR2036" i="1"/>
  <c r="M2037" i="1"/>
  <c r="N2037" i="1"/>
  <c r="O2037" i="1"/>
  <c r="P2037" i="1"/>
  <c r="Q2037" i="1" s="1"/>
  <c r="R2037" i="1"/>
  <c r="S2037" i="1"/>
  <c r="T2037" i="1"/>
  <c r="U2037" i="1"/>
  <c r="V2037" i="1"/>
  <c r="W2037" i="1"/>
  <c r="X2037" i="1"/>
  <c r="Y2037" i="1"/>
  <c r="Z2037" i="1"/>
  <c r="AA2037" i="1"/>
  <c r="AD2037" i="1" s="1"/>
  <c r="AB2037" i="1"/>
  <c r="AC2037" i="1"/>
  <c r="AE2037" i="1"/>
  <c r="AF2037" i="1"/>
  <c r="AG2037" i="1" s="1"/>
  <c r="AH2037" i="1"/>
  <c r="AJ2037" i="1"/>
  <c r="AN2037" i="1"/>
  <c r="AQ2037" i="1"/>
  <c r="AR2037" i="1"/>
  <c r="M2038" i="1"/>
  <c r="N2038" i="1"/>
  <c r="O2038" i="1"/>
  <c r="P2038" i="1"/>
  <c r="Q2038" i="1" s="1"/>
  <c r="R2038" i="1"/>
  <c r="S2038" i="1"/>
  <c r="T2038" i="1"/>
  <c r="U2038" i="1"/>
  <c r="V2038" i="1"/>
  <c r="W2038" i="1"/>
  <c r="X2038" i="1"/>
  <c r="Y2038" i="1"/>
  <c r="Z2038" i="1"/>
  <c r="AA2038" i="1"/>
  <c r="AB2038" i="1"/>
  <c r="AC2038" i="1"/>
  <c r="AE2038" i="1"/>
  <c r="AF2038" i="1"/>
  <c r="AG2038" i="1" s="1"/>
  <c r="AH2038" i="1"/>
  <c r="AJ2038" i="1"/>
  <c r="AN2038" i="1"/>
  <c r="AO2038" i="1" s="1"/>
  <c r="AP2038" i="1" s="1"/>
  <c r="AQ2038" i="1"/>
  <c r="AR2038" i="1"/>
  <c r="M2039" i="1"/>
  <c r="N2039" i="1"/>
  <c r="O2039" i="1"/>
  <c r="P2039" i="1"/>
  <c r="Q2039" i="1" s="1"/>
  <c r="R2039" i="1"/>
  <c r="S2039" i="1"/>
  <c r="T2039" i="1"/>
  <c r="U2039" i="1"/>
  <c r="V2039" i="1"/>
  <c r="W2039" i="1"/>
  <c r="X2039" i="1"/>
  <c r="Y2039" i="1"/>
  <c r="Z2039" i="1"/>
  <c r="AA2039" i="1"/>
  <c r="AB2039" i="1"/>
  <c r="AC2039" i="1"/>
  <c r="AE2039" i="1"/>
  <c r="AF2039" i="1"/>
  <c r="AG2039" i="1" s="1"/>
  <c r="AH2039" i="1"/>
  <c r="AJ2039" i="1"/>
  <c r="AK2039" i="1" s="1"/>
  <c r="AL2039" i="1" s="1"/>
  <c r="AN2039" i="1"/>
  <c r="AO2039" i="1" s="1"/>
  <c r="AP2039" i="1" s="1"/>
  <c r="AQ2039" i="1"/>
  <c r="AR2039" i="1"/>
  <c r="M2040" i="1"/>
  <c r="N2040" i="1"/>
  <c r="O2040" i="1"/>
  <c r="P2040" i="1"/>
  <c r="Q2040" i="1" s="1"/>
  <c r="R2040" i="1"/>
  <c r="S2040" i="1"/>
  <c r="T2040" i="1"/>
  <c r="U2040" i="1"/>
  <c r="V2040" i="1"/>
  <c r="W2040" i="1"/>
  <c r="X2040" i="1"/>
  <c r="Y2040" i="1"/>
  <c r="Z2040" i="1"/>
  <c r="AA2040" i="1"/>
  <c r="AB2040" i="1"/>
  <c r="AC2040" i="1"/>
  <c r="AE2040" i="1"/>
  <c r="AF2040" i="1"/>
  <c r="AG2040" i="1" s="1"/>
  <c r="AH2040" i="1"/>
  <c r="AJ2040" i="1"/>
  <c r="AK2040" i="1" s="1"/>
  <c r="AL2040" i="1" s="1"/>
  <c r="AN2040" i="1"/>
  <c r="AQ2040" i="1"/>
  <c r="AR2040" i="1"/>
  <c r="M2041" i="1"/>
  <c r="N2041" i="1"/>
  <c r="O2041" i="1"/>
  <c r="P2041" i="1"/>
  <c r="Q2041" i="1" s="1"/>
  <c r="R2041" i="1"/>
  <c r="S2041" i="1"/>
  <c r="T2041" i="1"/>
  <c r="U2041" i="1"/>
  <c r="V2041" i="1"/>
  <c r="W2041" i="1"/>
  <c r="X2041" i="1"/>
  <c r="Y2041" i="1"/>
  <c r="Z2041" i="1"/>
  <c r="AA2041" i="1"/>
  <c r="AD2041" i="1" s="1"/>
  <c r="AB2041" i="1"/>
  <c r="AC2041" i="1"/>
  <c r="AE2041" i="1"/>
  <c r="AF2041" i="1"/>
  <c r="AG2041" i="1" s="1"/>
  <c r="AH2041" i="1"/>
  <c r="AJ2041" i="1"/>
  <c r="AN2041" i="1"/>
  <c r="AQ2041" i="1"/>
  <c r="AR2041" i="1"/>
  <c r="M2042" i="1"/>
  <c r="N2042" i="1"/>
  <c r="O2042" i="1"/>
  <c r="P2042" i="1"/>
  <c r="Q2042" i="1" s="1"/>
  <c r="R2042" i="1"/>
  <c r="S2042" i="1"/>
  <c r="T2042" i="1"/>
  <c r="U2042" i="1"/>
  <c r="V2042" i="1"/>
  <c r="W2042" i="1"/>
  <c r="X2042" i="1"/>
  <c r="Y2042" i="1"/>
  <c r="Z2042" i="1"/>
  <c r="AA2042" i="1"/>
  <c r="AB2042" i="1"/>
  <c r="AC2042" i="1"/>
  <c r="AE2042" i="1"/>
  <c r="AF2042" i="1"/>
  <c r="AG2042" i="1" s="1"/>
  <c r="AH2042" i="1"/>
  <c r="AJ2042" i="1"/>
  <c r="AN2042" i="1"/>
  <c r="AO2042" i="1" s="1"/>
  <c r="AP2042" i="1" s="1"/>
  <c r="AQ2042" i="1"/>
  <c r="AR2042" i="1"/>
  <c r="M2043" i="1"/>
  <c r="N2043" i="1"/>
  <c r="O2043" i="1"/>
  <c r="P2043" i="1"/>
  <c r="Q2043" i="1" s="1"/>
  <c r="R2043" i="1"/>
  <c r="S2043" i="1"/>
  <c r="T2043" i="1"/>
  <c r="U2043" i="1"/>
  <c r="V2043" i="1"/>
  <c r="W2043" i="1"/>
  <c r="X2043" i="1"/>
  <c r="Y2043" i="1"/>
  <c r="Z2043" i="1"/>
  <c r="AA2043" i="1"/>
  <c r="AB2043" i="1"/>
  <c r="AC2043" i="1"/>
  <c r="AE2043" i="1"/>
  <c r="AF2043" i="1"/>
  <c r="AG2043" i="1" s="1"/>
  <c r="AH2043" i="1"/>
  <c r="AJ2043" i="1"/>
  <c r="AK2043" i="1" s="1"/>
  <c r="AL2043" i="1" s="1"/>
  <c r="AN2043" i="1"/>
  <c r="AQ2043" i="1"/>
  <c r="AR2043" i="1"/>
  <c r="M2044" i="1"/>
  <c r="N2044" i="1"/>
  <c r="O2044" i="1"/>
  <c r="P2044" i="1"/>
  <c r="Q2044" i="1" s="1"/>
  <c r="R2044" i="1"/>
  <c r="S2044" i="1"/>
  <c r="T2044" i="1"/>
  <c r="U2044" i="1"/>
  <c r="V2044" i="1"/>
  <c r="W2044" i="1"/>
  <c r="X2044" i="1"/>
  <c r="Y2044" i="1"/>
  <c r="Z2044" i="1"/>
  <c r="AA2044" i="1"/>
  <c r="AB2044" i="1"/>
  <c r="AC2044" i="1"/>
  <c r="AE2044" i="1"/>
  <c r="AF2044" i="1"/>
  <c r="AG2044" i="1" s="1"/>
  <c r="AH2044" i="1"/>
  <c r="AJ2044" i="1"/>
  <c r="AN2044" i="1"/>
  <c r="AO2044" i="1" s="1"/>
  <c r="AP2044" i="1" s="1"/>
  <c r="AQ2044" i="1"/>
  <c r="AR2044" i="1"/>
  <c r="M2045" i="1"/>
  <c r="N2045" i="1"/>
  <c r="O2045" i="1"/>
  <c r="P2045" i="1"/>
  <c r="Q2045" i="1" s="1"/>
  <c r="R2045" i="1"/>
  <c r="S2045" i="1"/>
  <c r="T2045" i="1"/>
  <c r="U2045" i="1"/>
  <c r="V2045" i="1"/>
  <c r="W2045" i="1"/>
  <c r="X2045" i="1"/>
  <c r="Y2045" i="1"/>
  <c r="Z2045" i="1"/>
  <c r="AA2045" i="1"/>
  <c r="AB2045" i="1"/>
  <c r="AC2045" i="1"/>
  <c r="AE2045" i="1"/>
  <c r="AF2045" i="1"/>
  <c r="AG2045" i="1" s="1"/>
  <c r="AH2045" i="1"/>
  <c r="AJ2045" i="1"/>
  <c r="AK2045" i="1" s="1"/>
  <c r="AL2045" i="1" s="1"/>
  <c r="AN2045" i="1"/>
  <c r="AQ2045" i="1"/>
  <c r="AR2045" i="1"/>
  <c r="M2046" i="1"/>
  <c r="N2046" i="1"/>
  <c r="O2046" i="1"/>
  <c r="P2046" i="1"/>
  <c r="Q2046" i="1" s="1"/>
  <c r="R2046" i="1"/>
  <c r="S2046" i="1"/>
  <c r="T2046" i="1"/>
  <c r="U2046" i="1"/>
  <c r="V2046" i="1"/>
  <c r="W2046" i="1"/>
  <c r="X2046" i="1"/>
  <c r="Y2046" i="1"/>
  <c r="Z2046" i="1"/>
  <c r="AA2046" i="1"/>
  <c r="AB2046" i="1"/>
  <c r="AC2046" i="1"/>
  <c r="AE2046" i="1"/>
  <c r="AF2046" i="1"/>
  <c r="AG2046" i="1" s="1"/>
  <c r="AH2046" i="1"/>
  <c r="AJ2046" i="1"/>
  <c r="AN2046" i="1"/>
  <c r="AQ2046" i="1"/>
  <c r="AR2046" i="1"/>
  <c r="M2047" i="1"/>
  <c r="N2047" i="1"/>
  <c r="O2047" i="1"/>
  <c r="P2047" i="1"/>
  <c r="Q2047" i="1" s="1"/>
  <c r="R2047" i="1"/>
  <c r="S2047" i="1"/>
  <c r="T2047" i="1"/>
  <c r="U2047" i="1"/>
  <c r="V2047" i="1"/>
  <c r="W2047" i="1"/>
  <c r="X2047" i="1"/>
  <c r="Y2047" i="1"/>
  <c r="Z2047" i="1"/>
  <c r="AA2047" i="1"/>
  <c r="AB2047" i="1"/>
  <c r="AC2047" i="1"/>
  <c r="AE2047" i="1"/>
  <c r="AF2047" i="1"/>
  <c r="AG2047" i="1" s="1"/>
  <c r="AH2047" i="1"/>
  <c r="AJ2047" i="1"/>
  <c r="AN2047" i="1"/>
  <c r="AO2047" i="1" s="1"/>
  <c r="AP2047" i="1" s="1"/>
  <c r="AQ2047" i="1"/>
  <c r="AR2047" i="1"/>
  <c r="M2048" i="1"/>
  <c r="N2048" i="1"/>
  <c r="O2048" i="1"/>
  <c r="P2048" i="1"/>
  <c r="Q2048" i="1" s="1"/>
  <c r="R2048" i="1"/>
  <c r="S2048" i="1"/>
  <c r="T2048" i="1"/>
  <c r="U2048" i="1"/>
  <c r="V2048" i="1"/>
  <c r="W2048" i="1"/>
  <c r="X2048" i="1"/>
  <c r="Y2048" i="1"/>
  <c r="Z2048" i="1"/>
  <c r="AA2048" i="1"/>
  <c r="AB2048" i="1"/>
  <c r="AC2048" i="1"/>
  <c r="AE2048" i="1"/>
  <c r="AF2048" i="1"/>
  <c r="AG2048" i="1" s="1"/>
  <c r="AH2048" i="1"/>
  <c r="AJ2048" i="1"/>
  <c r="AK2048" i="1" s="1"/>
  <c r="AL2048" i="1" s="1"/>
  <c r="AN2048" i="1"/>
  <c r="AQ2048" i="1"/>
  <c r="AR2048" i="1"/>
  <c r="M2049" i="1"/>
  <c r="N2049" i="1"/>
  <c r="O2049" i="1"/>
  <c r="P2049" i="1"/>
  <c r="Q2049" i="1" s="1"/>
  <c r="R2049" i="1"/>
  <c r="S2049" i="1"/>
  <c r="T2049" i="1"/>
  <c r="U2049" i="1"/>
  <c r="V2049" i="1"/>
  <c r="W2049" i="1"/>
  <c r="X2049" i="1"/>
  <c r="Y2049" i="1"/>
  <c r="Z2049" i="1"/>
  <c r="AA2049" i="1"/>
  <c r="AB2049" i="1"/>
  <c r="AC2049" i="1"/>
  <c r="AE2049" i="1"/>
  <c r="AF2049" i="1"/>
  <c r="AG2049" i="1" s="1"/>
  <c r="AH2049" i="1"/>
  <c r="AJ2049" i="1"/>
  <c r="AN2049" i="1"/>
  <c r="AO2049" i="1" s="1"/>
  <c r="AP2049" i="1" s="1"/>
  <c r="AQ2049" i="1"/>
  <c r="AR2049" i="1"/>
  <c r="M2050" i="1"/>
  <c r="N2050" i="1"/>
  <c r="O2050" i="1"/>
  <c r="P2050" i="1"/>
  <c r="Q2050" i="1" s="1"/>
  <c r="R2050" i="1"/>
  <c r="S2050" i="1"/>
  <c r="T2050" i="1"/>
  <c r="U2050" i="1"/>
  <c r="V2050" i="1"/>
  <c r="W2050" i="1"/>
  <c r="X2050" i="1"/>
  <c r="Y2050" i="1"/>
  <c r="Z2050" i="1"/>
  <c r="AA2050" i="1"/>
  <c r="AB2050" i="1"/>
  <c r="AC2050" i="1"/>
  <c r="AE2050" i="1"/>
  <c r="AF2050" i="1"/>
  <c r="AG2050" i="1" s="1"/>
  <c r="AH2050" i="1"/>
  <c r="AJ2050" i="1"/>
  <c r="AK2050" i="1" s="1"/>
  <c r="AL2050" i="1" s="1"/>
  <c r="AN2050" i="1"/>
  <c r="AO2050" i="1" s="1"/>
  <c r="AP2050" i="1" s="1"/>
  <c r="AQ2050" i="1"/>
  <c r="AR2050" i="1"/>
  <c r="M2051" i="1"/>
  <c r="N2051" i="1"/>
  <c r="O2051" i="1"/>
  <c r="P2051" i="1"/>
  <c r="Q2051" i="1" s="1"/>
  <c r="R2051" i="1"/>
  <c r="S2051" i="1"/>
  <c r="T2051" i="1"/>
  <c r="U2051" i="1"/>
  <c r="V2051" i="1"/>
  <c r="W2051" i="1"/>
  <c r="X2051" i="1"/>
  <c r="Y2051" i="1"/>
  <c r="Z2051" i="1"/>
  <c r="AA2051" i="1"/>
  <c r="AB2051" i="1"/>
  <c r="AC2051" i="1"/>
  <c r="AE2051" i="1"/>
  <c r="AF2051" i="1"/>
  <c r="AG2051" i="1" s="1"/>
  <c r="AH2051" i="1"/>
  <c r="AJ2051" i="1"/>
  <c r="AK2051" i="1" s="1"/>
  <c r="AL2051" i="1" s="1"/>
  <c r="AN2051" i="1"/>
  <c r="AO2051" i="1" s="1"/>
  <c r="AP2051" i="1" s="1"/>
  <c r="AQ2051" i="1"/>
  <c r="AR2051" i="1"/>
  <c r="M2052" i="1"/>
  <c r="N2052" i="1"/>
  <c r="O2052" i="1"/>
  <c r="P2052" i="1"/>
  <c r="Q2052" i="1" s="1"/>
  <c r="R2052" i="1"/>
  <c r="S2052" i="1"/>
  <c r="T2052" i="1"/>
  <c r="U2052" i="1"/>
  <c r="V2052" i="1"/>
  <c r="W2052" i="1"/>
  <c r="X2052" i="1"/>
  <c r="Y2052" i="1"/>
  <c r="Z2052" i="1"/>
  <c r="AA2052" i="1"/>
  <c r="AB2052" i="1"/>
  <c r="AC2052" i="1"/>
  <c r="AE2052" i="1"/>
  <c r="AF2052" i="1"/>
  <c r="AG2052" i="1" s="1"/>
  <c r="AH2052" i="1"/>
  <c r="AJ2052" i="1"/>
  <c r="AK2052" i="1" s="1"/>
  <c r="AL2052" i="1" s="1"/>
  <c r="AN2052" i="1"/>
  <c r="AO2052" i="1" s="1"/>
  <c r="AP2052" i="1"/>
  <c r="AQ2052" i="1"/>
  <c r="AR2052" i="1"/>
  <c r="M2053" i="1"/>
  <c r="N2053" i="1"/>
  <c r="O2053" i="1"/>
  <c r="P2053" i="1"/>
  <c r="Q2053" i="1" s="1"/>
  <c r="R2053" i="1"/>
  <c r="S2053" i="1"/>
  <c r="T2053" i="1"/>
  <c r="U2053" i="1"/>
  <c r="V2053" i="1"/>
  <c r="W2053" i="1"/>
  <c r="X2053" i="1"/>
  <c r="Y2053" i="1"/>
  <c r="Z2053" i="1"/>
  <c r="AA2053" i="1"/>
  <c r="AB2053" i="1"/>
  <c r="AC2053" i="1"/>
  <c r="AE2053" i="1"/>
  <c r="AF2053" i="1"/>
  <c r="AG2053" i="1" s="1"/>
  <c r="AH2053" i="1"/>
  <c r="AJ2053" i="1"/>
  <c r="AK2053" i="1" s="1"/>
  <c r="AL2053" i="1"/>
  <c r="AN2053" i="1"/>
  <c r="AQ2053" i="1"/>
  <c r="AR2053" i="1"/>
  <c r="M2054" i="1"/>
  <c r="N2054" i="1"/>
  <c r="O2054" i="1"/>
  <c r="P2054" i="1"/>
  <c r="Q2054" i="1" s="1"/>
  <c r="R2054" i="1"/>
  <c r="S2054" i="1"/>
  <c r="T2054" i="1"/>
  <c r="U2054" i="1"/>
  <c r="V2054" i="1"/>
  <c r="W2054" i="1"/>
  <c r="X2054" i="1"/>
  <c r="Y2054" i="1"/>
  <c r="Z2054" i="1"/>
  <c r="AA2054" i="1"/>
  <c r="AD2054" i="1" s="1"/>
  <c r="AB2054" i="1"/>
  <c r="AC2054" i="1"/>
  <c r="AE2054" i="1"/>
  <c r="AF2054" i="1"/>
  <c r="AG2054" i="1" s="1"/>
  <c r="AH2054" i="1"/>
  <c r="AJ2054" i="1"/>
  <c r="AN2054" i="1"/>
  <c r="AO2054" i="1" s="1"/>
  <c r="AP2054" i="1" s="1"/>
  <c r="AQ2054" i="1"/>
  <c r="AR2054" i="1"/>
  <c r="M2055" i="1"/>
  <c r="N2055" i="1"/>
  <c r="O2055" i="1"/>
  <c r="P2055" i="1"/>
  <c r="Q2055" i="1" s="1"/>
  <c r="R2055" i="1"/>
  <c r="S2055" i="1"/>
  <c r="T2055" i="1"/>
  <c r="U2055" i="1"/>
  <c r="V2055" i="1"/>
  <c r="W2055" i="1"/>
  <c r="X2055" i="1"/>
  <c r="Y2055" i="1"/>
  <c r="Z2055" i="1"/>
  <c r="AA2055" i="1"/>
  <c r="AB2055" i="1"/>
  <c r="AC2055" i="1"/>
  <c r="AE2055" i="1"/>
  <c r="AF2055" i="1"/>
  <c r="AG2055" i="1" s="1"/>
  <c r="AH2055" i="1"/>
  <c r="AJ2055" i="1"/>
  <c r="AK2055" i="1" s="1"/>
  <c r="AL2055" i="1" s="1"/>
  <c r="AN2055" i="1"/>
  <c r="AO2055" i="1" s="1"/>
  <c r="AP2055" i="1"/>
  <c r="AQ2055" i="1"/>
  <c r="AR2055" i="1"/>
  <c r="M2056" i="1"/>
  <c r="N2056" i="1"/>
  <c r="O2056" i="1"/>
  <c r="P2056" i="1"/>
  <c r="Q2056" i="1" s="1"/>
  <c r="R2056" i="1"/>
  <c r="S2056" i="1"/>
  <c r="T2056" i="1"/>
  <c r="U2056" i="1"/>
  <c r="V2056" i="1"/>
  <c r="W2056" i="1"/>
  <c r="X2056" i="1"/>
  <c r="Y2056" i="1"/>
  <c r="Z2056" i="1"/>
  <c r="AA2056" i="1"/>
  <c r="AB2056" i="1"/>
  <c r="AC2056" i="1"/>
  <c r="AE2056" i="1"/>
  <c r="AF2056" i="1"/>
  <c r="AG2056" i="1" s="1"/>
  <c r="AH2056" i="1"/>
  <c r="AJ2056" i="1"/>
  <c r="AK2056" i="1" s="1"/>
  <c r="AL2056" i="1" s="1"/>
  <c r="AN2056" i="1"/>
  <c r="AO2056" i="1" s="1"/>
  <c r="AP2056" i="1" s="1"/>
  <c r="AQ2056" i="1"/>
  <c r="AR2056" i="1"/>
  <c r="M2057" i="1"/>
  <c r="N2057" i="1"/>
  <c r="O2057" i="1"/>
  <c r="P2057" i="1"/>
  <c r="Q2057" i="1" s="1"/>
  <c r="R2057" i="1"/>
  <c r="S2057" i="1"/>
  <c r="T2057" i="1"/>
  <c r="U2057" i="1"/>
  <c r="V2057" i="1"/>
  <c r="W2057" i="1"/>
  <c r="X2057" i="1"/>
  <c r="Y2057" i="1"/>
  <c r="Z2057" i="1"/>
  <c r="AA2057" i="1"/>
  <c r="AB2057" i="1"/>
  <c r="AC2057" i="1"/>
  <c r="AE2057" i="1"/>
  <c r="AF2057" i="1"/>
  <c r="AG2057" i="1" s="1"/>
  <c r="AH2057" i="1"/>
  <c r="AJ2057" i="1"/>
  <c r="AK2057" i="1" s="1"/>
  <c r="AL2057" i="1" s="1"/>
  <c r="AN2057" i="1"/>
  <c r="AO2057" i="1" s="1"/>
  <c r="AP2057" i="1"/>
  <c r="AQ2057" i="1"/>
  <c r="AR2057" i="1"/>
  <c r="M2058" i="1"/>
  <c r="N2058" i="1"/>
  <c r="O2058" i="1"/>
  <c r="P2058" i="1"/>
  <c r="Q2058" i="1" s="1"/>
  <c r="R2058" i="1"/>
  <c r="S2058" i="1"/>
  <c r="T2058" i="1"/>
  <c r="U2058" i="1"/>
  <c r="V2058" i="1"/>
  <c r="W2058" i="1"/>
  <c r="X2058" i="1"/>
  <c r="Y2058" i="1"/>
  <c r="Z2058" i="1"/>
  <c r="AA2058" i="1"/>
  <c r="AB2058" i="1"/>
  <c r="AC2058" i="1"/>
  <c r="AE2058" i="1"/>
  <c r="AF2058" i="1"/>
  <c r="AG2058" i="1" s="1"/>
  <c r="AH2058" i="1"/>
  <c r="AJ2058" i="1"/>
  <c r="AK2058" i="1" s="1"/>
  <c r="AL2058" i="1"/>
  <c r="AN2058" i="1"/>
  <c r="AQ2058" i="1"/>
  <c r="AR2058" i="1"/>
  <c r="M2059" i="1"/>
  <c r="N2059" i="1"/>
  <c r="O2059" i="1"/>
  <c r="P2059" i="1"/>
  <c r="Q2059" i="1" s="1"/>
  <c r="R2059" i="1"/>
  <c r="S2059" i="1"/>
  <c r="T2059" i="1"/>
  <c r="U2059" i="1"/>
  <c r="V2059" i="1"/>
  <c r="W2059" i="1"/>
  <c r="X2059" i="1"/>
  <c r="Y2059" i="1"/>
  <c r="Z2059" i="1"/>
  <c r="AA2059" i="1"/>
  <c r="AD2059" i="1" s="1"/>
  <c r="AB2059" i="1"/>
  <c r="AC2059" i="1"/>
  <c r="AE2059" i="1"/>
  <c r="AF2059" i="1"/>
  <c r="AG2059" i="1" s="1"/>
  <c r="AH2059" i="1"/>
  <c r="AJ2059" i="1"/>
  <c r="AN2059" i="1"/>
  <c r="AO2059" i="1" s="1"/>
  <c r="AP2059" i="1" s="1"/>
  <c r="AQ2059" i="1"/>
  <c r="AR2059" i="1"/>
  <c r="M2060" i="1"/>
  <c r="N2060" i="1"/>
  <c r="O2060" i="1"/>
  <c r="P2060" i="1"/>
  <c r="Q2060" i="1" s="1"/>
  <c r="R2060" i="1"/>
  <c r="S2060" i="1"/>
  <c r="T2060" i="1"/>
  <c r="U2060" i="1"/>
  <c r="V2060" i="1"/>
  <c r="W2060" i="1"/>
  <c r="X2060" i="1"/>
  <c r="Y2060" i="1"/>
  <c r="Z2060" i="1"/>
  <c r="AA2060" i="1"/>
  <c r="AB2060" i="1"/>
  <c r="AC2060" i="1"/>
  <c r="AE2060" i="1"/>
  <c r="AF2060" i="1"/>
  <c r="AG2060" i="1" s="1"/>
  <c r="AH2060" i="1"/>
  <c r="AJ2060" i="1"/>
  <c r="AN2060" i="1"/>
  <c r="AQ2060" i="1"/>
  <c r="AR2060" i="1"/>
  <c r="M2061" i="1"/>
  <c r="N2061" i="1"/>
  <c r="O2061" i="1"/>
  <c r="P2061" i="1"/>
  <c r="Q2061" i="1" s="1"/>
  <c r="R2061" i="1"/>
  <c r="S2061" i="1"/>
  <c r="T2061" i="1"/>
  <c r="U2061" i="1"/>
  <c r="V2061" i="1"/>
  <c r="W2061" i="1"/>
  <c r="X2061" i="1"/>
  <c r="Y2061" i="1"/>
  <c r="Z2061" i="1"/>
  <c r="AA2061" i="1"/>
  <c r="AB2061" i="1"/>
  <c r="AC2061" i="1"/>
  <c r="AE2061" i="1"/>
  <c r="AF2061" i="1"/>
  <c r="AG2061" i="1" s="1"/>
  <c r="AH2061" i="1"/>
  <c r="AJ2061" i="1"/>
  <c r="AN2061" i="1"/>
  <c r="AQ2061" i="1"/>
  <c r="AR2061" i="1"/>
  <c r="M2062" i="1"/>
  <c r="N2062" i="1"/>
  <c r="O2062" i="1"/>
  <c r="P2062" i="1"/>
  <c r="Q2062" i="1" s="1"/>
  <c r="R2062" i="1"/>
  <c r="S2062" i="1"/>
  <c r="T2062" i="1"/>
  <c r="U2062" i="1"/>
  <c r="V2062" i="1"/>
  <c r="W2062" i="1"/>
  <c r="X2062" i="1"/>
  <c r="Y2062" i="1"/>
  <c r="Z2062" i="1"/>
  <c r="AA2062" i="1"/>
  <c r="AB2062" i="1"/>
  <c r="AC2062" i="1"/>
  <c r="AE2062" i="1"/>
  <c r="AF2062" i="1"/>
  <c r="AG2062" i="1" s="1"/>
  <c r="AH2062" i="1"/>
  <c r="AJ2062" i="1"/>
  <c r="AN2062" i="1"/>
  <c r="AQ2062" i="1"/>
  <c r="AR2062" i="1"/>
  <c r="M2063" i="1"/>
  <c r="N2063" i="1"/>
  <c r="O2063" i="1"/>
  <c r="P2063" i="1"/>
  <c r="Q2063" i="1" s="1"/>
  <c r="R2063" i="1"/>
  <c r="S2063" i="1"/>
  <c r="T2063" i="1"/>
  <c r="U2063" i="1"/>
  <c r="V2063" i="1"/>
  <c r="W2063" i="1"/>
  <c r="X2063" i="1"/>
  <c r="Y2063" i="1"/>
  <c r="Z2063" i="1"/>
  <c r="AA2063" i="1"/>
  <c r="AB2063" i="1"/>
  <c r="AC2063" i="1"/>
  <c r="AE2063" i="1"/>
  <c r="AF2063" i="1"/>
  <c r="AG2063" i="1" s="1"/>
  <c r="AH2063" i="1"/>
  <c r="AJ2063" i="1"/>
  <c r="AN2063" i="1"/>
  <c r="AO2063" i="1" s="1"/>
  <c r="AP2063" i="1" s="1"/>
  <c r="AQ2063" i="1"/>
  <c r="AR2063" i="1"/>
  <c r="M2064" i="1"/>
  <c r="N2064" i="1"/>
  <c r="O2064" i="1"/>
  <c r="P2064" i="1"/>
  <c r="Q2064" i="1" s="1"/>
  <c r="R2064" i="1"/>
  <c r="S2064" i="1"/>
  <c r="T2064" i="1"/>
  <c r="U2064" i="1"/>
  <c r="V2064" i="1"/>
  <c r="W2064" i="1"/>
  <c r="X2064" i="1"/>
  <c r="Y2064" i="1"/>
  <c r="Z2064" i="1"/>
  <c r="AA2064" i="1"/>
  <c r="AB2064" i="1"/>
  <c r="AC2064" i="1"/>
  <c r="AE2064" i="1"/>
  <c r="AF2064" i="1"/>
  <c r="AG2064" i="1" s="1"/>
  <c r="AH2064" i="1"/>
  <c r="AJ2064" i="1"/>
  <c r="AN2064" i="1"/>
  <c r="AQ2064" i="1"/>
  <c r="AR2064" i="1"/>
  <c r="M2065" i="1"/>
  <c r="N2065" i="1"/>
  <c r="O2065" i="1"/>
  <c r="P2065" i="1"/>
  <c r="Q2065" i="1" s="1"/>
  <c r="R2065" i="1"/>
  <c r="S2065" i="1"/>
  <c r="T2065" i="1"/>
  <c r="U2065" i="1"/>
  <c r="V2065" i="1"/>
  <c r="W2065" i="1"/>
  <c r="X2065" i="1"/>
  <c r="Y2065" i="1"/>
  <c r="Z2065" i="1"/>
  <c r="AA2065" i="1"/>
  <c r="AB2065" i="1"/>
  <c r="AC2065" i="1"/>
  <c r="AE2065" i="1"/>
  <c r="AF2065" i="1"/>
  <c r="AG2065" i="1" s="1"/>
  <c r="AH2065" i="1"/>
  <c r="AJ2065" i="1"/>
  <c r="AN2065" i="1"/>
  <c r="AQ2065" i="1"/>
  <c r="AR2065" i="1"/>
  <c r="M2066" i="1"/>
  <c r="N2066" i="1"/>
  <c r="O2066" i="1"/>
  <c r="P2066" i="1"/>
  <c r="Q2066" i="1" s="1"/>
  <c r="R2066" i="1"/>
  <c r="S2066" i="1"/>
  <c r="T2066" i="1"/>
  <c r="U2066" i="1"/>
  <c r="V2066" i="1"/>
  <c r="W2066" i="1"/>
  <c r="X2066" i="1"/>
  <c r="Y2066" i="1"/>
  <c r="Z2066" i="1"/>
  <c r="AA2066" i="1"/>
  <c r="AD2066" i="1" s="1"/>
  <c r="AB2066" i="1"/>
  <c r="AC2066" i="1"/>
  <c r="AE2066" i="1"/>
  <c r="AF2066" i="1"/>
  <c r="AG2066" i="1" s="1"/>
  <c r="AH2066" i="1"/>
  <c r="AJ2066" i="1"/>
  <c r="AN2066" i="1"/>
  <c r="AQ2066" i="1"/>
  <c r="AR2066" i="1"/>
  <c r="M2067" i="1"/>
  <c r="N2067" i="1"/>
  <c r="O2067" i="1"/>
  <c r="P2067" i="1"/>
  <c r="Q2067" i="1" s="1"/>
  <c r="R2067" i="1"/>
  <c r="S2067" i="1"/>
  <c r="T2067" i="1"/>
  <c r="U2067" i="1"/>
  <c r="V2067" i="1"/>
  <c r="W2067" i="1"/>
  <c r="X2067" i="1"/>
  <c r="Y2067" i="1"/>
  <c r="Z2067" i="1"/>
  <c r="AA2067" i="1"/>
  <c r="AB2067" i="1"/>
  <c r="AC2067" i="1"/>
  <c r="AE2067" i="1"/>
  <c r="AF2067" i="1"/>
  <c r="AG2067" i="1" s="1"/>
  <c r="AH2067" i="1"/>
  <c r="AJ2067" i="1"/>
  <c r="AN2067" i="1"/>
  <c r="AO2067" i="1" s="1"/>
  <c r="AP2067" i="1" s="1"/>
  <c r="AQ2067" i="1"/>
  <c r="AR2067" i="1"/>
  <c r="M2068" i="1"/>
  <c r="N2068" i="1"/>
  <c r="O2068" i="1"/>
  <c r="P2068" i="1"/>
  <c r="Q2068" i="1" s="1"/>
  <c r="R2068" i="1"/>
  <c r="S2068" i="1"/>
  <c r="T2068" i="1"/>
  <c r="U2068" i="1"/>
  <c r="V2068" i="1"/>
  <c r="W2068" i="1"/>
  <c r="X2068" i="1"/>
  <c r="Y2068" i="1"/>
  <c r="Z2068" i="1"/>
  <c r="AA2068" i="1"/>
  <c r="AB2068" i="1"/>
  <c r="AC2068" i="1"/>
  <c r="AE2068" i="1"/>
  <c r="AF2068" i="1"/>
  <c r="AG2068" i="1" s="1"/>
  <c r="AH2068" i="1"/>
  <c r="AJ2068" i="1"/>
  <c r="AN2068" i="1"/>
  <c r="AQ2068" i="1"/>
  <c r="AR2068" i="1"/>
  <c r="M2069" i="1"/>
  <c r="N2069" i="1"/>
  <c r="O2069" i="1"/>
  <c r="P2069" i="1"/>
  <c r="Q2069" i="1" s="1"/>
  <c r="R2069" i="1"/>
  <c r="S2069" i="1"/>
  <c r="T2069" i="1"/>
  <c r="U2069" i="1"/>
  <c r="V2069" i="1"/>
  <c r="W2069" i="1"/>
  <c r="X2069" i="1"/>
  <c r="Y2069" i="1"/>
  <c r="Z2069" i="1"/>
  <c r="AA2069" i="1"/>
  <c r="AB2069" i="1"/>
  <c r="AC2069" i="1"/>
  <c r="AE2069" i="1"/>
  <c r="AF2069" i="1"/>
  <c r="AG2069" i="1" s="1"/>
  <c r="AH2069" i="1"/>
  <c r="AJ2069" i="1"/>
  <c r="AN2069" i="1"/>
  <c r="AQ2069" i="1"/>
  <c r="AR2069" i="1"/>
  <c r="M2070" i="1"/>
  <c r="N2070" i="1"/>
  <c r="O2070" i="1"/>
  <c r="P2070" i="1"/>
  <c r="Q2070" i="1" s="1"/>
  <c r="R2070" i="1"/>
  <c r="S2070" i="1"/>
  <c r="T2070" i="1"/>
  <c r="U2070" i="1"/>
  <c r="V2070" i="1"/>
  <c r="W2070" i="1"/>
  <c r="X2070" i="1"/>
  <c r="Y2070" i="1"/>
  <c r="Z2070" i="1"/>
  <c r="AA2070" i="1"/>
  <c r="AB2070" i="1"/>
  <c r="AC2070" i="1"/>
  <c r="AE2070" i="1"/>
  <c r="AF2070" i="1"/>
  <c r="AG2070" i="1" s="1"/>
  <c r="AH2070" i="1"/>
  <c r="AJ2070" i="1"/>
  <c r="AN2070" i="1"/>
  <c r="AQ2070" i="1"/>
  <c r="AR2070" i="1"/>
  <c r="M2071" i="1"/>
  <c r="N2071" i="1"/>
  <c r="O2071" i="1"/>
  <c r="P2071" i="1"/>
  <c r="Q2071" i="1" s="1"/>
  <c r="R2071" i="1"/>
  <c r="S2071" i="1"/>
  <c r="T2071" i="1"/>
  <c r="U2071" i="1"/>
  <c r="V2071" i="1"/>
  <c r="W2071" i="1"/>
  <c r="X2071" i="1"/>
  <c r="Y2071" i="1"/>
  <c r="Z2071" i="1"/>
  <c r="AA2071" i="1"/>
  <c r="AB2071" i="1"/>
  <c r="AC2071" i="1"/>
  <c r="AE2071" i="1"/>
  <c r="AF2071" i="1"/>
  <c r="AG2071" i="1" s="1"/>
  <c r="AH2071" i="1"/>
  <c r="AJ2071" i="1"/>
  <c r="AN2071" i="1"/>
  <c r="AO2071" i="1" s="1"/>
  <c r="AP2071" i="1" s="1"/>
  <c r="AQ2071" i="1"/>
  <c r="AR2071" i="1"/>
  <c r="M2072" i="1"/>
  <c r="N2072" i="1"/>
  <c r="O2072" i="1"/>
  <c r="P2072" i="1"/>
  <c r="Q2072" i="1" s="1"/>
  <c r="R2072" i="1"/>
  <c r="S2072" i="1"/>
  <c r="T2072" i="1"/>
  <c r="U2072" i="1"/>
  <c r="V2072" i="1"/>
  <c r="W2072" i="1"/>
  <c r="X2072" i="1"/>
  <c r="Y2072" i="1"/>
  <c r="Z2072" i="1"/>
  <c r="AA2072" i="1"/>
  <c r="AB2072" i="1"/>
  <c r="AC2072" i="1"/>
  <c r="AE2072" i="1"/>
  <c r="AF2072" i="1"/>
  <c r="AG2072" i="1" s="1"/>
  <c r="AH2072" i="1"/>
  <c r="AJ2072" i="1"/>
  <c r="AN2072" i="1"/>
  <c r="AQ2072" i="1"/>
  <c r="AR2072" i="1"/>
  <c r="M2073" i="1"/>
  <c r="N2073" i="1"/>
  <c r="O2073" i="1"/>
  <c r="P2073" i="1"/>
  <c r="Q2073" i="1" s="1"/>
  <c r="R2073" i="1"/>
  <c r="S2073" i="1"/>
  <c r="T2073" i="1"/>
  <c r="U2073" i="1"/>
  <c r="V2073" i="1"/>
  <c r="W2073" i="1"/>
  <c r="X2073" i="1"/>
  <c r="Y2073" i="1"/>
  <c r="Z2073" i="1"/>
  <c r="AA2073" i="1"/>
  <c r="AB2073" i="1"/>
  <c r="AC2073" i="1"/>
  <c r="AE2073" i="1"/>
  <c r="AF2073" i="1"/>
  <c r="AG2073" i="1" s="1"/>
  <c r="AH2073" i="1"/>
  <c r="AJ2073" i="1"/>
  <c r="AN2073" i="1"/>
  <c r="AQ2073" i="1"/>
  <c r="AR2073" i="1"/>
  <c r="M2074" i="1"/>
  <c r="N2074" i="1"/>
  <c r="O2074" i="1"/>
  <c r="P2074" i="1"/>
  <c r="Q2074" i="1" s="1"/>
  <c r="R2074" i="1"/>
  <c r="S2074" i="1"/>
  <c r="T2074" i="1"/>
  <c r="U2074" i="1"/>
  <c r="V2074" i="1"/>
  <c r="W2074" i="1"/>
  <c r="X2074" i="1"/>
  <c r="Y2074" i="1"/>
  <c r="Z2074" i="1"/>
  <c r="AA2074" i="1"/>
  <c r="AD2074" i="1" s="1"/>
  <c r="AB2074" i="1"/>
  <c r="AC2074" i="1"/>
  <c r="AE2074" i="1"/>
  <c r="AF2074" i="1"/>
  <c r="AG2074" i="1" s="1"/>
  <c r="AH2074" i="1"/>
  <c r="AJ2074" i="1"/>
  <c r="AN2074" i="1"/>
  <c r="AQ2074" i="1"/>
  <c r="AR2074" i="1"/>
  <c r="M2075" i="1"/>
  <c r="N2075" i="1"/>
  <c r="O2075" i="1"/>
  <c r="P2075" i="1"/>
  <c r="Q2075" i="1" s="1"/>
  <c r="R2075" i="1"/>
  <c r="S2075" i="1"/>
  <c r="T2075" i="1"/>
  <c r="U2075" i="1"/>
  <c r="V2075" i="1"/>
  <c r="W2075" i="1"/>
  <c r="X2075" i="1"/>
  <c r="Y2075" i="1"/>
  <c r="Z2075" i="1"/>
  <c r="AA2075" i="1"/>
  <c r="AB2075" i="1"/>
  <c r="AC2075" i="1"/>
  <c r="AE2075" i="1"/>
  <c r="AF2075" i="1"/>
  <c r="AG2075" i="1" s="1"/>
  <c r="AH2075" i="1"/>
  <c r="AJ2075" i="1"/>
  <c r="AN2075" i="1"/>
  <c r="AO2075" i="1" s="1"/>
  <c r="AP2075" i="1" s="1"/>
  <c r="AQ2075" i="1"/>
  <c r="AR2075" i="1"/>
  <c r="M2076" i="1"/>
  <c r="N2076" i="1"/>
  <c r="O2076" i="1"/>
  <c r="P2076" i="1"/>
  <c r="Q2076" i="1" s="1"/>
  <c r="R2076" i="1"/>
  <c r="S2076" i="1"/>
  <c r="T2076" i="1"/>
  <c r="U2076" i="1"/>
  <c r="V2076" i="1"/>
  <c r="W2076" i="1"/>
  <c r="X2076" i="1"/>
  <c r="Y2076" i="1"/>
  <c r="Z2076" i="1"/>
  <c r="AA2076" i="1"/>
  <c r="AB2076" i="1"/>
  <c r="AC2076" i="1"/>
  <c r="AE2076" i="1"/>
  <c r="AF2076" i="1"/>
  <c r="AG2076" i="1" s="1"/>
  <c r="AH2076" i="1"/>
  <c r="AJ2076" i="1"/>
  <c r="AN2076" i="1"/>
  <c r="AQ2076" i="1"/>
  <c r="AR2076" i="1"/>
  <c r="M2077" i="1"/>
  <c r="N2077" i="1"/>
  <c r="O2077" i="1"/>
  <c r="P2077" i="1"/>
  <c r="Q2077" i="1" s="1"/>
  <c r="R2077" i="1"/>
  <c r="S2077" i="1"/>
  <c r="T2077" i="1"/>
  <c r="U2077" i="1"/>
  <c r="V2077" i="1"/>
  <c r="W2077" i="1"/>
  <c r="X2077" i="1"/>
  <c r="Y2077" i="1"/>
  <c r="Z2077" i="1"/>
  <c r="AA2077" i="1"/>
  <c r="AB2077" i="1"/>
  <c r="AC2077" i="1"/>
  <c r="AE2077" i="1"/>
  <c r="AF2077" i="1"/>
  <c r="AG2077" i="1" s="1"/>
  <c r="AH2077" i="1"/>
  <c r="AJ2077" i="1"/>
  <c r="AN2077" i="1"/>
  <c r="AQ2077" i="1"/>
  <c r="AR2077" i="1"/>
  <c r="M2078" i="1"/>
  <c r="N2078" i="1"/>
  <c r="O2078" i="1"/>
  <c r="P2078" i="1"/>
  <c r="Q2078" i="1" s="1"/>
  <c r="R2078" i="1"/>
  <c r="S2078" i="1"/>
  <c r="T2078" i="1"/>
  <c r="U2078" i="1"/>
  <c r="V2078" i="1"/>
  <c r="W2078" i="1"/>
  <c r="X2078" i="1"/>
  <c r="Y2078" i="1"/>
  <c r="Z2078" i="1"/>
  <c r="AA2078" i="1"/>
  <c r="AB2078" i="1"/>
  <c r="AC2078" i="1"/>
  <c r="AE2078" i="1"/>
  <c r="AF2078" i="1"/>
  <c r="AG2078" i="1" s="1"/>
  <c r="AH2078" i="1"/>
  <c r="AJ2078" i="1"/>
  <c r="AN2078" i="1"/>
  <c r="AQ2078" i="1"/>
  <c r="AR2078" i="1"/>
  <c r="M2079" i="1"/>
  <c r="N2079" i="1"/>
  <c r="O2079" i="1"/>
  <c r="P2079" i="1"/>
  <c r="Q2079" i="1" s="1"/>
  <c r="R2079" i="1"/>
  <c r="S2079" i="1"/>
  <c r="T2079" i="1"/>
  <c r="U2079" i="1"/>
  <c r="V2079" i="1"/>
  <c r="W2079" i="1"/>
  <c r="X2079" i="1"/>
  <c r="Y2079" i="1"/>
  <c r="Z2079" i="1"/>
  <c r="AA2079" i="1"/>
  <c r="AB2079" i="1"/>
  <c r="AC2079" i="1"/>
  <c r="AE2079" i="1"/>
  <c r="AF2079" i="1"/>
  <c r="AG2079" i="1" s="1"/>
  <c r="AH2079" i="1"/>
  <c r="AJ2079" i="1"/>
  <c r="AN2079" i="1"/>
  <c r="AO2079" i="1" s="1"/>
  <c r="AP2079" i="1" s="1"/>
  <c r="AQ2079" i="1"/>
  <c r="AR2079" i="1"/>
  <c r="M2080" i="1"/>
  <c r="N2080" i="1"/>
  <c r="O2080" i="1"/>
  <c r="P2080" i="1"/>
  <c r="Q2080" i="1" s="1"/>
  <c r="R2080" i="1"/>
  <c r="S2080" i="1"/>
  <c r="T2080" i="1"/>
  <c r="U2080" i="1"/>
  <c r="V2080" i="1"/>
  <c r="W2080" i="1"/>
  <c r="X2080" i="1"/>
  <c r="Y2080" i="1"/>
  <c r="Z2080" i="1"/>
  <c r="AA2080" i="1"/>
  <c r="AB2080" i="1"/>
  <c r="AC2080" i="1"/>
  <c r="AE2080" i="1"/>
  <c r="AF2080" i="1"/>
  <c r="AG2080" i="1" s="1"/>
  <c r="AH2080" i="1"/>
  <c r="AJ2080" i="1"/>
  <c r="AN2080" i="1"/>
  <c r="AQ2080" i="1"/>
  <c r="AR2080" i="1"/>
  <c r="M2081" i="1"/>
  <c r="N2081" i="1"/>
  <c r="O2081" i="1"/>
  <c r="P2081" i="1"/>
  <c r="Q2081" i="1" s="1"/>
  <c r="R2081" i="1"/>
  <c r="S2081" i="1"/>
  <c r="T2081" i="1"/>
  <c r="U2081" i="1"/>
  <c r="V2081" i="1"/>
  <c r="W2081" i="1"/>
  <c r="X2081" i="1"/>
  <c r="Y2081" i="1"/>
  <c r="Z2081" i="1"/>
  <c r="AA2081" i="1"/>
  <c r="AB2081" i="1"/>
  <c r="AC2081" i="1"/>
  <c r="AE2081" i="1"/>
  <c r="AF2081" i="1"/>
  <c r="AG2081" i="1" s="1"/>
  <c r="AH2081" i="1"/>
  <c r="AJ2081" i="1"/>
  <c r="AN2081" i="1"/>
  <c r="AQ2081" i="1"/>
  <c r="AR2081" i="1"/>
  <c r="M2082" i="1"/>
  <c r="N2082" i="1"/>
  <c r="O2082" i="1"/>
  <c r="P2082" i="1"/>
  <c r="Q2082" i="1" s="1"/>
  <c r="R2082" i="1"/>
  <c r="S2082" i="1"/>
  <c r="T2082" i="1"/>
  <c r="U2082" i="1"/>
  <c r="V2082" i="1"/>
  <c r="W2082" i="1"/>
  <c r="X2082" i="1"/>
  <c r="Y2082" i="1"/>
  <c r="Z2082" i="1"/>
  <c r="AA2082" i="1"/>
  <c r="AD2082" i="1" s="1"/>
  <c r="AB2082" i="1"/>
  <c r="AC2082" i="1"/>
  <c r="AE2082" i="1"/>
  <c r="AF2082" i="1"/>
  <c r="AG2082" i="1" s="1"/>
  <c r="AH2082" i="1"/>
  <c r="AJ2082" i="1"/>
  <c r="AN2082" i="1"/>
  <c r="AQ2082" i="1"/>
  <c r="AR2082" i="1"/>
  <c r="M2083" i="1"/>
  <c r="N2083" i="1"/>
  <c r="O2083" i="1"/>
  <c r="P2083" i="1"/>
  <c r="Q2083" i="1" s="1"/>
  <c r="R2083" i="1"/>
  <c r="S2083" i="1"/>
  <c r="T2083" i="1"/>
  <c r="U2083" i="1"/>
  <c r="V2083" i="1"/>
  <c r="W2083" i="1"/>
  <c r="X2083" i="1"/>
  <c r="Y2083" i="1"/>
  <c r="Z2083" i="1"/>
  <c r="AA2083" i="1"/>
  <c r="AB2083" i="1"/>
  <c r="AC2083" i="1"/>
  <c r="AE2083" i="1"/>
  <c r="AF2083" i="1"/>
  <c r="AG2083" i="1" s="1"/>
  <c r="AH2083" i="1"/>
  <c r="AJ2083" i="1"/>
  <c r="AN2083" i="1"/>
  <c r="AO2083" i="1" s="1"/>
  <c r="AP2083" i="1" s="1"/>
  <c r="AQ2083" i="1"/>
  <c r="AR2083" i="1"/>
  <c r="M2084" i="1"/>
  <c r="N2084" i="1"/>
  <c r="O2084" i="1"/>
  <c r="P2084" i="1"/>
  <c r="Q2084" i="1" s="1"/>
  <c r="R2084" i="1"/>
  <c r="S2084" i="1"/>
  <c r="T2084" i="1"/>
  <c r="U2084" i="1"/>
  <c r="V2084" i="1"/>
  <c r="W2084" i="1"/>
  <c r="X2084" i="1"/>
  <c r="Y2084" i="1"/>
  <c r="Z2084" i="1"/>
  <c r="AA2084" i="1"/>
  <c r="AB2084" i="1"/>
  <c r="AC2084" i="1"/>
  <c r="AE2084" i="1"/>
  <c r="AF2084" i="1"/>
  <c r="AG2084" i="1" s="1"/>
  <c r="AH2084" i="1"/>
  <c r="AJ2084" i="1"/>
  <c r="AN2084" i="1"/>
  <c r="AQ2084" i="1"/>
  <c r="AR2084" i="1"/>
  <c r="M2085" i="1"/>
  <c r="N2085" i="1"/>
  <c r="O2085" i="1"/>
  <c r="P2085" i="1"/>
  <c r="Q2085" i="1" s="1"/>
  <c r="R2085" i="1"/>
  <c r="S2085" i="1"/>
  <c r="T2085" i="1"/>
  <c r="U2085" i="1"/>
  <c r="V2085" i="1"/>
  <c r="W2085" i="1"/>
  <c r="X2085" i="1"/>
  <c r="Y2085" i="1"/>
  <c r="Z2085" i="1"/>
  <c r="AA2085" i="1"/>
  <c r="AB2085" i="1"/>
  <c r="AC2085" i="1"/>
  <c r="AE2085" i="1"/>
  <c r="AF2085" i="1"/>
  <c r="AG2085" i="1" s="1"/>
  <c r="AH2085" i="1"/>
  <c r="AJ2085" i="1"/>
  <c r="AN2085" i="1"/>
  <c r="AQ2085" i="1"/>
  <c r="AR2085" i="1"/>
  <c r="M2086" i="1"/>
  <c r="N2086" i="1"/>
  <c r="O2086" i="1"/>
  <c r="P2086" i="1"/>
  <c r="Q2086" i="1" s="1"/>
  <c r="R2086" i="1"/>
  <c r="S2086" i="1"/>
  <c r="T2086" i="1"/>
  <c r="U2086" i="1"/>
  <c r="V2086" i="1"/>
  <c r="W2086" i="1"/>
  <c r="X2086" i="1"/>
  <c r="Y2086" i="1"/>
  <c r="Z2086" i="1"/>
  <c r="AA2086" i="1"/>
  <c r="AB2086" i="1"/>
  <c r="AC2086" i="1"/>
  <c r="AE2086" i="1"/>
  <c r="AF2086" i="1"/>
  <c r="AG2086" i="1" s="1"/>
  <c r="AH2086" i="1"/>
  <c r="AJ2086" i="1"/>
  <c r="AN2086" i="1"/>
  <c r="AQ2086" i="1"/>
  <c r="AR2086" i="1"/>
  <c r="M2087" i="1"/>
  <c r="N2087" i="1"/>
  <c r="O2087" i="1"/>
  <c r="P2087" i="1"/>
  <c r="Q2087" i="1" s="1"/>
  <c r="R2087" i="1"/>
  <c r="S2087" i="1"/>
  <c r="T2087" i="1"/>
  <c r="U2087" i="1"/>
  <c r="V2087" i="1"/>
  <c r="W2087" i="1"/>
  <c r="X2087" i="1"/>
  <c r="Y2087" i="1"/>
  <c r="Z2087" i="1"/>
  <c r="AA2087" i="1"/>
  <c r="AB2087" i="1"/>
  <c r="AC2087" i="1"/>
  <c r="AE2087" i="1"/>
  <c r="AF2087" i="1"/>
  <c r="AG2087" i="1" s="1"/>
  <c r="AH2087" i="1"/>
  <c r="AJ2087" i="1"/>
  <c r="AN2087" i="1"/>
  <c r="AQ2087" i="1"/>
  <c r="AR2087" i="1"/>
  <c r="M2088" i="1"/>
  <c r="N2088" i="1"/>
  <c r="O2088" i="1"/>
  <c r="P2088" i="1"/>
  <c r="Q2088" i="1" s="1"/>
  <c r="R2088" i="1"/>
  <c r="S2088" i="1"/>
  <c r="T2088" i="1"/>
  <c r="U2088" i="1"/>
  <c r="V2088" i="1"/>
  <c r="W2088" i="1"/>
  <c r="X2088" i="1"/>
  <c r="Y2088" i="1"/>
  <c r="Z2088" i="1"/>
  <c r="AA2088" i="1"/>
  <c r="AB2088" i="1"/>
  <c r="AC2088" i="1"/>
  <c r="AE2088" i="1"/>
  <c r="AF2088" i="1"/>
  <c r="AG2088" i="1" s="1"/>
  <c r="AH2088" i="1"/>
  <c r="AJ2088" i="1"/>
  <c r="AN2088" i="1"/>
  <c r="AQ2088" i="1"/>
  <c r="AR2088" i="1"/>
  <c r="M2089" i="1"/>
  <c r="N2089" i="1"/>
  <c r="O2089" i="1"/>
  <c r="P2089" i="1"/>
  <c r="Q2089" i="1" s="1"/>
  <c r="R2089" i="1"/>
  <c r="S2089" i="1"/>
  <c r="T2089" i="1"/>
  <c r="U2089" i="1"/>
  <c r="V2089" i="1"/>
  <c r="W2089" i="1"/>
  <c r="X2089" i="1"/>
  <c r="Y2089" i="1"/>
  <c r="Z2089" i="1"/>
  <c r="AA2089" i="1"/>
  <c r="AB2089" i="1"/>
  <c r="AC2089" i="1"/>
  <c r="AE2089" i="1"/>
  <c r="AF2089" i="1"/>
  <c r="AG2089" i="1" s="1"/>
  <c r="AH2089" i="1"/>
  <c r="AJ2089" i="1"/>
  <c r="AN2089" i="1"/>
  <c r="AO2089" i="1" s="1"/>
  <c r="AP2089" i="1" s="1"/>
  <c r="AQ2089" i="1"/>
  <c r="AR2089" i="1"/>
  <c r="M2090" i="1"/>
  <c r="N2090" i="1"/>
  <c r="O2090" i="1"/>
  <c r="P2090" i="1"/>
  <c r="Q2090" i="1" s="1"/>
  <c r="R2090" i="1"/>
  <c r="S2090" i="1"/>
  <c r="T2090" i="1"/>
  <c r="U2090" i="1"/>
  <c r="V2090" i="1"/>
  <c r="W2090" i="1"/>
  <c r="X2090" i="1"/>
  <c r="Y2090" i="1"/>
  <c r="Z2090" i="1"/>
  <c r="AA2090" i="1"/>
  <c r="AB2090" i="1"/>
  <c r="AC2090" i="1"/>
  <c r="AE2090" i="1"/>
  <c r="AF2090" i="1"/>
  <c r="AG2090" i="1" s="1"/>
  <c r="AH2090" i="1"/>
  <c r="AJ2090" i="1"/>
  <c r="AN2090" i="1"/>
  <c r="AO2090" i="1" s="1"/>
  <c r="AP2090" i="1" s="1"/>
  <c r="AQ2090" i="1"/>
  <c r="AR2090" i="1"/>
  <c r="M2091" i="1"/>
  <c r="N2091" i="1"/>
  <c r="O2091" i="1"/>
  <c r="P2091" i="1"/>
  <c r="Q2091" i="1" s="1"/>
  <c r="R2091" i="1"/>
  <c r="S2091" i="1"/>
  <c r="T2091" i="1"/>
  <c r="U2091" i="1"/>
  <c r="V2091" i="1"/>
  <c r="W2091" i="1"/>
  <c r="X2091" i="1"/>
  <c r="Y2091" i="1"/>
  <c r="Z2091" i="1"/>
  <c r="AA2091" i="1"/>
  <c r="AD2091" i="1" s="1"/>
  <c r="AB2091" i="1"/>
  <c r="AC2091" i="1"/>
  <c r="AE2091" i="1"/>
  <c r="AF2091" i="1"/>
  <c r="AG2091" i="1" s="1"/>
  <c r="AH2091" i="1"/>
  <c r="AJ2091" i="1"/>
  <c r="AN2091" i="1"/>
  <c r="AQ2091" i="1"/>
  <c r="AR2091" i="1"/>
  <c r="M2092" i="1"/>
  <c r="N2092" i="1"/>
  <c r="O2092" i="1"/>
  <c r="P2092" i="1"/>
  <c r="Q2092" i="1" s="1"/>
  <c r="R2092" i="1"/>
  <c r="S2092" i="1"/>
  <c r="T2092" i="1"/>
  <c r="U2092" i="1"/>
  <c r="V2092" i="1"/>
  <c r="W2092" i="1"/>
  <c r="X2092" i="1"/>
  <c r="Y2092" i="1"/>
  <c r="Z2092" i="1"/>
  <c r="AA2092" i="1"/>
  <c r="AB2092" i="1"/>
  <c r="AC2092" i="1"/>
  <c r="AE2092" i="1"/>
  <c r="AF2092" i="1"/>
  <c r="AG2092" i="1" s="1"/>
  <c r="AH2092" i="1"/>
  <c r="AJ2092" i="1"/>
  <c r="AN2092" i="1"/>
  <c r="AQ2092" i="1"/>
  <c r="AR2092" i="1"/>
  <c r="M2093" i="1"/>
  <c r="N2093" i="1"/>
  <c r="O2093" i="1"/>
  <c r="P2093" i="1"/>
  <c r="Q2093" i="1" s="1"/>
  <c r="R2093" i="1"/>
  <c r="S2093" i="1"/>
  <c r="T2093" i="1"/>
  <c r="U2093" i="1"/>
  <c r="V2093" i="1"/>
  <c r="W2093" i="1"/>
  <c r="X2093" i="1"/>
  <c r="Y2093" i="1"/>
  <c r="Z2093" i="1"/>
  <c r="AA2093" i="1"/>
  <c r="AB2093" i="1"/>
  <c r="AC2093" i="1"/>
  <c r="AE2093" i="1"/>
  <c r="AF2093" i="1"/>
  <c r="AG2093" i="1" s="1"/>
  <c r="AH2093" i="1"/>
  <c r="AJ2093" i="1"/>
  <c r="AN2093" i="1"/>
  <c r="AO2093" i="1" s="1"/>
  <c r="AP2093" i="1" s="1"/>
  <c r="AQ2093" i="1"/>
  <c r="AR2093" i="1"/>
  <c r="M2094" i="1"/>
  <c r="N2094" i="1"/>
  <c r="O2094" i="1"/>
  <c r="P2094" i="1"/>
  <c r="Q2094" i="1" s="1"/>
  <c r="R2094" i="1"/>
  <c r="S2094" i="1"/>
  <c r="T2094" i="1"/>
  <c r="U2094" i="1"/>
  <c r="V2094" i="1"/>
  <c r="W2094" i="1"/>
  <c r="X2094" i="1"/>
  <c r="Y2094" i="1"/>
  <c r="Z2094" i="1"/>
  <c r="AA2094" i="1"/>
  <c r="AB2094" i="1"/>
  <c r="AC2094" i="1"/>
  <c r="AE2094" i="1"/>
  <c r="AF2094" i="1"/>
  <c r="AG2094" i="1" s="1"/>
  <c r="AH2094" i="1"/>
  <c r="AJ2094" i="1"/>
  <c r="AN2094" i="1"/>
  <c r="AO2094" i="1" s="1"/>
  <c r="AP2094" i="1" s="1"/>
  <c r="AQ2094" i="1"/>
  <c r="AR2094" i="1"/>
  <c r="M2095" i="1"/>
  <c r="N2095" i="1"/>
  <c r="O2095" i="1"/>
  <c r="P2095" i="1"/>
  <c r="Q2095" i="1" s="1"/>
  <c r="R2095" i="1"/>
  <c r="S2095" i="1"/>
  <c r="T2095" i="1"/>
  <c r="U2095" i="1"/>
  <c r="V2095" i="1"/>
  <c r="W2095" i="1"/>
  <c r="X2095" i="1"/>
  <c r="Y2095" i="1"/>
  <c r="Z2095" i="1"/>
  <c r="AA2095" i="1"/>
  <c r="AD2095" i="1" s="1"/>
  <c r="AB2095" i="1"/>
  <c r="AC2095" i="1"/>
  <c r="AE2095" i="1"/>
  <c r="AF2095" i="1"/>
  <c r="AG2095" i="1" s="1"/>
  <c r="AH2095" i="1"/>
  <c r="AJ2095" i="1"/>
  <c r="AN2095" i="1"/>
  <c r="AQ2095" i="1"/>
  <c r="AR2095" i="1"/>
  <c r="M2096" i="1"/>
  <c r="N2096" i="1"/>
  <c r="O2096" i="1"/>
  <c r="P2096" i="1"/>
  <c r="Q2096" i="1" s="1"/>
  <c r="R2096" i="1"/>
  <c r="S2096" i="1"/>
  <c r="T2096" i="1"/>
  <c r="U2096" i="1"/>
  <c r="V2096" i="1"/>
  <c r="W2096" i="1"/>
  <c r="X2096" i="1"/>
  <c r="Y2096" i="1"/>
  <c r="Z2096" i="1"/>
  <c r="AA2096" i="1"/>
  <c r="AB2096" i="1"/>
  <c r="AC2096" i="1"/>
  <c r="AE2096" i="1"/>
  <c r="AF2096" i="1"/>
  <c r="AG2096" i="1" s="1"/>
  <c r="AH2096" i="1"/>
  <c r="AJ2096" i="1"/>
  <c r="AN2096" i="1"/>
  <c r="AQ2096" i="1"/>
  <c r="AR2096" i="1"/>
  <c r="M2097" i="1"/>
  <c r="N2097" i="1"/>
  <c r="O2097" i="1"/>
  <c r="P2097" i="1"/>
  <c r="Q2097" i="1" s="1"/>
  <c r="R2097" i="1"/>
  <c r="S2097" i="1"/>
  <c r="T2097" i="1"/>
  <c r="U2097" i="1"/>
  <c r="V2097" i="1"/>
  <c r="W2097" i="1"/>
  <c r="X2097" i="1"/>
  <c r="Y2097" i="1"/>
  <c r="Z2097" i="1"/>
  <c r="AA2097" i="1"/>
  <c r="AB2097" i="1"/>
  <c r="AC2097" i="1"/>
  <c r="AE2097" i="1"/>
  <c r="AF2097" i="1"/>
  <c r="AG2097" i="1" s="1"/>
  <c r="AH2097" i="1"/>
  <c r="AJ2097" i="1"/>
  <c r="AN2097" i="1"/>
  <c r="AO2097" i="1" s="1"/>
  <c r="AP2097" i="1"/>
  <c r="AQ2097" i="1"/>
  <c r="AR2097" i="1"/>
  <c r="M2098" i="1"/>
  <c r="N2098" i="1"/>
  <c r="O2098" i="1"/>
  <c r="P2098" i="1"/>
  <c r="Q2098" i="1" s="1"/>
  <c r="R2098" i="1"/>
  <c r="S2098" i="1"/>
  <c r="T2098" i="1"/>
  <c r="U2098" i="1"/>
  <c r="V2098" i="1"/>
  <c r="W2098" i="1"/>
  <c r="X2098" i="1"/>
  <c r="Y2098" i="1"/>
  <c r="Z2098" i="1"/>
  <c r="AA2098" i="1"/>
  <c r="AB2098" i="1"/>
  <c r="AC2098" i="1"/>
  <c r="AE2098" i="1"/>
  <c r="AF2098" i="1"/>
  <c r="AG2098" i="1" s="1"/>
  <c r="AH2098" i="1"/>
  <c r="AJ2098" i="1"/>
  <c r="AN2098" i="1"/>
  <c r="AO2098" i="1" s="1"/>
  <c r="AP2098" i="1" s="1"/>
  <c r="AQ2098" i="1"/>
  <c r="AR2098" i="1"/>
  <c r="M2099" i="1"/>
  <c r="N2099" i="1"/>
  <c r="O2099" i="1"/>
  <c r="P2099" i="1"/>
  <c r="Q2099" i="1" s="1"/>
  <c r="R2099" i="1"/>
  <c r="S2099" i="1"/>
  <c r="T2099" i="1"/>
  <c r="U2099" i="1"/>
  <c r="V2099" i="1"/>
  <c r="W2099" i="1"/>
  <c r="X2099" i="1"/>
  <c r="Y2099" i="1"/>
  <c r="Z2099" i="1"/>
  <c r="AA2099" i="1"/>
  <c r="AB2099" i="1"/>
  <c r="AC2099" i="1"/>
  <c r="AE2099" i="1"/>
  <c r="AF2099" i="1"/>
  <c r="AG2099" i="1" s="1"/>
  <c r="AH2099" i="1"/>
  <c r="AJ2099" i="1"/>
  <c r="AN2099" i="1"/>
  <c r="AQ2099" i="1"/>
  <c r="AR2099" i="1"/>
  <c r="M2100" i="1"/>
  <c r="N2100" i="1"/>
  <c r="O2100" i="1"/>
  <c r="P2100" i="1"/>
  <c r="Q2100" i="1" s="1"/>
  <c r="R2100" i="1"/>
  <c r="S2100" i="1"/>
  <c r="T2100" i="1"/>
  <c r="U2100" i="1"/>
  <c r="V2100" i="1"/>
  <c r="W2100" i="1"/>
  <c r="X2100" i="1"/>
  <c r="Y2100" i="1"/>
  <c r="Z2100" i="1"/>
  <c r="AA2100" i="1"/>
  <c r="AB2100" i="1"/>
  <c r="AC2100" i="1"/>
  <c r="AE2100" i="1"/>
  <c r="AF2100" i="1"/>
  <c r="AG2100" i="1" s="1"/>
  <c r="AH2100" i="1"/>
  <c r="AJ2100" i="1"/>
  <c r="AN2100" i="1"/>
  <c r="AQ2100" i="1"/>
  <c r="AR2100" i="1"/>
  <c r="M2101" i="1"/>
  <c r="N2101" i="1"/>
  <c r="O2101" i="1"/>
  <c r="P2101" i="1"/>
  <c r="Q2101" i="1" s="1"/>
  <c r="R2101" i="1"/>
  <c r="S2101" i="1"/>
  <c r="T2101" i="1"/>
  <c r="U2101" i="1"/>
  <c r="V2101" i="1"/>
  <c r="W2101" i="1"/>
  <c r="X2101" i="1"/>
  <c r="Y2101" i="1"/>
  <c r="Z2101" i="1"/>
  <c r="AA2101" i="1"/>
  <c r="AB2101" i="1"/>
  <c r="AC2101" i="1"/>
  <c r="AE2101" i="1"/>
  <c r="AF2101" i="1"/>
  <c r="AG2101" i="1" s="1"/>
  <c r="AH2101" i="1"/>
  <c r="AJ2101" i="1"/>
  <c r="AN2101" i="1"/>
  <c r="AO2101" i="1" s="1"/>
  <c r="AP2101" i="1"/>
  <c r="AQ2101" i="1"/>
  <c r="AR2101" i="1"/>
  <c r="M2102" i="1"/>
  <c r="N2102" i="1"/>
  <c r="O2102" i="1"/>
  <c r="P2102" i="1"/>
  <c r="Q2102" i="1" s="1"/>
  <c r="R2102" i="1"/>
  <c r="S2102" i="1"/>
  <c r="T2102" i="1"/>
  <c r="U2102" i="1"/>
  <c r="V2102" i="1"/>
  <c r="W2102" i="1"/>
  <c r="X2102" i="1"/>
  <c r="Y2102" i="1"/>
  <c r="Z2102" i="1"/>
  <c r="AA2102" i="1"/>
  <c r="AD2102" i="1" s="1"/>
  <c r="AB2102" i="1"/>
  <c r="AC2102" i="1"/>
  <c r="AE2102" i="1"/>
  <c r="AF2102" i="1"/>
  <c r="AG2102" i="1" s="1"/>
  <c r="AH2102" i="1"/>
  <c r="AJ2102" i="1"/>
  <c r="AN2102" i="1"/>
  <c r="AO2102" i="1" s="1"/>
  <c r="AP2102" i="1" s="1"/>
  <c r="AQ2102" i="1"/>
  <c r="AR2102" i="1"/>
  <c r="M2103" i="1"/>
  <c r="N2103" i="1"/>
  <c r="O2103" i="1"/>
  <c r="P2103" i="1"/>
  <c r="Q2103" i="1" s="1"/>
  <c r="R2103" i="1"/>
  <c r="S2103" i="1"/>
  <c r="T2103" i="1"/>
  <c r="U2103" i="1"/>
  <c r="V2103" i="1"/>
  <c r="W2103" i="1"/>
  <c r="X2103" i="1"/>
  <c r="Y2103" i="1"/>
  <c r="Z2103" i="1"/>
  <c r="AA2103" i="1"/>
  <c r="AB2103" i="1"/>
  <c r="AC2103" i="1"/>
  <c r="AE2103" i="1"/>
  <c r="AF2103" i="1"/>
  <c r="AG2103" i="1" s="1"/>
  <c r="AH2103" i="1"/>
  <c r="AJ2103" i="1"/>
  <c r="AN2103" i="1"/>
  <c r="AQ2103" i="1"/>
  <c r="AR2103" i="1"/>
  <c r="M2104" i="1"/>
  <c r="N2104" i="1"/>
  <c r="O2104" i="1"/>
  <c r="P2104" i="1"/>
  <c r="Q2104" i="1" s="1"/>
  <c r="R2104" i="1"/>
  <c r="S2104" i="1"/>
  <c r="T2104" i="1"/>
  <c r="U2104" i="1"/>
  <c r="V2104" i="1"/>
  <c r="W2104" i="1"/>
  <c r="X2104" i="1"/>
  <c r="Y2104" i="1"/>
  <c r="Z2104" i="1"/>
  <c r="AA2104" i="1"/>
  <c r="AB2104" i="1"/>
  <c r="AC2104" i="1"/>
  <c r="AE2104" i="1"/>
  <c r="AF2104" i="1"/>
  <c r="AG2104" i="1" s="1"/>
  <c r="AH2104" i="1"/>
  <c r="AJ2104" i="1"/>
  <c r="AN2104" i="1"/>
  <c r="AQ2104" i="1"/>
  <c r="AR2104" i="1"/>
  <c r="M2105" i="1"/>
  <c r="N2105" i="1"/>
  <c r="O2105" i="1"/>
  <c r="P2105" i="1"/>
  <c r="Q2105" i="1" s="1"/>
  <c r="R2105" i="1"/>
  <c r="S2105" i="1"/>
  <c r="T2105" i="1"/>
  <c r="U2105" i="1"/>
  <c r="V2105" i="1"/>
  <c r="W2105" i="1"/>
  <c r="X2105" i="1"/>
  <c r="Y2105" i="1"/>
  <c r="Z2105" i="1"/>
  <c r="AA2105" i="1"/>
  <c r="AB2105" i="1"/>
  <c r="AC2105" i="1"/>
  <c r="AE2105" i="1"/>
  <c r="AF2105" i="1"/>
  <c r="AG2105" i="1" s="1"/>
  <c r="AH2105" i="1"/>
  <c r="AJ2105" i="1"/>
  <c r="AN2105" i="1"/>
  <c r="AO2105" i="1" s="1"/>
  <c r="AP2105" i="1"/>
  <c r="AQ2105" i="1"/>
  <c r="AR2105" i="1"/>
  <c r="M2106" i="1"/>
  <c r="N2106" i="1"/>
  <c r="O2106" i="1"/>
  <c r="P2106" i="1"/>
  <c r="Q2106" i="1" s="1"/>
  <c r="R2106" i="1"/>
  <c r="S2106" i="1"/>
  <c r="T2106" i="1"/>
  <c r="U2106" i="1"/>
  <c r="V2106" i="1"/>
  <c r="W2106" i="1"/>
  <c r="X2106" i="1"/>
  <c r="Y2106" i="1"/>
  <c r="Z2106" i="1"/>
  <c r="AA2106" i="1"/>
  <c r="AD2106" i="1" s="1"/>
  <c r="AB2106" i="1"/>
  <c r="AC2106" i="1"/>
  <c r="AE2106" i="1"/>
  <c r="AF2106" i="1"/>
  <c r="AG2106" i="1" s="1"/>
  <c r="AH2106" i="1"/>
  <c r="AJ2106" i="1"/>
  <c r="AN2106" i="1"/>
  <c r="AO2106" i="1" s="1"/>
  <c r="AP2106" i="1" s="1"/>
  <c r="AQ2106" i="1"/>
  <c r="AR2106" i="1"/>
  <c r="M2107" i="1"/>
  <c r="N2107" i="1"/>
  <c r="O2107" i="1"/>
  <c r="P2107" i="1"/>
  <c r="Q2107" i="1" s="1"/>
  <c r="R2107" i="1"/>
  <c r="S2107" i="1"/>
  <c r="T2107" i="1"/>
  <c r="U2107" i="1"/>
  <c r="V2107" i="1"/>
  <c r="W2107" i="1"/>
  <c r="X2107" i="1"/>
  <c r="Y2107" i="1"/>
  <c r="Z2107" i="1"/>
  <c r="AA2107" i="1"/>
  <c r="AD2107" i="1" s="1"/>
  <c r="AB2107" i="1"/>
  <c r="AC2107" i="1"/>
  <c r="AE2107" i="1"/>
  <c r="AF2107" i="1"/>
  <c r="AG2107" i="1" s="1"/>
  <c r="AH2107" i="1"/>
  <c r="AJ2107" i="1"/>
  <c r="AN2107" i="1"/>
  <c r="AQ2107" i="1"/>
  <c r="AR2107" i="1"/>
  <c r="M2108" i="1"/>
  <c r="N2108" i="1"/>
  <c r="O2108" i="1"/>
  <c r="P2108" i="1"/>
  <c r="Q2108" i="1" s="1"/>
  <c r="R2108" i="1"/>
  <c r="S2108" i="1"/>
  <c r="T2108" i="1"/>
  <c r="U2108" i="1"/>
  <c r="V2108" i="1"/>
  <c r="W2108" i="1"/>
  <c r="X2108" i="1"/>
  <c r="Y2108" i="1"/>
  <c r="Z2108" i="1"/>
  <c r="AA2108" i="1"/>
  <c r="AB2108" i="1"/>
  <c r="AC2108" i="1"/>
  <c r="AE2108" i="1"/>
  <c r="AF2108" i="1"/>
  <c r="AG2108" i="1" s="1"/>
  <c r="AH2108" i="1"/>
  <c r="AJ2108" i="1"/>
  <c r="AN2108" i="1"/>
  <c r="AQ2108" i="1"/>
  <c r="AR2108" i="1"/>
  <c r="M2109" i="1"/>
  <c r="N2109" i="1"/>
  <c r="O2109" i="1"/>
  <c r="P2109" i="1"/>
  <c r="Q2109" i="1" s="1"/>
  <c r="R2109" i="1"/>
  <c r="S2109" i="1"/>
  <c r="T2109" i="1"/>
  <c r="U2109" i="1"/>
  <c r="V2109" i="1"/>
  <c r="W2109" i="1"/>
  <c r="X2109" i="1"/>
  <c r="Y2109" i="1"/>
  <c r="Z2109" i="1"/>
  <c r="AA2109" i="1"/>
  <c r="AB2109" i="1"/>
  <c r="AC2109" i="1"/>
  <c r="AE2109" i="1"/>
  <c r="AF2109" i="1"/>
  <c r="AG2109" i="1" s="1"/>
  <c r="AH2109" i="1"/>
  <c r="AJ2109" i="1"/>
  <c r="AN2109" i="1"/>
  <c r="AO2109" i="1" s="1"/>
  <c r="AP2109" i="1" s="1"/>
  <c r="AQ2109" i="1"/>
  <c r="AR2109" i="1"/>
  <c r="M2110" i="1"/>
  <c r="N2110" i="1"/>
  <c r="O2110" i="1"/>
  <c r="P2110" i="1"/>
  <c r="Q2110" i="1" s="1"/>
  <c r="R2110" i="1"/>
  <c r="S2110" i="1"/>
  <c r="T2110" i="1"/>
  <c r="U2110" i="1"/>
  <c r="V2110" i="1"/>
  <c r="W2110" i="1"/>
  <c r="X2110" i="1"/>
  <c r="Y2110" i="1"/>
  <c r="Z2110" i="1"/>
  <c r="AA2110" i="1"/>
  <c r="AB2110" i="1"/>
  <c r="AC2110" i="1"/>
  <c r="AE2110" i="1"/>
  <c r="AF2110" i="1"/>
  <c r="AG2110" i="1" s="1"/>
  <c r="AH2110" i="1"/>
  <c r="AJ2110" i="1"/>
  <c r="AN2110" i="1"/>
  <c r="AO2110" i="1" s="1"/>
  <c r="AP2110" i="1" s="1"/>
  <c r="AQ2110" i="1"/>
  <c r="AR2110" i="1"/>
  <c r="M2111" i="1"/>
  <c r="N2111" i="1"/>
  <c r="O2111" i="1"/>
  <c r="P2111" i="1"/>
  <c r="Q2111" i="1" s="1"/>
  <c r="R2111" i="1"/>
  <c r="S2111" i="1"/>
  <c r="T2111" i="1"/>
  <c r="U2111" i="1"/>
  <c r="V2111" i="1"/>
  <c r="W2111" i="1"/>
  <c r="X2111" i="1"/>
  <c r="Y2111" i="1"/>
  <c r="Z2111" i="1"/>
  <c r="AA2111" i="1"/>
  <c r="AD2111" i="1" s="1"/>
  <c r="AB2111" i="1"/>
  <c r="AC2111" i="1"/>
  <c r="AE2111" i="1"/>
  <c r="AF2111" i="1"/>
  <c r="AG2111" i="1" s="1"/>
  <c r="AH2111" i="1"/>
  <c r="AJ2111" i="1"/>
  <c r="AN2111" i="1"/>
  <c r="AQ2111" i="1"/>
  <c r="AR2111" i="1"/>
  <c r="M2112" i="1"/>
  <c r="N2112" i="1"/>
  <c r="O2112" i="1"/>
  <c r="P2112" i="1"/>
  <c r="Q2112" i="1" s="1"/>
  <c r="R2112" i="1"/>
  <c r="S2112" i="1"/>
  <c r="T2112" i="1"/>
  <c r="U2112" i="1"/>
  <c r="V2112" i="1"/>
  <c r="W2112" i="1"/>
  <c r="X2112" i="1"/>
  <c r="Y2112" i="1"/>
  <c r="Z2112" i="1"/>
  <c r="AA2112" i="1"/>
  <c r="AB2112" i="1"/>
  <c r="AC2112" i="1"/>
  <c r="AE2112" i="1"/>
  <c r="AF2112" i="1"/>
  <c r="AG2112" i="1" s="1"/>
  <c r="AH2112" i="1"/>
  <c r="AJ2112" i="1"/>
  <c r="AN2112" i="1"/>
  <c r="AQ2112" i="1"/>
  <c r="AR2112" i="1"/>
  <c r="M2113" i="1"/>
  <c r="N2113" i="1"/>
  <c r="O2113" i="1"/>
  <c r="P2113" i="1"/>
  <c r="Q2113" i="1" s="1"/>
  <c r="R2113" i="1"/>
  <c r="S2113" i="1"/>
  <c r="T2113" i="1"/>
  <c r="U2113" i="1"/>
  <c r="V2113" i="1"/>
  <c r="W2113" i="1"/>
  <c r="X2113" i="1"/>
  <c r="Y2113" i="1"/>
  <c r="Z2113" i="1"/>
  <c r="AA2113" i="1"/>
  <c r="AB2113" i="1"/>
  <c r="AC2113" i="1"/>
  <c r="AE2113" i="1"/>
  <c r="AF2113" i="1"/>
  <c r="AG2113" i="1" s="1"/>
  <c r="AH2113" i="1"/>
  <c r="AJ2113" i="1"/>
  <c r="AN2113" i="1"/>
  <c r="AO2113" i="1" s="1"/>
  <c r="AP2113" i="1"/>
  <c r="AQ2113" i="1"/>
  <c r="AR2113" i="1"/>
  <c r="M2114" i="1"/>
  <c r="N2114" i="1"/>
  <c r="O2114" i="1"/>
  <c r="P2114" i="1"/>
  <c r="Q2114" i="1" s="1"/>
  <c r="R2114" i="1"/>
  <c r="S2114" i="1"/>
  <c r="T2114" i="1"/>
  <c r="U2114" i="1"/>
  <c r="V2114" i="1"/>
  <c r="W2114" i="1"/>
  <c r="X2114" i="1"/>
  <c r="Y2114" i="1"/>
  <c r="Z2114" i="1"/>
  <c r="AA2114" i="1"/>
  <c r="AB2114" i="1"/>
  <c r="AC2114" i="1"/>
  <c r="AE2114" i="1"/>
  <c r="AF2114" i="1"/>
  <c r="AG2114" i="1" s="1"/>
  <c r="AH2114" i="1"/>
  <c r="AJ2114" i="1"/>
  <c r="AN2114" i="1"/>
  <c r="AO2114" i="1" s="1"/>
  <c r="AP2114" i="1" s="1"/>
  <c r="AQ2114" i="1"/>
  <c r="AR2114" i="1"/>
  <c r="M2115" i="1"/>
  <c r="N2115" i="1"/>
  <c r="O2115" i="1"/>
  <c r="P2115" i="1"/>
  <c r="Q2115" i="1" s="1"/>
  <c r="R2115" i="1"/>
  <c r="S2115" i="1"/>
  <c r="T2115" i="1"/>
  <c r="U2115" i="1"/>
  <c r="V2115" i="1"/>
  <c r="W2115" i="1"/>
  <c r="X2115" i="1"/>
  <c r="Y2115" i="1"/>
  <c r="Z2115" i="1"/>
  <c r="AA2115" i="1"/>
  <c r="AB2115" i="1"/>
  <c r="AC2115" i="1"/>
  <c r="AE2115" i="1"/>
  <c r="AF2115" i="1"/>
  <c r="AG2115" i="1" s="1"/>
  <c r="AH2115" i="1"/>
  <c r="AJ2115" i="1"/>
  <c r="AN2115" i="1"/>
  <c r="AQ2115" i="1"/>
  <c r="AR2115" i="1"/>
  <c r="M2116" i="1"/>
  <c r="N2116" i="1"/>
  <c r="O2116" i="1"/>
  <c r="P2116" i="1"/>
  <c r="Q2116" i="1" s="1"/>
  <c r="R2116" i="1"/>
  <c r="S2116" i="1"/>
  <c r="T2116" i="1"/>
  <c r="U2116" i="1"/>
  <c r="V2116" i="1"/>
  <c r="W2116" i="1"/>
  <c r="X2116" i="1"/>
  <c r="Y2116" i="1"/>
  <c r="Z2116" i="1"/>
  <c r="AA2116" i="1"/>
  <c r="AB2116" i="1"/>
  <c r="AC2116" i="1"/>
  <c r="AE2116" i="1"/>
  <c r="AF2116" i="1"/>
  <c r="AG2116" i="1" s="1"/>
  <c r="AH2116" i="1"/>
  <c r="AJ2116" i="1"/>
  <c r="AN2116" i="1"/>
  <c r="AQ2116" i="1"/>
  <c r="AR2116" i="1"/>
  <c r="M2117" i="1"/>
  <c r="N2117" i="1"/>
  <c r="O2117" i="1"/>
  <c r="P2117" i="1"/>
  <c r="Q2117" i="1" s="1"/>
  <c r="R2117" i="1"/>
  <c r="S2117" i="1"/>
  <c r="T2117" i="1"/>
  <c r="U2117" i="1"/>
  <c r="V2117" i="1"/>
  <c r="W2117" i="1"/>
  <c r="X2117" i="1"/>
  <c r="Y2117" i="1"/>
  <c r="Z2117" i="1"/>
  <c r="AA2117" i="1"/>
  <c r="AB2117" i="1"/>
  <c r="AC2117" i="1"/>
  <c r="AE2117" i="1"/>
  <c r="AF2117" i="1"/>
  <c r="AG2117" i="1" s="1"/>
  <c r="AH2117" i="1"/>
  <c r="AJ2117" i="1"/>
  <c r="AN2117" i="1"/>
  <c r="AO2117" i="1" s="1"/>
  <c r="AP2117" i="1" s="1"/>
  <c r="AQ2117" i="1"/>
  <c r="AR2117" i="1"/>
  <c r="M2118" i="1"/>
  <c r="N2118" i="1"/>
  <c r="O2118" i="1"/>
  <c r="P2118" i="1"/>
  <c r="Q2118" i="1" s="1"/>
  <c r="R2118" i="1"/>
  <c r="S2118" i="1"/>
  <c r="T2118" i="1"/>
  <c r="U2118" i="1"/>
  <c r="V2118" i="1"/>
  <c r="W2118" i="1"/>
  <c r="X2118" i="1"/>
  <c r="Y2118" i="1"/>
  <c r="Z2118" i="1"/>
  <c r="AA2118" i="1"/>
  <c r="AD2118" i="1" s="1"/>
  <c r="AB2118" i="1"/>
  <c r="AC2118" i="1"/>
  <c r="AE2118" i="1"/>
  <c r="AF2118" i="1"/>
  <c r="AG2118" i="1" s="1"/>
  <c r="AH2118" i="1"/>
  <c r="AJ2118" i="1"/>
  <c r="AN2118" i="1"/>
  <c r="AQ2118" i="1"/>
  <c r="AR2118" i="1"/>
  <c r="M2119" i="1"/>
  <c r="N2119" i="1"/>
  <c r="O2119" i="1"/>
  <c r="P2119" i="1"/>
  <c r="Q2119" i="1" s="1"/>
  <c r="R2119" i="1"/>
  <c r="S2119" i="1"/>
  <c r="T2119" i="1"/>
  <c r="U2119" i="1"/>
  <c r="V2119" i="1"/>
  <c r="W2119" i="1"/>
  <c r="X2119" i="1"/>
  <c r="Y2119" i="1"/>
  <c r="Z2119" i="1"/>
  <c r="AA2119" i="1"/>
  <c r="AB2119" i="1"/>
  <c r="AC2119" i="1"/>
  <c r="AE2119" i="1"/>
  <c r="AF2119" i="1"/>
  <c r="AG2119" i="1" s="1"/>
  <c r="AH2119" i="1"/>
  <c r="AJ2119" i="1"/>
  <c r="AN2119" i="1"/>
  <c r="AQ2119" i="1"/>
  <c r="AR2119" i="1"/>
  <c r="M2120" i="1"/>
  <c r="N2120" i="1"/>
  <c r="O2120" i="1"/>
  <c r="P2120" i="1"/>
  <c r="Q2120" i="1" s="1"/>
  <c r="R2120" i="1"/>
  <c r="S2120" i="1"/>
  <c r="T2120" i="1"/>
  <c r="U2120" i="1"/>
  <c r="V2120" i="1"/>
  <c r="W2120" i="1"/>
  <c r="X2120" i="1"/>
  <c r="Y2120" i="1"/>
  <c r="Z2120" i="1"/>
  <c r="AA2120" i="1"/>
  <c r="AB2120" i="1"/>
  <c r="AC2120" i="1"/>
  <c r="AE2120" i="1"/>
  <c r="AF2120" i="1"/>
  <c r="AG2120" i="1" s="1"/>
  <c r="AH2120" i="1"/>
  <c r="AJ2120" i="1"/>
  <c r="AN2120" i="1"/>
  <c r="AQ2120" i="1"/>
  <c r="AR2120" i="1"/>
  <c r="M2121" i="1"/>
  <c r="N2121" i="1"/>
  <c r="O2121" i="1"/>
  <c r="P2121" i="1"/>
  <c r="Q2121" i="1" s="1"/>
  <c r="R2121" i="1"/>
  <c r="S2121" i="1"/>
  <c r="T2121" i="1"/>
  <c r="U2121" i="1"/>
  <c r="V2121" i="1"/>
  <c r="W2121" i="1"/>
  <c r="X2121" i="1"/>
  <c r="Y2121" i="1"/>
  <c r="Z2121" i="1"/>
  <c r="AA2121" i="1"/>
  <c r="AB2121" i="1"/>
  <c r="AC2121" i="1"/>
  <c r="AE2121" i="1"/>
  <c r="AF2121" i="1"/>
  <c r="AG2121" i="1" s="1"/>
  <c r="AH2121" i="1"/>
  <c r="AJ2121" i="1"/>
  <c r="AN2121" i="1"/>
  <c r="AO2121" i="1" s="1"/>
  <c r="AP2121" i="1"/>
  <c r="AQ2121" i="1"/>
  <c r="AR2121" i="1"/>
  <c r="M2122" i="1"/>
  <c r="N2122" i="1"/>
  <c r="O2122" i="1"/>
  <c r="P2122" i="1"/>
  <c r="Q2122" i="1" s="1"/>
  <c r="R2122" i="1"/>
  <c r="S2122" i="1"/>
  <c r="T2122" i="1"/>
  <c r="U2122" i="1"/>
  <c r="V2122" i="1"/>
  <c r="W2122" i="1"/>
  <c r="X2122" i="1"/>
  <c r="Y2122" i="1"/>
  <c r="Z2122" i="1"/>
  <c r="AA2122" i="1"/>
  <c r="AD2122" i="1" s="1"/>
  <c r="AB2122" i="1"/>
  <c r="AC2122" i="1"/>
  <c r="AE2122" i="1"/>
  <c r="AF2122" i="1"/>
  <c r="AG2122" i="1" s="1"/>
  <c r="AH2122" i="1"/>
  <c r="AJ2122" i="1"/>
  <c r="AN2122" i="1"/>
  <c r="AQ2122" i="1"/>
  <c r="AR2122" i="1"/>
  <c r="M2123" i="1"/>
  <c r="N2123" i="1"/>
  <c r="O2123" i="1"/>
  <c r="P2123" i="1"/>
  <c r="Q2123" i="1" s="1"/>
  <c r="R2123" i="1"/>
  <c r="S2123" i="1"/>
  <c r="T2123" i="1"/>
  <c r="U2123" i="1"/>
  <c r="V2123" i="1"/>
  <c r="W2123" i="1"/>
  <c r="X2123" i="1"/>
  <c r="Y2123" i="1"/>
  <c r="Z2123" i="1"/>
  <c r="AA2123" i="1"/>
  <c r="AD2123" i="1" s="1"/>
  <c r="AB2123" i="1"/>
  <c r="AC2123" i="1"/>
  <c r="AE2123" i="1"/>
  <c r="AF2123" i="1"/>
  <c r="AG2123" i="1" s="1"/>
  <c r="AH2123" i="1"/>
  <c r="AJ2123" i="1"/>
  <c r="AN2123" i="1"/>
  <c r="AQ2123" i="1"/>
  <c r="AR2123" i="1"/>
  <c r="M2124" i="1"/>
  <c r="N2124" i="1"/>
  <c r="O2124" i="1"/>
  <c r="P2124" i="1"/>
  <c r="Q2124" i="1" s="1"/>
  <c r="R2124" i="1"/>
  <c r="S2124" i="1"/>
  <c r="T2124" i="1"/>
  <c r="U2124" i="1"/>
  <c r="V2124" i="1"/>
  <c r="W2124" i="1"/>
  <c r="X2124" i="1"/>
  <c r="Y2124" i="1"/>
  <c r="Z2124" i="1"/>
  <c r="AA2124" i="1"/>
  <c r="AB2124" i="1"/>
  <c r="AC2124" i="1"/>
  <c r="AE2124" i="1"/>
  <c r="AF2124" i="1"/>
  <c r="AG2124" i="1" s="1"/>
  <c r="AH2124" i="1"/>
  <c r="AJ2124" i="1"/>
  <c r="AN2124" i="1"/>
  <c r="AQ2124" i="1"/>
  <c r="AR2124" i="1"/>
  <c r="M2125" i="1"/>
  <c r="N2125" i="1"/>
  <c r="O2125" i="1"/>
  <c r="P2125" i="1"/>
  <c r="Q2125" i="1" s="1"/>
  <c r="R2125" i="1"/>
  <c r="S2125" i="1"/>
  <c r="T2125" i="1"/>
  <c r="U2125" i="1"/>
  <c r="V2125" i="1"/>
  <c r="W2125" i="1"/>
  <c r="X2125" i="1"/>
  <c r="Y2125" i="1"/>
  <c r="Z2125" i="1"/>
  <c r="AA2125" i="1"/>
  <c r="AB2125" i="1"/>
  <c r="AC2125" i="1"/>
  <c r="AE2125" i="1"/>
  <c r="AF2125" i="1"/>
  <c r="AG2125" i="1" s="1"/>
  <c r="AH2125" i="1"/>
  <c r="AJ2125" i="1"/>
  <c r="AN2125" i="1"/>
  <c r="AO2125" i="1" s="1"/>
  <c r="AP2125" i="1" s="1"/>
  <c r="AQ2125" i="1"/>
  <c r="AR2125" i="1"/>
  <c r="M2126" i="1"/>
  <c r="N2126" i="1"/>
  <c r="O2126" i="1"/>
  <c r="P2126" i="1"/>
  <c r="Q2126" i="1" s="1"/>
  <c r="R2126" i="1"/>
  <c r="S2126" i="1"/>
  <c r="T2126" i="1"/>
  <c r="U2126" i="1"/>
  <c r="V2126" i="1"/>
  <c r="W2126" i="1"/>
  <c r="X2126" i="1"/>
  <c r="Y2126" i="1"/>
  <c r="Z2126" i="1"/>
  <c r="AA2126" i="1"/>
  <c r="AB2126" i="1"/>
  <c r="AC2126" i="1"/>
  <c r="AE2126" i="1"/>
  <c r="AF2126" i="1"/>
  <c r="AG2126" i="1" s="1"/>
  <c r="AH2126" i="1"/>
  <c r="AJ2126" i="1"/>
  <c r="AN2126" i="1"/>
  <c r="AQ2126" i="1"/>
  <c r="AR2126" i="1"/>
  <c r="M2127" i="1"/>
  <c r="N2127" i="1"/>
  <c r="O2127" i="1"/>
  <c r="P2127" i="1"/>
  <c r="Q2127" i="1" s="1"/>
  <c r="R2127" i="1"/>
  <c r="S2127" i="1"/>
  <c r="T2127" i="1"/>
  <c r="U2127" i="1"/>
  <c r="V2127" i="1"/>
  <c r="W2127" i="1"/>
  <c r="X2127" i="1"/>
  <c r="Y2127" i="1"/>
  <c r="Z2127" i="1"/>
  <c r="AA2127" i="1"/>
  <c r="AD2127" i="1" s="1"/>
  <c r="AB2127" i="1"/>
  <c r="AC2127" i="1"/>
  <c r="AE2127" i="1"/>
  <c r="AF2127" i="1"/>
  <c r="AG2127" i="1" s="1"/>
  <c r="AH2127" i="1"/>
  <c r="AJ2127" i="1"/>
  <c r="AN2127" i="1"/>
  <c r="AQ2127" i="1"/>
  <c r="AR2127" i="1"/>
  <c r="M2128" i="1"/>
  <c r="N2128" i="1"/>
  <c r="O2128" i="1"/>
  <c r="P2128" i="1"/>
  <c r="Q2128" i="1" s="1"/>
  <c r="R2128" i="1"/>
  <c r="S2128" i="1"/>
  <c r="T2128" i="1"/>
  <c r="U2128" i="1"/>
  <c r="V2128" i="1"/>
  <c r="W2128" i="1"/>
  <c r="X2128" i="1"/>
  <c r="Y2128" i="1"/>
  <c r="Z2128" i="1"/>
  <c r="AA2128" i="1"/>
  <c r="AB2128" i="1"/>
  <c r="AC2128" i="1"/>
  <c r="AE2128" i="1"/>
  <c r="AF2128" i="1"/>
  <c r="AG2128" i="1" s="1"/>
  <c r="AH2128" i="1"/>
  <c r="AJ2128" i="1"/>
  <c r="AN2128" i="1"/>
  <c r="AQ2128" i="1"/>
  <c r="AR2128" i="1"/>
  <c r="M2129" i="1"/>
  <c r="N2129" i="1"/>
  <c r="O2129" i="1"/>
  <c r="P2129" i="1"/>
  <c r="Q2129" i="1" s="1"/>
  <c r="R2129" i="1"/>
  <c r="S2129" i="1"/>
  <c r="T2129" i="1"/>
  <c r="U2129" i="1"/>
  <c r="V2129" i="1"/>
  <c r="W2129" i="1"/>
  <c r="X2129" i="1"/>
  <c r="Y2129" i="1"/>
  <c r="Z2129" i="1"/>
  <c r="AA2129" i="1"/>
  <c r="AB2129" i="1"/>
  <c r="AC2129" i="1"/>
  <c r="AE2129" i="1"/>
  <c r="AF2129" i="1"/>
  <c r="AG2129" i="1" s="1"/>
  <c r="AH2129" i="1"/>
  <c r="AJ2129" i="1"/>
  <c r="AN2129" i="1"/>
  <c r="AO2129" i="1" s="1"/>
  <c r="AP2129" i="1"/>
  <c r="AQ2129" i="1"/>
  <c r="AR2129" i="1"/>
  <c r="M2130" i="1"/>
  <c r="N2130" i="1"/>
  <c r="O2130" i="1"/>
  <c r="P2130" i="1"/>
  <c r="Q2130" i="1" s="1"/>
  <c r="R2130" i="1"/>
  <c r="S2130" i="1"/>
  <c r="T2130" i="1"/>
  <c r="U2130" i="1"/>
  <c r="V2130" i="1"/>
  <c r="W2130" i="1"/>
  <c r="X2130" i="1"/>
  <c r="Y2130" i="1"/>
  <c r="Z2130" i="1"/>
  <c r="AA2130" i="1"/>
  <c r="AB2130" i="1"/>
  <c r="AC2130" i="1"/>
  <c r="AE2130" i="1"/>
  <c r="AF2130" i="1"/>
  <c r="AG2130" i="1" s="1"/>
  <c r="AH2130" i="1"/>
  <c r="AJ2130" i="1"/>
  <c r="AN2130" i="1"/>
  <c r="AQ2130" i="1"/>
  <c r="AR2130" i="1"/>
  <c r="M2131" i="1"/>
  <c r="N2131" i="1"/>
  <c r="O2131" i="1"/>
  <c r="P2131" i="1"/>
  <c r="Q2131" i="1" s="1"/>
  <c r="R2131" i="1"/>
  <c r="S2131" i="1"/>
  <c r="T2131" i="1"/>
  <c r="U2131" i="1"/>
  <c r="V2131" i="1"/>
  <c r="W2131" i="1"/>
  <c r="X2131" i="1"/>
  <c r="Y2131" i="1"/>
  <c r="Z2131" i="1"/>
  <c r="AA2131" i="1"/>
  <c r="AB2131" i="1"/>
  <c r="AC2131" i="1"/>
  <c r="AE2131" i="1"/>
  <c r="AF2131" i="1"/>
  <c r="AG2131" i="1" s="1"/>
  <c r="AH2131" i="1"/>
  <c r="AJ2131" i="1"/>
  <c r="AN2131" i="1"/>
  <c r="AQ2131" i="1"/>
  <c r="AR2131" i="1"/>
  <c r="M2132" i="1"/>
  <c r="N2132" i="1"/>
  <c r="O2132" i="1"/>
  <c r="P2132" i="1"/>
  <c r="Q2132" i="1" s="1"/>
  <c r="R2132" i="1"/>
  <c r="S2132" i="1"/>
  <c r="T2132" i="1"/>
  <c r="U2132" i="1"/>
  <c r="V2132" i="1"/>
  <c r="W2132" i="1"/>
  <c r="X2132" i="1"/>
  <c r="Y2132" i="1"/>
  <c r="Z2132" i="1"/>
  <c r="AA2132" i="1"/>
  <c r="AB2132" i="1"/>
  <c r="AC2132" i="1"/>
  <c r="AE2132" i="1"/>
  <c r="AF2132" i="1"/>
  <c r="AG2132" i="1" s="1"/>
  <c r="AH2132" i="1"/>
  <c r="AJ2132" i="1"/>
  <c r="AN2132" i="1"/>
  <c r="AQ2132" i="1"/>
  <c r="AR2132" i="1"/>
  <c r="M2133" i="1"/>
  <c r="N2133" i="1"/>
  <c r="O2133" i="1"/>
  <c r="P2133" i="1"/>
  <c r="Q2133" i="1" s="1"/>
  <c r="R2133" i="1"/>
  <c r="S2133" i="1"/>
  <c r="T2133" i="1"/>
  <c r="U2133" i="1"/>
  <c r="V2133" i="1"/>
  <c r="W2133" i="1"/>
  <c r="X2133" i="1"/>
  <c r="Y2133" i="1"/>
  <c r="Z2133" i="1"/>
  <c r="AA2133" i="1"/>
  <c r="AB2133" i="1"/>
  <c r="AC2133" i="1"/>
  <c r="AE2133" i="1"/>
  <c r="AF2133" i="1"/>
  <c r="AG2133" i="1" s="1"/>
  <c r="AH2133" i="1"/>
  <c r="AJ2133" i="1"/>
  <c r="AN2133" i="1"/>
  <c r="AO2133" i="1" s="1"/>
  <c r="AP2133" i="1"/>
  <c r="AQ2133" i="1"/>
  <c r="AR2133" i="1"/>
  <c r="M2134" i="1"/>
  <c r="N2134" i="1"/>
  <c r="O2134" i="1"/>
  <c r="P2134" i="1"/>
  <c r="Q2134" i="1" s="1"/>
  <c r="R2134" i="1"/>
  <c r="S2134" i="1"/>
  <c r="T2134" i="1"/>
  <c r="U2134" i="1"/>
  <c r="V2134" i="1"/>
  <c r="W2134" i="1"/>
  <c r="X2134" i="1"/>
  <c r="Y2134" i="1"/>
  <c r="Z2134" i="1"/>
  <c r="AA2134" i="1"/>
  <c r="AD2134" i="1" s="1"/>
  <c r="AB2134" i="1"/>
  <c r="AC2134" i="1"/>
  <c r="AE2134" i="1"/>
  <c r="AF2134" i="1"/>
  <c r="AG2134" i="1" s="1"/>
  <c r="AH2134" i="1"/>
  <c r="AJ2134" i="1"/>
  <c r="AN2134" i="1"/>
  <c r="AQ2134" i="1"/>
  <c r="AR2134" i="1"/>
  <c r="M2135" i="1"/>
  <c r="N2135" i="1"/>
  <c r="O2135" i="1"/>
  <c r="P2135" i="1"/>
  <c r="Q2135" i="1" s="1"/>
  <c r="R2135" i="1"/>
  <c r="S2135" i="1"/>
  <c r="T2135" i="1"/>
  <c r="U2135" i="1"/>
  <c r="V2135" i="1"/>
  <c r="W2135" i="1"/>
  <c r="X2135" i="1"/>
  <c r="Y2135" i="1"/>
  <c r="Z2135" i="1"/>
  <c r="AA2135" i="1"/>
  <c r="AB2135" i="1"/>
  <c r="AC2135" i="1"/>
  <c r="AE2135" i="1"/>
  <c r="AF2135" i="1"/>
  <c r="AG2135" i="1" s="1"/>
  <c r="AH2135" i="1"/>
  <c r="AJ2135" i="1"/>
  <c r="AN2135" i="1"/>
  <c r="AQ2135" i="1"/>
  <c r="AR2135" i="1"/>
  <c r="M2136" i="1"/>
  <c r="N2136" i="1"/>
  <c r="O2136" i="1"/>
  <c r="P2136" i="1"/>
  <c r="Q2136" i="1" s="1"/>
  <c r="R2136" i="1"/>
  <c r="S2136" i="1"/>
  <c r="T2136" i="1"/>
  <c r="U2136" i="1"/>
  <c r="V2136" i="1"/>
  <c r="W2136" i="1"/>
  <c r="X2136" i="1"/>
  <c r="Y2136" i="1"/>
  <c r="Z2136" i="1"/>
  <c r="AA2136" i="1"/>
  <c r="AB2136" i="1"/>
  <c r="AC2136" i="1"/>
  <c r="AE2136" i="1"/>
  <c r="AF2136" i="1"/>
  <c r="AG2136" i="1" s="1"/>
  <c r="AH2136" i="1"/>
  <c r="AJ2136" i="1"/>
  <c r="AN2136" i="1"/>
  <c r="AQ2136" i="1"/>
  <c r="AR2136" i="1"/>
  <c r="M2137" i="1"/>
  <c r="N2137" i="1"/>
  <c r="O2137" i="1"/>
  <c r="P2137" i="1"/>
  <c r="Q2137" i="1" s="1"/>
  <c r="R2137" i="1"/>
  <c r="S2137" i="1"/>
  <c r="T2137" i="1"/>
  <c r="U2137" i="1"/>
  <c r="V2137" i="1"/>
  <c r="W2137" i="1"/>
  <c r="X2137" i="1"/>
  <c r="Y2137" i="1"/>
  <c r="Z2137" i="1"/>
  <c r="AA2137" i="1"/>
  <c r="AB2137" i="1"/>
  <c r="AC2137" i="1"/>
  <c r="AE2137" i="1"/>
  <c r="AF2137" i="1"/>
  <c r="AG2137" i="1" s="1"/>
  <c r="AH2137" i="1"/>
  <c r="AJ2137" i="1"/>
  <c r="AN2137" i="1"/>
  <c r="AO2137" i="1" s="1"/>
  <c r="AP2137" i="1"/>
  <c r="AQ2137" i="1"/>
  <c r="AR2137" i="1"/>
  <c r="M2138" i="1"/>
  <c r="N2138" i="1"/>
  <c r="O2138" i="1"/>
  <c r="P2138" i="1"/>
  <c r="Q2138" i="1" s="1"/>
  <c r="R2138" i="1"/>
  <c r="S2138" i="1"/>
  <c r="T2138" i="1"/>
  <c r="U2138" i="1"/>
  <c r="V2138" i="1"/>
  <c r="W2138" i="1"/>
  <c r="X2138" i="1"/>
  <c r="Y2138" i="1"/>
  <c r="Z2138" i="1"/>
  <c r="AA2138" i="1"/>
  <c r="AD2138" i="1" s="1"/>
  <c r="AB2138" i="1"/>
  <c r="AC2138" i="1"/>
  <c r="AE2138" i="1"/>
  <c r="AF2138" i="1"/>
  <c r="AG2138" i="1" s="1"/>
  <c r="AH2138" i="1"/>
  <c r="AJ2138" i="1"/>
  <c r="AN2138" i="1"/>
  <c r="AQ2138" i="1"/>
  <c r="AR2138" i="1"/>
  <c r="M2139" i="1"/>
  <c r="N2139" i="1"/>
  <c r="O2139" i="1"/>
  <c r="P2139" i="1"/>
  <c r="Q2139" i="1" s="1"/>
  <c r="R2139" i="1"/>
  <c r="S2139" i="1"/>
  <c r="T2139" i="1"/>
  <c r="U2139" i="1"/>
  <c r="V2139" i="1"/>
  <c r="W2139" i="1"/>
  <c r="X2139" i="1"/>
  <c r="Y2139" i="1"/>
  <c r="Z2139" i="1"/>
  <c r="AA2139" i="1"/>
  <c r="AD2139" i="1" s="1"/>
  <c r="AB2139" i="1"/>
  <c r="AC2139" i="1"/>
  <c r="AE2139" i="1"/>
  <c r="AF2139" i="1"/>
  <c r="AG2139" i="1" s="1"/>
  <c r="AH2139" i="1"/>
  <c r="AJ2139" i="1"/>
  <c r="AN2139" i="1"/>
  <c r="AQ2139" i="1"/>
  <c r="AR2139" i="1"/>
  <c r="M2140" i="1"/>
  <c r="N2140" i="1"/>
  <c r="O2140" i="1"/>
  <c r="P2140" i="1"/>
  <c r="Q2140" i="1" s="1"/>
  <c r="R2140" i="1"/>
  <c r="S2140" i="1"/>
  <c r="T2140" i="1"/>
  <c r="U2140" i="1"/>
  <c r="V2140" i="1"/>
  <c r="W2140" i="1"/>
  <c r="X2140" i="1"/>
  <c r="Y2140" i="1"/>
  <c r="Z2140" i="1"/>
  <c r="AA2140" i="1"/>
  <c r="AB2140" i="1"/>
  <c r="AC2140" i="1"/>
  <c r="AE2140" i="1"/>
  <c r="AF2140" i="1"/>
  <c r="AG2140" i="1" s="1"/>
  <c r="AH2140" i="1"/>
  <c r="AJ2140" i="1"/>
  <c r="AN2140" i="1"/>
  <c r="AQ2140" i="1"/>
  <c r="AR2140" i="1"/>
  <c r="M2141" i="1"/>
  <c r="N2141" i="1"/>
  <c r="O2141" i="1"/>
  <c r="P2141" i="1"/>
  <c r="Q2141" i="1" s="1"/>
  <c r="R2141" i="1"/>
  <c r="S2141" i="1"/>
  <c r="T2141" i="1"/>
  <c r="U2141" i="1"/>
  <c r="V2141" i="1"/>
  <c r="W2141" i="1"/>
  <c r="X2141" i="1"/>
  <c r="Y2141" i="1"/>
  <c r="Z2141" i="1"/>
  <c r="AA2141" i="1"/>
  <c r="AB2141" i="1"/>
  <c r="AC2141" i="1"/>
  <c r="AE2141" i="1"/>
  <c r="AF2141" i="1"/>
  <c r="AG2141" i="1" s="1"/>
  <c r="AH2141" i="1"/>
  <c r="AJ2141" i="1"/>
  <c r="AN2141" i="1"/>
  <c r="AO2141" i="1" s="1"/>
  <c r="AP2141" i="1" s="1"/>
  <c r="AQ2141" i="1"/>
  <c r="AR2141" i="1"/>
  <c r="M2142" i="1"/>
  <c r="N2142" i="1"/>
  <c r="O2142" i="1"/>
  <c r="P2142" i="1"/>
  <c r="Q2142" i="1" s="1"/>
  <c r="R2142" i="1"/>
  <c r="S2142" i="1"/>
  <c r="T2142" i="1"/>
  <c r="U2142" i="1"/>
  <c r="V2142" i="1"/>
  <c r="W2142" i="1"/>
  <c r="X2142" i="1"/>
  <c r="Y2142" i="1"/>
  <c r="Z2142" i="1"/>
  <c r="AA2142" i="1"/>
  <c r="AB2142" i="1"/>
  <c r="AC2142" i="1"/>
  <c r="AE2142" i="1"/>
  <c r="AF2142" i="1"/>
  <c r="AG2142" i="1" s="1"/>
  <c r="AH2142" i="1"/>
  <c r="AJ2142" i="1"/>
  <c r="AN2142" i="1"/>
  <c r="AQ2142" i="1"/>
  <c r="AR2142" i="1"/>
  <c r="M2143" i="1"/>
  <c r="N2143" i="1"/>
  <c r="O2143" i="1"/>
  <c r="P2143" i="1"/>
  <c r="Q2143" i="1" s="1"/>
  <c r="R2143" i="1"/>
  <c r="S2143" i="1"/>
  <c r="T2143" i="1"/>
  <c r="U2143" i="1"/>
  <c r="V2143" i="1"/>
  <c r="W2143" i="1"/>
  <c r="X2143" i="1"/>
  <c r="Y2143" i="1"/>
  <c r="Z2143" i="1"/>
  <c r="AA2143" i="1"/>
  <c r="AD2143" i="1" s="1"/>
  <c r="AB2143" i="1"/>
  <c r="AC2143" i="1"/>
  <c r="AE2143" i="1"/>
  <c r="AF2143" i="1"/>
  <c r="AG2143" i="1" s="1"/>
  <c r="AH2143" i="1"/>
  <c r="AJ2143" i="1"/>
  <c r="AN2143" i="1"/>
  <c r="AQ2143" i="1"/>
  <c r="AR2143" i="1"/>
  <c r="M2144" i="1"/>
  <c r="N2144" i="1"/>
  <c r="O2144" i="1"/>
  <c r="P2144" i="1"/>
  <c r="Q2144" i="1" s="1"/>
  <c r="R2144" i="1"/>
  <c r="S2144" i="1"/>
  <c r="T2144" i="1"/>
  <c r="U2144" i="1"/>
  <c r="V2144" i="1"/>
  <c r="W2144" i="1"/>
  <c r="X2144" i="1"/>
  <c r="Y2144" i="1"/>
  <c r="Z2144" i="1"/>
  <c r="AA2144" i="1"/>
  <c r="AB2144" i="1"/>
  <c r="AC2144" i="1"/>
  <c r="AE2144" i="1"/>
  <c r="AF2144" i="1"/>
  <c r="AG2144" i="1" s="1"/>
  <c r="AH2144" i="1"/>
  <c r="AJ2144" i="1"/>
  <c r="AN2144" i="1"/>
  <c r="AQ2144" i="1"/>
  <c r="AR2144" i="1"/>
  <c r="M2145" i="1"/>
  <c r="N2145" i="1"/>
  <c r="O2145" i="1"/>
  <c r="P2145" i="1"/>
  <c r="Q2145" i="1" s="1"/>
  <c r="R2145" i="1"/>
  <c r="S2145" i="1"/>
  <c r="T2145" i="1"/>
  <c r="U2145" i="1"/>
  <c r="V2145" i="1"/>
  <c r="W2145" i="1"/>
  <c r="X2145" i="1"/>
  <c r="Y2145" i="1"/>
  <c r="Z2145" i="1"/>
  <c r="AA2145" i="1"/>
  <c r="AB2145" i="1"/>
  <c r="AC2145" i="1"/>
  <c r="AE2145" i="1"/>
  <c r="AF2145" i="1"/>
  <c r="AG2145" i="1" s="1"/>
  <c r="AH2145" i="1"/>
  <c r="AJ2145" i="1"/>
  <c r="AN2145" i="1"/>
  <c r="AO2145" i="1" s="1"/>
  <c r="AP2145" i="1"/>
  <c r="AQ2145" i="1"/>
  <c r="AR2145" i="1"/>
  <c r="M2146" i="1"/>
  <c r="N2146" i="1"/>
  <c r="O2146" i="1"/>
  <c r="P2146" i="1"/>
  <c r="Q2146" i="1" s="1"/>
  <c r="R2146" i="1"/>
  <c r="S2146" i="1"/>
  <c r="T2146" i="1"/>
  <c r="U2146" i="1"/>
  <c r="V2146" i="1"/>
  <c r="W2146" i="1"/>
  <c r="X2146" i="1"/>
  <c r="Y2146" i="1"/>
  <c r="Z2146" i="1"/>
  <c r="AA2146" i="1"/>
  <c r="AB2146" i="1"/>
  <c r="AC2146" i="1"/>
  <c r="AE2146" i="1"/>
  <c r="AF2146" i="1"/>
  <c r="AG2146" i="1" s="1"/>
  <c r="AH2146" i="1"/>
  <c r="AJ2146" i="1"/>
  <c r="AN2146" i="1"/>
  <c r="AQ2146" i="1"/>
  <c r="AR2146" i="1"/>
  <c r="M2147" i="1"/>
  <c r="N2147" i="1"/>
  <c r="O2147" i="1"/>
  <c r="P2147" i="1"/>
  <c r="Q2147" i="1" s="1"/>
  <c r="R2147" i="1"/>
  <c r="S2147" i="1"/>
  <c r="T2147" i="1"/>
  <c r="U2147" i="1"/>
  <c r="V2147" i="1"/>
  <c r="W2147" i="1"/>
  <c r="X2147" i="1"/>
  <c r="Y2147" i="1"/>
  <c r="Z2147" i="1"/>
  <c r="AA2147" i="1"/>
  <c r="AB2147" i="1"/>
  <c r="AC2147" i="1"/>
  <c r="AE2147" i="1"/>
  <c r="AF2147" i="1"/>
  <c r="AG2147" i="1" s="1"/>
  <c r="AH2147" i="1"/>
  <c r="AJ2147" i="1"/>
  <c r="AN2147" i="1"/>
  <c r="AQ2147" i="1"/>
  <c r="AR2147" i="1"/>
  <c r="M2148" i="1"/>
  <c r="N2148" i="1"/>
  <c r="O2148" i="1"/>
  <c r="P2148" i="1"/>
  <c r="Q2148" i="1" s="1"/>
  <c r="R2148" i="1"/>
  <c r="S2148" i="1"/>
  <c r="T2148" i="1"/>
  <c r="U2148" i="1"/>
  <c r="V2148" i="1"/>
  <c r="W2148" i="1"/>
  <c r="X2148" i="1"/>
  <c r="Y2148" i="1"/>
  <c r="Z2148" i="1"/>
  <c r="AA2148" i="1"/>
  <c r="AB2148" i="1"/>
  <c r="AC2148" i="1"/>
  <c r="AE2148" i="1"/>
  <c r="AF2148" i="1"/>
  <c r="AG2148" i="1" s="1"/>
  <c r="AH2148" i="1"/>
  <c r="AJ2148" i="1"/>
  <c r="AN2148" i="1"/>
  <c r="AQ2148" i="1"/>
  <c r="AR2148" i="1"/>
  <c r="M2149" i="1"/>
  <c r="N2149" i="1"/>
  <c r="O2149" i="1"/>
  <c r="P2149" i="1"/>
  <c r="Q2149" i="1" s="1"/>
  <c r="R2149" i="1"/>
  <c r="S2149" i="1"/>
  <c r="T2149" i="1"/>
  <c r="U2149" i="1"/>
  <c r="V2149" i="1"/>
  <c r="W2149" i="1"/>
  <c r="X2149" i="1"/>
  <c r="Y2149" i="1"/>
  <c r="Z2149" i="1"/>
  <c r="AA2149" i="1"/>
  <c r="AB2149" i="1"/>
  <c r="AC2149" i="1"/>
  <c r="AE2149" i="1"/>
  <c r="AF2149" i="1"/>
  <c r="AG2149" i="1" s="1"/>
  <c r="AH2149" i="1"/>
  <c r="AJ2149" i="1"/>
  <c r="AN2149" i="1"/>
  <c r="AO2149" i="1" s="1"/>
  <c r="AP2149" i="1"/>
  <c r="AQ2149" i="1"/>
  <c r="AR2149" i="1"/>
  <c r="M2150" i="1"/>
  <c r="N2150" i="1"/>
  <c r="O2150" i="1"/>
  <c r="P2150" i="1"/>
  <c r="Q2150" i="1" s="1"/>
  <c r="R2150" i="1"/>
  <c r="S2150" i="1"/>
  <c r="T2150" i="1"/>
  <c r="U2150" i="1"/>
  <c r="V2150" i="1"/>
  <c r="W2150" i="1"/>
  <c r="X2150" i="1"/>
  <c r="Y2150" i="1"/>
  <c r="Z2150" i="1"/>
  <c r="AA2150" i="1"/>
  <c r="AD2150" i="1" s="1"/>
  <c r="AB2150" i="1"/>
  <c r="AC2150" i="1"/>
  <c r="AE2150" i="1"/>
  <c r="AF2150" i="1"/>
  <c r="AG2150" i="1" s="1"/>
  <c r="AH2150" i="1"/>
  <c r="AJ2150" i="1"/>
  <c r="AN2150" i="1"/>
  <c r="AQ2150" i="1"/>
  <c r="AR2150" i="1"/>
  <c r="M2151" i="1"/>
  <c r="N2151" i="1"/>
  <c r="O2151" i="1"/>
  <c r="P2151" i="1"/>
  <c r="Q2151" i="1" s="1"/>
  <c r="R2151" i="1"/>
  <c r="S2151" i="1"/>
  <c r="T2151" i="1"/>
  <c r="U2151" i="1"/>
  <c r="V2151" i="1"/>
  <c r="W2151" i="1"/>
  <c r="X2151" i="1"/>
  <c r="Y2151" i="1"/>
  <c r="Z2151" i="1"/>
  <c r="AA2151" i="1"/>
  <c r="AB2151" i="1"/>
  <c r="AC2151" i="1"/>
  <c r="AE2151" i="1"/>
  <c r="AF2151" i="1"/>
  <c r="AG2151" i="1" s="1"/>
  <c r="AH2151" i="1"/>
  <c r="AJ2151" i="1"/>
  <c r="AN2151" i="1"/>
  <c r="AQ2151" i="1"/>
  <c r="AR2151" i="1"/>
  <c r="M2152" i="1"/>
  <c r="N2152" i="1"/>
  <c r="O2152" i="1"/>
  <c r="P2152" i="1"/>
  <c r="Q2152" i="1" s="1"/>
  <c r="R2152" i="1"/>
  <c r="S2152" i="1"/>
  <c r="T2152" i="1"/>
  <c r="U2152" i="1"/>
  <c r="V2152" i="1"/>
  <c r="W2152" i="1"/>
  <c r="X2152" i="1"/>
  <c r="Y2152" i="1"/>
  <c r="Z2152" i="1"/>
  <c r="AA2152" i="1"/>
  <c r="AB2152" i="1"/>
  <c r="AC2152" i="1"/>
  <c r="AE2152" i="1"/>
  <c r="AF2152" i="1"/>
  <c r="AG2152" i="1" s="1"/>
  <c r="AH2152" i="1"/>
  <c r="AJ2152" i="1"/>
  <c r="AN2152" i="1"/>
  <c r="AQ2152" i="1"/>
  <c r="AR2152" i="1"/>
  <c r="M2153" i="1"/>
  <c r="N2153" i="1"/>
  <c r="O2153" i="1"/>
  <c r="P2153" i="1"/>
  <c r="Q2153" i="1" s="1"/>
  <c r="R2153" i="1"/>
  <c r="S2153" i="1"/>
  <c r="T2153" i="1"/>
  <c r="U2153" i="1"/>
  <c r="V2153" i="1"/>
  <c r="W2153" i="1"/>
  <c r="X2153" i="1"/>
  <c r="Y2153" i="1"/>
  <c r="Z2153" i="1"/>
  <c r="AA2153" i="1"/>
  <c r="AB2153" i="1"/>
  <c r="AC2153" i="1"/>
  <c r="AE2153" i="1"/>
  <c r="AF2153" i="1"/>
  <c r="AG2153" i="1" s="1"/>
  <c r="AH2153" i="1"/>
  <c r="AJ2153" i="1"/>
  <c r="AN2153" i="1"/>
  <c r="AO2153" i="1" s="1"/>
  <c r="AP2153" i="1"/>
  <c r="AQ2153" i="1"/>
  <c r="AR2153" i="1"/>
  <c r="M2154" i="1"/>
  <c r="N2154" i="1"/>
  <c r="O2154" i="1"/>
  <c r="P2154" i="1"/>
  <c r="Q2154" i="1" s="1"/>
  <c r="R2154" i="1"/>
  <c r="S2154" i="1"/>
  <c r="T2154" i="1"/>
  <c r="U2154" i="1"/>
  <c r="V2154" i="1"/>
  <c r="W2154" i="1"/>
  <c r="X2154" i="1"/>
  <c r="Y2154" i="1"/>
  <c r="Z2154" i="1"/>
  <c r="AA2154" i="1"/>
  <c r="AD2154" i="1" s="1"/>
  <c r="AB2154" i="1"/>
  <c r="AC2154" i="1"/>
  <c r="AE2154" i="1"/>
  <c r="AF2154" i="1"/>
  <c r="AG2154" i="1" s="1"/>
  <c r="AH2154" i="1"/>
  <c r="AJ2154" i="1"/>
  <c r="AN2154" i="1"/>
  <c r="AQ2154" i="1"/>
  <c r="AR2154" i="1"/>
  <c r="M2155" i="1"/>
  <c r="N2155" i="1"/>
  <c r="O2155" i="1"/>
  <c r="P2155" i="1"/>
  <c r="Q2155" i="1" s="1"/>
  <c r="R2155" i="1"/>
  <c r="S2155" i="1"/>
  <c r="T2155" i="1"/>
  <c r="U2155" i="1"/>
  <c r="V2155" i="1"/>
  <c r="W2155" i="1"/>
  <c r="X2155" i="1"/>
  <c r="Y2155" i="1"/>
  <c r="Z2155" i="1"/>
  <c r="AA2155" i="1"/>
  <c r="AD2155" i="1" s="1"/>
  <c r="AB2155" i="1"/>
  <c r="AC2155" i="1"/>
  <c r="AE2155" i="1"/>
  <c r="AF2155" i="1"/>
  <c r="AG2155" i="1" s="1"/>
  <c r="AH2155" i="1"/>
  <c r="AJ2155" i="1"/>
  <c r="AN2155" i="1"/>
  <c r="AQ2155" i="1"/>
  <c r="AR2155" i="1"/>
  <c r="M2156" i="1"/>
  <c r="N2156" i="1"/>
  <c r="O2156" i="1"/>
  <c r="P2156" i="1"/>
  <c r="Q2156" i="1" s="1"/>
  <c r="R2156" i="1"/>
  <c r="S2156" i="1"/>
  <c r="T2156" i="1"/>
  <c r="U2156" i="1"/>
  <c r="V2156" i="1"/>
  <c r="W2156" i="1"/>
  <c r="X2156" i="1"/>
  <c r="Y2156" i="1"/>
  <c r="Z2156" i="1"/>
  <c r="AA2156" i="1"/>
  <c r="AB2156" i="1"/>
  <c r="AC2156" i="1"/>
  <c r="AE2156" i="1"/>
  <c r="AF2156" i="1"/>
  <c r="AG2156" i="1" s="1"/>
  <c r="AH2156" i="1"/>
  <c r="AJ2156" i="1"/>
  <c r="AN2156" i="1"/>
  <c r="AQ2156" i="1"/>
  <c r="AR2156" i="1"/>
  <c r="M2157" i="1"/>
  <c r="N2157" i="1"/>
  <c r="O2157" i="1"/>
  <c r="P2157" i="1"/>
  <c r="Q2157" i="1" s="1"/>
  <c r="R2157" i="1"/>
  <c r="S2157" i="1"/>
  <c r="T2157" i="1"/>
  <c r="U2157" i="1"/>
  <c r="V2157" i="1"/>
  <c r="W2157" i="1"/>
  <c r="X2157" i="1"/>
  <c r="Y2157" i="1"/>
  <c r="Z2157" i="1"/>
  <c r="AA2157" i="1"/>
  <c r="AB2157" i="1"/>
  <c r="AC2157" i="1"/>
  <c r="AE2157" i="1"/>
  <c r="AF2157" i="1"/>
  <c r="AG2157" i="1" s="1"/>
  <c r="AH2157" i="1"/>
  <c r="AJ2157" i="1"/>
  <c r="AN2157" i="1"/>
  <c r="AO2157" i="1" s="1"/>
  <c r="AP2157" i="1" s="1"/>
  <c r="AQ2157" i="1"/>
  <c r="AR2157" i="1"/>
  <c r="M2158" i="1"/>
  <c r="N2158" i="1"/>
  <c r="O2158" i="1"/>
  <c r="P2158" i="1"/>
  <c r="Q2158" i="1" s="1"/>
  <c r="R2158" i="1"/>
  <c r="S2158" i="1"/>
  <c r="T2158" i="1"/>
  <c r="U2158" i="1"/>
  <c r="V2158" i="1"/>
  <c r="W2158" i="1"/>
  <c r="X2158" i="1"/>
  <c r="Y2158" i="1"/>
  <c r="Z2158" i="1"/>
  <c r="AA2158" i="1"/>
  <c r="AB2158" i="1"/>
  <c r="AC2158" i="1"/>
  <c r="AE2158" i="1"/>
  <c r="AF2158" i="1"/>
  <c r="AG2158" i="1" s="1"/>
  <c r="AH2158" i="1"/>
  <c r="AJ2158" i="1"/>
  <c r="AN2158" i="1"/>
  <c r="AQ2158" i="1"/>
  <c r="AR2158" i="1"/>
  <c r="M2159" i="1"/>
  <c r="N2159" i="1"/>
  <c r="O2159" i="1"/>
  <c r="P2159" i="1"/>
  <c r="Q2159" i="1" s="1"/>
  <c r="R2159" i="1"/>
  <c r="S2159" i="1"/>
  <c r="T2159" i="1"/>
  <c r="U2159" i="1"/>
  <c r="V2159" i="1"/>
  <c r="W2159" i="1"/>
  <c r="X2159" i="1"/>
  <c r="Y2159" i="1"/>
  <c r="Z2159" i="1"/>
  <c r="AA2159" i="1"/>
  <c r="AD2159" i="1" s="1"/>
  <c r="AB2159" i="1"/>
  <c r="AC2159" i="1"/>
  <c r="AE2159" i="1"/>
  <c r="AF2159" i="1"/>
  <c r="AG2159" i="1" s="1"/>
  <c r="AH2159" i="1"/>
  <c r="AJ2159" i="1"/>
  <c r="AN2159" i="1"/>
  <c r="AQ2159" i="1"/>
  <c r="AR2159" i="1"/>
  <c r="M2160" i="1"/>
  <c r="N2160" i="1"/>
  <c r="O2160" i="1"/>
  <c r="P2160" i="1"/>
  <c r="Q2160" i="1" s="1"/>
  <c r="R2160" i="1"/>
  <c r="S2160" i="1"/>
  <c r="T2160" i="1"/>
  <c r="U2160" i="1"/>
  <c r="V2160" i="1"/>
  <c r="W2160" i="1"/>
  <c r="X2160" i="1"/>
  <c r="Y2160" i="1"/>
  <c r="Z2160" i="1"/>
  <c r="AA2160" i="1"/>
  <c r="AB2160" i="1"/>
  <c r="AC2160" i="1"/>
  <c r="AE2160" i="1"/>
  <c r="AF2160" i="1"/>
  <c r="AG2160" i="1" s="1"/>
  <c r="AH2160" i="1"/>
  <c r="AJ2160" i="1"/>
  <c r="AN2160" i="1"/>
  <c r="AQ2160" i="1"/>
  <c r="AR2160" i="1"/>
  <c r="M2161" i="1"/>
  <c r="N2161" i="1"/>
  <c r="O2161" i="1"/>
  <c r="P2161" i="1"/>
  <c r="Q2161" i="1" s="1"/>
  <c r="R2161" i="1"/>
  <c r="S2161" i="1"/>
  <c r="T2161" i="1"/>
  <c r="U2161" i="1"/>
  <c r="V2161" i="1"/>
  <c r="W2161" i="1"/>
  <c r="X2161" i="1"/>
  <c r="Y2161" i="1"/>
  <c r="Z2161" i="1"/>
  <c r="AA2161" i="1"/>
  <c r="AB2161" i="1"/>
  <c r="AC2161" i="1"/>
  <c r="AE2161" i="1"/>
  <c r="AF2161" i="1"/>
  <c r="AG2161" i="1" s="1"/>
  <c r="AH2161" i="1"/>
  <c r="AJ2161" i="1"/>
  <c r="AI2161" i="1" s="1"/>
  <c r="AN2161" i="1"/>
  <c r="AQ2161" i="1"/>
  <c r="AR2161" i="1"/>
  <c r="M2162" i="1"/>
  <c r="V2162" i="1" s="1"/>
  <c r="N2162" i="1"/>
  <c r="O2162" i="1"/>
  <c r="P2162" i="1"/>
  <c r="Q2162" i="1" s="1"/>
  <c r="R2162" i="1"/>
  <c r="S2162" i="1"/>
  <c r="T2162" i="1"/>
  <c r="U2162" i="1"/>
  <c r="W2162" i="1"/>
  <c r="X2162" i="1"/>
  <c r="Y2162" i="1"/>
  <c r="Z2162" i="1"/>
  <c r="AA2162" i="1"/>
  <c r="AB2162" i="1"/>
  <c r="AC2162" i="1"/>
  <c r="AE2162" i="1"/>
  <c r="AF2162" i="1"/>
  <c r="AG2162" i="1" s="1"/>
  <c r="AH2162" i="1"/>
  <c r="AJ2162" i="1"/>
  <c r="AI2162" i="1" s="1"/>
  <c r="AN2162" i="1"/>
  <c r="AQ2162" i="1"/>
  <c r="AR2162" i="1"/>
  <c r="M2163" i="1"/>
  <c r="V2163" i="1" s="1"/>
  <c r="N2163" i="1"/>
  <c r="O2163" i="1"/>
  <c r="P2163" i="1"/>
  <c r="Q2163" i="1"/>
  <c r="R2163" i="1"/>
  <c r="S2163" i="1"/>
  <c r="T2163" i="1"/>
  <c r="U2163" i="1"/>
  <c r="W2163" i="1"/>
  <c r="X2163" i="1"/>
  <c r="Y2163" i="1"/>
  <c r="Z2163" i="1"/>
  <c r="AA2163" i="1"/>
  <c r="AB2163" i="1"/>
  <c r="AC2163" i="1"/>
  <c r="AE2163" i="1"/>
  <c r="AF2163" i="1"/>
  <c r="AG2163" i="1" s="1"/>
  <c r="AH2163" i="1"/>
  <c r="AJ2163" i="1"/>
  <c r="AI2163" i="1" s="1"/>
  <c r="AN2163" i="1"/>
  <c r="AQ2163" i="1"/>
  <c r="AR2163" i="1"/>
  <c r="M2164" i="1"/>
  <c r="V2164" i="1" s="1"/>
  <c r="N2164" i="1"/>
  <c r="O2164" i="1"/>
  <c r="P2164" i="1"/>
  <c r="Q2164" i="1" s="1"/>
  <c r="R2164" i="1"/>
  <c r="S2164" i="1"/>
  <c r="T2164" i="1"/>
  <c r="U2164" i="1"/>
  <c r="W2164" i="1"/>
  <c r="X2164" i="1"/>
  <c r="Y2164" i="1"/>
  <c r="Z2164" i="1"/>
  <c r="AA2164" i="1"/>
  <c r="AB2164" i="1"/>
  <c r="AC2164" i="1"/>
  <c r="AE2164" i="1"/>
  <c r="AF2164" i="1"/>
  <c r="AG2164" i="1" s="1"/>
  <c r="AH2164" i="1"/>
  <c r="AJ2164" i="1"/>
  <c r="AI2164" i="1" s="1"/>
  <c r="AN2164" i="1"/>
  <c r="AQ2164" i="1"/>
  <c r="AR2164" i="1"/>
  <c r="M2165" i="1"/>
  <c r="V2165" i="1" s="1"/>
  <c r="N2165" i="1"/>
  <c r="O2165" i="1"/>
  <c r="P2165" i="1"/>
  <c r="Q2165" i="1"/>
  <c r="R2165" i="1"/>
  <c r="S2165" i="1"/>
  <c r="T2165" i="1"/>
  <c r="U2165" i="1"/>
  <c r="W2165" i="1"/>
  <c r="X2165" i="1"/>
  <c r="Y2165" i="1"/>
  <c r="Z2165" i="1"/>
  <c r="AA2165" i="1"/>
  <c r="AB2165" i="1"/>
  <c r="AC2165" i="1"/>
  <c r="AE2165" i="1"/>
  <c r="AF2165" i="1"/>
  <c r="AG2165" i="1" s="1"/>
  <c r="AH2165" i="1"/>
  <c r="AJ2165" i="1"/>
  <c r="AI2165" i="1" s="1"/>
  <c r="AN2165" i="1"/>
  <c r="AQ2165" i="1"/>
  <c r="AR2165" i="1"/>
  <c r="M2166" i="1"/>
  <c r="V2166" i="1" s="1"/>
  <c r="N2166" i="1"/>
  <c r="O2166" i="1"/>
  <c r="P2166" i="1"/>
  <c r="Q2166" i="1" s="1"/>
  <c r="R2166" i="1"/>
  <c r="S2166" i="1"/>
  <c r="T2166" i="1"/>
  <c r="U2166" i="1"/>
  <c r="W2166" i="1"/>
  <c r="X2166" i="1"/>
  <c r="Y2166" i="1"/>
  <c r="Z2166" i="1"/>
  <c r="AA2166" i="1"/>
  <c r="AB2166" i="1"/>
  <c r="AC2166" i="1"/>
  <c r="AE2166" i="1"/>
  <c r="AF2166" i="1"/>
  <c r="AG2166" i="1" s="1"/>
  <c r="AH2166" i="1"/>
  <c r="AJ2166" i="1"/>
  <c r="AI2166" i="1" s="1"/>
  <c r="AN2166" i="1"/>
  <c r="AQ2166" i="1"/>
  <c r="AR2166" i="1"/>
  <c r="M2167" i="1"/>
  <c r="V2167" i="1" s="1"/>
  <c r="N2167" i="1"/>
  <c r="O2167" i="1"/>
  <c r="P2167" i="1"/>
  <c r="Q2167" i="1" s="1"/>
  <c r="R2167" i="1"/>
  <c r="S2167" i="1"/>
  <c r="T2167" i="1"/>
  <c r="U2167" i="1"/>
  <c r="W2167" i="1"/>
  <c r="X2167" i="1"/>
  <c r="Y2167" i="1"/>
  <c r="Z2167" i="1"/>
  <c r="AA2167" i="1"/>
  <c r="AB2167" i="1"/>
  <c r="AC2167" i="1"/>
  <c r="AE2167" i="1"/>
  <c r="AF2167" i="1"/>
  <c r="AG2167" i="1" s="1"/>
  <c r="AH2167" i="1"/>
  <c r="AJ2167" i="1"/>
  <c r="AI2167" i="1" s="1"/>
  <c r="AN2167" i="1"/>
  <c r="AQ2167" i="1"/>
  <c r="AR2167" i="1"/>
  <c r="M2168" i="1"/>
  <c r="V2168" i="1" s="1"/>
  <c r="N2168" i="1"/>
  <c r="O2168" i="1"/>
  <c r="P2168" i="1"/>
  <c r="Q2168" i="1" s="1"/>
  <c r="R2168" i="1"/>
  <c r="S2168" i="1"/>
  <c r="T2168" i="1"/>
  <c r="U2168" i="1"/>
  <c r="W2168" i="1"/>
  <c r="X2168" i="1"/>
  <c r="Y2168" i="1"/>
  <c r="Z2168" i="1"/>
  <c r="AA2168" i="1"/>
  <c r="AB2168" i="1"/>
  <c r="AC2168" i="1"/>
  <c r="AE2168" i="1"/>
  <c r="AF2168" i="1"/>
  <c r="AG2168" i="1" s="1"/>
  <c r="AH2168" i="1"/>
  <c r="AJ2168" i="1"/>
  <c r="AI2168" i="1" s="1"/>
  <c r="AN2168" i="1"/>
  <c r="AM2168" i="1" s="1"/>
  <c r="AQ2168" i="1"/>
  <c r="AR2168" i="1"/>
  <c r="M2169" i="1"/>
  <c r="V2169" i="1" s="1"/>
  <c r="N2169" i="1"/>
  <c r="O2169" i="1"/>
  <c r="P2169" i="1"/>
  <c r="Q2169" i="1" s="1"/>
  <c r="R2169" i="1"/>
  <c r="S2169" i="1"/>
  <c r="T2169" i="1"/>
  <c r="U2169" i="1"/>
  <c r="W2169" i="1"/>
  <c r="X2169" i="1"/>
  <c r="Y2169" i="1"/>
  <c r="Z2169" i="1"/>
  <c r="AA2169" i="1"/>
  <c r="AB2169" i="1"/>
  <c r="AC2169" i="1"/>
  <c r="AD2169" i="1" s="1"/>
  <c r="AE2169" i="1"/>
  <c r="AF2169" i="1"/>
  <c r="AG2169" i="1"/>
  <c r="AH2169" i="1"/>
  <c r="AJ2169" i="1"/>
  <c r="AI2169" i="1" s="1"/>
  <c r="AN2169" i="1"/>
  <c r="AQ2169" i="1"/>
  <c r="AR2169" i="1"/>
  <c r="M2170" i="1"/>
  <c r="V2170" i="1" s="1"/>
  <c r="N2170" i="1"/>
  <c r="O2170" i="1"/>
  <c r="P2170" i="1"/>
  <c r="Q2170" i="1" s="1"/>
  <c r="R2170" i="1"/>
  <c r="S2170" i="1"/>
  <c r="T2170" i="1"/>
  <c r="U2170" i="1"/>
  <c r="W2170" i="1"/>
  <c r="X2170" i="1"/>
  <c r="Y2170" i="1"/>
  <c r="Z2170" i="1"/>
  <c r="AA2170" i="1"/>
  <c r="AB2170" i="1"/>
  <c r="AC2170" i="1"/>
  <c r="AE2170" i="1"/>
  <c r="AF2170" i="1"/>
  <c r="AG2170" i="1" s="1"/>
  <c r="AH2170" i="1"/>
  <c r="AJ2170" i="1"/>
  <c r="AI2170" i="1" s="1"/>
  <c r="AN2170" i="1"/>
  <c r="AQ2170" i="1"/>
  <c r="AR2170" i="1"/>
  <c r="M2171" i="1"/>
  <c r="V2171" i="1" s="1"/>
  <c r="N2171" i="1"/>
  <c r="O2171" i="1"/>
  <c r="P2171" i="1"/>
  <c r="Q2171" i="1"/>
  <c r="R2171" i="1"/>
  <c r="S2171" i="1"/>
  <c r="T2171" i="1"/>
  <c r="U2171" i="1"/>
  <c r="W2171" i="1"/>
  <c r="X2171" i="1"/>
  <c r="Y2171" i="1"/>
  <c r="Z2171" i="1"/>
  <c r="AA2171" i="1"/>
  <c r="AB2171" i="1"/>
  <c r="AC2171" i="1"/>
  <c r="AE2171" i="1"/>
  <c r="AF2171" i="1"/>
  <c r="AG2171" i="1" s="1"/>
  <c r="AH2171" i="1"/>
  <c r="AJ2171" i="1"/>
  <c r="AI2171" i="1" s="1"/>
  <c r="AN2171" i="1"/>
  <c r="AQ2171" i="1"/>
  <c r="AR2171" i="1"/>
  <c r="M2172" i="1"/>
  <c r="V2172" i="1" s="1"/>
  <c r="N2172" i="1"/>
  <c r="O2172" i="1"/>
  <c r="P2172" i="1"/>
  <c r="Q2172" i="1" s="1"/>
  <c r="R2172" i="1"/>
  <c r="S2172" i="1"/>
  <c r="T2172" i="1"/>
  <c r="U2172" i="1"/>
  <c r="W2172" i="1"/>
  <c r="X2172" i="1"/>
  <c r="Y2172" i="1"/>
  <c r="Z2172" i="1"/>
  <c r="AA2172" i="1"/>
  <c r="AB2172" i="1"/>
  <c r="AC2172" i="1"/>
  <c r="AE2172" i="1"/>
  <c r="AF2172" i="1"/>
  <c r="AG2172" i="1" s="1"/>
  <c r="AH2172" i="1"/>
  <c r="AJ2172" i="1"/>
  <c r="AI2172" i="1" s="1"/>
  <c r="AN2172" i="1"/>
  <c r="AQ2172" i="1"/>
  <c r="AR2172" i="1"/>
  <c r="M2173" i="1"/>
  <c r="V2173" i="1" s="1"/>
  <c r="N2173" i="1"/>
  <c r="O2173" i="1"/>
  <c r="P2173" i="1"/>
  <c r="Q2173" i="1" s="1"/>
  <c r="R2173" i="1"/>
  <c r="S2173" i="1"/>
  <c r="T2173" i="1"/>
  <c r="U2173" i="1"/>
  <c r="W2173" i="1"/>
  <c r="X2173" i="1"/>
  <c r="Y2173" i="1"/>
  <c r="Z2173" i="1"/>
  <c r="AA2173" i="1"/>
  <c r="AB2173" i="1"/>
  <c r="AC2173" i="1"/>
  <c r="AE2173" i="1"/>
  <c r="AF2173" i="1"/>
  <c r="AG2173" i="1" s="1"/>
  <c r="AH2173" i="1"/>
  <c r="AJ2173" i="1"/>
  <c r="AI2173" i="1" s="1"/>
  <c r="AN2173" i="1"/>
  <c r="AQ2173" i="1"/>
  <c r="AR2173" i="1"/>
  <c r="M2174" i="1"/>
  <c r="V2174" i="1" s="1"/>
  <c r="N2174" i="1"/>
  <c r="O2174" i="1"/>
  <c r="P2174" i="1"/>
  <c r="Q2174" i="1" s="1"/>
  <c r="R2174" i="1"/>
  <c r="S2174" i="1"/>
  <c r="T2174" i="1"/>
  <c r="U2174" i="1"/>
  <c r="W2174" i="1"/>
  <c r="X2174" i="1"/>
  <c r="Y2174" i="1"/>
  <c r="Z2174" i="1"/>
  <c r="AA2174" i="1"/>
  <c r="AB2174" i="1"/>
  <c r="AC2174" i="1"/>
  <c r="AE2174" i="1"/>
  <c r="AF2174" i="1"/>
  <c r="AG2174" i="1" s="1"/>
  <c r="AH2174" i="1"/>
  <c r="AJ2174" i="1"/>
  <c r="AI2174" i="1" s="1"/>
  <c r="AN2174" i="1"/>
  <c r="AQ2174" i="1"/>
  <c r="AR2174" i="1"/>
  <c r="M2175" i="1"/>
  <c r="V2175" i="1" s="1"/>
  <c r="N2175" i="1"/>
  <c r="O2175" i="1"/>
  <c r="P2175" i="1"/>
  <c r="Q2175" i="1" s="1"/>
  <c r="R2175" i="1"/>
  <c r="S2175" i="1"/>
  <c r="T2175" i="1"/>
  <c r="U2175" i="1"/>
  <c r="W2175" i="1"/>
  <c r="X2175" i="1"/>
  <c r="Y2175" i="1"/>
  <c r="Z2175" i="1"/>
  <c r="AA2175" i="1"/>
  <c r="AB2175" i="1"/>
  <c r="AC2175" i="1"/>
  <c r="AE2175" i="1"/>
  <c r="AF2175" i="1"/>
  <c r="AG2175" i="1" s="1"/>
  <c r="AH2175" i="1"/>
  <c r="AJ2175" i="1"/>
  <c r="AI2175" i="1" s="1"/>
  <c r="AN2175" i="1"/>
  <c r="AQ2175" i="1"/>
  <c r="AR2175" i="1"/>
  <c r="M2176" i="1"/>
  <c r="V2176" i="1" s="1"/>
  <c r="N2176" i="1"/>
  <c r="O2176" i="1"/>
  <c r="P2176" i="1"/>
  <c r="Q2176" i="1" s="1"/>
  <c r="R2176" i="1"/>
  <c r="S2176" i="1"/>
  <c r="T2176" i="1"/>
  <c r="U2176" i="1"/>
  <c r="W2176" i="1"/>
  <c r="X2176" i="1"/>
  <c r="Y2176" i="1"/>
  <c r="Z2176" i="1"/>
  <c r="AA2176" i="1"/>
  <c r="AB2176" i="1"/>
  <c r="AC2176" i="1"/>
  <c r="AE2176" i="1"/>
  <c r="AF2176" i="1"/>
  <c r="AG2176" i="1" s="1"/>
  <c r="AH2176" i="1"/>
  <c r="AJ2176" i="1"/>
  <c r="AI2176" i="1" s="1"/>
  <c r="AN2176" i="1"/>
  <c r="AM2176" i="1" s="1"/>
  <c r="AQ2176" i="1"/>
  <c r="AR2176" i="1"/>
  <c r="M2177" i="1"/>
  <c r="V2177" i="1" s="1"/>
  <c r="N2177" i="1"/>
  <c r="O2177" i="1"/>
  <c r="P2177" i="1"/>
  <c r="Q2177" i="1" s="1"/>
  <c r="R2177" i="1"/>
  <c r="S2177" i="1"/>
  <c r="T2177" i="1"/>
  <c r="U2177" i="1"/>
  <c r="W2177" i="1"/>
  <c r="X2177" i="1"/>
  <c r="Y2177" i="1"/>
  <c r="Z2177" i="1"/>
  <c r="AA2177" i="1"/>
  <c r="AB2177" i="1"/>
  <c r="AC2177" i="1"/>
  <c r="AE2177" i="1"/>
  <c r="AF2177" i="1"/>
  <c r="AG2177" i="1" s="1"/>
  <c r="AH2177" i="1"/>
  <c r="AJ2177" i="1"/>
  <c r="AI2177" i="1" s="1"/>
  <c r="AN2177" i="1"/>
  <c r="AQ2177" i="1"/>
  <c r="AR2177" i="1"/>
  <c r="M2178" i="1"/>
  <c r="V2178" i="1" s="1"/>
  <c r="N2178" i="1"/>
  <c r="O2178" i="1"/>
  <c r="P2178" i="1"/>
  <c r="Q2178" i="1" s="1"/>
  <c r="R2178" i="1"/>
  <c r="S2178" i="1"/>
  <c r="T2178" i="1"/>
  <c r="U2178" i="1"/>
  <c r="W2178" i="1"/>
  <c r="X2178" i="1"/>
  <c r="Y2178" i="1"/>
  <c r="Z2178" i="1"/>
  <c r="AA2178" i="1"/>
  <c r="AB2178" i="1"/>
  <c r="AC2178" i="1"/>
  <c r="AE2178" i="1"/>
  <c r="AF2178" i="1"/>
  <c r="AG2178" i="1" s="1"/>
  <c r="AH2178" i="1"/>
  <c r="AJ2178" i="1"/>
  <c r="AI2178" i="1" s="1"/>
  <c r="AN2178" i="1"/>
  <c r="AQ2178" i="1"/>
  <c r="AR2178" i="1"/>
  <c r="M2179" i="1"/>
  <c r="V2179" i="1" s="1"/>
  <c r="N2179" i="1"/>
  <c r="O2179" i="1"/>
  <c r="P2179" i="1"/>
  <c r="Q2179" i="1" s="1"/>
  <c r="R2179" i="1"/>
  <c r="S2179" i="1"/>
  <c r="T2179" i="1"/>
  <c r="U2179" i="1"/>
  <c r="W2179" i="1"/>
  <c r="X2179" i="1"/>
  <c r="Y2179" i="1"/>
  <c r="Z2179" i="1"/>
  <c r="AA2179" i="1"/>
  <c r="AB2179" i="1"/>
  <c r="AC2179" i="1"/>
  <c r="AE2179" i="1"/>
  <c r="AF2179" i="1"/>
  <c r="AG2179" i="1" s="1"/>
  <c r="AH2179" i="1"/>
  <c r="AJ2179" i="1"/>
  <c r="AI2179" i="1" s="1"/>
  <c r="AN2179" i="1"/>
  <c r="AM2179" i="1" s="1"/>
  <c r="AQ2179" i="1"/>
  <c r="AR2179" i="1"/>
  <c r="M2180" i="1"/>
  <c r="V2180" i="1" s="1"/>
  <c r="N2180" i="1"/>
  <c r="O2180" i="1"/>
  <c r="P2180" i="1"/>
  <c r="Q2180" i="1" s="1"/>
  <c r="R2180" i="1"/>
  <c r="S2180" i="1"/>
  <c r="T2180" i="1"/>
  <c r="U2180" i="1"/>
  <c r="W2180" i="1"/>
  <c r="X2180" i="1"/>
  <c r="Y2180" i="1"/>
  <c r="Z2180" i="1"/>
  <c r="AA2180" i="1"/>
  <c r="AB2180" i="1"/>
  <c r="AC2180" i="1"/>
  <c r="AE2180" i="1"/>
  <c r="AF2180" i="1"/>
  <c r="AG2180" i="1" s="1"/>
  <c r="AH2180" i="1"/>
  <c r="AJ2180" i="1"/>
  <c r="AI2180" i="1" s="1"/>
  <c r="AN2180" i="1"/>
  <c r="AM2180" i="1" s="1"/>
  <c r="AQ2180" i="1"/>
  <c r="AR2180" i="1"/>
  <c r="M2181" i="1"/>
  <c r="V2181" i="1" s="1"/>
  <c r="N2181" i="1"/>
  <c r="O2181" i="1"/>
  <c r="P2181" i="1"/>
  <c r="Q2181" i="1" s="1"/>
  <c r="R2181" i="1"/>
  <c r="S2181" i="1"/>
  <c r="T2181" i="1"/>
  <c r="U2181" i="1"/>
  <c r="W2181" i="1"/>
  <c r="X2181" i="1"/>
  <c r="Y2181" i="1"/>
  <c r="Z2181" i="1"/>
  <c r="AA2181" i="1"/>
  <c r="AB2181" i="1"/>
  <c r="AC2181" i="1"/>
  <c r="AE2181" i="1"/>
  <c r="AF2181" i="1"/>
  <c r="AG2181" i="1" s="1"/>
  <c r="AH2181" i="1"/>
  <c r="AJ2181" i="1"/>
  <c r="AI2181" i="1" s="1"/>
  <c r="AN2181" i="1"/>
  <c r="AM2181" i="1" s="1"/>
  <c r="AQ2181" i="1"/>
  <c r="AR2181" i="1"/>
  <c r="M2182" i="1"/>
  <c r="V2182" i="1" s="1"/>
  <c r="N2182" i="1"/>
  <c r="O2182" i="1"/>
  <c r="P2182" i="1"/>
  <c r="Q2182" i="1" s="1"/>
  <c r="R2182" i="1"/>
  <c r="S2182" i="1"/>
  <c r="T2182" i="1"/>
  <c r="U2182" i="1"/>
  <c r="W2182" i="1"/>
  <c r="X2182" i="1"/>
  <c r="Y2182" i="1"/>
  <c r="Z2182" i="1"/>
  <c r="AA2182" i="1"/>
  <c r="AB2182" i="1"/>
  <c r="AC2182" i="1"/>
  <c r="AE2182" i="1"/>
  <c r="AF2182" i="1"/>
  <c r="AG2182" i="1" s="1"/>
  <c r="AH2182" i="1"/>
  <c r="AJ2182" i="1"/>
  <c r="AI2182" i="1" s="1"/>
  <c r="AN2182" i="1"/>
  <c r="AM2182" i="1" s="1"/>
  <c r="AQ2182" i="1"/>
  <c r="AR2182" i="1"/>
  <c r="M2183" i="1"/>
  <c r="V2183" i="1" s="1"/>
  <c r="N2183" i="1"/>
  <c r="O2183" i="1"/>
  <c r="P2183" i="1"/>
  <c r="Q2183" i="1" s="1"/>
  <c r="R2183" i="1"/>
  <c r="S2183" i="1"/>
  <c r="T2183" i="1"/>
  <c r="U2183" i="1"/>
  <c r="W2183" i="1"/>
  <c r="X2183" i="1"/>
  <c r="Y2183" i="1"/>
  <c r="Z2183" i="1"/>
  <c r="AA2183" i="1"/>
  <c r="AB2183" i="1"/>
  <c r="AC2183" i="1"/>
  <c r="AE2183" i="1"/>
  <c r="AF2183" i="1"/>
  <c r="AG2183" i="1" s="1"/>
  <c r="AH2183" i="1"/>
  <c r="AJ2183" i="1"/>
  <c r="AI2183" i="1" s="1"/>
  <c r="AN2183" i="1"/>
  <c r="AM2183" i="1" s="1"/>
  <c r="AQ2183" i="1"/>
  <c r="AR2183" i="1"/>
  <c r="M2184" i="1"/>
  <c r="V2184" i="1" s="1"/>
  <c r="N2184" i="1"/>
  <c r="O2184" i="1"/>
  <c r="P2184" i="1"/>
  <c r="Q2184" i="1" s="1"/>
  <c r="R2184" i="1"/>
  <c r="S2184" i="1"/>
  <c r="T2184" i="1"/>
  <c r="U2184" i="1"/>
  <c r="W2184" i="1"/>
  <c r="X2184" i="1"/>
  <c r="Y2184" i="1"/>
  <c r="Z2184" i="1"/>
  <c r="AA2184" i="1"/>
  <c r="AB2184" i="1"/>
  <c r="AC2184" i="1"/>
  <c r="AE2184" i="1"/>
  <c r="AF2184" i="1"/>
  <c r="AG2184" i="1" s="1"/>
  <c r="AH2184" i="1"/>
  <c r="AJ2184" i="1"/>
  <c r="AI2184" i="1" s="1"/>
  <c r="AN2184" i="1"/>
  <c r="AM2184" i="1" s="1"/>
  <c r="AQ2184" i="1"/>
  <c r="AR2184" i="1"/>
  <c r="M2185" i="1"/>
  <c r="V2185" i="1" s="1"/>
  <c r="N2185" i="1"/>
  <c r="O2185" i="1"/>
  <c r="P2185" i="1"/>
  <c r="Q2185" i="1" s="1"/>
  <c r="R2185" i="1"/>
  <c r="S2185" i="1"/>
  <c r="T2185" i="1"/>
  <c r="U2185" i="1"/>
  <c r="W2185" i="1"/>
  <c r="X2185" i="1"/>
  <c r="Y2185" i="1"/>
  <c r="Z2185" i="1"/>
  <c r="AA2185" i="1"/>
  <c r="AB2185" i="1"/>
  <c r="AC2185" i="1"/>
  <c r="AE2185" i="1"/>
  <c r="AF2185" i="1"/>
  <c r="AG2185" i="1" s="1"/>
  <c r="AH2185" i="1"/>
  <c r="AJ2185" i="1"/>
  <c r="AI2185" i="1" s="1"/>
  <c r="AN2185" i="1"/>
  <c r="AM2185" i="1" s="1"/>
  <c r="AQ2185" i="1"/>
  <c r="AR2185" i="1"/>
  <c r="M2186" i="1"/>
  <c r="V2186" i="1" s="1"/>
  <c r="N2186" i="1"/>
  <c r="O2186" i="1"/>
  <c r="P2186" i="1"/>
  <c r="Q2186" i="1" s="1"/>
  <c r="R2186" i="1"/>
  <c r="S2186" i="1"/>
  <c r="T2186" i="1"/>
  <c r="U2186" i="1"/>
  <c r="W2186" i="1"/>
  <c r="X2186" i="1"/>
  <c r="Y2186" i="1"/>
  <c r="Z2186" i="1"/>
  <c r="AA2186" i="1"/>
  <c r="AB2186" i="1"/>
  <c r="AC2186" i="1"/>
  <c r="AE2186" i="1"/>
  <c r="AF2186" i="1"/>
  <c r="AG2186" i="1" s="1"/>
  <c r="AH2186" i="1"/>
  <c r="AJ2186" i="1"/>
  <c r="AI2186" i="1" s="1"/>
  <c r="AN2186" i="1"/>
  <c r="AQ2186" i="1"/>
  <c r="AR2186" i="1"/>
  <c r="M2187" i="1"/>
  <c r="V2187" i="1" s="1"/>
  <c r="N2187" i="1"/>
  <c r="O2187" i="1"/>
  <c r="P2187" i="1"/>
  <c r="Q2187" i="1"/>
  <c r="R2187" i="1"/>
  <c r="S2187" i="1"/>
  <c r="T2187" i="1"/>
  <c r="U2187" i="1"/>
  <c r="W2187" i="1"/>
  <c r="X2187" i="1"/>
  <c r="Y2187" i="1"/>
  <c r="Z2187" i="1"/>
  <c r="AA2187" i="1"/>
  <c r="AB2187" i="1"/>
  <c r="AC2187" i="1"/>
  <c r="AE2187" i="1"/>
  <c r="AF2187" i="1"/>
  <c r="AG2187" i="1" s="1"/>
  <c r="AH2187" i="1"/>
  <c r="AJ2187" i="1"/>
  <c r="AI2187" i="1" s="1"/>
  <c r="AN2187" i="1"/>
  <c r="AM2187" i="1" s="1"/>
  <c r="AQ2187" i="1"/>
  <c r="AR2187" i="1"/>
  <c r="M2188" i="1"/>
  <c r="V2188" i="1" s="1"/>
  <c r="N2188" i="1"/>
  <c r="O2188" i="1"/>
  <c r="P2188" i="1"/>
  <c r="Q2188" i="1" s="1"/>
  <c r="R2188" i="1"/>
  <c r="S2188" i="1"/>
  <c r="T2188" i="1"/>
  <c r="U2188" i="1"/>
  <c r="W2188" i="1"/>
  <c r="X2188" i="1"/>
  <c r="Y2188" i="1"/>
  <c r="Z2188" i="1"/>
  <c r="AA2188" i="1"/>
  <c r="AB2188" i="1"/>
  <c r="AC2188" i="1"/>
  <c r="AE2188" i="1"/>
  <c r="AF2188" i="1"/>
  <c r="AG2188" i="1"/>
  <c r="AH2188" i="1"/>
  <c r="AJ2188" i="1"/>
  <c r="AI2188" i="1" s="1"/>
  <c r="AN2188" i="1"/>
  <c r="AM2188" i="1" s="1"/>
  <c r="AO2188" i="1"/>
  <c r="AP2188" i="1" s="1"/>
  <c r="AQ2188" i="1"/>
  <c r="AR2188" i="1"/>
  <c r="M2189" i="1"/>
  <c r="V2189" i="1" s="1"/>
  <c r="N2189" i="1"/>
  <c r="O2189" i="1"/>
  <c r="P2189" i="1"/>
  <c r="Q2189" i="1" s="1"/>
  <c r="R2189" i="1"/>
  <c r="S2189" i="1"/>
  <c r="T2189" i="1"/>
  <c r="U2189" i="1"/>
  <c r="W2189" i="1"/>
  <c r="X2189" i="1"/>
  <c r="Y2189" i="1"/>
  <c r="Z2189" i="1"/>
  <c r="AA2189" i="1"/>
  <c r="AB2189" i="1"/>
  <c r="AC2189" i="1"/>
  <c r="AE2189" i="1"/>
  <c r="AF2189" i="1"/>
  <c r="AG2189" i="1" s="1"/>
  <c r="AH2189" i="1"/>
  <c r="AJ2189" i="1"/>
  <c r="AI2189" i="1" s="1"/>
  <c r="AN2189" i="1"/>
  <c r="AM2189" i="1" s="1"/>
  <c r="AQ2189" i="1"/>
  <c r="AR2189" i="1"/>
  <c r="M2190" i="1"/>
  <c r="V2190" i="1" s="1"/>
  <c r="N2190" i="1"/>
  <c r="O2190" i="1"/>
  <c r="P2190" i="1"/>
  <c r="Q2190" i="1" s="1"/>
  <c r="R2190" i="1"/>
  <c r="S2190" i="1"/>
  <c r="T2190" i="1"/>
  <c r="U2190" i="1"/>
  <c r="W2190" i="1"/>
  <c r="X2190" i="1"/>
  <c r="Y2190" i="1"/>
  <c r="Z2190" i="1"/>
  <c r="AA2190" i="1"/>
  <c r="AB2190" i="1"/>
  <c r="AC2190" i="1"/>
  <c r="AE2190" i="1"/>
  <c r="AF2190" i="1"/>
  <c r="AG2190" i="1" s="1"/>
  <c r="AH2190" i="1"/>
  <c r="AJ2190" i="1"/>
  <c r="AI2190" i="1" s="1"/>
  <c r="AN2190" i="1"/>
  <c r="AQ2190" i="1"/>
  <c r="AR2190" i="1"/>
  <c r="M2191" i="1"/>
  <c r="V2191" i="1" s="1"/>
  <c r="N2191" i="1"/>
  <c r="O2191" i="1"/>
  <c r="P2191" i="1"/>
  <c r="Q2191" i="1" s="1"/>
  <c r="R2191" i="1"/>
  <c r="S2191" i="1"/>
  <c r="T2191" i="1"/>
  <c r="U2191" i="1"/>
  <c r="W2191" i="1"/>
  <c r="X2191" i="1"/>
  <c r="Y2191" i="1"/>
  <c r="Z2191" i="1"/>
  <c r="AA2191" i="1"/>
  <c r="AB2191" i="1"/>
  <c r="AC2191" i="1"/>
  <c r="AE2191" i="1"/>
  <c r="AF2191" i="1"/>
  <c r="AG2191" i="1" s="1"/>
  <c r="AH2191" i="1"/>
  <c r="AJ2191" i="1"/>
  <c r="AI2191" i="1" s="1"/>
  <c r="AN2191" i="1"/>
  <c r="AM2191" i="1" s="1"/>
  <c r="AQ2191" i="1"/>
  <c r="AR2191" i="1"/>
  <c r="M2192" i="1"/>
  <c r="V2192" i="1" s="1"/>
  <c r="N2192" i="1"/>
  <c r="O2192" i="1"/>
  <c r="P2192" i="1"/>
  <c r="Q2192" i="1" s="1"/>
  <c r="R2192" i="1"/>
  <c r="S2192" i="1"/>
  <c r="T2192" i="1"/>
  <c r="U2192" i="1"/>
  <c r="W2192" i="1"/>
  <c r="X2192" i="1"/>
  <c r="Y2192" i="1"/>
  <c r="Z2192" i="1"/>
  <c r="AA2192" i="1"/>
  <c r="AB2192" i="1"/>
  <c r="AC2192" i="1"/>
  <c r="AE2192" i="1"/>
  <c r="AF2192" i="1"/>
  <c r="AG2192" i="1" s="1"/>
  <c r="AH2192" i="1"/>
  <c r="AJ2192" i="1"/>
  <c r="AI2192" i="1" s="1"/>
  <c r="AN2192" i="1"/>
  <c r="AM2192" i="1" s="1"/>
  <c r="AQ2192" i="1"/>
  <c r="AR2192" i="1"/>
  <c r="M2193" i="1"/>
  <c r="V2193" i="1" s="1"/>
  <c r="N2193" i="1"/>
  <c r="O2193" i="1"/>
  <c r="P2193" i="1"/>
  <c r="Q2193" i="1" s="1"/>
  <c r="R2193" i="1"/>
  <c r="S2193" i="1"/>
  <c r="T2193" i="1"/>
  <c r="U2193" i="1"/>
  <c r="W2193" i="1"/>
  <c r="X2193" i="1"/>
  <c r="Y2193" i="1"/>
  <c r="Z2193" i="1"/>
  <c r="AA2193" i="1"/>
  <c r="AB2193" i="1"/>
  <c r="AC2193" i="1"/>
  <c r="AE2193" i="1"/>
  <c r="AF2193" i="1"/>
  <c r="AG2193" i="1" s="1"/>
  <c r="AH2193" i="1"/>
  <c r="AJ2193" i="1"/>
  <c r="AI2193" i="1" s="1"/>
  <c r="AN2193" i="1"/>
  <c r="AM2193" i="1" s="1"/>
  <c r="AQ2193" i="1"/>
  <c r="AR2193" i="1"/>
  <c r="M2194" i="1"/>
  <c r="V2194" i="1" s="1"/>
  <c r="N2194" i="1"/>
  <c r="O2194" i="1"/>
  <c r="P2194" i="1"/>
  <c r="Q2194" i="1" s="1"/>
  <c r="R2194" i="1"/>
  <c r="S2194" i="1"/>
  <c r="T2194" i="1"/>
  <c r="U2194" i="1"/>
  <c r="W2194" i="1"/>
  <c r="X2194" i="1"/>
  <c r="Y2194" i="1"/>
  <c r="Z2194" i="1"/>
  <c r="AA2194" i="1"/>
  <c r="AB2194" i="1"/>
  <c r="AC2194" i="1"/>
  <c r="AE2194" i="1"/>
  <c r="AF2194" i="1"/>
  <c r="AG2194" i="1" s="1"/>
  <c r="AH2194" i="1"/>
  <c r="AJ2194" i="1"/>
  <c r="AI2194" i="1" s="1"/>
  <c r="AN2194" i="1"/>
  <c r="AQ2194" i="1"/>
  <c r="AR2194" i="1"/>
  <c r="M2195" i="1"/>
  <c r="V2195" i="1" s="1"/>
  <c r="N2195" i="1"/>
  <c r="O2195" i="1"/>
  <c r="P2195" i="1"/>
  <c r="Q2195" i="1" s="1"/>
  <c r="R2195" i="1"/>
  <c r="S2195" i="1"/>
  <c r="T2195" i="1"/>
  <c r="U2195" i="1"/>
  <c r="W2195" i="1"/>
  <c r="X2195" i="1"/>
  <c r="Y2195" i="1"/>
  <c r="Z2195" i="1"/>
  <c r="AA2195" i="1"/>
  <c r="AB2195" i="1"/>
  <c r="AC2195" i="1"/>
  <c r="AE2195" i="1"/>
  <c r="AF2195" i="1"/>
  <c r="AG2195" i="1" s="1"/>
  <c r="AH2195" i="1"/>
  <c r="AJ2195" i="1"/>
  <c r="AI2195" i="1" s="1"/>
  <c r="AN2195" i="1"/>
  <c r="AM2195" i="1" s="1"/>
  <c r="AQ2195" i="1"/>
  <c r="AR2195" i="1"/>
  <c r="M2196" i="1"/>
  <c r="V2196" i="1" s="1"/>
  <c r="N2196" i="1"/>
  <c r="O2196" i="1"/>
  <c r="P2196" i="1"/>
  <c r="Q2196" i="1" s="1"/>
  <c r="R2196" i="1"/>
  <c r="S2196" i="1"/>
  <c r="T2196" i="1"/>
  <c r="U2196" i="1"/>
  <c r="W2196" i="1"/>
  <c r="X2196" i="1"/>
  <c r="Y2196" i="1"/>
  <c r="Z2196" i="1"/>
  <c r="AA2196" i="1"/>
  <c r="AB2196" i="1"/>
  <c r="AC2196" i="1"/>
  <c r="AE2196" i="1"/>
  <c r="AF2196" i="1"/>
  <c r="AG2196" i="1"/>
  <c r="AH2196" i="1"/>
  <c r="AJ2196" i="1"/>
  <c r="AI2196" i="1" s="1"/>
  <c r="AN2196" i="1"/>
  <c r="AM2196" i="1" s="1"/>
  <c r="AQ2196" i="1"/>
  <c r="AR2196" i="1"/>
  <c r="M2197" i="1"/>
  <c r="V2197" i="1" s="1"/>
  <c r="N2197" i="1"/>
  <c r="O2197" i="1"/>
  <c r="P2197" i="1"/>
  <c r="Q2197" i="1"/>
  <c r="R2197" i="1"/>
  <c r="S2197" i="1"/>
  <c r="T2197" i="1"/>
  <c r="U2197" i="1"/>
  <c r="W2197" i="1"/>
  <c r="X2197" i="1"/>
  <c r="Y2197" i="1"/>
  <c r="Z2197" i="1"/>
  <c r="AA2197" i="1"/>
  <c r="AB2197" i="1"/>
  <c r="AC2197" i="1"/>
  <c r="AE2197" i="1"/>
  <c r="AF2197" i="1"/>
  <c r="AG2197" i="1" s="1"/>
  <c r="AH2197" i="1"/>
  <c r="AJ2197" i="1"/>
  <c r="AI2197" i="1" s="1"/>
  <c r="AN2197" i="1"/>
  <c r="AM2197" i="1" s="1"/>
  <c r="AQ2197" i="1"/>
  <c r="AR2197" i="1"/>
  <c r="M2198" i="1"/>
  <c r="V2198" i="1" s="1"/>
  <c r="N2198" i="1"/>
  <c r="O2198" i="1"/>
  <c r="P2198" i="1"/>
  <c r="Q2198" i="1" s="1"/>
  <c r="R2198" i="1"/>
  <c r="S2198" i="1"/>
  <c r="T2198" i="1"/>
  <c r="U2198" i="1"/>
  <c r="W2198" i="1"/>
  <c r="X2198" i="1"/>
  <c r="Y2198" i="1"/>
  <c r="Z2198" i="1"/>
  <c r="AA2198" i="1"/>
  <c r="AB2198" i="1"/>
  <c r="AC2198" i="1"/>
  <c r="AD2198" i="1" s="1"/>
  <c r="AE2198" i="1"/>
  <c r="AF2198" i="1"/>
  <c r="AG2198" i="1"/>
  <c r="AH2198" i="1"/>
  <c r="AJ2198" i="1"/>
  <c r="AI2198" i="1" s="1"/>
  <c r="AN2198" i="1"/>
  <c r="AM2198" i="1" s="1"/>
  <c r="AO2198" i="1"/>
  <c r="AP2198" i="1" s="1"/>
  <c r="AQ2198" i="1"/>
  <c r="AR2198" i="1"/>
  <c r="M2199" i="1"/>
  <c r="V2199" i="1" s="1"/>
  <c r="N2199" i="1"/>
  <c r="O2199" i="1"/>
  <c r="P2199" i="1"/>
  <c r="Q2199" i="1" s="1"/>
  <c r="R2199" i="1"/>
  <c r="S2199" i="1"/>
  <c r="T2199" i="1"/>
  <c r="U2199" i="1"/>
  <c r="W2199" i="1"/>
  <c r="X2199" i="1"/>
  <c r="Y2199" i="1"/>
  <c r="Z2199" i="1"/>
  <c r="AA2199" i="1"/>
  <c r="AB2199" i="1"/>
  <c r="AC2199" i="1"/>
  <c r="AD2199" i="1" s="1"/>
  <c r="AE2199" i="1"/>
  <c r="AF2199" i="1"/>
  <c r="AG2199" i="1" s="1"/>
  <c r="AH2199" i="1"/>
  <c r="AJ2199" i="1"/>
  <c r="AI2199" i="1" s="1"/>
  <c r="AN2199" i="1"/>
  <c r="AM2199" i="1" s="1"/>
  <c r="AQ2199" i="1"/>
  <c r="AR2199" i="1"/>
  <c r="M2200" i="1"/>
  <c r="V2200" i="1" s="1"/>
  <c r="N2200" i="1"/>
  <c r="O2200" i="1"/>
  <c r="P2200" i="1"/>
  <c r="Q2200" i="1" s="1"/>
  <c r="R2200" i="1"/>
  <c r="S2200" i="1"/>
  <c r="T2200" i="1"/>
  <c r="U2200" i="1"/>
  <c r="W2200" i="1"/>
  <c r="X2200" i="1"/>
  <c r="Y2200" i="1"/>
  <c r="Z2200" i="1"/>
  <c r="AA2200" i="1"/>
  <c r="AB2200" i="1"/>
  <c r="AC2200" i="1"/>
  <c r="AE2200" i="1"/>
  <c r="AF2200" i="1"/>
  <c r="AG2200" i="1" s="1"/>
  <c r="AH2200" i="1"/>
  <c r="AJ2200" i="1"/>
  <c r="AI2200" i="1" s="1"/>
  <c r="AN2200" i="1"/>
  <c r="AM2200" i="1" s="1"/>
  <c r="AQ2200" i="1"/>
  <c r="AR2200" i="1"/>
  <c r="M2201" i="1"/>
  <c r="V2201" i="1" s="1"/>
  <c r="N2201" i="1"/>
  <c r="O2201" i="1"/>
  <c r="P2201" i="1"/>
  <c r="Q2201" i="1" s="1"/>
  <c r="R2201" i="1"/>
  <c r="S2201" i="1"/>
  <c r="T2201" i="1"/>
  <c r="U2201" i="1"/>
  <c r="W2201" i="1"/>
  <c r="X2201" i="1"/>
  <c r="Y2201" i="1"/>
  <c r="Z2201" i="1"/>
  <c r="AA2201" i="1"/>
  <c r="AB2201" i="1"/>
  <c r="AC2201" i="1"/>
  <c r="AD2201" i="1" s="1"/>
  <c r="AE2201" i="1"/>
  <c r="AF2201" i="1"/>
  <c r="AG2201" i="1" s="1"/>
  <c r="AH2201" i="1"/>
  <c r="AJ2201" i="1"/>
  <c r="AI2201" i="1" s="1"/>
  <c r="AN2201" i="1"/>
  <c r="AM2201" i="1" s="1"/>
  <c r="AQ2201" i="1"/>
  <c r="AR2201" i="1"/>
  <c r="M2202" i="1"/>
  <c r="V2202" i="1" s="1"/>
  <c r="N2202" i="1"/>
  <c r="O2202" i="1"/>
  <c r="P2202" i="1"/>
  <c r="Q2202" i="1" s="1"/>
  <c r="R2202" i="1"/>
  <c r="S2202" i="1"/>
  <c r="T2202" i="1"/>
  <c r="U2202" i="1"/>
  <c r="W2202" i="1"/>
  <c r="X2202" i="1"/>
  <c r="Y2202" i="1"/>
  <c r="Z2202" i="1"/>
  <c r="AA2202" i="1"/>
  <c r="AB2202" i="1"/>
  <c r="AC2202" i="1"/>
  <c r="AE2202" i="1"/>
  <c r="AF2202" i="1"/>
  <c r="AG2202" i="1" s="1"/>
  <c r="AH2202" i="1"/>
  <c r="AJ2202" i="1"/>
  <c r="AI2202" i="1" s="1"/>
  <c r="AN2202" i="1"/>
  <c r="AQ2202" i="1"/>
  <c r="AR2202" i="1"/>
  <c r="M2203" i="1"/>
  <c r="V2203" i="1" s="1"/>
  <c r="N2203" i="1"/>
  <c r="O2203" i="1"/>
  <c r="P2203" i="1"/>
  <c r="Q2203" i="1" s="1"/>
  <c r="R2203" i="1"/>
  <c r="S2203" i="1"/>
  <c r="T2203" i="1"/>
  <c r="U2203" i="1"/>
  <c r="W2203" i="1"/>
  <c r="X2203" i="1"/>
  <c r="Y2203" i="1"/>
  <c r="Z2203" i="1"/>
  <c r="AA2203" i="1"/>
  <c r="AB2203" i="1"/>
  <c r="AC2203" i="1"/>
  <c r="AE2203" i="1"/>
  <c r="AF2203" i="1"/>
  <c r="AG2203" i="1" s="1"/>
  <c r="AH2203" i="1"/>
  <c r="AJ2203" i="1"/>
  <c r="AI2203" i="1" s="1"/>
  <c r="AN2203" i="1"/>
  <c r="AM2203" i="1" s="1"/>
  <c r="AQ2203" i="1"/>
  <c r="AR2203" i="1"/>
  <c r="M2204" i="1"/>
  <c r="V2204" i="1" s="1"/>
  <c r="N2204" i="1"/>
  <c r="O2204" i="1"/>
  <c r="P2204" i="1"/>
  <c r="Q2204" i="1" s="1"/>
  <c r="R2204" i="1"/>
  <c r="S2204" i="1"/>
  <c r="T2204" i="1"/>
  <c r="U2204" i="1"/>
  <c r="W2204" i="1"/>
  <c r="X2204" i="1"/>
  <c r="Y2204" i="1"/>
  <c r="Z2204" i="1"/>
  <c r="AA2204" i="1"/>
  <c r="AB2204" i="1"/>
  <c r="AC2204" i="1"/>
  <c r="AE2204" i="1"/>
  <c r="AF2204" i="1"/>
  <c r="AG2204" i="1" s="1"/>
  <c r="AH2204" i="1"/>
  <c r="AJ2204" i="1"/>
  <c r="AI2204" i="1" s="1"/>
  <c r="AN2204" i="1"/>
  <c r="AM2204" i="1" s="1"/>
  <c r="AQ2204" i="1"/>
  <c r="AR2204" i="1"/>
  <c r="M2205" i="1"/>
  <c r="V2205" i="1" s="1"/>
  <c r="N2205" i="1"/>
  <c r="O2205" i="1"/>
  <c r="P2205" i="1"/>
  <c r="Q2205" i="1" s="1"/>
  <c r="R2205" i="1"/>
  <c r="S2205" i="1"/>
  <c r="T2205" i="1"/>
  <c r="U2205" i="1"/>
  <c r="W2205" i="1"/>
  <c r="X2205" i="1"/>
  <c r="Y2205" i="1"/>
  <c r="Z2205" i="1"/>
  <c r="AA2205" i="1"/>
  <c r="AB2205" i="1"/>
  <c r="AC2205" i="1"/>
  <c r="AE2205" i="1"/>
  <c r="AF2205" i="1"/>
  <c r="AG2205" i="1" s="1"/>
  <c r="AH2205" i="1"/>
  <c r="AJ2205" i="1"/>
  <c r="AI2205" i="1" s="1"/>
  <c r="AN2205" i="1"/>
  <c r="AM2205" i="1" s="1"/>
  <c r="AQ2205" i="1"/>
  <c r="AR2205" i="1"/>
  <c r="M2206" i="1"/>
  <c r="V2206" i="1" s="1"/>
  <c r="N2206" i="1"/>
  <c r="O2206" i="1"/>
  <c r="P2206" i="1"/>
  <c r="Q2206" i="1" s="1"/>
  <c r="R2206" i="1"/>
  <c r="S2206" i="1"/>
  <c r="T2206" i="1"/>
  <c r="U2206" i="1"/>
  <c r="W2206" i="1"/>
  <c r="X2206" i="1"/>
  <c r="Y2206" i="1"/>
  <c r="Z2206" i="1"/>
  <c r="AA2206" i="1"/>
  <c r="AB2206" i="1"/>
  <c r="AC2206" i="1"/>
  <c r="AE2206" i="1"/>
  <c r="AF2206" i="1"/>
  <c r="AG2206" i="1" s="1"/>
  <c r="AH2206" i="1"/>
  <c r="AJ2206" i="1"/>
  <c r="AI2206" i="1" s="1"/>
  <c r="AN2206" i="1"/>
  <c r="AQ2206" i="1"/>
  <c r="AR2206" i="1"/>
  <c r="M2207" i="1"/>
  <c r="V2207" i="1" s="1"/>
  <c r="N2207" i="1"/>
  <c r="O2207" i="1"/>
  <c r="P2207" i="1"/>
  <c r="Q2207" i="1" s="1"/>
  <c r="R2207" i="1"/>
  <c r="S2207" i="1"/>
  <c r="T2207" i="1"/>
  <c r="U2207" i="1"/>
  <c r="W2207" i="1"/>
  <c r="X2207" i="1"/>
  <c r="Y2207" i="1"/>
  <c r="Z2207" i="1"/>
  <c r="AA2207" i="1"/>
  <c r="AB2207" i="1"/>
  <c r="AC2207" i="1"/>
  <c r="AE2207" i="1"/>
  <c r="AF2207" i="1"/>
  <c r="AG2207" i="1" s="1"/>
  <c r="AH2207" i="1"/>
  <c r="AJ2207" i="1"/>
  <c r="AI2207" i="1" s="1"/>
  <c r="AN2207" i="1"/>
  <c r="AM2207" i="1" s="1"/>
  <c r="AQ2207" i="1"/>
  <c r="AR2207" i="1"/>
  <c r="M2208" i="1"/>
  <c r="V2208" i="1" s="1"/>
  <c r="N2208" i="1"/>
  <c r="O2208" i="1"/>
  <c r="P2208" i="1"/>
  <c r="Q2208" i="1" s="1"/>
  <c r="R2208" i="1"/>
  <c r="S2208" i="1"/>
  <c r="T2208" i="1"/>
  <c r="U2208" i="1"/>
  <c r="W2208" i="1"/>
  <c r="X2208" i="1"/>
  <c r="Y2208" i="1"/>
  <c r="Z2208" i="1"/>
  <c r="AA2208" i="1"/>
  <c r="AB2208" i="1"/>
  <c r="AC2208" i="1"/>
  <c r="AE2208" i="1"/>
  <c r="AF2208" i="1"/>
  <c r="AG2208" i="1" s="1"/>
  <c r="AH2208" i="1"/>
  <c r="AJ2208" i="1"/>
  <c r="AI2208" i="1" s="1"/>
  <c r="AN2208" i="1"/>
  <c r="AM2208" i="1" s="1"/>
  <c r="AQ2208" i="1"/>
  <c r="AR2208" i="1"/>
  <c r="M2209" i="1"/>
  <c r="V2209" i="1" s="1"/>
  <c r="N2209" i="1"/>
  <c r="O2209" i="1"/>
  <c r="P2209" i="1"/>
  <c r="Q2209" i="1" s="1"/>
  <c r="R2209" i="1"/>
  <c r="S2209" i="1"/>
  <c r="T2209" i="1"/>
  <c r="U2209" i="1"/>
  <c r="W2209" i="1"/>
  <c r="X2209" i="1"/>
  <c r="Y2209" i="1"/>
  <c r="Z2209" i="1"/>
  <c r="AA2209" i="1"/>
  <c r="AB2209" i="1"/>
  <c r="AC2209" i="1"/>
  <c r="AE2209" i="1"/>
  <c r="AF2209" i="1"/>
  <c r="AG2209" i="1" s="1"/>
  <c r="AH2209" i="1"/>
  <c r="AJ2209" i="1"/>
  <c r="AI2209" i="1" s="1"/>
  <c r="AN2209" i="1"/>
  <c r="AQ2209" i="1"/>
  <c r="AR2209" i="1"/>
  <c r="M2210" i="1"/>
  <c r="V2210" i="1" s="1"/>
  <c r="N2210" i="1"/>
  <c r="O2210" i="1"/>
  <c r="P2210" i="1"/>
  <c r="Q2210" i="1" s="1"/>
  <c r="R2210" i="1"/>
  <c r="S2210" i="1"/>
  <c r="T2210" i="1"/>
  <c r="U2210" i="1"/>
  <c r="W2210" i="1"/>
  <c r="X2210" i="1"/>
  <c r="Y2210" i="1"/>
  <c r="Z2210" i="1"/>
  <c r="AA2210" i="1"/>
  <c r="AB2210" i="1"/>
  <c r="AC2210" i="1"/>
  <c r="AE2210" i="1"/>
  <c r="AF2210" i="1"/>
  <c r="AG2210" i="1" s="1"/>
  <c r="AH2210" i="1"/>
  <c r="AJ2210" i="1"/>
  <c r="AN2210" i="1"/>
  <c r="AQ2210" i="1"/>
  <c r="AR2210" i="1"/>
  <c r="M2211" i="1"/>
  <c r="V2211" i="1" s="1"/>
  <c r="N2211" i="1"/>
  <c r="O2211" i="1"/>
  <c r="P2211" i="1"/>
  <c r="Q2211" i="1" s="1"/>
  <c r="R2211" i="1"/>
  <c r="S2211" i="1"/>
  <c r="T2211" i="1"/>
  <c r="U2211" i="1"/>
  <c r="W2211" i="1"/>
  <c r="X2211" i="1"/>
  <c r="Y2211" i="1"/>
  <c r="Z2211" i="1"/>
  <c r="AA2211" i="1"/>
  <c r="AB2211" i="1"/>
  <c r="AC2211" i="1"/>
  <c r="AD2211" i="1" s="1"/>
  <c r="AE2211" i="1"/>
  <c r="AF2211" i="1"/>
  <c r="AG2211" i="1"/>
  <c r="AH2211" i="1"/>
  <c r="AJ2211" i="1"/>
  <c r="AN2211" i="1"/>
  <c r="AQ2211" i="1"/>
  <c r="AR2211" i="1"/>
  <c r="M2212" i="1"/>
  <c r="V2212" i="1" s="1"/>
  <c r="N2212" i="1"/>
  <c r="O2212" i="1"/>
  <c r="P2212" i="1"/>
  <c r="Q2212" i="1" s="1"/>
  <c r="R2212" i="1"/>
  <c r="S2212" i="1"/>
  <c r="T2212" i="1"/>
  <c r="U2212" i="1"/>
  <c r="W2212" i="1"/>
  <c r="X2212" i="1"/>
  <c r="Y2212" i="1"/>
  <c r="Z2212" i="1"/>
  <c r="AA2212" i="1"/>
  <c r="AB2212" i="1"/>
  <c r="AC2212" i="1"/>
  <c r="AE2212" i="1"/>
  <c r="AF2212" i="1"/>
  <c r="AG2212" i="1" s="1"/>
  <c r="AH2212" i="1"/>
  <c r="AJ2212" i="1"/>
  <c r="AN2212" i="1"/>
  <c r="AQ2212" i="1"/>
  <c r="AR2212" i="1"/>
  <c r="M2213" i="1"/>
  <c r="V2213" i="1" s="1"/>
  <c r="N2213" i="1"/>
  <c r="O2213" i="1"/>
  <c r="P2213" i="1"/>
  <c r="Q2213" i="1" s="1"/>
  <c r="R2213" i="1"/>
  <c r="S2213" i="1"/>
  <c r="T2213" i="1"/>
  <c r="U2213" i="1"/>
  <c r="W2213" i="1"/>
  <c r="X2213" i="1"/>
  <c r="Y2213" i="1"/>
  <c r="Z2213" i="1"/>
  <c r="AA2213" i="1"/>
  <c r="AB2213" i="1"/>
  <c r="AC2213" i="1"/>
  <c r="AE2213" i="1"/>
  <c r="AF2213" i="1"/>
  <c r="AG2213" i="1" s="1"/>
  <c r="AH2213" i="1"/>
  <c r="AJ2213" i="1"/>
  <c r="AN2213" i="1"/>
  <c r="AQ2213" i="1"/>
  <c r="AR2213" i="1"/>
  <c r="M2214" i="1"/>
  <c r="V2214" i="1" s="1"/>
  <c r="N2214" i="1"/>
  <c r="O2214" i="1"/>
  <c r="P2214" i="1"/>
  <c r="Q2214" i="1" s="1"/>
  <c r="R2214" i="1"/>
  <c r="S2214" i="1"/>
  <c r="T2214" i="1"/>
  <c r="U2214" i="1"/>
  <c r="W2214" i="1"/>
  <c r="X2214" i="1"/>
  <c r="Y2214" i="1"/>
  <c r="Z2214" i="1"/>
  <c r="AA2214" i="1"/>
  <c r="AB2214" i="1"/>
  <c r="AC2214" i="1"/>
  <c r="AE2214" i="1"/>
  <c r="AF2214" i="1"/>
  <c r="AG2214" i="1" s="1"/>
  <c r="AH2214" i="1"/>
  <c r="AJ2214" i="1"/>
  <c r="AN2214" i="1"/>
  <c r="AQ2214" i="1"/>
  <c r="AR2214" i="1"/>
  <c r="M2215" i="1"/>
  <c r="V2215" i="1" s="1"/>
  <c r="N2215" i="1"/>
  <c r="O2215" i="1"/>
  <c r="P2215" i="1"/>
  <c r="Q2215" i="1" s="1"/>
  <c r="R2215" i="1"/>
  <c r="S2215" i="1"/>
  <c r="T2215" i="1"/>
  <c r="U2215" i="1"/>
  <c r="W2215" i="1"/>
  <c r="X2215" i="1"/>
  <c r="Y2215" i="1"/>
  <c r="Z2215" i="1"/>
  <c r="AA2215" i="1"/>
  <c r="AB2215" i="1"/>
  <c r="AC2215" i="1"/>
  <c r="AE2215" i="1"/>
  <c r="AF2215" i="1"/>
  <c r="AG2215" i="1" s="1"/>
  <c r="AH2215" i="1"/>
  <c r="AJ2215" i="1"/>
  <c r="AN2215" i="1"/>
  <c r="AQ2215" i="1"/>
  <c r="AR2215" i="1"/>
  <c r="M2216" i="1"/>
  <c r="V2216" i="1" s="1"/>
  <c r="N2216" i="1"/>
  <c r="O2216" i="1"/>
  <c r="P2216" i="1"/>
  <c r="Q2216" i="1" s="1"/>
  <c r="R2216" i="1"/>
  <c r="S2216" i="1"/>
  <c r="T2216" i="1"/>
  <c r="U2216" i="1"/>
  <c r="W2216" i="1"/>
  <c r="X2216" i="1"/>
  <c r="Y2216" i="1"/>
  <c r="Z2216" i="1"/>
  <c r="AA2216" i="1"/>
  <c r="AB2216" i="1"/>
  <c r="AC2216" i="1"/>
  <c r="AE2216" i="1"/>
  <c r="AF2216" i="1"/>
  <c r="AG2216" i="1" s="1"/>
  <c r="AH2216" i="1"/>
  <c r="AJ2216" i="1"/>
  <c r="AN2216" i="1"/>
  <c r="AM2216" i="1" s="1"/>
  <c r="AQ2216" i="1"/>
  <c r="AR2216" i="1"/>
  <c r="M2217" i="1"/>
  <c r="V2217" i="1" s="1"/>
  <c r="N2217" i="1"/>
  <c r="O2217" i="1"/>
  <c r="P2217" i="1"/>
  <c r="Q2217" i="1"/>
  <c r="R2217" i="1"/>
  <c r="S2217" i="1"/>
  <c r="T2217" i="1"/>
  <c r="U2217" i="1"/>
  <c r="W2217" i="1"/>
  <c r="X2217" i="1"/>
  <c r="Y2217" i="1"/>
  <c r="Z2217" i="1"/>
  <c r="AA2217" i="1"/>
  <c r="AB2217" i="1"/>
  <c r="AC2217" i="1"/>
  <c r="AE2217" i="1"/>
  <c r="AF2217" i="1"/>
  <c r="AG2217" i="1" s="1"/>
  <c r="AH2217" i="1"/>
  <c r="AJ2217" i="1"/>
  <c r="AI2217" i="1" s="1"/>
  <c r="AK2217" i="1"/>
  <c r="AL2217" i="1" s="1"/>
  <c r="AN2217" i="1"/>
  <c r="AQ2217" i="1"/>
  <c r="AR2217" i="1"/>
  <c r="M2218" i="1"/>
  <c r="V2218" i="1" s="1"/>
  <c r="N2218" i="1"/>
  <c r="O2218" i="1"/>
  <c r="P2218" i="1"/>
  <c r="Q2218" i="1"/>
  <c r="R2218" i="1"/>
  <c r="S2218" i="1"/>
  <c r="T2218" i="1"/>
  <c r="U2218" i="1"/>
  <c r="W2218" i="1"/>
  <c r="X2218" i="1"/>
  <c r="Y2218" i="1"/>
  <c r="Z2218" i="1"/>
  <c r="AA2218" i="1"/>
  <c r="AB2218" i="1"/>
  <c r="AC2218" i="1"/>
  <c r="AE2218" i="1"/>
  <c r="AF2218" i="1"/>
  <c r="AG2218" i="1" s="1"/>
  <c r="AH2218" i="1"/>
  <c r="AJ2218" i="1"/>
  <c r="AN2218" i="1"/>
  <c r="AQ2218" i="1"/>
  <c r="AR2218" i="1"/>
  <c r="M2219" i="1"/>
  <c r="V2219" i="1" s="1"/>
  <c r="N2219" i="1"/>
  <c r="O2219" i="1"/>
  <c r="P2219" i="1"/>
  <c r="Q2219" i="1"/>
  <c r="R2219" i="1"/>
  <c r="S2219" i="1"/>
  <c r="T2219" i="1"/>
  <c r="U2219" i="1"/>
  <c r="W2219" i="1"/>
  <c r="X2219" i="1"/>
  <c r="Y2219" i="1"/>
  <c r="Z2219" i="1"/>
  <c r="AA2219" i="1"/>
  <c r="AB2219" i="1"/>
  <c r="AC2219" i="1"/>
  <c r="AE2219" i="1"/>
  <c r="AF2219" i="1"/>
  <c r="AG2219" i="1" s="1"/>
  <c r="AH2219" i="1"/>
  <c r="AJ2219" i="1"/>
  <c r="AN2219" i="1"/>
  <c r="AQ2219" i="1"/>
  <c r="AR2219" i="1"/>
  <c r="M2220" i="1"/>
  <c r="V2220" i="1" s="1"/>
  <c r="N2220" i="1"/>
  <c r="O2220" i="1"/>
  <c r="P2220" i="1"/>
  <c r="Q2220" i="1" s="1"/>
  <c r="R2220" i="1"/>
  <c r="S2220" i="1"/>
  <c r="T2220" i="1"/>
  <c r="U2220" i="1"/>
  <c r="W2220" i="1"/>
  <c r="X2220" i="1"/>
  <c r="Y2220" i="1"/>
  <c r="Z2220" i="1"/>
  <c r="AA2220" i="1"/>
  <c r="AB2220" i="1"/>
  <c r="AC2220" i="1"/>
  <c r="AE2220" i="1"/>
  <c r="AF2220" i="1"/>
  <c r="AG2220" i="1" s="1"/>
  <c r="AH2220" i="1"/>
  <c r="AJ2220" i="1"/>
  <c r="AN2220" i="1"/>
  <c r="AQ2220" i="1"/>
  <c r="AR2220" i="1"/>
  <c r="M2221" i="1"/>
  <c r="V2221" i="1" s="1"/>
  <c r="N2221" i="1"/>
  <c r="O2221" i="1"/>
  <c r="P2221" i="1"/>
  <c r="Q2221" i="1"/>
  <c r="R2221" i="1"/>
  <c r="S2221" i="1"/>
  <c r="T2221" i="1"/>
  <c r="U2221" i="1"/>
  <c r="W2221" i="1"/>
  <c r="X2221" i="1"/>
  <c r="Y2221" i="1"/>
  <c r="Z2221" i="1"/>
  <c r="AA2221" i="1"/>
  <c r="AB2221" i="1"/>
  <c r="AC2221" i="1"/>
  <c r="AE2221" i="1"/>
  <c r="AF2221" i="1"/>
  <c r="AG2221" i="1" s="1"/>
  <c r="AH2221" i="1"/>
  <c r="AJ2221" i="1"/>
  <c r="AN2221" i="1"/>
  <c r="AQ2221" i="1"/>
  <c r="AR2221" i="1"/>
  <c r="M2222" i="1"/>
  <c r="V2222" i="1" s="1"/>
  <c r="N2222" i="1"/>
  <c r="O2222" i="1"/>
  <c r="P2222" i="1"/>
  <c r="Q2222" i="1" s="1"/>
  <c r="R2222" i="1"/>
  <c r="S2222" i="1"/>
  <c r="T2222" i="1"/>
  <c r="U2222" i="1"/>
  <c r="W2222" i="1"/>
  <c r="X2222" i="1"/>
  <c r="Y2222" i="1"/>
  <c r="Z2222" i="1"/>
  <c r="AA2222" i="1"/>
  <c r="AB2222" i="1"/>
  <c r="AC2222" i="1"/>
  <c r="AE2222" i="1"/>
  <c r="AF2222" i="1"/>
  <c r="AG2222" i="1"/>
  <c r="AH2222" i="1"/>
  <c r="AJ2222" i="1"/>
  <c r="AN2222" i="1"/>
  <c r="AQ2222" i="1"/>
  <c r="AR2222" i="1"/>
  <c r="M2223" i="1"/>
  <c r="V2223" i="1" s="1"/>
  <c r="N2223" i="1"/>
  <c r="O2223" i="1"/>
  <c r="P2223" i="1"/>
  <c r="Q2223" i="1" s="1"/>
  <c r="R2223" i="1"/>
  <c r="S2223" i="1"/>
  <c r="T2223" i="1"/>
  <c r="U2223" i="1"/>
  <c r="W2223" i="1"/>
  <c r="X2223" i="1"/>
  <c r="Y2223" i="1"/>
  <c r="Z2223" i="1"/>
  <c r="AA2223" i="1"/>
  <c r="AB2223" i="1"/>
  <c r="AC2223" i="1"/>
  <c r="AD2223" i="1" s="1"/>
  <c r="AE2223" i="1"/>
  <c r="AF2223" i="1"/>
  <c r="AG2223" i="1"/>
  <c r="AH2223" i="1"/>
  <c r="AJ2223" i="1"/>
  <c r="AN2223" i="1"/>
  <c r="AQ2223" i="1"/>
  <c r="AR2223" i="1"/>
  <c r="M2224" i="1"/>
  <c r="V2224" i="1" s="1"/>
  <c r="N2224" i="1"/>
  <c r="O2224" i="1"/>
  <c r="P2224" i="1"/>
  <c r="Q2224" i="1" s="1"/>
  <c r="R2224" i="1"/>
  <c r="S2224" i="1"/>
  <c r="T2224" i="1"/>
  <c r="U2224" i="1"/>
  <c r="W2224" i="1"/>
  <c r="X2224" i="1"/>
  <c r="Y2224" i="1"/>
  <c r="Z2224" i="1"/>
  <c r="AA2224" i="1"/>
  <c r="AB2224" i="1"/>
  <c r="AC2224" i="1"/>
  <c r="AE2224" i="1"/>
  <c r="AF2224" i="1"/>
  <c r="AG2224" i="1" s="1"/>
  <c r="AH2224" i="1"/>
  <c r="AJ2224" i="1"/>
  <c r="AN2224" i="1"/>
  <c r="AM2224" i="1" s="1"/>
  <c r="AQ2224" i="1"/>
  <c r="AR2224" i="1"/>
  <c r="M2225" i="1"/>
  <c r="V2225" i="1" s="1"/>
  <c r="N2225" i="1"/>
  <c r="O2225" i="1"/>
  <c r="P2225" i="1"/>
  <c r="Q2225" i="1"/>
  <c r="R2225" i="1"/>
  <c r="S2225" i="1"/>
  <c r="T2225" i="1"/>
  <c r="U2225" i="1"/>
  <c r="W2225" i="1"/>
  <c r="X2225" i="1"/>
  <c r="Y2225" i="1"/>
  <c r="Z2225" i="1"/>
  <c r="AA2225" i="1"/>
  <c r="AB2225" i="1"/>
  <c r="AC2225" i="1"/>
  <c r="AE2225" i="1"/>
  <c r="AF2225" i="1"/>
  <c r="AG2225" i="1" s="1"/>
  <c r="AH2225" i="1"/>
  <c r="AJ2225" i="1"/>
  <c r="AI2225" i="1" s="1"/>
  <c r="AN2225" i="1"/>
  <c r="AQ2225" i="1"/>
  <c r="AR2225" i="1"/>
  <c r="M2226" i="1"/>
  <c r="V2226" i="1" s="1"/>
  <c r="N2226" i="1"/>
  <c r="O2226" i="1"/>
  <c r="P2226" i="1"/>
  <c r="Q2226" i="1" s="1"/>
  <c r="R2226" i="1"/>
  <c r="S2226" i="1"/>
  <c r="T2226" i="1"/>
  <c r="U2226" i="1"/>
  <c r="W2226" i="1"/>
  <c r="X2226" i="1"/>
  <c r="Y2226" i="1"/>
  <c r="Z2226" i="1"/>
  <c r="AA2226" i="1"/>
  <c r="AB2226" i="1"/>
  <c r="AC2226" i="1"/>
  <c r="AE2226" i="1"/>
  <c r="AF2226" i="1"/>
  <c r="AG2226" i="1" s="1"/>
  <c r="AH2226" i="1"/>
  <c r="AJ2226" i="1"/>
  <c r="AN2226" i="1"/>
  <c r="AQ2226" i="1"/>
  <c r="AR2226" i="1"/>
  <c r="M2227" i="1"/>
  <c r="V2227" i="1" s="1"/>
  <c r="N2227" i="1"/>
  <c r="O2227" i="1"/>
  <c r="P2227" i="1"/>
  <c r="Q2227" i="1"/>
  <c r="R2227" i="1"/>
  <c r="S2227" i="1"/>
  <c r="T2227" i="1"/>
  <c r="U2227" i="1"/>
  <c r="W2227" i="1"/>
  <c r="X2227" i="1"/>
  <c r="Y2227" i="1"/>
  <c r="Z2227" i="1"/>
  <c r="AA2227" i="1"/>
  <c r="AB2227" i="1"/>
  <c r="AC2227" i="1"/>
  <c r="AE2227" i="1"/>
  <c r="AF2227" i="1"/>
  <c r="AG2227" i="1" s="1"/>
  <c r="AH2227" i="1"/>
  <c r="AJ2227" i="1"/>
  <c r="AN2227" i="1"/>
  <c r="AQ2227" i="1"/>
  <c r="AR2227" i="1"/>
  <c r="M2228" i="1"/>
  <c r="V2228" i="1" s="1"/>
  <c r="N2228" i="1"/>
  <c r="O2228" i="1"/>
  <c r="P2228" i="1"/>
  <c r="Q2228" i="1" s="1"/>
  <c r="R2228" i="1"/>
  <c r="S2228" i="1"/>
  <c r="T2228" i="1"/>
  <c r="U2228" i="1"/>
  <c r="W2228" i="1"/>
  <c r="X2228" i="1"/>
  <c r="Y2228" i="1"/>
  <c r="Z2228" i="1"/>
  <c r="AA2228" i="1"/>
  <c r="AB2228" i="1"/>
  <c r="AC2228" i="1"/>
  <c r="AE2228" i="1"/>
  <c r="AF2228" i="1"/>
  <c r="AG2228" i="1"/>
  <c r="AH2228" i="1"/>
  <c r="AJ2228" i="1"/>
  <c r="AN2228" i="1"/>
  <c r="AM2228" i="1" s="1"/>
  <c r="AQ2228" i="1"/>
  <c r="AR2228" i="1"/>
  <c r="M2229" i="1"/>
  <c r="V2229" i="1" s="1"/>
  <c r="N2229" i="1"/>
  <c r="O2229" i="1"/>
  <c r="P2229" i="1"/>
  <c r="Q2229" i="1" s="1"/>
  <c r="R2229" i="1"/>
  <c r="S2229" i="1"/>
  <c r="T2229" i="1"/>
  <c r="U2229" i="1"/>
  <c r="W2229" i="1"/>
  <c r="X2229" i="1"/>
  <c r="Y2229" i="1"/>
  <c r="Z2229" i="1"/>
  <c r="AA2229" i="1"/>
  <c r="AB2229" i="1"/>
  <c r="AC2229" i="1"/>
  <c r="AD2229" i="1" s="1"/>
  <c r="AE2229" i="1"/>
  <c r="AF2229" i="1"/>
  <c r="AG2229" i="1"/>
  <c r="AH2229" i="1"/>
  <c r="AJ2229" i="1"/>
  <c r="AI2229" i="1" s="1"/>
  <c r="AN2229" i="1"/>
  <c r="AQ2229" i="1"/>
  <c r="AR2229" i="1"/>
  <c r="M2230" i="1"/>
  <c r="V2230" i="1" s="1"/>
  <c r="N2230" i="1"/>
  <c r="O2230" i="1"/>
  <c r="P2230" i="1"/>
  <c r="Q2230" i="1" s="1"/>
  <c r="R2230" i="1"/>
  <c r="S2230" i="1"/>
  <c r="T2230" i="1"/>
  <c r="U2230" i="1"/>
  <c r="W2230" i="1"/>
  <c r="X2230" i="1"/>
  <c r="Y2230" i="1"/>
  <c r="Z2230" i="1"/>
  <c r="AA2230" i="1"/>
  <c r="AB2230" i="1"/>
  <c r="AC2230" i="1"/>
  <c r="AE2230" i="1"/>
  <c r="AF2230" i="1"/>
  <c r="AG2230" i="1" s="1"/>
  <c r="AH2230" i="1"/>
  <c r="AJ2230" i="1"/>
  <c r="AN2230" i="1"/>
  <c r="AQ2230" i="1"/>
  <c r="AR2230" i="1"/>
  <c r="M2231" i="1"/>
  <c r="V2231" i="1" s="1"/>
  <c r="N2231" i="1"/>
  <c r="O2231" i="1"/>
  <c r="P2231" i="1"/>
  <c r="Q2231" i="1" s="1"/>
  <c r="R2231" i="1"/>
  <c r="S2231" i="1"/>
  <c r="T2231" i="1"/>
  <c r="U2231" i="1"/>
  <c r="W2231" i="1"/>
  <c r="X2231" i="1"/>
  <c r="Y2231" i="1"/>
  <c r="Z2231" i="1"/>
  <c r="AA2231" i="1"/>
  <c r="AB2231" i="1"/>
  <c r="AC2231" i="1"/>
  <c r="AE2231" i="1"/>
  <c r="AF2231" i="1"/>
  <c r="AG2231" i="1"/>
  <c r="AH2231" i="1"/>
  <c r="AJ2231" i="1"/>
  <c r="AN2231" i="1"/>
  <c r="AQ2231" i="1"/>
  <c r="AR2231" i="1"/>
  <c r="M2232" i="1"/>
  <c r="V2232" i="1" s="1"/>
  <c r="N2232" i="1"/>
  <c r="O2232" i="1"/>
  <c r="P2232" i="1"/>
  <c r="Q2232" i="1" s="1"/>
  <c r="R2232" i="1"/>
  <c r="S2232" i="1"/>
  <c r="T2232" i="1"/>
  <c r="U2232" i="1"/>
  <c r="W2232" i="1"/>
  <c r="X2232" i="1"/>
  <c r="Y2232" i="1"/>
  <c r="Z2232" i="1"/>
  <c r="AA2232" i="1"/>
  <c r="AB2232" i="1"/>
  <c r="AC2232" i="1"/>
  <c r="AE2232" i="1"/>
  <c r="AF2232" i="1"/>
  <c r="AG2232" i="1" s="1"/>
  <c r="AH2232" i="1"/>
  <c r="AJ2232" i="1"/>
  <c r="AN2232" i="1"/>
  <c r="AM2232" i="1" s="1"/>
  <c r="AQ2232" i="1"/>
  <c r="AR2232" i="1"/>
  <c r="M2233" i="1"/>
  <c r="V2233" i="1" s="1"/>
  <c r="N2233" i="1"/>
  <c r="O2233" i="1"/>
  <c r="P2233" i="1"/>
  <c r="Q2233" i="1"/>
  <c r="R2233" i="1"/>
  <c r="S2233" i="1"/>
  <c r="T2233" i="1"/>
  <c r="U2233" i="1"/>
  <c r="W2233" i="1"/>
  <c r="X2233" i="1"/>
  <c r="Y2233" i="1"/>
  <c r="Z2233" i="1"/>
  <c r="AA2233" i="1"/>
  <c r="AB2233" i="1"/>
  <c r="AC2233" i="1"/>
  <c r="AE2233" i="1"/>
  <c r="AF2233" i="1"/>
  <c r="AG2233" i="1" s="1"/>
  <c r="AH2233" i="1"/>
  <c r="AJ2233" i="1"/>
  <c r="AI2233" i="1" s="1"/>
  <c r="AN2233" i="1"/>
  <c r="AQ2233" i="1"/>
  <c r="AR2233" i="1"/>
  <c r="M2234" i="1"/>
  <c r="V2234" i="1" s="1"/>
  <c r="N2234" i="1"/>
  <c r="O2234" i="1"/>
  <c r="P2234" i="1"/>
  <c r="Q2234" i="1" s="1"/>
  <c r="R2234" i="1"/>
  <c r="S2234" i="1"/>
  <c r="T2234" i="1"/>
  <c r="U2234" i="1"/>
  <c r="W2234" i="1"/>
  <c r="X2234" i="1"/>
  <c r="Y2234" i="1"/>
  <c r="Z2234" i="1"/>
  <c r="AA2234" i="1"/>
  <c r="AB2234" i="1"/>
  <c r="AC2234" i="1"/>
  <c r="AE2234" i="1"/>
  <c r="AF2234" i="1"/>
  <c r="AG2234" i="1" s="1"/>
  <c r="AH2234" i="1"/>
  <c r="AJ2234" i="1"/>
  <c r="AN2234" i="1"/>
  <c r="AQ2234" i="1"/>
  <c r="AR2234" i="1"/>
  <c r="M2235" i="1"/>
  <c r="V2235" i="1" s="1"/>
  <c r="N2235" i="1"/>
  <c r="O2235" i="1"/>
  <c r="P2235" i="1"/>
  <c r="Q2235" i="1" s="1"/>
  <c r="R2235" i="1"/>
  <c r="S2235" i="1"/>
  <c r="T2235" i="1"/>
  <c r="U2235" i="1"/>
  <c r="W2235" i="1"/>
  <c r="X2235" i="1"/>
  <c r="Y2235" i="1"/>
  <c r="Z2235" i="1"/>
  <c r="AA2235" i="1"/>
  <c r="AB2235" i="1"/>
  <c r="AC2235" i="1"/>
  <c r="AE2235" i="1"/>
  <c r="AF2235" i="1"/>
  <c r="AG2235" i="1" s="1"/>
  <c r="AH2235" i="1"/>
  <c r="AJ2235" i="1"/>
  <c r="AN2235" i="1"/>
  <c r="AQ2235" i="1"/>
  <c r="AR2235" i="1"/>
  <c r="M2236" i="1"/>
  <c r="V2236" i="1" s="1"/>
  <c r="N2236" i="1"/>
  <c r="O2236" i="1"/>
  <c r="P2236" i="1"/>
  <c r="Q2236" i="1" s="1"/>
  <c r="R2236" i="1"/>
  <c r="S2236" i="1"/>
  <c r="T2236" i="1"/>
  <c r="U2236" i="1"/>
  <c r="W2236" i="1"/>
  <c r="X2236" i="1"/>
  <c r="Y2236" i="1"/>
  <c r="Z2236" i="1"/>
  <c r="AA2236" i="1"/>
  <c r="AB2236" i="1"/>
  <c r="AC2236" i="1"/>
  <c r="AE2236" i="1"/>
  <c r="AF2236" i="1"/>
  <c r="AG2236" i="1" s="1"/>
  <c r="AH2236" i="1"/>
  <c r="AJ2236" i="1"/>
  <c r="AN2236" i="1"/>
  <c r="AM2236" i="1" s="1"/>
  <c r="AQ2236" i="1"/>
  <c r="AR2236" i="1"/>
  <c r="M2237" i="1"/>
  <c r="V2237" i="1" s="1"/>
  <c r="N2237" i="1"/>
  <c r="O2237" i="1"/>
  <c r="P2237" i="1"/>
  <c r="Q2237" i="1" s="1"/>
  <c r="R2237" i="1"/>
  <c r="S2237" i="1"/>
  <c r="T2237" i="1"/>
  <c r="U2237" i="1"/>
  <c r="W2237" i="1"/>
  <c r="X2237" i="1"/>
  <c r="Y2237" i="1"/>
  <c r="Z2237" i="1"/>
  <c r="AA2237" i="1"/>
  <c r="AB2237" i="1"/>
  <c r="AC2237" i="1"/>
  <c r="AE2237" i="1"/>
  <c r="AF2237" i="1"/>
  <c r="AG2237" i="1" s="1"/>
  <c r="AH2237" i="1"/>
  <c r="AJ2237" i="1"/>
  <c r="AI2237" i="1" s="1"/>
  <c r="AN2237" i="1"/>
  <c r="AQ2237" i="1"/>
  <c r="AR2237" i="1"/>
  <c r="M2238" i="1"/>
  <c r="V2238" i="1" s="1"/>
  <c r="N2238" i="1"/>
  <c r="O2238" i="1"/>
  <c r="P2238" i="1"/>
  <c r="Q2238" i="1" s="1"/>
  <c r="R2238" i="1"/>
  <c r="S2238" i="1"/>
  <c r="T2238" i="1"/>
  <c r="U2238" i="1"/>
  <c r="W2238" i="1"/>
  <c r="X2238" i="1"/>
  <c r="Y2238" i="1"/>
  <c r="Z2238" i="1"/>
  <c r="AA2238" i="1"/>
  <c r="AB2238" i="1"/>
  <c r="AC2238" i="1"/>
  <c r="AE2238" i="1"/>
  <c r="AF2238" i="1"/>
  <c r="AG2238" i="1" s="1"/>
  <c r="AH2238" i="1"/>
  <c r="AJ2238" i="1"/>
  <c r="AN2238" i="1"/>
  <c r="AM2238" i="1" s="1"/>
  <c r="AQ2238" i="1"/>
  <c r="AR2238" i="1"/>
  <c r="M2239" i="1"/>
  <c r="V2239" i="1" s="1"/>
  <c r="N2239" i="1"/>
  <c r="O2239" i="1"/>
  <c r="P2239" i="1"/>
  <c r="Q2239" i="1" s="1"/>
  <c r="R2239" i="1"/>
  <c r="S2239" i="1"/>
  <c r="T2239" i="1"/>
  <c r="U2239" i="1"/>
  <c r="W2239" i="1"/>
  <c r="X2239" i="1"/>
  <c r="Y2239" i="1"/>
  <c r="Z2239" i="1"/>
  <c r="AA2239" i="1"/>
  <c r="AB2239" i="1"/>
  <c r="AC2239" i="1"/>
  <c r="AD2239" i="1" s="1"/>
  <c r="AE2239" i="1"/>
  <c r="AF2239" i="1"/>
  <c r="AG2239" i="1" s="1"/>
  <c r="AH2239" i="1"/>
  <c r="AJ2239" i="1"/>
  <c r="AN2239" i="1"/>
  <c r="AQ2239" i="1"/>
  <c r="AR2239" i="1"/>
  <c r="M2240" i="1"/>
  <c r="V2240" i="1" s="1"/>
  <c r="N2240" i="1"/>
  <c r="O2240" i="1"/>
  <c r="P2240" i="1"/>
  <c r="Q2240" i="1" s="1"/>
  <c r="R2240" i="1"/>
  <c r="S2240" i="1"/>
  <c r="T2240" i="1"/>
  <c r="U2240" i="1"/>
  <c r="W2240" i="1"/>
  <c r="X2240" i="1"/>
  <c r="Y2240" i="1"/>
  <c r="Z2240" i="1"/>
  <c r="AA2240" i="1"/>
  <c r="AB2240" i="1"/>
  <c r="AC2240" i="1"/>
  <c r="AE2240" i="1"/>
  <c r="AF2240" i="1"/>
  <c r="AG2240" i="1" s="1"/>
  <c r="AH2240" i="1"/>
  <c r="AJ2240" i="1"/>
  <c r="AN2240" i="1"/>
  <c r="AM2240" i="1" s="1"/>
  <c r="AO2240" i="1"/>
  <c r="AP2240" i="1" s="1"/>
  <c r="AQ2240" i="1"/>
  <c r="AR2240" i="1"/>
  <c r="M2241" i="1"/>
  <c r="V2241" i="1" s="1"/>
  <c r="N2241" i="1"/>
  <c r="O2241" i="1"/>
  <c r="P2241" i="1"/>
  <c r="Q2241" i="1" s="1"/>
  <c r="R2241" i="1"/>
  <c r="S2241" i="1"/>
  <c r="T2241" i="1"/>
  <c r="U2241" i="1"/>
  <c r="W2241" i="1"/>
  <c r="X2241" i="1"/>
  <c r="Y2241" i="1"/>
  <c r="Z2241" i="1"/>
  <c r="AA2241" i="1"/>
  <c r="AB2241" i="1"/>
  <c r="AC2241" i="1"/>
  <c r="AE2241" i="1"/>
  <c r="AF2241" i="1"/>
  <c r="AG2241" i="1" s="1"/>
  <c r="AH2241" i="1"/>
  <c r="AJ2241" i="1"/>
  <c r="AN2241" i="1"/>
  <c r="AM2241" i="1" s="1"/>
  <c r="AQ2241" i="1"/>
  <c r="AR2241" i="1"/>
  <c r="M2242" i="1"/>
  <c r="V2242" i="1" s="1"/>
  <c r="N2242" i="1"/>
  <c r="O2242" i="1"/>
  <c r="P2242" i="1"/>
  <c r="Q2242" i="1" s="1"/>
  <c r="R2242" i="1"/>
  <c r="S2242" i="1"/>
  <c r="T2242" i="1"/>
  <c r="U2242" i="1"/>
  <c r="W2242" i="1"/>
  <c r="X2242" i="1"/>
  <c r="Y2242" i="1"/>
  <c r="Z2242" i="1"/>
  <c r="AA2242" i="1"/>
  <c r="AB2242" i="1"/>
  <c r="AC2242" i="1"/>
  <c r="AD2242" i="1" s="1"/>
  <c r="AE2242" i="1"/>
  <c r="AF2242" i="1"/>
  <c r="AG2242" i="1" s="1"/>
  <c r="AH2242" i="1"/>
  <c r="AJ2242" i="1"/>
  <c r="AN2242" i="1"/>
  <c r="AM2242" i="1" s="1"/>
  <c r="AO2242" i="1"/>
  <c r="AP2242" i="1" s="1"/>
  <c r="AQ2242" i="1"/>
  <c r="AR2242" i="1"/>
  <c r="M2243" i="1"/>
  <c r="V2243" i="1" s="1"/>
  <c r="N2243" i="1"/>
  <c r="O2243" i="1"/>
  <c r="P2243" i="1"/>
  <c r="Q2243" i="1" s="1"/>
  <c r="R2243" i="1"/>
  <c r="S2243" i="1"/>
  <c r="T2243" i="1"/>
  <c r="U2243" i="1"/>
  <c r="W2243" i="1"/>
  <c r="X2243" i="1"/>
  <c r="Y2243" i="1"/>
  <c r="Z2243" i="1"/>
  <c r="AA2243" i="1"/>
  <c r="AB2243" i="1"/>
  <c r="AC2243" i="1"/>
  <c r="AD2243" i="1" s="1"/>
  <c r="AE2243" i="1"/>
  <c r="AF2243" i="1"/>
  <c r="AG2243" i="1" s="1"/>
  <c r="AH2243" i="1"/>
  <c r="AJ2243" i="1"/>
  <c r="AN2243" i="1"/>
  <c r="AQ2243" i="1"/>
  <c r="AR2243" i="1"/>
  <c r="M2244" i="1"/>
  <c r="V2244" i="1" s="1"/>
  <c r="N2244" i="1"/>
  <c r="O2244" i="1"/>
  <c r="P2244" i="1"/>
  <c r="Q2244" i="1" s="1"/>
  <c r="R2244" i="1"/>
  <c r="S2244" i="1"/>
  <c r="T2244" i="1"/>
  <c r="U2244" i="1"/>
  <c r="W2244" i="1"/>
  <c r="X2244" i="1"/>
  <c r="Y2244" i="1"/>
  <c r="Z2244" i="1"/>
  <c r="AA2244" i="1"/>
  <c r="AB2244" i="1"/>
  <c r="AC2244" i="1"/>
  <c r="AE2244" i="1"/>
  <c r="AF2244" i="1"/>
  <c r="AG2244" i="1" s="1"/>
  <c r="AH2244" i="1"/>
  <c r="AJ2244" i="1"/>
  <c r="AN2244" i="1"/>
  <c r="AM2244" i="1" s="1"/>
  <c r="AQ2244" i="1"/>
  <c r="AR2244" i="1"/>
  <c r="M2245" i="1"/>
  <c r="V2245" i="1" s="1"/>
  <c r="N2245" i="1"/>
  <c r="O2245" i="1"/>
  <c r="P2245" i="1"/>
  <c r="Q2245" i="1" s="1"/>
  <c r="R2245" i="1"/>
  <c r="S2245" i="1"/>
  <c r="T2245" i="1"/>
  <c r="U2245" i="1"/>
  <c r="W2245" i="1"/>
  <c r="X2245" i="1"/>
  <c r="Y2245" i="1"/>
  <c r="Z2245" i="1"/>
  <c r="AA2245" i="1"/>
  <c r="AB2245" i="1"/>
  <c r="AC2245" i="1"/>
  <c r="AE2245" i="1"/>
  <c r="AF2245" i="1"/>
  <c r="AG2245" i="1" s="1"/>
  <c r="AH2245" i="1"/>
  <c r="AJ2245" i="1"/>
  <c r="AN2245" i="1"/>
  <c r="AM2245" i="1" s="1"/>
  <c r="AO2245" i="1"/>
  <c r="AP2245" i="1" s="1"/>
  <c r="AQ2245" i="1"/>
  <c r="AR2245" i="1"/>
  <c r="M2246" i="1"/>
  <c r="V2246" i="1" s="1"/>
  <c r="N2246" i="1"/>
  <c r="O2246" i="1"/>
  <c r="P2246" i="1"/>
  <c r="Q2246" i="1" s="1"/>
  <c r="R2246" i="1"/>
  <c r="S2246" i="1"/>
  <c r="T2246" i="1"/>
  <c r="U2246" i="1"/>
  <c r="W2246" i="1"/>
  <c r="X2246" i="1"/>
  <c r="Y2246" i="1"/>
  <c r="Z2246" i="1"/>
  <c r="AA2246" i="1"/>
  <c r="AB2246" i="1"/>
  <c r="AC2246" i="1"/>
  <c r="AD2246" i="1" s="1"/>
  <c r="AE2246" i="1"/>
  <c r="AF2246" i="1"/>
  <c r="AG2246" i="1" s="1"/>
  <c r="AH2246" i="1"/>
  <c r="AJ2246" i="1"/>
  <c r="AN2246" i="1"/>
  <c r="AM2246" i="1" s="1"/>
  <c r="AQ2246" i="1"/>
  <c r="AR2246" i="1"/>
  <c r="M2247" i="1"/>
  <c r="V2247" i="1" s="1"/>
  <c r="N2247" i="1"/>
  <c r="O2247" i="1"/>
  <c r="P2247" i="1"/>
  <c r="Q2247" i="1" s="1"/>
  <c r="R2247" i="1"/>
  <c r="S2247" i="1"/>
  <c r="T2247" i="1"/>
  <c r="U2247" i="1"/>
  <c r="W2247" i="1"/>
  <c r="X2247" i="1"/>
  <c r="Y2247" i="1"/>
  <c r="Z2247" i="1"/>
  <c r="AA2247" i="1"/>
  <c r="AB2247" i="1"/>
  <c r="AC2247" i="1"/>
  <c r="AE2247" i="1"/>
  <c r="AF2247" i="1"/>
  <c r="AG2247" i="1" s="1"/>
  <c r="AH2247" i="1"/>
  <c r="AJ2247" i="1"/>
  <c r="AN2247" i="1"/>
  <c r="AQ2247" i="1"/>
  <c r="AR2247" i="1"/>
  <c r="M2248" i="1"/>
  <c r="V2248" i="1" s="1"/>
  <c r="N2248" i="1"/>
  <c r="O2248" i="1"/>
  <c r="P2248" i="1"/>
  <c r="Q2248" i="1" s="1"/>
  <c r="R2248" i="1"/>
  <c r="S2248" i="1"/>
  <c r="T2248" i="1"/>
  <c r="U2248" i="1"/>
  <c r="W2248" i="1"/>
  <c r="X2248" i="1"/>
  <c r="Y2248" i="1"/>
  <c r="Z2248" i="1"/>
  <c r="AA2248" i="1"/>
  <c r="AB2248" i="1"/>
  <c r="AC2248" i="1"/>
  <c r="AE2248" i="1"/>
  <c r="AF2248" i="1"/>
  <c r="AG2248" i="1" s="1"/>
  <c r="AH2248" i="1"/>
  <c r="AJ2248" i="1"/>
  <c r="AN2248" i="1"/>
  <c r="AM2248" i="1" s="1"/>
  <c r="AO2248" i="1"/>
  <c r="AP2248" i="1" s="1"/>
  <c r="AQ2248" i="1"/>
  <c r="AR2248" i="1"/>
  <c r="M2249" i="1"/>
  <c r="V2249" i="1" s="1"/>
  <c r="N2249" i="1"/>
  <c r="O2249" i="1"/>
  <c r="P2249" i="1"/>
  <c r="Q2249" i="1" s="1"/>
  <c r="R2249" i="1"/>
  <c r="S2249" i="1"/>
  <c r="T2249" i="1"/>
  <c r="U2249" i="1"/>
  <c r="W2249" i="1"/>
  <c r="X2249" i="1"/>
  <c r="Y2249" i="1"/>
  <c r="Z2249" i="1"/>
  <c r="AA2249" i="1"/>
  <c r="AB2249" i="1"/>
  <c r="AC2249" i="1"/>
  <c r="AE2249" i="1"/>
  <c r="AF2249" i="1"/>
  <c r="AG2249" i="1" s="1"/>
  <c r="AH2249" i="1"/>
  <c r="AJ2249" i="1"/>
  <c r="AN2249" i="1"/>
  <c r="AQ2249" i="1"/>
  <c r="AR2249" i="1"/>
  <c r="M2250" i="1"/>
  <c r="V2250" i="1" s="1"/>
  <c r="N2250" i="1"/>
  <c r="O2250" i="1"/>
  <c r="P2250" i="1"/>
  <c r="Q2250" i="1" s="1"/>
  <c r="R2250" i="1"/>
  <c r="S2250" i="1"/>
  <c r="T2250" i="1"/>
  <c r="U2250" i="1"/>
  <c r="W2250" i="1"/>
  <c r="X2250" i="1"/>
  <c r="Y2250" i="1"/>
  <c r="Z2250" i="1"/>
  <c r="AA2250" i="1"/>
  <c r="AB2250" i="1"/>
  <c r="AC2250" i="1"/>
  <c r="AE2250" i="1"/>
  <c r="AF2250" i="1"/>
  <c r="AG2250" i="1" s="1"/>
  <c r="AH2250" i="1"/>
  <c r="AJ2250" i="1"/>
  <c r="AN2250" i="1"/>
  <c r="AM2250" i="1" s="1"/>
  <c r="AO2250" i="1"/>
  <c r="AP2250" i="1" s="1"/>
  <c r="AQ2250" i="1"/>
  <c r="AR2250" i="1"/>
  <c r="M2251" i="1"/>
  <c r="V2251" i="1" s="1"/>
  <c r="N2251" i="1"/>
  <c r="O2251" i="1"/>
  <c r="P2251" i="1"/>
  <c r="Q2251" i="1" s="1"/>
  <c r="R2251" i="1"/>
  <c r="S2251" i="1"/>
  <c r="T2251" i="1"/>
  <c r="U2251" i="1"/>
  <c r="W2251" i="1"/>
  <c r="X2251" i="1"/>
  <c r="Y2251" i="1"/>
  <c r="Z2251" i="1"/>
  <c r="AA2251" i="1"/>
  <c r="AB2251" i="1"/>
  <c r="AC2251" i="1"/>
  <c r="AE2251" i="1"/>
  <c r="AF2251" i="1"/>
  <c r="AG2251" i="1" s="1"/>
  <c r="AH2251" i="1"/>
  <c r="AJ2251" i="1"/>
  <c r="AN2251" i="1"/>
  <c r="AQ2251" i="1"/>
  <c r="AR2251" i="1"/>
  <c r="M2252" i="1"/>
  <c r="V2252" i="1" s="1"/>
  <c r="N2252" i="1"/>
  <c r="O2252" i="1"/>
  <c r="P2252" i="1"/>
  <c r="Q2252" i="1" s="1"/>
  <c r="R2252" i="1"/>
  <c r="S2252" i="1"/>
  <c r="T2252" i="1"/>
  <c r="U2252" i="1"/>
  <c r="W2252" i="1"/>
  <c r="X2252" i="1"/>
  <c r="Y2252" i="1"/>
  <c r="Z2252" i="1"/>
  <c r="AA2252" i="1"/>
  <c r="AB2252" i="1"/>
  <c r="AC2252" i="1"/>
  <c r="AE2252" i="1"/>
  <c r="AF2252" i="1"/>
  <c r="AG2252" i="1" s="1"/>
  <c r="AH2252" i="1"/>
  <c r="AJ2252" i="1"/>
  <c r="AN2252" i="1"/>
  <c r="AM2252" i="1" s="1"/>
  <c r="AQ2252" i="1"/>
  <c r="AR2252" i="1"/>
  <c r="M2253" i="1"/>
  <c r="V2253" i="1" s="1"/>
  <c r="N2253" i="1"/>
  <c r="O2253" i="1"/>
  <c r="P2253" i="1"/>
  <c r="Q2253" i="1" s="1"/>
  <c r="R2253" i="1"/>
  <c r="S2253" i="1"/>
  <c r="T2253" i="1"/>
  <c r="U2253" i="1"/>
  <c r="W2253" i="1"/>
  <c r="X2253" i="1"/>
  <c r="Y2253" i="1"/>
  <c r="Z2253" i="1"/>
  <c r="AA2253" i="1"/>
  <c r="AB2253" i="1"/>
  <c r="AC2253" i="1"/>
  <c r="AE2253" i="1"/>
  <c r="AF2253" i="1"/>
  <c r="AG2253" i="1" s="1"/>
  <c r="AH2253" i="1"/>
  <c r="AJ2253" i="1"/>
  <c r="AN2253" i="1"/>
  <c r="AM2253" i="1" s="1"/>
  <c r="AO2253" i="1"/>
  <c r="AP2253" i="1" s="1"/>
  <c r="AQ2253" i="1"/>
  <c r="AR2253" i="1"/>
  <c r="M2254" i="1"/>
  <c r="V2254" i="1" s="1"/>
  <c r="N2254" i="1"/>
  <c r="O2254" i="1"/>
  <c r="P2254" i="1"/>
  <c r="Q2254" i="1" s="1"/>
  <c r="R2254" i="1"/>
  <c r="S2254" i="1"/>
  <c r="T2254" i="1"/>
  <c r="U2254" i="1"/>
  <c r="W2254" i="1"/>
  <c r="X2254" i="1"/>
  <c r="Y2254" i="1"/>
  <c r="Z2254" i="1"/>
  <c r="AA2254" i="1"/>
  <c r="AB2254" i="1"/>
  <c r="AC2254" i="1"/>
  <c r="AE2254" i="1"/>
  <c r="AF2254" i="1"/>
  <c r="AG2254" i="1" s="1"/>
  <c r="AH2254" i="1"/>
  <c r="AJ2254" i="1"/>
  <c r="AN2254" i="1"/>
  <c r="AM2254" i="1" s="1"/>
  <c r="AO2254" i="1"/>
  <c r="AP2254" i="1" s="1"/>
  <c r="AQ2254" i="1"/>
  <c r="AR2254" i="1"/>
  <c r="M2255" i="1"/>
  <c r="V2255" i="1" s="1"/>
  <c r="N2255" i="1"/>
  <c r="O2255" i="1"/>
  <c r="P2255" i="1"/>
  <c r="Q2255" i="1" s="1"/>
  <c r="R2255" i="1"/>
  <c r="S2255" i="1"/>
  <c r="T2255" i="1"/>
  <c r="U2255" i="1"/>
  <c r="W2255" i="1"/>
  <c r="X2255" i="1"/>
  <c r="Y2255" i="1"/>
  <c r="Z2255" i="1"/>
  <c r="AA2255" i="1"/>
  <c r="AB2255" i="1"/>
  <c r="AC2255" i="1"/>
  <c r="AE2255" i="1"/>
  <c r="AF2255" i="1"/>
  <c r="AG2255" i="1" s="1"/>
  <c r="AH2255" i="1"/>
  <c r="AJ2255" i="1"/>
  <c r="AN2255" i="1"/>
  <c r="AQ2255" i="1"/>
  <c r="AR2255" i="1"/>
  <c r="M2256" i="1"/>
  <c r="V2256" i="1" s="1"/>
  <c r="N2256" i="1"/>
  <c r="O2256" i="1"/>
  <c r="P2256" i="1"/>
  <c r="Q2256" i="1" s="1"/>
  <c r="R2256" i="1"/>
  <c r="S2256" i="1"/>
  <c r="T2256" i="1"/>
  <c r="U2256" i="1"/>
  <c r="W2256" i="1"/>
  <c r="X2256" i="1"/>
  <c r="Y2256" i="1"/>
  <c r="Z2256" i="1"/>
  <c r="AA2256" i="1"/>
  <c r="AB2256" i="1"/>
  <c r="AC2256" i="1"/>
  <c r="AE2256" i="1"/>
  <c r="AF2256" i="1"/>
  <c r="AG2256" i="1" s="1"/>
  <c r="AH2256" i="1"/>
  <c r="AJ2256" i="1"/>
  <c r="AN2256" i="1"/>
  <c r="AM2256" i="1" s="1"/>
  <c r="AQ2256" i="1"/>
  <c r="AR2256" i="1"/>
  <c r="M2257" i="1"/>
  <c r="V2257" i="1" s="1"/>
  <c r="N2257" i="1"/>
  <c r="O2257" i="1"/>
  <c r="P2257" i="1"/>
  <c r="Q2257" i="1" s="1"/>
  <c r="R2257" i="1"/>
  <c r="S2257" i="1"/>
  <c r="T2257" i="1"/>
  <c r="U2257" i="1"/>
  <c r="W2257" i="1"/>
  <c r="X2257" i="1"/>
  <c r="Y2257" i="1"/>
  <c r="Z2257" i="1"/>
  <c r="AA2257" i="1"/>
  <c r="AB2257" i="1"/>
  <c r="AC2257" i="1"/>
  <c r="AE2257" i="1"/>
  <c r="AF2257" i="1"/>
  <c r="AG2257" i="1" s="1"/>
  <c r="AH2257" i="1"/>
  <c r="AJ2257" i="1"/>
  <c r="AN2257" i="1"/>
  <c r="AM2257" i="1" s="1"/>
  <c r="AO2257" i="1"/>
  <c r="AP2257" i="1" s="1"/>
  <c r="AQ2257" i="1"/>
  <c r="AR2257" i="1"/>
  <c r="M2258" i="1"/>
  <c r="V2258" i="1" s="1"/>
  <c r="N2258" i="1"/>
  <c r="O2258" i="1"/>
  <c r="P2258" i="1"/>
  <c r="Q2258" i="1" s="1"/>
  <c r="R2258" i="1"/>
  <c r="S2258" i="1"/>
  <c r="T2258" i="1"/>
  <c r="U2258" i="1"/>
  <c r="W2258" i="1"/>
  <c r="X2258" i="1"/>
  <c r="Y2258" i="1"/>
  <c r="Z2258" i="1"/>
  <c r="AA2258" i="1"/>
  <c r="AB2258" i="1"/>
  <c r="AC2258" i="1"/>
  <c r="AE2258" i="1"/>
  <c r="AF2258" i="1"/>
  <c r="AG2258" i="1" s="1"/>
  <c r="AH2258" i="1"/>
  <c r="AJ2258" i="1"/>
  <c r="AN2258" i="1"/>
  <c r="AM2258" i="1" s="1"/>
  <c r="AQ2258" i="1"/>
  <c r="AR2258" i="1"/>
  <c r="M2259" i="1"/>
  <c r="V2259" i="1" s="1"/>
  <c r="N2259" i="1"/>
  <c r="O2259" i="1"/>
  <c r="P2259" i="1"/>
  <c r="Q2259" i="1" s="1"/>
  <c r="R2259" i="1"/>
  <c r="S2259" i="1"/>
  <c r="T2259" i="1"/>
  <c r="U2259" i="1"/>
  <c r="W2259" i="1"/>
  <c r="X2259" i="1"/>
  <c r="Y2259" i="1"/>
  <c r="Z2259" i="1"/>
  <c r="AA2259" i="1"/>
  <c r="AB2259" i="1"/>
  <c r="AC2259" i="1"/>
  <c r="AE2259" i="1"/>
  <c r="AF2259" i="1"/>
  <c r="AG2259" i="1" s="1"/>
  <c r="AH2259" i="1"/>
  <c r="AJ2259" i="1"/>
  <c r="AN2259" i="1"/>
  <c r="AQ2259" i="1"/>
  <c r="AR2259" i="1"/>
  <c r="M2260" i="1"/>
  <c r="V2260" i="1" s="1"/>
  <c r="N2260" i="1"/>
  <c r="O2260" i="1"/>
  <c r="P2260" i="1"/>
  <c r="Q2260" i="1" s="1"/>
  <c r="R2260" i="1"/>
  <c r="S2260" i="1"/>
  <c r="T2260" i="1"/>
  <c r="U2260" i="1"/>
  <c r="W2260" i="1"/>
  <c r="X2260" i="1"/>
  <c r="Y2260" i="1"/>
  <c r="Z2260" i="1"/>
  <c r="AA2260" i="1"/>
  <c r="AB2260" i="1"/>
  <c r="AC2260" i="1"/>
  <c r="AE2260" i="1"/>
  <c r="AF2260" i="1"/>
  <c r="AG2260" i="1" s="1"/>
  <c r="AH2260" i="1"/>
  <c r="AJ2260" i="1"/>
  <c r="AN2260" i="1"/>
  <c r="AM2260" i="1" s="1"/>
  <c r="AO2260" i="1"/>
  <c r="AP2260" i="1" s="1"/>
  <c r="AQ2260" i="1"/>
  <c r="AR2260" i="1"/>
  <c r="M2261" i="1"/>
  <c r="V2261" i="1" s="1"/>
  <c r="N2261" i="1"/>
  <c r="O2261" i="1"/>
  <c r="P2261" i="1"/>
  <c r="Q2261" i="1" s="1"/>
  <c r="R2261" i="1"/>
  <c r="S2261" i="1"/>
  <c r="T2261" i="1"/>
  <c r="U2261" i="1"/>
  <c r="W2261" i="1"/>
  <c r="X2261" i="1"/>
  <c r="Y2261" i="1"/>
  <c r="Z2261" i="1"/>
  <c r="AA2261" i="1"/>
  <c r="AB2261" i="1"/>
  <c r="AC2261" i="1"/>
  <c r="AE2261" i="1"/>
  <c r="AF2261" i="1"/>
  <c r="AG2261" i="1" s="1"/>
  <c r="AH2261" i="1"/>
  <c r="AJ2261" i="1"/>
  <c r="AN2261" i="1"/>
  <c r="AQ2261" i="1"/>
  <c r="AR2261" i="1"/>
  <c r="M2262" i="1"/>
  <c r="V2262" i="1" s="1"/>
  <c r="N2262" i="1"/>
  <c r="O2262" i="1"/>
  <c r="P2262" i="1"/>
  <c r="Q2262" i="1" s="1"/>
  <c r="R2262" i="1"/>
  <c r="S2262" i="1"/>
  <c r="T2262" i="1"/>
  <c r="U2262" i="1"/>
  <c r="W2262" i="1"/>
  <c r="X2262" i="1"/>
  <c r="Y2262" i="1"/>
  <c r="Z2262" i="1"/>
  <c r="AA2262" i="1"/>
  <c r="AB2262" i="1"/>
  <c r="AC2262" i="1"/>
  <c r="AE2262" i="1"/>
  <c r="AF2262" i="1"/>
  <c r="AG2262" i="1" s="1"/>
  <c r="AH2262" i="1"/>
  <c r="AJ2262" i="1"/>
  <c r="AN2262" i="1"/>
  <c r="AM2262" i="1" s="1"/>
  <c r="AO2262" i="1"/>
  <c r="AP2262" i="1" s="1"/>
  <c r="AQ2262" i="1"/>
  <c r="AR2262" i="1"/>
  <c r="M2263" i="1"/>
  <c r="V2263" i="1" s="1"/>
  <c r="N2263" i="1"/>
  <c r="O2263" i="1"/>
  <c r="P2263" i="1"/>
  <c r="Q2263" i="1" s="1"/>
  <c r="R2263" i="1"/>
  <c r="S2263" i="1"/>
  <c r="T2263" i="1"/>
  <c r="U2263" i="1"/>
  <c r="W2263" i="1"/>
  <c r="X2263" i="1"/>
  <c r="Y2263" i="1"/>
  <c r="Z2263" i="1"/>
  <c r="AA2263" i="1"/>
  <c r="AB2263" i="1"/>
  <c r="AC2263" i="1"/>
  <c r="AE2263" i="1"/>
  <c r="AF2263" i="1"/>
  <c r="AG2263" i="1" s="1"/>
  <c r="AH2263" i="1"/>
  <c r="AJ2263" i="1"/>
  <c r="AN2263" i="1"/>
  <c r="AQ2263" i="1"/>
  <c r="AR2263" i="1"/>
  <c r="M2264" i="1"/>
  <c r="V2264" i="1" s="1"/>
  <c r="N2264" i="1"/>
  <c r="O2264" i="1"/>
  <c r="P2264" i="1"/>
  <c r="Q2264" i="1" s="1"/>
  <c r="R2264" i="1"/>
  <c r="S2264" i="1"/>
  <c r="T2264" i="1"/>
  <c r="U2264" i="1"/>
  <c r="W2264" i="1"/>
  <c r="X2264" i="1"/>
  <c r="Y2264" i="1"/>
  <c r="Z2264" i="1"/>
  <c r="AA2264" i="1"/>
  <c r="AB2264" i="1"/>
  <c r="AC2264" i="1"/>
  <c r="AE2264" i="1"/>
  <c r="AF2264" i="1"/>
  <c r="AG2264" i="1" s="1"/>
  <c r="AH2264" i="1"/>
  <c r="AJ2264" i="1"/>
  <c r="AN2264" i="1"/>
  <c r="AM2264" i="1" s="1"/>
  <c r="AQ2264" i="1"/>
  <c r="AR2264" i="1"/>
  <c r="M2265" i="1"/>
  <c r="V2265" i="1" s="1"/>
  <c r="N2265" i="1"/>
  <c r="O2265" i="1"/>
  <c r="P2265" i="1"/>
  <c r="Q2265" i="1" s="1"/>
  <c r="R2265" i="1"/>
  <c r="S2265" i="1"/>
  <c r="T2265" i="1"/>
  <c r="U2265" i="1"/>
  <c r="W2265" i="1"/>
  <c r="X2265" i="1"/>
  <c r="Y2265" i="1"/>
  <c r="Z2265" i="1"/>
  <c r="AA2265" i="1"/>
  <c r="AB2265" i="1"/>
  <c r="AC2265" i="1"/>
  <c r="AE2265" i="1"/>
  <c r="AF2265" i="1"/>
  <c r="AG2265" i="1" s="1"/>
  <c r="AH2265" i="1"/>
  <c r="AJ2265" i="1"/>
  <c r="AN2265" i="1"/>
  <c r="AM2265" i="1" s="1"/>
  <c r="AQ2265" i="1"/>
  <c r="AR2265" i="1"/>
  <c r="M2266" i="1"/>
  <c r="V2266" i="1" s="1"/>
  <c r="N2266" i="1"/>
  <c r="O2266" i="1"/>
  <c r="P2266" i="1"/>
  <c r="Q2266" i="1" s="1"/>
  <c r="R2266" i="1"/>
  <c r="S2266" i="1"/>
  <c r="T2266" i="1"/>
  <c r="U2266" i="1"/>
  <c r="W2266" i="1"/>
  <c r="X2266" i="1"/>
  <c r="Y2266" i="1"/>
  <c r="Z2266" i="1"/>
  <c r="AA2266" i="1"/>
  <c r="AB2266" i="1"/>
  <c r="AC2266" i="1"/>
  <c r="AE2266" i="1"/>
  <c r="AF2266" i="1"/>
  <c r="AG2266" i="1" s="1"/>
  <c r="AH2266" i="1"/>
  <c r="AJ2266" i="1"/>
  <c r="AN2266" i="1"/>
  <c r="AM2266" i="1" s="1"/>
  <c r="AO2266" i="1"/>
  <c r="AP2266" i="1" s="1"/>
  <c r="AQ2266" i="1"/>
  <c r="AR2266" i="1"/>
  <c r="M2267" i="1"/>
  <c r="V2267" i="1" s="1"/>
  <c r="N2267" i="1"/>
  <c r="O2267" i="1"/>
  <c r="P2267" i="1"/>
  <c r="Q2267" i="1" s="1"/>
  <c r="R2267" i="1"/>
  <c r="S2267" i="1"/>
  <c r="T2267" i="1"/>
  <c r="U2267" i="1"/>
  <c r="W2267" i="1"/>
  <c r="X2267" i="1"/>
  <c r="Y2267" i="1"/>
  <c r="Z2267" i="1"/>
  <c r="AA2267" i="1"/>
  <c r="AB2267" i="1"/>
  <c r="AC2267" i="1"/>
  <c r="AE2267" i="1"/>
  <c r="AF2267" i="1"/>
  <c r="AG2267" i="1" s="1"/>
  <c r="AH2267" i="1"/>
  <c r="AJ2267" i="1"/>
  <c r="AN2267" i="1"/>
  <c r="AQ2267" i="1"/>
  <c r="AR2267" i="1"/>
  <c r="M2268" i="1"/>
  <c r="V2268" i="1" s="1"/>
  <c r="N2268" i="1"/>
  <c r="O2268" i="1"/>
  <c r="P2268" i="1"/>
  <c r="Q2268" i="1" s="1"/>
  <c r="R2268" i="1"/>
  <c r="S2268" i="1"/>
  <c r="T2268" i="1"/>
  <c r="U2268" i="1"/>
  <c r="W2268" i="1"/>
  <c r="X2268" i="1"/>
  <c r="Y2268" i="1"/>
  <c r="Z2268" i="1"/>
  <c r="AA2268" i="1"/>
  <c r="AB2268" i="1"/>
  <c r="AC2268" i="1"/>
  <c r="AE2268" i="1"/>
  <c r="AF2268" i="1"/>
  <c r="AG2268" i="1" s="1"/>
  <c r="AH2268" i="1"/>
  <c r="AJ2268" i="1"/>
  <c r="AN2268" i="1"/>
  <c r="AM2268" i="1" s="1"/>
  <c r="AQ2268" i="1"/>
  <c r="AR2268" i="1"/>
  <c r="M2269" i="1"/>
  <c r="V2269" i="1" s="1"/>
  <c r="N2269" i="1"/>
  <c r="O2269" i="1"/>
  <c r="P2269" i="1"/>
  <c r="Q2269" i="1" s="1"/>
  <c r="R2269" i="1"/>
  <c r="S2269" i="1"/>
  <c r="T2269" i="1"/>
  <c r="U2269" i="1"/>
  <c r="W2269" i="1"/>
  <c r="X2269" i="1"/>
  <c r="Y2269" i="1"/>
  <c r="Z2269" i="1"/>
  <c r="AA2269" i="1"/>
  <c r="AB2269" i="1"/>
  <c r="AC2269" i="1"/>
  <c r="AE2269" i="1"/>
  <c r="AF2269" i="1"/>
  <c r="AG2269" i="1" s="1"/>
  <c r="AH2269" i="1"/>
  <c r="AJ2269" i="1"/>
  <c r="AN2269" i="1"/>
  <c r="AM2269" i="1" s="1"/>
  <c r="AO2269" i="1"/>
  <c r="AP2269" i="1" s="1"/>
  <c r="AQ2269" i="1"/>
  <c r="AR2269" i="1"/>
  <c r="M2270" i="1"/>
  <c r="V2270" i="1" s="1"/>
  <c r="N2270" i="1"/>
  <c r="O2270" i="1"/>
  <c r="P2270" i="1"/>
  <c r="Q2270" i="1" s="1"/>
  <c r="R2270" i="1"/>
  <c r="S2270" i="1"/>
  <c r="T2270" i="1"/>
  <c r="U2270" i="1"/>
  <c r="W2270" i="1"/>
  <c r="X2270" i="1"/>
  <c r="Y2270" i="1"/>
  <c r="Z2270" i="1"/>
  <c r="AA2270" i="1"/>
  <c r="AB2270" i="1"/>
  <c r="AC2270" i="1"/>
  <c r="AE2270" i="1"/>
  <c r="AF2270" i="1"/>
  <c r="AG2270" i="1" s="1"/>
  <c r="AH2270" i="1"/>
  <c r="AJ2270" i="1"/>
  <c r="AN2270" i="1"/>
  <c r="AM2270" i="1" s="1"/>
  <c r="AQ2270" i="1"/>
  <c r="AR2270" i="1"/>
  <c r="M2271" i="1"/>
  <c r="V2271" i="1" s="1"/>
  <c r="N2271" i="1"/>
  <c r="O2271" i="1"/>
  <c r="P2271" i="1"/>
  <c r="Q2271" i="1" s="1"/>
  <c r="R2271" i="1"/>
  <c r="S2271" i="1"/>
  <c r="T2271" i="1"/>
  <c r="U2271" i="1"/>
  <c r="W2271" i="1"/>
  <c r="X2271" i="1"/>
  <c r="Y2271" i="1"/>
  <c r="Z2271" i="1"/>
  <c r="AA2271" i="1"/>
  <c r="AB2271" i="1"/>
  <c r="AC2271" i="1"/>
  <c r="AE2271" i="1"/>
  <c r="AF2271" i="1"/>
  <c r="AG2271" i="1" s="1"/>
  <c r="AH2271" i="1"/>
  <c r="AJ2271" i="1"/>
  <c r="AN2271" i="1"/>
  <c r="AQ2271" i="1"/>
  <c r="AR2271" i="1"/>
  <c r="M2272" i="1"/>
  <c r="V2272" i="1" s="1"/>
  <c r="N2272" i="1"/>
  <c r="O2272" i="1"/>
  <c r="P2272" i="1"/>
  <c r="Q2272" i="1" s="1"/>
  <c r="R2272" i="1"/>
  <c r="S2272" i="1"/>
  <c r="T2272" i="1"/>
  <c r="U2272" i="1"/>
  <c r="W2272" i="1"/>
  <c r="X2272" i="1"/>
  <c r="Y2272" i="1"/>
  <c r="Z2272" i="1"/>
  <c r="AA2272" i="1"/>
  <c r="AB2272" i="1"/>
  <c r="AC2272" i="1"/>
  <c r="AE2272" i="1"/>
  <c r="AF2272" i="1"/>
  <c r="AG2272" i="1" s="1"/>
  <c r="AH2272" i="1"/>
  <c r="AJ2272" i="1"/>
  <c r="AN2272" i="1"/>
  <c r="AM2272" i="1" s="1"/>
  <c r="AO2272" i="1"/>
  <c r="AP2272" i="1" s="1"/>
  <c r="AQ2272" i="1"/>
  <c r="AR2272" i="1"/>
  <c r="M2273" i="1"/>
  <c r="V2273" i="1" s="1"/>
  <c r="N2273" i="1"/>
  <c r="O2273" i="1"/>
  <c r="P2273" i="1"/>
  <c r="Q2273" i="1" s="1"/>
  <c r="R2273" i="1"/>
  <c r="S2273" i="1"/>
  <c r="T2273" i="1"/>
  <c r="U2273" i="1"/>
  <c r="W2273" i="1"/>
  <c r="X2273" i="1"/>
  <c r="Y2273" i="1"/>
  <c r="Z2273" i="1"/>
  <c r="AA2273" i="1"/>
  <c r="AB2273" i="1"/>
  <c r="AC2273" i="1"/>
  <c r="AE2273" i="1"/>
  <c r="AF2273" i="1"/>
  <c r="AG2273" i="1" s="1"/>
  <c r="AH2273" i="1"/>
  <c r="AJ2273" i="1"/>
  <c r="AN2273" i="1"/>
  <c r="AQ2273" i="1"/>
  <c r="AR2273" i="1"/>
  <c r="M2274" i="1"/>
  <c r="V2274" i="1" s="1"/>
  <c r="N2274" i="1"/>
  <c r="O2274" i="1"/>
  <c r="P2274" i="1"/>
  <c r="Q2274" i="1" s="1"/>
  <c r="R2274" i="1"/>
  <c r="S2274" i="1"/>
  <c r="T2274" i="1"/>
  <c r="U2274" i="1"/>
  <c r="W2274" i="1"/>
  <c r="X2274" i="1"/>
  <c r="Y2274" i="1"/>
  <c r="Z2274" i="1"/>
  <c r="AA2274" i="1"/>
  <c r="AB2274" i="1"/>
  <c r="AC2274" i="1"/>
  <c r="AE2274" i="1"/>
  <c r="AF2274" i="1"/>
  <c r="AG2274" i="1" s="1"/>
  <c r="AH2274" i="1"/>
  <c r="AJ2274" i="1"/>
  <c r="AN2274" i="1"/>
  <c r="AM2274" i="1" s="1"/>
  <c r="AO2274" i="1"/>
  <c r="AP2274" i="1" s="1"/>
  <c r="AQ2274" i="1"/>
  <c r="AR2274" i="1"/>
  <c r="M2275" i="1"/>
  <c r="V2275" i="1" s="1"/>
  <c r="N2275" i="1"/>
  <c r="O2275" i="1"/>
  <c r="P2275" i="1"/>
  <c r="Q2275" i="1" s="1"/>
  <c r="R2275" i="1"/>
  <c r="S2275" i="1"/>
  <c r="T2275" i="1"/>
  <c r="U2275" i="1"/>
  <c r="W2275" i="1"/>
  <c r="X2275" i="1"/>
  <c r="Y2275" i="1"/>
  <c r="Z2275" i="1"/>
  <c r="AA2275" i="1"/>
  <c r="AB2275" i="1"/>
  <c r="AC2275" i="1"/>
  <c r="AE2275" i="1"/>
  <c r="AF2275" i="1"/>
  <c r="AG2275" i="1" s="1"/>
  <c r="AH2275" i="1"/>
  <c r="AJ2275" i="1"/>
  <c r="AN2275" i="1"/>
  <c r="AQ2275" i="1"/>
  <c r="AR2275" i="1"/>
  <c r="M2276" i="1"/>
  <c r="V2276" i="1" s="1"/>
  <c r="N2276" i="1"/>
  <c r="O2276" i="1"/>
  <c r="P2276" i="1"/>
  <c r="Q2276" i="1" s="1"/>
  <c r="R2276" i="1"/>
  <c r="S2276" i="1"/>
  <c r="T2276" i="1"/>
  <c r="U2276" i="1"/>
  <c r="W2276" i="1"/>
  <c r="X2276" i="1"/>
  <c r="Y2276" i="1"/>
  <c r="Z2276" i="1"/>
  <c r="AA2276" i="1"/>
  <c r="AB2276" i="1"/>
  <c r="AC2276" i="1"/>
  <c r="AE2276" i="1"/>
  <c r="AF2276" i="1"/>
  <c r="AG2276" i="1" s="1"/>
  <c r="AH2276" i="1"/>
  <c r="AJ2276" i="1"/>
  <c r="AN2276" i="1"/>
  <c r="AM2276" i="1" s="1"/>
  <c r="AQ2276" i="1"/>
  <c r="AR2276" i="1"/>
  <c r="M2277" i="1"/>
  <c r="V2277" i="1" s="1"/>
  <c r="N2277" i="1"/>
  <c r="O2277" i="1"/>
  <c r="P2277" i="1"/>
  <c r="Q2277" i="1" s="1"/>
  <c r="R2277" i="1"/>
  <c r="S2277" i="1"/>
  <c r="T2277" i="1"/>
  <c r="U2277" i="1"/>
  <c r="W2277" i="1"/>
  <c r="X2277" i="1"/>
  <c r="Y2277" i="1"/>
  <c r="Z2277" i="1"/>
  <c r="AA2277" i="1"/>
  <c r="AB2277" i="1"/>
  <c r="AC2277" i="1"/>
  <c r="AE2277" i="1"/>
  <c r="AF2277" i="1"/>
  <c r="AG2277" i="1" s="1"/>
  <c r="AH2277" i="1"/>
  <c r="AJ2277" i="1"/>
  <c r="AN2277" i="1"/>
  <c r="AM2277" i="1" s="1"/>
  <c r="AQ2277" i="1"/>
  <c r="AR2277" i="1"/>
  <c r="M2278" i="1"/>
  <c r="V2278" i="1" s="1"/>
  <c r="N2278" i="1"/>
  <c r="O2278" i="1"/>
  <c r="P2278" i="1"/>
  <c r="Q2278" i="1" s="1"/>
  <c r="R2278" i="1"/>
  <c r="S2278" i="1"/>
  <c r="T2278" i="1"/>
  <c r="U2278" i="1"/>
  <c r="W2278" i="1"/>
  <c r="X2278" i="1"/>
  <c r="Y2278" i="1"/>
  <c r="Z2278" i="1"/>
  <c r="AA2278" i="1"/>
  <c r="AB2278" i="1"/>
  <c r="AC2278" i="1"/>
  <c r="AE2278" i="1"/>
  <c r="AF2278" i="1"/>
  <c r="AG2278" i="1" s="1"/>
  <c r="AH2278" i="1"/>
  <c r="AJ2278" i="1"/>
  <c r="AN2278" i="1"/>
  <c r="AM2278" i="1" s="1"/>
  <c r="AO2278" i="1"/>
  <c r="AP2278" i="1" s="1"/>
  <c r="AQ2278" i="1"/>
  <c r="AR2278" i="1"/>
  <c r="M2279" i="1"/>
  <c r="V2279" i="1" s="1"/>
  <c r="N2279" i="1"/>
  <c r="O2279" i="1"/>
  <c r="P2279" i="1"/>
  <c r="Q2279" i="1" s="1"/>
  <c r="R2279" i="1"/>
  <c r="S2279" i="1"/>
  <c r="T2279" i="1"/>
  <c r="U2279" i="1"/>
  <c r="W2279" i="1"/>
  <c r="X2279" i="1"/>
  <c r="Y2279" i="1"/>
  <c r="Z2279" i="1"/>
  <c r="AA2279" i="1"/>
  <c r="AB2279" i="1"/>
  <c r="AC2279" i="1"/>
  <c r="AE2279" i="1"/>
  <c r="AF2279" i="1"/>
  <c r="AG2279" i="1" s="1"/>
  <c r="AH2279" i="1"/>
  <c r="AJ2279" i="1"/>
  <c r="AN2279" i="1"/>
  <c r="AQ2279" i="1"/>
  <c r="AR2279" i="1"/>
  <c r="M2280" i="1"/>
  <c r="V2280" i="1" s="1"/>
  <c r="N2280" i="1"/>
  <c r="O2280" i="1"/>
  <c r="P2280" i="1"/>
  <c r="Q2280" i="1" s="1"/>
  <c r="R2280" i="1"/>
  <c r="S2280" i="1"/>
  <c r="T2280" i="1"/>
  <c r="U2280" i="1"/>
  <c r="W2280" i="1"/>
  <c r="X2280" i="1"/>
  <c r="Y2280" i="1"/>
  <c r="Z2280" i="1"/>
  <c r="AA2280" i="1"/>
  <c r="AB2280" i="1"/>
  <c r="AC2280" i="1"/>
  <c r="AE2280" i="1"/>
  <c r="AF2280" i="1"/>
  <c r="AG2280" i="1" s="1"/>
  <c r="AH2280" i="1"/>
  <c r="AJ2280" i="1"/>
  <c r="AN2280" i="1"/>
  <c r="AM2280" i="1" s="1"/>
  <c r="AO2280" i="1"/>
  <c r="AP2280" i="1" s="1"/>
  <c r="AQ2280" i="1"/>
  <c r="AR2280" i="1"/>
  <c r="M2281" i="1"/>
  <c r="V2281" i="1" s="1"/>
  <c r="N2281" i="1"/>
  <c r="O2281" i="1"/>
  <c r="P2281" i="1"/>
  <c r="Q2281" i="1" s="1"/>
  <c r="R2281" i="1"/>
  <c r="S2281" i="1"/>
  <c r="T2281" i="1"/>
  <c r="U2281" i="1"/>
  <c r="W2281" i="1"/>
  <c r="X2281" i="1"/>
  <c r="Y2281" i="1"/>
  <c r="Z2281" i="1"/>
  <c r="AA2281" i="1"/>
  <c r="AB2281" i="1"/>
  <c r="AC2281" i="1"/>
  <c r="AE2281" i="1"/>
  <c r="AF2281" i="1"/>
  <c r="AG2281" i="1" s="1"/>
  <c r="AH2281" i="1"/>
  <c r="AJ2281" i="1"/>
  <c r="AN2281" i="1"/>
  <c r="AM2281" i="1" s="1"/>
  <c r="AQ2281" i="1"/>
  <c r="AR2281" i="1"/>
  <c r="M2282" i="1"/>
  <c r="V2282" i="1" s="1"/>
  <c r="N2282" i="1"/>
  <c r="O2282" i="1"/>
  <c r="P2282" i="1"/>
  <c r="Q2282" i="1" s="1"/>
  <c r="R2282" i="1"/>
  <c r="S2282" i="1"/>
  <c r="T2282" i="1"/>
  <c r="U2282" i="1"/>
  <c r="W2282" i="1"/>
  <c r="X2282" i="1"/>
  <c r="Y2282" i="1"/>
  <c r="Z2282" i="1"/>
  <c r="AA2282" i="1"/>
  <c r="AB2282" i="1"/>
  <c r="AC2282" i="1"/>
  <c r="AE2282" i="1"/>
  <c r="AF2282" i="1"/>
  <c r="AG2282" i="1" s="1"/>
  <c r="AH2282" i="1"/>
  <c r="AJ2282" i="1"/>
  <c r="AN2282" i="1"/>
  <c r="AM2282" i="1" s="1"/>
  <c r="AO2282" i="1"/>
  <c r="AP2282" i="1" s="1"/>
  <c r="AQ2282" i="1"/>
  <c r="AR2282" i="1"/>
  <c r="M2283" i="1"/>
  <c r="V2283" i="1" s="1"/>
  <c r="N2283" i="1"/>
  <c r="O2283" i="1"/>
  <c r="P2283" i="1"/>
  <c r="Q2283" i="1" s="1"/>
  <c r="R2283" i="1"/>
  <c r="S2283" i="1"/>
  <c r="T2283" i="1"/>
  <c r="U2283" i="1"/>
  <c r="W2283" i="1"/>
  <c r="X2283" i="1"/>
  <c r="Y2283" i="1"/>
  <c r="Z2283" i="1"/>
  <c r="AA2283" i="1"/>
  <c r="AB2283" i="1"/>
  <c r="AC2283" i="1"/>
  <c r="AE2283" i="1"/>
  <c r="AF2283" i="1"/>
  <c r="AG2283" i="1" s="1"/>
  <c r="AH2283" i="1"/>
  <c r="AJ2283" i="1"/>
  <c r="AN2283" i="1"/>
  <c r="AQ2283" i="1"/>
  <c r="AR2283" i="1"/>
  <c r="M2284" i="1"/>
  <c r="V2284" i="1" s="1"/>
  <c r="N2284" i="1"/>
  <c r="O2284" i="1"/>
  <c r="P2284" i="1"/>
  <c r="Q2284" i="1" s="1"/>
  <c r="R2284" i="1"/>
  <c r="S2284" i="1"/>
  <c r="T2284" i="1"/>
  <c r="U2284" i="1"/>
  <c r="W2284" i="1"/>
  <c r="X2284" i="1"/>
  <c r="Y2284" i="1"/>
  <c r="Z2284" i="1"/>
  <c r="AA2284" i="1"/>
  <c r="AB2284" i="1"/>
  <c r="AC2284" i="1"/>
  <c r="AE2284" i="1"/>
  <c r="AF2284" i="1"/>
  <c r="AG2284" i="1" s="1"/>
  <c r="AH2284" i="1"/>
  <c r="AJ2284" i="1"/>
  <c r="AN2284" i="1"/>
  <c r="AM2284" i="1" s="1"/>
  <c r="AQ2284" i="1"/>
  <c r="AR2284" i="1"/>
  <c r="M2285" i="1"/>
  <c r="V2285" i="1" s="1"/>
  <c r="N2285" i="1"/>
  <c r="O2285" i="1"/>
  <c r="P2285" i="1"/>
  <c r="Q2285" i="1" s="1"/>
  <c r="R2285" i="1"/>
  <c r="S2285" i="1"/>
  <c r="T2285" i="1"/>
  <c r="U2285" i="1"/>
  <c r="W2285" i="1"/>
  <c r="X2285" i="1"/>
  <c r="Y2285" i="1"/>
  <c r="Z2285" i="1"/>
  <c r="AA2285" i="1"/>
  <c r="AB2285" i="1"/>
  <c r="AC2285" i="1"/>
  <c r="AE2285" i="1"/>
  <c r="AF2285" i="1"/>
  <c r="AG2285" i="1" s="1"/>
  <c r="AH2285" i="1"/>
  <c r="AJ2285" i="1"/>
  <c r="AN2285" i="1"/>
  <c r="AQ2285" i="1"/>
  <c r="AR2285" i="1"/>
  <c r="M2286" i="1"/>
  <c r="V2286" i="1" s="1"/>
  <c r="N2286" i="1"/>
  <c r="O2286" i="1"/>
  <c r="P2286" i="1"/>
  <c r="Q2286" i="1" s="1"/>
  <c r="R2286" i="1"/>
  <c r="S2286" i="1"/>
  <c r="T2286" i="1"/>
  <c r="U2286" i="1"/>
  <c r="W2286" i="1"/>
  <c r="X2286" i="1"/>
  <c r="Y2286" i="1"/>
  <c r="Z2286" i="1"/>
  <c r="AA2286" i="1"/>
  <c r="AB2286" i="1"/>
  <c r="AC2286" i="1"/>
  <c r="AE2286" i="1"/>
  <c r="AF2286" i="1"/>
  <c r="AG2286" i="1" s="1"/>
  <c r="AH2286" i="1"/>
  <c r="AJ2286" i="1"/>
  <c r="AN2286" i="1"/>
  <c r="AM2286" i="1" s="1"/>
  <c r="AO2286" i="1"/>
  <c r="AP2286" i="1" s="1"/>
  <c r="AQ2286" i="1"/>
  <c r="AR2286" i="1"/>
  <c r="M2287" i="1"/>
  <c r="V2287" i="1" s="1"/>
  <c r="N2287" i="1"/>
  <c r="O2287" i="1"/>
  <c r="P2287" i="1"/>
  <c r="Q2287" i="1" s="1"/>
  <c r="R2287" i="1"/>
  <c r="S2287" i="1"/>
  <c r="T2287" i="1"/>
  <c r="U2287" i="1"/>
  <c r="W2287" i="1"/>
  <c r="X2287" i="1"/>
  <c r="Y2287" i="1"/>
  <c r="Z2287" i="1"/>
  <c r="AA2287" i="1"/>
  <c r="AB2287" i="1"/>
  <c r="AC2287" i="1"/>
  <c r="AE2287" i="1"/>
  <c r="AF2287" i="1"/>
  <c r="AG2287" i="1" s="1"/>
  <c r="AH2287" i="1"/>
  <c r="AJ2287" i="1"/>
  <c r="AN2287" i="1"/>
  <c r="AQ2287" i="1"/>
  <c r="AR2287" i="1"/>
  <c r="M2288" i="1"/>
  <c r="V2288" i="1" s="1"/>
  <c r="N2288" i="1"/>
  <c r="O2288" i="1"/>
  <c r="P2288" i="1"/>
  <c r="Q2288" i="1" s="1"/>
  <c r="R2288" i="1"/>
  <c r="S2288" i="1"/>
  <c r="T2288" i="1"/>
  <c r="U2288" i="1"/>
  <c r="W2288" i="1"/>
  <c r="X2288" i="1"/>
  <c r="Y2288" i="1"/>
  <c r="Z2288" i="1"/>
  <c r="AA2288" i="1"/>
  <c r="AB2288" i="1"/>
  <c r="AC2288" i="1"/>
  <c r="AE2288" i="1"/>
  <c r="AF2288" i="1"/>
  <c r="AG2288" i="1" s="1"/>
  <c r="AH2288" i="1"/>
  <c r="AJ2288" i="1"/>
  <c r="AN2288" i="1"/>
  <c r="AM2288" i="1" s="1"/>
  <c r="AQ2288" i="1"/>
  <c r="AR2288" i="1"/>
  <c r="M2289" i="1"/>
  <c r="V2289" i="1" s="1"/>
  <c r="N2289" i="1"/>
  <c r="O2289" i="1"/>
  <c r="P2289" i="1"/>
  <c r="Q2289" i="1" s="1"/>
  <c r="R2289" i="1"/>
  <c r="S2289" i="1"/>
  <c r="T2289" i="1"/>
  <c r="U2289" i="1"/>
  <c r="W2289" i="1"/>
  <c r="X2289" i="1"/>
  <c r="Y2289" i="1"/>
  <c r="Z2289" i="1"/>
  <c r="AA2289" i="1"/>
  <c r="AB2289" i="1"/>
  <c r="AC2289" i="1"/>
  <c r="AE2289" i="1"/>
  <c r="AF2289" i="1"/>
  <c r="AG2289" i="1" s="1"/>
  <c r="AH2289" i="1"/>
  <c r="AJ2289" i="1"/>
  <c r="AN2289" i="1"/>
  <c r="AM2289" i="1" s="1"/>
  <c r="AQ2289" i="1"/>
  <c r="AR2289" i="1"/>
  <c r="M2290" i="1"/>
  <c r="V2290" i="1" s="1"/>
  <c r="N2290" i="1"/>
  <c r="O2290" i="1"/>
  <c r="P2290" i="1"/>
  <c r="Q2290" i="1" s="1"/>
  <c r="R2290" i="1"/>
  <c r="S2290" i="1"/>
  <c r="T2290" i="1"/>
  <c r="U2290" i="1"/>
  <c r="W2290" i="1"/>
  <c r="X2290" i="1"/>
  <c r="Y2290" i="1"/>
  <c r="Z2290" i="1"/>
  <c r="AA2290" i="1"/>
  <c r="AB2290" i="1"/>
  <c r="AC2290" i="1"/>
  <c r="AE2290" i="1"/>
  <c r="AF2290" i="1"/>
  <c r="AG2290" i="1" s="1"/>
  <c r="AH2290" i="1"/>
  <c r="AJ2290" i="1"/>
  <c r="AN2290" i="1"/>
  <c r="AM2290" i="1" s="1"/>
  <c r="AO2290" i="1"/>
  <c r="AP2290" i="1" s="1"/>
  <c r="AQ2290" i="1"/>
  <c r="AR2290" i="1"/>
  <c r="M2291" i="1"/>
  <c r="V2291" i="1" s="1"/>
  <c r="N2291" i="1"/>
  <c r="O2291" i="1"/>
  <c r="P2291" i="1"/>
  <c r="Q2291" i="1" s="1"/>
  <c r="R2291" i="1"/>
  <c r="S2291" i="1"/>
  <c r="T2291" i="1"/>
  <c r="U2291" i="1"/>
  <c r="W2291" i="1"/>
  <c r="X2291" i="1"/>
  <c r="Y2291" i="1"/>
  <c r="Z2291" i="1"/>
  <c r="AA2291" i="1"/>
  <c r="AB2291" i="1"/>
  <c r="AC2291" i="1"/>
  <c r="AE2291" i="1"/>
  <c r="AF2291" i="1"/>
  <c r="AG2291" i="1" s="1"/>
  <c r="AH2291" i="1"/>
  <c r="AJ2291" i="1"/>
  <c r="AN2291" i="1"/>
  <c r="AQ2291" i="1"/>
  <c r="AR2291" i="1"/>
  <c r="M2292" i="1"/>
  <c r="V2292" i="1" s="1"/>
  <c r="N2292" i="1"/>
  <c r="O2292" i="1"/>
  <c r="P2292" i="1"/>
  <c r="Q2292" i="1" s="1"/>
  <c r="R2292" i="1"/>
  <c r="S2292" i="1"/>
  <c r="T2292" i="1"/>
  <c r="U2292" i="1"/>
  <c r="W2292" i="1"/>
  <c r="X2292" i="1"/>
  <c r="Y2292" i="1"/>
  <c r="Z2292" i="1"/>
  <c r="AA2292" i="1"/>
  <c r="AB2292" i="1"/>
  <c r="AC2292" i="1"/>
  <c r="AE2292" i="1"/>
  <c r="AF2292" i="1"/>
  <c r="AG2292" i="1" s="1"/>
  <c r="AH2292" i="1"/>
  <c r="AJ2292" i="1"/>
  <c r="AN2292" i="1"/>
  <c r="AM2292" i="1" s="1"/>
  <c r="AO2292" i="1"/>
  <c r="AP2292" i="1" s="1"/>
  <c r="AQ2292" i="1"/>
  <c r="AR2292" i="1"/>
  <c r="M2293" i="1"/>
  <c r="V2293" i="1" s="1"/>
  <c r="N2293" i="1"/>
  <c r="O2293" i="1"/>
  <c r="P2293" i="1"/>
  <c r="Q2293" i="1" s="1"/>
  <c r="R2293" i="1"/>
  <c r="S2293" i="1"/>
  <c r="T2293" i="1"/>
  <c r="U2293" i="1"/>
  <c r="W2293" i="1"/>
  <c r="X2293" i="1"/>
  <c r="Y2293" i="1"/>
  <c r="Z2293" i="1"/>
  <c r="AA2293" i="1"/>
  <c r="AB2293" i="1"/>
  <c r="AC2293" i="1"/>
  <c r="AE2293" i="1"/>
  <c r="AF2293" i="1"/>
  <c r="AG2293" i="1" s="1"/>
  <c r="AH2293" i="1"/>
  <c r="AJ2293" i="1"/>
  <c r="AN2293" i="1"/>
  <c r="AM2293" i="1" s="1"/>
  <c r="AQ2293" i="1"/>
  <c r="AR2293" i="1"/>
  <c r="M2294" i="1"/>
  <c r="V2294" i="1" s="1"/>
  <c r="N2294" i="1"/>
  <c r="O2294" i="1"/>
  <c r="P2294" i="1"/>
  <c r="Q2294" i="1" s="1"/>
  <c r="R2294" i="1"/>
  <c r="S2294" i="1"/>
  <c r="T2294" i="1"/>
  <c r="U2294" i="1"/>
  <c r="W2294" i="1"/>
  <c r="X2294" i="1"/>
  <c r="Y2294" i="1"/>
  <c r="Z2294" i="1"/>
  <c r="AA2294" i="1"/>
  <c r="AB2294" i="1"/>
  <c r="AC2294" i="1"/>
  <c r="AE2294" i="1"/>
  <c r="AF2294" i="1"/>
  <c r="AG2294" i="1" s="1"/>
  <c r="AH2294" i="1"/>
  <c r="AJ2294" i="1"/>
  <c r="AN2294" i="1"/>
  <c r="AM2294" i="1" s="1"/>
  <c r="AO2294" i="1"/>
  <c r="AP2294" i="1" s="1"/>
  <c r="AQ2294" i="1"/>
  <c r="AR2294" i="1"/>
  <c r="M2295" i="1"/>
  <c r="V2295" i="1" s="1"/>
  <c r="N2295" i="1"/>
  <c r="O2295" i="1"/>
  <c r="P2295" i="1"/>
  <c r="Q2295" i="1" s="1"/>
  <c r="R2295" i="1"/>
  <c r="S2295" i="1"/>
  <c r="T2295" i="1"/>
  <c r="U2295" i="1"/>
  <c r="W2295" i="1"/>
  <c r="X2295" i="1"/>
  <c r="Y2295" i="1"/>
  <c r="Z2295" i="1"/>
  <c r="AA2295" i="1"/>
  <c r="AB2295" i="1"/>
  <c r="AC2295" i="1"/>
  <c r="AE2295" i="1"/>
  <c r="AF2295" i="1"/>
  <c r="AG2295" i="1" s="1"/>
  <c r="AH2295" i="1"/>
  <c r="AJ2295" i="1"/>
  <c r="AN2295" i="1"/>
  <c r="AQ2295" i="1"/>
  <c r="AR2295" i="1"/>
  <c r="M2296" i="1"/>
  <c r="V2296" i="1" s="1"/>
  <c r="N2296" i="1"/>
  <c r="O2296" i="1"/>
  <c r="P2296" i="1"/>
  <c r="Q2296" i="1" s="1"/>
  <c r="R2296" i="1"/>
  <c r="S2296" i="1"/>
  <c r="T2296" i="1"/>
  <c r="U2296" i="1"/>
  <c r="W2296" i="1"/>
  <c r="X2296" i="1"/>
  <c r="Y2296" i="1"/>
  <c r="Z2296" i="1"/>
  <c r="AA2296" i="1"/>
  <c r="AB2296" i="1"/>
  <c r="AC2296" i="1"/>
  <c r="AE2296" i="1"/>
  <c r="AF2296" i="1"/>
  <c r="AG2296" i="1" s="1"/>
  <c r="AH2296" i="1"/>
  <c r="AJ2296" i="1"/>
  <c r="AN2296" i="1"/>
  <c r="AM2296" i="1" s="1"/>
  <c r="AO2296" i="1"/>
  <c r="AP2296" i="1" s="1"/>
  <c r="AQ2296" i="1"/>
  <c r="AR2296" i="1"/>
  <c r="M2297" i="1"/>
  <c r="V2297" i="1" s="1"/>
  <c r="N2297" i="1"/>
  <c r="O2297" i="1"/>
  <c r="P2297" i="1"/>
  <c r="Q2297" i="1" s="1"/>
  <c r="R2297" i="1"/>
  <c r="S2297" i="1"/>
  <c r="T2297" i="1"/>
  <c r="U2297" i="1"/>
  <c r="W2297" i="1"/>
  <c r="X2297" i="1"/>
  <c r="Y2297" i="1"/>
  <c r="Z2297" i="1"/>
  <c r="AA2297" i="1"/>
  <c r="AB2297" i="1"/>
  <c r="AC2297" i="1"/>
  <c r="AE2297" i="1"/>
  <c r="AF2297" i="1"/>
  <c r="AG2297" i="1" s="1"/>
  <c r="AH2297" i="1"/>
  <c r="AJ2297" i="1"/>
  <c r="AN2297" i="1"/>
  <c r="AM2297" i="1" s="1"/>
  <c r="AO2297" i="1"/>
  <c r="AP2297" i="1" s="1"/>
  <c r="AQ2297" i="1"/>
  <c r="AR2297" i="1"/>
  <c r="M2298" i="1"/>
  <c r="V2298" i="1" s="1"/>
  <c r="N2298" i="1"/>
  <c r="O2298" i="1"/>
  <c r="P2298" i="1"/>
  <c r="Q2298" i="1" s="1"/>
  <c r="R2298" i="1"/>
  <c r="S2298" i="1"/>
  <c r="T2298" i="1"/>
  <c r="U2298" i="1"/>
  <c r="W2298" i="1"/>
  <c r="X2298" i="1"/>
  <c r="Y2298" i="1"/>
  <c r="Z2298" i="1"/>
  <c r="AA2298" i="1"/>
  <c r="AB2298" i="1"/>
  <c r="AC2298" i="1"/>
  <c r="AE2298" i="1"/>
  <c r="AF2298" i="1"/>
  <c r="AG2298" i="1" s="1"/>
  <c r="AH2298" i="1"/>
  <c r="AJ2298" i="1"/>
  <c r="AN2298" i="1"/>
  <c r="AQ2298" i="1"/>
  <c r="AR2298" i="1"/>
  <c r="M2299" i="1"/>
  <c r="V2299" i="1" s="1"/>
  <c r="N2299" i="1"/>
  <c r="O2299" i="1"/>
  <c r="P2299" i="1"/>
  <c r="Q2299" i="1" s="1"/>
  <c r="R2299" i="1"/>
  <c r="S2299" i="1"/>
  <c r="T2299" i="1"/>
  <c r="U2299" i="1"/>
  <c r="W2299" i="1"/>
  <c r="X2299" i="1"/>
  <c r="Y2299" i="1"/>
  <c r="Z2299" i="1"/>
  <c r="AA2299" i="1"/>
  <c r="AB2299" i="1"/>
  <c r="AC2299" i="1"/>
  <c r="AE2299" i="1"/>
  <c r="AF2299" i="1"/>
  <c r="AG2299" i="1" s="1"/>
  <c r="AH2299" i="1"/>
  <c r="AJ2299" i="1"/>
  <c r="AN2299" i="1"/>
  <c r="AQ2299" i="1"/>
  <c r="AR2299" i="1"/>
  <c r="M2300" i="1"/>
  <c r="V2300" i="1" s="1"/>
  <c r="N2300" i="1"/>
  <c r="O2300" i="1"/>
  <c r="P2300" i="1"/>
  <c r="Q2300" i="1" s="1"/>
  <c r="R2300" i="1"/>
  <c r="S2300" i="1"/>
  <c r="T2300" i="1"/>
  <c r="U2300" i="1"/>
  <c r="W2300" i="1"/>
  <c r="X2300" i="1"/>
  <c r="Y2300" i="1"/>
  <c r="Z2300" i="1"/>
  <c r="AA2300" i="1"/>
  <c r="AB2300" i="1"/>
  <c r="AC2300" i="1"/>
  <c r="AE2300" i="1"/>
  <c r="AF2300" i="1"/>
  <c r="AG2300" i="1" s="1"/>
  <c r="AH2300" i="1"/>
  <c r="AJ2300" i="1"/>
  <c r="AN2300" i="1"/>
  <c r="AM2300" i="1" s="1"/>
  <c r="AQ2300" i="1"/>
  <c r="AR2300" i="1"/>
  <c r="M2301" i="1"/>
  <c r="V2301" i="1" s="1"/>
  <c r="N2301" i="1"/>
  <c r="O2301" i="1"/>
  <c r="P2301" i="1"/>
  <c r="Q2301" i="1" s="1"/>
  <c r="R2301" i="1"/>
  <c r="S2301" i="1"/>
  <c r="T2301" i="1"/>
  <c r="U2301" i="1"/>
  <c r="W2301" i="1"/>
  <c r="X2301" i="1"/>
  <c r="Y2301" i="1"/>
  <c r="Z2301" i="1"/>
  <c r="AA2301" i="1"/>
  <c r="AB2301" i="1"/>
  <c r="AC2301" i="1"/>
  <c r="AE2301" i="1"/>
  <c r="AF2301" i="1"/>
  <c r="AG2301" i="1" s="1"/>
  <c r="AH2301" i="1"/>
  <c r="AJ2301" i="1"/>
  <c r="AN2301" i="1"/>
  <c r="AM2301" i="1" s="1"/>
  <c r="AQ2301" i="1"/>
  <c r="AR2301" i="1"/>
  <c r="M2302" i="1"/>
  <c r="V2302" i="1" s="1"/>
  <c r="N2302" i="1"/>
  <c r="O2302" i="1"/>
  <c r="P2302" i="1"/>
  <c r="Q2302" i="1" s="1"/>
  <c r="R2302" i="1"/>
  <c r="S2302" i="1"/>
  <c r="T2302" i="1"/>
  <c r="U2302" i="1"/>
  <c r="W2302" i="1"/>
  <c r="X2302" i="1"/>
  <c r="Y2302" i="1"/>
  <c r="Z2302" i="1"/>
  <c r="AA2302" i="1"/>
  <c r="AB2302" i="1"/>
  <c r="AC2302" i="1"/>
  <c r="AE2302" i="1"/>
  <c r="AF2302" i="1"/>
  <c r="AG2302" i="1" s="1"/>
  <c r="AH2302" i="1"/>
  <c r="AJ2302" i="1"/>
  <c r="AN2302" i="1"/>
  <c r="AM2302" i="1" s="1"/>
  <c r="AO2302" i="1"/>
  <c r="AP2302" i="1" s="1"/>
  <c r="AQ2302" i="1"/>
  <c r="AR2302" i="1"/>
  <c r="M2303" i="1"/>
  <c r="V2303" i="1" s="1"/>
  <c r="N2303" i="1"/>
  <c r="O2303" i="1"/>
  <c r="P2303" i="1"/>
  <c r="Q2303" i="1" s="1"/>
  <c r="R2303" i="1"/>
  <c r="S2303" i="1"/>
  <c r="T2303" i="1"/>
  <c r="U2303" i="1"/>
  <c r="W2303" i="1"/>
  <c r="X2303" i="1"/>
  <c r="Y2303" i="1"/>
  <c r="Z2303" i="1"/>
  <c r="AA2303" i="1"/>
  <c r="AB2303" i="1"/>
  <c r="AC2303" i="1"/>
  <c r="AE2303" i="1"/>
  <c r="AF2303" i="1"/>
  <c r="AG2303" i="1" s="1"/>
  <c r="AH2303" i="1"/>
  <c r="AJ2303" i="1"/>
  <c r="AN2303" i="1"/>
  <c r="AQ2303" i="1"/>
  <c r="AR2303" i="1"/>
  <c r="M2304" i="1"/>
  <c r="V2304" i="1" s="1"/>
  <c r="N2304" i="1"/>
  <c r="O2304" i="1"/>
  <c r="P2304" i="1"/>
  <c r="Q2304" i="1" s="1"/>
  <c r="R2304" i="1"/>
  <c r="S2304" i="1"/>
  <c r="T2304" i="1"/>
  <c r="U2304" i="1"/>
  <c r="W2304" i="1"/>
  <c r="X2304" i="1"/>
  <c r="Y2304" i="1"/>
  <c r="Z2304" i="1"/>
  <c r="AA2304" i="1"/>
  <c r="AB2304" i="1"/>
  <c r="AC2304" i="1"/>
  <c r="AE2304" i="1"/>
  <c r="AF2304" i="1"/>
  <c r="AG2304" i="1" s="1"/>
  <c r="AH2304" i="1"/>
  <c r="AJ2304" i="1"/>
  <c r="AN2304" i="1"/>
  <c r="AM2304" i="1" s="1"/>
  <c r="AO2304" i="1"/>
  <c r="AP2304" i="1" s="1"/>
  <c r="AQ2304" i="1"/>
  <c r="AR2304" i="1"/>
  <c r="M2305" i="1"/>
  <c r="V2305" i="1" s="1"/>
  <c r="N2305" i="1"/>
  <c r="O2305" i="1"/>
  <c r="P2305" i="1"/>
  <c r="Q2305" i="1" s="1"/>
  <c r="R2305" i="1"/>
  <c r="S2305" i="1"/>
  <c r="T2305" i="1"/>
  <c r="U2305" i="1"/>
  <c r="W2305" i="1"/>
  <c r="X2305" i="1"/>
  <c r="Y2305" i="1"/>
  <c r="Z2305" i="1"/>
  <c r="AA2305" i="1"/>
  <c r="AB2305" i="1"/>
  <c r="AC2305" i="1"/>
  <c r="AE2305" i="1"/>
  <c r="AF2305" i="1"/>
  <c r="AG2305" i="1" s="1"/>
  <c r="AH2305" i="1"/>
  <c r="AJ2305" i="1"/>
  <c r="AN2305" i="1"/>
  <c r="AM2305" i="1" s="1"/>
  <c r="AQ2305" i="1"/>
  <c r="AR2305" i="1"/>
  <c r="M2306" i="1"/>
  <c r="V2306" i="1" s="1"/>
  <c r="N2306" i="1"/>
  <c r="O2306" i="1"/>
  <c r="P2306" i="1"/>
  <c r="Q2306" i="1" s="1"/>
  <c r="R2306" i="1"/>
  <c r="S2306" i="1"/>
  <c r="T2306" i="1"/>
  <c r="U2306" i="1"/>
  <c r="W2306" i="1"/>
  <c r="X2306" i="1"/>
  <c r="Y2306" i="1"/>
  <c r="Z2306" i="1"/>
  <c r="AA2306" i="1"/>
  <c r="AB2306" i="1"/>
  <c r="AC2306" i="1"/>
  <c r="AE2306" i="1"/>
  <c r="AF2306" i="1"/>
  <c r="AG2306" i="1" s="1"/>
  <c r="AH2306" i="1"/>
  <c r="AJ2306" i="1"/>
  <c r="AN2306" i="1"/>
  <c r="AM2306" i="1" s="1"/>
  <c r="AO2306" i="1"/>
  <c r="AP2306" i="1" s="1"/>
  <c r="AQ2306" i="1"/>
  <c r="AR2306" i="1"/>
  <c r="M2307" i="1"/>
  <c r="V2307" i="1" s="1"/>
  <c r="N2307" i="1"/>
  <c r="O2307" i="1"/>
  <c r="P2307" i="1"/>
  <c r="Q2307" i="1" s="1"/>
  <c r="R2307" i="1"/>
  <c r="S2307" i="1"/>
  <c r="T2307" i="1"/>
  <c r="U2307" i="1"/>
  <c r="W2307" i="1"/>
  <c r="X2307" i="1"/>
  <c r="Y2307" i="1"/>
  <c r="Z2307" i="1"/>
  <c r="AA2307" i="1"/>
  <c r="AB2307" i="1"/>
  <c r="AC2307" i="1"/>
  <c r="AE2307" i="1"/>
  <c r="AF2307" i="1"/>
  <c r="AG2307" i="1" s="1"/>
  <c r="AH2307" i="1"/>
  <c r="AJ2307" i="1"/>
  <c r="AN2307" i="1"/>
  <c r="AQ2307" i="1"/>
  <c r="AR2307" i="1"/>
  <c r="M2308" i="1"/>
  <c r="V2308" i="1" s="1"/>
  <c r="N2308" i="1"/>
  <c r="O2308" i="1"/>
  <c r="P2308" i="1"/>
  <c r="Q2308" i="1" s="1"/>
  <c r="R2308" i="1"/>
  <c r="S2308" i="1"/>
  <c r="T2308" i="1"/>
  <c r="U2308" i="1"/>
  <c r="W2308" i="1"/>
  <c r="X2308" i="1"/>
  <c r="Y2308" i="1"/>
  <c r="Z2308" i="1"/>
  <c r="AA2308" i="1"/>
  <c r="AB2308" i="1"/>
  <c r="AC2308" i="1"/>
  <c r="AE2308" i="1"/>
  <c r="AF2308" i="1"/>
  <c r="AG2308" i="1" s="1"/>
  <c r="AH2308" i="1"/>
  <c r="AJ2308" i="1"/>
  <c r="AN2308" i="1"/>
  <c r="AM2308" i="1" s="1"/>
  <c r="AO2308" i="1"/>
  <c r="AP2308" i="1" s="1"/>
  <c r="AQ2308" i="1"/>
  <c r="AR2308" i="1"/>
  <c r="M2309" i="1"/>
  <c r="V2309" i="1" s="1"/>
  <c r="N2309" i="1"/>
  <c r="O2309" i="1"/>
  <c r="P2309" i="1"/>
  <c r="Q2309" i="1" s="1"/>
  <c r="R2309" i="1"/>
  <c r="S2309" i="1"/>
  <c r="T2309" i="1"/>
  <c r="U2309" i="1"/>
  <c r="W2309" i="1"/>
  <c r="X2309" i="1"/>
  <c r="Y2309" i="1"/>
  <c r="Z2309" i="1"/>
  <c r="AA2309" i="1"/>
  <c r="AB2309" i="1"/>
  <c r="AC2309" i="1"/>
  <c r="AE2309" i="1"/>
  <c r="AF2309" i="1"/>
  <c r="AG2309" i="1" s="1"/>
  <c r="AH2309" i="1"/>
  <c r="AJ2309" i="1"/>
  <c r="AN2309" i="1"/>
  <c r="AM2309" i="1" s="1"/>
  <c r="AO2309" i="1"/>
  <c r="AP2309" i="1" s="1"/>
  <c r="AQ2309" i="1"/>
  <c r="AR2309" i="1"/>
  <c r="M2310" i="1"/>
  <c r="V2310" i="1" s="1"/>
  <c r="N2310" i="1"/>
  <c r="O2310" i="1"/>
  <c r="P2310" i="1"/>
  <c r="Q2310" i="1" s="1"/>
  <c r="R2310" i="1"/>
  <c r="S2310" i="1"/>
  <c r="T2310" i="1"/>
  <c r="U2310" i="1"/>
  <c r="W2310" i="1"/>
  <c r="X2310" i="1"/>
  <c r="Y2310" i="1"/>
  <c r="Z2310" i="1"/>
  <c r="AA2310" i="1"/>
  <c r="AB2310" i="1"/>
  <c r="AC2310" i="1"/>
  <c r="AE2310" i="1"/>
  <c r="AF2310" i="1"/>
  <c r="AG2310" i="1" s="1"/>
  <c r="AH2310" i="1"/>
  <c r="AJ2310" i="1"/>
  <c r="AN2310" i="1"/>
  <c r="AQ2310" i="1"/>
  <c r="AR2310" i="1"/>
  <c r="M2311" i="1"/>
  <c r="V2311" i="1" s="1"/>
  <c r="N2311" i="1"/>
  <c r="O2311" i="1"/>
  <c r="P2311" i="1"/>
  <c r="Q2311" i="1" s="1"/>
  <c r="R2311" i="1"/>
  <c r="S2311" i="1"/>
  <c r="T2311" i="1"/>
  <c r="U2311" i="1"/>
  <c r="W2311" i="1"/>
  <c r="X2311" i="1"/>
  <c r="Y2311" i="1"/>
  <c r="Z2311" i="1"/>
  <c r="AA2311" i="1"/>
  <c r="AB2311" i="1"/>
  <c r="AC2311" i="1"/>
  <c r="AE2311" i="1"/>
  <c r="AF2311" i="1"/>
  <c r="AG2311" i="1" s="1"/>
  <c r="AH2311" i="1"/>
  <c r="AJ2311" i="1"/>
  <c r="AN2311" i="1"/>
  <c r="AQ2311" i="1"/>
  <c r="AR2311" i="1"/>
  <c r="M2312" i="1"/>
  <c r="V2312" i="1" s="1"/>
  <c r="N2312" i="1"/>
  <c r="O2312" i="1"/>
  <c r="P2312" i="1"/>
  <c r="Q2312" i="1" s="1"/>
  <c r="R2312" i="1"/>
  <c r="S2312" i="1"/>
  <c r="T2312" i="1"/>
  <c r="U2312" i="1"/>
  <c r="W2312" i="1"/>
  <c r="X2312" i="1"/>
  <c r="Y2312" i="1"/>
  <c r="Z2312" i="1"/>
  <c r="AA2312" i="1"/>
  <c r="AB2312" i="1"/>
  <c r="AC2312" i="1"/>
  <c r="AE2312" i="1"/>
  <c r="AF2312" i="1"/>
  <c r="AG2312" i="1" s="1"/>
  <c r="AH2312" i="1"/>
  <c r="AJ2312" i="1"/>
  <c r="AN2312" i="1"/>
  <c r="AM2312" i="1" s="1"/>
  <c r="AO2312" i="1"/>
  <c r="AP2312" i="1" s="1"/>
  <c r="AQ2312" i="1"/>
  <c r="AR2312" i="1"/>
  <c r="M2313" i="1"/>
  <c r="V2313" i="1" s="1"/>
  <c r="N2313" i="1"/>
  <c r="O2313" i="1"/>
  <c r="P2313" i="1"/>
  <c r="Q2313" i="1" s="1"/>
  <c r="R2313" i="1"/>
  <c r="S2313" i="1"/>
  <c r="T2313" i="1"/>
  <c r="U2313" i="1"/>
  <c r="W2313" i="1"/>
  <c r="X2313" i="1"/>
  <c r="Y2313" i="1"/>
  <c r="Z2313" i="1"/>
  <c r="AA2313" i="1"/>
  <c r="AB2313" i="1"/>
  <c r="AC2313" i="1"/>
  <c r="AE2313" i="1"/>
  <c r="AF2313" i="1"/>
  <c r="AG2313" i="1" s="1"/>
  <c r="AH2313" i="1"/>
  <c r="AJ2313" i="1"/>
  <c r="AN2313" i="1"/>
  <c r="AM2313" i="1" s="1"/>
  <c r="AQ2313" i="1"/>
  <c r="AR2313" i="1"/>
  <c r="M2314" i="1"/>
  <c r="V2314" i="1" s="1"/>
  <c r="N2314" i="1"/>
  <c r="O2314" i="1"/>
  <c r="P2314" i="1"/>
  <c r="Q2314" i="1" s="1"/>
  <c r="R2314" i="1"/>
  <c r="S2314" i="1"/>
  <c r="T2314" i="1"/>
  <c r="U2314" i="1"/>
  <c r="W2314" i="1"/>
  <c r="X2314" i="1"/>
  <c r="Y2314" i="1"/>
  <c r="Z2314" i="1"/>
  <c r="AA2314" i="1"/>
  <c r="AB2314" i="1"/>
  <c r="AC2314" i="1"/>
  <c r="AE2314" i="1"/>
  <c r="AF2314" i="1"/>
  <c r="AG2314" i="1" s="1"/>
  <c r="AH2314" i="1"/>
  <c r="AJ2314" i="1"/>
  <c r="AN2314" i="1"/>
  <c r="AM2314" i="1" s="1"/>
  <c r="AQ2314" i="1"/>
  <c r="AR2314" i="1"/>
  <c r="M2315" i="1"/>
  <c r="V2315" i="1" s="1"/>
  <c r="N2315" i="1"/>
  <c r="O2315" i="1"/>
  <c r="P2315" i="1"/>
  <c r="Q2315" i="1" s="1"/>
  <c r="R2315" i="1"/>
  <c r="S2315" i="1"/>
  <c r="T2315" i="1"/>
  <c r="U2315" i="1"/>
  <c r="W2315" i="1"/>
  <c r="X2315" i="1"/>
  <c r="Y2315" i="1"/>
  <c r="Z2315" i="1"/>
  <c r="AA2315" i="1"/>
  <c r="AB2315" i="1"/>
  <c r="AC2315" i="1"/>
  <c r="AE2315" i="1"/>
  <c r="AF2315" i="1"/>
  <c r="AG2315" i="1" s="1"/>
  <c r="AH2315" i="1"/>
  <c r="AJ2315" i="1"/>
  <c r="AN2315" i="1"/>
  <c r="AQ2315" i="1"/>
  <c r="AR2315" i="1"/>
  <c r="M2316" i="1"/>
  <c r="V2316" i="1" s="1"/>
  <c r="N2316" i="1"/>
  <c r="O2316" i="1"/>
  <c r="P2316" i="1"/>
  <c r="Q2316" i="1" s="1"/>
  <c r="R2316" i="1"/>
  <c r="S2316" i="1"/>
  <c r="T2316" i="1"/>
  <c r="U2316" i="1"/>
  <c r="W2316" i="1"/>
  <c r="X2316" i="1"/>
  <c r="Y2316" i="1"/>
  <c r="Z2316" i="1"/>
  <c r="AA2316" i="1"/>
  <c r="AB2316" i="1"/>
  <c r="AC2316" i="1"/>
  <c r="AE2316" i="1"/>
  <c r="AF2316" i="1"/>
  <c r="AG2316" i="1" s="1"/>
  <c r="AH2316" i="1"/>
  <c r="AJ2316" i="1"/>
  <c r="AN2316" i="1"/>
  <c r="AM2316" i="1" s="1"/>
  <c r="AQ2316" i="1"/>
  <c r="AR2316" i="1"/>
  <c r="M2317" i="1"/>
  <c r="V2317" i="1" s="1"/>
  <c r="N2317" i="1"/>
  <c r="O2317" i="1"/>
  <c r="P2317" i="1"/>
  <c r="Q2317" i="1" s="1"/>
  <c r="R2317" i="1"/>
  <c r="S2317" i="1"/>
  <c r="T2317" i="1"/>
  <c r="U2317" i="1"/>
  <c r="W2317" i="1"/>
  <c r="X2317" i="1"/>
  <c r="Y2317" i="1"/>
  <c r="Z2317" i="1"/>
  <c r="AA2317" i="1"/>
  <c r="AB2317" i="1"/>
  <c r="AC2317" i="1"/>
  <c r="AE2317" i="1"/>
  <c r="AF2317" i="1"/>
  <c r="AG2317" i="1" s="1"/>
  <c r="AH2317" i="1"/>
  <c r="AJ2317" i="1"/>
  <c r="AN2317" i="1"/>
  <c r="AM2317" i="1" s="1"/>
  <c r="AQ2317" i="1"/>
  <c r="AR2317" i="1"/>
  <c r="M2318" i="1"/>
  <c r="V2318" i="1" s="1"/>
  <c r="N2318" i="1"/>
  <c r="O2318" i="1"/>
  <c r="P2318" i="1"/>
  <c r="Q2318" i="1" s="1"/>
  <c r="R2318" i="1"/>
  <c r="S2318" i="1"/>
  <c r="T2318" i="1"/>
  <c r="U2318" i="1"/>
  <c r="W2318" i="1"/>
  <c r="X2318" i="1"/>
  <c r="Y2318" i="1"/>
  <c r="Z2318" i="1"/>
  <c r="AA2318" i="1"/>
  <c r="AB2318" i="1"/>
  <c r="AC2318" i="1"/>
  <c r="AE2318" i="1"/>
  <c r="AF2318" i="1"/>
  <c r="AG2318" i="1" s="1"/>
  <c r="AH2318" i="1"/>
  <c r="AJ2318" i="1"/>
  <c r="AN2318" i="1"/>
  <c r="AM2318" i="1" s="1"/>
  <c r="AO2318" i="1"/>
  <c r="AP2318" i="1" s="1"/>
  <c r="AQ2318" i="1"/>
  <c r="AR2318" i="1"/>
  <c r="M2319" i="1"/>
  <c r="V2319" i="1" s="1"/>
  <c r="N2319" i="1"/>
  <c r="O2319" i="1"/>
  <c r="P2319" i="1"/>
  <c r="Q2319" i="1" s="1"/>
  <c r="R2319" i="1"/>
  <c r="S2319" i="1"/>
  <c r="T2319" i="1"/>
  <c r="U2319" i="1"/>
  <c r="W2319" i="1"/>
  <c r="X2319" i="1"/>
  <c r="Y2319" i="1"/>
  <c r="Z2319" i="1"/>
  <c r="AA2319" i="1"/>
  <c r="AB2319" i="1"/>
  <c r="AC2319" i="1"/>
  <c r="AE2319" i="1"/>
  <c r="AF2319" i="1"/>
  <c r="AG2319" i="1" s="1"/>
  <c r="AH2319" i="1"/>
  <c r="AJ2319" i="1"/>
  <c r="AN2319" i="1"/>
  <c r="AQ2319" i="1"/>
  <c r="AR2319" i="1"/>
  <c r="M2320" i="1"/>
  <c r="V2320" i="1" s="1"/>
  <c r="N2320" i="1"/>
  <c r="O2320" i="1"/>
  <c r="P2320" i="1"/>
  <c r="Q2320" i="1" s="1"/>
  <c r="R2320" i="1"/>
  <c r="S2320" i="1"/>
  <c r="T2320" i="1"/>
  <c r="U2320" i="1"/>
  <c r="W2320" i="1"/>
  <c r="X2320" i="1"/>
  <c r="Y2320" i="1"/>
  <c r="Z2320" i="1"/>
  <c r="AA2320" i="1"/>
  <c r="AB2320" i="1"/>
  <c r="AC2320" i="1"/>
  <c r="AE2320" i="1"/>
  <c r="AF2320" i="1"/>
  <c r="AG2320" i="1" s="1"/>
  <c r="AH2320" i="1"/>
  <c r="AJ2320" i="1"/>
  <c r="AN2320" i="1"/>
  <c r="AM2320" i="1" s="1"/>
  <c r="AO2320" i="1"/>
  <c r="AP2320" i="1" s="1"/>
  <c r="AQ2320" i="1"/>
  <c r="AR2320" i="1"/>
  <c r="M2321" i="1"/>
  <c r="V2321" i="1" s="1"/>
  <c r="N2321" i="1"/>
  <c r="O2321" i="1"/>
  <c r="P2321" i="1"/>
  <c r="Q2321" i="1" s="1"/>
  <c r="R2321" i="1"/>
  <c r="S2321" i="1"/>
  <c r="T2321" i="1"/>
  <c r="U2321" i="1"/>
  <c r="W2321" i="1"/>
  <c r="X2321" i="1"/>
  <c r="Y2321" i="1"/>
  <c r="Z2321" i="1"/>
  <c r="AA2321" i="1"/>
  <c r="AB2321" i="1"/>
  <c r="AC2321" i="1"/>
  <c r="AE2321" i="1"/>
  <c r="AF2321" i="1"/>
  <c r="AG2321" i="1" s="1"/>
  <c r="AH2321" i="1"/>
  <c r="AJ2321" i="1"/>
  <c r="AN2321" i="1"/>
  <c r="AM2321" i="1" s="1"/>
  <c r="AO2321" i="1"/>
  <c r="AP2321" i="1" s="1"/>
  <c r="AQ2321" i="1"/>
  <c r="AR2321" i="1"/>
  <c r="M2322" i="1"/>
  <c r="V2322" i="1" s="1"/>
  <c r="N2322" i="1"/>
  <c r="O2322" i="1"/>
  <c r="P2322" i="1"/>
  <c r="Q2322" i="1" s="1"/>
  <c r="R2322" i="1"/>
  <c r="S2322" i="1"/>
  <c r="T2322" i="1"/>
  <c r="U2322" i="1"/>
  <c r="W2322" i="1"/>
  <c r="X2322" i="1"/>
  <c r="Y2322" i="1"/>
  <c r="Z2322" i="1"/>
  <c r="AA2322" i="1"/>
  <c r="AB2322" i="1"/>
  <c r="AC2322" i="1"/>
  <c r="AE2322" i="1"/>
  <c r="AF2322" i="1"/>
  <c r="AG2322" i="1" s="1"/>
  <c r="AH2322" i="1"/>
  <c r="AJ2322" i="1"/>
  <c r="AN2322" i="1"/>
  <c r="AQ2322" i="1"/>
  <c r="AR2322" i="1"/>
  <c r="M2323" i="1"/>
  <c r="V2323" i="1" s="1"/>
  <c r="N2323" i="1"/>
  <c r="O2323" i="1"/>
  <c r="P2323" i="1"/>
  <c r="Q2323" i="1" s="1"/>
  <c r="R2323" i="1"/>
  <c r="S2323" i="1"/>
  <c r="T2323" i="1"/>
  <c r="U2323" i="1"/>
  <c r="W2323" i="1"/>
  <c r="X2323" i="1"/>
  <c r="Y2323" i="1"/>
  <c r="Z2323" i="1"/>
  <c r="AA2323" i="1"/>
  <c r="AB2323" i="1"/>
  <c r="AC2323" i="1"/>
  <c r="AE2323" i="1"/>
  <c r="AF2323" i="1"/>
  <c r="AG2323" i="1" s="1"/>
  <c r="AH2323" i="1"/>
  <c r="AJ2323" i="1"/>
  <c r="AN2323" i="1"/>
  <c r="AQ2323" i="1"/>
  <c r="AR2323" i="1"/>
  <c r="M2324" i="1"/>
  <c r="V2324" i="1" s="1"/>
  <c r="N2324" i="1"/>
  <c r="O2324" i="1"/>
  <c r="P2324" i="1"/>
  <c r="Q2324" i="1" s="1"/>
  <c r="R2324" i="1"/>
  <c r="S2324" i="1"/>
  <c r="T2324" i="1"/>
  <c r="U2324" i="1"/>
  <c r="W2324" i="1"/>
  <c r="X2324" i="1"/>
  <c r="Y2324" i="1"/>
  <c r="Z2324" i="1"/>
  <c r="AA2324" i="1"/>
  <c r="AB2324" i="1"/>
  <c r="AC2324" i="1"/>
  <c r="AE2324" i="1"/>
  <c r="AF2324" i="1"/>
  <c r="AG2324" i="1" s="1"/>
  <c r="AH2324" i="1"/>
  <c r="AJ2324" i="1"/>
  <c r="AN2324" i="1"/>
  <c r="AM2324" i="1" s="1"/>
  <c r="AO2324" i="1"/>
  <c r="AP2324" i="1" s="1"/>
  <c r="AQ2324" i="1"/>
  <c r="AR2324" i="1"/>
  <c r="M2325" i="1"/>
  <c r="V2325" i="1" s="1"/>
  <c r="N2325" i="1"/>
  <c r="O2325" i="1"/>
  <c r="P2325" i="1"/>
  <c r="Q2325" i="1" s="1"/>
  <c r="R2325" i="1"/>
  <c r="S2325" i="1"/>
  <c r="T2325" i="1"/>
  <c r="U2325" i="1"/>
  <c r="W2325" i="1"/>
  <c r="X2325" i="1"/>
  <c r="Y2325" i="1"/>
  <c r="Z2325" i="1"/>
  <c r="AA2325" i="1"/>
  <c r="AB2325" i="1"/>
  <c r="AC2325" i="1"/>
  <c r="AE2325" i="1"/>
  <c r="AF2325" i="1"/>
  <c r="AG2325" i="1" s="1"/>
  <c r="AH2325" i="1"/>
  <c r="AJ2325" i="1"/>
  <c r="AN2325" i="1"/>
  <c r="AM2325" i="1" s="1"/>
  <c r="AQ2325" i="1"/>
  <c r="AR2325" i="1"/>
  <c r="M2326" i="1"/>
  <c r="V2326" i="1" s="1"/>
  <c r="N2326" i="1"/>
  <c r="O2326" i="1"/>
  <c r="P2326" i="1"/>
  <c r="Q2326" i="1" s="1"/>
  <c r="R2326" i="1"/>
  <c r="S2326" i="1"/>
  <c r="T2326" i="1"/>
  <c r="U2326" i="1"/>
  <c r="W2326" i="1"/>
  <c r="X2326" i="1"/>
  <c r="Y2326" i="1"/>
  <c r="Z2326" i="1"/>
  <c r="AA2326" i="1"/>
  <c r="AB2326" i="1"/>
  <c r="AC2326" i="1"/>
  <c r="AE2326" i="1"/>
  <c r="AF2326" i="1"/>
  <c r="AG2326" i="1" s="1"/>
  <c r="AH2326" i="1"/>
  <c r="AJ2326" i="1"/>
  <c r="AN2326" i="1"/>
  <c r="AM2326" i="1" s="1"/>
  <c r="AQ2326" i="1"/>
  <c r="AR2326" i="1"/>
  <c r="M2327" i="1"/>
  <c r="V2327" i="1" s="1"/>
  <c r="N2327" i="1"/>
  <c r="O2327" i="1"/>
  <c r="P2327" i="1"/>
  <c r="Q2327" i="1" s="1"/>
  <c r="R2327" i="1"/>
  <c r="S2327" i="1"/>
  <c r="T2327" i="1"/>
  <c r="U2327" i="1"/>
  <c r="W2327" i="1"/>
  <c r="X2327" i="1"/>
  <c r="Y2327" i="1"/>
  <c r="Z2327" i="1"/>
  <c r="AA2327" i="1"/>
  <c r="AB2327" i="1"/>
  <c r="AC2327" i="1"/>
  <c r="AE2327" i="1"/>
  <c r="AF2327" i="1"/>
  <c r="AG2327" i="1" s="1"/>
  <c r="AH2327" i="1"/>
  <c r="AJ2327" i="1"/>
  <c r="AN2327" i="1"/>
  <c r="AQ2327" i="1"/>
  <c r="AR2327" i="1"/>
  <c r="M2328" i="1"/>
  <c r="V2328" i="1" s="1"/>
  <c r="N2328" i="1"/>
  <c r="O2328" i="1"/>
  <c r="P2328" i="1"/>
  <c r="Q2328" i="1" s="1"/>
  <c r="R2328" i="1"/>
  <c r="S2328" i="1"/>
  <c r="T2328" i="1"/>
  <c r="U2328" i="1"/>
  <c r="W2328" i="1"/>
  <c r="X2328" i="1"/>
  <c r="Y2328" i="1"/>
  <c r="Z2328" i="1"/>
  <c r="AA2328" i="1"/>
  <c r="AB2328" i="1"/>
  <c r="AC2328" i="1"/>
  <c r="AE2328" i="1"/>
  <c r="AF2328" i="1"/>
  <c r="AG2328" i="1" s="1"/>
  <c r="AH2328" i="1"/>
  <c r="AJ2328" i="1"/>
  <c r="AN2328" i="1"/>
  <c r="AQ2328" i="1"/>
  <c r="AR2328" i="1"/>
  <c r="M2329" i="1"/>
  <c r="V2329" i="1" s="1"/>
  <c r="N2329" i="1"/>
  <c r="O2329" i="1"/>
  <c r="P2329" i="1"/>
  <c r="Q2329" i="1" s="1"/>
  <c r="R2329" i="1"/>
  <c r="S2329" i="1"/>
  <c r="T2329" i="1"/>
  <c r="U2329" i="1"/>
  <c r="W2329" i="1"/>
  <c r="X2329" i="1"/>
  <c r="Y2329" i="1"/>
  <c r="Z2329" i="1"/>
  <c r="AA2329" i="1"/>
  <c r="AB2329" i="1"/>
  <c r="AC2329" i="1"/>
  <c r="AE2329" i="1"/>
  <c r="AF2329" i="1"/>
  <c r="AG2329" i="1" s="1"/>
  <c r="AH2329" i="1"/>
  <c r="AJ2329" i="1"/>
  <c r="AN2329" i="1"/>
  <c r="AM2329" i="1" s="1"/>
  <c r="AO2329" i="1"/>
  <c r="AP2329" i="1" s="1"/>
  <c r="AQ2329" i="1"/>
  <c r="AR2329" i="1"/>
  <c r="M2330" i="1"/>
  <c r="V2330" i="1" s="1"/>
  <c r="N2330" i="1"/>
  <c r="O2330" i="1"/>
  <c r="P2330" i="1"/>
  <c r="Q2330" i="1" s="1"/>
  <c r="R2330" i="1"/>
  <c r="S2330" i="1"/>
  <c r="T2330" i="1"/>
  <c r="U2330" i="1"/>
  <c r="W2330" i="1"/>
  <c r="X2330" i="1"/>
  <c r="Y2330" i="1"/>
  <c r="Z2330" i="1"/>
  <c r="AA2330" i="1"/>
  <c r="AB2330" i="1"/>
  <c r="AC2330" i="1"/>
  <c r="AE2330" i="1"/>
  <c r="AF2330" i="1"/>
  <c r="AG2330" i="1" s="1"/>
  <c r="AH2330" i="1"/>
  <c r="AJ2330" i="1"/>
  <c r="AN2330" i="1"/>
  <c r="AM2330" i="1" s="1"/>
  <c r="AQ2330" i="1"/>
  <c r="AR2330" i="1"/>
  <c r="M2331" i="1"/>
  <c r="V2331" i="1" s="1"/>
  <c r="N2331" i="1"/>
  <c r="O2331" i="1"/>
  <c r="P2331" i="1"/>
  <c r="Q2331" i="1" s="1"/>
  <c r="R2331" i="1"/>
  <c r="S2331" i="1"/>
  <c r="T2331" i="1"/>
  <c r="U2331" i="1"/>
  <c r="W2331" i="1"/>
  <c r="X2331" i="1"/>
  <c r="Y2331" i="1"/>
  <c r="Z2331" i="1"/>
  <c r="AA2331" i="1"/>
  <c r="AB2331" i="1"/>
  <c r="AC2331" i="1"/>
  <c r="AE2331" i="1"/>
  <c r="AF2331" i="1"/>
  <c r="AG2331" i="1" s="1"/>
  <c r="AH2331" i="1"/>
  <c r="AJ2331" i="1"/>
  <c r="AN2331" i="1"/>
  <c r="AM2331" i="1" s="1"/>
  <c r="AQ2331" i="1"/>
  <c r="AR2331" i="1"/>
  <c r="M2332" i="1"/>
  <c r="V2332" i="1" s="1"/>
  <c r="N2332" i="1"/>
  <c r="O2332" i="1"/>
  <c r="P2332" i="1"/>
  <c r="Q2332" i="1" s="1"/>
  <c r="R2332" i="1"/>
  <c r="S2332" i="1"/>
  <c r="T2332" i="1"/>
  <c r="U2332" i="1"/>
  <c r="W2332" i="1"/>
  <c r="X2332" i="1"/>
  <c r="Y2332" i="1"/>
  <c r="Z2332" i="1"/>
  <c r="AA2332" i="1"/>
  <c r="AB2332" i="1"/>
  <c r="AC2332" i="1"/>
  <c r="AE2332" i="1"/>
  <c r="AF2332" i="1"/>
  <c r="AG2332" i="1" s="1"/>
  <c r="AH2332" i="1"/>
  <c r="AJ2332" i="1"/>
  <c r="AN2332" i="1"/>
  <c r="AM2332" i="1" s="1"/>
  <c r="AQ2332" i="1"/>
  <c r="AR2332" i="1"/>
  <c r="M2333" i="1"/>
  <c r="V2333" i="1" s="1"/>
  <c r="N2333" i="1"/>
  <c r="O2333" i="1"/>
  <c r="P2333" i="1"/>
  <c r="Q2333" i="1" s="1"/>
  <c r="R2333" i="1"/>
  <c r="S2333" i="1"/>
  <c r="T2333" i="1"/>
  <c r="U2333" i="1"/>
  <c r="W2333" i="1"/>
  <c r="X2333" i="1"/>
  <c r="Y2333" i="1"/>
  <c r="Z2333" i="1"/>
  <c r="AA2333" i="1"/>
  <c r="AB2333" i="1"/>
  <c r="AC2333" i="1"/>
  <c r="AE2333" i="1"/>
  <c r="AF2333" i="1"/>
  <c r="AG2333" i="1" s="1"/>
  <c r="AH2333" i="1"/>
  <c r="AJ2333" i="1"/>
  <c r="AN2333" i="1"/>
  <c r="AM2333" i="1" s="1"/>
  <c r="AQ2333" i="1"/>
  <c r="AR2333" i="1"/>
  <c r="M2334" i="1"/>
  <c r="V2334" i="1" s="1"/>
  <c r="N2334" i="1"/>
  <c r="O2334" i="1"/>
  <c r="P2334" i="1"/>
  <c r="Q2334" i="1" s="1"/>
  <c r="R2334" i="1"/>
  <c r="S2334" i="1"/>
  <c r="T2334" i="1"/>
  <c r="U2334" i="1"/>
  <c r="W2334" i="1"/>
  <c r="X2334" i="1"/>
  <c r="Y2334" i="1"/>
  <c r="Z2334" i="1"/>
  <c r="AA2334" i="1"/>
  <c r="AB2334" i="1"/>
  <c r="AC2334" i="1"/>
  <c r="AE2334" i="1"/>
  <c r="AF2334" i="1"/>
  <c r="AG2334" i="1" s="1"/>
  <c r="AH2334" i="1"/>
  <c r="AJ2334" i="1"/>
  <c r="AN2334" i="1"/>
  <c r="AM2334" i="1" s="1"/>
  <c r="AQ2334" i="1"/>
  <c r="AR2334" i="1"/>
  <c r="M2335" i="1"/>
  <c r="V2335" i="1" s="1"/>
  <c r="N2335" i="1"/>
  <c r="O2335" i="1"/>
  <c r="P2335" i="1"/>
  <c r="Q2335" i="1" s="1"/>
  <c r="R2335" i="1"/>
  <c r="S2335" i="1"/>
  <c r="T2335" i="1"/>
  <c r="U2335" i="1"/>
  <c r="W2335" i="1"/>
  <c r="X2335" i="1"/>
  <c r="Y2335" i="1"/>
  <c r="Z2335" i="1"/>
  <c r="AA2335" i="1"/>
  <c r="AB2335" i="1"/>
  <c r="AC2335" i="1"/>
  <c r="AE2335" i="1"/>
  <c r="AF2335" i="1"/>
  <c r="AG2335" i="1" s="1"/>
  <c r="AH2335" i="1"/>
  <c r="AJ2335" i="1"/>
  <c r="AN2335" i="1"/>
  <c r="AM2335" i="1" s="1"/>
  <c r="AQ2335" i="1"/>
  <c r="AR2335" i="1"/>
  <c r="M2336" i="1"/>
  <c r="V2336" i="1" s="1"/>
  <c r="N2336" i="1"/>
  <c r="O2336" i="1"/>
  <c r="P2336" i="1"/>
  <c r="Q2336" i="1" s="1"/>
  <c r="R2336" i="1"/>
  <c r="S2336" i="1"/>
  <c r="T2336" i="1"/>
  <c r="U2336" i="1"/>
  <c r="W2336" i="1"/>
  <c r="X2336" i="1"/>
  <c r="Y2336" i="1"/>
  <c r="Z2336" i="1"/>
  <c r="AA2336" i="1"/>
  <c r="AB2336" i="1"/>
  <c r="AC2336" i="1"/>
  <c r="AE2336" i="1"/>
  <c r="AF2336" i="1"/>
  <c r="AG2336" i="1" s="1"/>
  <c r="AH2336" i="1"/>
  <c r="AJ2336" i="1"/>
  <c r="AN2336" i="1"/>
  <c r="AM2336" i="1" s="1"/>
  <c r="AQ2336" i="1"/>
  <c r="AR2336" i="1"/>
  <c r="M2337" i="1"/>
  <c r="V2337" i="1" s="1"/>
  <c r="N2337" i="1"/>
  <c r="O2337" i="1"/>
  <c r="P2337" i="1"/>
  <c r="Q2337" i="1" s="1"/>
  <c r="R2337" i="1"/>
  <c r="S2337" i="1"/>
  <c r="T2337" i="1"/>
  <c r="U2337" i="1"/>
  <c r="W2337" i="1"/>
  <c r="X2337" i="1"/>
  <c r="Y2337" i="1"/>
  <c r="Z2337" i="1"/>
  <c r="AA2337" i="1"/>
  <c r="AB2337" i="1"/>
  <c r="AC2337" i="1"/>
  <c r="AE2337" i="1"/>
  <c r="AF2337" i="1"/>
  <c r="AG2337" i="1" s="1"/>
  <c r="AH2337" i="1"/>
  <c r="AJ2337" i="1"/>
  <c r="AN2337" i="1"/>
  <c r="AM2337" i="1" s="1"/>
  <c r="AQ2337" i="1"/>
  <c r="AR2337" i="1"/>
  <c r="M2338" i="1"/>
  <c r="V2338" i="1" s="1"/>
  <c r="N2338" i="1"/>
  <c r="O2338" i="1"/>
  <c r="P2338" i="1"/>
  <c r="Q2338" i="1" s="1"/>
  <c r="R2338" i="1"/>
  <c r="S2338" i="1"/>
  <c r="T2338" i="1"/>
  <c r="U2338" i="1"/>
  <c r="W2338" i="1"/>
  <c r="X2338" i="1"/>
  <c r="Y2338" i="1"/>
  <c r="Z2338" i="1"/>
  <c r="AA2338" i="1"/>
  <c r="AB2338" i="1"/>
  <c r="AC2338" i="1"/>
  <c r="AE2338" i="1"/>
  <c r="AF2338" i="1"/>
  <c r="AG2338" i="1" s="1"/>
  <c r="AH2338" i="1"/>
  <c r="AJ2338" i="1"/>
  <c r="AN2338" i="1"/>
  <c r="AM2338" i="1" s="1"/>
  <c r="AQ2338" i="1"/>
  <c r="AR2338" i="1"/>
  <c r="M2339" i="1"/>
  <c r="V2339" i="1" s="1"/>
  <c r="N2339" i="1"/>
  <c r="O2339" i="1"/>
  <c r="P2339" i="1"/>
  <c r="Q2339" i="1" s="1"/>
  <c r="R2339" i="1"/>
  <c r="S2339" i="1"/>
  <c r="T2339" i="1"/>
  <c r="U2339" i="1"/>
  <c r="W2339" i="1"/>
  <c r="X2339" i="1"/>
  <c r="Y2339" i="1"/>
  <c r="Z2339" i="1"/>
  <c r="AA2339" i="1"/>
  <c r="AB2339" i="1"/>
  <c r="AC2339" i="1"/>
  <c r="AE2339" i="1"/>
  <c r="AF2339" i="1"/>
  <c r="AG2339" i="1" s="1"/>
  <c r="AH2339" i="1"/>
  <c r="AJ2339" i="1"/>
  <c r="AN2339" i="1"/>
  <c r="AM2339" i="1" s="1"/>
  <c r="AQ2339" i="1"/>
  <c r="AR2339" i="1"/>
  <c r="M2340" i="1"/>
  <c r="V2340" i="1" s="1"/>
  <c r="N2340" i="1"/>
  <c r="O2340" i="1"/>
  <c r="P2340" i="1"/>
  <c r="Q2340" i="1" s="1"/>
  <c r="R2340" i="1"/>
  <c r="S2340" i="1"/>
  <c r="T2340" i="1"/>
  <c r="U2340" i="1"/>
  <c r="W2340" i="1"/>
  <c r="X2340" i="1"/>
  <c r="Y2340" i="1"/>
  <c r="Z2340" i="1"/>
  <c r="AA2340" i="1"/>
  <c r="AB2340" i="1"/>
  <c r="AC2340" i="1"/>
  <c r="AE2340" i="1"/>
  <c r="AF2340" i="1"/>
  <c r="AG2340" i="1" s="1"/>
  <c r="AH2340" i="1"/>
  <c r="AJ2340" i="1"/>
  <c r="AN2340" i="1"/>
  <c r="AM2340" i="1" s="1"/>
  <c r="AQ2340" i="1"/>
  <c r="AR2340" i="1"/>
  <c r="M2341" i="1"/>
  <c r="V2341" i="1" s="1"/>
  <c r="N2341" i="1"/>
  <c r="O2341" i="1"/>
  <c r="P2341" i="1"/>
  <c r="Q2341" i="1" s="1"/>
  <c r="R2341" i="1"/>
  <c r="S2341" i="1"/>
  <c r="T2341" i="1"/>
  <c r="U2341" i="1"/>
  <c r="W2341" i="1"/>
  <c r="X2341" i="1"/>
  <c r="Y2341" i="1"/>
  <c r="Z2341" i="1"/>
  <c r="AA2341" i="1"/>
  <c r="AB2341" i="1"/>
  <c r="AC2341" i="1"/>
  <c r="AE2341" i="1"/>
  <c r="AF2341" i="1"/>
  <c r="AG2341" i="1" s="1"/>
  <c r="AH2341" i="1"/>
  <c r="AJ2341" i="1"/>
  <c r="AN2341" i="1"/>
  <c r="AM2341" i="1" s="1"/>
  <c r="AQ2341" i="1"/>
  <c r="AR2341" i="1"/>
  <c r="M2342" i="1"/>
  <c r="V2342" i="1" s="1"/>
  <c r="N2342" i="1"/>
  <c r="O2342" i="1"/>
  <c r="P2342" i="1"/>
  <c r="Q2342" i="1" s="1"/>
  <c r="R2342" i="1"/>
  <c r="S2342" i="1"/>
  <c r="T2342" i="1"/>
  <c r="U2342" i="1"/>
  <c r="W2342" i="1"/>
  <c r="X2342" i="1"/>
  <c r="Y2342" i="1"/>
  <c r="Z2342" i="1"/>
  <c r="AA2342" i="1"/>
  <c r="AB2342" i="1"/>
  <c r="AC2342" i="1"/>
  <c r="AE2342" i="1"/>
  <c r="AF2342" i="1"/>
  <c r="AG2342" i="1" s="1"/>
  <c r="AH2342" i="1"/>
  <c r="AJ2342" i="1"/>
  <c r="AN2342" i="1"/>
  <c r="AM2342" i="1" s="1"/>
  <c r="AQ2342" i="1"/>
  <c r="AR2342" i="1"/>
  <c r="M2343" i="1"/>
  <c r="V2343" i="1" s="1"/>
  <c r="N2343" i="1"/>
  <c r="O2343" i="1"/>
  <c r="P2343" i="1"/>
  <c r="Q2343" i="1" s="1"/>
  <c r="R2343" i="1"/>
  <c r="S2343" i="1"/>
  <c r="T2343" i="1"/>
  <c r="U2343" i="1"/>
  <c r="W2343" i="1"/>
  <c r="X2343" i="1"/>
  <c r="Y2343" i="1"/>
  <c r="Z2343" i="1"/>
  <c r="AA2343" i="1"/>
  <c r="AB2343" i="1"/>
  <c r="AC2343" i="1"/>
  <c r="AE2343" i="1"/>
  <c r="AF2343" i="1"/>
  <c r="AG2343" i="1" s="1"/>
  <c r="AH2343" i="1"/>
  <c r="AJ2343" i="1"/>
  <c r="AN2343" i="1"/>
  <c r="AM2343" i="1" s="1"/>
  <c r="AQ2343" i="1"/>
  <c r="AR2343" i="1"/>
  <c r="M2344" i="1"/>
  <c r="V2344" i="1" s="1"/>
  <c r="N2344" i="1"/>
  <c r="O2344" i="1"/>
  <c r="P2344" i="1"/>
  <c r="Q2344" i="1" s="1"/>
  <c r="R2344" i="1"/>
  <c r="S2344" i="1"/>
  <c r="T2344" i="1"/>
  <c r="U2344" i="1"/>
  <c r="W2344" i="1"/>
  <c r="X2344" i="1"/>
  <c r="Y2344" i="1"/>
  <c r="Z2344" i="1"/>
  <c r="AA2344" i="1"/>
  <c r="AB2344" i="1"/>
  <c r="AC2344" i="1"/>
  <c r="AE2344" i="1"/>
  <c r="AF2344" i="1"/>
  <c r="AG2344" i="1" s="1"/>
  <c r="AH2344" i="1"/>
  <c r="AJ2344" i="1"/>
  <c r="AN2344" i="1"/>
  <c r="AM2344" i="1" s="1"/>
  <c r="AQ2344" i="1"/>
  <c r="AR2344" i="1"/>
  <c r="M2345" i="1"/>
  <c r="V2345" i="1" s="1"/>
  <c r="N2345" i="1"/>
  <c r="O2345" i="1"/>
  <c r="P2345" i="1"/>
  <c r="Q2345" i="1" s="1"/>
  <c r="R2345" i="1"/>
  <c r="S2345" i="1"/>
  <c r="T2345" i="1"/>
  <c r="U2345" i="1"/>
  <c r="W2345" i="1"/>
  <c r="X2345" i="1"/>
  <c r="Y2345" i="1"/>
  <c r="Z2345" i="1"/>
  <c r="AA2345" i="1"/>
  <c r="AB2345" i="1"/>
  <c r="AC2345" i="1"/>
  <c r="AE2345" i="1"/>
  <c r="AF2345" i="1"/>
  <c r="AG2345" i="1" s="1"/>
  <c r="AH2345" i="1"/>
  <c r="AJ2345" i="1"/>
  <c r="AN2345" i="1"/>
  <c r="AM2345" i="1" s="1"/>
  <c r="AQ2345" i="1"/>
  <c r="AR2345" i="1"/>
  <c r="M2346" i="1"/>
  <c r="V2346" i="1" s="1"/>
  <c r="N2346" i="1"/>
  <c r="O2346" i="1"/>
  <c r="P2346" i="1"/>
  <c r="Q2346" i="1" s="1"/>
  <c r="R2346" i="1"/>
  <c r="S2346" i="1"/>
  <c r="T2346" i="1"/>
  <c r="U2346" i="1"/>
  <c r="W2346" i="1"/>
  <c r="X2346" i="1"/>
  <c r="Y2346" i="1"/>
  <c r="Z2346" i="1"/>
  <c r="AA2346" i="1"/>
  <c r="AB2346" i="1"/>
  <c r="AC2346" i="1"/>
  <c r="AE2346" i="1"/>
  <c r="AF2346" i="1"/>
  <c r="AG2346" i="1" s="1"/>
  <c r="AH2346" i="1"/>
  <c r="AJ2346" i="1"/>
  <c r="AN2346" i="1"/>
  <c r="AM2346" i="1" s="1"/>
  <c r="AQ2346" i="1"/>
  <c r="AR2346" i="1"/>
  <c r="M2347" i="1"/>
  <c r="V2347" i="1" s="1"/>
  <c r="N2347" i="1"/>
  <c r="O2347" i="1"/>
  <c r="P2347" i="1"/>
  <c r="Q2347" i="1" s="1"/>
  <c r="R2347" i="1"/>
  <c r="S2347" i="1"/>
  <c r="T2347" i="1"/>
  <c r="U2347" i="1"/>
  <c r="W2347" i="1"/>
  <c r="X2347" i="1"/>
  <c r="Y2347" i="1"/>
  <c r="Z2347" i="1"/>
  <c r="AA2347" i="1"/>
  <c r="AB2347" i="1"/>
  <c r="AC2347" i="1"/>
  <c r="AE2347" i="1"/>
  <c r="AF2347" i="1"/>
  <c r="AG2347" i="1" s="1"/>
  <c r="AH2347" i="1"/>
  <c r="AJ2347" i="1"/>
  <c r="AN2347" i="1"/>
  <c r="AM2347" i="1" s="1"/>
  <c r="AQ2347" i="1"/>
  <c r="AR2347" i="1"/>
  <c r="M2348" i="1"/>
  <c r="V2348" i="1" s="1"/>
  <c r="N2348" i="1"/>
  <c r="O2348" i="1"/>
  <c r="P2348" i="1"/>
  <c r="Q2348" i="1" s="1"/>
  <c r="R2348" i="1"/>
  <c r="S2348" i="1"/>
  <c r="T2348" i="1"/>
  <c r="U2348" i="1"/>
  <c r="W2348" i="1"/>
  <c r="X2348" i="1"/>
  <c r="Y2348" i="1"/>
  <c r="Z2348" i="1"/>
  <c r="AA2348" i="1"/>
  <c r="AB2348" i="1"/>
  <c r="AC2348" i="1"/>
  <c r="AE2348" i="1"/>
  <c r="AF2348" i="1"/>
  <c r="AG2348" i="1" s="1"/>
  <c r="AH2348" i="1"/>
  <c r="AJ2348" i="1"/>
  <c r="AN2348" i="1"/>
  <c r="AM2348" i="1" s="1"/>
  <c r="AQ2348" i="1"/>
  <c r="AR2348" i="1"/>
  <c r="M2349" i="1"/>
  <c r="V2349" i="1" s="1"/>
  <c r="N2349" i="1"/>
  <c r="O2349" i="1"/>
  <c r="P2349" i="1"/>
  <c r="Q2349" i="1" s="1"/>
  <c r="R2349" i="1"/>
  <c r="S2349" i="1"/>
  <c r="T2349" i="1"/>
  <c r="U2349" i="1"/>
  <c r="W2349" i="1"/>
  <c r="X2349" i="1"/>
  <c r="Y2349" i="1"/>
  <c r="Z2349" i="1"/>
  <c r="AA2349" i="1"/>
  <c r="AB2349" i="1"/>
  <c r="AC2349" i="1"/>
  <c r="AE2349" i="1"/>
  <c r="AF2349" i="1"/>
  <c r="AG2349" i="1" s="1"/>
  <c r="AH2349" i="1"/>
  <c r="AJ2349" i="1"/>
  <c r="AN2349" i="1"/>
  <c r="AM2349" i="1" s="1"/>
  <c r="AQ2349" i="1"/>
  <c r="AR2349" i="1"/>
  <c r="M2350" i="1"/>
  <c r="V2350" i="1" s="1"/>
  <c r="N2350" i="1"/>
  <c r="O2350" i="1"/>
  <c r="P2350" i="1"/>
  <c r="Q2350" i="1" s="1"/>
  <c r="R2350" i="1"/>
  <c r="S2350" i="1"/>
  <c r="T2350" i="1"/>
  <c r="U2350" i="1"/>
  <c r="W2350" i="1"/>
  <c r="X2350" i="1"/>
  <c r="Y2350" i="1"/>
  <c r="Z2350" i="1"/>
  <c r="AA2350" i="1"/>
  <c r="AB2350" i="1"/>
  <c r="AC2350" i="1"/>
  <c r="AE2350" i="1"/>
  <c r="AF2350" i="1"/>
  <c r="AG2350" i="1" s="1"/>
  <c r="AH2350" i="1"/>
  <c r="AJ2350" i="1"/>
  <c r="AN2350" i="1"/>
  <c r="AM2350" i="1" s="1"/>
  <c r="AQ2350" i="1"/>
  <c r="AR2350" i="1"/>
  <c r="M2351" i="1"/>
  <c r="V2351" i="1" s="1"/>
  <c r="N2351" i="1"/>
  <c r="O2351" i="1"/>
  <c r="P2351" i="1"/>
  <c r="Q2351" i="1" s="1"/>
  <c r="R2351" i="1"/>
  <c r="S2351" i="1"/>
  <c r="T2351" i="1"/>
  <c r="U2351" i="1"/>
  <c r="W2351" i="1"/>
  <c r="X2351" i="1"/>
  <c r="Y2351" i="1"/>
  <c r="Z2351" i="1"/>
  <c r="AA2351" i="1"/>
  <c r="AB2351" i="1"/>
  <c r="AC2351" i="1"/>
  <c r="AE2351" i="1"/>
  <c r="AF2351" i="1"/>
  <c r="AG2351" i="1" s="1"/>
  <c r="AH2351" i="1"/>
  <c r="AJ2351" i="1"/>
  <c r="AN2351" i="1"/>
  <c r="AM2351" i="1" s="1"/>
  <c r="AQ2351" i="1"/>
  <c r="AR2351" i="1"/>
  <c r="M2352" i="1"/>
  <c r="V2352" i="1" s="1"/>
  <c r="N2352" i="1"/>
  <c r="O2352" i="1"/>
  <c r="P2352" i="1"/>
  <c r="Q2352" i="1" s="1"/>
  <c r="R2352" i="1"/>
  <c r="S2352" i="1"/>
  <c r="T2352" i="1"/>
  <c r="U2352" i="1"/>
  <c r="W2352" i="1"/>
  <c r="X2352" i="1"/>
  <c r="Y2352" i="1"/>
  <c r="Z2352" i="1"/>
  <c r="AA2352" i="1"/>
  <c r="AB2352" i="1"/>
  <c r="AC2352" i="1"/>
  <c r="AE2352" i="1"/>
  <c r="AF2352" i="1"/>
  <c r="AG2352" i="1" s="1"/>
  <c r="AH2352" i="1"/>
  <c r="AJ2352" i="1"/>
  <c r="AN2352" i="1"/>
  <c r="AM2352" i="1" s="1"/>
  <c r="AQ2352" i="1"/>
  <c r="AR2352" i="1"/>
  <c r="M2353" i="1"/>
  <c r="V2353" i="1" s="1"/>
  <c r="N2353" i="1"/>
  <c r="O2353" i="1"/>
  <c r="P2353" i="1"/>
  <c r="Q2353" i="1" s="1"/>
  <c r="R2353" i="1"/>
  <c r="S2353" i="1"/>
  <c r="T2353" i="1"/>
  <c r="U2353" i="1"/>
  <c r="W2353" i="1"/>
  <c r="X2353" i="1"/>
  <c r="Y2353" i="1"/>
  <c r="Z2353" i="1"/>
  <c r="AA2353" i="1"/>
  <c r="AB2353" i="1"/>
  <c r="AC2353" i="1"/>
  <c r="AE2353" i="1"/>
  <c r="AF2353" i="1"/>
  <c r="AG2353" i="1" s="1"/>
  <c r="AH2353" i="1"/>
  <c r="AJ2353" i="1"/>
  <c r="AN2353" i="1"/>
  <c r="AM2353" i="1" s="1"/>
  <c r="AQ2353" i="1"/>
  <c r="AR2353" i="1"/>
  <c r="M2354" i="1"/>
  <c r="V2354" i="1" s="1"/>
  <c r="N2354" i="1"/>
  <c r="O2354" i="1"/>
  <c r="P2354" i="1"/>
  <c r="Q2354" i="1" s="1"/>
  <c r="R2354" i="1"/>
  <c r="S2354" i="1"/>
  <c r="T2354" i="1"/>
  <c r="U2354" i="1"/>
  <c r="W2354" i="1"/>
  <c r="X2354" i="1"/>
  <c r="Y2354" i="1"/>
  <c r="Z2354" i="1"/>
  <c r="AA2354" i="1"/>
  <c r="AB2354" i="1"/>
  <c r="AC2354" i="1"/>
  <c r="AE2354" i="1"/>
  <c r="AF2354" i="1"/>
  <c r="AG2354" i="1" s="1"/>
  <c r="AH2354" i="1"/>
  <c r="AJ2354" i="1"/>
  <c r="AN2354" i="1"/>
  <c r="AM2354" i="1" s="1"/>
  <c r="AQ2354" i="1"/>
  <c r="AR2354" i="1"/>
  <c r="M2355" i="1"/>
  <c r="V2355" i="1" s="1"/>
  <c r="N2355" i="1"/>
  <c r="O2355" i="1"/>
  <c r="P2355" i="1"/>
  <c r="Q2355" i="1" s="1"/>
  <c r="R2355" i="1"/>
  <c r="S2355" i="1"/>
  <c r="T2355" i="1"/>
  <c r="U2355" i="1"/>
  <c r="W2355" i="1"/>
  <c r="X2355" i="1"/>
  <c r="Y2355" i="1"/>
  <c r="Z2355" i="1"/>
  <c r="AA2355" i="1"/>
  <c r="AB2355" i="1"/>
  <c r="AC2355" i="1"/>
  <c r="AE2355" i="1"/>
  <c r="AF2355" i="1"/>
  <c r="AG2355" i="1" s="1"/>
  <c r="AH2355" i="1"/>
  <c r="AJ2355" i="1"/>
  <c r="AN2355" i="1"/>
  <c r="AM2355" i="1" s="1"/>
  <c r="AQ2355" i="1"/>
  <c r="AR2355" i="1"/>
  <c r="M2356" i="1"/>
  <c r="V2356" i="1" s="1"/>
  <c r="N2356" i="1"/>
  <c r="O2356" i="1"/>
  <c r="P2356" i="1"/>
  <c r="Q2356" i="1" s="1"/>
  <c r="R2356" i="1"/>
  <c r="S2356" i="1"/>
  <c r="T2356" i="1"/>
  <c r="U2356" i="1"/>
  <c r="W2356" i="1"/>
  <c r="X2356" i="1"/>
  <c r="Y2356" i="1"/>
  <c r="Z2356" i="1"/>
  <c r="AA2356" i="1"/>
  <c r="AB2356" i="1"/>
  <c r="AC2356" i="1"/>
  <c r="AE2356" i="1"/>
  <c r="AF2356" i="1"/>
  <c r="AG2356" i="1" s="1"/>
  <c r="AH2356" i="1"/>
  <c r="AJ2356" i="1"/>
  <c r="AN2356" i="1"/>
  <c r="AM2356" i="1" s="1"/>
  <c r="AQ2356" i="1"/>
  <c r="AR2356" i="1"/>
  <c r="M2357" i="1"/>
  <c r="V2357" i="1" s="1"/>
  <c r="N2357" i="1"/>
  <c r="O2357" i="1"/>
  <c r="P2357" i="1"/>
  <c r="Q2357" i="1" s="1"/>
  <c r="R2357" i="1"/>
  <c r="S2357" i="1"/>
  <c r="T2357" i="1"/>
  <c r="U2357" i="1"/>
  <c r="W2357" i="1"/>
  <c r="X2357" i="1"/>
  <c r="Y2357" i="1"/>
  <c r="Z2357" i="1"/>
  <c r="AA2357" i="1"/>
  <c r="AB2357" i="1"/>
  <c r="AC2357" i="1"/>
  <c r="AE2357" i="1"/>
  <c r="AF2357" i="1"/>
  <c r="AG2357" i="1" s="1"/>
  <c r="AH2357" i="1"/>
  <c r="AJ2357" i="1"/>
  <c r="AN2357" i="1"/>
  <c r="AM2357" i="1" s="1"/>
  <c r="AQ2357" i="1"/>
  <c r="AR2357" i="1"/>
  <c r="M2358" i="1"/>
  <c r="V2358" i="1" s="1"/>
  <c r="N2358" i="1"/>
  <c r="O2358" i="1"/>
  <c r="P2358" i="1"/>
  <c r="Q2358" i="1" s="1"/>
  <c r="R2358" i="1"/>
  <c r="S2358" i="1"/>
  <c r="T2358" i="1"/>
  <c r="U2358" i="1"/>
  <c r="W2358" i="1"/>
  <c r="X2358" i="1"/>
  <c r="Y2358" i="1"/>
  <c r="Z2358" i="1"/>
  <c r="AA2358" i="1"/>
  <c r="AB2358" i="1"/>
  <c r="AC2358" i="1"/>
  <c r="AE2358" i="1"/>
  <c r="AF2358" i="1"/>
  <c r="AG2358" i="1" s="1"/>
  <c r="AH2358" i="1"/>
  <c r="AJ2358" i="1"/>
  <c r="AN2358" i="1"/>
  <c r="AM2358" i="1" s="1"/>
  <c r="AQ2358" i="1"/>
  <c r="AR2358" i="1"/>
  <c r="M2359" i="1"/>
  <c r="V2359" i="1" s="1"/>
  <c r="N2359" i="1"/>
  <c r="O2359" i="1"/>
  <c r="P2359" i="1"/>
  <c r="Q2359" i="1" s="1"/>
  <c r="R2359" i="1"/>
  <c r="S2359" i="1"/>
  <c r="T2359" i="1"/>
  <c r="U2359" i="1"/>
  <c r="W2359" i="1"/>
  <c r="X2359" i="1"/>
  <c r="Y2359" i="1"/>
  <c r="Z2359" i="1"/>
  <c r="AA2359" i="1"/>
  <c r="AB2359" i="1"/>
  <c r="AC2359" i="1"/>
  <c r="AE2359" i="1"/>
  <c r="AF2359" i="1"/>
  <c r="AG2359" i="1" s="1"/>
  <c r="AH2359" i="1"/>
  <c r="AJ2359" i="1"/>
  <c r="AN2359" i="1"/>
  <c r="AM2359" i="1" s="1"/>
  <c r="AQ2359" i="1"/>
  <c r="AR2359" i="1"/>
  <c r="M2360" i="1"/>
  <c r="V2360" i="1" s="1"/>
  <c r="N2360" i="1"/>
  <c r="O2360" i="1"/>
  <c r="P2360" i="1"/>
  <c r="Q2360" i="1" s="1"/>
  <c r="R2360" i="1"/>
  <c r="S2360" i="1"/>
  <c r="T2360" i="1"/>
  <c r="U2360" i="1"/>
  <c r="W2360" i="1"/>
  <c r="X2360" i="1"/>
  <c r="Y2360" i="1"/>
  <c r="Z2360" i="1"/>
  <c r="AA2360" i="1"/>
  <c r="AB2360" i="1"/>
  <c r="AC2360" i="1"/>
  <c r="AE2360" i="1"/>
  <c r="AF2360" i="1"/>
  <c r="AG2360" i="1" s="1"/>
  <c r="AH2360" i="1"/>
  <c r="AJ2360" i="1"/>
  <c r="AN2360" i="1"/>
  <c r="AM2360" i="1" s="1"/>
  <c r="AQ2360" i="1"/>
  <c r="AR2360" i="1"/>
  <c r="M2361" i="1"/>
  <c r="V2361" i="1" s="1"/>
  <c r="N2361" i="1"/>
  <c r="O2361" i="1"/>
  <c r="P2361" i="1"/>
  <c r="Q2361" i="1" s="1"/>
  <c r="R2361" i="1"/>
  <c r="S2361" i="1"/>
  <c r="T2361" i="1"/>
  <c r="U2361" i="1"/>
  <c r="W2361" i="1"/>
  <c r="X2361" i="1"/>
  <c r="Y2361" i="1"/>
  <c r="Z2361" i="1"/>
  <c r="AA2361" i="1"/>
  <c r="AB2361" i="1"/>
  <c r="AC2361" i="1"/>
  <c r="AE2361" i="1"/>
  <c r="AF2361" i="1"/>
  <c r="AG2361" i="1" s="1"/>
  <c r="AH2361" i="1"/>
  <c r="AJ2361" i="1"/>
  <c r="AN2361" i="1"/>
  <c r="AM2361" i="1" s="1"/>
  <c r="AQ2361" i="1"/>
  <c r="AR2361" i="1"/>
  <c r="M2362" i="1"/>
  <c r="V2362" i="1" s="1"/>
  <c r="N2362" i="1"/>
  <c r="O2362" i="1"/>
  <c r="P2362" i="1"/>
  <c r="Q2362" i="1" s="1"/>
  <c r="R2362" i="1"/>
  <c r="S2362" i="1"/>
  <c r="T2362" i="1"/>
  <c r="U2362" i="1"/>
  <c r="W2362" i="1"/>
  <c r="X2362" i="1"/>
  <c r="Y2362" i="1"/>
  <c r="Z2362" i="1"/>
  <c r="AA2362" i="1"/>
  <c r="AB2362" i="1"/>
  <c r="AC2362" i="1"/>
  <c r="AE2362" i="1"/>
  <c r="AF2362" i="1"/>
  <c r="AG2362" i="1" s="1"/>
  <c r="AH2362" i="1"/>
  <c r="AJ2362" i="1"/>
  <c r="AN2362" i="1"/>
  <c r="AM2362" i="1" s="1"/>
  <c r="AQ2362" i="1"/>
  <c r="AR2362" i="1"/>
  <c r="M2363" i="1"/>
  <c r="V2363" i="1" s="1"/>
  <c r="N2363" i="1"/>
  <c r="O2363" i="1"/>
  <c r="P2363" i="1"/>
  <c r="Q2363" i="1" s="1"/>
  <c r="R2363" i="1"/>
  <c r="S2363" i="1"/>
  <c r="T2363" i="1"/>
  <c r="U2363" i="1"/>
  <c r="W2363" i="1"/>
  <c r="X2363" i="1"/>
  <c r="Y2363" i="1"/>
  <c r="Z2363" i="1"/>
  <c r="AA2363" i="1"/>
  <c r="AB2363" i="1"/>
  <c r="AC2363" i="1"/>
  <c r="AE2363" i="1"/>
  <c r="AF2363" i="1"/>
  <c r="AG2363" i="1" s="1"/>
  <c r="AH2363" i="1"/>
  <c r="AJ2363" i="1"/>
  <c r="AN2363" i="1"/>
  <c r="AM2363" i="1" s="1"/>
  <c r="AQ2363" i="1"/>
  <c r="AR2363" i="1"/>
  <c r="M2364" i="1"/>
  <c r="V2364" i="1" s="1"/>
  <c r="N2364" i="1"/>
  <c r="O2364" i="1"/>
  <c r="P2364" i="1"/>
  <c r="Q2364" i="1" s="1"/>
  <c r="R2364" i="1"/>
  <c r="S2364" i="1"/>
  <c r="T2364" i="1"/>
  <c r="U2364" i="1"/>
  <c r="W2364" i="1"/>
  <c r="X2364" i="1"/>
  <c r="Y2364" i="1"/>
  <c r="Z2364" i="1"/>
  <c r="AA2364" i="1"/>
  <c r="AB2364" i="1"/>
  <c r="AC2364" i="1"/>
  <c r="AE2364" i="1"/>
  <c r="AF2364" i="1"/>
  <c r="AG2364" i="1" s="1"/>
  <c r="AH2364" i="1"/>
  <c r="AJ2364" i="1"/>
  <c r="AN2364" i="1"/>
  <c r="AM2364" i="1" s="1"/>
  <c r="AQ2364" i="1"/>
  <c r="AR2364" i="1"/>
  <c r="M2365" i="1"/>
  <c r="V2365" i="1" s="1"/>
  <c r="N2365" i="1"/>
  <c r="O2365" i="1"/>
  <c r="P2365" i="1"/>
  <c r="Q2365" i="1" s="1"/>
  <c r="R2365" i="1"/>
  <c r="S2365" i="1"/>
  <c r="T2365" i="1"/>
  <c r="U2365" i="1"/>
  <c r="W2365" i="1"/>
  <c r="X2365" i="1"/>
  <c r="Y2365" i="1"/>
  <c r="Z2365" i="1"/>
  <c r="AA2365" i="1"/>
  <c r="AB2365" i="1"/>
  <c r="AC2365" i="1"/>
  <c r="AE2365" i="1"/>
  <c r="AF2365" i="1"/>
  <c r="AG2365" i="1" s="1"/>
  <c r="AH2365" i="1"/>
  <c r="AJ2365" i="1"/>
  <c r="AN2365" i="1"/>
  <c r="AM2365" i="1" s="1"/>
  <c r="AQ2365" i="1"/>
  <c r="AR2365" i="1"/>
  <c r="M2366" i="1"/>
  <c r="V2366" i="1" s="1"/>
  <c r="N2366" i="1"/>
  <c r="O2366" i="1"/>
  <c r="P2366" i="1"/>
  <c r="Q2366" i="1" s="1"/>
  <c r="R2366" i="1"/>
  <c r="S2366" i="1"/>
  <c r="T2366" i="1"/>
  <c r="U2366" i="1"/>
  <c r="W2366" i="1"/>
  <c r="X2366" i="1"/>
  <c r="Y2366" i="1"/>
  <c r="Z2366" i="1"/>
  <c r="AA2366" i="1"/>
  <c r="AB2366" i="1"/>
  <c r="AC2366" i="1"/>
  <c r="AE2366" i="1"/>
  <c r="AF2366" i="1"/>
  <c r="AG2366" i="1" s="1"/>
  <c r="AH2366" i="1"/>
  <c r="AJ2366" i="1"/>
  <c r="AN2366" i="1"/>
  <c r="AM2366" i="1" s="1"/>
  <c r="AQ2366" i="1"/>
  <c r="AR2366" i="1"/>
  <c r="M2367" i="1"/>
  <c r="V2367" i="1" s="1"/>
  <c r="N2367" i="1"/>
  <c r="O2367" i="1"/>
  <c r="P2367" i="1"/>
  <c r="Q2367" i="1" s="1"/>
  <c r="R2367" i="1"/>
  <c r="S2367" i="1"/>
  <c r="T2367" i="1"/>
  <c r="U2367" i="1"/>
  <c r="W2367" i="1"/>
  <c r="X2367" i="1"/>
  <c r="Y2367" i="1"/>
  <c r="Z2367" i="1"/>
  <c r="AA2367" i="1"/>
  <c r="AB2367" i="1"/>
  <c r="AC2367" i="1"/>
  <c r="AE2367" i="1"/>
  <c r="AF2367" i="1"/>
  <c r="AG2367" i="1" s="1"/>
  <c r="AH2367" i="1"/>
  <c r="AJ2367" i="1"/>
  <c r="AN2367" i="1"/>
  <c r="AM2367" i="1" s="1"/>
  <c r="AQ2367" i="1"/>
  <c r="AR2367" i="1"/>
  <c r="M2368" i="1"/>
  <c r="V2368" i="1" s="1"/>
  <c r="N2368" i="1"/>
  <c r="O2368" i="1"/>
  <c r="P2368" i="1"/>
  <c r="Q2368" i="1" s="1"/>
  <c r="R2368" i="1"/>
  <c r="S2368" i="1"/>
  <c r="T2368" i="1"/>
  <c r="U2368" i="1"/>
  <c r="W2368" i="1"/>
  <c r="X2368" i="1"/>
  <c r="Y2368" i="1"/>
  <c r="Z2368" i="1"/>
  <c r="AA2368" i="1"/>
  <c r="AB2368" i="1"/>
  <c r="AC2368" i="1"/>
  <c r="AE2368" i="1"/>
  <c r="AF2368" i="1"/>
  <c r="AG2368" i="1" s="1"/>
  <c r="AH2368" i="1"/>
  <c r="AJ2368" i="1"/>
  <c r="AN2368" i="1"/>
  <c r="AM2368" i="1" s="1"/>
  <c r="AQ2368" i="1"/>
  <c r="AR2368" i="1"/>
  <c r="M2369" i="1"/>
  <c r="V2369" i="1" s="1"/>
  <c r="N2369" i="1"/>
  <c r="O2369" i="1"/>
  <c r="P2369" i="1"/>
  <c r="Q2369" i="1" s="1"/>
  <c r="R2369" i="1"/>
  <c r="S2369" i="1"/>
  <c r="T2369" i="1"/>
  <c r="U2369" i="1"/>
  <c r="W2369" i="1"/>
  <c r="X2369" i="1"/>
  <c r="Y2369" i="1"/>
  <c r="Z2369" i="1"/>
  <c r="AA2369" i="1"/>
  <c r="AB2369" i="1"/>
  <c r="AC2369" i="1"/>
  <c r="AE2369" i="1"/>
  <c r="AF2369" i="1"/>
  <c r="AG2369" i="1" s="1"/>
  <c r="AH2369" i="1"/>
  <c r="AJ2369" i="1"/>
  <c r="AN2369" i="1"/>
  <c r="AM2369" i="1" s="1"/>
  <c r="AQ2369" i="1"/>
  <c r="AR2369" i="1"/>
  <c r="M2370" i="1"/>
  <c r="V2370" i="1" s="1"/>
  <c r="N2370" i="1"/>
  <c r="O2370" i="1"/>
  <c r="P2370" i="1"/>
  <c r="Q2370" i="1" s="1"/>
  <c r="R2370" i="1"/>
  <c r="S2370" i="1"/>
  <c r="T2370" i="1"/>
  <c r="U2370" i="1"/>
  <c r="W2370" i="1"/>
  <c r="X2370" i="1"/>
  <c r="Y2370" i="1"/>
  <c r="Z2370" i="1"/>
  <c r="AA2370" i="1"/>
  <c r="AB2370" i="1"/>
  <c r="AC2370" i="1"/>
  <c r="AE2370" i="1"/>
  <c r="AF2370" i="1"/>
  <c r="AG2370" i="1" s="1"/>
  <c r="AH2370" i="1"/>
  <c r="AJ2370" i="1"/>
  <c r="AN2370" i="1"/>
  <c r="AM2370" i="1" s="1"/>
  <c r="AQ2370" i="1"/>
  <c r="AR2370" i="1"/>
  <c r="M2371" i="1"/>
  <c r="V2371" i="1" s="1"/>
  <c r="N2371" i="1"/>
  <c r="O2371" i="1"/>
  <c r="P2371" i="1"/>
  <c r="Q2371" i="1" s="1"/>
  <c r="R2371" i="1"/>
  <c r="S2371" i="1"/>
  <c r="T2371" i="1"/>
  <c r="U2371" i="1"/>
  <c r="W2371" i="1"/>
  <c r="X2371" i="1"/>
  <c r="Y2371" i="1"/>
  <c r="Z2371" i="1"/>
  <c r="AA2371" i="1"/>
  <c r="AB2371" i="1"/>
  <c r="AC2371" i="1"/>
  <c r="AE2371" i="1"/>
  <c r="AF2371" i="1"/>
  <c r="AG2371" i="1" s="1"/>
  <c r="AH2371" i="1"/>
  <c r="AJ2371" i="1"/>
  <c r="AN2371" i="1"/>
  <c r="AM2371" i="1" s="1"/>
  <c r="AQ2371" i="1"/>
  <c r="AR2371" i="1"/>
  <c r="M2372" i="1"/>
  <c r="V2372" i="1" s="1"/>
  <c r="N2372" i="1"/>
  <c r="O2372" i="1"/>
  <c r="P2372" i="1"/>
  <c r="Q2372" i="1" s="1"/>
  <c r="R2372" i="1"/>
  <c r="S2372" i="1"/>
  <c r="T2372" i="1"/>
  <c r="U2372" i="1"/>
  <c r="W2372" i="1"/>
  <c r="X2372" i="1"/>
  <c r="Y2372" i="1"/>
  <c r="Z2372" i="1"/>
  <c r="AA2372" i="1"/>
  <c r="AB2372" i="1"/>
  <c r="AC2372" i="1"/>
  <c r="AE2372" i="1"/>
  <c r="AF2372" i="1"/>
  <c r="AG2372" i="1" s="1"/>
  <c r="AH2372" i="1"/>
  <c r="AJ2372" i="1"/>
  <c r="AN2372" i="1"/>
  <c r="AM2372" i="1" s="1"/>
  <c r="AQ2372" i="1"/>
  <c r="AR2372" i="1"/>
  <c r="M2373" i="1"/>
  <c r="V2373" i="1" s="1"/>
  <c r="N2373" i="1"/>
  <c r="O2373" i="1"/>
  <c r="P2373" i="1"/>
  <c r="Q2373" i="1" s="1"/>
  <c r="R2373" i="1"/>
  <c r="S2373" i="1"/>
  <c r="T2373" i="1"/>
  <c r="U2373" i="1"/>
  <c r="W2373" i="1"/>
  <c r="X2373" i="1"/>
  <c r="Y2373" i="1"/>
  <c r="Z2373" i="1"/>
  <c r="AA2373" i="1"/>
  <c r="AB2373" i="1"/>
  <c r="AC2373" i="1"/>
  <c r="AE2373" i="1"/>
  <c r="AF2373" i="1"/>
  <c r="AG2373" i="1" s="1"/>
  <c r="AH2373" i="1"/>
  <c r="AJ2373" i="1"/>
  <c r="AN2373" i="1"/>
  <c r="AM2373" i="1" s="1"/>
  <c r="AQ2373" i="1"/>
  <c r="AR2373" i="1"/>
  <c r="M2374" i="1"/>
  <c r="V2374" i="1" s="1"/>
  <c r="N2374" i="1"/>
  <c r="O2374" i="1"/>
  <c r="P2374" i="1"/>
  <c r="Q2374" i="1" s="1"/>
  <c r="R2374" i="1"/>
  <c r="S2374" i="1"/>
  <c r="T2374" i="1"/>
  <c r="U2374" i="1"/>
  <c r="W2374" i="1"/>
  <c r="X2374" i="1"/>
  <c r="Y2374" i="1"/>
  <c r="Z2374" i="1"/>
  <c r="AA2374" i="1"/>
  <c r="AB2374" i="1"/>
  <c r="AC2374" i="1"/>
  <c r="AE2374" i="1"/>
  <c r="AF2374" i="1"/>
  <c r="AG2374" i="1" s="1"/>
  <c r="AH2374" i="1"/>
  <c r="AJ2374" i="1"/>
  <c r="AN2374" i="1"/>
  <c r="AM2374" i="1" s="1"/>
  <c r="AQ2374" i="1"/>
  <c r="AR2374" i="1"/>
  <c r="M2375" i="1"/>
  <c r="V2375" i="1" s="1"/>
  <c r="N2375" i="1"/>
  <c r="O2375" i="1"/>
  <c r="P2375" i="1"/>
  <c r="Q2375" i="1" s="1"/>
  <c r="R2375" i="1"/>
  <c r="S2375" i="1"/>
  <c r="T2375" i="1"/>
  <c r="U2375" i="1"/>
  <c r="W2375" i="1"/>
  <c r="X2375" i="1"/>
  <c r="Y2375" i="1"/>
  <c r="Z2375" i="1"/>
  <c r="AA2375" i="1"/>
  <c r="AB2375" i="1"/>
  <c r="AC2375" i="1"/>
  <c r="AE2375" i="1"/>
  <c r="AF2375" i="1"/>
  <c r="AG2375" i="1" s="1"/>
  <c r="AH2375" i="1"/>
  <c r="AJ2375" i="1"/>
  <c r="AN2375" i="1"/>
  <c r="AM2375" i="1" s="1"/>
  <c r="AQ2375" i="1"/>
  <c r="AR2375" i="1"/>
  <c r="M2376" i="1"/>
  <c r="V2376" i="1" s="1"/>
  <c r="N2376" i="1"/>
  <c r="O2376" i="1"/>
  <c r="P2376" i="1"/>
  <c r="Q2376" i="1" s="1"/>
  <c r="R2376" i="1"/>
  <c r="S2376" i="1"/>
  <c r="T2376" i="1"/>
  <c r="U2376" i="1"/>
  <c r="W2376" i="1"/>
  <c r="X2376" i="1"/>
  <c r="Y2376" i="1"/>
  <c r="Z2376" i="1"/>
  <c r="AA2376" i="1"/>
  <c r="AB2376" i="1"/>
  <c r="AC2376" i="1"/>
  <c r="AE2376" i="1"/>
  <c r="AF2376" i="1"/>
  <c r="AG2376" i="1" s="1"/>
  <c r="AH2376" i="1"/>
  <c r="AJ2376" i="1"/>
  <c r="AN2376" i="1"/>
  <c r="AM2376" i="1" s="1"/>
  <c r="AQ2376" i="1"/>
  <c r="AR2376" i="1"/>
  <c r="M2377" i="1"/>
  <c r="V2377" i="1" s="1"/>
  <c r="N2377" i="1"/>
  <c r="O2377" i="1"/>
  <c r="P2377" i="1"/>
  <c r="Q2377" i="1" s="1"/>
  <c r="R2377" i="1"/>
  <c r="S2377" i="1"/>
  <c r="T2377" i="1"/>
  <c r="U2377" i="1"/>
  <c r="W2377" i="1"/>
  <c r="X2377" i="1"/>
  <c r="Y2377" i="1"/>
  <c r="Z2377" i="1"/>
  <c r="AA2377" i="1"/>
  <c r="AB2377" i="1"/>
  <c r="AC2377" i="1"/>
  <c r="AE2377" i="1"/>
  <c r="AF2377" i="1"/>
  <c r="AG2377" i="1" s="1"/>
  <c r="AH2377" i="1"/>
  <c r="AJ2377" i="1"/>
  <c r="AN2377" i="1"/>
  <c r="AM2377" i="1" s="1"/>
  <c r="AQ2377" i="1"/>
  <c r="AR2377" i="1"/>
  <c r="M2378" i="1"/>
  <c r="V2378" i="1" s="1"/>
  <c r="N2378" i="1"/>
  <c r="O2378" i="1"/>
  <c r="P2378" i="1"/>
  <c r="Q2378" i="1" s="1"/>
  <c r="R2378" i="1"/>
  <c r="S2378" i="1"/>
  <c r="T2378" i="1"/>
  <c r="U2378" i="1"/>
  <c r="W2378" i="1"/>
  <c r="X2378" i="1"/>
  <c r="Y2378" i="1"/>
  <c r="Z2378" i="1"/>
  <c r="AA2378" i="1"/>
  <c r="AB2378" i="1"/>
  <c r="AC2378" i="1"/>
  <c r="AE2378" i="1"/>
  <c r="AF2378" i="1"/>
  <c r="AG2378" i="1" s="1"/>
  <c r="AH2378" i="1"/>
  <c r="AJ2378" i="1"/>
  <c r="AN2378" i="1"/>
  <c r="AM2378" i="1" s="1"/>
  <c r="AQ2378" i="1"/>
  <c r="AR2378" i="1"/>
  <c r="M2379" i="1"/>
  <c r="V2379" i="1" s="1"/>
  <c r="N2379" i="1"/>
  <c r="O2379" i="1"/>
  <c r="P2379" i="1"/>
  <c r="Q2379" i="1" s="1"/>
  <c r="R2379" i="1"/>
  <c r="S2379" i="1"/>
  <c r="T2379" i="1"/>
  <c r="U2379" i="1"/>
  <c r="W2379" i="1"/>
  <c r="X2379" i="1"/>
  <c r="Y2379" i="1"/>
  <c r="Z2379" i="1"/>
  <c r="AA2379" i="1"/>
  <c r="AB2379" i="1"/>
  <c r="AC2379" i="1"/>
  <c r="AE2379" i="1"/>
  <c r="AF2379" i="1"/>
  <c r="AG2379" i="1" s="1"/>
  <c r="AH2379" i="1"/>
  <c r="AJ2379" i="1"/>
  <c r="AN2379" i="1"/>
  <c r="AM2379" i="1" s="1"/>
  <c r="AQ2379" i="1"/>
  <c r="AR2379" i="1"/>
  <c r="M2380" i="1"/>
  <c r="V2380" i="1" s="1"/>
  <c r="N2380" i="1"/>
  <c r="O2380" i="1"/>
  <c r="P2380" i="1"/>
  <c r="Q2380" i="1" s="1"/>
  <c r="R2380" i="1"/>
  <c r="S2380" i="1"/>
  <c r="T2380" i="1"/>
  <c r="U2380" i="1"/>
  <c r="W2380" i="1"/>
  <c r="X2380" i="1"/>
  <c r="Y2380" i="1"/>
  <c r="Z2380" i="1"/>
  <c r="AA2380" i="1"/>
  <c r="AB2380" i="1"/>
  <c r="AC2380" i="1"/>
  <c r="AE2380" i="1"/>
  <c r="AF2380" i="1"/>
  <c r="AG2380" i="1" s="1"/>
  <c r="AH2380" i="1"/>
  <c r="AJ2380" i="1"/>
  <c r="AI2380" i="1" s="1"/>
  <c r="AN2380" i="1"/>
  <c r="AM2380" i="1" s="1"/>
  <c r="AQ2380" i="1"/>
  <c r="AR2380" i="1"/>
  <c r="M2381" i="1"/>
  <c r="V2381" i="1" s="1"/>
  <c r="N2381" i="1"/>
  <c r="O2381" i="1"/>
  <c r="P2381" i="1"/>
  <c r="Q2381" i="1" s="1"/>
  <c r="R2381" i="1"/>
  <c r="S2381" i="1"/>
  <c r="T2381" i="1"/>
  <c r="U2381" i="1"/>
  <c r="W2381" i="1"/>
  <c r="X2381" i="1"/>
  <c r="Y2381" i="1"/>
  <c r="Z2381" i="1"/>
  <c r="AA2381" i="1"/>
  <c r="AB2381" i="1"/>
  <c r="AC2381" i="1"/>
  <c r="AE2381" i="1"/>
  <c r="AF2381" i="1"/>
  <c r="AG2381" i="1" s="1"/>
  <c r="AH2381" i="1"/>
  <c r="AJ2381" i="1"/>
  <c r="AN2381" i="1"/>
  <c r="AM2381" i="1" s="1"/>
  <c r="AQ2381" i="1"/>
  <c r="AR2381" i="1"/>
  <c r="M2382" i="1"/>
  <c r="V2382" i="1" s="1"/>
  <c r="N2382" i="1"/>
  <c r="O2382" i="1"/>
  <c r="P2382" i="1"/>
  <c r="Q2382" i="1" s="1"/>
  <c r="R2382" i="1"/>
  <c r="S2382" i="1"/>
  <c r="T2382" i="1"/>
  <c r="U2382" i="1"/>
  <c r="W2382" i="1"/>
  <c r="X2382" i="1"/>
  <c r="Y2382" i="1"/>
  <c r="Z2382" i="1"/>
  <c r="AA2382" i="1"/>
  <c r="AB2382" i="1"/>
  <c r="AC2382" i="1"/>
  <c r="AE2382" i="1"/>
  <c r="AF2382" i="1"/>
  <c r="AG2382" i="1" s="1"/>
  <c r="AH2382" i="1"/>
  <c r="AJ2382" i="1"/>
  <c r="AI2382" i="1" s="1"/>
  <c r="AN2382" i="1"/>
  <c r="AM2382" i="1" s="1"/>
  <c r="AQ2382" i="1"/>
  <c r="AR2382" i="1"/>
  <c r="M2383" i="1"/>
  <c r="V2383" i="1" s="1"/>
  <c r="N2383" i="1"/>
  <c r="O2383" i="1"/>
  <c r="P2383" i="1"/>
  <c r="Q2383" i="1" s="1"/>
  <c r="R2383" i="1"/>
  <c r="S2383" i="1"/>
  <c r="T2383" i="1"/>
  <c r="U2383" i="1"/>
  <c r="W2383" i="1"/>
  <c r="X2383" i="1"/>
  <c r="Y2383" i="1"/>
  <c r="Z2383" i="1"/>
  <c r="AA2383" i="1"/>
  <c r="AB2383" i="1"/>
  <c r="AC2383" i="1"/>
  <c r="AE2383" i="1"/>
  <c r="AF2383" i="1"/>
  <c r="AG2383" i="1" s="1"/>
  <c r="AH2383" i="1"/>
  <c r="AJ2383" i="1"/>
  <c r="AN2383" i="1"/>
  <c r="AM2383" i="1" s="1"/>
  <c r="AQ2383" i="1"/>
  <c r="AR2383" i="1"/>
  <c r="M2384" i="1"/>
  <c r="V2384" i="1" s="1"/>
  <c r="N2384" i="1"/>
  <c r="O2384" i="1"/>
  <c r="P2384" i="1"/>
  <c r="Q2384" i="1" s="1"/>
  <c r="R2384" i="1"/>
  <c r="S2384" i="1"/>
  <c r="T2384" i="1"/>
  <c r="U2384" i="1"/>
  <c r="W2384" i="1"/>
  <c r="X2384" i="1"/>
  <c r="Y2384" i="1"/>
  <c r="Z2384" i="1"/>
  <c r="AA2384" i="1"/>
  <c r="AB2384" i="1"/>
  <c r="AC2384" i="1"/>
  <c r="AE2384" i="1"/>
  <c r="AF2384" i="1"/>
  <c r="AG2384" i="1" s="1"/>
  <c r="AH2384" i="1"/>
  <c r="AJ2384" i="1"/>
  <c r="AI2384" i="1" s="1"/>
  <c r="AN2384" i="1"/>
  <c r="AM2384" i="1" s="1"/>
  <c r="AQ2384" i="1"/>
  <c r="AR2384" i="1"/>
  <c r="M2385" i="1"/>
  <c r="V2385" i="1" s="1"/>
  <c r="N2385" i="1"/>
  <c r="O2385" i="1"/>
  <c r="P2385" i="1"/>
  <c r="Q2385" i="1" s="1"/>
  <c r="R2385" i="1"/>
  <c r="S2385" i="1"/>
  <c r="T2385" i="1"/>
  <c r="U2385" i="1"/>
  <c r="W2385" i="1"/>
  <c r="X2385" i="1"/>
  <c r="Y2385" i="1"/>
  <c r="Z2385" i="1"/>
  <c r="AA2385" i="1"/>
  <c r="AB2385" i="1"/>
  <c r="AC2385" i="1"/>
  <c r="AE2385" i="1"/>
  <c r="AF2385" i="1"/>
  <c r="AG2385" i="1" s="1"/>
  <c r="AH2385" i="1"/>
  <c r="AJ2385" i="1"/>
  <c r="AN2385" i="1"/>
  <c r="AM2385" i="1" s="1"/>
  <c r="AQ2385" i="1"/>
  <c r="AR2385" i="1"/>
  <c r="M2386" i="1"/>
  <c r="V2386" i="1" s="1"/>
  <c r="N2386" i="1"/>
  <c r="O2386" i="1"/>
  <c r="P2386" i="1"/>
  <c r="Q2386" i="1" s="1"/>
  <c r="R2386" i="1"/>
  <c r="S2386" i="1"/>
  <c r="T2386" i="1"/>
  <c r="U2386" i="1"/>
  <c r="W2386" i="1"/>
  <c r="X2386" i="1"/>
  <c r="Y2386" i="1"/>
  <c r="Z2386" i="1"/>
  <c r="AA2386" i="1"/>
  <c r="AB2386" i="1"/>
  <c r="AC2386" i="1"/>
  <c r="AE2386" i="1"/>
  <c r="AF2386" i="1"/>
  <c r="AG2386" i="1" s="1"/>
  <c r="AH2386" i="1"/>
  <c r="AJ2386" i="1"/>
  <c r="AI2386" i="1" s="1"/>
  <c r="AN2386" i="1"/>
  <c r="AM2386" i="1" s="1"/>
  <c r="AQ2386" i="1"/>
  <c r="AR2386" i="1"/>
  <c r="M2387" i="1"/>
  <c r="V2387" i="1" s="1"/>
  <c r="N2387" i="1"/>
  <c r="O2387" i="1"/>
  <c r="P2387" i="1"/>
  <c r="Q2387" i="1" s="1"/>
  <c r="R2387" i="1"/>
  <c r="S2387" i="1"/>
  <c r="T2387" i="1"/>
  <c r="U2387" i="1"/>
  <c r="W2387" i="1"/>
  <c r="X2387" i="1"/>
  <c r="Y2387" i="1"/>
  <c r="Z2387" i="1"/>
  <c r="AA2387" i="1"/>
  <c r="AB2387" i="1"/>
  <c r="AC2387" i="1"/>
  <c r="AE2387" i="1"/>
  <c r="AF2387" i="1"/>
  <c r="AG2387" i="1" s="1"/>
  <c r="AH2387" i="1"/>
  <c r="AJ2387" i="1"/>
  <c r="AN2387" i="1"/>
  <c r="AM2387" i="1" s="1"/>
  <c r="AQ2387" i="1"/>
  <c r="AR2387" i="1"/>
  <c r="M2388" i="1"/>
  <c r="V2388" i="1" s="1"/>
  <c r="N2388" i="1"/>
  <c r="O2388" i="1"/>
  <c r="P2388" i="1"/>
  <c r="Q2388" i="1" s="1"/>
  <c r="R2388" i="1"/>
  <c r="S2388" i="1"/>
  <c r="T2388" i="1"/>
  <c r="U2388" i="1"/>
  <c r="W2388" i="1"/>
  <c r="X2388" i="1"/>
  <c r="Y2388" i="1"/>
  <c r="Z2388" i="1"/>
  <c r="AA2388" i="1"/>
  <c r="AB2388" i="1"/>
  <c r="AC2388" i="1"/>
  <c r="AE2388" i="1"/>
  <c r="AF2388" i="1"/>
  <c r="AG2388" i="1" s="1"/>
  <c r="AH2388" i="1"/>
  <c r="AJ2388" i="1"/>
  <c r="AI2388" i="1" s="1"/>
  <c r="AN2388" i="1"/>
  <c r="AM2388" i="1" s="1"/>
  <c r="AQ2388" i="1"/>
  <c r="AR2388" i="1"/>
  <c r="M2389" i="1"/>
  <c r="V2389" i="1" s="1"/>
  <c r="N2389" i="1"/>
  <c r="O2389" i="1"/>
  <c r="P2389" i="1"/>
  <c r="Q2389" i="1" s="1"/>
  <c r="R2389" i="1"/>
  <c r="S2389" i="1"/>
  <c r="T2389" i="1"/>
  <c r="U2389" i="1"/>
  <c r="W2389" i="1"/>
  <c r="X2389" i="1"/>
  <c r="Y2389" i="1"/>
  <c r="Z2389" i="1"/>
  <c r="AA2389" i="1"/>
  <c r="AB2389" i="1"/>
  <c r="AC2389" i="1"/>
  <c r="AE2389" i="1"/>
  <c r="AF2389" i="1"/>
  <c r="AG2389" i="1" s="1"/>
  <c r="AH2389" i="1"/>
  <c r="AJ2389" i="1"/>
  <c r="AN2389" i="1"/>
  <c r="AM2389" i="1" s="1"/>
  <c r="AQ2389" i="1"/>
  <c r="AR2389" i="1"/>
  <c r="M2390" i="1"/>
  <c r="V2390" i="1" s="1"/>
  <c r="N2390" i="1"/>
  <c r="O2390" i="1"/>
  <c r="P2390" i="1"/>
  <c r="Q2390" i="1" s="1"/>
  <c r="R2390" i="1"/>
  <c r="S2390" i="1"/>
  <c r="T2390" i="1"/>
  <c r="U2390" i="1"/>
  <c r="W2390" i="1"/>
  <c r="X2390" i="1"/>
  <c r="Y2390" i="1"/>
  <c r="Z2390" i="1"/>
  <c r="AA2390" i="1"/>
  <c r="AB2390" i="1"/>
  <c r="AC2390" i="1"/>
  <c r="AE2390" i="1"/>
  <c r="AF2390" i="1"/>
  <c r="AG2390" i="1" s="1"/>
  <c r="AH2390" i="1"/>
  <c r="AJ2390" i="1"/>
  <c r="AI2390" i="1" s="1"/>
  <c r="AN2390" i="1"/>
  <c r="AM2390" i="1" s="1"/>
  <c r="AQ2390" i="1"/>
  <c r="AR2390" i="1"/>
  <c r="M2391" i="1"/>
  <c r="V2391" i="1" s="1"/>
  <c r="N2391" i="1"/>
  <c r="O2391" i="1"/>
  <c r="P2391" i="1"/>
  <c r="Q2391" i="1" s="1"/>
  <c r="R2391" i="1"/>
  <c r="S2391" i="1"/>
  <c r="T2391" i="1"/>
  <c r="U2391" i="1"/>
  <c r="W2391" i="1"/>
  <c r="X2391" i="1"/>
  <c r="Y2391" i="1"/>
  <c r="Z2391" i="1"/>
  <c r="AA2391" i="1"/>
  <c r="AB2391" i="1"/>
  <c r="AC2391" i="1"/>
  <c r="AE2391" i="1"/>
  <c r="AF2391" i="1"/>
  <c r="AG2391" i="1" s="1"/>
  <c r="AH2391" i="1"/>
  <c r="AJ2391" i="1"/>
  <c r="AN2391" i="1"/>
  <c r="AM2391" i="1" s="1"/>
  <c r="AQ2391" i="1"/>
  <c r="AR2391" i="1"/>
  <c r="M2392" i="1"/>
  <c r="V2392" i="1" s="1"/>
  <c r="N2392" i="1"/>
  <c r="O2392" i="1"/>
  <c r="P2392" i="1"/>
  <c r="Q2392" i="1" s="1"/>
  <c r="R2392" i="1"/>
  <c r="S2392" i="1"/>
  <c r="T2392" i="1"/>
  <c r="U2392" i="1"/>
  <c r="W2392" i="1"/>
  <c r="X2392" i="1"/>
  <c r="Y2392" i="1"/>
  <c r="Z2392" i="1"/>
  <c r="AA2392" i="1"/>
  <c r="AB2392" i="1"/>
  <c r="AC2392" i="1"/>
  <c r="AE2392" i="1"/>
  <c r="AF2392" i="1"/>
  <c r="AG2392" i="1" s="1"/>
  <c r="AH2392" i="1"/>
  <c r="AJ2392" i="1"/>
  <c r="AI2392" i="1" s="1"/>
  <c r="AN2392" i="1"/>
  <c r="AM2392" i="1" s="1"/>
  <c r="AQ2392" i="1"/>
  <c r="AR2392" i="1"/>
  <c r="M2393" i="1"/>
  <c r="V2393" i="1" s="1"/>
  <c r="N2393" i="1"/>
  <c r="O2393" i="1"/>
  <c r="P2393" i="1"/>
  <c r="Q2393" i="1" s="1"/>
  <c r="R2393" i="1"/>
  <c r="S2393" i="1"/>
  <c r="T2393" i="1"/>
  <c r="U2393" i="1"/>
  <c r="W2393" i="1"/>
  <c r="X2393" i="1"/>
  <c r="Y2393" i="1"/>
  <c r="Z2393" i="1"/>
  <c r="AA2393" i="1"/>
  <c r="AB2393" i="1"/>
  <c r="AC2393" i="1"/>
  <c r="AE2393" i="1"/>
  <c r="AF2393" i="1"/>
  <c r="AG2393" i="1" s="1"/>
  <c r="AH2393" i="1"/>
  <c r="AJ2393" i="1"/>
  <c r="AN2393" i="1"/>
  <c r="AM2393" i="1" s="1"/>
  <c r="AQ2393" i="1"/>
  <c r="AR2393" i="1"/>
  <c r="M2394" i="1"/>
  <c r="V2394" i="1" s="1"/>
  <c r="N2394" i="1"/>
  <c r="O2394" i="1"/>
  <c r="P2394" i="1"/>
  <c r="Q2394" i="1" s="1"/>
  <c r="R2394" i="1"/>
  <c r="S2394" i="1"/>
  <c r="T2394" i="1"/>
  <c r="U2394" i="1"/>
  <c r="W2394" i="1"/>
  <c r="X2394" i="1"/>
  <c r="Y2394" i="1"/>
  <c r="Z2394" i="1"/>
  <c r="AA2394" i="1"/>
  <c r="AB2394" i="1"/>
  <c r="AC2394" i="1"/>
  <c r="AE2394" i="1"/>
  <c r="AF2394" i="1"/>
  <c r="AG2394" i="1" s="1"/>
  <c r="AH2394" i="1"/>
  <c r="AJ2394" i="1"/>
  <c r="AI2394" i="1" s="1"/>
  <c r="AN2394" i="1"/>
  <c r="AM2394" i="1" s="1"/>
  <c r="AQ2394" i="1"/>
  <c r="AR2394" i="1"/>
  <c r="M2395" i="1"/>
  <c r="V2395" i="1" s="1"/>
  <c r="N2395" i="1"/>
  <c r="O2395" i="1"/>
  <c r="P2395" i="1"/>
  <c r="Q2395" i="1" s="1"/>
  <c r="R2395" i="1"/>
  <c r="S2395" i="1"/>
  <c r="T2395" i="1"/>
  <c r="U2395" i="1"/>
  <c r="W2395" i="1"/>
  <c r="X2395" i="1"/>
  <c r="Y2395" i="1"/>
  <c r="Z2395" i="1"/>
  <c r="AA2395" i="1"/>
  <c r="AB2395" i="1"/>
  <c r="AC2395" i="1"/>
  <c r="AE2395" i="1"/>
  <c r="AF2395" i="1"/>
  <c r="AG2395" i="1" s="1"/>
  <c r="AH2395" i="1"/>
  <c r="AJ2395" i="1"/>
  <c r="AN2395" i="1"/>
  <c r="AM2395" i="1" s="1"/>
  <c r="AQ2395" i="1"/>
  <c r="AR2395" i="1"/>
  <c r="M2396" i="1"/>
  <c r="V2396" i="1" s="1"/>
  <c r="N2396" i="1"/>
  <c r="O2396" i="1"/>
  <c r="P2396" i="1"/>
  <c r="Q2396" i="1" s="1"/>
  <c r="R2396" i="1"/>
  <c r="S2396" i="1"/>
  <c r="T2396" i="1"/>
  <c r="U2396" i="1"/>
  <c r="W2396" i="1"/>
  <c r="X2396" i="1"/>
  <c r="Y2396" i="1"/>
  <c r="Z2396" i="1"/>
  <c r="AA2396" i="1"/>
  <c r="AB2396" i="1"/>
  <c r="AC2396" i="1"/>
  <c r="AE2396" i="1"/>
  <c r="AF2396" i="1"/>
  <c r="AG2396" i="1" s="1"/>
  <c r="AH2396" i="1"/>
  <c r="AJ2396" i="1"/>
  <c r="AI2396" i="1" s="1"/>
  <c r="AN2396" i="1"/>
  <c r="AM2396" i="1" s="1"/>
  <c r="AQ2396" i="1"/>
  <c r="AR2396" i="1"/>
  <c r="M2397" i="1"/>
  <c r="V2397" i="1" s="1"/>
  <c r="N2397" i="1"/>
  <c r="O2397" i="1"/>
  <c r="P2397" i="1"/>
  <c r="Q2397" i="1" s="1"/>
  <c r="R2397" i="1"/>
  <c r="S2397" i="1"/>
  <c r="T2397" i="1"/>
  <c r="U2397" i="1"/>
  <c r="W2397" i="1"/>
  <c r="X2397" i="1"/>
  <c r="Y2397" i="1"/>
  <c r="Z2397" i="1"/>
  <c r="AA2397" i="1"/>
  <c r="AB2397" i="1"/>
  <c r="AC2397" i="1"/>
  <c r="AE2397" i="1"/>
  <c r="AF2397" i="1"/>
  <c r="AG2397" i="1" s="1"/>
  <c r="AH2397" i="1"/>
  <c r="AJ2397" i="1"/>
  <c r="AN2397" i="1"/>
  <c r="AM2397" i="1" s="1"/>
  <c r="AQ2397" i="1"/>
  <c r="AR2397" i="1"/>
  <c r="M2398" i="1"/>
  <c r="V2398" i="1" s="1"/>
  <c r="N2398" i="1"/>
  <c r="O2398" i="1"/>
  <c r="P2398" i="1"/>
  <c r="Q2398" i="1" s="1"/>
  <c r="R2398" i="1"/>
  <c r="S2398" i="1"/>
  <c r="T2398" i="1"/>
  <c r="U2398" i="1"/>
  <c r="W2398" i="1"/>
  <c r="X2398" i="1"/>
  <c r="Y2398" i="1"/>
  <c r="Z2398" i="1"/>
  <c r="AA2398" i="1"/>
  <c r="AB2398" i="1"/>
  <c r="AC2398" i="1"/>
  <c r="AE2398" i="1"/>
  <c r="AF2398" i="1"/>
  <c r="AG2398" i="1" s="1"/>
  <c r="AH2398" i="1"/>
  <c r="AJ2398" i="1"/>
  <c r="AI2398" i="1" s="1"/>
  <c r="AN2398" i="1"/>
  <c r="AM2398" i="1" s="1"/>
  <c r="AQ2398" i="1"/>
  <c r="AR2398" i="1"/>
  <c r="M2399" i="1"/>
  <c r="V2399" i="1" s="1"/>
  <c r="N2399" i="1"/>
  <c r="O2399" i="1"/>
  <c r="P2399" i="1"/>
  <c r="Q2399" i="1" s="1"/>
  <c r="R2399" i="1"/>
  <c r="S2399" i="1"/>
  <c r="T2399" i="1"/>
  <c r="U2399" i="1"/>
  <c r="W2399" i="1"/>
  <c r="X2399" i="1"/>
  <c r="Y2399" i="1"/>
  <c r="Z2399" i="1"/>
  <c r="AA2399" i="1"/>
  <c r="AB2399" i="1"/>
  <c r="AC2399" i="1"/>
  <c r="AE2399" i="1"/>
  <c r="AF2399" i="1"/>
  <c r="AG2399" i="1" s="1"/>
  <c r="AH2399" i="1"/>
  <c r="AJ2399" i="1"/>
  <c r="AN2399" i="1"/>
  <c r="AM2399" i="1" s="1"/>
  <c r="AQ2399" i="1"/>
  <c r="AR2399" i="1"/>
  <c r="M2400" i="1"/>
  <c r="V2400" i="1" s="1"/>
  <c r="N2400" i="1"/>
  <c r="O2400" i="1"/>
  <c r="P2400" i="1"/>
  <c r="Q2400" i="1" s="1"/>
  <c r="R2400" i="1"/>
  <c r="S2400" i="1"/>
  <c r="T2400" i="1"/>
  <c r="U2400" i="1"/>
  <c r="W2400" i="1"/>
  <c r="X2400" i="1"/>
  <c r="Y2400" i="1"/>
  <c r="Z2400" i="1"/>
  <c r="AA2400" i="1"/>
  <c r="AB2400" i="1"/>
  <c r="AC2400" i="1"/>
  <c r="AE2400" i="1"/>
  <c r="AF2400" i="1"/>
  <c r="AG2400" i="1" s="1"/>
  <c r="AH2400" i="1"/>
  <c r="AJ2400" i="1"/>
  <c r="AI2400" i="1" s="1"/>
  <c r="AN2400" i="1"/>
  <c r="AM2400" i="1" s="1"/>
  <c r="AQ2400" i="1"/>
  <c r="AR2400" i="1"/>
  <c r="M2401" i="1"/>
  <c r="V2401" i="1" s="1"/>
  <c r="N2401" i="1"/>
  <c r="O2401" i="1"/>
  <c r="P2401" i="1"/>
  <c r="Q2401" i="1" s="1"/>
  <c r="R2401" i="1"/>
  <c r="S2401" i="1"/>
  <c r="T2401" i="1"/>
  <c r="U2401" i="1"/>
  <c r="W2401" i="1"/>
  <c r="X2401" i="1"/>
  <c r="Y2401" i="1"/>
  <c r="Z2401" i="1"/>
  <c r="AA2401" i="1"/>
  <c r="AB2401" i="1"/>
  <c r="AC2401" i="1"/>
  <c r="AE2401" i="1"/>
  <c r="AF2401" i="1"/>
  <c r="AG2401" i="1" s="1"/>
  <c r="AH2401" i="1"/>
  <c r="AJ2401" i="1"/>
  <c r="AI2401" i="1" s="1"/>
  <c r="AN2401" i="1"/>
  <c r="AM2401" i="1" s="1"/>
  <c r="AQ2401" i="1"/>
  <c r="AR2401" i="1"/>
  <c r="M2402" i="1"/>
  <c r="V2402" i="1" s="1"/>
  <c r="N2402" i="1"/>
  <c r="O2402" i="1"/>
  <c r="P2402" i="1"/>
  <c r="Q2402" i="1" s="1"/>
  <c r="R2402" i="1"/>
  <c r="S2402" i="1"/>
  <c r="T2402" i="1"/>
  <c r="U2402" i="1"/>
  <c r="W2402" i="1"/>
  <c r="X2402" i="1"/>
  <c r="Y2402" i="1"/>
  <c r="Z2402" i="1"/>
  <c r="AA2402" i="1"/>
  <c r="AB2402" i="1"/>
  <c r="AC2402" i="1"/>
  <c r="AE2402" i="1"/>
  <c r="AF2402" i="1"/>
  <c r="AG2402" i="1" s="1"/>
  <c r="AH2402" i="1"/>
  <c r="AJ2402" i="1"/>
  <c r="AI2402" i="1" s="1"/>
  <c r="AN2402" i="1"/>
  <c r="AQ2402" i="1"/>
  <c r="AR2402" i="1"/>
  <c r="M2403" i="1"/>
  <c r="V2403" i="1" s="1"/>
  <c r="N2403" i="1"/>
  <c r="O2403" i="1"/>
  <c r="P2403" i="1"/>
  <c r="Q2403" i="1" s="1"/>
  <c r="R2403" i="1"/>
  <c r="S2403" i="1"/>
  <c r="T2403" i="1"/>
  <c r="U2403" i="1"/>
  <c r="W2403" i="1"/>
  <c r="X2403" i="1"/>
  <c r="Y2403" i="1"/>
  <c r="Z2403" i="1"/>
  <c r="AA2403" i="1"/>
  <c r="AB2403" i="1"/>
  <c r="AC2403" i="1"/>
  <c r="AE2403" i="1"/>
  <c r="AF2403" i="1"/>
  <c r="AG2403" i="1" s="1"/>
  <c r="AH2403" i="1"/>
  <c r="AJ2403" i="1"/>
  <c r="AN2403" i="1"/>
  <c r="AM2403" i="1" s="1"/>
  <c r="AQ2403" i="1"/>
  <c r="AR2403" i="1"/>
  <c r="M2404" i="1"/>
  <c r="V2404" i="1" s="1"/>
  <c r="N2404" i="1"/>
  <c r="O2404" i="1"/>
  <c r="P2404" i="1"/>
  <c r="Q2404" i="1" s="1"/>
  <c r="R2404" i="1"/>
  <c r="S2404" i="1"/>
  <c r="T2404" i="1"/>
  <c r="U2404" i="1"/>
  <c r="W2404" i="1"/>
  <c r="X2404" i="1"/>
  <c r="Y2404" i="1"/>
  <c r="Z2404" i="1"/>
  <c r="AA2404" i="1"/>
  <c r="AB2404" i="1"/>
  <c r="AC2404" i="1"/>
  <c r="AE2404" i="1"/>
  <c r="AF2404" i="1"/>
  <c r="AG2404" i="1" s="1"/>
  <c r="AH2404" i="1"/>
  <c r="AJ2404" i="1"/>
  <c r="AI2404" i="1" s="1"/>
  <c r="AN2404" i="1"/>
  <c r="AM2404" i="1" s="1"/>
  <c r="AQ2404" i="1"/>
  <c r="AR2404" i="1"/>
  <c r="M2405" i="1"/>
  <c r="V2405" i="1" s="1"/>
  <c r="N2405" i="1"/>
  <c r="O2405" i="1"/>
  <c r="P2405" i="1"/>
  <c r="Q2405" i="1" s="1"/>
  <c r="R2405" i="1"/>
  <c r="S2405" i="1"/>
  <c r="T2405" i="1"/>
  <c r="U2405" i="1"/>
  <c r="W2405" i="1"/>
  <c r="X2405" i="1"/>
  <c r="Y2405" i="1"/>
  <c r="Z2405" i="1"/>
  <c r="AA2405" i="1"/>
  <c r="AB2405" i="1"/>
  <c r="AC2405" i="1"/>
  <c r="AE2405" i="1"/>
  <c r="AF2405" i="1"/>
  <c r="AG2405" i="1"/>
  <c r="AH2405" i="1"/>
  <c r="AJ2405" i="1"/>
  <c r="AI2405" i="1" s="1"/>
  <c r="AN2405" i="1"/>
  <c r="AM2405" i="1" s="1"/>
  <c r="AQ2405" i="1"/>
  <c r="AR2405" i="1"/>
  <c r="M2406" i="1"/>
  <c r="V2406" i="1" s="1"/>
  <c r="N2406" i="1"/>
  <c r="O2406" i="1"/>
  <c r="P2406" i="1"/>
  <c r="Q2406" i="1" s="1"/>
  <c r="R2406" i="1"/>
  <c r="S2406" i="1"/>
  <c r="T2406" i="1"/>
  <c r="U2406" i="1"/>
  <c r="W2406" i="1"/>
  <c r="X2406" i="1"/>
  <c r="Y2406" i="1"/>
  <c r="Z2406" i="1"/>
  <c r="AA2406" i="1"/>
  <c r="AB2406" i="1"/>
  <c r="AC2406" i="1"/>
  <c r="AE2406" i="1"/>
  <c r="AF2406" i="1"/>
  <c r="AG2406" i="1" s="1"/>
  <c r="AH2406" i="1"/>
  <c r="AJ2406" i="1"/>
  <c r="AI2406" i="1" s="1"/>
  <c r="AN2406" i="1"/>
  <c r="AQ2406" i="1"/>
  <c r="AR2406" i="1"/>
  <c r="M2407" i="1"/>
  <c r="V2407" i="1" s="1"/>
  <c r="N2407" i="1"/>
  <c r="O2407" i="1"/>
  <c r="P2407" i="1"/>
  <c r="Q2407" i="1"/>
  <c r="R2407" i="1"/>
  <c r="S2407" i="1"/>
  <c r="T2407" i="1"/>
  <c r="U2407" i="1"/>
  <c r="W2407" i="1"/>
  <c r="X2407" i="1"/>
  <c r="Y2407" i="1"/>
  <c r="Z2407" i="1"/>
  <c r="AA2407" i="1"/>
  <c r="AD2407" i="1" s="1"/>
  <c r="AB2407" i="1"/>
  <c r="AC2407" i="1"/>
  <c r="AE2407" i="1"/>
  <c r="AF2407" i="1"/>
  <c r="AG2407" i="1" s="1"/>
  <c r="AH2407" i="1"/>
  <c r="AJ2407" i="1"/>
  <c r="AN2407" i="1"/>
  <c r="AM2407" i="1" s="1"/>
  <c r="AQ2407" i="1"/>
  <c r="AR2407" i="1"/>
  <c r="M2408" i="1"/>
  <c r="V2408" i="1" s="1"/>
  <c r="N2408" i="1"/>
  <c r="O2408" i="1"/>
  <c r="P2408" i="1"/>
  <c r="Q2408" i="1" s="1"/>
  <c r="R2408" i="1"/>
  <c r="S2408" i="1"/>
  <c r="T2408" i="1"/>
  <c r="U2408" i="1"/>
  <c r="W2408" i="1"/>
  <c r="X2408" i="1"/>
  <c r="Y2408" i="1"/>
  <c r="Z2408" i="1"/>
  <c r="AA2408" i="1"/>
  <c r="AB2408" i="1"/>
  <c r="AC2408" i="1"/>
  <c r="AE2408" i="1"/>
  <c r="AF2408" i="1"/>
  <c r="AG2408" i="1" s="1"/>
  <c r="AH2408" i="1"/>
  <c r="AJ2408" i="1"/>
  <c r="AI2408" i="1" s="1"/>
  <c r="AN2408" i="1"/>
  <c r="AM2408" i="1" s="1"/>
  <c r="AQ2408" i="1"/>
  <c r="AR2408" i="1"/>
  <c r="M2409" i="1"/>
  <c r="V2409" i="1" s="1"/>
  <c r="N2409" i="1"/>
  <c r="O2409" i="1"/>
  <c r="P2409" i="1"/>
  <c r="Q2409" i="1" s="1"/>
  <c r="R2409" i="1"/>
  <c r="S2409" i="1"/>
  <c r="T2409" i="1"/>
  <c r="U2409" i="1"/>
  <c r="W2409" i="1"/>
  <c r="X2409" i="1"/>
  <c r="Y2409" i="1"/>
  <c r="Z2409" i="1"/>
  <c r="AA2409" i="1"/>
  <c r="AB2409" i="1"/>
  <c r="AC2409" i="1"/>
  <c r="AE2409" i="1"/>
  <c r="AF2409" i="1"/>
  <c r="AG2409" i="1" s="1"/>
  <c r="AH2409" i="1"/>
  <c r="AJ2409" i="1"/>
  <c r="AI2409" i="1" s="1"/>
  <c r="AN2409" i="1"/>
  <c r="AM2409" i="1" s="1"/>
  <c r="AQ2409" i="1"/>
  <c r="AR2409" i="1"/>
  <c r="M2410" i="1"/>
  <c r="V2410" i="1" s="1"/>
  <c r="N2410" i="1"/>
  <c r="O2410" i="1"/>
  <c r="P2410" i="1"/>
  <c r="Q2410" i="1" s="1"/>
  <c r="R2410" i="1"/>
  <c r="S2410" i="1"/>
  <c r="T2410" i="1"/>
  <c r="U2410" i="1"/>
  <c r="W2410" i="1"/>
  <c r="X2410" i="1"/>
  <c r="Y2410" i="1"/>
  <c r="Z2410" i="1"/>
  <c r="AA2410" i="1"/>
  <c r="AB2410" i="1"/>
  <c r="AC2410" i="1"/>
  <c r="AE2410" i="1"/>
  <c r="AF2410" i="1"/>
  <c r="AG2410" i="1" s="1"/>
  <c r="AH2410" i="1"/>
  <c r="AJ2410" i="1"/>
  <c r="AI2410" i="1" s="1"/>
  <c r="AN2410" i="1"/>
  <c r="AQ2410" i="1"/>
  <c r="AR2410" i="1"/>
  <c r="M2411" i="1"/>
  <c r="V2411" i="1" s="1"/>
  <c r="N2411" i="1"/>
  <c r="O2411" i="1"/>
  <c r="P2411" i="1"/>
  <c r="Q2411" i="1" s="1"/>
  <c r="R2411" i="1"/>
  <c r="S2411" i="1"/>
  <c r="T2411" i="1"/>
  <c r="U2411" i="1"/>
  <c r="W2411" i="1"/>
  <c r="X2411" i="1"/>
  <c r="Y2411" i="1"/>
  <c r="Z2411" i="1"/>
  <c r="AA2411" i="1"/>
  <c r="AD2411" i="1" s="1"/>
  <c r="AB2411" i="1"/>
  <c r="AC2411" i="1"/>
  <c r="AE2411" i="1"/>
  <c r="AF2411" i="1"/>
  <c r="AG2411" i="1" s="1"/>
  <c r="AH2411" i="1"/>
  <c r="AJ2411" i="1"/>
  <c r="AN2411" i="1"/>
  <c r="AM2411" i="1" s="1"/>
  <c r="AQ2411" i="1"/>
  <c r="AR2411" i="1"/>
  <c r="M2412" i="1"/>
  <c r="V2412" i="1" s="1"/>
  <c r="N2412" i="1"/>
  <c r="O2412" i="1"/>
  <c r="P2412" i="1"/>
  <c r="Q2412" i="1" s="1"/>
  <c r="R2412" i="1"/>
  <c r="S2412" i="1"/>
  <c r="T2412" i="1"/>
  <c r="U2412" i="1"/>
  <c r="W2412" i="1"/>
  <c r="X2412" i="1"/>
  <c r="Y2412" i="1"/>
  <c r="Z2412" i="1"/>
  <c r="AA2412" i="1"/>
  <c r="AB2412" i="1"/>
  <c r="AC2412" i="1"/>
  <c r="AE2412" i="1"/>
  <c r="AF2412" i="1"/>
  <c r="AG2412" i="1" s="1"/>
  <c r="AH2412" i="1"/>
  <c r="AJ2412" i="1"/>
  <c r="AI2412" i="1" s="1"/>
  <c r="AN2412" i="1"/>
  <c r="AM2412" i="1" s="1"/>
  <c r="AQ2412" i="1"/>
  <c r="AR2412" i="1"/>
  <c r="M2413" i="1"/>
  <c r="V2413" i="1" s="1"/>
  <c r="N2413" i="1"/>
  <c r="O2413" i="1"/>
  <c r="P2413" i="1"/>
  <c r="Q2413" i="1" s="1"/>
  <c r="R2413" i="1"/>
  <c r="S2413" i="1"/>
  <c r="T2413" i="1"/>
  <c r="U2413" i="1"/>
  <c r="W2413" i="1"/>
  <c r="X2413" i="1"/>
  <c r="Y2413" i="1"/>
  <c r="Z2413" i="1"/>
  <c r="AA2413" i="1"/>
  <c r="AB2413" i="1"/>
  <c r="AC2413" i="1"/>
  <c r="AE2413" i="1"/>
  <c r="AF2413" i="1"/>
  <c r="AG2413" i="1" s="1"/>
  <c r="AH2413" i="1"/>
  <c r="AJ2413" i="1"/>
  <c r="AI2413" i="1" s="1"/>
  <c r="AN2413" i="1"/>
  <c r="AM2413" i="1" s="1"/>
  <c r="AQ2413" i="1"/>
  <c r="AR2413" i="1"/>
  <c r="M2414" i="1"/>
  <c r="V2414" i="1" s="1"/>
  <c r="N2414" i="1"/>
  <c r="O2414" i="1"/>
  <c r="P2414" i="1"/>
  <c r="Q2414" i="1" s="1"/>
  <c r="R2414" i="1"/>
  <c r="S2414" i="1"/>
  <c r="T2414" i="1"/>
  <c r="U2414" i="1"/>
  <c r="W2414" i="1"/>
  <c r="X2414" i="1"/>
  <c r="Y2414" i="1"/>
  <c r="Z2414" i="1"/>
  <c r="AA2414" i="1"/>
  <c r="AB2414" i="1"/>
  <c r="AC2414" i="1"/>
  <c r="AE2414" i="1"/>
  <c r="AF2414" i="1"/>
  <c r="AG2414" i="1" s="1"/>
  <c r="AH2414" i="1"/>
  <c r="AJ2414" i="1"/>
  <c r="AI2414" i="1" s="1"/>
  <c r="AN2414" i="1"/>
  <c r="AQ2414" i="1"/>
  <c r="AR2414" i="1"/>
  <c r="M2415" i="1"/>
  <c r="V2415" i="1" s="1"/>
  <c r="N2415" i="1"/>
  <c r="O2415" i="1"/>
  <c r="P2415" i="1"/>
  <c r="Q2415" i="1" s="1"/>
  <c r="R2415" i="1"/>
  <c r="S2415" i="1"/>
  <c r="T2415" i="1"/>
  <c r="U2415" i="1"/>
  <c r="W2415" i="1"/>
  <c r="X2415" i="1"/>
  <c r="Y2415" i="1"/>
  <c r="Z2415" i="1"/>
  <c r="AA2415" i="1"/>
  <c r="AB2415" i="1"/>
  <c r="AC2415" i="1"/>
  <c r="AE2415" i="1"/>
  <c r="AF2415" i="1"/>
  <c r="AG2415" i="1" s="1"/>
  <c r="AH2415" i="1"/>
  <c r="AJ2415" i="1"/>
  <c r="AN2415" i="1"/>
  <c r="AM2415" i="1" s="1"/>
  <c r="AQ2415" i="1"/>
  <c r="AR2415" i="1"/>
  <c r="M2416" i="1"/>
  <c r="V2416" i="1" s="1"/>
  <c r="N2416" i="1"/>
  <c r="O2416" i="1"/>
  <c r="P2416" i="1"/>
  <c r="Q2416" i="1" s="1"/>
  <c r="R2416" i="1"/>
  <c r="S2416" i="1"/>
  <c r="T2416" i="1"/>
  <c r="U2416" i="1"/>
  <c r="W2416" i="1"/>
  <c r="X2416" i="1"/>
  <c r="Y2416" i="1"/>
  <c r="Z2416" i="1"/>
  <c r="AA2416" i="1"/>
  <c r="AB2416" i="1"/>
  <c r="AC2416" i="1"/>
  <c r="AE2416" i="1"/>
  <c r="AF2416" i="1"/>
  <c r="AG2416" i="1" s="1"/>
  <c r="AH2416" i="1"/>
  <c r="AJ2416" i="1"/>
  <c r="AI2416" i="1" s="1"/>
  <c r="AN2416" i="1"/>
  <c r="AM2416" i="1" s="1"/>
  <c r="AQ2416" i="1"/>
  <c r="AR2416" i="1"/>
  <c r="M2417" i="1"/>
  <c r="V2417" i="1" s="1"/>
  <c r="N2417" i="1"/>
  <c r="O2417" i="1"/>
  <c r="P2417" i="1"/>
  <c r="Q2417" i="1" s="1"/>
  <c r="R2417" i="1"/>
  <c r="S2417" i="1"/>
  <c r="T2417" i="1"/>
  <c r="U2417" i="1"/>
  <c r="W2417" i="1"/>
  <c r="X2417" i="1"/>
  <c r="Y2417" i="1"/>
  <c r="Z2417" i="1"/>
  <c r="AA2417" i="1"/>
  <c r="AB2417" i="1"/>
  <c r="AC2417" i="1"/>
  <c r="AE2417" i="1"/>
  <c r="AF2417" i="1"/>
  <c r="AG2417" i="1" s="1"/>
  <c r="AH2417" i="1"/>
  <c r="AJ2417" i="1"/>
  <c r="AI2417" i="1" s="1"/>
  <c r="AN2417" i="1"/>
  <c r="AM2417" i="1" s="1"/>
  <c r="AQ2417" i="1"/>
  <c r="AR2417" i="1"/>
  <c r="M2418" i="1"/>
  <c r="V2418" i="1" s="1"/>
  <c r="N2418" i="1"/>
  <c r="O2418" i="1"/>
  <c r="P2418" i="1"/>
  <c r="Q2418" i="1" s="1"/>
  <c r="R2418" i="1"/>
  <c r="S2418" i="1"/>
  <c r="T2418" i="1"/>
  <c r="U2418" i="1"/>
  <c r="W2418" i="1"/>
  <c r="X2418" i="1"/>
  <c r="Y2418" i="1"/>
  <c r="Z2418" i="1"/>
  <c r="AA2418" i="1"/>
  <c r="AB2418" i="1"/>
  <c r="AC2418" i="1"/>
  <c r="AE2418" i="1"/>
  <c r="AF2418" i="1"/>
  <c r="AG2418" i="1" s="1"/>
  <c r="AH2418" i="1"/>
  <c r="AJ2418" i="1"/>
  <c r="AI2418" i="1" s="1"/>
  <c r="AN2418" i="1"/>
  <c r="AQ2418" i="1"/>
  <c r="AR2418" i="1"/>
  <c r="M2419" i="1"/>
  <c r="V2419" i="1" s="1"/>
  <c r="N2419" i="1"/>
  <c r="O2419" i="1"/>
  <c r="P2419" i="1"/>
  <c r="Q2419" i="1" s="1"/>
  <c r="R2419" i="1"/>
  <c r="S2419" i="1"/>
  <c r="T2419" i="1"/>
  <c r="U2419" i="1"/>
  <c r="W2419" i="1"/>
  <c r="X2419" i="1"/>
  <c r="Y2419" i="1"/>
  <c r="Z2419" i="1"/>
  <c r="AA2419" i="1"/>
  <c r="AB2419" i="1"/>
  <c r="AC2419" i="1"/>
  <c r="AE2419" i="1"/>
  <c r="AF2419" i="1"/>
  <c r="AG2419" i="1" s="1"/>
  <c r="AH2419" i="1"/>
  <c r="AJ2419" i="1"/>
  <c r="AN2419" i="1"/>
  <c r="AM2419" i="1" s="1"/>
  <c r="AQ2419" i="1"/>
  <c r="AR2419" i="1"/>
  <c r="M2420" i="1"/>
  <c r="V2420" i="1" s="1"/>
  <c r="N2420" i="1"/>
  <c r="O2420" i="1"/>
  <c r="P2420" i="1"/>
  <c r="Q2420" i="1" s="1"/>
  <c r="R2420" i="1"/>
  <c r="S2420" i="1"/>
  <c r="T2420" i="1"/>
  <c r="U2420" i="1"/>
  <c r="W2420" i="1"/>
  <c r="X2420" i="1"/>
  <c r="Y2420" i="1"/>
  <c r="Z2420" i="1"/>
  <c r="AA2420" i="1"/>
  <c r="AB2420" i="1"/>
  <c r="AC2420" i="1"/>
  <c r="AE2420" i="1"/>
  <c r="AF2420" i="1"/>
  <c r="AG2420" i="1" s="1"/>
  <c r="AH2420" i="1"/>
  <c r="AJ2420" i="1"/>
  <c r="AI2420" i="1" s="1"/>
  <c r="AN2420" i="1"/>
  <c r="AM2420" i="1" s="1"/>
  <c r="AQ2420" i="1"/>
  <c r="AR2420" i="1"/>
  <c r="M2421" i="1"/>
  <c r="V2421" i="1" s="1"/>
  <c r="N2421" i="1"/>
  <c r="O2421" i="1"/>
  <c r="P2421" i="1"/>
  <c r="Q2421" i="1" s="1"/>
  <c r="R2421" i="1"/>
  <c r="S2421" i="1"/>
  <c r="T2421" i="1"/>
  <c r="U2421" i="1"/>
  <c r="W2421" i="1"/>
  <c r="X2421" i="1"/>
  <c r="Y2421" i="1"/>
  <c r="Z2421" i="1"/>
  <c r="AA2421" i="1"/>
  <c r="AB2421" i="1"/>
  <c r="AC2421" i="1"/>
  <c r="AE2421" i="1"/>
  <c r="AF2421" i="1"/>
  <c r="AG2421" i="1"/>
  <c r="AH2421" i="1"/>
  <c r="AJ2421" i="1"/>
  <c r="AI2421" i="1" s="1"/>
  <c r="AN2421" i="1"/>
  <c r="AM2421" i="1" s="1"/>
  <c r="AQ2421" i="1"/>
  <c r="AR2421" i="1"/>
  <c r="M2422" i="1"/>
  <c r="V2422" i="1" s="1"/>
  <c r="N2422" i="1"/>
  <c r="O2422" i="1"/>
  <c r="P2422" i="1"/>
  <c r="Q2422" i="1" s="1"/>
  <c r="R2422" i="1"/>
  <c r="S2422" i="1"/>
  <c r="T2422" i="1"/>
  <c r="U2422" i="1"/>
  <c r="W2422" i="1"/>
  <c r="X2422" i="1"/>
  <c r="Y2422" i="1"/>
  <c r="Z2422" i="1"/>
  <c r="AA2422" i="1"/>
  <c r="AB2422" i="1"/>
  <c r="AC2422" i="1"/>
  <c r="AE2422" i="1"/>
  <c r="AF2422" i="1"/>
  <c r="AG2422" i="1" s="1"/>
  <c r="AH2422" i="1"/>
  <c r="AJ2422" i="1"/>
  <c r="AI2422" i="1" s="1"/>
  <c r="AN2422" i="1"/>
  <c r="AQ2422" i="1"/>
  <c r="AR2422" i="1"/>
  <c r="M2423" i="1"/>
  <c r="V2423" i="1" s="1"/>
  <c r="N2423" i="1"/>
  <c r="O2423" i="1"/>
  <c r="P2423" i="1"/>
  <c r="Q2423" i="1"/>
  <c r="R2423" i="1"/>
  <c r="S2423" i="1"/>
  <c r="T2423" i="1"/>
  <c r="U2423" i="1"/>
  <c r="W2423" i="1"/>
  <c r="X2423" i="1"/>
  <c r="Y2423" i="1"/>
  <c r="Z2423" i="1"/>
  <c r="AA2423" i="1"/>
  <c r="AB2423" i="1"/>
  <c r="AC2423" i="1"/>
  <c r="AE2423" i="1"/>
  <c r="AF2423" i="1"/>
  <c r="AG2423" i="1" s="1"/>
  <c r="AH2423" i="1"/>
  <c r="AJ2423" i="1"/>
  <c r="AN2423" i="1"/>
  <c r="AM2423" i="1" s="1"/>
  <c r="AQ2423" i="1"/>
  <c r="AR2423" i="1"/>
  <c r="M2424" i="1"/>
  <c r="V2424" i="1" s="1"/>
  <c r="N2424" i="1"/>
  <c r="O2424" i="1"/>
  <c r="P2424" i="1"/>
  <c r="Q2424" i="1" s="1"/>
  <c r="R2424" i="1"/>
  <c r="S2424" i="1"/>
  <c r="T2424" i="1"/>
  <c r="U2424" i="1"/>
  <c r="W2424" i="1"/>
  <c r="X2424" i="1"/>
  <c r="Y2424" i="1"/>
  <c r="Z2424" i="1"/>
  <c r="AA2424" i="1"/>
  <c r="AB2424" i="1"/>
  <c r="AC2424" i="1"/>
  <c r="AE2424" i="1"/>
  <c r="AF2424" i="1"/>
  <c r="AG2424" i="1" s="1"/>
  <c r="AH2424" i="1"/>
  <c r="AJ2424" i="1"/>
  <c r="AI2424" i="1" s="1"/>
  <c r="AN2424" i="1"/>
  <c r="AM2424" i="1" s="1"/>
  <c r="AQ2424" i="1"/>
  <c r="AR2424" i="1"/>
  <c r="M2425" i="1"/>
  <c r="V2425" i="1" s="1"/>
  <c r="N2425" i="1"/>
  <c r="O2425" i="1"/>
  <c r="P2425" i="1"/>
  <c r="Q2425" i="1" s="1"/>
  <c r="R2425" i="1"/>
  <c r="S2425" i="1"/>
  <c r="T2425" i="1"/>
  <c r="U2425" i="1"/>
  <c r="W2425" i="1"/>
  <c r="X2425" i="1"/>
  <c r="Y2425" i="1"/>
  <c r="Z2425" i="1"/>
  <c r="AA2425" i="1"/>
  <c r="AB2425" i="1"/>
  <c r="AC2425" i="1"/>
  <c r="AE2425" i="1"/>
  <c r="AF2425" i="1"/>
  <c r="AG2425" i="1" s="1"/>
  <c r="AH2425" i="1"/>
  <c r="AJ2425" i="1"/>
  <c r="AI2425" i="1" s="1"/>
  <c r="AN2425" i="1"/>
  <c r="AM2425" i="1" s="1"/>
  <c r="AQ2425" i="1"/>
  <c r="AR2425" i="1"/>
  <c r="M2426" i="1"/>
  <c r="V2426" i="1" s="1"/>
  <c r="N2426" i="1"/>
  <c r="O2426" i="1"/>
  <c r="P2426" i="1"/>
  <c r="Q2426" i="1" s="1"/>
  <c r="R2426" i="1"/>
  <c r="S2426" i="1"/>
  <c r="T2426" i="1"/>
  <c r="U2426" i="1"/>
  <c r="W2426" i="1"/>
  <c r="X2426" i="1"/>
  <c r="Y2426" i="1"/>
  <c r="Z2426" i="1"/>
  <c r="AA2426" i="1"/>
  <c r="AB2426" i="1"/>
  <c r="AC2426" i="1"/>
  <c r="AE2426" i="1"/>
  <c r="AF2426" i="1"/>
  <c r="AG2426" i="1" s="1"/>
  <c r="AH2426" i="1"/>
  <c r="AJ2426" i="1"/>
  <c r="AN2426" i="1"/>
  <c r="AO2426" i="1" s="1"/>
  <c r="AP2426" i="1" s="1"/>
  <c r="AQ2426" i="1"/>
  <c r="AR2426" i="1"/>
  <c r="M2427" i="1"/>
  <c r="V2427" i="1" s="1"/>
  <c r="N2427" i="1"/>
  <c r="O2427" i="1"/>
  <c r="P2427" i="1"/>
  <c r="Q2427" i="1" s="1"/>
  <c r="R2427" i="1"/>
  <c r="S2427" i="1"/>
  <c r="T2427" i="1"/>
  <c r="U2427" i="1"/>
  <c r="W2427" i="1"/>
  <c r="X2427" i="1"/>
  <c r="Y2427" i="1"/>
  <c r="Z2427" i="1"/>
  <c r="AA2427" i="1"/>
  <c r="AB2427" i="1"/>
  <c r="AC2427" i="1"/>
  <c r="AE2427" i="1"/>
  <c r="AF2427" i="1"/>
  <c r="AG2427" i="1" s="1"/>
  <c r="AH2427" i="1"/>
  <c r="AJ2427" i="1"/>
  <c r="AK2427" i="1" s="1"/>
  <c r="AL2427" i="1" s="1"/>
  <c r="AN2427" i="1"/>
  <c r="AO2427" i="1" s="1"/>
  <c r="AP2427" i="1" s="1"/>
  <c r="AQ2427" i="1"/>
  <c r="AR2427" i="1"/>
  <c r="M2428" i="1"/>
  <c r="V2428" i="1" s="1"/>
  <c r="N2428" i="1"/>
  <c r="O2428" i="1"/>
  <c r="P2428" i="1"/>
  <c r="Q2428" i="1" s="1"/>
  <c r="R2428" i="1"/>
  <c r="S2428" i="1"/>
  <c r="T2428" i="1"/>
  <c r="U2428" i="1"/>
  <c r="W2428" i="1"/>
  <c r="X2428" i="1"/>
  <c r="Y2428" i="1"/>
  <c r="Z2428" i="1"/>
  <c r="AA2428" i="1"/>
  <c r="AB2428" i="1"/>
  <c r="AC2428" i="1"/>
  <c r="AE2428" i="1"/>
  <c r="AF2428" i="1"/>
  <c r="AG2428" i="1" s="1"/>
  <c r="AH2428" i="1"/>
  <c r="AJ2428" i="1"/>
  <c r="AN2428" i="1"/>
  <c r="AO2428" i="1" s="1"/>
  <c r="AP2428" i="1" s="1"/>
  <c r="AQ2428" i="1"/>
  <c r="AR2428" i="1"/>
  <c r="M2429" i="1"/>
  <c r="V2429" i="1" s="1"/>
  <c r="N2429" i="1"/>
  <c r="O2429" i="1"/>
  <c r="P2429" i="1"/>
  <c r="Q2429" i="1" s="1"/>
  <c r="R2429" i="1"/>
  <c r="S2429" i="1"/>
  <c r="T2429" i="1"/>
  <c r="U2429" i="1"/>
  <c r="W2429" i="1"/>
  <c r="X2429" i="1"/>
  <c r="Y2429" i="1"/>
  <c r="Z2429" i="1"/>
  <c r="AA2429" i="1"/>
  <c r="AB2429" i="1"/>
  <c r="AC2429" i="1"/>
  <c r="AE2429" i="1"/>
  <c r="AF2429" i="1"/>
  <c r="AG2429" i="1" s="1"/>
  <c r="AH2429" i="1"/>
  <c r="AI2429" i="1"/>
  <c r="AJ2429" i="1"/>
  <c r="AK2429" i="1" s="1"/>
  <c r="AL2429" i="1" s="1"/>
  <c r="AN2429" i="1"/>
  <c r="AO2429" i="1" s="1"/>
  <c r="AP2429" i="1" s="1"/>
  <c r="AQ2429" i="1"/>
  <c r="AR2429" i="1"/>
  <c r="M2430" i="1"/>
  <c r="V2430" i="1" s="1"/>
  <c r="N2430" i="1"/>
  <c r="O2430" i="1"/>
  <c r="P2430" i="1"/>
  <c r="Q2430" i="1" s="1"/>
  <c r="R2430" i="1"/>
  <c r="S2430" i="1"/>
  <c r="T2430" i="1"/>
  <c r="U2430" i="1"/>
  <c r="W2430" i="1"/>
  <c r="X2430" i="1"/>
  <c r="Y2430" i="1"/>
  <c r="Z2430" i="1"/>
  <c r="AA2430" i="1"/>
  <c r="AB2430" i="1"/>
  <c r="AC2430" i="1"/>
  <c r="AE2430" i="1"/>
  <c r="AF2430" i="1"/>
  <c r="AG2430" i="1" s="1"/>
  <c r="AH2430" i="1"/>
  <c r="AJ2430" i="1"/>
  <c r="AN2430" i="1"/>
  <c r="AO2430" i="1" s="1"/>
  <c r="AP2430" i="1" s="1"/>
  <c r="AQ2430" i="1"/>
  <c r="AR2430" i="1"/>
  <c r="M2431" i="1"/>
  <c r="V2431" i="1" s="1"/>
  <c r="N2431" i="1"/>
  <c r="O2431" i="1"/>
  <c r="P2431" i="1"/>
  <c r="Q2431" i="1" s="1"/>
  <c r="R2431" i="1"/>
  <c r="S2431" i="1"/>
  <c r="T2431" i="1"/>
  <c r="U2431" i="1"/>
  <c r="W2431" i="1"/>
  <c r="X2431" i="1"/>
  <c r="Y2431" i="1"/>
  <c r="Z2431" i="1"/>
  <c r="AA2431" i="1"/>
  <c r="AB2431" i="1"/>
  <c r="AC2431" i="1"/>
  <c r="AE2431" i="1"/>
  <c r="AF2431" i="1"/>
  <c r="AG2431" i="1" s="1"/>
  <c r="AH2431" i="1"/>
  <c r="AJ2431" i="1"/>
  <c r="AN2431" i="1"/>
  <c r="AO2431" i="1" s="1"/>
  <c r="AP2431" i="1" s="1"/>
  <c r="AQ2431" i="1"/>
  <c r="AR2431" i="1"/>
  <c r="M2432" i="1"/>
  <c r="V2432" i="1" s="1"/>
  <c r="N2432" i="1"/>
  <c r="O2432" i="1"/>
  <c r="P2432" i="1"/>
  <c r="Q2432" i="1" s="1"/>
  <c r="R2432" i="1"/>
  <c r="S2432" i="1"/>
  <c r="T2432" i="1"/>
  <c r="U2432" i="1"/>
  <c r="W2432" i="1"/>
  <c r="X2432" i="1"/>
  <c r="Y2432" i="1"/>
  <c r="Z2432" i="1"/>
  <c r="AA2432" i="1"/>
  <c r="AB2432" i="1"/>
  <c r="AC2432" i="1"/>
  <c r="AE2432" i="1"/>
  <c r="AF2432" i="1"/>
  <c r="AG2432" i="1" s="1"/>
  <c r="AH2432" i="1"/>
  <c r="AJ2432" i="1"/>
  <c r="AN2432" i="1"/>
  <c r="AO2432" i="1" s="1"/>
  <c r="AP2432" i="1" s="1"/>
  <c r="AQ2432" i="1"/>
  <c r="AR2432" i="1"/>
  <c r="M2433" i="1"/>
  <c r="V2433" i="1" s="1"/>
  <c r="N2433" i="1"/>
  <c r="O2433" i="1"/>
  <c r="P2433" i="1"/>
  <c r="Q2433" i="1" s="1"/>
  <c r="R2433" i="1"/>
  <c r="S2433" i="1"/>
  <c r="T2433" i="1"/>
  <c r="U2433" i="1"/>
  <c r="W2433" i="1"/>
  <c r="X2433" i="1"/>
  <c r="Y2433" i="1"/>
  <c r="Z2433" i="1"/>
  <c r="AA2433" i="1"/>
  <c r="AB2433" i="1"/>
  <c r="AC2433" i="1"/>
  <c r="AE2433" i="1"/>
  <c r="AF2433" i="1"/>
  <c r="AG2433" i="1" s="1"/>
  <c r="AH2433" i="1"/>
  <c r="AI2433" i="1"/>
  <c r="AJ2433" i="1"/>
  <c r="AK2433" i="1" s="1"/>
  <c r="AL2433" i="1" s="1"/>
  <c r="AN2433" i="1"/>
  <c r="AO2433" i="1" s="1"/>
  <c r="AP2433" i="1" s="1"/>
  <c r="AQ2433" i="1"/>
  <c r="AR2433" i="1"/>
  <c r="M2434" i="1"/>
  <c r="V2434" i="1" s="1"/>
  <c r="N2434" i="1"/>
  <c r="O2434" i="1"/>
  <c r="P2434" i="1"/>
  <c r="Q2434" i="1" s="1"/>
  <c r="R2434" i="1"/>
  <c r="S2434" i="1"/>
  <c r="T2434" i="1"/>
  <c r="U2434" i="1"/>
  <c r="W2434" i="1"/>
  <c r="X2434" i="1"/>
  <c r="Y2434" i="1"/>
  <c r="Z2434" i="1"/>
  <c r="AA2434" i="1"/>
  <c r="AB2434" i="1"/>
  <c r="AC2434" i="1"/>
  <c r="AE2434" i="1"/>
  <c r="AF2434" i="1"/>
  <c r="AG2434" i="1" s="1"/>
  <c r="AH2434" i="1"/>
  <c r="AJ2434" i="1"/>
  <c r="AN2434" i="1"/>
  <c r="AO2434" i="1" s="1"/>
  <c r="AP2434" i="1" s="1"/>
  <c r="AQ2434" i="1"/>
  <c r="AR2434" i="1"/>
  <c r="M2435" i="1"/>
  <c r="V2435" i="1" s="1"/>
  <c r="N2435" i="1"/>
  <c r="O2435" i="1"/>
  <c r="P2435" i="1"/>
  <c r="Q2435" i="1" s="1"/>
  <c r="R2435" i="1"/>
  <c r="S2435" i="1"/>
  <c r="T2435" i="1"/>
  <c r="U2435" i="1"/>
  <c r="W2435" i="1"/>
  <c r="X2435" i="1"/>
  <c r="Y2435" i="1"/>
  <c r="Z2435" i="1"/>
  <c r="AA2435" i="1"/>
  <c r="AB2435" i="1"/>
  <c r="AC2435" i="1"/>
  <c r="AE2435" i="1"/>
  <c r="AF2435" i="1"/>
  <c r="AG2435" i="1" s="1"/>
  <c r="AH2435" i="1"/>
  <c r="AJ2435" i="1"/>
  <c r="AK2435" i="1" s="1"/>
  <c r="AL2435" i="1" s="1"/>
  <c r="AN2435" i="1"/>
  <c r="AO2435" i="1" s="1"/>
  <c r="AP2435" i="1" s="1"/>
  <c r="AQ2435" i="1"/>
  <c r="AR2435" i="1"/>
  <c r="M2436" i="1"/>
  <c r="V2436" i="1" s="1"/>
  <c r="N2436" i="1"/>
  <c r="O2436" i="1"/>
  <c r="P2436" i="1"/>
  <c r="Q2436" i="1" s="1"/>
  <c r="R2436" i="1"/>
  <c r="S2436" i="1"/>
  <c r="T2436" i="1"/>
  <c r="U2436" i="1"/>
  <c r="W2436" i="1"/>
  <c r="X2436" i="1"/>
  <c r="Y2436" i="1"/>
  <c r="Z2436" i="1"/>
  <c r="AA2436" i="1"/>
  <c r="AB2436" i="1"/>
  <c r="AC2436" i="1"/>
  <c r="AE2436" i="1"/>
  <c r="AF2436" i="1"/>
  <c r="AG2436" i="1" s="1"/>
  <c r="AH2436" i="1"/>
  <c r="AJ2436" i="1"/>
  <c r="AN2436" i="1"/>
  <c r="AO2436" i="1" s="1"/>
  <c r="AP2436" i="1" s="1"/>
  <c r="AQ2436" i="1"/>
  <c r="AR2436" i="1"/>
  <c r="M2437" i="1"/>
  <c r="V2437" i="1" s="1"/>
  <c r="N2437" i="1"/>
  <c r="O2437" i="1"/>
  <c r="P2437" i="1"/>
  <c r="Q2437" i="1" s="1"/>
  <c r="R2437" i="1"/>
  <c r="S2437" i="1"/>
  <c r="T2437" i="1"/>
  <c r="U2437" i="1"/>
  <c r="W2437" i="1"/>
  <c r="X2437" i="1"/>
  <c r="Y2437" i="1"/>
  <c r="Z2437" i="1"/>
  <c r="AA2437" i="1"/>
  <c r="AB2437" i="1"/>
  <c r="AC2437" i="1"/>
  <c r="AE2437" i="1"/>
  <c r="AF2437" i="1"/>
  <c r="AG2437" i="1" s="1"/>
  <c r="AH2437" i="1"/>
  <c r="AJ2437" i="1"/>
  <c r="AK2437" i="1" s="1"/>
  <c r="AL2437" i="1" s="1"/>
  <c r="AN2437" i="1"/>
  <c r="AO2437" i="1" s="1"/>
  <c r="AP2437" i="1" s="1"/>
  <c r="AQ2437" i="1"/>
  <c r="AR2437" i="1"/>
  <c r="M2438" i="1"/>
  <c r="V2438" i="1" s="1"/>
  <c r="N2438" i="1"/>
  <c r="O2438" i="1"/>
  <c r="P2438" i="1"/>
  <c r="Q2438" i="1" s="1"/>
  <c r="R2438" i="1"/>
  <c r="S2438" i="1"/>
  <c r="T2438" i="1"/>
  <c r="U2438" i="1"/>
  <c r="W2438" i="1"/>
  <c r="X2438" i="1"/>
  <c r="Y2438" i="1"/>
  <c r="Z2438" i="1"/>
  <c r="AA2438" i="1"/>
  <c r="AB2438" i="1"/>
  <c r="AC2438" i="1"/>
  <c r="AE2438" i="1"/>
  <c r="AF2438" i="1"/>
  <c r="AG2438" i="1" s="1"/>
  <c r="AH2438" i="1"/>
  <c r="AJ2438" i="1"/>
  <c r="AN2438" i="1"/>
  <c r="AO2438" i="1" s="1"/>
  <c r="AP2438" i="1" s="1"/>
  <c r="AQ2438" i="1"/>
  <c r="AR2438" i="1"/>
  <c r="M2439" i="1"/>
  <c r="V2439" i="1" s="1"/>
  <c r="N2439" i="1"/>
  <c r="O2439" i="1"/>
  <c r="P2439" i="1"/>
  <c r="Q2439" i="1" s="1"/>
  <c r="R2439" i="1"/>
  <c r="S2439" i="1"/>
  <c r="T2439" i="1"/>
  <c r="U2439" i="1"/>
  <c r="W2439" i="1"/>
  <c r="X2439" i="1"/>
  <c r="Y2439" i="1"/>
  <c r="Z2439" i="1"/>
  <c r="AA2439" i="1"/>
  <c r="AB2439" i="1"/>
  <c r="AC2439" i="1"/>
  <c r="AE2439" i="1"/>
  <c r="AF2439" i="1"/>
  <c r="AG2439" i="1" s="1"/>
  <c r="AH2439" i="1"/>
  <c r="AJ2439" i="1"/>
  <c r="AN2439" i="1"/>
  <c r="AO2439" i="1" s="1"/>
  <c r="AP2439" i="1" s="1"/>
  <c r="AQ2439" i="1"/>
  <c r="AR2439" i="1"/>
  <c r="M2440" i="1"/>
  <c r="V2440" i="1" s="1"/>
  <c r="N2440" i="1"/>
  <c r="O2440" i="1"/>
  <c r="P2440" i="1"/>
  <c r="Q2440" i="1" s="1"/>
  <c r="R2440" i="1"/>
  <c r="S2440" i="1"/>
  <c r="T2440" i="1"/>
  <c r="U2440" i="1"/>
  <c r="W2440" i="1"/>
  <c r="X2440" i="1"/>
  <c r="Y2440" i="1"/>
  <c r="Z2440" i="1"/>
  <c r="AA2440" i="1"/>
  <c r="AB2440" i="1"/>
  <c r="AC2440" i="1"/>
  <c r="AE2440" i="1"/>
  <c r="AF2440" i="1"/>
  <c r="AG2440" i="1" s="1"/>
  <c r="AH2440" i="1"/>
  <c r="AJ2440" i="1"/>
  <c r="AN2440" i="1"/>
  <c r="AO2440" i="1" s="1"/>
  <c r="AP2440" i="1" s="1"/>
  <c r="AQ2440" i="1"/>
  <c r="AR2440" i="1"/>
  <c r="M2441" i="1"/>
  <c r="V2441" i="1" s="1"/>
  <c r="N2441" i="1"/>
  <c r="O2441" i="1"/>
  <c r="P2441" i="1"/>
  <c r="Q2441" i="1" s="1"/>
  <c r="R2441" i="1"/>
  <c r="S2441" i="1"/>
  <c r="T2441" i="1"/>
  <c r="U2441" i="1"/>
  <c r="W2441" i="1"/>
  <c r="X2441" i="1"/>
  <c r="Y2441" i="1"/>
  <c r="Z2441" i="1"/>
  <c r="AA2441" i="1"/>
  <c r="AB2441" i="1"/>
  <c r="AC2441" i="1"/>
  <c r="AE2441" i="1"/>
  <c r="AF2441" i="1"/>
  <c r="AG2441" i="1" s="1"/>
  <c r="AH2441" i="1"/>
  <c r="AJ2441" i="1"/>
  <c r="AK2441" i="1" s="1"/>
  <c r="AL2441" i="1" s="1"/>
  <c r="AN2441" i="1"/>
  <c r="AO2441" i="1" s="1"/>
  <c r="AP2441" i="1" s="1"/>
  <c r="AQ2441" i="1"/>
  <c r="AR2441" i="1"/>
  <c r="M2442" i="1"/>
  <c r="V2442" i="1" s="1"/>
  <c r="N2442" i="1"/>
  <c r="O2442" i="1"/>
  <c r="P2442" i="1"/>
  <c r="Q2442" i="1" s="1"/>
  <c r="R2442" i="1"/>
  <c r="S2442" i="1"/>
  <c r="T2442" i="1"/>
  <c r="U2442" i="1"/>
  <c r="W2442" i="1"/>
  <c r="X2442" i="1"/>
  <c r="Y2442" i="1"/>
  <c r="Z2442" i="1"/>
  <c r="AA2442" i="1"/>
  <c r="AB2442" i="1"/>
  <c r="AC2442" i="1"/>
  <c r="AE2442" i="1"/>
  <c r="AF2442" i="1"/>
  <c r="AG2442" i="1" s="1"/>
  <c r="AH2442" i="1"/>
  <c r="AJ2442" i="1"/>
  <c r="AN2442" i="1"/>
  <c r="AO2442" i="1" s="1"/>
  <c r="AP2442" i="1" s="1"/>
  <c r="AQ2442" i="1"/>
  <c r="AR2442" i="1"/>
  <c r="M2443" i="1"/>
  <c r="V2443" i="1" s="1"/>
  <c r="N2443" i="1"/>
  <c r="O2443" i="1"/>
  <c r="P2443" i="1"/>
  <c r="Q2443" i="1" s="1"/>
  <c r="R2443" i="1"/>
  <c r="S2443" i="1"/>
  <c r="T2443" i="1"/>
  <c r="U2443" i="1"/>
  <c r="W2443" i="1"/>
  <c r="X2443" i="1"/>
  <c r="Y2443" i="1"/>
  <c r="Z2443" i="1"/>
  <c r="AA2443" i="1"/>
  <c r="AB2443" i="1"/>
  <c r="AC2443" i="1"/>
  <c r="AE2443" i="1"/>
  <c r="AF2443" i="1"/>
  <c r="AG2443" i="1" s="1"/>
  <c r="AH2443" i="1"/>
  <c r="AJ2443" i="1"/>
  <c r="AK2443" i="1" s="1"/>
  <c r="AL2443" i="1" s="1"/>
  <c r="AN2443" i="1"/>
  <c r="AO2443" i="1" s="1"/>
  <c r="AP2443" i="1" s="1"/>
  <c r="AQ2443" i="1"/>
  <c r="AR2443" i="1"/>
  <c r="M2444" i="1"/>
  <c r="V2444" i="1" s="1"/>
  <c r="N2444" i="1"/>
  <c r="O2444" i="1"/>
  <c r="P2444" i="1"/>
  <c r="Q2444" i="1" s="1"/>
  <c r="R2444" i="1"/>
  <c r="S2444" i="1"/>
  <c r="T2444" i="1"/>
  <c r="U2444" i="1"/>
  <c r="W2444" i="1"/>
  <c r="X2444" i="1"/>
  <c r="Y2444" i="1"/>
  <c r="Z2444" i="1"/>
  <c r="AA2444" i="1"/>
  <c r="AB2444" i="1"/>
  <c r="AC2444" i="1"/>
  <c r="AE2444" i="1"/>
  <c r="AF2444" i="1"/>
  <c r="AG2444" i="1" s="1"/>
  <c r="AH2444" i="1"/>
  <c r="AJ2444" i="1"/>
  <c r="AN2444" i="1"/>
  <c r="AO2444" i="1" s="1"/>
  <c r="AP2444" i="1" s="1"/>
  <c r="AQ2444" i="1"/>
  <c r="AR2444" i="1"/>
  <c r="M2445" i="1"/>
  <c r="V2445" i="1" s="1"/>
  <c r="N2445" i="1"/>
  <c r="O2445" i="1"/>
  <c r="P2445" i="1"/>
  <c r="Q2445" i="1" s="1"/>
  <c r="R2445" i="1"/>
  <c r="S2445" i="1"/>
  <c r="T2445" i="1"/>
  <c r="U2445" i="1"/>
  <c r="W2445" i="1"/>
  <c r="X2445" i="1"/>
  <c r="Y2445" i="1"/>
  <c r="Z2445" i="1"/>
  <c r="AA2445" i="1"/>
  <c r="AB2445" i="1"/>
  <c r="AC2445" i="1"/>
  <c r="AE2445" i="1"/>
  <c r="AF2445" i="1"/>
  <c r="AG2445" i="1" s="1"/>
  <c r="AH2445" i="1"/>
  <c r="AJ2445" i="1"/>
  <c r="AN2445" i="1"/>
  <c r="AO2445" i="1" s="1"/>
  <c r="AP2445" i="1" s="1"/>
  <c r="AQ2445" i="1"/>
  <c r="AR2445" i="1"/>
  <c r="M2446" i="1"/>
  <c r="V2446" i="1" s="1"/>
  <c r="N2446" i="1"/>
  <c r="O2446" i="1"/>
  <c r="P2446" i="1"/>
  <c r="Q2446" i="1" s="1"/>
  <c r="R2446" i="1"/>
  <c r="S2446" i="1"/>
  <c r="T2446" i="1"/>
  <c r="U2446" i="1"/>
  <c r="W2446" i="1"/>
  <c r="X2446" i="1"/>
  <c r="Y2446" i="1"/>
  <c r="Z2446" i="1"/>
  <c r="AA2446" i="1"/>
  <c r="AB2446" i="1"/>
  <c r="AC2446" i="1"/>
  <c r="AE2446" i="1"/>
  <c r="AF2446" i="1"/>
  <c r="AG2446" i="1" s="1"/>
  <c r="AH2446" i="1"/>
  <c r="AJ2446" i="1"/>
  <c r="AN2446" i="1"/>
  <c r="AO2446" i="1" s="1"/>
  <c r="AP2446" i="1" s="1"/>
  <c r="AQ2446" i="1"/>
  <c r="AR2446" i="1"/>
  <c r="M2447" i="1"/>
  <c r="V2447" i="1" s="1"/>
  <c r="N2447" i="1"/>
  <c r="O2447" i="1"/>
  <c r="P2447" i="1"/>
  <c r="Q2447" i="1" s="1"/>
  <c r="R2447" i="1"/>
  <c r="S2447" i="1"/>
  <c r="T2447" i="1"/>
  <c r="U2447" i="1"/>
  <c r="W2447" i="1"/>
  <c r="X2447" i="1"/>
  <c r="Y2447" i="1"/>
  <c r="Z2447" i="1"/>
  <c r="AA2447" i="1"/>
  <c r="AB2447" i="1"/>
  <c r="AC2447" i="1"/>
  <c r="AE2447" i="1"/>
  <c r="AF2447" i="1"/>
  <c r="AG2447" i="1" s="1"/>
  <c r="AH2447" i="1"/>
  <c r="AJ2447" i="1"/>
  <c r="AN2447" i="1"/>
  <c r="AO2447" i="1" s="1"/>
  <c r="AP2447" i="1" s="1"/>
  <c r="AQ2447" i="1"/>
  <c r="AR2447" i="1"/>
  <c r="M2448" i="1"/>
  <c r="V2448" i="1" s="1"/>
  <c r="N2448" i="1"/>
  <c r="O2448" i="1"/>
  <c r="P2448" i="1"/>
  <c r="Q2448" i="1" s="1"/>
  <c r="R2448" i="1"/>
  <c r="S2448" i="1"/>
  <c r="T2448" i="1"/>
  <c r="U2448" i="1"/>
  <c r="W2448" i="1"/>
  <c r="X2448" i="1"/>
  <c r="Y2448" i="1"/>
  <c r="Z2448" i="1"/>
  <c r="AA2448" i="1"/>
  <c r="AB2448" i="1"/>
  <c r="AC2448" i="1"/>
  <c r="AE2448" i="1"/>
  <c r="AF2448" i="1"/>
  <c r="AG2448" i="1" s="1"/>
  <c r="AH2448" i="1"/>
  <c r="AJ2448" i="1"/>
  <c r="AN2448" i="1"/>
  <c r="AO2448" i="1" s="1"/>
  <c r="AP2448" i="1" s="1"/>
  <c r="AQ2448" i="1"/>
  <c r="AR2448" i="1"/>
  <c r="M2449" i="1"/>
  <c r="V2449" i="1" s="1"/>
  <c r="N2449" i="1"/>
  <c r="O2449" i="1"/>
  <c r="P2449" i="1"/>
  <c r="Q2449" i="1" s="1"/>
  <c r="R2449" i="1"/>
  <c r="S2449" i="1"/>
  <c r="T2449" i="1"/>
  <c r="U2449" i="1"/>
  <c r="W2449" i="1"/>
  <c r="X2449" i="1"/>
  <c r="Y2449" i="1"/>
  <c r="Z2449" i="1"/>
  <c r="AA2449" i="1"/>
  <c r="AB2449" i="1"/>
  <c r="AC2449" i="1"/>
  <c r="AE2449" i="1"/>
  <c r="AF2449" i="1"/>
  <c r="AG2449" i="1" s="1"/>
  <c r="AH2449" i="1"/>
  <c r="AJ2449" i="1"/>
  <c r="AK2449" i="1" s="1"/>
  <c r="AL2449" i="1" s="1"/>
  <c r="AN2449" i="1"/>
  <c r="AO2449" i="1" s="1"/>
  <c r="AP2449" i="1" s="1"/>
  <c r="AQ2449" i="1"/>
  <c r="AR2449" i="1"/>
  <c r="M2450" i="1"/>
  <c r="V2450" i="1" s="1"/>
  <c r="N2450" i="1"/>
  <c r="O2450" i="1"/>
  <c r="P2450" i="1"/>
  <c r="Q2450" i="1" s="1"/>
  <c r="R2450" i="1"/>
  <c r="S2450" i="1"/>
  <c r="T2450" i="1"/>
  <c r="U2450" i="1"/>
  <c r="W2450" i="1"/>
  <c r="X2450" i="1"/>
  <c r="Y2450" i="1"/>
  <c r="Z2450" i="1"/>
  <c r="AA2450" i="1"/>
  <c r="AB2450" i="1"/>
  <c r="AC2450" i="1"/>
  <c r="AE2450" i="1"/>
  <c r="AF2450" i="1"/>
  <c r="AG2450" i="1" s="1"/>
  <c r="AH2450" i="1"/>
  <c r="AJ2450" i="1"/>
  <c r="AN2450" i="1"/>
  <c r="AO2450" i="1" s="1"/>
  <c r="AP2450" i="1" s="1"/>
  <c r="AQ2450" i="1"/>
  <c r="AR2450" i="1"/>
  <c r="M2451" i="1"/>
  <c r="V2451" i="1" s="1"/>
  <c r="N2451" i="1"/>
  <c r="O2451" i="1"/>
  <c r="P2451" i="1"/>
  <c r="Q2451" i="1" s="1"/>
  <c r="R2451" i="1"/>
  <c r="S2451" i="1"/>
  <c r="T2451" i="1"/>
  <c r="U2451" i="1"/>
  <c r="W2451" i="1"/>
  <c r="X2451" i="1"/>
  <c r="Y2451" i="1"/>
  <c r="Z2451" i="1"/>
  <c r="AA2451" i="1"/>
  <c r="AB2451" i="1"/>
  <c r="AC2451" i="1"/>
  <c r="AE2451" i="1"/>
  <c r="AF2451" i="1"/>
  <c r="AG2451" i="1" s="1"/>
  <c r="AH2451" i="1"/>
  <c r="AJ2451" i="1"/>
  <c r="AK2451" i="1" s="1"/>
  <c r="AL2451" i="1" s="1"/>
  <c r="AN2451" i="1"/>
  <c r="AO2451" i="1" s="1"/>
  <c r="AP2451" i="1" s="1"/>
  <c r="AQ2451" i="1"/>
  <c r="AR2451" i="1"/>
  <c r="M2452" i="1"/>
  <c r="V2452" i="1" s="1"/>
  <c r="N2452" i="1"/>
  <c r="O2452" i="1"/>
  <c r="P2452" i="1"/>
  <c r="Q2452" i="1" s="1"/>
  <c r="R2452" i="1"/>
  <c r="S2452" i="1"/>
  <c r="T2452" i="1"/>
  <c r="U2452" i="1"/>
  <c r="W2452" i="1"/>
  <c r="X2452" i="1"/>
  <c r="Y2452" i="1"/>
  <c r="Z2452" i="1"/>
  <c r="AA2452" i="1"/>
  <c r="AB2452" i="1"/>
  <c r="AC2452" i="1"/>
  <c r="AE2452" i="1"/>
  <c r="AF2452" i="1"/>
  <c r="AG2452" i="1" s="1"/>
  <c r="AH2452" i="1"/>
  <c r="AJ2452" i="1"/>
  <c r="AN2452" i="1"/>
  <c r="AO2452" i="1" s="1"/>
  <c r="AP2452" i="1" s="1"/>
  <c r="AQ2452" i="1"/>
  <c r="AR2452" i="1"/>
  <c r="M2453" i="1"/>
  <c r="V2453" i="1" s="1"/>
  <c r="N2453" i="1"/>
  <c r="O2453" i="1"/>
  <c r="P2453" i="1"/>
  <c r="Q2453" i="1" s="1"/>
  <c r="R2453" i="1"/>
  <c r="S2453" i="1"/>
  <c r="T2453" i="1"/>
  <c r="U2453" i="1"/>
  <c r="W2453" i="1"/>
  <c r="X2453" i="1"/>
  <c r="Y2453" i="1"/>
  <c r="Z2453" i="1"/>
  <c r="AA2453" i="1"/>
  <c r="AB2453" i="1"/>
  <c r="AC2453" i="1"/>
  <c r="AE2453" i="1"/>
  <c r="AF2453" i="1"/>
  <c r="AG2453" i="1" s="1"/>
  <c r="AH2453" i="1"/>
  <c r="AI2453" i="1"/>
  <c r="AJ2453" i="1"/>
  <c r="AK2453" i="1" s="1"/>
  <c r="AL2453" i="1" s="1"/>
  <c r="AN2453" i="1"/>
  <c r="AO2453" i="1" s="1"/>
  <c r="AP2453" i="1" s="1"/>
  <c r="AQ2453" i="1"/>
  <c r="AR2453" i="1"/>
  <c r="M2454" i="1"/>
  <c r="V2454" i="1" s="1"/>
  <c r="N2454" i="1"/>
  <c r="O2454" i="1"/>
  <c r="P2454" i="1"/>
  <c r="Q2454" i="1" s="1"/>
  <c r="R2454" i="1"/>
  <c r="S2454" i="1"/>
  <c r="T2454" i="1"/>
  <c r="U2454" i="1"/>
  <c r="W2454" i="1"/>
  <c r="X2454" i="1"/>
  <c r="Y2454" i="1"/>
  <c r="Z2454" i="1"/>
  <c r="AA2454" i="1"/>
  <c r="AB2454" i="1"/>
  <c r="AC2454" i="1"/>
  <c r="AE2454" i="1"/>
  <c r="AF2454" i="1"/>
  <c r="AG2454" i="1" s="1"/>
  <c r="AH2454" i="1"/>
  <c r="AJ2454" i="1"/>
  <c r="AN2454" i="1"/>
  <c r="AO2454" i="1" s="1"/>
  <c r="AP2454" i="1" s="1"/>
  <c r="AQ2454" i="1"/>
  <c r="AR2454" i="1"/>
  <c r="M2455" i="1"/>
  <c r="V2455" i="1" s="1"/>
  <c r="N2455" i="1"/>
  <c r="O2455" i="1"/>
  <c r="P2455" i="1"/>
  <c r="Q2455" i="1" s="1"/>
  <c r="R2455" i="1"/>
  <c r="S2455" i="1"/>
  <c r="T2455" i="1"/>
  <c r="U2455" i="1"/>
  <c r="W2455" i="1"/>
  <c r="X2455" i="1"/>
  <c r="Y2455" i="1"/>
  <c r="Z2455" i="1"/>
  <c r="AA2455" i="1"/>
  <c r="AB2455" i="1"/>
  <c r="AC2455" i="1"/>
  <c r="AE2455" i="1"/>
  <c r="AF2455" i="1"/>
  <c r="AG2455" i="1" s="1"/>
  <c r="AH2455" i="1"/>
  <c r="AJ2455" i="1"/>
  <c r="AN2455" i="1"/>
  <c r="AO2455" i="1" s="1"/>
  <c r="AP2455" i="1" s="1"/>
  <c r="AQ2455" i="1"/>
  <c r="AR2455" i="1"/>
  <c r="M2456" i="1"/>
  <c r="V2456" i="1" s="1"/>
  <c r="N2456" i="1"/>
  <c r="O2456" i="1"/>
  <c r="P2456" i="1"/>
  <c r="Q2456" i="1" s="1"/>
  <c r="R2456" i="1"/>
  <c r="S2456" i="1"/>
  <c r="T2456" i="1"/>
  <c r="U2456" i="1"/>
  <c r="W2456" i="1"/>
  <c r="X2456" i="1"/>
  <c r="Y2456" i="1"/>
  <c r="Z2456" i="1"/>
  <c r="AA2456" i="1"/>
  <c r="AB2456" i="1"/>
  <c r="AC2456" i="1"/>
  <c r="AE2456" i="1"/>
  <c r="AF2456" i="1"/>
  <c r="AG2456" i="1" s="1"/>
  <c r="AH2456" i="1"/>
  <c r="AJ2456" i="1"/>
  <c r="AN2456" i="1"/>
  <c r="AO2456" i="1" s="1"/>
  <c r="AP2456" i="1" s="1"/>
  <c r="AQ2456" i="1"/>
  <c r="AR2456" i="1"/>
  <c r="M2457" i="1"/>
  <c r="V2457" i="1" s="1"/>
  <c r="N2457" i="1"/>
  <c r="O2457" i="1"/>
  <c r="P2457" i="1"/>
  <c r="Q2457" i="1" s="1"/>
  <c r="R2457" i="1"/>
  <c r="S2457" i="1"/>
  <c r="T2457" i="1"/>
  <c r="U2457" i="1"/>
  <c r="W2457" i="1"/>
  <c r="X2457" i="1"/>
  <c r="Y2457" i="1"/>
  <c r="Z2457" i="1"/>
  <c r="AA2457" i="1"/>
  <c r="AB2457" i="1"/>
  <c r="AC2457" i="1"/>
  <c r="AE2457" i="1"/>
  <c r="AF2457" i="1"/>
  <c r="AG2457" i="1" s="1"/>
  <c r="AH2457" i="1"/>
  <c r="AJ2457" i="1"/>
  <c r="AK2457" i="1" s="1"/>
  <c r="AL2457" i="1" s="1"/>
  <c r="AN2457" i="1"/>
  <c r="AO2457" i="1" s="1"/>
  <c r="AP2457" i="1" s="1"/>
  <c r="AQ2457" i="1"/>
  <c r="AR2457" i="1"/>
  <c r="M2458" i="1"/>
  <c r="V2458" i="1" s="1"/>
  <c r="N2458" i="1"/>
  <c r="O2458" i="1"/>
  <c r="P2458" i="1"/>
  <c r="Q2458" i="1" s="1"/>
  <c r="R2458" i="1"/>
  <c r="S2458" i="1"/>
  <c r="T2458" i="1"/>
  <c r="U2458" i="1"/>
  <c r="W2458" i="1"/>
  <c r="X2458" i="1"/>
  <c r="Y2458" i="1"/>
  <c r="Z2458" i="1"/>
  <c r="AA2458" i="1"/>
  <c r="AB2458" i="1"/>
  <c r="AC2458" i="1"/>
  <c r="AE2458" i="1"/>
  <c r="AF2458" i="1"/>
  <c r="AG2458" i="1" s="1"/>
  <c r="AH2458" i="1"/>
  <c r="AJ2458" i="1"/>
  <c r="AN2458" i="1"/>
  <c r="AO2458" i="1" s="1"/>
  <c r="AP2458" i="1" s="1"/>
  <c r="AQ2458" i="1"/>
  <c r="AR2458" i="1"/>
  <c r="M2459" i="1"/>
  <c r="V2459" i="1" s="1"/>
  <c r="N2459" i="1"/>
  <c r="O2459" i="1"/>
  <c r="P2459" i="1"/>
  <c r="Q2459" i="1" s="1"/>
  <c r="R2459" i="1"/>
  <c r="S2459" i="1"/>
  <c r="T2459" i="1"/>
  <c r="U2459" i="1"/>
  <c r="W2459" i="1"/>
  <c r="X2459" i="1"/>
  <c r="Y2459" i="1"/>
  <c r="Z2459" i="1"/>
  <c r="AA2459" i="1"/>
  <c r="AB2459" i="1"/>
  <c r="AC2459" i="1"/>
  <c r="AE2459" i="1"/>
  <c r="AF2459" i="1"/>
  <c r="AG2459" i="1" s="1"/>
  <c r="AH2459" i="1"/>
  <c r="AJ2459" i="1"/>
  <c r="AK2459" i="1" s="1"/>
  <c r="AL2459" i="1" s="1"/>
  <c r="AN2459" i="1"/>
  <c r="AO2459" i="1" s="1"/>
  <c r="AP2459" i="1" s="1"/>
  <c r="AQ2459" i="1"/>
  <c r="AR2459" i="1"/>
  <c r="M2460" i="1"/>
  <c r="V2460" i="1" s="1"/>
  <c r="N2460" i="1"/>
  <c r="O2460" i="1"/>
  <c r="P2460" i="1"/>
  <c r="Q2460" i="1" s="1"/>
  <c r="R2460" i="1"/>
  <c r="S2460" i="1"/>
  <c r="T2460" i="1"/>
  <c r="U2460" i="1"/>
  <c r="W2460" i="1"/>
  <c r="X2460" i="1"/>
  <c r="Y2460" i="1"/>
  <c r="Z2460" i="1"/>
  <c r="AA2460" i="1"/>
  <c r="AB2460" i="1"/>
  <c r="AC2460" i="1"/>
  <c r="AE2460" i="1"/>
  <c r="AF2460" i="1"/>
  <c r="AG2460" i="1" s="1"/>
  <c r="AH2460" i="1"/>
  <c r="AJ2460" i="1"/>
  <c r="AN2460" i="1"/>
  <c r="AO2460" i="1" s="1"/>
  <c r="AP2460" i="1" s="1"/>
  <c r="AQ2460" i="1"/>
  <c r="AR2460" i="1"/>
  <c r="M2461" i="1"/>
  <c r="V2461" i="1" s="1"/>
  <c r="N2461" i="1"/>
  <c r="O2461" i="1"/>
  <c r="P2461" i="1"/>
  <c r="Q2461" i="1" s="1"/>
  <c r="R2461" i="1"/>
  <c r="S2461" i="1"/>
  <c r="T2461" i="1"/>
  <c r="U2461" i="1"/>
  <c r="W2461" i="1"/>
  <c r="X2461" i="1"/>
  <c r="Y2461" i="1"/>
  <c r="Z2461" i="1"/>
  <c r="AA2461" i="1"/>
  <c r="AB2461" i="1"/>
  <c r="AC2461" i="1"/>
  <c r="AE2461" i="1"/>
  <c r="AF2461" i="1"/>
  <c r="AG2461" i="1" s="1"/>
  <c r="AH2461" i="1"/>
  <c r="AJ2461" i="1"/>
  <c r="AK2461" i="1" s="1"/>
  <c r="AL2461" i="1" s="1"/>
  <c r="AN2461" i="1"/>
  <c r="AO2461" i="1" s="1"/>
  <c r="AP2461" i="1" s="1"/>
  <c r="AQ2461" i="1"/>
  <c r="AR2461" i="1"/>
  <c r="M2462" i="1"/>
  <c r="V2462" i="1" s="1"/>
  <c r="N2462" i="1"/>
  <c r="O2462" i="1"/>
  <c r="P2462" i="1"/>
  <c r="Q2462" i="1" s="1"/>
  <c r="R2462" i="1"/>
  <c r="S2462" i="1"/>
  <c r="T2462" i="1"/>
  <c r="U2462" i="1"/>
  <c r="W2462" i="1"/>
  <c r="X2462" i="1"/>
  <c r="Y2462" i="1"/>
  <c r="Z2462" i="1"/>
  <c r="AA2462" i="1"/>
  <c r="AB2462" i="1"/>
  <c r="AC2462" i="1"/>
  <c r="AE2462" i="1"/>
  <c r="AF2462" i="1"/>
  <c r="AG2462" i="1" s="1"/>
  <c r="AH2462" i="1"/>
  <c r="AJ2462" i="1"/>
  <c r="AN2462" i="1"/>
  <c r="AO2462" i="1" s="1"/>
  <c r="AP2462" i="1" s="1"/>
  <c r="AQ2462" i="1"/>
  <c r="AR2462" i="1"/>
  <c r="M2463" i="1"/>
  <c r="V2463" i="1" s="1"/>
  <c r="N2463" i="1"/>
  <c r="O2463" i="1"/>
  <c r="P2463" i="1"/>
  <c r="Q2463" i="1" s="1"/>
  <c r="R2463" i="1"/>
  <c r="S2463" i="1"/>
  <c r="T2463" i="1"/>
  <c r="U2463" i="1"/>
  <c r="W2463" i="1"/>
  <c r="X2463" i="1"/>
  <c r="Y2463" i="1"/>
  <c r="Z2463" i="1"/>
  <c r="AA2463" i="1"/>
  <c r="AB2463" i="1"/>
  <c r="AC2463" i="1"/>
  <c r="AE2463" i="1"/>
  <c r="AF2463" i="1"/>
  <c r="AG2463" i="1" s="1"/>
  <c r="AH2463" i="1"/>
  <c r="AJ2463" i="1"/>
  <c r="AN2463" i="1"/>
  <c r="AO2463" i="1" s="1"/>
  <c r="AP2463" i="1" s="1"/>
  <c r="AQ2463" i="1"/>
  <c r="AR2463" i="1"/>
  <c r="M2464" i="1"/>
  <c r="V2464" i="1" s="1"/>
  <c r="N2464" i="1"/>
  <c r="O2464" i="1"/>
  <c r="P2464" i="1"/>
  <c r="Q2464" i="1" s="1"/>
  <c r="R2464" i="1"/>
  <c r="S2464" i="1"/>
  <c r="T2464" i="1"/>
  <c r="U2464" i="1"/>
  <c r="W2464" i="1"/>
  <c r="X2464" i="1"/>
  <c r="Y2464" i="1"/>
  <c r="Z2464" i="1"/>
  <c r="AA2464" i="1"/>
  <c r="AB2464" i="1"/>
  <c r="AC2464" i="1"/>
  <c r="AE2464" i="1"/>
  <c r="AF2464" i="1"/>
  <c r="AG2464" i="1" s="1"/>
  <c r="AH2464" i="1"/>
  <c r="AJ2464" i="1"/>
  <c r="AN2464" i="1"/>
  <c r="AO2464" i="1" s="1"/>
  <c r="AP2464" i="1" s="1"/>
  <c r="AQ2464" i="1"/>
  <c r="AR2464" i="1"/>
  <c r="M2465" i="1"/>
  <c r="V2465" i="1" s="1"/>
  <c r="N2465" i="1"/>
  <c r="O2465" i="1"/>
  <c r="P2465" i="1"/>
  <c r="Q2465" i="1" s="1"/>
  <c r="R2465" i="1"/>
  <c r="S2465" i="1"/>
  <c r="T2465" i="1"/>
  <c r="U2465" i="1"/>
  <c r="W2465" i="1"/>
  <c r="X2465" i="1"/>
  <c r="Y2465" i="1"/>
  <c r="Z2465" i="1"/>
  <c r="AA2465" i="1"/>
  <c r="AB2465" i="1"/>
  <c r="AC2465" i="1"/>
  <c r="AE2465" i="1"/>
  <c r="AF2465" i="1"/>
  <c r="AG2465" i="1" s="1"/>
  <c r="AH2465" i="1"/>
  <c r="AJ2465" i="1"/>
  <c r="AK2465" i="1" s="1"/>
  <c r="AL2465" i="1" s="1"/>
  <c r="AN2465" i="1"/>
  <c r="AO2465" i="1" s="1"/>
  <c r="AP2465" i="1" s="1"/>
  <c r="AQ2465" i="1"/>
  <c r="AR2465" i="1"/>
  <c r="M2466" i="1"/>
  <c r="V2466" i="1" s="1"/>
  <c r="N2466" i="1"/>
  <c r="O2466" i="1"/>
  <c r="P2466" i="1"/>
  <c r="Q2466" i="1" s="1"/>
  <c r="R2466" i="1"/>
  <c r="S2466" i="1"/>
  <c r="T2466" i="1"/>
  <c r="U2466" i="1"/>
  <c r="W2466" i="1"/>
  <c r="X2466" i="1"/>
  <c r="Y2466" i="1"/>
  <c r="Z2466" i="1"/>
  <c r="AA2466" i="1"/>
  <c r="AB2466" i="1"/>
  <c r="AC2466" i="1"/>
  <c r="AE2466" i="1"/>
  <c r="AF2466" i="1"/>
  <c r="AG2466" i="1" s="1"/>
  <c r="AH2466" i="1"/>
  <c r="AJ2466" i="1"/>
  <c r="AN2466" i="1"/>
  <c r="AO2466" i="1" s="1"/>
  <c r="AP2466" i="1" s="1"/>
  <c r="AQ2466" i="1"/>
  <c r="AR2466" i="1"/>
  <c r="M2467" i="1"/>
  <c r="V2467" i="1" s="1"/>
  <c r="N2467" i="1"/>
  <c r="O2467" i="1"/>
  <c r="P2467" i="1"/>
  <c r="Q2467" i="1" s="1"/>
  <c r="R2467" i="1"/>
  <c r="S2467" i="1"/>
  <c r="T2467" i="1"/>
  <c r="U2467" i="1"/>
  <c r="W2467" i="1"/>
  <c r="X2467" i="1"/>
  <c r="Y2467" i="1"/>
  <c r="Z2467" i="1"/>
  <c r="AA2467" i="1"/>
  <c r="AB2467" i="1"/>
  <c r="AC2467" i="1"/>
  <c r="AE2467" i="1"/>
  <c r="AF2467" i="1"/>
  <c r="AG2467" i="1" s="1"/>
  <c r="AH2467" i="1"/>
  <c r="AJ2467" i="1"/>
  <c r="AK2467" i="1" s="1"/>
  <c r="AL2467" i="1" s="1"/>
  <c r="AN2467" i="1"/>
  <c r="AO2467" i="1" s="1"/>
  <c r="AP2467" i="1" s="1"/>
  <c r="AQ2467" i="1"/>
  <c r="AR2467" i="1"/>
  <c r="M2468" i="1"/>
  <c r="V2468" i="1" s="1"/>
  <c r="N2468" i="1"/>
  <c r="O2468" i="1"/>
  <c r="P2468" i="1"/>
  <c r="Q2468" i="1" s="1"/>
  <c r="R2468" i="1"/>
  <c r="S2468" i="1"/>
  <c r="T2468" i="1"/>
  <c r="U2468" i="1"/>
  <c r="W2468" i="1"/>
  <c r="X2468" i="1"/>
  <c r="Y2468" i="1"/>
  <c r="Z2468" i="1"/>
  <c r="AA2468" i="1"/>
  <c r="AB2468" i="1"/>
  <c r="AC2468" i="1"/>
  <c r="AE2468" i="1"/>
  <c r="AF2468" i="1"/>
  <c r="AG2468" i="1" s="1"/>
  <c r="AH2468" i="1"/>
  <c r="AJ2468" i="1"/>
  <c r="AN2468" i="1"/>
  <c r="AO2468" i="1" s="1"/>
  <c r="AP2468" i="1" s="1"/>
  <c r="AQ2468" i="1"/>
  <c r="AR2468" i="1"/>
  <c r="M2469" i="1"/>
  <c r="V2469" i="1" s="1"/>
  <c r="N2469" i="1"/>
  <c r="O2469" i="1"/>
  <c r="P2469" i="1"/>
  <c r="Q2469" i="1" s="1"/>
  <c r="R2469" i="1"/>
  <c r="S2469" i="1"/>
  <c r="T2469" i="1"/>
  <c r="U2469" i="1"/>
  <c r="W2469" i="1"/>
  <c r="X2469" i="1"/>
  <c r="Y2469" i="1"/>
  <c r="Z2469" i="1"/>
  <c r="AA2469" i="1"/>
  <c r="AB2469" i="1"/>
  <c r="AC2469" i="1"/>
  <c r="AE2469" i="1"/>
  <c r="AF2469" i="1"/>
  <c r="AG2469" i="1" s="1"/>
  <c r="AH2469" i="1"/>
  <c r="AI2469" i="1"/>
  <c r="AJ2469" i="1"/>
  <c r="AK2469" i="1" s="1"/>
  <c r="AL2469" i="1" s="1"/>
  <c r="AN2469" i="1"/>
  <c r="AO2469" i="1" s="1"/>
  <c r="AP2469" i="1" s="1"/>
  <c r="AQ2469" i="1"/>
  <c r="AR2469" i="1"/>
  <c r="M2470" i="1"/>
  <c r="V2470" i="1" s="1"/>
  <c r="N2470" i="1"/>
  <c r="O2470" i="1"/>
  <c r="P2470" i="1"/>
  <c r="Q2470" i="1" s="1"/>
  <c r="R2470" i="1"/>
  <c r="S2470" i="1"/>
  <c r="T2470" i="1"/>
  <c r="U2470" i="1"/>
  <c r="W2470" i="1"/>
  <c r="X2470" i="1"/>
  <c r="Y2470" i="1"/>
  <c r="Z2470" i="1"/>
  <c r="AA2470" i="1"/>
  <c r="AB2470" i="1"/>
  <c r="AC2470" i="1"/>
  <c r="AE2470" i="1"/>
  <c r="AF2470" i="1"/>
  <c r="AG2470" i="1" s="1"/>
  <c r="AH2470" i="1"/>
  <c r="AJ2470" i="1"/>
  <c r="AN2470" i="1"/>
  <c r="AO2470" i="1" s="1"/>
  <c r="AP2470" i="1" s="1"/>
  <c r="AQ2470" i="1"/>
  <c r="AR2470" i="1"/>
  <c r="M2471" i="1"/>
  <c r="V2471" i="1" s="1"/>
  <c r="N2471" i="1"/>
  <c r="O2471" i="1"/>
  <c r="P2471" i="1"/>
  <c r="Q2471" i="1" s="1"/>
  <c r="R2471" i="1"/>
  <c r="S2471" i="1"/>
  <c r="T2471" i="1"/>
  <c r="U2471" i="1"/>
  <c r="W2471" i="1"/>
  <c r="X2471" i="1"/>
  <c r="Y2471" i="1"/>
  <c r="Z2471" i="1"/>
  <c r="AA2471" i="1"/>
  <c r="AB2471" i="1"/>
  <c r="AC2471" i="1"/>
  <c r="AE2471" i="1"/>
  <c r="AF2471" i="1"/>
  <c r="AG2471" i="1" s="1"/>
  <c r="AH2471" i="1"/>
  <c r="AJ2471" i="1"/>
  <c r="AN2471" i="1"/>
  <c r="AO2471" i="1" s="1"/>
  <c r="AP2471" i="1" s="1"/>
  <c r="AQ2471" i="1"/>
  <c r="AR2471" i="1"/>
  <c r="M2472" i="1"/>
  <c r="V2472" i="1" s="1"/>
  <c r="N2472" i="1"/>
  <c r="O2472" i="1"/>
  <c r="P2472" i="1"/>
  <c r="Q2472" i="1" s="1"/>
  <c r="R2472" i="1"/>
  <c r="S2472" i="1"/>
  <c r="T2472" i="1"/>
  <c r="U2472" i="1"/>
  <c r="W2472" i="1"/>
  <c r="X2472" i="1"/>
  <c r="Y2472" i="1"/>
  <c r="Z2472" i="1"/>
  <c r="AA2472" i="1"/>
  <c r="AB2472" i="1"/>
  <c r="AC2472" i="1"/>
  <c r="AE2472" i="1"/>
  <c r="AF2472" i="1"/>
  <c r="AG2472" i="1" s="1"/>
  <c r="AH2472" i="1"/>
  <c r="AJ2472" i="1"/>
  <c r="AN2472" i="1"/>
  <c r="AO2472" i="1" s="1"/>
  <c r="AP2472" i="1" s="1"/>
  <c r="AQ2472" i="1"/>
  <c r="AR2472" i="1"/>
  <c r="M2473" i="1"/>
  <c r="V2473" i="1" s="1"/>
  <c r="N2473" i="1"/>
  <c r="O2473" i="1"/>
  <c r="P2473" i="1"/>
  <c r="Q2473" i="1" s="1"/>
  <c r="R2473" i="1"/>
  <c r="S2473" i="1"/>
  <c r="T2473" i="1"/>
  <c r="U2473" i="1"/>
  <c r="W2473" i="1"/>
  <c r="X2473" i="1"/>
  <c r="Y2473" i="1"/>
  <c r="Z2473" i="1"/>
  <c r="AA2473" i="1"/>
  <c r="AB2473" i="1"/>
  <c r="AC2473" i="1"/>
  <c r="AE2473" i="1"/>
  <c r="AF2473" i="1"/>
  <c r="AG2473" i="1" s="1"/>
  <c r="AH2473" i="1"/>
  <c r="AJ2473" i="1"/>
  <c r="AK2473" i="1" s="1"/>
  <c r="AL2473" i="1" s="1"/>
  <c r="AN2473" i="1"/>
  <c r="AO2473" i="1" s="1"/>
  <c r="AP2473" i="1" s="1"/>
  <c r="AQ2473" i="1"/>
  <c r="AR2473" i="1"/>
  <c r="M2474" i="1"/>
  <c r="V2474" i="1" s="1"/>
  <c r="N2474" i="1"/>
  <c r="O2474" i="1"/>
  <c r="P2474" i="1"/>
  <c r="Q2474" i="1" s="1"/>
  <c r="R2474" i="1"/>
  <c r="S2474" i="1"/>
  <c r="T2474" i="1"/>
  <c r="U2474" i="1"/>
  <c r="W2474" i="1"/>
  <c r="X2474" i="1"/>
  <c r="Y2474" i="1"/>
  <c r="Z2474" i="1"/>
  <c r="AA2474" i="1"/>
  <c r="AB2474" i="1"/>
  <c r="AC2474" i="1"/>
  <c r="AE2474" i="1"/>
  <c r="AF2474" i="1"/>
  <c r="AG2474" i="1" s="1"/>
  <c r="AH2474" i="1"/>
  <c r="AJ2474" i="1"/>
  <c r="AN2474" i="1"/>
  <c r="AO2474" i="1" s="1"/>
  <c r="AP2474" i="1" s="1"/>
  <c r="AQ2474" i="1"/>
  <c r="AR2474" i="1"/>
  <c r="M2475" i="1"/>
  <c r="V2475" i="1" s="1"/>
  <c r="N2475" i="1"/>
  <c r="O2475" i="1"/>
  <c r="P2475" i="1"/>
  <c r="Q2475" i="1" s="1"/>
  <c r="R2475" i="1"/>
  <c r="S2475" i="1"/>
  <c r="T2475" i="1"/>
  <c r="U2475" i="1"/>
  <c r="W2475" i="1"/>
  <c r="X2475" i="1"/>
  <c r="Y2475" i="1"/>
  <c r="Z2475" i="1"/>
  <c r="AA2475" i="1"/>
  <c r="AB2475" i="1"/>
  <c r="AC2475" i="1"/>
  <c r="AE2475" i="1"/>
  <c r="AF2475" i="1"/>
  <c r="AG2475" i="1" s="1"/>
  <c r="AH2475" i="1"/>
  <c r="AI2475" i="1"/>
  <c r="AJ2475" i="1"/>
  <c r="AK2475" i="1" s="1"/>
  <c r="AL2475" i="1" s="1"/>
  <c r="AN2475" i="1"/>
  <c r="AO2475" i="1" s="1"/>
  <c r="AP2475" i="1" s="1"/>
  <c r="AQ2475" i="1"/>
  <c r="AR2475" i="1"/>
  <c r="M2476" i="1"/>
  <c r="V2476" i="1" s="1"/>
  <c r="N2476" i="1"/>
  <c r="O2476" i="1"/>
  <c r="P2476" i="1"/>
  <c r="Q2476" i="1" s="1"/>
  <c r="R2476" i="1"/>
  <c r="S2476" i="1"/>
  <c r="T2476" i="1"/>
  <c r="U2476" i="1"/>
  <c r="W2476" i="1"/>
  <c r="X2476" i="1"/>
  <c r="Y2476" i="1"/>
  <c r="Z2476" i="1"/>
  <c r="AA2476" i="1"/>
  <c r="AB2476" i="1"/>
  <c r="AC2476" i="1"/>
  <c r="AE2476" i="1"/>
  <c r="AF2476" i="1"/>
  <c r="AG2476" i="1" s="1"/>
  <c r="AH2476" i="1"/>
  <c r="AJ2476" i="1"/>
  <c r="AN2476" i="1"/>
  <c r="AO2476" i="1" s="1"/>
  <c r="AP2476" i="1" s="1"/>
  <c r="AQ2476" i="1"/>
  <c r="AR2476" i="1"/>
  <c r="M2477" i="1"/>
  <c r="V2477" i="1" s="1"/>
  <c r="N2477" i="1"/>
  <c r="O2477" i="1"/>
  <c r="P2477" i="1"/>
  <c r="Q2477" i="1" s="1"/>
  <c r="R2477" i="1"/>
  <c r="S2477" i="1"/>
  <c r="T2477" i="1"/>
  <c r="U2477" i="1"/>
  <c r="W2477" i="1"/>
  <c r="X2477" i="1"/>
  <c r="Y2477" i="1"/>
  <c r="Z2477" i="1"/>
  <c r="AA2477" i="1"/>
  <c r="AB2477" i="1"/>
  <c r="AC2477" i="1"/>
  <c r="AE2477" i="1"/>
  <c r="AF2477" i="1"/>
  <c r="AG2477" i="1" s="1"/>
  <c r="AH2477" i="1"/>
  <c r="AJ2477" i="1"/>
  <c r="AK2477" i="1" s="1"/>
  <c r="AL2477" i="1" s="1"/>
  <c r="AN2477" i="1"/>
  <c r="AO2477" i="1" s="1"/>
  <c r="AP2477" i="1" s="1"/>
  <c r="AQ2477" i="1"/>
  <c r="AR2477" i="1"/>
  <c r="M2478" i="1"/>
  <c r="V2478" i="1" s="1"/>
  <c r="N2478" i="1"/>
  <c r="O2478" i="1"/>
  <c r="P2478" i="1"/>
  <c r="Q2478" i="1" s="1"/>
  <c r="R2478" i="1"/>
  <c r="S2478" i="1"/>
  <c r="T2478" i="1"/>
  <c r="U2478" i="1"/>
  <c r="W2478" i="1"/>
  <c r="X2478" i="1"/>
  <c r="Y2478" i="1"/>
  <c r="Z2478" i="1"/>
  <c r="AA2478" i="1"/>
  <c r="AB2478" i="1"/>
  <c r="AC2478" i="1"/>
  <c r="AE2478" i="1"/>
  <c r="AF2478" i="1"/>
  <c r="AG2478" i="1" s="1"/>
  <c r="AH2478" i="1"/>
  <c r="AJ2478" i="1"/>
  <c r="AN2478" i="1"/>
  <c r="AO2478" i="1" s="1"/>
  <c r="AP2478" i="1" s="1"/>
  <c r="AQ2478" i="1"/>
  <c r="AR2478" i="1"/>
  <c r="M2479" i="1"/>
  <c r="V2479" i="1" s="1"/>
  <c r="N2479" i="1"/>
  <c r="O2479" i="1"/>
  <c r="P2479" i="1"/>
  <c r="Q2479" i="1" s="1"/>
  <c r="R2479" i="1"/>
  <c r="S2479" i="1"/>
  <c r="T2479" i="1"/>
  <c r="U2479" i="1"/>
  <c r="W2479" i="1"/>
  <c r="X2479" i="1"/>
  <c r="Y2479" i="1"/>
  <c r="Z2479" i="1"/>
  <c r="AA2479" i="1"/>
  <c r="AB2479" i="1"/>
  <c r="AC2479" i="1"/>
  <c r="AE2479" i="1"/>
  <c r="AF2479" i="1"/>
  <c r="AG2479" i="1" s="1"/>
  <c r="AH2479" i="1"/>
  <c r="AJ2479" i="1"/>
  <c r="AN2479" i="1"/>
  <c r="AO2479" i="1" s="1"/>
  <c r="AP2479" i="1" s="1"/>
  <c r="AQ2479" i="1"/>
  <c r="AR2479" i="1"/>
  <c r="M2480" i="1"/>
  <c r="V2480" i="1" s="1"/>
  <c r="N2480" i="1"/>
  <c r="O2480" i="1"/>
  <c r="P2480" i="1"/>
  <c r="Q2480" i="1" s="1"/>
  <c r="R2480" i="1"/>
  <c r="S2480" i="1"/>
  <c r="T2480" i="1"/>
  <c r="U2480" i="1"/>
  <c r="W2480" i="1"/>
  <c r="X2480" i="1"/>
  <c r="Y2480" i="1"/>
  <c r="Z2480" i="1"/>
  <c r="AA2480" i="1"/>
  <c r="AB2480" i="1"/>
  <c r="AC2480" i="1"/>
  <c r="AE2480" i="1"/>
  <c r="AF2480" i="1"/>
  <c r="AG2480" i="1" s="1"/>
  <c r="AH2480" i="1"/>
  <c r="AJ2480" i="1"/>
  <c r="AN2480" i="1"/>
  <c r="AO2480" i="1" s="1"/>
  <c r="AP2480" i="1" s="1"/>
  <c r="AQ2480" i="1"/>
  <c r="AR2480" i="1"/>
  <c r="M2481" i="1"/>
  <c r="V2481" i="1" s="1"/>
  <c r="N2481" i="1"/>
  <c r="O2481" i="1"/>
  <c r="P2481" i="1"/>
  <c r="Q2481" i="1" s="1"/>
  <c r="R2481" i="1"/>
  <c r="S2481" i="1"/>
  <c r="T2481" i="1"/>
  <c r="U2481" i="1"/>
  <c r="W2481" i="1"/>
  <c r="X2481" i="1"/>
  <c r="Y2481" i="1"/>
  <c r="Z2481" i="1"/>
  <c r="AA2481" i="1"/>
  <c r="AB2481" i="1"/>
  <c r="AC2481" i="1"/>
  <c r="AE2481" i="1"/>
  <c r="AF2481" i="1"/>
  <c r="AG2481" i="1" s="1"/>
  <c r="AH2481" i="1"/>
  <c r="AJ2481" i="1"/>
  <c r="AK2481" i="1" s="1"/>
  <c r="AL2481" i="1" s="1"/>
  <c r="AN2481" i="1"/>
  <c r="AO2481" i="1" s="1"/>
  <c r="AP2481" i="1" s="1"/>
  <c r="AQ2481" i="1"/>
  <c r="AR2481" i="1"/>
  <c r="M2482" i="1"/>
  <c r="V2482" i="1" s="1"/>
  <c r="N2482" i="1"/>
  <c r="O2482" i="1"/>
  <c r="P2482" i="1"/>
  <c r="Q2482" i="1" s="1"/>
  <c r="R2482" i="1"/>
  <c r="S2482" i="1"/>
  <c r="T2482" i="1"/>
  <c r="U2482" i="1"/>
  <c r="W2482" i="1"/>
  <c r="X2482" i="1"/>
  <c r="Y2482" i="1"/>
  <c r="Z2482" i="1"/>
  <c r="AA2482" i="1"/>
  <c r="AB2482" i="1"/>
  <c r="AC2482" i="1"/>
  <c r="AE2482" i="1"/>
  <c r="AF2482" i="1"/>
  <c r="AG2482" i="1" s="1"/>
  <c r="AH2482" i="1"/>
  <c r="AJ2482" i="1"/>
  <c r="AN2482" i="1"/>
  <c r="AO2482" i="1" s="1"/>
  <c r="AP2482" i="1" s="1"/>
  <c r="AQ2482" i="1"/>
  <c r="AR2482" i="1"/>
  <c r="M2483" i="1"/>
  <c r="V2483" i="1" s="1"/>
  <c r="N2483" i="1"/>
  <c r="O2483" i="1"/>
  <c r="P2483" i="1"/>
  <c r="Q2483" i="1" s="1"/>
  <c r="R2483" i="1"/>
  <c r="S2483" i="1"/>
  <c r="T2483" i="1"/>
  <c r="U2483" i="1"/>
  <c r="W2483" i="1"/>
  <c r="X2483" i="1"/>
  <c r="Y2483" i="1"/>
  <c r="Z2483" i="1"/>
  <c r="AA2483" i="1"/>
  <c r="AB2483" i="1"/>
  <c r="AC2483" i="1"/>
  <c r="AE2483" i="1"/>
  <c r="AF2483" i="1"/>
  <c r="AG2483" i="1" s="1"/>
  <c r="AH2483" i="1"/>
  <c r="AJ2483" i="1"/>
  <c r="AK2483" i="1" s="1"/>
  <c r="AL2483" i="1" s="1"/>
  <c r="AN2483" i="1"/>
  <c r="AO2483" i="1" s="1"/>
  <c r="AP2483" i="1" s="1"/>
  <c r="AQ2483" i="1"/>
  <c r="AR2483" i="1"/>
  <c r="M2484" i="1"/>
  <c r="V2484" i="1" s="1"/>
  <c r="N2484" i="1"/>
  <c r="O2484" i="1"/>
  <c r="P2484" i="1"/>
  <c r="Q2484" i="1" s="1"/>
  <c r="R2484" i="1"/>
  <c r="S2484" i="1"/>
  <c r="T2484" i="1"/>
  <c r="U2484" i="1"/>
  <c r="W2484" i="1"/>
  <c r="X2484" i="1"/>
  <c r="Y2484" i="1"/>
  <c r="Z2484" i="1"/>
  <c r="AA2484" i="1"/>
  <c r="AB2484" i="1"/>
  <c r="AC2484" i="1"/>
  <c r="AE2484" i="1"/>
  <c r="AF2484" i="1"/>
  <c r="AG2484" i="1" s="1"/>
  <c r="AH2484" i="1"/>
  <c r="AJ2484" i="1"/>
  <c r="AN2484" i="1"/>
  <c r="AO2484" i="1" s="1"/>
  <c r="AP2484" i="1" s="1"/>
  <c r="AQ2484" i="1"/>
  <c r="AR2484" i="1"/>
  <c r="M2485" i="1"/>
  <c r="V2485" i="1" s="1"/>
  <c r="N2485" i="1"/>
  <c r="O2485" i="1"/>
  <c r="P2485" i="1"/>
  <c r="Q2485" i="1" s="1"/>
  <c r="R2485" i="1"/>
  <c r="S2485" i="1"/>
  <c r="T2485" i="1"/>
  <c r="U2485" i="1"/>
  <c r="W2485" i="1"/>
  <c r="X2485" i="1"/>
  <c r="Y2485" i="1"/>
  <c r="Z2485" i="1"/>
  <c r="AA2485" i="1"/>
  <c r="AB2485" i="1"/>
  <c r="AC2485" i="1"/>
  <c r="AE2485" i="1"/>
  <c r="AF2485" i="1"/>
  <c r="AG2485" i="1" s="1"/>
  <c r="AH2485" i="1"/>
  <c r="AI2485" i="1"/>
  <c r="AJ2485" i="1"/>
  <c r="AK2485" i="1" s="1"/>
  <c r="AL2485" i="1" s="1"/>
  <c r="AN2485" i="1"/>
  <c r="AO2485" i="1" s="1"/>
  <c r="AP2485" i="1" s="1"/>
  <c r="AQ2485" i="1"/>
  <c r="AR2485" i="1"/>
  <c r="M2486" i="1"/>
  <c r="V2486" i="1" s="1"/>
  <c r="N2486" i="1"/>
  <c r="O2486" i="1"/>
  <c r="P2486" i="1"/>
  <c r="Q2486" i="1" s="1"/>
  <c r="R2486" i="1"/>
  <c r="S2486" i="1"/>
  <c r="T2486" i="1"/>
  <c r="U2486" i="1"/>
  <c r="W2486" i="1"/>
  <c r="X2486" i="1"/>
  <c r="Y2486" i="1"/>
  <c r="Z2486" i="1"/>
  <c r="AA2486" i="1"/>
  <c r="AB2486" i="1"/>
  <c r="AC2486" i="1"/>
  <c r="AE2486" i="1"/>
  <c r="AF2486" i="1"/>
  <c r="AG2486" i="1" s="1"/>
  <c r="AH2486" i="1"/>
  <c r="AJ2486" i="1"/>
  <c r="AN2486" i="1"/>
  <c r="AO2486" i="1" s="1"/>
  <c r="AP2486" i="1" s="1"/>
  <c r="AQ2486" i="1"/>
  <c r="AR2486" i="1"/>
  <c r="M2487" i="1"/>
  <c r="V2487" i="1" s="1"/>
  <c r="N2487" i="1"/>
  <c r="O2487" i="1"/>
  <c r="P2487" i="1"/>
  <c r="Q2487" i="1" s="1"/>
  <c r="R2487" i="1"/>
  <c r="S2487" i="1"/>
  <c r="T2487" i="1"/>
  <c r="U2487" i="1"/>
  <c r="W2487" i="1"/>
  <c r="X2487" i="1"/>
  <c r="Y2487" i="1"/>
  <c r="Z2487" i="1"/>
  <c r="AA2487" i="1"/>
  <c r="AB2487" i="1"/>
  <c r="AC2487" i="1"/>
  <c r="AE2487" i="1"/>
  <c r="AF2487" i="1"/>
  <c r="AG2487" i="1" s="1"/>
  <c r="AH2487" i="1"/>
  <c r="AJ2487" i="1"/>
  <c r="AN2487" i="1"/>
  <c r="AO2487" i="1" s="1"/>
  <c r="AP2487" i="1" s="1"/>
  <c r="AQ2487" i="1"/>
  <c r="AR2487" i="1"/>
  <c r="M2488" i="1"/>
  <c r="V2488" i="1" s="1"/>
  <c r="N2488" i="1"/>
  <c r="O2488" i="1"/>
  <c r="P2488" i="1"/>
  <c r="Q2488" i="1" s="1"/>
  <c r="R2488" i="1"/>
  <c r="S2488" i="1"/>
  <c r="T2488" i="1"/>
  <c r="U2488" i="1"/>
  <c r="W2488" i="1"/>
  <c r="X2488" i="1"/>
  <c r="Y2488" i="1"/>
  <c r="Z2488" i="1"/>
  <c r="AA2488" i="1"/>
  <c r="AB2488" i="1"/>
  <c r="AC2488" i="1"/>
  <c r="AE2488" i="1"/>
  <c r="AF2488" i="1"/>
  <c r="AG2488" i="1" s="1"/>
  <c r="AH2488" i="1"/>
  <c r="AJ2488" i="1"/>
  <c r="AN2488" i="1"/>
  <c r="AO2488" i="1" s="1"/>
  <c r="AP2488" i="1" s="1"/>
  <c r="AQ2488" i="1"/>
  <c r="AR2488" i="1"/>
  <c r="M2489" i="1"/>
  <c r="V2489" i="1" s="1"/>
  <c r="N2489" i="1"/>
  <c r="O2489" i="1"/>
  <c r="P2489" i="1"/>
  <c r="Q2489" i="1" s="1"/>
  <c r="R2489" i="1"/>
  <c r="S2489" i="1"/>
  <c r="T2489" i="1"/>
  <c r="U2489" i="1"/>
  <c r="W2489" i="1"/>
  <c r="X2489" i="1"/>
  <c r="Y2489" i="1"/>
  <c r="Z2489" i="1"/>
  <c r="AA2489" i="1"/>
  <c r="AB2489" i="1"/>
  <c r="AC2489" i="1"/>
  <c r="AE2489" i="1"/>
  <c r="AF2489" i="1"/>
  <c r="AG2489" i="1" s="1"/>
  <c r="AH2489" i="1"/>
  <c r="AJ2489" i="1"/>
  <c r="AK2489" i="1" s="1"/>
  <c r="AL2489" i="1" s="1"/>
  <c r="AN2489" i="1"/>
  <c r="AO2489" i="1" s="1"/>
  <c r="AP2489" i="1" s="1"/>
  <c r="AQ2489" i="1"/>
  <c r="AR2489" i="1"/>
  <c r="M2490" i="1"/>
  <c r="V2490" i="1" s="1"/>
  <c r="N2490" i="1"/>
  <c r="O2490" i="1"/>
  <c r="P2490" i="1"/>
  <c r="Q2490" i="1" s="1"/>
  <c r="R2490" i="1"/>
  <c r="S2490" i="1"/>
  <c r="T2490" i="1"/>
  <c r="U2490" i="1"/>
  <c r="W2490" i="1"/>
  <c r="X2490" i="1"/>
  <c r="Y2490" i="1"/>
  <c r="Z2490" i="1"/>
  <c r="AA2490" i="1"/>
  <c r="AB2490" i="1"/>
  <c r="AC2490" i="1"/>
  <c r="AE2490" i="1"/>
  <c r="AF2490" i="1"/>
  <c r="AG2490" i="1" s="1"/>
  <c r="AH2490" i="1"/>
  <c r="AJ2490" i="1"/>
  <c r="AN2490" i="1"/>
  <c r="AO2490" i="1" s="1"/>
  <c r="AP2490" i="1" s="1"/>
  <c r="AQ2490" i="1"/>
  <c r="AR2490" i="1"/>
  <c r="M2491" i="1"/>
  <c r="V2491" i="1" s="1"/>
  <c r="N2491" i="1"/>
  <c r="O2491" i="1"/>
  <c r="P2491" i="1"/>
  <c r="Q2491" i="1" s="1"/>
  <c r="R2491" i="1"/>
  <c r="S2491" i="1"/>
  <c r="T2491" i="1"/>
  <c r="U2491" i="1"/>
  <c r="W2491" i="1"/>
  <c r="X2491" i="1"/>
  <c r="Y2491" i="1"/>
  <c r="Z2491" i="1"/>
  <c r="AA2491" i="1"/>
  <c r="AB2491" i="1"/>
  <c r="AC2491" i="1"/>
  <c r="AE2491" i="1"/>
  <c r="AF2491" i="1"/>
  <c r="AG2491" i="1" s="1"/>
  <c r="AH2491" i="1"/>
  <c r="AJ2491" i="1"/>
  <c r="AK2491" i="1" s="1"/>
  <c r="AL2491" i="1" s="1"/>
  <c r="AN2491" i="1"/>
  <c r="AO2491" i="1" s="1"/>
  <c r="AP2491" i="1" s="1"/>
  <c r="AQ2491" i="1"/>
  <c r="AR2491" i="1"/>
  <c r="M2492" i="1"/>
  <c r="V2492" i="1" s="1"/>
  <c r="N2492" i="1"/>
  <c r="O2492" i="1"/>
  <c r="P2492" i="1"/>
  <c r="Q2492" i="1" s="1"/>
  <c r="R2492" i="1"/>
  <c r="S2492" i="1"/>
  <c r="T2492" i="1"/>
  <c r="U2492" i="1"/>
  <c r="W2492" i="1"/>
  <c r="X2492" i="1"/>
  <c r="Y2492" i="1"/>
  <c r="Z2492" i="1"/>
  <c r="AA2492" i="1"/>
  <c r="AB2492" i="1"/>
  <c r="AC2492" i="1"/>
  <c r="AE2492" i="1"/>
  <c r="AF2492" i="1"/>
  <c r="AG2492" i="1" s="1"/>
  <c r="AH2492" i="1"/>
  <c r="AJ2492" i="1"/>
  <c r="AN2492" i="1"/>
  <c r="AO2492" i="1" s="1"/>
  <c r="AP2492" i="1" s="1"/>
  <c r="AQ2492" i="1"/>
  <c r="AR2492" i="1"/>
  <c r="M2493" i="1"/>
  <c r="V2493" i="1" s="1"/>
  <c r="N2493" i="1"/>
  <c r="O2493" i="1"/>
  <c r="P2493" i="1"/>
  <c r="Q2493" i="1" s="1"/>
  <c r="R2493" i="1"/>
  <c r="S2493" i="1"/>
  <c r="T2493" i="1"/>
  <c r="U2493" i="1"/>
  <c r="W2493" i="1"/>
  <c r="X2493" i="1"/>
  <c r="Y2493" i="1"/>
  <c r="Z2493" i="1"/>
  <c r="AA2493" i="1"/>
  <c r="AB2493" i="1"/>
  <c r="AC2493" i="1"/>
  <c r="AE2493" i="1"/>
  <c r="AF2493" i="1"/>
  <c r="AG2493" i="1" s="1"/>
  <c r="AH2493" i="1"/>
  <c r="AJ2493" i="1"/>
  <c r="AN2493" i="1"/>
  <c r="AO2493" i="1" s="1"/>
  <c r="AP2493" i="1" s="1"/>
  <c r="AQ2493" i="1"/>
  <c r="AR2493" i="1"/>
  <c r="M2494" i="1"/>
  <c r="V2494" i="1" s="1"/>
  <c r="N2494" i="1"/>
  <c r="O2494" i="1"/>
  <c r="P2494" i="1"/>
  <c r="Q2494" i="1" s="1"/>
  <c r="R2494" i="1"/>
  <c r="S2494" i="1"/>
  <c r="T2494" i="1"/>
  <c r="U2494" i="1"/>
  <c r="W2494" i="1"/>
  <c r="X2494" i="1"/>
  <c r="Y2494" i="1"/>
  <c r="Z2494" i="1"/>
  <c r="AA2494" i="1"/>
  <c r="AB2494" i="1"/>
  <c r="AC2494" i="1"/>
  <c r="AE2494" i="1"/>
  <c r="AF2494" i="1"/>
  <c r="AG2494" i="1" s="1"/>
  <c r="AH2494" i="1"/>
  <c r="AJ2494" i="1"/>
  <c r="AN2494" i="1"/>
  <c r="AO2494" i="1" s="1"/>
  <c r="AP2494" i="1" s="1"/>
  <c r="AQ2494" i="1"/>
  <c r="AR2494" i="1"/>
  <c r="M2495" i="1"/>
  <c r="V2495" i="1" s="1"/>
  <c r="N2495" i="1"/>
  <c r="O2495" i="1"/>
  <c r="P2495" i="1"/>
  <c r="Q2495" i="1" s="1"/>
  <c r="R2495" i="1"/>
  <c r="S2495" i="1"/>
  <c r="T2495" i="1"/>
  <c r="U2495" i="1"/>
  <c r="W2495" i="1"/>
  <c r="X2495" i="1"/>
  <c r="Y2495" i="1"/>
  <c r="Z2495" i="1"/>
  <c r="AA2495" i="1"/>
  <c r="AB2495" i="1"/>
  <c r="AC2495" i="1"/>
  <c r="AE2495" i="1"/>
  <c r="AF2495" i="1"/>
  <c r="AG2495" i="1" s="1"/>
  <c r="AH2495" i="1"/>
  <c r="AJ2495" i="1"/>
  <c r="AN2495" i="1"/>
  <c r="AO2495" i="1" s="1"/>
  <c r="AP2495" i="1" s="1"/>
  <c r="AQ2495" i="1"/>
  <c r="AR2495" i="1"/>
  <c r="M2496" i="1"/>
  <c r="V2496" i="1" s="1"/>
  <c r="N2496" i="1"/>
  <c r="O2496" i="1"/>
  <c r="P2496" i="1"/>
  <c r="Q2496" i="1" s="1"/>
  <c r="R2496" i="1"/>
  <c r="S2496" i="1"/>
  <c r="T2496" i="1"/>
  <c r="U2496" i="1"/>
  <c r="W2496" i="1"/>
  <c r="X2496" i="1"/>
  <c r="Y2496" i="1"/>
  <c r="Z2496" i="1"/>
  <c r="AA2496" i="1"/>
  <c r="AB2496" i="1"/>
  <c r="AC2496" i="1"/>
  <c r="AE2496" i="1"/>
  <c r="AF2496" i="1"/>
  <c r="AG2496" i="1" s="1"/>
  <c r="AH2496" i="1"/>
  <c r="AJ2496" i="1"/>
  <c r="AN2496" i="1"/>
  <c r="AO2496" i="1" s="1"/>
  <c r="AP2496" i="1" s="1"/>
  <c r="AQ2496" i="1"/>
  <c r="AR2496" i="1"/>
  <c r="M2497" i="1"/>
  <c r="V2497" i="1" s="1"/>
  <c r="N2497" i="1"/>
  <c r="O2497" i="1"/>
  <c r="P2497" i="1"/>
  <c r="Q2497" i="1" s="1"/>
  <c r="R2497" i="1"/>
  <c r="S2497" i="1"/>
  <c r="T2497" i="1"/>
  <c r="U2497" i="1"/>
  <c r="W2497" i="1"/>
  <c r="X2497" i="1"/>
  <c r="Y2497" i="1"/>
  <c r="Z2497" i="1"/>
  <c r="AA2497" i="1"/>
  <c r="AB2497" i="1"/>
  <c r="AC2497" i="1"/>
  <c r="AE2497" i="1"/>
  <c r="AF2497" i="1"/>
  <c r="AG2497" i="1" s="1"/>
  <c r="AH2497" i="1"/>
  <c r="AI2497" i="1"/>
  <c r="AJ2497" i="1"/>
  <c r="AK2497" i="1" s="1"/>
  <c r="AL2497" i="1" s="1"/>
  <c r="AN2497" i="1"/>
  <c r="AO2497" i="1" s="1"/>
  <c r="AP2497" i="1" s="1"/>
  <c r="AQ2497" i="1"/>
  <c r="AR2497" i="1"/>
  <c r="M2498" i="1"/>
  <c r="V2498" i="1" s="1"/>
  <c r="N2498" i="1"/>
  <c r="O2498" i="1"/>
  <c r="P2498" i="1"/>
  <c r="Q2498" i="1" s="1"/>
  <c r="R2498" i="1"/>
  <c r="S2498" i="1"/>
  <c r="T2498" i="1"/>
  <c r="U2498" i="1"/>
  <c r="W2498" i="1"/>
  <c r="X2498" i="1"/>
  <c r="Y2498" i="1"/>
  <c r="Z2498" i="1"/>
  <c r="AA2498" i="1"/>
  <c r="AB2498" i="1"/>
  <c r="AC2498" i="1"/>
  <c r="AE2498" i="1"/>
  <c r="AF2498" i="1"/>
  <c r="AG2498" i="1" s="1"/>
  <c r="AH2498" i="1"/>
  <c r="AJ2498" i="1"/>
  <c r="AN2498" i="1"/>
  <c r="AO2498" i="1" s="1"/>
  <c r="AP2498" i="1" s="1"/>
  <c r="AQ2498" i="1"/>
  <c r="AR2498" i="1"/>
  <c r="M2499" i="1"/>
  <c r="V2499" i="1" s="1"/>
  <c r="N2499" i="1"/>
  <c r="O2499" i="1"/>
  <c r="P2499" i="1"/>
  <c r="Q2499" i="1" s="1"/>
  <c r="R2499" i="1"/>
  <c r="S2499" i="1"/>
  <c r="T2499" i="1"/>
  <c r="U2499" i="1"/>
  <c r="W2499" i="1"/>
  <c r="X2499" i="1"/>
  <c r="Y2499" i="1"/>
  <c r="Z2499" i="1"/>
  <c r="AA2499" i="1"/>
  <c r="AB2499" i="1"/>
  <c r="AC2499" i="1"/>
  <c r="AE2499" i="1"/>
  <c r="AF2499" i="1"/>
  <c r="AG2499" i="1" s="1"/>
  <c r="AH2499" i="1"/>
  <c r="AJ2499" i="1"/>
  <c r="AK2499" i="1" s="1"/>
  <c r="AL2499" i="1" s="1"/>
  <c r="AN2499" i="1"/>
  <c r="AO2499" i="1" s="1"/>
  <c r="AP2499" i="1" s="1"/>
  <c r="AQ2499" i="1"/>
  <c r="AR2499" i="1"/>
  <c r="M2500" i="1"/>
  <c r="V2500" i="1" s="1"/>
  <c r="N2500" i="1"/>
  <c r="O2500" i="1"/>
  <c r="P2500" i="1"/>
  <c r="Q2500" i="1" s="1"/>
  <c r="R2500" i="1"/>
  <c r="S2500" i="1"/>
  <c r="T2500" i="1"/>
  <c r="U2500" i="1"/>
  <c r="W2500" i="1"/>
  <c r="X2500" i="1"/>
  <c r="Y2500" i="1"/>
  <c r="Z2500" i="1"/>
  <c r="AA2500" i="1"/>
  <c r="AB2500" i="1"/>
  <c r="AC2500" i="1"/>
  <c r="AE2500" i="1"/>
  <c r="AF2500" i="1"/>
  <c r="AG2500" i="1" s="1"/>
  <c r="AH2500" i="1"/>
  <c r="AJ2500" i="1"/>
  <c r="AN2500" i="1"/>
  <c r="AO2500" i="1" s="1"/>
  <c r="AP2500" i="1" s="1"/>
  <c r="AQ2500" i="1"/>
  <c r="AR2500" i="1"/>
  <c r="M2501" i="1"/>
  <c r="V2501" i="1" s="1"/>
  <c r="N2501" i="1"/>
  <c r="O2501" i="1"/>
  <c r="P2501" i="1"/>
  <c r="Q2501" i="1" s="1"/>
  <c r="R2501" i="1"/>
  <c r="S2501" i="1"/>
  <c r="T2501" i="1"/>
  <c r="U2501" i="1"/>
  <c r="W2501" i="1"/>
  <c r="X2501" i="1"/>
  <c r="Y2501" i="1"/>
  <c r="Z2501" i="1"/>
  <c r="AA2501" i="1"/>
  <c r="AB2501" i="1"/>
  <c r="AC2501" i="1"/>
  <c r="AE2501" i="1"/>
  <c r="AF2501" i="1"/>
  <c r="AG2501" i="1" s="1"/>
  <c r="AH2501" i="1"/>
  <c r="AJ2501" i="1"/>
  <c r="AK2501" i="1" s="1"/>
  <c r="AL2501" i="1" s="1"/>
  <c r="AN2501" i="1"/>
  <c r="AO2501" i="1" s="1"/>
  <c r="AP2501" i="1" s="1"/>
  <c r="AQ2501" i="1"/>
  <c r="AR2501" i="1"/>
  <c r="M2502" i="1"/>
  <c r="V2502" i="1" s="1"/>
  <c r="N2502" i="1"/>
  <c r="O2502" i="1"/>
  <c r="P2502" i="1"/>
  <c r="Q2502" i="1" s="1"/>
  <c r="R2502" i="1"/>
  <c r="S2502" i="1"/>
  <c r="T2502" i="1"/>
  <c r="U2502" i="1"/>
  <c r="W2502" i="1"/>
  <c r="X2502" i="1"/>
  <c r="Y2502" i="1"/>
  <c r="Z2502" i="1"/>
  <c r="AA2502" i="1"/>
  <c r="AB2502" i="1"/>
  <c r="AC2502" i="1"/>
  <c r="AE2502" i="1"/>
  <c r="AF2502" i="1"/>
  <c r="AG2502" i="1" s="1"/>
  <c r="AH2502" i="1"/>
  <c r="AJ2502" i="1"/>
  <c r="AN2502" i="1"/>
  <c r="AO2502" i="1" s="1"/>
  <c r="AP2502" i="1" s="1"/>
  <c r="AQ2502" i="1"/>
  <c r="AR2502" i="1"/>
  <c r="M2503" i="1"/>
  <c r="V2503" i="1" s="1"/>
  <c r="N2503" i="1"/>
  <c r="O2503" i="1"/>
  <c r="P2503" i="1"/>
  <c r="Q2503" i="1" s="1"/>
  <c r="R2503" i="1"/>
  <c r="S2503" i="1"/>
  <c r="T2503" i="1"/>
  <c r="U2503" i="1"/>
  <c r="W2503" i="1"/>
  <c r="X2503" i="1"/>
  <c r="Y2503" i="1"/>
  <c r="Z2503" i="1"/>
  <c r="AA2503" i="1"/>
  <c r="AB2503" i="1"/>
  <c r="AC2503" i="1"/>
  <c r="AE2503" i="1"/>
  <c r="AF2503" i="1"/>
  <c r="AG2503" i="1" s="1"/>
  <c r="AH2503" i="1"/>
  <c r="AJ2503" i="1"/>
  <c r="AN2503" i="1"/>
  <c r="AO2503" i="1" s="1"/>
  <c r="AP2503" i="1" s="1"/>
  <c r="AQ2503" i="1"/>
  <c r="AR2503" i="1"/>
  <c r="M2504" i="1"/>
  <c r="V2504" i="1" s="1"/>
  <c r="N2504" i="1"/>
  <c r="O2504" i="1"/>
  <c r="P2504" i="1"/>
  <c r="Q2504" i="1" s="1"/>
  <c r="R2504" i="1"/>
  <c r="S2504" i="1"/>
  <c r="T2504" i="1"/>
  <c r="U2504" i="1"/>
  <c r="W2504" i="1"/>
  <c r="X2504" i="1"/>
  <c r="Y2504" i="1"/>
  <c r="Z2504" i="1"/>
  <c r="AA2504" i="1"/>
  <c r="AB2504" i="1"/>
  <c r="AC2504" i="1"/>
  <c r="AE2504" i="1"/>
  <c r="AF2504" i="1"/>
  <c r="AG2504" i="1" s="1"/>
  <c r="AH2504" i="1"/>
  <c r="AJ2504" i="1"/>
  <c r="AN2504" i="1"/>
  <c r="AM2504" i="1" s="1"/>
  <c r="AO2504" i="1"/>
  <c r="AP2504" i="1" s="1"/>
  <c r="AQ2504" i="1"/>
  <c r="AR2504" i="1"/>
  <c r="M2505" i="1"/>
  <c r="V2505" i="1" s="1"/>
  <c r="N2505" i="1"/>
  <c r="O2505" i="1"/>
  <c r="P2505" i="1"/>
  <c r="Q2505" i="1" s="1"/>
  <c r="R2505" i="1"/>
  <c r="S2505" i="1"/>
  <c r="T2505" i="1"/>
  <c r="U2505" i="1"/>
  <c r="W2505" i="1"/>
  <c r="X2505" i="1"/>
  <c r="Y2505" i="1"/>
  <c r="Z2505" i="1"/>
  <c r="AA2505" i="1"/>
  <c r="AB2505" i="1"/>
  <c r="AC2505" i="1"/>
  <c r="AE2505" i="1"/>
  <c r="AF2505" i="1"/>
  <c r="AG2505" i="1" s="1"/>
  <c r="AH2505" i="1"/>
  <c r="AJ2505" i="1"/>
  <c r="AN2505" i="1"/>
  <c r="AM2505" i="1" s="1"/>
  <c r="AQ2505" i="1"/>
  <c r="AR2505" i="1"/>
  <c r="M2506" i="1"/>
  <c r="V2506" i="1" s="1"/>
  <c r="N2506" i="1"/>
  <c r="O2506" i="1"/>
  <c r="P2506" i="1"/>
  <c r="Q2506" i="1" s="1"/>
  <c r="R2506" i="1"/>
  <c r="S2506" i="1"/>
  <c r="T2506" i="1"/>
  <c r="U2506" i="1"/>
  <c r="W2506" i="1"/>
  <c r="X2506" i="1"/>
  <c r="Y2506" i="1"/>
  <c r="Z2506" i="1"/>
  <c r="AA2506" i="1"/>
  <c r="AB2506" i="1"/>
  <c r="AC2506" i="1"/>
  <c r="AE2506" i="1"/>
  <c r="AF2506" i="1"/>
  <c r="AG2506" i="1" s="1"/>
  <c r="AH2506" i="1"/>
  <c r="AJ2506" i="1"/>
  <c r="AN2506" i="1"/>
  <c r="AM2506" i="1" s="1"/>
  <c r="AQ2506" i="1"/>
  <c r="AR2506" i="1"/>
  <c r="M2507" i="1"/>
  <c r="V2507" i="1" s="1"/>
  <c r="N2507" i="1"/>
  <c r="O2507" i="1"/>
  <c r="P2507" i="1"/>
  <c r="Q2507" i="1" s="1"/>
  <c r="R2507" i="1"/>
  <c r="S2507" i="1"/>
  <c r="T2507" i="1"/>
  <c r="U2507" i="1"/>
  <c r="W2507" i="1"/>
  <c r="X2507" i="1"/>
  <c r="Y2507" i="1"/>
  <c r="Z2507" i="1"/>
  <c r="AA2507" i="1"/>
  <c r="AB2507" i="1"/>
  <c r="AC2507" i="1"/>
  <c r="AE2507" i="1"/>
  <c r="AF2507" i="1"/>
  <c r="AG2507" i="1" s="1"/>
  <c r="AH2507" i="1"/>
  <c r="AJ2507" i="1"/>
  <c r="AN2507" i="1"/>
  <c r="AM2507" i="1" s="1"/>
  <c r="AO2507" i="1"/>
  <c r="AP2507" i="1" s="1"/>
  <c r="AQ2507" i="1"/>
  <c r="AR2507" i="1"/>
  <c r="M2508" i="1"/>
  <c r="V2508" i="1" s="1"/>
  <c r="N2508" i="1"/>
  <c r="O2508" i="1"/>
  <c r="P2508" i="1"/>
  <c r="Q2508" i="1" s="1"/>
  <c r="R2508" i="1"/>
  <c r="S2508" i="1"/>
  <c r="T2508" i="1"/>
  <c r="U2508" i="1"/>
  <c r="W2508" i="1"/>
  <c r="X2508" i="1"/>
  <c r="Y2508" i="1"/>
  <c r="Z2508" i="1"/>
  <c r="AA2508" i="1"/>
  <c r="AB2508" i="1"/>
  <c r="AC2508" i="1"/>
  <c r="AE2508" i="1"/>
  <c r="AF2508" i="1"/>
  <c r="AG2508" i="1" s="1"/>
  <c r="AH2508" i="1"/>
  <c r="AJ2508" i="1"/>
  <c r="AN2508" i="1"/>
  <c r="AQ2508" i="1"/>
  <c r="AR2508" i="1"/>
  <c r="M2509" i="1"/>
  <c r="V2509" i="1" s="1"/>
  <c r="N2509" i="1"/>
  <c r="O2509" i="1"/>
  <c r="P2509" i="1"/>
  <c r="Q2509" i="1" s="1"/>
  <c r="R2509" i="1"/>
  <c r="S2509" i="1"/>
  <c r="T2509" i="1"/>
  <c r="U2509" i="1"/>
  <c r="W2509" i="1"/>
  <c r="X2509" i="1"/>
  <c r="Y2509" i="1"/>
  <c r="Z2509" i="1"/>
  <c r="AA2509" i="1"/>
  <c r="AB2509" i="1"/>
  <c r="AC2509" i="1"/>
  <c r="AE2509" i="1"/>
  <c r="AF2509" i="1"/>
  <c r="AG2509" i="1" s="1"/>
  <c r="AH2509" i="1"/>
  <c r="AJ2509" i="1"/>
  <c r="AN2509" i="1"/>
  <c r="AM2509" i="1" s="1"/>
  <c r="AO2509" i="1"/>
  <c r="AP2509" i="1" s="1"/>
  <c r="AQ2509" i="1"/>
  <c r="AR2509" i="1"/>
  <c r="M2510" i="1"/>
  <c r="V2510" i="1" s="1"/>
  <c r="N2510" i="1"/>
  <c r="O2510" i="1"/>
  <c r="P2510" i="1"/>
  <c r="Q2510" i="1" s="1"/>
  <c r="R2510" i="1"/>
  <c r="S2510" i="1"/>
  <c r="T2510" i="1"/>
  <c r="U2510" i="1"/>
  <c r="W2510" i="1"/>
  <c r="X2510" i="1"/>
  <c r="Y2510" i="1"/>
  <c r="Z2510" i="1"/>
  <c r="AA2510" i="1"/>
  <c r="AB2510" i="1"/>
  <c r="AC2510" i="1"/>
  <c r="AE2510" i="1"/>
  <c r="AF2510" i="1"/>
  <c r="AG2510" i="1" s="1"/>
  <c r="AH2510" i="1"/>
  <c r="AJ2510" i="1"/>
  <c r="AN2510" i="1"/>
  <c r="AM2510" i="1" s="1"/>
  <c r="AQ2510" i="1"/>
  <c r="AR2510" i="1"/>
  <c r="M2511" i="1"/>
  <c r="V2511" i="1" s="1"/>
  <c r="N2511" i="1"/>
  <c r="O2511" i="1"/>
  <c r="P2511" i="1"/>
  <c r="Q2511" i="1" s="1"/>
  <c r="R2511" i="1"/>
  <c r="S2511" i="1"/>
  <c r="T2511" i="1"/>
  <c r="U2511" i="1"/>
  <c r="W2511" i="1"/>
  <c r="X2511" i="1"/>
  <c r="Y2511" i="1"/>
  <c r="Z2511" i="1"/>
  <c r="AA2511" i="1"/>
  <c r="AD2511" i="1" s="1"/>
  <c r="AB2511" i="1"/>
  <c r="AC2511" i="1"/>
  <c r="AE2511" i="1"/>
  <c r="AF2511" i="1"/>
  <c r="AG2511" i="1" s="1"/>
  <c r="AH2511" i="1"/>
  <c r="AJ2511" i="1"/>
  <c r="AN2511" i="1"/>
  <c r="AM2511" i="1" s="1"/>
  <c r="AQ2511" i="1"/>
  <c r="AR2511" i="1"/>
  <c r="M2512" i="1"/>
  <c r="V2512" i="1" s="1"/>
  <c r="N2512" i="1"/>
  <c r="O2512" i="1"/>
  <c r="P2512" i="1"/>
  <c r="Q2512" i="1" s="1"/>
  <c r="R2512" i="1"/>
  <c r="S2512" i="1"/>
  <c r="T2512" i="1"/>
  <c r="U2512" i="1"/>
  <c r="W2512" i="1"/>
  <c r="X2512" i="1"/>
  <c r="Y2512" i="1"/>
  <c r="Z2512" i="1"/>
  <c r="AA2512" i="1"/>
  <c r="AD2512" i="1" s="1"/>
  <c r="AB2512" i="1"/>
  <c r="AC2512" i="1"/>
  <c r="AE2512" i="1"/>
  <c r="AF2512" i="1"/>
  <c r="AG2512" i="1" s="1"/>
  <c r="AH2512" i="1"/>
  <c r="AJ2512" i="1"/>
  <c r="AN2512" i="1"/>
  <c r="AM2512" i="1" s="1"/>
  <c r="AQ2512" i="1"/>
  <c r="AR2512" i="1"/>
  <c r="M2513" i="1"/>
  <c r="V2513" i="1" s="1"/>
  <c r="N2513" i="1"/>
  <c r="O2513" i="1"/>
  <c r="P2513" i="1"/>
  <c r="Q2513" i="1" s="1"/>
  <c r="R2513" i="1"/>
  <c r="S2513" i="1"/>
  <c r="T2513" i="1"/>
  <c r="U2513" i="1"/>
  <c r="W2513" i="1"/>
  <c r="X2513" i="1"/>
  <c r="Y2513" i="1"/>
  <c r="Z2513" i="1"/>
  <c r="AA2513" i="1"/>
  <c r="AB2513" i="1"/>
  <c r="AC2513" i="1"/>
  <c r="AE2513" i="1"/>
  <c r="AF2513" i="1"/>
  <c r="AG2513" i="1" s="1"/>
  <c r="AH2513" i="1"/>
  <c r="AJ2513" i="1"/>
  <c r="AN2513" i="1"/>
  <c r="AM2513" i="1" s="1"/>
  <c r="AO2513" i="1"/>
  <c r="AP2513" i="1" s="1"/>
  <c r="AQ2513" i="1"/>
  <c r="AR2513" i="1"/>
  <c r="M2514" i="1"/>
  <c r="V2514" i="1" s="1"/>
  <c r="N2514" i="1"/>
  <c r="O2514" i="1"/>
  <c r="P2514" i="1"/>
  <c r="Q2514" i="1" s="1"/>
  <c r="R2514" i="1"/>
  <c r="S2514" i="1"/>
  <c r="T2514" i="1"/>
  <c r="U2514" i="1"/>
  <c r="W2514" i="1"/>
  <c r="X2514" i="1"/>
  <c r="Y2514" i="1"/>
  <c r="Z2514" i="1"/>
  <c r="AA2514" i="1"/>
  <c r="AB2514" i="1"/>
  <c r="AC2514" i="1"/>
  <c r="AE2514" i="1"/>
  <c r="AF2514" i="1"/>
  <c r="AG2514" i="1" s="1"/>
  <c r="AH2514" i="1"/>
  <c r="AJ2514" i="1"/>
  <c r="AN2514" i="1"/>
  <c r="AM2514" i="1" s="1"/>
  <c r="AQ2514" i="1"/>
  <c r="AR2514" i="1"/>
  <c r="M2515" i="1"/>
  <c r="V2515" i="1" s="1"/>
  <c r="N2515" i="1"/>
  <c r="O2515" i="1"/>
  <c r="P2515" i="1"/>
  <c r="Q2515" i="1" s="1"/>
  <c r="R2515" i="1"/>
  <c r="S2515" i="1"/>
  <c r="T2515" i="1"/>
  <c r="U2515" i="1"/>
  <c r="W2515" i="1"/>
  <c r="X2515" i="1"/>
  <c r="Y2515" i="1"/>
  <c r="Z2515" i="1"/>
  <c r="AA2515" i="1"/>
  <c r="AD2515" i="1" s="1"/>
  <c r="AB2515" i="1"/>
  <c r="AC2515" i="1"/>
  <c r="AE2515" i="1"/>
  <c r="AF2515" i="1"/>
  <c r="AG2515" i="1" s="1"/>
  <c r="AH2515" i="1"/>
  <c r="AJ2515" i="1"/>
  <c r="AN2515" i="1"/>
  <c r="AM2515" i="1" s="1"/>
  <c r="AO2515" i="1"/>
  <c r="AP2515" i="1" s="1"/>
  <c r="AQ2515" i="1"/>
  <c r="AR2515" i="1"/>
  <c r="M2516" i="1"/>
  <c r="V2516" i="1" s="1"/>
  <c r="N2516" i="1"/>
  <c r="O2516" i="1"/>
  <c r="P2516" i="1"/>
  <c r="Q2516" i="1" s="1"/>
  <c r="R2516" i="1"/>
  <c r="S2516" i="1"/>
  <c r="T2516" i="1"/>
  <c r="U2516" i="1"/>
  <c r="W2516" i="1"/>
  <c r="X2516" i="1"/>
  <c r="Y2516" i="1"/>
  <c r="Z2516" i="1"/>
  <c r="AA2516" i="1"/>
  <c r="AD2516" i="1" s="1"/>
  <c r="AB2516" i="1"/>
  <c r="AC2516" i="1"/>
  <c r="AE2516" i="1"/>
  <c r="AF2516" i="1"/>
  <c r="AG2516" i="1" s="1"/>
  <c r="AH2516" i="1"/>
  <c r="AJ2516" i="1"/>
  <c r="AN2516" i="1"/>
  <c r="AM2516" i="1" s="1"/>
  <c r="AQ2516" i="1"/>
  <c r="AR2516" i="1"/>
  <c r="M2517" i="1"/>
  <c r="V2517" i="1" s="1"/>
  <c r="N2517" i="1"/>
  <c r="O2517" i="1"/>
  <c r="P2517" i="1"/>
  <c r="Q2517" i="1" s="1"/>
  <c r="R2517" i="1"/>
  <c r="S2517" i="1"/>
  <c r="T2517" i="1"/>
  <c r="U2517" i="1"/>
  <c r="W2517" i="1"/>
  <c r="X2517" i="1"/>
  <c r="Y2517" i="1"/>
  <c r="Z2517" i="1"/>
  <c r="AA2517" i="1"/>
  <c r="AB2517" i="1"/>
  <c r="AC2517" i="1"/>
  <c r="AE2517" i="1"/>
  <c r="AF2517" i="1"/>
  <c r="AG2517" i="1" s="1"/>
  <c r="AH2517" i="1"/>
  <c r="AJ2517" i="1"/>
  <c r="AN2517" i="1"/>
  <c r="AM2517" i="1" s="1"/>
  <c r="AO2517" i="1"/>
  <c r="AP2517" i="1" s="1"/>
  <c r="AQ2517" i="1"/>
  <c r="AR2517" i="1"/>
  <c r="M2518" i="1"/>
  <c r="V2518" i="1" s="1"/>
  <c r="N2518" i="1"/>
  <c r="O2518" i="1"/>
  <c r="P2518" i="1"/>
  <c r="Q2518" i="1" s="1"/>
  <c r="R2518" i="1"/>
  <c r="S2518" i="1"/>
  <c r="T2518" i="1"/>
  <c r="U2518" i="1"/>
  <c r="W2518" i="1"/>
  <c r="X2518" i="1"/>
  <c r="Y2518" i="1"/>
  <c r="Z2518" i="1"/>
  <c r="AA2518" i="1"/>
  <c r="AB2518" i="1"/>
  <c r="AC2518" i="1"/>
  <c r="AE2518" i="1"/>
  <c r="AF2518" i="1"/>
  <c r="AG2518" i="1" s="1"/>
  <c r="AH2518" i="1"/>
  <c r="AJ2518" i="1"/>
  <c r="AN2518" i="1"/>
  <c r="AM2518" i="1" s="1"/>
  <c r="AQ2518" i="1"/>
  <c r="AR2518" i="1"/>
  <c r="M2519" i="1"/>
  <c r="V2519" i="1" s="1"/>
  <c r="N2519" i="1"/>
  <c r="O2519" i="1"/>
  <c r="P2519" i="1"/>
  <c r="Q2519" i="1" s="1"/>
  <c r="R2519" i="1"/>
  <c r="S2519" i="1"/>
  <c r="T2519" i="1"/>
  <c r="U2519" i="1"/>
  <c r="W2519" i="1"/>
  <c r="X2519" i="1"/>
  <c r="Y2519" i="1"/>
  <c r="Z2519" i="1"/>
  <c r="AA2519" i="1"/>
  <c r="AD2519" i="1" s="1"/>
  <c r="AB2519" i="1"/>
  <c r="AC2519" i="1"/>
  <c r="AE2519" i="1"/>
  <c r="AF2519" i="1"/>
  <c r="AG2519" i="1" s="1"/>
  <c r="AH2519" i="1"/>
  <c r="AJ2519" i="1"/>
  <c r="AN2519" i="1"/>
  <c r="AM2519" i="1" s="1"/>
  <c r="AO2519" i="1"/>
  <c r="AP2519" i="1" s="1"/>
  <c r="AQ2519" i="1"/>
  <c r="AR2519" i="1"/>
  <c r="M2520" i="1"/>
  <c r="V2520" i="1" s="1"/>
  <c r="N2520" i="1"/>
  <c r="O2520" i="1"/>
  <c r="P2520" i="1"/>
  <c r="Q2520" i="1" s="1"/>
  <c r="R2520" i="1"/>
  <c r="S2520" i="1"/>
  <c r="T2520" i="1"/>
  <c r="U2520" i="1"/>
  <c r="W2520" i="1"/>
  <c r="X2520" i="1"/>
  <c r="Y2520" i="1"/>
  <c r="Z2520" i="1"/>
  <c r="AA2520" i="1"/>
  <c r="AB2520" i="1"/>
  <c r="AC2520" i="1"/>
  <c r="AE2520" i="1"/>
  <c r="AF2520" i="1"/>
  <c r="AG2520" i="1" s="1"/>
  <c r="AH2520" i="1"/>
  <c r="AJ2520" i="1"/>
  <c r="AN2520" i="1"/>
  <c r="AM2520" i="1" s="1"/>
  <c r="AO2520" i="1"/>
  <c r="AP2520" i="1" s="1"/>
  <c r="AQ2520" i="1"/>
  <c r="AR2520" i="1"/>
  <c r="M2521" i="1"/>
  <c r="V2521" i="1" s="1"/>
  <c r="N2521" i="1"/>
  <c r="O2521" i="1"/>
  <c r="P2521" i="1"/>
  <c r="Q2521" i="1" s="1"/>
  <c r="R2521" i="1"/>
  <c r="S2521" i="1"/>
  <c r="T2521" i="1"/>
  <c r="U2521" i="1"/>
  <c r="W2521" i="1"/>
  <c r="X2521" i="1"/>
  <c r="Y2521" i="1"/>
  <c r="Z2521" i="1"/>
  <c r="AA2521" i="1"/>
  <c r="AB2521" i="1"/>
  <c r="AC2521" i="1"/>
  <c r="AE2521" i="1"/>
  <c r="AF2521" i="1"/>
  <c r="AG2521" i="1" s="1"/>
  <c r="AH2521" i="1"/>
  <c r="AJ2521" i="1"/>
  <c r="AN2521" i="1"/>
  <c r="AQ2521" i="1"/>
  <c r="AR2521" i="1"/>
  <c r="M2522" i="1"/>
  <c r="V2522" i="1" s="1"/>
  <c r="N2522" i="1"/>
  <c r="O2522" i="1"/>
  <c r="P2522" i="1"/>
  <c r="Q2522" i="1" s="1"/>
  <c r="R2522" i="1"/>
  <c r="S2522" i="1"/>
  <c r="T2522" i="1"/>
  <c r="U2522" i="1"/>
  <c r="W2522" i="1"/>
  <c r="X2522" i="1"/>
  <c r="Y2522" i="1"/>
  <c r="Z2522" i="1"/>
  <c r="AA2522" i="1"/>
  <c r="AB2522" i="1"/>
  <c r="AC2522" i="1"/>
  <c r="AE2522" i="1"/>
  <c r="AF2522" i="1"/>
  <c r="AG2522" i="1" s="1"/>
  <c r="AH2522" i="1"/>
  <c r="AJ2522" i="1"/>
  <c r="AN2522" i="1"/>
  <c r="AM2522" i="1" s="1"/>
  <c r="AQ2522" i="1"/>
  <c r="AR2522" i="1"/>
  <c r="M2523" i="1"/>
  <c r="V2523" i="1" s="1"/>
  <c r="N2523" i="1"/>
  <c r="O2523" i="1"/>
  <c r="P2523" i="1"/>
  <c r="Q2523" i="1" s="1"/>
  <c r="R2523" i="1"/>
  <c r="S2523" i="1"/>
  <c r="T2523" i="1"/>
  <c r="U2523" i="1"/>
  <c r="W2523" i="1"/>
  <c r="X2523" i="1"/>
  <c r="Y2523" i="1"/>
  <c r="Z2523" i="1"/>
  <c r="AA2523" i="1"/>
  <c r="AB2523" i="1"/>
  <c r="AC2523" i="1"/>
  <c r="AE2523" i="1"/>
  <c r="AF2523" i="1"/>
  <c r="AG2523" i="1" s="1"/>
  <c r="AH2523" i="1"/>
  <c r="AJ2523" i="1"/>
  <c r="AN2523" i="1"/>
  <c r="AM2523" i="1" s="1"/>
  <c r="AO2523" i="1"/>
  <c r="AP2523" i="1" s="1"/>
  <c r="AQ2523" i="1"/>
  <c r="AR2523" i="1"/>
  <c r="M2524" i="1"/>
  <c r="V2524" i="1" s="1"/>
  <c r="N2524" i="1"/>
  <c r="O2524" i="1"/>
  <c r="P2524" i="1"/>
  <c r="Q2524" i="1" s="1"/>
  <c r="R2524" i="1"/>
  <c r="S2524" i="1"/>
  <c r="T2524" i="1"/>
  <c r="U2524" i="1"/>
  <c r="W2524" i="1"/>
  <c r="X2524" i="1"/>
  <c r="Y2524" i="1"/>
  <c r="Z2524" i="1"/>
  <c r="AA2524" i="1"/>
  <c r="AD2524" i="1" s="1"/>
  <c r="AB2524" i="1"/>
  <c r="AC2524" i="1"/>
  <c r="AE2524" i="1"/>
  <c r="AF2524" i="1"/>
  <c r="AG2524" i="1" s="1"/>
  <c r="AH2524" i="1"/>
  <c r="AJ2524" i="1"/>
  <c r="AN2524" i="1"/>
  <c r="AM2524" i="1" s="1"/>
  <c r="AQ2524" i="1"/>
  <c r="AR2524" i="1"/>
  <c r="M2525" i="1"/>
  <c r="V2525" i="1" s="1"/>
  <c r="N2525" i="1"/>
  <c r="O2525" i="1"/>
  <c r="P2525" i="1"/>
  <c r="Q2525" i="1" s="1"/>
  <c r="R2525" i="1"/>
  <c r="S2525" i="1"/>
  <c r="T2525" i="1"/>
  <c r="U2525" i="1"/>
  <c r="W2525" i="1"/>
  <c r="X2525" i="1"/>
  <c r="Y2525" i="1"/>
  <c r="Z2525" i="1"/>
  <c r="AA2525" i="1"/>
  <c r="AB2525" i="1"/>
  <c r="AC2525" i="1"/>
  <c r="AE2525" i="1"/>
  <c r="AF2525" i="1"/>
  <c r="AG2525" i="1" s="1"/>
  <c r="AH2525" i="1"/>
  <c r="AJ2525" i="1"/>
  <c r="AN2525" i="1"/>
  <c r="AM2525" i="1" s="1"/>
  <c r="AQ2525" i="1"/>
  <c r="AR2525" i="1"/>
  <c r="M2526" i="1"/>
  <c r="V2526" i="1" s="1"/>
  <c r="N2526" i="1"/>
  <c r="O2526" i="1"/>
  <c r="P2526" i="1"/>
  <c r="Q2526" i="1" s="1"/>
  <c r="R2526" i="1"/>
  <c r="S2526" i="1"/>
  <c r="T2526" i="1"/>
  <c r="U2526" i="1"/>
  <c r="W2526" i="1"/>
  <c r="X2526" i="1"/>
  <c r="Y2526" i="1"/>
  <c r="Z2526" i="1"/>
  <c r="AA2526" i="1"/>
  <c r="AB2526" i="1"/>
  <c r="AC2526" i="1"/>
  <c r="AE2526" i="1"/>
  <c r="AF2526" i="1"/>
  <c r="AG2526" i="1" s="1"/>
  <c r="AH2526" i="1"/>
  <c r="AJ2526" i="1"/>
  <c r="AN2526" i="1"/>
  <c r="AM2526" i="1" s="1"/>
  <c r="AQ2526" i="1"/>
  <c r="AR2526" i="1"/>
  <c r="M2527" i="1"/>
  <c r="V2527" i="1" s="1"/>
  <c r="N2527" i="1"/>
  <c r="O2527" i="1"/>
  <c r="P2527" i="1"/>
  <c r="Q2527" i="1" s="1"/>
  <c r="R2527" i="1"/>
  <c r="S2527" i="1"/>
  <c r="T2527" i="1"/>
  <c r="U2527" i="1"/>
  <c r="W2527" i="1"/>
  <c r="X2527" i="1"/>
  <c r="Y2527" i="1"/>
  <c r="Z2527" i="1"/>
  <c r="AA2527" i="1"/>
  <c r="AB2527" i="1"/>
  <c r="AC2527" i="1"/>
  <c r="AE2527" i="1"/>
  <c r="AF2527" i="1"/>
  <c r="AG2527" i="1" s="1"/>
  <c r="AH2527" i="1"/>
  <c r="AJ2527" i="1"/>
  <c r="AN2527" i="1"/>
  <c r="AQ2527" i="1"/>
  <c r="AR2527" i="1"/>
  <c r="M2528" i="1"/>
  <c r="V2528" i="1" s="1"/>
  <c r="N2528" i="1"/>
  <c r="O2528" i="1"/>
  <c r="P2528" i="1"/>
  <c r="Q2528" i="1" s="1"/>
  <c r="R2528" i="1"/>
  <c r="S2528" i="1"/>
  <c r="T2528" i="1"/>
  <c r="U2528" i="1"/>
  <c r="W2528" i="1"/>
  <c r="X2528" i="1"/>
  <c r="Y2528" i="1"/>
  <c r="Z2528" i="1"/>
  <c r="AA2528" i="1"/>
  <c r="AD2528" i="1" s="1"/>
  <c r="AB2528" i="1"/>
  <c r="AC2528" i="1"/>
  <c r="AE2528" i="1"/>
  <c r="AF2528" i="1"/>
  <c r="AG2528" i="1" s="1"/>
  <c r="AH2528" i="1"/>
  <c r="AJ2528" i="1"/>
  <c r="AN2528" i="1"/>
  <c r="AM2528" i="1" s="1"/>
  <c r="AO2528" i="1"/>
  <c r="AP2528" i="1" s="1"/>
  <c r="AQ2528" i="1"/>
  <c r="AR2528" i="1"/>
  <c r="M2529" i="1"/>
  <c r="V2529" i="1" s="1"/>
  <c r="N2529" i="1"/>
  <c r="O2529" i="1"/>
  <c r="P2529" i="1"/>
  <c r="Q2529" i="1" s="1"/>
  <c r="R2529" i="1"/>
  <c r="S2529" i="1"/>
  <c r="T2529" i="1"/>
  <c r="U2529" i="1"/>
  <c r="W2529" i="1"/>
  <c r="X2529" i="1"/>
  <c r="Y2529" i="1"/>
  <c r="Z2529" i="1"/>
  <c r="AA2529" i="1"/>
  <c r="AB2529" i="1"/>
  <c r="AC2529" i="1"/>
  <c r="AE2529" i="1"/>
  <c r="AF2529" i="1"/>
  <c r="AG2529" i="1" s="1"/>
  <c r="AH2529" i="1"/>
  <c r="AJ2529" i="1"/>
  <c r="AN2529" i="1"/>
  <c r="AM2529" i="1" s="1"/>
  <c r="AQ2529" i="1"/>
  <c r="AR2529" i="1"/>
  <c r="M2530" i="1"/>
  <c r="V2530" i="1" s="1"/>
  <c r="N2530" i="1"/>
  <c r="O2530" i="1"/>
  <c r="P2530" i="1"/>
  <c r="Q2530" i="1" s="1"/>
  <c r="R2530" i="1"/>
  <c r="S2530" i="1"/>
  <c r="T2530" i="1"/>
  <c r="U2530" i="1"/>
  <c r="W2530" i="1"/>
  <c r="X2530" i="1"/>
  <c r="Y2530" i="1"/>
  <c r="Z2530" i="1"/>
  <c r="AA2530" i="1"/>
  <c r="AB2530" i="1"/>
  <c r="AC2530" i="1"/>
  <c r="AE2530" i="1"/>
  <c r="AF2530" i="1"/>
  <c r="AG2530" i="1" s="1"/>
  <c r="AH2530" i="1"/>
  <c r="AJ2530" i="1"/>
  <c r="AN2530" i="1"/>
  <c r="AM2530" i="1" s="1"/>
  <c r="AQ2530" i="1"/>
  <c r="AR2530" i="1"/>
  <c r="M2531" i="1"/>
  <c r="V2531" i="1" s="1"/>
  <c r="N2531" i="1"/>
  <c r="O2531" i="1"/>
  <c r="P2531" i="1"/>
  <c r="Q2531" i="1" s="1"/>
  <c r="R2531" i="1"/>
  <c r="S2531" i="1"/>
  <c r="T2531" i="1"/>
  <c r="U2531" i="1"/>
  <c r="W2531" i="1"/>
  <c r="X2531" i="1"/>
  <c r="Y2531" i="1"/>
  <c r="Z2531" i="1"/>
  <c r="AA2531" i="1"/>
  <c r="AD2531" i="1" s="1"/>
  <c r="AB2531" i="1"/>
  <c r="AC2531" i="1"/>
  <c r="AE2531" i="1"/>
  <c r="AF2531" i="1"/>
  <c r="AG2531" i="1" s="1"/>
  <c r="AH2531" i="1"/>
  <c r="AJ2531" i="1"/>
  <c r="AN2531" i="1"/>
  <c r="AM2531" i="1" s="1"/>
  <c r="AQ2531" i="1"/>
  <c r="AR2531" i="1"/>
  <c r="M2532" i="1"/>
  <c r="V2532" i="1" s="1"/>
  <c r="N2532" i="1"/>
  <c r="O2532" i="1"/>
  <c r="P2532" i="1"/>
  <c r="Q2532" i="1" s="1"/>
  <c r="R2532" i="1"/>
  <c r="S2532" i="1"/>
  <c r="T2532" i="1"/>
  <c r="U2532" i="1"/>
  <c r="W2532" i="1"/>
  <c r="X2532" i="1"/>
  <c r="Y2532" i="1"/>
  <c r="Z2532" i="1"/>
  <c r="AA2532" i="1"/>
  <c r="AD2532" i="1" s="1"/>
  <c r="AB2532" i="1"/>
  <c r="AC2532" i="1"/>
  <c r="AE2532" i="1"/>
  <c r="AF2532" i="1"/>
  <c r="AG2532" i="1" s="1"/>
  <c r="AH2532" i="1"/>
  <c r="AJ2532" i="1"/>
  <c r="AN2532" i="1"/>
  <c r="AM2532" i="1" s="1"/>
  <c r="AO2532" i="1"/>
  <c r="AP2532" i="1" s="1"/>
  <c r="AQ2532" i="1"/>
  <c r="AR2532" i="1"/>
  <c r="M2533" i="1"/>
  <c r="V2533" i="1" s="1"/>
  <c r="N2533" i="1"/>
  <c r="O2533" i="1"/>
  <c r="P2533" i="1"/>
  <c r="Q2533" i="1" s="1"/>
  <c r="R2533" i="1"/>
  <c r="S2533" i="1"/>
  <c r="T2533" i="1"/>
  <c r="U2533" i="1"/>
  <c r="W2533" i="1"/>
  <c r="X2533" i="1"/>
  <c r="Y2533" i="1"/>
  <c r="Z2533" i="1"/>
  <c r="AA2533" i="1"/>
  <c r="AB2533" i="1"/>
  <c r="AC2533" i="1"/>
  <c r="AE2533" i="1"/>
  <c r="AF2533" i="1"/>
  <c r="AG2533" i="1" s="1"/>
  <c r="AH2533" i="1"/>
  <c r="AJ2533" i="1"/>
  <c r="AN2533" i="1"/>
  <c r="AM2533" i="1" s="1"/>
  <c r="AO2533" i="1"/>
  <c r="AP2533" i="1" s="1"/>
  <c r="AQ2533" i="1"/>
  <c r="AR2533" i="1"/>
  <c r="M2534" i="1"/>
  <c r="V2534" i="1" s="1"/>
  <c r="N2534" i="1"/>
  <c r="O2534" i="1"/>
  <c r="P2534" i="1"/>
  <c r="Q2534" i="1" s="1"/>
  <c r="R2534" i="1"/>
  <c r="S2534" i="1"/>
  <c r="T2534" i="1"/>
  <c r="U2534" i="1"/>
  <c r="W2534" i="1"/>
  <c r="X2534" i="1"/>
  <c r="Y2534" i="1"/>
  <c r="Z2534" i="1"/>
  <c r="AA2534" i="1"/>
  <c r="AB2534" i="1"/>
  <c r="AC2534" i="1"/>
  <c r="AE2534" i="1"/>
  <c r="AF2534" i="1"/>
  <c r="AG2534" i="1" s="1"/>
  <c r="AH2534" i="1"/>
  <c r="AJ2534" i="1"/>
  <c r="AM2534" i="1"/>
  <c r="AN2534" i="1"/>
  <c r="AO2534" i="1"/>
  <c r="AP2534" i="1" s="1"/>
  <c r="AQ2534" i="1"/>
  <c r="AR2534" i="1"/>
  <c r="M2535" i="1"/>
  <c r="V2535" i="1" s="1"/>
  <c r="N2535" i="1"/>
  <c r="O2535" i="1"/>
  <c r="P2535" i="1"/>
  <c r="Q2535" i="1" s="1"/>
  <c r="R2535" i="1"/>
  <c r="S2535" i="1"/>
  <c r="T2535" i="1"/>
  <c r="U2535" i="1"/>
  <c r="W2535" i="1"/>
  <c r="X2535" i="1"/>
  <c r="Y2535" i="1"/>
  <c r="Z2535" i="1"/>
  <c r="AA2535" i="1"/>
  <c r="AB2535" i="1"/>
  <c r="AC2535" i="1"/>
  <c r="AE2535" i="1"/>
  <c r="AF2535" i="1"/>
  <c r="AG2535" i="1" s="1"/>
  <c r="AH2535" i="1"/>
  <c r="AJ2535" i="1"/>
  <c r="AM2535" i="1"/>
  <c r="AN2535" i="1"/>
  <c r="AO2535" i="1"/>
  <c r="AP2535" i="1" s="1"/>
  <c r="AQ2535" i="1"/>
  <c r="AR2535" i="1"/>
  <c r="M2536" i="1"/>
  <c r="V2536" i="1" s="1"/>
  <c r="N2536" i="1"/>
  <c r="O2536" i="1"/>
  <c r="P2536" i="1"/>
  <c r="Q2536" i="1" s="1"/>
  <c r="R2536" i="1"/>
  <c r="S2536" i="1"/>
  <c r="T2536" i="1"/>
  <c r="U2536" i="1"/>
  <c r="W2536" i="1"/>
  <c r="X2536" i="1"/>
  <c r="Y2536" i="1"/>
  <c r="Z2536" i="1"/>
  <c r="AA2536" i="1"/>
  <c r="AB2536" i="1"/>
  <c r="AC2536" i="1"/>
  <c r="AE2536" i="1"/>
  <c r="AF2536" i="1"/>
  <c r="AG2536" i="1" s="1"/>
  <c r="AH2536" i="1"/>
  <c r="AJ2536" i="1"/>
  <c r="AM2536" i="1"/>
  <c r="AN2536" i="1"/>
  <c r="AO2536" i="1"/>
  <c r="AP2536" i="1" s="1"/>
  <c r="AQ2536" i="1"/>
  <c r="AR2536" i="1"/>
  <c r="M2537" i="1"/>
  <c r="V2537" i="1" s="1"/>
  <c r="N2537" i="1"/>
  <c r="O2537" i="1"/>
  <c r="P2537" i="1"/>
  <c r="Q2537" i="1" s="1"/>
  <c r="R2537" i="1"/>
  <c r="S2537" i="1"/>
  <c r="T2537" i="1"/>
  <c r="U2537" i="1"/>
  <c r="W2537" i="1"/>
  <c r="X2537" i="1"/>
  <c r="Y2537" i="1"/>
  <c r="Z2537" i="1"/>
  <c r="AA2537" i="1"/>
  <c r="AB2537" i="1"/>
  <c r="AC2537" i="1"/>
  <c r="AE2537" i="1"/>
  <c r="AF2537" i="1"/>
  <c r="AG2537" i="1" s="1"/>
  <c r="AH2537" i="1"/>
  <c r="AJ2537" i="1"/>
  <c r="AM2537" i="1"/>
  <c r="AN2537" i="1"/>
  <c r="AO2537" i="1"/>
  <c r="AP2537" i="1" s="1"/>
  <c r="AQ2537" i="1"/>
  <c r="AR2537" i="1"/>
  <c r="M2538" i="1"/>
  <c r="V2538" i="1" s="1"/>
  <c r="N2538" i="1"/>
  <c r="O2538" i="1"/>
  <c r="P2538" i="1"/>
  <c r="Q2538" i="1" s="1"/>
  <c r="R2538" i="1"/>
  <c r="S2538" i="1"/>
  <c r="T2538" i="1"/>
  <c r="U2538" i="1"/>
  <c r="W2538" i="1"/>
  <c r="X2538" i="1"/>
  <c r="Y2538" i="1"/>
  <c r="Z2538" i="1"/>
  <c r="AA2538" i="1"/>
  <c r="AB2538" i="1"/>
  <c r="AC2538" i="1"/>
  <c r="AE2538" i="1"/>
  <c r="AF2538" i="1"/>
  <c r="AG2538" i="1" s="1"/>
  <c r="AH2538" i="1"/>
  <c r="AJ2538" i="1"/>
  <c r="AM2538" i="1"/>
  <c r="AN2538" i="1"/>
  <c r="AO2538" i="1"/>
  <c r="AP2538" i="1" s="1"/>
  <c r="AQ2538" i="1"/>
  <c r="AR2538" i="1"/>
  <c r="M2539" i="1"/>
  <c r="V2539" i="1" s="1"/>
  <c r="N2539" i="1"/>
  <c r="O2539" i="1"/>
  <c r="P2539" i="1"/>
  <c r="Q2539" i="1" s="1"/>
  <c r="R2539" i="1"/>
  <c r="S2539" i="1"/>
  <c r="T2539" i="1"/>
  <c r="U2539" i="1"/>
  <c r="W2539" i="1"/>
  <c r="X2539" i="1"/>
  <c r="Y2539" i="1"/>
  <c r="Z2539" i="1"/>
  <c r="AA2539" i="1"/>
  <c r="AB2539" i="1"/>
  <c r="AC2539" i="1"/>
  <c r="AE2539" i="1"/>
  <c r="AF2539" i="1"/>
  <c r="AG2539" i="1" s="1"/>
  <c r="AH2539" i="1"/>
  <c r="AJ2539" i="1"/>
  <c r="AM2539" i="1"/>
  <c r="AN2539" i="1"/>
  <c r="AO2539" i="1"/>
  <c r="AP2539" i="1" s="1"/>
  <c r="AQ2539" i="1"/>
  <c r="AR2539" i="1"/>
  <c r="M2540" i="1"/>
  <c r="V2540" i="1" s="1"/>
  <c r="N2540" i="1"/>
  <c r="O2540" i="1"/>
  <c r="P2540" i="1"/>
  <c r="Q2540" i="1" s="1"/>
  <c r="R2540" i="1"/>
  <c r="S2540" i="1"/>
  <c r="T2540" i="1"/>
  <c r="U2540" i="1"/>
  <c r="W2540" i="1"/>
  <c r="X2540" i="1"/>
  <c r="Y2540" i="1"/>
  <c r="Z2540" i="1"/>
  <c r="AA2540" i="1"/>
  <c r="AB2540" i="1"/>
  <c r="AC2540" i="1"/>
  <c r="AE2540" i="1"/>
  <c r="AF2540" i="1"/>
  <c r="AG2540" i="1" s="1"/>
  <c r="AH2540" i="1"/>
  <c r="AJ2540" i="1"/>
  <c r="AM2540" i="1"/>
  <c r="AN2540" i="1"/>
  <c r="AO2540" i="1"/>
  <c r="AP2540" i="1" s="1"/>
  <c r="AQ2540" i="1"/>
  <c r="AR2540" i="1"/>
  <c r="M2541" i="1"/>
  <c r="V2541" i="1" s="1"/>
  <c r="N2541" i="1"/>
  <c r="O2541" i="1"/>
  <c r="P2541" i="1"/>
  <c r="Q2541" i="1" s="1"/>
  <c r="R2541" i="1"/>
  <c r="S2541" i="1"/>
  <c r="T2541" i="1"/>
  <c r="U2541" i="1"/>
  <c r="W2541" i="1"/>
  <c r="X2541" i="1"/>
  <c r="Y2541" i="1"/>
  <c r="Z2541" i="1"/>
  <c r="AA2541" i="1"/>
  <c r="AB2541" i="1"/>
  <c r="AC2541" i="1"/>
  <c r="AE2541" i="1"/>
  <c r="AF2541" i="1"/>
  <c r="AG2541" i="1" s="1"/>
  <c r="AH2541" i="1"/>
  <c r="AJ2541" i="1"/>
  <c r="AM2541" i="1"/>
  <c r="AN2541" i="1"/>
  <c r="AO2541" i="1"/>
  <c r="AP2541" i="1" s="1"/>
  <c r="AQ2541" i="1"/>
  <c r="AR2541" i="1"/>
  <c r="M2542" i="1"/>
  <c r="V2542" i="1" s="1"/>
  <c r="N2542" i="1"/>
  <c r="O2542" i="1"/>
  <c r="P2542" i="1"/>
  <c r="Q2542" i="1" s="1"/>
  <c r="R2542" i="1"/>
  <c r="S2542" i="1"/>
  <c r="T2542" i="1"/>
  <c r="U2542" i="1"/>
  <c r="W2542" i="1"/>
  <c r="X2542" i="1"/>
  <c r="Y2542" i="1"/>
  <c r="Z2542" i="1"/>
  <c r="AA2542" i="1"/>
  <c r="AB2542" i="1"/>
  <c r="AC2542" i="1"/>
  <c r="AE2542" i="1"/>
  <c r="AF2542" i="1"/>
  <c r="AG2542" i="1" s="1"/>
  <c r="AH2542" i="1"/>
  <c r="AJ2542" i="1"/>
  <c r="AM2542" i="1"/>
  <c r="AN2542" i="1"/>
  <c r="AO2542" i="1"/>
  <c r="AP2542" i="1" s="1"/>
  <c r="AQ2542" i="1"/>
  <c r="AR2542" i="1"/>
  <c r="M2543" i="1"/>
  <c r="V2543" i="1" s="1"/>
  <c r="N2543" i="1"/>
  <c r="O2543" i="1"/>
  <c r="P2543" i="1"/>
  <c r="Q2543" i="1" s="1"/>
  <c r="R2543" i="1"/>
  <c r="S2543" i="1"/>
  <c r="T2543" i="1"/>
  <c r="U2543" i="1"/>
  <c r="W2543" i="1"/>
  <c r="X2543" i="1"/>
  <c r="Y2543" i="1"/>
  <c r="Z2543" i="1"/>
  <c r="AA2543" i="1"/>
  <c r="AB2543" i="1"/>
  <c r="AC2543" i="1"/>
  <c r="AE2543" i="1"/>
  <c r="AF2543" i="1"/>
  <c r="AG2543" i="1" s="1"/>
  <c r="AH2543" i="1"/>
  <c r="AJ2543" i="1"/>
  <c r="AM2543" i="1"/>
  <c r="AN2543" i="1"/>
  <c r="AO2543" i="1"/>
  <c r="AP2543" i="1" s="1"/>
  <c r="AQ2543" i="1"/>
  <c r="AR2543" i="1"/>
  <c r="M2544" i="1"/>
  <c r="V2544" i="1" s="1"/>
  <c r="N2544" i="1"/>
  <c r="O2544" i="1"/>
  <c r="P2544" i="1"/>
  <c r="Q2544" i="1" s="1"/>
  <c r="R2544" i="1"/>
  <c r="S2544" i="1"/>
  <c r="T2544" i="1"/>
  <c r="U2544" i="1"/>
  <c r="W2544" i="1"/>
  <c r="X2544" i="1"/>
  <c r="Y2544" i="1"/>
  <c r="Z2544" i="1"/>
  <c r="AA2544" i="1"/>
  <c r="AB2544" i="1"/>
  <c r="AC2544" i="1"/>
  <c r="AE2544" i="1"/>
  <c r="AF2544" i="1"/>
  <c r="AG2544" i="1" s="1"/>
  <c r="AH2544" i="1"/>
  <c r="AJ2544" i="1"/>
  <c r="AM2544" i="1"/>
  <c r="AN2544" i="1"/>
  <c r="AO2544" i="1"/>
  <c r="AP2544" i="1" s="1"/>
  <c r="AQ2544" i="1"/>
  <c r="AR2544" i="1"/>
  <c r="M2545" i="1"/>
  <c r="V2545" i="1" s="1"/>
  <c r="N2545" i="1"/>
  <c r="O2545" i="1"/>
  <c r="P2545" i="1"/>
  <c r="Q2545" i="1" s="1"/>
  <c r="R2545" i="1"/>
  <c r="S2545" i="1"/>
  <c r="T2545" i="1"/>
  <c r="U2545" i="1"/>
  <c r="W2545" i="1"/>
  <c r="X2545" i="1"/>
  <c r="Y2545" i="1"/>
  <c r="Z2545" i="1"/>
  <c r="AA2545" i="1"/>
  <c r="AB2545" i="1"/>
  <c r="AC2545" i="1"/>
  <c r="AE2545" i="1"/>
  <c r="AF2545" i="1"/>
  <c r="AG2545" i="1" s="1"/>
  <c r="AH2545" i="1"/>
  <c r="AJ2545" i="1"/>
  <c r="AM2545" i="1"/>
  <c r="AN2545" i="1"/>
  <c r="AO2545" i="1"/>
  <c r="AP2545" i="1" s="1"/>
  <c r="AQ2545" i="1"/>
  <c r="AR2545" i="1"/>
  <c r="M2546" i="1"/>
  <c r="V2546" i="1" s="1"/>
  <c r="N2546" i="1"/>
  <c r="O2546" i="1"/>
  <c r="P2546" i="1"/>
  <c r="Q2546" i="1" s="1"/>
  <c r="R2546" i="1"/>
  <c r="S2546" i="1"/>
  <c r="T2546" i="1"/>
  <c r="U2546" i="1"/>
  <c r="W2546" i="1"/>
  <c r="X2546" i="1"/>
  <c r="Y2546" i="1"/>
  <c r="Z2546" i="1"/>
  <c r="AA2546" i="1"/>
  <c r="AB2546" i="1"/>
  <c r="AC2546" i="1"/>
  <c r="AE2546" i="1"/>
  <c r="AF2546" i="1"/>
  <c r="AG2546" i="1" s="1"/>
  <c r="AH2546" i="1"/>
  <c r="AJ2546" i="1"/>
  <c r="AM2546" i="1"/>
  <c r="AN2546" i="1"/>
  <c r="AO2546" i="1"/>
  <c r="AP2546" i="1" s="1"/>
  <c r="AQ2546" i="1"/>
  <c r="AR2546" i="1"/>
  <c r="M2547" i="1"/>
  <c r="V2547" i="1" s="1"/>
  <c r="N2547" i="1"/>
  <c r="O2547" i="1"/>
  <c r="P2547" i="1"/>
  <c r="Q2547" i="1" s="1"/>
  <c r="R2547" i="1"/>
  <c r="S2547" i="1"/>
  <c r="T2547" i="1"/>
  <c r="U2547" i="1"/>
  <c r="W2547" i="1"/>
  <c r="X2547" i="1"/>
  <c r="Y2547" i="1"/>
  <c r="Z2547" i="1"/>
  <c r="AA2547" i="1"/>
  <c r="AB2547" i="1"/>
  <c r="AC2547" i="1"/>
  <c r="AE2547" i="1"/>
  <c r="AF2547" i="1"/>
  <c r="AG2547" i="1" s="1"/>
  <c r="AH2547" i="1"/>
  <c r="AJ2547" i="1"/>
  <c r="AM2547" i="1"/>
  <c r="AN2547" i="1"/>
  <c r="AO2547" i="1"/>
  <c r="AP2547" i="1" s="1"/>
  <c r="AQ2547" i="1"/>
  <c r="AR2547" i="1"/>
  <c r="M2548" i="1"/>
  <c r="V2548" i="1" s="1"/>
  <c r="N2548" i="1"/>
  <c r="O2548" i="1"/>
  <c r="P2548" i="1"/>
  <c r="Q2548" i="1" s="1"/>
  <c r="R2548" i="1"/>
  <c r="S2548" i="1"/>
  <c r="T2548" i="1"/>
  <c r="U2548" i="1"/>
  <c r="W2548" i="1"/>
  <c r="X2548" i="1"/>
  <c r="Y2548" i="1"/>
  <c r="Z2548" i="1"/>
  <c r="AA2548" i="1"/>
  <c r="AB2548" i="1"/>
  <c r="AC2548" i="1"/>
  <c r="AE2548" i="1"/>
  <c r="AF2548" i="1"/>
  <c r="AG2548" i="1" s="1"/>
  <c r="AH2548" i="1"/>
  <c r="AJ2548" i="1"/>
  <c r="AM2548" i="1"/>
  <c r="AN2548" i="1"/>
  <c r="AO2548" i="1"/>
  <c r="AP2548" i="1" s="1"/>
  <c r="AQ2548" i="1"/>
  <c r="AR2548" i="1"/>
  <c r="M2549" i="1"/>
  <c r="V2549" i="1" s="1"/>
  <c r="N2549" i="1"/>
  <c r="O2549" i="1"/>
  <c r="P2549" i="1"/>
  <c r="Q2549" i="1" s="1"/>
  <c r="R2549" i="1"/>
  <c r="S2549" i="1"/>
  <c r="T2549" i="1"/>
  <c r="U2549" i="1"/>
  <c r="W2549" i="1"/>
  <c r="X2549" i="1"/>
  <c r="Y2549" i="1"/>
  <c r="Z2549" i="1"/>
  <c r="AA2549" i="1"/>
  <c r="AB2549" i="1"/>
  <c r="AC2549" i="1"/>
  <c r="AE2549" i="1"/>
  <c r="AF2549" i="1"/>
  <c r="AG2549" i="1" s="1"/>
  <c r="AH2549" i="1"/>
  <c r="AJ2549" i="1"/>
  <c r="AM2549" i="1"/>
  <c r="AN2549" i="1"/>
  <c r="AO2549" i="1"/>
  <c r="AP2549" i="1" s="1"/>
  <c r="AQ2549" i="1"/>
  <c r="AR2549" i="1"/>
  <c r="M2550" i="1"/>
  <c r="V2550" i="1" s="1"/>
  <c r="N2550" i="1"/>
  <c r="O2550" i="1"/>
  <c r="P2550" i="1"/>
  <c r="Q2550" i="1" s="1"/>
  <c r="R2550" i="1"/>
  <c r="S2550" i="1"/>
  <c r="T2550" i="1"/>
  <c r="U2550" i="1"/>
  <c r="W2550" i="1"/>
  <c r="X2550" i="1"/>
  <c r="Y2550" i="1"/>
  <c r="Z2550" i="1"/>
  <c r="AA2550" i="1"/>
  <c r="AB2550" i="1"/>
  <c r="AC2550" i="1"/>
  <c r="AE2550" i="1"/>
  <c r="AF2550" i="1"/>
  <c r="AG2550" i="1" s="1"/>
  <c r="AH2550" i="1"/>
  <c r="AJ2550" i="1"/>
  <c r="AM2550" i="1"/>
  <c r="AN2550" i="1"/>
  <c r="AO2550" i="1"/>
  <c r="AP2550" i="1" s="1"/>
  <c r="AQ2550" i="1"/>
  <c r="AR2550" i="1"/>
  <c r="M2551" i="1"/>
  <c r="V2551" i="1" s="1"/>
  <c r="N2551" i="1"/>
  <c r="O2551" i="1"/>
  <c r="P2551" i="1"/>
  <c r="Q2551" i="1" s="1"/>
  <c r="R2551" i="1"/>
  <c r="S2551" i="1"/>
  <c r="T2551" i="1"/>
  <c r="U2551" i="1"/>
  <c r="W2551" i="1"/>
  <c r="X2551" i="1"/>
  <c r="Y2551" i="1"/>
  <c r="Z2551" i="1"/>
  <c r="AA2551" i="1"/>
  <c r="AB2551" i="1"/>
  <c r="AC2551" i="1"/>
  <c r="AE2551" i="1"/>
  <c r="AF2551" i="1"/>
  <c r="AG2551" i="1" s="1"/>
  <c r="AH2551" i="1"/>
  <c r="AJ2551" i="1"/>
  <c r="AM2551" i="1"/>
  <c r="AN2551" i="1"/>
  <c r="AO2551" i="1"/>
  <c r="AP2551" i="1" s="1"/>
  <c r="AQ2551" i="1"/>
  <c r="AR2551" i="1"/>
  <c r="M2552" i="1"/>
  <c r="V2552" i="1" s="1"/>
  <c r="N2552" i="1"/>
  <c r="O2552" i="1"/>
  <c r="P2552" i="1"/>
  <c r="Q2552" i="1" s="1"/>
  <c r="R2552" i="1"/>
  <c r="S2552" i="1"/>
  <c r="T2552" i="1"/>
  <c r="U2552" i="1"/>
  <c r="W2552" i="1"/>
  <c r="X2552" i="1"/>
  <c r="Y2552" i="1"/>
  <c r="Z2552" i="1"/>
  <c r="AA2552" i="1"/>
  <c r="AB2552" i="1"/>
  <c r="AC2552" i="1"/>
  <c r="AE2552" i="1"/>
  <c r="AF2552" i="1"/>
  <c r="AG2552" i="1" s="1"/>
  <c r="AH2552" i="1"/>
  <c r="AJ2552" i="1"/>
  <c r="AM2552" i="1"/>
  <c r="AN2552" i="1"/>
  <c r="AO2552" i="1"/>
  <c r="AP2552" i="1" s="1"/>
  <c r="AQ2552" i="1"/>
  <c r="AR2552" i="1"/>
  <c r="M2553" i="1"/>
  <c r="V2553" i="1" s="1"/>
  <c r="N2553" i="1"/>
  <c r="O2553" i="1"/>
  <c r="P2553" i="1"/>
  <c r="Q2553" i="1" s="1"/>
  <c r="R2553" i="1"/>
  <c r="S2553" i="1"/>
  <c r="T2553" i="1"/>
  <c r="U2553" i="1"/>
  <c r="W2553" i="1"/>
  <c r="X2553" i="1"/>
  <c r="Y2553" i="1"/>
  <c r="Z2553" i="1"/>
  <c r="AA2553" i="1"/>
  <c r="AB2553" i="1"/>
  <c r="AC2553" i="1"/>
  <c r="AE2553" i="1"/>
  <c r="AF2553" i="1"/>
  <c r="AG2553" i="1" s="1"/>
  <c r="AH2553" i="1"/>
  <c r="AJ2553" i="1"/>
  <c r="AM2553" i="1"/>
  <c r="AN2553" i="1"/>
  <c r="AO2553" i="1"/>
  <c r="AP2553" i="1" s="1"/>
  <c r="AQ2553" i="1"/>
  <c r="AR2553" i="1"/>
  <c r="M2554" i="1"/>
  <c r="V2554" i="1" s="1"/>
  <c r="N2554" i="1"/>
  <c r="O2554" i="1"/>
  <c r="P2554" i="1"/>
  <c r="Q2554" i="1" s="1"/>
  <c r="R2554" i="1"/>
  <c r="S2554" i="1"/>
  <c r="T2554" i="1"/>
  <c r="U2554" i="1"/>
  <c r="W2554" i="1"/>
  <c r="X2554" i="1"/>
  <c r="Y2554" i="1"/>
  <c r="Z2554" i="1"/>
  <c r="AA2554" i="1"/>
  <c r="AB2554" i="1"/>
  <c r="AC2554" i="1"/>
  <c r="AE2554" i="1"/>
  <c r="AF2554" i="1"/>
  <c r="AG2554" i="1" s="1"/>
  <c r="AH2554" i="1"/>
  <c r="AJ2554" i="1"/>
  <c r="AM2554" i="1"/>
  <c r="AN2554" i="1"/>
  <c r="AO2554" i="1"/>
  <c r="AP2554" i="1" s="1"/>
  <c r="AQ2554" i="1"/>
  <c r="AR2554" i="1"/>
  <c r="M2555" i="1"/>
  <c r="V2555" i="1" s="1"/>
  <c r="N2555" i="1"/>
  <c r="O2555" i="1"/>
  <c r="P2555" i="1"/>
  <c r="Q2555" i="1" s="1"/>
  <c r="R2555" i="1"/>
  <c r="S2555" i="1"/>
  <c r="T2555" i="1"/>
  <c r="U2555" i="1"/>
  <c r="W2555" i="1"/>
  <c r="X2555" i="1"/>
  <c r="Y2555" i="1"/>
  <c r="Z2555" i="1"/>
  <c r="AA2555" i="1"/>
  <c r="AB2555" i="1"/>
  <c r="AC2555" i="1"/>
  <c r="AE2555" i="1"/>
  <c r="AF2555" i="1"/>
  <c r="AG2555" i="1" s="1"/>
  <c r="AH2555" i="1"/>
  <c r="AJ2555" i="1"/>
  <c r="AM2555" i="1"/>
  <c r="AN2555" i="1"/>
  <c r="AO2555" i="1"/>
  <c r="AP2555" i="1" s="1"/>
  <c r="AQ2555" i="1"/>
  <c r="AR2555" i="1"/>
  <c r="M2556" i="1"/>
  <c r="V2556" i="1" s="1"/>
  <c r="N2556" i="1"/>
  <c r="O2556" i="1"/>
  <c r="P2556" i="1"/>
  <c r="Q2556" i="1" s="1"/>
  <c r="R2556" i="1"/>
  <c r="S2556" i="1"/>
  <c r="T2556" i="1"/>
  <c r="U2556" i="1"/>
  <c r="W2556" i="1"/>
  <c r="X2556" i="1"/>
  <c r="Y2556" i="1"/>
  <c r="Z2556" i="1"/>
  <c r="AA2556" i="1"/>
  <c r="AB2556" i="1"/>
  <c r="AC2556" i="1"/>
  <c r="AE2556" i="1"/>
  <c r="AF2556" i="1"/>
  <c r="AG2556" i="1" s="1"/>
  <c r="AH2556" i="1"/>
  <c r="AJ2556" i="1"/>
  <c r="AM2556" i="1"/>
  <c r="AN2556" i="1"/>
  <c r="AO2556" i="1"/>
  <c r="AP2556" i="1" s="1"/>
  <c r="AQ2556" i="1"/>
  <c r="AR2556" i="1"/>
  <c r="M2557" i="1"/>
  <c r="V2557" i="1" s="1"/>
  <c r="N2557" i="1"/>
  <c r="O2557" i="1"/>
  <c r="P2557" i="1"/>
  <c r="Q2557" i="1" s="1"/>
  <c r="R2557" i="1"/>
  <c r="S2557" i="1"/>
  <c r="T2557" i="1"/>
  <c r="U2557" i="1"/>
  <c r="W2557" i="1"/>
  <c r="X2557" i="1"/>
  <c r="Y2557" i="1"/>
  <c r="Z2557" i="1"/>
  <c r="AA2557" i="1"/>
  <c r="AB2557" i="1"/>
  <c r="AC2557" i="1"/>
  <c r="AE2557" i="1"/>
  <c r="AF2557" i="1"/>
  <c r="AG2557" i="1" s="1"/>
  <c r="AH2557" i="1"/>
  <c r="AJ2557" i="1"/>
  <c r="AM2557" i="1"/>
  <c r="AN2557" i="1"/>
  <c r="AO2557" i="1"/>
  <c r="AP2557" i="1" s="1"/>
  <c r="AQ2557" i="1"/>
  <c r="AR2557" i="1"/>
  <c r="M2558" i="1"/>
  <c r="V2558" i="1" s="1"/>
  <c r="N2558" i="1"/>
  <c r="O2558" i="1"/>
  <c r="P2558" i="1"/>
  <c r="Q2558" i="1" s="1"/>
  <c r="R2558" i="1"/>
  <c r="S2558" i="1"/>
  <c r="T2558" i="1"/>
  <c r="U2558" i="1"/>
  <c r="W2558" i="1"/>
  <c r="X2558" i="1"/>
  <c r="Y2558" i="1"/>
  <c r="Z2558" i="1"/>
  <c r="AA2558" i="1"/>
  <c r="AB2558" i="1"/>
  <c r="AC2558" i="1"/>
  <c r="AE2558" i="1"/>
  <c r="AF2558" i="1"/>
  <c r="AG2558" i="1" s="1"/>
  <c r="AH2558" i="1"/>
  <c r="AJ2558" i="1"/>
  <c r="AM2558" i="1"/>
  <c r="AN2558" i="1"/>
  <c r="AO2558" i="1"/>
  <c r="AP2558" i="1" s="1"/>
  <c r="AQ2558" i="1"/>
  <c r="AR2558" i="1"/>
  <c r="M2559" i="1"/>
  <c r="V2559" i="1" s="1"/>
  <c r="N2559" i="1"/>
  <c r="O2559" i="1"/>
  <c r="P2559" i="1"/>
  <c r="Q2559" i="1" s="1"/>
  <c r="R2559" i="1"/>
  <c r="S2559" i="1"/>
  <c r="T2559" i="1"/>
  <c r="U2559" i="1"/>
  <c r="W2559" i="1"/>
  <c r="X2559" i="1"/>
  <c r="Y2559" i="1"/>
  <c r="Z2559" i="1"/>
  <c r="AA2559" i="1"/>
  <c r="AB2559" i="1"/>
  <c r="AC2559" i="1"/>
  <c r="AE2559" i="1"/>
  <c r="AF2559" i="1"/>
  <c r="AG2559" i="1" s="1"/>
  <c r="AH2559" i="1"/>
  <c r="AJ2559" i="1"/>
  <c r="AM2559" i="1"/>
  <c r="AN2559" i="1"/>
  <c r="AO2559" i="1"/>
  <c r="AP2559" i="1" s="1"/>
  <c r="AQ2559" i="1"/>
  <c r="AR2559" i="1"/>
  <c r="M2560" i="1"/>
  <c r="V2560" i="1" s="1"/>
  <c r="N2560" i="1"/>
  <c r="O2560" i="1"/>
  <c r="P2560" i="1"/>
  <c r="Q2560" i="1" s="1"/>
  <c r="R2560" i="1"/>
  <c r="S2560" i="1"/>
  <c r="T2560" i="1"/>
  <c r="U2560" i="1"/>
  <c r="W2560" i="1"/>
  <c r="X2560" i="1"/>
  <c r="Y2560" i="1"/>
  <c r="Z2560" i="1"/>
  <c r="AA2560" i="1"/>
  <c r="AB2560" i="1"/>
  <c r="AC2560" i="1"/>
  <c r="AE2560" i="1"/>
  <c r="AF2560" i="1"/>
  <c r="AG2560" i="1" s="1"/>
  <c r="AH2560" i="1"/>
  <c r="AJ2560" i="1"/>
  <c r="AM2560" i="1"/>
  <c r="AN2560" i="1"/>
  <c r="AO2560" i="1"/>
  <c r="AP2560" i="1" s="1"/>
  <c r="AQ2560" i="1"/>
  <c r="AR2560" i="1"/>
  <c r="M2561" i="1"/>
  <c r="V2561" i="1" s="1"/>
  <c r="N2561" i="1"/>
  <c r="O2561" i="1"/>
  <c r="P2561" i="1"/>
  <c r="Q2561" i="1" s="1"/>
  <c r="R2561" i="1"/>
  <c r="S2561" i="1"/>
  <c r="T2561" i="1"/>
  <c r="U2561" i="1"/>
  <c r="W2561" i="1"/>
  <c r="X2561" i="1"/>
  <c r="Y2561" i="1"/>
  <c r="Z2561" i="1"/>
  <c r="AA2561" i="1"/>
  <c r="AB2561" i="1"/>
  <c r="AC2561" i="1"/>
  <c r="AE2561" i="1"/>
  <c r="AF2561" i="1"/>
  <c r="AG2561" i="1" s="1"/>
  <c r="AH2561" i="1"/>
  <c r="AJ2561" i="1"/>
  <c r="AM2561" i="1"/>
  <c r="AN2561" i="1"/>
  <c r="AO2561" i="1"/>
  <c r="AP2561" i="1" s="1"/>
  <c r="AQ2561" i="1"/>
  <c r="AR2561" i="1"/>
  <c r="M2562" i="1"/>
  <c r="V2562" i="1" s="1"/>
  <c r="N2562" i="1"/>
  <c r="O2562" i="1"/>
  <c r="P2562" i="1"/>
  <c r="Q2562" i="1" s="1"/>
  <c r="R2562" i="1"/>
  <c r="S2562" i="1"/>
  <c r="T2562" i="1"/>
  <c r="U2562" i="1"/>
  <c r="W2562" i="1"/>
  <c r="X2562" i="1"/>
  <c r="Y2562" i="1"/>
  <c r="Z2562" i="1"/>
  <c r="AA2562" i="1"/>
  <c r="AB2562" i="1"/>
  <c r="AC2562" i="1"/>
  <c r="AE2562" i="1"/>
  <c r="AF2562" i="1"/>
  <c r="AG2562" i="1" s="1"/>
  <c r="AH2562" i="1"/>
  <c r="AJ2562" i="1"/>
  <c r="AM2562" i="1"/>
  <c r="AN2562" i="1"/>
  <c r="AO2562" i="1"/>
  <c r="AP2562" i="1" s="1"/>
  <c r="AQ2562" i="1"/>
  <c r="AR2562" i="1"/>
  <c r="M2563" i="1"/>
  <c r="V2563" i="1" s="1"/>
  <c r="N2563" i="1"/>
  <c r="O2563" i="1"/>
  <c r="P2563" i="1"/>
  <c r="Q2563" i="1" s="1"/>
  <c r="R2563" i="1"/>
  <c r="S2563" i="1"/>
  <c r="T2563" i="1"/>
  <c r="U2563" i="1"/>
  <c r="W2563" i="1"/>
  <c r="X2563" i="1"/>
  <c r="Y2563" i="1"/>
  <c r="Z2563" i="1"/>
  <c r="AA2563" i="1"/>
  <c r="AB2563" i="1"/>
  <c r="AC2563" i="1"/>
  <c r="AE2563" i="1"/>
  <c r="AF2563" i="1"/>
  <c r="AG2563" i="1" s="1"/>
  <c r="AH2563" i="1"/>
  <c r="AJ2563" i="1"/>
  <c r="AM2563" i="1"/>
  <c r="AN2563" i="1"/>
  <c r="AO2563" i="1"/>
  <c r="AP2563" i="1" s="1"/>
  <c r="AQ2563" i="1"/>
  <c r="AR2563" i="1"/>
  <c r="M2564" i="1"/>
  <c r="V2564" i="1" s="1"/>
  <c r="N2564" i="1"/>
  <c r="O2564" i="1"/>
  <c r="P2564" i="1"/>
  <c r="Q2564" i="1" s="1"/>
  <c r="R2564" i="1"/>
  <c r="S2564" i="1"/>
  <c r="T2564" i="1"/>
  <c r="U2564" i="1"/>
  <c r="W2564" i="1"/>
  <c r="X2564" i="1"/>
  <c r="Y2564" i="1"/>
  <c r="Z2564" i="1"/>
  <c r="AA2564" i="1"/>
  <c r="AB2564" i="1"/>
  <c r="AC2564" i="1"/>
  <c r="AE2564" i="1"/>
  <c r="AF2564" i="1"/>
  <c r="AG2564" i="1" s="1"/>
  <c r="AH2564" i="1"/>
  <c r="AJ2564" i="1"/>
  <c r="AM2564" i="1"/>
  <c r="AN2564" i="1"/>
  <c r="AO2564" i="1"/>
  <c r="AP2564" i="1" s="1"/>
  <c r="AQ2564" i="1"/>
  <c r="AR2564" i="1"/>
  <c r="M2565" i="1"/>
  <c r="V2565" i="1" s="1"/>
  <c r="N2565" i="1"/>
  <c r="O2565" i="1"/>
  <c r="P2565" i="1"/>
  <c r="Q2565" i="1" s="1"/>
  <c r="R2565" i="1"/>
  <c r="S2565" i="1"/>
  <c r="T2565" i="1"/>
  <c r="U2565" i="1"/>
  <c r="W2565" i="1"/>
  <c r="X2565" i="1"/>
  <c r="Y2565" i="1"/>
  <c r="Z2565" i="1"/>
  <c r="AA2565" i="1"/>
  <c r="AB2565" i="1"/>
  <c r="AC2565" i="1"/>
  <c r="AE2565" i="1"/>
  <c r="AF2565" i="1"/>
  <c r="AG2565" i="1" s="1"/>
  <c r="AH2565" i="1"/>
  <c r="AJ2565" i="1"/>
  <c r="AM2565" i="1"/>
  <c r="AN2565" i="1"/>
  <c r="AO2565" i="1"/>
  <c r="AP2565" i="1" s="1"/>
  <c r="AQ2565" i="1"/>
  <c r="AR2565" i="1"/>
  <c r="M2566" i="1"/>
  <c r="V2566" i="1" s="1"/>
  <c r="N2566" i="1"/>
  <c r="O2566" i="1"/>
  <c r="P2566" i="1"/>
  <c r="Q2566" i="1" s="1"/>
  <c r="R2566" i="1"/>
  <c r="S2566" i="1"/>
  <c r="T2566" i="1"/>
  <c r="U2566" i="1"/>
  <c r="W2566" i="1"/>
  <c r="X2566" i="1"/>
  <c r="Y2566" i="1"/>
  <c r="Z2566" i="1"/>
  <c r="AA2566" i="1"/>
  <c r="AB2566" i="1"/>
  <c r="AC2566" i="1"/>
  <c r="AE2566" i="1"/>
  <c r="AF2566" i="1"/>
  <c r="AG2566" i="1" s="1"/>
  <c r="AH2566" i="1"/>
  <c r="AJ2566" i="1"/>
  <c r="AM2566" i="1"/>
  <c r="AN2566" i="1"/>
  <c r="AO2566" i="1"/>
  <c r="AP2566" i="1" s="1"/>
  <c r="AQ2566" i="1"/>
  <c r="AR2566" i="1"/>
  <c r="M2567" i="1"/>
  <c r="V2567" i="1" s="1"/>
  <c r="N2567" i="1"/>
  <c r="O2567" i="1"/>
  <c r="P2567" i="1"/>
  <c r="Q2567" i="1" s="1"/>
  <c r="R2567" i="1"/>
  <c r="S2567" i="1"/>
  <c r="T2567" i="1"/>
  <c r="U2567" i="1"/>
  <c r="W2567" i="1"/>
  <c r="X2567" i="1"/>
  <c r="Y2567" i="1"/>
  <c r="Z2567" i="1"/>
  <c r="AA2567" i="1"/>
  <c r="AB2567" i="1"/>
  <c r="AC2567" i="1"/>
  <c r="AE2567" i="1"/>
  <c r="AF2567" i="1"/>
  <c r="AG2567" i="1" s="1"/>
  <c r="AH2567" i="1"/>
  <c r="AJ2567" i="1"/>
  <c r="AM2567" i="1"/>
  <c r="AN2567" i="1"/>
  <c r="AO2567" i="1"/>
  <c r="AP2567" i="1" s="1"/>
  <c r="AQ2567" i="1"/>
  <c r="AR2567" i="1"/>
  <c r="M2568" i="1"/>
  <c r="V2568" i="1" s="1"/>
  <c r="N2568" i="1"/>
  <c r="O2568" i="1"/>
  <c r="P2568" i="1"/>
  <c r="Q2568" i="1" s="1"/>
  <c r="R2568" i="1"/>
  <c r="S2568" i="1"/>
  <c r="T2568" i="1"/>
  <c r="U2568" i="1"/>
  <c r="W2568" i="1"/>
  <c r="X2568" i="1"/>
  <c r="Y2568" i="1"/>
  <c r="Z2568" i="1"/>
  <c r="AA2568" i="1"/>
  <c r="AB2568" i="1"/>
  <c r="AC2568" i="1"/>
  <c r="AE2568" i="1"/>
  <c r="AF2568" i="1"/>
  <c r="AG2568" i="1" s="1"/>
  <c r="AH2568" i="1"/>
  <c r="AJ2568" i="1"/>
  <c r="AM2568" i="1"/>
  <c r="AN2568" i="1"/>
  <c r="AO2568" i="1"/>
  <c r="AP2568" i="1" s="1"/>
  <c r="AQ2568" i="1"/>
  <c r="AR2568" i="1"/>
  <c r="M2569" i="1"/>
  <c r="V2569" i="1" s="1"/>
  <c r="N2569" i="1"/>
  <c r="O2569" i="1"/>
  <c r="P2569" i="1"/>
  <c r="Q2569" i="1" s="1"/>
  <c r="R2569" i="1"/>
  <c r="S2569" i="1"/>
  <c r="T2569" i="1"/>
  <c r="U2569" i="1"/>
  <c r="W2569" i="1"/>
  <c r="X2569" i="1"/>
  <c r="Y2569" i="1"/>
  <c r="Z2569" i="1"/>
  <c r="AA2569" i="1"/>
  <c r="AB2569" i="1"/>
  <c r="AC2569" i="1"/>
  <c r="AE2569" i="1"/>
  <c r="AF2569" i="1"/>
  <c r="AG2569" i="1" s="1"/>
  <c r="AH2569" i="1"/>
  <c r="AJ2569" i="1"/>
  <c r="AM2569" i="1"/>
  <c r="AN2569" i="1"/>
  <c r="AO2569" i="1"/>
  <c r="AP2569" i="1" s="1"/>
  <c r="AQ2569" i="1"/>
  <c r="AR2569" i="1"/>
  <c r="M2570" i="1"/>
  <c r="V2570" i="1" s="1"/>
  <c r="N2570" i="1"/>
  <c r="O2570" i="1"/>
  <c r="P2570" i="1"/>
  <c r="Q2570" i="1" s="1"/>
  <c r="R2570" i="1"/>
  <c r="S2570" i="1"/>
  <c r="T2570" i="1"/>
  <c r="U2570" i="1"/>
  <c r="W2570" i="1"/>
  <c r="X2570" i="1"/>
  <c r="Y2570" i="1"/>
  <c r="Z2570" i="1"/>
  <c r="AA2570" i="1"/>
  <c r="AB2570" i="1"/>
  <c r="AC2570" i="1"/>
  <c r="AE2570" i="1"/>
  <c r="AF2570" i="1"/>
  <c r="AG2570" i="1" s="1"/>
  <c r="AH2570" i="1"/>
  <c r="AJ2570" i="1"/>
  <c r="AM2570" i="1"/>
  <c r="AN2570" i="1"/>
  <c r="AO2570" i="1"/>
  <c r="AP2570" i="1" s="1"/>
  <c r="AQ2570" i="1"/>
  <c r="AR2570" i="1"/>
  <c r="M2571" i="1"/>
  <c r="V2571" i="1" s="1"/>
  <c r="N2571" i="1"/>
  <c r="O2571" i="1"/>
  <c r="P2571" i="1"/>
  <c r="Q2571" i="1" s="1"/>
  <c r="R2571" i="1"/>
  <c r="S2571" i="1"/>
  <c r="T2571" i="1"/>
  <c r="U2571" i="1"/>
  <c r="W2571" i="1"/>
  <c r="X2571" i="1"/>
  <c r="Y2571" i="1"/>
  <c r="Z2571" i="1"/>
  <c r="AA2571" i="1"/>
  <c r="AB2571" i="1"/>
  <c r="AC2571" i="1"/>
  <c r="AE2571" i="1"/>
  <c r="AF2571" i="1"/>
  <c r="AG2571" i="1" s="1"/>
  <c r="AH2571" i="1"/>
  <c r="AJ2571" i="1"/>
  <c r="AM2571" i="1"/>
  <c r="AN2571" i="1"/>
  <c r="AO2571" i="1"/>
  <c r="AP2571" i="1" s="1"/>
  <c r="AQ2571" i="1"/>
  <c r="AR2571" i="1"/>
  <c r="M2572" i="1"/>
  <c r="V2572" i="1" s="1"/>
  <c r="N2572" i="1"/>
  <c r="O2572" i="1"/>
  <c r="P2572" i="1"/>
  <c r="Q2572" i="1" s="1"/>
  <c r="R2572" i="1"/>
  <c r="S2572" i="1"/>
  <c r="T2572" i="1"/>
  <c r="U2572" i="1"/>
  <c r="W2572" i="1"/>
  <c r="X2572" i="1"/>
  <c r="Y2572" i="1"/>
  <c r="Z2572" i="1"/>
  <c r="AA2572" i="1"/>
  <c r="AB2572" i="1"/>
  <c r="AC2572" i="1"/>
  <c r="AE2572" i="1"/>
  <c r="AF2572" i="1"/>
  <c r="AG2572" i="1" s="1"/>
  <c r="AH2572" i="1"/>
  <c r="AJ2572" i="1"/>
  <c r="AM2572" i="1"/>
  <c r="AN2572" i="1"/>
  <c r="AO2572" i="1"/>
  <c r="AP2572" i="1" s="1"/>
  <c r="AQ2572" i="1"/>
  <c r="AR2572" i="1"/>
  <c r="M2573" i="1"/>
  <c r="V2573" i="1" s="1"/>
  <c r="N2573" i="1"/>
  <c r="O2573" i="1"/>
  <c r="P2573" i="1"/>
  <c r="Q2573" i="1" s="1"/>
  <c r="R2573" i="1"/>
  <c r="S2573" i="1"/>
  <c r="T2573" i="1"/>
  <c r="U2573" i="1"/>
  <c r="W2573" i="1"/>
  <c r="X2573" i="1"/>
  <c r="Y2573" i="1"/>
  <c r="Z2573" i="1"/>
  <c r="AA2573" i="1"/>
  <c r="AB2573" i="1"/>
  <c r="AC2573" i="1"/>
  <c r="AE2573" i="1"/>
  <c r="AF2573" i="1"/>
  <c r="AG2573" i="1" s="1"/>
  <c r="AH2573" i="1"/>
  <c r="AJ2573" i="1"/>
  <c r="AM2573" i="1"/>
  <c r="AN2573" i="1"/>
  <c r="AO2573" i="1"/>
  <c r="AP2573" i="1" s="1"/>
  <c r="AQ2573" i="1"/>
  <c r="AR2573" i="1"/>
  <c r="M2574" i="1"/>
  <c r="V2574" i="1" s="1"/>
  <c r="N2574" i="1"/>
  <c r="O2574" i="1"/>
  <c r="P2574" i="1"/>
  <c r="Q2574" i="1" s="1"/>
  <c r="R2574" i="1"/>
  <c r="S2574" i="1"/>
  <c r="T2574" i="1"/>
  <c r="U2574" i="1"/>
  <c r="W2574" i="1"/>
  <c r="X2574" i="1"/>
  <c r="Y2574" i="1"/>
  <c r="Z2574" i="1"/>
  <c r="AA2574" i="1"/>
  <c r="AB2574" i="1"/>
  <c r="AC2574" i="1"/>
  <c r="AE2574" i="1"/>
  <c r="AF2574" i="1"/>
  <c r="AG2574" i="1" s="1"/>
  <c r="AH2574" i="1"/>
  <c r="AJ2574" i="1"/>
  <c r="AM2574" i="1"/>
  <c r="AN2574" i="1"/>
  <c r="AO2574" i="1"/>
  <c r="AP2574" i="1" s="1"/>
  <c r="AQ2574" i="1"/>
  <c r="AR2574" i="1"/>
  <c r="M2575" i="1"/>
  <c r="V2575" i="1" s="1"/>
  <c r="N2575" i="1"/>
  <c r="O2575" i="1"/>
  <c r="P2575" i="1"/>
  <c r="Q2575" i="1" s="1"/>
  <c r="R2575" i="1"/>
  <c r="S2575" i="1"/>
  <c r="T2575" i="1"/>
  <c r="U2575" i="1"/>
  <c r="W2575" i="1"/>
  <c r="X2575" i="1"/>
  <c r="Y2575" i="1"/>
  <c r="Z2575" i="1"/>
  <c r="AA2575" i="1"/>
  <c r="AB2575" i="1"/>
  <c r="AC2575" i="1"/>
  <c r="AE2575" i="1"/>
  <c r="AF2575" i="1"/>
  <c r="AG2575" i="1" s="1"/>
  <c r="AH2575" i="1"/>
  <c r="AJ2575" i="1"/>
  <c r="AM2575" i="1"/>
  <c r="AN2575" i="1"/>
  <c r="AO2575" i="1"/>
  <c r="AP2575" i="1" s="1"/>
  <c r="AQ2575" i="1"/>
  <c r="AR2575" i="1"/>
  <c r="M2576" i="1"/>
  <c r="V2576" i="1" s="1"/>
  <c r="N2576" i="1"/>
  <c r="O2576" i="1"/>
  <c r="P2576" i="1"/>
  <c r="Q2576" i="1" s="1"/>
  <c r="R2576" i="1"/>
  <c r="S2576" i="1"/>
  <c r="T2576" i="1"/>
  <c r="U2576" i="1"/>
  <c r="W2576" i="1"/>
  <c r="X2576" i="1"/>
  <c r="Y2576" i="1"/>
  <c r="Z2576" i="1"/>
  <c r="AA2576" i="1"/>
  <c r="AB2576" i="1"/>
  <c r="AC2576" i="1"/>
  <c r="AE2576" i="1"/>
  <c r="AF2576" i="1"/>
  <c r="AG2576" i="1" s="1"/>
  <c r="AH2576" i="1"/>
  <c r="AJ2576" i="1"/>
  <c r="AM2576" i="1"/>
  <c r="AN2576" i="1"/>
  <c r="AO2576" i="1"/>
  <c r="AP2576" i="1" s="1"/>
  <c r="AQ2576" i="1"/>
  <c r="AR2576" i="1"/>
  <c r="M2577" i="1"/>
  <c r="V2577" i="1" s="1"/>
  <c r="N2577" i="1"/>
  <c r="O2577" i="1"/>
  <c r="P2577" i="1"/>
  <c r="Q2577" i="1" s="1"/>
  <c r="R2577" i="1"/>
  <c r="S2577" i="1"/>
  <c r="T2577" i="1"/>
  <c r="U2577" i="1"/>
  <c r="W2577" i="1"/>
  <c r="X2577" i="1"/>
  <c r="Y2577" i="1"/>
  <c r="Z2577" i="1"/>
  <c r="AA2577" i="1"/>
  <c r="AB2577" i="1"/>
  <c r="AC2577" i="1"/>
  <c r="AE2577" i="1"/>
  <c r="AF2577" i="1"/>
  <c r="AG2577" i="1" s="1"/>
  <c r="AH2577" i="1"/>
  <c r="AJ2577" i="1"/>
  <c r="AM2577" i="1"/>
  <c r="AN2577" i="1"/>
  <c r="AO2577" i="1"/>
  <c r="AP2577" i="1" s="1"/>
  <c r="AQ2577" i="1"/>
  <c r="AR2577" i="1"/>
  <c r="M2578" i="1"/>
  <c r="V2578" i="1" s="1"/>
  <c r="N2578" i="1"/>
  <c r="O2578" i="1"/>
  <c r="P2578" i="1"/>
  <c r="Q2578" i="1" s="1"/>
  <c r="R2578" i="1"/>
  <c r="S2578" i="1"/>
  <c r="T2578" i="1"/>
  <c r="U2578" i="1"/>
  <c r="W2578" i="1"/>
  <c r="X2578" i="1"/>
  <c r="Y2578" i="1"/>
  <c r="Z2578" i="1"/>
  <c r="AA2578" i="1"/>
  <c r="AB2578" i="1"/>
  <c r="AC2578" i="1"/>
  <c r="AE2578" i="1"/>
  <c r="AF2578" i="1"/>
  <c r="AG2578" i="1" s="1"/>
  <c r="AH2578" i="1"/>
  <c r="AJ2578" i="1"/>
  <c r="AM2578" i="1"/>
  <c r="AN2578" i="1"/>
  <c r="AO2578" i="1"/>
  <c r="AP2578" i="1" s="1"/>
  <c r="AQ2578" i="1"/>
  <c r="AR2578" i="1"/>
  <c r="M2579" i="1"/>
  <c r="V2579" i="1" s="1"/>
  <c r="N2579" i="1"/>
  <c r="O2579" i="1"/>
  <c r="P2579" i="1"/>
  <c r="Q2579" i="1" s="1"/>
  <c r="R2579" i="1"/>
  <c r="S2579" i="1"/>
  <c r="T2579" i="1"/>
  <c r="U2579" i="1"/>
  <c r="W2579" i="1"/>
  <c r="X2579" i="1"/>
  <c r="Y2579" i="1"/>
  <c r="Z2579" i="1"/>
  <c r="AA2579" i="1"/>
  <c r="AB2579" i="1"/>
  <c r="AC2579" i="1"/>
  <c r="AE2579" i="1"/>
  <c r="AF2579" i="1"/>
  <c r="AG2579" i="1" s="1"/>
  <c r="AH2579" i="1"/>
  <c r="AJ2579" i="1"/>
  <c r="AN2579" i="1"/>
  <c r="AM2579" i="1" s="1"/>
  <c r="AQ2579" i="1"/>
  <c r="AR2579" i="1"/>
  <c r="M2580" i="1"/>
  <c r="V2580" i="1" s="1"/>
  <c r="N2580" i="1"/>
  <c r="O2580" i="1"/>
  <c r="P2580" i="1"/>
  <c r="Q2580" i="1" s="1"/>
  <c r="R2580" i="1"/>
  <c r="S2580" i="1"/>
  <c r="T2580" i="1"/>
  <c r="U2580" i="1"/>
  <c r="W2580" i="1"/>
  <c r="X2580" i="1"/>
  <c r="Y2580" i="1"/>
  <c r="Z2580" i="1"/>
  <c r="AA2580" i="1"/>
  <c r="AB2580" i="1"/>
  <c r="AC2580" i="1"/>
  <c r="AE2580" i="1"/>
  <c r="AF2580" i="1"/>
  <c r="AG2580" i="1" s="1"/>
  <c r="AH2580" i="1"/>
  <c r="AJ2580" i="1"/>
  <c r="AN2580" i="1"/>
  <c r="AM2580" i="1" s="1"/>
  <c r="AQ2580" i="1"/>
  <c r="AR2580" i="1"/>
  <c r="M2581" i="1"/>
  <c r="V2581" i="1" s="1"/>
  <c r="N2581" i="1"/>
  <c r="O2581" i="1"/>
  <c r="P2581" i="1"/>
  <c r="Q2581" i="1" s="1"/>
  <c r="R2581" i="1"/>
  <c r="S2581" i="1"/>
  <c r="T2581" i="1"/>
  <c r="U2581" i="1"/>
  <c r="W2581" i="1"/>
  <c r="X2581" i="1"/>
  <c r="Y2581" i="1"/>
  <c r="Z2581" i="1"/>
  <c r="AA2581" i="1"/>
  <c r="AB2581" i="1"/>
  <c r="AC2581" i="1"/>
  <c r="AE2581" i="1"/>
  <c r="AF2581" i="1"/>
  <c r="AG2581" i="1" s="1"/>
  <c r="AH2581" i="1"/>
  <c r="AJ2581" i="1"/>
  <c r="AN2581" i="1"/>
  <c r="AM2581" i="1" s="1"/>
  <c r="AQ2581" i="1"/>
  <c r="AR2581" i="1"/>
  <c r="M2582" i="1"/>
  <c r="V2582" i="1" s="1"/>
  <c r="N2582" i="1"/>
  <c r="O2582" i="1"/>
  <c r="P2582" i="1"/>
  <c r="Q2582" i="1" s="1"/>
  <c r="R2582" i="1"/>
  <c r="S2582" i="1"/>
  <c r="T2582" i="1"/>
  <c r="U2582" i="1"/>
  <c r="W2582" i="1"/>
  <c r="X2582" i="1"/>
  <c r="Y2582" i="1"/>
  <c r="Z2582" i="1"/>
  <c r="AA2582" i="1"/>
  <c r="AB2582" i="1"/>
  <c r="AC2582" i="1"/>
  <c r="AE2582" i="1"/>
  <c r="AF2582" i="1"/>
  <c r="AG2582" i="1" s="1"/>
  <c r="AH2582" i="1"/>
  <c r="AJ2582" i="1"/>
  <c r="AN2582" i="1"/>
  <c r="AM2582" i="1" s="1"/>
  <c r="AQ2582" i="1"/>
  <c r="AR2582" i="1"/>
  <c r="M2583" i="1"/>
  <c r="V2583" i="1" s="1"/>
  <c r="N2583" i="1"/>
  <c r="O2583" i="1"/>
  <c r="P2583" i="1"/>
  <c r="Q2583" i="1" s="1"/>
  <c r="R2583" i="1"/>
  <c r="S2583" i="1"/>
  <c r="T2583" i="1"/>
  <c r="U2583" i="1"/>
  <c r="W2583" i="1"/>
  <c r="X2583" i="1"/>
  <c r="Y2583" i="1"/>
  <c r="Z2583" i="1"/>
  <c r="AA2583" i="1"/>
  <c r="AB2583" i="1"/>
  <c r="AC2583" i="1"/>
  <c r="AE2583" i="1"/>
  <c r="AF2583" i="1"/>
  <c r="AG2583" i="1" s="1"/>
  <c r="AH2583" i="1"/>
  <c r="AJ2583" i="1"/>
  <c r="AN2583" i="1"/>
  <c r="AM2583" i="1" s="1"/>
  <c r="AQ2583" i="1"/>
  <c r="AR2583" i="1"/>
  <c r="M2584" i="1"/>
  <c r="V2584" i="1" s="1"/>
  <c r="N2584" i="1"/>
  <c r="O2584" i="1"/>
  <c r="P2584" i="1"/>
  <c r="Q2584" i="1"/>
  <c r="R2584" i="1"/>
  <c r="S2584" i="1"/>
  <c r="T2584" i="1"/>
  <c r="U2584" i="1"/>
  <c r="W2584" i="1"/>
  <c r="X2584" i="1"/>
  <c r="Y2584" i="1"/>
  <c r="Z2584" i="1"/>
  <c r="AA2584" i="1"/>
  <c r="AB2584" i="1"/>
  <c r="AC2584" i="1"/>
  <c r="AE2584" i="1"/>
  <c r="AF2584" i="1"/>
  <c r="AG2584" i="1" s="1"/>
  <c r="AH2584" i="1"/>
  <c r="AJ2584" i="1"/>
  <c r="AN2584" i="1"/>
  <c r="AM2584" i="1" s="1"/>
  <c r="AQ2584" i="1"/>
  <c r="AR2584" i="1"/>
  <c r="M2585" i="1"/>
  <c r="V2585" i="1" s="1"/>
  <c r="N2585" i="1"/>
  <c r="O2585" i="1"/>
  <c r="P2585" i="1"/>
  <c r="Q2585" i="1"/>
  <c r="R2585" i="1"/>
  <c r="S2585" i="1"/>
  <c r="T2585" i="1"/>
  <c r="U2585" i="1"/>
  <c r="W2585" i="1"/>
  <c r="X2585" i="1"/>
  <c r="Y2585" i="1"/>
  <c r="Z2585" i="1"/>
  <c r="AA2585" i="1"/>
  <c r="AB2585" i="1"/>
  <c r="AC2585" i="1"/>
  <c r="AE2585" i="1"/>
  <c r="AF2585" i="1"/>
  <c r="AG2585" i="1" s="1"/>
  <c r="AH2585" i="1"/>
  <c r="AJ2585" i="1"/>
  <c r="AN2585" i="1"/>
  <c r="AM2585" i="1" s="1"/>
  <c r="AQ2585" i="1"/>
  <c r="AR2585" i="1"/>
  <c r="M2586" i="1"/>
  <c r="V2586" i="1" s="1"/>
  <c r="N2586" i="1"/>
  <c r="O2586" i="1"/>
  <c r="P2586" i="1"/>
  <c r="Q2586" i="1" s="1"/>
  <c r="R2586" i="1"/>
  <c r="S2586" i="1"/>
  <c r="T2586" i="1"/>
  <c r="U2586" i="1"/>
  <c r="W2586" i="1"/>
  <c r="X2586" i="1"/>
  <c r="Y2586" i="1"/>
  <c r="Z2586" i="1"/>
  <c r="AA2586" i="1"/>
  <c r="AB2586" i="1"/>
  <c r="AC2586" i="1"/>
  <c r="AE2586" i="1"/>
  <c r="AF2586" i="1"/>
  <c r="AG2586" i="1" s="1"/>
  <c r="AH2586" i="1"/>
  <c r="AJ2586" i="1"/>
  <c r="AN2586" i="1"/>
  <c r="AM2586" i="1" s="1"/>
  <c r="AQ2586" i="1"/>
  <c r="AR2586" i="1"/>
  <c r="M2587" i="1"/>
  <c r="V2587" i="1" s="1"/>
  <c r="N2587" i="1"/>
  <c r="O2587" i="1"/>
  <c r="P2587" i="1"/>
  <c r="Q2587" i="1"/>
  <c r="R2587" i="1"/>
  <c r="S2587" i="1"/>
  <c r="T2587" i="1"/>
  <c r="U2587" i="1"/>
  <c r="W2587" i="1"/>
  <c r="X2587" i="1"/>
  <c r="Y2587" i="1"/>
  <c r="Z2587" i="1"/>
  <c r="AA2587" i="1"/>
  <c r="AB2587" i="1"/>
  <c r="AC2587" i="1"/>
  <c r="AE2587" i="1"/>
  <c r="AF2587" i="1"/>
  <c r="AG2587" i="1" s="1"/>
  <c r="AH2587" i="1"/>
  <c r="AJ2587" i="1"/>
  <c r="AN2587" i="1"/>
  <c r="AM2587" i="1" s="1"/>
  <c r="AQ2587" i="1"/>
  <c r="AR2587" i="1"/>
  <c r="M2588" i="1"/>
  <c r="V2588" i="1" s="1"/>
  <c r="N2588" i="1"/>
  <c r="O2588" i="1"/>
  <c r="P2588" i="1"/>
  <c r="Q2588" i="1" s="1"/>
  <c r="R2588" i="1"/>
  <c r="S2588" i="1"/>
  <c r="T2588" i="1"/>
  <c r="U2588" i="1"/>
  <c r="W2588" i="1"/>
  <c r="X2588" i="1"/>
  <c r="Y2588" i="1"/>
  <c r="Z2588" i="1"/>
  <c r="AA2588" i="1"/>
  <c r="AB2588" i="1"/>
  <c r="AC2588" i="1"/>
  <c r="AE2588" i="1"/>
  <c r="AF2588" i="1"/>
  <c r="AG2588" i="1" s="1"/>
  <c r="AH2588" i="1"/>
  <c r="AJ2588" i="1"/>
  <c r="AN2588" i="1"/>
  <c r="AM2588" i="1" s="1"/>
  <c r="AQ2588" i="1"/>
  <c r="AR2588" i="1"/>
  <c r="M2589" i="1"/>
  <c r="V2589" i="1" s="1"/>
  <c r="N2589" i="1"/>
  <c r="O2589" i="1"/>
  <c r="P2589" i="1"/>
  <c r="Q2589" i="1"/>
  <c r="R2589" i="1"/>
  <c r="S2589" i="1"/>
  <c r="T2589" i="1"/>
  <c r="U2589" i="1"/>
  <c r="W2589" i="1"/>
  <c r="X2589" i="1"/>
  <c r="Y2589" i="1"/>
  <c r="Z2589" i="1"/>
  <c r="AA2589" i="1"/>
  <c r="AB2589" i="1"/>
  <c r="AC2589" i="1"/>
  <c r="AE2589" i="1"/>
  <c r="AF2589" i="1"/>
  <c r="AG2589" i="1" s="1"/>
  <c r="AH2589" i="1"/>
  <c r="AJ2589" i="1"/>
  <c r="AN2589" i="1"/>
  <c r="AM2589" i="1" s="1"/>
  <c r="AQ2589" i="1"/>
  <c r="AR2589" i="1"/>
  <c r="M2590" i="1"/>
  <c r="V2590" i="1" s="1"/>
  <c r="N2590" i="1"/>
  <c r="O2590" i="1"/>
  <c r="P2590" i="1"/>
  <c r="Q2590" i="1" s="1"/>
  <c r="R2590" i="1"/>
  <c r="S2590" i="1"/>
  <c r="T2590" i="1"/>
  <c r="U2590" i="1"/>
  <c r="W2590" i="1"/>
  <c r="X2590" i="1"/>
  <c r="Y2590" i="1"/>
  <c r="Z2590" i="1"/>
  <c r="AA2590" i="1"/>
  <c r="AB2590" i="1"/>
  <c r="AC2590" i="1"/>
  <c r="AE2590" i="1"/>
  <c r="AF2590" i="1"/>
  <c r="AG2590" i="1" s="1"/>
  <c r="AH2590" i="1"/>
  <c r="AJ2590" i="1"/>
  <c r="AN2590" i="1"/>
  <c r="AM2590" i="1" s="1"/>
  <c r="AQ2590" i="1"/>
  <c r="AR2590" i="1"/>
  <c r="M2591" i="1"/>
  <c r="V2591" i="1" s="1"/>
  <c r="N2591" i="1"/>
  <c r="O2591" i="1"/>
  <c r="P2591" i="1"/>
  <c r="Q2591" i="1" s="1"/>
  <c r="R2591" i="1"/>
  <c r="S2591" i="1"/>
  <c r="T2591" i="1"/>
  <c r="U2591" i="1"/>
  <c r="W2591" i="1"/>
  <c r="X2591" i="1"/>
  <c r="Y2591" i="1"/>
  <c r="Z2591" i="1"/>
  <c r="AA2591" i="1"/>
  <c r="AB2591" i="1"/>
  <c r="AC2591" i="1"/>
  <c r="AE2591" i="1"/>
  <c r="AF2591" i="1"/>
  <c r="AG2591" i="1" s="1"/>
  <c r="AH2591" i="1"/>
  <c r="AJ2591" i="1"/>
  <c r="AN2591" i="1"/>
  <c r="AM2591" i="1" s="1"/>
  <c r="AQ2591" i="1"/>
  <c r="AR2591" i="1"/>
  <c r="M2592" i="1"/>
  <c r="V2592" i="1" s="1"/>
  <c r="N2592" i="1"/>
  <c r="O2592" i="1"/>
  <c r="P2592" i="1"/>
  <c r="Q2592" i="1"/>
  <c r="R2592" i="1"/>
  <c r="S2592" i="1"/>
  <c r="T2592" i="1"/>
  <c r="U2592" i="1"/>
  <c r="W2592" i="1"/>
  <c r="X2592" i="1"/>
  <c r="Y2592" i="1"/>
  <c r="Z2592" i="1"/>
  <c r="AA2592" i="1"/>
  <c r="AB2592" i="1"/>
  <c r="AC2592" i="1"/>
  <c r="AE2592" i="1"/>
  <c r="AF2592" i="1"/>
  <c r="AG2592" i="1" s="1"/>
  <c r="AH2592" i="1"/>
  <c r="AJ2592" i="1"/>
  <c r="AN2592" i="1"/>
  <c r="AM2592" i="1" s="1"/>
  <c r="AQ2592" i="1"/>
  <c r="AR2592" i="1"/>
  <c r="M2593" i="1"/>
  <c r="V2593" i="1" s="1"/>
  <c r="N2593" i="1"/>
  <c r="O2593" i="1"/>
  <c r="P2593" i="1"/>
  <c r="Q2593" i="1"/>
  <c r="R2593" i="1"/>
  <c r="S2593" i="1"/>
  <c r="T2593" i="1"/>
  <c r="U2593" i="1"/>
  <c r="W2593" i="1"/>
  <c r="X2593" i="1"/>
  <c r="Y2593" i="1"/>
  <c r="Z2593" i="1"/>
  <c r="AA2593" i="1"/>
  <c r="AB2593" i="1"/>
  <c r="AC2593" i="1"/>
  <c r="AE2593" i="1"/>
  <c r="AF2593" i="1"/>
  <c r="AG2593" i="1" s="1"/>
  <c r="AH2593" i="1"/>
  <c r="AJ2593" i="1"/>
  <c r="AN2593" i="1"/>
  <c r="AM2593" i="1" s="1"/>
  <c r="AQ2593" i="1"/>
  <c r="AR2593" i="1"/>
  <c r="M2594" i="1"/>
  <c r="V2594" i="1" s="1"/>
  <c r="N2594" i="1"/>
  <c r="O2594" i="1"/>
  <c r="P2594" i="1"/>
  <c r="Q2594" i="1" s="1"/>
  <c r="R2594" i="1"/>
  <c r="S2594" i="1"/>
  <c r="T2594" i="1"/>
  <c r="U2594" i="1"/>
  <c r="W2594" i="1"/>
  <c r="X2594" i="1"/>
  <c r="Y2594" i="1"/>
  <c r="Z2594" i="1"/>
  <c r="AA2594" i="1"/>
  <c r="AB2594" i="1"/>
  <c r="AC2594" i="1"/>
  <c r="AE2594" i="1"/>
  <c r="AF2594" i="1"/>
  <c r="AG2594" i="1" s="1"/>
  <c r="AH2594" i="1"/>
  <c r="AJ2594" i="1"/>
  <c r="AN2594" i="1"/>
  <c r="AM2594" i="1" s="1"/>
  <c r="AQ2594" i="1"/>
  <c r="AR2594" i="1"/>
  <c r="M2595" i="1"/>
  <c r="V2595" i="1" s="1"/>
  <c r="N2595" i="1"/>
  <c r="O2595" i="1"/>
  <c r="P2595" i="1"/>
  <c r="Q2595" i="1"/>
  <c r="R2595" i="1"/>
  <c r="S2595" i="1"/>
  <c r="T2595" i="1"/>
  <c r="U2595" i="1"/>
  <c r="W2595" i="1"/>
  <c r="X2595" i="1"/>
  <c r="Y2595" i="1"/>
  <c r="Z2595" i="1"/>
  <c r="AA2595" i="1"/>
  <c r="AB2595" i="1"/>
  <c r="AC2595" i="1"/>
  <c r="AE2595" i="1"/>
  <c r="AF2595" i="1"/>
  <c r="AG2595" i="1" s="1"/>
  <c r="AH2595" i="1"/>
  <c r="AJ2595" i="1"/>
  <c r="AN2595" i="1"/>
  <c r="AM2595" i="1" s="1"/>
  <c r="AQ2595" i="1"/>
  <c r="AR2595" i="1"/>
  <c r="M2596" i="1"/>
  <c r="V2596" i="1" s="1"/>
  <c r="N2596" i="1"/>
  <c r="O2596" i="1"/>
  <c r="P2596" i="1"/>
  <c r="Q2596" i="1" s="1"/>
  <c r="R2596" i="1"/>
  <c r="S2596" i="1"/>
  <c r="T2596" i="1"/>
  <c r="U2596" i="1"/>
  <c r="W2596" i="1"/>
  <c r="X2596" i="1"/>
  <c r="Y2596" i="1"/>
  <c r="Z2596" i="1"/>
  <c r="AA2596" i="1"/>
  <c r="AB2596" i="1"/>
  <c r="AC2596" i="1"/>
  <c r="AE2596" i="1"/>
  <c r="AF2596" i="1"/>
  <c r="AG2596" i="1" s="1"/>
  <c r="AH2596" i="1"/>
  <c r="AJ2596" i="1"/>
  <c r="AN2596" i="1"/>
  <c r="AM2596" i="1" s="1"/>
  <c r="AQ2596" i="1"/>
  <c r="AR2596" i="1"/>
  <c r="M2597" i="1"/>
  <c r="V2597" i="1" s="1"/>
  <c r="N2597" i="1"/>
  <c r="O2597" i="1"/>
  <c r="P2597" i="1"/>
  <c r="Q2597" i="1"/>
  <c r="R2597" i="1"/>
  <c r="S2597" i="1"/>
  <c r="T2597" i="1"/>
  <c r="U2597" i="1"/>
  <c r="W2597" i="1"/>
  <c r="X2597" i="1"/>
  <c r="Y2597" i="1"/>
  <c r="Z2597" i="1"/>
  <c r="AA2597" i="1"/>
  <c r="AB2597" i="1"/>
  <c r="AC2597" i="1"/>
  <c r="AE2597" i="1"/>
  <c r="AF2597" i="1"/>
  <c r="AG2597" i="1" s="1"/>
  <c r="AH2597" i="1"/>
  <c r="AJ2597" i="1"/>
  <c r="AN2597" i="1"/>
  <c r="AM2597" i="1" s="1"/>
  <c r="AQ2597" i="1"/>
  <c r="AR2597" i="1"/>
  <c r="M2598" i="1"/>
  <c r="V2598" i="1" s="1"/>
  <c r="N2598" i="1"/>
  <c r="O2598" i="1"/>
  <c r="P2598" i="1"/>
  <c r="Q2598" i="1" s="1"/>
  <c r="R2598" i="1"/>
  <c r="S2598" i="1"/>
  <c r="T2598" i="1"/>
  <c r="U2598" i="1"/>
  <c r="W2598" i="1"/>
  <c r="X2598" i="1"/>
  <c r="Y2598" i="1"/>
  <c r="Z2598" i="1"/>
  <c r="AA2598" i="1"/>
  <c r="AB2598" i="1"/>
  <c r="AC2598" i="1"/>
  <c r="AE2598" i="1"/>
  <c r="AF2598" i="1"/>
  <c r="AG2598" i="1" s="1"/>
  <c r="AH2598" i="1"/>
  <c r="AJ2598" i="1"/>
  <c r="AN2598" i="1"/>
  <c r="AM2598" i="1" s="1"/>
  <c r="AQ2598" i="1"/>
  <c r="AR2598" i="1"/>
  <c r="M2599" i="1"/>
  <c r="V2599" i="1" s="1"/>
  <c r="N2599" i="1"/>
  <c r="O2599" i="1"/>
  <c r="P2599" i="1"/>
  <c r="Q2599" i="1" s="1"/>
  <c r="R2599" i="1"/>
  <c r="S2599" i="1"/>
  <c r="T2599" i="1"/>
  <c r="U2599" i="1"/>
  <c r="W2599" i="1"/>
  <c r="X2599" i="1"/>
  <c r="Y2599" i="1"/>
  <c r="Z2599" i="1"/>
  <c r="AA2599" i="1"/>
  <c r="AB2599" i="1"/>
  <c r="AC2599" i="1"/>
  <c r="AE2599" i="1"/>
  <c r="AF2599" i="1"/>
  <c r="AG2599" i="1" s="1"/>
  <c r="AH2599" i="1"/>
  <c r="AJ2599" i="1"/>
  <c r="AN2599" i="1"/>
  <c r="AM2599" i="1" s="1"/>
  <c r="AQ2599" i="1"/>
  <c r="AR2599" i="1"/>
  <c r="M2600" i="1"/>
  <c r="V2600" i="1" s="1"/>
  <c r="N2600" i="1"/>
  <c r="O2600" i="1"/>
  <c r="P2600" i="1"/>
  <c r="Q2600" i="1"/>
  <c r="R2600" i="1"/>
  <c r="S2600" i="1"/>
  <c r="T2600" i="1"/>
  <c r="U2600" i="1"/>
  <c r="W2600" i="1"/>
  <c r="X2600" i="1"/>
  <c r="Y2600" i="1"/>
  <c r="Z2600" i="1"/>
  <c r="AA2600" i="1"/>
  <c r="AB2600" i="1"/>
  <c r="AC2600" i="1"/>
  <c r="AE2600" i="1"/>
  <c r="AF2600" i="1"/>
  <c r="AG2600" i="1" s="1"/>
  <c r="AH2600" i="1"/>
  <c r="AJ2600" i="1"/>
  <c r="AN2600" i="1"/>
  <c r="AM2600" i="1" s="1"/>
  <c r="AQ2600" i="1"/>
  <c r="AR2600" i="1"/>
  <c r="M2601" i="1"/>
  <c r="V2601" i="1" s="1"/>
  <c r="N2601" i="1"/>
  <c r="O2601" i="1"/>
  <c r="P2601" i="1"/>
  <c r="Q2601" i="1"/>
  <c r="R2601" i="1"/>
  <c r="S2601" i="1"/>
  <c r="T2601" i="1"/>
  <c r="U2601" i="1"/>
  <c r="W2601" i="1"/>
  <c r="X2601" i="1"/>
  <c r="Y2601" i="1"/>
  <c r="Z2601" i="1"/>
  <c r="AA2601" i="1"/>
  <c r="AB2601" i="1"/>
  <c r="AC2601" i="1"/>
  <c r="AE2601" i="1"/>
  <c r="AF2601" i="1"/>
  <c r="AG2601" i="1" s="1"/>
  <c r="AH2601" i="1"/>
  <c r="AJ2601" i="1"/>
  <c r="AN2601" i="1"/>
  <c r="AM2601" i="1" s="1"/>
  <c r="AQ2601" i="1"/>
  <c r="AR2601" i="1"/>
  <c r="M2602" i="1"/>
  <c r="V2602" i="1" s="1"/>
  <c r="N2602" i="1"/>
  <c r="O2602" i="1"/>
  <c r="P2602" i="1"/>
  <c r="Q2602" i="1" s="1"/>
  <c r="R2602" i="1"/>
  <c r="S2602" i="1"/>
  <c r="T2602" i="1"/>
  <c r="U2602" i="1"/>
  <c r="W2602" i="1"/>
  <c r="X2602" i="1"/>
  <c r="Y2602" i="1"/>
  <c r="Z2602" i="1"/>
  <c r="AA2602" i="1"/>
  <c r="AB2602" i="1"/>
  <c r="AC2602" i="1"/>
  <c r="AE2602" i="1"/>
  <c r="AF2602" i="1"/>
  <c r="AG2602" i="1" s="1"/>
  <c r="AH2602" i="1"/>
  <c r="AJ2602" i="1"/>
  <c r="AN2602" i="1"/>
  <c r="AM2602" i="1" s="1"/>
  <c r="AQ2602" i="1"/>
  <c r="AR2602" i="1"/>
  <c r="M2603" i="1"/>
  <c r="V2603" i="1" s="1"/>
  <c r="N2603" i="1"/>
  <c r="O2603" i="1"/>
  <c r="P2603" i="1"/>
  <c r="Q2603" i="1"/>
  <c r="R2603" i="1"/>
  <c r="S2603" i="1"/>
  <c r="T2603" i="1"/>
  <c r="U2603" i="1"/>
  <c r="W2603" i="1"/>
  <c r="X2603" i="1"/>
  <c r="Y2603" i="1"/>
  <c r="Z2603" i="1"/>
  <c r="AA2603" i="1"/>
  <c r="AB2603" i="1"/>
  <c r="AC2603" i="1"/>
  <c r="AE2603" i="1"/>
  <c r="AF2603" i="1"/>
  <c r="AG2603" i="1" s="1"/>
  <c r="AH2603" i="1"/>
  <c r="AJ2603" i="1"/>
  <c r="AN2603" i="1"/>
  <c r="AM2603" i="1" s="1"/>
  <c r="AQ2603" i="1"/>
  <c r="AR2603" i="1"/>
  <c r="M2604" i="1"/>
  <c r="V2604" i="1" s="1"/>
  <c r="N2604" i="1"/>
  <c r="O2604" i="1"/>
  <c r="P2604" i="1"/>
  <c r="Q2604" i="1" s="1"/>
  <c r="R2604" i="1"/>
  <c r="S2604" i="1"/>
  <c r="T2604" i="1"/>
  <c r="U2604" i="1"/>
  <c r="W2604" i="1"/>
  <c r="X2604" i="1"/>
  <c r="Y2604" i="1"/>
  <c r="Z2604" i="1"/>
  <c r="AA2604" i="1"/>
  <c r="AB2604" i="1"/>
  <c r="AC2604" i="1"/>
  <c r="AE2604" i="1"/>
  <c r="AF2604" i="1"/>
  <c r="AG2604" i="1" s="1"/>
  <c r="AH2604" i="1"/>
  <c r="AJ2604" i="1"/>
  <c r="AN2604" i="1"/>
  <c r="AM2604" i="1" s="1"/>
  <c r="AQ2604" i="1"/>
  <c r="AR2604" i="1"/>
  <c r="M2605" i="1"/>
  <c r="V2605" i="1" s="1"/>
  <c r="N2605" i="1"/>
  <c r="O2605" i="1"/>
  <c r="P2605" i="1"/>
  <c r="Q2605" i="1"/>
  <c r="R2605" i="1"/>
  <c r="S2605" i="1"/>
  <c r="T2605" i="1"/>
  <c r="U2605" i="1"/>
  <c r="W2605" i="1"/>
  <c r="X2605" i="1"/>
  <c r="Y2605" i="1"/>
  <c r="Z2605" i="1"/>
  <c r="AA2605" i="1"/>
  <c r="AB2605" i="1"/>
  <c r="AC2605" i="1"/>
  <c r="AE2605" i="1"/>
  <c r="AF2605" i="1"/>
  <c r="AG2605" i="1" s="1"/>
  <c r="AH2605" i="1"/>
  <c r="AJ2605" i="1"/>
  <c r="AN2605" i="1"/>
  <c r="AM2605" i="1" s="1"/>
  <c r="AQ2605" i="1"/>
  <c r="AR2605" i="1"/>
  <c r="M2606" i="1"/>
  <c r="V2606" i="1" s="1"/>
  <c r="N2606" i="1"/>
  <c r="O2606" i="1"/>
  <c r="P2606" i="1"/>
  <c r="Q2606" i="1" s="1"/>
  <c r="R2606" i="1"/>
  <c r="S2606" i="1"/>
  <c r="T2606" i="1"/>
  <c r="U2606" i="1"/>
  <c r="W2606" i="1"/>
  <c r="X2606" i="1"/>
  <c r="Y2606" i="1"/>
  <c r="Z2606" i="1"/>
  <c r="AA2606" i="1"/>
  <c r="AB2606" i="1"/>
  <c r="AC2606" i="1"/>
  <c r="AE2606" i="1"/>
  <c r="AF2606" i="1"/>
  <c r="AG2606" i="1" s="1"/>
  <c r="AH2606" i="1"/>
  <c r="AJ2606" i="1"/>
  <c r="AN2606" i="1"/>
  <c r="AM2606" i="1" s="1"/>
  <c r="AQ2606" i="1"/>
  <c r="AR2606" i="1"/>
  <c r="M2607" i="1"/>
  <c r="V2607" i="1" s="1"/>
  <c r="N2607" i="1"/>
  <c r="O2607" i="1"/>
  <c r="P2607" i="1"/>
  <c r="Q2607" i="1" s="1"/>
  <c r="R2607" i="1"/>
  <c r="S2607" i="1"/>
  <c r="T2607" i="1"/>
  <c r="U2607" i="1"/>
  <c r="W2607" i="1"/>
  <c r="X2607" i="1"/>
  <c r="Y2607" i="1"/>
  <c r="Z2607" i="1"/>
  <c r="AA2607" i="1"/>
  <c r="AB2607" i="1"/>
  <c r="AC2607" i="1"/>
  <c r="AE2607" i="1"/>
  <c r="AF2607" i="1"/>
  <c r="AG2607" i="1" s="1"/>
  <c r="AH2607" i="1"/>
  <c r="AJ2607" i="1"/>
  <c r="AN2607" i="1"/>
  <c r="AM2607" i="1" s="1"/>
  <c r="AQ2607" i="1"/>
  <c r="AR2607" i="1"/>
  <c r="M2608" i="1"/>
  <c r="V2608" i="1" s="1"/>
  <c r="N2608" i="1"/>
  <c r="O2608" i="1"/>
  <c r="P2608" i="1"/>
  <c r="Q2608" i="1" s="1"/>
  <c r="R2608" i="1"/>
  <c r="S2608" i="1"/>
  <c r="T2608" i="1"/>
  <c r="U2608" i="1"/>
  <c r="W2608" i="1"/>
  <c r="X2608" i="1"/>
  <c r="Y2608" i="1"/>
  <c r="Z2608" i="1"/>
  <c r="AA2608" i="1"/>
  <c r="AB2608" i="1"/>
  <c r="AC2608" i="1"/>
  <c r="AE2608" i="1"/>
  <c r="AF2608" i="1"/>
  <c r="AG2608" i="1" s="1"/>
  <c r="AH2608" i="1"/>
  <c r="AJ2608" i="1"/>
  <c r="AN2608" i="1"/>
  <c r="AM2608" i="1" s="1"/>
  <c r="AQ2608" i="1"/>
  <c r="AR2608" i="1"/>
  <c r="M2609" i="1"/>
  <c r="V2609" i="1" s="1"/>
  <c r="N2609" i="1"/>
  <c r="O2609" i="1"/>
  <c r="P2609" i="1"/>
  <c r="Q2609" i="1"/>
  <c r="R2609" i="1"/>
  <c r="S2609" i="1"/>
  <c r="T2609" i="1"/>
  <c r="U2609" i="1"/>
  <c r="W2609" i="1"/>
  <c r="X2609" i="1"/>
  <c r="Y2609" i="1"/>
  <c r="Z2609" i="1"/>
  <c r="AA2609" i="1"/>
  <c r="AB2609" i="1"/>
  <c r="AC2609" i="1"/>
  <c r="AE2609" i="1"/>
  <c r="AF2609" i="1"/>
  <c r="AG2609" i="1" s="1"/>
  <c r="AH2609" i="1"/>
  <c r="AJ2609" i="1"/>
  <c r="AN2609" i="1"/>
  <c r="AM2609" i="1" s="1"/>
  <c r="AQ2609" i="1"/>
  <c r="AR2609" i="1"/>
  <c r="M2610" i="1"/>
  <c r="V2610" i="1" s="1"/>
  <c r="N2610" i="1"/>
  <c r="O2610" i="1"/>
  <c r="P2610" i="1"/>
  <c r="Q2610" i="1" s="1"/>
  <c r="R2610" i="1"/>
  <c r="S2610" i="1"/>
  <c r="T2610" i="1"/>
  <c r="U2610" i="1"/>
  <c r="W2610" i="1"/>
  <c r="X2610" i="1"/>
  <c r="Y2610" i="1"/>
  <c r="Z2610" i="1"/>
  <c r="AA2610" i="1"/>
  <c r="AB2610" i="1"/>
  <c r="AC2610" i="1"/>
  <c r="AE2610" i="1"/>
  <c r="AF2610" i="1"/>
  <c r="AG2610" i="1" s="1"/>
  <c r="AH2610" i="1"/>
  <c r="AJ2610" i="1"/>
  <c r="AN2610" i="1"/>
  <c r="AM2610" i="1" s="1"/>
  <c r="AQ2610" i="1"/>
  <c r="AR2610" i="1"/>
  <c r="M2611" i="1"/>
  <c r="V2611" i="1" s="1"/>
  <c r="N2611" i="1"/>
  <c r="O2611" i="1"/>
  <c r="P2611" i="1"/>
  <c r="Q2611" i="1"/>
  <c r="R2611" i="1"/>
  <c r="S2611" i="1"/>
  <c r="T2611" i="1"/>
  <c r="U2611" i="1"/>
  <c r="W2611" i="1"/>
  <c r="X2611" i="1"/>
  <c r="Y2611" i="1"/>
  <c r="Z2611" i="1"/>
  <c r="AA2611" i="1"/>
  <c r="AB2611" i="1"/>
  <c r="AC2611" i="1"/>
  <c r="AE2611" i="1"/>
  <c r="AF2611" i="1"/>
  <c r="AG2611" i="1" s="1"/>
  <c r="AH2611" i="1"/>
  <c r="AJ2611" i="1"/>
  <c r="AN2611" i="1"/>
  <c r="AM2611" i="1" s="1"/>
  <c r="AQ2611" i="1"/>
  <c r="AR2611" i="1"/>
  <c r="M2612" i="1"/>
  <c r="V2612" i="1" s="1"/>
  <c r="N2612" i="1"/>
  <c r="O2612" i="1"/>
  <c r="P2612" i="1"/>
  <c r="Q2612" i="1" s="1"/>
  <c r="R2612" i="1"/>
  <c r="S2612" i="1"/>
  <c r="T2612" i="1"/>
  <c r="U2612" i="1"/>
  <c r="W2612" i="1"/>
  <c r="X2612" i="1"/>
  <c r="Y2612" i="1"/>
  <c r="Z2612" i="1"/>
  <c r="AA2612" i="1"/>
  <c r="AB2612" i="1"/>
  <c r="AC2612" i="1"/>
  <c r="AE2612" i="1"/>
  <c r="AF2612" i="1"/>
  <c r="AG2612" i="1" s="1"/>
  <c r="AH2612" i="1"/>
  <c r="AJ2612" i="1"/>
  <c r="AN2612" i="1"/>
  <c r="AM2612" i="1" s="1"/>
  <c r="AQ2612" i="1"/>
  <c r="AR2612" i="1"/>
  <c r="M2613" i="1"/>
  <c r="V2613" i="1" s="1"/>
  <c r="N2613" i="1"/>
  <c r="O2613" i="1"/>
  <c r="P2613" i="1"/>
  <c r="Q2613" i="1"/>
  <c r="R2613" i="1"/>
  <c r="S2613" i="1"/>
  <c r="T2613" i="1"/>
  <c r="U2613" i="1"/>
  <c r="W2613" i="1"/>
  <c r="X2613" i="1"/>
  <c r="Y2613" i="1"/>
  <c r="Z2613" i="1"/>
  <c r="AA2613" i="1"/>
  <c r="AB2613" i="1"/>
  <c r="AC2613" i="1"/>
  <c r="AE2613" i="1"/>
  <c r="AF2613" i="1"/>
  <c r="AG2613" i="1" s="1"/>
  <c r="AH2613" i="1"/>
  <c r="AJ2613" i="1"/>
  <c r="AN2613" i="1"/>
  <c r="AM2613" i="1" s="1"/>
  <c r="AQ2613" i="1"/>
  <c r="AR2613" i="1"/>
  <c r="M2614" i="1"/>
  <c r="V2614" i="1" s="1"/>
  <c r="N2614" i="1"/>
  <c r="O2614" i="1"/>
  <c r="P2614" i="1"/>
  <c r="Q2614" i="1" s="1"/>
  <c r="R2614" i="1"/>
  <c r="S2614" i="1"/>
  <c r="T2614" i="1"/>
  <c r="U2614" i="1"/>
  <c r="W2614" i="1"/>
  <c r="X2614" i="1"/>
  <c r="Y2614" i="1"/>
  <c r="Z2614" i="1"/>
  <c r="AA2614" i="1"/>
  <c r="AB2614" i="1"/>
  <c r="AC2614" i="1"/>
  <c r="AE2614" i="1"/>
  <c r="AF2614" i="1"/>
  <c r="AG2614" i="1" s="1"/>
  <c r="AH2614" i="1"/>
  <c r="AJ2614" i="1"/>
  <c r="AN2614" i="1"/>
  <c r="AM2614" i="1" s="1"/>
  <c r="AQ2614" i="1"/>
  <c r="AR2614" i="1"/>
  <c r="M2615" i="1"/>
  <c r="V2615" i="1" s="1"/>
  <c r="N2615" i="1"/>
  <c r="O2615" i="1"/>
  <c r="P2615" i="1"/>
  <c r="Q2615" i="1" s="1"/>
  <c r="R2615" i="1"/>
  <c r="S2615" i="1"/>
  <c r="T2615" i="1"/>
  <c r="U2615" i="1"/>
  <c r="W2615" i="1"/>
  <c r="X2615" i="1"/>
  <c r="Y2615" i="1"/>
  <c r="Z2615" i="1"/>
  <c r="AA2615" i="1"/>
  <c r="AB2615" i="1"/>
  <c r="AC2615" i="1"/>
  <c r="AE2615" i="1"/>
  <c r="AF2615" i="1"/>
  <c r="AG2615" i="1" s="1"/>
  <c r="AH2615" i="1"/>
  <c r="AJ2615" i="1"/>
  <c r="AN2615" i="1"/>
  <c r="AM2615" i="1" s="1"/>
  <c r="AQ2615" i="1"/>
  <c r="AR2615" i="1"/>
  <c r="M2616" i="1"/>
  <c r="V2616" i="1" s="1"/>
  <c r="N2616" i="1"/>
  <c r="O2616" i="1"/>
  <c r="P2616" i="1"/>
  <c r="Q2616" i="1" s="1"/>
  <c r="R2616" i="1"/>
  <c r="S2616" i="1"/>
  <c r="T2616" i="1"/>
  <c r="U2616" i="1"/>
  <c r="W2616" i="1"/>
  <c r="X2616" i="1"/>
  <c r="Y2616" i="1"/>
  <c r="Z2616" i="1"/>
  <c r="AA2616" i="1"/>
  <c r="AB2616" i="1"/>
  <c r="AC2616" i="1"/>
  <c r="AE2616" i="1"/>
  <c r="AF2616" i="1"/>
  <c r="AG2616" i="1" s="1"/>
  <c r="AH2616" i="1"/>
  <c r="AJ2616" i="1"/>
  <c r="AN2616" i="1"/>
  <c r="AM2616" i="1" s="1"/>
  <c r="AQ2616" i="1"/>
  <c r="AR2616" i="1"/>
  <c r="M2617" i="1"/>
  <c r="V2617" i="1" s="1"/>
  <c r="N2617" i="1"/>
  <c r="O2617" i="1"/>
  <c r="P2617" i="1"/>
  <c r="Q2617" i="1"/>
  <c r="R2617" i="1"/>
  <c r="S2617" i="1"/>
  <c r="T2617" i="1"/>
  <c r="U2617" i="1"/>
  <c r="W2617" i="1"/>
  <c r="X2617" i="1"/>
  <c r="Y2617" i="1"/>
  <c r="Z2617" i="1"/>
  <c r="AA2617" i="1"/>
  <c r="AB2617" i="1"/>
  <c r="AC2617" i="1"/>
  <c r="AE2617" i="1"/>
  <c r="AF2617" i="1"/>
  <c r="AG2617" i="1" s="1"/>
  <c r="AH2617" i="1"/>
  <c r="AJ2617" i="1"/>
  <c r="AN2617" i="1"/>
  <c r="AM2617" i="1" s="1"/>
  <c r="AQ2617" i="1"/>
  <c r="AR2617" i="1"/>
  <c r="M2618" i="1"/>
  <c r="V2618" i="1" s="1"/>
  <c r="N2618" i="1"/>
  <c r="O2618" i="1"/>
  <c r="P2618" i="1"/>
  <c r="Q2618" i="1" s="1"/>
  <c r="R2618" i="1"/>
  <c r="S2618" i="1"/>
  <c r="T2618" i="1"/>
  <c r="U2618" i="1"/>
  <c r="W2618" i="1"/>
  <c r="X2618" i="1"/>
  <c r="Y2618" i="1"/>
  <c r="Z2618" i="1"/>
  <c r="AA2618" i="1"/>
  <c r="AB2618" i="1"/>
  <c r="AC2618" i="1"/>
  <c r="AE2618" i="1"/>
  <c r="AF2618" i="1"/>
  <c r="AG2618" i="1" s="1"/>
  <c r="AH2618" i="1"/>
  <c r="AJ2618" i="1"/>
  <c r="AN2618" i="1"/>
  <c r="AM2618" i="1" s="1"/>
  <c r="AQ2618" i="1"/>
  <c r="AR2618" i="1"/>
  <c r="M2619" i="1"/>
  <c r="V2619" i="1" s="1"/>
  <c r="N2619" i="1"/>
  <c r="O2619" i="1"/>
  <c r="P2619" i="1"/>
  <c r="Q2619" i="1"/>
  <c r="R2619" i="1"/>
  <c r="S2619" i="1"/>
  <c r="T2619" i="1"/>
  <c r="U2619" i="1"/>
  <c r="W2619" i="1"/>
  <c r="X2619" i="1"/>
  <c r="Y2619" i="1"/>
  <c r="Z2619" i="1"/>
  <c r="AA2619" i="1"/>
  <c r="AB2619" i="1"/>
  <c r="AC2619" i="1"/>
  <c r="AE2619" i="1"/>
  <c r="AF2619" i="1"/>
  <c r="AG2619" i="1" s="1"/>
  <c r="AH2619" i="1"/>
  <c r="AJ2619" i="1"/>
  <c r="AN2619" i="1"/>
  <c r="AM2619" i="1" s="1"/>
  <c r="AQ2619" i="1"/>
  <c r="AR2619" i="1"/>
  <c r="M2620" i="1"/>
  <c r="V2620" i="1" s="1"/>
  <c r="N2620" i="1"/>
  <c r="O2620" i="1"/>
  <c r="P2620" i="1"/>
  <c r="Q2620" i="1" s="1"/>
  <c r="R2620" i="1"/>
  <c r="S2620" i="1"/>
  <c r="T2620" i="1"/>
  <c r="U2620" i="1"/>
  <c r="W2620" i="1"/>
  <c r="X2620" i="1"/>
  <c r="Y2620" i="1"/>
  <c r="Z2620" i="1"/>
  <c r="AA2620" i="1"/>
  <c r="AB2620" i="1"/>
  <c r="AC2620" i="1"/>
  <c r="AE2620" i="1"/>
  <c r="AF2620" i="1"/>
  <c r="AG2620" i="1" s="1"/>
  <c r="AH2620" i="1"/>
  <c r="AJ2620" i="1"/>
  <c r="AN2620" i="1"/>
  <c r="AM2620" i="1" s="1"/>
  <c r="AQ2620" i="1"/>
  <c r="AR2620" i="1"/>
  <c r="M2621" i="1"/>
  <c r="V2621" i="1" s="1"/>
  <c r="N2621" i="1"/>
  <c r="O2621" i="1"/>
  <c r="P2621" i="1"/>
  <c r="Q2621" i="1"/>
  <c r="R2621" i="1"/>
  <c r="S2621" i="1"/>
  <c r="T2621" i="1"/>
  <c r="U2621" i="1"/>
  <c r="W2621" i="1"/>
  <c r="X2621" i="1"/>
  <c r="Y2621" i="1"/>
  <c r="Z2621" i="1"/>
  <c r="AA2621" i="1"/>
  <c r="AB2621" i="1"/>
  <c r="AC2621" i="1"/>
  <c r="AE2621" i="1"/>
  <c r="AF2621" i="1"/>
  <c r="AG2621" i="1" s="1"/>
  <c r="AH2621" i="1"/>
  <c r="AJ2621" i="1"/>
  <c r="AN2621" i="1"/>
  <c r="AM2621" i="1" s="1"/>
  <c r="AQ2621" i="1"/>
  <c r="AR2621" i="1"/>
  <c r="M2622" i="1"/>
  <c r="V2622" i="1" s="1"/>
  <c r="N2622" i="1"/>
  <c r="O2622" i="1"/>
  <c r="P2622" i="1"/>
  <c r="Q2622" i="1" s="1"/>
  <c r="R2622" i="1"/>
  <c r="S2622" i="1"/>
  <c r="T2622" i="1"/>
  <c r="U2622" i="1"/>
  <c r="W2622" i="1"/>
  <c r="X2622" i="1"/>
  <c r="Y2622" i="1"/>
  <c r="Z2622" i="1"/>
  <c r="AA2622" i="1"/>
  <c r="AB2622" i="1"/>
  <c r="AC2622" i="1"/>
  <c r="AE2622" i="1"/>
  <c r="AF2622" i="1"/>
  <c r="AG2622" i="1" s="1"/>
  <c r="AH2622" i="1"/>
  <c r="AJ2622" i="1"/>
  <c r="AN2622" i="1"/>
  <c r="AM2622" i="1" s="1"/>
  <c r="AQ2622" i="1"/>
  <c r="AR2622" i="1"/>
  <c r="M2623" i="1"/>
  <c r="V2623" i="1" s="1"/>
  <c r="N2623" i="1"/>
  <c r="O2623" i="1"/>
  <c r="P2623" i="1"/>
  <c r="Q2623" i="1"/>
  <c r="R2623" i="1"/>
  <c r="S2623" i="1"/>
  <c r="T2623" i="1"/>
  <c r="U2623" i="1"/>
  <c r="W2623" i="1"/>
  <c r="X2623" i="1"/>
  <c r="Y2623" i="1"/>
  <c r="Z2623" i="1"/>
  <c r="AA2623" i="1"/>
  <c r="AB2623" i="1"/>
  <c r="AC2623" i="1"/>
  <c r="AE2623" i="1"/>
  <c r="AF2623" i="1"/>
  <c r="AG2623" i="1" s="1"/>
  <c r="AH2623" i="1"/>
  <c r="AJ2623" i="1"/>
  <c r="AN2623" i="1"/>
  <c r="AM2623" i="1" s="1"/>
  <c r="AQ2623" i="1"/>
  <c r="AR2623" i="1"/>
  <c r="M2624" i="1"/>
  <c r="V2624" i="1" s="1"/>
  <c r="N2624" i="1"/>
  <c r="O2624" i="1"/>
  <c r="P2624" i="1"/>
  <c r="Q2624" i="1" s="1"/>
  <c r="R2624" i="1"/>
  <c r="S2624" i="1"/>
  <c r="T2624" i="1"/>
  <c r="U2624" i="1"/>
  <c r="W2624" i="1"/>
  <c r="X2624" i="1"/>
  <c r="Y2624" i="1"/>
  <c r="Z2624" i="1"/>
  <c r="AA2624" i="1"/>
  <c r="AB2624" i="1"/>
  <c r="AC2624" i="1"/>
  <c r="AE2624" i="1"/>
  <c r="AF2624" i="1"/>
  <c r="AG2624" i="1" s="1"/>
  <c r="AH2624" i="1"/>
  <c r="AJ2624" i="1"/>
  <c r="AN2624" i="1"/>
  <c r="AM2624" i="1" s="1"/>
  <c r="AQ2624" i="1"/>
  <c r="AR2624" i="1"/>
  <c r="M2625" i="1"/>
  <c r="V2625" i="1" s="1"/>
  <c r="N2625" i="1"/>
  <c r="O2625" i="1"/>
  <c r="P2625" i="1"/>
  <c r="Q2625" i="1"/>
  <c r="R2625" i="1"/>
  <c r="S2625" i="1"/>
  <c r="T2625" i="1"/>
  <c r="U2625" i="1"/>
  <c r="W2625" i="1"/>
  <c r="X2625" i="1"/>
  <c r="Y2625" i="1"/>
  <c r="Z2625" i="1"/>
  <c r="AA2625" i="1"/>
  <c r="AB2625" i="1"/>
  <c r="AC2625" i="1"/>
  <c r="AE2625" i="1"/>
  <c r="AF2625" i="1"/>
  <c r="AG2625" i="1" s="1"/>
  <c r="AH2625" i="1"/>
  <c r="AJ2625" i="1"/>
  <c r="AN2625" i="1"/>
  <c r="AM2625" i="1" s="1"/>
  <c r="AQ2625" i="1"/>
  <c r="AR2625" i="1"/>
  <c r="M2626" i="1"/>
  <c r="V2626" i="1" s="1"/>
  <c r="N2626" i="1"/>
  <c r="O2626" i="1"/>
  <c r="P2626" i="1"/>
  <c r="Q2626" i="1" s="1"/>
  <c r="R2626" i="1"/>
  <c r="S2626" i="1"/>
  <c r="T2626" i="1"/>
  <c r="U2626" i="1"/>
  <c r="W2626" i="1"/>
  <c r="X2626" i="1"/>
  <c r="Y2626" i="1"/>
  <c r="Z2626" i="1"/>
  <c r="AA2626" i="1"/>
  <c r="AB2626" i="1"/>
  <c r="AC2626" i="1"/>
  <c r="AE2626" i="1"/>
  <c r="AF2626" i="1"/>
  <c r="AG2626" i="1" s="1"/>
  <c r="AH2626" i="1"/>
  <c r="AJ2626" i="1"/>
  <c r="AN2626" i="1"/>
  <c r="AM2626" i="1" s="1"/>
  <c r="AQ2626" i="1"/>
  <c r="AR2626" i="1"/>
  <c r="M2627" i="1"/>
  <c r="V2627" i="1" s="1"/>
  <c r="N2627" i="1"/>
  <c r="O2627" i="1"/>
  <c r="P2627" i="1"/>
  <c r="Q2627" i="1" s="1"/>
  <c r="R2627" i="1"/>
  <c r="S2627" i="1"/>
  <c r="T2627" i="1"/>
  <c r="U2627" i="1"/>
  <c r="W2627" i="1"/>
  <c r="X2627" i="1"/>
  <c r="Y2627" i="1"/>
  <c r="Z2627" i="1"/>
  <c r="AA2627" i="1"/>
  <c r="AB2627" i="1"/>
  <c r="AC2627" i="1"/>
  <c r="AE2627" i="1"/>
  <c r="AF2627" i="1"/>
  <c r="AG2627" i="1" s="1"/>
  <c r="AH2627" i="1"/>
  <c r="AJ2627" i="1"/>
  <c r="AN2627" i="1"/>
  <c r="AM2627" i="1" s="1"/>
  <c r="AO2627" i="1"/>
  <c r="AP2627" i="1" s="1"/>
  <c r="AQ2627" i="1"/>
  <c r="AR2627" i="1"/>
  <c r="M2628" i="1"/>
  <c r="V2628" i="1" s="1"/>
  <c r="N2628" i="1"/>
  <c r="O2628" i="1"/>
  <c r="P2628" i="1"/>
  <c r="Q2628" i="1" s="1"/>
  <c r="R2628" i="1"/>
  <c r="S2628" i="1"/>
  <c r="T2628" i="1"/>
  <c r="U2628" i="1"/>
  <c r="W2628" i="1"/>
  <c r="X2628" i="1"/>
  <c r="Y2628" i="1"/>
  <c r="Z2628" i="1"/>
  <c r="AA2628" i="1"/>
  <c r="AB2628" i="1"/>
  <c r="AC2628" i="1"/>
  <c r="AE2628" i="1"/>
  <c r="AF2628" i="1"/>
  <c r="AG2628" i="1" s="1"/>
  <c r="AH2628" i="1"/>
  <c r="AJ2628" i="1"/>
  <c r="AN2628" i="1"/>
  <c r="AM2628" i="1" s="1"/>
  <c r="AQ2628" i="1"/>
  <c r="AR2628" i="1"/>
  <c r="M2629" i="1"/>
  <c r="V2629" i="1" s="1"/>
  <c r="N2629" i="1"/>
  <c r="O2629" i="1"/>
  <c r="P2629" i="1"/>
  <c r="Q2629" i="1" s="1"/>
  <c r="R2629" i="1"/>
  <c r="S2629" i="1"/>
  <c r="T2629" i="1"/>
  <c r="U2629" i="1"/>
  <c r="W2629" i="1"/>
  <c r="X2629" i="1"/>
  <c r="Y2629" i="1"/>
  <c r="Z2629" i="1"/>
  <c r="AA2629" i="1"/>
  <c r="AB2629" i="1"/>
  <c r="AC2629" i="1"/>
  <c r="AE2629" i="1"/>
  <c r="AF2629" i="1"/>
  <c r="AG2629" i="1" s="1"/>
  <c r="AH2629" i="1"/>
  <c r="AJ2629" i="1"/>
  <c r="AN2629" i="1"/>
  <c r="AM2629" i="1" s="1"/>
  <c r="AQ2629" i="1"/>
  <c r="AR2629" i="1"/>
  <c r="M2630" i="1"/>
  <c r="V2630" i="1" s="1"/>
  <c r="N2630" i="1"/>
  <c r="O2630" i="1"/>
  <c r="P2630" i="1"/>
  <c r="Q2630" i="1" s="1"/>
  <c r="R2630" i="1"/>
  <c r="S2630" i="1"/>
  <c r="T2630" i="1"/>
  <c r="U2630" i="1"/>
  <c r="W2630" i="1"/>
  <c r="X2630" i="1"/>
  <c r="Y2630" i="1"/>
  <c r="Z2630" i="1"/>
  <c r="AA2630" i="1"/>
  <c r="AB2630" i="1"/>
  <c r="AC2630" i="1"/>
  <c r="AE2630" i="1"/>
  <c r="AF2630" i="1"/>
  <c r="AG2630" i="1" s="1"/>
  <c r="AH2630" i="1"/>
  <c r="AJ2630" i="1"/>
  <c r="AN2630" i="1"/>
  <c r="AM2630" i="1" s="1"/>
  <c r="AQ2630" i="1"/>
  <c r="AR2630" i="1"/>
  <c r="M2631" i="1"/>
  <c r="V2631" i="1" s="1"/>
  <c r="N2631" i="1"/>
  <c r="O2631" i="1"/>
  <c r="P2631" i="1"/>
  <c r="Q2631" i="1" s="1"/>
  <c r="R2631" i="1"/>
  <c r="S2631" i="1"/>
  <c r="T2631" i="1"/>
  <c r="U2631" i="1"/>
  <c r="W2631" i="1"/>
  <c r="X2631" i="1"/>
  <c r="Y2631" i="1"/>
  <c r="Z2631" i="1"/>
  <c r="AA2631" i="1"/>
  <c r="AB2631" i="1"/>
  <c r="AC2631" i="1"/>
  <c r="AE2631" i="1"/>
  <c r="AF2631" i="1"/>
  <c r="AG2631" i="1" s="1"/>
  <c r="AH2631" i="1"/>
  <c r="AJ2631" i="1"/>
  <c r="AN2631" i="1"/>
  <c r="AM2631" i="1" s="1"/>
  <c r="AO2631" i="1"/>
  <c r="AP2631" i="1" s="1"/>
  <c r="AQ2631" i="1"/>
  <c r="AR2631" i="1"/>
  <c r="M2632" i="1"/>
  <c r="V2632" i="1" s="1"/>
  <c r="N2632" i="1"/>
  <c r="O2632" i="1"/>
  <c r="P2632" i="1"/>
  <c r="Q2632" i="1" s="1"/>
  <c r="R2632" i="1"/>
  <c r="S2632" i="1"/>
  <c r="T2632" i="1"/>
  <c r="U2632" i="1"/>
  <c r="W2632" i="1"/>
  <c r="X2632" i="1"/>
  <c r="Y2632" i="1"/>
  <c r="Z2632" i="1"/>
  <c r="AA2632" i="1"/>
  <c r="AB2632" i="1"/>
  <c r="AC2632" i="1"/>
  <c r="AE2632" i="1"/>
  <c r="AF2632" i="1"/>
  <c r="AG2632" i="1" s="1"/>
  <c r="AH2632" i="1"/>
  <c r="AJ2632" i="1"/>
  <c r="AN2632" i="1"/>
  <c r="AM2632" i="1" s="1"/>
  <c r="AQ2632" i="1"/>
  <c r="AR2632" i="1"/>
  <c r="M2633" i="1"/>
  <c r="V2633" i="1" s="1"/>
  <c r="N2633" i="1"/>
  <c r="O2633" i="1"/>
  <c r="P2633" i="1"/>
  <c r="Q2633" i="1" s="1"/>
  <c r="R2633" i="1"/>
  <c r="S2633" i="1"/>
  <c r="T2633" i="1"/>
  <c r="U2633" i="1"/>
  <c r="W2633" i="1"/>
  <c r="X2633" i="1"/>
  <c r="Y2633" i="1"/>
  <c r="Z2633" i="1"/>
  <c r="AA2633" i="1"/>
  <c r="AB2633" i="1"/>
  <c r="AC2633" i="1"/>
  <c r="AE2633" i="1"/>
  <c r="AF2633" i="1"/>
  <c r="AG2633" i="1" s="1"/>
  <c r="AH2633" i="1"/>
  <c r="AJ2633" i="1"/>
  <c r="AN2633" i="1"/>
  <c r="AM2633" i="1" s="1"/>
  <c r="AQ2633" i="1"/>
  <c r="AR2633" i="1"/>
  <c r="M2634" i="1"/>
  <c r="V2634" i="1" s="1"/>
  <c r="N2634" i="1"/>
  <c r="O2634" i="1"/>
  <c r="P2634" i="1"/>
  <c r="Q2634" i="1" s="1"/>
  <c r="R2634" i="1"/>
  <c r="S2634" i="1"/>
  <c r="T2634" i="1"/>
  <c r="U2634" i="1"/>
  <c r="W2634" i="1"/>
  <c r="X2634" i="1"/>
  <c r="Y2634" i="1"/>
  <c r="Z2634" i="1"/>
  <c r="AA2634" i="1"/>
  <c r="AB2634" i="1"/>
  <c r="AC2634" i="1"/>
  <c r="AE2634" i="1"/>
  <c r="AF2634" i="1"/>
  <c r="AG2634" i="1" s="1"/>
  <c r="AH2634" i="1"/>
  <c r="AJ2634" i="1"/>
  <c r="AN2634" i="1"/>
  <c r="AM2634" i="1" s="1"/>
  <c r="AQ2634" i="1"/>
  <c r="AR2634" i="1"/>
  <c r="M2635" i="1"/>
  <c r="V2635" i="1" s="1"/>
  <c r="N2635" i="1"/>
  <c r="O2635" i="1"/>
  <c r="P2635" i="1"/>
  <c r="Q2635" i="1" s="1"/>
  <c r="R2635" i="1"/>
  <c r="S2635" i="1"/>
  <c r="T2635" i="1"/>
  <c r="U2635" i="1"/>
  <c r="W2635" i="1"/>
  <c r="X2635" i="1"/>
  <c r="Y2635" i="1"/>
  <c r="Z2635" i="1"/>
  <c r="AA2635" i="1"/>
  <c r="AB2635" i="1"/>
  <c r="AC2635" i="1"/>
  <c r="AE2635" i="1"/>
  <c r="AF2635" i="1"/>
  <c r="AG2635" i="1" s="1"/>
  <c r="AH2635" i="1"/>
  <c r="AJ2635" i="1"/>
  <c r="AN2635" i="1"/>
  <c r="AM2635" i="1" s="1"/>
  <c r="AO2635" i="1"/>
  <c r="AP2635" i="1" s="1"/>
  <c r="AQ2635" i="1"/>
  <c r="AR2635" i="1"/>
  <c r="M2636" i="1"/>
  <c r="V2636" i="1" s="1"/>
  <c r="N2636" i="1"/>
  <c r="O2636" i="1"/>
  <c r="P2636" i="1"/>
  <c r="Q2636" i="1" s="1"/>
  <c r="R2636" i="1"/>
  <c r="S2636" i="1"/>
  <c r="T2636" i="1"/>
  <c r="U2636" i="1"/>
  <c r="W2636" i="1"/>
  <c r="X2636" i="1"/>
  <c r="Y2636" i="1"/>
  <c r="Z2636" i="1"/>
  <c r="AA2636" i="1"/>
  <c r="AB2636" i="1"/>
  <c r="AC2636" i="1"/>
  <c r="AE2636" i="1"/>
  <c r="AF2636" i="1"/>
  <c r="AG2636" i="1" s="1"/>
  <c r="AH2636" i="1"/>
  <c r="AJ2636" i="1"/>
  <c r="AN2636" i="1"/>
  <c r="AM2636" i="1" s="1"/>
  <c r="AQ2636" i="1"/>
  <c r="AR2636" i="1"/>
  <c r="M2637" i="1"/>
  <c r="V2637" i="1" s="1"/>
  <c r="N2637" i="1"/>
  <c r="O2637" i="1"/>
  <c r="P2637" i="1"/>
  <c r="Q2637" i="1" s="1"/>
  <c r="R2637" i="1"/>
  <c r="S2637" i="1"/>
  <c r="T2637" i="1"/>
  <c r="U2637" i="1"/>
  <c r="W2637" i="1"/>
  <c r="X2637" i="1"/>
  <c r="Y2637" i="1"/>
  <c r="Z2637" i="1"/>
  <c r="AA2637" i="1"/>
  <c r="AB2637" i="1"/>
  <c r="AC2637" i="1"/>
  <c r="AE2637" i="1"/>
  <c r="AF2637" i="1"/>
  <c r="AG2637" i="1" s="1"/>
  <c r="AH2637" i="1"/>
  <c r="AJ2637" i="1"/>
  <c r="AN2637" i="1"/>
  <c r="AM2637" i="1" s="1"/>
  <c r="AQ2637" i="1"/>
  <c r="AR2637" i="1"/>
  <c r="M2638" i="1"/>
  <c r="V2638" i="1" s="1"/>
  <c r="N2638" i="1"/>
  <c r="O2638" i="1"/>
  <c r="P2638" i="1"/>
  <c r="Q2638" i="1" s="1"/>
  <c r="R2638" i="1"/>
  <c r="S2638" i="1"/>
  <c r="T2638" i="1"/>
  <c r="U2638" i="1"/>
  <c r="W2638" i="1"/>
  <c r="X2638" i="1"/>
  <c r="Y2638" i="1"/>
  <c r="Z2638" i="1"/>
  <c r="AA2638" i="1"/>
  <c r="AB2638" i="1"/>
  <c r="AC2638" i="1"/>
  <c r="AE2638" i="1"/>
  <c r="AF2638" i="1"/>
  <c r="AG2638" i="1" s="1"/>
  <c r="AH2638" i="1"/>
  <c r="AJ2638" i="1"/>
  <c r="AN2638" i="1"/>
  <c r="AM2638" i="1" s="1"/>
  <c r="AQ2638" i="1"/>
  <c r="AR2638" i="1"/>
  <c r="M2639" i="1"/>
  <c r="V2639" i="1" s="1"/>
  <c r="N2639" i="1"/>
  <c r="O2639" i="1"/>
  <c r="P2639" i="1"/>
  <c r="Q2639" i="1" s="1"/>
  <c r="R2639" i="1"/>
  <c r="S2639" i="1"/>
  <c r="T2639" i="1"/>
  <c r="U2639" i="1"/>
  <c r="W2639" i="1"/>
  <c r="X2639" i="1"/>
  <c r="Y2639" i="1"/>
  <c r="Z2639" i="1"/>
  <c r="AA2639" i="1"/>
  <c r="AB2639" i="1"/>
  <c r="AC2639" i="1"/>
  <c r="AE2639" i="1"/>
  <c r="AF2639" i="1"/>
  <c r="AG2639" i="1" s="1"/>
  <c r="AH2639" i="1"/>
  <c r="AJ2639" i="1"/>
  <c r="AN2639" i="1"/>
  <c r="AM2639" i="1" s="1"/>
  <c r="AO2639" i="1"/>
  <c r="AP2639" i="1" s="1"/>
  <c r="AQ2639" i="1"/>
  <c r="AR2639" i="1"/>
  <c r="M2640" i="1"/>
  <c r="V2640" i="1" s="1"/>
  <c r="N2640" i="1"/>
  <c r="O2640" i="1"/>
  <c r="P2640" i="1"/>
  <c r="Q2640" i="1" s="1"/>
  <c r="R2640" i="1"/>
  <c r="S2640" i="1"/>
  <c r="T2640" i="1"/>
  <c r="U2640" i="1"/>
  <c r="W2640" i="1"/>
  <c r="X2640" i="1"/>
  <c r="Y2640" i="1"/>
  <c r="Z2640" i="1"/>
  <c r="AA2640" i="1"/>
  <c r="AB2640" i="1"/>
  <c r="AC2640" i="1"/>
  <c r="AE2640" i="1"/>
  <c r="AF2640" i="1"/>
  <c r="AG2640" i="1" s="1"/>
  <c r="AH2640" i="1"/>
  <c r="AJ2640" i="1"/>
  <c r="AN2640" i="1"/>
  <c r="AM2640" i="1" s="1"/>
  <c r="AQ2640" i="1"/>
  <c r="AR2640" i="1"/>
  <c r="M2641" i="1"/>
  <c r="V2641" i="1" s="1"/>
  <c r="N2641" i="1"/>
  <c r="O2641" i="1"/>
  <c r="P2641" i="1"/>
  <c r="Q2641" i="1" s="1"/>
  <c r="R2641" i="1"/>
  <c r="S2641" i="1"/>
  <c r="T2641" i="1"/>
  <c r="U2641" i="1"/>
  <c r="W2641" i="1"/>
  <c r="X2641" i="1"/>
  <c r="Y2641" i="1"/>
  <c r="Z2641" i="1"/>
  <c r="AA2641" i="1"/>
  <c r="AB2641" i="1"/>
  <c r="AC2641" i="1"/>
  <c r="AE2641" i="1"/>
  <c r="AF2641" i="1"/>
  <c r="AG2641" i="1" s="1"/>
  <c r="AH2641" i="1"/>
  <c r="AJ2641" i="1"/>
  <c r="AN2641" i="1"/>
  <c r="AM2641" i="1" s="1"/>
  <c r="AQ2641" i="1"/>
  <c r="AR2641" i="1"/>
  <c r="M2642" i="1"/>
  <c r="V2642" i="1" s="1"/>
  <c r="N2642" i="1"/>
  <c r="O2642" i="1"/>
  <c r="P2642" i="1"/>
  <c r="Q2642" i="1" s="1"/>
  <c r="R2642" i="1"/>
  <c r="S2642" i="1"/>
  <c r="T2642" i="1"/>
  <c r="U2642" i="1"/>
  <c r="W2642" i="1"/>
  <c r="X2642" i="1"/>
  <c r="Y2642" i="1"/>
  <c r="Z2642" i="1"/>
  <c r="AA2642" i="1"/>
  <c r="AB2642" i="1"/>
  <c r="AC2642" i="1"/>
  <c r="AE2642" i="1"/>
  <c r="AF2642" i="1"/>
  <c r="AG2642" i="1" s="1"/>
  <c r="AH2642" i="1"/>
  <c r="AJ2642" i="1"/>
  <c r="AN2642" i="1"/>
  <c r="AM2642" i="1" s="1"/>
  <c r="AQ2642" i="1"/>
  <c r="AR2642" i="1"/>
  <c r="M2643" i="1"/>
  <c r="V2643" i="1" s="1"/>
  <c r="N2643" i="1"/>
  <c r="O2643" i="1"/>
  <c r="P2643" i="1"/>
  <c r="Q2643" i="1" s="1"/>
  <c r="R2643" i="1"/>
  <c r="S2643" i="1"/>
  <c r="T2643" i="1"/>
  <c r="U2643" i="1"/>
  <c r="W2643" i="1"/>
  <c r="X2643" i="1"/>
  <c r="Y2643" i="1"/>
  <c r="Z2643" i="1"/>
  <c r="AA2643" i="1"/>
  <c r="AB2643" i="1"/>
  <c r="AC2643" i="1"/>
  <c r="AE2643" i="1"/>
  <c r="AF2643" i="1"/>
  <c r="AG2643" i="1" s="1"/>
  <c r="AH2643" i="1"/>
  <c r="AJ2643" i="1"/>
  <c r="AN2643" i="1"/>
  <c r="AM2643" i="1" s="1"/>
  <c r="AO2643" i="1"/>
  <c r="AP2643" i="1" s="1"/>
  <c r="AQ2643" i="1"/>
  <c r="AR2643" i="1"/>
  <c r="M2644" i="1"/>
  <c r="V2644" i="1" s="1"/>
  <c r="N2644" i="1"/>
  <c r="O2644" i="1"/>
  <c r="P2644" i="1"/>
  <c r="Q2644" i="1" s="1"/>
  <c r="R2644" i="1"/>
  <c r="S2644" i="1"/>
  <c r="T2644" i="1"/>
  <c r="U2644" i="1"/>
  <c r="W2644" i="1"/>
  <c r="X2644" i="1"/>
  <c r="Y2644" i="1"/>
  <c r="Z2644" i="1"/>
  <c r="AA2644" i="1"/>
  <c r="AB2644" i="1"/>
  <c r="AC2644" i="1"/>
  <c r="AE2644" i="1"/>
  <c r="AF2644" i="1"/>
  <c r="AG2644" i="1" s="1"/>
  <c r="AH2644" i="1"/>
  <c r="AJ2644" i="1"/>
  <c r="AN2644" i="1"/>
  <c r="AM2644" i="1" s="1"/>
  <c r="AQ2644" i="1"/>
  <c r="AR2644" i="1"/>
  <c r="M2645" i="1"/>
  <c r="V2645" i="1" s="1"/>
  <c r="N2645" i="1"/>
  <c r="O2645" i="1"/>
  <c r="P2645" i="1"/>
  <c r="Q2645" i="1" s="1"/>
  <c r="R2645" i="1"/>
  <c r="S2645" i="1"/>
  <c r="T2645" i="1"/>
  <c r="U2645" i="1"/>
  <c r="W2645" i="1"/>
  <c r="X2645" i="1"/>
  <c r="Y2645" i="1"/>
  <c r="Z2645" i="1"/>
  <c r="AA2645" i="1"/>
  <c r="AB2645" i="1"/>
  <c r="AC2645" i="1"/>
  <c r="AE2645" i="1"/>
  <c r="AF2645" i="1"/>
  <c r="AG2645" i="1" s="1"/>
  <c r="AH2645" i="1"/>
  <c r="AJ2645" i="1"/>
  <c r="AN2645" i="1"/>
  <c r="AM2645" i="1" s="1"/>
  <c r="AQ2645" i="1"/>
  <c r="AR2645" i="1"/>
  <c r="M2646" i="1"/>
  <c r="V2646" i="1" s="1"/>
  <c r="N2646" i="1"/>
  <c r="O2646" i="1"/>
  <c r="P2646" i="1"/>
  <c r="Q2646" i="1" s="1"/>
  <c r="R2646" i="1"/>
  <c r="S2646" i="1"/>
  <c r="T2646" i="1"/>
  <c r="U2646" i="1"/>
  <c r="W2646" i="1"/>
  <c r="X2646" i="1"/>
  <c r="Y2646" i="1"/>
  <c r="Z2646" i="1"/>
  <c r="AA2646" i="1"/>
  <c r="AB2646" i="1"/>
  <c r="AC2646" i="1"/>
  <c r="AE2646" i="1"/>
  <c r="AF2646" i="1"/>
  <c r="AG2646" i="1" s="1"/>
  <c r="AH2646" i="1"/>
  <c r="AJ2646" i="1"/>
  <c r="AN2646" i="1"/>
  <c r="AM2646" i="1" s="1"/>
  <c r="AQ2646" i="1"/>
  <c r="AR2646" i="1"/>
  <c r="M2647" i="1"/>
  <c r="V2647" i="1" s="1"/>
  <c r="N2647" i="1"/>
  <c r="O2647" i="1"/>
  <c r="P2647" i="1"/>
  <c r="Q2647" i="1" s="1"/>
  <c r="R2647" i="1"/>
  <c r="S2647" i="1"/>
  <c r="T2647" i="1"/>
  <c r="U2647" i="1"/>
  <c r="W2647" i="1"/>
  <c r="X2647" i="1"/>
  <c r="Y2647" i="1"/>
  <c r="Z2647" i="1"/>
  <c r="AA2647" i="1"/>
  <c r="AB2647" i="1"/>
  <c r="AC2647" i="1"/>
  <c r="AE2647" i="1"/>
  <c r="AF2647" i="1"/>
  <c r="AG2647" i="1" s="1"/>
  <c r="AH2647" i="1"/>
  <c r="AJ2647" i="1"/>
  <c r="AN2647" i="1"/>
  <c r="AM2647" i="1" s="1"/>
  <c r="AO2647" i="1"/>
  <c r="AP2647" i="1" s="1"/>
  <c r="AQ2647" i="1"/>
  <c r="AR2647" i="1"/>
  <c r="M2648" i="1"/>
  <c r="V2648" i="1" s="1"/>
  <c r="N2648" i="1"/>
  <c r="O2648" i="1"/>
  <c r="P2648" i="1"/>
  <c r="Q2648" i="1" s="1"/>
  <c r="R2648" i="1"/>
  <c r="S2648" i="1"/>
  <c r="T2648" i="1"/>
  <c r="U2648" i="1"/>
  <c r="W2648" i="1"/>
  <c r="X2648" i="1"/>
  <c r="Y2648" i="1"/>
  <c r="Z2648" i="1"/>
  <c r="AA2648" i="1"/>
  <c r="AB2648" i="1"/>
  <c r="AC2648" i="1"/>
  <c r="AE2648" i="1"/>
  <c r="AF2648" i="1"/>
  <c r="AG2648" i="1" s="1"/>
  <c r="AH2648" i="1"/>
  <c r="AJ2648" i="1"/>
  <c r="AN2648" i="1"/>
  <c r="AM2648" i="1" s="1"/>
  <c r="AQ2648" i="1"/>
  <c r="AR2648" i="1"/>
  <c r="M2649" i="1"/>
  <c r="V2649" i="1" s="1"/>
  <c r="N2649" i="1"/>
  <c r="O2649" i="1"/>
  <c r="P2649" i="1"/>
  <c r="Q2649" i="1" s="1"/>
  <c r="R2649" i="1"/>
  <c r="S2649" i="1"/>
  <c r="T2649" i="1"/>
  <c r="U2649" i="1"/>
  <c r="W2649" i="1"/>
  <c r="X2649" i="1"/>
  <c r="Y2649" i="1"/>
  <c r="Z2649" i="1"/>
  <c r="AA2649" i="1"/>
  <c r="AB2649" i="1"/>
  <c r="AC2649" i="1"/>
  <c r="AE2649" i="1"/>
  <c r="AF2649" i="1"/>
  <c r="AG2649" i="1" s="1"/>
  <c r="AH2649" i="1"/>
  <c r="AJ2649" i="1"/>
  <c r="AN2649" i="1"/>
  <c r="AM2649" i="1" s="1"/>
  <c r="AQ2649" i="1"/>
  <c r="AR2649" i="1"/>
  <c r="M2650" i="1"/>
  <c r="V2650" i="1" s="1"/>
  <c r="N2650" i="1"/>
  <c r="O2650" i="1"/>
  <c r="P2650" i="1"/>
  <c r="Q2650" i="1" s="1"/>
  <c r="R2650" i="1"/>
  <c r="S2650" i="1"/>
  <c r="T2650" i="1"/>
  <c r="U2650" i="1"/>
  <c r="W2650" i="1"/>
  <c r="X2650" i="1"/>
  <c r="Y2650" i="1"/>
  <c r="Z2650" i="1"/>
  <c r="AA2650" i="1"/>
  <c r="AB2650" i="1"/>
  <c r="AC2650" i="1"/>
  <c r="AE2650" i="1"/>
  <c r="AF2650" i="1"/>
  <c r="AG2650" i="1" s="1"/>
  <c r="AH2650" i="1"/>
  <c r="AJ2650" i="1"/>
  <c r="AN2650" i="1"/>
  <c r="AM2650" i="1" s="1"/>
  <c r="AQ2650" i="1"/>
  <c r="AR2650" i="1"/>
  <c r="M2651" i="1"/>
  <c r="V2651" i="1" s="1"/>
  <c r="N2651" i="1"/>
  <c r="O2651" i="1"/>
  <c r="P2651" i="1"/>
  <c r="Q2651" i="1" s="1"/>
  <c r="R2651" i="1"/>
  <c r="S2651" i="1"/>
  <c r="T2651" i="1"/>
  <c r="U2651" i="1"/>
  <c r="W2651" i="1"/>
  <c r="X2651" i="1"/>
  <c r="Y2651" i="1"/>
  <c r="Z2651" i="1"/>
  <c r="AA2651" i="1"/>
  <c r="AB2651" i="1"/>
  <c r="AC2651" i="1"/>
  <c r="AE2651" i="1"/>
  <c r="AF2651" i="1"/>
  <c r="AG2651" i="1" s="1"/>
  <c r="AH2651" i="1"/>
  <c r="AJ2651" i="1"/>
  <c r="AN2651" i="1"/>
  <c r="AM2651" i="1" s="1"/>
  <c r="AO2651" i="1"/>
  <c r="AP2651" i="1" s="1"/>
  <c r="AQ2651" i="1"/>
  <c r="AR2651" i="1"/>
  <c r="M2652" i="1"/>
  <c r="V2652" i="1" s="1"/>
  <c r="N2652" i="1"/>
  <c r="O2652" i="1"/>
  <c r="P2652" i="1"/>
  <c r="Q2652" i="1" s="1"/>
  <c r="R2652" i="1"/>
  <c r="S2652" i="1"/>
  <c r="T2652" i="1"/>
  <c r="U2652" i="1"/>
  <c r="W2652" i="1"/>
  <c r="X2652" i="1"/>
  <c r="Y2652" i="1"/>
  <c r="Z2652" i="1"/>
  <c r="AA2652" i="1"/>
  <c r="AB2652" i="1"/>
  <c r="AC2652" i="1"/>
  <c r="AE2652" i="1"/>
  <c r="AF2652" i="1"/>
  <c r="AG2652" i="1" s="1"/>
  <c r="AH2652" i="1"/>
  <c r="AJ2652" i="1"/>
  <c r="AN2652" i="1"/>
  <c r="AM2652" i="1" s="1"/>
  <c r="AQ2652" i="1"/>
  <c r="AR2652" i="1"/>
  <c r="M2653" i="1"/>
  <c r="V2653" i="1" s="1"/>
  <c r="N2653" i="1"/>
  <c r="O2653" i="1"/>
  <c r="P2653" i="1"/>
  <c r="Q2653" i="1" s="1"/>
  <c r="R2653" i="1"/>
  <c r="S2653" i="1"/>
  <c r="T2653" i="1"/>
  <c r="U2653" i="1"/>
  <c r="W2653" i="1"/>
  <c r="X2653" i="1"/>
  <c r="Y2653" i="1"/>
  <c r="Z2653" i="1"/>
  <c r="AA2653" i="1"/>
  <c r="AB2653" i="1"/>
  <c r="AC2653" i="1"/>
  <c r="AE2653" i="1"/>
  <c r="AF2653" i="1"/>
  <c r="AG2653" i="1" s="1"/>
  <c r="AH2653" i="1"/>
  <c r="AJ2653" i="1"/>
  <c r="AN2653" i="1"/>
  <c r="AM2653" i="1" s="1"/>
  <c r="AQ2653" i="1"/>
  <c r="AR2653" i="1"/>
  <c r="M2654" i="1"/>
  <c r="V2654" i="1" s="1"/>
  <c r="N2654" i="1"/>
  <c r="O2654" i="1"/>
  <c r="P2654" i="1"/>
  <c r="Q2654" i="1" s="1"/>
  <c r="R2654" i="1"/>
  <c r="S2654" i="1"/>
  <c r="T2654" i="1"/>
  <c r="U2654" i="1"/>
  <c r="W2654" i="1"/>
  <c r="X2654" i="1"/>
  <c r="Y2654" i="1"/>
  <c r="Z2654" i="1"/>
  <c r="AA2654" i="1"/>
  <c r="AB2654" i="1"/>
  <c r="AC2654" i="1"/>
  <c r="AE2654" i="1"/>
  <c r="AF2654" i="1"/>
  <c r="AG2654" i="1" s="1"/>
  <c r="AH2654" i="1"/>
  <c r="AJ2654" i="1"/>
  <c r="AN2654" i="1"/>
  <c r="AM2654" i="1" s="1"/>
  <c r="AQ2654" i="1"/>
  <c r="AR2654" i="1"/>
  <c r="M2655" i="1"/>
  <c r="V2655" i="1" s="1"/>
  <c r="N2655" i="1"/>
  <c r="O2655" i="1"/>
  <c r="P2655" i="1"/>
  <c r="Q2655" i="1" s="1"/>
  <c r="R2655" i="1"/>
  <c r="S2655" i="1"/>
  <c r="T2655" i="1"/>
  <c r="U2655" i="1"/>
  <c r="W2655" i="1"/>
  <c r="X2655" i="1"/>
  <c r="Y2655" i="1"/>
  <c r="Z2655" i="1"/>
  <c r="AA2655" i="1"/>
  <c r="AB2655" i="1"/>
  <c r="AC2655" i="1"/>
  <c r="AE2655" i="1"/>
  <c r="AF2655" i="1"/>
  <c r="AG2655" i="1" s="1"/>
  <c r="AH2655" i="1"/>
  <c r="AJ2655" i="1"/>
  <c r="AN2655" i="1"/>
  <c r="AM2655" i="1" s="1"/>
  <c r="AO2655" i="1"/>
  <c r="AP2655" i="1" s="1"/>
  <c r="AQ2655" i="1"/>
  <c r="AR2655" i="1"/>
  <c r="M2656" i="1"/>
  <c r="V2656" i="1" s="1"/>
  <c r="N2656" i="1"/>
  <c r="O2656" i="1"/>
  <c r="P2656" i="1"/>
  <c r="Q2656" i="1" s="1"/>
  <c r="R2656" i="1"/>
  <c r="S2656" i="1"/>
  <c r="T2656" i="1"/>
  <c r="U2656" i="1"/>
  <c r="W2656" i="1"/>
  <c r="X2656" i="1"/>
  <c r="Y2656" i="1"/>
  <c r="Z2656" i="1"/>
  <c r="AA2656" i="1"/>
  <c r="AB2656" i="1"/>
  <c r="AC2656" i="1"/>
  <c r="AE2656" i="1"/>
  <c r="AF2656" i="1"/>
  <c r="AG2656" i="1" s="1"/>
  <c r="AH2656" i="1"/>
  <c r="AJ2656" i="1"/>
  <c r="AK2656" i="1" s="1"/>
  <c r="AL2656" i="1" s="1"/>
  <c r="AN2656" i="1"/>
  <c r="AM2656" i="1" s="1"/>
  <c r="AO2656" i="1"/>
  <c r="AP2656" i="1" s="1"/>
  <c r="AQ2656" i="1"/>
  <c r="AR2656" i="1"/>
  <c r="M2657" i="1"/>
  <c r="V2657" i="1" s="1"/>
  <c r="N2657" i="1"/>
  <c r="O2657" i="1"/>
  <c r="P2657" i="1"/>
  <c r="Q2657" i="1" s="1"/>
  <c r="R2657" i="1"/>
  <c r="S2657" i="1"/>
  <c r="T2657" i="1"/>
  <c r="U2657" i="1"/>
  <c r="W2657" i="1"/>
  <c r="X2657" i="1"/>
  <c r="Y2657" i="1"/>
  <c r="Z2657" i="1"/>
  <c r="AA2657" i="1"/>
  <c r="AB2657" i="1"/>
  <c r="AC2657" i="1"/>
  <c r="AE2657" i="1"/>
  <c r="AF2657" i="1"/>
  <c r="AG2657" i="1" s="1"/>
  <c r="AH2657" i="1"/>
  <c r="AI2657" i="1"/>
  <c r="AJ2657" i="1"/>
  <c r="AK2657" i="1" s="1"/>
  <c r="AL2657" i="1" s="1"/>
  <c r="AN2657" i="1"/>
  <c r="AM2657" i="1" s="1"/>
  <c r="AO2657" i="1"/>
  <c r="AP2657" i="1" s="1"/>
  <c r="AQ2657" i="1"/>
  <c r="AR2657" i="1"/>
  <c r="M2658" i="1"/>
  <c r="V2658" i="1" s="1"/>
  <c r="N2658" i="1"/>
  <c r="O2658" i="1"/>
  <c r="P2658" i="1"/>
  <c r="Q2658" i="1" s="1"/>
  <c r="R2658" i="1"/>
  <c r="S2658" i="1"/>
  <c r="T2658" i="1"/>
  <c r="U2658" i="1"/>
  <c r="W2658" i="1"/>
  <c r="X2658" i="1"/>
  <c r="Y2658" i="1"/>
  <c r="Z2658" i="1"/>
  <c r="AA2658" i="1"/>
  <c r="AB2658" i="1"/>
  <c r="AC2658" i="1"/>
  <c r="AE2658" i="1"/>
  <c r="AF2658" i="1"/>
  <c r="AG2658" i="1" s="1"/>
  <c r="AH2658" i="1"/>
  <c r="AJ2658" i="1"/>
  <c r="AK2658" i="1" s="1"/>
  <c r="AL2658" i="1" s="1"/>
  <c r="AN2658" i="1"/>
  <c r="AM2658" i="1" s="1"/>
  <c r="AQ2658" i="1"/>
  <c r="AR2658" i="1"/>
  <c r="M2659" i="1"/>
  <c r="V2659" i="1" s="1"/>
  <c r="N2659" i="1"/>
  <c r="O2659" i="1"/>
  <c r="P2659" i="1"/>
  <c r="Q2659" i="1" s="1"/>
  <c r="R2659" i="1"/>
  <c r="S2659" i="1"/>
  <c r="T2659" i="1"/>
  <c r="U2659" i="1"/>
  <c r="W2659" i="1"/>
  <c r="X2659" i="1"/>
  <c r="Y2659" i="1"/>
  <c r="Z2659" i="1"/>
  <c r="AA2659" i="1"/>
  <c r="AB2659" i="1"/>
  <c r="AC2659" i="1"/>
  <c r="AE2659" i="1"/>
  <c r="AF2659" i="1"/>
  <c r="AG2659" i="1" s="1"/>
  <c r="AH2659" i="1"/>
  <c r="AJ2659" i="1"/>
  <c r="AK2659" i="1" s="1"/>
  <c r="AL2659" i="1" s="1"/>
  <c r="AN2659" i="1"/>
  <c r="AM2659" i="1" s="1"/>
  <c r="AQ2659" i="1"/>
  <c r="AR2659" i="1"/>
  <c r="M2660" i="1"/>
  <c r="V2660" i="1" s="1"/>
  <c r="N2660" i="1"/>
  <c r="O2660" i="1"/>
  <c r="P2660" i="1"/>
  <c r="Q2660" i="1" s="1"/>
  <c r="R2660" i="1"/>
  <c r="S2660" i="1"/>
  <c r="T2660" i="1"/>
  <c r="U2660" i="1"/>
  <c r="W2660" i="1"/>
  <c r="X2660" i="1"/>
  <c r="Y2660" i="1"/>
  <c r="Z2660" i="1"/>
  <c r="AA2660" i="1"/>
  <c r="AB2660" i="1"/>
  <c r="AC2660" i="1"/>
  <c r="AE2660" i="1"/>
  <c r="AF2660" i="1"/>
  <c r="AG2660" i="1" s="1"/>
  <c r="AH2660" i="1"/>
  <c r="AJ2660" i="1"/>
  <c r="AK2660" i="1" s="1"/>
  <c r="AL2660" i="1" s="1"/>
  <c r="AN2660" i="1"/>
  <c r="AM2660" i="1" s="1"/>
  <c r="AO2660" i="1"/>
  <c r="AP2660" i="1" s="1"/>
  <c r="AQ2660" i="1"/>
  <c r="AR2660" i="1"/>
  <c r="M2661" i="1"/>
  <c r="V2661" i="1" s="1"/>
  <c r="N2661" i="1"/>
  <c r="O2661" i="1"/>
  <c r="P2661" i="1"/>
  <c r="Q2661" i="1" s="1"/>
  <c r="R2661" i="1"/>
  <c r="S2661" i="1"/>
  <c r="T2661" i="1"/>
  <c r="U2661" i="1"/>
  <c r="W2661" i="1"/>
  <c r="X2661" i="1"/>
  <c r="Y2661" i="1"/>
  <c r="Z2661" i="1"/>
  <c r="AA2661" i="1"/>
  <c r="AB2661" i="1"/>
  <c r="AC2661" i="1"/>
  <c r="AE2661" i="1"/>
  <c r="AF2661" i="1"/>
  <c r="AG2661" i="1" s="1"/>
  <c r="AH2661" i="1"/>
  <c r="AI2661" i="1"/>
  <c r="AJ2661" i="1"/>
  <c r="AK2661" i="1" s="1"/>
  <c r="AL2661" i="1" s="1"/>
  <c r="AN2661" i="1"/>
  <c r="AO2661" i="1" s="1"/>
  <c r="AP2661" i="1" s="1"/>
  <c r="AQ2661" i="1"/>
  <c r="AR2661" i="1"/>
  <c r="M2662" i="1"/>
  <c r="V2662" i="1" s="1"/>
  <c r="N2662" i="1"/>
  <c r="O2662" i="1"/>
  <c r="P2662" i="1"/>
  <c r="Q2662" i="1" s="1"/>
  <c r="R2662" i="1"/>
  <c r="S2662" i="1"/>
  <c r="T2662" i="1"/>
  <c r="U2662" i="1"/>
  <c r="W2662" i="1"/>
  <c r="X2662" i="1"/>
  <c r="Y2662" i="1"/>
  <c r="Z2662" i="1"/>
  <c r="AA2662" i="1"/>
  <c r="AD2662" i="1" s="1"/>
  <c r="AB2662" i="1"/>
  <c r="AC2662" i="1"/>
  <c r="AE2662" i="1"/>
  <c r="AF2662" i="1"/>
  <c r="AG2662" i="1" s="1"/>
  <c r="AH2662" i="1"/>
  <c r="AJ2662" i="1"/>
  <c r="AI2662" i="1" s="1"/>
  <c r="AK2662" i="1"/>
  <c r="AL2662" i="1" s="1"/>
  <c r="AN2662" i="1"/>
  <c r="AO2662" i="1" s="1"/>
  <c r="AP2662" i="1" s="1"/>
  <c r="AQ2662" i="1"/>
  <c r="AR2662" i="1"/>
  <c r="M2663" i="1"/>
  <c r="V2663" i="1" s="1"/>
  <c r="N2663" i="1"/>
  <c r="O2663" i="1"/>
  <c r="P2663" i="1"/>
  <c r="Q2663" i="1"/>
  <c r="R2663" i="1"/>
  <c r="S2663" i="1"/>
  <c r="T2663" i="1"/>
  <c r="U2663" i="1"/>
  <c r="W2663" i="1"/>
  <c r="X2663" i="1"/>
  <c r="Y2663" i="1"/>
  <c r="Z2663" i="1"/>
  <c r="AA2663" i="1"/>
  <c r="AB2663" i="1"/>
  <c r="AC2663" i="1"/>
  <c r="AE2663" i="1"/>
  <c r="AF2663" i="1"/>
  <c r="AG2663" i="1" s="1"/>
  <c r="AH2663" i="1"/>
  <c r="AI2663" i="1"/>
  <c r="AJ2663" i="1"/>
  <c r="AK2663" i="1" s="1"/>
  <c r="AL2663" i="1" s="1"/>
  <c r="AN2663" i="1"/>
  <c r="AO2663" i="1" s="1"/>
  <c r="AP2663" i="1" s="1"/>
  <c r="AQ2663" i="1"/>
  <c r="AR2663" i="1"/>
  <c r="M2664" i="1"/>
  <c r="V2664" i="1" s="1"/>
  <c r="N2664" i="1"/>
  <c r="O2664" i="1"/>
  <c r="P2664" i="1"/>
  <c r="Q2664" i="1" s="1"/>
  <c r="R2664" i="1"/>
  <c r="S2664" i="1"/>
  <c r="T2664" i="1"/>
  <c r="U2664" i="1"/>
  <c r="W2664" i="1"/>
  <c r="X2664" i="1"/>
  <c r="Y2664" i="1"/>
  <c r="Z2664" i="1"/>
  <c r="AA2664" i="1"/>
  <c r="AD2664" i="1" s="1"/>
  <c r="AB2664" i="1"/>
  <c r="AC2664" i="1"/>
  <c r="AE2664" i="1"/>
  <c r="AF2664" i="1"/>
  <c r="AG2664" i="1" s="1"/>
  <c r="AH2664" i="1"/>
  <c r="AJ2664" i="1"/>
  <c r="AI2664" i="1" s="1"/>
  <c r="AK2664" i="1"/>
  <c r="AL2664" i="1" s="1"/>
  <c r="AN2664" i="1"/>
  <c r="AO2664" i="1" s="1"/>
  <c r="AP2664" i="1" s="1"/>
  <c r="AQ2664" i="1"/>
  <c r="AR2664" i="1"/>
  <c r="M2665" i="1"/>
  <c r="V2665" i="1" s="1"/>
  <c r="N2665" i="1"/>
  <c r="O2665" i="1"/>
  <c r="P2665" i="1"/>
  <c r="Q2665" i="1"/>
  <c r="R2665" i="1"/>
  <c r="S2665" i="1"/>
  <c r="T2665" i="1"/>
  <c r="U2665" i="1"/>
  <c r="W2665" i="1"/>
  <c r="X2665" i="1"/>
  <c r="Y2665" i="1"/>
  <c r="Z2665" i="1"/>
  <c r="AA2665" i="1"/>
  <c r="AB2665" i="1"/>
  <c r="AC2665" i="1"/>
  <c r="AE2665" i="1"/>
  <c r="AF2665" i="1"/>
  <c r="AG2665" i="1" s="1"/>
  <c r="AH2665" i="1"/>
  <c r="AI2665" i="1"/>
  <c r="AJ2665" i="1"/>
  <c r="AK2665" i="1" s="1"/>
  <c r="AL2665" i="1" s="1"/>
  <c r="AN2665" i="1"/>
  <c r="AO2665" i="1" s="1"/>
  <c r="AP2665" i="1" s="1"/>
  <c r="AQ2665" i="1"/>
  <c r="AR2665" i="1"/>
  <c r="M2666" i="1"/>
  <c r="V2666" i="1" s="1"/>
  <c r="N2666" i="1"/>
  <c r="O2666" i="1"/>
  <c r="P2666" i="1"/>
  <c r="Q2666" i="1" s="1"/>
  <c r="R2666" i="1"/>
  <c r="S2666" i="1"/>
  <c r="T2666" i="1"/>
  <c r="U2666" i="1"/>
  <c r="W2666" i="1"/>
  <c r="X2666" i="1"/>
  <c r="Y2666" i="1"/>
  <c r="Z2666" i="1"/>
  <c r="AA2666" i="1"/>
  <c r="AD2666" i="1" s="1"/>
  <c r="AB2666" i="1"/>
  <c r="AC2666" i="1"/>
  <c r="AE2666" i="1"/>
  <c r="AF2666" i="1"/>
  <c r="AG2666" i="1"/>
  <c r="AH2666" i="1"/>
  <c r="AJ2666" i="1"/>
  <c r="AI2666" i="1" s="1"/>
  <c r="AK2666" i="1"/>
  <c r="AL2666" i="1" s="1"/>
  <c r="AN2666" i="1"/>
  <c r="AO2666" i="1" s="1"/>
  <c r="AP2666" i="1" s="1"/>
  <c r="AQ2666" i="1"/>
  <c r="AR2666" i="1"/>
  <c r="M2667" i="1"/>
  <c r="V2667" i="1" s="1"/>
  <c r="N2667" i="1"/>
  <c r="O2667" i="1"/>
  <c r="P2667" i="1"/>
  <c r="Q2667" i="1"/>
  <c r="R2667" i="1"/>
  <c r="S2667" i="1"/>
  <c r="T2667" i="1"/>
  <c r="U2667" i="1"/>
  <c r="W2667" i="1"/>
  <c r="X2667" i="1"/>
  <c r="Y2667" i="1"/>
  <c r="Z2667" i="1"/>
  <c r="AA2667" i="1"/>
  <c r="AB2667" i="1"/>
  <c r="AC2667" i="1"/>
  <c r="AE2667" i="1"/>
  <c r="AF2667" i="1"/>
  <c r="AG2667" i="1" s="1"/>
  <c r="AH2667" i="1"/>
  <c r="AI2667" i="1"/>
  <c r="AJ2667" i="1"/>
  <c r="AK2667" i="1" s="1"/>
  <c r="AL2667" i="1" s="1"/>
  <c r="AN2667" i="1"/>
  <c r="AO2667" i="1" s="1"/>
  <c r="AP2667" i="1" s="1"/>
  <c r="AQ2667" i="1"/>
  <c r="AR2667" i="1"/>
  <c r="M2668" i="1"/>
  <c r="V2668" i="1" s="1"/>
  <c r="N2668" i="1"/>
  <c r="O2668" i="1"/>
  <c r="P2668" i="1"/>
  <c r="Q2668" i="1" s="1"/>
  <c r="R2668" i="1"/>
  <c r="S2668" i="1"/>
  <c r="T2668" i="1"/>
  <c r="U2668" i="1"/>
  <c r="W2668" i="1"/>
  <c r="X2668" i="1"/>
  <c r="Y2668" i="1"/>
  <c r="Z2668" i="1"/>
  <c r="AA2668" i="1"/>
  <c r="AB2668" i="1"/>
  <c r="AC2668" i="1"/>
  <c r="AE2668" i="1"/>
  <c r="AF2668" i="1"/>
  <c r="AG2668" i="1"/>
  <c r="AH2668" i="1"/>
  <c r="AJ2668" i="1"/>
  <c r="AI2668" i="1" s="1"/>
  <c r="AN2668" i="1"/>
  <c r="AO2668" i="1" s="1"/>
  <c r="AP2668" i="1" s="1"/>
  <c r="AQ2668" i="1"/>
  <c r="AR2668" i="1"/>
  <c r="M2669" i="1"/>
  <c r="V2669" i="1" s="1"/>
  <c r="N2669" i="1"/>
  <c r="O2669" i="1"/>
  <c r="P2669" i="1"/>
  <c r="Q2669" i="1" s="1"/>
  <c r="R2669" i="1"/>
  <c r="S2669" i="1"/>
  <c r="T2669" i="1"/>
  <c r="U2669" i="1"/>
  <c r="W2669" i="1"/>
  <c r="X2669" i="1"/>
  <c r="Y2669" i="1"/>
  <c r="Z2669" i="1"/>
  <c r="AA2669" i="1"/>
  <c r="AB2669" i="1"/>
  <c r="AC2669" i="1"/>
  <c r="AE2669" i="1"/>
  <c r="AF2669" i="1"/>
  <c r="AG2669" i="1" s="1"/>
  <c r="AH2669" i="1"/>
  <c r="AI2669" i="1"/>
  <c r="AJ2669" i="1"/>
  <c r="AK2669" i="1"/>
  <c r="AL2669" i="1" s="1"/>
  <c r="AN2669" i="1"/>
  <c r="AO2669" i="1" s="1"/>
  <c r="AP2669" i="1" s="1"/>
  <c r="AQ2669" i="1"/>
  <c r="AR2669" i="1"/>
  <c r="M2670" i="1"/>
  <c r="V2670" i="1" s="1"/>
  <c r="N2670" i="1"/>
  <c r="O2670" i="1"/>
  <c r="P2670" i="1"/>
  <c r="Q2670" i="1"/>
  <c r="R2670" i="1"/>
  <c r="S2670" i="1"/>
  <c r="T2670" i="1"/>
  <c r="U2670" i="1"/>
  <c r="W2670" i="1"/>
  <c r="X2670" i="1"/>
  <c r="Y2670" i="1"/>
  <c r="Z2670" i="1"/>
  <c r="AA2670" i="1"/>
  <c r="AB2670" i="1"/>
  <c r="AC2670" i="1"/>
  <c r="AE2670" i="1"/>
  <c r="AF2670" i="1"/>
  <c r="AG2670" i="1" s="1"/>
  <c r="AH2670" i="1"/>
  <c r="AJ2670" i="1"/>
  <c r="AI2670" i="1" s="1"/>
  <c r="AN2670" i="1"/>
  <c r="AO2670" i="1" s="1"/>
  <c r="AP2670" i="1" s="1"/>
  <c r="AQ2670" i="1"/>
  <c r="AR2670" i="1"/>
  <c r="M2671" i="1"/>
  <c r="V2671" i="1" s="1"/>
  <c r="N2671" i="1"/>
  <c r="O2671" i="1"/>
  <c r="P2671" i="1"/>
  <c r="Q2671" i="1" s="1"/>
  <c r="R2671" i="1"/>
  <c r="S2671" i="1"/>
  <c r="T2671" i="1"/>
  <c r="U2671" i="1"/>
  <c r="W2671" i="1"/>
  <c r="X2671" i="1"/>
  <c r="Y2671" i="1"/>
  <c r="Z2671" i="1"/>
  <c r="AA2671" i="1"/>
  <c r="AB2671" i="1"/>
  <c r="AC2671" i="1"/>
  <c r="AE2671" i="1"/>
  <c r="AF2671" i="1"/>
  <c r="AG2671" i="1" s="1"/>
  <c r="AH2671" i="1"/>
  <c r="AI2671" i="1"/>
  <c r="AJ2671" i="1"/>
  <c r="AK2671" i="1" s="1"/>
  <c r="AL2671" i="1" s="1"/>
  <c r="AN2671" i="1"/>
  <c r="AO2671" i="1" s="1"/>
  <c r="AP2671" i="1" s="1"/>
  <c r="AQ2671" i="1"/>
  <c r="AR2671" i="1"/>
  <c r="M2672" i="1"/>
  <c r="V2672" i="1" s="1"/>
  <c r="N2672" i="1"/>
  <c r="O2672" i="1"/>
  <c r="P2672" i="1"/>
  <c r="Q2672" i="1" s="1"/>
  <c r="R2672" i="1"/>
  <c r="S2672" i="1"/>
  <c r="T2672" i="1"/>
  <c r="U2672" i="1"/>
  <c r="W2672" i="1"/>
  <c r="X2672" i="1"/>
  <c r="Y2672" i="1"/>
  <c r="Z2672" i="1"/>
  <c r="AA2672" i="1"/>
  <c r="AD2672" i="1" s="1"/>
  <c r="AB2672" i="1"/>
  <c r="AC2672" i="1"/>
  <c r="AE2672" i="1"/>
  <c r="AF2672" i="1"/>
  <c r="AG2672" i="1" s="1"/>
  <c r="AH2672" i="1"/>
  <c r="AJ2672" i="1"/>
  <c r="AI2672" i="1" s="1"/>
  <c r="AK2672" i="1"/>
  <c r="AL2672" i="1" s="1"/>
  <c r="AN2672" i="1"/>
  <c r="AO2672" i="1" s="1"/>
  <c r="AP2672" i="1" s="1"/>
  <c r="AQ2672" i="1"/>
  <c r="AR2672" i="1"/>
  <c r="M2673" i="1"/>
  <c r="V2673" i="1" s="1"/>
  <c r="N2673" i="1"/>
  <c r="O2673" i="1"/>
  <c r="P2673" i="1"/>
  <c r="Q2673" i="1"/>
  <c r="R2673" i="1"/>
  <c r="S2673" i="1"/>
  <c r="T2673" i="1"/>
  <c r="U2673" i="1"/>
  <c r="W2673" i="1"/>
  <c r="X2673" i="1"/>
  <c r="Y2673" i="1"/>
  <c r="Z2673" i="1"/>
  <c r="AA2673" i="1"/>
  <c r="AB2673" i="1"/>
  <c r="AC2673" i="1"/>
  <c r="AE2673" i="1"/>
  <c r="AF2673" i="1"/>
  <c r="AG2673" i="1" s="1"/>
  <c r="AH2673" i="1"/>
  <c r="AI2673" i="1"/>
  <c r="AJ2673" i="1"/>
  <c r="AK2673" i="1" s="1"/>
  <c r="AL2673" i="1" s="1"/>
  <c r="AN2673" i="1"/>
  <c r="AO2673" i="1" s="1"/>
  <c r="AP2673" i="1" s="1"/>
  <c r="AQ2673" i="1"/>
  <c r="AR2673" i="1"/>
  <c r="M2674" i="1"/>
  <c r="V2674" i="1" s="1"/>
  <c r="N2674" i="1"/>
  <c r="O2674" i="1"/>
  <c r="P2674" i="1"/>
  <c r="Q2674" i="1" s="1"/>
  <c r="R2674" i="1"/>
  <c r="S2674" i="1"/>
  <c r="T2674" i="1"/>
  <c r="U2674" i="1"/>
  <c r="W2674" i="1"/>
  <c r="X2674" i="1"/>
  <c r="Y2674" i="1"/>
  <c r="Z2674" i="1"/>
  <c r="AA2674" i="1"/>
  <c r="AB2674" i="1"/>
  <c r="AC2674" i="1"/>
  <c r="AE2674" i="1"/>
  <c r="AF2674" i="1"/>
  <c r="AG2674" i="1"/>
  <c r="AH2674" i="1"/>
  <c r="AJ2674" i="1"/>
  <c r="AN2674" i="1"/>
  <c r="AO2674" i="1" s="1"/>
  <c r="AP2674" i="1" s="1"/>
  <c r="AQ2674" i="1"/>
  <c r="AR2674" i="1"/>
  <c r="M2675" i="1"/>
  <c r="V2675" i="1" s="1"/>
  <c r="N2675" i="1"/>
  <c r="O2675" i="1"/>
  <c r="P2675" i="1"/>
  <c r="Q2675" i="1" s="1"/>
  <c r="R2675" i="1"/>
  <c r="S2675" i="1"/>
  <c r="T2675" i="1"/>
  <c r="U2675" i="1"/>
  <c r="W2675" i="1"/>
  <c r="X2675" i="1"/>
  <c r="Y2675" i="1"/>
  <c r="Z2675" i="1"/>
  <c r="AA2675" i="1"/>
  <c r="AB2675" i="1"/>
  <c r="AC2675" i="1"/>
  <c r="AE2675" i="1"/>
  <c r="AF2675" i="1"/>
  <c r="AG2675" i="1" s="1"/>
  <c r="AH2675" i="1"/>
  <c r="AJ2675" i="1"/>
  <c r="AI2675" i="1" s="1"/>
  <c r="AN2675" i="1"/>
  <c r="AO2675" i="1" s="1"/>
  <c r="AP2675" i="1" s="1"/>
  <c r="AQ2675" i="1"/>
  <c r="AR2675" i="1"/>
  <c r="M2676" i="1"/>
  <c r="V2676" i="1" s="1"/>
  <c r="N2676" i="1"/>
  <c r="O2676" i="1"/>
  <c r="P2676" i="1"/>
  <c r="Q2676" i="1" s="1"/>
  <c r="R2676" i="1"/>
  <c r="S2676" i="1"/>
  <c r="T2676" i="1"/>
  <c r="U2676" i="1"/>
  <c r="W2676" i="1"/>
  <c r="X2676" i="1"/>
  <c r="Y2676" i="1"/>
  <c r="Z2676" i="1"/>
  <c r="AA2676" i="1"/>
  <c r="AB2676" i="1"/>
  <c r="AC2676" i="1"/>
  <c r="AE2676" i="1"/>
  <c r="AF2676" i="1"/>
  <c r="AG2676" i="1" s="1"/>
  <c r="AH2676" i="1"/>
  <c r="AJ2676" i="1"/>
  <c r="AI2676" i="1" s="1"/>
  <c r="AN2676" i="1"/>
  <c r="AO2676" i="1" s="1"/>
  <c r="AP2676" i="1" s="1"/>
  <c r="AQ2676" i="1"/>
  <c r="AR2676" i="1"/>
  <c r="M2677" i="1"/>
  <c r="V2677" i="1" s="1"/>
  <c r="N2677" i="1"/>
  <c r="O2677" i="1"/>
  <c r="P2677" i="1"/>
  <c r="Q2677" i="1" s="1"/>
  <c r="R2677" i="1"/>
  <c r="S2677" i="1"/>
  <c r="T2677" i="1"/>
  <c r="U2677" i="1"/>
  <c r="W2677" i="1"/>
  <c r="X2677" i="1"/>
  <c r="Y2677" i="1"/>
  <c r="Z2677" i="1"/>
  <c r="AA2677" i="1"/>
  <c r="AB2677" i="1"/>
  <c r="AC2677" i="1"/>
  <c r="AE2677" i="1"/>
  <c r="AF2677" i="1"/>
  <c r="AG2677" i="1"/>
  <c r="AH2677" i="1"/>
  <c r="AI2677" i="1"/>
  <c r="AJ2677" i="1"/>
  <c r="AK2677" i="1"/>
  <c r="AL2677" i="1" s="1"/>
  <c r="AN2677" i="1"/>
  <c r="AO2677" i="1" s="1"/>
  <c r="AP2677" i="1" s="1"/>
  <c r="AQ2677" i="1"/>
  <c r="AR2677" i="1"/>
  <c r="M2678" i="1"/>
  <c r="V2678" i="1" s="1"/>
  <c r="N2678" i="1"/>
  <c r="O2678" i="1"/>
  <c r="P2678" i="1"/>
  <c r="Q2678" i="1"/>
  <c r="R2678" i="1"/>
  <c r="S2678" i="1"/>
  <c r="T2678" i="1"/>
  <c r="U2678" i="1"/>
  <c r="W2678" i="1"/>
  <c r="X2678" i="1"/>
  <c r="Y2678" i="1"/>
  <c r="Z2678" i="1"/>
  <c r="AA2678" i="1"/>
  <c r="AD2678" i="1" s="1"/>
  <c r="AB2678" i="1"/>
  <c r="AC2678" i="1"/>
  <c r="AE2678" i="1"/>
  <c r="AF2678" i="1"/>
  <c r="AG2678" i="1" s="1"/>
  <c r="AH2678" i="1"/>
  <c r="AJ2678" i="1"/>
  <c r="AI2678" i="1" s="1"/>
  <c r="AN2678" i="1"/>
  <c r="AO2678" i="1" s="1"/>
  <c r="AP2678" i="1" s="1"/>
  <c r="AQ2678" i="1"/>
  <c r="AR2678" i="1"/>
  <c r="M2679" i="1"/>
  <c r="V2679" i="1" s="1"/>
  <c r="N2679" i="1"/>
  <c r="O2679" i="1"/>
  <c r="P2679" i="1"/>
  <c r="Q2679" i="1" s="1"/>
  <c r="R2679" i="1"/>
  <c r="S2679" i="1"/>
  <c r="T2679" i="1"/>
  <c r="U2679" i="1"/>
  <c r="W2679" i="1"/>
  <c r="X2679" i="1"/>
  <c r="Y2679" i="1"/>
  <c r="Z2679" i="1"/>
  <c r="AA2679" i="1"/>
  <c r="AB2679" i="1"/>
  <c r="AC2679" i="1"/>
  <c r="AE2679" i="1"/>
  <c r="AF2679" i="1"/>
  <c r="AG2679" i="1" s="1"/>
  <c r="AH2679" i="1"/>
  <c r="AI2679" i="1"/>
  <c r="AJ2679" i="1"/>
  <c r="AK2679" i="1" s="1"/>
  <c r="AL2679" i="1" s="1"/>
  <c r="AN2679" i="1"/>
  <c r="AO2679" i="1" s="1"/>
  <c r="AP2679" i="1" s="1"/>
  <c r="AQ2679" i="1"/>
  <c r="AR2679" i="1"/>
  <c r="M2680" i="1"/>
  <c r="V2680" i="1" s="1"/>
  <c r="N2680" i="1"/>
  <c r="O2680" i="1"/>
  <c r="P2680" i="1"/>
  <c r="Q2680" i="1" s="1"/>
  <c r="R2680" i="1"/>
  <c r="S2680" i="1"/>
  <c r="T2680" i="1"/>
  <c r="U2680" i="1"/>
  <c r="W2680" i="1"/>
  <c r="X2680" i="1"/>
  <c r="Y2680" i="1"/>
  <c r="Z2680" i="1"/>
  <c r="AA2680" i="1"/>
  <c r="AD2680" i="1" s="1"/>
  <c r="AB2680" i="1"/>
  <c r="AC2680" i="1"/>
  <c r="AE2680" i="1"/>
  <c r="AF2680" i="1"/>
  <c r="AG2680" i="1" s="1"/>
  <c r="AH2680" i="1"/>
  <c r="AJ2680" i="1"/>
  <c r="AI2680" i="1" s="1"/>
  <c r="AK2680" i="1"/>
  <c r="AL2680" i="1" s="1"/>
  <c r="AN2680" i="1"/>
  <c r="AO2680" i="1" s="1"/>
  <c r="AP2680" i="1" s="1"/>
  <c r="AQ2680" i="1"/>
  <c r="AR2680" i="1"/>
  <c r="M2681" i="1"/>
  <c r="V2681" i="1" s="1"/>
  <c r="N2681" i="1"/>
  <c r="O2681" i="1"/>
  <c r="P2681" i="1"/>
  <c r="Q2681" i="1"/>
  <c r="R2681" i="1"/>
  <c r="S2681" i="1"/>
  <c r="T2681" i="1"/>
  <c r="U2681" i="1"/>
  <c r="W2681" i="1"/>
  <c r="X2681" i="1"/>
  <c r="Y2681" i="1"/>
  <c r="Z2681" i="1"/>
  <c r="AA2681" i="1"/>
  <c r="AB2681" i="1"/>
  <c r="AC2681" i="1"/>
  <c r="AE2681" i="1"/>
  <c r="AF2681" i="1"/>
  <c r="AG2681" i="1" s="1"/>
  <c r="AH2681" i="1"/>
  <c r="AI2681" i="1"/>
  <c r="AJ2681" i="1"/>
  <c r="AK2681" i="1" s="1"/>
  <c r="AL2681" i="1" s="1"/>
  <c r="AN2681" i="1"/>
  <c r="AO2681" i="1" s="1"/>
  <c r="AP2681" i="1" s="1"/>
  <c r="AQ2681" i="1"/>
  <c r="AR2681" i="1"/>
  <c r="M2682" i="1"/>
  <c r="V2682" i="1" s="1"/>
  <c r="N2682" i="1"/>
  <c r="O2682" i="1"/>
  <c r="P2682" i="1"/>
  <c r="Q2682" i="1" s="1"/>
  <c r="R2682" i="1"/>
  <c r="S2682" i="1"/>
  <c r="T2682" i="1"/>
  <c r="U2682" i="1"/>
  <c r="W2682" i="1"/>
  <c r="X2682" i="1"/>
  <c r="Y2682" i="1"/>
  <c r="Z2682" i="1"/>
  <c r="AA2682" i="1"/>
  <c r="AB2682" i="1"/>
  <c r="AC2682" i="1"/>
  <c r="AE2682" i="1"/>
  <c r="AF2682" i="1"/>
  <c r="AG2682" i="1"/>
  <c r="AH2682" i="1"/>
  <c r="AJ2682" i="1"/>
  <c r="AI2682" i="1" s="1"/>
  <c r="AN2682" i="1"/>
  <c r="AO2682" i="1" s="1"/>
  <c r="AP2682" i="1" s="1"/>
  <c r="AQ2682" i="1"/>
  <c r="AR2682" i="1"/>
  <c r="M2683" i="1"/>
  <c r="V2683" i="1" s="1"/>
  <c r="N2683" i="1"/>
  <c r="O2683" i="1"/>
  <c r="P2683" i="1"/>
  <c r="Q2683" i="1" s="1"/>
  <c r="R2683" i="1"/>
  <c r="S2683" i="1"/>
  <c r="T2683" i="1"/>
  <c r="U2683" i="1"/>
  <c r="W2683" i="1"/>
  <c r="X2683" i="1"/>
  <c r="Y2683" i="1"/>
  <c r="Z2683" i="1"/>
  <c r="AA2683" i="1"/>
  <c r="AB2683" i="1"/>
  <c r="AC2683" i="1"/>
  <c r="AE2683" i="1"/>
  <c r="AF2683" i="1"/>
  <c r="AG2683" i="1" s="1"/>
  <c r="AH2683" i="1"/>
  <c r="AJ2683" i="1"/>
  <c r="AI2683" i="1" s="1"/>
  <c r="AN2683" i="1"/>
  <c r="AO2683" i="1" s="1"/>
  <c r="AP2683" i="1" s="1"/>
  <c r="AQ2683" i="1"/>
  <c r="AR2683" i="1"/>
  <c r="M2684" i="1"/>
  <c r="V2684" i="1" s="1"/>
  <c r="N2684" i="1"/>
  <c r="O2684" i="1"/>
  <c r="P2684" i="1"/>
  <c r="Q2684" i="1" s="1"/>
  <c r="R2684" i="1"/>
  <c r="S2684" i="1"/>
  <c r="T2684" i="1"/>
  <c r="U2684" i="1"/>
  <c r="W2684" i="1"/>
  <c r="X2684" i="1"/>
  <c r="Y2684" i="1"/>
  <c r="Z2684" i="1"/>
  <c r="AA2684" i="1"/>
  <c r="AB2684" i="1"/>
  <c r="AC2684" i="1"/>
  <c r="AE2684" i="1"/>
  <c r="AF2684" i="1"/>
  <c r="AG2684" i="1" s="1"/>
  <c r="AH2684" i="1"/>
  <c r="AJ2684" i="1"/>
  <c r="AI2684" i="1" s="1"/>
  <c r="AN2684" i="1"/>
  <c r="AO2684" i="1" s="1"/>
  <c r="AP2684" i="1" s="1"/>
  <c r="AQ2684" i="1"/>
  <c r="AR2684" i="1"/>
  <c r="M2685" i="1"/>
  <c r="V2685" i="1" s="1"/>
  <c r="N2685" i="1"/>
  <c r="O2685" i="1"/>
  <c r="P2685" i="1"/>
  <c r="Q2685" i="1" s="1"/>
  <c r="R2685" i="1"/>
  <c r="S2685" i="1"/>
  <c r="T2685" i="1"/>
  <c r="U2685" i="1"/>
  <c r="W2685" i="1"/>
  <c r="X2685" i="1"/>
  <c r="Y2685" i="1"/>
  <c r="Z2685" i="1"/>
  <c r="AA2685" i="1"/>
  <c r="AB2685" i="1"/>
  <c r="AC2685" i="1"/>
  <c r="AE2685" i="1"/>
  <c r="AF2685" i="1"/>
  <c r="AG2685" i="1"/>
  <c r="AH2685" i="1"/>
  <c r="AI2685" i="1"/>
  <c r="AJ2685" i="1"/>
  <c r="AK2685" i="1"/>
  <c r="AL2685" i="1" s="1"/>
  <c r="AN2685" i="1"/>
  <c r="AO2685" i="1" s="1"/>
  <c r="AP2685" i="1" s="1"/>
  <c r="AQ2685" i="1"/>
  <c r="AR2685" i="1"/>
  <c r="M2686" i="1"/>
  <c r="V2686" i="1" s="1"/>
  <c r="N2686" i="1"/>
  <c r="O2686" i="1"/>
  <c r="P2686" i="1"/>
  <c r="Q2686" i="1"/>
  <c r="R2686" i="1"/>
  <c r="S2686" i="1"/>
  <c r="T2686" i="1"/>
  <c r="U2686" i="1"/>
  <c r="W2686" i="1"/>
  <c r="X2686" i="1"/>
  <c r="Y2686" i="1"/>
  <c r="Z2686" i="1"/>
  <c r="AA2686" i="1"/>
  <c r="AD2686" i="1" s="1"/>
  <c r="AB2686" i="1"/>
  <c r="AC2686" i="1"/>
  <c r="AE2686" i="1"/>
  <c r="AF2686" i="1"/>
  <c r="AG2686" i="1" s="1"/>
  <c r="AH2686" i="1"/>
  <c r="AJ2686" i="1"/>
  <c r="AI2686" i="1" s="1"/>
  <c r="AN2686" i="1"/>
  <c r="AO2686" i="1" s="1"/>
  <c r="AP2686" i="1" s="1"/>
  <c r="AQ2686" i="1"/>
  <c r="AR2686" i="1"/>
  <c r="M2687" i="1"/>
  <c r="V2687" i="1" s="1"/>
  <c r="N2687" i="1"/>
  <c r="O2687" i="1"/>
  <c r="P2687" i="1"/>
  <c r="Q2687" i="1" s="1"/>
  <c r="R2687" i="1"/>
  <c r="S2687" i="1"/>
  <c r="T2687" i="1"/>
  <c r="U2687" i="1"/>
  <c r="W2687" i="1"/>
  <c r="X2687" i="1"/>
  <c r="Y2687" i="1"/>
  <c r="Z2687" i="1"/>
  <c r="AA2687" i="1"/>
  <c r="AB2687" i="1"/>
  <c r="AC2687" i="1"/>
  <c r="AE2687" i="1"/>
  <c r="AF2687" i="1"/>
  <c r="AG2687" i="1" s="1"/>
  <c r="AH2687" i="1"/>
  <c r="AI2687" i="1"/>
  <c r="AJ2687" i="1"/>
  <c r="AK2687" i="1" s="1"/>
  <c r="AL2687" i="1" s="1"/>
  <c r="AN2687" i="1"/>
  <c r="AO2687" i="1" s="1"/>
  <c r="AP2687" i="1" s="1"/>
  <c r="AQ2687" i="1"/>
  <c r="AR2687" i="1"/>
  <c r="M2688" i="1"/>
  <c r="V2688" i="1" s="1"/>
  <c r="N2688" i="1"/>
  <c r="O2688" i="1"/>
  <c r="P2688" i="1"/>
  <c r="Q2688" i="1" s="1"/>
  <c r="R2688" i="1"/>
  <c r="S2688" i="1"/>
  <c r="T2688" i="1"/>
  <c r="U2688" i="1"/>
  <c r="W2688" i="1"/>
  <c r="X2688" i="1"/>
  <c r="Y2688" i="1"/>
  <c r="Z2688" i="1"/>
  <c r="AA2688" i="1"/>
  <c r="AD2688" i="1" s="1"/>
  <c r="AB2688" i="1"/>
  <c r="AC2688" i="1"/>
  <c r="AE2688" i="1"/>
  <c r="AF2688" i="1"/>
  <c r="AG2688" i="1" s="1"/>
  <c r="AH2688" i="1"/>
  <c r="AJ2688" i="1"/>
  <c r="AI2688" i="1" s="1"/>
  <c r="AK2688" i="1"/>
  <c r="AL2688" i="1" s="1"/>
  <c r="AN2688" i="1"/>
  <c r="AO2688" i="1" s="1"/>
  <c r="AP2688" i="1" s="1"/>
  <c r="AQ2688" i="1"/>
  <c r="AR2688" i="1"/>
  <c r="M2689" i="1"/>
  <c r="V2689" i="1" s="1"/>
  <c r="N2689" i="1"/>
  <c r="O2689" i="1"/>
  <c r="P2689" i="1"/>
  <c r="Q2689" i="1"/>
  <c r="R2689" i="1"/>
  <c r="S2689" i="1"/>
  <c r="T2689" i="1"/>
  <c r="U2689" i="1"/>
  <c r="W2689" i="1"/>
  <c r="X2689" i="1"/>
  <c r="Y2689" i="1"/>
  <c r="Z2689" i="1"/>
  <c r="AA2689" i="1"/>
  <c r="AB2689" i="1"/>
  <c r="AC2689" i="1"/>
  <c r="AE2689" i="1"/>
  <c r="AF2689" i="1"/>
  <c r="AG2689" i="1" s="1"/>
  <c r="AH2689" i="1"/>
  <c r="AI2689" i="1"/>
  <c r="AJ2689" i="1"/>
  <c r="AK2689" i="1" s="1"/>
  <c r="AL2689" i="1" s="1"/>
  <c r="AN2689" i="1"/>
  <c r="AO2689" i="1" s="1"/>
  <c r="AP2689" i="1" s="1"/>
  <c r="AQ2689" i="1"/>
  <c r="AR2689" i="1"/>
  <c r="M2690" i="1"/>
  <c r="V2690" i="1" s="1"/>
  <c r="N2690" i="1"/>
  <c r="O2690" i="1"/>
  <c r="P2690" i="1"/>
  <c r="Q2690" i="1" s="1"/>
  <c r="R2690" i="1"/>
  <c r="S2690" i="1"/>
  <c r="T2690" i="1"/>
  <c r="U2690" i="1"/>
  <c r="W2690" i="1"/>
  <c r="X2690" i="1"/>
  <c r="Y2690" i="1"/>
  <c r="Z2690" i="1"/>
  <c r="AA2690" i="1"/>
  <c r="AB2690" i="1"/>
  <c r="AC2690" i="1"/>
  <c r="AE2690" i="1"/>
  <c r="AF2690" i="1"/>
  <c r="AG2690" i="1"/>
  <c r="AH2690" i="1"/>
  <c r="AJ2690" i="1"/>
  <c r="AI2690" i="1" s="1"/>
  <c r="AN2690" i="1"/>
  <c r="AO2690" i="1" s="1"/>
  <c r="AP2690" i="1" s="1"/>
  <c r="AQ2690" i="1"/>
  <c r="AR2690" i="1"/>
  <c r="M2691" i="1"/>
  <c r="V2691" i="1" s="1"/>
  <c r="N2691" i="1"/>
  <c r="O2691" i="1"/>
  <c r="P2691" i="1"/>
  <c r="Q2691" i="1" s="1"/>
  <c r="R2691" i="1"/>
  <c r="S2691" i="1"/>
  <c r="T2691" i="1"/>
  <c r="U2691" i="1"/>
  <c r="W2691" i="1"/>
  <c r="X2691" i="1"/>
  <c r="Y2691" i="1"/>
  <c r="Z2691" i="1"/>
  <c r="AA2691" i="1"/>
  <c r="AB2691" i="1"/>
  <c r="AC2691" i="1"/>
  <c r="AE2691" i="1"/>
  <c r="AF2691" i="1"/>
  <c r="AG2691" i="1" s="1"/>
  <c r="AH2691" i="1"/>
  <c r="AJ2691" i="1"/>
  <c r="AI2691" i="1" s="1"/>
  <c r="AN2691" i="1"/>
  <c r="AO2691" i="1" s="1"/>
  <c r="AP2691" i="1" s="1"/>
  <c r="AQ2691" i="1"/>
  <c r="AR2691" i="1"/>
  <c r="M2692" i="1"/>
  <c r="V2692" i="1" s="1"/>
  <c r="N2692" i="1"/>
  <c r="O2692" i="1"/>
  <c r="P2692" i="1"/>
  <c r="Q2692" i="1" s="1"/>
  <c r="R2692" i="1"/>
  <c r="S2692" i="1"/>
  <c r="T2692" i="1"/>
  <c r="U2692" i="1"/>
  <c r="W2692" i="1"/>
  <c r="X2692" i="1"/>
  <c r="Y2692" i="1"/>
  <c r="Z2692" i="1"/>
  <c r="AA2692" i="1"/>
  <c r="AB2692" i="1"/>
  <c r="AC2692" i="1"/>
  <c r="AE2692" i="1"/>
  <c r="AF2692" i="1"/>
  <c r="AG2692" i="1" s="1"/>
  <c r="AH2692" i="1"/>
  <c r="AJ2692" i="1"/>
  <c r="AI2692" i="1" s="1"/>
  <c r="AN2692" i="1"/>
  <c r="AO2692" i="1" s="1"/>
  <c r="AP2692" i="1" s="1"/>
  <c r="AQ2692" i="1"/>
  <c r="AR2692" i="1"/>
  <c r="M2693" i="1"/>
  <c r="V2693" i="1" s="1"/>
  <c r="N2693" i="1"/>
  <c r="O2693" i="1"/>
  <c r="P2693" i="1"/>
  <c r="Q2693" i="1" s="1"/>
  <c r="R2693" i="1"/>
  <c r="S2693" i="1"/>
  <c r="T2693" i="1"/>
  <c r="U2693" i="1"/>
  <c r="W2693" i="1"/>
  <c r="X2693" i="1"/>
  <c r="Y2693" i="1"/>
  <c r="Z2693" i="1"/>
  <c r="AA2693" i="1"/>
  <c r="AB2693" i="1"/>
  <c r="AC2693" i="1"/>
  <c r="AE2693" i="1"/>
  <c r="AF2693" i="1"/>
  <c r="AG2693" i="1"/>
  <c r="AH2693" i="1"/>
  <c r="AI2693" i="1"/>
  <c r="AJ2693" i="1"/>
  <c r="AK2693" i="1"/>
  <c r="AL2693" i="1" s="1"/>
  <c r="AN2693" i="1"/>
  <c r="AO2693" i="1" s="1"/>
  <c r="AP2693" i="1" s="1"/>
  <c r="AQ2693" i="1"/>
  <c r="AR2693" i="1"/>
  <c r="M2694" i="1"/>
  <c r="V2694" i="1" s="1"/>
  <c r="N2694" i="1"/>
  <c r="O2694" i="1"/>
  <c r="P2694" i="1"/>
  <c r="Q2694" i="1"/>
  <c r="R2694" i="1"/>
  <c r="S2694" i="1"/>
  <c r="T2694" i="1"/>
  <c r="U2694" i="1"/>
  <c r="W2694" i="1"/>
  <c r="X2694" i="1"/>
  <c r="Y2694" i="1"/>
  <c r="Z2694" i="1"/>
  <c r="AA2694" i="1"/>
  <c r="AD2694" i="1" s="1"/>
  <c r="AB2694" i="1"/>
  <c r="AC2694" i="1"/>
  <c r="AE2694" i="1"/>
  <c r="AF2694" i="1"/>
  <c r="AG2694" i="1" s="1"/>
  <c r="AH2694" i="1"/>
  <c r="AJ2694" i="1"/>
  <c r="AI2694" i="1" s="1"/>
  <c r="AN2694" i="1"/>
  <c r="AO2694" i="1" s="1"/>
  <c r="AP2694" i="1" s="1"/>
  <c r="AQ2694" i="1"/>
  <c r="AR2694" i="1"/>
  <c r="M2695" i="1"/>
  <c r="V2695" i="1" s="1"/>
  <c r="N2695" i="1"/>
  <c r="O2695" i="1"/>
  <c r="P2695" i="1"/>
  <c r="Q2695" i="1" s="1"/>
  <c r="R2695" i="1"/>
  <c r="S2695" i="1"/>
  <c r="T2695" i="1"/>
  <c r="U2695" i="1"/>
  <c r="W2695" i="1"/>
  <c r="X2695" i="1"/>
  <c r="Y2695" i="1"/>
  <c r="Z2695" i="1"/>
  <c r="AA2695" i="1"/>
  <c r="AB2695" i="1"/>
  <c r="AC2695" i="1"/>
  <c r="AE2695" i="1"/>
  <c r="AF2695" i="1"/>
  <c r="AG2695" i="1" s="1"/>
  <c r="AH2695" i="1"/>
  <c r="AI2695" i="1"/>
  <c r="AJ2695" i="1"/>
  <c r="AK2695" i="1" s="1"/>
  <c r="AL2695" i="1" s="1"/>
  <c r="AN2695" i="1"/>
  <c r="AO2695" i="1" s="1"/>
  <c r="AP2695" i="1" s="1"/>
  <c r="AQ2695" i="1"/>
  <c r="AR2695" i="1"/>
  <c r="M2696" i="1"/>
  <c r="V2696" i="1" s="1"/>
  <c r="N2696" i="1"/>
  <c r="O2696" i="1"/>
  <c r="P2696" i="1"/>
  <c r="Q2696" i="1" s="1"/>
  <c r="R2696" i="1"/>
  <c r="S2696" i="1"/>
  <c r="T2696" i="1"/>
  <c r="U2696" i="1"/>
  <c r="W2696" i="1"/>
  <c r="X2696" i="1"/>
  <c r="Y2696" i="1"/>
  <c r="Z2696" i="1"/>
  <c r="AA2696" i="1"/>
  <c r="AD2696" i="1" s="1"/>
  <c r="AB2696" i="1"/>
  <c r="AC2696" i="1"/>
  <c r="AE2696" i="1"/>
  <c r="AF2696" i="1"/>
  <c r="AG2696" i="1" s="1"/>
  <c r="AH2696" i="1"/>
  <c r="AJ2696" i="1"/>
  <c r="AI2696" i="1" s="1"/>
  <c r="AK2696" i="1"/>
  <c r="AL2696" i="1" s="1"/>
  <c r="AN2696" i="1"/>
  <c r="AO2696" i="1" s="1"/>
  <c r="AP2696" i="1" s="1"/>
  <c r="AQ2696" i="1"/>
  <c r="AR2696" i="1"/>
  <c r="M2697" i="1"/>
  <c r="V2697" i="1" s="1"/>
  <c r="N2697" i="1"/>
  <c r="O2697" i="1"/>
  <c r="P2697" i="1"/>
  <c r="Q2697" i="1"/>
  <c r="R2697" i="1"/>
  <c r="S2697" i="1"/>
  <c r="T2697" i="1"/>
  <c r="U2697" i="1"/>
  <c r="W2697" i="1"/>
  <c r="X2697" i="1"/>
  <c r="Y2697" i="1"/>
  <c r="Z2697" i="1"/>
  <c r="AA2697" i="1"/>
  <c r="AB2697" i="1"/>
  <c r="AC2697" i="1"/>
  <c r="AE2697" i="1"/>
  <c r="AF2697" i="1"/>
  <c r="AG2697" i="1" s="1"/>
  <c r="AH2697" i="1"/>
  <c r="AI2697" i="1"/>
  <c r="AJ2697" i="1"/>
  <c r="AK2697" i="1" s="1"/>
  <c r="AL2697" i="1" s="1"/>
  <c r="AN2697" i="1"/>
  <c r="AO2697" i="1" s="1"/>
  <c r="AP2697" i="1" s="1"/>
  <c r="AQ2697" i="1"/>
  <c r="AR2697" i="1"/>
  <c r="M2698" i="1"/>
  <c r="V2698" i="1" s="1"/>
  <c r="N2698" i="1"/>
  <c r="O2698" i="1"/>
  <c r="P2698" i="1"/>
  <c r="Q2698" i="1" s="1"/>
  <c r="R2698" i="1"/>
  <c r="S2698" i="1"/>
  <c r="T2698" i="1"/>
  <c r="U2698" i="1"/>
  <c r="W2698" i="1"/>
  <c r="X2698" i="1"/>
  <c r="Y2698" i="1"/>
  <c r="Z2698" i="1"/>
  <c r="AA2698" i="1"/>
  <c r="AB2698" i="1"/>
  <c r="AC2698" i="1"/>
  <c r="AE2698" i="1"/>
  <c r="AF2698" i="1"/>
  <c r="AG2698" i="1"/>
  <c r="AH2698" i="1"/>
  <c r="AJ2698" i="1"/>
  <c r="AI2698" i="1" s="1"/>
  <c r="AN2698" i="1"/>
  <c r="AO2698" i="1" s="1"/>
  <c r="AP2698" i="1" s="1"/>
  <c r="AQ2698" i="1"/>
  <c r="AR2698" i="1"/>
  <c r="M2699" i="1"/>
  <c r="V2699" i="1" s="1"/>
  <c r="N2699" i="1"/>
  <c r="O2699" i="1"/>
  <c r="P2699" i="1"/>
  <c r="Q2699" i="1" s="1"/>
  <c r="R2699" i="1"/>
  <c r="S2699" i="1"/>
  <c r="T2699" i="1"/>
  <c r="U2699" i="1"/>
  <c r="W2699" i="1"/>
  <c r="X2699" i="1"/>
  <c r="Y2699" i="1"/>
  <c r="Z2699" i="1"/>
  <c r="AA2699" i="1"/>
  <c r="AB2699" i="1"/>
  <c r="AC2699" i="1"/>
  <c r="AE2699" i="1"/>
  <c r="AF2699" i="1"/>
  <c r="AG2699" i="1" s="1"/>
  <c r="AH2699" i="1"/>
  <c r="AJ2699" i="1"/>
  <c r="AI2699" i="1" s="1"/>
  <c r="AN2699" i="1"/>
  <c r="AO2699" i="1" s="1"/>
  <c r="AP2699" i="1" s="1"/>
  <c r="AQ2699" i="1"/>
  <c r="AR2699" i="1"/>
  <c r="M2700" i="1"/>
  <c r="V2700" i="1" s="1"/>
  <c r="N2700" i="1"/>
  <c r="O2700" i="1"/>
  <c r="P2700" i="1"/>
  <c r="Q2700" i="1" s="1"/>
  <c r="R2700" i="1"/>
  <c r="S2700" i="1"/>
  <c r="T2700" i="1"/>
  <c r="U2700" i="1"/>
  <c r="W2700" i="1"/>
  <c r="X2700" i="1"/>
  <c r="Y2700" i="1"/>
  <c r="Z2700" i="1"/>
  <c r="AA2700" i="1"/>
  <c r="AB2700" i="1"/>
  <c r="AC2700" i="1"/>
  <c r="AE2700" i="1"/>
  <c r="AF2700" i="1"/>
  <c r="AG2700" i="1" s="1"/>
  <c r="AH2700" i="1"/>
  <c r="AJ2700" i="1"/>
  <c r="AI2700" i="1" s="1"/>
  <c r="AN2700" i="1"/>
  <c r="AO2700" i="1" s="1"/>
  <c r="AP2700" i="1" s="1"/>
  <c r="AQ2700" i="1"/>
  <c r="AR2700" i="1"/>
  <c r="M2701" i="1"/>
  <c r="V2701" i="1" s="1"/>
  <c r="N2701" i="1"/>
  <c r="O2701" i="1"/>
  <c r="P2701" i="1"/>
  <c r="Q2701" i="1" s="1"/>
  <c r="R2701" i="1"/>
  <c r="S2701" i="1"/>
  <c r="T2701" i="1"/>
  <c r="U2701" i="1"/>
  <c r="W2701" i="1"/>
  <c r="X2701" i="1"/>
  <c r="Y2701" i="1"/>
  <c r="Z2701" i="1"/>
  <c r="AA2701" i="1"/>
  <c r="AB2701" i="1"/>
  <c r="AC2701" i="1"/>
  <c r="AE2701" i="1"/>
  <c r="AF2701" i="1"/>
  <c r="AG2701" i="1"/>
  <c r="AH2701" i="1"/>
  <c r="AI2701" i="1"/>
  <c r="AJ2701" i="1"/>
  <c r="AK2701" i="1"/>
  <c r="AL2701" i="1" s="1"/>
  <c r="AN2701" i="1"/>
  <c r="AO2701" i="1" s="1"/>
  <c r="AP2701" i="1" s="1"/>
  <c r="AQ2701" i="1"/>
  <c r="AR2701" i="1"/>
  <c r="M2702" i="1"/>
  <c r="V2702" i="1" s="1"/>
  <c r="N2702" i="1"/>
  <c r="O2702" i="1"/>
  <c r="P2702" i="1"/>
  <c r="Q2702" i="1"/>
  <c r="R2702" i="1"/>
  <c r="S2702" i="1"/>
  <c r="T2702" i="1"/>
  <c r="U2702" i="1"/>
  <c r="W2702" i="1"/>
  <c r="X2702" i="1"/>
  <c r="Y2702" i="1"/>
  <c r="Z2702" i="1"/>
  <c r="AA2702" i="1"/>
  <c r="AD2702" i="1" s="1"/>
  <c r="AB2702" i="1"/>
  <c r="AC2702" i="1"/>
  <c r="AE2702" i="1"/>
  <c r="AF2702" i="1"/>
  <c r="AG2702" i="1" s="1"/>
  <c r="AH2702" i="1"/>
  <c r="AJ2702" i="1"/>
  <c r="AI2702" i="1" s="1"/>
  <c r="AN2702" i="1"/>
  <c r="AO2702" i="1" s="1"/>
  <c r="AP2702" i="1" s="1"/>
  <c r="AQ2702" i="1"/>
  <c r="AR2702" i="1"/>
  <c r="M2703" i="1"/>
  <c r="V2703" i="1" s="1"/>
  <c r="N2703" i="1"/>
  <c r="O2703" i="1"/>
  <c r="P2703" i="1"/>
  <c r="Q2703" i="1" s="1"/>
  <c r="R2703" i="1"/>
  <c r="S2703" i="1"/>
  <c r="T2703" i="1"/>
  <c r="U2703" i="1"/>
  <c r="W2703" i="1"/>
  <c r="X2703" i="1"/>
  <c r="Y2703" i="1"/>
  <c r="Z2703" i="1"/>
  <c r="AA2703" i="1"/>
  <c r="AB2703" i="1"/>
  <c r="AC2703" i="1"/>
  <c r="AE2703" i="1"/>
  <c r="AF2703" i="1"/>
  <c r="AG2703" i="1" s="1"/>
  <c r="AH2703" i="1"/>
  <c r="AI2703" i="1"/>
  <c r="AJ2703" i="1"/>
  <c r="AK2703" i="1" s="1"/>
  <c r="AL2703" i="1" s="1"/>
  <c r="AN2703" i="1"/>
  <c r="AO2703" i="1" s="1"/>
  <c r="AP2703" i="1" s="1"/>
  <c r="AQ2703" i="1"/>
  <c r="AR2703" i="1"/>
  <c r="M2704" i="1"/>
  <c r="V2704" i="1" s="1"/>
  <c r="N2704" i="1"/>
  <c r="O2704" i="1"/>
  <c r="P2704" i="1"/>
  <c r="Q2704" i="1" s="1"/>
  <c r="R2704" i="1"/>
  <c r="S2704" i="1"/>
  <c r="T2704" i="1"/>
  <c r="U2704" i="1"/>
  <c r="W2704" i="1"/>
  <c r="X2704" i="1"/>
  <c r="Y2704" i="1"/>
  <c r="Z2704" i="1"/>
  <c r="AA2704" i="1"/>
  <c r="AD2704" i="1" s="1"/>
  <c r="AB2704" i="1"/>
  <c r="AC2704" i="1"/>
  <c r="AE2704" i="1"/>
  <c r="AF2704" i="1"/>
  <c r="AG2704" i="1" s="1"/>
  <c r="AH2704" i="1"/>
  <c r="AJ2704" i="1"/>
  <c r="AI2704" i="1" s="1"/>
  <c r="AK2704" i="1"/>
  <c r="AL2704" i="1" s="1"/>
  <c r="AN2704" i="1"/>
  <c r="AO2704" i="1" s="1"/>
  <c r="AP2704" i="1" s="1"/>
  <c r="AQ2704" i="1"/>
  <c r="AR2704" i="1"/>
  <c r="M2705" i="1"/>
  <c r="V2705" i="1" s="1"/>
  <c r="N2705" i="1"/>
  <c r="O2705" i="1"/>
  <c r="P2705" i="1"/>
  <c r="Q2705" i="1"/>
  <c r="R2705" i="1"/>
  <c r="S2705" i="1"/>
  <c r="T2705" i="1"/>
  <c r="U2705" i="1"/>
  <c r="W2705" i="1"/>
  <c r="X2705" i="1"/>
  <c r="Y2705" i="1"/>
  <c r="Z2705" i="1"/>
  <c r="AA2705" i="1"/>
  <c r="AB2705" i="1"/>
  <c r="AC2705" i="1"/>
  <c r="AE2705" i="1"/>
  <c r="AF2705" i="1"/>
  <c r="AG2705" i="1" s="1"/>
  <c r="AH2705" i="1"/>
  <c r="AI2705" i="1"/>
  <c r="AJ2705" i="1"/>
  <c r="AK2705" i="1" s="1"/>
  <c r="AL2705" i="1" s="1"/>
  <c r="AN2705" i="1"/>
  <c r="AO2705" i="1" s="1"/>
  <c r="AP2705" i="1" s="1"/>
  <c r="AQ2705" i="1"/>
  <c r="AR2705" i="1"/>
  <c r="M2706" i="1"/>
  <c r="V2706" i="1" s="1"/>
  <c r="N2706" i="1"/>
  <c r="O2706" i="1"/>
  <c r="P2706" i="1"/>
  <c r="Q2706" i="1" s="1"/>
  <c r="R2706" i="1"/>
  <c r="S2706" i="1"/>
  <c r="T2706" i="1"/>
  <c r="U2706" i="1"/>
  <c r="W2706" i="1"/>
  <c r="X2706" i="1"/>
  <c r="Y2706" i="1"/>
  <c r="Z2706" i="1"/>
  <c r="AA2706" i="1"/>
  <c r="AB2706" i="1"/>
  <c r="AC2706" i="1"/>
  <c r="AE2706" i="1"/>
  <c r="AF2706" i="1"/>
  <c r="AG2706" i="1"/>
  <c r="AH2706" i="1"/>
  <c r="AJ2706" i="1"/>
  <c r="AI2706" i="1" s="1"/>
  <c r="AN2706" i="1"/>
  <c r="AO2706" i="1" s="1"/>
  <c r="AP2706" i="1" s="1"/>
  <c r="AQ2706" i="1"/>
  <c r="AR2706" i="1"/>
  <c r="M2707" i="1"/>
  <c r="V2707" i="1" s="1"/>
  <c r="N2707" i="1"/>
  <c r="O2707" i="1"/>
  <c r="P2707" i="1"/>
  <c r="Q2707" i="1" s="1"/>
  <c r="R2707" i="1"/>
  <c r="S2707" i="1"/>
  <c r="T2707" i="1"/>
  <c r="U2707" i="1"/>
  <c r="W2707" i="1"/>
  <c r="X2707" i="1"/>
  <c r="Y2707" i="1"/>
  <c r="Z2707" i="1"/>
  <c r="AA2707" i="1"/>
  <c r="AB2707" i="1"/>
  <c r="AC2707" i="1"/>
  <c r="AE2707" i="1"/>
  <c r="AF2707" i="1"/>
  <c r="AG2707" i="1" s="1"/>
  <c r="AH2707" i="1"/>
  <c r="AJ2707" i="1"/>
  <c r="AI2707" i="1" s="1"/>
  <c r="AN2707" i="1"/>
  <c r="AO2707" i="1" s="1"/>
  <c r="AP2707" i="1" s="1"/>
  <c r="AQ2707" i="1"/>
  <c r="AR2707" i="1"/>
  <c r="M2708" i="1"/>
  <c r="V2708" i="1" s="1"/>
  <c r="N2708" i="1"/>
  <c r="O2708" i="1"/>
  <c r="P2708" i="1"/>
  <c r="Q2708" i="1" s="1"/>
  <c r="R2708" i="1"/>
  <c r="S2708" i="1"/>
  <c r="T2708" i="1"/>
  <c r="U2708" i="1"/>
  <c r="W2708" i="1"/>
  <c r="X2708" i="1"/>
  <c r="Y2708" i="1"/>
  <c r="Z2708" i="1"/>
  <c r="AA2708" i="1"/>
  <c r="AB2708" i="1"/>
  <c r="AC2708" i="1"/>
  <c r="AE2708" i="1"/>
  <c r="AF2708" i="1"/>
  <c r="AG2708" i="1" s="1"/>
  <c r="AH2708" i="1"/>
  <c r="AJ2708" i="1"/>
  <c r="AI2708" i="1" s="1"/>
  <c r="AN2708" i="1"/>
  <c r="AO2708" i="1" s="1"/>
  <c r="AP2708" i="1" s="1"/>
  <c r="AQ2708" i="1"/>
  <c r="AR2708" i="1"/>
  <c r="M2709" i="1"/>
  <c r="V2709" i="1" s="1"/>
  <c r="N2709" i="1"/>
  <c r="O2709" i="1"/>
  <c r="P2709" i="1"/>
  <c r="Q2709" i="1" s="1"/>
  <c r="R2709" i="1"/>
  <c r="S2709" i="1"/>
  <c r="T2709" i="1"/>
  <c r="U2709" i="1"/>
  <c r="W2709" i="1"/>
  <c r="X2709" i="1"/>
  <c r="Y2709" i="1"/>
  <c r="Z2709" i="1"/>
  <c r="AA2709" i="1"/>
  <c r="AB2709" i="1"/>
  <c r="AC2709" i="1"/>
  <c r="AE2709" i="1"/>
  <c r="AF2709" i="1"/>
  <c r="AG2709" i="1"/>
  <c r="AH2709" i="1"/>
  <c r="AI2709" i="1"/>
  <c r="AJ2709" i="1"/>
  <c r="AK2709" i="1"/>
  <c r="AL2709" i="1" s="1"/>
  <c r="AN2709" i="1"/>
  <c r="AO2709" i="1" s="1"/>
  <c r="AP2709" i="1" s="1"/>
  <c r="AQ2709" i="1"/>
  <c r="AR2709" i="1"/>
  <c r="M2710" i="1"/>
  <c r="V2710" i="1" s="1"/>
  <c r="N2710" i="1"/>
  <c r="O2710" i="1"/>
  <c r="P2710" i="1"/>
  <c r="Q2710" i="1"/>
  <c r="R2710" i="1"/>
  <c r="S2710" i="1"/>
  <c r="T2710" i="1"/>
  <c r="U2710" i="1"/>
  <c r="W2710" i="1"/>
  <c r="X2710" i="1"/>
  <c r="Y2710" i="1"/>
  <c r="Z2710" i="1"/>
  <c r="AA2710" i="1"/>
  <c r="AD2710" i="1" s="1"/>
  <c r="AB2710" i="1"/>
  <c r="AC2710" i="1"/>
  <c r="AE2710" i="1"/>
  <c r="AF2710" i="1"/>
  <c r="AG2710" i="1" s="1"/>
  <c r="AH2710" i="1"/>
  <c r="AJ2710" i="1"/>
  <c r="AI2710" i="1" s="1"/>
  <c r="AN2710" i="1"/>
  <c r="AO2710" i="1" s="1"/>
  <c r="AP2710" i="1" s="1"/>
  <c r="AQ2710" i="1"/>
  <c r="AR2710" i="1"/>
  <c r="M2711" i="1"/>
  <c r="V2711" i="1" s="1"/>
  <c r="N2711" i="1"/>
  <c r="O2711" i="1"/>
  <c r="P2711" i="1"/>
  <c r="Q2711" i="1" s="1"/>
  <c r="R2711" i="1"/>
  <c r="S2711" i="1"/>
  <c r="T2711" i="1"/>
  <c r="U2711" i="1"/>
  <c r="W2711" i="1"/>
  <c r="X2711" i="1"/>
  <c r="Y2711" i="1"/>
  <c r="Z2711" i="1"/>
  <c r="AA2711" i="1"/>
  <c r="AB2711" i="1"/>
  <c r="AC2711" i="1"/>
  <c r="AE2711" i="1"/>
  <c r="AF2711" i="1"/>
  <c r="AG2711" i="1" s="1"/>
  <c r="AH2711" i="1"/>
  <c r="AI2711" i="1"/>
  <c r="AJ2711" i="1"/>
  <c r="AK2711" i="1" s="1"/>
  <c r="AL2711" i="1" s="1"/>
  <c r="AN2711" i="1"/>
  <c r="AO2711" i="1" s="1"/>
  <c r="AP2711" i="1" s="1"/>
  <c r="AQ2711" i="1"/>
  <c r="AR2711" i="1"/>
  <c r="M2712" i="1"/>
  <c r="V2712" i="1" s="1"/>
  <c r="N2712" i="1"/>
  <c r="O2712" i="1"/>
  <c r="P2712" i="1"/>
  <c r="Q2712" i="1" s="1"/>
  <c r="R2712" i="1"/>
  <c r="S2712" i="1"/>
  <c r="T2712" i="1"/>
  <c r="U2712" i="1"/>
  <c r="W2712" i="1"/>
  <c r="X2712" i="1"/>
  <c r="Y2712" i="1"/>
  <c r="Z2712" i="1"/>
  <c r="AA2712" i="1"/>
  <c r="AD2712" i="1" s="1"/>
  <c r="AB2712" i="1"/>
  <c r="AC2712" i="1"/>
  <c r="AE2712" i="1"/>
  <c r="AF2712" i="1"/>
  <c r="AG2712" i="1" s="1"/>
  <c r="AH2712" i="1"/>
  <c r="AJ2712" i="1"/>
  <c r="AI2712" i="1" s="1"/>
  <c r="AK2712" i="1"/>
  <c r="AL2712" i="1" s="1"/>
  <c r="AN2712" i="1"/>
  <c r="AO2712" i="1" s="1"/>
  <c r="AP2712" i="1" s="1"/>
  <c r="AQ2712" i="1"/>
  <c r="AR2712" i="1"/>
  <c r="M2713" i="1"/>
  <c r="V2713" i="1" s="1"/>
  <c r="N2713" i="1"/>
  <c r="O2713" i="1"/>
  <c r="P2713" i="1"/>
  <c r="Q2713" i="1"/>
  <c r="R2713" i="1"/>
  <c r="S2713" i="1"/>
  <c r="T2713" i="1"/>
  <c r="U2713" i="1"/>
  <c r="W2713" i="1"/>
  <c r="X2713" i="1"/>
  <c r="Y2713" i="1"/>
  <c r="Z2713" i="1"/>
  <c r="AA2713" i="1"/>
  <c r="AB2713" i="1"/>
  <c r="AC2713" i="1"/>
  <c r="AE2713" i="1"/>
  <c r="AF2713" i="1"/>
  <c r="AG2713" i="1" s="1"/>
  <c r="AH2713" i="1"/>
  <c r="AI2713" i="1"/>
  <c r="AJ2713" i="1"/>
  <c r="AK2713" i="1" s="1"/>
  <c r="AL2713" i="1" s="1"/>
  <c r="AN2713" i="1"/>
  <c r="AO2713" i="1" s="1"/>
  <c r="AP2713" i="1" s="1"/>
  <c r="AQ2713" i="1"/>
  <c r="AR2713" i="1"/>
  <c r="M2714" i="1"/>
  <c r="V2714" i="1" s="1"/>
  <c r="N2714" i="1"/>
  <c r="O2714" i="1"/>
  <c r="P2714" i="1"/>
  <c r="Q2714" i="1" s="1"/>
  <c r="R2714" i="1"/>
  <c r="S2714" i="1"/>
  <c r="T2714" i="1"/>
  <c r="U2714" i="1"/>
  <c r="W2714" i="1"/>
  <c r="X2714" i="1"/>
  <c r="Y2714" i="1"/>
  <c r="Z2714" i="1"/>
  <c r="AA2714" i="1"/>
  <c r="AB2714" i="1"/>
  <c r="AC2714" i="1"/>
  <c r="AE2714" i="1"/>
  <c r="AF2714" i="1"/>
  <c r="AG2714" i="1"/>
  <c r="AH2714" i="1"/>
  <c r="AJ2714" i="1"/>
  <c r="AI2714" i="1" s="1"/>
  <c r="AN2714" i="1"/>
  <c r="AO2714" i="1" s="1"/>
  <c r="AP2714" i="1" s="1"/>
  <c r="AQ2714" i="1"/>
  <c r="AR2714" i="1"/>
  <c r="M2715" i="1"/>
  <c r="V2715" i="1" s="1"/>
  <c r="N2715" i="1"/>
  <c r="O2715" i="1"/>
  <c r="P2715" i="1"/>
  <c r="Q2715" i="1" s="1"/>
  <c r="R2715" i="1"/>
  <c r="S2715" i="1"/>
  <c r="T2715" i="1"/>
  <c r="U2715" i="1"/>
  <c r="W2715" i="1"/>
  <c r="X2715" i="1"/>
  <c r="Y2715" i="1"/>
  <c r="Z2715" i="1"/>
  <c r="AA2715" i="1"/>
  <c r="AB2715" i="1"/>
  <c r="AC2715" i="1"/>
  <c r="AE2715" i="1"/>
  <c r="AF2715" i="1"/>
  <c r="AG2715" i="1" s="1"/>
  <c r="AH2715" i="1"/>
  <c r="AJ2715" i="1"/>
  <c r="AI2715" i="1" s="1"/>
  <c r="AN2715" i="1"/>
  <c r="AO2715" i="1" s="1"/>
  <c r="AP2715" i="1" s="1"/>
  <c r="AQ2715" i="1"/>
  <c r="AR2715" i="1"/>
  <c r="M2716" i="1"/>
  <c r="V2716" i="1" s="1"/>
  <c r="N2716" i="1"/>
  <c r="O2716" i="1"/>
  <c r="P2716" i="1"/>
  <c r="Q2716" i="1" s="1"/>
  <c r="R2716" i="1"/>
  <c r="S2716" i="1"/>
  <c r="T2716" i="1"/>
  <c r="U2716" i="1"/>
  <c r="W2716" i="1"/>
  <c r="X2716" i="1"/>
  <c r="Y2716" i="1"/>
  <c r="Z2716" i="1"/>
  <c r="AA2716" i="1"/>
  <c r="AB2716" i="1"/>
  <c r="AC2716" i="1"/>
  <c r="AE2716" i="1"/>
  <c r="AF2716" i="1"/>
  <c r="AG2716" i="1" s="1"/>
  <c r="AH2716" i="1"/>
  <c r="AJ2716" i="1"/>
  <c r="AI2716" i="1" s="1"/>
  <c r="AN2716" i="1"/>
  <c r="AO2716" i="1" s="1"/>
  <c r="AP2716" i="1" s="1"/>
  <c r="AQ2716" i="1"/>
  <c r="AR2716" i="1"/>
  <c r="M2717" i="1"/>
  <c r="V2717" i="1" s="1"/>
  <c r="N2717" i="1"/>
  <c r="O2717" i="1"/>
  <c r="P2717" i="1"/>
  <c r="Q2717" i="1" s="1"/>
  <c r="R2717" i="1"/>
  <c r="S2717" i="1"/>
  <c r="T2717" i="1"/>
  <c r="U2717" i="1"/>
  <c r="W2717" i="1"/>
  <c r="X2717" i="1"/>
  <c r="Y2717" i="1"/>
  <c r="Z2717" i="1"/>
  <c r="AA2717" i="1"/>
  <c r="AB2717" i="1"/>
  <c r="AC2717" i="1"/>
  <c r="AE2717" i="1"/>
  <c r="AF2717" i="1"/>
  <c r="AG2717" i="1"/>
  <c r="AH2717" i="1"/>
  <c r="AI2717" i="1"/>
  <c r="AJ2717" i="1"/>
  <c r="AK2717" i="1"/>
  <c r="AL2717" i="1" s="1"/>
  <c r="AN2717" i="1"/>
  <c r="AO2717" i="1" s="1"/>
  <c r="AP2717" i="1" s="1"/>
  <c r="AQ2717" i="1"/>
  <c r="AR2717" i="1"/>
  <c r="M2718" i="1"/>
  <c r="V2718" i="1" s="1"/>
  <c r="N2718" i="1"/>
  <c r="O2718" i="1"/>
  <c r="P2718" i="1"/>
  <c r="Q2718" i="1"/>
  <c r="R2718" i="1"/>
  <c r="S2718" i="1"/>
  <c r="T2718" i="1"/>
  <c r="U2718" i="1"/>
  <c r="W2718" i="1"/>
  <c r="X2718" i="1"/>
  <c r="Y2718" i="1"/>
  <c r="Z2718" i="1"/>
  <c r="AA2718" i="1"/>
  <c r="AD2718" i="1" s="1"/>
  <c r="AB2718" i="1"/>
  <c r="AC2718" i="1"/>
  <c r="AE2718" i="1"/>
  <c r="AF2718" i="1"/>
  <c r="AG2718" i="1" s="1"/>
  <c r="AH2718" i="1"/>
  <c r="AJ2718" i="1"/>
  <c r="AI2718" i="1" s="1"/>
  <c r="AN2718" i="1"/>
  <c r="AO2718" i="1" s="1"/>
  <c r="AP2718" i="1" s="1"/>
  <c r="AQ2718" i="1"/>
  <c r="AR2718" i="1"/>
  <c r="M2719" i="1"/>
  <c r="V2719" i="1" s="1"/>
  <c r="N2719" i="1"/>
  <c r="O2719" i="1"/>
  <c r="P2719" i="1"/>
  <c r="Q2719" i="1" s="1"/>
  <c r="R2719" i="1"/>
  <c r="S2719" i="1"/>
  <c r="T2719" i="1"/>
  <c r="U2719" i="1"/>
  <c r="W2719" i="1"/>
  <c r="X2719" i="1"/>
  <c r="Y2719" i="1"/>
  <c r="Z2719" i="1"/>
  <c r="AA2719" i="1"/>
  <c r="AB2719" i="1"/>
  <c r="AC2719" i="1"/>
  <c r="AE2719" i="1"/>
  <c r="AF2719" i="1"/>
  <c r="AG2719" i="1" s="1"/>
  <c r="AH2719" i="1"/>
  <c r="AI2719" i="1"/>
  <c r="AJ2719" i="1"/>
  <c r="AK2719" i="1" s="1"/>
  <c r="AL2719" i="1" s="1"/>
  <c r="AN2719" i="1"/>
  <c r="AO2719" i="1" s="1"/>
  <c r="AP2719" i="1" s="1"/>
  <c r="AQ2719" i="1"/>
  <c r="AR2719" i="1"/>
  <c r="M2720" i="1"/>
  <c r="V2720" i="1" s="1"/>
  <c r="N2720" i="1"/>
  <c r="O2720" i="1"/>
  <c r="P2720" i="1"/>
  <c r="Q2720" i="1" s="1"/>
  <c r="R2720" i="1"/>
  <c r="S2720" i="1"/>
  <c r="T2720" i="1"/>
  <c r="U2720" i="1"/>
  <c r="W2720" i="1"/>
  <c r="X2720" i="1"/>
  <c r="Y2720" i="1"/>
  <c r="Z2720" i="1"/>
  <c r="AA2720" i="1"/>
  <c r="AD2720" i="1" s="1"/>
  <c r="AB2720" i="1"/>
  <c r="AC2720" i="1"/>
  <c r="AE2720" i="1"/>
  <c r="AF2720" i="1"/>
  <c r="AG2720" i="1" s="1"/>
  <c r="AH2720" i="1"/>
  <c r="AJ2720" i="1"/>
  <c r="AI2720" i="1" s="1"/>
  <c r="AK2720" i="1"/>
  <c r="AL2720" i="1" s="1"/>
  <c r="AN2720" i="1"/>
  <c r="AO2720" i="1" s="1"/>
  <c r="AP2720" i="1" s="1"/>
  <c r="AQ2720" i="1"/>
  <c r="AR2720" i="1"/>
  <c r="M2721" i="1"/>
  <c r="V2721" i="1" s="1"/>
  <c r="N2721" i="1"/>
  <c r="O2721" i="1"/>
  <c r="P2721" i="1"/>
  <c r="Q2721" i="1"/>
  <c r="R2721" i="1"/>
  <c r="S2721" i="1"/>
  <c r="T2721" i="1"/>
  <c r="U2721" i="1"/>
  <c r="W2721" i="1"/>
  <c r="X2721" i="1"/>
  <c r="Y2721" i="1"/>
  <c r="Z2721" i="1"/>
  <c r="AA2721" i="1"/>
  <c r="AB2721" i="1"/>
  <c r="AC2721" i="1"/>
  <c r="AE2721" i="1"/>
  <c r="AF2721" i="1"/>
  <c r="AG2721" i="1" s="1"/>
  <c r="AH2721" i="1"/>
  <c r="AI2721" i="1"/>
  <c r="AJ2721" i="1"/>
  <c r="AK2721" i="1" s="1"/>
  <c r="AL2721" i="1" s="1"/>
  <c r="AN2721" i="1"/>
  <c r="AO2721" i="1" s="1"/>
  <c r="AP2721" i="1" s="1"/>
  <c r="AQ2721" i="1"/>
  <c r="AR2721" i="1"/>
  <c r="M2722" i="1"/>
  <c r="V2722" i="1" s="1"/>
  <c r="N2722" i="1"/>
  <c r="O2722" i="1"/>
  <c r="P2722" i="1"/>
  <c r="Q2722" i="1" s="1"/>
  <c r="R2722" i="1"/>
  <c r="S2722" i="1"/>
  <c r="T2722" i="1"/>
  <c r="U2722" i="1"/>
  <c r="W2722" i="1"/>
  <c r="X2722" i="1"/>
  <c r="Y2722" i="1"/>
  <c r="Z2722" i="1"/>
  <c r="AA2722" i="1"/>
  <c r="AB2722" i="1"/>
  <c r="AC2722" i="1"/>
  <c r="AE2722" i="1"/>
  <c r="AF2722" i="1"/>
  <c r="AG2722" i="1"/>
  <c r="AH2722" i="1"/>
  <c r="AJ2722" i="1"/>
  <c r="AI2722" i="1" s="1"/>
  <c r="AN2722" i="1"/>
  <c r="AO2722" i="1" s="1"/>
  <c r="AP2722" i="1" s="1"/>
  <c r="AQ2722" i="1"/>
  <c r="AR2722" i="1"/>
  <c r="M2723" i="1"/>
  <c r="V2723" i="1" s="1"/>
  <c r="N2723" i="1"/>
  <c r="O2723" i="1"/>
  <c r="P2723" i="1"/>
  <c r="Q2723" i="1" s="1"/>
  <c r="R2723" i="1"/>
  <c r="S2723" i="1"/>
  <c r="T2723" i="1"/>
  <c r="U2723" i="1"/>
  <c r="W2723" i="1"/>
  <c r="X2723" i="1"/>
  <c r="Y2723" i="1"/>
  <c r="Z2723" i="1"/>
  <c r="AA2723" i="1"/>
  <c r="AB2723" i="1"/>
  <c r="AC2723" i="1"/>
  <c r="AE2723" i="1"/>
  <c r="AF2723" i="1"/>
  <c r="AG2723" i="1" s="1"/>
  <c r="AH2723" i="1"/>
  <c r="AJ2723" i="1"/>
  <c r="AI2723" i="1" s="1"/>
  <c r="AN2723" i="1"/>
  <c r="AO2723" i="1" s="1"/>
  <c r="AP2723" i="1" s="1"/>
  <c r="AQ2723" i="1"/>
  <c r="AR2723" i="1"/>
  <c r="M2724" i="1"/>
  <c r="V2724" i="1" s="1"/>
  <c r="N2724" i="1"/>
  <c r="O2724" i="1"/>
  <c r="P2724" i="1"/>
  <c r="Q2724" i="1" s="1"/>
  <c r="R2724" i="1"/>
  <c r="S2724" i="1"/>
  <c r="T2724" i="1"/>
  <c r="U2724" i="1"/>
  <c r="W2724" i="1"/>
  <c r="X2724" i="1"/>
  <c r="Y2724" i="1"/>
  <c r="Z2724" i="1"/>
  <c r="AA2724" i="1"/>
  <c r="AB2724" i="1"/>
  <c r="AC2724" i="1"/>
  <c r="AE2724" i="1"/>
  <c r="AF2724" i="1"/>
  <c r="AG2724" i="1" s="1"/>
  <c r="AH2724" i="1"/>
  <c r="AJ2724" i="1"/>
  <c r="AI2724" i="1" s="1"/>
  <c r="AN2724" i="1"/>
  <c r="AO2724" i="1" s="1"/>
  <c r="AP2724" i="1" s="1"/>
  <c r="AQ2724" i="1"/>
  <c r="AR2724" i="1"/>
  <c r="M2725" i="1"/>
  <c r="V2725" i="1" s="1"/>
  <c r="N2725" i="1"/>
  <c r="O2725" i="1"/>
  <c r="P2725" i="1"/>
  <c r="Q2725" i="1" s="1"/>
  <c r="R2725" i="1"/>
  <c r="S2725" i="1"/>
  <c r="T2725" i="1"/>
  <c r="U2725" i="1"/>
  <c r="W2725" i="1"/>
  <c r="X2725" i="1"/>
  <c r="Y2725" i="1"/>
  <c r="Z2725" i="1"/>
  <c r="AA2725" i="1"/>
  <c r="AB2725" i="1"/>
  <c r="AC2725" i="1"/>
  <c r="AE2725" i="1"/>
  <c r="AF2725" i="1"/>
  <c r="AG2725" i="1"/>
  <c r="AH2725" i="1"/>
  <c r="AI2725" i="1"/>
  <c r="AJ2725" i="1"/>
  <c r="AK2725" i="1"/>
  <c r="AL2725" i="1" s="1"/>
  <c r="AN2725" i="1"/>
  <c r="AO2725" i="1" s="1"/>
  <c r="AP2725" i="1" s="1"/>
  <c r="AQ2725" i="1"/>
  <c r="AR2725" i="1"/>
  <c r="M2726" i="1"/>
  <c r="V2726" i="1" s="1"/>
  <c r="N2726" i="1"/>
  <c r="O2726" i="1"/>
  <c r="P2726" i="1"/>
  <c r="Q2726" i="1"/>
  <c r="R2726" i="1"/>
  <c r="S2726" i="1"/>
  <c r="T2726" i="1"/>
  <c r="U2726" i="1"/>
  <c r="W2726" i="1"/>
  <c r="X2726" i="1"/>
  <c r="Y2726" i="1"/>
  <c r="Z2726" i="1"/>
  <c r="AA2726" i="1"/>
  <c r="AD2726" i="1" s="1"/>
  <c r="AB2726" i="1"/>
  <c r="AC2726" i="1"/>
  <c r="AE2726" i="1"/>
  <c r="AF2726" i="1"/>
  <c r="AG2726" i="1" s="1"/>
  <c r="AH2726" i="1"/>
  <c r="AJ2726" i="1"/>
  <c r="AI2726" i="1" s="1"/>
  <c r="AN2726" i="1"/>
  <c r="AO2726" i="1" s="1"/>
  <c r="AP2726" i="1" s="1"/>
  <c r="AQ2726" i="1"/>
  <c r="AR2726" i="1"/>
  <c r="M2727" i="1"/>
  <c r="V2727" i="1" s="1"/>
  <c r="N2727" i="1"/>
  <c r="O2727" i="1"/>
  <c r="P2727" i="1"/>
  <c r="Q2727" i="1" s="1"/>
  <c r="R2727" i="1"/>
  <c r="S2727" i="1"/>
  <c r="T2727" i="1"/>
  <c r="U2727" i="1"/>
  <c r="W2727" i="1"/>
  <c r="X2727" i="1"/>
  <c r="Y2727" i="1"/>
  <c r="Z2727" i="1"/>
  <c r="AA2727" i="1"/>
  <c r="AB2727" i="1"/>
  <c r="AC2727" i="1"/>
  <c r="AE2727" i="1"/>
  <c r="AF2727" i="1"/>
  <c r="AG2727" i="1" s="1"/>
  <c r="AH2727" i="1"/>
  <c r="AI2727" i="1"/>
  <c r="AJ2727" i="1"/>
  <c r="AK2727" i="1" s="1"/>
  <c r="AL2727" i="1" s="1"/>
  <c r="AN2727" i="1"/>
  <c r="AO2727" i="1" s="1"/>
  <c r="AP2727" i="1" s="1"/>
  <c r="AQ2727" i="1"/>
  <c r="AR2727" i="1"/>
  <c r="M2728" i="1"/>
  <c r="V2728" i="1" s="1"/>
  <c r="N2728" i="1"/>
  <c r="O2728" i="1"/>
  <c r="P2728" i="1"/>
  <c r="Q2728" i="1" s="1"/>
  <c r="R2728" i="1"/>
  <c r="S2728" i="1"/>
  <c r="T2728" i="1"/>
  <c r="U2728" i="1"/>
  <c r="W2728" i="1"/>
  <c r="X2728" i="1"/>
  <c r="Y2728" i="1"/>
  <c r="Z2728" i="1"/>
  <c r="AA2728" i="1"/>
  <c r="AD2728" i="1" s="1"/>
  <c r="AB2728" i="1"/>
  <c r="AC2728" i="1"/>
  <c r="AE2728" i="1"/>
  <c r="AF2728" i="1"/>
  <c r="AG2728" i="1" s="1"/>
  <c r="AH2728" i="1"/>
  <c r="AJ2728" i="1"/>
  <c r="AI2728" i="1" s="1"/>
  <c r="AK2728" i="1"/>
  <c r="AL2728" i="1" s="1"/>
  <c r="AN2728" i="1"/>
  <c r="AO2728" i="1" s="1"/>
  <c r="AP2728" i="1" s="1"/>
  <c r="AQ2728" i="1"/>
  <c r="AR2728" i="1"/>
  <c r="M2729" i="1"/>
  <c r="V2729" i="1" s="1"/>
  <c r="N2729" i="1"/>
  <c r="O2729" i="1"/>
  <c r="P2729" i="1"/>
  <c r="Q2729" i="1"/>
  <c r="R2729" i="1"/>
  <c r="S2729" i="1"/>
  <c r="T2729" i="1"/>
  <c r="U2729" i="1"/>
  <c r="W2729" i="1"/>
  <c r="X2729" i="1"/>
  <c r="Y2729" i="1"/>
  <c r="Z2729" i="1"/>
  <c r="AA2729" i="1"/>
  <c r="AB2729" i="1"/>
  <c r="AC2729" i="1"/>
  <c r="AE2729" i="1"/>
  <c r="AF2729" i="1"/>
  <c r="AG2729" i="1" s="1"/>
  <c r="AH2729" i="1"/>
  <c r="AI2729" i="1"/>
  <c r="AJ2729" i="1"/>
  <c r="AK2729" i="1" s="1"/>
  <c r="AL2729" i="1" s="1"/>
  <c r="AN2729" i="1"/>
  <c r="AO2729" i="1" s="1"/>
  <c r="AP2729" i="1" s="1"/>
  <c r="AQ2729" i="1"/>
  <c r="AR2729" i="1"/>
  <c r="M2730" i="1"/>
  <c r="V2730" i="1" s="1"/>
  <c r="N2730" i="1"/>
  <c r="O2730" i="1"/>
  <c r="P2730" i="1"/>
  <c r="Q2730" i="1" s="1"/>
  <c r="R2730" i="1"/>
  <c r="S2730" i="1"/>
  <c r="T2730" i="1"/>
  <c r="U2730" i="1"/>
  <c r="W2730" i="1"/>
  <c r="X2730" i="1"/>
  <c r="Y2730" i="1"/>
  <c r="Z2730" i="1"/>
  <c r="AA2730" i="1"/>
  <c r="AB2730" i="1"/>
  <c r="AC2730" i="1"/>
  <c r="AE2730" i="1"/>
  <c r="AF2730" i="1"/>
  <c r="AG2730" i="1"/>
  <c r="AH2730" i="1"/>
  <c r="AJ2730" i="1"/>
  <c r="AI2730" i="1" s="1"/>
  <c r="AN2730" i="1"/>
  <c r="AO2730" i="1" s="1"/>
  <c r="AP2730" i="1" s="1"/>
  <c r="AQ2730" i="1"/>
  <c r="AR2730" i="1"/>
  <c r="M2731" i="1"/>
  <c r="V2731" i="1" s="1"/>
  <c r="N2731" i="1"/>
  <c r="O2731" i="1"/>
  <c r="P2731" i="1"/>
  <c r="Q2731" i="1" s="1"/>
  <c r="R2731" i="1"/>
  <c r="S2731" i="1"/>
  <c r="T2731" i="1"/>
  <c r="U2731" i="1"/>
  <c r="W2731" i="1"/>
  <c r="X2731" i="1"/>
  <c r="Y2731" i="1"/>
  <c r="Z2731" i="1"/>
  <c r="AA2731" i="1"/>
  <c r="AB2731" i="1"/>
  <c r="AC2731" i="1"/>
  <c r="AE2731" i="1"/>
  <c r="AF2731" i="1"/>
  <c r="AG2731" i="1" s="1"/>
  <c r="AH2731" i="1"/>
  <c r="AJ2731" i="1"/>
  <c r="AI2731" i="1" s="1"/>
  <c r="AN2731" i="1"/>
  <c r="AO2731" i="1" s="1"/>
  <c r="AP2731" i="1" s="1"/>
  <c r="AQ2731" i="1"/>
  <c r="AR2731" i="1"/>
  <c r="M2732" i="1"/>
  <c r="V2732" i="1" s="1"/>
  <c r="N2732" i="1"/>
  <c r="O2732" i="1"/>
  <c r="P2732" i="1"/>
  <c r="Q2732" i="1" s="1"/>
  <c r="R2732" i="1"/>
  <c r="S2732" i="1"/>
  <c r="T2732" i="1"/>
  <c r="U2732" i="1"/>
  <c r="W2732" i="1"/>
  <c r="X2732" i="1"/>
  <c r="Y2732" i="1"/>
  <c r="Z2732" i="1"/>
  <c r="AA2732" i="1"/>
  <c r="AB2732" i="1"/>
  <c r="AC2732" i="1"/>
  <c r="AE2732" i="1"/>
  <c r="AF2732" i="1"/>
  <c r="AG2732" i="1" s="1"/>
  <c r="AH2732" i="1"/>
  <c r="AJ2732" i="1"/>
  <c r="AI2732" i="1" s="1"/>
  <c r="AN2732" i="1"/>
  <c r="AO2732" i="1" s="1"/>
  <c r="AP2732" i="1" s="1"/>
  <c r="AQ2732" i="1"/>
  <c r="AR2732" i="1"/>
  <c r="M2733" i="1"/>
  <c r="V2733" i="1" s="1"/>
  <c r="N2733" i="1"/>
  <c r="O2733" i="1"/>
  <c r="P2733" i="1"/>
  <c r="Q2733" i="1" s="1"/>
  <c r="R2733" i="1"/>
  <c r="S2733" i="1"/>
  <c r="T2733" i="1"/>
  <c r="U2733" i="1"/>
  <c r="W2733" i="1"/>
  <c r="X2733" i="1"/>
  <c r="Y2733" i="1"/>
  <c r="Z2733" i="1"/>
  <c r="AA2733" i="1"/>
  <c r="AB2733" i="1"/>
  <c r="AC2733" i="1"/>
  <c r="AE2733" i="1"/>
  <c r="AF2733" i="1"/>
  <c r="AG2733" i="1"/>
  <c r="AH2733" i="1"/>
  <c r="AI2733" i="1"/>
  <c r="AJ2733" i="1"/>
  <c r="AK2733" i="1"/>
  <c r="AL2733" i="1" s="1"/>
  <c r="AN2733" i="1"/>
  <c r="AO2733" i="1" s="1"/>
  <c r="AP2733" i="1" s="1"/>
  <c r="AQ2733" i="1"/>
  <c r="AR2733" i="1"/>
  <c r="M2734" i="1"/>
  <c r="V2734" i="1" s="1"/>
  <c r="N2734" i="1"/>
  <c r="O2734" i="1"/>
  <c r="P2734" i="1"/>
  <c r="Q2734" i="1"/>
  <c r="R2734" i="1"/>
  <c r="S2734" i="1"/>
  <c r="T2734" i="1"/>
  <c r="U2734" i="1"/>
  <c r="W2734" i="1"/>
  <c r="X2734" i="1"/>
  <c r="Y2734" i="1"/>
  <c r="Z2734" i="1"/>
  <c r="AA2734" i="1"/>
  <c r="AD2734" i="1" s="1"/>
  <c r="AB2734" i="1"/>
  <c r="AC2734" i="1"/>
  <c r="AE2734" i="1"/>
  <c r="AF2734" i="1"/>
  <c r="AG2734" i="1" s="1"/>
  <c r="AH2734" i="1"/>
  <c r="AJ2734" i="1"/>
  <c r="AI2734" i="1" s="1"/>
  <c r="AN2734" i="1"/>
  <c r="AO2734" i="1" s="1"/>
  <c r="AP2734" i="1" s="1"/>
  <c r="AQ2734" i="1"/>
  <c r="AR2734" i="1"/>
  <c r="M2735" i="1"/>
  <c r="V2735" i="1" s="1"/>
  <c r="N2735" i="1"/>
  <c r="O2735" i="1"/>
  <c r="P2735" i="1"/>
  <c r="Q2735" i="1" s="1"/>
  <c r="R2735" i="1"/>
  <c r="S2735" i="1"/>
  <c r="T2735" i="1"/>
  <c r="U2735" i="1"/>
  <c r="W2735" i="1"/>
  <c r="X2735" i="1"/>
  <c r="Y2735" i="1"/>
  <c r="Z2735" i="1"/>
  <c r="AA2735" i="1"/>
  <c r="AB2735" i="1"/>
  <c r="AC2735" i="1"/>
  <c r="AE2735" i="1"/>
  <c r="AF2735" i="1"/>
  <c r="AG2735" i="1" s="1"/>
  <c r="AH2735" i="1"/>
  <c r="AI2735" i="1"/>
  <c r="AJ2735" i="1"/>
  <c r="AK2735" i="1" s="1"/>
  <c r="AL2735" i="1" s="1"/>
  <c r="AN2735" i="1"/>
  <c r="AO2735" i="1" s="1"/>
  <c r="AP2735" i="1" s="1"/>
  <c r="AQ2735" i="1"/>
  <c r="AR2735" i="1"/>
  <c r="M2736" i="1"/>
  <c r="V2736" i="1" s="1"/>
  <c r="N2736" i="1"/>
  <c r="O2736" i="1"/>
  <c r="P2736" i="1"/>
  <c r="Q2736" i="1" s="1"/>
  <c r="R2736" i="1"/>
  <c r="S2736" i="1"/>
  <c r="T2736" i="1"/>
  <c r="U2736" i="1"/>
  <c r="W2736" i="1"/>
  <c r="X2736" i="1"/>
  <c r="Y2736" i="1"/>
  <c r="Z2736" i="1"/>
  <c r="AA2736" i="1"/>
  <c r="AD2736" i="1" s="1"/>
  <c r="AB2736" i="1"/>
  <c r="AC2736" i="1"/>
  <c r="AE2736" i="1"/>
  <c r="AF2736" i="1"/>
  <c r="AG2736" i="1" s="1"/>
  <c r="AH2736" i="1"/>
  <c r="AJ2736" i="1"/>
  <c r="AI2736" i="1" s="1"/>
  <c r="AK2736" i="1"/>
  <c r="AL2736" i="1" s="1"/>
  <c r="AN2736" i="1"/>
  <c r="AO2736" i="1" s="1"/>
  <c r="AP2736" i="1" s="1"/>
  <c r="AQ2736" i="1"/>
  <c r="AR2736" i="1"/>
  <c r="M2737" i="1"/>
  <c r="V2737" i="1" s="1"/>
  <c r="N2737" i="1"/>
  <c r="O2737" i="1"/>
  <c r="P2737" i="1"/>
  <c r="Q2737" i="1"/>
  <c r="R2737" i="1"/>
  <c r="S2737" i="1"/>
  <c r="T2737" i="1"/>
  <c r="U2737" i="1"/>
  <c r="W2737" i="1"/>
  <c r="X2737" i="1"/>
  <c r="Y2737" i="1"/>
  <c r="Z2737" i="1"/>
  <c r="AA2737" i="1"/>
  <c r="AB2737" i="1"/>
  <c r="AC2737" i="1"/>
  <c r="AE2737" i="1"/>
  <c r="AF2737" i="1"/>
  <c r="AG2737" i="1" s="1"/>
  <c r="AH2737" i="1"/>
  <c r="AI2737" i="1"/>
  <c r="AJ2737" i="1"/>
  <c r="AK2737" i="1" s="1"/>
  <c r="AL2737" i="1" s="1"/>
  <c r="AN2737" i="1"/>
  <c r="AO2737" i="1" s="1"/>
  <c r="AP2737" i="1" s="1"/>
  <c r="AQ2737" i="1"/>
  <c r="AR2737" i="1"/>
  <c r="M2738" i="1"/>
  <c r="V2738" i="1" s="1"/>
  <c r="N2738" i="1"/>
  <c r="O2738" i="1"/>
  <c r="P2738" i="1"/>
  <c r="Q2738" i="1" s="1"/>
  <c r="R2738" i="1"/>
  <c r="S2738" i="1"/>
  <c r="T2738" i="1"/>
  <c r="U2738" i="1"/>
  <c r="W2738" i="1"/>
  <c r="X2738" i="1"/>
  <c r="Y2738" i="1"/>
  <c r="Z2738" i="1"/>
  <c r="AA2738" i="1"/>
  <c r="AB2738" i="1"/>
  <c r="AC2738" i="1"/>
  <c r="AE2738" i="1"/>
  <c r="AF2738" i="1"/>
  <c r="AG2738" i="1"/>
  <c r="AH2738" i="1"/>
  <c r="AJ2738" i="1"/>
  <c r="AI2738" i="1" s="1"/>
  <c r="AN2738" i="1"/>
  <c r="AO2738" i="1" s="1"/>
  <c r="AP2738" i="1" s="1"/>
  <c r="AQ2738" i="1"/>
  <c r="AR2738" i="1"/>
  <c r="M2739" i="1"/>
  <c r="V2739" i="1" s="1"/>
  <c r="N2739" i="1"/>
  <c r="O2739" i="1"/>
  <c r="P2739" i="1"/>
  <c r="Q2739" i="1" s="1"/>
  <c r="R2739" i="1"/>
  <c r="S2739" i="1"/>
  <c r="T2739" i="1"/>
  <c r="U2739" i="1"/>
  <c r="W2739" i="1"/>
  <c r="X2739" i="1"/>
  <c r="Y2739" i="1"/>
  <c r="Z2739" i="1"/>
  <c r="AA2739" i="1"/>
  <c r="AB2739" i="1"/>
  <c r="AC2739" i="1"/>
  <c r="AE2739" i="1"/>
  <c r="AF2739" i="1"/>
  <c r="AG2739" i="1" s="1"/>
  <c r="AH2739" i="1"/>
  <c r="AJ2739" i="1"/>
  <c r="AI2739" i="1" s="1"/>
  <c r="AN2739" i="1"/>
  <c r="AO2739" i="1" s="1"/>
  <c r="AP2739" i="1" s="1"/>
  <c r="AQ2739" i="1"/>
  <c r="AR2739" i="1"/>
  <c r="M2740" i="1"/>
  <c r="V2740" i="1" s="1"/>
  <c r="N2740" i="1"/>
  <c r="O2740" i="1"/>
  <c r="P2740" i="1"/>
  <c r="Q2740" i="1" s="1"/>
  <c r="R2740" i="1"/>
  <c r="S2740" i="1"/>
  <c r="T2740" i="1"/>
  <c r="U2740" i="1"/>
  <c r="W2740" i="1"/>
  <c r="X2740" i="1"/>
  <c r="Y2740" i="1"/>
  <c r="Z2740" i="1"/>
  <c r="AA2740" i="1"/>
  <c r="AB2740" i="1"/>
  <c r="AC2740" i="1"/>
  <c r="AE2740" i="1"/>
  <c r="AF2740" i="1"/>
  <c r="AG2740" i="1" s="1"/>
  <c r="AH2740" i="1"/>
  <c r="AJ2740" i="1"/>
  <c r="AI2740" i="1" s="1"/>
  <c r="AN2740" i="1"/>
  <c r="AO2740" i="1" s="1"/>
  <c r="AP2740" i="1" s="1"/>
  <c r="AQ2740" i="1"/>
  <c r="AR2740" i="1"/>
  <c r="M2741" i="1"/>
  <c r="V2741" i="1" s="1"/>
  <c r="N2741" i="1"/>
  <c r="O2741" i="1"/>
  <c r="P2741" i="1"/>
  <c r="Q2741" i="1" s="1"/>
  <c r="R2741" i="1"/>
  <c r="S2741" i="1"/>
  <c r="T2741" i="1"/>
  <c r="U2741" i="1"/>
  <c r="W2741" i="1"/>
  <c r="X2741" i="1"/>
  <c r="Y2741" i="1"/>
  <c r="Z2741" i="1"/>
  <c r="AA2741" i="1"/>
  <c r="AB2741" i="1"/>
  <c r="AC2741" i="1"/>
  <c r="AE2741" i="1"/>
  <c r="AF2741" i="1"/>
  <c r="AG2741" i="1"/>
  <c r="AH2741" i="1"/>
  <c r="AI2741" i="1"/>
  <c r="AJ2741" i="1"/>
  <c r="AK2741" i="1"/>
  <c r="AL2741" i="1" s="1"/>
  <c r="AN2741" i="1"/>
  <c r="AO2741" i="1" s="1"/>
  <c r="AP2741" i="1" s="1"/>
  <c r="AQ2741" i="1"/>
  <c r="AR2741" i="1"/>
  <c r="M2742" i="1"/>
  <c r="V2742" i="1" s="1"/>
  <c r="N2742" i="1"/>
  <c r="O2742" i="1"/>
  <c r="P2742" i="1"/>
  <c r="Q2742" i="1"/>
  <c r="R2742" i="1"/>
  <c r="S2742" i="1"/>
  <c r="T2742" i="1"/>
  <c r="U2742" i="1"/>
  <c r="W2742" i="1"/>
  <c r="X2742" i="1"/>
  <c r="Y2742" i="1"/>
  <c r="Z2742" i="1"/>
  <c r="AA2742" i="1"/>
  <c r="AD2742" i="1" s="1"/>
  <c r="AB2742" i="1"/>
  <c r="AC2742" i="1"/>
  <c r="AE2742" i="1"/>
  <c r="AF2742" i="1"/>
  <c r="AG2742" i="1" s="1"/>
  <c r="AH2742" i="1"/>
  <c r="AJ2742" i="1"/>
  <c r="AI2742" i="1" s="1"/>
  <c r="AN2742" i="1"/>
  <c r="AO2742" i="1" s="1"/>
  <c r="AP2742" i="1" s="1"/>
  <c r="AQ2742" i="1"/>
  <c r="AR2742" i="1"/>
  <c r="M2743" i="1"/>
  <c r="V2743" i="1" s="1"/>
  <c r="N2743" i="1"/>
  <c r="O2743" i="1"/>
  <c r="P2743" i="1"/>
  <c r="Q2743" i="1" s="1"/>
  <c r="R2743" i="1"/>
  <c r="S2743" i="1"/>
  <c r="T2743" i="1"/>
  <c r="U2743" i="1"/>
  <c r="W2743" i="1"/>
  <c r="X2743" i="1"/>
  <c r="Y2743" i="1"/>
  <c r="Z2743" i="1"/>
  <c r="AA2743" i="1"/>
  <c r="AB2743" i="1"/>
  <c r="AC2743" i="1"/>
  <c r="AE2743" i="1"/>
  <c r="AF2743" i="1"/>
  <c r="AG2743" i="1" s="1"/>
  <c r="AH2743" i="1"/>
  <c r="AI2743" i="1"/>
  <c r="AJ2743" i="1"/>
  <c r="AK2743" i="1" s="1"/>
  <c r="AL2743" i="1" s="1"/>
  <c r="AN2743" i="1"/>
  <c r="AO2743" i="1" s="1"/>
  <c r="AP2743" i="1" s="1"/>
  <c r="AQ2743" i="1"/>
  <c r="AR2743" i="1"/>
  <c r="M2744" i="1"/>
  <c r="V2744" i="1" s="1"/>
  <c r="N2744" i="1"/>
  <c r="O2744" i="1"/>
  <c r="P2744" i="1"/>
  <c r="Q2744" i="1" s="1"/>
  <c r="R2744" i="1"/>
  <c r="S2744" i="1"/>
  <c r="T2744" i="1"/>
  <c r="U2744" i="1"/>
  <c r="W2744" i="1"/>
  <c r="X2744" i="1"/>
  <c r="Y2744" i="1"/>
  <c r="Z2744" i="1"/>
  <c r="AA2744" i="1"/>
  <c r="AD2744" i="1" s="1"/>
  <c r="AB2744" i="1"/>
  <c r="AC2744" i="1"/>
  <c r="AE2744" i="1"/>
  <c r="AF2744" i="1"/>
  <c r="AG2744" i="1" s="1"/>
  <c r="AH2744" i="1"/>
  <c r="AJ2744" i="1"/>
  <c r="AI2744" i="1" s="1"/>
  <c r="AK2744" i="1"/>
  <c r="AL2744" i="1" s="1"/>
  <c r="AN2744" i="1"/>
  <c r="AO2744" i="1" s="1"/>
  <c r="AP2744" i="1" s="1"/>
  <c r="AQ2744" i="1"/>
  <c r="AR2744" i="1"/>
  <c r="M2745" i="1"/>
  <c r="V2745" i="1" s="1"/>
  <c r="N2745" i="1"/>
  <c r="O2745" i="1"/>
  <c r="P2745" i="1"/>
  <c r="Q2745" i="1"/>
  <c r="R2745" i="1"/>
  <c r="S2745" i="1"/>
  <c r="T2745" i="1"/>
  <c r="U2745" i="1"/>
  <c r="W2745" i="1"/>
  <c r="X2745" i="1"/>
  <c r="Y2745" i="1"/>
  <c r="Z2745" i="1"/>
  <c r="AA2745" i="1"/>
  <c r="AB2745" i="1"/>
  <c r="AC2745" i="1"/>
  <c r="AE2745" i="1"/>
  <c r="AF2745" i="1"/>
  <c r="AG2745" i="1" s="1"/>
  <c r="AH2745" i="1"/>
  <c r="AI2745" i="1"/>
  <c r="AJ2745" i="1"/>
  <c r="AK2745" i="1" s="1"/>
  <c r="AL2745" i="1" s="1"/>
  <c r="AN2745" i="1"/>
  <c r="AO2745" i="1" s="1"/>
  <c r="AP2745" i="1" s="1"/>
  <c r="AQ2745" i="1"/>
  <c r="AR2745" i="1"/>
  <c r="M2746" i="1"/>
  <c r="V2746" i="1" s="1"/>
  <c r="N2746" i="1"/>
  <c r="O2746" i="1"/>
  <c r="P2746" i="1"/>
  <c r="Q2746" i="1" s="1"/>
  <c r="R2746" i="1"/>
  <c r="S2746" i="1"/>
  <c r="T2746" i="1"/>
  <c r="U2746" i="1"/>
  <c r="W2746" i="1"/>
  <c r="X2746" i="1"/>
  <c r="Y2746" i="1"/>
  <c r="Z2746" i="1"/>
  <c r="AA2746" i="1"/>
  <c r="AB2746" i="1"/>
  <c r="AC2746" i="1"/>
  <c r="AE2746" i="1"/>
  <c r="AF2746" i="1"/>
  <c r="AG2746" i="1"/>
  <c r="AH2746" i="1"/>
  <c r="AJ2746" i="1"/>
  <c r="AI2746" i="1" s="1"/>
  <c r="AN2746" i="1"/>
  <c r="AO2746" i="1" s="1"/>
  <c r="AP2746" i="1" s="1"/>
  <c r="AQ2746" i="1"/>
  <c r="AR2746" i="1"/>
  <c r="M2747" i="1"/>
  <c r="V2747" i="1" s="1"/>
  <c r="N2747" i="1"/>
  <c r="O2747" i="1"/>
  <c r="P2747" i="1"/>
  <c r="Q2747" i="1" s="1"/>
  <c r="R2747" i="1"/>
  <c r="S2747" i="1"/>
  <c r="T2747" i="1"/>
  <c r="U2747" i="1"/>
  <c r="W2747" i="1"/>
  <c r="X2747" i="1"/>
  <c r="Y2747" i="1"/>
  <c r="Z2747" i="1"/>
  <c r="AA2747" i="1"/>
  <c r="AB2747" i="1"/>
  <c r="AC2747" i="1"/>
  <c r="AE2747" i="1"/>
  <c r="AF2747" i="1"/>
  <c r="AG2747" i="1" s="1"/>
  <c r="AH2747" i="1"/>
  <c r="AJ2747" i="1"/>
  <c r="AI2747" i="1" s="1"/>
  <c r="AN2747" i="1"/>
  <c r="AO2747" i="1" s="1"/>
  <c r="AP2747" i="1" s="1"/>
  <c r="AQ2747" i="1"/>
  <c r="AR2747" i="1"/>
  <c r="M2748" i="1"/>
  <c r="V2748" i="1" s="1"/>
  <c r="N2748" i="1"/>
  <c r="O2748" i="1"/>
  <c r="P2748" i="1"/>
  <c r="Q2748" i="1" s="1"/>
  <c r="R2748" i="1"/>
  <c r="S2748" i="1"/>
  <c r="T2748" i="1"/>
  <c r="U2748" i="1"/>
  <c r="W2748" i="1"/>
  <c r="X2748" i="1"/>
  <c r="Y2748" i="1"/>
  <c r="Z2748" i="1"/>
  <c r="AA2748" i="1"/>
  <c r="AB2748" i="1"/>
  <c r="AC2748" i="1"/>
  <c r="AE2748" i="1"/>
  <c r="AF2748" i="1"/>
  <c r="AG2748" i="1" s="1"/>
  <c r="AH2748" i="1"/>
  <c r="AJ2748" i="1"/>
  <c r="AI2748" i="1" s="1"/>
  <c r="AN2748" i="1"/>
  <c r="AO2748" i="1" s="1"/>
  <c r="AP2748" i="1" s="1"/>
  <c r="AQ2748" i="1"/>
  <c r="AR2748" i="1"/>
  <c r="M2749" i="1"/>
  <c r="V2749" i="1" s="1"/>
  <c r="N2749" i="1"/>
  <c r="O2749" i="1"/>
  <c r="P2749" i="1"/>
  <c r="Q2749" i="1" s="1"/>
  <c r="R2749" i="1"/>
  <c r="S2749" i="1"/>
  <c r="T2749" i="1"/>
  <c r="U2749" i="1"/>
  <c r="W2749" i="1"/>
  <c r="X2749" i="1"/>
  <c r="Y2749" i="1"/>
  <c r="Z2749" i="1"/>
  <c r="AA2749" i="1"/>
  <c r="AB2749" i="1"/>
  <c r="AC2749" i="1"/>
  <c r="AE2749" i="1"/>
  <c r="AF2749" i="1"/>
  <c r="AG2749" i="1"/>
  <c r="AH2749" i="1"/>
  <c r="AI2749" i="1"/>
  <c r="AJ2749" i="1"/>
  <c r="AK2749" i="1"/>
  <c r="AL2749" i="1" s="1"/>
  <c r="AN2749" i="1"/>
  <c r="AO2749" i="1" s="1"/>
  <c r="AP2749" i="1" s="1"/>
  <c r="AQ2749" i="1"/>
  <c r="AR2749" i="1"/>
  <c r="M2750" i="1"/>
  <c r="V2750" i="1" s="1"/>
  <c r="N2750" i="1"/>
  <c r="O2750" i="1"/>
  <c r="P2750" i="1"/>
  <c r="Q2750" i="1"/>
  <c r="R2750" i="1"/>
  <c r="S2750" i="1"/>
  <c r="T2750" i="1"/>
  <c r="U2750" i="1"/>
  <c r="W2750" i="1"/>
  <c r="X2750" i="1"/>
  <c r="Y2750" i="1"/>
  <c r="Z2750" i="1"/>
  <c r="AA2750" i="1"/>
  <c r="AD2750" i="1" s="1"/>
  <c r="AB2750" i="1"/>
  <c r="AC2750" i="1"/>
  <c r="AE2750" i="1"/>
  <c r="AF2750" i="1"/>
  <c r="AG2750" i="1" s="1"/>
  <c r="AH2750" i="1"/>
  <c r="AJ2750" i="1"/>
  <c r="AN2750" i="1"/>
  <c r="AO2750" i="1" s="1"/>
  <c r="AP2750" i="1" s="1"/>
  <c r="AQ2750" i="1"/>
  <c r="AR2750" i="1"/>
  <c r="M2751" i="1"/>
  <c r="V2751" i="1" s="1"/>
  <c r="N2751" i="1"/>
  <c r="O2751" i="1"/>
  <c r="P2751" i="1"/>
  <c r="Q2751" i="1" s="1"/>
  <c r="R2751" i="1"/>
  <c r="S2751" i="1"/>
  <c r="T2751" i="1"/>
  <c r="U2751" i="1"/>
  <c r="W2751" i="1"/>
  <c r="X2751" i="1"/>
  <c r="Y2751" i="1"/>
  <c r="Z2751" i="1"/>
  <c r="AA2751" i="1"/>
  <c r="AB2751" i="1"/>
  <c r="AC2751" i="1"/>
  <c r="AE2751" i="1"/>
  <c r="AF2751" i="1"/>
  <c r="AG2751" i="1" s="1"/>
  <c r="AH2751" i="1"/>
  <c r="AI2751" i="1"/>
  <c r="AJ2751" i="1"/>
  <c r="AK2751" i="1" s="1"/>
  <c r="AL2751" i="1" s="1"/>
  <c r="AN2751" i="1"/>
  <c r="AO2751" i="1" s="1"/>
  <c r="AP2751" i="1" s="1"/>
  <c r="AQ2751" i="1"/>
  <c r="AR2751" i="1"/>
  <c r="M2752" i="1"/>
  <c r="V2752" i="1" s="1"/>
  <c r="N2752" i="1"/>
  <c r="O2752" i="1"/>
  <c r="P2752" i="1"/>
  <c r="Q2752" i="1" s="1"/>
  <c r="R2752" i="1"/>
  <c r="S2752" i="1"/>
  <c r="T2752" i="1"/>
  <c r="U2752" i="1"/>
  <c r="W2752" i="1"/>
  <c r="X2752" i="1"/>
  <c r="Y2752" i="1"/>
  <c r="Z2752" i="1"/>
  <c r="AA2752" i="1"/>
  <c r="AD2752" i="1" s="1"/>
  <c r="AB2752" i="1"/>
  <c r="AC2752" i="1"/>
  <c r="AE2752" i="1"/>
  <c r="AF2752" i="1"/>
  <c r="AG2752" i="1" s="1"/>
  <c r="AH2752" i="1"/>
  <c r="AJ2752" i="1"/>
  <c r="AI2752" i="1" s="1"/>
  <c r="AK2752" i="1"/>
  <c r="AL2752" i="1" s="1"/>
  <c r="AN2752" i="1"/>
  <c r="AO2752" i="1" s="1"/>
  <c r="AP2752" i="1" s="1"/>
  <c r="AQ2752" i="1"/>
  <c r="AR2752" i="1"/>
  <c r="M2753" i="1"/>
  <c r="V2753" i="1" s="1"/>
  <c r="N2753" i="1"/>
  <c r="O2753" i="1"/>
  <c r="P2753" i="1"/>
  <c r="Q2753" i="1"/>
  <c r="R2753" i="1"/>
  <c r="S2753" i="1"/>
  <c r="T2753" i="1"/>
  <c r="U2753" i="1"/>
  <c r="W2753" i="1"/>
  <c r="X2753" i="1"/>
  <c r="Y2753" i="1"/>
  <c r="Z2753" i="1"/>
  <c r="AA2753" i="1"/>
  <c r="AB2753" i="1"/>
  <c r="AC2753" i="1"/>
  <c r="AE2753" i="1"/>
  <c r="AF2753" i="1"/>
  <c r="AG2753" i="1" s="1"/>
  <c r="AH2753" i="1"/>
  <c r="AI2753" i="1"/>
  <c r="AJ2753" i="1"/>
  <c r="AK2753" i="1" s="1"/>
  <c r="AL2753" i="1" s="1"/>
  <c r="AN2753" i="1"/>
  <c r="AO2753" i="1" s="1"/>
  <c r="AP2753" i="1" s="1"/>
  <c r="AQ2753" i="1"/>
  <c r="AR2753" i="1"/>
  <c r="M2754" i="1"/>
  <c r="V2754" i="1" s="1"/>
  <c r="N2754" i="1"/>
  <c r="O2754" i="1"/>
  <c r="P2754" i="1"/>
  <c r="Q2754" i="1" s="1"/>
  <c r="R2754" i="1"/>
  <c r="S2754" i="1"/>
  <c r="T2754" i="1"/>
  <c r="U2754" i="1"/>
  <c r="W2754" i="1"/>
  <c r="X2754" i="1"/>
  <c r="Y2754" i="1"/>
  <c r="Z2754" i="1"/>
  <c r="AA2754" i="1"/>
  <c r="AB2754" i="1"/>
  <c r="AC2754" i="1"/>
  <c r="AE2754" i="1"/>
  <c r="AF2754" i="1"/>
  <c r="AG2754" i="1"/>
  <c r="AH2754" i="1"/>
  <c r="AJ2754" i="1"/>
  <c r="AI2754" i="1" s="1"/>
  <c r="AN2754" i="1"/>
  <c r="AO2754" i="1" s="1"/>
  <c r="AP2754" i="1" s="1"/>
  <c r="AQ2754" i="1"/>
  <c r="AR2754" i="1"/>
  <c r="M2755" i="1"/>
  <c r="V2755" i="1" s="1"/>
  <c r="N2755" i="1"/>
  <c r="O2755" i="1"/>
  <c r="P2755" i="1"/>
  <c r="Q2755" i="1" s="1"/>
  <c r="R2755" i="1"/>
  <c r="S2755" i="1"/>
  <c r="T2755" i="1"/>
  <c r="U2755" i="1"/>
  <c r="W2755" i="1"/>
  <c r="X2755" i="1"/>
  <c r="Y2755" i="1"/>
  <c r="Z2755" i="1"/>
  <c r="AA2755" i="1"/>
  <c r="AB2755" i="1"/>
  <c r="AC2755" i="1"/>
  <c r="AE2755" i="1"/>
  <c r="AF2755" i="1"/>
  <c r="AG2755" i="1" s="1"/>
  <c r="AH2755" i="1"/>
  <c r="AJ2755" i="1"/>
  <c r="AN2755" i="1"/>
  <c r="AO2755" i="1" s="1"/>
  <c r="AP2755" i="1" s="1"/>
  <c r="AQ2755" i="1"/>
  <c r="AR2755" i="1"/>
  <c r="M2756" i="1"/>
  <c r="V2756" i="1" s="1"/>
  <c r="N2756" i="1"/>
  <c r="O2756" i="1"/>
  <c r="P2756" i="1"/>
  <c r="Q2756" i="1" s="1"/>
  <c r="R2756" i="1"/>
  <c r="S2756" i="1"/>
  <c r="T2756" i="1"/>
  <c r="U2756" i="1"/>
  <c r="W2756" i="1"/>
  <c r="X2756" i="1"/>
  <c r="Y2756" i="1"/>
  <c r="Z2756" i="1"/>
  <c r="AA2756" i="1"/>
  <c r="AB2756" i="1"/>
  <c r="AC2756" i="1"/>
  <c r="AE2756" i="1"/>
  <c r="AF2756" i="1"/>
  <c r="AG2756" i="1" s="1"/>
  <c r="AH2756" i="1"/>
  <c r="AJ2756" i="1"/>
  <c r="AI2756" i="1" s="1"/>
  <c r="AN2756" i="1"/>
  <c r="AO2756" i="1" s="1"/>
  <c r="AP2756" i="1" s="1"/>
  <c r="AQ2756" i="1"/>
  <c r="AR2756" i="1"/>
  <c r="M2757" i="1"/>
  <c r="V2757" i="1" s="1"/>
  <c r="N2757" i="1"/>
  <c r="O2757" i="1"/>
  <c r="P2757" i="1"/>
  <c r="Q2757" i="1" s="1"/>
  <c r="R2757" i="1"/>
  <c r="S2757" i="1"/>
  <c r="T2757" i="1"/>
  <c r="U2757" i="1"/>
  <c r="W2757" i="1"/>
  <c r="X2757" i="1"/>
  <c r="Y2757" i="1"/>
  <c r="Z2757" i="1"/>
  <c r="AA2757" i="1"/>
  <c r="AB2757" i="1"/>
  <c r="AC2757" i="1"/>
  <c r="AE2757" i="1"/>
  <c r="AF2757" i="1"/>
  <c r="AG2757" i="1"/>
  <c r="AH2757" i="1"/>
  <c r="AI2757" i="1"/>
  <c r="AJ2757" i="1"/>
  <c r="AK2757" i="1"/>
  <c r="AL2757" i="1" s="1"/>
  <c r="AN2757" i="1"/>
  <c r="AO2757" i="1" s="1"/>
  <c r="AP2757" i="1" s="1"/>
  <c r="AQ2757" i="1"/>
  <c r="AR2757" i="1"/>
  <c r="M2758" i="1"/>
  <c r="V2758" i="1" s="1"/>
  <c r="N2758" i="1"/>
  <c r="O2758" i="1"/>
  <c r="P2758" i="1"/>
  <c r="Q2758" i="1"/>
  <c r="R2758" i="1"/>
  <c r="S2758" i="1"/>
  <c r="T2758" i="1"/>
  <c r="U2758" i="1"/>
  <c r="W2758" i="1"/>
  <c r="X2758" i="1"/>
  <c r="Y2758" i="1"/>
  <c r="Z2758" i="1"/>
  <c r="AA2758" i="1"/>
  <c r="AD2758" i="1" s="1"/>
  <c r="AB2758" i="1"/>
  <c r="AC2758" i="1"/>
  <c r="AE2758" i="1"/>
  <c r="AF2758" i="1"/>
  <c r="AG2758" i="1" s="1"/>
  <c r="AH2758" i="1"/>
  <c r="AJ2758" i="1"/>
  <c r="AI2758" i="1" s="1"/>
  <c r="AN2758" i="1"/>
  <c r="AO2758" i="1" s="1"/>
  <c r="AP2758" i="1" s="1"/>
  <c r="AQ2758" i="1"/>
  <c r="AR2758" i="1"/>
  <c r="M2759" i="1"/>
  <c r="V2759" i="1" s="1"/>
  <c r="N2759" i="1"/>
  <c r="O2759" i="1"/>
  <c r="P2759" i="1"/>
  <c r="Q2759" i="1" s="1"/>
  <c r="R2759" i="1"/>
  <c r="S2759" i="1"/>
  <c r="T2759" i="1"/>
  <c r="U2759" i="1"/>
  <c r="W2759" i="1"/>
  <c r="X2759" i="1"/>
  <c r="Y2759" i="1"/>
  <c r="Z2759" i="1"/>
  <c r="AA2759" i="1"/>
  <c r="AB2759" i="1"/>
  <c r="AC2759" i="1"/>
  <c r="AE2759" i="1"/>
  <c r="AF2759" i="1"/>
  <c r="AG2759" i="1" s="1"/>
  <c r="AH2759" i="1"/>
  <c r="AI2759" i="1"/>
  <c r="AJ2759" i="1"/>
  <c r="AK2759" i="1" s="1"/>
  <c r="AL2759" i="1" s="1"/>
  <c r="AN2759" i="1"/>
  <c r="AO2759" i="1" s="1"/>
  <c r="AP2759" i="1" s="1"/>
  <c r="AQ2759" i="1"/>
  <c r="AR2759" i="1"/>
  <c r="M2760" i="1"/>
  <c r="V2760" i="1" s="1"/>
  <c r="N2760" i="1"/>
  <c r="O2760" i="1"/>
  <c r="P2760" i="1"/>
  <c r="Q2760" i="1" s="1"/>
  <c r="R2760" i="1"/>
  <c r="S2760" i="1"/>
  <c r="T2760" i="1"/>
  <c r="U2760" i="1"/>
  <c r="W2760" i="1"/>
  <c r="X2760" i="1"/>
  <c r="Y2760" i="1"/>
  <c r="Z2760" i="1"/>
  <c r="AA2760" i="1"/>
  <c r="AD2760" i="1" s="1"/>
  <c r="AB2760" i="1"/>
  <c r="AC2760" i="1"/>
  <c r="AE2760" i="1"/>
  <c r="AF2760" i="1"/>
  <c r="AG2760" i="1" s="1"/>
  <c r="AH2760" i="1"/>
  <c r="AJ2760" i="1"/>
  <c r="AI2760" i="1" s="1"/>
  <c r="AK2760" i="1"/>
  <c r="AL2760" i="1" s="1"/>
  <c r="AN2760" i="1"/>
  <c r="AO2760" i="1" s="1"/>
  <c r="AP2760" i="1" s="1"/>
  <c r="AQ2760" i="1"/>
  <c r="AR2760" i="1"/>
  <c r="M2761" i="1"/>
  <c r="V2761" i="1" s="1"/>
  <c r="N2761" i="1"/>
  <c r="O2761" i="1"/>
  <c r="P2761" i="1"/>
  <c r="Q2761" i="1"/>
  <c r="R2761" i="1"/>
  <c r="S2761" i="1"/>
  <c r="T2761" i="1"/>
  <c r="U2761" i="1"/>
  <c r="W2761" i="1"/>
  <c r="X2761" i="1"/>
  <c r="Y2761" i="1"/>
  <c r="Z2761" i="1"/>
  <c r="AA2761" i="1"/>
  <c r="AB2761" i="1"/>
  <c r="AC2761" i="1"/>
  <c r="AE2761" i="1"/>
  <c r="AF2761" i="1"/>
  <c r="AG2761" i="1" s="1"/>
  <c r="AH2761" i="1"/>
  <c r="AI2761" i="1"/>
  <c r="AJ2761" i="1"/>
  <c r="AK2761" i="1" s="1"/>
  <c r="AL2761" i="1" s="1"/>
  <c r="AN2761" i="1"/>
  <c r="AO2761" i="1" s="1"/>
  <c r="AP2761" i="1" s="1"/>
  <c r="AQ2761" i="1"/>
  <c r="AR2761" i="1"/>
  <c r="M2762" i="1"/>
  <c r="V2762" i="1" s="1"/>
  <c r="N2762" i="1"/>
  <c r="O2762" i="1"/>
  <c r="P2762" i="1"/>
  <c r="Q2762" i="1" s="1"/>
  <c r="R2762" i="1"/>
  <c r="S2762" i="1"/>
  <c r="T2762" i="1"/>
  <c r="U2762" i="1"/>
  <c r="W2762" i="1"/>
  <c r="X2762" i="1"/>
  <c r="Y2762" i="1"/>
  <c r="Z2762" i="1"/>
  <c r="AA2762" i="1"/>
  <c r="AB2762" i="1"/>
  <c r="AC2762" i="1"/>
  <c r="AE2762" i="1"/>
  <c r="AF2762" i="1"/>
  <c r="AG2762" i="1"/>
  <c r="AH2762" i="1"/>
  <c r="AJ2762" i="1"/>
  <c r="AI2762" i="1" s="1"/>
  <c r="AN2762" i="1"/>
  <c r="AO2762" i="1" s="1"/>
  <c r="AP2762" i="1" s="1"/>
  <c r="AQ2762" i="1"/>
  <c r="AR2762" i="1"/>
  <c r="M2763" i="1"/>
  <c r="V2763" i="1" s="1"/>
  <c r="N2763" i="1"/>
  <c r="O2763" i="1"/>
  <c r="P2763" i="1"/>
  <c r="Q2763" i="1" s="1"/>
  <c r="R2763" i="1"/>
  <c r="S2763" i="1"/>
  <c r="T2763" i="1"/>
  <c r="U2763" i="1"/>
  <c r="W2763" i="1"/>
  <c r="X2763" i="1"/>
  <c r="Y2763" i="1"/>
  <c r="Z2763" i="1"/>
  <c r="AA2763" i="1"/>
  <c r="AB2763" i="1"/>
  <c r="AC2763" i="1"/>
  <c r="AE2763" i="1"/>
  <c r="AF2763" i="1"/>
  <c r="AG2763" i="1" s="1"/>
  <c r="AH2763" i="1"/>
  <c r="AJ2763" i="1"/>
  <c r="AN2763" i="1"/>
  <c r="AO2763" i="1" s="1"/>
  <c r="AP2763" i="1" s="1"/>
  <c r="AQ2763" i="1"/>
  <c r="AR2763" i="1"/>
  <c r="M2764" i="1"/>
  <c r="V2764" i="1" s="1"/>
  <c r="N2764" i="1"/>
  <c r="O2764" i="1"/>
  <c r="P2764" i="1"/>
  <c r="Q2764" i="1" s="1"/>
  <c r="R2764" i="1"/>
  <c r="S2764" i="1"/>
  <c r="T2764" i="1"/>
  <c r="U2764" i="1"/>
  <c r="W2764" i="1"/>
  <c r="X2764" i="1"/>
  <c r="Y2764" i="1"/>
  <c r="Z2764" i="1"/>
  <c r="AA2764" i="1"/>
  <c r="AB2764" i="1"/>
  <c r="AC2764" i="1"/>
  <c r="AE2764" i="1"/>
  <c r="AF2764" i="1"/>
  <c r="AG2764" i="1" s="1"/>
  <c r="AH2764" i="1"/>
  <c r="AJ2764" i="1"/>
  <c r="AI2764" i="1" s="1"/>
  <c r="AN2764" i="1"/>
  <c r="AO2764" i="1" s="1"/>
  <c r="AP2764" i="1" s="1"/>
  <c r="AQ2764" i="1"/>
  <c r="AR2764" i="1"/>
  <c r="M2765" i="1"/>
  <c r="V2765" i="1" s="1"/>
  <c r="N2765" i="1"/>
  <c r="O2765" i="1"/>
  <c r="P2765" i="1"/>
  <c r="Q2765" i="1" s="1"/>
  <c r="R2765" i="1"/>
  <c r="S2765" i="1"/>
  <c r="T2765" i="1"/>
  <c r="U2765" i="1"/>
  <c r="W2765" i="1"/>
  <c r="X2765" i="1"/>
  <c r="Y2765" i="1"/>
  <c r="Z2765" i="1"/>
  <c r="AA2765" i="1"/>
  <c r="AB2765" i="1"/>
  <c r="AC2765" i="1"/>
  <c r="AE2765" i="1"/>
  <c r="AF2765" i="1"/>
  <c r="AG2765" i="1"/>
  <c r="AH2765" i="1"/>
  <c r="AI2765" i="1"/>
  <c r="AJ2765" i="1"/>
  <c r="AK2765" i="1"/>
  <c r="AL2765" i="1" s="1"/>
  <c r="AN2765" i="1"/>
  <c r="AO2765" i="1" s="1"/>
  <c r="AP2765" i="1" s="1"/>
  <c r="AQ2765" i="1"/>
  <c r="AR2765" i="1"/>
  <c r="M2766" i="1"/>
  <c r="V2766" i="1" s="1"/>
  <c r="N2766" i="1"/>
  <c r="O2766" i="1"/>
  <c r="P2766" i="1"/>
  <c r="Q2766" i="1"/>
  <c r="R2766" i="1"/>
  <c r="S2766" i="1"/>
  <c r="T2766" i="1"/>
  <c r="U2766" i="1"/>
  <c r="W2766" i="1"/>
  <c r="X2766" i="1"/>
  <c r="Y2766" i="1"/>
  <c r="Z2766" i="1"/>
  <c r="AA2766" i="1"/>
  <c r="AD2766" i="1" s="1"/>
  <c r="AB2766" i="1"/>
  <c r="AC2766" i="1"/>
  <c r="AE2766" i="1"/>
  <c r="AF2766" i="1"/>
  <c r="AG2766" i="1" s="1"/>
  <c r="AH2766" i="1"/>
  <c r="AJ2766" i="1"/>
  <c r="AN2766" i="1"/>
  <c r="AO2766" i="1" s="1"/>
  <c r="AP2766" i="1" s="1"/>
  <c r="AQ2766" i="1"/>
  <c r="AR2766" i="1"/>
  <c r="M2767" i="1"/>
  <c r="V2767" i="1" s="1"/>
  <c r="N2767" i="1"/>
  <c r="O2767" i="1"/>
  <c r="P2767" i="1"/>
  <c r="Q2767" i="1" s="1"/>
  <c r="R2767" i="1"/>
  <c r="S2767" i="1"/>
  <c r="T2767" i="1"/>
  <c r="U2767" i="1"/>
  <c r="W2767" i="1"/>
  <c r="X2767" i="1"/>
  <c r="Y2767" i="1"/>
  <c r="Z2767" i="1"/>
  <c r="AA2767" i="1"/>
  <c r="AB2767" i="1"/>
  <c r="AC2767" i="1"/>
  <c r="AE2767" i="1"/>
  <c r="AF2767" i="1"/>
  <c r="AG2767" i="1" s="1"/>
  <c r="AH2767" i="1"/>
  <c r="AI2767" i="1"/>
  <c r="AJ2767" i="1"/>
  <c r="AK2767" i="1" s="1"/>
  <c r="AL2767" i="1" s="1"/>
  <c r="AN2767" i="1"/>
  <c r="AO2767" i="1" s="1"/>
  <c r="AP2767" i="1" s="1"/>
  <c r="AQ2767" i="1"/>
  <c r="AR2767" i="1"/>
  <c r="M2768" i="1"/>
  <c r="V2768" i="1" s="1"/>
  <c r="N2768" i="1"/>
  <c r="O2768" i="1"/>
  <c r="P2768" i="1"/>
  <c r="Q2768" i="1" s="1"/>
  <c r="R2768" i="1"/>
  <c r="S2768" i="1"/>
  <c r="T2768" i="1"/>
  <c r="U2768" i="1"/>
  <c r="W2768" i="1"/>
  <c r="X2768" i="1"/>
  <c r="Y2768" i="1"/>
  <c r="Z2768" i="1"/>
  <c r="AA2768" i="1"/>
  <c r="AD2768" i="1" s="1"/>
  <c r="AB2768" i="1"/>
  <c r="AC2768" i="1"/>
  <c r="AE2768" i="1"/>
  <c r="AF2768" i="1"/>
  <c r="AG2768" i="1" s="1"/>
  <c r="AH2768" i="1"/>
  <c r="AJ2768" i="1"/>
  <c r="AI2768" i="1" s="1"/>
  <c r="AK2768" i="1"/>
  <c r="AL2768" i="1" s="1"/>
  <c r="AN2768" i="1"/>
  <c r="AO2768" i="1" s="1"/>
  <c r="AP2768" i="1" s="1"/>
  <c r="AQ2768" i="1"/>
  <c r="AR2768" i="1"/>
  <c r="M2769" i="1"/>
  <c r="V2769" i="1" s="1"/>
  <c r="N2769" i="1"/>
  <c r="O2769" i="1"/>
  <c r="P2769" i="1"/>
  <c r="Q2769" i="1"/>
  <c r="R2769" i="1"/>
  <c r="S2769" i="1"/>
  <c r="T2769" i="1"/>
  <c r="U2769" i="1"/>
  <c r="W2769" i="1"/>
  <c r="X2769" i="1"/>
  <c r="Y2769" i="1"/>
  <c r="Z2769" i="1"/>
  <c r="AA2769" i="1"/>
  <c r="AB2769" i="1"/>
  <c r="AC2769" i="1"/>
  <c r="AE2769" i="1"/>
  <c r="AF2769" i="1"/>
  <c r="AG2769" i="1" s="1"/>
  <c r="AH2769" i="1"/>
  <c r="AI2769" i="1"/>
  <c r="AJ2769" i="1"/>
  <c r="AK2769" i="1" s="1"/>
  <c r="AL2769" i="1" s="1"/>
  <c r="AN2769" i="1"/>
  <c r="AO2769" i="1" s="1"/>
  <c r="AP2769" i="1" s="1"/>
  <c r="AQ2769" i="1"/>
  <c r="AR2769" i="1"/>
  <c r="M2770" i="1"/>
  <c r="V2770" i="1" s="1"/>
  <c r="N2770" i="1"/>
  <c r="O2770" i="1"/>
  <c r="P2770" i="1"/>
  <c r="Q2770" i="1" s="1"/>
  <c r="R2770" i="1"/>
  <c r="S2770" i="1"/>
  <c r="T2770" i="1"/>
  <c r="U2770" i="1"/>
  <c r="W2770" i="1"/>
  <c r="X2770" i="1"/>
  <c r="Y2770" i="1"/>
  <c r="Z2770" i="1"/>
  <c r="AA2770" i="1"/>
  <c r="AB2770" i="1"/>
  <c r="AC2770" i="1"/>
  <c r="AE2770" i="1"/>
  <c r="AF2770" i="1"/>
  <c r="AG2770" i="1"/>
  <c r="AH2770" i="1"/>
  <c r="AJ2770" i="1"/>
  <c r="AI2770" i="1" s="1"/>
  <c r="AN2770" i="1"/>
  <c r="AO2770" i="1" s="1"/>
  <c r="AP2770" i="1" s="1"/>
  <c r="AQ2770" i="1"/>
  <c r="AR2770" i="1"/>
  <c r="M2771" i="1"/>
  <c r="V2771" i="1" s="1"/>
  <c r="N2771" i="1"/>
  <c r="O2771" i="1"/>
  <c r="P2771" i="1"/>
  <c r="Q2771" i="1" s="1"/>
  <c r="R2771" i="1"/>
  <c r="S2771" i="1"/>
  <c r="T2771" i="1"/>
  <c r="U2771" i="1"/>
  <c r="W2771" i="1"/>
  <c r="X2771" i="1"/>
  <c r="Y2771" i="1"/>
  <c r="Z2771" i="1"/>
  <c r="AA2771" i="1"/>
  <c r="AB2771" i="1"/>
  <c r="AC2771" i="1"/>
  <c r="AE2771" i="1"/>
  <c r="AF2771" i="1"/>
  <c r="AG2771" i="1" s="1"/>
  <c r="AH2771" i="1"/>
  <c r="AJ2771" i="1"/>
  <c r="AN2771" i="1"/>
  <c r="AO2771" i="1" s="1"/>
  <c r="AP2771" i="1" s="1"/>
  <c r="AQ2771" i="1"/>
  <c r="AR2771" i="1"/>
  <c r="M2772" i="1"/>
  <c r="V2772" i="1" s="1"/>
  <c r="N2772" i="1"/>
  <c r="O2772" i="1"/>
  <c r="P2772" i="1"/>
  <c r="Q2772" i="1" s="1"/>
  <c r="R2772" i="1"/>
  <c r="S2772" i="1"/>
  <c r="T2772" i="1"/>
  <c r="U2772" i="1"/>
  <c r="W2772" i="1"/>
  <c r="X2772" i="1"/>
  <c r="Y2772" i="1"/>
  <c r="Z2772" i="1"/>
  <c r="AA2772" i="1"/>
  <c r="AB2772" i="1"/>
  <c r="AC2772" i="1"/>
  <c r="AE2772" i="1"/>
  <c r="AF2772" i="1"/>
  <c r="AG2772" i="1" s="1"/>
  <c r="AH2772" i="1"/>
  <c r="AJ2772" i="1"/>
  <c r="AI2772" i="1" s="1"/>
  <c r="AN2772" i="1"/>
  <c r="AO2772" i="1" s="1"/>
  <c r="AP2772" i="1" s="1"/>
  <c r="AQ2772" i="1"/>
  <c r="AR2772" i="1"/>
  <c r="M2773" i="1"/>
  <c r="V2773" i="1" s="1"/>
  <c r="N2773" i="1"/>
  <c r="O2773" i="1"/>
  <c r="P2773" i="1"/>
  <c r="Q2773" i="1" s="1"/>
  <c r="R2773" i="1"/>
  <c r="S2773" i="1"/>
  <c r="T2773" i="1"/>
  <c r="U2773" i="1"/>
  <c r="W2773" i="1"/>
  <c r="X2773" i="1"/>
  <c r="Y2773" i="1"/>
  <c r="Z2773" i="1"/>
  <c r="AA2773" i="1"/>
  <c r="AB2773" i="1"/>
  <c r="AC2773" i="1"/>
  <c r="AE2773" i="1"/>
  <c r="AF2773" i="1"/>
  <c r="AG2773" i="1"/>
  <c r="AH2773" i="1"/>
  <c r="AI2773" i="1"/>
  <c r="AJ2773" i="1"/>
  <c r="AK2773" i="1"/>
  <c r="AL2773" i="1" s="1"/>
  <c r="AN2773" i="1"/>
  <c r="AO2773" i="1" s="1"/>
  <c r="AP2773" i="1" s="1"/>
  <c r="AQ2773" i="1"/>
  <c r="AR2773" i="1"/>
  <c r="M2774" i="1"/>
  <c r="V2774" i="1" s="1"/>
  <c r="N2774" i="1"/>
  <c r="O2774" i="1"/>
  <c r="P2774" i="1"/>
  <c r="Q2774" i="1"/>
  <c r="R2774" i="1"/>
  <c r="S2774" i="1"/>
  <c r="T2774" i="1"/>
  <c r="U2774" i="1"/>
  <c r="W2774" i="1"/>
  <c r="X2774" i="1"/>
  <c r="Y2774" i="1"/>
  <c r="Z2774" i="1"/>
  <c r="AA2774" i="1"/>
  <c r="AD2774" i="1" s="1"/>
  <c r="AB2774" i="1"/>
  <c r="AC2774" i="1"/>
  <c r="AE2774" i="1"/>
  <c r="AF2774" i="1"/>
  <c r="AG2774" i="1" s="1"/>
  <c r="AH2774" i="1"/>
  <c r="AJ2774" i="1"/>
  <c r="AI2774" i="1" s="1"/>
  <c r="AK2774" i="1"/>
  <c r="AL2774" i="1" s="1"/>
  <c r="AN2774" i="1"/>
  <c r="AO2774" i="1" s="1"/>
  <c r="AP2774" i="1" s="1"/>
  <c r="AQ2774" i="1"/>
  <c r="AR2774" i="1"/>
  <c r="M2775" i="1"/>
  <c r="V2775" i="1" s="1"/>
  <c r="N2775" i="1"/>
  <c r="O2775" i="1"/>
  <c r="P2775" i="1"/>
  <c r="Q2775" i="1"/>
  <c r="R2775" i="1"/>
  <c r="S2775" i="1"/>
  <c r="T2775" i="1"/>
  <c r="U2775" i="1"/>
  <c r="W2775" i="1"/>
  <c r="X2775" i="1"/>
  <c r="Y2775" i="1"/>
  <c r="Z2775" i="1"/>
  <c r="AA2775" i="1"/>
  <c r="AB2775" i="1"/>
  <c r="AC2775" i="1"/>
  <c r="AE2775" i="1"/>
  <c r="AF2775" i="1"/>
  <c r="AG2775" i="1" s="1"/>
  <c r="AH2775" i="1"/>
  <c r="AI2775" i="1"/>
  <c r="AJ2775" i="1"/>
  <c r="AK2775" i="1" s="1"/>
  <c r="AL2775" i="1" s="1"/>
  <c r="AN2775" i="1"/>
  <c r="AO2775" i="1" s="1"/>
  <c r="AP2775" i="1" s="1"/>
  <c r="AQ2775" i="1"/>
  <c r="AR2775" i="1"/>
  <c r="M2776" i="1"/>
  <c r="V2776" i="1" s="1"/>
  <c r="N2776" i="1"/>
  <c r="O2776" i="1"/>
  <c r="P2776" i="1"/>
  <c r="Q2776" i="1" s="1"/>
  <c r="R2776" i="1"/>
  <c r="S2776" i="1"/>
  <c r="T2776" i="1"/>
  <c r="U2776" i="1"/>
  <c r="W2776" i="1"/>
  <c r="X2776" i="1"/>
  <c r="Y2776" i="1"/>
  <c r="Z2776" i="1"/>
  <c r="AA2776" i="1"/>
  <c r="AD2776" i="1" s="1"/>
  <c r="AB2776" i="1"/>
  <c r="AC2776" i="1"/>
  <c r="AE2776" i="1"/>
  <c r="AF2776" i="1"/>
  <c r="AG2776" i="1"/>
  <c r="AH2776" i="1"/>
  <c r="AJ2776" i="1"/>
  <c r="AI2776" i="1" s="1"/>
  <c r="AK2776" i="1"/>
  <c r="AL2776" i="1" s="1"/>
  <c r="AN2776" i="1"/>
  <c r="AO2776" i="1" s="1"/>
  <c r="AP2776" i="1" s="1"/>
  <c r="AQ2776" i="1"/>
  <c r="AR2776" i="1"/>
  <c r="M2777" i="1"/>
  <c r="V2777" i="1" s="1"/>
  <c r="N2777" i="1"/>
  <c r="O2777" i="1"/>
  <c r="P2777" i="1"/>
  <c r="Q2777" i="1"/>
  <c r="R2777" i="1"/>
  <c r="S2777" i="1"/>
  <c r="T2777" i="1"/>
  <c r="U2777" i="1"/>
  <c r="W2777" i="1"/>
  <c r="X2777" i="1"/>
  <c r="Y2777" i="1"/>
  <c r="Z2777" i="1"/>
  <c r="AA2777" i="1"/>
  <c r="AB2777" i="1"/>
  <c r="AC2777" i="1"/>
  <c r="AE2777" i="1"/>
  <c r="AF2777" i="1"/>
  <c r="AG2777" i="1" s="1"/>
  <c r="AH2777" i="1"/>
  <c r="AI2777" i="1"/>
  <c r="AJ2777" i="1"/>
  <c r="AK2777" i="1" s="1"/>
  <c r="AL2777" i="1" s="1"/>
  <c r="AN2777" i="1"/>
  <c r="AO2777" i="1" s="1"/>
  <c r="AP2777" i="1" s="1"/>
  <c r="AQ2777" i="1"/>
  <c r="AR2777" i="1"/>
  <c r="M2778" i="1"/>
  <c r="V2778" i="1" s="1"/>
  <c r="N2778" i="1"/>
  <c r="O2778" i="1"/>
  <c r="P2778" i="1"/>
  <c r="Q2778" i="1" s="1"/>
  <c r="R2778" i="1"/>
  <c r="S2778" i="1"/>
  <c r="T2778" i="1"/>
  <c r="U2778" i="1"/>
  <c r="W2778" i="1"/>
  <c r="X2778" i="1"/>
  <c r="Y2778" i="1"/>
  <c r="Z2778" i="1"/>
  <c r="AA2778" i="1"/>
  <c r="AB2778" i="1"/>
  <c r="AC2778" i="1"/>
  <c r="AE2778" i="1"/>
  <c r="AF2778" i="1"/>
  <c r="AG2778" i="1"/>
  <c r="AH2778" i="1"/>
  <c r="AJ2778" i="1"/>
  <c r="AI2778" i="1" s="1"/>
  <c r="AN2778" i="1"/>
  <c r="AO2778" i="1" s="1"/>
  <c r="AP2778" i="1" s="1"/>
  <c r="AQ2778" i="1"/>
  <c r="AR2778" i="1"/>
  <c r="M2779" i="1"/>
  <c r="V2779" i="1" s="1"/>
  <c r="N2779" i="1"/>
  <c r="O2779" i="1"/>
  <c r="P2779" i="1"/>
  <c r="Q2779" i="1" s="1"/>
  <c r="R2779" i="1"/>
  <c r="S2779" i="1"/>
  <c r="T2779" i="1"/>
  <c r="U2779" i="1"/>
  <c r="W2779" i="1"/>
  <c r="X2779" i="1"/>
  <c r="Y2779" i="1"/>
  <c r="Z2779" i="1"/>
  <c r="AA2779" i="1"/>
  <c r="AB2779" i="1"/>
  <c r="AC2779" i="1"/>
  <c r="AE2779" i="1"/>
  <c r="AF2779" i="1"/>
  <c r="AG2779" i="1" s="1"/>
  <c r="AH2779" i="1"/>
  <c r="AJ2779" i="1"/>
  <c r="AN2779" i="1"/>
  <c r="AO2779" i="1" s="1"/>
  <c r="AP2779" i="1" s="1"/>
  <c r="AQ2779" i="1"/>
  <c r="AR2779" i="1"/>
  <c r="M2780" i="1"/>
  <c r="V2780" i="1" s="1"/>
  <c r="N2780" i="1"/>
  <c r="O2780" i="1"/>
  <c r="P2780" i="1"/>
  <c r="Q2780" i="1" s="1"/>
  <c r="R2780" i="1"/>
  <c r="S2780" i="1"/>
  <c r="T2780" i="1"/>
  <c r="U2780" i="1"/>
  <c r="W2780" i="1"/>
  <c r="X2780" i="1"/>
  <c r="Y2780" i="1"/>
  <c r="Z2780" i="1"/>
  <c r="AA2780" i="1"/>
  <c r="AB2780" i="1"/>
  <c r="AC2780" i="1"/>
  <c r="AE2780" i="1"/>
  <c r="AF2780" i="1"/>
  <c r="AG2780" i="1" s="1"/>
  <c r="AH2780" i="1"/>
  <c r="AJ2780" i="1"/>
  <c r="AN2780" i="1"/>
  <c r="AO2780" i="1" s="1"/>
  <c r="AP2780" i="1" s="1"/>
  <c r="AQ2780" i="1"/>
  <c r="AR2780" i="1"/>
  <c r="M2781" i="1"/>
  <c r="V2781" i="1" s="1"/>
  <c r="N2781" i="1"/>
  <c r="O2781" i="1"/>
  <c r="P2781" i="1"/>
  <c r="Q2781" i="1" s="1"/>
  <c r="R2781" i="1"/>
  <c r="S2781" i="1"/>
  <c r="T2781" i="1"/>
  <c r="U2781" i="1"/>
  <c r="W2781" i="1"/>
  <c r="X2781" i="1"/>
  <c r="Y2781" i="1"/>
  <c r="Z2781" i="1"/>
  <c r="AA2781" i="1"/>
  <c r="AB2781" i="1"/>
  <c r="AC2781" i="1"/>
  <c r="AE2781" i="1"/>
  <c r="AF2781" i="1"/>
  <c r="AG2781" i="1"/>
  <c r="AH2781" i="1"/>
  <c r="AI2781" i="1"/>
  <c r="AJ2781" i="1"/>
  <c r="AK2781" i="1"/>
  <c r="AL2781" i="1" s="1"/>
  <c r="AN2781" i="1"/>
  <c r="AO2781" i="1" s="1"/>
  <c r="AP2781" i="1" s="1"/>
  <c r="AQ2781" i="1"/>
  <c r="AR2781" i="1"/>
  <c r="M2782" i="1"/>
  <c r="V2782" i="1" s="1"/>
  <c r="N2782" i="1"/>
  <c r="O2782" i="1"/>
  <c r="P2782" i="1"/>
  <c r="Q2782" i="1"/>
  <c r="R2782" i="1"/>
  <c r="S2782" i="1"/>
  <c r="T2782" i="1"/>
  <c r="U2782" i="1"/>
  <c r="W2782" i="1"/>
  <c r="X2782" i="1"/>
  <c r="Y2782" i="1"/>
  <c r="Z2782" i="1"/>
  <c r="AA2782" i="1"/>
  <c r="AD2782" i="1" s="1"/>
  <c r="AB2782" i="1"/>
  <c r="AC2782" i="1"/>
  <c r="AE2782" i="1"/>
  <c r="AF2782" i="1"/>
  <c r="AG2782" i="1" s="1"/>
  <c r="AH2782" i="1"/>
  <c r="AJ2782" i="1"/>
  <c r="AN2782" i="1"/>
  <c r="AO2782" i="1" s="1"/>
  <c r="AP2782" i="1" s="1"/>
  <c r="AQ2782" i="1"/>
  <c r="AR2782" i="1"/>
  <c r="M2783" i="1"/>
  <c r="V2783" i="1" s="1"/>
  <c r="N2783" i="1"/>
  <c r="O2783" i="1"/>
  <c r="P2783" i="1"/>
  <c r="Q2783" i="1" s="1"/>
  <c r="R2783" i="1"/>
  <c r="S2783" i="1"/>
  <c r="T2783" i="1"/>
  <c r="U2783" i="1"/>
  <c r="W2783" i="1"/>
  <c r="X2783" i="1"/>
  <c r="Y2783" i="1"/>
  <c r="Z2783" i="1"/>
  <c r="AA2783" i="1"/>
  <c r="AB2783" i="1"/>
  <c r="AC2783" i="1"/>
  <c r="AE2783" i="1"/>
  <c r="AF2783" i="1"/>
  <c r="AG2783" i="1" s="1"/>
  <c r="AH2783" i="1"/>
  <c r="AI2783" i="1"/>
  <c r="AJ2783" i="1"/>
  <c r="AK2783" i="1" s="1"/>
  <c r="AL2783" i="1" s="1"/>
  <c r="AN2783" i="1"/>
  <c r="AO2783" i="1" s="1"/>
  <c r="AP2783" i="1" s="1"/>
  <c r="AQ2783" i="1"/>
  <c r="AR2783" i="1"/>
  <c r="M2784" i="1"/>
  <c r="V2784" i="1" s="1"/>
  <c r="N2784" i="1"/>
  <c r="O2784" i="1"/>
  <c r="P2784" i="1"/>
  <c r="Q2784" i="1" s="1"/>
  <c r="R2784" i="1"/>
  <c r="S2784" i="1"/>
  <c r="T2784" i="1"/>
  <c r="U2784" i="1"/>
  <c r="W2784" i="1"/>
  <c r="X2784" i="1"/>
  <c r="Y2784" i="1"/>
  <c r="Z2784" i="1"/>
  <c r="AA2784" i="1"/>
  <c r="AD2784" i="1" s="1"/>
  <c r="AB2784" i="1"/>
  <c r="AC2784" i="1"/>
  <c r="AE2784" i="1"/>
  <c r="AF2784" i="1"/>
  <c r="AG2784" i="1"/>
  <c r="AH2784" i="1"/>
  <c r="AJ2784" i="1"/>
  <c r="AI2784" i="1" s="1"/>
  <c r="AK2784" i="1"/>
  <c r="AL2784" i="1" s="1"/>
  <c r="AN2784" i="1"/>
  <c r="AO2784" i="1" s="1"/>
  <c r="AP2784" i="1" s="1"/>
  <c r="AQ2784" i="1"/>
  <c r="AR2784" i="1"/>
  <c r="M2785" i="1"/>
  <c r="V2785" i="1" s="1"/>
  <c r="N2785" i="1"/>
  <c r="O2785" i="1"/>
  <c r="P2785" i="1"/>
  <c r="Q2785" i="1"/>
  <c r="R2785" i="1"/>
  <c r="S2785" i="1"/>
  <c r="T2785" i="1"/>
  <c r="U2785" i="1"/>
  <c r="W2785" i="1"/>
  <c r="X2785" i="1"/>
  <c r="Y2785" i="1"/>
  <c r="Z2785" i="1"/>
  <c r="AA2785" i="1"/>
  <c r="AB2785" i="1"/>
  <c r="AC2785" i="1"/>
  <c r="AE2785" i="1"/>
  <c r="AF2785" i="1"/>
  <c r="AG2785" i="1" s="1"/>
  <c r="AH2785" i="1"/>
  <c r="AI2785" i="1"/>
  <c r="AJ2785" i="1"/>
  <c r="AK2785" i="1" s="1"/>
  <c r="AL2785" i="1" s="1"/>
  <c r="AN2785" i="1"/>
  <c r="AO2785" i="1" s="1"/>
  <c r="AP2785" i="1" s="1"/>
  <c r="AQ2785" i="1"/>
  <c r="AR2785" i="1"/>
  <c r="M2786" i="1"/>
  <c r="V2786" i="1" s="1"/>
  <c r="N2786" i="1"/>
  <c r="O2786" i="1"/>
  <c r="P2786" i="1"/>
  <c r="Q2786" i="1" s="1"/>
  <c r="R2786" i="1"/>
  <c r="S2786" i="1"/>
  <c r="T2786" i="1"/>
  <c r="U2786" i="1"/>
  <c r="W2786" i="1"/>
  <c r="X2786" i="1"/>
  <c r="Y2786" i="1"/>
  <c r="Z2786" i="1"/>
  <c r="AA2786" i="1"/>
  <c r="AB2786" i="1"/>
  <c r="AC2786" i="1"/>
  <c r="AE2786" i="1"/>
  <c r="AF2786" i="1"/>
  <c r="AG2786" i="1"/>
  <c r="AH2786" i="1"/>
  <c r="AJ2786" i="1"/>
  <c r="AI2786" i="1" s="1"/>
  <c r="AN2786" i="1"/>
  <c r="AO2786" i="1" s="1"/>
  <c r="AP2786" i="1" s="1"/>
  <c r="AQ2786" i="1"/>
  <c r="AR2786" i="1"/>
  <c r="M2787" i="1"/>
  <c r="V2787" i="1" s="1"/>
  <c r="N2787" i="1"/>
  <c r="O2787" i="1"/>
  <c r="P2787" i="1"/>
  <c r="Q2787" i="1" s="1"/>
  <c r="R2787" i="1"/>
  <c r="S2787" i="1"/>
  <c r="T2787" i="1"/>
  <c r="U2787" i="1"/>
  <c r="W2787" i="1"/>
  <c r="X2787" i="1"/>
  <c r="Y2787" i="1"/>
  <c r="Z2787" i="1"/>
  <c r="AA2787" i="1"/>
  <c r="AB2787" i="1"/>
  <c r="AC2787" i="1"/>
  <c r="AE2787" i="1"/>
  <c r="AF2787" i="1"/>
  <c r="AG2787" i="1"/>
  <c r="AH2787" i="1"/>
  <c r="AJ2787" i="1"/>
  <c r="AI2787" i="1" s="1"/>
  <c r="AK2787" i="1"/>
  <c r="AL2787" i="1" s="1"/>
  <c r="AN2787" i="1"/>
  <c r="AO2787" i="1" s="1"/>
  <c r="AP2787" i="1" s="1"/>
  <c r="AQ2787" i="1"/>
  <c r="AR2787" i="1"/>
  <c r="M2788" i="1"/>
  <c r="V2788" i="1" s="1"/>
  <c r="N2788" i="1"/>
  <c r="O2788" i="1"/>
  <c r="P2788" i="1"/>
  <c r="Q2788" i="1"/>
  <c r="R2788" i="1"/>
  <c r="S2788" i="1"/>
  <c r="T2788" i="1"/>
  <c r="U2788" i="1"/>
  <c r="W2788" i="1"/>
  <c r="X2788" i="1"/>
  <c r="Y2788" i="1"/>
  <c r="Z2788" i="1"/>
  <c r="AA2788" i="1"/>
  <c r="AB2788" i="1"/>
  <c r="AC2788" i="1"/>
  <c r="AE2788" i="1"/>
  <c r="AF2788" i="1"/>
  <c r="AG2788" i="1" s="1"/>
  <c r="AH2788" i="1"/>
  <c r="AJ2788" i="1"/>
  <c r="AN2788" i="1"/>
  <c r="AO2788" i="1" s="1"/>
  <c r="AP2788" i="1" s="1"/>
  <c r="AQ2788" i="1"/>
  <c r="AR2788" i="1"/>
  <c r="M2789" i="1"/>
  <c r="V2789" i="1" s="1"/>
  <c r="N2789" i="1"/>
  <c r="O2789" i="1"/>
  <c r="P2789" i="1"/>
  <c r="Q2789" i="1" s="1"/>
  <c r="R2789" i="1"/>
  <c r="S2789" i="1"/>
  <c r="T2789" i="1"/>
  <c r="U2789" i="1"/>
  <c r="W2789" i="1"/>
  <c r="X2789" i="1"/>
  <c r="Y2789" i="1"/>
  <c r="Z2789" i="1"/>
  <c r="AA2789" i="1"/>
  <c r="AB2789" i="1"/>
  <c r="AC2789" i="1"/>
  <c r="AE2789" i="1"/>
  <c r="AF2789" i="1"/>
  <c r="AG2789" i="1"/>
  <c r="AH2789" i="1"/>
  <c r="AI2789" i="1"/>
  <c r="AJ2789" i="1"/>
  <c r="AK2789" i="1"/>
  <c r="AL2789" i="1" s="1"/>
  <c r="AN2789" i="1"/>
  <c r="AO2789" i="1" s="1"/>
  <c r="AP2789" i="1" s="1"/>
  <c r="AQ2789" i="1"/>
  <c r="AR2789" i="1"/>
  <c r="M2790" i="1"/>
  <c r="V2790" i="1" s="1"/>
  <c r="N2790" i="1"/>
  <c r="O2790" i="1"/>
  <c r="P2790" i="1"/>
  <c r="Q2790" i="1"/>
  <c r="R2790" i="1"/>
  <c r="S2790" i="1"/>
  <c r="T2790" i="1"/>
  <c r="U2790" i="1"/>
  <c r="W2790" i="1"/>
  <c r="X2790" i="1"/>
  <c r="Y2790" i="1"/>
  <c r="Z2790" i="1"/>
  <c r="AA2790" i="1"/>
  <c r="AD2790" i="1" s="1"/>
  <c r="AB2790" i="1"/>
  <c r="AC2790" i="1"/>
  <c r="AE2790" i="1"/>
  <c r="AF2790" i="1"/>
  <c r="AG2790" i="1" s="1"/>
  <c r="AH2790" i="1"/>
  <c r="AJ2790" i="1"/>
  <c r="AI2790" i="1" s="1"/>
  <c r="AK2790" i="1"/>
  <c r="AL2790" i="1" s="1"/>
  <c r="AN2790" i="1"/>
  <c r="AO2790" i="1" s="1"/>
  <c r="AP2790" i="1" s="1"/>
  <c r="AQ2790" i="1"/>
  <c r="AR2790" i="1"/>
  <c r="M2791" i="1"/>
  <c r="V2791" i="1" s="1"/>
  <c r="N2791" i="1"/>
  <c r="O2791" i="1"/>
  <c r="P2791" i="1"/>
  <c r="Q2791" i="1"/>
  <c r="R2791" i="1"/>
  <c r="S2791" i="1"/>
  <c r="T2791" i="1"/>
  <c r="U2791" i="1"/>
  <c r="W2791" i="1"/>
  <c r="X2791" i="1"/>
  <c r="Y2791" i="1"/>
  <c r="Z2791" i="1"/>
  <c r="AA2791" i="1"/>
  <c r="AB2791" i="1"/>
  <c r="AC2791" i="1"/>
  <c r="AE2791" i="1"/>
  <c r="AF2791" i="1"/>
  <c r="AG2791" i="1" s="1"/>
  <c r="AH2791" i="1"/>
  <c r="AI2791" i="1"/>
  <c r="AJ2791" i="1"/>
  <c r="AK2791" i="1" s="1"/>
  <c r="AL2791" i="1" s="1"/>
  <c r="AN2791" i="1"/>
  <c r="AO2791" i="1" s="1"/>
  <c r="AP2791" i="1" s="1"/>
  <c r="AQ2791" i="1"/>
  <c r="AR2791" i="1"/>
  <c r="M2792" i="1"/>
  <c r="V2792" i="1" s="1"/>
  <c r="N2792" i="1"/>
  <c r="O2792" i="1"/>
  <c r="P2792" i="1"/>
  <c r="Q2792" i="1" s="1"/>
  <c r="R2792" i="1"/>
  <c r="S2792" i="1"/>
  <c r="T2792" i="1"/>
  <c r="U2792" i="1"/>
  <c r="W2792" i="1"/>
  <c r="X2792" i="1"/>
  <c r="Y2792" i="1"/>
  <c r="Z2792" i="1"/>
  <c r="AA2792" i="1"/>
  <c r="AD2792" i="1" s="1"/>
  <c r="AB2792" i="1"/>
  <c r="AC2792" i="1"/>
  <c r="AE2792" i="1"/>
  <c r="AF2792" i="1"/>
  <c r="AG2792" i="1"/>
  <c r="AH2792" i="1"/>
  <c r="AJ2792" i="1"/>
  <c r="AI2792" i="1" s="1"/>
  <c r="AK2792" i="1"/>
  <c r="AL2792" i="1" s="1"/>
  <c r="AN2792" i="1"/>
  <c r="AO2792" i="1" s="1"/>
  <c r="AP2792" i="1" s="1"/>
  <c r="AQ2792" i="1"/>
  <c r="AR2792" i="1"/>
  <c r="M2793" i="1"/>
  <c r="V2793" i="1" s="1"/>
  <c r="N2793" i="1"/>
  <c r="O2793" i="1"/>
  <c r="P2793" i="1"/>
  <c r="Q2793" i="1"/>
  <c r="R2793" i="1"/>
  <c r="S2793" i="1"/>
  <c r="T2793" i="1"/>
  <c r="U2793" i="1"/>
  <c r="W2793" i="1"/>
  <c r="X2793" i="1"/>
  <c r="Y2793" i="1"/>
  <c r="Z2793" i="1"/>
  <c r="AA2793" i="1"/>
  <c r="AB2793" i="1"/>
  <c r="AC2793" i="1"/>
  <c r="AE2793" i="1"/>
  <c r="AF2793" i="1"/>
  <c r="AG2793" i="1" s="1"/>
  <c r="AH2793" i="1"/>
  <c r="AJ2793" i="1"/>
  <c r="AN2793" i="1"/>
  <c r="AO2793" i="1" s="1"/>
  <c r="AP2793" i="1" s="1"/>
  <c r="AQ2793" i="1"/>
  <c r="AR2793" i="1"/>
  <c r="M2794" i="1"/>
  <c r="V2794" i="1" s="1"/>
  <c r="N2794" i="1"/>
  <c r="O2794" i="1"/>
  <c r="P2794" i="1"/>
  <c r="Q2794" i="1" s="1"/>
  <c r="R2794" i="1"/>
  <c r="S2794" i="1"/>
  <c r="T2794" i="1"/>
  <c r="U2794" i="1"/>
  <c r="W2794" i="1"/>
  <c r="X2794" i="1"/>
  <c r="Y2794" i="1"/>
  <c r="Z2794" i="1"/>
  <c r="AA2794" i="1"/>
  <c r="AB2794" i="1"/>
  <c r="AC2794" i="1"/>
  <c r="AE2794" i="1"/>
  <c r="AF2794" i="1"/>
  <c r="AG2794" i="1"/>
  <c r="AH2794" i="1"/>
  <c r="AJ2794" i="1"/>
  <c r="AI2794" i="1" s="1"/>
  <c r="AN2794" i="1"/>
  <c r="AO2794" i="1" s="1"/>
  <c r="AP2794" i="1" s="1"/>
  <c r="AQ2794" i="1"/>
  <c r="AR2794" i="1"/>
  <c r="M2795" i="1"/>
  <c r="V2795" i="1" s="1"/>
  <c r="N2795" i="1"/>
  <c r="O2795" i="1"/>
  <c r="P2795" i="1"/>
  <c r="Q2795" i="1" s="1"/>
  <c r="R2795" i="1"/>
  <c r="S2795" i="1"/>
  <c r="T2795" i="1"/>
  <c r="U2795" i="1"/>
  <c r="W2795" i="1"/>
  <c r="X2795" i="1"/>
  <c r="Y2795" i="1"/>
  <c r="Z2795" i="1"/>
  <c r="AA2795" i="1"/>
  <c r="AB2795" i="1"/>
  <c r="AC2795" i="1"/>
  <c r="AE2795" i="1"/>
  <c r="AF2795" i="1"/>
  <c r="AG2795" i="1"/>
  <c r="AH2795" i="1"/>
  <c r="AJ2795" i="1"/>
  <c r="AI2795" i="1" s="1"/>
  <c r="AK2795" i="1"/>
  <c r="AL2795" i="1" s="1"/>
  <c r="AN2795" i="1"/>
  <c r="AO2795" i="1" s="1"/>
  <c r="AP2795" i="1" s="1"/>
  <c r="AQ2795" i="1"/>
  <c r="AR2795" i="1"/>
  <c r="M2796" i="1"/>
  <c r="V2796" i="1" s="1"/>
  <c r="N2796" i="1"/>
  <c r="O2796" i="1"/>
  <c r="P2796" i="1"/>
  <c r="Q2796" i="1"/>
  <c r="R2796" i="1"/>
  <c r="S2796" i="1"/>
  <c r="T2796" i="1"/>
  <c r="U2796" i="1"/>
  <c r="W2796" i="1"/>
  <c r="X2796" i="1"/>
  <c r="Y2796" i="1"/>
  <c r="Z2796" i="1"/>
  <c r="AA2796" i="1"/>
  <c r="AB2796" i="1"/>
  <c r="AC2796" i="1"/>
  <c r="AE2796" i="1"/>
  <c r="AF2796" i="1"/>
  <c r="AG2796" i="1" s="1"/>
  <c r="AH2796" i="1"/>
  <c r="AJ2796" i="1"/>
  <c r="AN2796" i="1"/>
  <c r="AO2796" i="1" s="1"/>
  <c r="AP2796" i="1" s="1"/>
  <c r="AQ2796" i="1"/>
  <c r="AR2796" i="1"/>
  <c r="M2797" i="1"/>
  <c r="V2797" i="1" s="1"/>
  <c r="N2797" i="1"/>
  <c r="O2797" i="1"/>
  <c r="P2797" i="1"/>
  <c r="Q2797" i="1" s="1"/>
  <c r="R2797" i="1"/>
  <c r="S2797" i="1"/>
  <c r="T2797" i="1"/>
  <c r="U2797" i="1"/>
  <c r="W2797" i="1"/>
  <c r="X2797" i="1"/>
  <c r="Y2797" i="1"/>
  <c r="Z2797" i="1"/>
  <c r="AA2797" i="1"/>
  <c r="AB2797" i="1"/>
  <c r="AC2797" i="1"/>
  <c r="AE2797" i="1"/>
  <c r="AF2797" i="1"/>
  <c r="AG2797" i="1"/>
  <c r="AH2797" i="1"/>
  <c r="AI2797" i="1"/>
  <c r="AJ2797" i="1"/>
  <c r="AK2797" i="1"/>
  <c r="AL2797" i="1" s="1"/>
  <c r="AN2797" i="1"/>
  <c r="AO2797" i="1" s="1"/>
  <c r="AP2797" i="1" s="1"/>
  <c r="AQ2797" i="1"/>
  <c r="AR2797" i="1"/>
  <c r="M2798" i="1"/>
  <c r="V2798" i="1" s="1"/>
  <c r="N2798" i="1"/>
  <c r="O2798" i="1"/>
  <c r="P2798" i="1"/>
  <c r="Q2798" i="1"/>
  <c r="R2798" i="1"/>
  <c r="S2798" i="1"/>
  <c r="T2798" i="1"/>
  <c r="U2798" i="1"/>
  <c r="W2798" i="1"/>
  <c r="X2798" i="1"/>
  <c r="Y2798" i="1"/>
  <c r="Z2798" i="1"/>
  <c r="AA2798" i="1"/>
  <c r="AD2798" i="1" s="1"/>
  <c r="AB2798" i="1"/>
  <c r="AC2798" i="1"/>
  <c r="AE2798" i="1"/>
  <c r="AF2798" i="1"/>
  <c r="AG2798" i="1" s="1"/>
  <c r="AH2798" i="1"/>
  <c r="AJ2798" i="1"/>
  <c r="AI2798" i="1" s="1"/>
  <c r="AK2798" i="1"/>
  <c r="AL2798" i="1" s="1"/>
  <c r="AN2798" i="1"/>
  <c r="AO2798" i="1" s="1"/>
  <c r="AP2798" i="1" s="1"/>
  <c r="AQ2798" i="1"/>
  <c r="AR2798" i="1"/>
  <c r="M2799" i="1"/>
  <c r="V2799" i="1" s="1"/>
  <c r="N2799" i="1"/>
  <c r="O2799" i="1"/>
  <c r="P2799" i="1"/>
  <c r="Q2799" i="1"/>
  <c r="R2799" i="1"/>
  <c r="S2799" i="1"/>
  <c r="T2799" i="1"/>
  <c r="U2799" i="1"/>
  <c r="W2799" i="1"/>
  <c r="X2799" i="1"/>
  <c r="Y2799" i="1"/>
  <c r="Z2799" i="1"/>
  <c r="AA2799" i="1"/>
  <c r="AB2799" i="1"/>
  <c r="AC2799" i="1"/>
  <c r="AE2799" i="1"/>
  <c r="AF2799" i="1"/>
  <c r="AG2799" i="1" s="1"/>
  <c r="AH2799" i="1"/>
  <c r="AI2799" i="1"/>
  <c r="AJ2799" i="1"/>
  <c r="AK2799" i="1" s="1"/>
  <c r="AL2799" i="1" s="1"/>
  <c r="AN2799" i="1"/>
  <c r="AO2799" i="1" s="1"/>
  <c r="AP2799" i="1" s="1"/>
  <c r="AQ2799" i="1"/>
  <c r="AR2799" i="1"/>
  <c r="M2800" i="1"/>
  <c r="V2800" i="1" s="1"/>
  <c r="N2800" i="1"/>
  <c r="O2800" i="1"/>
  <c r="P2800" i="1"/>
  <c r="Q2800" i="1" s="1"/>
  <c r="R2800" i="1"/>
  <c r="S2800" i="1"/>
  <c r="T2800" i="1"/>
  <c r="U2800" i="1"/>
  <c r="W2800" i="1"/>
  <c r="X2800" i="1"/>
  <c r="Y2800" i="1"/>
  <c r="Z2800" i="1"/>
  <c r="AA2800" i="1"/>
  <c r="AD2800" i="1" s="1"/>
  <c r="AB2800" i="1"/>
  <c r="AC2800" i="1"/>
  <c r="AE2800" i="1"/>
  <c r="AF2800" i="1"/>
  <c r="AG2800" i="1"/>
  <c r="AH2800" i="1"/>
  <c r="AJ2800" i="1"/>
  <c r="AI2800" i="1" s="1"/>
  <c r="AK2800" i="1"/>
  <c r="AL2800" i="1" s="1"/>
  <c r="AN2800" i="1"/>
  <c r="AO2800" i="1" s="1"/>
  <c r="AP2800" i="1" s="1"/>
  <c r="AQ2800" i="1"/>
  <c r="AR2800" i="1"/>
  <c r="M2801" i="1"/>
  <c r="V2801" i="1" s="1"/>
  <c r="N2801" i="1"/>
  <c r="O2801" i="1"/>
  <c r="P2801" i="1"/>
  <c r="Q2801" i="1"/>
  <c r="R2801" i="1"/>
  <c r="S2801" i="1"/>
  <c r="T2801" i="1"/>
  <c r="U2801" i="1"/>
  <c r="W2801" i="1"/>
  <c r="X2801" i="1"/>
  <c r="Y2801" i="1"/>
  <c r="Z2801" i="1"/>
  <c r="AA2801" i="1"/>
  <c r="AB2801" i="1"/>
  <c r="AC2801" i="1"/>
  <c r="AE2801" i="1"/>
  <c r="AF2801" i="1"/>
  <c r="AG2801" i="1" s="1"/>
  <c r="AH2801" i="1"/>
  <c r="AJ2801" i="1"/>
  <c r="AK2801" i="1" s="1"/>
  <c r="AL2801" i="1" s="1"/>
  <c r="AN2801" i="1"/>
  <c r="AO2801" i="1" s="1"/>
  <c r="AP2801" i="1" s="1"/>
  <c r="AQ2801" i="1"/>
  <c r="AR2801" i="1"/>
  <c r="M2802" i="1"/>
  <c r="V2802" i="1" s="1"/>
  <c r="N2802" i="1"/>
  <c r="O2802" i="1"/>
  <c r="P2802" i="1"/>
  <c r="Q2802" i="1" s="1"/>
  <c r="R2802" i="1"/>
  <c r="S2802" i="1"/>
  <c r="T2802" i="1"/>
  <c r="U2802" i="1"/>
  <c r="W2802" i="1"/>
  <c r="X2802" i="1"/>
  <c r="Y2802" i="1"/>
  <c r="Z2802" i="1"/>
  <c r="AA2802" i="1"/>
  <c r="AB2802" i="1"/>
  <c r="AC2802" i="1"/>
  <c r="AE2802" i="1"/>
  <c r="AF2802" i="1"/>
  <c r="AG2802" i="1"/>
  <c r="AH2802" i="1"/>
  <c r="AJ2802" i="1"/>
  <c r="AI2802" i="1" s="1"/>
  <c r="AN2802" i="1"/>
  <c r="AO2802" i="1" s="1"/>
  <c r="AP2802" i="1" s="1"/>
  <c r="AQ2802" i="1"/>
  <c r="AR2802" i="1"/>
  <c r="M2803" i="1"/>
  <c r="V2803" i="1" s="1"/>
  <c r="N2803" i="1"/>
  <c r="O2803" i="1"/>
  <c r="P2803" i="1"/>
  <c r="Q2803" i="1" s="1"/>
  <c r="R2803" i="1"/>
  <c r="S2803" i="1"/>
  <c r="T2803" i="1"/>
  <c r="U2803" i="1"/>
  <c r="W2803" i="1"/>
  <c r="X2803" i="1"/>
  <c r="Y2803" i="1"/>
  <c r="Z2803" i="1"/>
  <c r="AA2803" i="1"/>
  <c r="AB2803" i="1"/>
  <c r="AC2803" i="1"/>
  <c r="AE2803" i="1"/>
  <c r="AF2803" i="1"/>
  <c r="AG2803" i="1"/>
  <c r="AH2803" i="1"/>
  <c r="AJ2803" i="1"/>
  <c r="AI2803" i="1" s="1"/>
  <c r="AK2803" i="1"/>
  <c r="AL2803" i="1" s="1"/>
  <c r="AN2803" i="1"/>
  <c r="AO2803" i="1" s="1"/>
  <c r="AP2803" i="1" s="1"/>
  <c r="AQ2803" i="1"/>
  <c r="AR2803" i="1"/>
  <c r="M2804" i="1"/>
  <c r="V2804" i="1" s="1"/>
  <c r="N2804" i="1"/>
  <c r="O2804" i="1"/>
  <c r="P2804" i="1"/>
  <c r="Q2804" i="1"/>
  <c r="R2804" i="1"/>
  <c r="S2804" i="1"/>
  <c r="T2804" i="1"/>
  <c r="U2804" i="1"/>
  <c r="W2804" i="1"/>
  <c r="X2804" i="1"/>
  <c r="Y2804" i="1"/>
  <c r="Z2804" i="1"/>
  <c r="AA2804" i="1"/>
  <c r="AB2804" i="1"/>
  <c r="AC2804" i="1"/>
  <c r="AE2804" i="1"/>
  <c r="AF2804" i="1"/>
  <c r="AG2804" i="1" s="1"/>
  <c r="AH2804" i="1"/>
  <c r="AJ2804" i="1"/>
  <c r="AN2804" i="1"/>
  <c r="AO2804" i="1" s="1"/>
  <c r="AP2804" i="1" s="1"/>
  <c r="AQ2804" i="1"/>
  <c r="AR2804" i="1"/>
  <c r="M2805" i="1"/>
  <c r="V2805" i="1" s="1"/>
  <c r="N2805" i="1"/>
  <c r="O2805" i="1"/>
  <c r="P2805" i="1"/>
  <c r="Q2805" i="1" s="1"/>
  <c r="R2805" i="1"/>
  <c r="S2805" i="1"/>
  <c r="T2805" i="1"/>
  <c r="U2805" i="1"/>
  <c r="W2805" i="1"/>
  <c r="X2805" i="1"/>
  <c r="Y2805" i="1"/>
  <c r="Z2805" i="1"/>
  <c r="AA2805" i="1"/>
  <c r="AB2805" i="1"/>
  <c r="AC2805" i="1"/>
  <c r="AE2805" i="1"/>
  <c r="AF2805" i="1"/>
  <c r="AG2805" i="1"/>
  <c r="AH2805" i="1"/>
  <c r="AI2805" i="1"/>
  <c r="AJ2805" i="1"/>
  <c r="AK2805" i="1"/>
  <c r="AL2805" i="1" s="1"/>
  <c r="AN2805" i="1"/>
  <c r="AO2805" i="1" s="1"/>
  <c r="AP2805" i="1" s="1"/>
  <c r="AQ2805" i="1"/>
  <c r="AR2805" i="1"/>
  <c r="M2806" i="1"/>
  <c r="V2806" i="1" s="1"/>
  <c r="N2806" i="1"/>
  <c r="O2806" i="1"/>
  <c r="P2806" i="1"/>
  <c r="Q2806" i="1"/>
  <c r="R2806" i="1"/>
  <c r="S2806" i="1"/>
  <c r="T2806" i="1"/>
  <c r="U2806" i="1"/>
  <c r="W2806" i="1"/>
  <c r="X2806" i="1"/>
  <c r="Y2806" i="1"/>
  <c r="Z2806" i="1"/>
  <c r="AA2806" i="1"/>
  <c r="AD2806" i="1" s="1"/>
  <c r="AB2806" i="1"/>
  <c r="AC2806" i="1"/>
  <c r="AE2806" i="1"/>
  <c r="AF2806" i="1"/>
  <c r="AG2806" i="1" s="1"/>
  <c r="AH2806" i="1"/>
  <c r="AJ2806" i="1"/>
  <c r="AI2806" i="1" s="1"/>
  <c r="AK2806" i="1"/>
  <c r="AL2806" i="1" s="1"/>
  <c r="AN2806" i="1"/>
  <c r="AO2806" i="1" s="1"/>
  <c r="AP2806" i="1" s="1"/>
  <c r="AQ2806" i="1"/>
  <c r="AR2806" i="1"/>
  <c r="M2807" i="1"/>
  <c r="V2807" i="1" s="1"/>
  <c r="N2807" i="1"/>
  <c r="O2807" i="1"/>
  <c r="P2807" i="1"/>
  <c r="Q2807" i="1"/>
  <c r="R2807" i="1"/>
  <c r="S2807" i="1"/>
  <c r="T2807" i="1"/>
  <c r="U2807" i="1"/>
  <c r="W2807" i="1"/>
  <c r="X2807" i="1"/>
  <c r="Y2807" i="1"/>
  <c r="Z2807" i="1"/>
  <c r="AA2807" i="1"/>
  <c r="AB2807" i="1"/>
  <c r="AC2807" i="1"/>
  <c r="AE2807" i="1"/>
  <c r="AF2807" i="1"/>
  <c r="AG2807" i="1" s="1"/>
  <c r="AH2807" i="1"/>
  <c r="AI2807" i="1"/>
  <c r="AJ2807" i="1"/>
  <c r="AK2807" i="1" s="1"/>
  <c r="AL2807" i="1" s="1"/>
  <c r="AN2807" i="1"/>
  <c r="AO2807" i="1" s="1"/>
  <c r="AP2807" i="1" s="1"/>
  <c r="AQ2807" i="1"/>
  <c r="AR2807" i="1"/>
  <c r="M2808" i="1"/>
  <c r="V2808" i="1" s="1"/>
  <c r="N2808" i="1"/>
  <c r="O2808" i="1"/>
  <c r="P2808" i="1"/>
  <c r="Q2808" i="1" s="1"/>
  <c r="R2808" i="1"/>
  <c r="S2808" i="1"/>
  <c r="T2808" i="1"/>
  <c r="U2808" i="1"/>
  <c r="W2808" i="1"/>
  <c r="X2808" i="1"/>
  <c r="Y2808" i="1"/>
  <c r="Z2808" i="1"/>
  <c r="AA2808" i="1"/>
  <c r="AD2808" i="1" s="1"/>
  <c r="AB2808" i="1"/>
  <c r="AC2808" i="1"/>
  <c r="AE2808" i="1"/>
  <c r="AF2808" i="1"/>
  <c r="AG2808" i="1"/>
  <c r="AH2808" i="1"/>
  <c r="AJ2808" i="1"/>
  <c r="AI2808" i="1" s="1"/>
  <c r="AK2808" i="1"/>
  <c r="AL2808" i="1" s="1"/>
  <c r="AN2808" i="1"/>
  <c r="AO2808" i="1" s="1"/>
  <c r="AP2808" i="1" s="1"/>
  <c r="AQ2808" i="1"/>
  <c r="AR2808" i="1"/>
  <c r="M2809" i="1"/>
  <c r="V2809" i="1" s="1"/>
  <c r="N2809" i="1"/>
  <c r="O2809" i="1"/>
  <c r="P2809" i="1"/>
  <c r="Q2809" i="1"/>
  <c r="R2809" i="1"/>
  <c r="S2809" i="1"/>
  <c r="T2809" i="1"/>
  <c r="U2809" i="1"/>
  <c r="W2809" i="1"/>
  <c r="X2809" i="1"/>
  <c r="Y2809" i="1"/>
  <c r="Z2809" i="1"/>
  <c r="AA2809" i="1"/>
  <c r="AB2809" i="1"/>
  <c r="AC2809" i="1"/>
  <c r="AE2809" i="1"/>
  <c r="AF2809" i="1"/>
  <c r="AG2809" i="1"/>
  <c r="AH2809" i="1"/>
  <c r="AJ2809" i="1"/>
  <c r="AK2809" i="1" s="1"/>
  <c r="AL2809" i="1" s="1"/>
  <c r="AN2809" i="1"/>
  <c r="AO2809" i="1" s="1"/>
  <c r="AP2809" i="1" s="1"/>
  <c r="AQ2809" i="1"/>
  <c r="AR2809" i="1"/>
  <c r="M2810" i="1"/>
  <c r="V2810" i="1" s="1"/>
  <c r="N2810" i="1"/>
  <c r="O2810" i="1"/>
  <c r="P2810" i="1"/>
  <c r="Q2810" i="1" s="1"/>
  <c r="R2810" i="1"/>
  <c r="S2810" i="1"/>
  <c r="T2810" i="1"/>
  <c r="U2810" i="1"/>
  <c r="W2810" i="1"/>
  <c r="X2810" i="1"/>
  <c r="Y2810" i="1"/>
  <c r="Z2810" i="1"/>
  <c r="AA2810" i="1"/>
  <c r="AB2810" i="1"/>
  <c r="AC2810" i="1"/>
  <c r="AE2810" i="1"/>
  <c r="AF2810" i="1"/>
  <c r="AG2810" i="1"/>
  <c r="AH2810" i="1"/>
  <c r="AJ2810" i="1"/>
  <c r="AI2810" i="1" s="1"/>
  <c r="AN2810" i="1"/>
  <c r="AO2810" i="1" s="1"/>
  <c r="AP2810" i="1" s="1"/>
  <c r="AQ2810" i="1"/>
  <c r="AR2810" i="1"/>
  <c r="M2811" i="1"/>
  <c r="V2811" i="1" s="1"/>
  <c r="N2811" i="1"/>
  <c r="O2811" i="1"/>
  <c r="P2811" i="1"/>
  <c r="Q2811" i="1" s="1"/>
  <c r="R2811" i="1"/>
  <c r="S2811" i="1"/>
  <c r="T2811" i="1"/>
  <c r="U2811" i="1"/>
  <c r="W2811" i="1"/>
  <c r="X2811" i="1"/>
  <c r="Y2811" i="1"/>
  <c r="Z2811" i="1"/>
  <c r="AA2811" i="1"/>
  <c r="AB2811" i="1"/>
  <c r="AC2811" i="1"/>
  <c r="AE2811" i="1"/>
  <c r="AF2811" i="1"/>
  <c r="AG2811" i="1"/>
  <c r="AH2811" i="1"/>
  <c r="AJ2811" i="1"/>
  <c r="AI2811" i="1" s="1"/>
  <c r="AK2811" i="1"/>
  <c r="AL2811" i="1" s="1"/>
  <c r="AN2811" i="1"/>
  <c r="AO2811" i="1" s="1"/>
  <c r="AP2811" i="1" s="1"/>
  <c r="AQ2811" i="1"/>
  <c r="AR2811" i="1"/>
  <c r="M2812" i="1"/>
  <c r="V2812" i="1" s="1"/>
  <c r="N2812" i="1"/>
  <c r="O2812" i="1"/>
  <c r="P2812" i="1"/>
  <c r="Q2812" i="1"/>
  <c r="R2812" i="1"/>
  <c r="S2812" i="1"/>
  <c r="T2812" i="1"/>
  <c r="U2812" i="1"/>
  <c r="W2812" i="1"/>
  <c r="X2812" i="1"/>
  <c r="Y2812" i="1"/>
  <c r="Z2812" i="1"/>
  <c r="AA2812" i="1"/>
  <c r="AD2812" i="1" s="1"/>
  <c r="AB2812" i="1"/>
  <c r="AC2812" i="1"/>
  <c r="AE2812" i="1"/>
  <c r="AF2812" i="1"/>
  <c r="AG2812" i="1" s="1"/>
  <c r="AH2812" i="1"/>
  <c r="AJ2812" i="1"/>
  <c r="AI2812" i="1" s="1"/>
  <c r="AK2812" i="1"/>
  <c r="AL2812" i="1" s="1"/>
  <c r="AN2812" i="1"/>
  <c r="AO2812" i="1" s="1"/>
  <c r="AP2812" i="1" s="1"/>
  <c r="AQ2812" i="1"/>
  <c r="AR2812" i="1"/>
  <c r="M2813" i="1"/>
  <c r="V2813" i="1" s="1"/>
  <c r="N2813" i="1"/>
  <c r="O2813" i="1"/>
  <c r="P2813" i="1"/>
  <c r="Q2813" i="1"/>
  <c r="R2813" i="1"/>
  <c r="S2813" i="1"/>
  <c r="T2813" i="1"/>
  <c r="U2813" i="1"/>
  <c r="W2813" i="1"/>
  <c r="X2813" i="1"/>
  <c r="Y2813" i="1"/>
  <c r="Z2813" i="1"/>
  <c r="AA2813" i="1"/>
  <c r="AB2813" i="1"/>
  <c r="AC2813" i="1"/>
  <c r="AE2813" i="1"/>
  <c r="AF2813" i="1"/>
  <c r="AG2813" i="1"/>
  <c r="AH2813" i="1"/>
  <c r="AI2813" i="1"/>
  <c r="AJ2813" i="1"/>
  <c r="AK2813" i="1"/>
  <c r="AL2813" i="1" s="1"/>
  <c r="AN2813" i="1"/>
  <c r="AO2813" i="1" s="1"/>
  <c r="AP2813" i="1" s="1"/>
  <c r="AQ2813" i="1"/>
  <c r="AR2813" i="1"/>
  <c r="M2814" i="1"/>
  <c r="V2814" i="1" s="1"/>
  <c r="N2814" i="1"/>
  <c r="O2814" i="1"/>
  <c r="P2814" i="1"/>
  <c r="Q2814" i="1"/>
  <c r="R2814" i="1"/>
  <c r="S2814" i="1"/>
  <c r="T2814" i="1"/>
  <c r="U2814" i="1"/>
  <c r="W2814" i="1"/>
  <c r="X2814" i="1"/>
  <c r="Y2814" i="1"/>
  <c r="Z2814" i="1"/>
  <c r="AA2814" i="1"/>
  <c r="AD2814" i="1" s="1"/>
  <c r="AB2814" i="1"/>
  <c r="AC2814" i="1"/>
  <c r="AE2814" i="1"/>
  <c r="AF2814" i="1"/>
  <c r="AG2814" i="1"/>
  <c r="AH2814" i="1"/>
  <c r="AJ2814" i="1"/>
  <c r="AN2814" i="1"/>
  <c r="AO2814" i="1" s="1"/>
  <c r="AP2814" i="1" s="1"/>
  <c r="AQ2814" i="1"/>
  <c r="AR2814" i="1"/>
  <c r="M2815" i="1"/>
  <c r="V2815" i="1" s="1"/>
  <c r="N2815" i="1"/>
  <c r="O2815" i="1"/>
  <c r="P2815" i="1"/>
  <c r="Q2815" i="1" s="1"/>
  <c r="R2815" i="1"/>
  <c r="S2815" i="1"/>
  <c r="T2815" i="1"/>
  <c r="U2815" i="1"/>
  <c r="W2815" i="1"/>
  <c r="X2815" i="1"/>
  <c r="Y2815" i="1"/>
  <c r="Z2815" i="1"/>
  <c r="AA2815" i="1"/>
  <c r="AB2815" i="1"/>
  <c r="AC2815" i="1"/>
  <c r="AE2815" i="1"/>
  <c r="AF2815" i="1"/>
  <c r="AG2815" i="1" s="1"/>
  <c r="AH2815" i="1"/>
  <c r="AI2815" i="1"/>
  <c r="AJ2815" i="1"/>
  <c r="AK2815" i="1" s="1"/>
  <c r="AL2815" i="1" s="1"/>
  <c r="AN2815" i="1"/>
  <c r="AO2815" i="1" s="1"/>
  <c r="AP2815" i="1" s="1"/>
  <c r="AQ2815" i="1"/>
  <c r="AR2815" i="1"/>
  <c r="M2816" i="1"/>
  <c r="V2816" i="1" s="1"/>
  <c r="N2816" i="1"/>
  <c r="O2816" i="1"/>
  <c r="P2816" i="1"/>
  <c r="Q2816" i="1" s="1"/>
  <c r="R2816" i="1"/>
  <c r="S2816" i="1"/>
  <c r="T2816" i="1"/>
  <c r="U2816" i="1"/>
  <c r="W2816" i="1"/>
  <c r="X2816" i="1"/>
  <c r="Y2816" i="1"/>
  <c r="Z2816" i="1"/>
  <c r="AA2816" i="1"/>
  <c r="AD2816" i="1" s="1"/>
  <c r="AB2816" i="1"/>
  <c r="AC2816" i="1"/>
  <c r="AE2816" i="1"/>
  <c r="AF2816" i="1"/>
  <c r="AG2816" i="1"/>
  <c r="AH2816" i="1"/>
  <c r="AJ2816" i="1"/>
  <c r="AI2816" i="1" s="1"/>
  <c r="AK2816" i="1"/>
  <c r="AL2816" i="1" s="1"/>
  <c r="AN2816" i="1"/>
  <c r="AO2816" i="1" s="1"/>
  <c r="AP2816" i="1" s="1"/>
  <c r="AQ2816" i="1"/>
  <c r="AR2816" i="1"/>
  <c r="M2817" i="1"/>
  <c r="V2817" i="1" s="1"/>
  <c r="N2817" i="1"/>
  <c r="O2817" i="1"/>
  <c r="P2817" i="1"/>
  <c r="Q2817" i="1"/>
  <c r="R2817" i="1"/>
  <c r="S2817" i="1"/>
  <c r="T2817" i="1"/>
  <c r="U2817" i="1"/>
  <c r="W2817" i="1"/>
  <c r="X2817" i="1"/>
  <c r="Y2817" i="1"/>
  <c r="Z2817" i="1"/>
  <c r="AA2817" i="1"/>
  <c r="AB2817" i="1"/>
  <c r="AC2817" i="1"/>
  <c r="AE2817" i="1"/>
  <c r="AF2817" i="1"/>
  <c r="AG2817" i="1"/>
  <c r="AH2817" i="1"/>
  <c r="AI2817" i="1"/>
  <c r="AJ2817" i="1"/>
  <c r="AK2817" i="1" s="1"/>
  <c r="AL2817" i="1" s="1"/>
  <c r="AN2817" i="1"/>
  <c r="AO2817" i="1" s="1"/>
  <c r="AP2817" i="1" s="1"/>
  <c r="AQ2817" i="1"/>
  <c r="AR2817" i="1"/>
  <c r="M2818" i="1"/>
  <c r="V2818" i="1" s="1"/>
  <c r="N2818" i="1"/>
  <c r="O2818" i="1"/>
  <c r="P2818" i="1"/>
  <c r="Q2818" i="1" s="1"/>
  <c r="R2818" i="1"/>
  <c r="S2818" i="1"/>
  <c r="T2818" i="1"/>
  <c r="U2818" i="1"/>
  <c r="W2818" i="1"/>
  <c r="X2818" i="1"/>
  <c r="Y2818" i="1"/>
  <c r="Z2818" i="1"/>
  <c r="AA2818" i="1"/>
  <c r="AB2818" i="1"/>
  <c r="AC2818" i="1"/>
  <c r="AE2818" i="1"/>
  <c r="AF2818" i="1"/>
  <c r="AG2818" i="1"/>
  <c r="AH2818" i="1"/>
  <c r="AJ2818" i="1"/>
  <c r="AN2818" i="1"/>
  <c r="AO2818" i="1" s="1"/>
  <c r="AP2818" i="1" s="1"/>
  <c r="AQ2818" i="1"/>
  <c r="AR2818" i="1"/>
  <c r="M2819" i="1"/>
  <c r="V2819" i="1" s="1"/>
  <c r="N2819" i="1"/>
  <c r="O2819" i="1"/>
  <c r="P2819" i="1"/>
  <c r="Q2819" i="1" s="1"/>
  <c r="R2819" i="1"/>
  <c r="S2819" i="1"/>
  <c r="T2819" i="1"/>
  <c r="U2819" i="1"/>
  <c r="W2819" i="1"/>
  <c r="X2819" i="1"/>
  <c r="Y2819" i="1"/>
  <c r="Z2819" i="1"/>
  <c r="AA2819" i="1"/>
  <c r="AB2819" i="1"/>
  <c r="AC2819" i="1"/>
  <c r="AE2819" i="1"/>
  <c r="AF2819" i="1"/>
  <c r="AG2819" i="1"/>
  <c r="AH2819" i="1"/>
  <c r="AJ2819" i="1"/>
  <c r="AI2819" i="1" s="1"/>
  <c r="AN2819" i="1"/>
  <c r="AO2819" i="1" s="1"/>
  <c r="AP2819" i="1" s="1"/>
  <c r="AQ2819" i="1"/>
  <c r="AR2819" i="1"/>
  <c r="M2820" i="1"/>
  <c r="V2820" i="1" s="1"/>
  <c r="N2820" i="1"/>
  <c r="O2820" i="1"/>
  <c r="P2820" i="1"/>
  <c r="Q2820" i="1" s="1"/>
  <c r="R2820" i="1"/>
  <c r="S2820" i="1"/>
  <c r="T2820" i="1"/>
  <c r="U2820" i="1"/>
  <c r="W2820" i="1"/>
  <c r="X2820" i="1"/>
  <c r="Y2820" i="1"/>
  <c r="Z2820" i="1"/>
  <c r="AA2820" i="1"/>
  <c r="AB2820" i="1"/>
  <c r="AC2820" i="1"/>
  <c r="AE2820" i="1"/>
  <c r="AF2820" i="1"/>
  <c r="AG2820" i="1" s="1"/>
  <c r="AH2820" i="1"/>
  <c r="AJ2820" i="1"/>
  <c r="AI2820" i="1" s="1"/>
  <c r="AN2820" i="1"/>
  <c r="AO2820" i="1" s="1"/>
  <c r="AP2820" i="1" s="1"/>
  <c r="AQ2820" i="1"/>
  <c r="AR2820" i="1"/>
  <c r="M2821" i="1"/>
  <c r="V2821" i="1" s="1"/>
  <c r="N2821" i="1"/>
  <c r="O2821" i="1"/>
  <c r="P2821" i="1"/>
  <c r="Q2821" i="1" s="1"/>
  <c r="R2821" i="1"/>
  <c r="S2821" i="1"/>
  <c r="T2821" i="1"/>
  <c r="U2821" i="1"/>
  <c r="W2821" i="1"/>
  <c r="X2821" i="1"/>
  <c r="Y2821" i="1"/>
  <c r="Z2821" i="1"/>
  <c r="AA2821" i="1"/>
  <c r="AB2821" i="1"/>
  <c r="AC2821" i="1"/>
  <c r="AE2821" i="1"/>
  <c r="AF2821" i="1"/>
  <c r="AG2821" i="1"/>
  <c r="AH2821" i="1"/>
  <c r="AI2821" i="1"/>
  <c r="AJ2821" i="1"/>
  <c r="AK2821" i="1"/>
  <c r="AL2821" i="1" s="1"/>
  <c r="AN2821" i="1"/>
  <c r="AO2821" i="1" s="1"/>
  <c r="AP2821" i="1" s="1"/>
  <c r="AQ2821" i="1"/>
  <c r="AR2821" i="1"/>
  <c r="M2822" i="1"/>
  <c r="V2822" i="1" s="1"/>
  <c r="N2822" i="1"/>
  <c r="O2822" i="1"/>
  <c r="P2822" i="1"/>
  <c r="Q2822" i="1"/>
  <c r="R2822" i="1"/>
  <c r="S2822" i="1"/>
  <c r="T2822" i="1"/>
  <c r="U2822" i="1"/>
  <c r="W2822" i="1"/>
  <c r="X2822" i="1"/>
  <c r="Y2822" i="1"/>
  <c r="Z2822" i="1"/>
  <c r="AA2822" i="1"/>
  <c r="AD2822" i="1" s="1"/>
  <c r="AB2822" i="1"/>
  <c r="AC2822" i="1"/>
  <c r="AE2822" i="1"/>
  <c r="AF2822" i="1"/>
  <c r="AG2822" i="1" s="1"/>
  <c r="AH2822" i="1"/>
  <c r="AJ2822" i="1"/>
  <c r="AI2822" i="1" s="1"/>
  <c r="AK2822" i="1"/>
  <c r="AL2822" i="1" s="1"/>
  <c r="AN2822" i="1"/>
  <c r="AO2822" i="1" s="1"/>
  <c r="AP2822" i="1" s="1"/>
  <c r="AQ2822" i="1"/>
  <c r="AR2822" i="1"/>
  <c r="M2823" i="1"/>
  <c r="V2823" i="1" s="1"/>
  <c r="N2823" i="1"/>
  <c r="O2823" i="1"/>
  <c r="P2823" i="1"/>
  <c r="Q2823" i="1"/>
  <c r="R2823" i="1"/>
  <c r="S2823" i="1"/>
  <c r="T2823" i="1"/>
  <c r="U2823" i="1"/>
  <c r="W2823" i="1"/>
  <c r="X2823" i="1"/>
  <c r="Y2823" i="1"/>
  <c r="Z2823" i="1"/>
  <c r="AA2823" i="1"/>
  <c r="AB2823" i="1"/>
  <c r="AC2823" i="1"/>
  <c r="AE2823" i="1"/>
  <c r="AF2823" i="1"/>
  <c r="AG2823" i="1"/>
  <c r="AH2823" i="1"/>
  <c r="AJ2823" i="1"/>
  <c r="AK2823" i="1" s="1"/>
  <c r="AL2823" i="1" s="1"/>
  <c r="AN2823" i="1"/>
  <c r="AO2823" i="1" s="1"/>
  <c r="AP2823" i="1" s="1"/>
  <c r="AQ2823" i="1"/>
  <c r="AR2823" i="1"/>
  <c r="M2824" i="1"/>
  <c r="V2824" i="1" s="1"/>
  <c r="N2824" i="1"/>
  <c r="O2824" i="1"/>
  <c r="P2824" i="1"/>
  <c r="Q2824" i="1" s="1"/>
  <c r="R2824" i="1"/>
  <c r="S2824" i="1"/>
  <c r="T2824" i="1"/>
  <c r="U2824" i="1"/>
  <c r="W2824" i="1"/>
  <c r="X2824" i="1"/>
  <c r="Y2824" i="1"/>
  <c r="Z2824" i="1"/>
  <c r="AA2824" i="1"/>
  <c r="AD2824" i="1" s="1"/>
  <c r="AB2824" i="1"/>
  <c r="AC2824" i="1"/>
  <c r="AE2824" i="1"/>
  <c r="AF2824" i="1"/>
  <c r="AG2824" i="1"/>
  <c r="AH2824" i="1"/>
  <c r="AJ2824" i="1"/>
  <c r="AI2824" i="1" s="1"/>
  <c r="AK2824" i="1"/>
  <c r="AL2824" i="1" s="1"/>
  <c r="AN2824" i="1"/>
  <c r="AO2824" i="1" s="1"/>
  <c r="AP2824" i="1" s="1"/>
  <c r="AQ2824" i="1"/>
  <c r="AR2824" i="1"/>
  <c r="M2825" i="1"/>
  <c r="V2825" i="1" s="1"/>
  <c r="N2825" i="1"/>
  <c r="O2825" i="1"/>
  <c r="P2825" i="1"/>
  <c r="Q2825" i="1"/>
  <c r="R2825" i="1"/>
  <c r="S2825" i="1"/>
  <c r="T2825" i="1"/>
  <c r="U2825" i="1"/>
  <c r="W2825" i="1"/>
  <c r="X2825" i="1"/>
  <c r="Y2825" i="1"/>
  <c r="Z2825" i="1"/>
  <c r="AA2825" i="1"/>
  <c r="AB2825" i="1"/>
  <c r="AC2825" i="1"/>
  <c r="AE2825" i="1"/>
  <c r="AF2825" i="1"/>
  <c r="AG2825" i="1"/>
  <c r="AH2825" i="1"/>
  <c r="AJ2825" i="1"/>
  <c r="AN2825" i="1"/>
  <c r="AO2825" i="1" s="1"/>
  <c r="AP2825" i="1" s="1"/>
  <c r="AQ2825" i="1"/>
  <c r="AR2825" i="1"/>
  <c r="M2826" i="1"/>
  <c r="V2826" i="1" s="1"/>
  <c r="N2826" i="1"/>
  <c r="O2826" i="1"/>
  <c r="P2826" i="1"/>
  <c r="Q2826" i="1" s="1"/>
  <c r="R2826" i="1"/>
  <c r="S2826" i="1"/>
  <c r="T2826" i="1"/>
  <c r="U2826" i="1"/>
  <c r="W2826" i="1"/>
  <c r="X2826" i="1"/>
  <c r="Y2826" i="1"/>
  <c r="Z2826" i="1"/>
  <c r="AA2826" i="1"/>
  <c r="AB2826" i="1"/>
  <c r="AC2826" i="1"/>
  <c r="AE2826" i="1"/>
  <c r="AF2826" i="1"/>
  <c r="AG2826" i="1"/>
  <c r="AH2826" i="1"/>
  <c r="AJ2826" i="1"/>
  <c r="AI2826" i="1" s="1"/>
  <c r="AN2826" i="1"/>
  <c r="AO2826" i="1" s="1"/>
  <c r="AP2826" i="1" s="1"/>
  <c r="AQ2826" i="1"/>
  <c r="AR2826" i="1"/>
  <c r="M2827" i="1"/>
  <c r="V2827" i="1" s="1"/>
  <c r="N2827" i="1"/>
  <c r="O2827" i="1"/>
  <c r="P2827" i="1"/>
  <c r="Q2827" i="1" s="1"/>
  <c r="R2827" i="1"/>
  <c r="S2827" i="1"/>
  <c r="T2827" i="1"/>
  <c r="U2827" i="1"/>
  <c r="W2827" i="1"/>
  <c r="X2827" i="1"/>
  <c r="Y2827" i="1"/>
  <c r="Z2827" i="1"/>
  <c r="AA2827" i="1"/>
  <c r="AB2827" i="1"/>
  <c r="AC2827" i="1"/>
  <c r="AE2827" i="1"/>
  <c r="AF2827" i="1"/>
  <c r="AG2827" i="1"/>
  <c r="AH2827" i="1"/>
  <c r="AI2827" i="1"/>
  <c r="AJ2827" i="1"/>
  <c r="AK2827" i="1"/>
  <c r="AL2827" i="1" s="1"/>
  <c r="AN2827" i="1"/>
  <c r="AO2827" i="1" s="1"/>
  <c r="AP2827" i="1" s="1"/>
  <c r="AQ2827" i="1"/>
  <c r="AR2827" i="1"/>
  <c r="M2828" i="1"/>
  <c r="V2828" i="1" s="1"/>
  <c r="N2828" i="1"/>
  <c r="O2828" i="1"/>
  <c r="P2828" i="1"/>
  <c r="Q2828" i="1"/>
  <c r="R2828" i="1"/>
  <c r="S2828" i="1"/>
  <c r="T2828" i="1"/>
  <c r="U2828" i="1"/>
  <c r="W2828" i="1"/>
  <c r="X2828" i="1"/>
  <c r="Y2828" i="1"/>
  <c r="Z2828" i="1"/>
  <c r="AA2828" i="1"/>
  <c r="AB2828" i="1"/>
  <c r="AC2828" i="1"/>
  <c r="AE2828" i="1"/>
  <c r="AF2828" i="1"/>
  <c r="AG2828" i="1" s="1"/>
  <c r="AH2828" i="1"/>
  <c r="AJ2828" i="1"/>
  <c r="AI2828" i="1" s="1"/>
  <c r="AK2828" i="1"/>
  <c r="AL2828" i="1" s="1"/>
  <c r="AN2828" i="1"/>
  <c r="AO2828" i="1" s="1"/>
  <c r="AP2828" i="1" s="1"/>
  <c r="AQ2828" i="1"/>
  <c r="AR2828" i="1"/>
  <c r="M2829" i="1"/>
  <c r="V2829" i="1" s="1"/>
  <c r="N2829" i="1"/>
  <c r="O2829" i="1"/>
  <c r="P2829" i="1"/>
  <c r="Q2829" i="1"/>
  <c r="R2829" i="1"/>
  <c r="S2829" i="1"/>
  <c r="T2829" i="1"/>
  <c r="U2829" i="1"/>
  <c r="W2829" i="1"/>
  <c r="X2829" i="1"/>
  <c r="Y2829" i="1"/>
  <c r="Z2829" i="1"/>
  <c r="AA2829" i="1"/>
  <c r="AB2829" i="1"/>
  <c r="AC2829" i="1"/>
  <c r="AE2829" i="1"/>
  <c r="AF2829" i="1"/>
  <c r="AG2829" i="1" s="1"/>
  <c r="AH2829" i="1"/>
  <c r="AJ2829" i="1"/>
  <c r="AI2829" i="1" s="1"/>
  <c r="AK2829" i="1"/>
  <c r="AL2829" i="1" s="1"/>
  <c r="AN2829" i="1"/>
  <c r="AO2829" i="1" s="1"/>
  <c r="AP2829" i="1" s="1"/>
  <c r="AQ2829" i="1"/>
  <c r="AR2829" i="1"/>
  <c r="M2830" i="1"/>
  <c r="V2830" i="1" s="1"/>
  <c r="N2830" i="1"/>
  <c r="O2830" i="1"/>
  <c r="P2830" i="1"/>
  <c r="Q2830" i="1"/>
  <c r="R2830" i="1"/>
  <c r="S2830" i="1"/>
  <c r="T2830" i="1"/>
  <c r="U2830" i="1"/>
  <c r="W2830" i="1"/>
  <c r="X2830" i="1"/>
  <c r="Y2830" i="1"/>
  <c r="Z2830" i="1"/>
  <c r="AA2830" i="1"/>
  <c r="AD2830" i="1" s="1"/>
  <c r="AB2830" i="1"/>
  <c r="AC2830" i="1"/>
  <c r="AE2830" i="1"/>
  <c r="AF2830" i="1"/>
  <c r="AG2830" i="1"/>
  <c r="AH2830" i="1"/>
  <c r="AJ2830" i="1"/>
  <c r="AI2830" i="1" s="1"/>
  <c r="AK2830" i="1"/>
  <c r="AL2830" i="1" s="1"/>
  <c r="AN2830" i="1"/>
  <c r="AO2830" i="1" s="1"/>
  <c r="AP2830" i="1" s="1"/>
  <c r="AQ2830" i="1"/>
  <c r="AR2830" i="1"/>
  <c r="M2831" i="1"/>
  <c r="V2831" i="1" s="1"/>
  <c r="N2831" i="1"/>
  <c r="O2831" i="1"/>
  <c r="P2831" i="1"/>
  <c r="Q2831" i="1"/>
  <c r="R2831" i="1"/>
  <c r="S2831" i="1"/>
  <c r="T2831" i="1"/>
  <c r="U2831" i="1"/>
  <c r="W2831" i="1"/>
  <c r="X2831" i="1"/>
  <c r="Y2831" i="1"/>
  <c r="Z2831" i="1"/>
  <c r="AA2831" i="1"/>
  <c r="AB2831" i="1"/>
  <c r="AC2831" i="1"/>
  <c r="AE2831" i="1"/>
  <c r="AF2831" i="1"/>
  <c r="AG2831" i="1"/>
  <c r="AH2831" i="1"/>
  <c r="AI2831" i="1"/>
  <c r="AJ2831" i="1"/>
  <c r="AK2831" i="1" s="1"/>
  <c r="AL2831" i="1" s="1"/>
  <c r="AN2831" i="1"/>
  <c r="AO2831" i="1" s="1"/>
  <c r="AP2831" i="1" s="1"/>
  <c r="AQ2831" i="1"/>
  <c r="AR2831" i="1"/>
  <c r="M2832" i="1"/>
  <c r="V2832" i="1" s="1"/>
  <c r="N2832" i="1"/>
  <c r="O2832" i="1"/>
  <c r="P2832" i="1"/>
  <c r="Q2832" i="1" s="1"/>
  <c r="R2832" i="1"/>
  <c r="S2832" i="1"/>
  <c r="T2832" i="1"/>
  <c r="U2832" i="1"/>
  <c r="W2832" i="1"/>
  <c r="X2832" i="1"/>
  <c r="Y2832" i="1"/>
  <c r="Z2832" i="1"/>
  <c r="AA2832" i="1"/>
  <c r="AB2832" i="1"/>
  <c r="AC2832" i="1"/>
  <c r="AE2832" i="1"/>
  <c r="AF2832" i="1"/>
  <c r="AG2832" i="1"/>
  <c r="AH2832" i="1"/>
  <c r="AJ2832" i="1"/>
  <c r="AI2832" i="1" s="1"/>
  <c r="AN2832" i="1"/>
  <c r="AO2832" i="1" s="1"/>
  <c r="AP2832" i="1" s="1"/>
  <c r="AQ2832" i="1"/>
  <c r="AR2832" i="1"/>
  <c r="M2833" i="1"/>
  <c r="V2833" i="1" s="1"/>
  <c r="N2833" i="1"/>
  <c r="O2833" i="1"/>
  <c r="P2833" i="1"/>
  <c r="Q2833" i="1" s="1"/>
  <c r="R2833" i="1"/>
  <c r="S2833" i="1"/>
  <c r="T2833" i="1"/>
  <c r="U2833" i="1"/>
  <c r="W2833" i="1"/>
  <c r="X2833" i="1"/>
  <c r="Y2833" i="1"/>
  <c r="Z2833" i="1"/>
  <c r="AA2833" i="1"/>
  <c r="AB2833" i="1"/>
  <c r="AC2833" i="1"/>
  <c r="AE2833" i="1"/>
  <c r="AF2833" i="1"/>
  <c r="AG2833" i="1" s="1"/>
  <c r="AH2833" i="1"/>
  <c r="AJ2833" i="1"/>
  <c r="AI2833" i="1" s="1"/>
  <c r="AK2833" i="1"/>
  <c r="AL2833" i="1" s="1"/>
  <c r="AN2833" i="1"/>
  <c r="AO2833" i="1" s="1"/>
  <c r="AP2833" i="1" s="1"/>
  <c r="AQ2833" i="1"/>
  <c r="AR2833" i="1"/>
  <c r="M2834" i="1"/>
  <c r="V2834" i="1" s="1"/>
  <c r="N2834" i="1"/>
  <c r="O2834" i="1"/>
  <c r="P2834" i="1"/>
  <c r="Q2834" i="1"/>
  <c r="R2834" i="1"/>
  <c r="S2834" i="1"/>
  <c r="T2834" i="1"/>
  <c r="U2834" i="1"/>
  <c r="W2834" i="1"/>
  <c r="X2834" i="1"/>
  <c r="Y2834" i="1"/>
  <c r="Z2834" i="1"/>
  <c r="AA2834" i="1"/>
  <c r="AB2834" i="1"/>
  <c r="AC2834" i="1"/>
  <c r="AE2834" i="1"/>
  <c r="AF2834" i="1"/>
  <c r="AG2834" i="1" s="1"/>
  <c r="AH2834" i="1"/>
  <c r="AJ2834" i="1"/>
  <c r="AI2834" i="1" s="1"/>
  <c r="AK2834" i="1"/>
  <c r="AL2834" i="1" s="1"/>
  <c r="AN2834" i="1"/>
  <c r="AO2834" i="1" s="1"/>
  <c r="AP2834" i="1" s="1"/>
  <c r="AQ2834" i="1"/>
  <c r="AR2834" i="1"/>
  <c r="M2835" i="1"/>
  <c r="V2835" i="1" s="1"/>
  <c r="N2835" i="1"/>
  <c r="O2835" i="1"/>
  <c r="P2835" i="1"/>
  <c r="Q2835" i="1"/>
  <c r="R2835" i="1"/>
  <c r="S2835" i="1"/>
  <c r="T2835" i="1"/>
  <c r="U2835" i="1"/>
  <c r="W2835" i="1"/>
  <c r="X2835" i="1"/>
  <c r="Y2835" i="1"/>
  <c r="Z2835" i="1"/>
  <c r="AA2835" i="1"/>
  <c r="AB2835" i="1"/>
  <c r="AC2835" i="1"/>
  <c r="AE2835" i="1"/>
  <c r="AF2835" i="1"/>
  <c r="AG2835" i="1"/>
  <c r="AH2835" i="1"/>
  <c r="AJ2835" i="1"/>
  <c r="AI2835" i="1" s="1"/>
  <c r="AK2835" i="1"/>
  <c r="AL2835" i="1" s="1"/>
  <c r="AN2835" i="1"/>
  <c r="AO2835" i="1" s="1"/>
  <c r="AP2835" i="1" s="1"/>
  <c r="AQ2835" i="1"/>
  <c r="AR2835" i="1"/>
  <c r="M2836" i="1"/>
  <c r="V2836" i="1" s="1"/>
  <c r="N2836" i="1"/>
  <c r="O2836" i="1"/>
  <c r="P2836" i="1"/>
  <c r="Q2836" i="1"/>
  <c r="R2836" i="1"/>
  <c r="S2836" i="1"/>
  <c r="T2836" i="1"/>
  <c r="U2836" i="1"/>
  <c r="W2836" i="1"/>
  <c r="X2836" i="1"/>
  <c r="Y2836" i="1"/>
  <c r="Z2836" i="1"/>
  <c r="AA2836" i="1"/>
  <c r="AD2836" i="1" s="1"/>
  <c r="AB2836" i="1"/>
  <c r="AC2836" i="1"/>
  <c r="AE2836" i="1"/>
  <c r="AF2836" i="1"/>
  <c r="AG2836" i="1"/>
  <c r="AH2836" i="1"/>
  <c r="AJ2836" i="1"/>
  <c r="AN2836" i="1"/>
  <c r="AO2836" i="1" s="1"/>
  <c r="AP2836" i="1" s="1"/>
  <c r="AQ2836" i="1"/>
  <c r="AR2836" i="1"/>
  <c r="M2837" i="1"/>
  <c r="V2837" i="1" s="1"/>
  <c r="N2837" i="1"/>
  <c r="O2837" i="1"/>
  <c r="P2837" i="1"/>
  <c r="Q2837" i="1" s="1"/>
  <c r="R2837" i="1"/>
  <c r="S2837" i="1"/>
  <c r="T2837" i="1"/>
  <c r="U2837" i="1"/>
  <c r="W2837" i="1"/>
  <c r="X2837" i="1"/>
  <c r="Y2837" i="1"/>
  <c r="Z2837" i="1"/>
  <c r="AA2837" i="1"/>
  <c r="AB2837" i="1"/>
  <c r="AC2837" i="1"/>
  <c r="AE2837" i="1"/>
  <c r="AF2837" i="1"/>
  <c r="AG2837" i="1"/>
  <c r="AH2837" i="1"/>
  <c r="AI2837" i="1"/>
  <c r="AJ2837" i="1"/>
  <c r="AK2837" i="1" s="1"/>
  <c r="AL2837" i="1" s="1"/>
  <c r="AN2837" i="1"/>
  <c r="AO2837" i="1" s="1"/>
  <c r="AP2837" i="1" s="1"/>
  <c r="AQ2837" i="1"/>
  <c r="AR2837" i="1"/>
  <c r="M2838" i="1"/>
  <c r="V2838" i="1" s="1"/>
  <c r="N2838" i="1"/>
  <c r="O2838" i="1"/>
  <c r="P2838" i="1"/>
  <c r="Q2838" i="1" s="1"/>
  <c r="R2838" i="1"/>
  <c r="S2838" i="1"/>
  <c r="T2838" i="1"/>
  <c r="U2838" i="1"/>
  <c r="W2838" i="1"/>
  <c r="X2838" i="1"/>
  <c r="Y2838" i="1"/>
  <c r="Z2838" i="1"/>
  <c r="AA2838" i="1"/>
  <c r="AB2838" i="1"/>
  <c r="AC2838" i="1"/>
  <c r="AE2838" i="1"/>
  <c r="AF2838" i="1"/>
  <c r="AG2838" i="1" s="1"/>
  <c r="AH2838" i="1"/>
  <c r="AJ2838" i="1"/>
  <c r="AI2838" i="1" s="1"/>
  <c r="AK2838" i="1"/>
  <c r="AL2838" i="1" s="1"/>
  <c r="AN2838" i="1"/>
  <c r="AO2838" i="1" s="1"/>
  <c r="AP2838" i="1" s="1"/>
  <c r="AQ2838" i="1"/>
  <c r="AR2838" i="1"/>
  <c r="M2839" i="1"/>
  <c r="V2839" i="1" s="1"/>
  <c r="N2839" i="1"/>
  <c r="O2839" i="1"/>
  <c r="P2839" i="1"/>
  <c r="Q2839" i="1"/>
  <c r="R2839" i="1"/>
  <c r="S2839" i="1"/>
  <c r="T2839" i="1"/>
  <c r="U2839" i="1"/>
  <c r="W2839" i="1"/>
  <c r="X2839" i="1"/>
  <c r="Y2839" i="1"/>
  <c r="Z2839" i="1"/>
  <c r="AA2839" i="1"/>
  <c r="AB2839" i="1"/>
  <c r="AC2839" i="1"/>
  <c r="AE2839" i="1"/>
  <c r="AF2839" i="1"/>
  <c r="AG2839" i="1" s="1"/>
  <c r="AH2839" i="1"/>
  <c r="AJ2839" i="1"/>
  <c r="AI2839" i="1" s="1"/>
  <c r="AK2839" i="1"/>
  <c r="AL2839" i="1" s="1"/>
  <c r="AN2839" i="1"/>
  <c r="AO2839" i="1" s="1"/>
  <c r="AP2839" i="1" s="1"/>
  <c r="AQ2839" i="1"/>
  <c r="AR2839" i="1"/>
  <c r="M2840" i="1"/>
  <c r="V2840" i="1" s="1"/>
  <c r="N2840" i="1"/>
  <c r="O2840" i="1"/>
  <c r="P2840" i="1"/>
  <c r="Q2840" i="1"/>
  <c r="R2840" i="1"/>
  <c r="S2840" i="1"/>
  <c r="T2840" i="1"/>
  <c r="U2840" i="1"/>
  <c r="W2840" i="1"/>
  <c r="X2840" i="1"/>
  <c r="Y2840" i="1"/>
  <c r="Z2840" i="1"/>
  <c r="AA2840" i="1"/>
  <c r="AD2840" i="1" s="1"/>
  <c r="AB2840" i="1"/>
  <c r="AC2840" i="1"/>
  <c r="AE2840" i="1"/>
  <c r="AF2840" i="1"/>
  <c r="AG2840" i="1"/>
  <c r="AH2840" i="1"/>
  <c r="AJ2840" i="1"/>
  <c r="AI2840" i="1" s="1"/>
  <c r="AK2840" i="1"/>
  <c r="AL2840" i="1" s="1"/>
  <c r="AN2840" i="1"/>
  <c r="AO2840" i="1" s="1"/>
  <c r="AP2840" i="1" s="1"/>
  <c r="AQ2840" i="1"/>
  <c r="AR2840" i="1"/>
  <c r="M2841" i="1"/>
  <c r="V2841" i="1" s="1"/>
  <c r="N2841" i="1"/>
  <c r="O2841" i="1"/>
  <c r="P2841" i="1"/>
  <c r="Q2841" i="1"/>
  <c r="R2841" i="1"/>
  <c r="S2841" i="1"/>
  <c r="T2841" i="1"/>
  <c r="U2841" i="1"/>
  <c r="W2841" i="1"/>
  <c r="X2841" i="1"/>
  <c r="Y2841" i="1"/>
  <c r="Z2841" i="1"/>
  <c r="AA2841" i="1"/>
  <c r="AB2841" i="1"/>
  <c r="AC2841" i="1"/>
  <c r="AE2841" i="1"/>
  <c r="AF2841" i="1"/>
  <c r="AG2841" i="1"/>
  <c r="AH2841" i="1"/>
  <c r="AJ2841" i="1"/>
  <c r="AN2841" i="1"/>
  <c r="AO2841" i="1" s="1"/>
  <c r="AP2841" i="1" s="1"/>
  <c r="AQ2841" i="1"/>
  <c r="AR2841" i="1"/>
  <c r="M2842" i="1"/>
  <c r="V2842" i="1" s="1"/>
  <c r="N2842" i="1"/>
  <c r="O2842" i="1"/>
  <c r="P2842" i="1"/>
  <c r="Q2842" i="1" s="1"/>
  <c r="R2842" i="1"/>
  <c r="S2842" i="1"/>
  <c r="T2842" i="1"/>
  <c r="U2842" i="1"/>
  <c r="W2842" i="1"/>
  <c r="X2842" i="1"/>
  <c r="Y2842" i="1"/>
  <c r="Z2842" i="1"/>
  <c r="AA2842" i="1"/>
  <c r="AB2842" i="1"/>
  <c r="AC2842" i="1"/>
  <c r="AE2842" i="1"/>
  <c r="AF2842" i="1"/>
  <c r="AG2842" i="1"/>
  <c r="AH2842" i="1"/>
  <c r="AJ2842" i="1"/>
  <c r="AI2842" i="1" s="1"/>
  <c r="AN2842" i="1"/>
  <c r="AO2842" i="1" s="1"/>
  <c r="AP2842" i="1" s="1"/>
  <c r="AQ2842" i="1"/>
  <c r="AR2842" i="1"/>
  <c r="M2843" i="1"/>
  <c r="V2843" i="1" s="1"/>
  <c r="N2843" i="1"/>
  <c r="O2843" i="1"/>
  <c r="P2843" i="1"/>
  <c r="Q2843" i="1" s="1"/>
  <c r="R2843" i="1"/>
  <c r="S2843" i="1"/>
  <c r="T2843" i="1"/>
  <c r="U2843" i="1"/>
  <c r="W2843" i="1"/>
  <c r="X2843" i="1"/>
  <c r="Y2843" i="1"/>
  <c r="Z2843" i="1"/>
  <c r="AA2843" i="1"/>
  <c r="AB2843" i="1"/>
  <c r="AC2843" i="1"/>
  <c r="AE2843" i="1"/>
  <c r="AF2843" i="1"/>
  <c r="AG2843" i="1"/>
  <c r="AH2843" i="1"/>
  <c r="AI2843" i="1"/>
  <c r="AJ2843" i="1"/>
  <c r="AK2843" i="1"/>
  <c r="AL2843" i="1" s="1"/>
  <c r="AN2843" i="1"/>
  <c r="AO2843" i="1" s="1"/>
  <c r="AP2843" i="1" s="1"/>
  <c r="AQ2843" i="1"/>
  <c r="AR2843" i="1"/>
  <c r="M2844" i="1"/>
  <c r="V2844" i="1" s="1"/>
  <c r="N2844" i="1"/>
  <c r="O2844" i="1"/>
  <c r="P2844" i="1"/>
  <c r="Q2844" i="1"/>
  <c r="R2844" i="1"/>
  <c r="S2844" i="1"/>
  <c r="T2844" i="1"/>
  <c r="U2844" i="1"/>
  <c r="W2844" i="1"/>
  <c r="X2844" i="1"/>
  <c r="Y2844" i="1"/>
  <c r="Z2844" i="1"/>
  <c r="AA2844" i="1"/>
  <c r="AB2844" i="1"/>
  <c r="AC2844" i="1"/>
  <c r="AE2844" i="1"/>
  <c r="AF2844" i="1"/>
  <c r="AG2844" i="1" s="1"/>
  <c r="AH2844" i="1"/>
  <c r="AJ2844" i="1"/>
  <c r="AI2844" i="1" s="1"/>
  <c r="AK2844" i="1"/>
  <c r="AL2844" i="1" s="1"/>
  <c r="AN2844" i="1"/>
  <c r="AO2844" i="1" s="1"/>
  <c r="AP2844" i="1" s="1"/>
  <c r="AQ2844" i="1"/>
  <c r="AR2844" i="1"/>
  <c r="M2845" i="1"/>
  <c r="V2845" i="1" s="1"/>
  <c r="N2845" i="1"/>
  <c r="O2845" i="1"/>
  <c r="P2845" i="1"/>
  <c r="Q2845" i="1"/>
  <c r="R2845" i="1"/>
  <c r="S2845" i="1"/>
  <c r="T2845" i="1"/>
  <c r="U2845" i="1"/>
  <c r="W2845" i="1"/>
  <c r="X2845" i="1"/>
  <c r="Y2845" i="1"/>
  <c r="Z2845" i="1"/>
  <c r="AA2845" i="1"/>
  <c r="AB2845" i="1"/>
  <c r="AC2845" i="1"/>
  <c r="AE2845" i="1"/>
  <c r="AF2845" i="1"/>
  <c r="AG2845" i="1" s="1"/>
  <c r="AH2845" i="1"/>
  <c r="AJ2845" i="1"/>
  <c r="AI2845" i="1" s="1"/>
  <c r="AK2845" i="1"/>
  <c r="AL2845" i="1" s="1"/>
  <c r="AN2845" i="1"/>
  <c r="AO2845" i="1" s="1"/>
  <c r="AP2845" i="1" s="1"/>
  <c r="AQ2845" i="1"/>
  <c r="AR2845" i="1"/>
  <c r="M2846" i="1"/>
  <c r="V2846" i="1" s="1"/>
  <c r="N2846" i="1"/>
  <c r="O2846" i="1"/>
  <c r="P2846" i="1"/>
  <c r="Q2846" i="1"/>
  <c r="R2846" i="1"/>
  <c r="S2846" i="1"/>
  <c r="T2846" i="1"/>
  <c r="U2846" i="1"/>
  <c r="W2846" i="1"/>
  <c r="X2846" i="1"/>
  <c r="Y2846" i="1"/>
  <c r="Z2846" i="1"/>
  <c r="AA2846" i="1"/>
  <c r="AD2846" i="1" s="1"/>
  <c r="AB2846" i="1"/>
  <c r="AC2846" i="1"/>
  <c r="AE2846" i="1"/>
  <c r="AF2846" i="1"/>
  <c r="AG2846" i="1"/>
  <c r="AH2846" i="1"/>
  <c r="AJ2846" i="1"/>
  <c r="AI2846" i="1" s="1"/>
  <c r="AK2846" i="1"/>
  <c r="AL2846" i="1" s="1"/>
  <c r="AN2846" i="1"/>
  <c r="AO2846" i="1" s="1"/>
  <c r="AP2846" i="1" s="1"/>
  <c r="AQ2846" i="1"/>
  <c r="AR2846" i="1"/>
  <c r="M2847" i="1"/>
  <c r="V2847" i="1" s="1"/>
  <c r="N2847" i="1"/>
  <c r="O2847" i="1"/>
  <c r="P2847" i="1"/>
  <c r="Q2847" i="1"/>
  <c r="R2847" i="1"/>
  <c r="S2847" i="1"/>
  <c r="T2847" i="1"/>
  <c r="U2847" i="1"/>
  <c r="W2847" i="1"/>
  <c r="X2847" i="1"/>
  <c r="Y2847" i="1"/>
  <c r="Z2847" i="1"/>
  <c r="AA2847" i="1"/>
  <c r="AB2847" i="1"/>
  <c r="AC2847" i="1"/>
  <c r="AE2847" i="1"/>
  <c r="AF2847" i="1"/>
  <c r="AG2847" i="1"/>
  <c r="AH2847" i="1"/>
  <c r="AI2847" i="1"/>
  <c r="AJ2847" i="1"/>
  <c r="AK2847" i="1" s="1"/>
  <c r="AL2847" i="1" s="1"/>
  <c r="AN2847" i="1"/>
  <c r="AO2847" i="1" s="1"/>
  <c r="AP2847" i="1" s="1"/>
  <c r="AQ2847" i="1"/>
  <c r="AR2847" i="1"/>
  <c r="M2848" i="1"/>
  <c r="V2848" i="1" s="1"/>
  <c r="N2848" i="1"/>
  <c r="O2848" i="1"/>
  <c r="P2848" i="1"/>
  <c r="Q2848" i="1" s="1"/>
  <c r="R2848" i="1"/>
  <c r="S2848" i="1"/>
  <c r="T2848" i="1"/>
  <c r="U2848" i="1"/>
  <c r="W2848" i="1"/>
  <c r="X2848" i="1"/>
  <c r="Y2848" i="1"/>
  <c r="Z2848" i="1"/>
  <c r="AA2848" i="1"/>
  <c r="AB2848" i="1"/>
  <c r="AC2848" i="1"/>
  <c r="AE2848" i="1"/>
  <c r="AF2848" i="1"/>
  <c r="AG2848" i="1"/>
  <c r="AH2848" i="1"/>
  <c r="AJ2848" i="1"/>
  <c r="AI2848" i="1" s="1"/>
  <c r="AK2848" i="1"/>
  <c r="AL2848" i="1" s="1"/>
  <c r="AN2848" i="1"/>
  <c r="AO2848" i="1" s="1"/>
  <c r="AP2848" i="1" s="1"/>
  <c r="AQ2848" i="1"/>
  <c r="AR2848" i="1"/>
  <c r="M2849" i="1"/>
  <c r="V2849" i="1" s="1"/>
  <c r="N2849" i="1"/>
  <c r="O2849" i="1"/>
  <c r="P2849" i="1"/>
  <c r="Q2849" i="1"/>
  <c r="R2849" i="1"/>
  <c r="S2849" i="1"/>
  <c r="T2849" i="1"/>
  <c r="U2849" i="1"/>
  <c r="W2849" i="1"/>
  <c r="X2849" i="1"/>
  <c r="Y2849" i="1"/>
  <c r="Z2849" i="1"/>
  <c r="AA2849" i="1"/>
  <c r="AB2849" i="1"/>
  <c r="AC2849" i="1"/>
  <c r="AE2849" i="1"/>
  <c r="AF2849" i="1"/>
  <c r="AG2849" i="1" s="1"/>
  <c r="AH2849" i="1"/>
  <c r="AJ2849" i="1"/>
  <c r="AI2849" i="1" s="1"/>
  <c r="AN2849" i="1"/>
  <c r="AO2849" i="1" s="1"/>
  <c r="AP2849" i="1" s="1"/>
  <c r="AQ2849" i="1"/>
  <c r="AR2849" i="1"/>
  <c r="M2850" i="1"/>
  <c r="V2850" i="1" s="1"/>
  <c r="N2850" i="1"/>
  <c r="O2850" i="1"/>
  <c r="P2850" i="1"/>
  <c r="Q2850" i="1" s="1"/>
  <c r="R2850" i="1"/>
  <c r="S2850" i="1"/>
  <c r="T2850" i="1"/>
  <c r="U2850" i="1"/>
  <c r="W2850" i="1"/>
  <c r="X2850" i="1"/>
  <c r="Y2850" i="1"/>
  <c r="Z2850" i="1"/>
  <c r="AA2850" i="1"/>
  <c r="AB2850" i="1"/>
  <c r="AC2850" i="1"/>
  <c r="AE2850" i="1"/>
  <c r="AF2850" i="1"/>
  <c r="AG2850" i="1"/>
  <c r="AH2850" i="1"/>
  <c r="AJ2850" i="1"/>
  <c r="AI2850" i="1" s="1"/>
  <c r="AK2850" i="1"/>
  <c r="AL2850" i="1" s="1"/>
  <c r="AN2850" i="1"/>
  <c r="AO2850" i="1" s="1"/>
  <c r="AP2850" i="1" s="1"/>
  <c r="AQ2850" i="1"/>
  <c r="AR2850" i="1"/>
  <c r="M2851" i="1"/>
  <c r="V2851" i="1" s="1"/>
  <c r="N2851" i="1"/>
  <c r="O2851" i="1"/>
  <c r="P2851" i="1"/>
  <c r="Q2851" i="1"/>
  <c r="R2851" i="1"/>
  <c r="S2851" i="1"/>
  <c r="T2851" i="1"/>
  <c r="U2851" i="1"/>
  <c r="W2851" i="1"/>
  <c r="X2851" i="1"/>
  <c r="Y2851" i="1"/>
  <c r="Z2851" i="1"/>
  <c r="AA2851" i="1"/>
  <c r="AB2851" i="1"/>
  <c r="AC2851" i="1"/>
  <c r="AE2851" i="1"/>
  <c r="AF2851" i="1"/>
  <c r="AG2851" i="1"/>
  <c r="AH2851" i="1"/>
  <c r="AJ2851" i="1"/>
  <c r="AI2851" i="1" s="1"/>
  <c r="AK2851" i="1"/>
  <c r="AL2851" i="1" s="1"/>
  <c r="AN2851" i="1"/>
  <c r="AO2851" i="1" s="1"/>
  <c r="AP2851" i="1" s="1"/>
  <c r="AQ2851" i="1"/>
  <c r="AR2851" i="1"/>
  <c r="M2852" i="1"/>
  <c r="V2852" i="1" s="1"/>
  <c r="N2852" i="1"/>
  <c r="O2852" i="1"/>
  <c r="P2852" i="1"/>
  <c r="Q2852" i="1"/>
  <c r="R2852" i="1"/>
  <c r="S2852" i="1"/>
  <c r="T2852" i="1"/>
  <c r="U2852" i="1"/>
  <c r="W2852" i="1"/>
  <c r="X2852" i="1"/>
  <c r="Y2852" i="1"/>
  <c r="Z2852" i="1"/>
  <c r="AA2852" i="1"/>
  <c r="AD2852" i="1" s="1"/>
  <c r="AB2852" i="1"/>
  <c r="AC2852" i="1"/>
  <c r="AE2852" i="1"/>
  <c r="AF2852" i="1"/>
  <c r="AG2852" i="1"/>
  <c r="AH2852" i="1"/>
  <c r="AJ2852" i="1"/>
  <c r="AN2852" i="1"/>
  <c r="AO2852" i="1" s="1"/>
  <c r="AP2852" i="1" s="1"/>
  <c r="AQ2852" i="1"/>
  <c r="AR2852" i="1"/>
  <c r="M2853" i="1"/>
  <c r="V2853" i="1" s="1"/>
  <c r="N2853" i="1"/>
  <c r="O2853" i="1"/>
  <c r="P2853" i="1"/>
  <c r="Q2853" i="1" s="1"/>
  <c r="R2853" i="1"/>
  <c r="S2853" i="1"/>
  <c r="T2853" i="1"/>
  <c r="U2853" i="1"/>
  <c r="W2853" i="1"/>
  <c r="X2853" i="1"/>
  <c r="Y2853" i="1"/>
  <c r="Z2853" i="1"/>
  <c r="AA2853" i="1"/>
  <c r="AB2853" i="1"/>
  <c r="AC2853" i="1"/>
  <c r="AE2853" i="1"/>
  <c r="AF2853" i="1"/>
  <c r="AG2853" i="1"/>
  <c r="AH2853" i="1"/>
  <c r="AI2853" i="1"/>
  <c r="AJ2853" i="1"/>
  <c r="AK2853" i="1" s="1"/>
  <c r="AL2853" i="1" s="1"/>
  <c r="AN2853" i="1"/>
  <c r="AO2853" i="1" s="1"/>
  <c r="AP2853" i="1" s="1"/>
  <c r="AQ2853" i="1"/>
  <c r="AR2853" i="1"/>
  <c r="M2854" i="1"/>
  <c r="V2854" i="1" s="1"/>
  <c r="N2854" i="1"/>
  <c r="O2854" i="1"/>
  <c r="P2854" i="1"/>
  <c r="Q2854" i="1" s="1"/>
  <c r="R2854" i="1"/>
  <c r="S2854" i="1"/>
  <c r="T2854" i="1"/>
  <c r="U2854" i="1"/>
  <c r="W2854" i="1"/>
  <c r="X2854" i="1"/>
  <c r="Y2854" i="1"/>
  <c r="Z2854" i="1"/>
  <c r="AA2854" i="1"/>
  <c r="AB2854" i="1"/>
  <c r="AC2854" i="1"/>
  <c r="AE2854" i="1"/>
  <c r="AF2854" i="1"/>
  <c r="AG2854" i="1" s="1"/>
  <c r="AH2854" i="1"/>
  <c r="AJ2854" i="1"/>
  <c r="AI2854" i="1" s="1"/>
  <c r="AK2854" i="1"/>
  <c r="AL2854" i="1" s="1"/>
  <c r="AN2854" i="1"/>
  <c r="AO2854" i="1" s="1"/>
  <c r="AP2854" i="1" s="1"/>
  <c r="AQ2854" i="1"/>
  <c r="AR2854" i="1"/>
  <c r="M2855" i="1"/>
  <c r="V2855" i="1" s="1"/>
  <c r="N2855" i="1"/>
  <c r="O2855" i="1"/>
  <c r="P2855" i="1"/>
  <c r="Q2855" i="1"/>
  <c r="R2855" i="1"/>
  <c r="S2855" i="1"/>
  <c r="T2855" i="1"/>
  <c r="U2855" i="1"/>
  <c r="W2855" i="1"/>
  <c r="X2855" i="1"/>
  <c r="Y2855" i="1"/>
  <c r="Z2855" i="1"/>
  <c r="AA2855" i="1"/>
  <c r="AB2855" i="1"/>
  <c r="AC2855" i="1"/>
  <c r="AE2855" i="1"/>
  <c r="AF2855" i="1"/>
  <c r="AG2855" i="1" s="1"/>
  <c r="AH2855" i="1"/>
  <c r="AJ2855" i="1"/>
  <c r="AI2855" i="1" s="1"/>
  <c r="AK2855" i="1"/>
  <c r="AL2855" i="1" s="1"/>
  <c r="AN2855" i="1"/>
  <c r="AO2855" i="1" s="1"/>
  <c r="AP2855" i="1" s="1"/>
  <c r="AQ2855" i="1"/>
  <c r="AR2855" i="1"/>
  <c r="M2856" i="1"/>
  <c r="V2856" i="1" s="1"/>
  <c r="N2856" i="1"/>
  <c r="O2856" i="1"/>
  <c r="P2856" i="1"/>
  <c r="Q2856" i="1"/>
  <c r="R2856" i="1"/>
  <c r="S2856" i="1"/>
  <c r="T2856" i="1"/>
  <c r="U2856" i="1"/>
  <c r="W2856" i="1"/>
  <c r="X2856" i="1"/>
  <c r="Y2856" i="1"/>
  <c r="Z2856" i="1"/>
  <c r="AA2856" i="1"/>
  <c r="AD2856" i="1" s="1"/>
  <c r="AB2856" i="1"/>
  <c r="AC2856" i="1"/>
  <c r="AE2856" i="1"/>
  <c r="AF2856" i="1"/>
  <c r="AG2856" i="1"/>
  <c r="AH2856" i="1"/>
  <c r="AJ2856" i="1"/>
  <c r="AI2856" i="1" s="1"/>
  <c r="AK2856" i="1"/>
  <c r="AL2856" i="1" s="1"/>
  <c r="AN2856" i="1"/>
  <c r="AO2856" i="1" s="1"/>
  <c r="AP2856" i="1" s="1"/>
  <c r="AQ2856" i="1"/>
  <c r="AR2856" i="1"/>
  <c r="M2857" i="1"/>
  <c r="V2857" i="1" s="1"/>
  <c r="N2857" i="1"/>
  <c r="O2857" i="1"/>
  <c r="P2857" i="1"/>
  <c r="Q2857" i="1"/>
  <c r="R2857" i="1"/>
  <c r="S2857" i="1"/>
  <c r="T2857" i="1"/>
  <c r="U2857" i="1"/>
  <c r="W2857" i="1"/>
  <c r="X2857" i="1"/>
  <c r="Y2857" i="1"/>
  <c r="Z2857" i="1"/>
  <c r="AA2857" i="1"/>
  <c r="AB2857" i="1"/>
  <c r="AC2857" i="1"/>
  <c r="AE2857" i="1"/>
  <c r="AF2857" i="1"/>
  <c r="AG2857" i="1"/>
  <c r="AH2857" i="1"/>
  <c r="AJ2857" i="1"/>
  <c r="AN2857" i="1"/>
  <c r="AO2857" i="1" s="1"/>
  <c r="AP2857" i="1" s="1"/>
  <c r="AQ2857" i="1"/>
  <c r="AR2857" i="1"/>
  <c r="M2858" i="1"/>
  <c r="V2858" i="1" s="1"/>
  <c r="N2858" i="1"/>
  <c r="O2858" i="1"/>
  <c r="P2858" i="1"/>
  <c r="Q2858" i="1" s="1"/>
  <c r="R2858" i="1"/>
  <c r="S2858" i="1"/>
  <c r="T2858" i="1"/>
  <c r="U2858" i="1"/>
  <c r="W2858" i="1"/>
  <c r="X2858" i="1"/>
  <c r="Y2858" i="1"/>
  <c r="Z2858" i="1"/>
  <c r="AA2858" i="1"/>
  <c r="AB2858" i="1"/>
  <c r="AC2858" i="1"/>
  <c r="AE2858" i="1"/>
  <c r="AF2858" i="1"/>
  <c r="AG2858" i="1"/>
  <c r="AH2858" i="1"/>
  <c r="AJ2858" i="1"/>
  <c r="AI2858" i="1" s="1"/>
  <c r="AN2858" i="1"/>
  <c r="AO2858" i="1" s="1"/>
  <c r="AP2858" i="1" s="1"/>
  <c r="AQ2858" i="1"/>
  <c r="AR2858" i="1"/>
  <c r="M2859" i="1"/>
  <c r="V2859" i="1" s="1"/>
  <c r="N2859" i="1"/>
  <c r="O2859" i="1"/>
  <c r="P2859" i="1"/>
  <c r="Q2859" i="1" s="1"/>
  <c r="R2859" i="1"/>
  <c r="S2859" i="1"/>
  <c r="T2859" i="1"/>
  <c r="U2859" i="1"/>
  <c r="W2859" i="1"/>
  <c r="X2859" i="1"/>
  <c r="Y2859" i="1"/>
  <c r="Z2859" i="1"/>
  <c r="AA2859" i="1"/>
  <c r="AB2859" i="1"/>
  <c r="AC2859" i="1"/>
  <c r="AE2859" i="1"/>
  <c r="AF2859" i="1"/>
  <c r="AG2859" i="1"/>
  <c r="AH2859" i="1"/>
  <c r="AJ2859" i="1"/>
  <c r="AI2859" i="1" s="1"/>
  <c r="AK2859" i="1"/>
  <c r="AL2859" i="1" s="1"/>
  <c r="AN2859" i="1"/>
  <c r="AO2859" i="1" s="1"/>
  <c r="AP2859" i="1" s="1"/>
  <c r="AQ2859" i="1"/>
  <c r="AR2859" i="1"/>
  <c r="M2860" i="1"/>
  <c r="V2860" i="1" s="1"/>
  <c r="N2860" i="1"/>
  <c r="O2860" i="1"/>
  <c r="P2860" i="1"/>
  <c r="Q2860" i="1"/>
  <c r="R2860" i="1"/>
  <c r="S2860" i="1"/>
  <c r="T2860" i="1"/>
  <c r="U2860" i="1"/>
  <c r="W2860" i="1"/>
  <c r="X2860" i="1"/>
  <c r="Y2860" i="1"/>
  <c r="Z2860" i="1"/>
  <c r="AA2860" i="1"/>
  <c r="AB2860" i="1"/>
  <c r="AC2860" i="1"/>
  <c r="AE2860" i="1"/>
  <c r="AF2860" i="1"/>
  <c r="AG2860" i="1" s="1"/>
  <c r="AH2860" i="1"/>
  <c r="AJ2860" i="1"/>
  <c r="AI2860" i="1" s="1"/>
  <c r="AK2860" i="1"/>
  <c r="AL2860" i="1" s="1"/>
  <c r="AN2860" i="1"/>
  <c r="AO2860" i="1" s="1"/>
  <c r="AP2860" i="1" s="1"/>
  <c r="AQ2860" i="1"/>
  <c r="AR2860" i="1"/>
  <c r="M2861" i="1"/>
  <c r="V2861" i="1" s="1"/>
  <c r="N2861" i="1"/>
  <c r="O2861" i="1"/>
  <c r="P2861" i="1"/>
  <c r="Q2861" i="1"/>
  <c r="R2861" i="1"/>
  <c r="S2861" i="1"/>
  <c r="T2861" i="1"/>
  <c r="U2861" i="1"/>
  <c r="W2861" i="1"/>
  <c r="X2861" i="1"/>
  <c r="Y2861" i="1"/>
  <c r="Z2861" i="1"/>
  <c r="AA2861" i="1"/>
  <c r="AB2861" i="1"/>
  <c r="AC2861" i="1"/>
  <c r="AE2861" i="1"/>
  <c r="AF2861" i="1"/>
  <c r="AG2861" i="1" s="1"/>
  <c r="AH2861" i="1"/>
  <c r="AJ2861" i="1"/>
  <c r="AI2861" i="1" s="1"/>
  <c r="AK2861" i="1"/>
  <c r="AL2861" i="1" s="1"/>
  <c r="AN2861" i="1"/>
  <c r="AO2861" i="1" s="1"/>
  <c r="AP2861" i="1" s="1"/>
  <c r="AQ2861" i="1"/>
  <c r="AR2861" i="1"/>
  <c r="M2862" i="1"/>
  <c r="V2862" i="1" s="1"/>
  <c r="N2862" i="1"/>
  <c r="O2862" i="1"/>
  <c r="P2862" i="1"/>
  <c r="Q2862" i="1"/>
  <c r="R2862" i="1"/>
  <c r="S2862" i="1"/>
  <c r="T2862" i="1"/>
  <c r="U2862" i="1"/>
  <c r="W2862" i="1"/>
  <c r="X2862" i="1"/>
  <c r="Y2862" i="1"/>
  <c r="Z2862" i="1"/>
  <c r="AA2862" i="1"/>
  <c r="AD2862" i="1" s="1"/>
  <c r="AB2862" i="1"/>
  <c r="AC2862" i="1"/>
  <c r="AE2862" i="1"/>
  <c r="AF2862" i="1"/>
  <c r="AG2862" i="1"/>
  <c r="AH2862" i="1"/>
  <c r="AJ2862" i="1"/>
  <c r="AI2862" i="1" s="1"/>
  <c r="AN2862" i="1"/>
  <c r="AO2862" i="1" s="1"/>
  <c r="AP2862" i="1" s="1"/>
  <c r="AQ2862" i="1"/>
  <c r="AR2862" i="1"/>
  <c r="M2863" i="1"/>
  <c r="V2863" i="1" s="1"/>
  <c r="N2863" i="1"/>
  <c r="O2863" i="1"/>
  <c r="P2863" i="1"/>
  <c r="Q2863" i="1" s="1"/>
  <c r="R2863" i="1"/>
  <c r="S2863" i="1"/>
  <c r="T2863" i="1"/>
  <c r="U2863" i="1"/>
  <c r="W2863" i="1"/>
  <c r="X2863" i="1"/>
  <c r="Y2863" i="1"/>
  <c r="Z2863" i="1"/>
  <c r="AA2863" i="1"/>
  <c r="AB2863" i="1"/>
  <c r="AC2863" i="1"/>
  <c r="AE2863" i="1"/>
  <c r="AF2863" i="1"/>
  <c r="AG2863" i="1"/>
  <c r="AH2863" i="1"/>
  <c r="AI2863" i="1"/>
  <c r="AJ2863" i="1"/>
  <c r="AK2863" i="1" s="1"/>
  <c r="AL2863" i="1" s="1"/>
  <c r="AN2863" i="1"/>
  <c r="AO2863" i="1" s="1"/>
  <c r="AP2863" i="1" s="1"/>
  <c r="AQ2863" i="1"/>
  <c r="AR2863" i="1"/>
  <c r="M2864" i="1"/>
  <c r="V2864" i="1" s="1"/>
  <c r="N2864" i="1"/>
  <c r="O2864" i="1"/>
  <c r="P2864" i="1"/>
  <c r="Q2864" i="1" s="1"/>
  <c r="R2864" i="1"/>
  <c r="S2864" i="1"/>
  <c r="T2864" i="1"/>
  <c r="U2864" i="1"/>
  <c r="W2864" i="1"/>
  <c r="X2864" i="1"/>
  <c r="Y2864" i="1"/>
  <c r="Z2864" i="1"/>
  <c r="AA2864" i="1"/>
  <c r="AB2864" i="1"/>
  <c r="AC2864" i="1"/>
  <c r="AE2864" i="1"/>
  <c r="AF2864" i="1"/>
  <c r="AG2864" i="1" s="1"/>
  <c r="AH2864" i="1"/>
  <c r="AJ2864" i="1"/>
  <c r="AI2864" i="1" s="1"/>
  <c r="AK2864" i="1"/>
  <c r="AL2864" i="1" s="1"/>
  <c r="AN2864" i="1"/>
  <c r="AO2864" i="1" s="1"/>
  <c r="AP2864" i="1" s="1"/>
  <c r="AQ2864" i="1"/>
  <c r="AR2864" i="1"/>
  <c r="M2865" i="1"/>
  <c r="V2865" i="1" s="1"/>
  <c r="N2865" i="1"/>
  <c r="O2865" i="1"/>
  <c r="P2865" i="1"/>
  <c r="Q2865" i="1"/>
  <c r="R2865" i="1"/>
  <c r="S2865" i="1"/>
  <c r="T2865" i="1"/>
  <c r="U2865" i="1"/>
  <c r="W2865" i="1"/>
  <c r="X2865" i="1"/>
  <c r="Y2865" i="1"/>
  <c r="Z2865" i="1"/>
  <c r="AA2865" i="1"/>
  <c r="AB2865" i="1"/>
  <c r="AC2865" i="1"/>
  <c r="AE2865" i="1"/>
  <c r="AF2865" i="1"/>
  <c r="AG2865" i="1" s="1"/>
  <c r="AH2865" i="1"/>
  <c r="AJ2865" i="1"/>
  <c r="AI2865" i="1" s="1"/>
  <c r="AK2865" i="1"/>
  <c r="AL2865" i="1" s="1"/>
  <c r="AN2865" i="1"/>
  <c r="AO2865" i="1" s="1"/>
  <c r="AP2865" i="1" s="1"/>
  <c r="AQ2865" i="1"/>
  <c r="AR2865" i="1"/>
  <c r="M2866" i="1"/>
  <c r="V2866" i="1" s="1"/>
  <c r="N2866" i="1"/>
  <c r="O2866" i="1"/>
  <c r="P2866" i="1"/>
  <c r="Q2866" i="1"/>
  <c r="R2866" i="1"/>
  <c r="S2866" i="1"/>
  <c r="T2866" i="1"/>
  <c r="U2866" i="1"/>
  <c r="W2866" i="1"/>
  <c r="X2866" i="1"/>
  <c r="Y2866" i="1"/>
  <c r="Z2866" i="1"/>
  <c r="AA2866" i="1"/>
  <c r="AB2866" i="1"/>
  <c r="AC2866" i="1"/>
  <c r="AE2866" i="1"/>
  <c r="AF2866" i="1"/>
  <c r="AG2866" i="1" s="1"/>
  <c r="AH2866" i="1"/>
  <c r="AJ2866" i="1"/>
  <c r="AI2866" i="1" s="1"/>
  <c r="AK2866" i="1"/>
  <c r="AL2866" i="1" s="1"/>
  <c r="AN2866" i="1"/>
  <c r="AO2866" i="1" s="1"/>
  <c r="AP2866" i="1" s="1"/>
  <c r="AQ2866" i="1"/>
  <c r="AR2866" i="1"/>
  <c r="M2867" i="1"/>
  <c r="V2867" i="1" s="1"/>
  <c r="N2867" i="1"/>
  <c r="O2867" i="1"/>
  <c r="P2867" i="1"/>
  <c r="Q2867" i="1"/>
  <c r="R2867" i="1"/>
  <c r="S2867" i="1"/>
  <c r="T2867" i="1"/>
  <c r="U2867" i="1"/>
  <c r="W2867" i="1"/>
  <c r="X2867" i="1"/>
  <c r="Y2867" i="1"/>
  <c r="Z2867" i="1"/>
  <c r="AA2867" i="1"/>
  <c r="AB2867" i="1"/>
  <c r="AC2867" i="1"/>
  <c r="AE2867" i="1"/>
  <c r="AF2867" i="1"/>
  <c r="AG2867" i="1"/>
  <c r="AH2867" i="1"/>
  <c r="AJ2867" i="1"/>
  <c r="AI2867" i="1" s="1"/>
  <c r="AK2867" i="1"/>
  <c r="AL2867" i="1" s="1"/>
  <c r="AN2867" i="1"/>
  <c r="AO2867" i="1" s="1"/>
  <c r="AP2867" i="1" s="1"/>
  <c r="AQ2867" i="1"/>
  <c r="AR2867" i="1"/>
  <c r="M2868" i="1"/>
  <c r="V2868" i="1" s="1"/>
  <c r="N2868" i="1"/>
  <c r="O2868" i="1"/>
  <c r="P2868" i="1"/>
  <c r="Q2868" i="1"/>
  <c r="R2868" i="1"/>
  <c r="S2868" i="1"/>
  <c r="T2868" i="1"/>
  <c r="U2868" i="1"/>
  <c r="W2868" i="1"/>
  <c r="X2868" i="1"/>
  <c r="Y2868" i="1"/>
  <c r="Z2868" i="1"/>
  <c r="AA2868" i="1"/>
  <c r="AD2868" i="1" s="1"/>
  <c r="AB2868" i="1"/>
  <c r="AC2868" i="1"/>
  <c r="AE2868" i="1"/>
  <c r="AF2868" i="1"/>
  <c r="AG2868" i="1"/>
  <c r="AH2868" i="1"/>
  <c r="AJ2868" i="1"/>
  <c r="AN2868" i="1"/>
  <c r="AO2868" i="1" s="1"/>
  <c r="AP2868" i="1" s="1"/>
  <c r="AQ2868" i="1"/>
  <c r="AR2868" i="1"/>
  <c r="M2869" i="1"/>
  <c r="V2869" i="1" s="1"/>
  <c r="N2869" i="1"/>
  <c r="O2869" i="1"/>
  <c r="P2869" i="1"/>
  <c r="Q2869" i="1" s="1"/>
  <c r="R2869" i="1"/>
  <c r="S2869" i="1"/>
  <c r="T2869" i="1"/>
  <c r="U2869" i="1"/>
  <c r="W2869" i="1"/>
  <c r="X2869" i="1"/>
  <c r="Y2869" i="1"/>
  <c r="Z2869" i="1"/>
  <c r="AA2869" i="1"/>
  <c r="AB2869" i="1"/>
  <c r="AC2869" i="1"/>
  <c r="AE2869" i="1"/>
  <c r="AF2869" i="1"/>
  <c r="AG2869" i="1"/>
  <c r="AH2869" i="1"/>
  <c r="AI2869" i="1"/>
  <c r="AJ2869" i="1"/>
  <c r="AK2869" i="1" s="1"/>
  <c r="AL2869" i="1" s="1"/>
  <c r="AN2869" i="1"/>
  <c r="AO2869" i="1" s="1"/>
  <c r="AP2869" i="1" s="1"/>
  <c r="AQ2869" i="1"/>
  <c r="AR2869" i="1"/>
  <c r="M2870" i="1"/>
  <c r="V2870" i="1" s="1"/>
  <c r="N2870" i="1"/>
  <c r="O2870" i="1"/>
  <c r="P2870" i="1"/>
  <c r="Q2870" i="1" s="1"/>
  <c r="R2870" i="1"/>
  <c r="S2870" i="1"/>
  <c r="T2870" i="1"/>
  <c r="U2870" i="1"/>
  <c r="W2870" i="1"/>
  <c r="X2870" i="1"/>
  <c r="Y2870" i="1"/>
  <c r="Z2870" i="1"/>
  <c r="AA2870" i="1"/>
  <c r="AB2870" i="1"/>
  <c r="AC2870" i="1"/>
  <c r="AE2870" i="1"/>
  <c r="AF2870" i="1"/>
  <c r="AG2870" i="1" s="1"/>
  <c r="AH2870" i="1"/>
  <c r="AJ2870" i="1"/>
  <c r="AI2870" i="1" s="1"/>
  <c r="AK2870" i="1"/>
  <c r="AL2870" i="1" s="1"/>
  <c r="AN2870" i="1"/>
  <c r="AO2870" i="1" s="1"/>
  <c r="AP2870" i="1" s="1"/>
  <c r="AQ2870" i="1"/>
  <c r="AR2870" i="1"/>
  <c r="M2871" i="1"/>
  <c r="V2871" i="1" s="1"/>
  <c r="N2871" i="1"/>
  <c r="O2871" i="1"/>
  <c r="P2871" i="1"/>
  <c r="Q2871" i="1"/>
  <c r="R2871" i="1"/>
  <c r="S2871" i="1"/>
  <c r="T2871" i="1"/>
  <c r="U2871" i="1"/>
  <c r="W2871" i="1"/>
  <c r="X2871" i="1"/>
  <c r="Y2871" i="1"/>
  <c r="Z2871" i="1"/>
  <c r="AA2871" i="1"/>
  <c r="AB2871" i="1"/>
  <c r="AC2871" i="1"/>
  <c r="AE2871" i="1"/>
  <c r="AF2871" i="1"/>
  <c r="AG2871" i="1" s="1"/>
  <c r="AH2871" i="1"/>
  <c r="AJ2871" i="1"/>
  <c r="AI2871" i="1" s="1"/>
  <c r="AK2871" i="1"/>
  <c r="AL2871" i="1" s="1"/>
  <c r="AN2871" i="1"/>
  <c r="AO2871" i="1" s="1"/>
  <c r="AP2871" i="1" s="1"/>
  <c r="AQ2871" i="1"/>
  <c r="AR2871" i="1"/>
  <c r="M2872" i="1"/>
  <c r="V2872" i="1" s="1"/>
  <c r="N2872" i="1"/>
  <c r="O2872" i="1"/>
  <c r="P2872" i="1"/>
  <c r="Q2872" i="1"/>
  <c r="R2872" i="1"/>
  <c r="S2872" i="1"/>
  <c r="T2872" i="1"/>
  <c r="U2872" i="1"/>
  <c r="W2872" i="1"/>
  <c r="X2872" i="1"/>
  <c r="Y2872" i="1"/>
  <c r="Z2872" i="1"/>
  <c r="AA2872" i="1"/>
  <c r="AD2872" i="1" s="1"/>
  <c r="AB2872" i="1"/>
  <c r="AC2872" i="1"/>
  <c r="AE2872" i="1"/>
  <c r="AF2872" i="1"/>
  <c r="AG2872" i="1"/>
  <c r="AH2872" i="1"/>
  <c r="AJ2872" i="1"/>
  <c r="AI2872" i="1" s="1"/>
  <c r="AK2872" i="1"/>
  <c r="AL2872" i="1" s="1"/>
  <c r="AN2872" i="1"/>
  <c r="AO2872" i="1" s="1"/>
  <c r="AP2872" i="1" s="1"/>
  <c r="AQ2872" i="1"/>
  <c r="AR2872" i="1"/>
  <c r="M2873" i="1"/>
  <c r="V2873" i="1" s="1"/>
  <c r="N2873" i="1"/>
  <c r="O2873" i="1"/>
  <c r="P2873" i="1"/>
  <c r="Q2873" i="1"/>
  <c r="R2873" i="1"/>
  <c r="S2873" i="1"/>
  <c r="T2873" i="1"/>
  <c r="U2873" i="1"/>
  <c r="W2873" i="1"/>
  <c r="X2873" i="1"/>
  <c r="Y2873" i="1"/>
  <c r="Z2873" i="1"/>
  <c r="AA2873" i="1"/>
  <c r="AB2873" i="1"/>
  <c r="AC2873" i="1"/>
  <c r="AE2873" i="1"/>
  <c r="AF2873" i="1"/>
  <c r="AG2873" i="1"/>
  <c r="AH2873" i="1"/>
  <c r="AI2873" i="1"/>
  <c r="AJ2873" i="1"/>
  <c r="AK2873" i="1" s="1"/>
  <c r="AL2873" i="1" s="1"/>
  <c r="AN2873" i="1"/>
  <c r="AO2873" i="1" s="1"/>
  <c r="AP2873" i="1" s="1"/>
  <c r="AQ2873" i="1"/>
  <c r="AR2873" i="1"/>
  <c r="M2874" i="1"/>
  <c r="V2874" i="1" s="1"/>
  <c r="N2874" i="1"/>
  <c r="O2874" i="1"/>
  <c r="P2874" i="1"/>
  <c r="Q2874" i="1" s="1"/>
  <c r="R2874" i="1"/>
  <c r="S2874" i="1"/>
  <c r="T2874" i="1"/>
  <c r="U2874" i="1"/>
  <c r="W2874" i="1"/>
  <c r="X2874" i="1"/>
  <c r="Y2874" i="1"/>
  <c r="Z2874" i="1"/>
  <c r="AA2874" i="1"/>
  <c r="AB2874" i="1"/>
  <c r="AC2874" i="1"/>
  <c r="AE2874" i="1"/>
  <c r="AF2874" i="1"/>
  <c r="AG2874" i="1"/>
  <c r="AH2874" i="1"/>
  <c r="AJ2874" i="1"/>
  <c r="AI2874" i="1" s="1"/>
  <c r="AN2874" i="1"/>
  <c r="AO2874" i="1" s="1"/>
  <c r="AP2874" i="1" s="1"/>
  <c r="AQ2874" i="1"/>
  <c r="AR2874" i="1"/>
  <c r="M2875" i="1"/>
  <c r="V2875" i="1" s="1"/>
  <c r="N2875" i="1"/>
  <c r="O2875" i="1"/>
  <c r="P2875" i="1"/>
  <c r="Q2875" i="1" s="1"/>
  <c r="R2875" i="1"/>
  <c r="S2875" i="1"/>
  <c r="T2875" i="1"/>
  <c r="U2875" i="1"/>
  <c r="W2875" i="1"/>
  <c r="X2875" i="1"/>
  <c r="Y2875" i="1"/>
  <c r="Z2875" i="1"/>
  <c r="AA2875" i="1"/>
  <c r="AB2875" i="1"/>
  <c r="AC2875" i="1"/>
  <c r="AE2875" i="1"/>
  <c r="AF2875" i="1"/>
  <c r="AG2875" i="1"/>
  <c r="AH2875" i="1"/>
  <c r="AI2875" i="1"/>
  <c r="AJ2875" i="1"/>
  <c r="AK2875" i="1"/>
  <c r="AL2875" i="1" s="1"/>
  <c r="AN2875" i="1"/>
  <c r="AO2875" i="1" s="1"/>
  <c r="AP2875" i="1" s="1"/>
  <c r="AQ2875" i="1"/>
  <c r="AR2875" i="1"/>
  <c r="M2876" i="1"/>
  <c r="V2876" i="1" s="1"/>
  <c r="N2876" i="1"/>
  <c r="O2876" i="1"/>
  <c r="P2876" i="1"/>
  <c r="Q2876" i="1"/>
  <c r="R2876" i="1"/>
  <c r="S2876" i="1"/>
  <c r="T2876" i="1"/>
  <c r="U2876" i="1"/>
  <c r="W2876" i="1"/>
  <c r="X2876" i="1"/>
  <c r="Y2876" i="1"/>
  <c r="Z2876" i="1"/>
  <c r="AA2876" i="1"/>
  <c r="AB2876" i="1"/>
  <c r="AC2876" i="1"/>
  <c r="AE2876" i="1"/>
  <c r="AF2876" i="1"/>
  <c r="AG2876" i="1" s="1"/>
  <c r="AH2876" i="1"/>
  <c r="AJ2876" i="1"/>
  <c r="AI2876" i="1" s="1"/>
  <c r="AK2876" i="1"/>
  <c r="AL2876" i="1" s="1"/>
  <c r="AN2876" i="1"/>
  <c r="AO2876" i="1" s="1"/>
  <c r="AP2876" i="1" s="1"/>
  <c r="AQ2876" i="1"/>
  <c r="AR2876" i="1"/>
  <c r="M2877" i="1"/>
  <c r="V2877" i="1" s="1"/>
  <c r="N2877" i="1"/>
  <c r="O2877" i="1"/>
  <c r="P2877" i="1"/>
  <c r="Q2877" i="1"/>
  <c r="R2877" i="1"/>
  <c r="S2877" i="1"/>
  <c r="T2877" i="1"/>
  <c r="U2877" i="1"/>
  <c r="W2877" i="1"/>
  <c r="X2877" i="1"/>
  <c r="Y2877" i="1"/>
  <c r="Z2877" i="1"/>
  <c r="AA2877" i="1"/>
  <c r="AB2877" i="1"/>
  <c r="AC2877" i="1"/>
  <c r="AE2877" i="1"/>
  <c r="AF2877" i="1"/>
  <c r="AG2877" i="1" s="1"/>
  <c r="AH2877" i="1"/>
  <c r="AJ2877" i="1"/>
  <c r="AI2877" i="1" s="1"/>
  <c r="AK2877" i="1"/>
  <c r="AL2877" i="1" s="1"/>
  <c r="AN2877" i="1"/>
  <c r="AO2877" i="1" s="1"/>
  <c r="AP2877" i="1" s="1"/>
  <c r="AQ2877" i="1"/>
  <c r="AR2877" i="1"/>
  <c r="M2878" i="1"/>
  <c r="V2878" i="1" s="1"/>
  <c r="N2878" i="1"/>
  <c r="O2878" i="1"/>
  <c r="P2878" i="1"/>
  <c r="Q2878" i="1"/>
  <c r="R2878" i="1"/>
  <c r="S2878" i="1"/>
  <c r="T2878" i="1"/>
  <c r="U2878" i="1"/>
  <c r="W2878" i="1"/>
  <c r="X2878" i="1"/>
  <c r="Y2878" i="1"/>
  <c r="Z2878" i="1"/>
  <c r="AA2878" i="1"/>
  <c r="AD2878" i="1" s="1"/>
  <c r="AB2878" i="1"/>
  <c r="AC2878" i="1"/>
  <c r="AE2878" i="1"/>
  <c r="AF2878" i="1"/>
  <c r="AG2878" i="1"/>
  <c r="AH2878" i="1"/>
  <c r="AJ2878" i="1"/>
  <c r="AI2878" i="1" s="1"/>
  <c r="AN2878" i="1"/>
  <c r="AO2878" i="1" s="1"/>
  <c r="AP2878" i="1" s="1"/>
  <c r="AQ2878" i="1"/>
  <c r="AR2878" i="1"/>
  <c r="M2879" i="1"/>
  <c r="V2879" i="1" s="1"/>
  <c r="N2879" i="1"/>
  <c r="O2879" i="1"/>
  <c r="P2879" i="1"/>
  <c r="Q2879" i="1" s="1"/>
  <c r="R2879" i="1"/>
  <c r="S2879" i="1"/>
  <c r="T2879" i="1"/>
  <c r="U2879" i="1"/>
  <c r="W2879" i="1"/>
  <c r="X2879" i="1"/>
  <c r="Y2879" i="1"/>
  <c r="Z2879" i="1"/>
  <c r="AA2879" i="1"/>
  <c r="AB2879" i="1"/>
  <c r="AC2879" i="1"/>
  <c r="AE2879" i="1"/>
  <c r="AF2879" i="1"/>
  <c r="AG2879" i="1"/>
  <c r="AH2879" i="1"/>
  <c r="AI2879" i="1"/>
  <c r="AJ2879" i="1"/>
  <c r="AK2879" i="1" s="1"/>
  <c r="AL2879" i="1" s="1"/>
  <c r="AN2879" i="1"/>
  <c r="AO2879" i="1" s="1"/>
  <c r="AP2879" i="1" s="1"/>
  <c r="AQ2879" i="1"/>
  <c r="AR2879" i="1"/>
  <c r="M2880" i="1"/>
  <c r="V2880" i="1" s="1"/>
  <c r="N2880" i="1"/>
  <c r="O2880" i="1"/>
  <c r="P2880" i="1"/>
  <c r="Q2880" i="1" s="1"/>
  <c r="R2880" i="1"/>
  <c r="S2880" i="1"/>
  <c r="T2880" i="1"/>
  <c r="U2880" i="1"/>
  <c r="W2880" i="1"/>
  <c r="X2880" i="1"/>
  <c r="Y2880" i="1"/>
  <c r="Z2880" i="1"/>
  <c r="AA2880" i="1"/>
  <c r="AB2880" i="1"/>
  <c r="AC2880" i="1"/>
  <c r="AE2880" i="1"/>
  <c r="AF2880" i="1"/>
  <c r="AG2880" i="1"/>
  <c r="AH2880" i="1"/>
  <c r="AJ2880" i="1"/>
  <c r="AI2880" i="1" s="1"/>
  <c r="AN2880" i="1"/>
  <c r="AO2880" i="1" s="1"/>
  <c r="AP2880" i="1" s="1"/>
  <c r="AQ2880" i="1"/>
  <c r="AR2880" i="1"/>
  <c r="M2881" i="1"/>
  <c r="V2881" i="1" s="1"/>
  <c r="N2881" i="1"/>
  <c r="O2881" i="1"/>
  <c r="P2881" i="1"/>
  <c r="Q2881" i="1" s="1"/>
  <c r="R2881" i="1"/>
  <c r="S2881" i="1"/>
  <c r="T2881" i="1"/>
  <c r="U2881" i="1"/>
  <c r="W2881" i="1"/>
  <c r="X2881" i="1"/>
  <c r="Y2881" i="1"/>
  <c r="Z2881" i="1"/>
  <c r="AA2881" i="1"/>
  <c r="AB2881" i="1"/>
  <c r="AC2881" i="1"/>
  <c r="AE2881" i="1"/>
  <c r="AF2881" i="1"/>
  <c r="AG2881" i="1" s="1"/>
  <c r="AH2881" i="1"/>
  <c r="AJ2881" i="1"/>
  <c r="AI2881" i="1" s="1"/>
  <c r="AK2881" i="1"/>
  <c r="AL2881" i="1" s="1"/>
  <c r="AN2881" i="1"/>
  <c r="AO2881" i="1" s="1"/>
  <c r="AP2881" i="1" s="1"/>
  <c r="AQ2881" i="1"/>
  <c r="AR2881" i="1"/>
  <c r="M2882" i="1"/>
  <c r="V2882" i="1" s="1"/>
  <c r="N2882" i="1"/>
  <c r="O2882" i="1"/>
  <c r="P2882" i="1"/>
  <c r="Q2882" i="1"/>
  <c r="R2882" i="1"/>
  <c r="S2882" i="1"/>
  <c r="T2882" i="1"/>
  <c r="U2882" i="1"/>
  <c r="W2882" i="1"/>
  <c r="X2882" i="1"/>
  <c r="Y2882" i="1"/>
  <c r="Z2882" i="1"/>
  <c r="AA2882" i="1"/>
  <c r="AB2882" i="1"/>
  <c r="AC2882" i="1"/>
  <c r="AE2882" i="1"/>
  <c r="AF2882" i="1"/>
  <c r="AG2882" i="1" s="1"/>
  <c r="AH2882" i="1"/>
  <c r="AJ2882" i="1"/>
  <c r="AI2882" i="1" s="1"/>
  <c r="AK2882" i="1"/>
  <c r="AL2882" i="1" s="1"/>
  <c r="AN2882" i="1"/>
  <c r="AO2882" i="1" s="1"/>
  <c r="AP2882" i="1" s="1"/>
  <c r="AQ2882" i="1"/>
  <c r="AR2882" i="1"/>
  <c r="M2883" i="1"/>
  <c r="V2883" i="1" s="1"/>
  <c r="N2883" i="1"/>
  <c r="O2883" i="1"/>
  <c r="P2883" i="1"/>
  <c r="Q2883" i="1"/>
  <c r="R2883" i="1"/>
  <c r="S2883" i="1"/>
  <c r="T2883" i="1"/>
  <c r="U2883" i="1"/>
  <c r="W2883" i="1"/>
  <c r="X2883" i="1"/>
  <c r="Y2883" i="1"/>
  <c r="Z2883" i="1"/>
  <c r="AA2883" i="1"/>
  <c r="AB2883" i="1"/>
  <c r="AC2883" i="1"/>
  <c r="AE2883" i="1"/>
  <c r="AF2883" i="1"/>
  <c r="AG2883" i="1"/>
  <c r="AH2883" i="1"/>
  <c r="AJ2883" i="1"/>
  <c r="AI2883" i="1" s="1"/>
  <c r="AN2883" i="1"/>
  <c r="AO2883" i="1" s="1"/>
  <c r="AP2883" i="1" s="1"/>
  <c r="AQ2883" i="1"/>
  <c r="AR2883" i="1"/>
  <c r="M2884" i="1"/>
  <c r="V2884" i="1" s="1"/>
  <c r="N2884" i="1"/>
  <c r="O2884" i="1"/>
  <c r="P2884" i="1"/>
  <c r="Q2884" i="1" s="1"/>
  <c r="R2884" i="1"/>
  <c r="S2884" i="1"/>
  <c r="T2884" i="1"/>
  <c r="U2884" i="1"/>
  <c r="W2884" i="1"/>
  <c r="X2884" i="1"/>
  <c r="Y2884" i="1"/>
  <c r="Z2884" i="1"/>
  <c r="AA2884" i="1"/>
  <c r="AD2884" i="1" s="1"/>
  <c r="AB2884" i="1"/>
  <c r="AC2884" i="1"/>
  <c r="AE2884" i="1"/>
  <c r="AF2884" i="1"/>
  <c r="AG2884" i="1" s="1"/>
  <c r="AH2884" i="1"/>
  <c r="AJ2884" i="1"/>
  <c r="AN2884" i="1"/>
  <c r="AO2884" i="1" s="1"/>
  <c r="AP2884" i="1" s="1"/>
  <c r="AQ2884" i="1"/>
  <c r="AR2884" i="1"/>
  <c r="M2885" i="1"/>
  <c r="V2885" i="1" s="1"/>
  <c r="N2885" i="1"/>
  <c r="O2885" i="1"/>
  <c r="P2885" i="1"/>
  <c r="Q2885" i="1" s="1"/>
  <c r="R2885" i="1"/>
  <c r="S2885" i="1"/>
  <c r="T2885" i="1"/>
  <c r="U2885" i="1"/>
  <c r="W2885" i="1"/>
  <c r="X2885" i="1"/>
  <c r="Y2885" i="1"/>
  <c r="Z2885" i="1"/>
  <c r="AA2885" i="1"/>
  <c r="AB2885" i="1"/>
  <c r="AC2885" i="1"/>
  <c r="AE2885" i="1"/>
  <c r="AF2885" i="1"/>
  <c r="AG2885" i="1"/>
  <c r="AH2885" i="1"/>
  <c r="AI2885" i="1"/>
  <c r="AJ2885" i="1"/>
  <c r="AK2885" i="1" s="1"/>
  <c r="AL2885" i="1" s="1"/>
  <c r="AN2885" i="1"/>
  <c r="AO2885" i="1" s="1"/>
  <c r="AP2885" i="1" s="1"/>
  <c r="AQ2885" i="1"/>
  <c r="AR2885" i="1"/>
  <c r="M2886" i="1"/>
  <c r="V2886" i="1" s="1"/>
  <c r="N2886" i="1"/>
  <c r="O2886" i="1"/>
  <c r="P2886" i="1"/>
  <c r="Q2886" i="1" s="1"/>
  <c r="R2886" i="1"/>
  <c r="S2886" i="1"/>
  <c r="T2886" i="1"/>
  <c r="U2886" i="1"/>
  <c r="W2886" i="1"/>
  <c r="X2886" i="1"/>
  <c r="Y2886" i="1"/>
  <c r="Z2886" i="1"/>
  <c r="AA2886" i="1"/>
  <c r="AB2886" i="1"/>
  <c r="AC2886" i="1"/>
  <c r="AE2886" i="1"/>
  <c r="AF2886" i="1"/>
  <c r="AG2886" i="1" s="1"/>
  <c r="AH2886" i="1"/>
  <c r="AJ2886" i="1"/>
  <c r="AI2886" i="1" s="1"/>
  <c r="AK2886" i="1"/>
  <c r="AL2886" i="1" s="1"/>
  <c r="AN2886" i="1"/>
  <c r="AO2886" i="1" s="1"/>
  <c r="AP2886" i="1" s="1"/>
  <c r="AQ2886" i="1"/>
  <c r="AR2886" i="1"/>
  <c r="M2887" i="1"/>
  <c r="V2887" i="1" s="1"/>
  <c r="N2887" i="1"/>
  <c r="O2887" i="1"/>
  <c r="P2887" i="1"/>
  <c r="Q2887" i="1"/>
  <c r="R2887" i="1"/>
  <c r="S2887" i="1"/>
  <c r="T2887" i="1"/>
  <c r="U2887" i="1"/>
  <c r="W2887" i="1"/>
  <c r="X2887" i="1"/>
  <c r="Y2887" i="1"/>
  <c r="Z2887" i="1"/>
  <c r="AA2887" i="1"/>
  <c r="AB2887" i="1"/>
  <c r="AC2887" i="1"/>
  <c r="AE2887" i="1"/>
  <c r="AF2887" i="1"/>
  <c r="AG2887" i="1" s="1"/>
  <c r="AH2887" i="1"/>
  <c r="AJ2887" i="1"/>
  <c r="AI2887" i="1" s="1"/>
  <c r="AN2887" i="1"/>
  <c r="AO2887" i="1" s="1"/>
  <c r="AP2887" i="1" s="1"/>
  <c r="AQ2887" i="1"/>
  <c r="AR2887" i="1"/>
  <c r="M2888" i="1"/>
  <c r="V2888" i="1" s="1"/>
  <c r="N2888" i="1"/>
  <c r="O2888" i="1"/>
  <c r="P2888" i="1"/>
  <c r="Q2888" i="1" s="1"/>
  <c r="R2888" i="1"/>
  <c r="S2888" i="1"/>
  <c r="T2888" i="1"/>
  <c r="U2888" i="1"/>
  <c r="W2888" i="1"/>
  <c r="X2888" i="1"/>
  <c r="Y2888" i="1"/>
  <c r="Z2888" i="1"/>
  <c r="AA2888" i="1"/>
  <c r="AD2888" i="1" s="1"/>
  <c r="AB2888" i="1"/>
  <c r="AC2888" i="1"/>
  <c r="AE2888" i="1"/>
  <c r="AF2888" i="1"/>
  <c r="AG2888" i="1"/>
  <c r="AH2888" i="1"/>
  <c r="AJ2888" i="1"/>
  <c r="AI2888" i="1" s="1"/>
  <c r="AK2888" i="1"/>
  <c r="AL2888" i="1" s="1"/>
  <c r="AN2888" i="1"/>
  <c r="AO2888" i="1" s="1"/>
  <c r="AP2888" i="1" s="1"/>
  <c r="AQ2888" i="1"/>
  <c r="AR2888" i="1"/>
  <c r="M2889" i="1"/>
  <c r="V2889" i="1" s="1"/>
  <c r="N2889" i="1"/>
  <c r="O2889" i="1"/>
  <c r="P2889" i="1"/>
  <c r="Q2889" i="1"/>
  <c r="R2889" i="1"/>
  <c r="S2889" i="1"/>
  <c r="T2889" i="1"/>
  <c r="U2889" i="1"/>
  <c r="W2889" i="1"/>
  <c r="X2889" i="1"/>
  <c r="Y2889" i="1"/>
  <c r="Z2889" i="1"/>
  <c r="AA2889" i="1"/>
  <c r="AB2889" i="1"/>
  <c r="AC2889" i="1"/>
  <c r="AE2889" i="1"/>
  <c r="AF2889" i="1"/>
  <c r="AG2889" i="1"/>
  <c r="AH2889" i="1"/>
  <c r="AJ2889" i="1"/>
  <c r="AK2889" i="1" s="1"/>
  <c r="AL2889" i="1" s="1"/>
  <c r="AN2889" i="1"/>
  <c r="AO2889" i="1" s="1"/>
  <c r="AP2889" i="1" s="1"/>
  <c r="AQ2889" i="1"/>
  <c r="AR2889" i="1"/>
  <c r="M2890" i="1"/>
  <c r="V2890" i="1" s="1"/>
  <c r="N2890" i="1"/>
  <c r="O2890" i="1"/>
  <c r="P2890" i="1"/>
  <c r="Q2890" i="1" s="1"/>
  <c r="R2890" i="1"/>
  <c r="S2890" i="1"/>
  <c r="T2890" i="1"/>
  <c r="U2890" i="1"/>
  <c r="W2890" i="1"/>
  <c r="X2890" i="1"/>
  <c r="Y2890" i="1"/>
  <c r="Z2890" i="1"/>
  <c r="AA2890" i="1"/>
  <c r="AB2890" i="1"/>
  <c r="AC2890" i="1"/>
  <c r="AE2890" i="1"/>
  <c r="AF2890" i="1"/>
  <c r="AG2890" i="1"/>
  <c r="AH2890" i="1"/>
  <c r="AJ2890" i="1"/>
  <c r="AI2890" i="1" s="1"/>
  <c r="AN2890" i="1"/>
  <c r="AO2890" i="1" s="1"/>
  <c r="AP2890" i="1" s="1"/>
  <c r="AQ2890" i="1"/>
  <c r="AR2890" i="1"/>
  <c r="M2891" i="1"/>
  <c r="V2891" i="1" s="1"/>
  <c r="N2891" i="1"/>
  <c r="O2891" i="1"/>
  <c r="P2891" i="1"/>
  <c r="Q2891" i="1" s="1"/>
  <c r="R2891" i="1"/>
  <c r="S2891" i="1"/>
  <c r="T2891" i="1"/>
  <c r="U2891" i="1"/>
  <c r="W2891" i="1"/>
  <c r="X2891" i="1"/>
  <c r="Y2891" i="1"/>
  <c r="Z2891" i="1"/>
  <c r="AA2891" i="1"/>
  <c r="AB2891" i="1"/>
  <c r="AC2891" i="1"/>
  <c r="AE2891" i="1"/>
  <c r="AF2891" i="1"/>
  <c r="AG2891" i="1" s="1"/>
  <c r="AH2891" i="1"/>
  <c r="AI2891" i="1"/>
  <c r="AJ2891" i="1"/>
  <c r="AK2891" i="1"/>
  <c r="AL2891" i="1" s="1"/>
  <c r="AN2891" i="1"/>
  <c r="AO2891" i="1" s="1"/>
  <c r="AP2891" i="1" s="1"/>
  <c r="AQ2891" i="1"/>
  <c r="AR2891" i="1"/>
  <c r="M2892" i="1"/>
  <c r="V2892" i="1" s="1"/>
  <c r="N2892" i="1"/>
  <c r="O2892" i="1"/>
  <c r="P2892" i="1"/>
  <c r="Q2892" i="1"/>
  <c r="R2892" i="1"/>
  <c r="S2892" i="1"/>
  <c r="T2892" i="1"/>
  <c r="U2892" i="1"/>
  <c r="W2892" i="1"/>
  <c r="X2892" i="1"/>
  <c r="Y2892" i="1"/>
  <c r="Z2892" i="1"/>
  <c r="AA2892" i="1"/>
  <c r="AB2892" i="1"/>
  <c r="AC2892" i="1"/>
  <c r="AE2892" i="1"/>
  <c r="AF2892" i="1"/>
  <c r="AG2892" i="1" s="1"/>
  <c r="AH2892" i="1"/>
  <c r="AJ2892" i="1"/>
  <c r="AI2892" i="1" s="1"/>
  <c r="AK2892" i="1"/>
  <c r="AL2892" i="1" s="1"/>
  <c r="AN2892" i="1"/>
  <c r="AO2892" i="1" s="1"/>
  <c r="AP2892" i="1" s="1"/>
  <c r="AQ2892" i="1"/>
  <c r="AR2892" i="1"/>
  <c r="M2893" i="1"/>
  <c r="V2893" i="1" s="1"/>
  <c r="N2893" i="1"/>
  <c r="O2893" i="1"/>
  <c r="P2893" i="1"/>
  <c r="Q2893" i="1"/>
  <c r="R2893" i="1"/>
  <c r="S2893" i="1"/>
  <c r="T2893" i="1"/>
  <c r="U2893" i="1"/>
  <c r="W2893" i="1"/>
  <c r="X2893" i="1"/>
  <c r="Y2893" i="1"/>
  <c r="Z2893" i="1"/>
  <c r="AA2893" i="1"/>
  <c r="AB2893" i="1"/>
  <c r="AC2893" i="1"/>
  <c r="AE2893" i="1"/>
  <c r="AF2893" i="1"/>
  <c r="AG2893" i="1" s="1"/>
  <c r="AH2893" i="1"/>
  <c r="AI2893" i="1"/>
  <c r="AJ2893" i="1"/>
  <c r="AK2893" i="1"/>
  <c r="AL2893" i="1" s="1"/>
  <c r="AN2893" i="1"/>
  <c r="AO2893" i="1" s="1"/>
  <c r="AP2893" i="1" s="1"/>
  <c r="AQ2893" i="1"/>
  <c r="AR2893" i="1"/>
  <c r="M2894" i="1"/>
  <c r="V2894" i="1" s="1"/>
  <c r="N2894" i="1"/>
  <c r="O2894" i="1"/>
  <c r="P2894" i="1"/>
  <c r="Q2894" i="1"/>
  <c r="R2894" i="1"/>
  <c r="S2894" i="1"/>
  <c r="T2894" i="1"/>
  <c r="U2894" i="1"/>
  <c r="W2894" i="1"/>
  <c r="X2894" i="1"/>
  <c r="Y2894" i="1"/>
  <c r="Z2894" i="1"/>
  <c r="AA2894" i="1"/>
  <c r="AD2894" i="1" s="1"/>
  <c r="AB2894" i="1"/>
  <c r="AC2894" i="1"/>
  <c r="AE2894" i="1"/>
  <c r="AF2894" i="1"/>
  <c r="AG2894" i="1"/>
  <c r="AH2894" i="1"/>
  <c r="AJ2894" i="1"/>
  <c r="AI2894" i="1" s="1"/>
  <c r="AN2894" i="1"/>
  <c r="AO2894" i="1" s="1"/>
  <c r="AP2894" i="1" s="1"/>
  <c r="AQ2894" i="1"/>
  <c r="AR2894" i="1"/>
  <c r="M2895" i="1"/>
  <c r="V2895" i="1" s="1"/>
  <c r="N2895" i="1"/>
  <c r="O2895" i="1"/>
  <c r="P2895" i="1"/>
  <c r="Q2895" i="1" s="1"/>
  <c r="R2895" i="1"/>
  <c r="S2895" i="1"/>
  <c r="T2895" i="1"/>
  <c r="U2895" i="1"/>
  <c r="W2895" i="1"/>
  <c r="X2895" i="1"/>
  <c r="Y2895" i="1"/>
  <c r="Z2895" i="1"/>
  <c r="AA2895" i="1"/>
  <c r="AB2895" i="1"/>
  <c r="AC2895" i="1"/>
  <c r="AE2895" i="1"/>
  <c r="AF2895" i="1"/>
  <c r="AG2895" i="1" s="1"/>
  <c r="AH2895" i="1"/>
  <c r="AI2895" i="1"/>
  <c r="AJ2895" i="1"/>
  <c r="AK2895" i="1" s="1"/>
  <c r="AL2895" i="1" s="1"/>
  <c r="AN2895" i="1"/>
  <c r="AO2895" i="1" s="1"/>
  <c r="AP2895" i="1" s="1"/>
  <c r="AQ2895" i="1"/>
  <c r="AR2895" i="1"/>
  <c r="M2896" i="1"/>
  <c r="V2896" i="1" s="1"/>
  <c r="N2896" i="1"/>
  <c r="O2896" i="1"/>
  <c r="P2896" i="1"/>
  <c r="Q2896" i="1" s="1"/>
  <c r="R2896" i="1"/>
  <c r="S2896" i="1"/>
  <c r="T2896" i="1"/>
  <c r="U2896" i="1"/>
  <c r="W2896" i="1"/>
  <c r="X2896" i="1"/>
  <c r="Y2896" i="1"/>
  <c r="Z2896" i="1"/>
  <c r="AA2896" i="1"/>
  <c r="AB2896" i="1"/>
  <c r="AC2896" i="1"/>
  <c r="AE2896" i="1"/>
  <c r="AF2896" i="1"/>
  <c r="AG2896" i="1"/>
  <c r="AH2896" i="1"/>
  <c r="AJ2896" i="1"/>
  <c r="AI2896" i="1" s="1"/>
  <c r="AN2896" i="1"/>
  <c r="AO2896" i="1" s="1"/>
  <c r="AP2896" i="1" s="1"/>
  <c r="AQ2896" i="1"/>
  <c r="AR2896" i="1"/>
  <c r="M2897" i="1"/>
  <c r="V2897" i="1" s="1"/>
  <c r="N2897" i="1"/>
  <c r="O2897" i="1"/>
  <c r="P2897" i="1"/>
  <c r="Q2897" i="1" s="1"/>
  <c r="R2897" i="1"/>
  <c r="S2897" i="1"/>
  <c r="T2897" i="1"/>
  <c r="U2897" i="1"/>
  <c r="W2897" i="1"/>
  <c r="X2897" i="1"/>
  <c r="Y2897" i="1"/>
  <c r="Z2897" i="1"/>
  <c r="AA2897" i="1"/>
  <c r="AB2897" i="1"/>
  <c r="AC2897" i="1"/>
  <c r="AE2897" i="1"/>
  <c r="AF2897" i="1"/>
  <c r="AG2897" i="1" s="1"/>
  <c r="AH2897" i="1"/>
  <c r="AJ2897" i="1"/>
  <c r="AI2897" i="1" s="1"/>
  <c r="AK2897" i="1"/>
  <c r="AL2897" i="1" s="1"/>
  <c r="AN2897" i="1"/>
  <c r="AO2897" i="1" s="1"/>
  <c r="AP2897" i="1" s="1"/>
  <c r="AQ2897" i="1"/>
  <c r="AR2897" i="1"/>
  <c r="M2898" i="1"/>
  <c r="V2898" i="1" s="1"/>
  <c r="N2898" i="1"/>
  <c r="O2898" i="1"/>
  <c r="P2898" i="1"/>
  <c r="Q2898" i="1"/>
  <c r="R2898" i="1"/>
  <c r="S2898" i="1"/>
  <c r="T2898" i="1"/>
  <c r="U2898" i="1"/>
  <c r="W2898" i="1"/>
  <c r="X2898" i="1"/>
  <c r="Y2898" i="1"/>
  <c r="Z2898" i="1"/>
  <c r="AA2898" i="1"/>
  <c r="AB2898" i="1"/>
  <c r="AC2898" i="1"/>
  <c r="AE2898" i="1"/>
  <c r="AF2898" i="1"/>
  <c r="AG2898" i="1" s="1"/>
  <c r="AH2898" i="1"/>
  <c r="AJ2898" i="1"/>
  <c r="AI2898" i="1" s="1"/>
  <c r="AN2898" i="1"/>
  <c r="AO2898" i="1" s="1"/>
  <c r="AP2898" i="1" s="1"/>
  <c r="AQ2898" i="1"/>
  <c r="AR2898" i="1"/>
  <c r="M2899" i="1"/>
  <c r="V2899" i="1" s="1"/>
  <c r="N2899" i="1"/>
  <c r="O2899" i="1"/>
  <c r="P2899" i="1"/>
  <c r="Q2899" i="1" s="1"/>
  <c r="R2899" i="1"/>
  <c r="S2899" i="1"/>
  <c r="T2899" i="1"/>
  <c r="U2899" i="1"/>
  <c r="W2899" i="1"/>
  <c r="X2899" i="1"/>
  <c r="Y2899" i="1"/>
  <c r="Z2899" i="1"/>
  <c r="AA2899" i="1"/>
  <c r="AB2899" i="1"/>
  <c r="AC2899" i="1"/>
  <c r="AE2899" i="1"/>
  <c r="AF2899" i="1"/>
  <c r="AG2899" i="1"/>
  <c r="AH2899" i="1"/>
  <c r="AJ2899" i="1"/>
  <c r="AI2899" i="1" s="1"/>
  <c r="AK2899" i="1"/>
  <c r="AL2899" i="1" s="1"/>
  <c r="AN2899" i="1"/>
  <c r="AO2899" i="1" s="1"/>
  <c r="AP2899" i="1" s="1"/>
  <c r="AQ2899" i="1"/>
  <c r="AR2899" i="1"/>
  <c r="M2900" i="1"/>
  <c r="V2900" i="1" s="1"/>
  <c r="N2900" i="1"/>
  <c r="O2900" i="1"/>
  <c r="P2900" i="1"/>
  <c r="Q2900" i="1"/>
  <c r="R2900" i="1"/>
  <c r="S2900" i="1"/>
  <c r="T2900" i="1"/>
  <c r="U2900" i="1"/>
  <c r="W2900" i="1"/>
  <c r="X2900" i="1"/>
  <c r="Y2900" i="1"/>
  <c r="Z2900" i="1"/>
  <c r="AA2900" i="1"/>
  <c r="AD2900" i="1" s="1"/>
  <c r="AB2900" i="1"/>
  <c r="AC2900" i="1"/>
  <c r="AE2900" i="1"/>
  <c r="AF2900" i="1"/>
  <c r="AG2900" i="1" s="1"/>
  <c r="AH2900" i="1"/>
  <c r="AJ2900" i="1"/>
  <c r="AN2900" i="1"/>
  <c r="AO2900" i="1" s="1"/>
  <c r="AP2900" i="1" s="1"/>
  <c r="AQ2900" i="1"/>
  <c r="AR2900" i="1"/>
  <c r="M2901" i="1"/>
  <c r="V2901" i="1" s="1"/>
  <c r="N2901" i="1"/>
  <c r="O2901" i="1"/>
  <c r="P2901" i="1"/>
  <c r="Q2901" i="1" s="1"/>
  <c r="R2901" i="1"/>
  <c r="S2901" i="1"/>
  <c r="T2901" i="1"/>
  <c r="U2901" i="1"/>
  <c r="W2901" i="1"/>
  <c r="X2901" i="1"/>
  <c r="Y2901" i="1"/>
  <c r="Z2901" i="1"/>
  <c r="AA2901" i="1"/>
  <c r="AB2901" i="1"/>
  <c r="AC2901" i="1"/>
  <c r="AE2901" i="1"/>
  <c r="AF2901" i="1"/>
  <c r="AG2901" i="1"/>
  <c r="AH2901" i="1"/>
  <c r="AI2901" i="1"/>
  <c r="AJ2901" i="1"/>
  <c r="AK2901" i="1" s="1"/>
  <c r="AL2901" i="1" s="1"/>
  <c r="AN2901" i="1"/>
  <c r="AO2901" i="1" s="1"/>
  <c r="AP2901" i="1" s="1"/>
  <c r="AQ2901" i="1"/>
  <c r="AR2901" i="1"/>
  <c r="M2902" i="1"/>
  <c r="V2902" i="1" s="1"/>
  <c r="N2902" i="1"/>
  <c r="O2902" i="1"/>
  <c r="P2902" i="1"/>
  <c r="Q2902" i="1" s="1"/>
  <c r="R2902" i="1"/>
  <c r="S2902" i="1"/>
  <c r="T2902" i="1"/>
  <c r="U2902" i="1"/>
  <c r="W2902" i="1"/>
  <c r="X2902" i="1"/>
  <c r="Y2902" i="1"/>
  <c r="Z2902" i="1"/>
  <c r="AA2902" i="1"/>
  <c r="AB2902" i="1"/>
  <c r="AC2902" i="1"/>
  <c r="AE2902" i="1"/>
  <c r="AF2902" i="1"/>
  <c r="AG2902" i="1" s="1"/>
  <c r="AH2902" i="1"/>
  <c r="AJ2902" i="1"/>
  <c r="AI2902" i="1" s="1"/>
  <c r="AK2902" i="1"/>
  <c r="AL2902" i="1" s="1"/>
  <c r="AN2902" i="1"/>
  <c r="AO2902" i="1" s="1"/>
  <c r="AP2902" i="1" s="1"/>
  <c r="AQ2902" i="1"/>
  <c r="AR2902" i="1"/>
  <c r="M2903" i="1"/>
  <c r="V2903" i="1" s="1"/>
  <c r="N2903" i="1"/>
  <c r="O2903" i="1"/>
  <c r="P2903" i="1"/>
  <c r="Q2903" i="1"/>
  <c r="R2903" i="1"/>
  <c r="S2903" i="1"/>
  <c r="T2903" i="1"/>
  <c r="U2903" i="1"/>
  <c r="W2903" i="1"/>
  <c r="X2903" i="1"/>
  <c r="Y2903" i="1"/>
  <c r="Z2903" i="1"/>
  <c r="AA2903" i="1"/>
  <c r="AB2903" i="1"/>
  <c r="AC2903" i="1"/>
  <c r="AE2903" i="1"/>
  <c r="AF2903" i="1"/>
  <c r="AG2903" i="1" s="1"/>
  <c r="AH2903" i="1"/>
  <c r="AJ2903" i="1"/>
  <c r="AI2903" i="1" s="1"/>
  <c r="AN2903" i="1"/>
  <c r="AO2903" i="1" s="1"/>
  <c r="AP2903" i="1" s="1"/>
  <c r="AQ2903" i="1"/>
  <c r="AR2903" i="1"/>
  <c r="M2904" i="1"/>
  <c r="V2904" i="1" s="1"/>
  <c r="N2904" i="1"/>
  <c r="O2904" i="1"/>
  <c r="P2904" i="1"/>
  <c r="Q2904" i="1" s="1"/>
  <c r="R2904" i="1"/>
  <c r="S2904" i="1"/>
  <c r="T2904" i="1"/>
  <c r="U2904" i="1"/>
  <c r="W2904" i="1"/>
  <c r="X2904" i="1"/>
  <c r="Y2904" i="1"/>
  <c r="Z2904" i="1"/>
  <c r="AA2904" i="1"/>
  <c r="AD2904" i="1" s="1"/>
  <c r="AB2904" i="1"/>
  <c r="AC2904" i="1"/>
  <c r="AE2904" i="1"/>
  <c r="AF2904" i="1"/>
  <c r="AG2904" i="1"/>
  <c r="AH2904" i="1"/>
  <c r="AJ2904" i="1"/>
  <c r="AI2904" i="1" s="1"/>
  <c r="AK2904" i="1"/>
  <c r="AL2904" i="1" s="1"/>
  <c r="AN2904" i="1"/>
  <c r="AO2904" i="1" s="1"/>
  <c r="AP2904" i="1" s="1"/>
  <c r="AQ2904" i="1"/>
  <c r="AR2904" i="1"/>
  <c r="M2905" i="1"/>
  <c r="V2905" i="1" s="1"/>
  <c r="N2905" i="1"/>
  <c r="O2905" i="1"/>
  <c r="P2905" i="1"/>
  <c r="Q2905" i="1"/>
  <c r="R2905" i="1"/>
  <c r="S2905" i="1"/>
  <c r="T2905" i="1"/>
  <c r="U2905" i="1"/>
  <c r="W2905" i="1"/>
  <c r="X2905" i="1"/>
  <c r="Y2905" i="1"/>
  <c r="Z2905" i="1"/>
  <c r="AA2905" i="1"/>
  <c r="AB2905" i="1"/>
  <c r="AC2905" i="1"/>
  <c r="AE2905" i="1"/>
  <c r="AF2905" i="1"/>
  <c r="AG2905" i="1"/>
  <c r="AH2905" i="1"/>
  <c r="AJ2905" i="1"/>
  <c r="AK2905" i="1" s="1"/>
  <c r="AL2905" i="1" s="1"/>
  <c r="AN2905" i="1"/>
  <c r="AO2905" i="1" s="1"/>
  <c r="AP2905" i="1" s="1"/>
  <c r="AQ2905" i="1"/>
  <c r="AR2905" i="1"/>
  <c r="M2906" i="1"/>
  <c r="V2906" i="1" s="1"/>
  <c r="N2906" i="1"/>
  <c r="O2906" i="1"/>
  <c r="P2906" i="1"/>
  <c r="Q2906" i="1" s="1"/>
  <c r="R2906" i="1"/>
  <c r="S2906" i="1"/>
  <c r="T2906" i="1"/>
  <c r="U2906" i="1"/>
  <c r="W2906" i="1"/>
  <c r="X2906" i="1"/>
  <c r="Y2906" i="1"/>
  <c r="Z2906" i="1"/>
  <c r="AA2906" i="1"/>
  <c r="AB2906" i="1"/>
  <c r="AC2906" i="1"/>
  <c r="AE2906" i="1"/>
  <c r="AF2906" i="1"/>
  <c r="AG2906" i="1"/>
  <c r="AH2906" i="1"/>
  <c r="AJ2906" i="1"/>
  <c r="AI2906" i="1" s="1"/>
  <c r="AN2906" i="1"/>
  <c r="AO2906" i="1" s="1"/>
  <c r="AP2906" i="1" s="1"/>
  <c r="AQ2906" i="1"/>
  <c r="AR2906" i="1"/>
  <c r="M2907" i="1"/>
  <c r="V2907" i="1" s="1"/>
  <c r="N2907" i="1"/>
  <c r="O2907" i="1"/>
  <c r="P2907" i="1"/>
  <c r="Q2907" i="1" s="1"/>
  <c r="R2907" i="1"/>
  <c r="S2907" i="1"/>
  <c r="T2907" i="1"/>
  <c r="U2907" i="1"/>
  <c r="W2907" i="1"/>
  <c r="X2907" i="1"/>
  <c r="Y2907" i="1"/>
  <c r="Z2907" i="1"/>
  <c r="AA2907" i="1"/>
  <c r="AB2907" i="1"/>
  <c r="AC2907" i="1"/>
  <c r="AE2907" i="1"/>
  <c r="AF2907" i="1"/>
  <c r="AG2907" i="1"/>
  <c r="AH2907" i="1"/>
  <c r="AI2907" i="1"/>
  <c r="AJ2907" i="1"/>
  <c r="AK2907" i="1"/>
  <c r="AL2907" i="1" s="1"/>
  <c r="AN2907" i="1"/>
  <c r="AO2907" i="1" s="1"/>
  <c r="AP2907" i="1" s="1"/>
  <c r="AQ2907" i="1"/>
  <c r="AR2907" i="1"/>
  <c r="M2908" i="1"/>
  <c r="V2908" i="1" s="1"/>
  <c r="N2908" i="1"/>
  <c r="O2908" i="1"/>
  <c r="P2908" i="1"/>
  <c r="Q2908" i="1"/>
  <c r="R2908" i="1"/>
  <c r="S2908" i="1"/>
  <c r="T2908" i="1"/>
  <c r="U2908" i="1"/>
  <c r="W2908" i="1"/>
  <c r="X2908" i="1"/>
  <c r="Y2908" i="1"/>
  <c r="Z2908" i="1"/>
  <c r="AA2908" i="1"/>
  <c r="AB2908" i="1"/>
  <c r="AC2908" i="1"/>
  <c r="AE2908" i="1"/>
  <c r="AF2908" i="1"/>
  <c r="AG2908" i="1" s="1"/>
  <c r="AH2908" i="1"/>
  <c r="AJ2908" i="1"/>
  <c r="AI2908" i="1" s="1"/>
  <c r="AK2908" i="1"/>
  <c r="AL2908" i="1" s="1"/>
  <c r="AN2908" i="1"/>
  <c r="AO2908" i="1" s="1"/>
  <c r="AP2908" i="1" s="1"/>
  <c r="AQ2908" i="1"/>
  <c r="AR2908" i="1"/>
  <c r="M2909" i="1"/>
  <c r="V2909" i="1" s="1"/>
  <c r="N2909" i="1"/>
  <c r="O2909" i="1"/>
  <c r="P2909" i="1"/>
  <c r="Q2909" i="1"/>
  <c r="R2909" i="1"/>
  <c r="S2909" i="1"/>
  <c r="T2909" i="1"/>
  <c r="U2909" i="1"/>
  <c r="W2909" i="1"/>
  <c r="X2909" i="1"/>
  <c r="Y2909" i="1"/>
  <c r="Z2909" i="1"/>
  <c r="AA2909" i="1"/>
  <c r="AB2909" i="1"/>
  <c r="AC2909" i="1"/>
  <c r="AE2909" i="1"/>
  <c r="AF2909" i="1"/>
  <c r="AG2909" i="1" s="1"/>
  <c r="AH2909" i="1"/>
  <c r="AI2909" i="1"/>
  <c r="AJ2909" i="1"/>
  <c r="AK2909" i="1"/>
  <c r="AL2909" i="1" s="1"/>
  <c r="AN2909" i="1"/>
  <c r="AO2909" i="1" s="1"/>
  <c r="AP2909" i="1" s="1"/>
  <c r="AQ2909" i="1"/>
  <c r="AR2909" i="1"/>
  <c r="M2910" i="1"/>
  <c r="V2910" i="1" s="1"/>
  <c r="N2910" i="1"/>
  <c r="O2910" i="1"/>
  <c r="P2910" i="1"/>
  <c r="Q2910" i="1"/>
  <c r="R2910" i="1"/>
  <c r="S2910" i="1"/>
  <c r="T2910" i="1"/>
  <c r="U2910" i="1"/>
  <c r="W2910" i="1"/>
  <c r="X2910" i="1"/>
  <c r="Y2910" i="1"/>
  <c r="Z2910" i="1"/>
  <c r="AA2910" i="1"/>
  <c r="AD2910" i="1" s="1"/>
  <c r="AB2910" i="1"/>
  <c r="AC2910" i="1"/>
  <c r="AE2910" i="1"/>
  <c r="AF2910" i="1"/>
  <c r="AG2910" i="1"/>
  <c r="AH2910" i="1"/>
  <c r="AJ2910" i="1"/>
  <c r="AI2910" i="1" s="1"/>
  <c r="AK2910" i="1"/>
  <c r="AL2910" i="1" s="1"/>
  <c r="AN2910" i="1"/>
  <c r="AO2910" i="1" s="1"/>
  <c r="AP2910" i="1" s="1"/>
  <c r="AQ2910" i="1"/>
  <c r="AR2910" i="1"/>
  <c r="M2911" i="1"/>
  <c r="V2911" i="1" s="1"/>
  <c r="N2911" i="1"/>
  <c r="O2911" i="1"/>
  <c r="P2911" i="1"/>
  <c r="Q2911" i="1"/>
  <c r="R2911" i="1"/>
  <c r="S2911" i="1"/>
  <c r="T2911" i="1"/>
  <c r="U2911" i="1"/>
  <c r="W2911" i="1"/>
  <c r="X2911" i="1"/>
  <c r="Y2911" i="1"/>
  <c r="Z2911" i="1"/>
  <c r="AA2911" i="1"/>
  <c r="AB2911" i="1"/>
  <c r="AC2911" i="1"/>
  <c r="AE2911" i="1"/>
  <c r="AF2911" i="1"/>
  <c r="AG2911" i="1" s="1"/>
  <c r="AH2911" i="1"/>
  <c r="AI2911" i="1"/>
  <c r="AJ2911" i="1"/>
  <c r="AK2911" i="1" s="1"/>
  <c r="AL2911" i="1" s="1"/>
  <c r="AN2911" i="1"/>
  <c r="AO2911" i="1" s="1"/>
  <c r="AP2911" i="1" s="1"/>
  <c r="AQ2911" i="1"/>
  <c r="AR2911" i="1"/>
  <c r="M2912" i="1"/>
  <c r="V2912" i="1" s="1"/>
  <c r="N2912" i="1"/>
  <c r="O2912" i="1"/>
  <c r="P2912" i="1"/>
  <c r="Q2912" i="1" s="1"/>
  <c r="R2912" i="1"/>
  <c r="S2912" i="1"/>
  <c r="T2912" i="1"/>
  <c r="U2912" i="1"/>
  <c r="W2912" i="1"/>
  <c r="X2912" i="1"/>
  <c r="Y2912" i="1"/>
  <c r="Z2912" i="1"/>
  <c r="AA2912" i="1"/>
  <c r="AB2912" i="1"/>
  <c r="AC2912" i="1"/>
  <c r="AE2912" i="1"/>
  <c r="AF2912" i="1"/>
  <c r="AG2912" i="1" s="1"/>
  <c r="AH2912" i="1"/>
  <c r="AJ2912" i="1"/>
  <c r="AI2912" i="1" s="1"/>
  <c r="AN2912" i="1"/>
  <c r="AO2912" i="1" s="1"/>
  <c r="AP2912" i="1" s="1"/>
  <c r="AQ2912" i="1"/>
  <c r="AR2912" i="1"/>
  <c r="M2913" i="1"/>
  <c r="V2913" i="1" s="1"/>
  <c r="N2913" i="1"/>
  <c r="O2913" i="1"/>
  <c r="P2913" i="1"/>
  <c r="Q2913" i="1" s="1"/>
  <c r="R2913" i="1"/>
  <c r="S2913" i="1"/>
  <c r="T2913" i="1"/>
  <c r="U2913" i="1"/>
  <c r="W2913" i="1"/>
  <c r="X2913" i="1"/>
  <c r="Y2913" i="1"/>
  <c r="Z2913" i="1"/>
  <c r="AA2913" i="1"/>
  <c r="AB2913" i="1"/>
  <c r="AC2913" i="1"/>
  <c r="AE2913" i="1"/>
  <c r="AF2913" i="1"/>
  <c r="AG2913" i="1" s="1"/>
  <c r="AH2913" i="1"/>
  <c r="AJ2913" i="1"/>
  <c r="AI2913" i="1" s="1"/>
  <c r="AK2913" i="1"/>
  <c r="AL2913" i="1" s="1"/>
  <c r="AN2913" i="1"/>
  <c r="AO2913" i="1" s="1"/>
  <c r="AP2913" i="1" s="1"/>
  <c r="AQ2913" i="1"/>
  <c r="AR2913" i="1"/>
  <c r="M2914" i="1"/>
  <c r="V2914" i="1" s="1"/>
  <c r="N2914" i="1"/>
  <c r="O2914" i="1"/>
  <c r="P2914" i="1"/>
  <c r="Q2914" i="1"/>
  <c r="R2914" i="1"/>
  <c r="S2914" i="1"/>
  <c r="T2914" i="1"/>
  <c r="U2914" i="1"/>
  <c r="W2914" i="1"/>
  <c r="X2914" i="1"/>
  <c r="Y2914" i="1"/>
  <c r="Z2914" i="1"/>
  <c r="AA2914" i="1"/>
  <c r="AB2914" i="1"/>
  <c r="AC2914" i="1"/>
  <c r="AE2914" i="1"/>
  <c r="AF2914" i="1"/>
  <c r="AG2914" i="1" s="1"/>
  <c r="AH2914" i="1"/>
  <c r="AJ2914" i="1"/>
  <c r="AI2914" i="1" s="1"/>
  <c r="AN2914" i="1"/>
  <c r="AO2914" i="1" s="1"/>
  <c r="AP2914" i="1" s="1"/>
  <c r="AQ2914" i="1"/>
  <c r="AR2914" i="1"/>
  <c r="M2915" i="1"/>
  <c r="V2915" i="1" s="1"/>
  <c r="N2915" i="1"/>
  <c r="O2915" i="1"/>
  <c r="P2915" i="1"/>
  <c r="Q2915" i="1" s="1"/>
  <c r="R2915" i="1"/>
  <c r="S2915" i="1"/>
  <c r="T2915" i="1"/>
  <c r="U2915" i="1"/>
  <c r="W2915" i="1"/>
  <c r="X2915" i="1"/>
  <c r="Y2915" i="1"/>
  <c r="Z2915" i="1"/>
  <c r="AA2915" i="1"/>
  <c r="AB2915" i="1"/>
  <c r="AC2915" i="1"/>
  <c r="AE2915" i="1"/>
  <c r="AF2915" i="1"/>
  <c r="AG2915" i="1"/>
  <c r="AH2915" i="1"/>
  <c r="AJ2915" i="1"/>
  <c r="AI2915" i="1" s="1"/>
  <c r="AN2915" i="1"/>
  <c r="AO2915" i="1" s="1"/>
  <c r="AP2915" i="1" s="1"/>
  <c r="AQ2915" i="1"/>
  <c r="AR2915" i="1"/>
  <c r="M2916" i="1"/>
  <c r="V2916" i="1" s="1"/>
  <c r="N2916" i="1"/>
  <c r="O2916" i="1"/>
  <c r="P2916" i="1"/>
  <c r="Q2916" i="1" s="1"/>
  <c r="R2916" i="1"/>
  <c r="S2916" i="1"/>
  <c r="T2916" i="1"/>
  <c r="U2916" i="1"/>
  <c r="W2916" i="1"/>
  <c r="X2916" i="1"/>
  <c r="Y2916" i="1"/>
  <c r="Z2916" i="1"/>
  <c r="AA2916" i="1"/>
  <c r="AD2916" i="1" s="1"/>
  <c r="AB2916" i="1"/>
  <c r="AC2916" i="1"/>
  <c r="AE2916" i="1"/>
  <c r="AF2916" i="1"/>
  <c r="AG2916" i="1" s="1"/>
  <c r="AH2916" i="1"/>
  <c r="AJ2916" i="1"/>
  <c r="AN2916" i="1"/>
  <c r="AO2916" i="1" s="1"/>
  <c r="AP2916" i="1" s="1"/>
  <c r="AQ2916" i="1"/>
  <c r="AR2916" i="1"/>
  <c r="M2917" i="1"/>
  <c r="V2917" i="1" s="1"/>
  <c r="N2917" i="1"/>
  <c r="O2917" i="1"/>
  <c r="P2917" i="1"/>
  <c r="Q2917" i="1" s="1"/>
  <c r="R2917" i="1"/>
  <c r="S2917" i="1"/>
  <c r="T2917" i="1"/>
  <c r="U2917" i="1"/>
  <c r="W2917" i="1"/>
  <c r="X2917" i="1"/>
  <c r="Y2917" i="1"/>
  <c r="Z2917" i="1"/>
  <c r="AA2917" i="1"/>
  <c r="AB2917" i="1"/>
  <c r="AC2917" i="1"/>
  <c r="AE2917" i="1"/>
  <c r="AF2917" i="1"/>
  <c r="AG2917" i="1"/>
  <c r="AH2917" i="1"/>
  <c r="AI2917" i="1"/>
  <c r="AJ2917" i="1"/>
  <c r="AK2917" i="1" s="1"/>
  <c r="AL2917" i="1" s="1"/>
  <c r="AN2917" i="1"/>
  <c r="AO2917" i="1" s="1"/>
  <c r="AP2917" i="1" s="1"/>
  <c r="AQ2917" i="1"/>
  <c r="AR2917" i="1"/>
  <c r="M2918" i="1"/>
  <c r="V2918" i="1" s="1"/>
  <c r="N2918" i="1"/>
  <c r="O2918" i="1"/>
  <c r="P2918" i="1"/>
  <c r="Q2918" i="1" s="1"/>
  <c r="R2918" i="1"/>
  <c r="S2918" i="1"/>
  <c r="T2918" i="1"/>
  <c r="U2918" i="1"/>
  <c r="W2918" i="1"/>
  <c r="X2918" i="1"/>
  <c r="Y2918" i="1"/>
  <c r="Z2918" i="1"/>
  <c r="AA2918" i="1"/>
  <c r="AD2918" i="1" s="1"/>
  <c r="AB2918" i="1"/>
  <c r="AC2918" i="1"/>
  <c r="AE2918" i="1"/>
  <c r="AF2918" i="1"/>
  <c r="AG2918" i="1" s="1"/>
  <c r="AH2918" i="1"/>
  <c r="AJ2918" i="1"/>
  <c r="AI2918" i="1" s="1"/>
  <c r="AK2918" i="1"/>
  <c r="AL2918" i="1" s="1"/>
  <c r="AN2918" i="1"/>
  <c r="AO2918" i="1" s="1"/>
  <c r="AP2918" i="1" s="1"/>
  <c r="AQ2918" i="1"/>
  <c r="AR2918" i="1"/>
  <c r="M2919" i="1"/>
  <c r="V2919" i="1" s="1"/>
  <c r="N2919" i="1"/>
  <c r="O2919" i="1"/>
  <c r="P2919" i="1"/>
  <c r="Q2919" i="1"/>
  <c r="R2919" i="1"/>
  <c r="S2919" i="1"/>
  <c r="T2919" i="1"/>
  <c r="U2919" i="1"/>
  <c r="W2919" i="1"/>
  <c r="X2919" i="1"/>
  <c r="Y2919" i="1"/>
  <c r="Z2919" i="1"/>
  <c r="AA2919" i="1"/>
  <c r="AB2919" i="1"/>
  <c r="AC2919" i="1"/>
  <c r="AE2919" i="1"/>
  <c r="AF2919" i="1"/>
  <c r="AG2919" i="1" s="1"/>
  <c r="AH2919" i="1"/>
  <c r="AJ2919" i="1"/>
  <c r="AI2919" i="1" s="1"/>
  <c r="AN2919" i="1"/>
  <c r="AO2919" i="1" s="1"/>
  <c r="AP2919" i="1" s="1"/>
  <c r="AQ2919" i="1"/>
  <c r="AR2919" i="1"/>
  <c r="M2920" i="1"/>
  <c r="V2920" i="1" s="1"/>
  <c r="N2920" i="1"/>
  <c r="O2920" i="1"/>
  <c r="P2920" i="1"/>
  <c r="Q2920" i="1" s="1"/>
  <c r="R2920" i="1"/>
  <c r="S2920" i="1"/>
  <c r="T2920" i="1"/>
  <c r="U2920" i="1"/>
  <c r="W2920" i="1"/>
  <c r="X2920" i="1"/>
  <c r="Y2920" i="1"/>
  <c r="Z2920" i="1"/>
  <c r="AA2920" i="1"/>
  <c r="AD2920" i="1" s="1"/>
  <c r="AB2920" i="1"/>
  <c r="AC2920" i="1"/>
  <c r="AE2920" i="1"/>
  <c r="AF2920" i="1"/>
  <c r="AG2920" i="1"/>
  <c r="AH2920" i="1"/>
  <c r="AJ2920" i="1"/>
  <c r="AI2920" i="1" s="1"/>
  <c r="AK2920" i="1"/>
  <c r="AL2920" i="1" s="1"/>
  <c r="AN2920" i="1"/>
  <c r="AO2920" i="1" s="1"/>
  <c r="AP2920" i="1" s="1"/>
  <c r="AQ2920" i="1"/>
  <c r="AR2920" i="1"/>
  <c r="M2921" i="1"/>
  <c r="V2921" i="1" s="1"/>
  <c r="N2921" i="1"/>
  <c r="O2921" i="1"/>
  <c r="P2921" i="1"/>
  <c r="Q2921" i="1"/>
  <c r="R2921" i="1"/>
  <c r="S2921" i="1"/>
  <c r="T2921" i="1"/>
  <c r="U2921" i="1"/>
  <c r="W2921" i="1"/>
  <c r="X2921" i="1"/>
  <c r="Y2921" i="1"/>
  <c r="Z2921" i="1"/>
  <c r="AA2921" i="1"/>
  <c r="AB2921" i="1"/>
  <c r="AC2921" i="1"/>
  <c r="AE2921" i="1"/>
  <c r="AF2921" i="1"/>
  <c r="AG2921" i="1"/>
  <c r="AH2921" i="1"/>
  <c r="AI2921" i="1"/>
  <c r="AJ2921" i="1"/>
  <c r="AK2921" i="1" s="1"/>
  <c r="AL2921" i="1" s="1"/>
  <c r="AN2921" i="1"/>
  <c r="AO2921" i="1" s="1"/>
  <c r="AP2921" i="1" s="1"/>
  <c r="AQ2921" i="1"/>
  <c r="AR2921" i="1"/>
  <c r="M2922" i="1"/>
  <c r="V2922" i="1" s="1"/>
  <c r="N2922" i="1"/>
  <c r="O2922" i="1"/>
  <c r="P2922" i="1"/>
  <c r="Q2922" i="1" s="1"/>
  <c r="R2922" i="1"/>
  <c r="S2922" i="1"/>
  <c r="T2922" i="1"/>
  <c r="U2922" i="1"/>
  <c r="W2922" i="1"/>
  <c r="X2922" i="1"/>
  <c r="Y2922" i="1"/>
  <c r="Z2922" i="1"/>
  <c r="AA2922" i="1"/>
  <c r="AB2922" i="1"/>
  <c r="AC2922" i="1"/>
  <c r="AE2922" i="1"/>
  <c r="AF2922" i="1"/>
  <c r="AG2922" i="1"/>
  <c r="AH2922" i="1"/>
  <c r="AJ2922" i="1"/>
  <c r="AI2922" i="1" s="1"/>
  <c r="AN2922" i="1"/>
  <c r="AO2922" i="1" s="1"/>
  <c r="AP2922" i="1" s="1"/>
  <c r="AQ2922" i="1"/>
  <c r="AR2922" i="1"/>
  <c r="M2923" i="1"/>
  <c r="V2923" i="1" s="1"/>
  <c r="N2923" i="1"/>
  <c r="O2923" i="1"/>
  <c r="P2923" i="1"/>
  <c r="Q2923" i="1" s="1"/>
  <c r="R2923" i="1"/>
  <c r="S2923" i="1"/>
  <c r="T2923" i="1"/>
  <c r="U2923" i="1"/>
  <c r="W2923" i="1"/>
  <c r="X2923" i="1"/>
  <c r="Y2923" i="1"/>
  <c r="Z2923" i="1"/>
  <c r="AA2923" i="1"/>
  <c r="AB2923" i="1"/>
  <c r="AC2923" i="1"/>
  <c r="AE2923" i="1"/>
  <c r="AF2923" i="1"/>
  <c r="AG2923" i="1" s="1"/>
  <c r="AH2923" i="1"/>
  <c r="AI2923" i="1"/>
  <c r="AJ2923" i="1"/>
  <c r="AK2923" i="1"/>
  <c r="AL2923" i="1" s="1"/>
  <c r="AN2923" i="1"/>
  <c r="AO2923" i="1" s="1"/>
  <c r="AP2923" i="1" s="1"/>
  <c r="AQ2923" i="1"/>
  <c r="AR2923" i="1"/>
  <c r="M2924" i="1"/>
  <c r="V2924" i="1" s="1"/>
  <c r="N2924" i="1"/>
  <c r="O2924" i="1"/>
  <c r="P2924" i="1"/>
  <c r="Q2924" i="1"/>
  <c r="R2924" i="1"/>
  <c r="S2924" i="1"/>
  <c r="T2924" i="1"/>
  <c r="U2924" i="1"/>
  <c r="W2924" i="1"/>
  <c r="X2924" i="1"/>
  <c r="Y2924" i="1"/>
  <c r="Z2924" i="1"/>
  <c r="AA2924" i="1"/>
  <c r="AB2924" i="1"/>
  <c r="AC2924" i="1"/>
  <c r="AE2924" i="1"/>
  <c r="AF2924" i="1"/>
  <c r="AG2924" i="1" s="1"/>
  <c r="AH2924" i="1"/>
  <c r="AJ2924" i="1"/>
  <c r="AI2924" i="1" s="1"/>
  <c r="AK2924" i="1"/>
  <c r="AL2924" i="1" s="1"/>
  <c r="AN2924" i="1"/>
  <c r="AO2924" i="1" s="1"/>
  <c r="AP2924" i="1" s="1"/>
  <c r="AQ2924" i="1"/>
  <c r="AR2924" i="1"/>
  <c r="M2925" i="1"/>
  <c r="V2925" i="1" s="1"/>
  <c r="N2925" i="1"/>
  <c r="O2925" i="1"/>
  <c r="P2925" i="1"/>
  <c r="Q2925" i="1"/>
  <c r="R2925" i="1"/>
  <c r="S2925" i="1"/>
  <c r="T2925" i="1"/>
  <c r="U2925" i="1"/>
  <c r="W2925" i="1"/>
  <c r="X2925" i="1"/>
  <c r="Y2925" i="1"/>
  <c r="Z2925" i="1"/>
  <c r="AA2925" i="1"/>
  <c r="AB2925" i="1"/>
  <c r="AC2925" i="1"/>
  <c r="AE2925" i="1"/>
  <c r="AF2925" i="1"/>
  <c r="AG2925" i="1" s="1"/>
  <c r="AH2925" i="1"/>
  <c r="AI2925" i="1"/>
  <c r="AJ2925" i="1"/>
  <c r="AK2925" i="1"/>
  <c r="AL2925" i="1" s="1"/>
  <c r="AN2925" i="1"/>
  <c r="AO2925" i="1" s="1"/>
  <c r="AP2925" i="1" s="1"/>
  <c r="AQ2925" i="1"/>
  <c r="AR2925" i="1"/>
  <c r="M2926" i="1"/>
  <c r="V2926" i="1" s="1"/>
  <c r="N2926" i="1"/>
  <c r="O2926" i="1"/>
  <c r="P2926" i="1"/>
  <c r="Q2926" i="1"/>
  <c r="R2926" i="1"/>
  <c r="S2926" i="1"/>
  <c r="T2926" i="1"/>
  <c r="U2926" i="1"/>
  <c r="W2926" i="1"/>
  <c r="X2926" i="1"/>
  <c r="Y2926" i="1"/>
  <c r="Z2926" i="1"/>
  <c r="AA2926" i="1"/>
  <c r="AD2926" i="1" s="1"/>
  <c r="AB2926" i="1"/>
  <c r="AC2926" i="1"/>
  <c r="AE2926" i="1"/>
  <c r="AF2926" i="1"/>
  <c r="AG2926" i="1"/>
  <c r="AH2926" i="1"/>
  <c r="AJ2926" i="1"/>
  <c r="AI2926" i="1" s="1"/>
  <c r="AN2926" i="1"/>
  <c r="AO2926" i="1" s="1"/>
  <c r="AP2926" i="1" s="1"/>
  <c r="AQ2926" i="1"/>
  <c r="AR2926" i="1"/>
  <c r="M2927" i="1"/>
  <c r="V2927" i="1" s="1"/>
  <c r="N2927" i="1"/>
  <c r="O2927" i="1"/>
  <c r="P2927" i="1"/>
  <c r="Q2927" i="1" s="1"/>
  <c r="R2927" i="1"/>
  <c r="S2927" i="1"/>
  <c r="T2927" i="1"/>
  <c r="U2927" i="1"/>
  <c r="W2927" i="1"/>
  <c r="X2927" i="1"/>
  <c r="Y2927" i="1"/>
  <c r="Z2927" i="1"/>
  <c r="AA2927" i="1"/>
  <c r="AB2927" i="1"/>
  <c r="AC2927" i="1"/>
  <c r="AE2927" i="1"/>
  <c r="AF2927" i="1"/>
  <c r="AG2927" i="1" s="1"/>
  <c r="AH2927" i="1"/>
  <c r="AI2927" i="1"/>
  <c r="AJ2927" i="1"/>
  <c r="AK2927" i="1" s="1"/>
  <c r="AL2927" i="1" s="1"/>
  <c r="AN2927" i="1"/>
  <c r="AO2927" i="1" s="1"/>
  <c r="AP2927" i="1" s="1"/>
  <c r="AQ2927" i="1"/>
  <c r="AR2927" i="1"/>
  <c r="M2928" i="1"/>
  <c r="V2928" i="1" s="1"/>
  <c r="N2928" i="1"/>
  <c r="O2928" i="1"/>
  <c r="P2928" i="1"/>
  <c r="Q2928" i="1" s="1"/>
  <c r="R2928" i="1"/>
  <c r="S2928" i="1"/>
  <c r="T2928" i="1"/>
  <c r="U2928" i="1"/>
  <c r="W2928" i="1"/>
  <c r="X2928" i="1"/>
  <c r="Y2928" i="1"/>
  <c r="Z2928" i="1"/>
  <c r="AA2928" i="1"/>
  <c r="AB2928" i="1"/>
  <c r="AC2928" i="1"/>
  <c r="AE2928" i="1"/>
  <c r="AF2928" i="1"/>
  <c r="AG2928" i="1"/>
  <c r="AH2928" i="1"/>
  <c r="AJ2928" i="1"/>
  <c r="AI2928" i="1" s="1"/>
  <c r="AN2928" i="1"/>
  <c r="AO2928" i="1" s="1"/>
  <c r="AP2928" i="1" s="1"/>
  <c r="AQ2928" i="1"/>
  <c r="AR2928" i="1"/>
  <c r="M2929" i="1"/>
  <c r="V2929" i="1" s="1"/>
  <c r="N2929" i="1"/>
  <c r="O2929" i="1"/>
  <c r="P2929" i="1"/>
  <c r="Q2929" i="1" s="1"/>
  <c r="R2929" i="1"/>
  <c r="S2929" i="1"/>
  <c r="T2929" i="1"/>
  <c r="U2929" i="1"/>
  <c r="W2929" i="1"/>
  <c r="X2929" i="1"/>
  <c r="Y2929" i="1"/>
  <c r="Z2929" i="1"/>
  <c r="AA2929" i="1"/>
  <c r="AB2929" i="1"/>
  <c r="AC2929" i="1"/>
  <c r="AE2929" i="1"/>
  <c r="AF2929" i="1"/>
  <c r="AG2929" i="1" s="1"/>
  <c r="AH2929" i="1"/>
  <c r="AJ2929" i="1"/>
  <c r="AI2929" i="1" s="1"/>
  <c r="AK2929" i="1"/>
  <c r="AL2929" i="1" s="1"/>
  <c r="AN2929" i="1"/>
  <c r="AO2929" i="1" s="1"/>
  <c r="AP2929" i="1" s="1"/>
  <c r="AQ2929" i="1"/>
  <c r="AR2929" i="1"/>
  <c r="M2930" i="1"/>
  <c r="V2930" i="1" s="1"/>
  <c r="N2930" i="1"/>
  <c r="O2930" i="1"/>
  <c r="P2930" i="1"/>
  <c r="Q2930" i="1"/>
  <c r="R2930" i="1"/>
  <c r="S2930" i="1"/>
  <c r="T2930" i="1"/>
  <c r="U2930" i="1"/>
  <c r="W2930" i="1"/>
  <c r="X2930" i="1"/>
  <c r="Y2930" i="1"/>
  <c r="Z2930" i="1"/>
  <c r="AA2930" i="1"/>
  <c r="AB2930" i="1"/>
  <c r="AC2930" i="1"/>
  <c r="AE2930" i="1"/>
  <c r="AF2930" i="1"/>
  <c r="AG2930" i="1" s="1"/>
  <c r="AH2930" i="1"/>
  <c r="AJ2930" i="1"/>
  <c r="AI2930" i="1" s="1"/>
  <c r="AN2930" i="1"/>
  <c r="AO2930" i="1" s="1"/>
  <c r="AP2930" i="1" s="1"/>
  <c r="AQ2930" i="1"/>
  <c r="AR2930" i="1"/>
  <c r="M2931" i="1"/>
  <c r="V2931" i="1" s="1"/>
  <c r="N2931" i="1"/>
  <c r="O2931" i="1"/>
  <c r="P2931" i="1"/>
  <c r="Q2931" i="1" s="1"/>
  <c r="R2931" i="1"/>
  <c r="S2931" i="1"/>
  <c r="T2931" i="1"/>
  <c r="U2931" i="1"/>
  <c r="W2931" i="1"/>
  <c r="X2931" i="1"/>
  <c r="Y2931" i="1"/>
  <c r="Z2931" i="1"/>
  <c r="AA2931" i="1"/>
  <c r="AB2931" i="1"/>
  <c r="AC2931" i="1"/>
  <c r="AE2931" i="1"/>
  <c r="AF2931" i="1"/>
  <c r="AG2931" i="1"/>
  <c r="AH2931" i="1"/>
  <c r="AJ2931" i="1"/>
  <c r="AI2931" i="1" s="1"/>
  <c r="AK2931" i="1"/>
  <c r="AL2931" i="1" s="1"/>
  <c r="AN2931" i="1"/>
  <c r="AO2931" i="1" s="1"/>
  <c r="AP2931" i="1" s="1"/>
  <c r="AQ2931" i="1"/>
  <c r="AR2931" i="1"/>
  <c r="M2932" i="1"/>
  <c r="V2932" i="1" s="1"/>
  <c r="N2932" i="1"/>
  <c r="O2932" i="1"/>
  <c r="P2932" i="1"/>
  <c r="Q2932" i="1"/>
  <c r="R2932" i="1"/>
  <c r="S2932" i="1"/>
  <c r="T2932" i="1"/>
  <c r="U2932" i="1"/>
  <c r="W2932" i="1"/>
  <c r="X2932" i="1"/>
  <c r="Y2932" i="1"/>
  <c r="Z2932" i="1"/>
  <c r="AA2932" i="1"/>
  <c r="AD2932" i="1" s="1"/>
  <c r="AB2932" i="1"/>
  <c r="AC2932" i="1"/>
  <c r="AE2932" i="1"/>
  <c r="AF2932" i="1"/>
  <c r="AG2932" i="1" s="1"/>
  <c r="AH2932" i="1"/>
  <c r="AJ2932" i="1"/>
  <c r="AN2932" i="1"/>
  <c r="AO2932" i="1" s="1"/>
  <c r="AP2932" i="1" s="1"/>
  <c r="AQ2932" i="1"/>
  <c r="AR2932" i="1"/>
  <c r="M2933" i="1"/>
  <c r="V2933" i="1" s="1"/>
  <c r="N2933" i="1"/>
  <c r="O2933" i="1"/>
  <c r="P2933" i="1"/>
  <c r="Q2933" i="1" s="1"/>
  <c r="R2933" i="1"/>
  <c r="S2933" i="1"/>
  <c r="T2933" i="1"/>
  <c r="U2933" i="1"/>
  <c r="W2933" i="1"/>
  <c r="X2933" i="1"/>
  <c r="Y2933" i="1"/>
  <c r="Z2933" i="1"/>
  <c r="AA2933" i="1"/>
  <c r="AB2933" i="1"/>
  <c r="AC2933" i="1"/>
  <c r="AE2933" i="1"/>
  <c r="AF2933" i="1"/>
  <c r="AG2933" i="1"/>
  <c r="AH2933" i="1"/>
  <c r="AI2933" i="1"/>
  <c r="AJ2933" i="1"/>
  <c r="AK2933" i="1" s="1"/>
  <c r="AL2933" i="1" s="1"/>
  <c r="AN2933" i="1"/>
  <c r="AO2933" i="1" s="1"/>
  <c r="AP2933" i="1" s="1"/>
  <c r="AQ2933" i="1"/>
  <c r="AR2933" i="1"/>
  <c r="M2934" i="1"/>
  <c r="V2934" i="1" s="1"/>
  <c r="N2934" i="1"/>
  <c r="O2934" i="1"/>
  <c r="P2934" i="1"/>
  <c r="Q2934" i="1" s="1"/>
  <c r="R2934" i="1"/>
  <c r="S2934" i="1"/>
  <c r="T2934" i="1"/>
  <c r="U2934" i="1"/>
  <c r="W2934" i="1"/>
  <c r="X2934" i="1"/>
  <c r="Y2934" i="1"/>
  <c r="Z2934" i="1"/>
  <c r="AA2934" i="1"/>
  <c r="AD2934" i="1" s="1"/>
  <c r="AB2934" i="1"/>
  <c r="AC2934" i="1"/>
  <c r="AE2934" i="1"/>
  <c r="AF2934" i="1"/>
  <c r="AG2934" i="1" s="1"/>
  <c r="AH2934" i="1"/>
  <c r="AJ2934" i="1"/>
  <c r="AI2934" i="1" s="1"/>
  <c r="AK2934" i="1"/>
  <c r="AL2934" i="1" s="1"/>
  <c r="AN2934" i="1"/>
  <c r="AO2934" i="1" s="1"/>
  <c r="AP2934" i="1" s="1"/>
  <c r="AQ2934" i="1"/>
  <c r="AR2934" i="1"/>
  <c r="M2935" i="1"/>
  <c r="V2935" i="1" s="1"/>
  <c r="N2935" i="1"/>
  <c r="O2935" i="1"/>
  <c r="P2935" i="1"/>
  <c r="Q2935" i="1"/>
  <c r="R2935" i="1"/>
  <c r="S2935" i="1"/>
  <c r="T2935" i="1"/>
  <c r="U2935" i="1"/>
  <c r="W2935" i="1"/>
  <c r="X2935" i="1"/>
  <c r="Y2935" i="1"/>
  <c r="Z2935" i="1"/>
  <c r="AA2935" i="1"/>
  <c r="AB2935" i="1"/>
  <c r="AC2935" i="1"/>
  <c r="AE2935" i="1"/>
  <c r="AF2935" i="1"/>
  <c r="AG2935" i="1" s="1"/>
  <c r="AH2935" i="1"/>
  <c r="AJ2935" i="1"/>
  <c r="AN2935" i="1"/>
  <c r="AO2935" i="1" s="1"/>
  <c r="AP2935" i="1" s="1"/>
  <c r="AQ2935" i="1"/>
  <c r="AR2935" i="1"/>
  <c r="M2936" i="1"/>
  <c r="V2936" i="1" s="1"/>
  <c r="N2936" i="1"/>
  <c r="O2936" i="1"/>
  <c r="P2936" i="1"/>
  <c r="Q2936" i="1" s="1"/>
  <c r="R2936" i="1"/>
  <c r="S2936" i="1"/>
  <c r="T2936" i="1"/>
  <c r="U2936" i="1"/>
  <c r="W2936" i="1"/>
  <c r="X2936" i="1"/>
  <c r="Y2936" i="1"/>
  <c r="Z2936" i="1"/>
  <c r="AA2936" i="1"/>
  <c r="AD2936" i="1" s="1"/>
  <c r="AB2936" i="1"/>
  <c r="AC2936" i="1"/>
  <c r="AE2936" i="1"/>
  <c r="AF2936" i="1"/>
  <c r="AG2936" i="1"/>
  <c r="AH2936" i="1"/>
  <c r="AJ2936" i="1"/>
  <c r="AI2936" i="1" s="1"/>
  <c r="AK2936" i="1"/>
  <c r="AL2936" i="1" s="1"/>
  <c r="AN2936" i="1"/>
  <c r="AO2936" i="1" s="1"/>
  <c r="AP2936" i="1" s="1"/>
  <c r="AQ2936" i="1"/>
  <c r="AR2936" i="1"/>
  <c r="M2937" i="1"/>
  <c r="V2937" i="1" s="1"/>
  <c r="N2937" i="1"/>
  <c r="O2937" i="1"/>
  <c r="P2937" i="1"/>
  <c r="Q2937" i="1"/>
  <c r="R2937" i="1"/>
  <c r="S2937" i="1"/>
  <c r="T2937" i="1"/>
  <c r="U2937" i="1"/>
  <c r="W2937" i="1"/>
  <c r="X2937" i="1"/>
  <c r="Y2937" i="1"/>
  <c r="Z2937" i="1"/>
  <c r="AA2937" i="1"/>
  <c r="AB2937" i="1"/>
  <c r="AC2937" i="1"/>
  <c r="AE2937" i="1"/>
  <c r="AF2937" i="1"/>
  <c r="AG2937" i="1"/>
  <c r="AH2937" i="1"/>
  <c r="AJ2937" i="1"/>
  <c r="AK2937" i="1" s="1"/>
  <c r="AL2937" i="1" s="1"/>
  <c r="AN2937" i="1"/>
  <c r="AO2937" i="1" s="1"/>
  <c r="AP2937" i="1" s="1"/>
  <c r="AQ2937" i="1"/>
  <c r="AR2937" i="1"/>
  <c r="M2938" i="1"/>
  <c r="V2938" i="1" s="1"/>
  <c r="N2938" i="1"/>
  <c r="O2938" i="1"/>
  <c r="P2938" i="1"/>
  <c r="Q2938" i="1" s="1"/>
  <c r="R2938" i="1"/>
  <c r="S2938" i="1"/>
  <c r="T2938" i="1"/>
  <c r="U2938" i="1"/>
  <c r="W2938" i="1"/>
  <c r="X2938" i="1"/>
  <c r="Y2938" i="1"/>
  <c r="Z2938" i="1"/>
  <c r="AA2938" i="1"/>
  <c r="AB2938" i="1"/>
  <c r="AC2938" i="1"/>
  <c r="AE2938" i="1"/>
  <c r="AF2938" i="1"/>
  <c r="AG2938" i="1"/>
  <c r="AH2938" i="1"/>
  <c r="AJ2938" i="1"/>
  <c r="AI2938" i="1" s="1"/>
  <c r="AN2938" i="1"/>
  <c r="AO2938" i="1" s="1"/>
  <c r="AP2938" i="1" s="1"/>
  <c r="AQ2938" i="1"/>
  <c r="AR2938" i="1"/>
  <c r="M2939" i="1"/>
  <c r="V2939" i="1" s="1"/>
  <c r="N2939" i="1"/>
  <c r="O2939" i="1"/>
  <c r="P2939" i="1"/>
  <c r="Q2939" i="1" s="1"/>
  <c r="R2939" i="1"/>
  <c r="S2939" i="1"/>
  <c r="T2939" i="1"/>
  <c r="U2939" i="1"/>
  <c r="W2939" i="1"/>
  <c r="X2939" i="1"/>
  <c r="Y2939" i="1"/>
  <c r="Z2939" i="1"/>
  <c r="AA2939" i="1"/>
  <c r="AB2939" i="1"/>
  <c r="AC2939" i="1"/>
  <c r="AE2939" i="1"/>
  <c r="AF2939" i="1"/>
  <c r="AG2939" i="1"/>
  <c r="AH2939" i="1"/>
  <c r="AI2939" i="1"/>
  <c r="AJ2939" i="1"/>
  <c r="AK2939" i="1"/>
  <c r="AL2939" i="1" s="1"/>
  <c r="AN2939" i="1"/>
  <c r="AO2939" i="1" s="1"/>
  <c r="AP2939" i="1" s="1"/>
  <c r="AQ2939" i="1"/>
  <c r="AR2939" i="1"/>
  <c r="M2940" i="1"/>
  <c r="V2940" i="1" s="1"/>
  <c r="N2940" i="1"/>
  <c r="O2940" i="1"/>
  <c r="P2940" i="1"/>
  <c r="Q2940" i="1"/>
  <c r="R2940" i="1"/>
  <c r="S2940" i="1"/>
  <c r="T2940" i="1"/>
  <c r="U2940" i="1"/>
  <c r="W2940" i="1"/>
  <c r="X2940" i="1"/>
  <c r="Y2940" i="1"/>
  <c r="Z2940" i="1"/>
  <c r="AA2940" i="1"/>
  <c r="AD2940" i="1" s="1"/>
  <c r="AB2940" i="1"/>
  <c r="AC2940" i="1"/>
  <c r="AE2940" i="1"/>
  <c r="AF2940" i="1"/>
  <c r="AG2940" i="1" s="1"/>
  <c r="AH2940" i="1"/>
  <c r="AJ2940" i="1"/>
  <c r="AI2940" i="1" s="1"/>
  <c r="AK2940" i="1"/>
  <c r="AL2940" i="1" s="1"/>
  <c r="AN2940" i="1"/>
  <c r="AO2940" i="1" s="1"/>
  <c r="AP2940" i="1" s="1"/>
  <c r="AQ2940" i="1"/>
  <c r="AR2940" i="1"/>
  <c r="M2941" i="1"/>
  <c r="V2941" i="1" s="1"/>
  <c r="N2941" i="1"/>
  <c r="O2941" i="1"/>
  <c r="P2941" i="1"/>
  <c r="Q2941" i="1"/>
  <c r="R2941" i="1"/>
  <c r="S2941" i="1"/>
  <c r="T2941" i="1"/>
  <c r="U2941" i="1"/>
  <c r="W2941" i="1"/>
  <c r="X2941" i="1"/>
  <c r="Y2941" i="1"/>
  <c r="Z2941" i="1"/>
  <c r="AA2941" i="1"/>
  <c r="AB2941" i="1"/>
  <c r="AC2941" i="1"/>
  <c r="AE2941" i="1"/>
  <c r="AF2941" i="1"/>
  <c r="AG2941" i="1" s="1"/>
  <c r="AH2941" i="1"/>
  <c r="AI2941" i="1"/>
  <c r="AJ2941" i="1"/>
  <c r="AK2941" i="1"/>
  <c r="AL2941" i="1" s="1"/>
  <c r="AN2941" i="1"/>
  <c r="AO2941" i="1" s="1"/>
  <c r="AP2941" i="1" s="1"/>
  <c r="AQ2941" i="1"/>
  <c r="AR2941" i="1"/>
  <c r="M2942" i="1"/>
  <c r="V2942" i="1" s="1"/>
  <c r="N2942" i="1"/>
  <c r="O2942" i="1"/>
  <c r="P2942" i="1"/>
  <c r="Q2942" i="1"/>
  <c r="R2942" i="1"/>
  <c r="S2942" i="1"/>
  <c r="T2942" i="1"/>
  <c r="U2942" i="1"/>
  <c r="W2942" i="1"/>
  <c r="X2942" i="1"/>
  <c r="Y2942" i="1"/>
  <c r="Z2942" i="1"/>
  <c r="AA2942" i="1"/>
  <c r="AD2942" i="1" s="1"/>
  <c r="AB2942" i="1"/>
  <c r="AC2942" i="1"/>
  <c r="AE2942" i="1"/>
  <c r="AF2942" i="1"/>
  <c r="AG2942" i="1"/>
  <c r="AH2942" i="1"/>
  <c r="AJ2942" i="1"/>
  <c r="AI2942" i="1" s="1"/>
  <c r="AK2942" i="1"/>
  <c r="AL2942" i="1" s="1"/>
  <c r="AN2942" i="1"/>
  <c r="AO2942" i="1" s="1"/>
  <c r="AP2942" i="1" s="1"/>
  <c r="AQ2942" i="1"/>
  <c r="AR2942" i="1"/>
  <c r="M2943" i="1"/>
  <c r="V2943" i="1" s="1"/>
  <c r="N2943" i="1"/>
  <c r="O2943" i="1"/>
  <c r="P2943" i="1"/>
  <c r="Q2943" i="1"/>
  <c r="R2943" i="1"/>
  <c r="S2943" i="1"/>
  <c r="T2943" i="1"/>
  <c r="U2943" i="1"/>
  <c r="W2943" i="1"/>
  <c r="X2943" i="1"/>
  <c r="Y2943" i="1"/>
  <c r="Z2943" i="1"/>
  <c r="AA2943" i="1"/>
  <c r="AB2943" i="1"/>
  <c r="AC2943" i="1"/>
  <c r="AE2943" i="1"/>
  <c r="AF2943" i="1"/>
  <c r="AG2943" i="1" s="1"/>
  <c r="AH2943" i="1"/>
  <c r="AI2943" i="1"/>
  <c r="AJ2943" i="1"/>
  <c r="AK2943" i="1" s="1"/>
  <c r="AL2943" i="1" s="1"/>
  <c r="AN2943" i="1"/>
  <c r="AO2943" i="1" s="1"/>
  <c r="AP2943" i="1" s="1"/>
  <c r="AQ2943" i="1"/>
  <c r="AR2943" i="1"/>
  <c r="M2944" i="1"/>
  <c r="V2944" i="1" s="1"/>
  <c r="N2944" i="1"/>
  <c r="O2944" i="1"/>
  <c r="P2944" i="1"/>
  <c r="Q2944" i="1" s="1"/>
  <c r="R2944" i="1"/>
  <c r="S2944" i="1"/>
  <c r="T2944" i="1"/>
  <c r="U2944" i="1"/>
  <c r="W2944" i="1"/>
  <c r="X2944" i="1"/>
  <c r="Y2944" i="1"/>
  <c r="Z2944" i="1"/>
  <c r="AA2944" i="1"/>
  <c r="AB2944" i="1"/>
  <c r="AC2944" i="1"/>
  <c r="AE2944" i="1"/>
  <c r="AF2944" i="1"/>
  <c r="AG2944" i="1" s="1"/>
  <c r="AH2944" i="1"/>
  <c r="AJ2944" i="1"/>
  <c r="AI2944" i="1" s="1"/>
  <c r="AN2944" i="1"/>
  <c r="AO2944" i="1" s="1"/>
  <c r="AP2944" i="1" s="1"/>
  <c r="AQ2944" i="1"/>
  <c r="AR2944" i="1"/>
  <c r="M2945" i="1"/>
  <c r="V2945" i="1" s="1"/>
  <c r="N2945" i="1"/>
  <c r="O2945" i="1"/>
  <c r="P2945" i="1"/>
  <c r="Q2945" i="1" s="1"/>
  <c r="R2945" i="1"/>
  <c r="S2945" i="1"/>
  <c r="T2945" i="1"/>
  <c r="U2945" i="1"/>
  <c r="W2945" i="1"/>
  <c r="X2945" i="1"/>
  <c r="Y2945" i="1"/>
  <c r="Z2945" i="1"/>
  <c r="AA2945" i="1"/>
  <c r="AB2945" i="1"/>
  <c r="AC2945" i="1"/>
  <c r="AE2945" i="1"/>
  <c r="AF2945" i="1"/>
  <c r="AG2945" i="1" s="1"/>
  <c r="AH2945" i="1"/>
  <c r="AJ2945" i="1"/>
  <c r="AI2945" i="1" s="1"/>
  <c r="AK2945" i="1"/>
  <c r="AL2945" i="1" s="1"/>
  <c r="AN2945" i="1"/>
  <c r="AO2945" i="1" s="1"/>
  <c r="AP2945" i="1" s="1"/>
  <c r="AQ2945" i="1"/>
  <c r="AR2945" i="1"/>
  <c r="M2946" i="1"/>
  <c r="V2946" i="1" s="1"/>
  <c r="N2946" i="1"/>
  <c r="O2946" i="1"/>
  <c r="P2946" i="1"/>
  <c r="Q2946" i="1"/>
  <c r="R2946" i="1"/>
  <c r="S2946" i="1"/>
  <c r="T2946" i="1"/>
  <c r="U2946" i="1"/>
  <c r="W2946" i="1"/>
  <c r="X2946" i="1"/>
  <c r="Y2946" i="1"/>
  <c r="Z2946" i="1"/>
  <c r="AA2946" i="1"/>
  <c r="AB2946" i="1"/>
  <c r="AC2946" i="1"/>
  <c r="AE2946" i="1"/>
  <c r="AF2946" i="1"/>
  <c r="AG2946" i="1" s="1"/>
  <c r="AH2946" i="1"/>
  <c r="AJ2946" i="1"/>
  <c r="AN2946" i="1"/>
  <c r="AO2946" i="1" s="1"/>
  <c r="AP2946" i="1" s="1"/>
  <c r="AQ2946" i="1"/>
  <c r="AR2946" i="1"/>
  <c r="M2947" i="1"/>
  <c r="V2947" i="1" s="1"/>
  <c r="N2947" i="1"/>
  <c r="O2947" i="1"/>
  <c r="P2947" i="1"/>
  <c r="Q2947" i="1" s="1"/>
  <c r="R2947" i="1"/>
  <c r="S2947" i="1"/>
  <c r="T2947" i="1"/>
  <c r="U2947" i="1"/>
  <c r="W2947" i="1"/>
  <c r="X2947" i="1"/>
  <c r="Y2947" i="1"/>
  <c r="Z2947" i="1"/>
  <c r="AA2947" i="1"/>
  <c r="AB2947" i="1"/>
  <c r="AC2947" i="1"/>
  <c r="AE2947" i="1"/>
  <c r="AF2947" i="1"/>
  <c r="AG2947" i="1"/>
  <c r="AH2947" i="1"/>
  <c r="AJ2947" i="1"/>
  <c r="AI2947" i="1" s="1"/>
  <c r="AN2947" i="1"/>
  <c r="AO2947" i="1" s="1"/>
  <c r="AP2947" i="1" s="1"/>
  <c r="AQ2947" i="1"/>
  <c r="AR2947" i="1"/>
  <c r="M2948" i="1"/>
  <c r="V2948" i="1" s="1"/>
  <c r="N2948" i="1"/>
  <c r="O2948" i="1"/>
  <c r="P2948" i="1"/>
  <c r="Q2948" i="1" s="1"/>
  <c r="R2948" i="1"/>
  <c r="S2948" i="1"/>
  <c r="T2948" i="1"/>
  <c r="U2948" i="1"/>
  <c r="W2948" i="1"/>
  <c r="X2948" i="1"/>
  <c r="Y2948" i="1"/>
  <c r="Z2948" i="1"/>
  <c r="AA2948" i="1"/>
  <c r="AD2948" i="1" s="1"/>
  <c r="AB2948" i="1"/>
  <c r="AC2948" i="1"/>
  <c r="AE2948" i="1"/>
  <c r="AF2948" i="1"/>
  <c r="AG2948" i="1" s="1"/>
  <c r="AH2948" i="1"/>
  <c r="AJ2948" i="1"/>
  <c r="AN2948" i="1"/>
  <c r="AO2948" i="1" s="1"/>
  <c r="AP2948" i="1" s="1"/>
  <c r="AQ2948" i="1"/>
  <c r="AR2948" i="1"/>
  <c r="M2949" i="1"/>
  <c r="V2949" i="1" s="1"/>
  <c r="N2949" i="1"/>
  <c r="O2949" i="1"/>
  <c r="P2949" i="1"/>
  <c r="Q2949" i="1" s="1"/>
  <c r="R2949" i="1"/>
  <c r="S2949" i="1"/>
  <c r="T2949" i="1"/>
  <c r="U2949" i="1"/>
  <c r="W2949" i="1"/>
  <c r="X2949" i="1"/>
  <c r="Y2949" i="1"/>
  <c r="Z2949" i="1"/>
  <c r="AA2949" i="1"/>
  <c r="AB2949" i="1"/>
  <c r="AC2949" i="1"/>
  <c r="AE2949" i="1"/>
  <c r="AF2949" i="1"/>
  <c r="AG2949" i="1"/>
  <c r="AH2949" i="1"/>
  <c r="AI2949" i="1"/>
  <c r="AJ2949" i="1"/>
  <c r="AK2949" i="1" s="1"/>
  <c r="AL2949" i="1" s="1"/>
  <c r="AN2949" i="1"/>
  <c r="AO2949" i="1" s="1"/>
  <c r="AP2949" i="1" s="1"/>
  <c r="AQ2949" i="1"/>
  <c r="AR2949" i="1"/>
  <c r="M2950" i="1"/>
  <c r="V2950" i="1" s="1"/>
  <c r="N2950" i="1"/>
  <c r="O2950" i="1"/>
  <c r="P2950" i="1"/>
  <c r="Q2950" i="1" s="1"/>
  <c r="R2950" i="1"/>
  <c r="S2950" i="1"/>
  <c r="T2950" i="1"/>
  <c r="U2950" i="1"/>
  <c r="W2950" i="1"/>
  <c r="X2950" i="1"/>
  <c r="Y2950" i="1"/>
  <c r="Z2950" i="1"/>
  <c r="AA2950" i="1"/>
  <c r="AD2950" i="1" s="1"/>
  <c r="AB2950" i="1"/>
  <c r="AC2950" i="1"/>
  <c r="AE2950" i="1"/>
  <c r="AF2950" i="1"/>
  <c r="AG2950" i="1" s="1"/>
  <c r="AH2950" i="1"/>
  <c r="AJ2950" i="1"/>
  <c r="AI2950" i="1" s="1"/>
  <c r="AK2950" i="1"/>
  <c r="AL2950" i="1" s="1"/>
  <c r="AN2950" i="1"/>
  <c r="AO2950" i="1" s="1"/>
  <c r="AP2950" i="1" s="1"/>
  <c r="AQ2950" i="1"/>
  <c r="AR2950" i="1"/>
  <c r="M2951" i="1"/>
  <c r="V2951" i="1" s="1"/>
  <c r="N2951" i="1"/>
  <c r="O2951" i="1"/>
  <c r="P2951" i="1"/>
  <c r="Q2951" i="1"/>
  <c r="R2951" i="1"/>
  <c r="S2951" i="1"/>
  <c r="T2951" i="1"/>
  <c r="U2951" i="1"/>
  <c r="W2951" i="1"/>
  <c r="X2951" i="1"/>
  <c r="Y2951" i="1"/>
  <c r="Z2951" i="1"/>
  <c r="AA2951" i="1"/>
  <c r="AB2951" i="1"/>
  <c r="AC2951" i="1"/>
  <c r="AE2951" i="1"/>
  <c r="AF2951" i="1"/>
  <c r="AG2951" i="1" s="1"/>
  <c r="AH2951" i="1"/>
  <c r="AJ2951" i="1"/>
  <c r="AN2951" i="1"/>
  <c r="AO2951" i="1" s="1"/>
  <c r="AP2951" i="1" s="1"/>
  <c r="AQ2951" i="1"/>
  <c r="AR2951" i="1"/>
  <c r="M2952" i="1"/>
  <c r="V2952" i="1" s="1"/>
  <c r="N2952" i="1"/>
  <c r="O2952" i="1"/>
  <c r="P2952" i="1"/>
  <c r="Q2952" i="1" s="1"/>
  <c r="R2952" i="1"/>
  <c r="S2952" i="1"/>
  <c r="T2952" i="1"/>
  <c r="U2952" i="1"/>
  <c r="W2952" i="1"/>
  <c r="X2952" i="1"/>
  <c r="Y2952" i="1"/>
  <c r="Z2952" i="1"/>
  <c r="AA2952" i="1"/>
  <c r="AD2952" i="1" s="1"/>
  <c r="AB2952" i="1"/>
  <c r="AC2952" i="1"/>
  <c r="AE2952" i="1"/>
  <c r="AF2952" i="1"/>
  <c r="AG2952" i="1"/>
  <c r="AH2952" i="1"/>
  <c r="AJ2952" i="1"/>
  <c r="AI2952" i="1" s="1"/>
  <c r="AK2952" i="1"/>
  <c r="AL2952" i="1" s="1"/>
  <c r="AN2952" i="1"/>
  <c r="AO2952" i="1" s="1"/>
  <c r="AP2952" i="1" s="1"/>
  <c r="AQ2952" i="1"/>
  <c r="AR2952" i="1"/>
  <c r="M2953" i="1"/>
  <c r="V2953" i="1" s="1"/>
  <c r="N2953" i="1"/>
  <c r="O2953" i="1"/>
  <c r="P2953" i="1"/>
  <c r="Q2953" i="1"/>
  <c r="R2953" i="1"/>
  <c r="S2953" i="1"/>
  <c r="T2953" i="1"/>
  <c r="U2953" i="1"/>
  <c r="W2953" i="1"/>
  <c r="X2953" i="1"/>
  <c r="Y2953" i="1"/>
  <c r="Z2953" i="1"/>
  <c r="AA2953" i="1"/>
  <c r="AB2953" i="1"/>
  <c r="AC2953" i="1"/>
  <c r="AE2953" i="1"/>
  <c r="AF2953" i="1"/>
  <c r="AG2953" i="1"/>
  <c r="AH2953" i="1"/>
  <c r="AI2953" i="1"/>
  <c r="AJ2953" i="1"/>
  <c r="AK2953" i="1"/>
  <c r="AL2953" i="1" s="1"/>
  <c r="AN2953" i="1"/>
  <c r="AO2953" i="1" s="1"/>
  <c r="AP2953" i="1" s="1"/>
  <c r="AQ2953" i="1"/>
  <c r="AR2953" i="1"/>
  <c r="M2954" i="1"/>
  <c r="V2954" i="1" s="1"/>
  <c r="N2954" i="1"/>
  <c r="O2954" i="1"/>
  <c r="P2954" i="1"/>
  <c r="Q2954" i="1"/>
  <c r="R2954" i="1"/>
  <c r="S2954" i="1"/>
  <c r="T2954" i="1"/>
  <c r="U2954" i="1"/>
  <c r="W2954" i="1"/>
  <c r="X2954" i="1"/>
  <c r="Y2954" i="1"/>
  <c r="Z2954" i="1"/>
  <c r="AA2954" i="1"/>
  <c r="AB2954" i="1"/>
  <c r="AC2954" i="1"/>
  <c r="AE2954" i="1"/>
  <c r="AF2954" i="1"/>
  <c r="AG2954" i="1"/>
  <c r="AH2954" i="1"/>
  <c r="AJ2954" i="1"/>
  <c r="AN2954" i="1"/>
  <c r="AO2954" i="1" s="1"/>
  <c r="AP2954" i="1" s="1"/>
  <c r="AQ2954" i="1"/>
  <c r="AR2954" i="1"/>
  <c r="M2955" i="1"/>
  <c r="V2955" i="1" s="1"/>
  <c r="N2955" i="1"/>
  <c r="O2955" i="1"/>
  <c r="P2955" i="1"/>
  <c r="Q2955" i="1" s="1"/>
  <c r="R2955" i="1"/>
  <c r="S2955" i="1"/>
  <c r="T2955" i="1"/>
  <c r="U2955" i="1"/>
  <c r="W2955" i="1"/>
  <c r="X2955" i="1"/>
  <c r="Y2955" i="1"/>
  <c r="Z2955" i="1"/>
  <c r="AA2955" i="1"/>
  <c r="AB2955" i="1"/>
  <c r="AC2955" i="1"/>
  <c r="AE2955" i="1"/>
  <c r="AF2955" i="1"/>
  <c r="AG2955" i="1" s="1"/>
  <c r="AH2955" i="1"/>
  <c r="AI2955" i="1"/>
  <c r="AJ2955" i="1"/>
  <c r="AK2955" i="1"/>
  <c r="AL2955" i="1" s="1"/>
  <c r="AN2955" i="1"/>
  <c r="AO2955" i="1" s="1"/>
  <c r="AP2955" i="1" s="1"/>
  <c r="AQ2955" i="1"/>
  <c r="AR2955" i="1"/>
  <c r="M2956" i="1"/>
  <c r="V2956" i="1" s="1"/>
  <c r="N2956" i="1"/>
  <c r="O2956" i="1"/>
  <c r="P2956" i="1"/>
  <c r="Q2956" i="1"/>
  <c r="R2956" i="1"/>
  <c r="S2956" i="1"/>
  <c r="T2956" i="1"/>
  <c r="U2956" i="1"/>
  <c r="W2956" i="1"/>
  <c r="X2956" i="1"/>
  <c r="Y2956" i="1"/>
  <c r="Z2956" i="1"/>
  <c r="AA2956" i="1"/>
  <c r="AB2956" i="1"/>
  <c r="AC2956" i="1"/>
  <c r="AE2956" i="1"/>
  <c r="AF2956" i="1"/>
  <c r="AG2956" i="1" s="1"/>
  <c r="AH2956" i="1"/>
  <c r="AJ2956" i="1"/>
  <c r="AI2956" i="1" s="1"/>
  <c r="AN2956" i="1"/>
  <c r="AO2956" i="1" s="1"/>
  <c r="AP2956" i="1" s="1"/>
  <c r="AQ2956" i="1"/>
  <c r="AR2956" i="1"/>
  <c r="M2957" i="1"/>
  <c r="V2957" i="1" s="1"/>
  <c r="N2957" i="1"/>
  <c r="O2957" i="1"/>
  <c r="P2957" i="1"/>
  <c r="Q2957" i="1" s="1"/>
  <c r="R2957" i="1"/>
  <c r="S2957" i="1"/>
  <c r="T2957" i="1"/>
  <c r="U2957" i="1"/>
  <c r="W2957" i="1"/>
  <c r="X2957" i="1"/>
  <c r="Y2957" i="1"/>
  <c r="Z2957" i="1"/>
  <c r="AA2957" i="1"/>
  <c r="AB2957" i="1"/>
  <c r="AC2957" i="1"/>
  <c r="AE2957" i="1"/>
  <c r="AF2957" i="1"/>
  <c r="AG2957" i="1" s="1"/>
  <c r="AH2957" i="1"/>
  <c r="AI2957" i="1"/>
  <c r="AJ2957" i="1"/>
  <c r="AK2957" i="1"/>
  <c r="AL2957" i="1" s="1"/>
  <c r="AN2957" i="1"/>
  <c r="AO2957" i="1" s="1"/>
  <c r="AP2957" i="1" s="1"/>
  <c r="AQ2957" i="1"/>
  <c r="AR2957" i="1"/>
  <c r="M2958" i="1"/>
  <c r="V2958" i="1" s="1"/>
  <c r="N2958" i="1"/>
  <c r="O2958" i="1"/>
  <c r="P2958" i="1"/>
  <c r="Q2958" i="1"/>
  <c r="R2958" i="1"/>
  <c r="S2958" i="1"/>
  <c r="T2958" i="1"/>
  <c r="U2958" i="1"/>
  <c r="W2958" i="1"/>
  <c r="X2958" i="1"/>
  <c r="Y2958" i="1"/>
  <c r="Z2958" i="1"/>
  <c r="AA2958" i="1"/>
  <c r="AD2958" i="1" s="1"/>
  <c r="AB2958" i="1"/>
  <c r="AC2958" i="1"/>
  <c r="AE2958" i="1"/>
  <c r="AF2958" i="1"/>
  <c r="AG2958" i="1"/>
  <c r="AH2958" i="1"/>
  <c r="AJ2958" i="1"/>
  <c r="AI2958" i="1" s="1"/>
  <c r="AK2958" i="1"/>
  <c r="AL2958" i="1" s="1"/>
  <c r="AN2958" i="1"/>
  <c r="AO2958" i="1" s="1"/>
  <c r="AP2958" i="1" s="1"/>
  <c r="AQ2958" i="1"/>
  <c r="AR2958" i="1"/>
  <c r="M2959" i="1"/>
  <c r="V2959" i="1" s="1"/>
  <c r="N2959" i="1"/>
  <c r="O2959" i="1"/>
  <c r="P2959" i="1"/>
  <c r="Q2959" i="1"/>
  <c r="R2959" i="1"/>
  <c r="S2959" i="1"/>
  <c r="T2959" i="1"/>
  <c r="U2959" i="1"/>
  <c r="W2959" i="1"/>
  <c r="X2959" i="1"/>
  <c r="Y2959" i="1"/>
  <c r="Z2959" i="1"/>
  <c r="AA2959" i="1"/>
  <c r="AB2959" i="1"/>
  <c r="AC2959" i="1"/>
  <c r="AE2959" i="1"/>
  <c r="AF2959" i="1"/>
  <c r="AG2959" i="1" s="1"/>
  <c r="AH2959" i="1"/>
  <c r="AJ2959" i="1"/>
  <c r="AK2959" i="1" s="1"/>
  <c r="AL2959" i="1" s="1"/>
  <c r="AN2959" i="1"/>
  <c r="AO2959" i="1" s="1"/>
  <c r="AP2959" i="1" s="1"/>
  <c r="AQ2959" i="1"/>
  <c r="AR2959" i="1"/>
  <c r="M2960" i="1"/>
  <c r="V2960" i="1" s="1"/>
  <c r="N2960" i="1"/>
  <c r="O2960" i="1"/>
  <c r="P2960" i="1"/>
  <c r="Q2960" i="1" s="1"/>
  <c r="R2960" i="1"/>
  <c r="S2960" i="1"/>
  <c r="T2960" i="1"/>
  <c r="U2960" i="1"/>
  <c r="W2960" i="1"/>
  <c r="X2960" i="1"/>
  <c r="Y2960" i="1"/>
  <c r="Z2960" i="1"/>
  <c r="AA2960" i="1"/>
  <c r="AB2960" i="1"/>
  <c r="AC2960" i="1"/>
  <c r="AE2960" i="1"/>
  <c r="AF2960" i="1"/>
  <c r="AG2960" i="1" s="1"/>
  <c r="AH2960" i="1"/>
  <c r="AJ2960" i="1"/>
  <c r="AI2960" i="1" s="1"/>
  <c r="AN2960" i="1"/>
  <c r="AO2960" i="1" s="1"/>
  <c r="AP2960" i="1" s="1"/>
  <c r="AQ2960" i="1"/>
  <c r="AR2960" i="1"/>
  <c r="M2961" i="1"/>
  <c r="V2961" i="1" s="1"/>
  <c r="N2961" i="1"/>
  <c r="O2961" i="1"/>
  <c r="P2961" i="1"/>
  <c r="Q2961" i="1" s="1"/>
  <c r="R2961" i="1"/>
  <c r="S2961" i="1"/>
  <c r="T2961" i="1"/>
  <c r="U2961" i="1"/>
  <c r="W2961" i="1"/>
  <c r="X2961" i="1"/>
  <c r="Y2961" i="1"/>
  <c r="Z2961" i="1"/>
  <c r="AA2961" i="1"/>
  <c r="AB2961" i="1"/>
  <c r="AC2961" i="1"/>
  <c r="AE2961" i="1"/>
  <c r="AF2961" i="1"/>
  <c r="AG2961" i="1"/>
  <c r="AH2961" i="1"/>
  <c r="AJ2961" i="1"/>
  <c r="AI2961" i="1" s="1"/>
  <c r="AK2961" i="1"/>
  <c r="AL2961" i="1" s="1"/>
  <c r="AN2961" i="1"/>
  <c r="AO2961" i="1" s="1"/>
  <c r="AP2961" i="1" s="1"/>
  <c r="AQ2961" i="1"/>
  <c r="AR2961" i="1"/>
  <c r="M2962" i="1"/>
  <c r="V2962" i="1" s="1"/>
  <c r="N2962" i="1"/>
  <c r="O2962" i="1"/>
  <c r="P2962" i="1"/>
  <c r="Q2962" i="1"/>
  <c r="R2962" i="1"/>
  <c r="S2962" i="1"/>
  <c r="T2962" i="1"/>
  <c r="U2962" i="1"/>
  <c r="W2962" i="1"/>
  <c r="X2962" i="1"/>
  <c r="Y2962" i="1"/>
  <c r="Z2962" i="1"/>
  <c r="AA2962" i="1"/>
  <c r="AB2962" i="1"/>
  <c r="AC2962" i="1"/>
  <c r="AE2962" i="1"/>
  <c r="AF2962" i="1"/>
  <c r="AG2962" i="1" s="1"/>
  <c r="AH2962" i="1"/>
  <c r="AJ2962" i="1"/>
  <c r="AI2962" i="1" s="1"/>
  <c r="AK2962" i="1"/>
  <c r="AL2962" i="1" s="1"/>
  <c r="AN2962" i="1"/>
  <c r="AO2962" i="1" s="1"/>
  <c r="AP2962" i="1" s="1"/>
  <c r="AQ2962" i="1"/>
  <c r="AR2962" i="1"/>
  <c r="M2963" i="1"/>
  <c r="V2963" i="1" s="1"/>
  <c r="N2963" i="1"/>
  <c r="O2963" i="1"/>
  <c r="P2963" i="1"/>
  <c r="Q2963" i="1"/>
  <c r="R2963" i="1"/>
  <c r="S2963" i="1"/>
  <c r="T2963" i="1"/>
  <c r="U2963" i="1"/>
  <c r="W2963" i="1"/>
  <c r="X2963" i="1"/>
  <c r="Y2963" i="1"/>
  <c r="Z2963" i="1"/>
  <c r="AA2963" i="1"/>
  <c r="AB2963" i="1"/>
  <c r="AC2963" i="1"/>
  <c r="AE2963" i="1"/>
  <c r="AF2963" i="1"/>
  <c r="AG2963" i="1"/>
  <c r="AH2963" i="1"/>
  <c r="AJ2963" i="1"/>
  <c r="AI2963" i="1" s="1"/>
  <c r="AN2963" i="1"/>
  <c r="AO2963" i="1" s="1"/>
  <c r="AP2963" i="1" s="1"/>
  <c r="AQ2963" i="1"/>
  <c r="AR2963" i="1"/>
  <c r="M2964" i="1"/>
  <c r="V2964" i="1" s="1"/>
  <c r="N2964" i="1"/>
  <c r="O2964" i="1"/>
  <c r="P2964" i="1"/>
  <c r="Q2964" i="1" s="1"/>
  <c r="R2964" i="1"/>
  <c r="S2964" i="1"/>
  <c r="T2964" i="1"/>
  <c r="U2964" i="1"/>
  <c r="W2964" i="1"/>
  <c r="X2964" i="1"/>
  <c r="Y2964" i="1"/>
  <c r="Z2964" i="1"/>
  <c r="AA2964" i="1"/>
  <c r="AD2964" i="1" s="1"/>
  <c r="AB2964" i="1"/>
  <c r="AC2964" i="1"/>
  <c r="AE2964" i="1"/>
  <c r="AF2964" i="1"/>
  <c r="AG2964" i="1"/>
  <c r="AH2964" i="1"/>
  <c r="AJ2964" i="1"/>
  <c r="AI2964" i="1" s="1"/>
  <c r="AK2964" i="1"/>
  <c r="AL2964" i="1" s="1"/>
  <c r="AN2964" i="1"/>
  <c r="AO2964" i="1" s="1"/>
  <c r="AP2964" i="1" s="1"/>
  <c r="AQ2964" i="1"/>
  <c r="AR2964" i="1"/>
  <c r="M2965" i="1"/>
  <c r="V2965" i="1" s="1"/>
  <c r="N2965" i="1"/>
  <c r="O2965" i="1"/>
  <c r="P2965" i="1"/>
  <c r="Q2965" i="1"/>
  <c r="R2965" i="1"/>
  <c r="S2965" i="1"/>
  <c r="T2965" i="1"/>
  <c r="U2965" i="1"/>
  <c r="W2965" i="1"/>
  <c r="X2965" i="1"/>
  <c r="Y2965" i="1"/>
  <c r="Z2965" i="1"/>
  <c r="AA2965" i="1"/>
  <c r="AB2965" i="1"/>
  <c r="AC2965" i="1"/>
  <c r="AE2965" i="1"/>
  <c r="AF2965" i="1"/>
  <c r="AG2965" i="1"/>
  <c r="AH2965" i="1"/>
  <c r="AI2965" i="1"/>
  <c r="AJ2965" i="1"/>
  <c r="AK2965" i="1" s="1"/>
  <c r="AL2965" i="1" s="1"/>
  <c r="AN2965" i="1"/>
  <c r="AO2965" i="1" s="1"/>
  <c r="AP2965" i="1" s="1"/>
  <c r="AQ2965" i="1"/>
  <c r="AR2965" i="1"/>
  <c r="M2966" i="1"/>
  <c r="V2966" i="1" s="1"/>
  <c r="N2966" i="1"/>
  <c r="O2966" i="1"/>
  <c r="P2966" i="1"/>
  <c r="Q2966" i="1" s="1"/>
  <c r="R2966" i="1"/>
  <c r="S2966" i="1"/>
  <c r="T2966" i="1"/>
  <c r="U2966" i="1"/>
  <c r="W2966" i="1"/>
  <c r="X2966" i="1"/>
  <c r="Y2966" i="1"/>
  <c r="Z2966" i="1"/>
  <c r="AA2966" i="1"/>
  <c r="AD2966" i="1" s="1"/>
  <c r="AB2966" i="1"/>
  <c r="AC2966" i="1"/>
  <c r="AE2966" i="1"/>
  <c r="AF2966" i="1"/>
  <c r="AG2966" i="1"/>
  <c r="AH2966" i="1"/>
  <c r="AJ2966" i="1"/>
  <c r="AI2966" i="1" s="1"/>
  <c r="AK2966" i="1"/>
  <c r="AL2966" i="1" s="1"/>
  <c r="AN2966" i="1"/>
  <c r="AO2966" i="1" s="1"/>
  <c r="AP2966" i="1" s="1"/>
  <c r="AQ2966" i="1"/>
  <c r="AR2966" i="1"/>
  <c r="M2967" i="1"/>
  <c r="V2967" i="1" s="1"/>
  <c r="N2967" i="1"/>
  <c r="O2967" i="1"/>
  <c r="P2967" i="1"/>
  <c r="Q2967" i="1"/>
  <c r="R2967" i="1"/>
  <c r="S2967" i="1"/>
  <c r="T2967" i="1"/>
  <c r="U2967" i="1"/>
  <c r="W2967" i="1"/>
  <c r="X2967" i="1"/>
  <c r="Y2967" i="1"/>
  <c r="Z2967" i="1"/>
  <c r="AA2967" i="1"/>
  <c r="AB2967" i="1"/>
  <c r="AC2967" i="1"/>
  <c r="AE2967" i="1"/>
  <c r="AF2967" i="1"/>
  <c r="AG2967" i="1" s="1"/>
  <c r="AH2967" i="1"/>
  <c r="AI2967" i="1"/>
  <c r="AJ2967" i="1"/>
  <c r="AK2967" i="1"/>
  <c r="AL2967" i="1" s="1"/>
  <c r="AN2967" i="1"/>
  <c r="AO2967" i="1" s="1"/>
  <c r="AP2967" i="1" s="1"/>
  <c r="AQ2967" i="1"/>
  <c r="AR2967" i="1"/>
  <c r="M2968" i="1"/>
  <c r="V2968" i="1" s="1"/>
  <c r="N2968" i="1"/>
  <c r="O2968" i="1"/>
  <c r="P2968" i="1"/>
  <c r="Q2968" i="1"/>
  <c r="R2968" i="1"/>
  <c r="S2968" i="1"/>
  <c r="T2968" i="1"/>
  <c r="U2968" i="1"/>
  <c r="W2968" i="1"/>
  <c r="X2968" i="1"/>
  <c r="Y2968" i="1"/>
  <c r="Z2968" i="1"/>
  <c r="AA2968" i="1"/>
  <c r="AB2968" i="1"/>
  <c r="AC2968" i="1"/>
  <c r="AE2968" i="1"/>
  <c r="AF2968" i="1"/>
  <c r="AG2968" i="1"/>
  <c r="AH2968" i="1"/>
  <c r="AJ2968" i="1"/>
  <c r="AI2968" i="1" s="1"/>
  <c r="AN2968" i="1"/>
  <c r="AO2968" i="1" s="1"/>
  <c r="AP2968" i="1" s="1"/>
  <c r="AQ2968" i="1"/>
  <c r="AR2968" i="1"/>
  <c r="M2969" i="1"/>
  <c r="V2969" i="1" s="1"/>
  <c r="N2969" i="1"/>
  <c r="O2969" i="1"/>
  <c r="P2969" i="1"/>
  <c r="Q2969" i="1" s="1"/>
  <c r="R2969" i="1"/>
  <c r="S2969" i="1"/>
  <c r="T2969" i="1"/>
  <c r="U2969" i="1"/>
  <c r="W2969" i="1"/>
  <c r="X2969" i="1"/>
  <c r="Y2969" i="1"/>
  <c r="Z2969" i="1"/>
  <c r="AA2969" i="1"/>
  <c r="AB2969" i="1"/>
  <c r="AC2969" i="1"/>
  <c r="AE2969" i="1"/>
  <c r="AF2969" i="1"/>
  <c r="AG2969" i="1" s="1"/>
  <c r="AH2969" i="1"/>
  <c r="AJ2969" i="1"/>
  <c r="AI2969" i="1" s="1"/>
  <c r="AK2969" i="1"/>
  <c r="AL2969" i="1" s="1"/>
  <c r="AN2969" i="1"/>
  <c r="AO2969" i="1" s="1"/>
  <c r="AP2969" i="1" s="1"/>
  <c r="AQ2969" i="1"/>
  <c r="AR2969" i="1"/>
  <c r="M2970" i="1"/>
  <c r="V2970" i="1" s="1"/>
  <c r="N2970" i="1"/>
  <c r="O2970" i="1"/>
  <c r="P2970" i="1"/>
  <c r="Q2970" i="1"/>
  <c r="R2970" i="1"/>
  <c r="S2970" i="1"/>
  <c r="T2970" i="1"/>
  <c r="U2970" i="1"/>
  <c r="W2970" i="1"/>
  <c r="X2970" i="1"/>
  <c r="Y2970" i="1"/>
  <c r="Z2970" i="1"/>
  <c r="AA2970" i="1"/>
  <c r="AB2970" i="1"/>
  <c r="AC2970" i="1"/>
  <c r="AE2970" i="1"/>
  <c r="AF2970" i="1"/>
  <c r="AG2970" i="1" s="1"/>
  <c r="AH2970" i="1"/>
  <c r="AJ2970" i="1"/>
  <c r="AN2970" i="1"/>
  <c r="AO2970" i="1" s="1"/>
  <c r="AP2970" i="1" s="1"/>
  <c r="AQ2970" i="1"/>
  <c r="AR2970" i="1"/>
  <c r="M2971" i="1"/>
  <c r="V2971" i="1" s="1"/>
  <c r="N2971" i="1"/>
  <c r="O2971" i="1"/>
  <c r="P2971" i="1"/>
  <c r="Q2971" i="1" s="1"/>
  <c r="R2971" i="1"/>
  <c r="S2971" i="1"/>
  <c r="T2971" i="1"/>
  <c r="U2971" i="1"/>
  <c r="W2971" i="1"/>
  <c r="X2971" i="1"/>
  <c r="Y2971" i="1"/>
  <c r="Z2971" i="1"/>
  <c r="AA2971" i="1"/>
  <c r="AB2971" i="1"/>
  <c r="AC2971" i="1"/>
  <c r="AE2971" i="1"/>
  <c r="AF2971" i="1"/>
  <c r="AG2971" i="1"/>
  <c r="AH2971" i="1"/>
  <c r="AI2971" i="1"/>
  <c r="AJ2971" i="1"/>
  <c r="AK2971" i="1"/>
  <c r="AL2971" i="1" s="1"/>
  <c r="AN2971" i="1"/>
  <c r="AO2971" i="1" s="1"/>
  <c r="AP2971" i="1" s="1"/>
  <c r="AQ2971" i="1"/>
  <c r="AR2971" i="1"/>
  <c r="M2972" i="1"/>
  <c r="V2972" i="1" s="1"/>
  <c r="N2972" i="1"/>
  <c r="O2972" i="1"/>
  <c r="P2972" i="1"/>
  <c r="Q2972" i="1"/>
  <c r="R2972" i="1"/>
  <c r="S2972" i="1"/>
  <c r="T2972" i="1"/>
  <c r="U2972" i="1"/>
  <c r="W2972" i="1"/>
  <c r="X2972" i="1"/>
  <c r="Y2972" i="1"/>
  <c r="Z2972" i="1"/>
  <c r="AA2972" i="1"/>
  <c r="AB2972" i="1"/>
  <c r="AC2972" i="1"/>
  <c r="AE2972" i="1"/>
  <c r="AF2972" i="1"/>
  <c r="AG2972" i="1" s="1"/>
  <c r="AH2972" i="1"/>
  <c r="AJ2972" i="1"/>
  <c r="AI2972" i="1" s="1"/>
  <c r="AK2972" i="1"/>
  <c r="AL2972" i="1" s="1"/>
  <c r="AN2972" i="1"/>
  <c r="AO2972" i="1" s="1"/>
  <c r="AP2972" i="1" s="1"/>
  <c r="AQ2972" i="1"/>
  <c r="AR2972" i="1"/>
  <c r="M2973" i="1"/>
  <c r="V2973" i="1" s="1"/>
  <c r="N2973" i="1"/>
  <c r="O2973" i="1"/>
  <c r="P2973" i="1"/>
  <c r="Q2973" i="1"/>
  <c r="R2973" i="1"/>
  <c r="S2973" i="1"/>
  <c r="T2973" i="1"/>
  <c r="U2973" i="1"/>
  <c r="W2973" i="1"/>
  <c r="X2973" i="1"/>
  <c r="Y2973" i="1"/>
  <c r="Z2973" i="1"/>
  <c r="AA2973" i="1"/>
  <c r="AB2973" i="1"/>
  <c r="AC2973" i="1"/>
  <c r="AE2973" i="1"/>
  <c r="AF2973" i="1"/>
  <c r="AG2973" i="1" s="1"/>
  <c r="AH2973" i="1"/>
  <c r="AJ2973" i="1"/>
  <c r="AI2973" i="1" s="1"/>
  <c r="AN2973" i="1"/>
  <c r="AO2973" i="1" s="1"/>
  <c r="AP2973" i="1" s="1"/>
  <c r="AQ2973" i="1"/>
  <c r="AR2973" i="1"/>
  <c r="M2974" i="1"/>
  <c r="V2974" i="1" s="1"/>
  <c r="N2974" i="1"/>
  <c r="O2974" i="1"/>
  <c r="P2974" i="1"/>
  <c r="Q2974" i="1" s="1"/>
  <c r="R2974" i="1"/>
  <c r="S2974" i="1"/>
  <c r="T2974" i="1"/>
  <c r="U2974" i="1"/>
  <c r="W2974" i="1"/>
  <c r="X2974" i="1"/>
  <c r="Y2974" i="1"/>
  <c r="Z2974" i="1"/>
  <c r="AA2974" i="1"/>
  <c r="AD2974" i="1" s="1"/>
  <c r="AB2974" i="1"/>
  <c r="AC2974" i="1"/>
  <c r="AE2974" i="1"/>
  <c r="AF2974" i="1"/>
  <c r="AG2974" i="1"/>
  <c r="AH2974" i="1"/>
  <c r="AJ2974" i="1"/>
  <c r="AI2974" i="1" s="1"/>
  <c r="AK2974" i="1"/>
  <c r="AL2974" i="1" s="1"/>
  <c r="AN2974" i="1"/>
  <c r="AO2974" i="1" s="1"/>
  <c r="AP2974" i="1" s="1"/>
  <c r="AQ2974" i="1"/>
  <c r="AR2974" i="1"/>
  <c r="M2975" i="1"/>
  <c r="V2975" i="1" s="1"/>
  <c r="N2975" i="1"/>
  <c r="O2975" i="1"/>
  <c r="P2975" i="1"/>
  <c r="Q2975" i="1"/>
  <c r="R2975" i="1"/>
  <c r="S2975" i="1"/>
  <c r="T2975" i="1"/>
  <c r="U2975" i="1"/>
  <c r="W2975" i="1"/>
  <c r="X2975" i="1"/>
  <c r="Y2975" i="1"/>
  <c r="Z2975" i="1"/>
  <c r="AA2975" i="1"/>
  <c r="AB2975" i="1"/>
  <c r="AC2975" i="1"/>
  <c r="AE2975" i="1"/>
  <c r="AF2975" i="1"/>
  <c r="AG2975" i="1"/>
  <c r="AH2975" i="1"/>
  <c r="AI2975" i="1"/>
  <c r="AJ2975" i="1"/>
  <c r="AK2975" i="1" s="1"/>
  <c r="AL2975" i="1" s="1"/>
  <c r="AN2975" i="1"/>
  <c r="AO2975" i="1" s="1"/>
  <c r="AP2975" i="1" s="1"/>
  <c r="AQ2975" i="1"/>
  <c r="AR2975" i="1"/>
  <c r="M2976" i="1"/>
  <c r="V2976" i="1" s="1"/>
  <c r="N2976" i="1"/>
  <c r="O2976" i="1"/>
  <c r="P2976" i="1"/>
  <c r="Q2976" i="1" s="1"/>
  <c r="R2976" i="1"/>
  <c r="S2976" i="1"/>
  <c r="T2976" i="1"/>
  <c r="U2976" i="1"/>
  <c r="W2976" i="1"/>
  <c r="X2976" i="1"/>
  <c r="Y2976" i="1"/>
  <c r="Z2976" i="1"/>
  <c r="AA2976" i="1"/>
  <c r="AB2976" i="1"/>
  <c r="AC2976" i="1"/>
  <c r="AE2976" i="1"/>
  <c r="AF2976" i="1"/>
  <c r="AG2976" i="1"/>
  <c r="AH2976" i="1"/>
  <c r="AJ2976" i="1"/>
  <c r="AI2976" i="1" s="1"/>
  <c r="AN2976" i="1"/>
  <c r="AO2976" i="1" s="1"/>
  <c r="AP2976" i="1" s="1"/>
  <c r="AQ2976" i="1"/>
  <c r="AR2976" i="1"/>
  <c r="M2977" i="1"/>
  <c r="V2977" i="1" s="1"/>
  <c r="N2977" i="1"/>
  <c r="O2977" i="1"/>
  <c r="P2977" i="1"/>
  <c r="Q2977" i="1" s="1"/>
  <c r="R2977" i="1"/>
  <c r="S2977" i="1"/>
  <c r="T2977" i="1"/>
  <c r="U2977" i="1"/>
  <c r="W2977" i="1"/>
  <c r="X2977" i="1"/>
  <c r="Y2977" i="1"/>
  <c r="Z2977" i="1"/>
  <c r="AA2977" i="1"/>
  <c r="AB2977" i="1"/>
  <c r="AC2977" i="1"/>
  <c r="AE2977" i="1"/>
  <c r="AF2977" i="1"/>
  <c r="AG2977" i="1"/>
  <c r="AH2977" i="1"/>
  <c r="AJ2977" i="1"/>
  <c r="AI2977" i="1" s="1"/>
  <c r="AK2977" i="1"/>
  <c r="AL2977" i="1" s="1"/>
  <c r="AN2977" i="1"/>
  <c r="AO2977" i="1" s="1"/>
  <c r="AP2977" i="1" s="1"/>
  <c r="AQ2977" i="1"/>
  <c r="AR2977" i="1"/>
  <c r="M2978" i="1"/>
  <c r="V2978" i="1" s="1"/>
  <c r="N2978" i="1"/>
  <c r="O2978" i="1"/>
  <c r="P2978" i="1"/>
  <c r="Q2978" i="1"/>
  <c r="R2978" i="1"/>
  <c r="S2978" i="1"/>
  <c r="T2978" i="1"/>
  <c r="U2978" i="1"/>
  <c r="W2978" i="1"/>
  <c r="X2978" i="1"/>
  <c r="Y2978" i="1"/>
  <c r="Z2978" i="1"/>
  <c r="AA2978" i="1"/>
  <c r="AD2978" i="1" s="1"/>
  <c r="AB2978" i="1"/>
  <c r="AC2978" i="1"/>
  <c r="AE2978" i="1"/>
  <c r="AF2978" i="1"/>
  <c r="AG2978" i="1" s="1"/>
  <c r="AH2978" i="1"/>
  <c r="AJ2978" i="1"/>
  <c r="AI2978" i="1" s="1"/>
  <c r="AK2978" i="1"/>
  <c r="AL2978" i="1" s="1"/>
  <c r="AN2978" i="1"/>
  <c r="AO2978" i="1" s="1"/>
  <c r="AP2978" i="1" s="1"/>
  <c r="AQ2978" i="1"/>
  <c r="AR2978" i="1"/>
  <c r="M2979" i="1"/>
  <c r="V2979" i="1" s="1"/>
  <c r="N2979" i="1"/>
  <c r="O2979" i="1"/>
  <c r="P2979" i="1"/>
  <c r="Q2979" i="1"/>
  <c r="R2979" i="1"/>
  <c r="S2979" i="1"/>
  <c r="T2979" i="1"/>
  <c r="U2979" i="1"/>
  <c r="W2979" i="1"/>
  <c r="X2979" i="1"/>
  <c r="Y2979" i="1"/>
  <c r="Z2979" i="1"/>
  <c r="AA2979" i="1"/>
  <c r="AB2979" i="1"/>
  <c r="AC2979" i="1"/>
  <c r="AE2979" i="1"/>
  <c r="AF2979" i="1"/>
  <c r="AG2979" i="1"/>
  <c r="AH2979" i="1"/>
  <c r="AI2979" i="1"/>
  <c r="AJ2979" i="1"/>
  <c r="AK2979" i="1" s="1"/>
  <c r="AL2979" i="1" s="1"/>
  <c r="AN2979" i="1"/>
  <c r="AO2979" i="1" s="1"/>
  <c r="AP2979" i="1" s="1"/>
  <c r="AQ2979" i="1"/>
  <c r="AR2979" i="1"/>
  <c r="M2980" i="1"/>
  <c r="V2980" i="1" s="1"/>
  <c r="N2980" i="1"/>
  <c r="O2980" i="1"/>
  <c r="P2980" i="1"/>
  <c r="Q2980" i="1" s="1"/>
  <c r="R2980" i="1"/>
  <c r="S2980" i="1"/>
  <c r="T2980" i="1"/>
  <c r="U2980" i="1"/>
  <c r="W2980" i="1"/>
  <c r="X2980" i="1"/>
  <c r="Y2980" i="1"/>
  <c r="Z2980" i="1"/>
  <c r="AA2980" i="1"/>
  <c r="AD2980" i="1" s="1"/>
  <c r="AB2980" i="1"/>
  <c r="AC2980" i="1"/>
  <c r="AE2980" i="1"/>
  <c r="AF2980" i="1"/>
  <c r="AG2980" i="1"/>
  <c r="AH2980" i="1"/>
  <c r="AJ2980" i="1"/>
  <c r="AI2980" i="1" s="1"/>
  <c r="AN2980" i="1"/>
  <c r="AO2980" i="1" s="1"/>
  <c r="AP2980" i="1" s="1"/>
  <c r="AQ2980" i="1"/>
  <c r="AR2980" i="1"/>
  <c r="M2981" i="1"/>
  <c r="V2981" i="1" s="1"/>
  <c r="N2981" i="1"/>
  <c r="O2981" i="1"/>
  <c r="P2981" i="1"/>
  <c r="Q2981" i="1" s="1"/>
  <c r="R2981" i="1"/>
  <c r="S2981" i="1"/>
  <c r="T2981" i="1"/>
  <c r="U2981" i="1"/>
  <c r="W2981" i="1"/>
  <c r="X2981" i="1"/>
  <c r="Y2981" i="1"/>
  <c r="Z2981" i="1"/>
  <c r="AA2981" i="1"/>
  <c r="AB2981" i="1"/>
  <c r="AC2981" i="1"/>
  <c r="AE2981" i="1"/>
  <c r="AF2981" i="1"/>
  <c r="AG2981" i="1" s="1"/>
  <c r="AH2981" i="1"/>
  <c r="AI2981" i="1"/>
  <c r="AJ2981" i="1"/>
  <c r="AK2981" i="1" s="1"/>
  <c r="AL2981" i="1" s="1"/>
  <c r="AN2981" i="1"/>
  <c r="AO2981" i="1" s="1"/>
  <c r="AP2981" i="1" s="1"/>
  <c r="AQ2981" i="1"/>
  <c r="AR2981" i="1"/>
  <c r="M2982" i="1"/>
  <c r="V2982" i="1" s="1"/>
  <c r="N2982" i="1"/>
  <c r="O2982" i="1"/>
  <c r="P2982" i="1"/>
  <c r="Q2982" i="1" s="1"/>
  <c r="R2982" i="1"/>
  <c r="S2982" i="1"/>
  <c r="T2982" i="1"/>
  <c r="U2982" i="1"/>
  <c r="W2982" i="1"/>
  <c r="X2982" i="1"/>
  <c r="Y2982" i="1"/>
  <c r="Z2982" i="1"/>
  <c r="AA2982" i="1"/>
  <c r="AB2982" i="1"/>
  <c r="AC2982" i="1"/>
  <c r="AE2982" i="1"/>
  <c r="AF2982" i="1"/>
  <c r="AG2982" i="1" s="1"/>
  <c r="AH2982" i="1"/>
  <c r="AJ2982" i="1"/>
  <c r="AI2982" i="1" s="1"/>
  <c r="AK2982" i="1"/>
  <c r="AL2982" i="1" s="1"/>
  <c r="AN2982" i="1"/>
  <c r="AO2982" i="1" s="1"/>
  <c r="AP2982" i="1" s="1"/>
  <c r="AQ2982" i="1"/>
  <c r="AR2982" i="1"/>
  <c r="M2983" i="1"/>
  <c r="V2983" i="1" s="1"/>
  <c r="N2983" i="1"/>
  <c r="O2983" i="1"/>
  <c r="P2983" i="1"/>
  <c r="Q2983" i="1"/>
  <c r="R2983" i="1"/>
  <c r="S2983" i="1"/>
  <c r="T2983" i="1"/>
  <c r="U2983" i="1"/>
  <c r="W2983" i="1"/>
  <c r="X2983" i="1"/>
  <c r="Y2983" i="1"/>
  <c r="Z2983" i="1"/>
  <c r="AA2983" i="1"/>
  <c r="AB2983" i="1"/>
  <c r="AC2983" i="1"/>
  <c r="AE2983" i="1"/>
  <c r="AF2983" i="1"/>
  <c r="AG2983" i="1" s="1"/>
  <c r="AH2983" i="1"/>
  <c r="AJ2983" i="1"/>
  <c r="AI2983" i="1" s="1"/>
  <c r="AK2983" i="1"/>
  <c r="AL2983" i="1" s="1"/>
  <c r="AN2983" i="1"/>
  <c r="AO2983" i="1" s="1"/>
  <c r="AP2983" i="1" s="1"/>
  <c r="AQ2983" i="1"/>
  <c r="AR2983" i="1"/>
  <c r="M2984" i="1"/>
  <c r="V2984" i="1" s="1"/>
  <c r="N2984" i="1"/>
  <c r="O2984" i="1"/>
  <c r="P2984" i="1"/>
  <c r="Q2984" i="1"/>
  <c r="R2984" i="1"/>
  <c r="S2984" i="1"/>
  <c r="T2984" i="1"/>
  <c r="U2984" i="1"/>
  <c r="W2984" i="1"/>
  <c r="X2984" i="1"/>
  <c r="Y2984" i="1"/>
  <c r="Z2984" i="1"/>
  <c r="AA2984" i="1"/>
  <c r="AB2984" i="1"/>
  <c r="AC2984" i="1"/>
  <c r="AE2984" i="1"/>
  <c r="AF2984" i="1"/>
  <c r="AG2984" i="1"/>
  <c r="AH2984" i="1"/>
  <c r="AJ2984" i="1"/>
  <c r="AI2984" i="1" s="1"/>
  <c r="AK2984" i="1"/>
  <c r="AL2984" i="1" s="1"/>
  <c r="AN2984" i="1"/>
  <c r="AO2984" i="1" s="1"/>
  <c r="AP2984" i="1" s="1"/>
  <c r="AQ2984" i="1"/>
  <c r="AR2984" i="1"/>
  <c r="M2985" i="1"/>
  <c r="V2985" i="1" s="1"/>
  <c r="N2985" i="1"/>
  <c r="O2985" i="1"/>
  <c r="P2985" i="1"/>
  <c r="Q2985" i="1"/>
  <c r="R2985" i="1"/>
  <c r="S2985" i="1"/>
  <c r="T2985" i="1"/>
  <c r="U2985" i="1"/>
  <c r="W2985" i="1"/>
  <c r="X2985" i="1"/>
  <c r="Y2985" i="1"/>
  <c r="Z2985" i="1"/>
  <c r="AA2985" i="1"/>
  <c r="AB2985" i="1"/>
  <c r="AC2985" i="1"/>
  <c r="AE2985" i="1"/>
  <c r="AF2985" i="1"/>
  <c r="AG2985" i="1"/>
  <c r="AH2985" i="1"/>
  <c r="AI2985" i="1"/>
  <c r="AJ2985" i="1"/>
  <c r="AK2985" i="1"/>
  <c r="AL2985" i="1" s="1"/>
  <c r="AN2985" i="1"/>
  <c r="AO2985" i="1" s="1"/>
  <c r="AP2985" i="1" s="1"/>
  <c r="AQ2985" i="1"/>
  <c r="AR2985" i="1"/>
  <c r="M2986" i="1"/>
  <c r="V2986" i="1" s="1"/>
  <c r="N2986" i="1"/>
  <c r="O2986" i="1"/>
  <c r="P2986" i="1"/>
  <c r="Q2986" i="1"/>
  <c r="R2986" i="1"/>
  <c r="S2986" i="1"/>
  <c r="T2986" i="1"/>
  <c r="U2986" i="1"/>
  <c r="W2986" i="1"/>
  <c r="X2986" i="1"/>
  <c r="Y2986" i="1"/>
  <c r="Z2986" i="1"/>
  <c r="AA2986" i="1"/>
  <c r="AB2986" i="1"/>
  <c r="AC2986" i="1"/>
  <c r="AE2986" i="1"/>
  <c r="AF2986" i="1"/>
  <c r="AG2986" i="1"/>
  <c r="AH2986" i="1"/>
  <c r="AJ2986" i="1"/>
  <c r="AN2986" i="1"/>
  <c r="AO2986" i="1" s="1"/>
  <c r="AP2986" i="1" s="1"/>
  <c r="AQ2986" i="1"/>
  <c r="AR2986" i="1"/>
  <c r="M2987" i="1"/>
  <c r="V2987" i="1" s="1"/>
  <c r="N2987" i="1"/>
  <c r="O2987" i="1"/>
  <c r="P2987" i="1"/>
  <c r="Q2987" i="1" s="1"/>
  <c r="R2987" i="1"/>
  <c r="S2987" i="1"/>
  <c r="T2987" i="1"/>
  <c r="U2987" i="1"/>
  <c r="W2987" i="1"/>
  <c r="X2987" i="1"/>
  <c r="Y2987" i="1"/>
  <c r="Z2987" i="1"/>
  <c r="AA2987" i="1"/>
  <c r="AB2987" i="1"/>
  <c r="AC2987" i="1"/>
  <c r="AE2987" i="1"/>
  <c r="AF2987" i="1"/>
  <c r="AG2987" i="1"/>
  <c r="AH2987" i="1"/>
  <c r="AI2987" i="1"/>
  <c r="AJ2987" i="1"/>
  <c r="AK2987" i="1"/>
  <c r="AL2987" i="1" s="1"/>
  <c r="AN2987" i="1"/>
  <c r="AO2987" i="1" s="1"/>
  <c r="AP2987" i="1" s="1"/>
  <c r="AQ2987" i="1"/>
  <c r="AR2987" i="1"/>
  <c r="M2988" i="1"/>
  <c r="V2988" i="1" s="1"/>
  <c r="N2988" i="1"/>
  <c r="O2988" i="1"/>
  <c r="P2988" i="1"/>
  <c r="Q2988" i="1"/>
  <c r="R2988" i="1"/>
  <c r="S2988" i="1"/>
  <c r="T2988" i="1"/>
  <c r="U2988" i="1"/>
  <c r="W2988" i="1"/>
  <c r="X2988" i="1"/>
  <c r="Y2988" i="1"/>
  <c r="Z2988" i="1"/>
  <c r="AA2988" i="1"/>
  <c r="AD2988" i="1" s="1"/>
  <c r="AB2988" i="1"/>
  <c r="AC2988" i="1"/>
  <c r="AE2988" i="1"/>
  <c r="AF2988" i="1"/>
  <c r="AG2988" i="1" s="1"/>
  <c r="AH2988" i="1"/>
  <c r="AJ2988" i="1"/>
  <c r="AI2988" i="1" s="1"/>
  <c r="AN2988" i="1"/>
  <c r="AO2988" i="1" s="1"/>
  <c r="AP2988" i="1" s="1"/>
  <c r="AQ2988" i="1"/>
  <c r="AR2988" i="1"/>
  <c r="M2989" i="1"/>
  <c r="V2989" i="1" s="1"/>
  <c r="N2989" i="1"/>
  <c r="O2989" i="1"/>
  <c r="P2989" i="1"/>
  <c r="Q2989" i="1" s="1"/>
  <c r="R2989" i="1"/>
  <c r="S2989" i="1"/>
  <c r="T2989" i="1"/>
  <c r="U2989" i="1"/>
  <c r="W2989" i="1"/>
  <c r="X2989" i="1"/>
  <c r="Y2989" i="1"/>
  <c r="Z2989" i="1"/>
  <c r="AA2989" i="1"/>
  <c r="AB2989" i="1"/>
  <c r="AC2989" i="1"/>
  <c r="AE2989" i="1"/>
  <c r="AF2989" i="1"/>
  <c r="AG2989" i="1" s="1"/>
  <c r="AH2989" i="1"/>
  <c r="AI2989" i="1"/>
  <c r="AJ2989" i="1"/>
  <c r="AK2989" i="1" s="1"/>
  <c r="AL2989" i="1" s="1"/>
  <c r="AN2989" i="1"/>
  <c r="AO2989" i="1" s="1"/>
  <c r="AP2989" i="1" s="1"/>
  <c r="AQ2989" i="1"/>
  <c r="AR2989" i="1"/>
  <c r="M2990" i="1"/>
  <c r="V2990" i="1" s="1"/>
  <c r="N2990" i="1"/>
  <c r="O2990" i="1"/>
  <c r="P2990" i="1"/>
  <c r="Q2990" i="1" s="1"/>
  <c r="R2990" i="1"/>
  <c r="S2990" i="1"/>
  <c r="T2990" i="1"/>
  <c r="U2990" i="1"/>
  <c r="W2990" i="1"/>
  <c r="X2990" i="1"/>
  <c r="Y2990" i="1"/>
  <c r="Z2990" i="1"/>
  <c r="AA2990" i="1"/>
  <c r="AD2990" i="1" s="1"/>
  <c r="AB2990" i="1"/>
  <c r="AC2990" i="1"/>
  <c r="AE2990" i="1"/>
  <c r="AF2990" i="1"/>
  <c r="AG2990" i="1"/>
  <c r="AH2990" i="1"/>
  <c r="AJ2990" i="1"/>
  <c r="AI2990" i="1" s="1"/>
  <c r="AN2990" i="1"/>
  <c r="AO2990" i="1" s="1"/>
  <c r="AP2990" i="1" s="1"/>
  <c r="AQ2990" i="1"/>
  <c r="AR2990" i="1"/>
  <c r="M2991" i="1"/>
  <c r="V2991" i="1" s="1"/>
  <c r="N2991" i="1"/>
  <c r="O2991" i="1"/>
  <c r="P2991" i="1"/>
  <c r="Q2991" i="1" s="1"/>
  <c r="R2991" i="1"/>
  <c r="S2991" i="1"/>
  <c r="T2991" i="1"/>
  <c r="U2991" i="1"/>
  <c r="W2991" i="1"/>
  <c r="X2991" i="1"/>
  <c r="Y2991" i="1"/>
  <c r="Z2991" i="1"/>
  <c r="AA2991" i="1"/>
  <c r="AB2991" i="1"/>
  <c r="AC2991" i="1"/>
  <c r="AE2991" i="1"/>
  <c r="AF2991" i="1"/>
  <c r="AG2991" i="1" s="1"/>
  <c r="AH2991" i="1"/>
  <c r="AJ2991" i="1"/>
  <c r="AI2991" i="1" s="1"/>
  <c r="AK2991" i="1"/>
  <c r="AL2991" i="1" s="1"/>
  <c r="AN2991" i="1"/>
  <c r="AO2991" i="1" s="1"/>
  <c r="AP2991" i="1" s="1"/>
  <c r="AQ2991" i="1"/>
  <c r="AR2991" i="1"/>
  <c r="M2992" i="1"/>
  <c r="V2992" i="1" s="1"/>
  <c r="N2992" i="1"/>
  <c r="O2992" i="1"/>
  <c r="P2992" i="1"/>
  <c r="Q2992" i="1"/>
  <c r="R2992" i="1"/>
  <c r="S2992" i="1"/>
  <c r="T2992" i="1"/>
  <c r="U2992" i="1"/>
  <c r="W2992" i="1"/>
  <c r="X2992" i="1"/>
  <c r="Y2992" i="1"/>
  <c r="Z2992" i="1"/>
  <c r="AA2992" i="1"/>
  <c r="AB2992" i="1"/>
  <c r="AC2992" i="1"/>
  <c r="AE2992" i="1"/>
  <c r="AF2992" i="1"/>
  <c r="AG2992" i="1" s="1"/>
  <c r="AH2992" i="1"/>
  <c r="AJ2992" i="1"/>
  <c r="AI2992" i="1" s="1"/>
  <c r="AK2992" i="1"/>
  <c r="AL2992" i="1" s="1"/>
  <c r="AN2992" i="1"/>
  <c r="AO2992" i="1" s="1"/>
  <c r="AP2992" i="1" s="1"/>
  <c r="AQ2992" i="1"/>
  <c r="AR2992" i="1"/>
  <c r="M2993" i="1"/>
  <c r="V2993" i="1" s="1"/>
  <c r="N2993" i="1"/>
  <c r="O2993" i="1"/>
  <c r="P2993" i="1"/>
  <c r="Q2993" i="1"/>
  <c r="R2993" i="1"/>
  <c r="S2993" i="1"/>
  <c r="T2993" i="1"/>
  <c r="U2993" i="1"/>
  <c r="W2993" i="1"/>
  <c r="X2993" i="1"/>
  <c r="Y2993" i="1"/>
  <c r="Z2993" i="1"/>
  <c r="AA2993" i="1"/>
  <c r="AB2993" i="1"/>
  <c r="AC2993" i="1"/>
  <c r="AE2993" i="1"/>
  <c r="AF2993" i="1"/>
  <c r="AG2993" i="1"/>
  <c r="AH2993" i="1"/>
  <c r="AI2993" i="1"/>
  <c r="AJ2993" i="1"/>
  <c r="AK2993" i="1"/>
  <c r="AL2993" i="1" s="1"/>
  <c r="AN2993" i="1"/>
  <c r="AO2993" i="1" s="1"/>
  <c r="AP2993" i="1" s="1"/>
  <c r="AQ2993" i="1"/>
  <c r="AR2993" i="1"/>
  <c r="M2994" i="1"/>
  <c r="V2994" i="1" s="1"/>
  <c r="N2994" i="1"/>
  <c r="O2994" i="1"/>
  <c r="P2994" i="1"/>
  <c r="Q2994" i="1"/>
  <c r="R2994" i="1"/>
  <c r="S2994" i="1"/>
  <c r="T2994" i="1"/>
  <c r="U2994" i="1"/>
  <c r="W2994" i="1"/>
  <c r="X2994" i="1"/>
  <c r="Y2994" i="1"/>
  <c r="Z2994" i="1"/>
  <c r="AA2994" i="1"/>
  <c r="AD2994" i="1" s="1"/>
  <c r="AB2994" i="1"/>
  <c r="AC2994" i="1"/>
  <c r="AE2994" i="1"/>
  <c r="AF2994" i="1"/>
  <c r="AG2994" i="1"/>
  <c r="AH2994" i="1"/>
  <c r="AJ2994" i="1"/>
  <c r="AI2994" i="1" s="1"/>
  <c r="AN2994" i="1"/>
  <c r="AO2994" i="1" s="1"/>
  <c r="AP2994" i="1" s="1"/>
  <c r="AQ2994" i="1"/>
  <c r="AR2994" i="1"/>
  <c r="M2995" i="1"/>
  <c r="V2995" i="1" s="1"/>
  <c r="N2995" i="1"/>
  <c r="O2995" i="1"/>
  <c r="P2995" i="1"/>
  <c r="Q2995" i="1" s="1"/>
  <c r="R2995" i="1"/>
  <c r="S2995" i="1"/>
  <c r="T2995" i="1"/>
  <c r="U2995" i="1"/>
  <c r="W2995" i="1"/>
  <c r="X2995" i="1"/>
  <c r="Y2995" i="1"/>
  <c r="Z2995" i="1"/>
  <c r="AA2995" i="1"/>
  <c r="AB2995" i="1"/>
  <c r="AC2995" i="1"/>
  <c r="AE2995" i="1"/>
  <c r="AF2995" i="1"/>
  <c r="AG2995" i="1" s="1"/>
  <c r="AH2995" i="1"/>
  <c r="AI2995" i="1"/>
  <c r="AJ2995" i="1"/>
  <c r="AK2995" i="1" s="1"/>
  <c r="AL2995" i="1" s="1"/>
  <c r="AN2995" i="1"/>
  <c r="AO2995" i="1" s="1"/>
  <c r="AP2995" i="1" s="1"/>
  <c r="AQ2995" i="1"/>
  <c r="AR2995" i="1"/>
  <c r="M2996" i="1"/>
  <c r="V2996" i="1" s="1"/>
  <c r="N2996" i="1"/>
  <c r="O2996" i="1"/>
  <c r="P2996" i="1"/>
  <c r="Q2996" i="1" s="1"/>
  <c r="R2996" i="1"/>
  <c r="S2996" i="1"/>
  <c r="T2996" i="1"/>
  <c r="U2996" i="1"/>
  <c r="W2996" i="1"/>
  <c r="X2996" i="1"/>
  <c r="Y2996" i="1"/>
  <c r="Z2996" i="1"/>
  <c r="AA2996" i="1"/>
  <c r="AB2996" i="1"/>
  <c r="AC2996" i="1"/>
  <c r="AE2996" i="1"/>
  <c r="AF2996" i="1"/>
  <c r="AG2996" i="1" s="1"/>
  <c r="AH2996" i="1"/>
  <c r="AJ2996" i="1"/>
  <c r="AI2996" i="1" s="1"/>
  <c r="AK2996" i="1"/>
  <c r="AL2996" i="1" s="1"/>
  <c r="AN2996" i="1"/>
  <c r="AO2996" i="1" s="1"/>
  <c r="AP2996" i="1" s="1"/>
  <c r="AQ2996" i="1"/>
  <c r="AR2996" i="1"/>
  <c r="M2997" i="1"/>
  <c r="V2997" i="1" s="1"/>
  <c r="N2997" i="1"/>
  <c r="O2997" i="1"/>
  <c r="P2997" i="1"/>
  <c r="Q2997" i="1"/>
  <c r="R2997" i="1"/>
  <c r="S2997" i="1"/>
  <c r="T2997" i="1"/>
  <c r="U2997" i="1"/>
  <c r="W2997" i="1"/>
  <c r="X2997" i="1"/>
  <c r="Y2997" i="1"/>
  <c r="Z2997" i="1"/>
  <c r="AA2997" i="1"/>
  <c r="AB2997" i="1"/>
  <c r="AC2997" i="1"/>
  <c r="AE2997" i="1"/>
  <c r="AF2997" i="1"/>
  <c r="AG2997" i="1" s="1"/>
  <c r="AH2997" i="1"/>
  <c r="AJ2997" i="1"/>
  <c r="AI2997" i="1" s="1"/>
  <c r="AK2997" i="1"/>
  <c r="AL2997" i="1" s="1"/>
  <c r="AN2997" i="1"/>
  <c r="AO2997" i="1" s="1"/>
  <c r="AP2997" i="1" s="1"/>
  <c r="AQ2997" i="1"/>
  <c r="AR2997" i="1"/>
  <c r="M2998" i="1"/>
  <c r="V2998" i="1" s="1"/>
  <c r="N2998" i="1"/>
  <c r="O2998" i="1"/>
  <c r="P2998" i="1"/>
  <c r="Q2998" i="1"/>
  <c r="R2998" i="1"/>
  <c r="S2998" i="1"/>
  <c r="T2998" i="1"/>
  <c r="U2998" i="1"/>
  <c r="W2998" i="1"/>
  <c r="X2998" i="1"/>
  <c r="Y2998" i="1"/>
  <c r="Z2998" i="1"/>
  <c r="AA2998" i="1"/>
  <c r="AB2998" i="1"/>
  <c r="AC2998" i="1"/>
  <c r="AE2998" i="1"/>
  <c r="AF2998" i="1"/>
  <c r="AG2998" i="1"/>
  <c r="AH2998" i="1"/>
  <c r="AJ2998" i="1"/>
  <c r="AI2998" i="1" s="1"/>
  <c r="AN2998" i="1"/>
  <c r="AO2998" i="1" s="1"/>
  <c r="AP2998" i="1" s="1"/>
  <c r="AQ2998" i="1"/>
  <c r="AR2998" i="1"/>
  <c r="M2999" i="1"/>
  <c r="V2999" i="1" s="1"/>
  <c r="N2999" i="1"/>
  <c r="O2999" i="1"/>
  <c r="P2999" i="1"/>
  <c r="Q2999" i="1" s="1"/>
  <c r="R2999" i="1"/>
  <c r="S2999" i="1"/>
  <c r="T2999" i="1"/>
  <c r="U2999" i="1"/>
  <c r="W2999" i="1"/>
  <c r="X2999" i="1"/>
  <c r="Y2999" i="1"/>
  <c r="Z2999" i="1"/>
  <c r="AA2999" i="1"/>
  <c r="AB2999" i="1"/>
  <c r="AC2999" i="1"/>
  <c r="AE2999" i="1"/>
  <c r="AF2999" i="1"/>
  <c r="AG2999" i="1"/>
  <c r="AH2999" i="1"/>
  <c r="AJ2999" i="1"/>
  <c r="AI2999" i="1" s="1"/>
  <c r="AN2999" i="1"/>
  <c r="AO2999" i="1" s="1"/>
  <c r="AP2999" i="1" s="1"/>
  <c r="AQ2999" i="1"/>
  <c r="AR2999" i="1"/>
  <c r="M3000" i="1"/>
  <c r="V3000" i="1" s="1"/>
  <c r="N3000" i="1"/>
  <c r="O3000" i="1"/>
  <c r="P3000" i="1"/>
  <c r="Q3000" i="1" s="1"/>
  <c r="R3000" i="1"/>
  <c r="S3000" i="1"/>
  <c r="T3000" i="1"/>
  <c r="U3000" i="1"/>
  <c r="W3000" i="1"/>
  <c r="X3000" i="1"/>
  <c r="Y3000" i="1"/>
  <c r="Z3000" i="1"/>
  <c r="AA3000" i="1"/>
  <c r="AD3000" i="1" s="1"/>
  <c r="AB3000" i="1"/>
  <c r="AC3000" i="1"/>
  <c r="AE3000" i="1"/>
  <c r="AF3000" i="1"/>
  <c r="AG3000" i="1" s="1"/>
  <c r="AH3000" i="1"/>
  <c r="AJ3000" i="1"/>
  <c r="AI3000" i="1" s="1"/>
  <c r="AK3000" i="1"/>
  <c r="AL3000" i="1" s="1"/>
  <c r="AN3000" i="1"/>
  <c r="AO3000" i="1" s="1"/>
  <c r="AP3000" i="1" s="1"/>
  <c r="AQ3000" i="1"/>
  <c r="AR3000" i="1"/>
  <c r="M3001" i="1"/>
  <c r="V3001" i="1" s="1"/>
  <c r="N3001" i="1"/>
  <c r="O3001" i="1"/>
  <c r="P3001" i="1"/>
  <c r="Q3001" i="1"/>
  <c r="R3001" i="1"/>
  <c r="S3001" i="1"/>
  <c r="T3001" i="1"/>
  <c r="U3001" i="1"/>
  <c r="W3001" i="1"/>
  <c r="X3001" i="1"/>
  <c r="Y3001" i="1"/>
  <c r="Z3001" i="1"/>
  <c r="AA3001" i="1"/>
  <c r="AB3001" i="1"/>
  <c r="AC3001" i="1"/>
  <c r="AE3001" i="1"/>
  <c r="AF3001" i="1"/>
  <c r="AG3001" i="1"/>
  <c r="AH3001" i="1"/>
  <c r="AI3001" i="1"/>
  <c r="AJ3001" i="1"/>
  <c r="AK3001" i="1"/>
  <c r="AL3001" i="1" s="1"/>
  <c r="AN3001" i="1"/>
  <c r="AO3001" i="1" s="1"/>
  <c r="AP3001" i="1" s="1"/>
  <c r="AQ3001" i="1"/>
  <c r="AR3001" i="1"/>
  <c r="M3002" i="1"/>
  <c r="V3002" i="1" s="1"/>
  <c r="N3002" i="1"/>
  <c r="O3002" i="1"/>
  <c r="P3002" i="1"/>
  <c r="Q3002" i="1"/>
  <c r="R3002" i="1"/>
  <c r="S3002" i="1"/>
  <c r="T3002" i="1"/>
  <c r="U3002" i="1"/>
  <c r="W3002" i="1"/>
  <c r="X3002" i="1"/>
  <c r="Y3002" i="1"/>
  <c r="Z3002" i="1"/>
  <c r="AA3002" i="1"/>
  <c r="AD3002" i="1" s="1"/>
  <c r="AB3002" i="1"/>
  <c r="AC3002" i="1"/>
  <c r="AE3002" i="1"/>
  <c r="AF3002" i="1"/>
  <c r="AG3002" i="1"/>
  <c r="AH3002" i="1"/>
  <c r="AJ3002" i="1"/>
  <c r="AI3002" i="1" s="1"/>
  <c r="AK3002" i="1"/>
  <c r="AL3002" i="1" s="1"/>
  <c r="AN3002" i="1"/>
  <c r="AO3002" i="1" s="1"/>
  <c r="AP3002" i="1" s="1"/>
  <c r="AQ3002" i="1"/>
  <c r="AR3002" i="1"/>
  <c r="U3" i="1"/>
  <c r="AI2954" i="1" l="1"/>
  <c r="AK2954" i="1"/>
  <c r="AL2954" i="1" s="1"/>
  <c r="AI2948" i="1"/>
  <c r="AK2948" i="1"/>
  <c r="AL2948" i="1" s="1"/>
  <c r="AI2779" i="1"/>
  <c r="AK2779" i="1"/>
  <c r="AL2779" i="1" s="1"/>
  <c r="AK2999" i="1"/>
  <c r="AL2999" i="1" s="1"/>
  <c r="AK2994" i="1"/>
  <c r="AL2994" i="1" s="1"/>
  <c r="AK2988" i="1"/>
  <c r="AL2988" i="1" s="1"/>
  <c r="AK2926" i="1"/>
  <c r="AL2926" i="1" s="1"/>
  <c r="AK2915" i="1"/>
  <c r="AL2915" i="1" s="1"/>
  <c r="AI2905" i="1"/>
  <c r="AK2841" i="1"/>
  <c r="AL2841" i="1" s="1"/>
  <c r="AI2841" i="1"/>
  <c r="AI2836" i="1"/>
  <c r="AK2836" i="1"/>
  <c r="AL2836" i="1" s="1"/>
  <c r="AK2825" i="1"/>
  <c r="AL2825" i="1" s="1"/>
  <c r="AI2825" i="1"/>
  <c r="AI2782" i="1"/>
  <c r="AK2782" i="1"/>
  <c r="AL2782" i="1" s="1"/>
  <c r="AI2780" i="1"/>
  <c r="AK2780" i="1"/>
  <c r="AL2780" i="1" s="1"/>
  <c r="AK2998" i="1"/>
  <c r="AL2998" i="1" s="1"/>
  <c r="AD2998" i="1"/>
  <c r="AK2973" i="1"/>
  <c r="AL2973" i="1" s="1"/>
  <c r="AD2972" i="1"/>
  <c r="AK2963" i="1"/>
  <c r="AL2963" i="1" s="1"/>
  <c r="AK2894" i="1"/>
  <c r="AL2894" i="1" s="1"/>
  <c r="AK2883" i="1"/>
  <c r="AL2883" i="1" s="1"/>
  <c r="AK2878" i="1"/>
  <c r="AL2878" i="1" s="1"/>
  <c r="AI2916" i="1"/>
  <c r="AK2916" i="1"/>
  <c r="AL2916" i="1" s="1"/>
  <c r="AD2984" i="1"/>
  <c r="AD2962" i="1"/>
  <c r="AI2884" i="1"/>
  <c r="AK2884" i="1"/>
  <c r="AL2884" i="1" s="1"/>
  <c r="AI2951" i="1"/>
  <c r="AK2951" i="1"/>
  <c r="AL2951" i="1" s="1"/>
  <c r="AI2970" i="1"/>
  <c r="AK2970" i="1"/>
  <c r="AL2970" i="1" s="1"/>
  <c r="AI2959" i="1"/>
  <c r="AI2932" i="1"/>
  <c r="AK2932" i="1"/>
  <c r="AL2932" i="1" s="1"/>
  <c r="AI2868" i="1"/>
  <c r="AK2868" i="1"/>
  <c r="AL2868" i="1" s="1"/>
  <c r="AK2793" i="1"/>
  <c r="AL2793" i="1" s="1"/>
  <c r="AI2793" i="1"/>
  <c r="AI2986" i="1"/>
  <c r="AK2986" i="1"/>
  <c r="AL2986" i="1" s="1"/>
  <c r="AD2996" i="1"/>
  <c r="AD2982" i="1"/>
  <c r="AI2889" i="1"/>
  <c r="AD2956" i="1"/>
  <c r="AK2990" i="1"/>
  <c r="AL2990" i="1" s="1"/>
  <c r="AK2980" i="1"/>
  <c r="AL2980" i="1" s="1"/>
  <c r="AK2968" i="1"/>
  <c r="AL2968" i="1" s="1"/>
  <c r="AD2968" i="1"/>
  <c r="AK2956" i="1"/>
  <c r="AL2956" i="1" s="1"/>
  <c r="AK2947" i="1"/>
  <c r="AL2947" i="1" s="1"/>
  <c r="AI2946" i="1"/>
  <c r="AK2946" i="1"/>
  <c r="AL2946" i="1" s="1"/>
  <c r="AI2937" i="1"/>
  <c r="AI2935" i="1"/>
  <c r="AK2935" i="1"/>
  <c r="AL2935" i="1" s="1"/>
  <c r="AI2900" i="1"/>
  <c r="AK2900" i="1"/>
  <c r="AL2900" i="1" s="1"/>
  <c r="AK2862" i="1"/>
  <c r="AL2862" i="1" s="1"/>
  <c r="AK2857" i="1"/>
  <c r="AL2857" i="1" s="1"/>
  <c r="AI2857" i="1"/>
  <c r="AI2852" i="1"/>
  <c r="AK2852" i="1"/>
  <c r="AL2852" i="1" s="1"/>
  <c r="AI2814" i="1"/>
  <c r="AK2814" i="1"/>
  <c r="AL2814" i="1" s="1"/>
  <c r="AI2788" i="1"/>
  <c r="AK2788" i="1"/>
  <c r="AL2788" i="1" s="1"/>
  <c r="AI2750" i="1"/>
  <c r="AK2750" i="1"/>
  <c r="AL2750" i="1" s="1"/>
  <c r="AD2946" i="1"/>
  <c r="AK2930" i="1"/>
  <c r="AL2930" i="1" s="1"/>
  <c r="AD2930" i="1"/>
  <c r="AK2919" i="1"/>
  <c r="AL2919" i="1" s="1"/>
  <c r="AK2914" i="1"/>
  <c r="AL2914" i="1" s="1"/>
  <c r="AD2914" i="1"/>
  <c r="AK2903" i="1"/>
  <c r="AL2903" i="1" s="1"/>
  <c r="AK2898" i="1"/>
  <c r="AL2898" i="1" s="1"/>
  <c r="AD2898" i="1"/>
  <c r="AK2887" i="1"/>
  <c r="AL2887" i="1" s="1"/>
  <c r="AD2882" i="1"/>
  <c r="AD2866" i="1"/>
  <c r="AD2850" i="1"/>
  <c r="AD2834" i="1"/>
  <c r="AI2823" i="1"/>
  <c r="AI2809" i="1"/>
  <c r="AI2801" i="1"/>
  <c r="AI2796" i="1"/>
  <c r="AK2796" i="1"/>
  <c r="AL2796" i="1" s="1"/>
  <c r="AD2924" i="1"/>
  <c r="AD2908" i="1"/>
  <c r="AD2892" i="1"/>
  <c r="AD2876" i="1"/>
  <c r="AD2860" i="1"/>
  <c r="AK2849" i="1"/>
  <c r="AL2849" i="1" s="1"/>
  <c r="AD2844" i="1"/>
  <c r="AD2828" i="1"/>
  <c r="AI2804" i="1"/>
  <c r="AK2804" i="1"/>
  <c r="AL2804" i="1" s="1"/>
  <c r="AD2902" i="1"/>
  <c r="AD2886" i="1"/>
  <c r="AD2870" i="1"/>
  <c r="AD2854" i="1"/>
  <c r="AD2838" i="1"/>
  <c r="AD2820" i="1"/>
  <c r="AI2771" i="1"/>
  <c r="AK2771" i="1"/>
  <c r="AL2771" i="1" s="1"/>
  <c r="AD2992" i="1"/>
  <c r="AK2976" i="1"/>
  <c r="AL2976" i="1" s="1"/>
  <c r="AD2976" i="1"/>
  <c r="AK2960" i="1"/>
  <c r="AL2960" i="1" s="1"/>
  <c r="AD2960" i="1"/>
  <c r="AK2944" i="1"/>
  <c r="AL2944" i="1" s="1"/>
  <c r="AD2944" i="1"/>
  <c r="AK2928" i="1"/>
  <c r="AL2928" i="1" s="1"/>
  <c r="AD2928" i="1"/>
  <c r="AK2912" i="1"/>
  <c r="AL2912" i="1" s="1"/>
  <c r="AD2912" i="1"/>
  <c r="AK2896" i="1"/>
  <c r="AL2896" i="1" s="1"/>
  <c r="AD2896" i="1"/>
  <c r="AK2880" i="1"/>
  <c r="AL2880" i="1" s="1"/>
  <c r="AD2880" i="1"/>
  <c r="AD2864" i="1"/>
  <c r="AD2848" i="1"/>
  <c r="AK2832" i="1"/>
  <c r="AL2832" i="1" s="1"/>
  <c r="AD2832" i="1"/>
  <c r="AK2820" i="1"/>
  <c r="AL2820" i="1" s="1"/>
  <c r="AK2819" i="1"/>
  <c r="AL2819" i="1" s="1"/>
  <c r="AI2818" i="1"/>
  <c r="AK2818" i="1"/>
  <c r="AL2818" i="1" s="1"/>
  <c r="AI2763" i="1"/>
  <c r="AK2763" i="1"/>
  <c r="AL2763" i="1" s="1"/>
  <c r="AD2986" i="1"/>
  <c r="AD2970" i="1"/>
  <c r="AD2954" i="1"/>
  <c r="AK2938" i="1"/>
  <c r="AL2938" i="1" s="1"/>
  <c r="AD2938" i="1"/>
  <c r="AK2922" i="1"/>
  <c r="AL2922" i="1" s="1"/>
  <c r="AD2922" i="1"/>
  <c r="AK2906" i="1"/>
  <c r="AL2906" i="1" s="1"/>
  <c r="AD2906" i="1"/>
  <c r="AK2890" i="1"/>
  <c r="AL2890" i="1" s="1"/>
  <c r="AD2890" i="1"/>
  <c r="AK2874" i="1"/>
  <c r="AL2874" i="1" s="1"/>
  <c r="AD2874" i="1"/>
  <c r="AK2858" i="1"/>
  <c r="AL2858" i="1" s="1"/>
  <c r="AD2858" i="1"/>
  <c r="AK2842" i="1"/>
  <c r="AL2842" i="1" s="1"/>
  <c r="AD2842" i="1"/>
  <c r="AK2826" i="1"/>
  <c r="AL2826" i="1" s="1"/>
  <c r="AD2826" i="1"/>
  <c r="AI2755" i="1"/>
  <c r="AK2755" i="1"/>
  <c r="AL2755" i="1" s="1"/>
  <c r="AI2766" i="1"/>
  <c r="AK2766" i="1"/>
  <c r="AL2766" i="1" s="1"/>
  <c r="AD2804" i="1"/>
  <c r="AD2788" i="1"/>
  <c r="AK2772" i="1"/>
  <c r="AL2772" i="1" s="1"/>
  <c r="AD2772" i="1"/>
  <c r="AK2756" i="1"/>
  <c r="AL2756" i="1" s="1"/>
  <c r="AD2756" i="1"/>
  <c r="AK2740" i="1"/>
  <c r="AL2740" i="1" s="1"/>
  <c r="AD2740" i="1"/>
  <c r="AK2724" i="1"/>
  <c r="AL2724" i="1" s="1"/>
  <c r="AD2724" i="1"/>
  <c r="AK2708" i="1"/>
  <c r="AL2708" i="1" s="1"/>
  <c r="AD2708" i="1"/>
  <c r="AK2692" i="1"/>
  <c r="AL2692" i="1" s="1"/>
  <c r="AD2692" i="1"/>
  <c r="AK2676" i="1"/>
  <c r="AL2676" i="1" s="1"/>
  <c r="AK2675" i="1"/>
  <c r="AL2675" i="1" s="1"/>
  <c r="AI2674" i="1"/>
  <c r="AK2674" i="1"/>
  <c r="AL2674" i="1" s="1"/>
  <c r="AO2653" i="1"/>
  <c r="AP2653" i="1" s="1"/>
  <c r="AO2645" i="1"/>
  <c r="AP2645" i="1" s="1"/>
  <c r="AO2637" i="1"/>
  <c r="AP2637" i="1" s="1"/>
  <c r="AO2629" i="1"/>
  <c r="AP2629" i="1" s="1"/>
  <c r="AO2023" i="1"/>
  <c r="AP2023" i="1" s="1"/>
  <c r="AM2023" i="1"/>
  <c r="AI1037" i="1"/>
  <c r="AK1037" i="1"/>
  <c r="AL1037" i="1" s="1"/>
  <c r="AI1029" i="1"/>
  <c r="AK1029" i="1"/>
  <c r="AL1029" i="1" s="1"/>
  <c r="AK2739" i="1"/>
  <c r="AL2739" i="1" s="1"/>
  <c r="AK2734" i="1"/>
  <c r="AL2734" i="1" s="1"/>
  <c r="AK2723" i="1"/>
  <c r="AL2723" i="1" s="1"/>
  <c r="AK2718" i="1"/>
  <c r="AL2718" i="1" s="1"/>
  <c r="AK2707" i="1"/>
  <c r="AL2707" i="1" s="1"/>
  <c r="AK2702" i="1"/>
  <c r="AL2702" i="1" s="1"/>
  <c r="AK2691" i="1"/>
  <c r="AL2691" i="1" s="1"/>
  <c r="AK2686" i="1"/>
  <c r="AL2686" i="1" s="1"/>
  <c r="AO2654" i="1"/>
  <c r="AP2654" i="1" s="1"/>
  <c r="AO2646" i="1"/>
  <c r="AP2646" i="1" s="1"/>
  <c r="AO2638" i="1"/>
  <c r="AP2638" i="1" s="1"/>
  <c r="AO2630" i="1"/>
  <c r="AP2630" i="1" s="1"/>
  <c r="AK2445" i="1"/>
  <c r="AL2445" i="1" s="1"/>
  <c r="AI2445" i="1"/>
  <c r="AK1495" i="1"/>
  <c r="AL1495" i="1" s="1"/>
  <c r="AI1495" i="1"/>
  <c r="AM2322" i="1"/>
  <c r="AO2322" i="1"/>
  <c r="AP2322" i="1" s="1"/>
  <c r="AD2818" i="1"/>
  <c r="AK2802" i="1"/>
  <c r="AL2802" i="1" s="1"/>
  <c r="AD2802" i="1"/>
  <c r="AK2786" i="1"/>
  <c r="AL2786" i="1" s="1"/>
  <c r="AD2786" i="1"/>
  <c r="AK2770" i="1"/>
  <c r="AL2770" i="1" s="1"/>
  <c r="AD2770" i="1"/>
  <c r="AK2754" i="1"/>
  <c r="AL2754" i="1" s="1"/>
  <c r="AD2754" i="1"/>
  <c r="AK2738" i="1"/>
  <c r="AL2738" i="1" s="1"/>
  <c r="AD2738" i="1"/>
  <c r="AK2722" i="1"/>
  <c r="AL2722" i="1" s="1"/>
  <c r="AD2722" i="1"/>
  <c r="AK2706" i="1"/>
  <c r="AL2706" i="1" s="1"/>
  <c r="AD2706" i="1"/>
  <c r="AK2690" i="1"/>
  <c r="AL2690" i="1" s="1"/>
  <c r="AD2690" i="1"/>
  <c r="AO2648" i="1"/>
  <c r="AP2648" i="1" s="1"/>
  <c r="AO2640" i="1"/>
  <c r="AP2640" i="1" s="1"/>
  <c r="AO2632" i="1"/>
  <c r="AP2632" i="1" s="1"/>
  <c r="AM2521" i="1"/>
  <c r="AO2521" i="1"/>
  <c r="AP2521" i="1" s="1"/>
  <c r="AM2298" i="1"/>
  <c r="AO2298" i="1"/>
  <c r="AP2298" i="1" s="1"/>
  <c r="AM2273" i="1"/>
  <c r="AO2273" i="1"/>
  <c r="AP2273" i="1" s="1"/>
  <c r="AM2212" i="1"/>
  <c r="AO2212" i="1"/>
  <c r="AP2212" i="1" s="1"/>
  <c r="AI1672" i="1"/>
  <c r="AK1672" i="1"/>
  <c r="AL1672" i="1" s="1"/>
  <c r="AM1652" i="1"/>
  <c r="AO1652" i="1"/>
  <c r="AP1652" i="1" s="1"/>
  <c r="AD2796" i="1"/>
  <c r="AD2780" i="1"/>
  <c r="AK2764" i="1"/>
  <c r="AL2764" i="1" s="1"/>
  <c r="AD2764" i="1"/>
  <c r="AK2748" i="1"/>
  <c r="AL2748" i="1" s="1"/>
  <c r="AD2748" i="1"/>
  <c r="AK2732" i="1"/>
  <c r="AL2732" i="1" s="1"/>
  <c r="AD2732" i="1"/>
  <c r="AK2716" i="1"/>
  <c r="AL2716" i="1" s="1"/>
  <c r="AD2716" i="1"/>
  <c r="AK2700" i="1"/>
  <c r="AL2700" i="1" s="1"/>
  <c r="AD2700" i="1"/>
  <c r="AK2684" i="1"/>
  <c r="AL2684" i="1" s="1"/>
  <c r="AD2684" i="1"/>
  <c r="AK2670" i="1"/>
  <c r="AL2670" i="1" s="1"/>
  <c r="AD2670" i="1"/>
  <c r="AO2649" i="1"/>
  <c r="AP2649" i="1" s="1"/>
  <c r="AO2641" i="1"/>
  <c r="AP2641" i="1" s="1"/>
  <c r="AO2633" i="1"/>
  <c r="AP2633" i="1" s="1"/>
  <c r="AM2249" i="1"/>
  <c r="AO2249" i="1"/>
  <c r="AP2249" i="1" s="1"/>
  <c r="AK2758" i="1"/>
  <c r="AL2758" i="1" s="1"/>
  <c r="AK2747" i="1"/>
  <c r="AL2747" i="1" s="1"/>
  <c r="AK2742" i="1"/>
  <c r="AL2742" i="1" s="1"/>
  <c r="AK2731" i="1"/>
  <c r="AL2731" i="1" s="1"/>
  <c r="AK2726" i="1"/>
  <c r="AL2726" i="1" s="1"/>
  <c r="AK2715" i="1"/>
  <c r="AL2715" i="1" s="1"/>
  <c r="AK2710" i="1"/>
  <c r="AL2710" i="1" s="1"/>
  <c r="AK2699" i="1"/>
  <c r="AL2699" i="1" s="1"/>
  <c r="AK2694" i="1"/>
  <c r="AL2694" i="1" s="1"/>
  <c r="AK2683" i="1"/>
  <c r="AL2683" i="1" s="1"/>
  <c r="AK2678" i="1"/>
  <c r="AL2678" i="1" s="1"/>
  <c r="AO2659" i="1"/>
  <c r="AP2659" i="1" s="1"/>
  <c r="AO2650" i="1"/>
  <c r="AP2650" i="1" s="1"/>
  <c r="AO2642" i="1"/>
  <c r="AP2642" i="1" s="1"/>
  <c r="AO2634" i="1"/>
  <c r="AP2634" i="1" s="1"/>
  <c r="AO2626" i="1"/>
  <c r="AP2626" i="1" s="1"/>
  <c r="AK2493" i="1"/>
  <c r="AL2493" i="1" s="1"/>
  <c r="AI2493" i="1"/>
  <c r="AM2328" i="1"/>
  <c r="AO2328" i="1"/>
  <c r="AP2328" i="1" s="1"/>
  <c r="AK2008" i="1"/>
  <c r="AL2008" i="1" s="1"/>
  <c r="AI2008" i="1"/>
  <c r="AK1778" i="1"/>
  <c r="AL1778" i="1" s="1"/>
  <c r="AI1778" i="1"/>
  <c r="AM2527" i="1"/>
  <c r="AO2527" i="1"/>
  <c r="AP2527" i="1" s="1"/>
  <c r="AM2310" i="1"/>
  <c r="AO2310" i="1"/>
  <c r="AP2310" i="1" s="1"/>
  <c r="AM2164" i="1"/>
  <c r="AO2164" i="1"/>
  <c r="AP2164" i="1" s="1"/>
  <c r="AK2810" i="1"/>
  <c r="AL2810" i="1" s="1"/>
  <c r="AD2810" i="1"/>
  <c r="AK2794" i="1"/>
  <c r="AL2794" i="1" s="1"/>
  <c r="AD2794" i="1"/>
  <c r="AK2778" i="1"/>
  <c r="AL2778" i="1" s="1"/>
  <c r="AD2778" i="1"/>
  <c r="AK2762" i="1"/>
  <c r="AL2762" i="1" s="1"/>
  <c r="AD2762" i="1"/>
  <c r="AK2746" i="1"/>
  <c r="AL2746" i="1" s="1"/>
  <c r="AD2746" i="1"/>
  <c r="AK2730" i="1"/>
  <c r="AL2730" i="1" s="1"/>
  <c r="AD2730" i="1"/>
  <c r="AK2714" i="1"/>
  <c r="AL2714" i="1" s="1"/>
  <c r="AD2714" i="1"/>
  <c r="AK2698" i="1"/>
  <c r="AL2698" i="1" s="1"/>
  <c r="AD2698" i="1"/>
  <c r="AK2682" i="1"/>
  <c r="AL2682" i="1" s="1"/>
  <c r="AD2682" i="1"/>
  <c r="AD2676" i="1"/>
  <c r="AK2668" i="1"/>
  <c r="AL2668" i="1" s="1"/>
  <c r="AD2668" i="1"/>
  <c r="AO2652" i="1"/>
  <c r="AP2652" i="1" s="1"/>
  <c r="AO2644" i="1"/>
  <c r="AP2644" i="1" s="1"/>
  <c r="AO2636" i="1"/>
  <c r="AP2636" i="1" s="1"/>
  <c r="AO2628" i="1"/>
  <c r="AP2628" i="1" s="1"/>
  <c r="AM2508" i="1"/>
  <c r="AO2508" i="1"/>
  <c r="AP2508" i="1" s="1"/>
  <c r="AM2285" i="1"/>
  <c r="AO2285" i="1"/>
  <c r="AP2285" i="1" s="1"/>
  <c r="AM2261" i="1"/>
  <c r="AO2261" i="1"/>
  <c r="AP2261" i="1" s="1"/>
  <c r="AM2174" i="1"/>
  <c r="AO2174" i="1"/>
  <c r="AP2174" i="1" s="1"/>
  <c r="AO2529" i="1"/>
  <c r="AP2529" i="1" s="1"/>
  <c r="AO2516" i="1"/>
  <c r="AP2516" i="1" s="1"/>
  <c r="AO2317" i="1"/>
  <c r="AP2317" i="1" s="1"/>
  <c r="AO2305" i="1"/>
  <c r="AP2305" i="1" s="1"/>
  <c r="AO2293" i="1"/>
  <c r="AP2293" i="1" s="1"/>
  <c r="AO2281" i="1"/>
  <c r="AP2281" i="1" s="1"/>
  <c r="AO2256" i="1"/>
  <c r="AP2256" i="1" s="1"/>
  <c r="AO2244" i="1"/>
  <c r="AP2244" i="1" s="1"/>
  <c r="AO2238" i="1"/>
  <c r="AP2238" i="1" s="1"/>
  <c r="AO2196" i="1"/>
  <c r="AP2196" i="1" s="1"/>
  <c r="AO1791" i="1"/>
  <c r="AP1791" i="1" s="1"/>
  <c r="AM1791" i="1"/>
  <c r="AI1624" i="1"/>
  <c r="AK1624" i="1"/>
  <c r="AL1624" i="1" s="1"/>
  <c r="AM1525" i="1"/>
  <c r="AO1525" i="1"/>
  <c r="AP1525" i="1" s="1"/>
  <c r="AD2523" i="1"/>
  <c r="AD2504" i="1"/>
  <c r="AD2247" i="1"/>
  <c r="AD2204" i="1"/>
  <c r="AD2183" i="1"/>
  <c r="AD2182" i="1"/>
  <c r="AD2151" i="1"/>
  <c r="AD2130" i="1"/>
  <c r="AD2119" i="1"/>
  <c r="AD2098" i="1"/>
  <c r="AI2024" i="1"/>
  <c r="AO2011" i="1"/>
  <c r="AP2011" i="1" s="1"/>
  <c r="AM2011" i="1"/>
  <c r="AO1760" i="1"/>
  <c r="AP1760" i="1" s="1"/>
  <c r="AM1760" i="1"/>
  <c r="AM1654" i="1"/>
  <c r="AO1654" i="1"/>
  <c r="AP1654" i="1" s="1"/>
  <c r="AO1584" i="1"/>
  <c r="AP1584" i="1" s="1"/>
  <c r="AM1584" i="1"/>
  <c r="AI1577" i="1"/>
  <c r="AK1577" i="1"/>
  <c r="AL1577" i="1" s="1"/>
  <c r="AI1561" i="1"/>
  <c r="AK1561" i="1"/>
  <c r="AL1561" i="1" s="1"/>
  <c r="AO1519" i="1"/>
  <c r="AP1519" i="1" s="1"/>
  <c r="AM1519" i="1"/>
  <c r="AI1497" i="1"/>
  <c r="AK1497" i="1"/>
  <c r="AL1497" i="1" s="1"/>
  <c r="AO2524" i="1"/>
  <c r="AP2524" i="1" s="1"/>
  <c r="AO2511" i="1"/>
  <c r="AP2511" i="1" s="1"/>
  <c r="AO2505" i="1"/>
  <c r="AP2505" i="1" s="1"/>
  <c r="AI2477" i="1"/>
  <c r="AI2437" i="1"/>
  <c r="AO2325" i="1"/>
  <c r="AP2325" i="1" s="1"/>
  <c r="AO2313" i="1"/>
  <c r="AP2313" i="1" s="1"/>
  <c r="AO2288" i="1"/>
  <c r="AP2288" i="1" s="1"/>
  <c r="AO2276" i="1"/>
  <c r="AP2276" i="1" s="1"/>
  <c r="AO2270" i="1"/>
  <c r="AP2270" i="1" s="1"/>
  <c r="AO2264" i="1"/>
  <c r="AP2264" i="1" s="1"/>
  <c r="AO2258" i="1"/>
  <c r="AP2258" i="1" s="1"/>
  <c r="AO2246" i="1"/>
  <c r="AP2246" i="1" s="1"/>
  <c r="AO2216" i="1"/>
  <c r="AP2216" i="1" s="1"/>
  <c r="AO2204" i="1"/>
  <c r="AP2204" i="1" s="1"/>
  <c r="AD2188" i="1"/>
  <c r="AO2182" i="1"/>
  <c r="AP2182" i="1" s="1"/>
  <c r="AD2142" i="1"/>
  <c r="AD2131" i="1"/>
  <c r="AD2110" i="1"/>
  <c r="AD2099" i="1"/>
  <c r="AD2042" i="1"/>
  <c r="AD2038" i="1"/>
  <c r="AD2034" i="1"/>
  <c r="AM2027" i="1"/>
  <c r="AK1792" i="1"/>
  <c r="AL1792" i="1" s="1"/>
  <c r="AI1792" i="1"/>
  <c r="AI1634" i="1"/>
  <c r="AK1634" i="1"/>
  <c r="AL1634" i="1" s="1"/>
  <c r="AI1498" i="1"/>
  <c r="AK1498" i="1"/>
  <c r="AL1498" i="1" s="1"/>
  <c r="AM1483" i="1"/>
  <c r="AO1483" i="1"/>
  <c r="AP1483" i="1" s="1"/>
  <c r="AO2531" i="1"/>
  <c r="AP2531" i="1" s="1"/>
  <c r="AO2525" i="1"/>
  <c r="AP2525" i="1" s="1"/>
  <c r="AO2512" i="1"/>
  <c r="AP2512" i="1" s="1"/>
  <c r="AO2326" i="1"/>
  <c r="AP2326" i="1" s="1"/>
  <c r="AO2314" i="1"/>
  <c r="AP2314" i="1" s="1"/>
  <c r="AO2301" i="1"/>
  <c r="AP2301" i="1" s="1"/>
  <c r="AO2289" i="1"/>
  <c r="AP2289" i="1" s="1"/>
  <c r="AO2277" i="1"/>
  <c r="AP2277" i="1" s="1"/>
  <c r="AO2265" i="1"/>
  <c r="AP2265" i="1" s="1"/>
  <c r="AK1794" i="1"/>
  <c r="AL1794" i="1" s="1"/>
  <c r="AI1794" i="1"/>
  <c r="AK1761" i="1"/>
  <c r="AL1761" i="1" s="1"/>
  <c r="AI1761" i="1"/>
  <c r="AO1600" i="1"/>
  <c r="AP1600" i="1" s="1"/>
  <c r="AM1600" i="1"/>
  <c r="AM1587" i="1"/>
  <c r="AO1587" i="1"/>
  <c r="AP1587" i="1" s="1"/>
  <c r="AI1246" i="1"/>
  <c r="AK1246" i="1"/>
  <c r="AL1246" i="1" s="1"/>
  <c r="AO2241" i="1"/>
  <c r="AP2241" i="1" s="1"/>
  <c r="AM2054" i="1"/>
  <c r="AI2040" i="1"/>
  <c r="AM2039" i="1"/>
  <c r="AI2036" i="1"/>
  <c r="AM2035" i="1"/>
  <c r="AI2032" i="1"/>
  <c r="AM2031" i="1"/>
  <c r="AM2015" i="1"/>
  <c r="AK1819" i="1"/>
  <c r="AL1819" i="1" s="1"/>
  <c r="AI1819" i="1"/>
  <c r="AO1775" i="1"/>
  <c r="AP1775" i="1" s="1"/>
  <c r="AM1775" i="1"/>
  <c r="AI1666" i="1"/>
  <c r="AK1666" i="1"/>
  <c r="AL1666" i="1" s="1"/>
  <c r="AM1631" i="1"/>
  <c r="AO1631" i="1"/>
  <c r="AP1631" i="1" s="1"/>
  <c r="AM1522" i="1"/>
  <c r="AO1522" i="1"/>
  <c r="AP1522" i="1" s="1"/>
  <c r="AD2520" i="1"/>
  <c r="AD2507" i="1"/>
  <c r="AI2465" i="1"/>
  <c r="AI2443" i="1"/>
  <c r="AD2250" i="1"/>
  <c r="AD2213" i="1"/>
  <c r="AD2212" i="1"/>
  <c r="AD2185" i="1"/>
  <c r="AD2175" i="1"/>
  <c r="AD2146" i="1"/>
  <c r="AD2135" i="1"/>
  <c r="AD2114" i="1"/>
  <c r="AD2103" i="1"/>
  <c r="AO2007" i="1"/>
  <c r="AP2007" i="1" s="1"/>
  <c r="AM2007" i="1"/>
  <c r="AO1556" i="1"/>
  <c r="AP1556" i="1" s="1"/>
  <c r="AM1556" i="1"/>
  <c r="AM1494" i="1"/>
  <c r="AO1494" i="1"/>
  <c r="AP1494" i="1" s="1"/>
  <c r="AD2674" i="1"/>
  <c r="AD2658" i="1"/>
  <c r="AD2527" i="1"/>
  <c r="AD2508" i="1"/>
  <c r="AI2501" i="1"/>
  <c r="AI2461" i="1"/>
  <c r="AD2423" i="1"/>
  <c r="AD2251" i="1"/>
  <c r="AD2238" i="1"/>
  <c r="AD2228" i="1"/>
  <c r="AD2222" i="1"/>
  <c r="AD2176" i="1"/>
  <c r="AD2166" i="1"/>
  <c r="AD2158" i="1"/>
  <c r="AD2147" i="1"/>
  <c r="AD2126" i="1"/>
  <c r="AD2115" i="1"/>
  <c r="AD2094" i="1"/>
  <c r="AD2077" i="1"/>
  <c r="AM2019" i="1"/>
  <c r="AO1824" i="1"/>
  <c r="AP1824" i="1" s="1"/>
  <c r="AM1824" i="1"/>
  <c r="AK1776" i="1"/>
  <c r="AL1776" i="1" s="1"/>
  <c r="AI1776" i="1"/>
  <c r="AM1663" i="1"/>
  <c r="AO1663" i="1"/>
  <c r="AP1663" i="1" s="1"/>
  <c r="AK1648" i="1"/>
  <c r="AL1648" i="1" s="1"/>
  <c r="AI1648" i="1"/>
  <c r="AD2090" i="1"/>
  <c r="AD2081" i="1"/>
  <c r="AD2073" i="1"/>
  <c r="AD2065" i="1"/>
  <c r="AD2049" i="1"/>
  <c r="AK1682" i="1"/>
  <c r="AL1682" i="1" s="1"/>
  <c r="AO1680" i="1"/>
  <c r="AP1680" i="1" s="1"/>
  <c r="AK1676" i="1"/>
  <c r="AL1676" i="1" s="1"/>
  <c r="AO1675" i="1"/>
  <c r="AP1675" i="1" s="1"/>
  <c r="AK1663" i="1"/>
  <c r="AL1663" i="1" s="1"/>
  <c r="AK1662" i="1"/>
  <c r="AL1662" i="1" s="1"/>
  <c r="AK1654" i="1"/>
  <c r="AL1654" i="1" s="1"/>
  <c r="AK1631" i="1"/>
  <c r="AL1631" i="1" s="1"/>
  <c r="AK1623" i="1"/>
  <c r="AL1623" i="1" s="1"/>
  <c r="AK1616" i="1"/>
  <c r="AL1616" i="1" s="1"/>
  <c r="AK1604" i="1"/>
  <c r="AL1604" i="1" s="1"/>
  <c r="AO1566" i="1"/>
  <c r="AP1566" i="1" s="1"/>
  <c r="AK1554" i="1"/>
  <c r="AL1554" i="1" s="1"/>
  <c r="AK1551" i="1"/>
  <c r="AL1551" i="1" s="1"/>
  <c r="AK1549" i="1"/>
  <c r="AL1549" i="1" s="1"/>
  <c r="AI1297" i="1"/>
  <c r="AK1297" i="1"/>
  <c r="AL1297" i="1" s="1"/>
  <c r="AI1251" i="1"/>
  <c r="AK1251" i="1"/>
  <c r="AL1251" i="1" s="1"/>
  <c r="AM1238" i="1"/>
  <c r="AO1238" i="1"/>
  <c r="AP1238" i="1" s="1"/>
  <c r="AI1198" i="1"/>
  <c r="AK1198" i="1"/>
  <c r="AL1198" i="1" s="1"/>
  <c r="AI1125" i="1"/>
  <c r="AK1125" i="1"/>
  <c r="AL1125" i="1" s="1"/>
  <c r="AI1038" i="1"/>
  <c r="AK1038" i="1"/>
  <c r="AL1038" i="1" s="1"/>
  <c r="AI1030" i="1"/>
  <c r="AK1030" i="1"/>
  <c r="AL1030" i="1" s="1"/>
  <c r="AD2030" i="1"/>
  <c r="AD2026" i="1"/>
  <c r="AD2022" i="1"/>
  <c r="AD2018" i="1"/>
  <c r="AD2014" i="1"/>
  <c r="AD2010" i="1"/>
  <c r="AD2006" i="1"/>
  <c r="AD2002" i="1"/>
  <c r="AD1998" i="1"/>
  <c r="AD1994" i="1"/>
  <c r="AD1990" i="1"/>
  <c r="AD1986" i="1"/>
  <c r="AD1982" i="1"/>
  <c r="AD1978" i="1"/>
  <c r="AD1974" i="1"/>
  <c r="AD1970" i="1"/>
  <c r="AD1966" i="1"/>
  <c r="AD1962" i="1"/>
  <c r="AD1958" i="1"/>
  <c r="AD1954" i="1"/>
  <c r="AD1950" i="1"/>
  <c r="AD1946" i="1"/>
  <c r="AD1942" i="1"/>
  <c r="AD1938" i="1"/>
  <c r="AD1934" i="1"/>
  <c r="AD1930" i="1"/>
  <c r="AD1926" i="1"/>
  <c r="AD1922" i="1"/>
  <c r="AD1814" i="1"/>
  <c r="AD1806" i="1"/>
  <c r="AD1798" i="1"/>
  <c r="AD1782" i="1"/>
  <c r="AD1766" i="1"/>
  <c r="AD1650" i="1"/>
  <c r="AD1564" i="1"/>
  <c r="AD1508" i="1"/>
  <c r="AI1447" i="1"/>
  <c r="AK1447" i="1"/>
  <c r="AL1447" i="1" s="1"/>
  <c r="AI1406" i="1"/>
  <c r="AK1406" i="1"/>
  <c r="AL1406" i="1" s="1"/>
  <c r="AI1338" i="1"/>
  <c r="AK1338" i="1"/>
  <c r="AL1338" i="1" s="1"/>
  <c r="AI1298" i="1"/>
  <c r="AK1298" i="1"/>
  <c r="AL1298" i="1" s="1"/>
  <c r="AM1293" i="1"/>
  <c r="AO1293" i="1"/>
  <c r="AP1293" i="1" s="1"/>
  <c r="AI1143" i="1"/>
  <c r="AK1143" i="1"/>
  <c r="AL1143" i="1" s="1"/>
  <c r="AI1031" i="1"/>
  <c r="AK1031" i="1"/>
  <c r="AL1031" i="1" s="1"/>
  <c r="AI1829" i="1"/>
  <c r="AI1828" i="1"/>
  <c r="AK1675" i="1"/>
  <c r="AL1675" i="1" s="1"/>
  <c r="AO1648" i="1"/>
  <c r="AP1648" i="1" s="1"/>
  <c r="AK1639" i="1"/>
  <c r="AL1639" i="1" s="1"/>
  <c r="AI1628" i="1"/>
  <c r="AO1627" i="1"/>
  <c r="AP1627" i="1" s="1"/>
  <c r="AK1620" i="1"/>
  <c r="AL1620" i="1" s="1"/>
  <c r="AO1598" i="1"/>
  <c r="AP1598" i="1" s="1"/>
  <c r="AO1588" i="1"/>
  <c r="AP1588" i="1" s="1"/>
  <c r="AI1547" i="1"/>
  <c r="AI1507" i="1"/>
  <c r="AM1486" i="1"/>
  <c r="AO1486" i="1"/>
  <c r="AP1486" i="1" s="1"/>
  <c r="AM1244" i="1"/>
  <c r="AO1244" i="1"/>
  <c r="AP1244" i="1" s="1"/>
  <c r="AI1032" i="1"/>
  <c r="AK1032" i="1"/>
  <c r="AL1032" i="1" s="1"/>
  <c r="AI1024" i="1"/>
  <c r="AK1024" i="1"/>
  <c r="AL1024" i="1" s="1"/>
  <c r="AI2004" i="1"/>
  <c r="AM2003" i="1"/>
  <c r="AI2000" i="1"/>
  <c r="AM1999" i="1"/>
  <c r="AI1996" i="1"/>
  <c r="AM1995" i="1"/>
  <c r="AI1992" i="1"/>
  <c r="AM1991" i="1"/>
  <c r="AI1988" i="1"/>
  <c r="AM1987" i="1"/>
  <c r="AI1984" i="1"/>
  <c r="AM1983" i="1"/>
  <c r="AD1618" i="1"/>
  <c r="AD1613" i="1"/>
  <c r="AD1606" i="1"/>
  <c r="AD1590" i="1"/>
  <c r="AD1575" i="1"/>
  <c r="AD1573" i="1"/>
  <c r="AI1571" i="1"/>
  <c r="AM1563" i="1"/>
  <c r="AM1540" i="1"/>
  <c r="AM1539" i="1"/>
  <c r="AD1537" i="1"/>
  <c r="AD1536" i="1"/>
  <c r="AO1511" i="1"/>
  <c r="AP1511" i="1" s="1"/>
  <c r="AI1500" i="1"/>
  <c r="AI1334" i="1"/>
  <c r="AK1334" i="1"/>
  <c r="AL1334" i="1" s="1"/>
  <c r="AK1301" i="1"/>
  <c r="AL1301" i="1" s="1"/>
  <c r="AM1294" i="1"/>
  <c r="AO1294" i="1"/>
  <c r="AP1294" i="1" s="1"/>
  <c r="AM1214" i="1"/>
  <c r="AO1214" i="1"/>
  <c r="AP1214" i="1" s="1"/>
  <c r="AI1033" i="1"/>
  <c r="AK1033" i="1"/>
  <c r="AL1033" i="1" s="1"/>
  <c r="AI1025" i="1"/>
  <c r="AK1025" i="1"/>
  <c r="AL1025" i="1" s="1"/>
  <c r="AD2069" i="1"/>
  <c r="AD2061" i="1"/>
  <c r="AD1906" i="1"/>
  <c r="AD1905" i="1"/>
  <c r="AD1890" i="1"/>
  <c r="AD1889" i="1"/>
  <c r="AD1874" i="1"/>
  <c r="AD1873" i="1"/>
  <c r="AD1858" i="1"/>
  <c r="AD1857" i="1"/>
  <c r="AD1837" i="1"/>
  <c r="AD1819" i="1"/>
  <c r="AD1817" i="1"/>
  <c r="AD1809" i="1"/>
  <c r="AD1794" i="1"/>
  <c r="AD1788" i="1"/>
  <c r="AD1778" i="1"/>
  <c r="AD1772" i="1"/>
  <c r="AD1763" i="1"/>
  <c r="AD1685" i="1"/>
  <c r="AK1680" i="1"/>
  <c r="AL1680" i="1" s="1"/>
  <c r="AM1677" i="1"/>
  <c r="AO1672" i="1"/>
  <c r="AP1672" i="1" s="1"/>
  <c r="AK1659" i="1"/>
  <c r="AL1659" i="1" s="1"/>
  <c r="AO1658" i="1"/>
  <c r="AP1658" i="1" s="1"/>
  <c r="AO1643" i="1"/>
  <c r="AP1643" i="1" s="1"/>
  <c r="AO1616" i="1"/>
  <c r="AP1616" i="1" s="1"/>
  <c r="AO1610" i="1"/>
  <c r="AP1610" i="1" s="1"/>
  <c r="AK1606" i="1"/>
  <c r="AL1606" i="1" s="1"/>
  <c r="AO1604" i="1"/>
  <c r="AP1604" i="1" s="1"/>
  <c r="AM1582" i="1"/>
  <c r="AM1575" i="1"/>
  <c r="AK1566" i="1"/>
  <c r="AL1566" i="1" s="1"/>
  <c r="AM1562" i="1"/>
  <c r="AO1538" i="1"/>
  <c r="AP1538" i="1" s="1"/>
  <c r="AM1536" i="1"/>
  <c r="AK1531" i="1"/>
  <c r="AL1531" i="1" s="1"/>
  <c r="AO1530" i="1"/>
  <c r="AP1530" i="1" s="1"/>
  <c r="AI1528" i="1"/>
  <c r="AO1526" i="1"/>
  <c r="AP1526" i="1" s="1"/>
  <c r="AD1520" i="1"/>
  <c r="AK1518" i="1"/>
  <c r="AL1518" i="1" s="1"/>
  <c r="AK1517" i="1"/>
  <c r="AL1517" i="1" s="1"/>
  <c r="AM1515" i="1"/>
  <c r="AK1499" i="1"/>
  <c r="AL1499" i="1" s="1"/>
  <c r="AD1496" i="1"/>
  <c r="AO1491" i="1"/>
  <c r="AP1491" i="1" s="1"/>
  <c r="AD1483" i="1"/>
  <c r="AM1317" i="1"/>
  <c r="AO1317" i="1"/>
  <c r="AP1317" i="1" s="1"/>
  <c r="AM1287" i="1"/>
  <c r="AO1287" i="1"/>
  <c r="AP1287" i="1" s="1"/>
  <c r="AM1268" i="1"/>
  <c r="AO1268" i="1"/>
  <c r="AP1268" i="1" s="1"/>
  <c r="AM1215" i="1"/>
  <c r="AO1215" i="1"/>
  <c r="AP1215" i="1" s="1"/>
  <c r="AI1200" i="1"/>
  <c r="AK1200" i="1"/>
  <c r="AL1200" i="1" s="1"/>
  <c r="AI1194" i="1"/>
  <c r="AK1194" i="1"/>
  <c r="AL1194" i="1" s="1"/>
  <c r="AI1034" i="1"/>
  <c r="AK1034" i="1"/>
  <c r="AL1034" i="1" s="1"/>
  <c r="AI1026" i="1"/>
  <c r="AK1026" i="1"/>
  <c r="AL1026" i="1" s="1"/>
  <c r="AD2086" i="1"/>
  <c r="AD2078" i="1"/>
  <c r="AD2070" i="1"/>
  <c r="AD2062" i="1"/>
  <c r="AI2057" i="1"/>
  <c r="AD1846" i="1"/>
  <c r="AD1826" i="1"/>
  <c r="AD1825" i="1"/>
  <c r="AD1823" i="1"/>
  <c r="AD1802" i="1"/>
  <c r="AD1789" i="1"/>
  <c r="AD1773" i="1"/>
  <c r="AD1689" i="1"/>
  <c r="AD1665" i="1"/>
  <c r="AD1633" i="1"/>
  <c r="AD1561" i="1"/>
  <c r="AD1379" i="1"/>
  <c r="AI1346" i="1"/>
  <c r="AK1346" i="1"/>
  <c r="AL1346" i="1" s="1"/>
  <c r="AM1269" i="1"/>
  <c r="AO1269" i="1"/>
  <c r="AP1269" i="1" s="1"/>
  <c r="AM1241" i="1"/>
  <c r="AO1241" i="1"/>
  <c r="AP1241" i="1" s="1"/>
  <c r="AI1201" i="1"/>
  <c r="AK1201" i="1"/>
  <c r="AL1201" i="1" s="1"/>
  <c r="AM1116" i="1"/>
  <c r="AO1116" i="1"/>
  <c r="AP1116" i="1" s="1"/>
  <c r="AI1035" i="1"/>
  <c r="AK1035" i="1"/>
  <c r="AL1035" i="1" s="1"/>
  <c r="AI1027" i="1"/>
  <c r="AK1027" i="1"/>
  <c r="AL1027" i="1" s="1"/>
  <c r="AD1910" i="1"/>
  <c r="AD1909" i="1"/>
  <c r="AD1894" i="1"/>
  <c r="AD1893" i="1"/>
  <c r="AD1878" i="1"/>
  <c r="AD1877" i="1"/>
  <c r="AD1862" i="1"/>
  <c r="AD1861" i="1"/>
  <c r="AD1829" i="1"/>
  <c r="AD1828" i="1"/>
  <c r="AI1539" i="1"/>
  <c r="AI1516" i="1"/>
  <c r="AI1512" i="1"/>
  <c r="AM1495" i="1"/>
  <c r="AM1305" i="1"/>
  <c r="AO1305" i="1"/>
  <c r="AP1305" i="1" s="1"/>
  <c r="AM1270" i="1"/>
  <c r="AO1270" i="1"/>
  <c r="AP1270" i="1" s="1"/>
  <c r="AM1263" i="1"/>
  <c r="AO1263" i="1"/>
  <c r="AP1263" i="1" s="1"/>
  <c r="AM1218" i="1"/>
  <c r="AO1218" i="1"/>
  <c r="AP1218" i="1" s="1"/>
  <c r="AM1202" i="1"/>
  <c r="AO1202" i="1"/>
  <c r="AP1202" i="1" s="1"/>
  <c r="AI1036" i="1"/>
  <c r="AK1036" i="1"/>
  <c r="AL1036" i="1" s="1"/>
  <c r="AI1028" i="1"/>
  <c r="AK1028" i="1"/>
  <c r="AL1028" i="1" s="1"/>
  <c r="AD1427" i="1"/>
  <c r="AD1409" i="1"/>
  <c r="AD1408" i="1"/>
  <c r="AD1407" i="1"/>
  <c r="AD1348" i="1"/>
  <c r="AD1335" i="1"/>
  <c r="AD1306" i="1"/>
  <c r="AD1303" i="1"/>
  <c r="AO1302" i="1"/>
  <c r="AP1302" i="1" s="1"/>
  <c r="AO1301" i="1"/>
  <c r="AP1301" i="1" s="1"/>
  <c r="AD1297" i="1"/>
  <c r="AK1294" i="1"/>
  <c r="AL1294" i="1" s="1"/>
  <c r="AK1293" i="1"/>
  <c r="AL1293" i="1" s="1"/>
  <c r="AD1268" i="1"/>
  <c r="AK1262" i="1"/>
  <c r="AL1262" i="1" s="1"/>
  <c r="AK1261" i="1"/>
  <c r="AL1261" i="1" s="1"/>
  <c r="AD1244" i="1"/>
  <c r="AD1243" i="1"/>
  <c r="AO1242" i="1"/>
  <c r="AP1242" i="1" s="1"/>
  <c r="AD1242" i="1"/>
  <c r="AO1228" i="1"/>
  <c r="AP1228" i="1" s="1"/>
  <c r="AK1226" i="1"/>
  <c r="AL1226" i="1" s="1"/>
  <c r="AO1222" i="1"/>
  <c r="AP1222" i="1" s="1"/>
  <c r="AK1221" i="1"/>
  <c r="AL1221" i="1" s="1"/>
  <c r="AK1218" i="1"/>
  <c r="AL1218" i="1" s="1"/>
  <c r="AK1214" i="1"/>
  <c r="AL1214" i="1" s="1"/>
  <c r="AD1213" i="1"/>
  <c r="AD1201" i="1"/>
  <c r="AO1199" i="1"/>
  <c r="AP1199" i="1" s="1"/>
  <c r="AO1197" i="1"/>
  <c r="AP1197" i="1" s="1"/>
  <c r="AD1183" i="1"/>
  <c r="AD1173" i="1"/>
  <c r="AD1162" i="1"/>
  <c r="AO1128" i="1"/>
  <c r="AP1128" i="1" s="1"/>
  <c r="AD1047" i="1"/>
  <c r="AD1429" i="1"/>
  <c r="AD1391" i="1"/>
  <c r="AD1369" i="1"/>
  <c r="AD1363" i="1"/>
  <c r="AD1355" i="1"/>
  <c r="AD1281" i="1"/>
  <c r="AD1273" i="1"/>
  <c r="AD1212" i="1"/>
  <c r="AD1197" i="1"/>
  <c r="AD1184" i="1"/>
  <c r="AD1164" i="1"/>
  <c r="AD1163" i="1"/>
  <c r="AD1138" i="1"/>
  <c r="AD1130" i="1"/>
  <c r="AD1055" i="1"/>
  <c r="AD1048" i="1"/>
  <c r="AD1020" i="1"/>
  <c r="AM1019" i="1"/>
  <c r="AD1115" i="1"/>
  <c r="AD1114" i="1"/>
  <c r="AK1040" i="1"/>
  <c r="AL1040" i="1" s="1"/>
  <c r="AD1413" i="1"/>
  <c r="AD1412" i="1"/>
  <c r="AD1401" i="1"/>
  <c r="AD1395" i="1"/>
  <c r="AD1373" i="1"/>
  <c r="AD1359" i="1"/>
  <c r="AD1329" i="1"/>
  <c r="AO1321" i="1"/>
  <c r="AP1321" i="1" s="1"/>
  <c r="AD1290" i="1"/>
  <c r="AD1285" i="1"/>
  <c r="AD1283" i="1"/>
  <c r="AK1282" i="1"/>
  <c r="AL1282" i="1" s="1"/>
  <c r="AD1278" i="1"/>
  <c r="AD1258" i="1"/>
  <c r="AD1249" i="1"/>
  <c r="AK1235" i="1"/>
  <c r="AL1235" i="1" s="1"/>
  <c r="AK1233" i="1"/>
  <c r="AL1233" i="1" s="1"/>
  <c r="AK1232" i="1"/>
  <c r="AL1232" i="1" s="1"/>
  <c r="AO1229" i="1"/>
  <c r="AP1229" i="1" s="1"/>
  <c r="AK1211" i="1"/>
  <c r="AL1211" i="1" s="1"/>
  <c r="AK1210" i="1"/>
  <c r="AL1210" i="1" s="1"/>
  <c r="AO1206" i="1"/>
  <c r="AP1206" i="1" s="1"/>
  <c r="AK1205" i="1"/>
  <c r="AL1205" i="1" s="1"/>
  <c r="AD1195" i="1"/>
  <c r="AO1194" i="1"/>
  <c r="AP1194" i="1" s="1"/>
  <c r="AD1194" i="1"/>
  <c r="AD1189" i="1"/>
  <c r="AK1187" i="1"/>
  <c r="AL1187" i="1" s="1"/>
  <c r="AD1179" i="1"/>
  <c r="AD1167" i="1"/>
  <c r="AD1157" i="1"/>
  <c r="AK1113" i="1"/>
  <c r="AL1113" i="1" s="1"/>
  <c r="AD1051" i="1"/>
  <c r="AD1043" i="1"/>
  <c r="AK1041" i="1"/>
  <c r="AL1041" i="1" s="1"/>
  <c r="AD1458" i="1"/>
  <c r="AD1457" i="1"/>
  <c r="AD1450" i="1"/>
  <c r="AD1431" i="1"/>
  <c r="AD1426" i="1"/>
  <c r="AK1358" i="1"/>
  <c r="AL1358" i="1" s="1"/>
  <c r="AD1339" i="1"/>
  <c r="AK1310" i="1"/>
  <c r="AL1310" i="1" s="1"/>
  <c r="AK1309" i="1"/>
  <c r="AL1309" i="1" s="1"/>
  <c r="AO1290" i="1"/>
  <c r="AP1290" i="1" s="1"/>
  <c r="AO1289" i="1"/>
  <c r="AP1289" i="1" s="1"/>
  <c r="AD1286" i="1"/>
  <c r="AK1283" i="1"/>
  <c r="AL1283" i="1" s="1"/>
  <c r="AO1277" i="1"/>
  <c r="AP1277" i="1" s="1"/>
  <c r="AO1258" i="1"/>
  <c r="AP1258" i="1" s="1"/>
  <c r="AO1257" i="1"/>
  <c r="AP1257" i="1" s="1"/>
  <c r="AO1254" i="1"/>
  <c r="AP1254" i="1" s="1"/>
  <c r="AO1250" i="1"/>
  <c r="AP1250" i="1" s="1"/>
  <c r="AK1249" i="1"/>
  <c r="AL1249" i="1" s="1"/>
  <c r="AK1248" i="1"/>
  <c r="AL1248" i="1" s="1"/>
  <c r="AO1247" i="1"/>
  <c r="AP1247" i="1" s="1"/>
  <c r="AO1245" i="1"/>
  <c r="AP1245" i="1" s="1"/>
  <c r="AK1234" i="1"/>
  <c r="AL1234" i="1" s="1"/>
  <c r="AK1230" i="1"/>
  <c r="AL1230" i="1" s="1"/>
  <c r="AK1195" i="1"/>
  <c r="AL1195" i="1" s="1"/>
  <c r="AO1193" i="1"/>
  <c r="AP1193" i="1" s="1"/>
  <c r="AD1180" i="1"/>
  <c r="AD1169" i="1"/>
  <c r="AD1134" i="1"/>
  <c r="AK1042" i="1"/>
  <c r="AL1042" i="1" s="1"/>
  <c r="AK2495" i="1"/>
  <c r="AL2495" i="1" s="1"/>
  <c r="AI2495" i="1"/>
  <c r="AK2463" i="1"/>
  <c r="AL2463" i="1" s="1"/>
  <c r="AI2463" i="1"/>
  <c r="AM2291" i="1"/>
  <c r="AO2291" i="1"/>
  <c r="AP2291" i="1" s="1"/>
  <c r="AM2243" i="1"/>
  <c r="AO2243" i="1"/>
  <c r="AP2243" i="1" s="1"/>
  <c r="AM2206" i="1"/>
  <c r="AO2206" i="1"/>
  <c r="AP2206" i="1" s="1"/>
  <c r="AM2166" i="1"/>
  <c r="AO2166" i="1"/>
  <c r="AP2166" i="1" s="1"/>
  <c r="AO2127" i="1"/>
  <c r="AP2127" i="1" s="1"/>
  <c r="AM2127" i="1"/>
  <c r="AO2111" i="1"/>
  <c r="AP2111" i="1" s="1"/>
  <c r="AM2111" i="1"/>
  <c r="AO2095" i="1"/>
  <c r="AP2095" i="1" s="1"/>
  <c r="AM2095" i="1"/>
  <c r="AO2086" i="1"/>
  <c r="AP2086" i="1" s="1"/>
  <c r="AM2086" i="1"/>
  <c r="AO2070" i="1"/>
  <c r="AP2070" i="1" s="1"/>
  <c r="AM2070" i="1"/>
  <c r="AO2041" i="1"/>
  <c r="AP2041" i="1" s="1"/>
  <c r="AM2041" i="1"/>
  <c r="AO2033" i="1"/>
  <c r="AP2033" i="1" s="1"/>
  <c r="AM2033" i="1"/>
  <c r="AO2017" i="1"/>
  <c r="AP2017" i="1" s="1"/>
  <c r="AM2017" i="1"/>
  <c r="AO2009" i="1"/>
  <c r="AP2009" i="1" s="1"/>
  <c r="AM2009" i="1"/>
  <c r="AO1985" i="1"/>
  <c r="AP1985" i="1" s="1"/>
  <c r="AM1985" i="1"/>
  <c r="AO1977" i="1"/>
  <c r="AP1977" i="1" s="1"/>
  <c r="AM1977" i="1"/>
  <c r="AO1969" i="1"/>
  <c r="AP1969" i="1" s="1"/>
  <c r="AM1969" i="1"/>
  <c r="AO1961" i="1"/>
  <c r="AP1961" i="1" s="1"/>
  <c r="AM1961" i="1"/>
  <c r="AO1953" i="1"/>
  <c r="AP1953" i="1" s="1"/>
  <c r="AM1953" i="1"/>
  <c r="AO1945" i="1"/>
  <c r="AP1945" i="1" s="1"/>
  <c r="AM1945" i="1"/>
  <c r="AO1937" i="1"/>
  <c r="AP1937" i="1" s="1"/>
  <c r="AM1937" i="1"/>
  <c r="AO1907" i="1"/>
  <c r="AP1907" i="1" s="1"/>
  <c r="AM1907" i="1"/>
  <c r="AO1891" i="1"/>
  <c r="AP1891" i="1" s="1"/>
  <c r="AM1891" i="1"/>
  <c r="AO1859" i="1"/>
  <c r="AP1859" i="1" s="1"/>
  <c r="AM1859" i="1"/>
  <c r="AO1851" i="1"/>
  <c r="AP1851" i="1" s="1"/>
  <c r="AM1851" i="1"/>
  <c r="AK1812" i="1"/>
  <c r="AL1812" i="1" s="1"/>
  <c r="AI1812" i="1"/>
  <c r="AK1790" i="1"/>
  <c r="AL1790" i="1" s="1"/>
  <c r="AI1790" i="1"/>
  <c r="AO1781" i="1"/>
  <c r="AP1781" i="1" s="1"/>
  <c r="AM1781" i="1"/>
  <c r="AO1765" i="1"/>
  <c r="AP1765" i="1" s="1"/>
  <c r="AM1765" i="1"/>
  <c r="AO1755" i="1"/>
  <c r="AP1755" i="1" s="1"/>
  <c r="AM1755" i="1"/>
  <c r="AO1660" i="1"/>
  <c r="AP1660" i="1" s="1"/>
  <c r="AM1660" i="1"/>
  <c r="AM1603" i="1"/>
  <c r="AO1603" i="1"/>
  <c r="AP1603" i="1" s="1"/>
  <c r="AI1570" i="1"/>
  <c r="AK1570" i="1"/>
  <c r="AL1570" i="1" s="1"/>
  <c r="AM1537" i="1"/>
  <c r="AO1537" i="1"/>
  <c r="AP1537" i="1" s="1"/>
  <c r="AO1524" i="1"/>
  <c r="AP1524" i="1" s="1"/>
  <c r="AM1524" i="1"/>
  <c r="AI1437" i="1"/>
  <c r="AK1437" i="1"/>
  <c r="AL1437" i="1" s="1"/>
  <c r="AM1230" i="1"/>
  <c r="AO1230" i="1"/>
  <c r="AP1230" i="1" s="1"/>
  <c r="AI1224" i="1"/>
  <c r="AK1224" i="1"/>
  <c r="AL1224" i="1" s="1"/>
  <c r="AM1103" i="1"/>
  <c r="AO1103" i="1"/>
  <c r="AP1103" i="1" s="1"/>
  <c r="AM1095" i="1"/>
  <c r="AO1095" i="1"/>
  <c r="AP1095" i="1" s="1"/>
  <c r="AM1091" i="1"/>
  <c r="AO1091" i="1"/>
  <c r="AP1091" i="1" s="1"/>
  <c r="AM1083" i="1"/>
  <c r="AO1083" i="1"/>
  <c r="AP1083" i="1" s="1"/>
  <c r="AM1079" i="1"/>
  <c r="AO1079" i="1"/>
  <c r="AP1079" i="1" s="1"/>
  <c r="AK1072" i="1"/>
  <c r="AL1072" i="1" s="1"/>
  <c r="AI1072" i="1"/>
  <c r="AK1071" i="1"/>
  <c r="AL1071" i="1" s="1"/>
  <c r="AI1071" i="1"/>
  <c r="AI2660" i="1"/>
  <c r="AI2656" i="1"/>
  <c r="AI2483" i="1"/>
  <c r="AK2439" i="1"/>
  <c r="AL2439" i="1" s="1"/>
  <c r="AI2439" i="1"/>
  <c r="AM2311" i="1"/>
  <c r="AO2311" i="1"/>
  <c r="AP2311" i="1" s="1"/>
  <c r="AM2295" i="1"/>
  <c r="AO2295" i="1"/>
  <c r="AP2295" i="1" s="1"/>
  <c r="AM2279" i="1"/>
  <c r="AO2279" i="1"/>
  <c r="AP2279" i="1" s="1"/>
  <c r="AO2152" i="1"/>
  <c r="AP2152" i="1" s="1"/>
  <c r="AM2152" i="1"/>
  <c r="AO2104" i="1"/>
  <c r="AP2104" i="1" s="1"/>
  <c r="AM2104" i="1"/>
  <c r="AO2096" i="1"/>
  <c r="AP2096" i="1" s="1"/>
  <c r="AM2096" i="1"/>
  <c r="AO2088" i="1"/>
  <c r="AP2088" i="1" s="1"/>
  <c r="AM2088" i="1"/>
  <c r="AO2080" i="1"/>
  <c r="AP2080" i="1" s="1"/>
  <c r="AM2080" i="1"/>
  <c r="AO2072" i="1"/>
  <c r="AP2072" i="1" s="1"/>
  <c r="AM2072" i="1"/>
  <c r="AO2064" i="1"/>
  <c r="AP2064" i="1" s="1"/>
  <c r="AM2064" i="1"/>
  <c r="AK2042" i="1"/>
  <c r="AL2042" i="1" s="1"/>
  <c r="AI2042" i="1"/>
  <c r="AK2034" i="1"/>
  <c r="AL2034" i="1" s="1"/>
  <c r="AI2034" i="1"/>
  <c r="AK2018" i="1"/>
  <c r="AL2018" i="1" s="1"/>
  <c r="AI2018" i="1"/>
  <c r="AK2010" i="1"/>
  <c r="AL2010" i="1" s="1"/>
  <c r="AI2010" i="1"/>
  <c r="AK2002" i="1"/>
  <c r="AL2002" i="1" s="1"/>
  <c r="AI2002" i="1"/>
  <c r="AK1986" i="1"/>
  <c r="AL1986" i="1" s="1"/>
  <c r="AI1986" i="1"/>
  <c r="AK1970" i="1"/>
  <c r="AL1970" i="1" s="1"/>
  <c r="AI1970" i="1"/>
  <c r="AK1946" i="1"/>
  <c r="AL1946" i="1" s="1"/>
  <c r="AI1946" i="1"/>
  <c r="AK1922" i="1"/>
  <c r="AL1922" i="1" s="1"/>
  <c r="AI1922" i="1"/>
  <c r="AM1914" i="1"/>
  <c r="AM1910" i="1"/>
  <c r="AM1906" i="1"/>
  <c r="AM1878" i="1"/>
  <c r="AM1862" i="1"/>
  <c r="AM1858" i="1"/>
  <c r="AM1850" i="1"/>
  <c r="AK1835" i="1"/>
  <c r="AL1835" i="1" s="1"/>
  <c r="AI1835" i="1"/>
  <c r="AK1813" i="1"/>
  <c r="AL1813" i="1" s="1"/>
  <c r="AI1813" i="1"/>
  <c r="AK1809" i="1"/>
  <c r="AL1809" i="1" s="1"/>
  <c r="AI1809" i="1"/>
  <c r="AM1656" i="1"/>
  <c r="AO1656" i="1"/>
  <c r="AP1656" i="1" s="1"/>
  <c r="AM1619" i="1"/>
  <c r="AO1619" i="1"/>
  <c r="AP1619" i="1" s="1"/>
  <c r="AI1603" i="1"/>
  <c r="AK1603" i="1"/>
  <c r="AL1603" i="1" s="1"/>
  <c r="AM1586" i="1"/>
  <c r="AO1586" i="1"/>
  <c r="AP1586" i="1" s="1"/>
  <c r="AO1567" i="1"/>
  <c r="AP1567" i="1" s="1"/>
  <c r="AM1567" i="1"/>
  <c r="AI1188" i="1"/>
  <c r="AK1188" i="1"/>
  <c r="AL1188" i="1" s="1"/>
  <c r="AO1168" i="1"/>
  <c r="AP1168" i="1" s="1"/>
  <c r="AM1168" i="1"/>
  <c r="AK1161" i="1"/>
  <c r="AL1161" i="1" s="1"/>
  <c r="AI1161" i="1"/>
  <c r="AM1152" i="1"/>
  <c r="AO1152" i="1"/>
  <c r="AP1152" i="1" s="1"/>
  <c r="AM1120" i="1"/>
  <c r="AO1120" i="1"/>
  <c r="AP1120" i="1" s="1"/>
  <c r="AM1112" i="1"/>
  <c r="AO1112" i="1"/>
  <c r="AP1112" i="1" s="1"/>
  <c r="AM1108" i="1"/>
  <c r="AO1108" i="1"/>
  <c r="AP1108" i="1" s="1"/>
  <c r="AM1100" i="1"/>
  <c r="AO1100" i="1"/>
  <c r="AP1100" i="1" s="1"/>
  <c r="AM1096" i="1"/>
  <c r="AO1096" i="1"/>
  <c r="AP1096" i="1" s="1"/>
  <c r="AM1088" i="1"/>
  <c r="AO1088" i="1"/>
  <c r="AP1088" i="1" s="1"/>
  <c r="AO1007" i="1"/>
  <c r="AP1007" i="1" s="1"/>
  <c r="AM1007" i="1"/>
  <c r="AD3001" i="1"/>
  <c r="AD2999" i="1"/>
  <c r="AD2997" i="1"/>
  <c r="AD2995" i="1"/>
  <c r="AD2993" i="1"/>
  <c r="AD2991" i="1"/>
  <c r="AD2989" i="1"/>
  <c r="AD2987" i="1"/>
  <c r="AD2985" i="1"/>
  <c r="AD2983" i="1"/>
  <c r="AD2981" i="1"/>
  <c r="AD2979" i="1"/>
  <c r="AD2977" i="1"/>
  <c r="AD2975" i="1"/>
  <c r="AD2973" i="1"/>
  <c r="AD2971" i="1"/>
  <c r="AD2969" i="1"/>
  <c r="AD2967" i="1"/>
  <c r="AD2965" i="1"/>
  <c r="AD2963" i="1"/>
  <c r="AD2961" i="1"/>
  <c r="AD2959" i="1"/>
  <c r="AD2957" i="1"/>
  <c r="AD2955" i="1"/>
  <c r="AD2953" i="1"/>
  <c r="AD2951" i="1"/>
  <c r="AD2949" i="1"/>
  <c r="AD2947" i="1"/>
  <c r="AD2945" i="1"/>
  <c r="AD2943" i="1"/>
  <c r="AD2941" i="1"/>
  <c r="AD2939" i="1"/>
  <c r="AD2937" i="1"/>
  <c r="AD2935" i="1"/>
  <c r="AD2933" i="1"/>
  <c r="AD2931" i="1"/>
  <c r="AD2929" i="1"/>
  <c r="AD2927" i="1"/>
  <c r="AD2925" i="1"/>
  <c r="AD2923" i="1"/>
  <c r="AD2921" i="1"/>
  <c r="AD2919" i="1"/>
  <c r="AD2917" i="1"/>
  <c r="AD2915" i="1"/>
  <c r="AD2913" i="1"/>
  <c r="AD2911" i="1"/>
  <c r="AD2909" i="1"/>
  <c r="AD2907" i="1"/>
  <c r="AD2905" i="1"/>
  <c r="AD2903" i="1"/>
  <c r="AD2901" i="1"/>
  <c r="AD2899" i="1"/>
  <c r="AD2897" i="1"/>
  <c r="AD2895" i="1"/>
  <c r="AD2893" i="1"/>
  <c r="AD2891" i="1"/>
  <c r="AD2889" i="1"/>
  <c r="AD2887" i="1"/>
  <c r="AD2885" i="1"/>
  <c r="AD2883" i="1"/>
  <c r="AD2881" i="1"/>
  <c r="AD2879" i="1"/>
  <c r="AD2877" i="1"/>
  <c r="AD2875" i="1"/>
  <c r="AD2873" i="1"/>
  <c r="AD2871" i="1"/>
  <c r="AD2869" i="1"/>
  <c r="AD2867" i="1"/>
  <c r="AD2865" i="1"/>
  <c r="AD2863" i="1"/>
  <c r="AD2861" i="1"/>
  <c r="AD2859" i="1"/>
  <c r="AD2857" i="1"/>
  <c r="AD2855" i="1"/>
  <c r="AD2853" i="1"/>
  <c r="AD2851" i="1"/>
  <c r="AD2849" i="1"/>
  <c r="AD2847" i="1"/>
  <c r="AD2845" i="1"/>
  <c r="AD2843" i="1"/>
  <c r="AD2841" i="1"/>
  <c r="AD2839" i="1"/>
  <c r="AD2837" i="1"/>
  <c r="AD2835" i="1"/>
  <c r="AD2833" i="1"/>
  <c r="AD2831" i="1"/>
  <c r="AD2829" i="1"/>
  <c r="AD2827" i="1"/>
  <c r="AD2825" i="1"/>
  <c r="AD2823" i="1"/>
  <c r="AD2821" i="1"/>
  <c r="AD2819" i="1"/>
  <c r="AD2817" i="1"/>
  <c r="AD2815" i="1"/>
  <c r="AD2813" i="1"/>
  <c r="AD2811" i="1"/>
  <c r="AD2809" i="1"/>
  <c r="AD2807" i="1"/>
  <c r="AD2805" i="1"/>
  <c r="AD2803" i="1"/>
  <c r="AD2801" i="1"/>
  <c r="AD2799" i="1"/>
  <c r="AD2797" i="1"/>
  <c r="AD2795" i="1"/>
  <c r="AD2793" i="1"/>
  <c r="AD2791" i="1"/>
  <c r="AD2789" i="1"/>
  <c r="AD2787" i="1"/>
  <c r="AD2785" i="1"/>
  <c r="AD2783" i="1"/>
  <c r="AD2781" i="1"/>
  <c r="AD2779" i="1"/>
  <c r="AD2777" i="1"/>
  <c r="AD2775" i="1"/>
  <c r="AD2773" i="1"/>
  <c r="AD2771" i="1"/>
  <c r="AD2769" i="1"/>
  <c r="AD2767" i="1"/>
  <c r="AD2765" i="1"/>
  <c r="AD2763" i="1"/>
  <c r="AD2761" i="1"/>
  <c r="AD2759" i="1"/>
  <c r="AD2757" i="1"/>
  <c r="AD2755" i="1"/>
  <c r="AD2753" i="1"/>
  <c r="AD2751" i="1"/>
  <c r="AD2749" i="1"/>
  <c r="AD2747" i="1"/>
  <c r="AD2745" i="1"/>
  <c r="AD2743" i="1"/>
  <c r="AD2741" i="1"/>
  <c r="AD2739" i="1"/>
  <c r="AD2737" i="1"/>
  <c r="AD2735" i="1"/>
  <c r="AD2733" i="1"/>
  <c r="AD2731" i="1"/>
  <c r="AD2729" i="1"/>
  <c r="AD2727" i="1"/>
  <c r="AD2725" i="1"/>
  <c r="AD2723" i="1"/>
  <c r="AD2721" i="1"/>
  <c r="AD2719" i="1"/>
  <c r="AD2717" i="1"/>
  <c r="AD2715" i="1"/>
  <c r="AD2713" i="1"/>
  <c r="AD2711" i="1"/>
  <c r="AD2709" i="1"/>
  <c r="AD2707" i="1"/>
  <c r="AD2705" i="1"/>
  <c r="AD2703" i="1"/>
  <c r="AD2701" i="1"/>
  <c r="AD2699" i="1"/>
  <c r="AD2697" i="1"/>
  <c r="AD2695" i="1"/>
  <c r="AD2693" i="1"/>
  <c r="AD2691" i="1"/>
  <c r="AD2689" i="1"/>
  <c r="AD2687" i="1"/>
  <c r="AD2685" i="1"/>
  <c r="AD2683" i="1"/>
  <c r="AD2681" i="1"/>
  <c r="AD2679" i="1"/>
  <c r="AD2677" i="1"/>
  <c r="AD2675" i="1"/>
  <c r="AD2673" i="1"/>
  <c r="AD2671" i="1"/>
  <c r="AD2669" i="1"/>
  <c r="AD2667" i="1"/>
  <c r="AD2665" i="1"/>
  <c r="AD2663" i="1"/>
  <c r="AD2660" i="1"/>
  <c r="AO2658" i="1"/>
  <c r="AP2658" i="1" s="1"/>
  <c r="AI2658" i="1"/>
  <c r="AD2656" i="1"/>
  <c r="AD2655" i="1"/>
  <c r="AD2654" i="1"/>
  <c r="AD2653" i="1"/>
  <c r="AD2652" i="1"/>
  <c r="AD2651" i="1"/>
  <c r="AD2650" i="1"/>
  <c r="AD2649" i="1"/>
  <c r="AD2648" i="1"/>
  <c r="AD2647" i="1"/>
  <c r="AD2646" i="1"/>
  <c r="AD2645" i="1"/>
  <c r="AD2644" i="1"/>
  <c r="AD2643" i="1"/>
  <c r="AD2642" i="1"/>
  <c r="AD2641" i="1"/>
  <c r="AD2640" i="1"/>
  <c r="AD2639" i="1"/>
  <c r="AD2638" i="1"/>
  <c r="AD2637" i="1"/>
  <c r="AD2636" i="1"/>
  <c r="AD2635" i="1"/>
  <c r="AD2634" i="1"/>
  <c r="AD2633" i="1"/>
  <c r="AD2632" i="1"/>
  <c r="AD2631" i="1"/>
  <c r="AD2630" i="1"/>
  <c r="AD2629" i="1"/>
  <c r="AD2628" i="1"/>
  <c r="AD2627" i="1"/>
  <c r="AD2626" i="1"/>
  <c r="AO2625" i="1"/>
  <c r="AP2625" i="1" s="1"/>
  <c r="AD2625" i="1"/>
  <c r="AO2624" i="1"/>
  <c r="AP2624" i="1" s="1"/>
  <c r="AD2624" i="1"/>
  <c r="AO2623" i="1"/>
  <c r="AP2623" i="1" s="1"/>
  <c r="AD2623" i="1"/>
  <c r="AO2622" i="1"/>
  <c r="AP2622" i="1" s="1"/>
  <c r="AD2622" i="1"/>
  <c r="AO2621" i="1"/>
  <c r="AP2621" i="1" s="1"/>
  <c r="AD2621" i="1"/>
  <c r="AO2620" i="1"/>
  <c r="AP2620" i="1" s="1"/>
  <c r="AD2620" i="1"/>
  <c r="AO2619" i="1"/>
  <c r="AP2619" i="1" s="1"/>
  <c r="AD2619" i="1"/>
  <c r="AO2618" i="1"/>
  <c r="AP2618" i="1" s="1"/>
  <c r="AD2618" i="1"/>
  <c r="AO2617" i="1"/>
  <c r="AP2617" i="1" s="1"/>
  <c r="AD2617" i="1"/>
  <c r="AO2616" i="1"/>
  <c r="AP2616" i="1" s="1"/>
  <c r="AD2616" i="1"/>
  <c r="AO2615" i="1"/>
  <c r="AP2615" i="1" s="1"/>
  <c r="AD2615" i="1"/>
  <c r="AO2614" i="1"/>
  <c r="AP2614" i="1" s="1"/>
  <c r="AD2614" i="1"/>
  <c r="AO2613" i="1"/>
  <c r="AP2613" i="1" s="1"/>
  <c r="AD2613" i="1"/>
  <c r="AO2612" i="1"/>
  <c r="AP2612" i="1" s="1"/>
  <c r="AD2612" i="1"/>
  <c r="AO2611" i="1"/>
  <c r="AP2611" i="1" s="1"/>
  <c r="AD2611" i="1"/>
  <c r="AO2610" i="1"/>
  <c r="AP2610" i="1" s="1"/>
  <c r="AD2610" i="1"/>
  <c r="AO2609" i="1"/>
  <c r="AP2609" i="1" s="1"/>
  <c r="AD2609" i="1"/>
  <c r="AO2608" i="1"/>
  <c r="AP2608" i="1" s="1"/>
  <c r="AD2608" i="1"/>
  <c r="AO2607" i="1"/>
  <c r="AP2607" i="1" s="1"/>
  <c r="AD2607" i="1"/>
  <c r="AO2606" i="1"/>
  <c r="AP2606" i="1" s="1"/>
  <c r="AD2606" i="1"/>
  <c r="AO2605" i="1"/>
  <c r="AP2605" i="1" s="1"/>
  <c r="AD2605" i="1"/>
  <c r="AO2604" i="1"/>
  <c r="AP2604" i="1" s="1"/>
  <c r="AD2604" i="1"/>
  <c r="AO2603" i="1"/>
  <c r="AP2603" i="1" s="1"/>
  <c r="AD2603" i="1"/>
  <c r="AO2602" i="1"/>
  <c r="AP2602" i="1" s="1"/>
  <c r="AD2602" i="1"/>
  <c r="AO2601" i="1"/>
  <c r="AP2601" i="1" s="1"/>
  <c r="AD2601" i="1"/>
  <c r="AO2600" i="1"/>
  <c r="AP2600" i="1" s="1"/>
  <c r="AD2600" i="1"/>
  <c r="AO2599" i="1"/>
  <c r="AP2599" i="1" s="1"/>
  <c r="AD2599" i="1"/>
  <c r="AO2598" i="1"/>
  <c r="AP2598" i="1" s="1"/>
  <c r="AD2598" i="1"/>
  <c r="AO2597" i="1"/>
  <c r="AP2597" i="1" s="1"/>
  <c r="AD2597" i="1"/>
  <c r="AO2596" i="1"/>
  <c r="AP2596" i="1" s="1"/>
  <c r="AD2596" i="1"/>
  <c r="AO2595" i="1"/>
  <c r="AP2595" i="1" s="1"/>
  <c r="AD2595" i="1"/>
  <c r="AO2594" i="1"/>
  <c r="AP2594" i="1" s="1"/>
  <c r="AD2594" i="1"/>
  <c r="AO2593" i="1"/>
  <c r="AP2593" i="1" s="1"/>
  <c r="AD2593" i="1"/>
  <c r="AO2592" i="1"/>
  <c r="AP2592" i="1" s="1"/>
  <c r="AD2592" i="1"/>
  <c r="AO2591" i="1"/>
  <c r="AP2591" i="1" s="1"/>
  <c r="AD2591" i="1"/>
  <c r="AO2590" i="1"/>
  <c r="AP2590" i="1" s="1"/>
  <c r="AD2590" i="1"/>
  <c r="AO2589" i="1"/>
  <c r="AP2589" i="1" s="1"/>
  <c r="AD2589" i="1"/>
  <c r="AO2588" i="1"/>
  <c r="AP2588" i="1" s="1"/>
  <c r="AD2588" i="1"/>
  <c r="AO2587" i="1"/>
  <c r="AP2587" i="1" s="1"/>
  <c r="AD2587" i="1"/>
  <c r="AO2586" i="1"/>
  <c r="AP2586" i="1" s="1"/>
  <c r="AD2586" i="1"/>
  <c r="AO2585" i="1"/>
  <c r="AP2585" i="1" s="1"/>
  <c r="AD2585" i="1"/>
  <c r="AO2584" i="1"/>
  <c r="AP2584" i="1" s="1"/>
  <c r="AD2584" i="1"/>
  <c r="AO2583" i="1"/>
  <c r="AP2583" i="1" s="1"/>
  <c r="AD2583" i="1"/>
  <c r="AO2582" i="1"/>
  <c r="AP2582" i="1" s="1"/>
  <c r="AD2582" i="1"/>
  <c r="AO2581" i="1"/>
  <c r="AP2581" i="1" s="1"/>
  <c r="AD2581" i="1"/>
  <c r="AO2580" i="1"/>
  <c r="AP2580" i="1" s="1"/>
  <c r="AD2580" i="1"/>
  <c r="AO2579" i="1"/>
  <c r="AP2579" i="1" s="1"/>
  <c r="AD2579" i="1"/>
  <c r="AD2578" i="1"/>
  <c r="AD2577" i="1"/>
  <c r="AD2576" i="1"/>
  <c r="AD2575" i="1"/>
  <c r="AD2574" i="1"/>
  <c r="AD2573" i="1"/>
  <c r="AD2572" i="1"/>
  <c r="AD2571" i="1"/>
  <c r="AD2570" i="1"/>
  <c r="AD2569" i="1"/>
  <c r="AD2568" i="1"/>
  <c r="AD2567" i="1"/>
  <c r="AD2566" i="1"/>
  <c r="AD2565" i="1"/>
  <c r="AD2564" i="1"/>
  <c r="AD2563" i="1"/>
  <c r="AD2562" i="1"/>
  <c r="AD2561" i="1"/>
  <c r="AD2560" i="1"/>
  <c r="AD2559" i="1"/>
  <c r="AD2558" i="1"/>
  <c r="AD2557" i="1"/>
  <c r="AD2556" i="1"/>
  <c r="AD2555" i="1"/>
  <c r="AD2554" i="1"/>
  <c r="AD2553" i="1"/>
  <c r="AD2552" i="1"/>
  <c r="AD2551" i="1"/>
  <c r="AD2550" i="1"/>
  <c r="AD2549" i="1"/>
  <c r="AD2548" i="1"/>
  <c r="AD2547" i="1"/>
  <c r="AD2546" i="1"/>
  <c r="AD2545" i="1"/>
  <c r="AD2544" i="1"/>
  <c r="AD2543" i="1"/>
  <c r="AD2542" i="1"/>
  <c r="AD2541" i="1"/>
  <c r="AD2540" i="1"/>
  <c r="AD2539" i="1"/>
  <c r="AD2538" i="1"/>
  <c r="AD2537" i="1"/>
  <c r="AD2536" i="1"/>
  <c r="AD2535" i="1"/>
  <c r="AD2534" i="1"/>
  <c r="AO2530" i="1"/>
  <c r="AP2530" i="1" s="1"/>
  <c r="AD2530" i="1"/>
  <c r="AO2526" i="1"/>
  <c r="AP2526" i="1" s="1"/>
  <c r="AD2526" i="1"/>
  <c r="AO2522" i="1"/>
  <c r="AP2522" i="1" s="1"/>
  <c r="AD2522" i="1"/>
  <c r="AO2518" i="1"/>
  <c r="AP2518" i="1" s="1"/>
  <c r="AD2518" i="1"/>
  <c r="AO2514" i="1"/>
  <c r="AP2514" i="1" s="1"/>
  <c r="AD2514" i="1"/>
  <c r="AO2510" i="1"/>
  <c r="AP2510" i="1" s="1"/>
  <c r="AD2510" i="1"/>
  <c r="AO2506" i="1"/>
  <c r="AP2506" i="1" s="1"/>
  <c r="AD2506" i="1"/>
  <c r="AI2499" i="1"/>
  <c r="AI2489" i="1"/>
  <c r="AK2487" i="1"/>
  <c r="AL2487" i="1" s="1"/>
  <c r="AI2487" i="1"/>
  <c r="AI2467" i="1"/>
  <c r="AI2457" i="1"/>
  <c r="AK2455" i="1"/>
  <c r="AL2455" i="1" s="1"/>
  <c r="AI2455" i="1"/>
  <c r="AI2435" i="1"/>
  <c r="AM2319" i="1"/>
  <c r="AO2319" i="1"/>
  <c r="AP2319" i="1" s="1"/>
  <c r="AO2316" i="1"/>
  <c r="AP2316" i="1" s="1"/>
  <c r="AM2303" i="1"/>
  <c r="AO2303" i="1"/>
  <c r="AP2303" i="1" s="1"/>
  <c r="AO2300" i="1"/>
  <c r="AP2300" i="1" s="1"/>
  <c r="AM2287" i="1"/>
  <c r="AO2287" i="1"/>
  <c r="AP2287" i="1" s="1"/>
  <c r="AO2284" i="1"/>
  <c r="AP2284" i="1" s="1"/>
  <c r="AM2271" i="1"/>
  <c r="AO2271" i="1"/>
  <c r="AP2271" i="1" s="1"/>
  <c r="AO2268" i="1"/>
  <c r="AP2268" i="1" s="1"/>
  <c r="AM2255" i="1"/>
  <c r="AO2255" i="1"/>
  <c r="AP2255" i="1" s="1"/>
  <c r="AO2252" i="1"/>
  <c r="AP2252" i="1" s="1"/>
  <c r="AM2239" i="1"/>
  <c r="AO2239" i="1"/>
  <c r="AP2239" i="1" s="1"/>
  <c r="AO2180" i="1"/>
  <c r="AP2180" i="1" s="1"/>
  <c r="AO2156" i="1"/>
  <c r="AP2156" i="1" s="1"/>
  <c r="AM2156" i="1"/>
  <c r="AO2148" i="1"/>
  <c r="AP2148" i="1" s="1"/>
  <c r="AM2148" i="1"/>
  <c r="AO2140" i="1"/>
  <c r="AP2140" i="1" s="1"/>
  <c r="AM2140" i="1"/>
  <c r="AO2132" i="1"/>
  <c r="AP2132" i="1" s="1"/>
  <c r="AM2132" i="1"/>
  <c r="AO2124" i="1"/>
  <c r="AP2124" i="1" s="1"/>
  <c r="AM2124" i="1"/>
  <c r="AO2116" i="1"/>
  <c r="AP2116" i="1" s="1"/>
  <c r="AM2116" i="1"/>
  <c r="AO2108" i="1"/>
  <c r="AP2108" i="1" s="1"/>
  <c r="AM2108" i="1"/>
  <c r="AO2100" i="1"/>
  <c r="AP2100" i="1" s="1"/>
  <c r="AM2100" i="1"/>
  <c r="AO2092" i="1"/>
  <c r="AP2092" i="1" s="1"/>
  <c r="AM2092" i="1"/>
  <c r="AO2084" i="1"/>
  <c r="AP2084" i="1" s="1"/>
  <c r="AM2084" i="1"/>
  <c r="AO2076" i="1"/>
  <c r="AP2076" i="1" s="1"/>
  <c r="AM2076" i="1"/>
  <c r="AO2068" i="1"/>
  <c r="AP2068" i="1" s="1"/>
  <c r="AM2068" i="1"/>
  <c r="AO2060" i="1"/>
  <c r="AP2060" i="1" s="1"/>
  <c r="AM2060" i="1"/>
  <c r="AM2056" i="1"/>
  <c r="AK2046" i="1"/>
  <c r="AL2046" i="1" s="1"/>
  <c r="AI2046" i="1"/>
  <c r="AK2038" i="1"/>
  <c r="AL2038" i="1" s="1"/>
  <c r="AI2038" i="1"/>
  <c r="AK2030" i="1"/>
  <c r="AL2030" i="1" s="1"/>
  <c r="AI2030" i="1"/>
  <c r="AK2022" i="1"/>
  <c r="AL2022" i="1" s="1"/>
  <c r="AI2022" i="1"/>
  <c r="AK2014" i="1"/>
  <c r="AL2014" i="1" s="1"/>
  <c r="AI2014" i="1"/>
  <c r="AK2006" i="1"/>
  <c r="AL2006" i="1" s="1"/>
  <c r="AI2006" i="1"/>
  <c r="AK1998" i="1"/>
  <c r="AL1998" i="1" s="1"/>
  <c r="AI1998" i="1"/>
  <c r="AK1990" i="1"/>
  <c r="AL1990" i="1" s="1"/>
  <c r="AI1990" i="1"/>
  <c r="AK1982" i="1"/>
  <c r="AL1982" i="1" s="1"/>
  <c r="AI1982" i="1"/>
  <c r="AK1974" i="1"/>
  <c r="AL1974" i="1" s="1"/>
  <c r="AI1974" i="1"/>
  <c r="AK1966" i="1"/>
  <c r="AL1966" i="1" s="1"/>
  <c r="AI1966" i="1"/>
  <c r="AK1958" i="1"/>
  <c r="AL1958" i="1" s="1"/>
  <c r="AI1958" i="1"/>
  <c r="AK1950" i="1"/>
  <c r="AL1950" i="1" s="1"/>
  <c r="AI1950" i="1"/>
  <c r="AK1942" i="1"/>
  <c r="AL1942" i="1" s="1"/>
  <c r="AI1942" i="1"/>
  <c r="AK1934" i="1"/>
  <c r="AL1934" i="1" s="1"/>
  <c r="AI1934" i="1"/>
  <c r="AK1926" i="1"/>
  <c r="AL1926" i="1" s="1"/>
  <c r="AI1926" i="1"/>
  <c r="AK1845" i="1"/>
  <c r="AL1845" i="1" s="1"/>
  <c r="AI1845" i="1"/>
  <c r="AK1841" i="1"/>
  <c r="AL1841" i="1" s="1"/>
  <c r="AI1841" i="1"/>
  <c r="AO1808" i="1"/>
  <c r="AP1808" i="1" s="1"/>
  <c r="AM1808" i="1"/>
  <c r="AK1803" i="1"/>
  <c r="AL1803" i="1" s="1"/>
  <c r="AI1803" i="1"/>
  <c r="AO1759" i="1"/>
  <c r="AP1759" i="1" s="1"/>
  <c r="AM1759" i="1"/>
  <c r="AD1754" i="1"/>
  <c r="AD1748" i="1"/>
  <c r="AD1740" i="1"/>
  <c r="AD1732" i="1"/>
  <c r="AD1724" i="1"/>
  <c r="AD1716" i="1"/>
  <c r="AD1708" i="1"/>
  <c r="AD1700" i="1"/>
  <c r="AO1689" i="1"/>
  <c r="AP1689" i="1" s="1"/>
  <c r="AM1689" i="1"/>
  <c r="AM1678" i="1"/>
  <c r="AO1678" i="1"/>
  <c r="AP1678" i="1" s="1"/>
  <c r="AO1662" i="1"/>
  <c r="AP1662" i="1" s="1"/>
  <c r="AI1658" i="1"/>
  <c r="AK1658" i="1"/>
  <c r="AL1658" i="1" s="1"/>
  <c r="AI1651" i="1"/>
  <c r="AK1651" i="1"/>
  <c r="AL1651" i="1" s="1"/>
  <c r="AI1640" i="1"/>
  <c r="AK1640" i="1"/>
  <c r="AL1640" i="1" s="1"/>
  <c r="AO1628" i="1"/>
  <c r="AP1628" i="1" s="1"/>
  <c r="AM1628" i="1"/>
  <c r="AM1607" i="1"/>
  <c r="AO1607" i="1"/>
  <c r="AP1607" i="1" s="1"/>
  <c r="AK1590" i="1"/>
  <c r="AL1590" i="1" s="1"/>
  <c r="AM1576" i="1"/>
  <c r="AO1576" i="1"/>
  <c r="AP1576" i="1" s="1"/>
  <c r="AI1574" i="1"/>
  <c r="AI1565" i="1"/>
  <c r="AK1565" i="1"/>
  <c r="AL1565" i="1" s="1"/>
  <c r="AK1560" i="1"/>
  <c r="AL1560" i="1" s="1"/>
  <c r="AI1560" i="1"/>
  <c r="AI1555" i="1"/>
  <c r="AK1555" i="1"/>
  <c r="AL1555" i="1" s="1"/>
  <c r="AK1548" i="1"/>
  <c r="AL1548" i="1" s="1"/>
  <c r="AI1548" i="1"/>
  <c r="AM1541" i="1"/>
  <c r="AO1541" i="1"/>
  <c r="AP1541" i="1" s="1"/>
  <c r="AO1531" i="1"/>
  <c r="AP1531" i="1" s="1"/>
  <c r="AK1530" i="1"/>
  <c r="AL1530" i="1" s="1"/>
  <c r="AO1520" i="1"/>
  <c r="AP1520" i="1" s="1"/>
  <c r="AM1520" i="1"/>
  <c r="AM1490" i="1"/>
  <c r="AO1490" i="1"/>
  <c r="AP1490" i="1" s="1"/>
  <c r="AI1464" i="1"/>
  <c r="AK1464" i="1"/>
  <c r="AL1464" i="1" s="1"/>
  <c r="AM1446" i="1"/>
  <c r="AO1446" i="1"/>
  <c r="AP1446" i="1" s="1"/>
  <c r="AK2431" i="1"/>
  <c r="AL2431" i="1" s="1"/>
  <c r="AI2431" i="1"/>
  <c r="AM2323" i="1"/>
  <c r="AO2323" i="1"/>
  <c r="AP2323" i="1" s="1"/>
  <c r="AM2307" i="1"/>
  <c r="AO2307" i="1"/>
  <c r="AP2307" i="1" s="1"/>
  <c r="AM2275" i="1"/>
  <c r="AO2275" i="1"/>
  <c r="AP2275" i="1" s="1"/>
  <c r="AM2259" i="1"/>
  <c r="AO2259" i="1"/>
  <c r="AP2259" i="1" s="1"/>
  <c r="AO2159" i="1"/>
  <c r="AP2159" i="1" s="1"/>
  <c r="AM2159" i="1"/>
  <c r="AO2151" i="1"/>
  <c r="AP2151" i="1" s="1"/>
  <c r="AM2151" i="1"/>
  <c r="AO2143" i="1"/>
  <c r="AP2143" i="1" s="1"/>
  <c r="AM2143" i="1"/>
  <c r="AO2135" i="1"/>
  <c r="AP2135" i="1" s="1"/>
  <c r="AM2135" i="1"/>
  <c r="AO2119" i="1"/>
  <c r="AP2119" i="1" s="1"/>
  <c r="AM2119" i="1"/>
  <c r="AO2103" i="1"/>
  <c r="AP2103" i="1" s="1"/>
  <c r="AM2103" i="1"/>
  <c r="AO2078" i="1"/>
  <c r="AP2078" i="1" s="1"/>
  <c r="AM2078" i="1"/>
  <c r="AO2062" i="1"/>
  <c r="AP2062" i="1" s="1"/>
  <c r="AM2062" i="1"/>
  <c r="AO2025" i="1"/>
  <c r="AP2025" i="1" s="1"/>
  <c r="AM2025" i="1"/>
  <c r="AO2001" i="1"/>
  <c r="AP2001" i="1" s="1"/>
  <c r="AM2001" i="1"/>
  <c r="AO1993" i="1"/>
  <c r="AP1993" i="1" s="1"/>
  <c r="AM1993" i="1"/>
  <c r="AO1929" i="1"/>
  <c r="AP1929" i="1" s="1"/>
  <c r="AM1929" i="1"/>
  <c r="AO1921" i="1"/>
  <c r="AP1921" i="1" s="1"/>
  <c r="AM1921" i="1"/>
  <c r="AO1911" i="1"/>
  <c r="AP1911" i="1" s="1"/>
  <c r="AM1911" i="1"/>
  <c r="AO1903" i="1"/>
  <c r="AP1903" i="1" s="1"/>
  <c r="AM1903" i="1"/>
  <c r="AO1899" i="1"/>
  <c r="AP1899" i="1" s="1"/>
  <c r="AM1899" i="1"/>
  <c r="AO1895" i="1"/>
  <c r="AP1895" i="1" s="1"/>
  <c r="AM1895" i="1"/>
  <c r="AO1887" i="1"/>
  <c r="AP1887" i="1" s="1"/>
  <c r="AM1887" i="1"/>
  <c r="AO1883" i="1"/>
  <c r="AP1883" i="1" s="1"/>
  <c r="AM1883" i="1"/>
  <c r="AO1879" i="1"/>
  <c r="AP1879" i="1" s="1"/>
  <c r="AM1879" i="1"/>
  <c r="AO1875" i="1"/>
  <c r="AP1875" i="1" s="1"/>
  <c r="AM1875" i="1"/>
  <c r="AO1871" i="1"/>
  <c r="AP1871" i="1" s="1"/>
  <c r="AM1871" i="1"/>
  <c r="AO1867" i="1"/>
  <c r="AP1867" i="1" s="1"/>
  <c r="AM1867" i="1"/>
  <c r="AO1863" i="1"/>
  <c r="AP1863" i="1" s="1"/>
  <c r="AM1863" i="1"/>
  <c r="AO1855" i="1"/>
  <c r="AP1855" i="1" s="1"/>
  <c r="AM1855" i="1"/>
  <c r="AK1842" i="1"/>
  <c r="AL1842" i="1" s="1"/>
  <c r="AI1842" i="1"/>
  <c r="AO1797" i="1"/>
  <c r="AP1797" i="1" s="1"/>
  <c r="AM1797" i="1"/>
  <c r="AK1774" i="1"/>
  <c r="AL1774" i="1" s="1"/>
  <c r="AI1774" i="1"/>
  <c r="AK1762" i="1"/>
  <c r="AL1762" i="1" s="1"/>
  <c r="AI1762" i="1"/>
  <c r="AM1624" i="1"/>
  <c r="AO1624" i="1"/>
  <c r="AP1624" i="1" s="1"/>
  <c r="AI1615" i="1"/>
  <c r="AK1615" i="1"/>
  <c r="AL1615" i="1" s="1"/>
  <c r="AM1581" i="1"/>
  <c r="AO1581" i="1"/>
  <c r="AP1581" i="1" s="1"/>
  <c r="AO1578" i="1"/>
  <c r="AP1578" i="1" s="1"/>
  <c r="AM1578" i="1"/>
  <c r="AI1576" i="1"/>
  <c r="AK1576" i="1"/>
  <c r="AL1576" i="1" s="1"/>
  <c r="AM1558" i="1"/>
  <c r="AO1558" i="1"/>
  <c r="AP1558" i="1" s="1"/>
  <c r="AI1506" i="1"/>
  <c r="AK1506" i="1"/>
  <c r="AL1506" i="1" s="1"/>
  <c r="AM1186" i="1"/>
  <c r="AO1186" i="1"/>
  <c r="AP1186" i="1" s="1"/>
  <c r="AI1141" i="1"/>
  <c r="AK1141" i="1"/>
  <c r="AL1141" i="1" s="1"/>
  <c r="AM1111" i="1"/>
  <c r="AO1111" i="1"/>
  <c r="AP1111" i="1" s="1"/>
  <c r="AM1107" i="1"/>
  <c r="AO1107" i="1"/>
  <c r="AP1107" i="1" s="1"/>
  <c r="AM1099" i="1"/>
  <c r="AO1099" i="1"/>
  <c r="AP1099" i="1" s="1"/>
  <c r="AM1087" i="1"/>
  <c r="AO1087" i="1"/>
  <c r="AP1087" i="1" s="1"/>
  <c r="AK1070" i="1"/>
  <c r="AL1070" i="1" s="1"/>
  <c r="AI1070" i="1"/>
  <c r="AK1069" i="1"/>
  <c r="AL1069" i="1" s="1"/>
  <c r="AI1069" i="1"/>
  <c r="AM1039" i="1"/>
  <c r="AO1039" i="1"/>
  <c r="AP1039" i="1" s="1"/>
  <c r="AO1015" i="1"/>
  <c r="AP1015" i="1" s="1"/>
  <c r="AM1015" i="1"/>
  <c r="AK2503" i="1"/>
  <c r="AL2503" i="1" s="1"/>
  <c r="AI2503" i="1"/>
  <c r="AI2473" i="1"/>
  <c r="AK2471" i="1"/>
  <c r="AL2471" i="1" s="1"/>
  <c r="AI2471" i="1"/>
  <c r="AI2451" i="1"/>
  <c r="AI2441" i="1"/>
  <c r="AM2327" i="1"/>
  <c r="AO2327" i="1"/>
  <c r="AP2327" i="1" s="1"/>
  <c r="AM2263" i="1"/>
  <c r="AO2263" i="1"/>
  <c r="AP2263" i="1" s="1"/>
  <c r="AM2247" i="1"/>
  <c r="AO2247" i="1"/>
  <c r="AP2247" i="1" s="1"/>
  <c r="AM2190" i="1"/>
  <c r="AO2190" i="1"/>
  <c r="AP2190" i="1" s="1"/>
  <c r="AO2160" i="1"/>
  <c r="AP2160" i="1" s="1"/>
  <c r="AM2160" i="1"/>
  <c r="AO2144" i="1"/>
  <c r="AP2144" i="1" s="1"/>
  <c r="AM2144" i="1"/>
  <c r="AO2136" i="1"/>
  <c r="AP2136" i="1" s="1"/>
  <c r="AM2136" i="1"/>
  <c r="AO2128" i="1"/>
  <c r="AP2128" i="1" s="1"/>
  <c r="AM2128" i="1"/>
  <c r="AO2120" i="1"/>
  <c r="AP2120" i="1" s="1"/>
  <c r="AM2120" i="1"/>
  <c r="AO2112" i="1"/>
  <c r="AP2112" i="1" s="1"/>
  <c r="AM2112" i="1"/>
  <c r="AI2055" i="1"/>
  <c r="AM2051" i="1"/>
  <c r="AK2026" i="1"/>
  <c r="AL2026" i="1" s="1"/>
  <c r="AI2026" i="1"/>
  <c r="AK1994" i="1"/>
  <c r="AL1994" i="1" s="1"/>
  <c r="AI1994" i="1"/>
  <c r="AK1978" i="1"/>
  <c r="AL1978" i="1" s="1"/>
  <c r="AI1978" i="1"/>
  <c r="AK1962" i="1"/>
  <c r="AL1962" i="1" s="1"/>
  <c r="AI1962" i="1"/>
  <c r="AK1954" i="1"/>
  <c r="AL1954" i="1" s="1"/>
  <c r="AI1954" i="1"/>
  <c r="AK1938" i="1"/>
  <c r="AL1938" i="1" s="1"/>
  <c r="AI1938" i="1"/>
  <c r="AK1930" i="1"/>
  <c r="AL1930" i="1" s="1"/>
  <c r="AI1930" i="1"/>
  <c r="AM1902" i="1"/>
  <c r="AM1898" i="1"/>
  <c r="AM1894" i="1"/>
  <c r="AM1890" i="1"/>
  <c r="AM1886" i="1"/>
  <c r="AM1882" i="1"/>
  <c r="AM1874" i="1"/>
  <c r="AM1870" i="1"/>
  <c r="AM1866" i="1"/>
  <c r="AM1854" i="1"/>
  <c r="AO1840" i="1"/>
  <c r="AP1840" i="1" s="1"/>
  <c r="AM1840" i="1"/>
  <c r="AK1760" i="1"/>
  <c r="AL1760" i="1" s="1"/>
  <c r="AI1760" i="1"/>
  <c r="AI1647" i="1"/>
  <c r="AK1647" i="1"/>
  <c r="AL1647" i="1" s="1"/>
  <c r="AM1623" i="1"/>
  <c r="AO1623" i="1"/>
  <c r="AP1623" i="1" s="1"/>
  <c r="AM1618" i="1"/>
  <c r="AO1618" i="1"/>
  <c r="AP1618" i="1" s="1"/>
  <c r="AM1596" i="1"/>
  <c r="AI1558" i="1"/>
  <c r="AK1558" i="1"/>
  <c r="AL1558" i="1" s="1"/>
  <c r="AO1504" i="1"/>
  <c r="AP1504" i="1" s="1"/>
  <c r="AM1504" i="1"/>
  <c r="AI1503" i="1"/>
  <c r="AM1466" i="1"/>
  <c r="AO1466" i="1"/>
  <c r="AP1466" i="1" s="1"/>
  <c r="AM1246" i="1"/>
  <c r="AO1246" i="1"/>
  <c r="AP1246" i="1" s="1"/>
  <c r="AM1148" i="1"/>
  <c r="AO1148" i="1"/>
  <c r="AP1148" i="1" s="1"/>
  <c r="AM1144" i="1"/>
  <c r="AO1144" i="1"/>
  <c r="AP1144" i="1" s="1"/>
  <c r="AM1124" i="1"/>
  <c r="AO1124" i="1"/>
  <c r="AP1124" i="1" s="1"/>
  <c r="AM1104" i="1"/>
  <c r="AO1104" i="1"/>
  <c r="AP1104" i="1" s="1"/>
  <c r="AM1092" i="1"/>
  <c r="AO1092" i="1"/>
  <c r="AP1092" i="1" s="1"/>
  <c r="AM1084" i="1"/>
  <c r="AO1084" i="1"/>
  <c r="AP1084" i="1" s="1"/>
  <c r="AM1080" i="1"/>
  <c r="AO1080" i="1"/>
  <c r="AP1080" i="1" s="1"/>
  <c r="AM1040" i="1"/>
  <c r="AO1040" i="1"/>
  <c r="AP1040" i="1" s="1"/>
  <c r="AI1039" i="1"/>
  <c r="AK1039" i="1"/>
  <c r="AL1039" i="1" s="1"/>
  <c r="AI2659" i="1"/>
  <c r="AD2533" i="1"/>
  <c r="AD2529" i="1"/>
  <c r="AD2525" i="1"/>
  <c r="AD2521" i="1"/>
  <c r="AD2517" i="1"/>
  <c r="AD2513" i="1"/>
  <c r="AD2509" i="1"/>
  <c r="AD2505" i="1"/>
  <c r="AI2491" i="1"/>
  <c r="AI2481" i="1"/>
  <c r="AK2479" i="1"/>
  <c r="AL2479" i="1" s="1"/>
  <c r="AI2479" i="1"/>
  <c r="AI2459" i="1"/>
  <c r="AI2449" i="1"/>
  <c r="AK2447" i="1"/>
  <c r="AL2447" i="1" s="1"/>
  <c r="AI2447" i="1"/>
  <c r="AI2427" i="1"/>
  <c r="AD2419" i="1"/>
  <c r="AD2415" i="1"/>
  <c r="AD2403" i="1"/>
  <c r="AD2399" i="1"/>
  <c r="AD2397" i="1"/>
  <c r="AD2395" i="1"/>
  <c r="AD2393" i="1"/>
  <c r="AD2391" i="1"/>
  <c r="AD2389" i="1"/>
  <c r="AD2387" i="1"/>
  <c r="AD2385" i="1"/>
  <c r="AD2383" i="1"/>
  <c r="AD2381" i="1"/>
  <c r="AM2315" i="1"/>
  <c r="AO2315" i="1"/>
  <c r="AP2315" i="1" s="1"/>
  <c r="AM2299" i="1"/>
  <c r="AO2299" i="1"/>
  <c r="AP2299" i="1" s="1"/>
  <c r="AM2283" i="1"/>
  <c r="AO2283" i="1"/>
  <c r="AP2283" i="1" s="1"/>
  <c r="AM2267" i="1"/>
  <c r="AO2267" i="1"/>
  <c r="AP2267" i="1" s="1"/>
  <c r="AM2251" i="1"/>
  <c r="AO2251" i="1"/>
  <c r="AP2251" i="1" s="1"/>
  <c r="AI2213" i="1"/>
  <c r="AK2213" i="1"/>
  <c r="AL2213" i="1" s="1"/>
  <c r="AM2172" i="1"/>
  <c r="AO2172" i="1"/>
  <c r="AP2172" i="1" s="1"/>
  <c r="AO2155" i="1"/>
  <c r="AP2155" i="1" s="1"/>
  <c r="AM2155" i="1"/>
  <c r="AO2147" i="1"/>
  <c r="AP2147" i="1" s="1"/>
  <c r="AM2147" i="1"/>
  <c r="AO2139" i="1"/>
  <c r="AP2139" i="1" s="1"/>
  <c r="AM2139" i="1"/>
  <c r="AO2131" i="1"/>
  <c r="AP2131" i="1" s="1"/>
  <c r="AM2131" i="1"/>
  <c r="AO2123" i="1"/>
  <c r="AP2123" i="1" s="1"/>
  <c r="AM2123" i="1"/>
  <c r="AO2115" i="1"/>
  <c r="AP2115" i="1" s="1"/>
  <c r="AM2115" i="1"/>
  <c r="AO2107" i="1"/>
  <c r="AP2107" i="1" s="1"/>
  <c r="AM2107" i="1"/>
  <c r="AO2099" i="1"/>
  <c r="AP2099" i="1" s="1"/>
  <c r="AM2099" i="1"/>
  <c r="AO2091" i="1"/>
  <c r="AP2091" i="1" s="1"/>
  <c r="AM2091" i="1"/>
  <c r="AO2082" i="1"/>
  <c r="AP2082" i="1" s="1"/>
  <c r="AM2082" i="1"/>
  <c r="AO2074" i="1"/>
  <c r="AP2074" i="1" s="1"/>
  <c r="AM2074" i="1"/>
  <c r="AO2066" i="1"/>
  <c r="AP2066" i="1" s="1"/>
  <c r="AM2066" i="1"/>
  <c r="AI2052" i="1"/>
  <c r="AO2045" i="1"/>
  <c r="AP2045" i="1" s="1"/>
  <c r="AM2045" i="1"/>
  <c r="AO2037" i="1"/>
  <c r="AP2037" i="1" s="1"/>
  <c r="AM2037" i="1"/>
  <c r="AO2029" i="1"/>
  <c r="AP2029" i="1" s="1"/>
  <c r="AM2029" i="1"/>
  <c r="AO2021" i="1"/>
  <c r="AP2021" i="1" s="1"/>
  <c r="AM2021" i="1"/>
  <c r="AO2013" i="1"/>
  <c r="AP2013" i="1" s="1"/>
  <c r="AM2013" i="1"/>
  <c r="AO2005" i="1"/>
  <c r="AP2005" i="1" s="1"/>
  <c r="AM2005" i="1"/>
  <c r="AO1997" i="1"/>
  <c r="AP1997" i="1" s="1"/>
  <c r="AM1997" i="1"/>
  <c r="AO1989" i="1"/>
  <c r="AP1989" i="1" s="1"/>
  <c r="AM1989" i="1"/>
  <c r="AO1981" i="1"/>
  <c r="AP1981" i="1" s="1"/>
  <c r="AM1981" i="1"/>
  <c r="AO1973" i="1"/>
  <c r="AP1973" i="1" s="1"/>
  <c r="AM1973" i="1"/>
  <c r="AO1965" i="1"/>
  <c r="AP1965" i="1" s="1"/>
  <c r="AM1965" i="1"/>
  <c r="AO1957" i="1"/>
  <c r="AP1957" i="1" s="1"/>
  <c r="AM1957" i="1"/>
  <c r="AO1949" i="1"/>
  <c r="AP1949" i="1" s="1"/>
  <c r="AM1949" i="1"/>
  <c r="AO1941" i="1"/>
  <c r="AP1941" i="1" s="1"/>
  <c r="AM1941" i="1"/>
  <c r="AO1933" i="1"/>
  <c r="AP1933" i="1" s="1"/>
  <c r="AM1933" i="1"/>
  <c r="AO1925" i="1"/>
  <c r="AP1925" i="1" s="1"/>
  <c r="AM1925" i="1"/>
  <c r="AI1916" i="1"/>
  <c r="AI1911" i="1"/>
  <c r="AI1907" i="1"/>
  <c r="AI1903" i="1"/>
  <c r="AI1899" i="1"/>
  <c r="AI1895" i="1"/>
  <c r="AI1891" i="1"/>
  <c r="AI1887" i="1"/>
  <c r="AI1883" i="1"/>
  <c r="AI1879" i="1"/>
  <c r="AI1875" i="1"/>
  <c r="AI1871" i="1"/>
  <c r="AI1867" i="1"/>
  <c r="AI1863" i="1"/>
  <c r="AI1859" i="1"/>
  <c r="AI1855" i="1"/>
  <c r="AI1851" i="1"/>
  <c r="AK1844" i="1"/>
  <c r="AL1844" i="1" s="1"/>
  <c r="AI1844" i="1"/>
  <c r="AD1838" i="1"/>
  <c r="AD1816" i="1"/>
  <c r="AK1810" i="1"/>
  <c r="AL1810" i="1" s="1"/>
  <c r="AI1810" i="1"/>
  <c r="AM1802" i="1"/>
  <c r="AI1800" i="1"/>
  <c r="AM1799" i="1"/>
  <c r="AK1798" i="1"/>
  <c r="AL1798" i="1" s="1"/>
  <c r="AI1798" i="1"/>
  <c r="AD1796" i="1"/>
  <c r="AO1789" i="1"/>
  <c r="AP1789" i="1" s="1"/>
  <c r="AM1789" i="1"/>
  <c r="AI1784" i="1"/>
  <c r="AM1783" i="1"/>
  <c r="AK1782" i="1"/>
  <c r="AL1782" i="1" s="1"/>
  <c r="AI1782" i="1"/>
  <c r="AD1780" i="1"/>
  <c r="AO1773" i="1"/>
  <c r="AP1773" i="1" s="1"/>
  <c r="AM1773" i="1"/>
  <c r="AI1768" i="1"/>
  <c r="AM1767" i="1"/>
  <c r="AK1766" i="1"/>
  <c r="AL1766" i="1" s="1"/>
  <c r="AI1766" i="1"/>
  <c r="AD1764" i="1"/>
  <c r="AO1761" i="1"/>
  <c r="AP1761" i="1" s="1"/>
  <c r="AM1761" i="1"/>
  <c r="AK1756" i="1"/>
  <c r="AL1756" i="1" s="1"/>
  <c r="AI1756" i="1"/>
  <c r="AI1679" i="1"/>
  <c r="AK1679" i="1"/>
  <c r="AL1679" i="1" s="1"/>
  <c r="AM1668" i="1"/>
  <c r="AM1655" i="1"/>
  <c r="AO1655" i="1"/>
  <c r="AP1655" i="1" s="1"/>
  <c r="AM1651" i="1"/>
  <c r="AO1651" i="1"/>
  <c r="AP1651" i="1" s="1"/>
  <c r="AM1650" i="1"/>
  <c r="AO1650" i="1"/>
  <c r="AP1650" i="1" s="1"/>
  <c r="AK1644" i="1"/>
  <c r="AL1644" i="1" s="1"/>
  <c r="AI1644" i="1"/>
  <c r="AI1626" i="1"/>
  <c r="AK1626" i="1"/>
  <c r="AL1626" i="1" s="1"/>
  <c r="AI1619" i="1"/>
  <c r="AK1619" i="1"/>
  <c r="AL1619" i="1" s="1"/>
  <c r="AI1594" i="1"/>
  <c r="AK1594" i="1"/>
  <c r="AL1594" i="1" s="1"/>
  <c r="AM1571" i="1"/>
  <c r="AK1563" i="1"/>
  <c r="AL1563" i="1" s="1"/>
  <c r="AI1563" i="1"/>
  <c r="AM1551" i="1"/>
  <c r="AO1551" i="1"/>
  <c r="AP1551" i="1" s="1"/>
  <c r="AI1529" i="1"/>
  <c r="AK1529" i="1"/>
  <c r="AL1529" i="1" s="1"/>
  <c r="AM1471" i="1"/>
  <c r="AO1471" i="1"/>
  <c r="AP1471" i="1" s="1"/>
  <c r="AM1467" i="1"/>
  <c r="AO1467" i="1"/>
  <c r="AP1467" i="1" s="1"/>
  <c r="AI1384" i="1"/>
  <c r="AK1384" i="1"/>
  <c r="AL1384" i="1" s="1"/>
  <c r="AI1316" i="1"/>
  <c r="AK1316" i="1"/>
  <c r="AL1316" i="1" s="1"/>
  <c r="AM1252" i="1"/>
  <c r="AO1252" i="1"/>
  <c r="AP1252" i="1" s="1"/>
  <c r="AD2249" i="1"/>
  <c r="AD2245" i="1"/>
  <c r="AD2241" i="1"/>
  <c r="AD2237" i="1"/>
  <c r="AD2231" i="1"/>
  <c r="AD2216" i="1"/>
  <c r="AD2210" i="1"/>
  <c r="AD2196" i="1"/>
  <c r="AD2180" i="1"/>
  <c r="AD2177" i="1"/>
  <c r="AD2174" i="1"/>
  <c r="AD2168" i="1"/>
  <c r="AI2058" i="1"/>
  <c r="AM2057" i="1"/>
  <c r="AD2057" i="1"/>
  <c r="AI2056" i="1"/>
  <c r="AM2055" i="1"/>
  <c r="AD2055" i="1"/>
  <c r="AI2053" i="1"/>
  <c r="AM2052" i="1"/>
  <c r="AD2052" i="1"/>
  <c r="AI2051" i="1"/>
  <c r="AM2050" i="1"/>
  <c r="AD2047" i="1"/>
  <c r="AD2039" i="1"/>
  <c r="AD2027" i="1"/>
  <c r="AD2023" i="1"/>
  <c r="AD2019" i="1"/>
  <c r="AD2003" i="1"/>
  <c r="AD1995" i="1"/>
  <c r="AD1991" i="1"/>
  <c r="AD1967" i="1"/>
  <c r="AD1963" i="1"/>
  <c r="AD1951" i="1"/>
  <c r="AD1931" i="1"/>
  <c r="AD1927" i="1"/>
  <c r="AD1923" i="1"/>
  <c r="AD1918" i="1"/>
  <c r="AD1917" i="1"/>
  <c r="AD1915" i="1"/>
  <c r="AI1912" i="1"/>
  <c r="AI1908" i="1"/>
  <c r="AI1904" i="1"/>
  <c r="AI1900" i="1"/>
  <c r="AI1896" i="1"/>
  <c r="AI1892" i="1"/>
  <c r="AI1888" i="1"/>
  <c r="AI1884" i="1"/>
  <c r="AI1880" i="1"/>
  <c r="AI1876" i="1"/>
  <c r="AI1872" i="1"/>
  <c r="AI1868" i="1"/>
  <c r="AI1864" i="1"/>
  <c r="AI1860" i="1"/>
  <c r="AI1856" i="1"/>
  <c r="AI1852" i="1"/>
  <c r="AI1848" i="1"/>
  <c r="AI1839" i="1"/>
  <c r="AD1839" i="1"/>
  <c r="AI1838" i="1"/>
  <c r="AD1833" i="1"/>
  <c r="AD1831" i="1"/>
  <c r="AD1824" i="1"/>
  <c r="AD1821" i="1"/>
  <c r="AM1818" i="1"/>
  <c r="AI1816" i="1"/>
  <c r="AI1807" i="1"/>
  <c r="AD1807" i="1"/>
  <c r="AI1806" i="1"/>
  <c r="AD1801" i="1"/>
  <c r="AI1796" i="1"/>
  <c r="AM1795" i="1"/>
  <c r="AD1793" i="1"/>
  <c r="AI1788" i="1"/>
  <c r="AM1787" i="1"/>
  <c r="AD1785" i="1"/>
  <c r="AI1780" i="1"/>
  <c r="AM1779" i="1"/>
  <c r="AD1777" i="1"/>
  <c r="AI1772" i="1"/>
  <c r="AM1771" i="1"/>
  <c r="AD1769" i="1"/>
  <c r="AI1764" i="1"/>
  <c r="AM1763" i="1"/>
  <c r="AD1757" i="1"/>
  <c r="AM1753" i="1"/>
  <c r="AI1748" i="1"/>
  <c r="AM1747" i="1"/>
  <c r="AD1747" i="1"/>
  <c r="AD1746" i="1"/>
  <c r="AI1740" i="1"/>
  <c r="AM1739" i="1"/>
  <c r="AD1739" i="1"/>
  <c r="AD1738" i="1"/>
  <c r="AI1732" i="1"/>
  <c r="AM1731" i="1"/>
  <c r="AD1731" i="1"/>
  <c r="AD1730" i="1"/>
  <c r="AI1724" i="1"/>
  <c r="AM1723" i="1"/>
  <c r="AD1723" i="1"/>
  <c r="AD1722" i="1"/>
  <c r="AI1716" i="1"/>
  <c r="AM1715" i="1"/>
  <c r="AD1715" i="1"/>
  <c r="AD1714" i="1"/>
  <c r="AI1708" i="1"/>
  <c r="AM1707" i="1"/>
  <c r="AD1707" i="1"/>
  <c r="AD1706" i="1"/>
  <c r="AI1700" i="1"/>
  <c r="AM1699" i="1"/>
  <c r="AD1699" i="1"/>
  <c r="AD1698" i="1"/>
  <c r="AI1668" i="1"/>
  <c r="AI1667" i="1"/>
  <c r="AK1667" i="1"/>
  <c r="AL1667" i="1" s="1"/>
  <c r="AI1642" i="1"/>
  <c r="AK1642" i="1"/>
  <c r="AL1642" i="1" s="1"/>
  <c r="AM1639" i="1"/>
  <c r="AO1639" i="1"/>
  <c r="AP1639" i="1" s="1"/>
  <c r="AI1635" i="1"/>
  <c r="AK1635" i="1"/>
  <c r="AL1635" i="1" s="1"/>
  <c r="AM1612" i="1"/>
  <c r="AI1610" i="1"/>
  <c r="AK1610" i="1"/>
  <c r="AL1610" i="1" s="1"/>
  <c r="AM1602" i="1"/>
  <c r="AO1602" i="1"/>
  <c r="AP1602" i="1" s="1"/>
  <c r="AI1596" i="1"/>
  <c r="AM1591" i="1"/>
  <c r="AO1591" i="1"/>
  <c r="AP1591" i="1" s="1"/>
  <c r="AI1587" i="1"/>
  <c r="AK1587" i="1"/>
  <c r="AL1587" i="1" s="1"/>
  <c r="AI1579" i="1"/>
  <c r="AM1574" i="1"/>
  <c r="AI1567" i="1"/>
  <c r="AI1543" i="1"/>
  <c r="AK1527" i="1"/>
  <c r="AL1527" i="1" s="1"/>
  <c r="AI1527" i="1"/>
  <c r="AM1518" i="1"/>
  <c r="AO1518" i="1"/>
  <c r="AP1518" i="1" s="1"/>
  <c r="AI1513" i="1"/>
  <c r="AK1513" i="1"/>
  <c r="AL1513" i="1" s="1"/>
  <c r="AM1502" i="1"/>
  <c r="AO1502" i="1"/>
  <c r="AP1502" i="1" s="1"/>
  <c r="AI1501" i="1"/>
  <c r="AK1501" i="1"/>
  <c r="AL1501" i="1" s="1"/>
  <c r="AM1493" i="1"/>
  <c r="AO1493" i="1"/>
  <c r="AP1493" i="1" s="1"/>
  <c r="AI1488" i="1"/>
  <c r="AK1488" i="1"/>
  <c r="AL1488" i="1" s="1"/>
  <c r="AM1470" i="1"/>
  <c r="AO1470" i="1"/>
  <c r="AP1470" i="1" s="1"/>
  <c r="AI1414" i="1"/>
  <c r="AK1414" i="1"/>
  <c r="AL1414" i="1" s="1"/>
  <c r="AI1364" i="1"/>
  <c r="AK1364" i="1"/>
  <c r="AL1364" i="1" s="1"/>
  <c r="AI1286" i="1"/>
  <c r="AK1286" i="1"/>
  <c r="AL1286" i="1" s="1"/>
  <c r="AM1284" i="1"/>
  <c r="AO1284" i="1"/>
  <c r="AP1284" i="1" s="1"/>
  <c r="AM1273" i="1"/>
  <c r="AO1273" i="1"/>
  <c r="AP1273" i="1" s="1"/>
  <c r="AI1259" i="1"/>
  <c r="AK1259" i="1"/>
  <c r="AL1259" i="1" s="1"/>
  <c r="AM1255" i="1"/>
  <c r="AO1255" i="1"/>
  <c r="AP1255" i="1" s="1"/>
  <c r="AM1221" i="1"/>
  <c r="AO1221" i="1"/>
  <c r="AP1221" i="1" s="1"/>
  <c r="AM1210" i="1"/>
  <c r="AO1210" i="1"/>
  <c r="AP1210" i="1" s="1"/>
  <c r="AM1207" i="1"/>
  <c r="AO1207" i="1"/>
  <c r="AP1207" i="1" s="1"/>
  <c r="AD2248" i="1"/>
  <c r="AD2244" i="1"/>
  <c r="AD2240" i="1"/>
  <c r="AD2236" i="1"/>
  <c r="AD2230" i="1"/>
  <c r="AD2209" i="1"/>
  <c r="AD2207" i="1"/>
  <c r="AD2206" i="1"/>
  <c r="AD2193" i="1"/>
  <c r="AD2191" i="1"/>
  <c r="AD2190" i="1"/>
  <c r="AD2167" i="1"/>
  <c r="AD1845" i="1"/>
  <c r="AD1842" i="1"/>
  <c r="AD1835" i="1"/>
  <c r="AD1830" i="1"/>
  <c r="AD1827" i="1"/>
  <c r="AD1820" i="1"/>
  <c r="AD1818" i="1"/>
  <c r="AD1813" i="1"/>
  <c r="AD1810" i="1"/>
  <c r="AD1803" i="1"/>
  <c r="AD1795" i="1"/>
  <c r="AD1787" i="1"/>
  <c r="AD1779" i="1"/>
  <c r="AD1771" i="1"/>
  <c r="AD1753" i="1"/>
  <c r="AD1745" i="1"/>
  <c r="AD1737" i="1"/>
  <c r="AD1729" i="1"/>
  <c r="AD1721" i="1"/>
  <c r="AD1713" i="1"/>
  <c r="AD1705" i="1"/>
  <c r="AD1697" i="1"/>
  <c r="AK1681" i="1"/>
  <c r="AL1681" i="1" s="1"/>
  <c r="AI1681" i="1"/>
  <c r="AM1666" i="1"/>
  <c r="AO1666" i="1"/>
  <c r="AP1666" i="1" s="1"/>
  <c r="AM1634" i="1"/>
  <c r="AO1634" i="1"/>
  <c r="AP1634" i="1" s="1"/>
  <c r="AM1554" i="1"/>
  <c r="AO1554" i="1"/>
  <c r="AP1554" i="1" s="1"/>
  <c r="AI1550" i="1"/>
  <c r="AK1550" i="1"/>
  <c r="AL1550" i="1" s="1"/>
  <c r="AM1546" i="1"/>
  <c r="AO1546" i="1"/>
  <c r="AP1546" i="1" s="1"/>
  <c r="AI1538" i="1"/>
  <c r="AK1538" i="1"/>
  <c r="AL1538" i="1" s="1"/>
  <c r="AM1534" i="1"/>
  <c r="AO1534" i="1"/>
  <c r="AP1534" i="1" s="1"/>
  <c r="AO1507" i="1"/>
  <c r="AP1507" i="1" s="1"/>
  <c r="AM1507" i="1"/>
  <c r="AM1505" i="1"/>
  <c r="AO1505" i="1"/>
  <c r="AP1505" i="1" s="1"/>
  <c r="AI1494" i="1"/>
  <c r="AK1494" i="1"/>
  <c r="AL1494" i="1" s="1"/>
  <c r="AM1479" i="1"/>
  <c r="AO1479" i="1"/>
  <c r="AP1479" i="1" s="1"/>
  <c r="AI1360" i="1"/>
  <c r="AK1360" i="1"/>
  <c r="AL1360" i="1" s="1"/>
  <c r="AI1274" i="1"/>
  <c r="AK1274" i="1"/>
  <c r="AL1274" i="1" s="1"/>
  <c r="AI1269" i="1"/>
  <c r="AK1269" i="1"/>
  <c r="AL1269" i="1" s="1"/>
  <c r="AI1206" i="1"/>
  <c r="AK1206" i="1"/>
  <c r="AL1206" i="1" s="1"/>
  <c r="AM1204" i="1"/>
  <c r="AO1204" i="1"/>
  <c r="AP1204" i="1" s="1"/>
  <c r="AD1687" i="1"/>
  <c r="AD1678" i="1"/>
  <c r="AD1677" i="1"/>
  <c r="AD1674" i="1"/>
  <c r="AD1673" i="1"/>
  <c r="AI1669" i="1"/>
  <c r="AD1658" i="1"/>
  <c r="AD1653" i="1"/>
  <c r="AD1642" i="1"/>
  <c r="AD1637" i="1"/>
  <c r="AD1626" i="1"/>
  <c r="AD1621" i="1"/>
  <c r="AD1610" i="1"/>
  <c r="AD1605" i="1"/>
  <c r="AD1594" i="1"/>
  <c r="AD1589" i="1"/>
  <c r="AD1576" i="1"/>
  <c r="AD1572" i="1"/>
  <c r="AD1565" i="1"/>
  <c r="AD1560" i="1"/>
  <c r="AD1529" i="1"/>
  <c r="AD1528" i="1"/>
  <c r="AI1522" i="1"/>
  <c r="AK1522" i="1"/>
  <c r="AL1522" i="1" s="1"/>
  <c r="AM1510" i="1"/>
  <c r="AO1510" i="1"/>
  <c r="AP1510" i="1" s="1"/>
  <c r="AO1508" i="1"/>
  <c r="AP1508" i="1" s="1"/>
  <c r="AM1508" i="1"/>
  <c r="AM1503" i="1"/>
  <c r="AM1463" i="1"/>
  <c r="AO1463" i="1"/>
  <c r="AP1463" i="1" s="1"/>
  <c r="AM1448" i="1"/>
  <c r="AO1448" i="1"/>
  <c r="AP1448" i="1" s="1"/>
  <c r="AI1420" i="1"/>
  <c r="AK1420" i="1"/>
  <c r="AL1420" i="1" s="1"/>
  <c r="AI1344" i="1"/>
  <c r="AK1344" i="1"/>
  <c r="AL1344" i="1" s="1"/>
  <c r="AI1306" i="1"/>
  <c r="AK1306" i="1"/>
  <c r="AL1306" i="1" s="1"/>
  <c r="AM1265" i="1"/>
  <c r="AO1265" i="1"/>
  <c r="AP1265" i="1" s="1"/>
  <c r="AM1249" i="1"/>
  <c r="AO1249" i="1"/>
  <c r="AP1249" i="1" s="1"/>
  <c r="AI1241" i="1"/>
  <c r="AK1241" i="1"/>
  <c r="AL1241" i="1" s="1"/>
  <c r="AM1201" i="1"/>
  <c r="AO1201" i="1"/>
  <c r="AP1201" i="1" s="1"/>
  <c r="AD1693" i="1"/>
  <c r="AD1686" i="1"/>
  <c r="AD1662" i="1"/>
  <c r="AD1657" i="1"/>
  <c r="AD1646" i="1"/>
  <c r="AD1641" i="1"/>
  <c r="AD1630" i="1"/>
  <c r="AD1625" i="1"/>
  <c r="AK1614" i="1"/>
  <c r="AL1614" i="1" s="1"/>
  <c r="AD1614" i="1"/>
  <c r="AO1611" i="1"/>
  <c r="AP1611" i="1" s="1"/>
  <c r="AD1609" i="1"/>
  <c r="AK1607" i="1"/>
  <c r="AL1607" i="1" s="1"/>
  <c r="AO1606" i="1"/>
  <c r="AP1606" i="1" s="1"/>
  <c r="AK1598" i="1"/>
  <c r="AL1598" i="1" s="1"/>
  <c r="AD1598" i="1"/>
  <c r="AO1595" i="1"/>
  <c r="AP1595" i="1" s="1"/>
  <c r="AD1593" i="1"/>
  <c r="AK1591" i="1"/>
  <c r="AL1591" i="1" s="1"/>
  <c r="AO1590" i="1"/>
  <c r="AP1590" i="1" s="1"/>
  <c r="AD1580" i="1"/>
  <c r="AO1573" i="1"/>
  <c r="AP1573" i="1" s="1"/>
  <c r="AK1569" i="1"/>
  <c r="AL1569" i="1" s="1"/>
  <c r="AD1569" i="1"/>
  <c r="AO1557" i="1"/>
  <c r="AP1557" i="1" s="1"/>
  <c r="AD1557" i="1"/>
  <c r="AD1556" i="1"/>
  <c r="AD1553" i="1"/>
  <c r="AD1552" i="1"/>
  <c r="AK1546" i="1"/>
  <c r="AL1546" i="1" s="1"/>
  <c r="AK1545" i="1"/>
  <c r="AL1545" i="1" s="1"/>
  <c r="AO1542" i="1"/>
  <c r="AP1542" i="1" s="1"/>
  <c r="AD1533" i="1"/>
  <c r="AD1532" i="1"/>
  <c r="AM1521" i="1"/>
  <c r="AO1521" i="1"/>
  <c r="AP1521" i="1" s="1"/>
  <c r="AD1517" i="1"/>
  <c r="AD1516" i="1"/>
  <c r="AO1514" i="1"/>
  <c r="AP1514" i="1" s="1"/>
  <c r="AK1496" i="1"/>
  <c r="AL1496" i="1" s="1"/>
  <c r="AI1496" i="1"/>
  <c r="AM1487" i="1"/>
  <c r="AO1487" i="1"/>
  <c r="AP1487" i="1" s="1"/>
  <c r="AO1482" i="1"/>
  <c r="AP1482" i="1" s="1"/>
  <c r="AK1480" i="1"/>
  <c r="AL1480" i="1" s="1"/>
  <c r="AO1462" i="1"/>
  <c r="AP1462" i="1" s="1"/>
  <c r="AO1459" i="1"/>
  <c r="AP1459" i="1" s="1"/>
  <c r="AM1455" i="1"/>
  <c r="AO1455" i="1"/>
  <c r="AP1455" i="1" s="1"/>
  <c r="AM1428" i="1"/>
  <c r="AO1428" i="1"/>
  <c r="AP1428" i="1" s="1"/>
  <c r="AI1388" i="1"/>
  <c r="AK1388" i="1"/>
  <c r="AL1388" i="1" s="1"/>
  <c r="AK1340" i="1"/>
  <c r="AL1340" i="1" s="1"/>
  <c r="AK1336" i="1"/>
  <c r="AL1336" i="1" s="1"/>
  <c r="AI1305" i="1"/>
  <c r="AK1305" i="1"/>
  <c r="AL1305" i="1" s="1"/>
  <c r="AM1278" i="1"/>
  <c r="AO1278" i="1"/>
  <c r="AP1278" i="1" s="1"/>
  <c r="AK1277" i="1"/>
  <c r="AL1277" i="1" s="1"/>
  <c r="AI1266" i="1"/>
  <c r="AK1266" i="1"/>
  <c r="AL1266" i="1" s="1"/>
  <c r="AI1250" i="1"/>
  <c r="AK1250" i="1"/>
  <c r="AL1250" i="1" s="1"/>
  <c r="AM1237" i="1"/>
  <c r="AO1237" i="1"/>
  <c r="AP1237" i="1" s="1"/>
  <c r="AI1227" i="1"/>
  <c r="AK1227" i="1"/>
  <c r="AL1227" i="1" s="1"/>
  <c r="AI1225" i="1"/>
  <c r="AK1225" i="1"/>
  <c r="AL1225" i="1" s="1"/>
  <c r="AI1213" i="1"/>
  <c r="AK1213" i="1"/>
  <c r="AL1213" i="1" s="1"/>
  <c r="AI1208" i="1"/>
  <c r="AK1208" i="1"/>
  <c r="AL1208" i="1" s="1"/>
  <c r="AI1197" i="1"/>
  <c r="AK1197" i="1"/>
  <c r="AL1197" i="1" s="1"/>
  <c r="AD1501" i="1"/>
  <c r="AD1500" i="1"/>
  <c r="AD1493" i="1"/>
  <c r="AD1492" i="1"/>
  <c r="AD1485" i="1"/>
  <c r="AD1484" i="1"/>
  <c r="AD1477" i="1"/>
  <c r="AD1476" i="1"/>
  <c r="AD1469" i="1"/>
  <c r="AD1468" i="1"/>
  <c r="AD1461" i="1"/>
  <c r="AD1460" i="1"/>
  <c r="AD1454" i="1"/>
  <c r="AD1442" i="1"/>
  <c r="AD1422" i="1"/>
  <c r="AD1421" i="1"/>
  <c r="AI1416" i="1"/>
  <c r="AK1416" i="1"/>
  <c r="AL1416" i="1" s="1"/>
  <c r="AD1416" i="1"/>
  <c r="AD1415" i="1"/>
  <c r="AI1398" i="1"/>
  <c r="AK1398" i="1"/>
  <c r="AL1398" i="1" s="1"/>
  <c r="AI1374" i="1"/>
  <c r="AK1374" i="1"/>
  <c r="AL1374" i="1" s="1"/>
  <c r="AM1325" i="1"/>
  <c r="AO1325" i="1"/>
  <c r="AP1325" i="1" s="1"/>
  <c r="AD1321" i="1"/>
  <c r="AD1309" i="1"/>
  <c r="AM1282" i="1"/>
  <c r="AO1282" i="1"/>
  <c r="AP1282" i="1" s="1"/>
  <c r="AI1267" i="1"/>
  <c r="AK1267" i="1"/>
  <c r="AL1267" i="1" s="1"/>
  <c r="AI1258" i="1"/>
  <c r="AK1258" i="1"/>
  <c r="AL1258" i="1" s="1"/>
  <c r="AM1253" i="1"/>
  <c r="AO1253" i="1"/>
  <c r="AP1253" i="1" s="1"/>
  <c r="AI1240" i="1"/>
  <c r="AK1240" i="1"/>
  <c r="AL1240" i="1" s="1"/>
  <c r="AI1229" i="1"/>
  <c r="AK1229" i="1"/>
  <c r="AL1229" i="1" s="1"/>
  <c r="AM1223" i="1"/>
  <c r="AO1223" i="1"/>
  <c r="AP1223" i="1" s="1"/>
  <c r="AM1217" i="1"/>
  <c r="AO1217" i="1"/>
  <c r="AP1217" i="1" s="1"/>
  <c r="AD1205" i="1"/>
  <c r="AI1193" i="1"/>
  <c r="AK1193" i="1"/>
  <c r="AL1193" i="1" s="1"/>
  <c r="AD1513" i="1"/>
  <c r="AD1512" i="1"/>
  <c r="AK1510" i="1"/>
  <c r="AL1510" i="1" s="1"/>
  <c r="AO1506" i="1"/>
  <c r="AP1506" i="1" s="1"/>
  <c r="AK1502" i="1"/>
  <c r="AL1502" i="1" s="1"/>
  <c r="AO1498" i="1"/>
  <c r="AP1498" i="1" s="1"/>
  <c r="AD1487" i="1"/>
  <c r="AD1479" i="1"/>
  <c r="AD1471" i="1"/>
  <c r="AD1463" i="1"/>
  <c r="AD1451" i="1"/>
  <c r="AO1450" i="1"/>
  <c r="AP1450" i="1" s="1"/>
  <c r="AD1448" i="1"/>
  <c r="AD1447" i="1"/>
  <c r="AO1440" i="1"/>
  <c r="AP1440" i="1" s="1"/>
  <c r="AO1438" i="1"/>
  <c r="AP1438" i="1" s="1"/>
  <c r="AD1430" i="1"/>
  <c r="AD1417" i="1"/>
  <c r="AI1348" i="1"/>
  <c r="AK1348" i="1"/>
  <c r="AL1348" i="1" s="1"/>
  <c r="AI1317" i="1"/>
  <c r="AK1317" i="1"/>
  <c r="AL1317" i="1" s="1"/>
  <c r="AD1301" i="1"/>
  <c r="AI1285" i="1"/>
  <c r="AK1285" i="1"/>
  <c r="AL1285" i="1" s="1"/>
  <c r="AM1281" i="1"/>
  <c r="AO1281" i="1"/>
  <c r="AP1281" i="1" s="1"/>
  <c r="AM1262" i="1"/>
  <c r="AO1262" i="1"/>
  <c r="AP1262" i="1" s="1"/>
  <c r="AI1256" i="1"/>
  <c r="AK1256" i="1"/>
  <c r="AL1256" i="1" s="1"/>
  <c r="AI1245" i="1"/>
  <c r="AK1245" i="1"/>
  <c r="AL1245" i="1" s="1"/>
  <c r="AK1243" i="1"/>
  <c r="AL1243" i="1" s="1"/>
  <c r="AM1239" i="1"/>
  <c r="AO1239" i="1"/>
  <c r="AP1239" i="1" s="1"/>
  <c r="AM1233" i="1"/>
  <c r="AO1233" i="1"/>
  <c r="AP1233" i="1" s="1"/>
  <c r="AO1226" i="1"/>
  <c r="AP1226" i="1" s="1"/>
  <c r="AK1222" i="1"/>
  <c r="AL1222" i="1" s="1"/>
  <c r="AD1221" i="1"/>
  <c r="AO1220" i="1"/>
  <c r="AP1220" i="1" s="1"/>
  <c r="AI1209" i="1"/>
  <c r="AK1209" i="1"/>
  <c r="AL1209" i="1" s="1"/>
  <c r="AM1205" i="1"/>
  <c r="AO1205" i="1"/>
  <c r="AP1205" i="1" s="1"/>
  <c r="AK1202" i="1"/>
  <c r="AL1202" i="1" s="1"/>
  <c r="AO1198" i="1"/>
  <c r="AP1198" i="1" s="1"/>
  <c r="AD1437" i="1"/>
  <c r="AD1406" i="1"/>
  <c r="AD1396" i="1"/>
  <c r="AD1389" i="1"/>
  <c r="AD1386" i="1"/>
  <c r="AD1385" i="1"/>
  <c r="AD1382" i="1"/>
  <c r="AD1372" i="1"/>
  <c r="AD1368" i="1"/>
  <c r="AD1362" i="1"/>
  <c r="AD1358" i="1"/>
  <c r="AD1341" i="1"/>
  <c r="AD1338" i="1"/>
  <c r="AD1337" i="1"/>
  <c r="AD1334" i="1"/>
  <c r="AD1323" i="1"/>
  <c r="AD1275" i="1"/>
  <c r="AD1267" i="1"/>
  <c r="AD1261" i="1"/>
  <c r="AD1252" i="1"/>
  <c r="AD1236" i="1"/>
  <c r="AD1220" i="1"/>
  <c r="AD1204" i="1"/>
  <c r="AI1192" i="1"/>
  <c r="AK1192" i="1"/>
  <c r="AL1192" i="1" s="1"/>
  <c r="AM1188" i="1"/>
  <c r="AO1188" i="1"/>
  <c r="AP1188" i="1" s="1"/>
  <c r="AK1169" i="1"/>
  <c r="AL1169" i="1" s="1"/>
  <c r="AI1169" i="1"/>
  <c r="AD1161" i="1"/>
  <c r="AO1160" i="1"/>
  <c r="AP1160" i="1" s="1"/>
  <c r="AM1160" i="1"/>
  <c r="AD1129" i="1"/>
  <c r="AD1126" i="1"/>
  <c r="AM1110" i="1"/>
  <c r="AO1110" i="1"/>
  <c r="AP1110" i="1" s="1"/>
  <c r="AM1106" i="1"/>
  <c r="AO1106" i="1"/>
  <c r="AP1106" i="1" s="1"/>
  <c r="AM1102" i="1"/>
  <c r="AO1102" i="1"/>
  <c r="AP1102" i="1" s="1"/>
  <c r="AM1098" i="1"/>
  <c r="AO1098" i="1"/>
  <c r="AP1098" i="1" s="1"/>
  <c r="AM1094" i="1"/>
  <c r="AO1094" i="1"/>
  <c r="AP1094" i="1" s="1"/>
  <c r="AM1090" i="1"/>
  <c r="AO1090" i="1"/>
  <c r="AP1090" i="1" s="1"/>
  <c r="AM1086" i="1"/>
  <c r="AO1086" i="1"/>
  <c r="AP1086" i="1" s="1"/>
  <c r="AM1082" i="1"/>
  <c r="AO1082" i="1"/>
  <c r="AP1082" i="1" s="1"/>
  <c r="AM1078" i="1"/>
  <c r="AO1078" i="1"/>
  <c r="AP1078" i="1" s="1"/>
  <c r="AM1042" i="1"/>
  <c r="AO1042" i="1"/>
  <c r="AP1042" i="1" s="1"/>
  <c r="AD1039" i="1"/>
  <c r="AD1037" i="1"/>
  <c r="AD1035" i="1"/>
  <c r="AD1033" i="1"/>
  <c r="AD1031" i="1"/>
  <c r="AD1029" i="1"/>
  <c r="AK1023" i="1"/>
  <c r="AL1023" i="1" s="1"/>
  <c r="AI1023" i="1"/>
  <c r="AD1013" i="1"/>
  <c r="AD1404" i="1"/>
  <c r="AD1400" i="1"/>
  <c r="AD1399" i="1"/>
  <c r="AD1378" i="1"/>
  <c r="AD1375" i="1"/>
  <c r="AD1354" i="1"/>
  <c r="AD1350" i="1"/>
  <c r="AD1349" i="1"/>
  <c r="AD1345" i="1"/>
  <c r="AD1330" i="1"/>
  <c r="AD1326" i="1"/>
  <c r="AD1312" i="1"/>
  <c r="AD1307" i="1"/>
  <c r="AD1304" i="1"/>
  <c r="AD1299" i="1"/>
  <c r="AD1296" i="1"/>
  <c r="AD1284" i="1"/>
  <c r="AD1282" i="1"/>
  <c r="AD1276" i="1"/>
  <c r="AD1274" i="1"/>
  <c r="AD1266" i="1"/>
  <c r="AD1259" i="1"/>
  <c r="AD1257" i="1"/>
  <c r="AD1250" i="1"/>
  <c r="AD1247" i="1"/>
  <c r="AD1241" i="1"/>
  <c r="AD1234" i="1"/>
  <c r="AD1231" i="1"/>
  <c r="AD1225" i="1"/>
  <c r="AD1218" i="1"/>
  <c r="AD1215" i="1"/>
  <c r="AD1209" i="1"/>
  <c r="AD1202" i="1"/>
  <c r="AD1199" i="1"/>
  <c r="AD1193" i="1"/>
  <c r="AM1191" i="1"/>
  <c r="AO1191" i="1"/>
  <c r="AP1191" i="1" s="1"/>
  <c r="AD1181" i="1"/>
  <c r="AD1177" i="1"/>
  <c r="AD1176" i="1"/>
  <c r="AD1175" i="1"/>
  <c r="AD1170" i="1"/>
  <c r="AD1165" i="1"/>
  <c r="AD1159" i="1"/>
  <c r="AI1153" i="1"/>
  <c r="AK1153" i="1"/>
  <c r="AL1153" i="1" s="1"/>
  <c r="AI1149" i="1"/>
  <c r="AK1149" i="1"/>
  <c r="AL1149" i="1" s="1"/>
  <c r="AI1145" i="1"/>
  <c r="AK1145" i="1"/>
  <c r="AL1145" i="1" s="1"/>
  <c r="AD1141" i="1"/>
  <c r="AI1121" i="1"/>
  <c r="AK1121" i="1"/>
  <c r="AL1121" i="1" s="1"/>
  <c r="AI1117" i="1"/>
  <c r="AK1117" i="1"/>
  <c r="AL1117" i="1" s="1"/>
  <c r="AM1109" i="1"/>
  <c r="AO1109" i="1"/>
  <c r="AP1109" i="1" s="1"/>
  <c r="AM1105" i="1"/>
  <c r="AO1105" i="1"/>
  <c r="AP1105" i="1" s="1"/>
  <c r="AM1101" i="1"/>
  <c r="AO1101" i="1"/>
  <c r="AP1101" i="1" s="1"/>
  <c r="AM1097" i="1"/>
  <c r="AO1097" i="1"/>
  <c r="AP1097" i="1" s="1"/>
  <c r="AM1093" i="1"/>
  <c r="AO1093" i="1"/>
  <c r="AP1093" i="1" s="1"/>
  <c r="AM1089" i="1"/>
  <c r="AO1089" i="1"/>
  <c r="AP1089" i="1" s="1"/>
  <c r="AM1085" i="1"/>
  <c r="AO1085" i="1"/>
  <c r="AP1085" i="1" s="1"/>
  <c r="AM1081" i="1"/>
  <c r="AO1081" i="1"/>
  <c r="AP1081" i="1" s="1"/>
  <c r="AD1072" i="1"/>
  <c r="AD1071" i="1"/>
  <c r="AD1070" i="1"/>
  <c r="AD1069" i="1"/>
  <c r="AD1062" i="1"/>
  <c r="AD1058" i="1"/>
  <c r="AD1054" i="1"/>
  <c r="AD1050" i="1"/>
  <c r="AD1046" i="1"/>
  <c r="AO1041" i="1"/>
  <c r="AP1041" i="1" s="1"/>
  <c r="AM1041" i="1"/>
  <c r="AD1021" i="1"/>
  <c r="AD1004" i="1"/>
  <c r="AD1067" i="1"/>
  <c r="AD1065" i="1"/>
  <c r="AD1063" i="1"/>
  <c r="AD1182" i="1"/>
  <c r="AD1178" i="1"/>
  <c r="AD1155" i="1"/>
  <c r="AD1144" i="1"/>
  <c r="AD1136" i="1"/>
  <c r="AD1135" i="1"/>
  <c r="AD1127" i="1"/>
  <c r="AD1061" i="1"/>
  <c r="AD1057" i="1"/>
  <c r="AD1053" i="1"/>
  <c r="AD1049" i="1"/>
  <c r="AD1045" i="1"/>
  <c r="AD1017" i="1"/>
  <c r="AD1008" i="1"/>
  <c r="AD1003" i="1"/>
  <c r="AK2500" i="1"/>
  <c r="AL2500" i="1" s="1"/>
  <c r="AI2500" i="1"/>
  <c r="AK2492" i="1"/>
  <c r="AL2492" i="1" s="1"/>
  <c r="AI2492" i="1"/>
  <c r="AK2484" i="1"/>
  <c r="AL2484" i="1" s="1"/>
  <c r="AI2484" i="1"/>
  <c r="AK2476" i="1"/>
  <c r="AL2476" i="1" s="1"/>
  <c r="AI2476" i="1"/>
  <c r="AK2468" i="1"/>
  <c r="AL2468" i="1" s="1"/>
  <c r="AI2468" i="1"/>
  <c r="AK2460" i="1"/>
  <c r="AL2460" i="1" s="1"/>
  <c r="AI2460" i="1"/>
  <c r="AK2452" i="1"/>
  <c r="AL2452" i="1" s="1"/>
  <c r="AI2452" i="1"/>
  <c r="AK2444" i="1"/>
  <c r="AL2444" i="1" s="1"/>
  <c r="AI2444" i="1"/>
  <c r="AK2436" i="1"/>
  <c r="AL2436" i="1" s="1"/>
  <c r="AI2436" i="1"/>
  <c r="AK2428" i="1"/>
  <c r="AL2428" i="1" s="1"/>
  <c r="AI2428" i="1"/>
  <c r="AI2423" i="1"/>
  <c r="AK2423" i="1"/>
  <c r="AL2423" i="1" s="1"/>
  <c r="AM2418" i="1"/>
  <c r="AO2418" i="1"/>
  <c r="AP2418" i="1" s="1"/>
  <c r="AI2415" i="1"/>
  <c r="AK2415" i="1"/>
  <c r="AL2415" i="1" s="1"/>
  <c r="AM2410" i="1"/>
  <c r="AO2410" i="1"/>
  <c r="AP2410" i="1" s="1"/>
  <c r="AI2407" i="1"/>
  <c r="AK2407" i="1"/>
  <c r="AL2407" i="1" s="1"/>
  <c r="AM2402" i="1"/>
  <c r="AO2402" i="1"/>
  <c r="AP2402" i="1" s="1"/>
  <c r="AI2399" i="1"/>
  <c r="AK2399" i="1"/>
  <c r="AL2399" i="1" s="1"/>
  <c r="AI2397" i="1"/>
  <c r="AK2397" i="1"/>
  <c r="AL2397" i="1" s="1"/>
  <c r="AI2395" i="1"/>
  <c r="AK2395" i="1"/>
  <c r="AL2395" i="1" s="1"/>
  <c r="AI2393" i="1"/>
  <c r="AK2393" i="1"/>
  <c r="AL2393" i="1" s="1"/>
  <c r="AI2391" i="1"/>
  <c r="AK2391" i="1"/>
  <c r="AL2391" i="1" s="1"/>
  <c r="AI2389" i="1"/>
  <c r="AK2389" i="1"/>
  <c r="AL2389" i="1" s="1"/>
  <c r="AI2387" i="1"/>
  <c r="AK2387" i="1"/>
  <c r="AL2387" i="1" s="1"/>
  <c r="AI2385" i="1"/>
  <c r="AK2385" i="1"/>
  <c r="AL2385" i="1" s="1"/>
  <c r="AI2383" i="1"/>
  <c r="AK2383" i="1"/>
  <c r="AL2383" i="1" s="1"/>
  <c r="AI2381" i="1"/>
  <c r="AK2381" i="1"/>
  <c r="AL2381" i="1" s="1"/>
  <c r="AI2379" i="1"/>
  <c r="AK2379" i="1"/>
  <c r="AL2379" i="1" s="1"/>
  <c r="AI2377" i="1"/>
  <c r="AK2377" i="1"/>
  <c r="AL2377" i="1" s="1"/>
  <c r="AI2375" i="1"/>
  <c r="AK2375" i="1"/>
  <c r="AL2375" i="1" s="1"/>
  <c r="AI2373" i="1"/>
  <c r="AK2373" i="1"/>
  <c r="AL2373" i="1" s="1"/>
  <c r="AI2371" i="1"/>
  <c r="AK2371" i="1"/>
  <c r="AL2371" i="1" s="1"/>
  <c r="AI2369" i="1"/>
  <c r="AK2369" i="1"/>
  <c r="AL2369" i="1" s="1"/>
  <c r="AI2367" i="1"/>
  <c r="AK2367" i="1"/>
  <c r="AL2367" i="1" s="1"/>
  <c r="AI2365" i="1"/>
  <c r="AK2365" i="1"/>
  <c r="AL2365" i="1" s="1"/>
  <c r="AI2363" i="1"/>
  <c r="AK2363" i="1"/>
  <c r="AL2363" i="1" s="1"/>
  <c r="AI2361" i="1"/>
  <c r="AK2361" i="1"/>
  <c r="AL2361" i="1" s="1"/>
  <c r="AI2359" i="1"/>
  <c r="AK2359" i="1"/>
  <c r="AL2359" i="1" s="1"/>
  <c r="AI2357" i="1"/>
  <c r="AK2357" i="1"/>
  <c r="AL2357" i="1" s="1"/>
  <c r="AI2355" i="1"/>
  <c r="AK2355" i="1"/>
  <c r="AL2355" i="1" s="1"/>
  <c r="AI2353" i="1"/>
  <c r="AK2353" i="1"/>
  <c r="AL2353" i="1" s="1"/>
  <c r="AI2351" i="1"/>
  <c r="AK2351" i="1"/>
  <c r="AL2351" i="1" s="1"/>
  <c r="AI2349" i="1"/>
  <c r="AK2349" i="1"/>
  <c r="AL2349" i="1" s="1"/>
  <c r="AI2347" i="1"/>
  <c r="AK2347" i="1"/>
  <c r="AL2347" i="1" s="1"/>
  <c r="AI2345" i="1"/>
  <c r="AK2345" i="1"/>
  <c r="AL2345" i="1" s="1"/>
  <c r="AI2343" i="1"/>
  <c r="AK2343" i="1"/>
  <c r="AL2343" i="1" s="1"/>
  <c r="AI2341" i="1"/>
  <c r="AK2341" i="1"/>
  <c r="AL2341" i="1" s="1"/>
  <c r="AI2339" i="1"/>
  <c r="AK2339" i="1"/>
  <c r="AL2339" i="1" s="1"/>
  <c r="AI2337" i="1"/>
  <c r="AK2337" i="1"/>
  <c r="AL2337" i="1" s="1"/>
  <c r="AI2335" i="1"/>
  <c r="AK2335" i="1"/>
  <c r="AL2335" i="1" s="1"/>
  <c r="AI2333" i="1"/>
  <c r="AK2333" i="1"/>
  <c r="AL2333" i="1" s="1"/>
  <c r="AI2331" i="1"/>
  <c r="AK2331" i="1"/>
  <c r="AL2331" i="1" s="1"/>
  <c r="AI2328" i="1"/>
  <c r="AK2328" i="1"/>
  <c r="AL2328" i="1" s="1"/>
  <c r="AI2324" i="1"/>
  <c r="AK2324" i="1"/>
  <c r="AL2324" i="1" s="1"/>
  <c r="AI2320" i="1"/>
  <c r="AK2320" i="1"/>
  <c r="AL2320" i="1" s="1"/>
  <c r="AI2316" i="1"/>
  <c r="AK2316" i="1"/>
  <c r="AL2316" i="1" s="1"/>
  <c r="AI2312" i="1"/>
  <c r="AK2312" i="1"/>
  <c r="AL2312" i="1" s="1"/>
  <c r="AI2308" i="1"/>
  <c r="AK2308" i="1"/>
  <c r="AL2308" i="1" s="1"/>
  <c r="AI2304" i="1"/>
  <c r="AK2304" i="1"/>
  <c r="AL2304" i="1" s="1"/>
  <c r="AI2300" i="1"/>
  <c r="AK2300" i="1"/>
  <c r="AL2300" i="1" s="1"/>
  <c r="AI2296" i="1"/>
  <c r="AK2296" i="1"/>
  <c r="AL2296" i="1" s="1"/>
  <c r="AI2292" i="1"/>
  <c r="AK2292" i="1"/>
  <c r="AL2292" i="1" s="1"/>
  <c r="AI2288" i="1"/>
  <c r="AK2288" i="1"/>
  <c r="AL2288" i="1" s="1"/>
  <c r="AI2284" i="1"/>
  <c r="AK2284" i="1"/>
  <c r="AL2284" i="1" s="1"/>
  <c r="AI2280" i="1"/>
  <c r="AK2280" i="1"/>
  <c r="AL2280" i="1" s="1"/>
  <c r="AI2276" i="1"/>
  <c r="AK2276" i="1"/>
  <c r="AL2276" i="1" s="1"/>
  <c r="AI2272" i="1"/>
  <c r="AK2272" i="1"/>
  <c r="AL2272" i="1" s="1"/>
  <c r="AI2268" i="1"/>
  <c r="AK2268" i="1"/>
  <c r="AL2268" i="1" s="1"/>
  <c r="AI2264" i="1"/>
  <c r="AK2264" i="1"/>
  <c r="AL2264" i="1" s="1"/>
  <c r="AI2260" i="1"/>
  <c r="AK2260" i="1"/>
  <c r="AL2260" i="1" s="1"/>
  <c r="AI2256" i="1"/>
  <c r="AK2256" i="1"/>
  <c r="AL2256" i="1" s="1"/>
  <c r="AI2252" i="1"/>
  <c r="AK2252" i="1"/>
  <c r="AL2252" i="1" s="1"/>
  <c r="AI2248" i="1"/>
  <c r="AK2248" i="1"/>
  <c r="AL2248" i="1" s="1"/>
  <c r="AI2244" i="1"/>
  <c r="AK2244" i="1"/>
  <c r="AL2244" i="1" s="1"/>
  <c r="AI2240" i="1"/>
  <c r="AK2240" i="1"/>
  <c r="AL2240" i="1" s="1"/>
  <c r="AI2221" i="1"/>
  <c r="AK2221" i="1"/>
  <c r="AL2221" i="1" s="1"/>
  <c r="AM3002" i="1"/>
  <c r="AM3001" i="1"/>
  <c r="AM3000" i="1"/>
  <c r="AM2999" i="1"/>
  <c r="AM2998" i="1"/>
  <c r="AM2997" i="1"/>
  <c r="AM2996" i="1"/>
  <c r="AM2995" i="1"/>
  <c r="AM2994" i="1"/>
  <c r="AM2993" i="1"/>
  <c r="AM2992" i="1"/>
  <c r="AM2991" i="1"/>
  <c r="AM2990" i="1"/>
  <c r="AM2989" i="1"/>
  <c r="AM2988" i="1"/>
  <c r="AM2987" i="1"/>
  <c r="AM2986" i="1"/>
  <c r="AM2985" i="1"/>
  <c r="AM2984" i="1"/>
  <c r="AM2983" i="1"/>
  <c r="AM2982" i="1"/>
  <c r="AM2981" i="1"/>
  <c r="AM2980" i="1"/>
  <c r="AM2979" i="1"/>
  <c r="AM2978" i="1"/>
  <c r="AM2977" i="1"/>
  <c r="AM2976" i="1"/>
  <c r="AM2975" i="1"/>
  <c r="AM2974" i="1"/>
  <c r="AM2973" i="1"/>
  <c r="AM2972" i="1"/>
  <c r="AM2971" i="1"/>
  <c r="AM2970" i="1"/>
  <c r="AM2969" i="1"/>
  <c r="AM2968" i="1"/>
  <c r="AM2967" i="1"/>
  <c r="AM2966" i="1"/>
  <c r="AM2965" i="1"/>
  <c r="AM2964" i="1"/>
  <c r="AM2963" i="1"/>
  <c r="AM2962" i="1"/>
  <c r="AM2961" i="1"/>
  <c r="AM2960" i="1"/>
  <c r="AM2959" i="1"/>
  <c r="AM2958" i="1"/>
  <c r="AM2957" i="1"/>
  <c r="AM2956" i="1"/>
  <c r="AM2955" i="1"/>
  <c r="AM2954" i="1"/>
  <c r="AM2953" i="1"/>
  <c r="AM2952" i="1"/>
  <c r="AM2951" i="1"/>
  <c r="AM2950" i="1"/>
  <c r="AM2949" i="1"/>
  <c r="AM2948" i="1"/>
  <c r="AM2947" i="1"/>
  <c r="AM2946" i="1"/>
  <c r="AM2945" i="1"/>
  <c r="AM2944" i="1"/>
  <c r="AM2943" i="1"/>
  <c r="AM2942" i="1"/>
  <c r="AM2941" i="1"/>
  <c r="AM2940" i="1"/>
  <c r="AM2939" i="1"/>
  <c r="AM2938" i="1"/>
  <c r="AM2937" i="1"/>
  <c r="AM2936" i="1"/>
  <c r="AM2935" i="1"/>
  <c r="AM2934" i="1"/>
  <c r="AM2933" i="1"/>
  <c r="AM2932" i="1"/>
  <c r="AM2931" i="1"/>
  <c r="AM2930" i="1"/>
  <c r="AM2929" i="1"/>
  <c r="AM2928" i="1"/>
  <c r="AM2927" i="1"/>
  <c r="AM2926" i="1"/>
  <c r="AM2925" i="1"/>
  <c r="AM2924" i="1"/>
  <c r="AM2923" i="1"/>
  <c r="AM2922" i="1"/>
  <c r="AM2921" i="1"/>
  <c r="AM2920" i="1"/>
  <c r="AM2919" i="1"/>
  <c r="AM2918" i="1"/>
  <c r="AM2917" i="1"/>
  <c r="AM2916" i="1"/>
  <c r="AM2915" i="1"/>
  <c r="AM2914" i="1"/>
  <c r="AM2913" i="1"/>
  <c r="AM2912" i="1"/>
  <c r="AM2911" i="1"/>
  <c r="AM2910" i="1"/>
  <c r="AM2909" i="1"/>
  <c r="AM2908" i="1"/>
  <c r="AM2907" i="1"/>
  <c r="AM2906" i="1"/>
  <c r="AM2905" i="1"/>
  <c r="AM2904" i="1"/>
  <c r="AM2903" i="1"/>
  <c r="AM2902" i="1"/>
  <c r="AM2901" i="1"/>
  <c r="AM2900" i="1"/>
  <c r="AM2899" i="1"/>
  <c r="AM2898" i="1"/>
  <c r="AM2897" i="1"/>
  <c r="AM2896" i="1"/>
  <c r="AM2895" i="1"/>
  <c r="AM2894" i="1"/>
  <c r="AM2893" i="1"/>
  <c r="AM2892" i="1"/>
  <c r="AM2891" i="1"/>
  <c r="AM2890" i="1"/>
  <c r="AM2889" i="1"/>
  <c r="AM2888" i="1"/>
  <c r="AM2887" i="1"/>
  <c r="AM2886" i="1"/>
  <c r="AM2885" i="1"/>
  <c r="AM2884" i="1"/>
  <c r="AM2883" i="1"/>
  <c r="AM2882" i="1"/>
  <c r="AM2881" i="1"/>
  <c r="AM2880" i="1"/>
  <c r="AM2879" i="1"/>
  <c r="AM2878" i="1"/>
  <c r="AM2877" i="1"/>
  <c r="AM2876" i="1"/>
  <c r="AM2875" i="1"/>
  <c r="AM2874" i="1"/>
  <c r="AM2873" i="1"/>
  <c r="AM2872" i="1"/>
  <c r="AM2871" i="1"/>
  <c r="AM2870" i="1"/>
  <c r="AM2869" i="1"/>
  <c r="AM2868" i="1"/>
  <c r="AM2867" i="1"/>
  <c r="AM2866" i="1"/>
  <c r="AM2865" i="1"/>
  <c r="AM2864" i="1"/>
  <c r="AM2863" i="1"/>
  <c r="AM2862" i="1"/>
  <c r="AM2861" i="1"/>
  <c r="AM2860" i="1"/>
  <c r="AM2859" i="1"/>
  <c r="AM2858" i="1"/>
  <c r="AM2857" i="1"/>
  <c r="AM2856" i="1"/>
  <c r="AM2855" i="1"/>
  <c r="AM2854" i="1"/>
  <c r="AM2853" i="1"/>
  <c r="AM2852" i="1"/>
  <c r="AM2851" i="1"/>
  <c r="AM2850" i="1"/>
  <c r="AM2849" i="1"/>
  <c r="AM2848" i="1"/>
  <c r="AM2847" i="1"/>
  <c r="AM2846" i="1"/>
  <c r="AM2845" i="1"/>
  <c r="AM2844" i="1"/>
  <c r="AM2843" i="1"/>
  <c r="AM2842" i="1"/>
  <c r="AM2841" i="1"/>
  <c r="AM2840" i="1"/>
  <c r="AM2839" i="1"/>
  <c r="AM2838" i="1"/>
  <c r="AM2837" i="1"/>
  <c r="AM2836" i="1"/>
  <c r="AM2835" i="1"/>
  <c r="AM2834" i="1"/>
  <c r="AM2833" i="1"/>
  <c r="AM2832" i="1"/>
  <c r="AM2831" i="1"/>
  <c r="AM2830" i="1"/>
  <c r="AM2829" i="1"/>
  <c r="AM2828" i="1"/>
  <c r="AM2827" i="1"/>
  <c r="AM2826" i="1"/>
  <c r="AM2825" i="1"/>
  <c r="AM2824" i="1"/>
  <c r="AM2823" i="1"/>
  <c r="AM2822" i="1"/>
  <c r="AM2821" i="1"/>
  <c r="AM2820" i="1"/>
  <c r="AM2819" i="1"/>
  <c r="AM2818" i="1"/>
  <c r="AM2817" i="1"/>
  <c r="AM2816" i="1"/>
  <c r="AM2815" i="1"/>
  <c r="AM2814" i="1"/>
  <c r="AM2813" i="1"/>
  <c r="AM2812" i="1"/>
  <c r="AM2811" i="1"/>
  <c r="AM2810" i="1"/>
  <c r="AM2809" i="1"/>
  <c r="AM2808" i="1"/>
  <c r="AM2807" i="1"/>
  <c r="AM2806" i="1"/>
  <c r="AM2805" i="1"/>
  <c r="AM2804" i="1"/>
  <c r="AM2803" i="1"/>
  <c r="AM2802" i="1"/>
  <c r="AM2801" i="1"/>
  <c r="AM2800" i="1"/>
  <c r="AM2799" i="1"/>
  <c r="AM2798" i="1"/>
  <c r="AM2797" i="1"/>
  <c r="AM2796" i="1"/>
  <c r="AM2795" i="1"/>
  <c r="AM2794" i="1"/>
  <c r="AM2793" i="1"/>
  <c r="AM2792" i="1"/>
  <c r="AM2791" i="1"/>
  <c r="AM2790" i="1"/>
  <c r="AM2789" i="1"/>
  <c r="AM2788" i="1"/>
  <c r="AM2787" i="1"/>
  <c r="AM2786" i="1"/>
  <c r="AM2785" i="1"/>
  <c r="AM2784" i="1"/>
  <c r="AM2783" i="1"/>
  <c r="AM2782" i="1"/>
  <c r="AM2781" i="1"/>
  <c r="AM2780" i="1"/>
  <c r="AM2779" i="1"/>
  <c r="AM2778" i="1"/>
  <c r="AM2777" i="1"/>
  <c r="AM2776" i="1"/>
  <c r="AM2775" i="1"/>
  <c r="AM2774" i="1"/>
  <c r="AM2773" i="1"/>
  <c r="AM2772" i="1"/>
  <c r="AM2771" i="1"/>
  <c r="AM2770" i="1"/>
  <c r="AM2769" i="1"/>
  <c r="AM2768" i="1"/>
  <c r="AM2767" i="1"/>
  <c r="AM2766" i="1"/>
  <c r="AM2765" i="1"/>
  <c r="AM2764" i="1"/>
  <c r="AM2763" i="1"/>
  <c r="AM2762" i="1"/>
  <c r="AM2761" i="1"/>
  <c r="AM2760" i="1"/>
  <c r="AM2759" i="1"/>
  <c r="AM2758" i="1"/>
  <c r="AM2757" i="1"/>
  <c r="AM2756" i="1"/>
  <c r="AM2755" i="1"/>
  <c r="AM2754" i="1"/>
  <c r="AM2753" i="1"/>
  <c r="AM2752" i="1"/>
  <c r="AM2751" i="1"/>
  <c r="AM2750" i="1"/>
  <c r="AM2749" i="1"/>
  <c r="AM2748" i="1"/>
  <c r="AM2747" i="1"/>
  <c r="AM2746" i="1"/>
  <c r="AM2745" i="1"/>
  <c r="AM2744" i="1"/>
  <c r="AM2743" i="1"/>
  <c r="AM2742" i="1"/>
  <c r="AM2741" i="1"/>
  <c r="AM2740" i="1"/>
  <c r="AM2739" i="1"/>
  <c r="AM2738" i="1"/>
  <c r="AM2737" i="1"/>
  <c r="AM2736" i="1"/>
  <c r="AM2735" i="1"/>
  <c r="AM2734" i="1"/>
  <c r="AM2733" i="1"/>
  <c r="AM2732" i="1"/>
  <c r="AM2731" i="1"/>
  <c r="AM2730" i="1"/>
  <c r="AM2729" i="1"/>
  <c r="AM2728" i="1"/>
  <c r="AM2727" i="1"/>
  <c r="AM2726" i="1"/>
  <c r="AM2725" i="1"/>
  <c r="AM2724" i="1"/>
  <c r="AM2723" i="1"/>
  <c r="AM2722" i="1"/>
  <c r="AM2721" i="1"/>
  <c r="AM2720" i="1"/>
  <c r="AM2719" i="1"/>
  <c r="AM2718" i="1"/>
  <c r="AM2717" i="1"/>
  <c r="AM2716" i="1"/>
  <c r="AM2715" i="1"/>
  <c r="AM2714" i="1"/>
  <c r="AM2713" i="1"/>
  <c r="AM2712" i="1"/>
  <c r="AM2711" i="1"/>
  <c r="AM2710" i="1"/>
  <c r="AM2709" i="1"/>
  <c r="AM2708" i="1"/>
  <c r="AM2707" i="1"/>
  <c r="AM2706" i="1"/>
  <c r="AM2705" i="1"/>
  <c r="AM2704" i="1"/>
  <c r="AM2703" i="1"/>
  <c r="AM2702" i="1"/>
  <c r="AM2701" i="1"/>
  <c r="AM2700" i="1"/>
  <c r="AM2699" i="1"/>
  <c r="AM2698" i="1"/>
  <c r="AM2697" i="1"/>
  <c r="AM2696" i="1"/>
  <c r="AM2695" i="1"/>
  <c r="AM2694" i="1"/>
  <c r="AM2693" i="1"/>
  <c r="AM2692" i="1"/>
  <c r="AM2691" i="1"/>
  <c r="AM2690" i="1"/>
  <c r="AM2689" i="1"/>
  <c r="AM2688" i="1"/>
  <c r="AM2687" i="1"/>
  <c r="AM2686" i="1"/>
  <c r="AM2685" i="1"/>
  <c r="AM2684" i="1"/>
  <c r="AM2683" i="1"/>
  <c r="AM2682" i="1"/>
  <c r="AM2681" i="1"/>
  <c r="AM2680" i="1"/>
  <c r="AM2679" i="1"/>
  <c r="AM2678" i="1"/>
  <c r="AM2677" i="1"/>
  <c r="AM2676" i="1"/>
  <c r="AM2675" i="1"/>
  <c r="AM2674" i="1"/>
  <c r="AM2673" i="1"/>
  <c r="AM2672" i="1"/>
  <c r="AM2671" i="1"/>
  <c r="AM2670" i="1"/>
  <c r="AM2669" i="1"/>
  <c r="AM2668" i="1"/>
  <c r="AM2667" i="1"/>
  <c r="AM2666" i="1"/>
  <c r="AM2665" i="1"/>
  <c r="AM2664" i="1"/>
  <c r="AM2663" i="1"/>
  <c r="AM2662" i="1"/>
  <c r="AM2661" i="1"/>
  <c r="AK2498" i="1"/>
  <c r="AL2498" i="1" s="1"/>
  <c r="AI2498" i="1"/>
  <c r="AK2490" i="1"/>
  <c r="AL2490" i="1" s="1"/>
  <c r="AI2490" i="1"/>
  <c r="AK2482" i="1"/>
  <c r="AL2482" i="1" s="1"/>
  <c r="AI2482" i="1"/>
  <c r="AK2474" i="1"/>
  <c r="AL2474" i="1" s="1"/>
  <c r="AI2474" i="1"/>
  <c r="AK2466" i="1"/>
  <c r="AL2466" i="1" s="1"/>
  <c r="AI2466" i="1"/>
  <c r="AK2458" i="1"/>
  <c r="AL2458" i="1" s="1"/>
  <c r="AI2458" i="1"/>
  <c r="AK2450" i="1"/>
  <c r="AL2450" i="1" s="1"/>
  <c r="AI2450" i="1"/>
  <c r="AK2442" i="1"/>
  <c r="AL2442" i="1" s="1"/>
  <c r="AI2442" i="1"/>
  <c r="AK2434" i="1"/>
  <c r="AL2434" i="1" s="1"/>
  <c r="AI2434" i="1"/>
  <c r="AK2426" i="1"/>
  <c r="AL2426" i="1" s="1"/>
  <c r="AI2426" i="1"/>
  <c r="AI2329" i="1"/>
  <c r="AK2329" i="1"/>
  <c r="AL2329" i="1" s="1"/>
  <c r="AI2325" i="1"/>
  <c r="AK2325" i="1"/>
  <c r="AL2325" i="1" s="1"/>
  <c r="AI2321" i="1"/>
  <c r="AK2321" i="1"/>
  <c r="AL2321" i="1" s="1"/>
  <c r="AI2317" i="1"/>
  <c r="AK2317" i="1"/>
  <c r="AL2317" i="1" s="1"/>
  <c r="AI2313" i="1"/>
  <c r="AK2313" i="1"/>
  <c r="AL2313" i="1" s="1"/>
  <c r="AI2309" i="1"/>
  <c r="AK2309" i="1"/>
  <c r="AL2309" i="1" s="1"/>
  <c r="AI2305" i="1"/>
  <c r="AK2305" i="1"/>
  <c r="AL2305" i="1" s="1"/>
  <c r="AI2301" i="1"/>
  <c r="AK2301" i="1"/>
  <c r="AL2301" i="1" s="1"/>
  <c r="AI2297" i="1"/>
  <c r="AK2297" i="1"/>
  <c r="AL2297" i="1" s="1"/>
  <c r="AI2293" i="1"/>
  <c r="AK2293" i="1"/>
  <c r="AL2293" i="1" s="1"/>
  <c r="AI2289" i="1"/>
  <c r="AK2289" i="1"/>
  <c r="AL2289" i="1" s="1"/>
  <c r="AI2285" i="1"/>
  <c r="AK2285" i="1"/>
  <c r="AL2285" i="1" s="1"/>
  <c r="AI2281" i="1"/>
  <c r="AK2281" i="1"/>
  <c r="AL2281" i="1" s="1"/>
  <c r="AI2277" i="1"/>
  <c r="AK2277" i="1"/>
  <c r="AL2277" i="1" s="1"/>
  <c r="AI2273" i="1"/>
  <c r="AK2273" i="1"/>
  <c r="AL2273" i="1" s="1"/>
  <c r="AI2269" i="1"/>
  <c r="AK2269" i="1"/>
  <c r="AL2269" i="1" s="1"/>
  <c r="AI2265" i="1"/>
  <c r="AK2265" i="1"/>
  <c r="AL2265" i="1" s="1"/>
  <c r="AI2261" i="1"/>
  <c r="AK2261" i="1"/>
  <c r="AL2261" i="1" s="1"/>
  <c r="AI2257" i="1"/>
  <c r="AK2257" i="1"/>
  <c r="AL2257" i="1" s="1"/>
  <c r="AI2253" i="1"/>
  <c r="AK2253" i="1"/>
  <c r="AL2253" i="1" s="1"/>
  <c r="AI2249" i="1"/>
  <c r="AK2249" i="1"/>
  <c r="AL2249" i="1" s="1"/>
  <c r="AI2245" i="1"/>
  <c r="AK2245" i="1"/>
  <c r="AL2245" i="1" s="1"/>
  <c r="AI2241" i="1"/>
  <c r="AK2241" i="1"/>
  <c r="AL2241" i="1" s="1"/>
  <c r="AM2194" i="1"/>
  <c r="AO2194" i="1"/>
  <c r="AP2194" i="1" s="1"/>
  <c r="AM2178" i="1"/>
  <c r="AO2178" i="1"/>
  <c r="AP2178" i="1" s="1"/>
  <c r="AM2162" i="1"/>
  <c r="AO2162" i="1"/>
  <c r="AP2162" i="1" s="1"/>
  <c r="AD2661" i="1"/>
  <c r="AD2659" i="1"/>
  <c r="AD2657" i="1"/>
  <c r="AK2655" i="1"/>
  <c r="AL2655" i="1" s="1"/>
  <c r="AI2655" i="1"/>
  <c r="AK2654" i="1"/>
  <c r="AL2654" i="1" s="1"/>
  <c r="AI2654" i="1"/>
  <c r="AK2653" i="1"/>
  <c r="AL2653" i="1" s="1"/>
  <c r="AI2653" i="1"/>
  <c r="AK2652" i="1"/>
  <c r="AL2652" i="1" s="1"/>
  <c r="AI2652" i="1"/>
  <c r="AK2651" i="1"/>
  <c r="AL2651" i="1" s="1"/>
  <c r="AI2651" i="1"/>
  <c r="AK2650" i="1"/>
  <c r="AL2650" i="1" s="1"/>
  <c r="AI2650" i="1"/>
  <c r="AK2649" i="1"/>
  <c r="AL2649" i="1" s="1"/>
  <c r="AI2649" i="1"/>
  <c r="AK2648" i="1"/>
  <c r="AL2648" i="1" s="1"/>
  <c r="AI2648" i="1"/>
  <c r="AK2647" i="1"/>
  <c r="AL2647" i="1" s="1"/>
  <c r="AI2647" i="1"/>
  <c r="AK2646" i="1"/>
  <c r="AL2646" i="1" s="1"/>
  <c r="AI2646" i="1"/>
  <c r="AK2645" i="1"/>
  <c r="AL2645" i="1" s="1"/>
  <c r="AI2645" i="1"/>
  <c r="AK2644" i="1"/>
  <c r="AL2644" i="1" s="1"/>
  <c r="AI2644" i="1"/>
  <c r="AK2643" i="1"/>
  <c r="AL2643" i="1" s="1"/>
  <c r="AI2643" i="1"/>
  <c r="AK2642" i="1"/>
  <c r="AL2642" i="1" s="1"/>
  <c r="AI2642" i="1"/>
  <c r="AK2641" i="1"/>
  <c r="AL2641" i="1" s="1"/>
  <c r="AI2641" i="1"/>
  <c r="AK2640" i="1"/>
  <c r="AL2640" i="1" s="1"/>
  <c r="AI2640" i="1"/>
  <c r="AK2639" i="1"/>
  <c r="AL2639" i="1" s="1"/>
  <c r="AI2639" i="1"/>
  <c r="AK2638" i="1"/>
  <c r="AL2638" i="1" s="1"/>
  <c r="AI2638" i="1"/>
  <c r="AK2637" i="1"/>
  <c r="AL2637" i="1" s="1"/>
  <c r="AI2637" i="1"/>
  <c r="AK2636" i="1"/>
  <c r="AL2636" i="1" s="1"/>
  <c r="AI2636" i="1"/>
  <c r="AK2635" i="1"/>
  <c r="AL2635" i="1" s="1"/>
  <c r="AI2635" i="1"/>
  <c r="AK2634" i="1"/>
  <c r="AL2634" i="1" s="1"/>
  <c r="AI2634" i="1"/>
  <c r="AK2633" i="1"/>
  <c r="AL2633" i="1" s="1"/>
  <c r="AI2633" i="1"/>
  <c r="AK2632" i="1"/>
  <c r="AL2632" i="1" s="1"/>
  <c r="AI2632" i="1"/>
  <c r="AK2631" i="1"/>
  <c r="AL2631" i="1" s="1"/>
  <c r="AI2631" i="1"/>
  <c r="AK2630" i="1"/>
  <c r="AL2630" i="1" s="1"/>
  <c r="AI2630" i="1"/>
  <c r="AK2629" i="1"/>
  <c r="AL2629" i="1" s="1"/>
  <c r="AI2629" i="1"/>
  <c r="AK2628" i="1"/>
  <c r="AL2628" i="1" s="1"/>
  <c r="AI2628" i="1"/>
  <c r="AK2627" i="1"/>
  <c r="AL2627" i="1" s="1"/>
  <c r="AI2627" i="1"/>
  <c r="AK2626" i="1"/>
  <c r="AL2626" i="1" s="1"/>
  <c r="AI2626" i="1"/>
  <c r="AK2625" i="1"/>
  <c r="AL2625" i="1" s="1"/>
  <c r="AI2625" i="1"/>
  <c r="AK2624" i="1"/>
  <c r="AL2624" i="1" s="1"/>
  <c r="AI2624" i="1"/>
  <c r="AK2623" i="1"/>
  <c r="AL2623" i="1" s="1"/>
  <c r="AI2623" i="1"/>
  <c r="AK2622" i="1"/>
  <c r="AL2622" i="1" s="1"/>
  <c r="AI2622" i="1"/>
  <c r="AK2621" i="1"/>
  <c r="AL2621" i="1" s="1"/>
  <c r="AI2621" i="1"/>
  <c r="AK2620" i="1"/>
  <c r="AL2620" i="1" s="1"/>
  <c r="AI2620" i="1"/>
  <c r="AK2619" i="1"/>
  <c r="AL2619" i="1" s="1"/>
  <c r="AI2619" i="1"/>
  <c r="AK2618" i="1"/>
  <c r="AL2618" i="1" s="1"/>
  <c r="AI2618" i="1"/>
  <c r="AK2617" i="1"/>
  <c r="AL2617" i="1" s="1"/>
  <c r="AI2617" i="1"/>
  <c r="AK2616" i="1"/>
  <c r="AL2616" i="1" s="1"/>
  <c r="AI2616" i="1"/>
  <c r="AK2615" i="1"/>
  <c r="AL2615" i="1" s="1"/>
  <c r="AI2615" i="1"/>
  <c r="AK2614" i="1"/>
  <c r="AL2614" i="1" s="1"/>
  <c r="AI2614" i="1"/>
  <c r="AK2613" i="1"/>
  <c r="AL2613" i="1" s="1"/>
  <c r="AI2613" i="1"/>
  <c r="AK2612" i="1"/>
  <c r="AL2612" i="1" s="1"/>
  <c r="AI2612" i="1"/>
  <c r="AK2611" i="1"/>
  <c r="AL2611" i="1" s="1"/>
  <c r="AI2611" i="1"/>
  <c r="AK2610" i="1"/>
  <c r="AL2610" i="1" s="1"/>
  <c r="AI2610" i="1"/>
  <c r="AK2609" i="1"/>
  <c r="AL2609" i="1" s="1"/>
  <c r="AI2609" i="1"/>
  <c r="AK2608" i="1"/>
  <c r="AL2608" i="1" s="1"/>
  <c r="AI2608" i="1"/>
  <c r="AK2607" i="1"/>
  <c r="AL2607" i="1" s="1"/>
  <c r="AI2607" i="1"/>
  <c r="AK2606" i="1"/>
  <c r="AL2606" i="1" s="1"/>
  <c r="AI2606" i="1"/>
  <c r="AK2605" i="1"/>
  <c r="AL2605" i="1" s="1"/>
  <c r="AI2605" i="1"/>
  <c r="AK2604" i="1"/>
  <c r="AL2604" i="1" s="1"/>
  <c r="AI2604" i="1"/>
  <c r="AK2603" i="1"/>
  <c r="AL2603" i="1" s="1"/>
  <c r="AI2603" i="1"/>
  <c r="AK2602" i="1"/>
  <c r="AL2602" i="1" s="1"/>
  <c r="AI2602" i="1"/>
  <c r="AK2601" i="1"/>
  <c r="AL2601" i="1" s="1"/>
  <c r="AI2601" i="1"/>
  <c r="AK2600" i="1"/>
  <c r="AL2600" i="1" s="1"/>
  <c r="AI2600" i="1"/>
  <c r="AK2599" i="1"/>
  <c r="AL2599" i="1" s="1"/>
  <c r="AI2599" i="1"/>
  <c r="AK2598" i="1"/>
  <c r="AL2598" i="1" s="1"/>
  <c r="AI2598" i="1"/>
  <c r="AK2597" i="1"/>
  <c r="AL2597" i="1" s="1"/>
  <c r="AI2597" i="1"/>
  <c r="AK2596" i="1"/>
  <c r="AL2596" i="1" s="1"/>
  <c r="AI2596" i="1"/>
  <c r="AK2595" i="1"/>
  <c r="AL2595" i="1" s="1"/>
  <c r="AI2595" i="1"/>
  <c r="AK2594" i="1"/>
  <c r="AL2594" i="1" s="1"/>
  <c r="AI2594" i="1"/>
  <c r="AK2593" i="1"/>
  <c r="AL2593" i="1" s="1"/>
  <c r="AI2593" i="1"/>
  <c r="AK2592" i="1"/>
  <c r="AL2592" i="1" s="1"/>
  <c r="AI2592" i="1"/>
  <c r="AK2591" i="1"/>
  <c r="AL2591" i="1" s="1"/>
  <c r="AI2591" i="1"/>
  <c r="AK2590" i="1"/>
  <c r="AL2590" i="1" s="1"/>
  <c r="AI2590" i="1"/>
  <c r="AK2589" i="1"/>
  <c r="AL2589" i="1" s="1"/>
  <c r="AI2589" i="1"/>
  <c r="AK2588" i="1"/>
  <c r="AL2588" i="1" s="1"/>
  <c r="AI2588" i="1"/>
  <c r="AK2587" i="1"/>
  <c r="AL2587" i="1" s="1"/>
  <c r="AI2587" i="1"/>
  <c r="AK2586" i="1"/>
  <c r="AL2586" i="1" s="1"/>
  <c r="AI2586" i="1"/>
  <c r="AK2585" i="1"/>
  <c r="AL2585" i="1" s="1"/>
  <c r="AI2585" i="1"/>
  <c r="AK2584" i="1"/>
  <c r="AL2584" i="1" s="1"/>
  <c r="AI2584" i="1"/>
  <c r="AK2583" i="1"/>
  <c r="AL2583" i="1" s="1"/>
  <c r="AI2583" i="1"/>
  <c r="AK2582" i="1"/>
  <c r="AL2582" i="1" s="1"/>
  <c r="AI2582" i="1"/>
  <c r="AK2581" i="1"/>
  <c r="AL2581" i="1" s="1"/>
  <c r="AI2581" i="1"/>
  <c r="AK2580" i="1"/>
  <c r="AL2580" i="1" s="1"/>
  <c r="AI2580" i="1"/>
  <c r="AK2579" i="1"/>
  <c r="AL2579" i="1" s="1"/>
  <c r="AI2579" i="1"/>
  <c r="AK2578" i="1"/>
  <c r="AL2578" i="1" s="1"/>
  <c r="AI2578" i="1"/>
  <c r="AK2577" i="1"/>
  <c r="AL2577" i="1" s="1"/>
  <c r="AI2577" i="1"/>
  <c r="AK2576" i="1"/>
  <c r="AL2576" i="1" s="1"/>
  <c r="AI2576" i="1"/>
  <c r="AK2575" i="1"/>
  <c r="AL2575" i="1" s="1"/>
  <c r="AI2575" i="1"/>
  <c r="AK2574" i="1"/>
  <c r="AL2574" i="1" s="1"/>
  <c r="AI2574" i="1"/>
  <c r="AK2573" i="1"/>
  <c r="AL2573" i="1" s="1"/>
  <c r="AI2573" i="1"/>
  <c r="AK2572" i="1"/>
  <c r="AL2572" i="1" s="1"/>
  <c r="AI2572" i="1"/>
  <c r="AK2571" i="1"/>
  <c r="AL2571" i="1" s="1"/>
  <c r="AI2571" i="1"/>
  <c r="AK2570" i="1"/>
  <c r="AL2570" i="1" s="1"/>
  <c r="AI2570" i="1"/>
  <c r="AK2569" i="1"/>
  <c r="AL2569" i="1" s="1"/>
  <c r="AI2569" i="1"/>
  <c r="AK2568" i="1"/>
  <c r="AL2568" i="1" s="1"/>
  <c r="AI2568" i="1"/>
  <c r="AK2567" i="1"/>
  <c r="AL2567" i="1" s="1"/>
  <c r="AI2567" i="1"/>
  <c r="AK2566" i="1"/>
  <c r="AL2566" i="1" s="1"/>
  <c r="AI2566" i="1"/>
  <c r="AK2565" i="1"/>
  <c r="AL2565" i="1" s="1"/>
  <c r="AI2565" i="1"/>
  <c r="AK2564" i="1"/>
  <c r="AL2564" i="1" s="1"/>
  <c r="AI2564" i="1"/>
  <c r="AK2563" i="1"/>
  <c r="AL2563" i="1" s="1"/>
  <c r="AI2563" i="1"/>
  <c r="AK2562" i="1"/>
  <c r="AL2562" i="1" s="1"/>
  <c r="AI2562" i="1"/>
  <c r="AK2561" i="1"/>
  <c r="AL2561" i="1" s="1"/>
  <c r="AI2561" i="1"/>
  <c r="AK2560" i="1"/>
  <c r="AL2560" i="1" s="1"/>
  <c r="AI2560" i="1"/>
  <c r="AK2559" i="1"/>
  <c r="AL2559" i="1" s="1"/>
  <c r="AI2559" i="1"/>
  <c r="AK2558" i="1"/>
  <c r="AL2558" i="1" s="1"/>
  <c r="AI2558" i="1"/>
  <c r="AK2557" i="1"/>
  <c r="AL2557" i="1" s="1"/>
  <c r="AI2557" i="1"/>
  <c r="AK2556" i="1"/>
  <c r="AL2556" i="1" s="1"/>
  <c r="AI2556" i="1"/>
  <c r="AK2555" i="1"/>
  <c r="AL2555" i="1" s="1"/>
  <c r="AI2555" i="1"/>
  <c r="AK2554" i="1"/>
  <c r="AL2554" i="1" s="1"/>
  <c r="AI2554" i="1"/>
  <c r="AK2553" i="1"/>
  <c r="AL2553" i="1" s="1"/>
  <c r="AI2553" i="1"/>
  <c r="AK2552" i="1"/>
  <c r="AL2552" i="1" s="1"/>
  <c r="AI2552" i="1"/>
  <c r="AK2551" i="1"/>
  <c r="AL2551" i="1" s="1"/>
  <c r="AI2551" i="1"/>
  <c r="AK2550" i="1"/>
  <c r="AL2550" i="1" s="1"/>
  <c r="AI2550" i="1"/>
  <c r="AK2549" i="1"/>
  <c r="AL2549" i="1" s="1"/>
  <c r="AI2549" i="1"/>
  <c r="AK2548" i="1"/>
  <c r="AL2548" i="1" s="1"/>
  <c r="AI2548" i="1"/>
  <c r="AK2547" i="1"/>
  <c r="AL2547" i="1" s="1"/>
  <c r="AI2547" i="1"/>
  <c r="AK2546" i="1"/>
  <c r="AL2546" i="1" s="1"/>
  <c r="AI2546" i="1"/>
  <c r="AK2545" i="1"/>
  <c r="AL2545" i="1" s="1"/>
  <c r="AI2545" i="1"/>
  <c r="AK2544" i="1"/>
  <c r="AL2544" i="1" s="1"/>
  <c r="AI2544" i="1"/>
  <c r="AK2543" i="1"/>
  <c r="AL2543" i="1" s="1"/>
  <c r="AI2543" i="1"/>
  <c r="AK2542" i="1"/>
  <c r="AL2542" i="1" s="1"/>
  <c r="AI2542" i="1"/>
  <c r="AK2541" i="1"/>
  <c r="AL2541" i="1" s="1"/>
  <c r="AI2541" i="1"/>
  <c r="AK2540" i="1"/>
  <c r="AL2540" i="1" s="1"/>
  <c r="AI2540" i="1"/>
  <c r="AK2539" i="1"/>
  <c r="AL2539" i="1" s="1"/>
  <c r="AI2539" i="1"/>
  <c r="AK2538" i="1"/>
  <c r="AL2538" i="1" s="1"/>
  <c r="AI2538" i="1"/>
  <c r="AK2537" i="1"/>
  <c r="AL2537" i="1" s="1"/>
  <c r="AI2537" i="1"/>
  <c r="AK2536" i="1"/>
  <c r="AL2536" i="1" s="1"/>
  <c r="AI2536" i="1"/>
  <c r="AK2535" i="1"/>
  <c r="AL2535" i="1" s="1"/>
  <c r="AI2535" i="1"/>
  <c r="AK2534" i="1"/>
  <c r="AL2534" i="1" s="1"/>
  <c r="AI2534" i="1"/>
  <c r="AK2533" i="1"/>
  <c r="AL2533" i="1" s="1"/>
  <c r="AI2533" i="1"/>
  <c r="AK2532" i="1"/>
  <c r="AL2532" i="1" s="1"/>
  <c r="AI2532" i="1"/>
  <c r="AK2531" i="1"/>
  <c r="AL2531" i="1" s="1"/>
  <c r="AI2531" i="1"/>
  <c r="AK2530" i="1"/>
  <c r="AL2530" i="1" s="1"/>
  <c r="AI2530" i="1"/>
  <c r="AK2529" i="1"/>
  <c r="AL2529" i="1" s="1"/>
  <c r="AI2529" i="1"/>
  <c r="AK2528" i="1"/>
  <c r="AL2528" i="1" s="1"/>
  <c r="AI2528" i="1"/>
  <c r="AK2527" i="1"/>
  <c r="AL2527" i="1" s="1"/>
  <c r="AI2527" i="1"/>
  <c r="AK2526" i="1"/>
  <c r="AL2526" i="1" s="1"/>
  <c r="AI2526" i="1"/>
  <c r="AK2525" i="1"/>
  <c r="AL2525" i="1" s="1"/>
  <c r="AI2525" i="1"/>
  <c r="AK2524" i="1"/>
  <c r="AL2524" i="1" s="1"/>
  <c r="AI2524" i="1"/>
  <c r="AK2523" i="1"/>
  <c r="AL2523" i="1" s="1"/>
  <c r="AI2523" i="1"/>
  <c r="AK2522" i="1"/>
  <c r="AL2522" i="1" s="1"/>
  <c r="AI2522" i="1"/>
  <c r="AK2521" i="1"/>
  <c r="AL2521" i="1" s="1"/>
  <c r="AI2521" i="1"/>
  <c r="AK2520" i="1"/>
  <c r="AL2520" i="1" s="1"/>
  <c r="AI2520" i="1"/>
  <c r="AK2519" i="1"/>
  <c r="AL2519" i="1" s="1"/>
  <c r="AI2519" i="1"/>
  <c r="AK2518" i="1"/>
  <c r="AL2518" i="1" s="1"/>
  <c r="AI2518" i="1"/>
  <c r="AK2517" i="1"/>
  <c r="AL2517" i="1" s="1"/>
  <c r="AI2517" i="1"/>
  <c r="AK2516" i="1"/>
  <c r="AL2516" i="1" s="1"/>
  <c r="AI2516" i="1"/>
  <c r="AK2515" i="1"/>
  <c r="AL2515" i="1" s="1"/>
  <c r="AI2515" i="1"/>
  <c r="AK2514" i="1"/>
  <c r="AL2514" i="1" s="1"/>
  <c r="AI2514" i="1"/>
  <c r="AK2513" i="1"/>
  <c r="AL2513" i="1" s="1"/>
  <c r="AI2513" i="1"/>
  <c r="AK2512" i="1"/>
  <c r="AL2512" i="1" s="1"/>
  <c r="AI2512" i="1"/>
  <c r="AK2511" i="1"/>
  <c r="AL2511" i="1" s="1"/>
  <c r="AI2511" i="1"/>
  <c r="AK2510" i="1"/>
  <c r="AL2510" i="1" s="1"/>
  <c r="AI2510" i="1"/>
  <c r="AK2509" i="1"/>
  <c r="AL2509" i="1" s="1"/>
  <c r="AI2509" i="1"/>
  <c r="AK2508" i="1"/>
  <c r="AL2508" i="1" s="1"/>
  <c r="AI2508" i="1"/>
  <c r="AK2507" i="1"/>
  <c r="AL2507" i="1" s="1"/>
  <c r="AI2507" i="1"/>
  <c r="AK2506" i="1"/>
  <c r="AL2506" i="1" s="1"/>
  <c r="AI2506" i="1"/>
  <c r="AK2505" i="1"/>
  <c r="AL2505" i="1" s="1"/>
  <c r="AI2505" i="1"/>
  <c r="AK2504" i="1"/>
  <c r="AL2504" i="1" s="1"/>
  <c r="AI2504" i="1"/>
  <c r="AK2496" i="1"/>
  <c r="AL2496" i="1" s="1"/>
  <c r="AI2496" i="1"/>
  <c r="AK2488" i="1"/>
  <c r="AL2488" i="1" s="1"/>
  <c r="AI2488" i="1"/>
  <c r="AK2480" i="1"/>
  <c r="AL2480" i="1" s="1"/>
  <c r="AI2480" i="1"/>
  <c r="AK2472" i="1"/>
  <c r="AL2472" i="1" s="1"/>
  <c r="AI2472" i="1"/>
  <c r="AK2464" i="1"/>
  <c r="AL2464" i="1" s="1"/>
  <c r="AI2464" i="1"/>
  <c r="AK2456" i="1"/>
  <c r="AL2456" i="1" s="1"/>
  <c r="AI2456" i="1"/>
  <c r="AK2448" i="1"/>
  <c r="AL2448" i="1" s="1"/>
  <c r="AI2448" i="1"/>
  <c r="AK2440" i="1"/>
  <c r="AL2440" i="1" s="1"/>
  <c r="AI2440" i="1"/>
  <c r="AK2432" i="1"/>
  <c r="AL2432" i="1" s="1"/>
  <c r="AI2432" i="1"/>
  <c r="AM2422" i="1"/>
  <c r="AO2422" i="1"/>
  <c r="AP2422" i="1" s="1"/>
  <c r="AI2419" i="1"/>
  <c r="AK2419" i="1"/>
  <c r="AL2419" i="1" s="1"/>
  <c r="AM2414" i="1"/>
  <c r="AO2414" i="1"/>
  <c r="AP2414" i="1" s="1"/>
  <c r="AI2411" i="1"/>
  <c r="AK2411" i="1"/>
  <c r="AL2411" i="1" s="1"/>
  <c r="AM2406" i="1"/>
  <c r="AO2406" i="1"/>
  <c r="AP2406" i="1" s="1"/>
  <c r="AI2403" i="1"/>
  <c r="AK2403" i="1"/>
  <c r="AL2403" i="1" s="1"/>
  <c r="AI2378" i="1"/>
  <c r="AK2378" i="1"/>
  <c r="AL2378" i="1" s="1"/>
  <c r="AI2376" i="1"/>
  <c r="AK2376" i="1"/>
  <c r="AL2376" i="1" s="1"/>
  <c r="AI2374" i="1"/>
  <c r="AK2374" i="1"/>
  <c r="AL2374" i="1" s="1"/>
  <c r="AI2372" i="1"/>
  <c r="AK2372" i="1"/>
  <c r="AL2372" i="1" s="1"/>
  <c r="AI2370" i="1"/>
  <c r="AK2370" i="1"/>
  <c r="AL2370" i="1" s="1"/>
  <c r="AI2368" i="1"/>
  <c r="AK2368" i="1"/>
  <c r="AL2368" i="1" s="1"/>
  <c r="AI2366" i="1"/>
  <c r="AK2366" i="1"/>
  <c r="AL2366" i="1" s="1"/>
  <c r="AI2364" i="1"/>
  <c r="AK2364" i="1"/>
  <c r="AL2364" i="1" s="1"/>
  <c r="AI2362" i="1"/>
  <c r="AK2362" i="1"/>
  <c r="AL2362" i="1" s="1"/>
  <c r="AI2360" i="1"/>
  <c r="AK2360" i="1"/>
  <c r="AL2360" i="1" s="1"/>
  <c r="AI2358" i="1"/>
  <c r="AK2358" i="1"/>
  <c r="AL2358" i="1" s="1"/>
  <c r="AI2356" i="1"/>
  <c r="AK2356" i="1"/>
  <c r="AL2356" i="1" s="1"/>
  <c r="AI2354" i="1"/>
  <c r="AK2354" i="1"/>
  <c r="AL2354" i="1" s="1"/>
  <c r="AI2352" i="1"/>
  <c r="AK2352" i="1"/>
  <c r="AL2352" i="1" s="1"/>
  <c r="AI2350" i="1"/>
  <c r="AK2350" i="1"/>
  <c r="AL2350" i="1" s="1"/>
  <c r="AI2348" i="1"/>
  <c r="AK2348" i="1"/>
  <c r="AL2348" i="1" s="1"/>
  <c r="AI2346" i="1"/>
  <c r="AK2346" i="1"/>
  <c r="AL2346" i="1" s="1"/>
  <c r="AI2344" i="1"/>
  <c r="AK2344" i="1"/>
  <c r="AL2344" i="1" s="1"/>
  <c r="AI2342" i="1"/>
  <c r="AK2342" i="1"/>
  <c r="AL2342" i="1" s="1"/>
  <c r="AI2340" i="1"/>
  <c r="AK2340" i="1"/>
  <c r="AL2340" i="1" s="1"/>
  <c r="AI2338" i="1"/>
  <c r="AK2338" i="1"/>
  <c r="AL2338" i="1" s="1"/>
  <c r="AI2336" i="1"/>
  <c r="AK2336" i="1"/>
  <c r="AL2336" i="1" s="1"/>
  <c r="AI2334" i="1"/>
  <c r="AK2334" i="1"/>
  <c r="AL2334" i="1" s="1"/>
  <c r="AI2332" i="1"/>
  <c r="AK2332" i="1"/>
  <c r="AL2332" i="1" s="1"/>
  <c r="AI2330" i="1"/>
  <c r="AK2330" i="1"/>
  <c r="AL2330" i="1" s="1"/>
  <c r="AI2326" i="1"/>
  <c r="AK2326" i="1"/>
  <c r="AL2326" i="1" s="1"/>
  <c r="AI2322" i="1"/>
  <c r="AK2322" i="1"/>
  <c r="AL2322" i="1" s="1"/>
  <c r="AI2318" i="1"/>
  <c r="AK2318" i="1"/>
  <c r="AL2318" i="1" s="1"/>
  <c r="AI2314" i="1"/>
  <c r="AK2314" i="1"/>
  <c r="AL2314" i="1" s="1"/>
  <c r="AI2310" i="1"/>
  <c r="AK2310" i="1"/>
  <c r="AL2310" i="1" s="1"/>
  <c r="AI2306" i="1"/>
  <c r="AK2306" i="1"/>
  <c r="AL2306" i="1" s="1"/>
  <c r="AI2302" i="1"/>
  <c r="AK2302" i="1"/>
  <c r="AL2302" i="1" s="1"/>
  <c r="AI2298" i="1"/>
  <c r="AK2298" i="1"/>
  <c r="AL2298" i="1" s="1"/>
  <c r="AI2294" i="1"/>
  <c r="AK2294" i="1"/>
  <c r="AL2294" i="1" s="1"/>
  <c r="AI2290" i="1"/>
  <c r="AK2290" i="1"/>
  <c r="AL2290" i="1" s="1"/>
  <c r="AI2286" i="1"/>
  <c r="AK2286" i="1"/>
  <c r="AL2286" i="1" s="1"/>
  <c r="AI2282" i="1"/>
  <c r="AK2282" i="1"/>
  <c r="AL2282" i="1" s="1"/>
  <c r="AI2278" i="1"/>
  <c r="AK2278" i="1"/>
  <c r="AL2278" i="1" s="1"/>
  <c r="AI2274" i="1"/>
  <c r="AK2274" i="1"/>
  <c r="AL2274" i="1" s="1"/>
  <c r="AI2270" i="1"/>
  <c r="AK2270" i="1"/>
  <c r="AL2270" i="1" s="1"/>
  <c r="AI2266" i="1"/>
  <c r="AK2266" i="1"/>
  <c r="AL2266" i="1" s="1"/>
  <c r="AI2262" i="1"/>
  <c r="AK2262" i="1"/>
  <c r="AL2262" i="1" s="1"/>
  <c r="AI2258" i="1"/>
  <c r="AK2258" i="1"/>
  <c r="AL2258" i="1" s="1"/>
  <c r="AI2254" i="1"/>
  <c r="AK2254" i="1"/>
  <c r="AL2254" i="1" s="1"/>
  <c r="AI2250" i="1"/>
  <c r="AK2250" i="1"/>
  <c r="AL2250" i="1" s="1"/>
  <c r="AI2246" i="1"/>
  <c r="AK2246" i="1"/>
  <c r="AL2246" i="1" s="1"/>
  <c r="AI2242" i="1"/>
  <c r="AK2242" i="1"/>
  <c r="AL2242" i="1" s="1"/>
  <c r="AI2238" i="1"/>
  <c r="AK2238" i="1"/>
  <c r="AL2238" i="1" s="1"/>
  <c r="AM2220" i="1"/>
  <c r="AO2220" i="1"/>
  <c r="AP2220" i="1" s="1"/>
  <c r="AK2502" i="1"/>
  <c r="AL2502" i="1" s="1"/>
  <c r="AI2502" i="1"/>
  <c r="AK2494" i="1"/>
  <c r="AL2494" i="1" s="1"/>
  <c r="AI2494" i="1"/>
  <c r="AK2486" i="1"/>
  <c r="AL2486" i="1" s="1"/>
  <c r="AI2486" i="1"/>
  <c r="AK2478" i="1"/>
  <c r="AL2478" i="1" s="1"/>
  <c r="AI2478" i="1"/>
  <c r="AK2470" i="1"/>
  <c r="AL2470" i="1" s="1"/>
  <c r="AI2470" i="1"/>
  <c r="AK2462" i="1"/>
  <c r="AL2462" i="1" s="1"/>
  <c r="AI2462" i="1"/>
  <c r="AK2454" i="1"/>
  <c r="AL2454" i="1" s="1"/>
  <c r="AI2454" i="1"/>
  <c r="AK2446" i="1"/>
  <c r="AL2446" i="1" s="1"/>
  <c r="AI2446" i="1"/>
  <c r="AK2438" i="1"/>
  <c r="AL2438" i="1" s="1"/>
  <c r="AI2438" i="1"/>
  <c r="AK2430" i="1"/>
  <c r="AL2430" i="1" s="1"/>
  <c r="AI2430" i="1"/>
  <c r="AI2327" i="1"/>
  <c r="AK2327" i="1"/>
  <c r="AL2327" i="1" s="1"/>
  <c r="AI2323" i="1"/>
  <c r="AK2323" i="1"/>
  <c r="AL2323" i="1" s="1"/>
  <c r="AI2319" i="1"/>
  <c r="AK2319" i="1"/>
  <c r="AL2319" i="1" s="1"/>
  <c r="AI2315" i="1"/>
  <c r="AK2315" i="1"/>
  <c r="AL2315" i="1" s="1"/>
  <c r="AI2311" i="1"/>
  <c r="AK2311" i="1"/>
  <c r="AL2311" i="1" s="1"/>
  <c r="AI2307" i="1"/>
  <c r="AK2307" i="1"/>
  <c r="AL2307" i="1" s="1"/>
  <c r="AI2303" i="1"/>
  <c r="AK2303" i="1"/>
  <c r="AL2303" i="1" s="1"/>
  <c r="AI2299" i="1"/>
  <c r="AK2299" i="1"/>
  <c r="AL2299" i="1" s="1"/>
  <c r="AI2295" i="1"/>
  <c r="AK2295" i="1"/>
  <c r="AL2295" i="1" s="1"/>
  <c r="AI2291" i="1"/>
  <c r="AK2291" i="1"/>
  <c r="AL2291" i="1" s="1"/>
  <c r="AI2287" i="1"/>
  <c r="AK2287" i="1"/>
  <c r="AL2287" i="1" s="1"/>
  <c r="AI2283" i="1"/>
  <c r="AK2283" i="1"/>
  <c r="AL2283" i="1" s="1"/>
  <c r="AI2279" i="1"/>
  <c r="AK2279" i="1"/>
  <c r="AL2279" i="1" s="1"/>
  <c r="AI2275" i="1"/>
  <c r="AK2275" i="1"/>
  <c r="AL2275" i="1" s="1"/>
  <c r="AI2271" i="1"/>
  <c r="AK2271" i="1"/>
  <c r="AL2271" i="1" s="1"/>
  <c r="AI2267" i="1"/>
  <c r="AK2267" i="1"/>
  <c r="AL2267" i="1" s="1"/>
  <c r="AI2263" i="1"/>
  <c r="AK2263" i="1"/>
  <c r="AL2263" i="1" s="1"/>
  <c r="AI2259" i="1"/>
  <c r="AK2259" i="1"/>
  <c r="AL2259" i="1" s="1"/>
  <c r="AI2255" i="1"/>
  <c r="AK2255" i="1"/>
  <c r="AL2255" i="1" s="1"/>
  <c r="AI2251" i="1"/>
  <c r="AK2251" i="1"/>
  <c r="AL2251" i="1" s="1"/>
  <c r="AI2247" i="1"/>
  <c r="AK2247" i="1"/>
  <c r="AL2247" i="1" s="1"/>
  <c r="AI2243" i="1"/>
  <c r="AK2243" i="1"/>
  <c r="AL2243" i="1" s="1"/>
  <c r="AI2239" i="1"/>
  <c r="AK2239" i="1"/>
  <c r="AL2239" i="1" s="1"/>
  <c r="AM2202" i="1"/>
  <c r="AO2202" i="1"/>
  <c r="AP2202" i="1" s="1"/>
  <c r="AM2186" i="1"/>
  <c r="AO2186" i="1"/>
  <c r="AP2186" i="1" s="1"/>
  <c r="AM2170" i="1"/>
  <c r="AO2170" i="1"/>
  <c r="AP2170" i="1" s="1"/>
  <c r="AO2158" i="1"/>
  <c r="AP2158" i="1" s="1"/>
  <c r="AM2158" i="1"/>
  <c r="AO2154" i="1"/>
  <c r="AP2154" i="1" s="1"/>
  <c r="AM2154" i="1"/>
  <c r="AO2150" i="1"/>
  <c r="AP2150" i="1" s="1"/>
  <c r="AM2150" i="1"/>
  <c r="AO2146" i="1"/>
  <c r="AP2146" i="1" s="1"/>
  <c r="AM2146" i="1"/>
  <c r="AO2142" i="1"/>
  <c r="AP2142" i="1" s="1"/>
  <c r="AM2142" i="1"/>
  <c r="AO2138" i="1"/>
  <c r="AP2138" i="1" s="1"/>
  <c r="AM2138" i="1"/>
  <c r="AO2134" i="1"/>
  <c r="AP2134" i="1" s="1"/>
  <c r="AM2134" i="1"/>
  <c r="AO2130" i="1"/>
  <c r="AP2130" i="1" s="1"/>
  <c r="AM2130" i="1"/>
  <c r="AO2126" i="1"/>
  <c r="AP2126" i="1" s="1"/>
  <c r="AM2126" i="1"/>
  <c r="AO2122" i="1"/>
  <c r="AP2122" i="1" s="1"/>
  <c r="AM2122" i="1"/>
  <c r="AO2118" i="1"/>
  <c r="AP2118" i="1" s="1"/>
  <c r="AM2118" i="1"/>
  <c r="AK2049" i="1"/>
  <c r="AL2049" i="1" s="1"/>
  <c r="AI2049" i="1"/>
  <c r="AO2046" i="1"/>
  <c r="AP2046" i="1" s="1"/>
  <c r="AM2046" i="1"/>
  <c r="AK2041" i="1"/>
  <c r="AL2041" i="1" s="1"/>
  <c r="AI2041" i="1"/>
  <c r="AK2037" i="1"/>
  <c r="AL2037" i="1" s="1"/>
  <c r="AI2037" i="1"/>
  <c r="AK2033" i="1"/>
  <c r="AL2033" i="1" s="1"/>
  <c r="AI2033" i="1"/>
  <c r="AK2029" i="1"/>
  <c r="AL2029" i="1" s="1"/>
  <c r="AI2029" i="1"/>
  <c r="AK2025" i="1"/>
  <c r="AL2025" i="1" s="1"/>
  <c r="AI2025" i="1"/>
  <c r="AK2021" i="1"/>
  <c r="AL2021" i="1" s="1"/>
  <c r="AI2021" i="1"/>
  <c r="AK2017" i="1"/>
  <c r="AL2017" i="1" s="1"/>
  <c r="AI2017" i="1"/>
  <c r="AK2013" i="1"/>
  <c r="AL2013" i="1" s="1"/>
  <c r="AI2013" i="1"/>
  <c r="AK2009" i="1"/>
  <c r="AL2009" i="1" s="1"/>
  <c r="AI2009" i="1"/>
  <c r="AK2005" i="1"/>
  <c r="AL2005" i="1" s="1"/>
  <c r="AI2005" i="1"/>
  <c r="AK2001" i="1"/>
  <c r="AL2001" i="1" s="1"/>
  <c r="AI2001" i="1"/>
  <c r="AK1997" i="1"/>
  <c r="AL1997" i="1" s="1"/>
  <c r="AI1997" i="1"/>
  <c r="AK1993" i="1"/>
  <c r="AL1993" i="1" s="1"/>
  <c r="AI1993" i="1"/>
  <c r="AK1989" i="1"/>
  <c r="AL1989" i="1" s="1"/>
  <c r="AI1989" i="1"/>
  <c r="AK1985" i="1"/>
  <c r="AL1985" i="1" s="1"/>
  <c r="AI1985" i="1"/>
  <c r="AK1981" i="1"/>
  <c r="AL1981" i="1" s="1"/>
  <c r="AI1981" i="1"/>
  <c r="AK1977" i="1"/>
  <c r="AL1977" i="1" s="1"/>
  <c r="AI1977" i="1"/>
  <c r="AK1973" i="1"/>
  <c r="AL1973" i="1" s="1"/>
  <c r="AI1973" i="1"/>
  <c r="AK1969" i="1"/>
  <c r="AL1969" i="1" s="1"/>
  <c r="AI1969" i="1"/>
  <c r="AK1965" i="1"/>
  <c r="AL1965" i="1" s="1"/>
  <c r="AI1965" i="1"/>
  <c r="AK1961" i="1"/>
  <c r="AL1961" i="1" s="1"/>
  <c r="AI1961" i="1"/>
  <c r="AK1957" i="1"/>
  <c r="AL1957" i="1" s="1"/>
  <c r="AI1957" i="1"/>
  <c r="AK1953" i="1"/>
  <c r="AL1953" i="1" s="1"/>
  <c r="AI1953" i="1"/>
  <c r="AK1949" i="1"/>
  <c r="AL1949" i="1" s="1"/>
  <c r="AI1949" i="1"/>
  <c r="AK1945" i="1"/>
  <c r="AL1945" i="1" s="1"/>
  <c r="AI1945" i="1"/>
  <c r="AK1941" i="1"/>
  <c r="AL1941" i="1" s="1"/>
  <c r="AI1941" i="1"/>
  <c r="AK1937" i="1"/>
  <c r="AL1937" i="1" s="1"/>
  <c r="AI1937" i="1"/>
  <c r="AK1933" i="1"/>
  <c r="AL1933" i="1" s="1"/>
  <c r="AI1933" i="1"/>
  <c r="AK1929" i="1"/>
  <c r="AL1929" i="1" s="1"/>
  <c r="AI1929" i="1"/>
  <c r="AK1925" i="1"/>
  <c r="AL1925" i="1" s="1"/>
  <c r="AI1925" i="1"/>
  <c r="AK1921" i="1"/>
  <c r="AL1921" i="1" s="1"/>
  <c r="AI1921" i="1"/>
  <c r="AO1916" i="1"/>
  <c r="AP1916" i="1" s="1"/>
  <c r="AM1916" i="1"/>
  <c r="AK1913" i="1"/>
  <c r="AL1913" i="1" s="1"/>
  <c r="AI1913" i="1"/>
  <c r="AK1909" i="1"/>
  <c r="AL1909" i="1" s="1"/>
  <c r="AI1909" i="1"/>
  <c r="AK1905" i="1"/>
  <c r="AL1905" i="1" s="1"/>
  <c r="AI1905" i="1"/>
  <c r="AK1901" i="1"/>
  <c r="AL1901" i="1" s="1"/>
  <c r="AI1901" i="1"/>
  <c r="AK1897" i="1"/>
  <c r="AL1897" i="1" s="1"/>
  <c r="AI1897" i="1"/>
  <c r="AK1893" i="1"/>
  <c r="AL1893" i="1" s="1"/>
  <c r="AI1893" i="1"/>
  <c r="AK1889" i="1"/>
  <c r="AL1889" i="1" s="1"/>
  <c r="AI1889" i="1"/>
  <c r="AK1885" i="1"/>
  <c r="AL1885" i="1" s="1"/>
  <c r="AI1885" i="1"/>
  <c r="AK1881" i="1"/>
  <c r="AL1881" i="1" s="1"/>
  <c r="AI1881" i="1"/>
  <c r="AK1877" i="1"/>
  <c r="AL1877" i="1" s="1"/>
  <c r="AI1877" i="1"/>
  <c r="AK1873" i="1"/>
  <c r="AL1873" i="1" s="1"/>
  <c r="AI1873" i="1"/>
  <c r="AK1869" i="1"/>
  <c r="AL1869" i="1" s="1"/>
  <c r="AI1869" i="1"/>
  <c r="AK1865" i="1"/>
  <c r="AL1865" i="1" s="1"/>
  <c r="AI1865" i="1"/>
  <c r="AK1861" i="1"/>
  <c r="AL1861" i="1" s="1"/>
  <c r="AI1861" i="1"/>
  <c r="AK1857" i="1"/>
  <c r="AL1857" i="1" s="1"/>
  <c r="AI1857" i="1"/>
  <c r="AK1853" i="1"/>
  <c r="AL1853" i="1" s="1"/>
  <c r="AI1853" i="1"/>
  <c r="AK1849" i="1"/>
  <c r="AL1849" i="1" s="1"/>
  <c r="AI1849" i="1"/>
  <c r="AK1847" i="1"/>
  <c r="AL1847" i="1" s="1"/>
  <c r="AI1847" i="1"/>
  <c r="AK1837" i="1"/>
  <c r="AL1837" i="1" s="1"/>
  <c r="AI1837" i="1"/>
  <c r="AK1815" i="1"/>
  <c r="AL1815" i="1" s="1"/>
  <c r="AI1815" i="1"/>
  <c r="AK1805" i="1"/>
  <c r="AL1805" i="1" s="1"/>
  <c r="AI1805" i="1"/>
  <c r="AO1756" i="1"/>
  <c r="AP1756" i="1" s="1"/>
  <c r="AM1756" i="1"/>
  <c r="AO1692" i="1"/>
  <c r="AP1692" i="1" s="1"/>
  <c r="AM1692" i="1"/>
  <c r="AO1685" i="1"/>
  <c r="AP1685" i="1" s="1"/>
  <c r="AM1685" i="1"/>
  <c r="AM1280" i="1"/>
  <c r="AO1280" i="1"/>
  <c r="AP1280" i="1" s="1"/>
  <c r="AM1276" i="1"/>
  <c r="AO1276" i="1"/>
  <c r="AP1276" i="1" s="1"/>
  <c r="AM1272" i="1"/>
  <c r="AO1272" i="1"/>
  <c r="AP1272" i="1" s="1"/>
  <c r="AI1257" i="1"/>
  <c r="AK1257" i="1"/>
  <c r="AL1257" i="1" s="1"/>
  <c r="AM1248" i="1"/>
  <c r="AO1248" i="1"/>
  <c r="AP1248" i="1" s="1"/>
  <c r="AI1244" i="1"/>
  <c r="AK1244" i="1"/>
  <c r="AL1244" i="1" s="1"/>
  <c r="AM1232" i="1"/>
  <c r="AO1232" i="1"/>
  <c r="AP1232" i="1" s="1"/>
  <c r="AI1228" i="1"/>
  <c r="AK1228" i="1"/>
  <c r="AL1228" i="1" s="1"/>
  <c r="AM1216" i="1"/>
  <c r="AO1216" i="1"/>
  <c r="AP1216" i="1" s="1"/>
  <c r="AI1212" i="1"/>
  <c r="AK1212" i="1"/>
  <c r="AL1212" i="1" s="1"/>
  <c r="AM1200" i="1"/>
  <c r="AO1200" i="1"/>
  <c r="AP1200" i="1" s="1"/>
  <c r="AI1196" i="1"/>
  <c r="AK1196" i="1"/>
  <c r="AL1196" i="1" s="1"/>
  <c r="AK1175" i="1"/>
  <c r="AL1175" i="1" s="1"/>
  <c r="AI1175" i="1"/>
  <c r="AO1169" i="1"/>
  <c r="AP1169" i="1" s="1"/>
  <c r="AM1169" i="1"/>
  <c r="AK1167" i="1"/>
  <c r="AL1167" i="1" s="1"/>
  <c r="AI1167" i="1"/>
  <c r="AO1161" i="1"/>
  <c r="AP1161" i="1" s="1"/>
  <c r="AM1161" i="1"/>
  <c r="AK1159" i="1"/>
  <c r="AL1159" i="1" s="1"/>
  <c r="AI1159" i="1"/>
  <c r="AI1151" i="1"/>
  <c r="AK1151" i="1"/>
  <c r="AL1151" i="1" s="1"/>
  <c r="AM1136" i="1"/>
  <c r="AO1136" i="1"/>
  <c r="AP1136" i="1" s="1"/>
  <c r="AI1123" i="1"/>
  <c r="AK1123" i="1"/>
  <c r="AL1123" i="1" s="1"/>
  <c r="AO1061" i="1"/>
  <c r="AP1061" i="1" s="1"/>
  <c r="AM1061" i="1"/>
  <c r="AK1060" i="1"/>
  <c r="AL1060" i="1" s="1"/>
  <c r="AI1060" i="1"/>
  <c r="AO1057" i="1"/>
  <c r="AP1057" i="1" s="1"/>
  <c r="AM1057" i="1"/>
  <c r="AK1056" i="1"/>
  <c r="AL1056" i="1" s="1"/>
  <c r="AI1056" i="1"/>
  <c r="AO1053" i="1"/>
  <c r="AP1053" i="1" s="1"/>
  <c r="AM1053" i="1"/>
  <c r="AK1052" i="1"/>
  <c r="AL1052" i="1" s="1"/>
  <c r="AI1052" i="1"/>
  <c r="AO1049" i="1"/>
  <c r="AP1049" i="1" s="1"/>
  <c r="AM1049" i="1"/>
  <c r="AK1048" i="1"/>
  <c r="AL1048" i="1" s="1"/>
  <c r="AI1048" i="1"/>
  <c r="AO1045" i="1"/>
  <c r="AP1045" i="1" s="1"/>
  <c r="AM1045" i="1"/>
  <c r="AK1044" i="1"/>
  <c r="AL1044" i="1" s="1"/>
  <c r="AI1044" i="1"/>
  <c r="AO1008" i="1"/>
  <c r="AP1008" i="1" s="1"/>
  <c r="AM1008" i="1"/>
  <c r="AK2425" i="1"/>
  <c r="AL2425" i="1" s="1"/>
  <c r="AD2425" i="1"/>
  <c r="AO2424" i="1"/>
  <c r="AP2424" i="1" s="1"/>
  <c r="AK2421" i="1"/>
  <c r="AL2421" i="1" s="1"/>
  <c r="AD2421" i="1"/>
  <c r="AO2420" i="1"/>
  <c r="AP2420" i="1" s="1"/>
  <c r="AK2417" i="1"/>
  <c r="AL2417" i="1" s="1"/>
  <c r="AD2417" i="1"/>
  <c r="AO2416" i="1"/>
  <c r="AP2416" i="1" s="1"/>
  <c r="AK2413" i="1"/>
  <c r="AL2413" i="1" s="1"/>
  <c r="AD2413" i="1"/>
  <c r="AO2412" i="1"/>
  <c r="AP2412" i="1" s="1"/>
  <c r="AK2409" i="1"/>
  <c r="AL2409" i="1" s="1"/>
  <c r="AD2409" i="1"/>
  <c r="AO2408" i="1"/>
  <c r="AP2408" i="1" s="1"/>
  <c r="AK2405" i="1"/>
  <c r="AL2405" i="1" s="1"/>
  <c r="AD2405" i="1"/>
  <c r="AO2404" i="1"/>
  <c r="AP2404" i="1" s="1"/>
  <c r="AK2401" i="1"/>
  <c r="AL2401" i="1" s="1"/>
  <c r="AD2401" i="1"/>
  <c r="AO2400" i="1"/>
  <c r="AP2400" i="1" s="1"/>
  <c r="AO2379" i="1"/>
  <c r="AP2379" i="1" s="1"/>
  <c r="AO2378" i="1"/>
  <c r="AP2378" i="1" s="1"/>
  <c r="AO2377" i="1"/>
  <c r="AP2377" i="1" s="1"/>
  <c r="AO2376" i="1"/>
  <c r="AP2376" i="1" s="1"/>
  <c r="AO2375" i="1"/>
  <c r="AP2375" i="1" s="1"/>
  <c r="AO2374" i="1"/>
  <c r="AP2374" i="1" s="1"/>
  <c r="AO2373" i="1"/>
  <c r="AP2373" i="1" s="1"/>
  <c r="AO2372" i="1"/>
  <c r="AP2372" i="1" s="1"/>
  <c r="AO2371" i="1"/>
  <c r="AP2371" i="1" s="1"/>
  <c r="AO2370" i="1"/>
  <c r="AP2370" i="1" s="1"/>
  <c r="AO2369" i="1"/>
  <c r="AP2369" i="1" s="1"/>
  <c r="AO2368" i="1"/>
  <c r="AP2368" i="1" s="1"/>
  <c r="AO2367" i="1"/>
  <c r="AP2367" i="1" s="1"/>
  <c r="AO2366" i="1"/>
  <c r="AP2366" i="1" s="1"/>
  <c r="AO2365" i="1"/>
  <c r="AP2365" i="1" s="1"/>
  <c r="AO2364" i="1"/>
  <c r="AP2364" i="1" s="1"/>
  <c r="AO2363" i="1"/>
  <c r="AP2363" i="1" s="1"/>
  <c r="AO2362" i="1"/>
  <c r="AP2362" i="1" s="1"/>
  <c r="AO2361" i="1"/>
  <c r="AP2361" i="1" s="1"/>
  <c r="AO2360" i="1"/>
  <c r="AP2360" i="1" s="1"/>
  <c r="AO2359" i="1"/>
  <c r="AP2359" i="1" s="1"/>
  <c r="AO2358" i="1"/>
  <c r="AP2358" i="1" s="1"/>
  <c r="AO2357" i="1"/>
  <c r="AP2357" i="1" s="1"/>
  <c r="AO2356" i="1"/>
  <c r="AP2356" i="1" s="1"/>
  <c r="AO2355" i="1"/>
  <c r="AP2355" i="1" s="1"/>
  <c r="AO2354" i="1"/>
  <c r="AP2354" i="1" s="1"/>
  <c r="AO2353" i="1"/>
  <c r="AP2353" i="1" s="1"/>
  <c r="AO2352" i="1"/>
  <c r="AP2352" i="1" s="1"/>
  <c r="AO2351" i="1"/>
  <c r="AP2351" i="1" s="1"/>
  <c r="AO2350" i="1"/>
  <c r="AP2350" i="1" s="1"/>
  <c r="AO2349" i="1"/>
  <c r="AP2349" i="1" s="1"/>
  <c r="AO2348" i="1"/>
  <c r="AP2348" i="1" s="1"/>
  <c r="AO2347" i="1"/>
  <c r="AP2347" i="1" s="1"/>
  <c r="AO2346" i="1"/>
  <c r="AP2346" i="1" s="1"/>
  <c r="AO2345" i="1"/>
  <c r="AP2345" i="1" s="1"/>
  <c r="AO2344" i="1"/>
  <c r="AP2344" i="1" s="1"/>
  <c r="AO2343" i="1"/>
  <c r="AP2343" i="1" s="1"/>
  <c r="AO2342" i="1"/>
  <c r="AP2342" i="1" s="1"/>
  <c r="AO2341" i="1"/>
  <c r="AP2341" i="1" s="1"/>
  <c r="AO2340" i="1"/>
  <c r="AP2340" i="1" s="1"/>
  <c r="AO2339" i="1"/>
  <c r="AP2339" i="1" s="1"/>
  <c r="AO2338" i="1"/>
  <c r="AP2338" i="1" s="1"/>
  <c r="AO2337" i="1"/>
  <c r="AP2337" i="1" s="1"/>
  <c r="AO2336" i="1"/>
  <c r="AP2336" i="1" s="1"/>
  <c r="AO2335" i="1"/>
  <c r="AP2335" i="1" s="1"/>
  <c r="AO2334" i="1"/>
  <c r="AP2334" i="1" s="1"/>
  <c r="AO2333" i="1"/>
  <c r="AP2333" i="1" s="1"/>
  <c r="AO2332" i="1"/>
  <c r="AP2332" i="1" s="1"/>
  <c r="AO2331" i="1"/>
  <c r="AP2331" i="1" s="1"/>
  <c r="AO2330" i="1"/>
  <c r="AP2330" i="1" s="1"/>
  <c r="AD2233" i="1"/>
  <c r="AD2232" i="1"/>
  <c r="AD2225" i="1"/>
  <c r="AD2224" i="1"/>
  <c r="AD2221" i="1"/>
  <c r="AD2219" i="1"/>
  <c r="AD2218" i="1"/>
  <c r="AD2208" i="1"/>
  <c r="AD2203" i="1"/>
  <c r="AD2200" i="1"/>
  <c r="AD2195" i="1"/>
  <c r="AD2192" i="1"/>
  <c r="AD2187" i="1"/>
  <c r="AD2184" i="1"/>
  <c r="AD2179" i="1"/>
  <c r="AD2178" i="1"/>
  <c r="AD2171" i="1"/>
  <c r="AD2170" i="1"/>
  <c r="AD2163" i="1"/>
  <c r="AD2162" i="1"/>
  <c r="AD2161" i="1"/>
  <c r="AD2157" i="1"/>
  <c r="AD2153" i="1"/>
  <c r="AD2149" i="1"/>
  <c r="AD2145" i="1"/>
  <c r="AD2141" i="1"/>
  <c r="AD2137" i="1"/>
  <c r="AD2133" i="1"/>
  <c r="AD2129" i="1"/>
  <c r="AD2125" i="1"/>
  <c r="AD2121" i="1"/>
  <c r="AD2117" i="1"/>
  <c r="AM2114" i="1"/>
  <c r="AD2113" i="1"/>
  <c r="AM2110" i="1"/>
  <c r="AD2109" i="1"/>
  <c r="AM2106" i="1"/>
  <c r="AD2105" i="1"/>
  <c r="AM2102" i="1"/>
  <c r="AD2101" i="1"/>
  <c r="AM2098" i="1"/>
  <c r="AD2097" i="1"/>
  <c r="AM2094" i="1"/>
  <c r="AD2093" i="1"/>
  <c r="AM2090" i="1"/>
  <c r="AD2089" i="1"/>
  <c r="AD2087" i="1"/>
  <c r="AD2085" i="1"/>
  <c r="AO2058" i="1"/>
  <c r="AP2058" i="1" s="1"/>
  <c r="AM2058" i="1"/>
  <c r="AO2053" i="1"/>
  <c r="AP2053" i="1" s="1"/>
  <c r="AM2053" i="1"/>
  <c r="AO2043" i="1"/>
  <c r="AP2043" i="1" s="1"/>
  <c r="AM2043" i="1"/>
  <c r="AO1842" i="1"/>
  <c r="AP1842" i="1" s="1"/>
  <c r="AM1842" i="1"/>
  <c r="AK1827" i="1"/>
  <c r="AL1827" i="1" s="1"/>
  <c r="AI1827" i="1"/>
  <c r="AK1818" i="1"/>
  <c r="AL1818" i="1" s="1"/>
  <c r="AI1818" i="1"/>
  <c r="AO1810" i="1"/>
  <c r="AP1810" i="1" s="1"/>
  <c r="AM1810" i="1"/>
  <c r="AK1753" i="1"/>
  <c r="AL1753" i="1" s="1"/>
  <c r="AI1753" i="1"/>
  <c r="AD1751" i="1"/>
  <c r="AO1748" i="1"/>
  <c r="AP1748" i="1" s="1"/>
  <c r="AM1748" i="1"/>
  <c r="AK1745" i="1"/>
  <c r="AL1745" i="1" s="1"/>
  <c r="AI1745" i="1"/>
  <c r="AO1740" i="1"/>
  <c r="AP1740" i="1" s="1"/>
  <c r="AM1740" i="1"/>
  <c r="AK1737" i="1"/>
  <c r="AL1737" i="1" s="1"/>
  <c r="AI1737" i="1"/>
  <c r="AO1732" i="1"/>
  <c r="AP1732" i="1" s="1"/>
  <c r="AM1732" i="1"/>
  <c r="AK1729" i="1"/>
  <c r="AL1729" i="1" s="1"/>
  <c r="AI1729" i="1"/>
  <c r="AO1724" i="1"/>
  <c r="AP1724" i="1" s="1"/>
  <c r="AM1724" i="1"/>
  <c r="AK1721" i="1"/>
  <c r="AL1721" i="1" s="1"/>
  <c r="AI1721" i="1"/>
  <c r="AO1716" i="1"/>
  <c r="AP1716" i="1" s="1"/>
  <c r="AM1716" i="1"/>
  <c r="AK1713" i="1"/>
  <c r="AL1713" i="1" s="1"/>
  <c r="AI1713" i="1"/>
  <c r="AO1708" i="1"/>
  <c r="AP1708" i="1" s="1"/>
  <c r="AM1708" i="1"/>
  <c r="AK1705" i="1"/>
  <c r="AL1705" i="1" s="1"/>
  <c r="AI1705" i="1"/>
  <c r="AO1700" i="1"/>
  <c r="AP1700" i="1" s="1"/>
  <c r="AM1700" i="1"/>
  <c r="AK1697" i="1"/>
  <c r="AL1697" i="1" s="1"/>
  <c r="AI1697" i="1"/>
  <c r="AO1694" i="1"/>
  <c r="AP1694" i="1" s="1"/>
  <c r="AM1694" i="1"/>
  <c r="AK1689" i="1"/>
  <c r="AL1689" i="1" s="1"/>
  <c r="AI1689" i="1"/>
  <c r="AO2398" i="1"/>
  <c r="AP2398" i="1" s="1"/>
  <c r="AO2396" i="1"/>
  <c r="AP2396" i="1" s="1"/>
  <c r="AO2394" i="1"/>
  <c r="AP2394" i="1" s="1"/>
  <c r="AO2392" i="1"/>
  <c r="AP2392" i="1" s="1"/>
  <c r="AO2390" i="1"/>
  <c r="AP2390" i="1" s="1"/>
  <c r="AO2388" i="1"/>
  <c r="AP2388" i="1" s="1"/>
  <c r="AO2386" i="1"/>
  <c r="AP2386" i="1" s="1"/>
  <c r="AO2384" i="1"/>
  <c r="AP2384" i="1" s="1"/>
  <c r="AO2382" i="1"/>
  <c r="AP2382" i="1" s="1"/>
  <c r="AO2380" i="1"/>
  <c r="AP2380" i="1" s="1"/>
  <c r="AD2380" i="1"/>
  <c r="AD2376" i="1"/>
  <c r="AD2374" i="1"/>
  <c r="AD2372" i="1"/>
  <c r="AD2370" i="1"/>
  <c r="AD2368" i="1"/>
  <c r="AD2366" i="1"/>
  <c r="AD2364" i="1"/>
  <c r="AD2362" i="1"/>
  <c r="AD2360" i="1"/>
  <c r="AD2358" i="1"/>
  <c r="AD2356" i="1"/>
  <c r="AD2354" i="1"/>
  <c r="AD2352" i="1"/>
  <c r="AD2350" i="1"/>
  <c r="AD2348" i="1"/>
  <c r="AD2346" i="1"/>
  <c r="AD2344" i="1"/>
  <c r="AD2342" i="1"/>
  <c r="AD2340" i="1"/>
  <c r="AD2338" i="1"/>
  <c r="AD2336" i="1"/>
  <c r="AD2334" i="1"/>
  <c r="AD2332" i="1"/>
  <c r="AD2330" i="1"/>
  <c r="AD2328" i="1"/>
  <c r="AD2326" i="1"/>
  <c r="AD2324" i="1"/>
  <c r="AD2322" i="1"/>
  <c r="AD2320" i="1"/>
  <c r="AD2318" i="1"/>
  <c r="AD2316" i="1"/>
  <c r="AD2314" i="1"/>
  <c r="AD2312" i="1"/>
  <c r="AD2310" i="1"/>
  <c r="AD2308" i="1"/>
  <c r="AD2306" i="1"/>
  <c r="AD2304" i="1"/>
  <c r="AD2302" i="1"/>
  <c r="AD2300" i="1"/>
  <c r="AD2298" i="1"/>
  <c r="AD2296" i="1"/>
  <c r="AD2294" i="1"/>
  <c r="AD2292" i="1"/>
  <c r="AD2290" i="1"/>
  <c r="AD2288" i="1"/>
  <c r="AD2286" i="1"/>
  <c r="AD2284" i="1"/>
  <c r="AD2282" i="1"/>
  <c r="AD2280" i="1"/>
  <c r="AD2278" i="1"/>
  <c r="AD2276" i="1"/>
  <c r="AD2274" i="1"/>
  <c r="AD2272" i="1"/>
  <c r="AD2270" i="1"/>
  <c r="AD2268" i="1"/>
  <c r="AD2266" i="1"/>
  <c r="AD2264" i="1"/>
  <c r="AD2262" i="1"/>
  <c r="AD2260" i="1"/>
  <c r="AD2258" i="1"/>
  <c r="AD2256" i="1"/>
  <c r="AD2254" i="1"/>
  <c r="AD2252" i="1"/>
  <c r="AD2235" i="1"/>
  <c r="AD2234" i="1"/>
  <c r="AD2227" i="1"/>
  <c r="AD2226" i="1"/>
  <c r="AD2220" i="1"/>
  <c r="AD2217" i="1"/>
  <c r="AD2215" i="1"/>
  <c r="AD2214" i="1"/>
  <c r="AK2209" i="1"/>
  <c r="AL2209" i="1" s="1"/>
  <c r="AO2208" i="1"/>
  <c r="AP2208" i="1" s="1"/>
  <c r="AD2205" i="1"/>
  <c r="AD2202" i="1"/>
  <c r="AO2200" i="1"/>
  <c r="AP2200" i="1" s="1"/>
  <c r="AD2197" i="1"/>
  <c r="AD2194" i="1"/>
  <c r="AO2192" i="1"/>
  <c r="AP2192" i="1" s="1"/>
  <c r="AD2189" i="1"/>
  <c r="AD2186" i="1"/>
  <c r="AO2184" i="1"/>
  <c r="AP2184" i="1" s="1"/>
  <c r="AD2181" i="1"/>
  <c r="AO2176" i="1"/>
  <c r="AP2176" i="1" s="1"/>
  <c r="AD2173" i="1"/>
  <c r="AD2172" i="1"/>
  <c r="AO2168" i="1"/>
  <c r="AP2168" i="1" s="1"/>
  <c r="AD2165" i="1"/>
  <c r="AD2164" i="1"/>
  <c r="AD2160" i="1"/>
  <c r="AM2157" i="1"/>
  <c r="AD2156" i="1"/>
  <c r="AM2153" i="1"/>
  <c r="AD2152" i="1"/>
  <c r="AM2149" i="1"/>
  <c r="AD2148" i="1"/>
  <c r="AM2145" i="1"/>
  <c r="AD2144" i="1"/>
  <c r="AM2141" i="1"/>
  <c r="AD2140" i="1"/>
  <c r="AM2137" i="1"/>
  <c r="AD2136" i="1"/>
  <c r="AM2133" i="1"/>
  <c r="AD2132" i="1"/>
  <c r="AM2129" i="1"/>
  <c r="AD2128" i="1"/>
  <c r="AM2125" i="1"/>
  <c r="AD2124" i="1"/>
  <c r="AM2121" i="1"/>
  <c r="AD2120" i="1"/>
  <c r="AM2117" i="1"/>
  <c r="AD2116" i="1"/>
  <c r="AM2113" i="1"/>
  <c r="AD2112" i="1"/>
  <c r="AM2109" i="1"/>
  <c r="AD2108" i="1"/>
  <c r="AM2105" i="1"/>
  <c r="AD2104" i="1"/>
  <c r="AM2101" i="1"/>
  <c r="AD2100" i="1"/>
  <c r="AM2097" i="1"/>
  <c r="AD2096" i="1"/>
  <c r="AM2093" i="1"/>
  <c r="AD2092" i="1"/>
  <c r="AM2089" i="1"/>
  <c r="AO2087" i="1"/>
  <c r="AP2087" i="1" s="1"/>
  <c r="AM2087" i="1"/>
  <c r="AO2085" i="1"/>
  <c r="AP2085" i="1" s="1"/>
  <c r="AM2085" i="1"/>
  <c r="AO2081" i="1"/>
  <c r="AP2081" i="1" s="1"/>
  <c r="AM2081" i="1"/>
  <c r="AO2077" i="1"/>
  <c r="AP2077" i="1" s="1"/>
  <c r="AM2077" i="1"/>
  <c r="AO2073" i="1"/>
  <c r="AP2073" i="1" s="1"/>
  <c r="AM2073" i="1"/>
  <c r="AO2069" i="1"/>
  <c r="AP2069" i="1" s="1"/>
  <c r="AM2069" i="1"/>
  <c r="AO2065" i="1"/>
  <c r="AP2065" i="1" s="1"/>
  <c r="AM2065" i="1"/>
  <c r="AO2061" i="1"/>
  <c r="AP2061" i="1" s="1"/>
  <c r="AM2061" i="1"/>
  <c r="AO2048" i="1"/>
  <c r="AP2048" i="1" s="1"/>
  <c r="AM2048" i="1"/>
  <c r="AK2047" i="1"/>
  <c r="AL2047" i="1" s="1"/>
  <c r="AI2047" i="1"/>
  <c r="AO2040" i="1"/>
  <c r="AP2040" i="1" s="1"/>
  <c r="AM2040" i="1"/>
  <c r="AO2036" i="1"/>
  <c r="AP2036" i="1" s="1"/>
  <c r="AM2036" i="1"/>
  <c r="AO2032" i="1"/>
  <c r="AP2032" i="1" s="1"/>
  <c r="AM2032" i="1"/>
  <c r="AO2028" i="1"/>
  <c r="AP2028" i="1" s="1"/>
  <c r="AM2028" i="1"/>
  <c r="AO2024" i="1"/>
  <c r="AP2024" i="1" s="1"/>
  <c r="AM2024" i="1"/>
  <c r="AO2020" i="1"/>
  <c r="AP2020" i="1" s="1"/>
  <c r="AM2020" i="1"/>
  <c r="AO2016" i="1"/>
  <c r="AP2016" i="1" s="1"/>
  <c r="AM2016" i="1"/>
  <c r="AO2012" i="1"/>
  <c r="AP2012" i="1" s="1"/>
  <c r="AM2012" i="1"/>
  <c r="AO2008" i="1"/>
  <c r="AP2008" i="1" s="1"/>
  <c r="AM2008" i="1"/>
  <c r="AO2004" i="1"/>
  <c r="AP2004" i="1" s="1"/>
  <c r="AM2004" i="1"/>
  <c r="AO2000" i="1"/>
  <c r="AP2000" i="1" s="1"/>
  <c r="AM2000" i="1"/>
  <c r="AO1996" i="1"/>
  <c r="AP1996" i="1" s="1"/>
  <c r="AM1996" i="1"/>
  <c r="AO1992" i="1"/>
  <c r="AP1992" i="1" s="1"/>
  <c r="AM1992" i="1"/>
  <c r="AO1988" i="1"/>
  <c r="AP1988" i="1" s="1"/>
  <c r="AM1988" i="1"/>
  <c r="AO1984" i="1"/>
  <c r="AP1984" i="1" s="1"/>
  <c r="AM1984" i="1"/>
  <c r="AO1980" i="1"/>
  <c r="AP1980" i="1" s="1"/>
  <c r="AM1980" i="1"/>
  <c r="AO1976" i="1"/>
  <c r="AP1976" i="1" s="1"/>
  <c r="AM1976" i="1"/>
  <c r="AO1972" i="1"/>
  <c r="AP1972" i="1" s="1"/>
  <c r="AM1972" i="1"/>
  <c r="AO1968" i="1"/>
  <c r="AP1968" i="1" s="1"/>
  <c r="AM1968" i="1"/>
  <c r="AO1964" i="1"/>
  <c r="AP1964" i="1" s="1"/>
  <c r="AM1964" i="1"/>
  <c r="AO1960" i="1"/>
  <c r="AP1960" i="1" s="1"/>
  <c r="AM1960" i="1"/>
  <c r="AO1956" i="1"/>
  <c r="AP1956" i="1" s="1"/>
  <c r="AM1956" i="1"/>
  <c r="AO1952" i="1"/>
  <c r="AP1952" i="1" s="1"/>
  <c r="AM1952" i="1"/>
  <c r="AO1948" i="1"/>
  <c r="AP1948" i="1" s="1"/>
  <c r="AM1948" i="1"/>
  <c r="AO1944" i="1"/>
  <c r="AP1944" i="1" s="1"/>
  <c r="AM1944" i="1"/>
  <c r="AO1940" i="1"/>
  <c r="AP1940" i="1" s="1"/>
  <c r="AM1940" i="1"/>
  <c r="AO1936" i="1"/>
  <c r="AP1936" i="1" s="1"/>
  <c r="AM1936" i="1"/>
  <c r="AO1932" i="1"/>
  <c r="AP1932" i="1" s="1"/>
  <c r="AM1932" i="1"/>
  <c r="AO1928" i="1"/>
  <c r="AP1928" i="1" s="1"/>
  <c r="AM1928" i="1"/>
  <c r="AO1924" i="1"/>
  <c r="AP1924" i="1" s="1"/>
  <c r="AM1924" i="1"/>
  <c r="AO1920" i="1"/>
  <c r="AP1920" i="1" s="1"/>
  <c r="AM1920" i="1"/>
  <c r="AK1917" i="1"/>
  <c r="AL1917" i="1" s="1"/>
  <c r="AI1917" i="1"/>
  <c r="AO1912" i="1"/>
  <c r="AP1912" i="1" s="1"/>
  <c r="AM1912" i="1"/>
  <c r="AO1908" i="1"/>
  <c r="AP1908" i="1" s="1"/>
  <c r="AM1908" i="1"/>
  <c r="AO1904" i="1"/>
  <c r="AP1904" i="1" s="1"/>
  <c r="AM1904" i="1"/>
  <c r="AO1900" i="1"/>
  <c r="AP1900" i="1" s="1"/>
  <c r="AM1900" i="1"/>
  <c r="AO1896" i="1"/>
  <c r="AP1896" i="1" s="1"/>
  <c r="AM1896" i="1"/>
  <c r="AO1892" i="1"/>
  <c r="AP1892" i="1" s="1"/>
  <c r="AM1892" i="1"/>
  <c r="AO1888" i="1"/>
  <c r="AP1888" i="1" s="1"/>
  <c r="AM1888" i="1"/>
  <c r="AO1884" i="1"/>
  <c r="AP1884" i="1" s="1"/>
  <c r="AM1884" i="1"/>
  <c r="AO1880" i="1"/>
  <c r="AP1880" i="1" s="1"/>
  <c r="AM1880" i="1"/>
  <c r="AO1876" i="1"/>
  <c r="AP1876" i="1" s="1"/>
  <c r="AM1876" i="1"/>
  <c r="AO1872" i="1"/>
  <c r="AP1872" i="1" s="1"/>
  <c r="AM1872" i="1"/>
  <c r="AO1868" i="1"/>
  <c r="AP1868" i="1" s="1"/>
  <c r="AM1868" i="1"/>
  <c r="AO1864" i="1"/>
  <c r="AP1864" i="1" s="1"/>
  <c r="AM1864" i="1"/>
  <c r="AO1860" i="1"/>
  <c r="AP1860" i="1" s="1"/>
  <c r="AM1860" i="1"/>
  <c r="AO1856" i="1"/>
  <c r="AP1856" i="1" s="1"/>
  <c r="AM1856" i="1"/>
  <c r="AO1852" i="1"/>
  <c r="AP1852" i="1" s="1"/>
  <c r="AM1852" i="1"/>
  <c r="AO1848" i="1"/>
  <c r="AP1848" i="1" s="1"/>
  <c r="AM1848" i="1"/>
  <c r="AK1831" i="1"/>
  <c r="AL1831" i="1" s="1"/>
  <c r="AI1831" i="1"/>
  <c r="AK1821" i="1"/>
  <c r="AL1821" i="1" s="1"/>
  <c r="AI1821" i="1"/>
  <c r="AD1759" i="1"/>
  <c r="AK1757" i="1"/>
  <c r="AL1757" i="1" s="1"/>
  <c r="AI1757" i="1"/>
  <c r="AD1755" i="1"/>
  <c r="AD1743" i="1"/>
  <c r="AD1735" i="1"/>
  <c r="AD1727" i="1"/>
  <c r="AD1719" i="1"/>
  <c r="AD1711" i="1"/>
  <c r="AD1703" i="1"/>
  <c r="AK1693" i="1"/>
  <c r="AL1693" i="1" s="1"/>
  <c r="AI1693" i="1"/>
  <c r="AO1690" i="1"/>
  <c r="AP1690" i="1" s="1"/>
  <c r="AM1690" i="1"/>
  <c r="AO1681" i="1"/>
  <c r="AP1681" i="1" s="1"/>
  <c r="AM1681" i="1"/>
  <c r="AM1670" i="1"/>
  <c r="AO1670" i="1"/>
  <c r="AP1670" i="1" s="1"/>
  <c r="AK2059" i="1"/>
  <c r="AL2059" i="1" s="1"/>
  <c r="AI2059" i="1"/>
  <c r="AK2054" i="1"/>
  <c r="AL2054" i="1" s="1"/>
  <c r="AI2054" i="1"/>
  <c r="AK2044" i="1"/>
  <c r="AL2044" i="1" s="1"/>
  <c r="AI2044" i="1"/>
  <c r="AK1843" i="1"/>
  <c r="AL1843" i="1" s="1"/>
  <c r="AI1843" i="1"/>
  <c r="AK1834" i="1"/>
  <c r="AL1834" i="1" s="1"/>
  <c r="AI1834" i="1"/>
  <c r="AO1826" i="1"/>
  <c r="AP1826" i="1" s="1"/>
  <c r="AM1826" i="1"/>
  <c r="AK1811" i="1"/>
  <c r="AL1811" i="1" s="1"/>
  <c r="AI1811" i="1"/>
  <c r="AK1802" i="1"/>
  <c r="AL1802" i="1" s="1"/>
  <c r="AI1802" i="1"/>
  <c r="AO1752" i="1"/>
  <c r="AP1752" i="1" s="1"/>
  <c r="AM1752" i="1"/>
  <c r="AK1749" i="1"/>
  <c r="AL1749" i="1" s="1"/>
  <c r="AI1749" i="1"/>
  <c r="AO1744" i="1"/>
  <c r="AP1744" i="1" s="1"/>
  <c r="AM1744" i="1"/>
  <c r="AK1741" i="1"/>
  <c r="AL1741" i="1" s="1"/>
  <c r="AI1741" i="1"/>
  <c r="AO1736" i="1"/>
  <c r="AP1736" i="1" s="1"/>
  <c r="AM1736" i="1"/>
  <c r="AK1733" i="1"/>
  <c r="AL1733" i="1" s="1"/>
  <c r="AI1733" i="1"/>
  <c r="AO1728" i="1"/>
  <c r="AP1728" i="1" s="1"/>
  <c r="AM1728" i="1"/>
  <c r="AK1725" i="1"/>
  <c r="AL1725" i="1" s="1"/>
  <c r="AI1725" i="1"/>
  <c r="AO1720" i="1"/>
  <c r="AP1720" i="1" s="1"/>
  <c r="AM1720" i="1"/>
  <c r="AK1717" i="1"/>
  <c r="AL1717" i="1" s="1"/>
  <c r="AI1717" i="1"/>
  <c r="AO1712" i="1"/>
  <c r="AP1712" i="1" s="1"/>
  <c r="AM1712" i="1"/>
  <c r="AK1709" i="1"/>
  <c r="AL1709" i="1" s="1"/>
  <c r="AI1709" i="1"/>
  <c r="AO1704" i="1"/>
  <c r="AP1704" i="1" s="1"/>
  <c r="AM1704" i="1"/>
  <c r="AK1701" i="1"/>
  <c r="AL1701" i="1" s="1"/>
  <c r="AI1701" i="1"/>
  <c r="AO1696" i="1"/>
  <c r="AP1696" i="1" s="1"/>
  <c r="AM1696" i="1"/>
  <c r="AO1688" i="1"/>
  <c r="AP1688" i="1" s="1"/>
  <c r="AM1688" i="1"/>
  <c r="AI1678" i="1"/>
  <c r="AK1678" i="1"/>
  <c r="AL1678" i="1" s="1"/>
  <c r="AK1673" i="1"/>
  <c r="AL1673" i="1" s="1"/>
  <c r="AI1673" i="1"/>
  <c r="AO1665" i="1"/>
  <c r="AP1665" i="1" s="1"/>
  <c r="AM1665" i="1"/>
  <c r="AK1653" i="1"/>
  <c r="AL1653" i="1" s="1"/>
  <c r="AI1653" i="1"/>
  <c r="AO1649" i="1"/>
  <c r="AP1649" i="1" s="1"/>
  <c r="AM1649" i="1"/>
  <c r="AK1637" i="1"/>
  <c r="AL1637" i="1" s="1"/>
  <c r="AI1637" i="1"/>
  <c r="AO1633" i="1"/>
  <c r="AP1633" i="1" s="1"/>
  <c r="AM1633" i="1"/>
  <c r="AK1621" i="1"/>
  <c r="AL1621" i="1" s="1"/>
  <c r="AI1621" i="1"/>
  <c r="AO1617" i="1"/>
  <c r="AP1617" i="1" s="1"/>
  <c r="AM1617" i="1"/>
  <c r="AK1605" i="1"/>
  <c r="AL1605" i="1" s="1"/>
  <c r="AI1605" i="1"/>
  <c r="AO1601" i="1"/>
  <c r="AP1601" i="1" s="1"/>
  <c r="AM1601" i="1"/>
  <c r="AK1589" i="1"/>
  <c r="AL1589" i="1" s="1"/>
  <c r="AI1589" i="1"/>
  <c r="AO1585" i="1"/>
  <c r="AP1585" i="1" s="1"/>
  <c r="AM1585" i="1"/>
  <c r="AI1581" i="1"/>
  <c r="AK1581" i="1"/>
  <c r="AL1581" i="1" s="1"/>
  <c r="AM1569" i="1"/>
  <c r="AO1569" i="1"/>
  <c r="AP1569" i="1" s="1"/>
  <c r="AO1568" i="1"/>
  <c r="AP1568" i="1" s="1"/>
  <c r="AM1568" i="1"/>
  <c r="AO1544" i="1"/>
  <c r="AP1544" i="1" s="1"/>
  <c r="AM1544" i="1"/>
  <c r="AM1533" i="1"/>
  <c r="AO1533" i="1"/>
  <c r="AP1533" i="1" s="1"/>
  <c r="AO1512" i="1"/>
  <c r="AP1512" i="1" s="1"/>
  <c r="AM1512" i="1"/>
  <c r="AM1501" i="1"/>
  <c r="AO1501" i="1"/>
  <c r="AP1501" i="1" s="1"/>
  <c r="AI1490" i="1"/>
  <c r="AK1490" i="1"/>
  <c r="AL1490" i="1" s="1"/>
  <c r="AI1482" i="1"/>
  <c r="AK1482" i="1"/>
  <c r="AL1482" i="1" s="1"/>
  <c r="AI1474" i="1"/>
  <c r="AK1474" i="1"/>
  <c r="AL1474" i="1" s="1"/>
  <c r="AI1466" i="1"/>
  <c r="AK1466" i="1"/>
  <c r="AL1466" i="1" s="1"/>
  <c r="AD2088" i="1"/>
  <c r="AD2084" i="1"/>
  <c r="AD2080" i="1"/>
  <c r="AD2076" i="1"/>
  <c r="AD2072" i="1"/>
  <c r="AD2068" i="1"/>
  <c r="AD2064" i="1"/>
  <c r="AD2060" i="1"/>
  <c r="AD2050" i="1"/>
  <c r="AD2048" i="1"/>
  <c r="AD2045" i="1"/>
  <c r="AD2043" i="1"/>
  <c r="AD2035" i="1"/>
  <c r="AD2031" i="1"/>
  <c r="AD2015" i="1"/>
  <c r="AD2011" i="1"/>
  <c r="AD2007" i="1"/>
  <c r="AD1999" i="1"/>
  <c r="AD1987" i="1"/>
  <c r="AD1983" i="1"/>
  <c r="AD1979" i="1"/>
  <c r="AD1975" i="1"/>
  <c r="AD1971" i="1"/>
  <c r="AD1959" i="1"/>
  <c r="AD1955" i="1"/>
  <c r="AD1947" i="1"/>
  <c r="AD1943" i="1"/>
  <c r="AD1939" i="1"/>
  <c r="AD1935" i="1"/>
  <c r="AD1919" i="1"/>
  <c r="AD1911" i="1"/>
  <c r="AD1907" i="1"/>
  <c r="AD1903" i="1"/>
  <c r="AD1899" i="1"/>
  <c r="AD1895" i="1"/>
  <c r="AD1891" i="1"/>
  <c r="AD1887" i="1"/>
  <c r="AD1883" i="1"/>
  <c r="AD1879" i="1"/>
  <c r="AD1875" i="1"/>
  <c r="AD1871" i="1"/>
  <c r="AD1867" i="1"/>
  <c r="AD1863" i="1"/>
  <c r="AD1859" i="1"/>
  <c r="AD1855" i="1"/>
  <c r="AD1851" i="1"/>
  <c r="AK1665" i="1"/>
  <c r="AL1665" i="1" s="1"/>
  <c r="AI1665" i="1"/>
  <c r="AO1661" i="1"/>
  <c r="AP1661" i="1" s="1"/>
  <c r="AM1661" i="1"/>
  <c r="AK1649" i="1"/>
  <c r="AL1649" i="1" s="1"/>
  <c r="AI1649" i="1"/>
  <c r="AO1645" i="1"/>
  <c r="AP1645" i="1" s="1"/>
  <c r="AM1645" i="1"/>
  <c r="AK1633" i="1"/>
  <c r="AL1633" i="1" s="1"/>
  <c r="AI1633" i="1"/>
  <c r="AO1629" i="1"/>
  <c r="AP1629" i="1" s="1"/>
  <c r="AM1629" i="1"/>
  <c r="AK1617" i="1"/>
  <c r="AL1617" i="1" s="1"/>
  <c r="AI1617" i="1"/>
  <c r="AO1613" i="1"/>
  <c r="AP1613" i="1" s="1"/>
  <c r="AM1613" i="1"/>
  <c r="AK1601" i="1"/>
  <c r="AL1601" i="1" s="1"/>
  <c r="AI1601" i="1"/>
  <c r="AO1597" i="1"/>
  <c r="AP1597" i="1" s="1"/>
  <c r="AM1597" i="1"/>
  <c r="AK1585" i="1"/>
  <c r="AL1585" i="1" s="1"/>
  <c r="AI1585" i="1"/>
  <c r="AK1583" i="1"/>
  <c r="AL1583" i="1" s="1"/>
  <c r="AI1583" i="1"/>
  <c r="AO1579" i="1"/>
  <c r="AP1579" i="1" s="1"/>
  <c r="AM1579" i="1"/>
  <c r="AM1565" i="1"/>
  <c r="AO1565" i="1"/>
  <c r="AP1565" i="1" s="1"/>
  <c r="AO1564" i="1"/>
  <c r="AP1564" i="1" s="1"/>
  <c r="AM1564" i="1"/>
  <c r="AI1541" i="1"/>
  <c r="AK1541" i="1"/>
  <c r="AL1541" i="1" s="1"/>
  <c r="AK1536" i="1"/>
  <c r="AL1536" i="1" s="1"/>
  <c r="AI1536" i="1"/>
  <c r="AI1509" i="1"/>
  <c r="AK1509" i="1"/>
  <c r="AL1509" i="1" s="1"/>
  <c r="AK1504" i="1"/>
  <c r="AL1504" i="1" s="1"/>
  <c r="AI1504" i="1"/>
  <c r="AM1488" i="1"/>
  <c r="AO1488" i="1"/>
  <c r="AP1488" i="1" s="1"/>
  <c r="AM1484" i="1"/>
  <c r="AO1484" i="1"/>
  <c r="AP1484" i="1" s="1"/>
  <c r="AM1480" i="1"/>
  <c r="AO1480" i="1"/>
  <c r="AP1480" i="1" s="1"/>
  <c r="AM1476" i="1"/>
  <c r="AO1476" i="1"/>
  <c r="AP1476" i="1" s="1"/>
  <c r="AM1472" i="1"/>
  <c r="AO1472" i="1"/>
  <c r="AP1472" i="1" s="1"/>
  <c r="AM1468" i="1"/>
  <c r="AO1468" i="1"/>
  <c r="AP1468" i="1" s="1"/>
  <c r="AM1464" i="1"/>
  <c r="AO1464" i="1"/>
  <c r="AP1464" i="1" s="1"/>
  <c r="AM1460" i="1"/>
  <c r="AO1460" i="1"/>
  <c r="AP1460" i="1" s="1"/>
  <c r="AM1457" i="1"/>
  <c r="AO1457" i="1"/>
  <c r="AP1457" i="1" s="1"/>
  <c r="AI1410" i="1"/>
  <c r="AK1410" i="1"/>
  <c r="AL1410" i="1" s="1"/>
  <c r="AM1307" i="1"/>
  <c r="AO1307" i="1"/>
  <c r="AP1307" i="1" s="1"/>
  <c r="AI1295" i="1"/>
  <c r="AK1295" i="1"/>
  <c r="AL1295" i="1" s="1"/>
  <c r="AD2083" i="1"/>
  <c r="AD2079" i="1"/>
  <c r="AD2075" i="1"/>
  <c r="AD2071" i="1"/>
  <c r="AD2067" i="1"/>
  <c r="AD2063" i="1"/>
  <c r="AD2058" i="1"/>
  <c r="AD2056" i="1"/>
  <c r="AD2053" i="1"/>
  <c r="AD2051" i="1"/>
  <c r="AD2046" i="1"/>
  <c r="AD2040" i="1"/>
  <c r="AD2036" i="1"/>
  <c r="AD2032" i="1"/>
  <c r="AD2028" i="1"/>
  <c r="AD2024" i="1"/>
  <c r="AD2020" i="1"/>
  <c r="AD2016" i="1"/>
  <c r="AD2012" i="1"/>
  <c r="AD2008" i="1"/>
  <c r="AD2004" i="1"/>
  <c r="AD2000" i="1"/>
  <c r="AD1996" i="1"/>
  <c r="AD1992" i="1"/>
  <c r="AD1988" i="1"/>
  <c r="AD1984" i="1"/>
  <c r="AD1980" i="1"/>
  <c r="AD1976" i="1"/>
  <c r="AD1972" i="1"/>
  <c r="AD1968" i="1"/>
  <c r="AD1964" i="1"/>
  <c r="AD1960" i="1"/>
  <c r="AD1956" i="1"/>
  <c r="AD1952" i="1"/>
  <c r="AD1948" i="1"/>
  <c r="AD1944" i="1"/>
  <c r="AD1940" i="1"/>
  <c r="AD1936" i="1"/>
  <c r="AD1932" i="1"/>
  <c r="AD1928" i="1"/>
  <c r="AD1924" i="1"/>
  <c r="AD1920" i="1"/>
  <c r="AI1918" i="1"/>
  <c r="AM1917" i="1"/>
  <c r="AD1916" i="1"/>
  <c r="AI1914" i="1"/>
  <c r="AM1913" i="1"/>
  <c r="AD1912" i="1"/>
  <c r="AI1910" i="1"/>
  <c r="AM1909" i="1"/>
  <c r="AD1908" i="1"/>
  <c r="AI1906" i="1"/>
  <c r="AM1905" i="1"/>
  <c r="AD1904" i="1"/>
  <c r="AI1902" i="1"/>
  <c r="AM1901" i="1"/>
  <c r="AD1900" i="1"/>
  <c r="AI1898" i="1"/>
  <c r="AM1897" i="1"/>
  <c r="AD1896" i="1"/>
  <c r="AI1894" i="1"/>
  <c r="AM1893" i="1"/>
  <c r="AD1892" i="1"/>
  <c r="AI1890" i="1"/>
  <c r="AM1889" i="1"/>
  <c r="AD1888" i="1"/>
  <c r="AI1886" i="1"/>
  <c r="AM1885" i="1"/>
  <c r="AD1884" i="1"/>
  <c r="AI1882" i="1"/>
  <c r="AM1881" i="1"/>
  <c r="AD1880" i="1"/>
  <c r="AI1878" i="1"/>
  <c r="AM1877" i="1"/>
  <c r="AD1876" i="1"/>
  <c r="AI1874" i="1"/>
  <c r="AM1873" i="1"/>
  <c r="AD1872" i="1"/>
  <c r="AI1870" i="1"/>
  <c r="AM1869" i="1"/>
  <c r="AD1868" i="1"/>
  <c r="AI1866" i="1"/>
  <c r="AM1865" i="1"/>
  <c r="AD1864" i="1"/>
  <c r="AI1862" i="1"/>
  <c r="AM1861" i="1"/>
  <c r="AD1860" i="1"/>
  <c r="AI1858" i="1"/>
  <c r="AM1857" i="1"/>
  <c r="AD1856" i="1"/>
  <c r="AI1854" i="1"/>
  <c r="AM1853" i="1"/>
  <c r="AD1852" i="1"/>
  <c r="AI1850" i="1"/>
  <c r="AM1849" i="1"/>
  <c r="AI1846" i="1"/>
  <c r="AI1840" i="1"/>
  <c r="AI1836" i="1"/>
  <c r="AI1833" i="1"/>
  <c r="AM1832" i="1"/>
  <c r="AI1830" i="1"/>
  <c r="AI1824" i="1"/>
  <c r="AI1820" i="1"/>
  <c r="AI1817" i="1"/>
  <c r="AM1816" i="1"/>
  <c r="AI1814" i="1"/>
  <c r="AI1808" i="1"/>
  <c r="AI1804" i="1"/>
  <c r="AI1801" i="1"/>
  <c r="AM1800" i="1"/>
  <c r="AI1799" i="1"/>
  <c r="AM1798" i="1"/>
  <c r="AI1797" i="1"/>
  <c r="AM1796" i="1"/>
  <c r="AI1795" i="1"/>
  <c r="AM1794" i="1"/>
  <c r="AI1793" i="1"/>
  <c r="AM1792" i="1"/>
  <c r="AI1791" i="1"/>
  <c r="AM1790" i="1"/>
  <c r="AI1789" i="1"/>
  <c r="AM1788" i="1"/>
  <c r="AI1787" i="1"/>
  <c r="AM1786" i="1"/>
  <c r="AI1785" i="1"/>
  <c r="AM1784" i="1"/>
  <c r="AI1783" i="1"/>
  <c r="AM1782" i="1"/>
  <c r="AI1781" i="1"/>
  <c r="AM1780" i="1"/>
  <c r="AI1779" i="1"/>
  <c r="AM1778" i="1"/>
  <c r="AI1777" i="1"/>
  <c r="AM1776" i="1"/>
  <c r="AI1775" i="1"/>
  <c r="AM1774" i="1"/>
  <c r="AI1773" i="1"/>
  <c r="AM1772" i="1"/>
  <c r="AI1771" i="1"/>
  <c r="AM1770" i="1"/>
  <c r="AI1769" i="1"/>
  <c r="AM1768" i="1"/>
  <c r="AI1767" i="1"/>
  <c r="AM1766" i="1"/>
  <c r="AI1765" i="1"/>
  <c r="AM1764" i="1"/>
  <c r="AI1763" i="1"/>
  <c r="AI1754" i="1"/>
  <c r="AI1750" i="1"/>
  <c r="AI1746" i="1"/>
  <c r="AM1745" i="1"/>
  <c r="AI1742" i="1"/>
  <c r="AM1741" i="1"/>
  <c r="AI1738" i="1"/>
  <c r="AM1737" i="1"/>
  <c r="AI1734" i="1"/>
  <c r="AM1733" i="1"/>
  <c r="AI1730" i="1"/>
  <c r="AM1729" i="1"/>
  <c r="AI1726" i="1"/>
  <c r="AM1725" i="1"/>
  <c r="AI1722" i="1"/>
  <c r="AM1721" i="1"/>
  <c r="AI1718" i="1"/>
  <c r="AM1717" i="1"/>
  <c r="AI1714" i="1"/>
  <c r="AM1713" i="1"/>
  <c r="AI1710" i="1"/>
  <c r="AM1709" i="1"/>
  <c r="AI1706" i="1"/>
  <c r="AM1705" i="1"/>
  <c r="AI1702" i="1"/>
  <c r="AM1701" i="1"/>
  <c r="AI1698" i="1"/>
  <c r="AM1697" i="1"/>
  <c r="AK1695" i="1"/>
  <c r="AL1695" i="1" s="1"/>
  <c r="AI1695" i="1"/>
  <c r="AK1691" i="1"/>
  <c r="AL1691" i="1" s="1"/>
  <c r="AI1691" i="1"/>
  <c r="AK1687" i="1"/>
  <c r="AL1687" i="1" s="1"/>
  <c r="AI1687" i="1"/>
  <c r="AK1686" i="1"/>
  <c r="AL1686" i="1" s="1"/>
  <c r="AI1686" i="1"/>
  <c r="AI1685" i="1"/>
  <c r="AM1684" i="1"/>
  <c r="AO1682" i="1"/>
  <c r="AP1682" i="1" s="1"/>
  <c r="AI1677" i="1"/>
  <c r="AK1674" i="1"/>
  <c r="AL1674" i="1" s="1"/>
  <c r="AM1669" i="1"/>
  <c r="AK1661" i="1"/>
  <c r="AL1661" i="1" s="1"/>
  <c r="AI1661" i="1"/>
  <c r="AO1657" i="1"/>
  <c r="AP1657" i="1" s="1"/>
  <c r="AM1657" i="1"/>
  <c r="AK1645" i="1"/>
  <c r="AL1645" i="1" s="1"/>
  <c r="AI1645" i="1"/>
  <c r="AO1641" i="1"/>
  <c r="AP1641" i="1" s="1"/>
  <c r="AM1641" i="1"/>
  <c r="AK1629" i="1"/>
  <c r="AL1629" i="1" s="1"/>
  <c r="AI1629" i="1"/>
  <c r="AO1625" i="1"/>
  <c r="AP1625" i="1" s="1"/>
  <c r="AM1625" i="1"/>
  <c r="AK1613" i="1"/>
  <c r="AL1613" i="1" s="1"/>
  <c r="AI1613" i="1"/>
  <c r="AO1609" i="1"/>
  <c r="AP1609" i="1" s="1"/>
  <c r="AM1609" i="1"/>
  <c r="AK1597" i="1"/>
  <c r="AL1597" i="1" s="1"/>
  <c r="AI1597" i="1"/>
  <c r="AO1593" i="1"/>
  <c r="AP1593" i="1" s="1"/>
  <c r="AM1593" i="1"/>
  <c r="AM1577" i="1"/>
  <c r="AO1577" i="1"/>
  <c r="AP1577" i="1" s="1"/>
  <c r="AM1561" i="1"/>
  <c r="AO1561" i="1"/>
  <c r="AP1561" i="1" s="1"/>
  <c r="AO1560" i="1"/>
  <c r="AP1560" i="1" s="1"/>
  <c r="AM1560" i="1"/>
  <c r="AM1549" i="1"/>
  <c r="AO1549" i="1"/>
  <c r="AP1549" i="1" s="1"/>
  <c r="AO1528" i="1"/>
  <c r="AP1528" i="1" s="1"/>
  <c r="AM1528" i="1"/>
  <c r="AM1517" i="1"/>
  <c r="AO1517" i="1"/>
  <c r="AP1517" i="1" s="1"/>
  <c r="AO1496" i="1"/>
  <c r="AP1496" i="1" s="1"/>
  <c r="AM1496" i="1"/>
  <c r="AM2083" i="1"/>
  <c r="AM2079" i="1"/>
  <c r="AM2075" i="1"/>
  <c r="AM2071" i="1"/>
  <c r="AM2067" i="1"/>
  <c r="AM2063" i="1"/>
  <c r="AM2059" i="1"/>
  <c r="AI2050" i="1"/>
  <c r="AM2049" i="1"/>
  <c r="AI2048" i="1"/>
  <c r="AM2047" i="1"/>
  <c r="AI2045" i="1"/>
  <c r="AM2044" i="1"/>
  <c r="AD2044" i="1"/>
  <c r="AI2043" i="1"/>
  <c r="AM2042" i="1"/>
  <c r="AI2039" i="1"/>
  <c r="AM2038" i="1"/>
  <c r="AI2035" i="1"/>
  <c r="AM2034" i="1"/>
  <c r="AI2031" i="1"/>
  <c r="AM2030" i="1"/>
  <c r="AI2027" i="1"/>
  <c r="AM2026" i="1"/>
  <c r="AI2023" i="1"/>
  <c r="AM2022" i="1"/>
  <c r="AI2019" i="1"/>
  <c r="AM2018" i="1"/>
  <c r="AI2015" i="1"/>
  <c r="AM2014" i="1"/>
  <c r="AI2011" i="1"/>
  <c r="AM2010" i="1"/>
  <c r="AI2007" i="1"/>
  <c r="AM2006" i="1"/>
  <c r="AI2003" i="1"/>
  <c r="AM2002" i="1"/>
  <c r="AI1999" i="1"/>
  <c r="AM1998" i="1"/>
  <c r="AI1995" i="1"/>
  <c r="AM1994" i="1"/>
  <c r="AI1991" i="1"/>
  <c r="AM1990" i="1"/>
  <c r="AI1987" i="1"/>
  <c r="AM1986" i="1"/>
  <c r="AI1983" i="1"/>
  <c r="AM1982" i="1"/>
  <c r="AI1979" i="1"/>
  <c r="AM1978" i="1"/>
  <c r="AI1975" i="1"/>
  <c r="AM1974" i="1"/>
  <c r="AI1971" i="1"/>
  <c r="AM1970" i="1"/>
  <c r="AI1967" i="1"/>
  <c r="AM1966" i="1"/>
  <c r="AI1963" i="1"/>
  <c r="AM1962" i="1"/>
  <c r="AI1959" i="1"/>
  <c r="AM1958" i="1"/>
  <c r="AI1955" i="1"/>
  <c r="AM1954" i="1"/>
  <c r="AI1951" i="1"/>
  <c r="AM1950" i="1"/>
  <c r="AI1947" i="1"/>
  <c r="AM1946" i="1"/>
  <c r="AI1943" i="1"/>
  <c r="AM1942" i="1"/>
  <c r="AI1939" i="1"/>
  <c r="AM1938" i="1"/>
  <c r="AI1935" i="1"/>
  <c r="AM1934" i="1"/>
  <c r="AI1931" i="1"/>
  <c r="AM1930" i="1"/>
  <c r="AI1927" i="1"/>
  <c r="AM1926" i="1"/>
  <c r="AI1923" i="1"/>
  <c r="AM1922" i="1"/>
  <c r="AI1919" i="1"/>
  <c r="AM1918" i="1"/>
  <c r="AI1915" i="1"/>
  <c r="AI1759" i="1"/>
  <c r="AM1758" i="1"/>
  <c r="AI1755" i="1"/>
  <c r="AM1754" i="1"/>
  <c r="AI1751" i="1"/>
  <c r="AM1750" i="1"/>
  <c r="AI1747" i="1"/>
  <c r="AM1746" i="1"/>
  <c r="AI1743" i="1"/>
  <c r="AM1742" i="1"/>
  <c r="AI1739" i="1"/>
  <c r="AM1738" i="1"/>
  <c r="AI1735" i="1"/>
  <c r="AM1734" i="1"/>
  <c r="AI1731" i="1"/>
  <c r="AM1730" i="1"/>
  <c r="AI1727" i="1"/>
  <c r="AM1726" i="1"/>
  <c r="AI1723" i="1"/>
  <c r="AM1722" i="1"/>
  <c r="AI1719" i="1"/>
  <c r="AM1718" i="1"/>
  <c r="AI1715" i="1"/>
  <c r="AM1714" i="1"/>
  <c r="AI1711" i="1"/>
  <c r="AM1710" i="1"/>
  <c r="AI1707" i="1"/>
  <c r="AM1706" i="1"/>
  <c r="AI1703" i="1"/>
  <c r="AM1702" i="1"/>
  <c r="AI1699" i="1"/>
  <c r="AM1698" i="1"/>
  <c r="AI1694" i="1"/>
  <c r="AM1693" i="1"/>
  <c r="AI1690" i="1"/>
  <c r="AK1657" i="1"/>
  <c r="AL1657" i="1" s="1"/>
  <c r="AI1657" i="1"/>
  <c r="AO1653" i="1"/>
  <c r="AP1653" i="1" s="1"/>
  <c r="AM1653" i="1"/>
  <c r="AK1641" i="1"/>
  <c r="AL1641" i="1" s="1"/>
  <c r="AI1641" i="1"/>
  <c r="AO1637" i="1"/>
  <c r="AP1637" i="1" s="1"/>
  <c r="AM1637" i="1"/>
  <c r="AK1625" i="1"/>
  <c r="AL1625" i="1" s="1"/>
  <c r="AI1625" i="1"/>
  <c r="AO1621" i="1"/>
  <c r="AP1621" i="1" s="1"/>
  <c r="AM1621" i="1"/>
  <c r="AK1609" i="1"/>
  <c r="AL1609" i="1" s="1"/>
  <c r="AI1609" i="1"/>
  <c r="AO1605" i="1"/>
  <c r="AP1605" i="1" s="1"/>
  <c r="AM1605" i="1"/>
  <c r="AK1593" i="1"/>
  <c r="AL1593" i="1" s="1"/>
  <c r="AI1593" i="1"/>
  <c r="AO1589" i="1"/>
  <c r="AP1589" i="1" s="1"/>
  <c r="AM1589" i="1"/>
  <c r="AO1580" i="1"/>
  <c r="AP1580" i="1" s="1"/>
  <c r="AM1580" i="1"/>
  <c r="AO1572" i="1"/>
  <c r="AP1572" i="1" s="1"/>
  <c r="AM1572" i="1"/>
  <c r="AI1557" i="1"/>
  <c r="AK1557" i="1"/>
  <c r="AL1557" i="1" s="1"/>
  <c r="AK1552" i="1"/>
  <c r="AL1552" i="1" s="1"/>
  <c r="AI1552" i="1"/>
  <c r="AI1525" i="1"/>
  <c r="AK1525" i="1"/>
  <c r="AL1525" i="1" s="1"/>
  <c r="AK1520" i="1"/>
  <c r="AL1520" i="1" s="1"/>
  <c r="AI1520" i="1"/>
  <c r="AI1493" i="1"/>
  <c r="AK1493" i="1"/>
  <c r="AL1493" i="1" s="1"/>
  <c r="AI1450" i="1"/>
  <c r="AK1450" i="1"/>
  <c r="AL1450" i="1" s="1"/>
  <c r="AM1444" i="1"/>
  <c r="AO1444" i="1"/>
  <c r="AP1444" i="1" s="1"/>
  <c r="AI1429" i="1"/>
  <c r="AK1429" i="1"/>
  <c r="AL1429" i="1" s="1"/>
  <c r="AI1454" i="1"/>
  <c r="AK1454" i="1"/>
  <c r="AL1454" i="1" s="1"/>
  <c r="AI1441" i="1"/>
  <c r="AK1441" i="1"/>
  <c r="AL1441" i="1" s="1"/>
  <c r="AM1434" i="1"/>
  <c r="AO1434" i="1"/>
  <c r="AP1434" i="1" s="1"/>
  <c r="AI1370" i="1"/>
  <c r="AK1370" i="1"/>
  <c r="AL1370" i="1" s="1"/>
  <c r="AI1356" i="1"/>
  <c r="AK1356" i="1"/>
  <c r="AL1356" i="1" s="1"/>
  <c r="AI1308" i="1"/>
  <c r="AK1308" i="1"/>
  <c r="AL1308" i="1" s="1"/>
  <c r="AM1299" i="1"/>
  <c r="AO1299" i="1"/>
  <c r="AP1299" i="1" s="1"/>
  <c r="AI1284" i="1"/>
  <c r="AK1284" i="1"/>
  <c r="AL1284" i="1" s="1"/>
  <c r="AI1281" i="1"/>
  <c r="AK1281" i="1"/>
  <c r="AL1281" i="1" s="1"/>
  <c r="AD1683" i="1"/>
  <c r="AD1679" i="1"/>
  <c r="AD1675" i="1"/>
  <c r="AD1671" i="1"/>
  <c r="AD1667" i="1"/>
  <c r="AD1663" i="1"/>
  <c r="AD1659" i="1"/>
  <c r="AD1655" i="1"/>
  <c r="AD1651" i="1"/>
  <c r="AD1647" i="1"/>
  <c r="AD1643" i="1"/>
  <c r="AD1639" i="1"/>
  <c r="AD1635" i="1"/>
  <c r="AD1631" i="1"/>
  <c r="AD1627" i="1"/>
  <c r="AD1623" i="1"/>
  <c r="AD1619" i="1"/>
  <c r="AD1615" i="1"/>
  <c r="AD1611" i="1"/>
  <c r="AD1607" i="1"/>
  <c r="AD1603" i="1"/>
  <c r="AD1599" i="1"/>
  <c r="AD1595" i="1"/>
  <c r="AD1591" i="1"/>
  <c r="AD1587" i="1"/>
  <c r="AM1583" i="1"/>
  <c r="AD1579" i="1"/>
  <c r="AD1577" i="1"/>
  <c r="AI1556" i="1"/>
  <c r="AK1553" i="1"/>
  <c r="AL1553" i="1" s="1"/>
  <c r="AM1548" i="1"/>
  <c r="AO1545" i="1"/>
  <c r="AP1545" i="1" s="1"/>
  <c r="AI1540" i="1"/>
  <c r="AK1537" i="1"/>
  <c r="AL1537" i="1" s="1"/>
  <c r="AM1532" i="1"/>
  <c r="AO1529" i="1"/>
  <c r="AP1529" i="1" s="1"/>
  <c r="AI1524" i="1"/>
  <c r="AK1521" i="1"/>
  <c r="AL1521" i="1" s="1"/>
  <c r="AM1516" i="1"/>
  <c r="AO1513" i="1"/>
  <c r="AP1513" i="1" s="1"/>
  <c r="AI1508" i="1"/>
  <c r="AK1505" i="1"/>
  <c r="AL1505" i="1" s="1"/>
  <c r="AM1500" i="1"/>
  <c r="AO1497" i="1"/>
  <c r="AP1497" i="1" s="1"/>
  <c r="AI1492" i="1"/>
  <c r="AO1489" i="1"/>
  <c r="AP1489" i="1" s="1"/>
  <c r="AK1486" i="1"/>
  <c r="AL1486" i="1" s="1"/>
  <c r="AO1481" i="1"/>
  <c r="AP1481" i="1" s="1"/>
  <c r="AK1478" i="1"/>
  <c r="AL1478" i="1" s="1"/>
  <c r="AO1473" i="1"/>
  <c r="AP1473" i="1" s="1"/>
  <c r="AK1470" i="1"/>
  <c r="AL1470" i="1" s="1"/>
  <c r="AO1465" i="1"/>
  <c r="AP1465" i="1" s="1"/>
  <c r="AK1462" i="1"/>
  <c r="AL1462" i="1" s="1"/>
  <c r="AI1400" i="1"/>
  <c r="AK1400" i="1"/>
  <c r="AL1400" i="1" s="1"/>
  <c r="AI1328" i="1"/>
  <c r="AK1328" i="1"/>
  <c r="AL1328" i="1" s="1"/>
  <c r="AM1323" i="1"/>
  <c r="AO1323" i="1"/>
  <c r="AP1323" i="1" s="1"/>
  <c r="AM1312" i="1"/>
  <c r="AO1312" i="1"/>
  <c r="AP1312" i="1" s="1"/>
  <c r="AM1686" i="1"/>
  <c r="AI1683" i="1"/>
  <c r="AD1680" i="1"/>
  <c r="AD1676" i="1"/>
  <c r="AD1672" i="1"/>
  <c r="AD1668" i="1"/>
  <c r="AD1664" i="1"/>
  <c r="AD1660" i="1"/>
  <c r="AD1656" i="1"/>
  <c r="AD1652" i="1"/>
  <c r="AD1648" i="1"/>
  <c r="AD1644" i="1"/>
  <c r="AD1640" i="1"/>
  <c r="AD1636" i="1"/>
  <c r="AD1632" i="1"/>
  <c r="AD1628" i="1"/>
  <c r="AD1624" i="1"/>
  <c r="AD1620" i="1"/>
  <c r="AD1616" i="1"/>
  <c r="AD1612" i="1"/>
  <c r="AD1608" i="1"/>
  <c r="AD1604" i="1"/>
  <c r="AD1600" i="1"/>
  <c r="AD1596" i="1"/>
  <c r="AD1592" i="1"/>
  <c r="AD1588" i="1"/>
  <c r="AD1584" i="1"/>
  <c r="AD1583" i="1"/>
  <c r="AD1581" i="1"/>
  <c r="AI1575" i="1"/>
  <c r="AI1572" i="1"/>
  <c r="AI1568" i="1"/>
  <c r="AI1564" i="1"/>
  <c r="AD1489" i="1"/>
  <c r="AD1481" i="1"/>
  <c r="AD1473" i="1"/>
  <c r="AD1465" i="1"/>
  <c r="AM1458" i="1"/>
  <c r="AO1458" i="1"/>
  <c r="AP1458" i="1" s="1"/>
  <c r="AI1424" i="1"/>
  <c r="AK1424" i="1"/>
  <c r="AL1424" i="1" s="1"/>
  <c r="AI1342" i="1"/>
  <c r="AK1342" i="1"/>
  <c r="AL1342" i="1" s="1"/>
  <c r="AI1324" i="1"/>
  <c r="AK1324" i="1"/>
  <c r="AL1324" i="1" s="1"/>
  <c r="AI1278" i="1"/>
  <c r="AK1278" i="1"/>
  <c r="AL1278" i="1" s="1"/>
  <c r="AD1582" i="1"/>
  <c r="AD1578" i="1"/>
  <c r="AD1574" i="1"/>
  <c r="AD1570" i="1"/>
  <c r="AD1566" i="1"/>
  <c r="AD1562" i="1"/>
  <c r="AD1558" i="1"/>
  <c r="AD1554" i="1"/>
  <c r="AD1550" i="1"/>
  <c r="AD1546" i="1"/>
  <c r="AD1542" i="1"/>
  <c r="AD1538" i="1"/>
  <c r="AD1534" i="1"/>
  <c r="AD1530" i="1"/>
  <c r="AD1526" i="1"/>
  <c r="AD1522" i="1"/>
  <c r="AD1518" i="1"/>
  <c r="AD1514" i="1"/>
  <c r="AD1510" i="1"/>
  <c r="AD1506" i="1"/>
  <c r="AD1502" i="1"/>
  <c r="AD1498" i="1"/>
  <c r="AD1494" i="1"/>
  <c r="AD1490" i="1"/>
  <c r="AD1486" i="1"/>
  <c r="AD1482" i="1"/>
  <c r="AD1478" i="1"/>
  <c r="AD1474" i="1"/>
  <c r="AD1470" i="1"/>
  <c r="AD1466" i="1"/>
  <c r="AD1462" i="1"/>
  <c r="AI1458" i="1"/>
  <c r="AK1458" i="1"/>
  <c r="AL1458" i="1" s="1"/>
  <c r="AM1456" i="1"/>
  <c r="AO1456" i="1"/>
  <c r="AP1456" i="1" s="1"/>
  <c r="AI1452" i="1"/>
  <c r="AK1452" i="1"/>
  <c r="AL1452" i="1" s="1"/>
  <c r="AI1435" i="1"/>
  <c r="AK1435" i="1"/>
  <c r="AL1435" i="1" s="1"/>
  <c r="AI1394" i="1"/>
  <c r="AK1394" i="1"/>
  <c r="AL1394" i="1" s="1"/>
  <c r="AI1380" i="1"/>
  <c r="AK1380" i="1"/>
  <c r="AL1380" i="1" s="1"/>
  <c r="AI1366" i="1"/>
  <c r="AK1366" i="1"/>
  <c r="AL1366" i="1" s="1"/>
  <c r="AI1352" i="1"/>
  <c r="AK1352" i="1"/>
  <c r="AL1352" i="1" s="1"/>
  <c r="AD1347" i="1"/>
  <c r="AM1315" i="1"/>
  <c r="AO1315" i="1"/>
  <c r="AP1315" i="1" s="1"/>
  <c r="AI1311" i="1"/>
  <c r="AK1311" i="1"/>
  <c r="AL1311" i="1" s="1"/>
  <c r="AM1304" i="1"/>
  <c r="AO1304" i="1"/>
  <c r="AP1304" i="1" s="1"/>
  <c r="AI1300" i="1"/>
  <c r="AK1300" i="1"/>
  <c r="AL1300" i="1" s="1"/>
  <c r="AM1291" i="1"/>
  <c r="AO1291" i="1"/>
  <c r="AP1291" i="1" s="1"/>
  <c r="AD1291" i="1"/>
  <c r="AM1267" i="1"/>
  <c r="AO1267" i="1"/>
  <c r="AP1267" i="1" s="1"/>
  <c r="AD1571" i="1"/>
  <c r="AD1567" i="1"/>
  <c r="AD1563" i="1"/>
  <c r="AD1559" i="1"/>
  <c r="AD1555" i="1"/>
  <c r="AD1551" i="1"/>
  <c r="AD1547" i="1"/>
  <c r="AD1543" i="1"/>
  <c r="AD1539" i="1"/>
  <c r="AD1535" i="1"/>
  <c r="AD1531" i="1"/>
  <c r="AD1527" i="1"/>
  <c r="AD1523" i="1"/>
  <c r="AD1519" i="1"/>
  <c r="AD1515" i="1"/>
  <c r="AD1511" i="1"/>
  <c r="AD1507" i="1"/>
  <c r="AD1503" i="1"/>
  <c r="AD1499" i="1"/>
  <c r="AD1495" i="1"/>
  <c r="AD1491" i="1"/>
  <c r="AD1488" i="1"/>
  <c r="AD1480" i="1"/>
  <c r="AD1472" i="1"/>
  <c r="AD1464" i="1"/>
  <c r="AI1456" i="1"/>
  <c r="AK1456" i="1"/>
  <c r="AL1456" i="1" s="1"/>
  <c r="AD1456" i="1"/>
  <c r="AD1453" i="1"/>
  <c r="AM1449" i="1"/>
  <c r="AO1449" i="1"/>
  <c r="AP1449" i="1" s="1"/>
  <c r="AM1432" i="1"/>
  <c r="AO1432" i="1"/>
  <c r="AP1432" i="1" s="1"/>
  <c r="AI1404" i="1"/>
  <c r="AK1404" i="1"/>
  <c r="AL1404" i="1" s="1"/>
  <c r="AI1390" i="1"/>
  <c r="AK1390" i="1"/>
  <c r="AL1390" i="1" s="1"/>
  <c r="AI1376" i="1"/>
  <c r="AK1376" i="1"/>
  <c r="AL1376" i="1" s="1"/>
  <c r="AD1365" i="1"/>
  <c r="AD1361" i="1"/>
  <c r="AI1332" i="1"/>
  <c r="AK1332" i="1"/>
  <c r="AL1332" i="1" s="1"/>
  <c r="AI1320" i="1"/>
  <c r="AK1320" i="1"/>
  <c r="AL1320" i="1" s="1"/>
  <c r="AD1317" i="1"/>
  <c r="AI1303" i="1"/>
  <c r="AK1303" i="1"/>
  <c r="AL1303" i="1" s="1"/>
  <c r="AM1296" i="1"/>
  <c r="AO1296" i="1"/>
  <c r="AP1296" i="1" s="1"/>
  <c r="AI1292" i="1"/>
  <c r="AK1292" i="1"/>
  <c r="AL1292" i="1" s="1"/>
  <c r="AM1275" i="1"/>
  <c r="AO1275" i="1"/>
  <c r="AP1275" i="1" s="1"/>
  <c r="AI1270" i="1"/>
  <c r="AK1270" i="1"/>
  <c r="AL1270" i="1" s="1"/>
  <c r="AI1260" i="1"/>
  <c r="AK1260" i="1"/>
  <c r="AL1260" i="1" s="1"/>
  <c r="AD1452" i="1"/>
  <c r="AD1446" i="1"/>
  <c r="AD1445" i="1"/>
  <c r="AK1443" i="1"/>
  <c r="AL1443" i="1" s="1"/>
  <c r="AO1442" i="1"/>
  <c r="AP1442" i="1" s="1"/>
  <c r="AD1440" i="1"/>
  <c r="AO1436" i="1"/>
  <c r="AP1436" i="1" s="1"/>
  <c r="AD1435" i="1"/>
  <c r="AD1433" i="1"/>
  <c r="AK1431" i="1"/>
  <c r="AL1431" i="1" s="1"/>
  <c r="AO1430" i="1"/>
  <c r="AP1430" i="1" s="1"/>
  <c r="AD1428" i="1"/>
  <c r="AK1426" i="1"/>
  <c r="AL1426" i="1" s="1"/>
  <c r="AD1424" i="1"/>
  <c r="AK1422" i="1"/>
  <c r="AL1422" i="1" s="1"/>
  <c r="AK1412" i="1"/>
  <c r="AL1412" i="1" s="1"/>
  <c r="AD1410" i="1"/>
  <c r="AK1408" i="1"/>
  <c r="AL1408" i="1" s="1"/>
  <c r="AK1402" i="1"/>
  <c r="AL1402" i="1" s="1"/>
  <c r="AK1396" i="1"/>
  <c r="AL1396" i="1" s="1"/>
  <c r="AD1394" i="1"/>
  <c r="AK1392" i="1"/>
  <c r="AL1392" i="1" s="1"/>
  <c r="AD1390" i="1"/>
  <c r="AD1380" i="1"/>
  <c r="AK1378" i="1"/>
  <c r="AL1378" i="1" s="1"/>
  <c r="AD1376" i="1"/>
  <c r="AK1372" i="1"/>
  <c r="AL1372" i="1" s="1"/>
  <c r="AD1370" i="1"/>
  <c r="AK1368" i="1"/>
  <c r="AL1368" i="1" s="1"/>
  <c r="AD1366" i="1"/>
  <c r="AD1356" i="1"/>
  <c r="AK1354" i="1"/>
  <c r="AL1354" i="1" s="1"/>
  <c r="AD1352" i="1"/>
  <c r="AK1350" i="1"/>
  <c r="AL1350" i="1" s="1"/>
  <c r="AD1342" i="1"/>
  <c r="AD1332" i="1"/>
  <c r="AK1330" i="1"/>
  <c r="AL1330" i="1" s="1"/>
  <c r="AD1328" i="1"/>
  <c r="AK1326" i="1"/>
  <c r="AL1326" i="1" s="1"/>
  <c r="AD1324" i="1"/>
  <c r="AK1322" i="1"/>
  <c r="AL1322" i="1" s="1"/>
  <c r="AK1318" i="1"/>
  <c r="AL1318" i="1" s="1"/>
  <c r="AK1315" i="1"/>
  <c r="AL1315" i="1" s="1"/>
  <c r="AK1312" i="1"/>
  <c r="AL1312" i="1" s="1"/>
  <c r="AO1311" i="1"/>
  <c r="AP1311" i="1" s="1"/>
  <c r="AO1308" i="1"/>
  <c r="AP1308" i="1" s="1"/>
  <c r="AD1308" i="1"/>
  <c r="AK1307" i="1"/>
  <c r="AL1307" i="1" s="1"/>
  <c r="AK1304" i="1"/>
  <c r="AL1304" i="1" s="1"/>
  <c r="AO1303" i="1"/>
  <c r="AP1303" i="1" s="1"/>
  <c r="AO1300" i="1"/>
  <c r="AP1300" i="1" s="1"/>
  <c r="AD1300" i="1"/>
  <c r="AK1299" i="1"/>
  <c r="AL1299" i="1" s="1"/>
  <c r="AK1296" i="1"/>
  <c r="AL1296" i="1" s="1"/>
  <c r="AO1295" i="1"/>
  <c r="AP1295" i="1" s="1"/>
  <c r="AO1292" i="1"/>
  <c r="AP1292" i="1" s="1"/>
  <c r="AD1292" i="1"/>
  <c r="AK1291" i="1"/>
  <c r="AL1291" i="1" s="1"/>
  <c r="AO1285" i="1"/>
  <c r="AP1285" i="1" s="1"/>
  <c r="AK1280" i="1"/>
  <c r="AL1280" i="1" s="1"/>
  <c r="AO1279" i="1"/>
  <c r="AP1279" i="1" s="1"/>
  <c r="AI1276" i="1"/>
  <c r="AK1276" i="1"/>
  <c r="AL1276" i="1" s="1"/>
  <c r="AK1275" i="1"/>
  <c r="AL1275" i="1" s="1"/>
  <c r="AO1274" i="1"/>
  <c r="AP1274" i="1" s="1"/>
  <c r="AI1268" i="1"/>
  <c r="AK1268" i="1"/>
  <c r="AL1268" i="1" s="1"/>
  <c r="AO1266" i="1"/>
  <c r="AP1266" i="1" s="1"/>
  <c r="AO1261" i="1"/>
  <c r="AP1261" i="1" s="1"/>
  <c r="AI1255" i="1"/>
  <c r="AK1255" i="1"/>
  <c r="AL1255" i="1" s="1"/>
  <c r="AM1251" i="1"/>
  <c r="AO1251" i="1"/>
  <c r="AP1251" i="1" s="1"/>
  <c r="AI1239" i="1"/>
  <c r="AK1239" i="1"/>
  <c r="AL1239" i="1" s="1"/>
  <c r="AM1235" i="1"/>
  <c r="AO1235" i="1"/>
  <c r="AP1235" i="1" s="1"/>
  <c r="AI1223" i="1"/>
  <c r="AK1223" i="1"/>
  <c r="AL1223" i="1" s="1"/>
  <c r="AM1219" i="1"/>
  <c r="AO1219" i="1"/>
  <c r="AP1219" i="1" s="1"/>
  <c r="AI1207" i="1"/>
  <c r="AK1207" i="1"/>
  <c r="AL1207" i="1" s="1"/>
  <c r="AM1203" i="1"/>
  <c r="AO1203" i="1"/>
  <c r="AP1203" i="1" s="1"/>
  <c r="AI1191" i="1"/>
  <c r="AK1191" i="1"/>
  <c r="AL1191" i="1" s="1"/>
  <c r="AM1189" i="1"/>
  <c r="AO1189" i="1"/>
  <c r="AP1189" i="1" s="1"/>
  <c r="AD1444" i="1"/>
  <c r="AD1439" i="1"/>
  <c r="AD1434" i="1"/>
  <c r="AD1432" i="1"/>
  <c r="AD1418" i="1"/>
  <c r="AD1414" i="1"/>
  <c r="AD1398" i="1"/>
  <c r="AD1388" i="1"/>
  <c r="AD1384" i="1"/>
  <c r="AD1374" i="1"/>
  <c r="AD1364" i="1"/>
  <c r="AD1360" i="1"/>
  <c r="AD1346" i="1"/>
  <c r="AD1340" i="1"/>
  <c r="AD1336" i="1"/>
  <c r="AD1322" i="1"/>
  <c r="AD1316" i="1"/>
  <c r="AD1310" i="1"/>
  <c r="AD1302" i="1"/>
  <c r="AD1294" i="1"/>
  <c r="AI1287" i="1"/>
  <c r="AK1287" i="1"/>
  <c r="AL1287" i="1" s="1"/>
  <c r="AI1263" i="1"/>
  <c r="AK1263" i="1"/>
  <c r="AL1263" i="1" s="1"/>
  <c r="AM1256" i="1"/>
  <c r="AO1256" i="1"/>
  <c r="AP1256" i="1" s="1"/>
  <c r="AI1252" i="1"/>
  <c r="AK1252" i="1"/>
  <c r="AL1252" i="1" s="1"/>
  <c r="AD1251" i="1"/>
  <c r="AM1240" i="1"/>
  <c r="AO1240" i="1"/>
  <c r="AP1240" i="1" s="1"/>
  <c r="AI1236" i="1"/>
  <c r="AK1236" i="1"/>
  <c r="AL1236" i="1" s="1"/>
  <c r="AD1235" i="1"/>
  <c r="AM1224" i="1"/>
  <c r="AO1224" i="1"/>
  <c r="AP1224" i="1" s="1"/>
  <c r="AI1220" i="1"/>
  <c r="AK1220" i="1"/>
  <c r="AL1220" i="1" s="1"/>
  <c r="AD1219" i="1"/>
  <c r="AM1208" i="1"/>
  <c r="AO1208" i="1"/>
  <c r="AP1208" i="1" s="1"/>
  <c r="AI1204" i="1"/>
  <c r="AK1204" i="1"/>
  <c r="AL1204" i="1" s="1"/>
  <c r="AD1203" i="1"/>
  <c r="AM1192" i="1"/>
  <c r="AO1192" i="1"/>
  <c r="AP1192" i="1" s="1"/>
  <c r="AI1190" i="1"/>
  <c r="AK1190" i="1"/>
  <c r="AL1190" i="1" s="1"/>
  <c r="AD1402" i="1"/>
  <c r="AD1392" i="1"/>
  <c r="AD1318" i="1"/>
  <c r="AD1314" i="1"/>
  <c r="AM1288" i="1"/>
  <c r="AO1288" i="1"/>
  <c r="AP1288" i="1" s="1"/>
  <c r="AM1283" i="1"/>
  <c r="AO1283" i="1"/>
  <c r="AP1283" i="1" s="1"/>
  <c r="AI1279" i="1"/>
  <c r="AK1279" i="1"/>
  <c r="AL1279" i="1" s="1"/>
  <c r="AI1271" i="1"/>
  <c r="AK1271" i="1"/>
  <c r="AL1271" i="1" s="1"/>
  <c r="AM1264" i="1"/>
  <c r="AO1264" i="1"/>
  <c r="AP1264" i="1" s="1"/>
  <c r="AM1259" i="1"/>
  <c r="AO1259" i="1"/>
  <c r="AP1259" i="1" s="1"/>
  <c r="AI1247" i="1"/>
  <c r="AK1247" i="1"/>
  <c r="AL1247" i="1" s="1"/>
  <c r="AM1243" i="1"/>
  <c r="AO1243" i="1"/>
  <c r="AP1243" i="1" s="1"/>
  <c r="AI1231" i="1"/>
  <c r="AK1231" i="1"/>
  <c r="AL1231" i="1" s="1"/>
  <c r="AM1227" i="1"/>
  <c r="AO1227" i="1"/>
  <c r="AP1227" i="1" s="1"/>
  <c r="AI1215" i="1"/>
  <c r="AK1215" i="1"/>
  <c r="AL1215" i="1" s="1"/>
  <c r="AM1211" i="1"/>
  <c r="AO1211" i="1"/>
  <c r="AP1211" i="1" s="1"/>
  <c r="AI1199" i="1"/>
  <c r="AK1199" i="1"/>
  <c r="AL1199" i="1" s="1"/>
  <c r="AM1195" i="1"/>
  <c r="AO1195" i="1"/>
  <c r="AP1195" i="1" s="1"/>
  <c r="AI1189" i="1"/>
  <c r="AK1189" i="1"/>
  <c r="AL1189" i="1" s="1"/>
  <c r="AO1156" i="1"/>
  <c r="AP1156" i="1" s="1"/>
  <c r="AM1156" i="1"/>
  <c r="AI1137" i="1"/>
  <c r="AK1137" i="1"/>
  <c r="AL1137" i="1" s="1"/>
  <c r="AI1129" i="1"/>
  <c r="AK1129" i="1"/>
  <c r="AL1129" i="1" s="1"/>
  <c r="AD1270" i="1"/>
  <c r="AD1262" i="1"/>
  <c r="AD1254" i="1"/>
  <c r="AD1246" i="1"/>
  <c r="AD1238" i="1"/>
  <c r="AD1230" i="1"/>
  <c r="AD1222" i="1"/>
  <c r="AD1214" i="1"/>
  <c r="AD1206" i="1"/>
  <c r="AD1198" i="1"/>
  <c r="AM1190" i="1"/>
  <c r="AO1190" i="1"/>
  <c r="AP1190" i="1" s="1"/>
  <c r="AD1188" i="1"/>
  <c r="AD1174" i="1"/>
  <c r="AK1170" i="1"/>
  <c r="AL1170" i="1" s="1"/>
  <c r="AI1170" i="1"/>
  <c r="AD1166" i="1"/>
  <c r="AK1162" i="1"/>
  <c r="AL1162" i="1" s="1"/>
  <c r="AI1162" i="1"/>
  <c r="AD1158" i="1"/>
  <c r="AI1147" i="1"/>
  <c r="AK1147" i="1"/>
  <c r="AL1147" i="1" s="1"/>
  <c r="AD1142" i="1"/>
  <c r="AM1140" i="1"/>
  <c r="AO1140" i="1"/>
  <c r="AP1140" i="1" s="1"/>
  <c r="AM1132" i="1"/>
  <c r="AO1132" i="1"/>
  <c r="AP1132" i="1" s="1"/>
  <c r="AI1119" i="1"/>
  <c r="AK1119" i="1"/>
  <c r="AL1119" i="1" s="1"/>
  <c r="AM1114" i="1"/>
  <c r="AO1114" i="1"/>
  <c r="AP1114" i="1" s="1"/>
  <c r="AO1067" i="1"/>
  <c r="AP1067" i="1" s="1"/>
  <c r="AM1067" i="1"/>
  <c r="AO1063" i="1"/>
  <c r="AP1063" i="1" s="1"/>
  <c r="AM1063" i="1"/>
  <c r="AD1288" i="1"/>
  <c r="AD1280" i="1"/>
  <c r="AD1272" i="1"/>
  <c r="AD1264" i="1"/>
  <c r="AD1256" i="1"/>
  <c r="AD1248" i="1"/>
  <c r="AD1240" i="1"/>
  <c r="AD1232" i="1"/>
  <c r="AD1224" i="1"/>
  <c r="AD1216" i="1"/>
  <c r="AD1208" i="1"/>
  <c r="AD1200" i="1"/>
  <c r="AD1192" i="1"/>
  <c r="AK1172" i="1"/>
  <c r="AL1172" i="1" s="1"/>
  <c r="AI1172" i="1"/>
  <c r="AD1168" i="1"/>
  <c r="AK1164" i="1"/>
  <c r="AL1164" i="1" s="1"/>
  <c r="AI1164" i="1"/>
  <c r="AD1160" i="1"/>
  <c r="AK1157" i="1"/>
  <c r="AL1157" i="1" s="1"/>
  <c r="AI1157" i="1"/>
  <c r="AD1152" i="1"/>
  <c r="AD1145" i="1"/>
  <c r="AD1143" i="1"/>
  <c r="AI1133" i="1"/>
  <c r="AK1133" i="1"/>
  <c r="AL1133" i="1" s="1"/>
  <c r="AD1124" i="1"/>
  <c r="AI1115" i="1"/>
  <c r="AK1115" i="1"/>
  <c r="AL1115" i="1" s="1"/>
  <c r="AK1112" i="1"/>
  <c r="AL1112" i="1" s="1"/>
  <c r="AI1112" i="1"/>
  <c r="AK1111" i="1"/>
  <c r="AL1111" i="1" s="1"/>
  <c r="AI1111" i="1"/>
  <c r="AK1110" i="1"/>
  <c r="AL1110" i="1" s="1"/>
  <c r="AI1110" i="1"/>
  <c r="AK1109" i="1"/>
  <c r="AL1109" i="1" s="1"/>
  <c r="AI1109" i="1"/>
  <c r="AK1108" i="1"/>
  <c r="AL1108" i="1" s="1"/>
  <c r="AI1108" i="1"/>
  <c r="AK1107" i="1"/>
  <c r="AL1107" i="1" s="1"/>
  <c r="AI1107" i="1"/>
  <c r="AK1106" i="1"/>
  <c r="AL1106" i="1" s="1"/>
  <c r="AI1106" i="1"/>
  <c r="AK1105" i="1"/>
  <c r="AL1105" i="1" s="1"/>
  <c r="AI1105" i="1"/>
  <c r="AK1104" i="1"/>
  <c r="AL1104" i="1" s="1"/>
  <c r="AI1104" i="1"/>
  <c r="AK1103" i="1"/>
  <c r="AL1103" i="1" s="1"/>
  <c r="AI1103" i="1"/>
  <c r="AK1102" i="1"/>
  <c r="AL1102" i="1" s="1"/>
  <c r="AI1102" i="1"/>
  <c r="AK1101" i="1"/>
  <c r="AL1101" i="1" s="1"/>
  <c r="AI1101" i="1"/>
  <c r="AK1100" i="1"/>
  <c r="AL1100" i="1" s="1"/>
  <c r="AI1100" i="1"/>
  <c r="AK1099" i="1"/>
  <c r="AL1099" i="1" s="1"/>
  <c r="AI1099" i="1"/>
  <c r="AK1098" i="1"/>
  <c r="AL1098" i="1" s="1"/>
  <c r="AI1098" i="1"/>
  <c r="AK1097" i="1"/>
  <c r="AL1097" i="1" s="1"/>
  <c r="AI1097" i="1"/>
  <c r="AK1096" i="1"/>
  <c r="AL1096" i="1" s="1"/>
  <c r="AI1096" i="1"/>
  <c r="AK1095" i="1"/>
  <c r="AL1095" i="1" s="1"/>
  <c r="AI1095" i="1"/>
  <c r="AK1094" i="1"/>
  <c r="AL1094" i="1" s="1"/>
  <c r="AI1094" i="1"/>
  <c r="AK1093" i="1"/>
  <c r="AL1093" i="1" s="1"/>
  <c r="AI1093" i="1"/>
  <c r="AK1092" i="1"/>
  <c r="AL1092" i="1" s="1"/>
  <c r="AI1092" i="1"/>
  <c r="AK1091" i="1"/>
  <c r="AL1091" i="1" s="1"/>
  <c r="AI1091" i="1"/>
  <c r="AK1090" i="1"/>
  <c r="AL1090" i="1" s="1"/>
  <c r="AI1090" i="1"/>
  <c r="AK1089" i="1"/>
  <c r="AL1089" i="1" s="1"/>
  <c r="AI1089" i="1"/>
  <c r="AK1088" i="1"/>
  <c r="AL1088" i="1" s="1"/>
  <c r="AI1088" i="1"/>
  <c r="AK1087" i="1"/>
  <c r="AL1087" i="1" s="1"/>
  <c r="AI1087" i="1"/>
  <c r="AK1086" i="1"/>
  <c r="AL1086" i="1" s="1"/>
  <c r="AI1086" i="1"/>
  <c r="AK1085" i="1"/>
  <c r="AL1085" i="1" s="1"/>
  <c r="AI1085" i="1"/>
  <c r="AK1084" i="1"/>
  <c r="AL1084" i="1" s="1"/>
  <c r="AI1084" i="1"/>
  <c r="AK1083" i="1"/>
  <c r="AL1083" i="1" s="1"/>
  <c r="AI1083" i="1"/>
  <c r="AK1082" i="1"/>
  <c r="AL1082" i="1" s="1"/>
  <c r="AI1082" i="1"/>
  <c r="AK1081" i="1"/>
  <c r="AL1081" i="1" s="1"/>
  <c r="AI1081" i="1"/>
  <c r="AK1080" i="1"/>
  <c r="AL1080" i="1" s="1"/>
  <c r="AI1080" i="1"/>
  <c r="AK1079" i="1"/>
  <c r="AL1079" i="1" s="1"/>
  <c r="AI1079" i="1"/>
  <c r="AK1078" i="1"/>
  <c r="AL1078" i="1" s="1"/>
  <c r="AI1078" i="1"/>
  <c r="AK1077" i="1"/>
  <c r="AL1077" i="1" s="1"/>
  <c r="AI1077" i="1"/>
  <c r="AK1076" i="1"/>
  <c r="AL1076" i="1" s="1"/>
  <c r="AI1076" i="1"/>
  <c r="AK1075" i="1"/>
  <c r="AL1075" i="1" s="1"/>
  <c r="AI1075" i="1"/>
  <c r="AK1074" i="1"/>
  <c r="AL1074" i="1" s="1"/>
  <c r="AI1074" i="1"/>
  <c r="AK1073" i="1"/>
  <c r="AL1073" i="1" s="1"/>
  <c r="AI1073" i="1"/>
  <c r="AK1065" i="1"/>
  <c r="AL1065" i="1" s="1"/>
  <c r="AI1065" i="1"/>
  <c r="AO1062" i="1"/>
  <c r="AP1062" i="1" s="1"/>
  <c r="AM1062" i="1"/>
  <c r="AK1061" i="1"/>
  <c r="AL1061" i="1" s="1"/>
  <c r="AI1061" i="1"/>
  <c r="AO1058" i="1"/>
  <c r="AP1058" i="1" s="1"/>
  <c r="AM1058" i="1"/>
  <c r="AK1057" i="1"/>
  <c r="AL1057" i="1" s="1"/>
  <c r="AI1057" i="1"/>
  <c r="AO1054" i="1"/>
  <c r="AP1054" i="1" s="1"/>
  <c r="AM1054" i="1"/>
  <c r="AK1053" i="1"/>
  <c r="AL1053" i="1" s="1"/>
  <c r="AI1053" i="1"/>
  <c r="AO1050" i="1"/>
  <c r="AP1050" i="1" s="1"/>
  <c r="AM1050" i="1"/>
  <c r="AK1049" i="1"/>
  <c r="AL1049" i="1" s="1"/>
  <c r="AI1049" i="1"/>
  <c r="AO1046" i="1"/>
  <c r="AP1046" i="1" s="1"/>
  <c r="AM1046" i="1"/>
  <c r="AK1045" i="1"/>
  <c r="AL1045" i="1" s="1"/>
  <c r="AI1045" i="1"/>
  <c r="AI1173" i="1"/>
  <c r="AM1172" i="1"/>
  <c r="AI1165" i="1"/>
  <c r="AM1164" i="1"/>
  <c r="AI1155"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K1062" i="1"/>
  <c r="AL1062" i="1" s="1"/>
  <c r="AI1062" i="1"/>
  <c r="AO1059" i="1"/>
  <c r="AP1059" i="1" s="1"/>
  <c r="AM1059" i="1"/>
  <c r="AK1058" i="1"/>
  <c r="AL1058" i="1" s="1"/>
  <c r="AI1058" i="1"/>
  <c r="AO1055" i="1"/>
  <c r="AP1055" i="1" s="1"/>
  <c r="AM1055" i="1"/>
  <c r="AK1054" i="1"/>
  <c r="AL1054" i="1" s="1"/>
  <c r="AI1054" i="1"/>
  <c r="AO1051" i="1"/>
  <c r="AP1051" i="1" s="1"/>
  <c r="AM1051" i="1"/>
  <c r="AK1050" i="1"/>
  <c r="AL1050" i="1" s="1"/>
  <c r="AI1050" i="1"/>
  <c r="AO1047" i="1"/>
  <c r="AP1047" i="1" s="1"/>
  <c r="AM1047" i="1"/>
  <c r="AK1046" i="1"/>
  <c r="AL1046" i="1" s="1"/>
  <c r="AI1046" i="1"/>
  <c r="AO1043" i="1"/>
  <c r="AP1043" i="1" s="1"/>
  <c r="AM1043" i="1"/>
  <c r="AD1190" i="1"/>
  <c r="AI1174" i="1"/>
  <c r="AM1173" i="1"/>
  <c r="AI1171" i="1"/>
  <c r="AI1168" i="1"/>
  <c r="AI1166" i="1"/>
  <c r="AM1165" i="1"/>
  <c r="AI1163" i="1"/>
  <c r="AI1160" i="1"/>
  <c r="AI1158" i="1"/>
  <c r="AD1153" i="1"/>
  <c r="AD1149" i="1"/>
  <c r="AD1121" i="1"/>
  <c r="AD1117" i="1"/>
  <c r="AI1067" i="1"/>
  <c r="AM1065" i="1"/>
  <c r="AI1063" i="1"/>
  <c r="AO1060" i="1"/>
  <c r="AP1060" i="1" s="1"/>
  <c r="AM1060" i="1"/>
  <c r="AK1059" i="1"/>
  <c r="AL1059" i="1" s="1"/>
  <c r="AI1059" i="1"/>
  <c r="AO1056" i="1"/>
  <c r="AP1056" i="1" s="1"/>
  <c r="AM1056" i="1"/>
  <c r="AK1055" i="1"/>
  <c r="AL1055" i="1" s="1"/>
  <c r="AI1055" i="1"/>
  <c r="AO1052" i="1"/>
  <c r="AP1052" i="1" s="1"/>
  <c r="AM1052" i="1"/>
  <c r="AK1051" i="1"/>
  <c r="AL1051" i="1" s="1"/>
  <c r="AI1051" i="1"/>
  <c r="AO1048" i="1"/>
  <c r="AP1048" i="1" s="1"/>
  <c r="AM1048" i="1"/>
  <c r="AK1047" i="1"/>
  <c r="AL1047" i="1" s="1"/>
  <c r="AI1047" i="1"/>
  <c r="AO1044" i="1"/>
  <c r="AP1044" i="1" s="1"/>
  <c r="AM1044" i="1"/>
  <c r="AK1043" i="1"/>
  <c r="AL1043" i="1" s="1"/>
  <c r="AI1043" i="1"/>
  <c r="AO1020" i="1"/>
  <c r="AP1020" i="1" s="1"/>
  <c r="AM1020" i="1"/>
  <c r="AO1004" i="1"/>
  <c r="AP1004" i="1" s="1"/>
  <c r="AM1004" i="1"/>
  <c r="AD1042" i="1"/>
  <c r="AD1041" i="1"/>
  <c r="AD1040" i="1"/>
  <c r="AD1038" i="1"/>
  <c r="AD1036" i="1"/>
  <c r="AD1034" i="1"/>
  <c r="AD1032" i="1"/>
  <c r="AD1030" i="1"/>
  <c r="AO1016" i="1"/>
  <c r="AP1016" i="1" s="1"/>
  <c r="AM1016" i="1"/>
  <c r="AO1012" i="1"/>
  <c r="AP1012" i="1" s="1"/>
  <c r="AM1012" i="1"/>
  <c r="AD1022" i="1"/>
  <c r="AM1021" i="1"/>
  <c r="AD1018" i="1"/>
  <c r="AM1017" i="1"/>
  <c r="AD1014" i="1"/>
  <c r="AM1013" i="1"/>
  <c r="AD1010" i="1"/>
  <c r="AM1009" i="1"/>
  <c r="AD1006" i="1"/>
  <c r="AM1005" i="1"/>
  <c r="AD1019" i="1"/>
  <c r="AM1018" i="1"/>
  <c r="AD1015" i="1"/>
  <c r="AM1014" i="1"/>
  <c r="AD1011" i="1"/>
  <c r="AM1010" i="1"/>
  <c r="AD1007" i="1"/>
  <c r="AM1006" i="1"/>
  <c r="AM2233" i="1"/>
  <c r="AO2233" i="1"/>
  <c r="AP2233" i="1" s="1"/>
  <c r="AI2231" i="1"/>
  <c r="AK2231" i="1"/>
  <c r="AL2231" i="1" s="1"/>
  <c r="AM2225" i="1"/>
  <c r="AO2225" i="1"/>
  <c r="AP2225" i="1" s="1"/>
  <c r="AI2223" i="1"/>
  <c r="AK2223" i="1"/>
  <c r="AL2223" i="1" s="1"/>
  <c r="AM2218" i="1"/>
  <c r="AO2218" i="1"/>
  <c r="AP2218" i="1" s="1"/>
  <c r="AM2217" i="1"/>
  <c r="AO2217" i="1"/>
  <c r="AP2217" i="1" s="1"/>
  <c r="AM2171" i="1"/>
  <c r="AO2171" i="1"/>
  <c r="AP2171" i="1" s="1"/>
  <c r="AM2163" i="1"/>
  <c r="AO2163" i="1"/>
  <c r="AP2163" i="1" s="1"/>
  <c r="AM1126" i="1"/>
  <c r="AO1126" i="1"/>
  <c r="AP1126" i="1" s="1"/>
  <c r="AM1125" i="1"/>
  <c r="AO1125" i="1"/>
  <c r="AP1125" i="1" s="1"/>
  <c r="AI1122" i="1"/>
  <c r="AK1122" i="1"/>
  <c r="AL1122" i="1" s="1"/>
  <c r="AM2503" i="1"/>
  <c r="AM2502" i="1"/>
  <c r="AM2501" i="1"/>
  <c r="AM2500" i="1"/>
  <c r="AM2499" i="1"/>
  <c r="AM2498" i="1"/>
  <c r="AM2497" i="1"/>
  <c r="AM2496" i="1"/>
  <c r="AM2495" i="1"/>
  <c r="AM2494" i="1"/>
  <c r="AM2493" i="1"/>
  <c r="AM2492" i="1"/>
  <c r="AM2491" i="1"/>
  <c r="AM2490" i="1"/>
  <c r="AM2489" i="1"/>
  <c r="AM2488" i="1"/>
  <c r="AM2487" i="1"/>
  <c r="AM2486" i="1"/>
  <c r="AM2485" i="1"/>
  <c r="AM2484" i="1"/>
  <c r="AM2483" i="1"/>
  <c r="AM2482" i="1"/>
  <c r="AM2481" i="1"/>
  <c r="AM2480" i="1"/>
  <c r="AM2479" i="1"/>
  <c r="AM2478" i="1"/>
  <c r="AM2477" i="1"/>
  <c r="AM2476" i="1"/>
  <c r="AM2475" i="1"/>
  <c r="AM2474" i="1"/>
  <c r="AM2473" i="1"/>
  <c r="AM2472" i="1"/>
  <c r="AM2471" i="1"/>
  <c r="AM2470" i="1"/>
  <c r="AM2469" i="1"/>
  <c r="AM2468" i="1"/>
  <c r="AM2467" i="1"/>
  <c r="AM2466" i="1"/>
  <c r="AM2465" i="1"/>
  <c r="AM2464" i="1"/>
  <c r="AM2463" i="1"/>
  <c r="AM2462" i="1"/>
  <c r="AM2461" i="1"/>
  <c r="AM2460" i="1"/>
  <c r="AM2459" i="1"/>
  <c r="AM2458" i="1"/>
  <c r="AM2457" i="1"/>
  <c r="AM2456" i="1"/>
  <c r="AM2455" i="1"/>
  <c r="AM2454" i="1"/>
  <c r="AM2453" i="1"/>
  <c r="AM2452" i="1"/>
  <c r="AM2451" i="1"/>
  <c r="AM2450" i="1"/>
  <c r="AM2449" i="1"/>
  <c r="AM2448" i="1"/>
  <c r="AM2447" i="1"/>
  <c r="AM2446" i="1"/>
  <c r="AM2445" i="1"/>
  <c r="AM2444" i="1"/>
  <c r="AM2443" i="1"/>
  <c r="AM2442" i="1"/>
  <c r="AM2441" i="1"/>
  <c r="AM2440" i="1"/>
  <c r="AM2439" i="1"/>
  <c r="AM2438" i="1"/>
  <c r="AM2437" i="1"/>
  <c r="AM2436" i="1"/>
  <c r="AM2435" i="1"/>
  <c r="AM2434" i="1"/>
  <c r="AM2433" i="1"/>
  <c r="AM2432" i="1"/>
  <c r="AM2431" i="1"/>
  <c r="AM2430" i="1"/>
  <c r="AM2429" i="1"/>
  <c r="AM2428" i="1"/>
  <c r="AM2427" i="1"/>
  <c r="AM2426" i="1"/>
  <c r="AM2234" i="1"/>
  <c r="AO2234" i="1"/>
  <c r="AP2234" i="1" s="1"/>
  <c r="AM2226" i="1"/>
  <c r="AO2226" i="1"/>
  <c r="AP2226" i="1" s="1"/>
  <c r="AI2219" i="1"/>
  <c r="AK2219" i="1"/>
  <c r="AL2219" i="1" s="1"/>
  <c r="AM2214" i="1"/>
  <c r="AO2214" i="1"/>
  <c r="AP2214" i="1" s="1"/>
  <c r="AM2213" i="1"/>
  <c r="AO2213" i="1"/>
  <c r="AP2213" i="1" s="1"/>
  <c r="AM2173" i="1"/>
  <c r="AO2173" i="1"/>
  <c r="AP2173" i="1" s="1"/>
  <c r="AM2165" i="1"/>
  <c r="AO2165" i="1"/>
  <c r="AP2165" i="1" s="1"/>
  <c r="AK2380" i="1"/>
  <c r="AL2380" i="1" s="1"/>
  <c r="AM2237" i="1"/>
  <c r="AO2237" i="1"/>
  <c r="AP2237" i="1" s="1"/>
  <c r="AI2235" i="1"/>
  <c r="AK2235" i="1"/>
  <c r="AL2235" i="1" s="1"/>
  <c r="AM2229" i="1"/>
  <c r="AO2229" i="1"/>
  <c r="AP2229" i="1" s="1"/>
  <c r="AI2227" i="1"/>
  <c r="AK2227" i="1"/>
  <c r="AL2227" i="1" s="1"/>
  <c r="AI2215" i="1"/>
  <c r="AK2215" i="1"/>
  <c r="AL2215" i="1" s="1"/>
  <c r="AM2210" i="1"/>
  <c r="AO2210" i="1"/>
  <c r="AP2210" i="1" s="1"/>
  <c r="AM2209" i="1"/>
  <c r="AO2209" i="1"/>
  <c r="AP2209" i="1" s="1"/>
  <c r="AM2175" i="1"/>
  <c r="AO2175" i="1"/>
  <c r="AP2175" i="1" s="1"/>
  <c r="AM2167" i="1"/>
  <c r="AO2167" i="1"/>
  <c r="AP2167" i="1" s="1"/>
  <c r="AD2503" i="1"/>
  <c r="AD2502" i="1"/>
  <c r="AD2501" i="1"/>
  <c r="AD2500" i="1"/>
  <c r="AD2499" i="1"/>
  <c r="AD2498" i="1"/>
  <c r="AD2497" i="1"/>
  <c r="AD2496" i="1"/>
  <c r="AD2495" i="1"/>
  <c r="AD2494" i="1"/>
  <c r="AD2493" i="1"/>
  <c r="AD2492" i="1"/>
  <c r="AD2491" i="1"/>
  <c r="AD2490" i="1"/>
  <c r="AD2489" i="1"/>
  <c r="AD2488" i="1"/>
  <c r="AD2487" i="1"/>
  <c r="AD2486" i="1"/>
  <c r="AD2485" i="1"/>
  <c r="AD2484" i="1"/>
  <c r="AD2483" i="1"/>
  <c r="AD2482" i="1"/>
  <c r="AD2481" i="1"/>
  <c r="AD2480" i="1"/>
  <c r="AD2479" i="1"/>
  <c r="AD2478" i="1"/>
  <c r="AD2477" i="1"/>
  <c r="AD2476" i="1"/>
  <c r="AD2475" i="1"/>
  <c r="AD2474" i="1"/>
  <c r="AD2473" i="1"/>
  <c r="AD2472" i="1"/>
  <c r="AD2471" i="1"/>
  <c r="AD2470" i="1"/>
  <c r="AD2469" i="1"/>
  <c r="AD2468" i="1"/>
  <c r="AD2467" i="1"/>
  <c r="AD2466" i="1"/>
  <c r="AD2465" i="1"/>
  <c r="AD2464" i="1"/>
  <c r="AD2463" i="1"/>
  <c r="AD2462" i="1"/>
  <c r="AD2461" i="1"/>
  <c r="AD2460" i="1"/>
  <c r="AD2459" i="1"/>
  <c r="AD2458" i="1"/>
  <c r="AD2457" i="1"/>
  <c r="AD2456" i="1"/>
  <c r="AD2455" i="1"/>
  <c r="AD2454" i="1"/>
  <c r="AD2453" i="1"/>
  <c r="AD2452" i="1"/>
  <c r="AD2451" i="1"/>
  <c r="AD2450" i="1"/>
  <c r="AD2449" i="1"/>
  <c r="AD2448" i="1"/>
  <c r="AD2447" i="1"/>
  <c r="AD2446" i="1"/>
  <c r="AD2445" i="1"/>
  <c r="AD2444" i="1"/>
  <c r="AD2443" i="1"/>
  <c r="AD2442" i="1"/>
  <c r="AD2441" i="1"/>
  <c r="AD2440" i="1"/>
  <c r="AD2439" i="1"/>
  <c r="AD2438" i="1"/>
  <c r="AD2437" i="1"/>
  <c r="AD2436" i="1"/>
  <c r="AD2435" i="1"/>
  <c r="AD2434" i="1"/>
  <c r="AD2433" i="1"/>
  <c r="AD2432" i="1"/>
  <c r="AD2431" i="1"/>
  <c r="AD2430" i="1"/>
  <c r="AD2429" i="1"/>
  <c r="AD2428" i="1"/>
  <c r="AD2427" i="1"/>
  <c r="AD2426" i="1"/>
  <c r="AO2425" i="1"/>
  <c r="AP2425" i="1" s="1"/>
  <c r="AK2424" i="1"/>
  <c r="AL2424" i="1" s="1"/>
  <c r="AD2424" i="1"/>
  <c r="AO2423" i="1"/>
  <c r="AP2423" i="1" s="1"/>
  <c r="AK2422" i="1"/>
  <c r="AL2422" i="1" s="1"/>
  <c r="AD2422" i="1"/>
  <c r="AO2421" i="1"/>
  <c r="AP2421" i="1" s="1"/>
  <c r="AK2420" i="1"/>
  <c r="AL2420" i="1" s="1"/>
  <c r="AD2420" i="1"/>
  <c r="AO2419" i="1"/>
  <c r="AP2419" i="1" s="1"/>
  <c r="AK2418" i="1"/>
  <c r="AL2418" i="1" s="1"/>
  <c r="AD2418" i="1"/>
  <c r="AO2417" i="1"/>
  <c r="AP2417" i="1" s="1"/>
  <c r="AK2416" i="1"/>
  <c r="AL2416" i="1" s="1"/>
  <c r="AD2416" i="1"/>
  <c r="AO2415" i="1"/>
  <c r="AP2415" i="1" s="1"/>
  <c r="AK2414" i="1"/>
  <c r="AL2414" i="1" s="1"/>
  <c r="AD2414" i="1"/>
  <c r="AO2413" i="1"/>
  <c r="AP2413" i="1" s="1"/>
  <c r="AK2412" i="1"/>
  <c r="AL2412" i="1" s="1"/>
  <c r="AD2412" i="1"/>
  <c r="AO2411" i="1"/>
  <c r="AP2411" i="1" s="1"/>
  <c r="AK2410" i="1"/>
  <c r="AL2410" i="1" s="1"/>
  <c r="AD2410" i="1"/>
  <c r="AO2409" i="1"/>
  <c r="AP2409" i="1" s="1"/>
  <c r="AK2408" i="1"/>
  <c r="AL2408" i="1" s="1"/>
  <c r="AD2408" i="1"/>
  <c r="AO2407" i="1"/>
  <c r="AP2407" i="1" s="1"/>
  <c r="AK2406" i="1"/>
  <c r="AL2406" i="1" s="1"/>
  <c r="AD2406" i="1"/>
  <c r="AO2405" i="1"/>
  <c r="AP2405" i="1" s="1"/>
  <c r="AK2404" i="1"/>
  <c r="AL2404" i="1" s="1"/>
  <c r="AD2404" i="1"/>
  <c r="AO2403" i="1"/>
  <c r="AP2403" i="1" s="1"/>
  <c r="AK2402" i="1"/>
  <c r="AL2402" i="1" s="1"/>
  <c r="AD2402" i="1"/>
  <c r="AO2401" i="1"/>
  <c r="AP2401" i="1" s="1"/>
  <c r="AK2400" i="1"/>
  <c r="AL2400" i="1" s="1"/>
  <c r="AD2400" i="1"/>
  <c r="AO2399" i="1"/>
  <c r="AP2399" i="1" s="1"/>
  <c r="AK2398" i="1"/>
  <c r="AL2398" i="1" s="1"/>
  <c r="AD2398" i="1"/>
  <c r="AO2397" i="1"/>
  <c r="AP2397" i="1" s="1"/>
  <c r="AK2396" i="1"/>
  <c r="AL2396" i="1" s="1"/>
  <c r="AD2396" i="1"/>
  <c r="AO2395" i="1"/>
  <c r="AP2395" i="1" s="1"/>
  <c r="AK2394" i="1"/>
  <c r="AL2394" i="1" s="1"/>
  <c r="AD2394" i="1"/>
  <c r="AO2393" i="1"/>
  <c r="AP2393" i="1" s="1"/>
  <c r="AK2392" i="1"/>
  <c r="AL2392" i="1" s="1"/>
  <c r="AD2392" i="1"/>
  <c r="AO2391" i="1"/>
  <c r="AP2391" i="1" s="1"/>
  <c r="AK2390" i="1"/>
  <c r="AL2390" i="1" s="1"/>
  <c r="AD2390" i="1"/>
  <c r="AO2389" i="1"/>
  <c r="AP2389" i="1" s="1"/>
  <c r="AK2388" i="1"/>
  <c r="AL2388" i="1" s="1"/>
  <c r="AD2388" i="1"/>
  <c r="AO2387" i="1"/>
  <c r="AP2387" i="1" s="1"/>
  <c r="AK2386" i="1"/>
  <c r="AL2386" i="1" s="1"/>
  <c r="AD2386" i="1"/>
  <c r="AO2385" i="1"/>
  <c r="AP2385" i="1" s="1"/>
  <c r="AK2384" i="1"/>
  <c r="AL2384" i="1" s="1"/>
  <c r="AD2384" i="1"/>
  <c r="AO2383" i="1"/>
  <c r="AP2383" i="1" s="1"/>
  <c r="AK2382" i="1"/>
  <c r="AL2382" i="1" s="1"/>
  <c r="AD2382" i="1"/>
  <c r="AO2381" i="1"/>
  <c r="AP2381" i="1" s="1"/>
  <c r="AD2379" i="1"/>
  <c r="AD2378" i="1"/>
  <c r="AD2377" i="1"/>
  <c r="AM2230" i="1"/>
  <c r="AO2230" i="1"/>
  <c r="AP2230" i="1" s="1"/>
  <c r="AM2222" i="1"/>
  <c r="AO2222" i="1"/>
  <c r="AP2222" i="1" s="1"/>
  <c r="AM2221" i="1"/>
  <c r="AO2221" i="1"/>
  <c r="AP2221" i="1" s="1"/>
  <c r="AI2211" i="1"/>
  <c r="AK2211" i="1"/>
  <c r="AL2211" i="1" s="1"/>
  <c r="AM2177" i="1"/>
  <c r="AO2177" i="1"/>
  <c r="AP2177" i="1" s="1"/>
  <c r="AM2169" i="1"/>
  <c r="AO2169" i="1"/>
  <c r="AP2169" i="1" s="1"/>
  <c r="AM2161" i="1"/>
  <c r="AO2161" i="1"/>
  <c r="AP2161" i="1" s="1"/>
  <c r="AK2090" i="1"/>
  <c r="AL2090" i="1" s="1"/>
  <c r="AI2090" i="1"/>
  <c r="AK2237" i="1"/>
  <c r="AL2237" i="1" s="1"/>
  <c r="AO2236" i="1"/>
  <c r="AP2236" i="1" s="1"/>
  <c r="AI2234" i="1"/>
  <c r="AK2234" i="1"/>
  <c r="AL2234" i="1" s="1"/>
  <c r="AK2233" i="1"/>
  <c r="AL2233" i="1" s="1"/>
  <c r="AO2232" i="1"/>
  <c r="AP2232" i="1" s="1"/>
  <c r="AI2230" i="1"/>
  <c r="AK2230" i="1"/>
  <c r="AL2230" i="1" s="1"/>
  <c r="AK2229" i="1"/>
  <c r="AL2229" i="1" s="1"/>
  <c r="AO2228" i="1"/>
  <c r="AP2228" i="1" s="1"/>
  <c r="AI2226" i="1"/>
  <c r="AK2226" i="1"/>
  <c r="AL2226" i="1" s="1"/>
  <c r="AK2225" i="1"/>
  <c r="AL2225" i="1" s="1"/>
  <c r="AO2224" i="1"/>
  <c r="AP2224" i="1" s="1"/>
  <c r="AI2222" i="1"/>
  <c r="AK2222" i="1"/>
  <c r="AL2222" i="1" s="1"/>
  <c r="AI2218" i="1"/>
  <c r="AK2218" i="1"/>
  <c r="AL2218" i="1" s="1"/>
  <c r="AI2214" i="1"/>
  <c r="AK2214" i="1"/>
  <c r="AL2214" i="1" s="1"/>
  <c r="AI2210" i="1"/>
  <c r="AK2210" i="1"/>
  <c r="AL2210" i="1" s="1"/>
  <c r="AK2152" i="1"/>
  <c r="AL2152" i="1" s="1"/>
  <c r="AI2152" i="1"/>
  <c r="AK2146" i="1"/>
  <c r="AL2146" i="1" s="1"/>
  <c r="AI2146" i="1"/>
  <c r="AK2136" i="1"/>
  <c r="AL2136" i="1" s="1"/>
  <c r="AI2136" i="1"/>
  <c r="AK2130" i="1"/>
  <c r="AL2130" i="1" s="1"/>
  <c r="AI2130" i="1"/>
  <c r="AK2120" i="1"/>
  <c r="AL2120" i="1" s="1"/>
  <c r="AI2120" i="1"/>
  <c r="AK2114" i="1"/>
  <c r="AL2114" i="1" s="1"/>
  <c r="AI2114" i="1"/>
  <c r="AK2082" i="1"/>
  <c r="AL2082" i="1" s="1"/>
  <c r="AI2082" i="1"/>
  <c r="AD2375" i="1"/>
  <c r="AD2373" i="1"/>
  <c r="AD2371" i="1"/>
  <c r="AD2369" i="1"/>
  <c r="AD2367" i="1"/>
  <c r="AD2365" i="1"/>
  <c r="AD2363" i="1"/>
  <c r="AD2361" i="1"/>
  <c r="AD2359" i="1"/>
  <c r="AD2357" i="1"/>
  <c r="AD2355" i="1"/>
  <c r="AD2353" i="1"/>
  <c r="AD2351" i="1"/>
  <c r="AD2349" i="1"/>
  <c r="AD2347" i="1"/>
  <c r="AD2345" i="1"/>
  <c r="AD2343" i="1"/>
  <c r="AD2341" i="1"/>
  <c r="AD2339" i="1"/>
  <c r="AD2337" i="1"/>
  <c r="AD2335" i="1"/>
  <c r="AD2333" i="1"/>
  <c r="AD2331" i="1"/>
  <c r="AD2329" i="1"/>
  <c r="AD2327" i="1"/>
  <c r="AD2325" i="1"/>
  <c r="AD2323" i="1"/>
  <c r="AD2321" i="1"/>
  <c r="AD2319" i="1"/>
  <c r="AD2317" i="1"/>
  <c r="AD2315" i="1"/>
  <c r="AD2313" i="1"/>
  <c r="AD2311" i="1"/>
  <c r="AD2309" i="1"/>
  <c r="AD2307" i="1"/>
  <c r="AD2305" i="1"/>
  <c r="AD2303" i="1"/>
  <c r="AD2301" i="1"/>
  <c r="AD2299" i="1"/>
  <c r="AD2297" i="1"/>
  <c r="AD2295" i="1"/>
  <c r="AD2293" i="1"/>
  <c r="AD2291" i="1"/>
  <c r="AD2289" i="1"/>
  <c r="AD2287" i="1"/>
  <c r="AD2285" i="1"/>
  <c r="AD2283" i="1"/>
  <c r="AD2281" i="1"/>
  <c r="AD2279" i="1"/>
  <c r="AD2277" i="1"/>
  <c r="AD2275" i="1"/>
  <c r="AD2273" i="1"/>
  <c r="AD2271" i="1"/>
  <c r="AD2269" i="1"/>
  <c r="AD2267" i="1"/>
  <c r="AD2265" i="1"/>
  <c r="AD2263" i="1"/>
  <c r="AD2261" i="1"/>
  <c r="AD2259" i="1"/>
  <c r="AD2257" i="1"/>
  <c r="AD2255" i="1"/>
  <c r="AD2253" i="1"/>
  <c r="AM2235" i="1"/>
  <c r="AO2235" i="1"/>
  <c r="AP2235" i="1" s="1"/>
  <c r="AM2231" i="1"/>
  <c r="AO2231" i="1"/>
  <c r="AP2231" i="1" s="1"/>
  <c r="AM2227" i="1"/>
  <c r="AO2227" i="1"/>
  <c r="AP2227" i="1" s="1"/>
  <c r="AM2223" i="1"/>
  <c r="AO2223" i="1"/>
  <c r="AP2223" i="1" s="1"/>
  <c r="AM2219" i="1"/>
  <c r="AO2219" i="1"/>
  <c r="AP2219" i="1" s="1"/>
  <c r="AM2215" i="1"/>
  <c r="AO2215" i="1"/>
  <c r="AP2215" i="1" s="1"/>
  <c r="AM2211" i="1"/>
  <c r="AO2211" i="1"/>
  <c r="AP2211" i="1" s="1"/>
  <c r="AK2207" i="1"/>
  <c r="AL2207" i="1" s="1"/>
  <c r="AK2205" i="1"/>
  <c r="AL2205" i="1" s="1"/>
  <c r="AK2203" i="1"/>
  <c r="AL2203" i="1" s="1"/>
  <c r="AK2201" i="1"/>
  <c r="AL2201" i="1" s="1"/>
  <c r="AK2199" i="1"/>
  <c r="AL2199" i="1" s="1"/>
  <c r="AK2197" i="1"/>
  <c r="AL2197" i="1" s="1"/>
  <c r="AK2195" i="1"/>
  <c r="AL2195" i="1" s="1"/>
  <c r="AK2193" i="1"/>
  <c r="AL2193" i="1" s="1"/>
  <c r="AK2191" i="1"/>
  <c r="AL2191" i="1" s="1"/>
  <c r="AK2189" i="1"/>
  <c r="AL2189" i="1" s="1"/>
  <c r="AK2187" i="1"/>
  <c r="AL2187" i="1" s="1"/>
  <c r="AK2185" i="1"/>
  <c r="AL2185" i="1" s="1"/>
  <c r="AK2183" i="1"/>
  <c r="AL2183" i="1" s="1"/>
  <c r="AK2181" i="1"/>
  <c r="AL2181" i="1" s="1"/>
  <c r="AK2179" i="1"/>
  <c r="AL2179" i="1" s="1"/>
  <c r="AK2106" i="1"/>
  <c r="AL2106" i="1" s="1"/>
  <c r="AI2106" i="1"/>
  <c r="AK2074" i="1"/>
  <c r="AL2074" i="1" s="1"/>
  <c r="AI2074" i="1"/>
  <c r="AI2236" i="1"/>
  <c r="AK2236" i="1"/>
  <c r="AL2236" i="1" s="1"/>
  <c r="AI2232" i="1"/>
  <c r="AK2232" i="1"/>
  <c r="AL2232" i="1" s="1"/>
  <c r="AI2228" i="1"/>
  <c r="AK2228" i="1"/>
  <c r="AL2228" i="1" s="1"/>
  <c r="AI2224" i="1"/>
  <c r="AK2224" i="1"/>
  <c r="AL2224" i="1" s="1"/>
  <c r="AI2220" i="1"/>
  <c r="AK2220" i="1"/>
  <c r="AL2220" i="1" s="1"/>
  <c r="AI2216" i="1"/>
  <c r="AK2216" i="1"/>
  <c r="AL2216" i="1" s="1"/>
  <c r="AI2212" i="1"/>
  <c r="AK2212" i="1"/>
  <c r="AL2212" i="1" s="1"/>
  <c r="AK2160" i="1"/>
  <c r="AL2160" i="1" s="1"/>
  <c r="AI2160" i="1"/>
  <c r="AK2154" i="1"/>
  <c r="AL2154" i="1" s="1"/>
  <c r="AI2154" i="1"/>
  <c r="AK2144" i="1"/>
  <c r="AL2144" i="1" s="1"/>
  <c r="AI2144" i="1"/>
  <c r="AK2138" i="1"/>
  <c r="AL2138" i="1" s="1"/>
  <c r="AI2138" i="1"/>
  <c r="AK2128" i="1"/>
  <c r="AL2128" i="1" s="1"/>
  <c r="AI2128" i="1"/>
  <c r="AK2122" i="1"/>
  <c r="AL2122" i="1" s="1"/>
  <c r="AI2122" i="1"/>
  <c r="AK2098" i="1"/>
  <c r="AL2098" i="1" s="1"/>
  <c r="AI2098" i="1"/>
  <c r="AK2066" i="1"/>
  <c r="AL2066" i="1" s="1"/>
  <c r="AI2066" i="1"/>
  <c r="AO1836" i="1"/>
  <c r="AP1836" i="1" s="1"/>
  <c r="AM1836" i="1"/>
  <c r="AO1820" i="1"/>
  <c r="AP1820" i="1" s="1"/>
  <c r="AM1820" i="1"/>
  <c r="AO1804" i="1"/>
  <c r="AP1804" i="1" s="1"/>
  <c r="AM1804" i="1"/>
  <c r="AK2208" i="1"/>
  <c r="AL2208" i="1" s="1"/>
  <c r="AO2207" i="1"/>
  <c r="AP2207" i="1" s="1"/>
  <c r="AK2206" i="1"/>
  <c r="AL2206" i="1" s="1"/>
  <c r="AO2205" i="1"/>
  <c r="AP2205" i="1" s="1"/>
  <c r="AK2204" i="1"/>
  <c r="AL2204" i="1" s="1"/>
  <c r="AO2203" i="1"/>
  <c r="AP2203" i="1" s="1"/>
  <c r="AK2202" i="1"/>
  <c r="AL2202" i="1" s="1"/>
  <c r="AO2201" i="1"/>
  <c r="AP2201" i="1" s="1"/>
  <c r="AK2200" i="1"/>
  <c r="AL2200" i="1" s="1"/>
  <c r="AO2199" i="1"/>
  <c r="AP2199" i="1" s="1"/>
  <c r="AK2198" i="1"/>
  <c r="AL2198" i="1" s="1"/>
  <c r="AO2197" i="1"/>
  <c r="AP2197" i="1" s="1"/>
  <c r="AK2196" i="1"/>
  <c r="AL2196" i="1" s="1"/>
  <c r="AO2195" i="1"/>
  <c r="AP2195" i="1" s="1"/>
  <c r="AK2194" i="1"/>
  <c r="AL2194" i="1" s="1"/>
  <c r="AO2193" i="1"/>
  <c r="AP2193" i="1" s="1"/>
  <c r="AK2192" i="1"/>
  <c r="AL2192" i="1" s="1"/>
  <c r="AO2191" i="1"/>
  <c r="AP2191" i="1" s="1"/>
  <c r="AK2190" i="1"/>
  <c r="AL2190" i="1" s="1"/>
  <c r="AO2189" i="1"/>
  <c r="AP2189" i="1" s="1"/>
  <c r="AK2188" i="1"/>
  <c r="AL2188" i="1" s="1"/>
  <c r="AO2187" i="1"/>
  <c r="AP2187" i="1" s="1"/>
  <c r="AK2186" i="1"/>
  <c r="AL2186" i="1" s="1"/>
  <c r="AO2185" i="1"/>
  <c r="AP2185" i="1" s="1"/>
  <c r="AK2184" i="1"/>
  <c r="AL2184" i="1" s="1"/>
  <c r="AO2183" i="1"/>
  <c r="AP2183" i="1" s="1"/>
  <c r="AK2182" i="1"/>
  <c r="AL2182" i="1" s="1"/>
  <c r="AO2181" i="1"/>
  <c r="AP2181" i="1" s="1"/>
  <c r="AK2180" i="1"/>
  <c r="AL2180" i="1" s="1"/>
  <c r="AO2179" i="1"/>
  <c r="AP2179" i="1" s="1"/>
  <c r="AK2178" i="1"/>
  <c r="AL2178" i="1" s="1"/>
  <c r="AK2176" i="1"/>
  <c r="AL2176" i="1" s="1"/>
  <c r="AK2174" i="1"/>
  <c r="AL2174" i="1" s="1"/>
  <c r="AK2172" i="1"/>
  <c r="AL2172" i="1" s="1"/>
  <c r="AK2170" i="1"/>
  <c r="AL2170" i="1" s="1"/>
  <c r="AK2168" i="1"/>
  <c r="AL2168" i="1" s="1"/>
  <c r="AK2166" i="1"/>
  <c r="AL2166" i="1" s="1"/>
  <c r="AK2164" i="1"/>
  <c r="AL2164" i="1" s="1"/>
  <c r="AK2162" i="1"/>
  <c r="AL2162" i="1" s="1"/>
  <c r="AK2156" i="1"/>
  <c r="AL2156" i="1" s="1"/>
  <c r="AI2156" i="1"/>
  <c r="AK2148" i="1"/>
  <c r="AL2148" i="1" s="1"/>
  <c r="AI2148" i="1"/>
  <c r="AK2140" i="1"/>
  <c r="AL2140" i="1" s="1"/>
  <c r="AI2140" i="1"/>
  <c r="AK2132" i="1"/>
  <c r="AL2132" i="1" s="1"/>
  <c r="AI2132" i="1"/>
  <c r="AK2124" i="1"/>
  <c r="AL2124" i="1" s="1"/>
  <c r="AI2124" i="1"/>
  <c r="AK2116" i="1"/>
  <c r="AL2116" i="1" s="1"/>
  <c r="AI2116" i="1"/>
  <c r="AK2108" i="1"/>
  <c r="AL2108" i="1" s="1"/>
  <c r="AI2108" i="1"/>
  <c r="AK2100" i="1"/>
  <c r="AL2100" i="1" s="1"/>
  <c r="AI2100" i="1"/>
  <c r="AK2092" i="1"/>
  <c r="AL2092" i="1" s="1"/>
  <c r="AI2092" i="1"/>
  <c r="AK2084" i="1"/>
  <c r="AL2084" i="1" s="1"/>
  <c r="AI2084" i="1"/>
  <c r="AK2076" i="1"/>
  <c r="AL2076" i="1" s="1"/>
  <c r="AI2076" i="1"/>
  <c r="AK2068" i="1"/>
  <c r="AL2068" i="1" s="1"/>
  <c r="AI2068" i="1"/>
  <c r="AK2060" i="1"/>
  <c r="AL2060" i="1" s="1"/>
  <c r="AI2060" i="1"/>
  <c r="AK2158" i="1"/>
  <c r="AL2158" i="1" s="1"/>
  <c r="AI2158" i="1"/>
  <c r="AK2150" i="1"/>
  <c r="AL2150" i="1" s="1"/>
  <c r="AI2150" i="1"/>
  <c r="AK2142" i="1"/>
  <c r="AL2142" i="1" s="1"/>
  <c r="AI2142" i="1"/>
  <c r="AK2134" i="1"/>
  <c r="AL2134" i="1" s="1"/>
  <c r="AI2134" i="1"/>
  <c r="AK2126" i="1"/>
  <c r="AL2126" i="1" s="1"/>
  <c r="AI2126" i="1"/>
  <c r="AK2118" i="1"/>
  <c r="AL2118" i="1" s="1"/>
  <c r="AI2118" i="1"/>
  <c r="AK2110" i="1"/>
  <c r="AL2110" i="1" s="1"/>
  <c r="AI2110" i="1"/>
  <c r="AK2102" i="1"/>
  <c r="AL2102" i="1" s="1"/>
  <c r="AI2102" i="1"/>
  <c r="AK2094" i="1"/>
  <c r="AL2094" i="1" s="1"/>
  <c r="AI2094" i="1"/>
  <c r="AK2086" i="1"/>
  <c r="AL2086" i="1" s="1"/>
  <c r="AI2086" i="1"/>
  <c r="AK2078" i="1"/>
  <c r="AL2078" i="1" s="1"/>
  <c r="AI2078" i="1"/>
  <c r="AK2070" i="1"/>
  <c r="AL2070" i="1" s="1"/>
  <c r="AI2070" i="1"/>
  <c r="AK2062" i="1"/>
  <c r="AL2062" i="1" s="1"/>
  <c r="AI2062" i="1"/>
  <c r="AO1844" i="1"/>
  <c r="AP1844" i="1" s="1"/>
  <c r="AM1844" i="1"/>
  <c r="AO1828" i="1"/>
  <c r="AP1828" i="1" s="1"/>
  <c r="AM1828" i="1"/>
  <c r="AO1812" i="1"/>
  <c r="AP1812" i="1" s="1"/>
  <c r="AM1812" i="1"/>
  <c r="AM1403" i="1"/>
  <c r="AO1403" i="1"/>
  <c r="AP1403" i="1" s="1"/>
  <c r="AI1401" i="1"/>
  <c r="AK1401" i="1"/>
  <c r="AL1401" i="1" s="1"/>
  <c r="AK2112" i="1"/>
  <c r="AL2112" i="1" s="1"/>
  <c r="AI2112" i="1"/>
  <c r="AK2104" i="1"/>
  <c r="AL2104" i="1" s="1"/>
  <c r="AI2104" i="1"/>
  <c r="AK2096" i="1"/>
  <c r="AL2096" i="1" s="1"/>
  <c r="AI2096" i="1"/>
  <c r="AK2088" i="1"/>
  <c r="AL2088" i="1" s="1"/>
  <c r="AI2088" i="1"/>
  <c r="AK2080" i="1"/>
  <c r="AL2080" i="1" s="1"/>
  <c r="AI2080" i="1"/>
  <c r="AK2072" i="1"/>
  <c r="AL2072" i="1" s="1"/>
  <c r="AI2072" i="1"/>
  <c r="AK2064" i="1"/>
  <c r="AL2064" i="1" s="1"/>
  <c r="AI2064" i="1"/>
  <c r="AM1425" i="1"/>
  <c r="AO1425" i="1"/>
  <c r="AP1425" i="1" s="1"/>
  <c r="AI1423" i="1"/>
  <c r="AK1423" i="1"/>
  <c r="AL1423" i="1" s="1"/>
  <c r="AM1379" i="1"/>
  <c r="AO1379" i="1"/>
  <c r="AP1379" i="1" s="1"/>
  <c r="AI1377" i="1"/>
  <c r="AK1377" i="1"/>
  <c r="AL1377" i="1" s="1"/>
  <c r="AI1485" i="1"/>
  <c r="AK1485" i="1"/>
  <c r="AL1485" i="1" s="1"/>
  <c r="AI1477" i="1"/>
  <c r="AK1477" i="1"/>
  <c r="AL1477" i="1" s="1"/>
  <c r="AI1469" i="1"/>
  <c r="AK1469" i="1"/>
  <c r="AL1469" i="1" s="1"/>
  <c r="AI1461" i="1"/>
  <c r="AK1461" i="1"/>
  <c r="AL1461" i="1" s="1"/>
  <c r="AI1453" i="1"/>
  <c r="AK1453" i="1"/>
  <c r="AL1453" i="1" s="1"/>
  <c r="AI1438" i="1"/>
  <c r="AK1438" i="1"/>
  <c r="AL1438" i="1" s="1"/>
  <c r="AM1435" i="1"/>
  <c r="AO1435" i="1"/>
  <c r="AP1435" i="1" s="1"/>
  <c r="AM1411" i="1"/>
  <c r="AO1411" i="1"/>
  <c r="AP1411" i="1" s="1"/>
  <c r="AI1409" i="1"/>
  <c r="AK1409" i="1"/>
  <c r="AL1409" i="1" s="1"/>
  <c r="AM1337" i="1"/>
  <c r="AO1337" i="1"/>
  <c r="AP1337" i="1" s="1"/>
  <c r="AI1335" i="1"/>
  <c r="AK1335" i="1"/>
  <c r="AL1335" i="1" s="1"/>
  <c r="AM1329" i="1"/>
  <c r="AO1329" i="1"/>
  <c r="AP1329" i="1" s="1"/>
  <c r="AK1019" i="1"/>
  <c r="AL1019" i="1" s="1"/>
  <c r="AI1019" i="1"/>
  <c r="AK1015" i="1"/>
  <c r="AL1015" i="1" s="1"/>
  <c r="AI1015" i="1"/>
  <c r="AK1011" i="1"/>
  <c r="AL1011" i="1" s="1"/>
  <c r="AI1011" i="1"/>
  <c r="AK1007" i="1"/>
  <c r="AL1007" i="1" s="1"/>
  <c r="AI1007" i="1"/>
  <c r="AK2177" i="1"/>
  <c r="AL2177" i="1" s="1"/>
  <c r="AK2175" i="1"/>
  <c r="AL2175" i="1" s="1"/>
  <c r="AK2173" i="1"/>
  <c r="AL2173" i="1" s="1"/>
  <c r="AK2171" i="1"/>
  <c r="AL2171" i="1" s="1"/>
  <c r="AK2169" i="1"/>
  <c r="AL2169" i="1" s="1"/>
  <c r="AK2167" i="1"/>
  <c r="AL2167" i="1" s="1"/>
  <c r="AK2165" i="1"/>
  <c r="AL2165" i="1" s="1"/>
  <c r="AK2163" i="1"/>
  <c r="AL2163" i="1" s="1"/>
  <c r="AK2161" i="1"/>
  <c r="AL2161" i="1" s="1"/>
  <c r="AM1846" i="1"/>
  <c r="AM1838" i="1"/>
  <c r="AM1830" i="1"/>
  <c r="AM1822" i="1"/>
  <c r="AM1814" i="1"/>
  <c r="AM1806" i="1"/>
  <c r="AI1442" i="1"/>
  <c r="AK1442" i="1"/>
  <c r="AL1442" i="1" s="1"/>
  <c r="AM1439" i="1"/>
  <c r="AO1439" i="1"/>
  <c r="AP1439" i="1" s="1"/>
  <c r="AM1369" i="1"/>
  <c r="AO1369" i="1"/>
  <c r="AP1369" i="1" s="1"/>
  <c r="AI1367" i="1"/>
  <c r="AK1367" i="1"/>
  <c r="AL1367" i="1" s="1"/>
  <c r="AM1361" i="1"/>
  <c r="AO1361" i="1"/>
  <c r="AP1361" i="1" s="1"/>
  <c r="AI1359" i="1"/>
  <c r="AK1359" i="1"/>
  <c r="AL1359" i="1" s="1"/>
  <c r="AM1339" i="1"/>
  <c r="AO1339" i="1"/>
  <c r="AP1339" i="1" s="1"/>
  <c r="AI1337" i="1"/>
  <c r="AK1337" i="1"/>
  <c r="AL1337" i="1" s="1"/>
  <c r="AK2159" i="1"/>
  <c r="AL2159" i="1" s="1"/>
  <c r="AI2159" i="1"/>
  <c r="AK2157" i="1"/>
  <c r="AL2157" i="1" s="1"/>
  <c r="AI2157" i="1"/>
  <c r="AK2155" i="1"/>
  <c r="AL2155" i="1" s="1"/>
  <c r="AI2155" i="1"/>
  <c r="AK2153" i="1"/>
  <c r="AL2153" i="1" s="1"/>
  <c r="AI2153" i="1"/>
  <c r="AK2151" i="1"/>
  <c r="AL2151" i="1" s="1"/>
  <c r="AI2151" i="1"/>
  <c r="AK2149" i="1"/>
  <c r="AL2149" i="1" s="1"/>
  <c r="AI2149" i="1"/>
  <c r="AK2147" i="1"/>
  <c r="AL2147" i="1" s="1"/>
  <c r="AI2147" i="1"/>
  <c r="AK2145" i="1"/>
  <c r="AL2145" i="1" s="1"/>
  <c r="AI2145" i="1"/>
  <c r="AK2143" i="1"/>
  <c r="AL2143" i="1" s="1"/>
  <c r="AI2143" i="1"/>
  <c r="AK2141" i="1"/>
  <c r="AL2141" i="1" s="1"/>
  <c r="AI2141" i="1"/>
  <c r="AK2139" i="1"/>
  <c r="AL2139" i="1" s="1"/>
  <c r="AI2139" i="1"/>
  <c r="AK2137" i="1"/>
  <c r="AL2137" i="1" s="1"/>
  <c r="AI2137" i="1"/>
  <c r="AK2135" i="1"/>
  <c r="AL2135" i="1" s="1"/>
  <c r="AI2135" i="1"/>
  <c r="AK2133" i="1"/>
  <c r="AL2133" i="1" s="1"/>
  <c r="AI2133" i="1"/>
  <c r="AK2131" i="1"/>
  <c r="AL2131" i="1" s="1"/>
  <c r="AI2131" i="1"/>
  <c r="AK2129" i="1"/>
  <c r="AL2129" i="1" s="1"/>
  <c r="AI2129" i="1"/>
  <c r="AK2127" i="1"/>
  <c r="AL2127" i="1" s="1"/>
  <c r="AI2127" i="1"/>
  <c r="AK2125" i="1"/>
  <c r="AL2125" i="1" s="1"/>
  <c r="AI2125" i="1"/>
  <c r="AK2123" i="1"/>
  <c r="AL2123" i="1" s="1"/>
  <c r="AI2123" i="1"/>
  <c r="AK2121" i="1"/>
  <c r="AL2121" i="1" s="1"/>
  <c r="AI2121" i="1"/>
  <c r="AK2119" i="1"/>
  <c r="AL2119" i="1" s="1"/>
  <c r="AI2119" i="1"/>
  <c r="AK2117" i="1"/>
  <c r="AL2117" i="1" s="1"/>
  <c r="AI2117" i="1"/>
  <c r="AK2115" i="1"/>
  <c r="AL2115" i="1" s="1"/>
  <c r="AI2115" i="1"/>
  <c r="AK2113" i="1"/>
  <c r="AL2113" i="1" s="1"/>
  <c r="AI2113" i="1"/>
  <c r="AK2111" i="1"/>
  <c r="AL2111" i="1" s="1"/>
  <c r="AI2111" i="1"/>
  <c r="AK2109" i="1"/>
  <c r="AL2109" i="1" s="1"/>
  <c r="AI2109" i="1"/>
  <c r="AK2107" i="1"/>
  <c r="AL2107" i="1" s="1"/>
  <c r="AI2107" i="1"/>
  <c r="AK2105" i="1"/>
  <c r="AL2105" i="1" s="1"/>
  <c r="AI2105" i="1"/>
  <c r="AK2103" i="1"/>
  <c r="AL2103" i="1" s="1"/>
  <c r="AI2103" i="1"/>
  <c r="AK2101" i="1"/>
  <c r="AL2101" i="1" s="1"/>
  <c r="AI2101" i="1"/>
  <c r="AK2099" i="1"/>
  <c r="AL2099" i="1" s="1"/>
  <c r="AI2099" i="1"/>
  <c r="AK2097" i="1"/>
  <c r="AL2097" i="1" s="1"/>
  <c r="AI2097" i="1"/>
  <c r="AK2095" i="1"/>
  <c r="AL2095" i="1" s="1"/>
  <c r="AI2095" i="1"/>
  <c r="AK2093" i="1"/>
  <c r="AL2093" i="1" s="1"/>
  <c r="AI2093" i="1"/>
  <c r="AK2091" i="1"/>
  <c r="AL2091" i="1" s="1"/>
  <c r="AI2091" i="1"/>
  <c r="AK2089" i="1"/>
  <c r="AL2089" i="1" s="1"/>
  <c r="AI2089" i="1"/>
  <c r="AK2087" i="1"/>
  <c r="AL2087" i="1" s="1"/>
  <c r="AI2087" i="1"/>
  <c r="AK2085" i="1"/>
  <c r="AL2085" i="1" s="1"/>
  <c r="AI2085" i="1"/>
  <c r="AK2083" i="1"/>
  <c r="AL2083" i="1" s="1"/>
  <c r="AI2083" i="1"/>
  <c r="AK2081" i="1"/>
  <c r="AL2081" i="1" s="1"/>
  <c r="AI2081" i="1"/>
  <c r="AK2079" i="1"/>
  <c r="AL2079" i="1" s="1"/>
  <c r="AI2079" i="1"/>
  <c r="AK2077" i="1"/>
  <c r="AL2077" i="1" s="1"/>
  <c r="AI2077" i="1"/>
  <c r="AK2075" i="1"/>
  <c r="AL2075" i="1" s="1"/>
  <c r="AI2075" i="1"/>
  <c r="AK2073" i="1"/>
  <c r="AL2073" i="1" s="1"/>
  <c r="AI2073" i="1"/>
  <c r="AK2071" i="1"/>
  <c r="AL2071" i="1" s="1"/>
  <c r="AI2071" i="1"/>
  <c r="AK2069" i="1"/>
  <c r="AL2069" i="1" s="1"/>
  <c r="AI2069" i="1"/>
  <c r="AK2067" i="1"/>
  <c r="AL2067" i="1" s="1"/>
  <c r="AI2067" i="1"/>
  <c r="AK2065" i="1"/>
  <c r="AL2065" i="1" s="1"/>
  <c r="AI2065" i="1"/>
  <c r="AK2063" i="1"/>
  <c r="AL2063" i="1" s="1"/>
  <c r="AI2063" i="1"/>
  <c r="AK2061" i="1"/>
  <c r="AL2061" i="1" s="1"/>
  <c r="AI2061" i="1"/>
  <c r="AM1401" i="1"/>
  <c r="AO1401" i="1"/>
  <c r="AP1401" i="1" s="1"/>
  <c r="AI1399" i="1"/>
  <c r="AK1399" i="1"/>
  <c r="AL1399" i="1" s="1"/>
  <c r="AM1393" i="1"/>
  <c r="AO1393" i="1"/>
  <c r="AP1393" i="1" s="1"/>
  <c r="AI1391" i="1"/>
  <c r="AK1391" i="1"/>
  <c r="AL1391" i="1" s="1"/>
  <c r="AM1371" i="1"/>
  <c r="AO1371" i="1"/>
  <c r="AP1371" i="1" s="1"/>
  <c r="AI1369" i="1"/>
  <c r="AK1369" i="1"/>
  <c r="AL1369" i="1" s="1"/>
  <c r="AM1347" i="1"/>
  <c r="AO1347" i="1"/>
  <c r="AP1347" i="1" s="1"/>
  <c r="AI1345" i="1"/>
  <c r="AK1345" i="1"/>
  <c r="AL1345" i="1" s="1"/>
  <c r="AI1483" i="1"/>
  <c r="AK1483" i="1"/>
  <c r="AL1483" i="1" s="1"/>
  <c r="AI1475" i="1"/>
  <c r="AK1475" i="1"/>
  <c r="AL1475" i="1" s="1"/>
  <c r="AI1467" i="1"/>
  <c r="AK1467" i="1"/>
  <c r="AL1467" i="1" s="1"/>
  <c r="AI1459" i="1"/>
  <c r="AK1459" i="1"/>
  <c r="AL1459" i="1" s="1"/>
  <c r="AI1451" i="1"/>
  <c r="AK1451" i="1"/>
  <c r="AL1451" i="1" s="1"/>
  <c r="AI1446" i="1"/>
  <c r="AK1446" i="1"/>
  <c r="AL1446" i="1" s="1"/>
  <c r="AM1443" i="1"/>
  <c r="AO1443" i="1"/>
  <c r="AP1443" i="1" s="1"/>
  <c r="AI1430" i="1"/>
  <c r="AK1430" i="1"/>
  <c r="AL1430" i="1" s="1"/>
  <c r="AM1427" i="1"/>
  <c r="AO1427" i="1"/>
  <c r="AP1427" i="1" s="1"/>
  <c r="AI1425" i="1"/>
  <c r="AK1425" i="1"/>
  <c r="AL1425" i="1" s="1"/>
  <c r="AM1417" i="1"/>
  <c r="AO1417" i="1"/>
  <c r="AP1417" i="1" s="1"/>
  <c r="AI1415" i="1"/>
  <c r="AK1415" i="1"/>
  <c r="AL1415" i="1" s="1"/>
  <c r="AM1395" i="1"/>
  <c r="AO1395" i="1"/>
  <c r="AP1395" i="1" s="1"/>
  <c r="AI1393" i="1"/>
  <c r="AK1393" i="1"/>
  <c r="AL1393" i="1" s="1"/>
  <c r="AM1385" i="1"/>
  <c r="AO1385" i="1"/>
  <c r="AP1385" i="1" s="1"/>
  <c r="AI1383" i="1"/>
  <c r="AK1383" i="1"/>
  <c r="AL1383" i="1" s="1"/>
  <c r="AM1363" i="1"/>
  <c r="AO1363" i="1"/>
  <c r="AP1363" i="1" s="1"/>
  <c r="AI1361" i="1"/>
  <c r="AK1361" i="1"/>
  <c r="AL1361" i="1" s="1"/>
  <c r="AM1353" i="1"/>
  <c r="AO1353" i="1"/>
  <c r="AP1353" i="1" s="1"/>
  <c r="AI1351" i="1"/>
  <c r="AK1351" i="1"/>
  <c r="AL1351" i="1" s="1"/>
  <c r="AM1331" i="1"/>
  <c r="AO1331" i="1"/>
  <c r="AP1331" i="1" s="1"/>
  <c r="AI1329" i="1"/>
  <c r="AK1329" i="1"/>
  <c r="AL1329" i="1" s="1"/>
  <c r="AM1847" i="1"/>
  <c r="AM1845" i="1"/>
  <c r="AM1843" i="1"/>
  <c r="AM1841" i="1"/>
  <c r="AM1839" i="1"/>
  <c r="AM1837" i="1"/>
  <c r="AM1835" i="1"/>
  <c r="AM1833" i="1"/>
  <c r="AM1831" i="1"/>
  <c r="AM1829" i="1"/>
  <c r="AM1827" i="1"/>
  <c r="AM1825" i="1"/>
  <c r="AM1823" i="1"/>
  <c r="AM1821" i="1"/>
  <c r="AM1819" i="1"/>
  <c r="AM1817" i="1"/>
  <c r="AM1815" i="1"/>
  <c r="AM1813" i="1"/>
  <c r="AM1811" i="1"/>
  <c r="AM1809" i="1"/>
  <c r="AM1807" i="1"/>
  <c r="AM1805" i="1"/>
  <c r="AM1803" i="1"/>
  <c r="AM1801" i="1"/>
  <c r="AM1485" i="1"/>
  <c r="AO1485" i="1"/>
  <c r="AP1485" i="1" s="1"/>
  <c r="AM1477" i="1"/>
  <c r="AO1477" i="1"/>
  <c r="AP1477" i="1" s="1"/>
  <c r="AM1469" i="1"/>
  <c r="AO1469" i="1"/>
  <c r="AP1469" i="1" s="1"/>
  <c r="AM1461" i="1"/>
  <c r="AO1461" i="1"/>
  <c r="AP1461" i="1" s="1"/>
  <c r="AM1453" i="1"/>
  <c r="AO1453" i="1"/>
  <c r="AP1453" i="1" s="1"/>
  <c r="AM1447" i="1"/>
  <c r="AO1447" i="1"/>
  <c r="AP1447" i="1" s="1"/>
  <c r="AI1434" i="1"/>
  <c r="AK1434" i="1"/>
  <c r="AL1434" i="1" s="1"/>
  <c r="AM1431" i="1"/>
  <c r="AO1431" i="1"/>
  <c r="AP1431" i="1" s="1"/>
  <c r="AM1419" i="1"/>
  <c r="AO1419" i="1"/>
  <c r="AP1419" i="1" s="1"/>
  <c r="AI1417" i="1"/>
  <c r="AK1417" i="1"/>
  <c r="AL1417" i="1" s="1"/>
  <c r="AM1409" i="1"/>
  <c r="AO1409" i="1"/>
  <c r="AP1409" i="1" s="1"/>
  <c r="AI1407" i="1"/>
  <c r="AK1407" i="1"/>
  <c r="AL1407" i="1" s="1"/>
  <c r="AM1387" i="1"/>
  <c r="AO1387" i="1"/>
  <c r="AP1387" i="1" s="1"/>
  <c r="AI1385" i="1"/>
  <c r="AK1385" i="1"/>
  <c r="AL1385" i="1" s="1"/>
  <c r="AM1377" i="1"/>
  <c r="AO1377" i="1"/>
  <c r="AP1377" i="1" s="1"/>
  <c r="AI1375" i="1"/>
  <c r="AK1375" i="1"/>
  <c r="AL1375" i="1" s="1"/>
  <c r="AM1355" i="1"/>
  <c r="AO1355" i="1"/>
  <c r="AP1355" i="1" s="1"/>
  <c r="AI1353" i="1"/>
  <c r="AK1353" i="1"/>
  <c r="AL1353" i="1" s="1"/>
  <c r="AM1345" i="1"/>
  <c r="AO1345" i="1"/>
  <c r="AP1345" i="1" s="1"/>
  <c r="AI1343" i="1"/>
  <c r="AK1343" i="1"/>
  <c r="AL1343" i="1" s="1"/>
  <c r="AI1487" i="1"/>
  <c r="AK1487" i="1"/>
  <c r="AL1487" i="1" s="1"/>
  <c r="AI1479" i="1"/>
  <c r="AK1479" i="1"/>
  <c r="AL1479" i="1" s="1"/>
  <c r="AI1471" i="1"/>
  <c r="AK1471" i="1"/>
  <c r="AL1471" i="1" s="1"/>
  <c r="AI1463" i="1"/>
  <c r="AK1463" i="1"/>
  <c r="AL1463" i="1" s="1"/>
  <c r="AI1455" i="1"/>
  <c r="AK1455" i="1"/>
  <c r="AL1455" i="1" s="1"/>
  <c r="AI1448" i="1"/>
  <c r="AK1448" i="1"/>
  <c r="AL1448" i="1" s="1"/>
  <c r="AI1444" i="1"/>
  <c r="AK1444" i="1"/>
  <c r="AL1444" i="1" s="1"/>
  <c r="AI1440" i="1"/>
  <c r="AK1440" i="1"/>
  <c r="AL1440" i="1" s="1"/>
  <c r="AI1436" i="1"/>
  <c r="AK1436" i="1"/>
  <c r="AL1436" i="1" s="1"/>
  <c r="AI1432" i="1"/>
  <c r="AK1432" i="1"/>
  <c r="AL1432" i="1" s="1"/>
  <c r="AI1428" i="1"/>
  <c r="AK1428" i="1"/>
  <c r="AL1428" i="1" s="1"/>
  <c r="AI1427" i="1"/>
  <c r="AK1427" i="1"/>
  <c r="AL1427" i="1" s="1"/>
  <c r="AM1421" i="1"/>
  <c r="AO1421" i="1"/>
  <c r="AP1421" i="1" s="1"/>
  <c r="AI1419" i="1"/>
  <c r="AK1419" i="1"/>
  <c r="AL1419" i="1" s="1"/>
  <c r="AM1413" i="1"/>
  <c r="AO1413" i="1"/>
  <c r="AP1413" i="1" s="1"/>
  <c r="AI1411" i="1"/>
  <c r="AK1411" i="1"/>
  <c r="AL1411" i="1" s="1"/>
  <c r="AM1405" i="1"/>
  <c r="AO1405" i="1"/>
  <c r="AP1405" i="1" s="1"/>
  <c r="AI1403" i="1"/>
  <c r="AK1403" i="1"/>
  <c r="AL1403" i="1" s="1"/>
  <c r="AM1397" i="1"/>
  <c r="AO1397" i="1"/>
  <c r="AP1397" i="1" s="1"/>
  <c r="AI1395" i="1"/>
  <c r="AK1395" i="1"/>
  <c r="AL1395" i="1" s="1"/>
  <c r="AM1389" i="1"/>
  <c r="AO1389" i="1"/>
  <c r="AP1389" i="1" s="1"/>
  <c r="AI1387" i="1"/>
  <c r="AK1387" i="1"/>
  <c r="AL1387" i="1" s="1"/>
  <c r="AM1381" i="1"/>
  <c r="AO1381" i="1"/>
  <c r="AP1381" i="1" s="1"/>
  <c r="AI1379" i="1"/>
  <c r="AK1379" i="1"/>
  <c r="AL1379" i="1" s="1"/>
  <c r="AM1373" i="1"/>
  <c r="AO1373" i="1"/>
  <c r="AP1373" i="1" s="1"/>
  <c r="AI1371" i="1"/>
  <c r="AK1371" i="1"/>
  <c r="AL1371" i="1" s="1"/>
  <c r="AM1365" i="1"/>
  <c r="AO1365" i="1"/>
  <c r="AP1365" i="1" s="1"/>
  <c r="AI1363" i="1"/>
  <c r="AK1363" i="1"/>
  <c r="AL1363" i="1" s="1"/>
  <c r="AM1357" i="1"/>
  <c r="AO1357" i="1"/>
  <c r="AP1357" i="1" s="1"/>
  <c r="AI1355" i="1"/>
  <c r="AK1355" i="1"/>
  <c r="AL1355" i="1" s="1"/>
  <c r="AM1349" i="1"/>
  <c r="AO1349" i="1"/>
  <c r="AP1349" i="1" s="1"/>
  <c r="AI1347" i="1"/>
  <c r="AK1347" i="1"/>
  <c r="AL1347" i="1" s="1"/>
  <c r="AM1341" i="1"/>
  <c r="AO1341" i="1"/>
  <c r="AP1341" i="1" s="1"/>
  <c r="AI1339" i="1"/>
  <c r="AK1339" i="1"/>
  <c r="AL1339" i="1" s="1"/>
  <c r="AM1333" i="1"/>
  <c r="AO1333" i="1"/>
  <c r="AP1333" i="1" s="1"/>
  <c r="AI1331" i="1"/>
  <c r="AK1331" i="1"/>
  <c r="AL1331" i="1" s="1"/>
  <c r="AK1186" i="1"/>
  <c r="AL1186" i="1" s="1"/>
  <c r="AI1186" i="1"/>
  <c r="AI1489" i="1"/>
  <c r="AK1489" i="1"/>
  <c r="AL1489" i="1" s="1"/>
  <c r="AI1481" i="1"/>
  <c r="AK1481" i="1"/>
  <c r="AL1481" i="1" s="1"/>
  <c r="AI1473" i="1"/>
  <c r="AK1473" i="1"/>
  <c r="AL1473" i="1" s="1"/>
  <c r="AI1465" i="1"/>
  <c r="AK1465" i="1"/>
  <c r="AL1465" i="1" s="1"/>
  <c r="AI1457" i="1"/>
  <c r="AK1457" i="1"/>
  <c r="AL1457" i="1" s="1"/>
  <c r="AI1449" i="1"/>
  <c r="AK1449" i="1"/>
  <c r="AL1449" i="1" s="1"/>
  <c r="AM1445" i="1"/>
  <c r="AO1445" i="1"/>
  <c r="AP1445" i="1" s="1"/>
  <c r="AM1441" i="1"/>
  <c r="AO1441" i="1"/>
  <c r="AP1441" i="1" s="1"/>
  <c r="AM1437" i="1"/>
  <c r="AO1437" i="1"/>
  <c r="AP1437" i="1" s="1"/>
  <c r="AM1433" i="1"/>
  <c r="AO1433" i="1"/>
  <c r="AP1433" i="1" s="1"/>
  <c r="AM1429" i="1"/>
  <c r="AO1429" i="1"/>
  <c r="AP1429" i="1" s="1"/>
  <c r="AM1423" i="1"/>
  <c r="AO1423" i="1"/>
  <c r="AP1423" i="1" s="1"/>
  <c r="AI1421" i="1"/>
  <c r="AK1421" i="1"/>
  <c r="AL1421" i="1" s="1"/>
  <c r="AM1415" i="1"/>
  <c r="AO1415" i="1"/>
  <c r="AP1415" i="1" s="1"/>
  <c r="AI1413" i="1"/>
  <c r="AK1413" i="1"/>
  <c r="AL1413" i="1" s="1"/>
  <c r="AM1407" i="1"/>
  <c r="AO1407" i="1"/>
  <c r="AP1407" i="1" s="1"/>
  <c r="AI1405" i="1"/>
  <c r="AK1405" i="1"/>
  <c r="AL1405" i="1" s="1"/>
  <c r="AM1399" i="1"/>
  <c r="AO1399" i="1"/>
  <c r="AP1399" i="1" s="1"/>
  <c r="AI1397" i="1"/>
  <c r="AK1397" i="1"/>
  <c r="AL1397" i="1" s="1"/>
  <c r="AM1391" i="1"/>
  <c r="AO1391" i="1"/>
  <c r="AP1391" i="1" s="1"/>
  <c r="AI1389" i="1"/>
  <c r="AK1389" i="1"/>
  <c r="AL1389" i="1" s="1"/>
  <c r="AM1383" i="1"/>
  <c r="AO1383" i="1"/>
  <c r="AP1383" i="1" s="1"/>
  <c r="AI1381" i="1"/>
  <c r="AK1381" i="1"/>
  <c r="AL1381" i="1" s="1"/>
  <c r="AM1375" i="1"/>
  <c r="AO1375" i="1"/>
  <c r="AP1375" i="1" s="1"/>
  <c r="AI1373" i="1"/>
  <c r="AK1373" i="1"/>
  <c r="AL1373" i="1" s="1"/>
  <c r="AM1367" i="1"/>
  <c r="AO1367" i="1"/>
  <c r="AP1367" i="1" s="1"/>
  <c r="AI1365" i="1"/>
  <c r="AK1365" i="1"/>
  <c r="AL1365" i="1" s="1"/>
  <c r="AM1359" i="1"/>
  <c r="AO1359" i="1"/>
  <c r="AP1359" i="1" s="1"/>
  <c r="AI1357" i="1"/>
  <c r="AK1357" i="1"/>
  <c r="AL1357" i="1" s="1"/>
  <c r="AM1351" i="1"/>
  <c r="AO1351" i="1"/>
  <c r="AP1351" i="1" s="1"/>
  <c r="AI1349" i="1"/>
  <c r="AK1349" i="1"/>
  <c r="AL1349" i="1" s="1"/>
  <c r="AM1343" i="1"/>
  <c r="AO1343" i="1"/>
  <c r="AP1343" i="1" s="1"/>
  <c r="AI1341" i="1"/>
  <c r="AK1341" i="1"/>
  <c r="AL1341" i="1" s="1"/>
  <c r="AM1335" i="1"/>
  <c r="AO1335" i="1"/>
  <c r="AP1335" i="1" s="1"/>
  <c r="AI1333" i="1"/>
  <c r="AK1333" i="1"/>
  <c r="AL1333" i="1" s="1"/>
  <c r="AM1327" i="1"/>
  <c r="AO1327" i="1"/>
  <c r="AP1327" i="1" s="1"/>
  <c r="AM1319" i="1"/>
  <c r="AO1319" i="1"/>
  <c r="AP1319" i="1" s="1"/>
  <c r="AK1182" i="1"/>
  <c r="AL1182" i="1" s="1"/>
  <c r="AI1182" i="1"/>
  <c r="AO1426" i="1"/>
  <c r="AP1426" i="1" s="1"/>
  <c r="AO1424" i="1"/>
  <c r="AP1424" i="1" s="1"/>
  <c r="AO1422" i="1"/>
  <c r="AP1422" i="1" s="1"/>
  <c r="AO1420" i="1"/>
  <c r="AP1420" i="1" s="1"/>
  <c r="AO1418" i="1"/>
  <c r="AP1418" i="1" s="1"/>
  <c r="AO1416" i="1"/>
  <c r="AP1416" i="1" s="1"/>
  <c r="AO1414" i="1"/>
  <c r="AP1414" i="1" s="1"/>
  <c r="AO1412" i="1"/>
  <c r="AP1412" i="1" s="1"/>
  <c r="AO1410" i="1"/>
  <c r="AP1410" i="1" s="1"/>
  <c r="AO1408" i="1"/>
  <c r="AP1408" i="1" s="1"/>
  <c r="AO1406" i="1"/>
  <c r="AP1406" i="1" s="1"/>
  <c r="AO1404" i="1"/>
  <c r="AP1404" i="1" s="1"/>
  <c r="AO1402" i="1"/>
  <c r="AP1402" i="1" s="1"/>
  <c r="AO1400" i="1"/>
  <c r="AP1400" i="1" s="1"/>
  <c r="AO1398" i="1"/>
  <c r="AP1398" i="1" s="1"/>
  <c r="AO1396" i="1"/>
  <c r="AP1396" i="1" s="1"/>
  <c r="AO1394" i="1"/>
  <c r="AP1394" i="1" s="1"/>
  <c r="AO1392" i="1"/>
  <c r="AP1392" i="1" s="1"/>
  <c r="AO1390" i="1"/>
  <c r="AP1390" i="1" s="1"/>
  <c r="AO1388" i="1"/>
  <c r="AP1388" i="1" s="1"/>
  <c r="AO1386" i="1"/>
  <c r="AP1386" i="1" s="1"/>
  <c r="AO1384" i="1"/>
  <c r="AP1384" i="1" s="1"/>
  <c r="AO1382" i="1"/>
  <c r="AP1382" i="1" s="1"/>
  <c r="AO1380" i="1"/>
  <c r="AP1380" i="1" s="1"/>
  <c r="AO1378" i="1"/>
  <c r="AP1378" i="1" s="1"/>
  <c r="AO1376" i="1"/>
  <c r="AP1376" i="1" s="1"/>
  <c r="AO1374" i="1"/>
  <c r="AP1374" i="1" s="1"/>
  <c r="AO1372" i="1"/>
  <c r="AP1372" i="1" s="1"/>
  <c r="AO1370" i="1"/>
  <c r="AP1370" i="1" s="1"/>
  <c r="AO1368" i="1"/>
  <c r="AP1368" i="1" s="1"/>
  <c r="AO1366" i="1"/>
  <c r="AP1366" i="1" s="1"/>
  <c r="AO1364" i="1"/>
  <c r="AP1364" i="1" s="1"/>
  <c r="AO1362" i="1"/>
  <c r="AP1362" i="1" s="1"/>
  <c r="AO1360" i="1"/>
  <c r="AP1360" i="1" s="1"/>
  <c r="AO1358" i="1"/>
  <c r="AP1358" i="1" s="1"/>
  <c r="AO1356" i="1"/>
  <c r="AP1356" i="1" s="1"/>
  <c r="AO1354" i="1"/>
  <c r="AP1354" i="1" s="1"/>
  <c r="AO1352" i="1"/>
  <c r="AP1352" i="1" s="1"/>
  <c r="AO1350" i="1"/>
  <c r="AP1350" i="1" s="1"/>
  <c r="AO1348" i="1"/>
  <c r="AP1348" i="1" s="1"/>
  <c r="AO1346" i="1"/>
  <c r="AP1346" i="1" s="1"/>
  <c r="AO1344" i="1"/>
  <c r="AP1344" i="1" s="1"/>
  <c r="AO1342" i="1"/>
  <c r="AP1342" i="1" s="1"/>
  <c r="AO1340" i="1"/>
  <c r="AP1340" i="1" s="1"/>
  <c r="AO1338" i="1"/>
  <c r="AP1338" i="1" s="1"/>
  <c r="AO1336" i="1"/>
  <c r="AP1336" i="1" s="1"/>
  <c r="AO1334" i="1"/>
  <c r="AP1334" i="1" s="1"/>
  <c r="AO1332" i="1"/>
  <c r="AP1332" i="1" s="1"/>
  <c r="AO1330" i="1"/>
  <c r="AP1330" i="1" s="1"/>
  <c r="AO1328" i="1"/>
  <c r="AP1328" i="1" s="1"/>
  <c r="AK1327" i="1"/>
  <c r="AL1327" i="1" s="1"/>
  <c r="AK1325" i="1"/>
  <c r="AL1325" i="1" s="1"/>
  <c r="AK1323" i="1"/>
  <c r="AL1323" i="1" s="1"/>
  <c r="AK1321" i="1"/>
  <c r="AL1321" i="1" s="1"/>
  <c r="AK1319" i="1"/>
  <c r="AL1319" i="1" s="1"/>
  <c r="AM1313" i="1"/>
  <c r="AO1313" i="1"/>
  <c r="AP1313" i="1" s="1"/>
  <c r="AK1178" i="1"/>
  <c r="AL1178" i="1" s="1"/>
  <c r="AI1178" i="1"/>
  <c r="AM1142" i="1"/>
  <c r="AO1142" i="1"/>
  <c r="AP1142" i="1" s="1"/>
  <c r="AM1141" i="1"/>
  <c r="AO1141" i="1"/>
  <c r="AP1141" i="1" s="1"/>
  <c r="AI1138" i="1"/>
  <c r="AK1138" i="1"/>
  <c r="AL1138" i="1" s="1"/>
  <c r="AM1326" i="1"/>
  <c r="AO1326" i="1"/>
  <c r="AP1326" i="1" s="1"/>
  <c r="AM1324" i="1"/>
  <c r="AO1324" i="1"/>
  <c r="AP1324" i="1" s="1"/>
  <c r="AM1322" i="1"/>
  <c r="AO1322" i="1"/>
  <c r="AP1322" i="1" s="1"/>
  <c r="AM1320" i="1"/>
  <c r="AO1320" i="1"/>
  <c r="AP1320" i="1" s="1"/>
  <c r="AM1318" i="1"/>
  <c r="AO1318" i="1"/>
  <c r="AP1318" i="1" s="1"/>
  <c r="AM1316" i="1"/>
  <c r="AO1316" i="1"/>
  <c r="AP1316" i="1" s="1"/>
  <c r="AK1183" i="1"/>
  <c r="AL1183" i="1" s="1"/>
  <c r="AI1183" i="1"/>
  <c r="AK1179" i="1"/>
  <c r="AL1179" i="1" s="1"/>
  <c r="AI1179" i="1"/>
  <c r="AO1174" i="1"/>
  <c r="AP1174" i="1" s="1"/>
  <c r="AM1174" i="1"/>
  <c r="AO1166" i="1"/>
  <c r="AP1166" i="1" s="1"/>
  <c r="AM1166" i="1"/>
  <c r="AO1158" i="1"/>
  <c r="AP1158" i="1" s="1"/>
  <c r="AM1158" i="1"/>
  <c r="AM1153" i="1"/>
  <c r="AO1153" i="1"/>
  <c r="AP1153" i="1" s="1"/>
  <c r="AI1150" i="1"/>
  <c r="AK1150" i="1"/>
  <c r="AL1150" i="1" s="1"/>
  <c r="AM1138" i="1"/>
  <c r="AO1138" i="1"/>
  <c r="AP1138" i="1" s="1"/>
  <c r="AM1137" i="1"/>
  <c r="AO1137" i="1"/>
  <c r="AP1137" i="1" s="1"/>
  <c r="AI1134" i="1"/>
  <c r="AK1134" i="1"/>
  <c r="AL1134" i="1" s="1"/>
  <c r="AM1122" i="1"/>
  <c r="AO1122" i="1"/>
  <c r="AP1122" i="1" s="1"/>
  <c r="AM1121" i="1"/>
  <c r="AO1121" i="1"/>
  <c r="AP1121" i="1" s="1"/>
  <c r="AI1118" i="1"/>
  <c r="AK1118" i="1"/>
  <c r="AL1118" i="1" s="1"/>
  <c r="AK1018" i="1"/>
  <c r="AL1018" i="1" s="1"/>
  <c r="AI1018" i="1"/>
  <c r="AK1014" i="1"/>
  <c r="AL1014" i="1" s="1"/>
  <c r="AI1014" i="1"/>
  <c r="AK1010" i="1"/>
  <c r="AL1010" i="1" s="1"/>
  <c r="AI1010" i="1"/>
  <c r="AK1006" i="1"/>
  <c r="AL1006" i="1" s="1"/>
  <c r="AI1006" i="1"/>
  <c r="AK1003" i="1"/>
  <c r="AL1003" i="1" s="1"/>
  <c r="AI1003" i="1"/>
  <c r="AO1314" i="1"/>
  <c r="AP1314" i="1" s="1"/>
  <c r="AK1185" i="1"/>
  <c r="AL1185" i="1" s="1"/>
  <c r="AI1185" i="1"/>
  <c r="AK1181" i="1"/>
  <c r="AL1181" i="1" s="1"/>
  <c r="AI1181" i="1"/>
  <c r="AK1177" i="1"/>
  <c r="AL1177" i="1" s="1"/>
  <c r="AI1177" i="1"/>
  <c r="AO1170" i="1"/>
  <c r="AP1170" i="1" s="1"/>
  <c r="AM1170" i="1"/>
  <c r="AO1162" i="1"/>
  <c r="AP1162" i="1" s="1"/>
  <c r="AM1162" i="1"/>
  <c r="AO1154" i="1"/>
  <c r="AP1154" i="1" s="1"/>
  <c r="AM1154" i="1"/>
  <c r="AM1146" i="1"/>
  <c r="AO1146" i="1"/>
  <c r="AP1146" i="1" s="1"/>
  <c r="AM1145" i="1"/>
  <c r="AO1145" i="1"/>
  <c r="AP1145" i="1" s="1"/>
  <c r="AI1142" i="1"/>
  <c r="AK1142" i="1"/>
  <c r="AL1142" i="1" s="1"/>
  <c r="AM1130" i="1"/>
  <c r="AO1130" i="1"/>
  <c r="AP1130" i="1" s="1"/>
  <c r="AM1129" i="1"/>
  <c r="AO1129" i="1"/>
  <c r="AP1129" i="1" s="1"/>
  <c r="AI1126" i="1"/>
  <c r="AK1126" i="1"/>
  <c r="AL1126" i="1" s="1"/>
  <c r="AK1313" i="1"/>
  <c r="AL1313" i="1" s="1"/>
  <c r="AK1184" i="1"/>
  <c r="AL1184" i="1" s="1"/>
  <c r="AI1184" i="1"/>
  <c r="AK1180" i="1"/>
  <c r="AL1180" i="1" s="1"/>
  <c r="AI1180" i="1"/>
  <c r="AK1176" i="1"/>
  <c r="AL1176" i="1" s="1"/>
  <c r="AI1176" i="1"/>
  <c r="AM1157" i="1"/>
  <c r="AM1150" i="1"/>
  <c r="AO1150" i="1"/>
  <c r="AP1150" i="1" s="1"/>
  <c r="AM1149" i="1"/>
  <c r="AO1149" i="1"/>
  <c r="AP1149" i="1" s="1"/>
  <c r="AI1146" i="1"/>
  <c r="AK1146" i="1"/>
  <c r="AL1146" i="1" s="1"/>
  <c r="AM1134" i="1"/>
  <c r="AO1134" i="1"/>
  <c r="AP1134" i="1" s="1"/>
  <c r="AM1133" i="1"/>
  <c r="AO1133" i="1"/>
  <c r="AP1133" i="1" s="1"/>
  <c r="AI1130" i="1"/>
  <c r="AK1130" i="1"/>
  <c r="AL1130" i="1" s="1"/>
  <c r="AM1118" i="1"/>
  <c r="AO1118" i="1"/>
  <c r="AP1118" i="1" s="1"/>
  <c r="AM1151" i="1"/>
  <c r="AO1151" i="1"/>
  <c r="AP1151" i="1" s="1"/>
  <c r="AM1147" i="1"/>
  <c r="AO1147" i="1"/>
  <c r="AP1147" i="1" s="1"/>
  <c r="AM1143" i="1"/>
  <c r="AO1143" i="1"/>
  <c r="AP1143" i="1" s="1"/>
  <c r="AM1139" i="1"/>
  <c r="AO1139" i="1"/>
  <c r="AP1139" i="1" s="1"/>
  <c r="AM1135" i="1"/>
  <c r="AO1135" i="1"/>
  <c r="AP1135" i="1" s="1"/>
  <c r="AM1131" i="1"/>
  <c r="AO1131" i="1"/>
  <c r="AP1131" i="1" s="1"/>
  <c r="AM1127" i="1"/>
  <c r="AO1127" i="1"/>
  <c r="AP1127" i="1" s="1"/>
  <c r="AM1123" i="1"/>
  <c r="AO1123" i="1"/>
  <c r="AP1123" i="1" s="1"/>
  <c r="AM1119" i="1"/>
  <c r="AO1119" i="1"/>
  <c r="AP1119" i="1" s="1"/>
  <c r="AM1185" i="1"/>
  <c r="AM1184" i="1"/>
  <c r="AM1183" i="1"/>
  <c r="AM1182" i="1"/>
  <c r="AM1181" i="1"/>
  <c r="AM1180" i="1"/>
  <c r="AM1179" i="1"/>
  <c r="AM1178" i="1"/>
  <c r="AM1177" i="1"/>
  <c r="AM1176" i="1"/>
  <c r="AM1175" i="1"/>
  <c r="AM1171" i="1"/>
  <c r="AM1167" i="1"/>
  <c r="AM1163" i="1"/>
  <c r="AM1159" i="1"/>
  <c r="AM1155" i="1"/>
  <c r="AI1152" i="1"/>
  <c r="AK1152" i="1"/>
  <c r="AL1152" i="1" s="1"/>
  <c r="AI1148" i="1"/>
  <c r="AK1148" i="1"/>
  <c r="AL1148" i="1" s="1"/>
  <c r="AI1144" i="1"/>
  <c r="AK1144" i="1"/>
  <c r="AL1144" i="1" s="1"/>
  <c r="AI1140" i="1"/>
  <c r="AK1140" i="1"/>
  <c r="AL1140" i="1" s="1"/>
  <c r="AI1136" i="1"/>
  <c r="AK1136" i="1"/>
  <c r="AL1136" i="1" s="1"/>
  <c r="AI1132" i="1"/>
  <c r="AK1132" i="1"/>
  <c r="AL1132" i="1" s="1"/>
  <c r="AI1128" i="1"/>
  <c r="AK1128" i="1"/>
  <c r="AL1128" i="1" s="1"/>
  <c r="AI1124" i="1"/>
  <c r="AK1124" i="1"/>
  <c r="AL1124" i="1" s="1"/>
  <c r="AI1120" i="1"/>
  <c r="AK1120" i="1"/>
  <c r="AL1120" i="1" s="1"/>
  <c r="AK1116" i="1"/>
  <c r="AL1116" i="1" s="1"/>
  <c r="AK1114" i="1"/>
  <c r="AL1114" i="1" s="1"/>
  <c r="AM1117" i="1"/>
  <c r="AO1117" i="1"/>
  <c r="AP1117" i="1" s="1"/>
  <c r="AM1115" i="1"/>
  <c r="AO1115" i="1"/>
  <c r="AP1115" i="1" s="1"/>
  <c r="AM1113" i="1"/>
  <c r="AO1113" i="1"/>
  <c r="AP1113" i="1" s="1"/>
  <c r="AO1023" i="1"/>
  <c r="AP1023" i="1" s="1"/>
  <c r="AM1023" i="1"/>
  <c r="AO1022" i="1"/>
  <c r="AP1022" i="1" s="1"/>
  <c r="AM1022" i="1"/>
  <c r="AK1020" i="1"/>
  <c r="AL1020" i="1" s="1"/>
  <c r="AI1020" i="1"/>
  <c r="AK1016" i="1"/>
  <c r="AL1016" i="1" s="1"/>
  <c r="AI1016" i="1"/>
  <c r="AK1012" i="1"/>
  <c r="AL1012" i="1" s="1"/>
  <c r="AI1012" i="1"/>
  <c r="AK1008" i="1"/>
  <c r="AL1008" i="1" s="1"/>
  <c r="AI1008" i="1"/>
  <c r="AK1004" i="1"/>
  <c r="AL1004" i="1" s="1"/>
  <c r="AI1004" i="1"/>
  <c r="AK1021" i="1"/>
  <c r="AL1021" i="1" s="1"/>
  <c r="AI1021" i="1"/>
  <c r="AK1017" i="1"/>
  <c r="AL1017" i="1" s="1"/>
  <c r="AI1017" i="1"/>
  <c r="AK1013" i="1"/>
  <c r="AL1013" i="1" s="1"/>
  <c r="AI1013" i="1"/>
  <c r="AK1009" i="1"/>
  <c r="AL1009" i="1" s="1"/>
  <c r="AI1009" i="1"/>
  <c r="AK1005" i="1"/>
  <c r="AL1005" i="1" s="1"/>
  <c r="AI1005" i="1"/>
  <c r="AD1023" i="1"/>
  <c r="AR4" i="1" l="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3" i="1"/>
  <c r="BK4" i="1" l="1"/>
  <c r="BS3" i="1"/>
  <c r="BO3" i="1"/>
  <c r="BK3" i="1"/>
  <c r="BR5" i="1"/>
  <c r="BN5" i="1"/>
  <c r="BJ5" i="1"/>
  <c r="BR4" i="1"/>
  <c r="BN4" i="1"/>
  <c r="BJ4" i="1"/>
  <c r="BJ3" i="1"/>
  <c r="BR3" i="1"/>
  <c r="BN3" i="1"/>
  <c r="BU5" i="1"/>
  <c r="BQ5" i="1"/>
  <c r="BM5" i="1"/>
  <c r="BU4" i="1"/>
  <c r="BQ4" i="1"/>
  <c r="BM4" i="1"/>
  <c r="BU3" i="1"/>
  <c r="BQ3" i="1"/>
  <c r="BM3" i="1"/>
  <c r="BT5" i="1"/>
  <c r="BP5" i="1"/>
  <c r="BL5" i="1"/>
  <c r="BT4" i="1"/>
  <c r="BP4" i="1"/>
  <c r="BL4" i="1"/>
  <c r="BT3" i="1"/>
  <c r="BP3" i="1"/>
  <c r="BL3" i="1"/>
  <c r="BS5" i="1"/>
  <c r="BO5" i="1"/>
  <c r="BK5" i="1"/>
  <c r="BS4" i="1"/>
  <c r="BO4" i="1"/>
  <c r="BD7" i="1"/>
  <c r="L6" i="8" s="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3" i="1"/>
  <c r="GZ69" i="1"/>
  <c r="FZ69" i="1"/>
  <c r="HA68" i="1"/>
  <c r="HA67" i="1"/>
  <c r="BY5" i="1" l="1"/>
  <c r="BL71" i="1" s="1"/>
  <c r="BX3" i="1"/>
  <c r="BL65" i="1" s="1"/>
  <c r="BW3" i="1"/>
  <c r="BL64" i="1" s="1"/>
  <c r="BX5" i="1"/>
  <c r="BL70" i="1" s="1"/>
  <c r="BW5" i="1"/>
  <c r="BL69" i="1" s="1"/>
  <c r="BY4" i="1"/>
  <c r="BL61" i="1" s="1"/>
  <c r="BX4" i="1"/>
  <c r="BL60" i="1" s="1"/>
  <c r="BW4" i="1"/>
  <c r="BL59" i="1" s="1"/>
  <c r="BV3" i="1"/>
  <c r="BL63" i="1" s="1"/>
  <c r="BV5" i="1"/>
  <c r="BL68" i="1" s="1"/>
  <c r="BV4" i="1"/>
  <c r="BL58" i="1" s="1"/>
  <c r="BY3" i="1"/>
  <c r="BL66" i="1" s="1"/>
  <c r="D53" i="8"/>
  <c r="L53" i="8" s="1" a="1"/>
  <c r="L53" i="8" s="1"/>
  <c r="C53" i="8"/>
  <c r="E52" i="8"/>
  <c r="D52" i="8"/>
  <c r="L52" i="8" s="1" a="1"/>
  <c r="L52" i="8" s="1"/>
  <c r="C52" i="8"/>
  <c r="E51" i="8"/>
  <c r="D51" i="8"/>
  <c r="K51" i="8" s="1"/>
  <c r="C51" i="8"/>
  <c r="E50" i="8"/>
  <c r="D50" i="8"/>
  <c r="L50" i="8" s="1" a="1"/>
  <c r="L50" i="8" s="1"/>
  <c r="C50" i="8"/>
  <c r="E49" i="8"/>
  <c r="J49" i="8" s="1"/>
  <c r="D49" i="8"/>
  <c r="L49" i="8" s="1" a="1"/>
  <c r="L49" i="8" s="1"/>
  <c r="C49" i="8"/>
  <c r="E48" i="8"/>
  <c r="D48" i="8"/>
  <c r="L48" i="8" s="1" a="1"/>
  <c r="L48" i="8" s="1"/>
  <c r="C48" i="8"/>
  <c r="E47" i="8"/>
  <c r="J47" i="8" s="1"/>
  <c r="D47" i="8"/>
  <c r="K47" i="8" s="1"/>
  <c r="C47" i="8"/>
  <c r="E46" i="8"/>
  <c r="D46" i="8"/>
  <c r="L46" i="8" s="1" a="1"/>
  <c r="L46" i="8" s="1"/>
  <c r="C46" i="8"/>
  <c r="E45" i="8"/>
  <c r="J45" i="8" s="1"/>
  <c r="D45" i="8"/>
  <c r="L45" i="8" s="1" a="1"/>
  <c r="L45" i="8" s="1"/>
  <c r="C45" i="8"/>
  <c r="E44" i="8"/>
  <c r="D44" i="8"/>
  <c r="L44" i="8" s="1" a="1"/>
  <c r="L44" i="8" s="1"/>
  <c r="C44" i="8"/>
  <c r="E43" i="8"/>
  <c r="J43" i="8" s="1"/>
  <c r="D43" i="8"/>
  <c r="K43" i="8" s="1"/>
  <c r="C43" i="8"/>
  <c r="E42" i="8"/>
  <c r="D42" i="8"/>
  <c r="L42" i="8" s="1" a="1"/>
  <c r="L42" i="8" s="1"/>
  <c r="C42" i="8"/>
  <c r="E41" i="8"/>
  <c r="J41" i="8" s="1"/>
  <c r="D41" i="8"/>
  <c r="L41" i="8" s="1" a="1"/>
  <c r="L41" i="8" s="1"/>
  <c r="C41" i="8"/>
  <c r="E40" i="8"/>
  <c r="D40" i="8"/>
  <c r="L40" i="8" s="1" a="1"/>
  <c r="L40" i="8" s="1"/>
  <c r="C40" i="8"/>
  <c r="E39" i="8"/>
  <c r="J39" i="8" s="1"/>
  <c r="D39" i="8"/>
  <c r="K39" i="8" s="1"/>
  <c r="C39" i="8"/>
  <c r="E38" i="8"/>
  <c r="D38" i="8"/>
  <c r="L38" i="8" s="1" a="1"/>
  <c r="L38" i="8" s="1"/>
  <c r="C38" i="8"/>
  <c r="E37" i="8"/>
  <c r="J37" i="8" s="1"/>
  <c r="D37" i="8"/>
  <c r="L37" i="8" s="1" a="1"/>
  <c r="L37" i="8" s="1"/>
  <c r="C37" i="8"/>
  <c r="E36" i="8"/>
  <c r="D36" i="8"/>
  <c r="L36" i="8" s="1" a="1"/>
  <c r="L36" i="8" s="1"/>
  <c r="C36" i="8"/>
  <c r="E35" i="8"/>
  <c r="D35" i="8"/>
  <c r="K35" i="8" s="1"/>
  <c r="C35" i="8"/>
  <c r="E34" i="8"/>
  <c r="D34" i="8"/>
  <c r="L34" i="8" s="1" a="1"/>
  <c r="L34" i="8" s="1"/>
  <c r="C34" i="8"/>
  <c r="E33" i="8"/>
  <c r="J33" i="8" s="1"/>
  <c r="D33" i="8"/>
  <c r="L33" i="8" s="1" a="1"/>
  <c r="L33" i="8" s="1"/>
  <c r="C33" i="8"/>
  <c r="E32" i="8"/>
  <c r="D32" i="8"/>
  <c r="L32" i="8" s="1" a="1"/>
  <c r="L32" i="8" s="1"/>
  <c r="C32" i="8"/>
  <c r="E31" i="8"/>
  <c r="J31" i="8" s="1"/>
  <c r="D31" i="8"/>
  <c r="K31" i="8" s="1"/>
  <c r="C31" i="8"/>
  <c r="E30" i="8"/>
  <c r="D30" i="8"/>
  <c r="L30" i="8" s="1" a="1"/>
  <c r="L30" i="8" s="1"/>
  <c r="C30" i="8"/>
  <c r="E29" i="8"/>
  <c r="J29" i="8" s="1"/>
  <c r="D29" i="8"/>
  <c r="L29" i="8" s="1" a="1"/>
  <c r="L29" i="8" s="1"/>
  <c r="C29" i="8"/>
  <c r="E28" i="8"/>
  <c r="J28" i="8" s="1"/>
  <c r="D28" i="8"/>
  <c r="L28" i="8" s="1" a="1"/>
  <c r="L28" i="8" s="1"/>
  <c r="C28" i="8"/>
  <c r="E27" i="8"/>
  <c r="D27" i="8"/>
  <c r="K27" i="8" s="1"/>
  <c r="C27" i="8"/>
  <c r="E26" i="8"/>
  <c r="J26" i="8" s="1"/>
  <c r="D26" i="8"/>
  <c r="L26" i="8" s="1" a="1"/>
  <c r="L26" i="8" s="1"/>
  <c r="C26" i="8"/>
  <c r="E25" i="8"/>
  <c r="J25" i="8" s="1"/>
  <c r="D25" i="8"/>
  <c r="L25" i="8" s="1" a="1"/>
  <c r="L25" i="8" s="1"/>
  <c r="C25" i="8"/>
  <c r="E24" i="8"/>
  <c r="D24" i="8"/>
  <c r="L24" i="8" s="1" a="1"/>
  <c r="L24" i="8" s="1"/>
  <c r="C24" i="8"/>
  <c r="E23" i="8"/>
  <c r="J23" i="8" s="1"/>
  <c r="D23" i="8"/>
  <c r="K23" i="8" s="1"/>
  <c r="C23" i="8"/>
  <c r="E22" i="8"/>
  <c r="J22" i="8" s="1"/>
  <c r="D22" i="8"/>
  <c r="L22" i="8" s="1" a="1"/>
  <c r="L22" i="8" s="1"/>
  <c r="C22" i="8"/>
  <c r="E21" i="8"/>
  <c r="J21" i="8" s="1"/>
  <c r="D21" i="8"/>
  <c r="L21" i="8" s="1" a="1"/>
  <c r="L21" i="8" s="1"/>
  <c r="C21" i="8"/>
  <c r="E20" i="8"/>
  <c r="J20" i="8" s="1"/>
  <c r="D20" i="8"/>
  <c r="L20" i="8" s="1" a="1"/>
  <c r="L20" i="8" s="1"/>
  <c r="C20" i="8"/>
  <c r="E19" i="8"/>
  <c r="J19" i="8" s="1"/>
  <c r="D19" i="8"/>
  <c r="K19" i="8" s="1"/>
  <c r="C19" i="8"/>
  <c r="E18" i="8"/>
  <c r="J18" i="8" s="1"/>
  <c r="D18" i="8"/>
  <c r="L18" i="8" s="1" a="1"/>
  <c r="L18" i="8" s="1"/>
  <c r="C18" i="8"/>
  <c r="E17" i="8"/>
  <c r="J17" i="8" s="1"/>
  <c r="D17" i="8"/>
  <c r="L17" i="8" s="1" a="1"/>
  <c r="L17" i="8" s="1"/>
  <c r="C17" i="8"/>
  <c r="E16" i="8"/>
  <c r="J16" i="8" s="1"/>
  <c r="D16" i="8"/>
  <c r="L16" i="8" s="1" a="1"/>
  <c r="L16" i="8" s="1"/>
  <c r="C16" i="8"/>
  <c r="E15" i="8"/>
  <c r="J15" i="8" s="1"/>
  <c r="D15" i="8"/>
  <c r="K15" i="8" s="1"/>
  <c r="C15" i="8"/>
  <c r="E14" i="8"/>
  <c r="J14" i="8" s="1"/>
  <c r="D14" i="8"/>
  <c r="L14" i="8" s="1" a="1"/>
  <c r="L14" i="8" s="1"/>
  <c r="C14" i="8"/>
  <c r="E13" i="8"/>
  <c r="J13" i="8" s="1"/>
  <c r="D13" i="8"/>
  <c r="L13" i="8" s="1" a="1"/>
  <c r="L13" i="8" s="1"/>
  <c r="C13" i="8"/>
  <c r="J52" i="8"/>
  <c r="J51" i="8"/>
  <c r="J50" i="8"/>
  <c r="J48" i="8"/>
  <c r="J46" i="8"/>
  <c r="J44" i="8"/>
  <c r="I43" i="8"/>
  <c r="J42" i="8"/>
  <c r="J40" i="8"/>
  <c r="J38" i="8"/>
  <c r="J36" i="8"/>
  <c r="J35" i="8"/>
  <c r="J34" i="8"/>
  <c r="J32" i="8"/>
  <c r="J30" i="8"/>
  <c r="J27" i="8"/>
  <c r="J24" i="8"/>
  <c r="I42" i="8" l="1"/>
  <c r="BL67" i="1"/>
  <c r="K17" i="8"/>
  <c r="BL62" i="1"/>
  <c r="BL72" i="1"/>
  <c r="I17" i="8"/>
  <c r="I20" i="8"/>
  <c r="I22" i="8"/>
  <c r="I19" i="8"/>
  <c r="I38" i="8"/>
  <c r="I41" i="8"/>
  <c r="I44" i="8"/>
  <c r="I47" i="8"/>
  <c r="K49" i="8"/>
  <c r="I21" i="8"/>
  <c r="I39" i="8"/>
  <c r="I46" i="8"/>
  <c r="I49" i="8"/>
  <c r="K37" i="8"/>
  <c r="I37" i="8"/>
  <c r="I18" i="8"/>
  <c r="I35" i="8"/>
  <c r="I40" i="8"/>
  <c r="I45" i="8"/>
  <c r="I48" i="8"/>
  <c r="K22" i="8"/>
  <c r="I31" i="8"/>
  <c r="I33" i="8"/>
  <c r="I30" i="8"/>
  <c r="I32" i="8"/>
  <c r="I34" i="8"/>
  <c r="I36" i="8"/>
  <c r="K33" i="8"/>
  <c r="I13" i="8"/>
  <c r="I23" i="8"/>
  <c r="I25" i="8"/>
  <c r="I27" i="8"/>
  <c r="I29" i="8"/>
  <c r="I51" i="8"/>
  <c r="I53" i="8"/>
  <c r="K20" i="8"/>
  <c r="I14" i="8"/>
  <c r="I24" i="8"/>
  <c r="I26" i="8"/>
  <c r="I28" i="8"/>
  <c r="I50" i="8"/>
  <c r="I52" i="8"/>
  <c r="K14" i="8"/>
  <c r="K29" i="8"/>
  <c r="I16" i="8"/>
  <c r="K13" i="8"/>
  <c r="K18" i="8"/>
  <c r="K24" i="8"/>
  <c r="K32" i="8"/>
  <c r="K40" i="8"/>
  <c r="K53" i="8"/>
  <c r="K25" i="8"/>
  <c r="K41" i="8"/>
  <c r="I15" i="8"/>
  <c r="K16" i="8"/>
  <c r="K21" i="8"/>
  <c r="K26" i="8"/>
  <c r="K36" i="8"/>
  <c r="K45" i="8"/>
  <c r="L15" i="8" a="1"/>
  <c r="L15" i="8" s="1"/>
  <c r="L19" i="8" a="1"/>
  <c r="L19" i="8" s="1"/>
  <c r="L23" i="8" a="1"/>
  <c r="L23" i="8" s="1"/>
  <c r="L27" i="8" a="1"/>
  <c r="L27" i="8" s="1"/>
  <c r="K30" i="8"/>
  <c r="L31" i="8" a="1"/>
  <c r="L31" i="8" s="1"/>
  <c r="K34" i="8"/>
  <c r="L35" i="8" a="1"/>
  <c r="L35" i="8" s="1"/>
  <c r="K38" i="8"/>
  <c r="L39" i="8" a="1"/>
  <c r="L39" i="8" s="1"/>
  <c r="K42" i="8"/>
  <c r="L43" i="8" a="1"/>
  <c r="L43" i="8" s="1"/>
  <c r="K46" i="8"/>
  <c r="L47" i="8" a="1"/>
  <c r="L47" i="8" s="1"/>
  <c r="K50" i="8"/>
  <c r="L51" i="8" a="1"/>
  <c r="L51" i="8" s="1"/>
  <c r="K28" i="8"/>
  <c r="K44" i="8"/>
  <c r="K48" i="8"/>
  <c r="K52" i="8"/>
  <c r="C3" i="5" l="1"/>
  <c r="L7" i="8" l="1"/>
  <c r="H5" i="8"/>
  <c r="BA8" i="1"/>
  <c r="C6" i="8"/>
  <c r="C7" i="8"/>
  <c r="C5" i="8"/>
  <c r="CG49" i="8"/>
  <c r="CI49" i="8" s="1"/>
  <c r="CG48" i="8"/>
  <c r="CI48" i="8" s="1"/>
  <c r="CG47" i="8"/>
  <c r="CI47" i="8" s="1"/>
  <c r="CG46" i="8"/>
  <c r="CI46" i="8" s="1"/>
  <c r="CG45" i="8"/>
  <c r="CI45" i="8" s="1"/>
  <c r="CG44" i="8"/>
  <c r="CI44" i="8" s="1"/>
  <c r="CG43" i="8"/>
  <c r="CG42" i="8"/>
  <c r="CI42" i="8" s="1"/>
  <c r="CG41" i="8"/>
  <c r="CI41" i="8" s="1"/>
  <c r="CG40" i="8"/>
  <c r="CI40" i="8" s="1"/>
  <c r="CG39" i="8"/>
  <c r="CI39" i="8" s="1"/>
  <c r="CG38" i="8"/>
  <c r="CI38" i="8" s="1"/>
  <c r="CG37" i="8"/>
  <c r="CI37" i="8" s="1"/>
  <c r="CZ33" i="8"/>
  <c r="CY33" i="8"/>
  <c r="CX33" i="8"/>
  <c r="CW33" i="8"/>
  <c r="CV33" i="8"/>
  <c r="CU33" i="8"/>
  <c r="CT33" i="8"/>
  <c r="CS33" i="8"/>
  <c r="CR33" i="8"/>
  <c r="CQ33" i="8"/>
  <c r="CP33" i="8"/>
  <c r="CO33" i="8"/>
  <c r="CN33" i="8"/>
  <c r="CM33" i="8"/>
  <c r="CL33" i="8"/>
  <c r="CK33" i="8"/>
  <c r="CJ33" i="8"/>
  <c r="CI33" i="8"/>
  <c r="CH33" i="8"/>
  <c r="CG33" i="8"/>
  <c r="CF33" i="8"/>
  <c r="CZ32" i="8"/>
  <c r="CY32" i="8"/>
  <c r="CX32" i="8"/>
  <c r="CW32" i="8"/>
  <c r="CV32" i="8"/>
  <c r="CU32" i="8"/>
  <c r="CT32" i="8"/>
  <c r="CS32" i="8"/>
  <c r="CR32" i="8"/>
  <c r="CQ32" i="8"/>
  <c r="CP32" i="8"/>
  <c r="CO32" i="8"/>
  <c r="CN32" i="8"/>
  <c r="CM32" i="8"/>
  <c r="CL32" i="8"/>
  <c r="CK32" i="8"/>
  <c r="CJ32" i="8"/>
  <c r="CI32" i="8"/>
  <c r="CH32" i="8"/>
  <c r="CG32" i="8"/>
  <c r="CF32" i="8"/>
  <c r="CZ31" i="8"/>
  <c r="CY31" i="8"/>
  <c r="CX31" i="8"/>
  <c r="CW31" i="8"/>
  <c r="CV31" i="8"/>
  <c r="CU31" i="8"/>
  <c r="CT31" i="8"/>
  <c r="CS31" i="8"/>
  <c r="CR31" i="8"/>
  <c r="CQ31" i="8"/>
  <c r="CP31" i="8"/>
  <c r="CO31" i="8"/>
  <c r="CN31" i="8"/>
  <c r="CM31" i="8"/>
  <c r="CL31" i="8"/>
  <c r="CK31" i="8"/>
  <c r="CJ31" i="8"/>
  <c r="CI31" i="8"/>
  <c r="CH31" i="8"/>
  <c r="CG31" i="8"/>
  <c r="CF31" i="8"/>
  <c r="CZ30" i="8"/>
  <c r="CY30" i="8"/>
  <c r="CX30" i="8"/>
  <c r="CW30" i="8"/>
  <c r="CV30" i="8"/>
  <c r="CU30" i="8"/>
  <c r="CT30" i="8"/>
  <c r="CS30" i="8"/>
  <c r="CR30" i="8"/>
  <c r="CQ30" i="8"/>
  <c r="CP30" i="8"/>
  <c r="CO30" i="8"/>
  <c r="CN30" i="8"/>
  <c r="CM30" i="8"/>
  <c r="CL30" i="8"/>
  <c r="CK30" i="8"/>
  <c r="CJ30" i="8"/>
  <c r="CI30" i="8"/>
  <c r="CH30" i="8"/>
  <c r="CG30" i="8"/>
  <c r="CF30" i="8"/>
  <c r="CZ29" i="8"/>
  <c r="CY29" i="8"/>
  <c r="CX29" i="8"/>
  <c r="CW29" i="8"/>
  <c r="CV29" i="8"/>
  <c r="CU29" i="8"/>
  <c r="CT29" i="8"/>
  <c r="CS29" i="8"/>
  <c r="CR29" i="8"/>
  <c r="CQ29" i="8"/>
  <c r="CP29" i="8"/>
  <c r="CO29" i="8"/>
  <c r="CN29" i="8"/>
  <c r="CM29" i="8"/>
  <c r="CL29" i="8"/>
  <c r="CK29" i="8"/>
  <c r="CJ29" i="8"/>
  <c r="CI29" i="8"/>
  <c r="CH29" i="8"/>
  <c r="CG29" i="8"/>
  <c r="CF29" i="8"/>
  <c r="CZ28" i="8"/>
  <c r="CY28" i="8"/>
  <c r="CX28" i="8"/>
  <c r="CW28" i="8"/>
  <c r="CV28" i="8"/>
  <c r="CU28" i="8"/>
  <c r="CT28" i="8"/>
  <c r="CS28" i="8"/>
  <c r="CR28" i="8"/>
  <c r="CQ28" i="8"/>
  <c r="CP28" i="8"/>
  <c r="CO28" i="8"/>
  <c r="CN28" i="8"/>
  <c r="CM28" i="8"/>
  <c r="CL28" i="8"/>
  <c r="CK28" i="8"/>
  <c r="CJ28" i="8"/>
  <c r="CI28" i="8"/>
  <c r="CH28" i="8"/>
  <c r="CG28" i="8"/>
  <c r="CF28" i="8"/>
  <c r="CZ27" i="8"/>
  <c r="CY27" i="8"/>
  <c r="CX27" i="8"/>
  <c r="CW27" i="8"/>
  <c r="CV27" i="8"/>
  <c r="CU27" i="8"/>
  <c r="CT27" i="8"/>
  <c r="CS27" i="8"/>
  <c r="CR27" i="8"/>
  <c r="CQ27" i="8"/>
  <c r="CP27" i="8"/>
  <c r="CO27" i="8"/>
  <c r="CN27" i="8"/>
  <c r="CM27" i="8"/>
  <c r="CL27" i="8"/>
  <c r="CK27" i="8"/>
  <c r="CJ27" i="8"/>
  <c r="CI27" i="8"/>
  <c r="CH27" i="8"/>
  <c r="CG27" i="8"/>
  <c r="CF27" i="8"/>
  <c r="CZ26" i="8"/>
  <c r="CY26" i="8"/>
  <c r="CX26" i="8"/>
  <c r="CW26" i="8"/>
  <c r="CV26" i="8"/>
  <c r="CU26" i="8"/>
  <c r="CT26" i="8"/>
  <c r="CS26" i="8"/>
  <c r="CR26" i="8"/>
  <c r="CQ26" i="8"/>
  <c r="CP26" i="8"/>
  <c r="CO26" i="8"/>
  <c r="CN26" i="8"/>
  <c r="CM26" i="8"/>
  <c r="CL26" i="8"/>
  <c r="CK26" i="8"/>
  <c r="CJ26" i="8"/>
  <c r="CI26" i="8"/>
  <c r="CH26" i="8"/>
  <c r="CG26" i="8"/>
  <c r="CF26" i="8"/>
  <c r="CZ25" i="8"/>
  <c r="CY25" i="8"/>
  <c r="CX25" i="8"/>
  <c r="CW25" i="8"/>
  <c r="CV25" i="8"/>
  <c r="CU25" i="8"/>
  <c r="CT25" i="8"/>
  <c r="CS25" i="8"/>
  <c r="CR25" i="8"/>
  <c r="CQ25" i="8"/>
  <c r="CP25" i="8"/>
  <c r="CO25" i="8"/>
  <c r="CN25" i="8"/>
  <c r="CM25" i="8"/>
  <c r="CL25" i="8"/>
  <c r="CK25" i="8"/>
  <c r="CJ25" i="8"/>
  <c r="CI25" i="8"/>
  <c r="CH25" i="8"/>
  <c r="CG25" i="8"/>
  <c r="CF25" i="8"/>
  <c r="CZ24" i="8"/>
  <c r="CY24" i="8"/>
  <c r="CX24" i="8"/>
  <c r="CW24" i="8"/>
  <c r="CV24" i="8"/>
  <c r="CU24" i="8"/>
  <c r="CT24" i="8"/>
  <c r="CS24" i="8"/>
  <c r="CR24" i="8"/>
  <c r="CQ24" i="8"/>
  <c r="CP24" i="8"/>
  <c r="CO24" i="8"/>
  <c r="CN24" i="8"/>
  <c r="CM24" i="8"/>
  <c r="CL24" i="8"/>
  <c r="CK24" i="8"/>
  <c r="CJ24" i="8"/>
  <c r="CI24" i="8"/>
  <c r="CH24" i="8"/>
  <c r="CG24" i="8"/>
  <c r="CF24" i="8"/>
  <c r="CZ23" i="8"/>
  <c r="CY23" i="8"/>
  <c r="CX23" i="8"/>
  <c r="CW23" i="8"/>
  <c r="CV23" i="8"/>
  <c r="CU23" i="8"/>
  <c r="CT23" i="8"/>
  <c r="CS23" i="8"/>
  <c r="CR23" i="8"/>
  <c r="CQ23" i="8"/>
  <c r="CP23" i="8"/>
  <c r="CO23" i="8"/>
  <c r="CN23" i="8"/>
  <c r="CM23" i="8"/>
  <c r="CL23" i="8"/>
  <c r="CK23" i="8"/>
  <c r="CJ23" i="8"/>
  <c r="CI23" i="8"/>
  <c r="CH23" i="8"/>
  <c r="CG23" i="8"/>
  <c r="CF23" i="8"/>
  <c r="CZ22" i="8"/>
  <c r="CY22" i="8"/>
  <c r="CX22" i="8"/>
  <c r="CW22" i="8"/>
  <c r="CV22" i="8"/>
  <c r="CU22" i="8"/>
  <c r="CT22" i="8"/>
  <c r="CS22" i="8"/>
  <c r="CR22" i="8"/>
  <c r="CQ22" i="8"/>
  <c r="CP22" i="8"/>
  <c r="CO22" i="8"/>
  <c r="CN22" i="8"/>
  <c r="CM22" i="8"/>
  <c r="CL22" i="8"/>
  <c r="CK22" i="8"/>
  <c r="CJ22" i="8"/>
  <c r="CI22" i="8"/>
  <c r="CH22" i="8"/>
  <c r="CG22" i="8"/>
  <c r="CF22" i="8"/>
  <c r="CZ21" i="8"/>
  <c r="CY21" i="8"/>
  <c r="CX21" i="8"/>
  <c r="CW21" i="8"/>
  <c r="CV21" i="8"/>
  <c r="CU21" i="8"/>
  <c r="CT21" i="8"/>
  <c r="CS21" i="8"/>
  <c r="CR21" i="8"/>
  <c r="CQ21" i="8"/>
  <c r="CP21" i="8"/>
  <c r="CO21" i="8"/>
  <c r="CN21" i="8"/>
  <c r="CM21" i="8"/>
  <c r="CL21" i="8"/>
  <c r="CK21" i="8"/>
  <c r="CJ21" i="8"/>
  <c r="CI21" i="8"/>
  <c r="CH21" i="8"/>
  <c r="CG21" i="8"/>
  <c r="CF21" i="8"/>
  <c r="CZ20" i="8"/>
  <c r="CY20" i="8"/>
  <c r="CX20" i="8"/>
  <c r="CW20" i="8"/>
  <c r="CV20" i="8"/>
  <c r="CU20" i="8"/>
  <c r="CT20" i="8"/>
  <c r="CS20" i="8"/>
  <c r="CR20" i="8"/>
  <c r="CQ20" i="8"/>
  <c r="CP20" i="8"/>
  <c r="CO20" i="8"/>
  <c r="CN20" i="8"/>
  <c r="CM20" i="8"/>
  <c r="CL20" i="8"/>
  <c r="CK20" i="8"/>
  <c r="CJ20" i="8"/>
  <c r="CI20" i="8"/>
  <c r="CH20" i="8"/>
  <c r="CG20" i="8"/>
  <c r="CF20" i="8"/>
  <c r="CZ19" i="8"/>
  <c r="CY19" i="8"/>
  <c r="CX19" i="8"/>
  <c r="CW19" i="8"/>
  <c r="CV19" i="8"/>
  <c r="CU19" i="8"/>
  <c r="CT19" i="8"/>
  <c r="CS19" i="8"/>
  <c r="CR19" i="8"/>
  <c r="CQ19" i="8"/>
  <c r="CP19" i="8"/>
  <c r="CO19" i="8"/>
  <c r="CN19" i="8"/>
  <c r="CM19" i="8"/>
  <c r="CL19" i="8"/>
  <c r="CK19" i="8"/>
  <c r="CJ19" i="8"/>
  <c r="CI19" i="8"/>
  <c r="CH19" i="8"/>
  <c r="CG19" i="8"/>
  <c r="CF19" i="8"/>
  <c r="CZ18" i="8"/>
  <c r="CY18" i="8"/>
  <c r="CX18" i="8"/>
  <c r="CW18" i="8"/>
  <c r="CV18" i="8"/>
  <c r="CU18" i="8"/>
  <c r="CT18" i="8"/>
  <c r="CS18" i="8"/>
  <c r="CR18" i="8"/>
  <c r="CQ18" i="8"/>
  <c r="CP18" i="8"/>
  <c r="CO18" i="8"/>
  <c r="CN18" i="8"/>
  <c r="CM18" i="8"/>
  <c r="CL18" i="8"/>
  <c r="CK18" i="8"/>
  <c r="CJ18" i="8"/>
  <c r="CI18" i="8"/>
  <c r="CH18" i="8"/>
  <c r="CG18" i="8"/>
  <c r="CF18" i="8"/>
  <c r="CZ17" i="8"/>
  <c r="CY17" i="8"/>
  <c r="CX17" i="8"/>
  <c r="CW17" i="8"/>
  <c r="CV17" i="8"/>
  <c r="CU17" i="8"/>
  <c r="CT17" i="8"/>
  <c r="CS17" i="8"/>
  <c r="CR17" i="8"/>
  <c r="CQ17" i="8"/>
  <c r="CP17" i="8"/>
  <c r="CO17" i="8"/>
  <c r="CN17" i="8"/>
  <c r="CM17" i="8"/>
  <c r="CL17" i="8"/>
  <c r="CK17" i="8"/>
  <c r="CJ17" i="8"/>
  <c r="CI17" i="8"/>
  <c r="CH17" i="8"/>
  <c r="CG17" i="8"/>
  <c r="CF17" i="8"/>
  <c r="CZ16" i="8"/>
  <c r="CY16" i="8"/>
  <c r="CX16" i="8"/>
  <c r="CW16" i="8"/>
  <c r="CV16" i="8"/>
  <c r="CU16" i="8"/>
  <c r="CT16" i="8"/>
  <c r="CS16" i="8"/>
  <c r="CR16" i="8"/>
  <c r="CQ16" i="8"/>
  <c r="CP16" i="8"/>
  <c r="CO16" i="8"/>
  <c r="CN16" i="8"/>
  <c r="CM16" i="8"/>
  <c r="CL16" i="8"/>
  <c r="CK16" i="8"/>
  <c r="CJ16" i="8"/>
  <c r="CI16" i="8"/>
  <c r="CH16" i="8"/>
  <c r="CG16" i="8"/>
  <c r="CF16" i="8"/>
  <c r="CZ15" i="8"/>
  <c r="CY15" i="8"/>
  <c r="CX15" i="8"/>
  <c r="CW15" i="8"/>
  <c r="CV15" i="8"/>
  <c r="CU15" i="8"/>
  <c r="CT15" i="8"/>
  <c r="CS15" i="8"/>
  <c r="CR15" i="8"/>
  <c r="CQ15" i="8"/>
  <c r="CP15" i="8"/>
  <c r="CO15" i="8"/>
  <c r="CN15" i="8"/>
  <c r="CM15" i="8"/>
  <c r="CL15" i="8"/>
  <c r="CK15" i="8"/>
  <c r="CJ15" i="8"/>
  <c r="CI15" i="8"/>
  <c r="CH15" i="8"/>
  <c r="CG15" i="8"/>
  <c r="CF15" i="8"/>
  <c r="CZ14" i="8"/>
  <c r="CY14" i="8"/>
  <c r="CX14" i="8"/>
  <c r="CW14" i="8"/>
  <c r="CV14" i="8"/>
  <c r="CU14" i="8"/>
  <c r="CT14" i="8"/>
  <c r="CS14" i="8"/>
  <c r="CR14" i="8"/>
  <c r="CQ14" i="8"/>
  <c r="CP14" i="8"/>
  <c r="CO14" i="8"/>
  <c r="CN14" i="8"/>
  <c r="CM14" i="8"/>
  <c r="CL14" i="8"/>
  <c r="CK14" i="8"/>
  <c r="CJ14" i="8"/>
  <c r="CI14" i="8"/>
  <c r="CH14" i="8"/>
  <c r="CG14" i="8"/>
  <c r="CF14" i="8"/>
  <c r="CZ13" i="8"/>
  <c r="CY13" i="8"/>
  <c r="CX13" i="8"/>
  <c r="CW13" i="8"/>
  <c r="CV13" i="8"/>
  <c r="CU13" i="8"/>
  <c r="CT13" i="8"/>
  <c r="CS13" i="8"/>
  <c r="CR13" i="8"/>
  <c r="CQ13" i="8"/>
  <c r="CP13" i="8"/>
  <c r="CO13" i="8"/>
  <c r="CN13" i="8"/>
  <c r="CM13" i="8"/>
  <c r="CL13" i="8"/>
  <c r="CK13" i="8"/>
  <c r="CJ13" i="8"/>
  <c r="CI13" i="8"/>
  <c r="CH13" i="8"/>
  <c r="CG13" i="8"/>
  <c r="CF13" i="8"/>
  <c r="CZ12" i="8"/>
  <c r="CY12" i="8"/>
  <c r="CX12" i="8"/>
  <c r="CW12" i="8"/>
  <c r="CV12" i="8"/>
  <c r="CU12" i="8"/>
  <c r="CT12" i="8"/>
  <c r="CS12" i="8"/>
  <c r="CR12" i="8"/>
  <c r="CQ12" i="8"/>
  <c r="CP12" i="8"/>
  <c r="CO12" i="8"/>
  <c r="CN12" i="8"/>
  <c r="CM12" i="8"/>
  <c r="CL12" i="8"/>
  <c r="CK12" i="8"/>
  <c r="CJ12" i="8"/>
  <c r="CI12" i="8"/>
  <c r="CH12" i="8"/>
  <c r="CG12" i="8"/>
  <c r="CF12" i="8"/>
  <c r="CZ11" i="8"/>
  <c r="CY11" i="8"/>
  <c r="CX11" i="8"/>
  <c r="CW11" i="8"/>
  <c r="CV11" i="8"/>
  <c r="CU11" i="8"/>
  <c r="CT11" i="8"/>
  <c r="CS11" i="8"/>
  <c r="CR11" i="8"/>
  <c r="CQ11" i="8"/>
  <c r="CP11" i="8"/>
  <c r="CO11" i="8"/>
  <c r="CN11" i="8"/>
  <c r="CM11" i="8"/>
  <c r="CL11" i="8"/>
  <c r="CK11" i="8"/>
  <c r="CJ11" i="8"/>
  <c r="CI11" i="8"/>
  <c r="CH11" i="8"/>
  <c r="CG11" i="8"/>
  <c r="CF11" i="8"/>
  <c r="CZ10" i="8"/>
  <c r="CY10" i="8"/>
  <c r="CX10" i="8"/>
  <c r="CW10" i="8"/>
  <c r="CV10" i="8"/>
  <c r="CU10" i="8"/>
  <c r="CT10" i="8"/>
  <c r="CS10" i="8"/>
  <c r="CR10" i="8"/>
  <c r="CQ10" i="8"/>
  <c r="CP10" i="8"/>
  <c r="CO10" i="8"/>
  <c r="CN10" i="8"/>
  <c r="CM10" i="8"/>
  <c r="CL10" i="8"/>
  <c r="CK10" i="8"/>
  <c r="CJ10" i="8"/>
  <c r="CI10" i="8"/>
  <c r="CH10" i="8"/>
  <c r="CG10" i="8"/>
  <c r="CF10" i="8"/>
  <c r="CZ9" i="8"/>
  <c r="CY9" i="8"/>
  <c r="CX9" i="8"/>
  <c r="CW9" i="8"/>
  <c r="CV9" i="8"/>
  <c r="CU9" i="8"/>
  <c r="CT9" i="8"/>
  <c r="CS9" i="8"/>
  <c r="CR9" i="8"/>
  <c r="CQ9" i="8"/>
  <c r="CP9" i="8"/>
  <c r="CO9" i="8"/>
  <c r="CN9" i="8"/>
  <c r="CM9" i="8"/>
  <c r="CL9" i="8"/>
  <c r="CK9" i="8"/>
  <c r="CJ9" i="8"/>
  <c r="CI9" i="8"/>
  <c r="CH9" i="8"/>
  <c r="CG9" i="8"/>
  <c r="CF9" i="8"/>
  <c r="CZ8" i="8"/>
  <c r="CY8" i="8"/>
  <c r="CX8" i="8"/>
  <c r="CW8" i="8"/>
  <c r="CV8" i="8"/>
  <c r="CU8" i="8"/>
  <c r="CT8" i="8"/>
  <c r="CS8" i="8"/>
  <c r="CR8" i="8"/>
  <c r="CQ8" i="8"/>
  <c r="CP8" i="8"/>
  <c r="CO8" i="8"/>
  <c r="CN8" i="8"/>
  <c r="CM8" i="8"/>
  <c r="CL8" i="8"/>
  <c r="CK8" i="8"/>
  <c r="CJ8" i="8"/>
  <c r="CI8" i="8"/>
  <c r="CH8" i="8"/>
  <c r="CG8" i="8"/>
  <c r="CF8" i="8"/>
  <c r="CZ7" i="8"/>
  <c r="CY7" i="8"/>
  <c r="CX7" i="8"/>
  <c r="CW7" i="8"/>
  <c r="CV7" i="8"/>
  <c r="CU7" i="8"/>
  <c r="CT7" i="8"/>
  <c r="CS7" i="8"/>
  <c r="CR7" i="8"/>
  <c r="CQ7" i="8"/>
  <c r="CP7" i="8"/>
  <c r="CO7" i="8"/>
  <c r="CN7" i="8"/>
  <c r="CM7" i="8"/>
  <c r="CL7" i="8"/>
  <c r="CK7" i="8"/>
  <c r="CJ7" i="8"/>
  <c r="CI7" i="8"/>
  <c r="CH7" i="8"/>
  <c r="CG7" i="8"/>
  <c r="CF7" i="8"/>
  <c r="CZ6" i="8"/>
  <c r="CY6" i="8"/>
  <c r="CX6" i="8"/>
  <c r="CW6" i="8"/>
  <c r="CV6" i="8"/>
  <c r="CU6" i="8"/>
  <c r="CT6" i="8"/>
  <c r="CS6" i="8"/>
  <c r="CR6" i="8"/>
  <c r="CQ6" i="8"/>
  <c r="CP6" i="8"/>
  <c r="CO6" i="8"/>
  <c r="CN6" i="8"/>
  <c r="CM6" i="8"/>
  <c r="CL6" i="8"/>
  <c r="CK6" i="8"/>
  <c r="CJ6" i="8"/>
  <c r="CI6" i="8"/>
  <c r="CH6" i="8"/>
  <c r="CG6" i="8"/>
  <c r="CF6" i="8"/>
  <c r="AF24" i="8"/>
  <c r="AC19" i="8" s="1"/>
  <c r="AE24" i="8"/>
  <c r="AD24" i="8"/>
  <c r="AC24" i="8"/>
  <c r="AB24" i="8"/>
  <c r="AA24" i="8"/>
  <c r="Z24" i="8"/>
  <c r="Y24" i="8"/>
  <c r="X24" i="8"/>
  <c r="W24" i="8"/>
  <c r="V24" i="8"/>
  <c r="U24" i="8"/>
  <c r="AG24" i="8" l="1"/>
  <c r="AI9" i="8"/>
  <c r="AI8" i="8" s="1"/>
  <c r="AI14" i="8" s="1"/>
  <c r="H34" i="8"/>
  <c r="H35" i="8"/>
  <c r="H37" i="8"/>
  <c r="H43" i="8"/>
  <c r="H45" i="8"/>
  <c r="H51" i="8"/>
  <c r="H53" i="8"/>
  <c r="I7" i="8"/>
  <c r="DB51" i="8"/>
  <c r="DB50" i="8"/>
  <c r="DB49" i="8"/>
  <c r="DB48" i="8"/>
  <c r="DB47" i="8"/>
  <c r="DB46" i="8"/>
  <c r="DB45" i="8"/>
  <c r="DB44" i="8"/>
  <c r="DB43" i="8"/>
  <c r="DB42" i="8"/>
  <c r="DB41" i="8"/>
  <c r="DB40" i="8"/>
  <c r="DB39" i="8"/>
  <c r="DB38" i="8"/>
  <c r="DB37" i="8"/>
  <c r="DB36" i="8"/>
  <c r="DB35" i="8"/>
  <c r="DB34" i="8"/>
  <c r="DB33" i="8"/>
  <c r="DB32" i="8"/>
  <c r="DB31" i="8"/>
  <c r="DB30" i="8"/>
  <c r="DB29" i="8"/>
  <c r="DB28" i="8"/>
  <c r="DB27" i="8"/>
  <c r="DB26" i="8"/>
  <c r="DB25" i="8"/>
  <c r="DB24" i="8"/>
  <c r="DB23" i="8"/>
  <c r="DB22" i="8"/>
  <c r="DB21" i="8"/>
  <c r="DB20" i="8"/>
  <c r="DB19" i="8"/>
  <c r="DB18" i="8"/>
  <c r="DB17" i="8"/>
  <c r="DB16" i="8"/>
  <c r="DB15" i="8"/>
  <c r="DB14" i="8"/>
  <c r="DB13" i="8"/>
  <c r="DB12" i="8"/>
  <c r="DB11" i="8"/>
  <c r="DD5" i="8"/>
  <c r="DC13" i="8" l="1"/>
  <c r="DG13" i="8"/>
  <c r="DK13" i="8"/>
  <c r="DD13" i="8"/>
  <c r="DH13" i="8"/>
  <c r="DL13" i="8"/>
  <c r="DI13" i="8"/>
  <c r="DJ13" i="8"/>
  <c r="DF13" i="8"/>
  <c r="DE13" i="8"/>
  <c r="DM13" i="8"/>
  <c r="DC21" i="8"/>
  <c r="DG21" i="8"/>
  <c r="DK21" i="8"/>
  <c r="DD21" i="8"/>
  <c r="DH21" i="8"/>
  <c r="DL21" i="8"/>
  <c r="DI21" i="8"/>
  <c r="DJ21" i="8"/>
  <c r="DF21" i="8"/>
  <c r="DM21" i="8"/>
  <c r="DE21" i="8"/>
  <c r="DC25" i="8"/>
  <c r="DG25" i="8"/>
  <c r="DK25" i="8"/>
  <c r="DH25" i="8"/>
  <c r="DM25" i="8"/>
  <c r="DD25" i="8"/>
  <c r="DI25" i="8"/>
  <c r="DF25" i="8"/>
  <c r="DL25" i="8"/>
  <c r="DE25" i="8"/>
  <c r="DJ25" i="8"/>
  <c r="DE33" i="8"/>
  <c r="DI33" i="8"/>
  <c r="DM33" i="8"/>
  <c r="DF33" i="8"/>
  <c r="DJ33" i="8"/>
  <c r="DD33" i="8"/>
  <c r="DH33" i="8"/>
  <c r="DL33" i="8"/>
  <c r="DK33" i="8"/>
  <c r="DG33" i="8"/>
  <c r="DC33" i="8"/>
  <c r="DC45" i="8"/>
  <c r="DG45" i="8"/>
  <c r="DK45" i="8"/>
  <c r="DD45" i="8"/>
  <c r="DH45" i="8"/>
  <c r="DL45" i="8"/>
  <c r="DI45" i="8"/>
  <c r="DJ45" i="8"/>
  <c r="DE45" i="8"/>
  <c r="DM45" i="8"/>
  <c r="DF45" i="8"/>
  <c r="DE11" i="8"/>
  <c r="DJ11" i="8"/>
  <c r="DH11" i="8"/>
  <c r="DK11" i="8"/>
  <c r="DD11" i="8"/>
  <c r="DI11" i="8"/>
  <c r="DM11" i="8"/>
  <c r="DF11" i="8"/>
  <c r="DC11" i="8"/>
  <c r="DG11" i="8"/>
  <c r="DL11" i="8"/>
  <c r="DE23" i="8"/>
  <c r="DI23" i="8"/>
  <c r="DM23" i="8"/>
  <c r="DF23" i="8"/>
  <c r="DJ23" i="8"/>
  <c r="DC23" i="8"/>
  <c r="DK23" i="8"/>
  <c r="DD23" i="8"/>
  <c r="DL23" i="8"/>
  <c r="DH23" i="8"/>
  <c r="DG23" i="8"/>
  <c r="DC35" i="8"/>
  <c r="DG35" i="8"/>
  <c r="DK35" i="8"/>
  <c r="DH35" i="8"/>
  <c r="DL35" i="8"/>
  <c r="DF35" i="8"/>
  <c r="DJ35" i="8"/>
  <c r="DD35" i="8"/>
  <c r="DE35" i="8"/>
  <c r="DI35" i="8"/>
  <c r="DM35" i="8"/>
  <c r="DE47" i="8"/>
  <c r="DI47" i="8"/>
  <c r="DM47" i="8"/>
  <c r="DF47" i="8"/>
  <c r="DJ47" i="8"/>
  <c r="DC47" i="8"/>
  <c r="DK47" i="8"/>
  <c r="DD47" i="8"/>
  <c r="DL47" i="8"/>
  <c r="DG47" i="8"/>
  <c r="DH47" i="8"/>
  <c r="DC17" i="8"/>
  <c r="DG17" i="8"/>
  <c r="DK17" i="8"/>
  <c r="DD17" i="8"/>
  <c r="DH17" i="8"/>
  <c r="DL17" i="8"/>
  <c r="DE17" i="8"/>
  <c r="DM17" i="8"/>
  <c r="DF17" i="8"/>
  <c r="DJ17" i="8"/>
  <c r="DI17" i="8"/>
  <c r="DC29" i="8"/>
  <c r="DG29" i="8"/>
  <c r="DK29" i="8"/>
  <c r="DF29" i="8"/>
  <c r="DL29" i="8"/>
  <c r="DH29" i="8"/>
  <c r="DM29" i="8"/>
  <c r="DE29" i="8"/>
  <c r="DJ29" i="8"/>
  <c r="DD29" i="8"/>
  <c r="DI29" i="8"/>
  <c r="DE37" i="8"/>
  <c r="DI37" i="8"/>
  <c r="DM37" i="8"/>
  <c r="DJ37" i="8"/>
  <c r="DD37" i="8"/>
  <c r="DH37" i="8"/>
  <c r="DL37" i="8"/>
  <c r="DF37" i="8"/>
  <c r="DC37" i="8"/>
  <c r="DK37" i="8"/>
  <c r="DG37" i="8"/>
  <c r="DC41" i="8"/>
  <c r="DG41" i="8"/>
  <c r="DK41" i="8"/>
  <c r="DD41" i="8"/>
  <c r="DH41" i="8"/>
  <c r="DL41" i="8"/>
  <c r="DE41" i="8"/>
  <c r="DM41" i="8"/>
  <c r="DF41" i="8"/>
  <c r="DJ41" i="8"/>
  <c r="DI41" i="8"/>
  <c r="DC49" i="8"/>
  <c r="DG49" i="8"/>
  <c r="DK49" i="8"/>
  <c r="DD49" i="8"/>
  <c r="DH49" i="8"/>
  <c r="DL49" i="8"/>
  <c r="DE49" i="8"/>
  <c r="DM49" i="8"/>
  <c r="DF49" i="8"/>
  <c r="DI49" i="8"/>
  <c r="DJ49" i="8"/>
  <c r="DE15" i="8"/>
  <c r="DI15" i="8"/>
  <c r="DM15" i="8"/>
  <c r="DF15" i="8"/>
  <c r="DJ15" i="8"/>
  <c r="DC15" i="8"/>
  <c r="DK15" i="8"/>
  <c r="DD15" i="8"/>
  <c r="DL15" i="8"/>
  <c r="DH15" i="8"/>
  <c r="DG15" i="8"/>
  <c r="DE19" i="8"/>
  <c r="DI19" i="8"/>
  <c r="DM19" i="8"/>
  <c r="DF19" i="8"/>
  <c r="DJ19" i="8"/>
  <c r="DG19" i="8"/>
  <c r="DH19" i="8"/>
  <c r="DD19" i="8"/>
  <c r="DL19" i="8"/>
  <c r="DC19" i="8"/>
  <c r="DK19" i="8"/>
  <c r="DE27" i="8"/>
  <c r="DI27" i="8"/>
  <c r="DM27" i="8"/>
  <c r="DG27" i="8"/>
  <c r="DL27" i="8"/>
  <c r="DC27" i="8"/>
  <c r="DH27" i="8"/>
  <c r="DF27" i="8"/>
  <c r="DK27" i="8"/>
  <c r="DD27" i="8"/>
  <c r="DJ27" i="8"/>
  <c r="DE31" i="8"/>
  <c r="DI31" i="8"/>
  <c r="DF31" i="8"/>
  <c r="DK31" i="8"/>
  <c r="DG31" i="8"/>
  <c r="DL31" i="8"/>
  <c r="DD31" i="8"/>
  <c r="DJ31" i="8"/>
  <c r="DM31" i="8"/>
  <c r="DC31" i="8"/>
  <c r="DH31" i="8"/>
  <c r="DC39" i="8"/>
  <c r="DG39" i="8"/>
  <c r="DK39" i="8"/>
  <c r="DH39" i="8"/>
  <c r="DL39" i="8"/>
  <c r="DF39" i="8"/>
  <c r="DJ39" i="8"/>
  <c r="DD39" i="8"/>
  <c r="DI39" i="8"/>
  <c r="DE39" i="8"/>
  <c r="DM39" i="8"/>
  <c r="DE43" i="8"/>
  <c r="DI43" i="8"/>
  <c r="DM43" i="8"/>
  <c r="DF43" i="8"/>
  <c r="DJ43" i="8"/>
  <c r="DG43" i="8"/>
  <c r="DH43" i="8"/>
  <c r="DC43" i="8"/>
  <c r="DK43" i="8"/>
  <c r="DD43" i="8"/>
  <c r="DL43" i="8"/>
  <c r="DE51" i="8"/>
  <c r="DI51" i="8"/>
  <c r="DM51" i="8"/>
  <c r="DF51" i="8"/>
  <c r="DJ51" i="8"/>
  <c r="DG51" i="8"/>
  <c r="DH51" i="8"/>
  <c r="DC51" i="8"/>
  <c r="DK51" i="8"/>
  <c r="DD51" i="8"/>
  <c r="DL51" i="8"/>
  <c r="DF12" i="8"/>
  <c r="DJ12" i="8"/>
  <c r="DC12" i="8"/>
  <c r="DG12" i="8"/>
  <c r="DK12" i="8"/>
  <c r="DD12" i="8"/>
  <c r="DL12" i="8"/>
  <c r="DE12" i="8"/>
  <c r="DM12" i="8"/>
  <c r="DH12" i="8"/>
  <c r="DI12" i="8"/>
  <c r="DF16" i="8"/>
  <c r="DJ16" i="8"/>
  <c r="DC16" i="8"/>
  <c r="DG16" i="8"/>
  <c r="DK16" i="8"/>
  <c r="DH16" i="8"/>
  <c r="DI16" i="8"/>
  <c r="DE16" i="8"/>
  <c r="DM16" i="8"/>
  <c r="DD16" i="8"/>
  <c r="DL16" i="8"/>
  <c r="DF20" i="8"/>
  <c r="DJ20" i="8"/>
  <c r="DC20" i="8"/>
  <c r="DG20" i="8"/>
  <c r="DK20" i="8"/>
  <c r="DD20" i="8"/>
  <c r="DL20" i="8"/>
  <c r="DE20" i="8"/>
  <c r="DM20" i="8"/>
  <c r="DI20" i="8"/>
  <c r="DH20" i="8"/>
  <c r="DF24" i="8"/>
  <c r="DJ24" i="8"/>
  <c r="DC24" i="8"/>
  <c r="DG24" i="8"/>
  <c r="DH24" i="8"/>
  <c r="DM24" i="8"/>
  <c r="DI24" i="8"/>
  <c r="DE24" i="8"/>
  <c r="DL24" i="8"/>
  <c r="DK24" i="8"/>
  <c r="DD24" i="8"/>
  <c r="DF28" i="8"/>
  <c r="DJ28" i="8"/>
  <c r="DG28" i="8"/>
  <c r="DL28" i="8"/>
  <c r="DC28" i="8"/>
  <c r="DH28" i="8"/>
  <c r="DM28" i="8"/>
  <c r="DE28" i="8"/>
  <c r="DK28" i="8"/>
  <c r="DI28" i="8"/>
  <c r="DD28" i="8"/>
  <c r="DD32" i="8"/>
  <c r="DH32" i="8"/>
  <c r="DL32" i="8"/>
  <c r="DE32" i="8"/>
  <c r="DI32" i="8"/>
  <c r="DM32" i="8"/>
  <c r="DC32" i="8"/>
  <c r="DG32" i="8"/>
  <c r="DK32" i="8"/>
  <c r="DF32" i="8"/>
  <c r="DJ32" i="8"/>
  <c r="DD36" i="8"/>
  <c r="DH36" i="8"/>
  <c r="DL36" i="8"/>
  <c r="DM36" i="8"/>
  <c r="DC36" i="8"/>
  <c r="DG36" i="8"/>
  <c r="DK36" i="8"/>
  <c r="DE36" i="8"/>
  <c r="DI36" i="8"/>
  <c r="DJ36" i="8"/>
  <c r="DF36" i="8"/>
  <c r="DD40" i="8"/>
  <c r="DH40" i="8"/>
  <c r="DL40" i="8"/>
  <c r="DI40" i="8"/>
  <c r="DM40" i="8"/>
  <c r="DC40" i="8"/>
  <c r="DG40" i="8"/>
  <c r="DK40" i="8"/>
  <c r="DE40" i="8"/>
  <c r="DJ40" i="8"/>
  <c r="DF40" i="8"/>
  <c r="DF44" i="8"/>
  <c r="DJ44" i="8"/>
  <c r="DC44" i="8"/>
  <c r="DG44" i="8"/>
  <c r="DK44" i="8"/>
  <c r="DD44" i="8"/>
  <c r="DL44" i="8"/>
  <c r="DE44" i="8"/>
  <c r="DM44" i="8"/>
  <c r="DH44" i="8"/>
  <c r="DI44" i="8"/>
  <c r="DF48" i="8"/>
  <c r="DJ48" i="8"/>
  <c r="DC48" i="8"/>
  <c r="DG48" i="8"/>
  <c r="DK48" i="8"/>
  <c r="DH48" i="8"/>
  <c r="DI48" i="8"/>
  <c r="DD48" i="8"/>
  <c r="DL48" i="8"/>
  <c r="DE48" i="8"/>
  <c r="DM48" i="8"/>
  <c r="DD14" i="8"/>
  <c r="DH14" i="8"/>
  <c r="DL14" i="8"/>
  <c r="DE14" i="8"/>
  <c r="DI14" i="8"/>
  <c r="DM14" i="8"/>
  <c r="DF14" i="8"/>
  <c r="DG14" i="8"/>
  <c r="DC14" i="8"/>
  <c r="DK14" i="8"/>
  <c r="DJ14" i="8"/>
  <c r="DD18" i="8"/>
  <c r="DH18" i="8"/>
  <c r="DL18" i="8"/>
  <c r="DE18" i="8"/>
  <c r="DI18" i="8"/>
  <c r="DM18" i="8"/>
  <c r="DJ18" i="8"/>
  <c r="DC18" i="8"/>
  <c r="DK18" i="8"/>
  <c r="DG18" i="8"/>
  <c r="DF18" i="8"/>
  <c r="DD22" i="8"/>
  <c r="DH22" i="8"/>
  <c r="DL22" i="8"/>
  <c r="DE22" i="8"/>
  <c r="DI22" i="8"/>
  <c r="DM22" i="8"/>
  <c r="DF22" i="8"/>
  <c r="DG22" i="8"/>
  <c r="DC22" i="8"/>
  <c r="DK22" i="8"/>
  <c r="DJ22" i="8"/>
  <c r="DD26" i="8"/>
  <c r="DH26" i="8"/>
  <c r="DL26" i="8"/>
  <c r="DG26" i="8"/>
  <c r="DM26" i="8"/>
  <c r="DC26" i="8"/>
  <c r="DI26" i="8"/>
  <c r="DF26" i="8"/>
  <c r="DK26" i="8"/>
  <c r="DJ26" i="8"/>
  <c r="DE26" i="8"/>
  <c r="DD30" i="8"/>
  <c r="DH30" i="8"/>
  <c r="DL30" i="8"/>
  <c r="DF30" i="8"/>
  <c r="DK30" i="8"/>
  <c r="DG30" i="8"/>
  <c r="DM30" i="8"/>
  <c r="DE30" i="8"/>
  <c r="DJ30" i="8"/>
  <c r="DI30" i="8"/>
  <c r="DC30" i="8"/>
  <c r="DF34" i="8"/>
  <c r="DJ34" i="8"/>
  <c r="DC34" i="8"/>
  <c r="DG34" i="8"/>
  <c r="DK34" i="8"/>
  <c r="DE34" i="8"/>
  <c r="DI34" i="8"/>
  <c r="DM34" i="8"/>
  <c r="DL34" i="8"/>
  <c r="DD34" i="8"/>
  <c r="DH34" i="8"/>
  <c r="DF38" i="8"/>
  <c r="DJ38" i="8"/>
  <c r="DG38" i="8"/>
  <c r="DK38" i="8"/>
  <c r="DE38" i="8"/>
  <c r="DI38" i="8"/>
  <c r="DM38" i="8"/>
  <c r="DC38" i="8"/>
  <c r="DD38" i="8"/>
  <c r="DH38" i="8"/>
  <c r="DL38" i="8"/>
  <c r="DD42" i="8"/>
  <c r="DH42" i="8"/>
  <c r="DL42" i="8"/>
  <c r="DE42" i="8"/>
  <c r="DI42" i="8"/>
  <c r="DM42" i="8"/>
  <c r="DJ42" i="8"/>
  <c r="DK42" i="8"/>
  <c r="DF42" i="8"/>
  <c r="DG42" i="8"/>
  <c r="DC42" i="8"/>
  <c r="DD46" i="8"/>
  <c r="DH46" i="8"/>
  <c r="DL46" i="8"/>
  <c r="DE46" i="8"/>
  <c r="DI46" i="8"/>
  <c r="DM46" i="8"/>
  <c r="DF46" i="8"/>
  <c r="DG46" i="8"/>
  <c r="DJ46" i="8"/>
  <c r="DC46" i="8"/>
  <c r="DK46" i="8"/>
  <c r="DD50" i="8"/>
  <c r="DH50" i="8"/>
  <c r="DL50" i="8"/>
  <c r="DE50" i="8"/>
  <c r="DI50" i="8"/>
  <c r="DM50" i="8"/>
  <c r="DJ50" i="8"/>
  <c r="DC50" i="8"/>
  <c r="DK50" i="8"/>
  <c r="DF50" i="8"/>
  <c r="DG50" i="8"/>
  <c r="DE5" i="8"/>
  <c r="H48" i="8"/>
  <c r="H40" i="8"/>
  <c r="H36" i="8"/>
  <c r="H52" i="8"/>
  <c r="H44" i="8"/>
  <c r="H32" i="8"/>
  <c r="H50" i="8"/>
  <c r="H46" i="8"/>
  <c r="H41" i="8"/>
  <c r="H30" i="8"/>
  <c r="H47" i="8"/>
  <c r="H39" i="8"/>
  <c r="H31" i="8"/>
  <c r="H13" i="8"/>
  <c r="H49" i="8"/>
  <c r="H38" i="8"/>
  <c r="H33" i="8"/>
  <c r="H42" i="8"/>
  <c r="H14" i="8"/>
  <c r="AI6" i="8"/>
  <c r="HH35" i="1"/>
  <c r="HH36" i="1"/>
  <c r="HH37" i="1"/>
  <c r="HH38" i="1"/>
  <c r="HH39" i="1"/>
  <c r="HH40" i="1"/>
  <c r="HH41" i="1"/>
  <c r="HH42" i="1"/>
  <c r="HH43" i="1"/>
  <c r="HH44" i="1"/>
  <c r="HH45" i="1"/>
  <c r="HH46" i="1"/>
  <c r="HH47" i="1"/>
  <c r="HH48" i="1"/>
  <c r="HH49" i="1"/>
  <c r="AG4" i="4"/>
  <c r="AI4" i="4"/>
  <c r="AH4" i="4"/>
  <c r="AJ4" i="4"/>
  <c r="AG5" i="4"/>
  <c r="AI5" i="4"/>
  <c r="AH5" i="4"/>
  <c r="AJ5" i="4"/>
  <c r="AG6" i="4"/>
  <c r="AI6" i="4"/>
  <c r="AH6" i="4"/>
  <c r="AJ6" i="4"/>
  <c r="AG7" i="4"/>
  <c r="AI7" i="4"/>
  <c r="AH7" i="4"/>
  <c r="AJ7" i="4"/>
  <c r="AG8" i="4"/>
  <c r="AI8" i="4"/>
  <c r="AH8" i="4"/>
  <c r="AJ8" i="4"/>
  <c r="AG9" i="4"/>
  <c r="AI9" i="4"/>
  <c r="AH9" i="4"/>
  <c r="AJ9" i="4"/>
  <c r="AG10" i="4"/>
  <c r="AI10" i="4"/>
  <c r="AH10" i="4"/>
  <c r="AJ10" i="4"/>
  <c r="AG11" i="4"/>
  <c r="AI11" i="4"/>
  <c r="AH11" i="4"/>
  <c r="AJ11" i="4"/>
  <c r="AG12" i="4"/>
  <c r="AI12" i="4"/>
  <c r="AH12" i="4"/>
  <c r="AJ12" i="4"/>
  <c r="AG13" i="4"/>
  <c r="AI13" i="4"/>
  <c r="AH13" i="4"/>
  <c r="AJ13" i="4"/>
  <c r="AG14" i="4"/>
  <c r="AI14" i="4"/>
  <c r="AH14" i="4"/>
  <c r="AJ14" i="4"/>
  <c r="AG15" i="4"/>
  <c r="AI15" i="4"/>
  <c r="AH15" i="4"/>
  <c r="AJ15" i="4"/>
  <c r="AG16" i="4"/>
  <c r="AI16" i="4"/>
  <c r="AH16" i="4"/>
  <c r="AJ16" i="4"/>
  <c r="AG17" i="4"/>
  <c r="AI17" i="4"/>
  <c r="AH17" i="4"/>
  <c r="AJ17" i="4"/>
  <c r="AG18" i="4"/>
  <c r="AI18" i="4"/>
  <c r="AH18" i="4"/>
  <c r="AJ18" i="4"/>
  <c r="AG19" i="4"/>
  <c r="AI19" i="4"/>
  <c r="AH19" i="4"/>
  <c r="AJ19" i="4"/>
  <c r="AG20" i="4"/>
  <c r="AI20" i="4"/>
  <c r="AH20" i="4"/>
  <c r="AJ20" i="4"/>
  <c r="AG21" i="4"/>
  <c r="AI21" i="4"/>
  <c r="AH21" i="4"/>
  <c r="AJ21" i="4"/>
  <c r="AG22" i="4"/>
  <c r="AI22" i="4"/>
  <c r="AH22" i="4"/>
  <c r="AJ22" i="4"/>
  <c r="AG23" i="4"/>
  <c r="AI23" i="4"/>
  <c r="AH23" i="4"/>
  <c r="AJ23" i="4"/>
  <c r="AG24" i="4"/>
  <c r="AI24" i="4"/>
  <c r="AH24" i="4"/>
  <c r="AJ24" i="4"/>
  <c r="AG25" i="4"/>
  <c r="AI25" i="4"/>
  <c r="AH25" i="4"/>
  <c r="AJ25" i="4"/>
  <c r="AG26" i="4"/>
  <c r="AI26" i="4"/>
  <c r="AH26" i="4"/>
  <c r="AJ26" i="4"/>
  <c r="AG27" i="4"/>
  <c r="AI27" i="4"/>
  <c r="AH27" i="4"/>
  <c r="AJ27" i="4"/>
  <c r="AG28" i="4"/>
  <c r="AI28" i="4"/>
  <c r="AH28" i="4"/>
  <c r="AJ28" i="4"/>
  <c r="AG29" i="4"/>
  <c r="AI29" i="4"/>
  <c r="AH29" i="4"/>
  <c r="AJ29" i="4"/>
  <c r="AG30" i="4"/>
  <c r="AI30" i="4"/>
  <c r="AH30" i="4"/>
  <c r="AJ30" i="4"/>
  <c r="AG31" i="4"/>
  <c r="AI31" i="4"/>
  <c r="AH31" i="4"/>
  <c r="AJ31" i="4"/>
  <c r="AG32" i="4"/>
  <c r="AI32" i="4"/>
  <c r="AH32" i="4"/>
  <c r="AJ32" i="4"/>
  <c r="AG33" i="4"/>
  <c r="AI33" i="4"/>
  <c r="AH33" i="4"/>
  <c r="AJ33" i="4"/>
  <c r="AG34" i="4"/>
  <c r="AI34" i="4"/>
  <c r="AH34" i="4"/>
  <c r="AJ34" i="4"/>
  <c r="AG35" i="4"/>
  <c r="AI35" i="4"/>
  <c r="AH35" i="4"/>
  <c r="AJ35" i="4"/>
  <c r="AG36" i="4"/>
  <c r="AI36" i="4"/>
  <c r="AH36" i="4"/>
  <c r="AJ36" i="4"/>
  <c r="AG37" i="4"/>
  <c r="AI37" i="4"/>
  <c r="AH37" i="4"/>
  <c r="AJ37" i="4"/>
  <c r="AG38" i="4"/>
  <c r="AI38" i="4"/>
  <c r="AH38" i="4"/>
  <c r="AJ38" i="4"/>
  <c r="AG39" i="4"/>
  <c r="AI39" i="4"/>
  <c r="AH39" i="4"/>
  <c r="AJ39" i="4"/>
  <c r="AG40" i="4"/>
  <c r="AI40" i="4"/>
  <c r="AH40" i="4"/>
  <c r="AJ40" i="4"/>
  <c r="AG41" i="4"/>
  <c r="AI41" i="4"/>
  <c r="AH41" i="4"/>
  <c r="AJ41" i="4"/>
  <c r="AG42" i="4"/>
  <c r="AG43" i="4"/>
  <c r="AI43" i="4"/>
  <c r="AH43" i="4"/>
  <c r="AJ43" i="4"/>
  <c r="AG44" i="4"/>
  <c r="AG45" i="4"/>
  <c r="AG46"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 i="4"/>
  <c r="AE5" i="4"/>
  <c r="AN4" i="1"/>
  <c r="AO4" i="1" s="1"/>
  <c r="AP4" i="1" s="1"/>
  <c r="AN5" i="1"/>
  <c r="AN6" i="1"/>
  <c r="AO6" i="1" s="1"/>
  <c r="AP6" i="1" s="1"/>
  <c r="AN7" i="1"/>
  <c r="AM7" i="1" s="1"/>
  <c r="AN8" i="1"/>
  <c r="AM8" i="1" s="1"/>
  <c r="AN9" i="1"/>
  <c r="AM9" i="1" s="1"/>
  <c r="AN10" i="1"/>
  <c r="AM10" i="1" s="1"/>
  <c r="AN11" i="1"/>
  <c r="AO11" i="1" s="1"/>
  <c r="AP11" i="1" s="1"/>
  <c r="AN12" i="1"/>
  <c r="AN13" i="1"/>
  <c r="AN14" i="1"/>
  <c r="AM14" i="1" s="1"/>
  <c r="AN15" i="1"/>
  <c r="AN16" i="1"/>
  <c r="AO16" i="1" s="1"/>
  <c r="AP16" i="1" s="1"/>
  <c r="AN17" i="1"/>
  <c r="AM17" i="1" s="1"/>
  <c r="AN18" i="1"/>
  <c r="AO18" i="1" s="1"/>
  <c r="AP18" i="1" s="1"/>
  <c r="AN19" i="1"/>
  <c r="AM19" i="1" s="1"/>
  <c r="AN20" i="1"/>
  <c r="AO20" i="1" s="1"/>
  <c r="AP20" i="1" s="1"/>
  <c r="AN21" i="1"/>
  <c r="AN22" i="1"/>
  <c r="AO22" i="1" s="1"/>
  <c r="AP22" i="1" s="1"/>
  <c r="AN23" i="1"/>
  <c r="AN24" i="1"/>
  <c r="AM24" i="1" s="1"/>
  <c r="AN25" i="1"/>
  <c r="AM25" i="1" s="1"/>
  <c r="AN26" i="1"/>
  <c r="AM26" i="1" s="1"/>
  <c r="AN27" i="1"/>
  <c r="AM27" i="1" s="1"/>
  <c r="AN28" i="1"/>
  <c r="AO28" i="1" s="1"/>
  <c r="AP28" i="1" s="1"/>
  <c r="AN29" i="1"/>
  <c r="AN30" i="1"/>
  <c r="AO30" i="1" s="1"/>
  <c r="AP30" i="1" s="1"/>
  <c r="AN31" i="1"/>
  <c r="AO31" i="1" s="1"/>
  <c r="AP31" i="1" s="1"/>
  <c r="AN32" i="1"/>
  <c r="AO32" i="1" s="1"/>
  <c r="AP32" i="1" s="1"/>
  <c r="AN33" i="1"/>
  <c r="AM33" i="1" s="1"/>
  <c r="AN34" i="1"/>
  <c r="AN35" i="1"/>
  <c r="AN36" i="1"/>
  <c r="AO36" i="1" s="1"/>
  <c r="AP36" i="1" s="1"/>
  <c r="AN37" i="1"/>
  <c r="AO37" i="1" s="1"/>
  <c r="AP37" i="1" s="1"/>
  <c r="AN38" i="1"/>
  <c r="AN39" i="1"/>
  <c r="AO39" i="1" s="1"/>
  <c r="AP39" i="1" s="1"/>
  <c r="AN40" i="1"/>
  <c r="AN41" i="1"/>
  <c r="AM41" i="1" s="1"/>
  <c r="AN42" i="1"/>
  <c r="AO42" i="1" s="1"/>
  <c r="AP42" i="1" s="1"/>
  <c r="AN43" i="1"/>
  <c r="AO43" i="1" s="1"/>
  <c r="AP43" i="1" s="1"/>
  <c r="AN44" i="1"/>
  <c r="AO44" i="1" s="1"/>
  <c r="AP44" i="1" s="1"/>
  <c r="AN45" i="1"/>
  <c r="AN46" i="1"/>
  <c r="AM46" i="1" s="1"/>
  <c r="AN47" i="1"/>
  <c r="AO47" i="1" s="1"/>
  <c r="AP47" i="1" s="1"/>
  <c r="AN48" i="1"/>
  <c r="AN49" i="1"/>
  <c r="AM49" i="1" s="1"/>
  <c r="AN50" i="1"/>
  <c r="AO50" i="1" s="1"/>
  <c r="AP50" i="1" s="1"/>
  <c r="AN51" i="1"/>
  <c r="AM51" i="1" s="1"/>
  <c r="AN52" i="1"/>
  <c r="AO52" i="1" s="1"/>
  <c r="AP52" i="1" s="1"/>
  <c r="AN53" i="1"/>
  <c r="AN54" i="1"/>
  <c r="AN55" i="1"/>
  <c r="AN56" i="1"/>
  <c r="AN57" i="1"/>
  <c r="AN58" i="1"/>
  <c r="AM58" i="1" s="1"/>
  <c r="AN59" i="1"/>
  <c r="AM59" i="1" s="1"/>
  <c r="AN60" i="1"/>
  <c r="AO60" i="1" s="1"/>
  <c r="AP60" i="1" s="1"/>
  <c r="AN61" i="1"/>
  <c r="AN62" i="1"/>
  <c r="AO62" i="1" s="1"/>
  <c r="AP62" i="1" s="1"/>
  <c r="AN63" i="1"/>
  <c r="AN64" i="1"/>
  <c r="AN65" i="1"/>
  <c r="AN66" i="1"/>
  <c r="AN67" i="1"/>
  <c r="AM67" i="1" s="1"/>
  <c r="AN68" i="1"/>
  <c r="AN69" i="1"/>
  <c r="AM69" i="1" s="1"/>
  <c r="AN70" i="1"/>
  <c r="AO70" i="1" s="1"/>
  <c r="AP70" i="1" s="1"/>
  <c r="AN71" i="1"/>
  <c r="AM71" i="1" s="1"/>
  <c r="AN72" i="1"/>
  <c r="AN73" i="1"/>
  <c r="AN74" i="1"/>
  <c r="AO74" i="1" s="1"/>
  <c r="AP74" i="1" s="1"/>
  <c r="AN75" i="1"/>
  <c r="AN76" i="1"/>
  <c r="AO76" i="1" s="1"/>
  <c r="AP76" i="1" s="1"/>
  <c r="AN77" i="1"/>
  <c r="AM77" i="1" s="1"/>
  <c r="AN78" i="1"/>
  <c r="AM78" i="1" s="1"/>
  <c r="AN79" i="1"/>
  <c r="AO79" i="1" s="1"/>
  <c r="AP79" i="1" s="1"/>
  <c r="AN80" i="1"/>
  <c r="AO80" i="1" s="1"/>
  <c r="AP80" i="1" s="1"/>
  <c r="AN81" i="1"/>
  <c r="AN82" i="1"/>
  <c r="AN83" i="1"/>
  <c r="AN84" i="1"/>
  <c r="AN85" i="1"/>
  <c r="AN86" i="1"/>
  <c r="AN87" i="1"/>
  <c r="AM87" i="1" s="1"/>
  <c r="AN88" i="1"/>
  <c r="AM88" i="1" s="1"/>
  <c r="AN89" i="1"/>
  <c r="AN90" i="1"/>
  <c r="AM90" i="1" s="1"/>
  <c r="AN91" i="1"/>
  <c r="AM91" i="1" s="1"/>
  <c r="AN92" i="1"/>
  <c r="AN93" i="1"/>
  <c r="AN94" i="1"/>
  <c r="AN95" i="1"/>
  <c r="AM95" i="1" s="1"/>
  <c r="AN96" i="1"/>
  <c r="AO96" i="1" s="1"/>
  <c r="AP96" i="1" s="1"/>
  <c r="AN97" i="1"/>
  <c r="AO97" i="1" s="1"/>
  <c r="AP97" i="1" s="1"/>
  <c r="AN98" i="1"/>
  <c r="AN99" i="1"/>
  <c r="AN100" i="1"/>
  <c r="AO100" i="1" s="1"/>
  <c r="AP100" i="1" s="1"/>
  <c r="AN101" i="1"/>
  <c r="AN102" i="1"/>
  <c r="AN103" i="1"/>
  <c r="AO103" i="1" s="1"/>
  <c r="AP103" i="1" s="1"/>
  <c r="AN104" i="1"/>
  <c r="AN105" i="1"/>
  <c r="AN106" i="1"/>
  <c r="AM106" i="1" s="1"/>
  <c r="AN107" i="1"/>
  <c r="AO107" i="1" s="1"/>
  <c r="AP107" i="1" s="1"/>
  <c r="AN108" i="1"/>
  <c r="AM108" i="1" s="1"/>
  <c r="AN109" i="1"/>
  <c r="AM109" i="1" s="1"/>
  <c r="AN110" i="1"/>
  <c r="AM110" i="1" s="1"/>
  <c r="AN111" i="1"/>
  <c r="AM111" i="1" s="1"/>
  <c r="AN112" i="1"/>
  <c r="AO112" i="1" s="1"/>
  <c r="AP112" i="1" s="1"/>
  <c r="AN113" i="1"/>
  <c r="AN114" i="1"/>
  <c r="AN115" i="1"/>
  <c r="AN116" i="1"/>
  <c r="AO116" i="1" s="1"/>
  <c r="AP116" i="1" s="1"/>
  <c r="AN117" i="1"/>
  <c r="AN118" i="1"/>
  <c r="AO118" i="1" s="1"/>
  <c r="AP118" i="1" s="1"/>
  <c r="AN119" i="1"/>
  <c r="AM119" i="1" s="1"/>
  <c r="AN120" i="1"/>
  <c r="AO120" i="1" s="1"/>
  <c r="AP120" i="1" s="1"/>
  <c r="AN121" i="1"/>
  <c r="AO121" i="1" s="1"/>
  <c r="AP121" i="1" s="1"/>
  <c r="AN122" i="1"/>
  <c r="AO122" i="1" s="1"/>
  <c r="AP122" i="1" s="1"/>
  <c r="AN123" i="1"/>
  <c r="AM123" i="1" s="1"/>
  <c r="AN124" i="1"/>
  <c r="AN125" i="1"/>
  <c r="AN126" i="1"/>
  <c r="AM126" i="1" s="1"/>
  <c r="AN127" i="1"/>
  <c r="AM127" i="1" s="1"/>
  <c r="AN128" i="1"/>
  <c r="AO128" i="1" s="1"/>
  <c r="AP128" i="1" s="1"/>
  <c r="AN129" i="1"/>
  <c r="AN130" i="1"/>
  <c r="AN131" i="1"/>
  <c r="AN132" i="1"/>
  <c r="AN133" i="1"/>
  <c r="AN134" i="1"/>
  <c r="AO134" i="1" s="1"/>
  <c r="AP134" i="1" s="1"/>
  <c r="AN135" i="1"/>
  <c r="AM135" i="1" s="1"/>
  <c r="AN136" i="1"/>
  <c r="AM136" i="1" s="1"/>
  <c r="AN137" i="1"/>
  <c r="AM137" i="1" s="1"/>
  <c r="AN138" i="1"/>
  <c r="AM138" i="1" s="1"/>
  <c r="AN139" i="1"/>
  <c r="AM139" i="1" s="1"/>
  <c r="AN140" i="1"/>
  <c r="AN141" i="1"/>
  <c r="AN142" i="1"/>
  <c r="AM142" i="1" s="1"/>
  <c r="AN143" i="1"/>
  <c r="AN144" i="1"/>
  <c r="AO144" i="1" s="1"/>
  <c r="AP144" i="1" s="1"/>
  <c r="AN145" i="1"/>
  <c r="AM145" i="1" s="1"/>
  <c r="AN146" i="1"/>
  <c r="AN147" i="1"/>
  <c r="AM147" i="1" s="1"/>
  <c r="AN148" i="1"/>
  <c r="AN149" i="1"/>
  <c r="AN150" i="1"/>
  <c r="AO150" i="1" s="1"/>
  <c r="AP150" i="1" s="1"/>
  <c r="AN151" i="1"/>
  <c r="AN152" i="1"/>
  <c r="AN153" i="1"/>
  <c r="AM153" i="1" s="1"/>
  <c r="AN154" i="1"/>
  <c r="AM154" i="1" s="1"/>
  <c r="AN155" i="1"/>
  <c r="AM155" i="1" s="1"/>
  <c r="AN156" i="1"/>
  <c r="AN157" i="1"/>
  <c r="AN158" i="1"/>
  <c r="AN159" i="1"/>
  <c r="AN160" i="1"/>
  <c r="AM160" i="1" s="1"/>
  <c r="AN161" i="1"/>
  <c r="AM161" i="1" s="1"/>
  <c r="AN162" i="1"/>
  <c r="AN163" i="1"/>
  <c r="AN164" i="1"/>
  <c r="AO164" i="1" s="1"/>
  <c r="AP164" i="1" s="1"/>
  <c r="AN165" i="1"/>
  <c r="AO165" i="1" s="1"/>
  <c r="AP165" i="1" s="1"/>
  <c r="AN166" i="1"/>
  <c r="AN167" i="1"/>
  <c r="AM167" i="1" s="1"/>
  <c r="AN168" i="1"/>
  <c r="AN169" i="1"/>
  <c r="AM169" i="1" s="1"/>
  <c r="AN170" i="1"/>
  <c r="AM170" i="1" s="1"/>
  <c r="AN171" i="1"/>
  <c r="AN172" i="1"/>
  <c r="AN173" i="1"/>
  <c r="AO173" i="1" s="1"/>
  <c r="AP173" i="1" s="1"/>
  <c r="AN174" i="1"/>
  <c r="AM174" i="1" s="1"/>
  <c r="AN175" i="1"/>
  <c r="AM175" i="1" s="1"/>
  <c r="AN176" i="1"/>
  <c r="AN177" i="1"/>
  <c r="AN178" i="1"/>
  <c r="AO178" i="1" s="1"/>
  <c r="AP178" i="1" s="1"/>
  <c r="AN179" i="1"/>
  <c r="AM179" i="1" s="1"/>
  <c r="AN180" i="1"/>
  <c r="AO180" i="1" s="1"/>
  <c r="AP180" i="1" s="1"/>
  <c r="AN181" i="1"/>
  <c r="AO181" i="1" s="1"/>
  <c r="AP181" i="1" s="1"/>
  <c r="AN182" i="1"/>
  <c r="AO182" i="1" s="1"/>
  <c r="AP182" i="1" s="1"/>
  <c r="AN183" i="1"/>
  <c r="AN184" i="1"/>
  <c r="AN185" i="1"/>
  <c r="AM185" i="1" s="1"/>
  <c r="AN186" i="1"/>
  <c r="AO186" i="1" s="1"/>
  <c r="AP186" i="1" s="1"/>
  <c r="AN187" i="1"/>
  <c r="AM187" i="1" s="1"/>
  <c r="AN188" i="1"/>
  <c r="AO188" i="1" s="1"/>
  <c r="AP188" i="1" s="1"/>
  <c r="AN189" i="1"/>
  <c r="AO189" i="1" s="1"/>
  <c r="AP189" i="1" s="1"/>
  <c r="AN190" i="1"/>
  <c r="AO190" i="1" s="1"/>
  <c r="AP190" i="1" s="1"/>
  <c r="AN191" i="1"/>
  <c r="AO191" i="1" s="1"/>
  <c r="AP191" i="1" s="1"/>
  <c r="AN192" i="1"/>
  <c r="AN193" i="1"/>
  <c r="AM193" i="1" s="1"/>
  <c r="AN194" i="1"/>
  <c r="AN195" i="1"/>
  <c r="AN196" i="1"/>
  <c r="AM196" i="1" s="1"/>
  <c r="AN197" i="1"/>
  <c r="AN198" i="1"/>
  <c r="AN199" i="1"/>
  <c r="AO199" i="1" s="1"/>
  <c r="AP199" i="1" s="1"/>
  <c r="AN200" i="1"/>
  <c r="AO200" i="1" s="1"/>
  <c r="AP200" i="1" s="1"/>
  <c r="AN201" i="1"/>
  <c r="AN202" i="1"/>
  <c r="AM202" i="1" s="1"/>
  <c r="AN203" i="1"/>
  <c r="AO203" i="1" s="1"/>
  <c r="AP203" i="1" s="1"/>
  <c r="AN204" i="1"/>
  <c r="AN205" i="1"/>
  <c r="AN206" i="1"/>
  <c r="AM206" i="1" s="1"/>
  <c r="AN207" i="1"/>
  <c r="AN208" i="1"/>
  <c r="AN209" i="1"/>
  <c r="AN210" i="1"/>
  <c r="AN211" i="1"/>
  <c r="AM211" i="1" s="1"/>
  <c r="AN212" i="1"/>
  <c r="AN213" i="1"/>
  <c r="AM213" i="1" s="1"/>
  <c r="AN214" i="1"/>
  <c r="AM214" i="1" s="1"/>
  <c r="AN215" i="1"/>
  <c r="AM215" i="1" s="1"/>
  <c r="AN216" i="1"/>
  <c r="AO216" i="1" s="1"/>
  <c r="AP216" i="1" s="1"/>
  <c r="AN217" i="1"/>
  <c r="AN218" i="1"/>
  <c r="AO218" i="1" s="1"/>
  <c r="AP218" i="1" s="1"/>
  <c r="AN219" i="1"/>
  <c r="AM219" i="1" s="1"/>
  <c r="AN220" i="1"/>
  <c r="AO220" i="1" s="1"/>
  <c r="AP220" i="1" s="1"/>
  <c r="AN221" i="1"/>
  <c r="AM221" i="1" s="1"/>
  <c r="AN222" i="1"/>
  <c r="AM222" i="1" s="1"/>
  <c r="AN223" i="1"/>
  <c r="AM223" i="1" s="1"/>
  <c r="AN224" i="1"/>
  <c r="AN225" i="1"/>
  <c r="AO225" i="1" s="1"/>
  <c r="AP225" i="1" s="1"/>
  <c r="AN226" i="1"/>
  <c r="AN227" i="1"/>
  <c r="AN228" i="1"/>
  <c r="AO228" i="1" s="1"/>
  <c r="AP228" i="1" s="1"/>
  <c r="AN229" i="1"/>
  <c r="AM229" i="1" s="1"/>
  <c r="AN230" i="1"/>
  <c r="AM230" i="1" s="1"/>
  <c r="AN231" i="1"/>
  <c r="AM231" i="1" s="1"/>
  <c r="AN232" i="1"/>
  <c r="AO232" i="1" s="1"/>
  <c r="AP232" i="1" s="1"/>
  <c r="AN233" i="1"/>
  <c r="AN234" i="1"/>
  <c r="AM234" i="1" s="1"/>
  <c r="AN235" i="1"/>
  <c r="AM235" i="1" s="1"/>
  <c r="AN236" i="1"/>
  <c r="AN237" i="1"/>
  <c r="AN238" i="1"/>
  <c r="AM238" i="1" s="1"/>
  <c r="AN239" i="1"/>
  <c r="AO239" i="1" s="1"/>
  <c r="AP239" i="1" s="1"/>
  <c r="AN240" i="1"/>
  <c r="AO240" i="1" s="1"/>
  <c r="AP240" i="1" s="1"/>
  <c r="AN241" i="1"/>
  <c r="AM241" i="1" s="1"/>
  <c r="AN242" i="1"/>
  <c r="AO242" i="1" s="1"/>
  <c r="AP242" i="1" s="1"/>
  <c r="AN243" i="1"/>
  <c r="AM243" i="1" s="1"/>
  <c r="AN244" i="1"/>
  <c r="AM244" i="1" s="1"/>
  <c r="AN245" i="1"/>
  <c r="AO245" i="1" s="1"/>
  <c r="AP245" i="1" s="1"/>
  <c r="AN246" i="1"/>
  <c r="AM246" i="1" s="1"/>
  <c r="AN247" i="1"/>
  <c r="AN248" i="1"/>
  <c r="AN249" i="1"/>
  <c r="AM249" i="1" s="1"/>
  <c r="AN250" i="1"/>
  <c r="AM250" i="1" s="1"/>
  <c r="AN251" i="1"/>
  <c r="AO251" i="1" s="1"/>
  <c r="AP251" i="1" s="1"/>
  <c r="AN252" i="1"/>
  <c r="AN253" i="1"/>
  <c r="AN254" i="1"/>
  <c r="AM254" i="1" s="1"/>
  <c r="AN255" i="1"/>
  <c r="AN256" i="1"/>
  <c r="AN257" i="1"/>
  <c r="AM257" i="1" s="1"/>
  <c r="AN258" i="1"/>
  <c r="AN259" i="1"/>
  <c r="AO259" i="1" s="1"/>
  <c r="AP259" i="1" s="1"/>
  <c r="AN260" i="1"/>
  <c r="AO260" i="1" s="1"/>
  <c r="AP260" i="1" s="1"/>
  <c r="AN261" i="1"/>
  <c r="AM261" i="1" s="1"/>
  <c r="AN262" i="1"/>
  <c r="AO262" i="1" s="1"/>
  <c r="AP262" i="1" s="1"/>
  <c r="AN263" i="1"/>
  <c r="AO263" i="1" s="1"/>
  <c r="AP263" i="1" s="1"/>
  <c r="AN264" i="1"/>
  <c r="AN265" i="1"/>
  <c r="AM265" i="1" s="1"/>
  <c r="AN266" i="1"/>
  <c r="AO266" i="1" s="1"/>
  <c r="AP266" i="1" s="1"/>
  <c r="AN267" i="1"/>
  <c r="AN268" i="1"/>
  <c r="AO268" i="1" s="1"/>
  <c r="AP268" i="1" s="1"/>
  <c r="AN269" i="1"/>
  <c r="AM269" i="1" s="1"/>
  <c r="AN270" i="1"/>
  <c r="AM270" i="1" s="1"/>
  <c r="AN271" i="1"/>
  <c r="AM271" i="1" s="1"/>
  <c r="AN272" i="1"/>
  <c r="AN273" i="1"/>
  <c r="AM273" i="1" s="1"/>
  <c r="AN274" i="1"/>
  <c r="AN275" i="1"/>
  <c r="AN276" i="1"/>
  <c r="AO276" i="1" s="1"/>
  <c r="AP276" i="1" s="1"/>
  <c r="AN277" i="1"/>
  <c r="AN278" i="1"/>
  <c r="AO278" i="1" s="1"/>
  <c r="AP278" i="1" s="1"/>
  <c r="AN279" i="1"/>
  <c r="AO279" i="1" s="1"/>
  <c r="AP279" i="1" s="1"/>
  <c r="AN280" i="1"/>
  <c r="AM280" i="1" s="1"/>
  <c r="AN281" i="1"/>
  <c r="AM281" i="1" s="1"/>
  <c r="AN282" i="1"/>
  <c r="AN283" i="1"/>
  <c r="AM283" i="1" s="1"/>
  <c r="AN284" i="1"/>
  <c r="AM284" i="1" s="1"/>
  <c r="AN285" i="1"/>
  <c r="AM285" i="1" s="1"/>
  <c r="AN286" i="1"/>
  <c r="AN287" i="1"/>
  <c r="AO287" i="1" s="1"/>
  <c r="AP287" i="1" s="1"/>
  <c r="AN288" i="1"/>
  <c r="AN289" i="1"/>
  <c r="AM289" i="1" s="1"/>
  <c r="AN290" i="1"/>
  <c r="AN291" i="1"/>
  <c r="AM291" i="1" s="1"/>
  <c r="AN292" i="1"/>
  <c r="AM292" i="1" s="1"/>
  <c r="AN293" i="1"/>
  <c r="AM293" i="1" s="1"/>
  <c r="AN294" i="1"/>
  <c r="AN295" i="1"/>
  <c r="AM295" i="1" s="1"/>
  <c r="AN296" i="1"/>
  <c r="AM296" i="1" s="1"/>
  <c r="AN297" i="1"/>
  <c r="AM297" i="1" s="1"/>
  <c r="AN298" i="1"/>
  <c r="AN299" i="1"/>
  <c r="AM299" i="1" s="1"/>
  <c r="AN300" i="1"/>
  <c r="AM300" i="1" s="1"/>
  <c r="AN301" i="1"/>
  <c r="AM301" i="1" s="1"/>
  <c r="AN302" i="1"/>
  <c r="AN303" i="1"/>
  <c r="AN304" i="1"/>
  <c r="AO304" i="1" s="1"/>
  <c r="AP304" i="1" s="1"/>
  <c r="AN305" i="1"/>
  <c r="AM305" i="1" s="1"/>
  <c r="AN306" i="1"/>
  <c r="AM306" i="1" s="1"/>
  <c r="AN307" i="1"/>
  <c r="AM307" i="1" s="1"/>
  <c r="AN308" i="1"/>
  <c r="AM308" i="1" s="1"/>
  <c r="AN309" i="1"/>
  <c r="AM309" i="1" s="1"/>
  <c r="AN310" i="1"/>
  <c r="AN311" i="1"/>
  <c r="AM311" i="1" s="1"/>
  <c r="AN312" i="1"/>
  <c r="AM312" i="1" s="1"/>
  <c r="AN313" i="1"/>
  <c r="AM313" i="1" s="1"/>
  <c r="AN314" i="1"/>
  <c r="AN315" i="1"/>
  <c r="AM315" i="1" s="1"/>
  <c r="AN316" i="1"/>
  <c r="AM316" i="1" s="1"/>
  <c r="AN317" i="1"/>
  <c r="AN318" i="1"/>
  <c r="AO318" i="1" s="1"/>
  <c r="AP318" i="1" s="1"/>
  <c r="AN319" i="1"/>
  <c r="AM319" i="1" s="1"/>
  <c r="AN320" i="1"/>
  <c r="AN321" i="1"/>
  <c r="AM321" i="1" s="1"/>
  <c r="AN322" i="1"/>
  <c r="AM322" i="1" s="1"/>
  <c r="AN323" i="1"/>
  <c r="AO323" i="1" s="1"/>
  <c r="AP323" i="1" s="1"/>
  <c r="AN324" i="1"/>
  <c r="AM324" i="1" s="1"/>
  <c r="AN325" i="1"/>
  <c r="AM325" i="1" s="1"/>
  <c r="AN326" i="1"/>
  <c r="AN327" i="1"/>
  <c r="AM327" i="1" s="1"/>
  <c r="AN328" i="1"/>
  <c r="AM328" i="1" s="1"/>
  <c r="AN329" i="1"/>
  <c r="AM329" i="1" s="1"/>
  <c r="AN330" i="1"/>
  <c r="AO330" i="1" s="1"/>
  <c r="AP330" i="1" s="1"/>
  <c r="AN331" i="1"/>
  <c r="AM331" i="1" s="1"/>
  <c r="AN332" i="1"/>
  <c r="AM332" i="1" s="1"/>
  <c r="AN333" i="1"/>
  <c r="AM333" i="1" s="1"/>
  <c r="AN334" i="1"/>
  <c r="AN335" i="1"/>
  <c r="AM335" i="1" s="1"/>
  <c r="AN336" i="1"/>
  <c r="AN337" i="1"/>
  <c r="AM337" i="1" s="1"/>
  <c r="AN338" i="1"/>
  <c r="AN339" i="1"/>
  <c r="AM339" i="1" s="1"/>
  <c r="AN340" i="1"/>
  <c r="AO340" i="1" s="1"/>
  <c r="AP340" i="1" s="1"/>
  <c r="AN341" i="1"/>
  <c r="AM341" i="1" s="1"/>
  <c r="AN342" i="1"/>
  <c r="AN343" i="1"/>
  <c r="AO343" i="1" s="1"/>
  <c r="AP343" i="1" s="1"/>
  <c r="AN344" i="1"/>
  <c r="AM344" i="1" s="1"/>
  <c r="AN345" i="1"/>
  <c r="AM345" i="1" s="1"/>
  <c r="AN346" i="1"/>
  <c r="AO346" i="1" s="1"/>
  <c r="AP346" i="1" s="1"/>
  <c r="AN347" i="1"/>
  <c r="AM347" i="1" s="1"/>
  <c r="AN348" i="1"/>
  <c r="AN349" i="1"/>
  <c r="AN350" i="1"/>
  <c r="AO350" i="1" s="1"/>
  <c r="AP350" i="1" s="1"/>
  <c r="AN351" i="1"/>
  <c r="AO351" i="1" s="1"/>
  <c r="AP351" i="1" s="1"/>
  <c r="AN352" i="1"/>
  <c r="AO352" i="1" s="1"/>
  <c r="AP352" i="1" s="1"/>
  <c r="AN353" i="1"/>
  <c r="AN354" i="1"/>
  <c r="AN355" i="1"/>
  <c r="AO355" i="1" s="1"/>
  <c r="AP355" i="1" s="1"/>
  <c r="AN356" i="1"/>
  <c r="AM356" i="1" s="1"/>
  <c r="AN357" i="1"/>
  <c r="AM357" i="1" s="1"/>
  <c r="AN358" i="1"/>
  <c r="AN359" i="1"/>
  <c r="AM359" i="1" s="1"/>
  <c r="AN360" i="1"/>
  <c r="AM360" i="1" s="1"/>
  <c r="AN361" i="1"/>
  <c r="AM361" i="1" s="1"/>
  <c r="AN362" i="1"/>
  <c r="AN363" i="1"/>
  <c r="AM363" i="1" s="1"/>
  <c r="AN364" i="1"/>
  <c r="AM364" i="1" s="1"/>
  <c r="AN365" i="1"/>
  <c r="AM365" i="1" s="1"/>
  <c r="AN366" i="1"/>
  <c r="AM366" i="1" s="1"/>
  <c r="AN367" i="1"/>
  <c r="AM367" i="1" s="1"/>
  <c r="AN368" i="1"/>
  <c r="AO368" i="1" s="1"/>
  <c r="AP368" i="1" s="1"/>
  <c r="AN369" i="1"/>
  <c r="AM369" i="1" s="1"/>
  <c r="AN370" i="1"/>
  <c r="AN371" i="1"/>
  <c r="AO371" i="1" s="1"/>
  <c r="AP371" i="1" s="1"/>
  <c r="AN372" i="1"/>
  <c r="AM372" i="1" s="1"/>
  <c r="AN373" i="1"/>
  <c r="AM373" i="1" s="1"/>
  <c r="AN374" i="1"/>
  <c r="AM374" i="1" s="1"/>
  <c r="AN375" i="1"/>
  <c r="AM375" i="1" s="1"/>
  <c r="AN376" i="1"/>
  <c r="AM376" i="1" s="1"/>
  <c r="AN377" i="1"/>
  <c r="AM377" i="1" s="1"/>
  <c r="AN378" i="1"/>
  <c r="AN379" i="1"/>
  <c r="AM379" i="1" s="1"/>
  <c r="AN380" i="1"/>
  <c r="AN381" i="1"/>
  <c r="AN382" i="1"/>
  <c r="AO382" i="1" s="1"/>
  <c r="AP382" i="1" s="1"/>
  <c r="AN383" i="1"/>
  <c r="AO383" i="1" s="1"/>
  <c r="AP383" i="1" s="1"/>
  <c r="AN384" i="1"/>
  <c r="AO384" i="1" s="1"/>
  <c r="AP384" i="1" s="1"/>
  <c r="AN385" i="1"/>
  <c r="AN386" i="1"/>
  <c r="AN387" i="1"/>
  <c r="AM387" i="1" s="1"/>
  <c r="AN388" i="1"/>
  <c r="AO388" i="1" s="1"/>
  <c r="AP388" i="1" s="1"/>
  <c r="AN389" i="1"/>
  <c r="AM389" i="1" s="1"/>
  <c r="AN390" i="1"/>
  <c r="AM390" i="1" s="1"/>
  <c r="AN391" i="1"/>
  <c r="AM391" i="1" s="1"/>
  <c r="AN392" i="1"/>
  <c r="AM392" i="1" s="1"/>
  <c r="AN393" i="1"/>
  <c r="AM393" i="1" s="1"/>
  <c r="AN394" i="1"/>
  <c r="AN395" i="1"/>
  <c r="AN396" i="1"/>
  <c r="AM396" i="1" s="1"/>
  <c r="AN397" i="1"/>
  <c r="AM397" i="1" s="1"/>
  <c r="AN398" i="1"/>
  <c r="AM398" i="1" s="1"/>
  <c r="AN399" i="1"/>
  <c r="AM399" i="1" s="1"/>
  <c r="AN400" i="1"/>
  <c r="AM400" i="1" s="1"/>
  <c r="AN401" i="1"/>
  <c r="AM401" i="1" s="1"/>
  <c r="AN402" i="1"/>
  <c r="AN403" i="1"/>
  <c r="AM403" i="1" s="1"/>
  <c r="AN404" i="1"/>
  <c r="AM404" i="1" s="1"/>
  <c r="AN405" i="1"/>
  <c r="AM405" i="1" s="1"/>
  <c r="AN406" i="1"/>
  <c r="AM406" i="1" s="1"/>
  <c r="AN407" i="1"/>
  <c r="AM407" i="1" s="1"/>
  <c r="AN408" i="1"/>
  <c r="AM408" i="1" s="1"/>
  <c r="AN409" i="1"/>
  <c r="AM409" i="1" s="1"/>
  <c r="AN410" i="1"/>
  <c r="AN411" i="1"/>
  <c r="AM411" i="1" s="1"/>
  <c r="AN412" i="1"/>
  <c r="AO412" i="1" s="1"/>
  <c r="AP412" i="1" s="1"/>
  <c r="AN413" i="1"/>
  <c r="AM413" i="1" s="1"/>
  <c r="AN414" i="1"/>
  <c r="AN415" i="1"/>
  <c r="AO415" i="1" s="1"/>
  <c r="AP415" i="1" s="1"/>
  <c r="AN416" i="1"/>
  <c r="AM416" i="1" s="1"/>
  <c r="AN417" i="1"/>
  <c r="AN418" i="1"/>
  <c r="AO418" i="1" s="1"/>
  <c r="AP418" i="1" s="1"/>
  <c r="AN419" i="1"/>
  <c r="AO419" i="1" s="1"/>
  <c r="AP419" i="1" s="1"/>
  <c r="AN420" i="1"/>
  <c r="AO420" i="1" s="1"/>
  <c r="AP420" i="1" s="1"/>
  <c r="AN421" i="1"/>
  <c r="AN422" i="1"/>
  <c r="AO422" i="1" s="1"/>
  <c r="AP422" i="1" s="1"/>
  <c r="AN423" i="1"/>
  <c r="AO423" i="1" s="1"/>
  <c r="AP423" i="1" s="1"/>
  <c r="AN424" i="1"/>
  <c r="AO424" i="1" s="1"/>
  <c r="AP424" i="1" s="1"/>
  <c r="AN425" i="1"/>
  <c r="AN426" i="1"/>
  <c r="AN427" i="1"/>
  <c r="AO427" i="1" s="1"/>
  <c r="AP427" i="1" s="1"/>
  <c r="AN428" i="1"/>
  <c r="AO428" i="1" s="1"/>
  <c r="AP428" i="1" s="1"/>
  <c r="AN429" i="1"/>
  <c r="AM429" i="1" s="1"/>
  <c r="AN430" i="1"/>
  <c r="AN431" i="1"/>
  <c r="AM431" i="1" s="1"/>
  <c r="AN432" i="1"/>
  <c r="AM432" i="1" s="1"/>
  <c r="AN433" i="1"/>
  <c r="AM433" i="1" s="1"/>
  <c r="AN434" i="1"/>
  <c r="AM434" i="1" s="1"/>
  <c r="AN435" i="1"/>
  <c r="AO435" i="1" s="1"/>
  <c r="AP435" i="1" s="1"/>
  <c r="AN436" i="1"/>
  <c r="AM436" i="1" s="1"/>
  <c r="AN437" i="1"/>
  <c r="AM437" i="1" s="1"/>
  <c r="AN438" i="1"/>
  <c r="AN439" i="1"/>
  <c r="AM439" i="1" s="1"/>
  <c r="AN440" i="1"/>
  <c r="AM440" i="1" s="1"/>
  <c r="AN441" i="1"/>
  <c r="AM441" i="1" s="1"/>
  <c r="AN442" i="1"/>
  <c r="AN443" i="1"/>
  <c r="AM443" i="1" s="1"/>
  <c r="AN444" i="1"/>
  <c r="AO444" i="1" s="1"/>
  <c r="AP444" i="1" s="1"/>
  <c r="AN445" i="1"/>
  <c r="AM445" i="1" s="1"/>
  <c r="AN446" i="1"/>
  <c r="AN447" i="1"/>
  <c r="AM447" i="1" s="1"/>
  <c r="AN448" i="1"/>
  <c r="AM448" i="1" s="1"/>
  <c r="AN449" i="1"/>
  <c r="AM449" i="1" s="1"/>
  <c r="AN450" i="1"/>
  <c r="AN451" i="1"/>
  <c r="AM451" i="1" s="1"/>
  <c r="AN452" i="1"/>
  <c r="AM452" i="1" s="1"/>
  <c r="AN453" i="1"/>
  <c r="AM453" i="1" s="1"/>
  <c r="AN454" i="1"/>
  <c r="AN455" i="1"/>
  <c r="AM455" i="1" s="1"/>
  <c r="AN456" i="1"/>
  <c r="AO456" i="1" s="1"/>
  <c r="AP456" i="1" s="1"/>
  <c r="AN457" i="1"/>
  <c r="AM457" i="1" s="1"/>
  <c r="AN458" i="1"/>
  <c r="AN459" i="1"/>
  <c r="AO459" i="1" s="1"/>
  <c r="AP459" i="1" s="1"/>
  <c r="AN460" i="1"/>
  <c r="AO460" i="1" s="1"/>
  <c r="AP460" i="1" s="1"/>
  <c r="AN461" i="1"/>
  <c r="AN462" i="1"/>
  <c r="AO462" i="1" s="1"/>
  <c r="AP462" i="1" s="1"/>
  <c r="AN463" i="1"/>
  <c r="AO463" i="1" s="1"/>
  <c r="AP463" i="1" s="1"/>
  <c r="AN464" i="1"/>
  <c r="AO464" i="1" s="1"/>
  <c r="AP464" i="1" s="1"/>
  <c r="AN465" i="1"/>
  <c r="AN466" i="1"/>
  <c r="AN467" i="1"/>
  <c r="AN468" i="1"/>
  <c r="AM468" i="1" s="1"/>
  <c r="AN469" i="1"/>
  <c r="AM469" i="1" s="1"/>
  <c r="AN470" i="1"/>
  <c r="AN471" i="1"/>
  <c r="AM471" i="1" s="1"/>
  <c r="AN472" i="1"/>
  <c r="AM472" i="1" s="1"/>
  <c r="AN473" i="1"/>
  <c r="AM473" i="1" s="1"/>
  <c r="AN474" i="1"/>
  <c r="AN475" i="1"/>
  <c r="AM475" i="1" s="1"/>
  <c r="AN476" i="1"/>
  <c r="AO476" i="1" s="1"/>
  <c r="AP476" i="1" s="1"/>
  <c r="AN477" i="1"/>
  <c r="AM477" i="1" s="1"/>
  <c r="AN478" i="1"/>
  <c r="AM478" i="1" s="1"/>
  <c r="AN479" i="1"/>
  <c r="AM479" i="1" s="1"/>
  <c r="AN480" i="1"/>
  <c r="AM480" i="1" s="1"/>
  <c r="AN481" i="1"/>
  <c r="AM481" i="1" s="1"/>
  <c r="AN482" i="1"/>
  <c r="AN483" i="1"/>
  <c r="AM483" i="1" s="1"/>
  <c r="AN484" i="1"/>
  <c r="AM484" i="1" s="1"/>
  <c r="AN485" i="1"/>
  <c r="AM485" i="1" s="1"/>
  <c r="AN486" i="1"/>
  <c r="AM486" i="1" s="1"/>
  <c r="AN487" i="1"/>
  <c r="AM487" i="1" s="1"/>
  <c r="AN488" i="1"/>
  <c r="AM488" i="1" s="1"/>
  <c r="AN489" i="1"/>
  <c r="AM489" i="1" s="1"/>
  <c r="AN490" i="1"/>
  <c r="AN491" i="1"/>
  <c r="AM491" i="1" s="1"/>
  <c r="AN492" i="1"/>
  <c r="AM492" i="1" s="1"/>
  <c r="AN493" i="1"/>
  <c r="AM493" i="1" s="1"/>
  <c r="AN494" i="1"/>
  <c r="AN495" i="1"/>
  <c r="AM495" i="1" s="1"/>
  <c r="AN496" i="1"/>
  <c r="AM496" i="1" s="1"/>
  <c r="AN497" i="1"/>
  <c r="AM497" i="1" s="1"/>
  <c r="AN498" i="1"/>
  <c r="AN499" i="1"/>
  <c r="AM499" i="1" s="1"/>
  <c r="AN500" i="1"/>
  <c r="AM500" i="1" s="1"/>
  <c r="AN501" i="1"/>
  <c r="AM501" i="1" s="1"/>
  <c r="AN502" i="1"/>
  <c r="AN503" i="1"/>
  <c r="AO503" i="1" s="1"/>
  <c r="AP503" i="1" s="1"/>
  <c r="AN504" i="1"/>
  <c r="AO504" i="1" s="1"/>
  <c r="AP504" i="1" s="1"/>
  <c r="AN505" i="1"/>
  <c r="AM505" i="1" s="1"/>
  <c r="AN506" i="1"/>
  <c r="AM506" i="1" s="1"/>
  <c r="AN507" i="1"/>
  <c r="AM507" i="1" s="1"/>
  <c r="AN508" i="1"/>
  <c r="AO508" i="1" s="1"/>
  <c r="AP508" i="1" s="1"/>
  <c r="AN509" i="1"/>
  <c r="AM509" i="1" s="1"/>
  <c r="AN510" i="1"/>
  <c r="AN511" i="1"/>
  <c r="AO511" i="1" s="1"/>
  <c r="AP511" i="1" s="1"/>
  <c r="AN512" i="1"/>
  <c r="AO512" i="1" s="1"/>
  <c r="AP512" i="1" s="1"/>
  <c r="AN513" i="1"/>
  <c r="AN514" i="1"/>
  <c r="AM514" i="1" s="1"/>
  <c r="AN515" i="1"/>
  <c r="AO515" i="1" s="1"/>
  <c r="AP515" i="1" s="1"/>
  <c r="AN516" i="1"/>
  <c r="AM516" i="1" s="1"/>
  <c r="AN517" i="1"/>
  <c r="AM517" i="1" s="1"/>
  <c r="AN518" i="1"/>
  <c r="AN519" i="1"/>
  <c r="AM519" i="1" s="1"/>
  <c r="AN520" i="1"/>
  <c r="AO520" i="1" s="1"/>
  <c r="AP520" i="1" s="1"/>
  <c r="AN521" i="1"/>
  <c r="AN522" i="1"/>
  <c r="AO522" i="1" s="1"/>
  <c r="AP522" i="1" s="1"/>
  <c r="AN523" i="1"/>
  <c r="AM523" i="1" s="1"/>
  <c r="AN524" i="1"/>
  <c r="AO524" i="1" s="1"/>
  <c r="AP524" i="1" s="1"/>
  <c r="AN525" i="1"/>
  <c r="AN526" i="1"/>
  <c r="AN527" i="1"/>
  <c r="AO527" i="1" s="1"/>
  <c r="AP527" i="1" s="1"/>
  <c r="AN528" i="1"/>
  <c r="AM528" i="1" s="1"/>
  <c r="AN529" i="1"/>
  <c r="AM529" i="1" s="1"/>
  <c r="AN530" i="1"/>
  <c r="AO530" i="1" s="1"/>
  <c r="AP530" i="1" s="1"/>
  <c r="AN531" i="1"/>
  <c r="AO531" i="1" s="1"/>
  <c r="AP531" i="1" s="1"/>
  <c r="AN532" i="1"/>
  <c r="AM532" i="1" s="1"/>
  <c r="AN533" i="1"/>
  <c r="AM533" i="1" s="1"/>
  <c r="AN534" i="1"/>
  <c r="AO534" i="1" s="1"/>
  <c r="AP534" i="1" s="1"/>
  <c r="AN535" i="1"/>
  <c r="AM535" i="1" s="1"/>
  <c r="AN536" i="1"/>
  <c r="AM536" i="1" s="1"/>
  <c r="AN537" i="1"/>
  <c r="AN538" i="1"/>
  <c r="AO538" i="1" s="1"/>
  <c r="AP538" i="1" s="1"/>
  <c r="AN539" i="1"/>
  <c r="AM539" i="1" s="1"/>
  <c r="AN540" i="1"/>
  <c r="AO540" i="1" s="1"/>
  <c r="AP540" i="1" s="1"/>
  <c r="AN541" i="1"/>
  <c r="AM541" i="1" s="1"/>
  <c r="AN542" i="1"/>
  <c r="AO542" i="1" s="1"/>
  <c r="AP542" i="1" s="1"/>
  <c r="AN543" i="1"/>
  <c r="AM543" i="1" s="1"/>
  <c r="AN544" i="1"/>
  <c r="AO544" i="1" s="1"/>
  <c r="AP544" i="1" s="1"/>
  <c r="AN545" i="1"/>
  <c r="AN546" i="1"/>
  <c r="AN547" i="1"/>
  <c r="AN548" i="1"/>
  <c r="AM548" i="1" s="1"/>
  <c r="AN549" i="1"/>
  <c r="AM549" i="1" s="1"/>
  <c r="AN550" i="1"/>
  <c r="AN551" i="1"/>
  <c r="AO551" i="1" s="1"/>
  <c r="AP551" i="1" s="1"/>
  <c r="AN552" i="1"/>
  <c r="AM552" i="1" s="1"/>
  <c r="AN553" i="1"/>
  <c r="AM553" i="1" s="1"/>
  <c r="AN554" i="1"/>
  <c r="AN555" i="1"/>
  <c r="AM555" i="1" s="1"/>
  <c r="AN556" i="1"/>
  <c r="AO556" i="1" s="1"/>
  <c r="AP556" i="1" s="1"/>
  <c r="AN557" i="1"/>
  <c r="AM557" i="1" s="1"/>
  <c r="AN558" i="1"/>
  <c r="AM558" i="1" s="1"/>
  <c r="AN559" i="1"/>
  <c r="AO559" i="1" s="1"/>
  <c r="AP559" i="1" s="1"/>
  <c r="AN560" i="1"/>
  <c r="AM560" i="1" s="1"/>
  <c r="AN561" i="1"/>
  <c r="AM561" i="1" s="1"/>
  <c r="AN562" i="1"/>
  <c r="AO562" i="1" s="1"/>
  <c r="AP562" i="1" s="1"/>
  <c r="AN563" i="1"/>
  <c r="AM563" i="1" s="1"/>
  <c r="AN564" i="1"/>
  <c r="AM564" i="1" s="1"/>
  <c r="AN565" i="1"/>
  <c r="AM565" i="1" s="1"/>
  <c r="AN566" i="1"/>
  <c r="AO566" i="1" s="1"/>
  <c r="AP566" i="1" s="1"/>
  <c r="AN567" i="1"/>
  <c r="AM567" i="1" s="1"/>
  <c r="AN568" i="1"/>
  <c r="AN569" i="1"/>
  <c r="AN570" i="1"/>
  <c r="AN571" i="1"/>
  <c r="AM571" i="1" s="1"/>
  <c r="AN572" i="1"/>
  <c r="AM572" i="1" s="1"/>
  <c r="AN573" i="1"/>
  <c r="AM573" i="1" s="1"/>
  <c r="AN574" i="1"/>
  <c r="AO574" i="1" s="1"/>
  <c r="AP574" i="1" s="1"/>
  <c r="AN575" i="1"/>
  <c r="AM575" i="1" s="1"/>
  <c r="AN576" i="1"/>
  <c r="AM576" i="1" s="1"/>
  <c r="AN577" i="1"/>
  <c r="AM577" i="1" s="1"/>
  <c r="AN578" i="1"/>
  <c r="AN579" i="1"/>
  <c r="AO579" i="1" s="1"/>
  <c r="AP579" i="1" s="1"/>
  <c r="AN580" i="1"/>
  <c r="AM580" i="1" s="1"/>
  <c r="AN581" i="1"/>
  <c r="AM581" i="1" s="1"/>
  <c r="AN582" i="1"/>
  <c r="AN583" i="1"/>
  <c r="AO583" i="1" s="1"/>
  <c r="AP583" i="1" s="1"/>
  <c r="AN584" i="1"/>
  <c r="AM584" i="1" s="1"/>
  <c r="AN585" i="1"/>
  <c r="AM585" i="1" s="1"/>
  <c r="AN586" i="1"/>
  <c r="AO586" i="1" s="1"/>
  <c r="AP586" i="1" s="1"/>
  <c r="AN587" i="1"/>
  <c r="AO587" i="1" s="1"/>
  <c r="AP587" i="1" s="1"/>
  <c r="AN588" i="1"/>
  <c r="AM588" i="1" s="1"/>
  <c r="AN589" i="1"/>
  <c r="AN590" i="1"/>
  <c r="AO590" i="1" s="1"/>
  <c r="AP590" i="1" s="1"/>
  <c r="AN591" i="1"/>
  <c r="AM591" i="1" s="1"/>
  <c r="AN592" i="1"/>
  <c r="AO592" i="1" s="1"/>
  <c r="AP592" i="1" s="1"/>
  <c r="AN593" i="1"/>
  <c r="AM593" i="1" s="1"/>
  <c r="AN594" i="1"/>
  <c r="AO594" i="1" s="1"/>
  <c r="AP594" i="1" s="1"/>
  <c r="AN595" i="1"/>
  <c r="AO595" i="1" s="1"/>
  <c r="AP595" i="1" s="1"/>
  <c r="AN596" i="1"/>
  <c r="AO596" i="1" s="1"/>
  <c r="AP596" i="1" s="1"/>
  <c r="AN597" i="1"/>
  <c r="AM597" i="1" s="1"/>
  <c r="AN598" i="1"/>
  <c r="AN599" i="1"/>
  <c r="AO599" i="1" s="1"/>
  <c r="AP599" i="1" s="1"/>
  <c r="AN600" i="1"/>
  <c r="AM600" i="1" s="1"/>
  <c r="AN601" i="1"/>
  <c r="AM601" i="1" s="1"/>
  <c r="AN602" i="1"/>
  <c r="AM602" i="1" s="1"/>
  <c r="AN603" i="1"/>
  <c r="AM603" i="1" s="1"/>
  <c r="AN604" i="1"/>
  <c r="AO604" i="1" s="1"/>
  <c r="AP604" i="1" s="1"/>
  <c r="AN605" i="1"/>
  <c r="AM605" i="1" s="1"/>
  <c r="AN606" i="1"/>
  <c r="AN607" i="1"/>
  <c r="AO607" i="1" s="1"/>
  <c r="AP607" i="1" s="1"/>
  <c r="AN608" i="1"/>
  <c r="AM608" i="1" s="1"/>
  <c r="AN609" i="1"/>
  <c r="AM609" i="1" s="1"/>
  <c r="AN610" i="1"/>
  <c r="AM610" i="1" s="1"/>
  <c r="AN611" i="1"/>
  <c r="AO611" i="1" s="1"/>
  <c r="AP611" i="1" s="1"/>
  <c r="AN612" i="1"/>
  <c r="AO612" i="1" s="1"/>
  <c r="AP612" i="1" s="1"/>
  <c r="AN613" i="1"/>
  <c r="AM613" i="1" s="1"/>
  <c r="AN614" i="1"/>
  <c r="AN615" i="1"/>
  <c r="AM615" i="1" s="1"/>
  <c r="AN616" i="1"/>
  <c r="AM616" i="1" s="1"/>
  <c r="AN617" i="1"/>
  <c r="AM617" i="1" s="1"/>
  <c r="AN618" i="1"/>
  <c r="AN619" i="1"/>
  <c r="AO619" i="1" s="1"/>
  <c r="AP619" i="1" s="1"/>
  <c r="AN620" i="1"/>
  <c r="AO620" i="1" s="1"/>
  <c r="AP620" i="1" s="1"/>
  <c r="AN621" i="1"/>
  <c r="AM621" i="1" s="1"/>
  <c r="AN622" i="1"/>
  <c r="AN623" i="1"/>
  <c r="AM623" i="1" s="1"/>
  <c r="AN624" i="1"/>
  <c r="AO624" i="1" s="1"/>
  <c r="AP624" i="1" s="1"/>
  <c r="AN625" i="1"/>
  <c r="AM625" i="1" s="1"/>
  <c r="AN626" i="1"/>
  <c r="AN627" i="1"/>
  <c r="AO627" i="1" s="1"/>
  <c r="AP627" i="1" s="1"/>
  <c r="AN628" i="1"/>
  <c r="AO628" i="1" s="1"/>
  <c r="AP628" i="1" s="1"/>
  <c r="AN629" i="1"/>
  <c r="AN630" i="1"/>
  <c r="AN631" i="1"/>
  <c r="AM631" i="1" s="1"/>
  <c r="AN632" i="1"/>
  <c r="AO632" i="1" s="1"/>
  <c r="AP632" i="1" s="1"/>
  <c r="AN633" i="1"/>
  <c r="AN634" i="1"/>
  <c r="AN635" i="1"/>
  <c r="AO635" i="1" s="1"/>
  <c r="AP635" i="1" s="1"/>
  <c r="AN636" i="1"/>
  <c r="AO636" i="1" s="1"/>
  <c r="AP636" i="1" s="1"/>
  <c r="AN637" i="1"/>
  <c r="AN638" i="1"/>
  <c r="AO638" i="1" s="1"/>
  <c r="AP638" i="1" s="1"/>
  <c r="AN639" i="1"/>
  <c r="AO639" i="1" s="1"/>
  <c r="AP639" i="1" s="1"/>
  <c r="AN640" i="1"/>
  <c r="AM640" i="1" s="1"/>
  <c r="AN641" i="1"/>
  <c r="AM641" i="1" s="1"/>
  <c r="AN642" i="1"/>
  <c r="AN643" i="1"/>
  <c r="AO643" i="1" s="1"/>
  <c r="AP643" i="1" s="1"/>
  <c r="AN644" i="1"/>
  <c r="AO644" i="1" s="1"/>
  <c r="AP644" i="1" s="1"/>
  <c r="AN645" i="1"/>
  <c r="AM645" i="1" s="1"/>
  <c r="AN646" i="1"/>
  <c r="AM646" i="1" s="1"/>
  <c r="AN647" i="1"/>
  <c r="AM647" i="1" s="1"/>
  <c r="AN648" i="1"/>
  <c r="AM648" i="1" s="1"/>
  <c r="AN649" i="1"/>
  <c r="AM649" i="1" s="1"/>
  <c r="AN650" i="1"/>
  <c r="AN651" i="1"/>
  <c r="AM651" i="1" s="1"/>
  <c r="AN652" i="1"/>
  <c r="AM652" i="1" s="1"/>
  <c r="AN653" i="1"/>
  <c r="AM653" i="1" s="1"/>
  <c r="AN654" i="1"/>
  <c r="AM654" i="1" s="1"/>
  <c r="AN655" i="1"/>
  <c r="AM655" i="1" s="1"/>
  <c r="AN656" i="1"/>
  <c r="AM656" i="1" s="1"/>
  <c r="AN657" i="1"/>
  <c r="AM657" i="1" s="1"/>
  <c r="AN658" i="1"/>
  <c r="AO658" i="1" s="1"/>
  <c r="AP658" i="1" s="1"/>
  <c r="AN659" i="1"/>
  <c r="AM659" i="1" s="1"/>
  <c r="AN660" i="1"/>
  <c r="AO660" i="1" s="1"/>
  <c r="AP660" i="1" s="1"/>
  <c r="AN661" i="1"/>
  <c r="AM661" i="1" s="1"/>
  <c r="AN662" i="1"/>
  <c r="AM662" i="1" s="1"/>
  <c r="AN663" i="1"/>
  <c r="AM663" i="1" s="1"/>
  <c r="AN664" i="1"/>
  <c r="AM664" i="1" s="1"/>
  <c r="AN665" i="1"/>
  <c r="AM665" i="1" s="1"/>
  <c r="AN666" i="1"/>
  <c r="AN667" i="1"/>
  <c r="AO667" i="1" s="1"/>
  <c r="AP667" i="1" s="1"/>
  <c r="AN668" i="1"/>
  <c r="AM668" i="1" s="1"/>
  <c r="AN669" i="1"/>
  <c r="AN670" i="1"/>
  <c r="AN671" i="1"/>
  <c r="AM671" i="1" s="1"/>
  <c r="AN672" i="1"/>
  <c r="AM672" i="1" s="1"/>
  <c r="AN673" i="1"/>
  <c r="AM673" i="1" s="1"/>
  <c r="AN674" i="1"/>
  <c r="AN675" i="1"/>
  <c r="AM675" i="1" s="1"/>
  <c r="AN676" i="1"/>
  <c r="AO676" i="1" s="1"/>
  <c r="AP676" i="1" s="1"/>
  <c r="AN677" i="1"/>
  <c r="AM677" i="1" s="1"/>
  <c r="AN678" i="1"/>
  <c r="AN679" i="1"/>
  <c r="AO679" i="1" s="1"/>
  <c r="AP679" i="1" s="1"/>
  <c r="AN680" i="1"/>
  <c r="AM680" i="1" s="1"/>
  <c r="AN681" i="1"/>
  <c r="AN682" i="1"/>
  <c r="AM682" i="1" s="1"/>
  <c r="AN683" i="1"/>
  <c r="AM683" i="1" s="1"/>
  <c r="AN684" i="1"/>
  <c r="AM684" i="1" s="1"/>
  <c r="AN685" i="1"/>
  <c r="AN686" i="1"/>
  <c r="AN687" i="1"/>
  <c r="AO687" i="1" s="1"/>
  <c r="AP687" i="1" s="1"/>
  <c r="AN688" i="1"/>
  <c r="AO688" i="1" s="1"/>
  <c r="AP688" i="1" s="1"/>
  <c r="AN689" i="1"/>
  <c r="AN690" i="1"/>
  <c r="AM690" i="1" s="1"/>
  <c r="AN691" i="1"/>
  <c r="AO691" i="1" s="1"/>
  <c r="AP691" i="1" s="1"/>
  <c r="AN692" i="1"/>
  <c r="AO692" i="1" s="1"/>
  <c r="AP692" i="1" s="1"/>
  <c r="AN693" i="1"/>
  <c r="AN694" i="1"/>
  <c r="AO694" i="1" s="1"/>
  <c r="AP694" i="1" s="1"/>
  <c r="AN695" i="1"/>
  <c r="AO695" i="1" s="1"/>
  <c r="AP695" i="1" s="1"/>
  <c r="AN696" i="1"/>
  <c r="AO696" i="1" s="1"/>
  <c r="AP696" i="1" s="1"/>
  <c r="AN697" i="1"/>
  <c r="AM697" i="1" s="1"/>
  <c r="AN698" i="1"/>
  <c r="AO698" i="1" s="1"/>
  <c r="AP698" i="1" s="1"/>
  <c r="AN699" i="1"/>
  <c r="AO699" i="1" s="1"/>
  <c r="AP699" i="1" s="1"/>
  <c r="AN700" i="1"/>
  <c r="AM700" i="1" s="1"/>
  <c r="AN701" i="1"/>
  <c r="AM701" i="1" s="1"/>
  <c r="AN702" i="1"/>
  <c r="AN703" i="1"/>
  <c r="AO703" i="1" s="1"/>
  <c r="AP703" i="1" s="1"/>
  <c r="AN704" i="1"/>
  <c r="AM704" i="1" s="1"/>
  <c r="AN705" i="1"/>
  <c r="AM705" i="1" s="1"/>
  <c r="AN706" i="1"/>
  <c r="AN707" i="1"/>
  <c r="AM707" i="1" s="1"/>
  <c r="AN708" i="1"/>
  <c r="AO708" i="1" s="1"/>
  <c r="AP708" i="1" s="1"/>
  <c r="AN709" i="1"/>
  <c r="AM709" i="1" s="1"/>
  <c r="AN710" i="1"/>
  <c r="AN711" i="1"/>
  <c r="AM711" i="1" s="1"/>
  <c r="AN712" i="1"/>
  <c r="AO712" i="1" s="1"/>
  <c r="AP712" i="1" s="1"/>
  <c r="AN713" i="1"/>
  <c r="AM713" i="1" s="1"/>
  <c r="AN714" i="1"/>
  <c r="AO714" i="1" s="1"/>
  <c r="AP714" i="1" s="1"/>
  <c r="AN715" i="1"/>
  <c r="AO715" i="1" s="1"/>
  <c r="AP715" i="1" s="1"/>
  <c r="AN716" i="1"/>
  <c r="AM716" i="1" s="1"/>
  <c r="AN717" i="1"/>
  <c r="AM717" i="1" s="1"/>
  <c r="AN718" i="1"/>
  <c r="AO718" i="1" s="1"/>
  <c r="AP718" i="1" s="1"/>
  <c r="AN719" i="1"/>
  <c r="AO719" i="1" s="1"/>
  <c r="AP719" i="1" s="1"/>
  <c r="AN720" i="1"/>
  <c r="AO720" i="1" s="1"/>
  <c r="AP720" i="1" s="1"/>
  <c r="AN721" i="1"/>
  <c r="AN722" i="1"/>
  <c r="AO722" i="1" s="1"/>
  <c r="AP722" i="1" s="1"/>
  <c r="AN723" i="1"/>
  <c r="AO723" i="1" s="1"/>
  <c r="AP723" i="1" s="1"/>
  <c r="AN724" i="1"/>
  <c r="AO724" i="1" s="1"/>
  <c r="AP724" i="1" s="1"/>
  <c r="AN725" i="1"/>
  <c r="AN726" i="1"/>
  <c r="AO726" i="1" s="1"/>
  <c r="AP726" i="1" s="1"/>
  <c r="AN727" i="1"/>
  <c r="AO727" i="1" s="1"/>
  <c r="AP727" i="1" s="1"/>
  <c r="AN728" i="1"/>
  <c r="AO728" i="1" s="1"/>
  <c r="AP728" i="1" s="1"/>
  <c r="AN729" i="1"/>
  <c r="AM729" i="1" s="1"/>
  <c r="AN730" i="1"/>
  <c r="AN731" i="1"/>
  <c r="AN732" i="1"/>
  <c r="AM732" i="1" s="1"/>
  <c r="AN733" i="1"/>
  <c r="AM733" i="1" s="1"/>
  <c r="AN734" i="1"/>
  <c r="AM734" i="1" s="1"/>
  <c r="AN735" i="1"/>
  <c r="AM735" i="1" s="1"/>
  <c r="AN736" i="1"/>
  <c r="AM736" i="1" s="1"/>
  <c r="AN737" i="1"/>
  <c r="AM737" i="1" s="1"/>
  <c r="AN738" i="1"/>
  <c r="AN739" i="1"/>
  <c r="AM739" i="1" s="1"/>
  <c r="AN740" i="1"/>
  <c r="AM740" i="1" s="1"/>
  <c r="AN741" i="1"/>
  <c r="AM741" i="1" s="1"/>
  <c r="AN742" i="1"/>
  <c r="AM742" i="1" s="1"/>
  <c r="AN743" i="1"/>
  <c r="AM743" i="1" s="1"/>
  <c r="AN744" i="1"/>
  <c r="AM744" i="1" s="1"/>
  <c r="AN745" i="1"/>
  <c r="AM745" i="1" s="1"/>
  <c r="AN746" i="1"/>
  <c r="AN747" i="1"/>
  <c r="AM747" i="1" s="1"/>
  <c r="AN748" i="1"/>
  <c r="AM748" i="1" s="1"/>
  <c r="AN749" i="1"/>
  <c r="AM749" i="1" s="1"/>
  <c r="AN750" i="1"/>
  <c r="AN751" i="1"/>
  <c r="AM751" i="1" s="1"/>
  <c r="AN752" i="1"/>
  <c r="AM752" i="1" s="1"/>
  <c r="AN753" i="1"/>
  <c r="AN754" i="1"/>
  <c r="AO754" i="1" s="1"/>
  <c r="AP754" i="1" s="1"/>
  <c r="AN755" i="1"/>
  <c r="AO755" i="1" s="1"/>
  <c r="AP755" i="1" s="1"/>
  <c r="AN756" i="1"/>
  <c r="AO756" i="1" s="1"/>
  <c r="AP756" i="1" s="1"/>
  <c r="AN757" i="1"/>
  <c r="AN758" i="1"/>
  <c r="AO758" i="1" s="1"/>
  <c r="AP758" i="1" s="1"/>
  <c r="AN759" i="1"/>
  <c r="AO759" i="1" s="1"/>
  <c r="AP759" i="1" s="1"/>
  <c r="AN760" i="1"/>
  <c r="AO760" i="1" s="1"/>
  <c r="AP760" i="1" s="1"/>
  <c r="AN761" i="1"/>
  <c r="AN762" i="1"/>
  <c r="AO762" i="1" s="1"/>
  <c r="AP762" i="1" s="1"/>
  <c r="AN763" i="1"/>
  <c r="AO763" i="1" s="1"/>
  <c r="AP763" i="1" s="1"/>
  <c r="AN764" i="1"/>
  <c r="AM764" i="1" s="1"/>
  <c r="AN765" i="1"/>
  <c r="AM765" i="1" s="1"/>
  <c r="AN766" i="1"/>
  <c r="AN767" i="1"/>
  <c r="AM767" i="1" s="1"/>
  <c r="AN768" i="1"/>
  <c r="AM768" i="1" s="1"/>
  <c r="AN769" i="1"/>
  <c r="AM769" i="1" s="1"/>
  <c r="AN770" i="1"/>
  <c r="AM770" i="1" s="1"/>
  <c r="AN771" i="1"/>
  <c r="AM771" i="1" s="1"/>
  <c r="AN772" i="1"/>
  <c r="AM772" i="1" s="1"/>
  <c r="AN773" i="1"/>
  <c r="AM773" i="1" s="1"/>
  <c r="AN774" i="1"/>
  <c r="AN775" i="1"/>
  <c r="AO775" i="1" s="1"/>
  <c r="AP775" i="1" s="1"/>
  <c r="AN776" i="1"/>
  <c r="AM776" i="1" s="1"/>
  <c r="AN777" i="1"/>
  <c r="AM777" i="1" s="1"/>
  <c r="AN778" i="1"/>
  <c r="AM778" i="1" s="1"/>
  <c r="AN779" i="1"/>
  <c r="AM779" i="1" s="1"/>
  <c r="AN780" i="1"/>
  <c r="AO780" i="1" s="1"/>
  <c r="AP780" i="1" s="1"/>
  <c r="AN781" i="1"/>
  <c r="AM781" i="1" s="1"/>
  <c r="AN782" i="1"/>
  <c r="AN783" i="1"/>
  <c r="AO783" i="1" s="1"/>
  <c r="AP783" i="1" s="1"/>
  <c r="AN784" i="1"/>
  <c r="AM784" i="1" s="1"/>
  <c r="AN785" i="1"/>
  <c r="AM785" i="1" s="1"/>
  <c r="AN786" i="1"/>
  <c r="AM786" i="1" s="1"/>
  <c r="AN787" i="1"/>
  <c r="AM787" i="1" s="1"/>
  <c r="AN788" i="1"/>
  <c r="AM788" i="1" s="1"/>
  <c r="AN789" i="1"/>
  <c r="AM789" i="1" s="1"/>
  <c r="AN790" i="1"/>
  <c r="AN791" i="1"/>
  <c r="AM791" i="1" s="1"/>
  <c r="AN792" i="1"/>
  <c r="AM792" i="1" s="1"/>
  <c r="AN793" i="1"/>
  <c r="AM793" i="1" s="1"/>
  <c r="AN794" i="1"/>
  <c r="AO794" i="1" s="1"/>
  <c r="AP794" i="1" s="1"/>
  <c r="AN795" i="1"/>
  <c r="AO795" i="1" s="1"/>
  <c r="AP795" i="1" s="1"/>
  <c r="AN796" i="1"/>
  <c r="AO796" i="1" s="1"/>
  <c r="AP796" i="1" s="1"/>
  <c r="AN797" i="1"/>
  <c r="AN798" i="1"/>
  <c r="AO798" i="1" s="1"/>
  <c r="AP798" i="1" s="1"/>
  <c r="AN799" i="1"/>
  <c r="AO799" i="1" s="1"/>
  <c r="AP799" i="1" s="1"/>
  <c r="AN800" i="1"/>
  <c r="AO800" i="1" s="1"/>
  <c r="AP800" i="1" s="1"/>
  <c r="AN801" i="1"/>
  <c r="AN802" i="1"/>
  <c r="AO802" i="1" s="1"/>
  <c r="AP802" i="1" s="1"/>
  <c r="AN803" i="1"/>
  <c r="AO803" i="1" s="1"/>
  <c r="AP803" i="1" s="1"/>
  <c r="AN804" i="1"/>
  <c r="AO804" i="1" s="1"/>
  <c r="AP804" i="1" s="1"/>
  <c r="AN805" i="1"/>
  <c r="AN806" i="1"/>
  <c r="AO806" i="1" s="1"/>
  <c r="AP806" i="1" s="1"/>
  <c r="AN807" i="1"/>
  <c r="AM807" i="1" s="1"/>
  <c r="AN808" i="1"/>
  <c r="AM808" i="1" s="1"/>
  <c r="AN809" i="1"/>
  <c r="AM809" i="1" s="1"/>
  <c r="AN810" i="1"/>
  <c r="AN811" i="1"/>
  <c r="AN812" i="1"/>
  <c r="AO812" i="1" s="1"/>
  <c r="AP812" i="1" s="1"/>
  <c r="AN813" i="1"/>
  <c r="AM813" i="1" s="1"/>
  <c r="AN814" i="1"/>
  <c r="AM814" i="1" s="1"/>
  <c r="AN815" i="1"/>
  <c r="AM815" i="1" s="1"/>
  <c r="AN816" i="1"/>
  <c r="AM816" i="1" s="1"/>
  <c r="AN817" i="1"/>
  <c r="AM817" i="1" s="1"/>
  <c r="AN818" i="1"/>
  <c r="AN819" i="1"/>
  <c r="AM819" i="1" s="1"/>
  <c r="AN820" i="1"/>
  <c r="AM820" i="1" s="1"/>
  <c r="AN821" i="1"/>
  <c r="AM821" i="1" s="1"/>
  <c r="AN822" i="1"/>
  <c r="AM822" i="1" s="1"/>
  <c r="AN823" i="1"/>
  <c r="AM823" i="1" s="1"/>
  <c r="AN824" i="1"/>
  <c r="AM824" i="1" s="1"/>
  <c r="AN825" i="1"/>
  <c r="AM825" i="1" s="1"/>
  <c r="AN826" i="1"/>
  <c r="AN827" i="1"/>
  <c r="AM827" i="1" s="1"/>
  <c r="AN828" i="1"/>
  <c r="AO828" i="1" s="1"/>
  <c r="AP828" i="1" s="1"/>
  <c r="AN829" i="1"/>
  <c r="AM829" i="1" s="1"/>
  <c r="AN830" i="1"/>
  <c r="AN831" i="1"/>
  <c r="AM831" i="1" s="1"/>
  <c r="AN832" i="1"/>
  <c r="AM832" i="1" s="1"/>
  <c r="AN833" i="1"/>
  <c r="AM833" i="1" s="1"/>
  <c r="AN834" i="1"/>
  <c r="AN835" i="1"/>
  <c r="AM835" i="1" s="1"/>
  <c r="AN836" i="1"/>
  <c r="AM836" i="1" s="1"/>
  <c r="AN837" i="1"/>
  <c r="AN838" i="1"/>
  <c r="AN839" i="1"/>
  <c r="AO839" i="1" s="1"/>
  <c r="AP839" i="1" s="1"/>
  <c r="AN840" i="1"/>
  <c r="AN841" i="1"/>
  <c r="AN842" i="1"/>
  <c r="AN843" i="1"/>
  <c r="AO843" i="1" s="1"/>
  <c r="AP843" i="1" s="1"/>
  <c r="AN844" i="1"/>
  <c r="AO844" i="1" s="1"/>
  <c r="AP844" i="1" s="1"/>
  <c r="AN845" i="1"/>
  <c r="AM845" i="1" s="1"/>
  <c r="AN846" i="1"/>
  <c r="AN847" i="1"/>
  <c r="AO847" i="1" s="1"/>
  <c r="AP847" i="1" s="1"/>
  <c r="AN848" i="1"/>
  <c r="AM848" i="1" s="1"/>
  <c r="AN849" i="1"/>
  <c r="AM849" i="1" s="1"/>
  <c r="AN850" i="1"/>
  <c r="AN851" i="1"/>
  <c r="AM851" i="1" s="1"/>
  <c r="AN852" i="1"/>
  <c r="AM852" i="1" s="1"/>
  <c r="AN853" i="1"/>
  <c r="AM853" i="1" s="1"/>
  <c r="AN854" i="1"/>
  <c r="AN855" i="1"/>
  <c r="AN856" i="1"/>
  <c r="AO856" i="1" s="1"/>
  <c r="AP856" i="1" s="1"/>
  <c r="AN857" i="1"/>
  <c r="AM857" i="1" s="1"/>
  <c r="AN858" i="1"/>
  <c r="AO858" i="1" s="1"/>
  <c r="AP858" i="1" s="1"/>
  <c r="AN859" i="1"/>
  <c r="AM859" i="1" s="1"/>
  <c r="AN860" i="1"/>
  <c r="AO860" i="1" s="1"/>
  <c r="AP860" i="1" s="1"/>
  <c r="AN861" i="1"/>
  <c r="AN862" i="1"/>
  <c r="AN863" i="1"/>
  <c r="AM863" i="1" s="1"/>
  <c r="AN864" i="1"/>
  <c r="AO864" i="1" s="1"/>
  <c r="AP864" i="1" s="1"/>
  <c r="AN865" i="1"/>
  <c r="AN866" i="1"/>
  <c r="AO866" i="1" s="1"/>
  <c r="AP866" i="1" s="1"/>
  <c r="AN867" i="1"/>
  <c r="AM867" i="1" s="1"/>
  <c r="AN868" i="1"/>
  <c r="AM868" i="1" s="1"/>
  <c r="AN869" i="1"/>
  <c r="AN870" i="1"/>
  <c r="AN871" i="1"/>
  <c r="AO871" i="1" s="1"/>
  <c r="AP871" i="1" s="1"/>
  <c r="AN872" i="1"/>
  <c r="AM872" i="1" s="1"/>
  <c r="AN873" i="1"/>
  <c r="AN874" i="1"/>
  <c r="AO874" i="1" s="1"/>
  <c r="AP874" i="1" s="1"/>
  <c r="AN875" i="1"/>
  <c r="AO875" i="1" s="1"/>
  <c r="AP875" i="1" s="1"/>
  <c r="AN876" i="1"/>
  <c r="AM876" i="1" s="1"/>
  <c r="AN877" i="1"/>
  <c r="AM877" i="1" s="1"/>
  <c r="AN878" i="1"/>
  <c r="AN879" i="1"/>
  <c r="AM879" i="1" s="1"/>
  <c r="AN880" i="1"/>
  <c r="AM880" i="1" s="1"/>
  <c r="AN881" i="1"/>
  <c r="AM881" i="1" s="1"/>
  <c r="AN882" i="1"/>
  <c r="AO882" i="1" s="1"/>
  <c r="AP882" i="1" s="1"/>
  <c r="AN883" i="1"/>
  <c r="AM883" i="1" s="1"/>
  <c r="AN884" i="1"/>
  <c r="AM884" i="1" s="1"/>
  <c r="AN885" i="1"/>
  <c r="AM885" i="1" s="1"/>
  <c r="AN886" i="1"/>
  <c r="AO886" i="1" s="1"/>
  <c r="AP886" i="1" s="1"/>
  <c r="AN887" i="1"/>
  <c r="AM887" i="1" s="1"/>
  <c r="AN888" i="1"/>
  <c r="AM888" i="1" s="1"/>
  <c r="AN889" i="1"/>
  <c r="AM889" i="1" s="1"/>
  <c r="AN890" i="1"/>
  <c r="AN891" i="1"/>
  <c r="AO891" i="1" s="1"/>
  <c r="AP891" i="1" s="1"/>
  <c r="AN892" i="1"/>
  <c r="AM892" i="1" s="1"/>
  <c r="AN893" i="1"/>
  <c r="AN894" i="1"/>
  <c r="AO894" i="1" s="1"/>
  <c r="AP894" i="1" s="1"/>
  <c r="AN895" i="1"/>
  <c r="AO895" i="1" s="1"/>
  <c r="AP895" i="1" s="1"/>
  <c r="AN896" i="1"/>
  <c r="AO896" i="1" s="1"/>
  <c r="AP896" i="1" s="1"/>
  <c r="AN897" i="1"/>
  <c r="AM897" i="1" s="1"/>
  <c r="AN898" i="1"/>
  <c r="AO898" i="1" s="1"/>
  <c r="AP898" i="1" s="1"/>
  <c r="AN899" i="1"/>
  <c r="AM899" i="1" s="1"/>
  <c r="AN900" i="1"/>
  <c r="AO900" i="1" s="1"/>
  <c r="AP900" i="1" s="1"/>
  <c r="AN901" i="1"/>
  <c r="AN902" i="1"/>
  <c r="AO902" i="1" s="1"/>
  <c r="AP902" i="1" s="1"/>
  <c r="AN903" i="1"/>
  <c r="AM903" i="1" s="1"/>
  <c r="AN904" i="1"/>
  <c r="AN905" i="1"/>
  <c r="AM905" i="1" s="1"/>
  <c r="AN906" i="1"/>
  <c r="AN907" i="1"/>
  <c r="AO907" i="1" s="1"/>
  <c r="AP907" i="1" s="1"/>
  <c r="AN908" i="1"/>
  <c r="AM908" i="1" s="1"/>
  <c r="AN909" i="1"/>
  <c r="AM909" i="1" s="1"/>
  <c r="AN910" i="1"/>
  <c r="AM910" i="1" s="1"/>
  <c r="AN911" i="1"/>
  <c r="AO911" i="1" s="1"/>
  <c r="AP911" i="1" s="1"/>
  <c r="AN912" i="1"/>
  <c r="AO912" i="1" s="1"/>
  <c r="AP912" i="1" s="1"/>
  <c r="AN913" i="1"/>
  <c r="AM913" i="1" s="1"/>
  <c r="AN914" i="1"/>
  <c r="AN915" i="1"/>
  <c r="AO915" i="1" s="1"/>
  <c r="AP915" i="1" s="1"/>
  <c r="AN916" i="1"/>
  <c r="AM916" i="1" s="1"/>
  <c r="AN917" i="1"/>
  <c r="AM917" i="1" s="1"/>
  <c r="AN918" i="1"/>
  <c r="AM918" i="1" s="1"/>
  <c r="AN919" i="1"/>
  <c r="AO919" i="1" s="1"/>
  <c r="AP919" i="1" s="1"/>
  <c r="AN920" i="1"/>
  <c r="AO920" i="1" s="1"/>
  <c r="AP920" i="1" s="1"/>
  <c r="AN921" i="1"/>
  <c r="AM921" i="1" s="1"/>
  <c r="AN922" i="1"/>
  <c r="AN923" i="1"/>
  <c r="AM923" i="1" s="1"/>
  <c r="AN924" i="1"/>
  <c r="AM924" i="1" s="1"/>
  <c r="AN925" i="1"/>
  <c r="AM925" i="1" s="1"/>
  <c r="AN926" i="1"/>
  <c r="AO926" i="1" s="1"/>
  <c r="AP926" i="1" s="1"/>
  <c r="AN927" i="1"/>
  <c r="AM927" i="1" s="1"/>
  <c r="AN928" i="1"/>
  <c r="AO928" i="1" s="1"/>
  <c r="AP928" i="1" s="1"/>
  <c r="AN929" i="1"/>
  <c r="AN930" i="1"/>
  <c r="AN931" i="1"/>
  <c r="AM931" i="1" s="1"/>
  <c r="AN932" i="1"/>
  <c r="AO932" i="1" s="1"/>
  <c r="AP932" i="1" s="1"/>
  <c r="AN933" i="1"/>
  <c r="AM933" i="1" s="1"/>
  <c r="AN934" i="1"/>
  <c r="AN935" i="1"/>
  <c r="AM935" i="1" s="1"/>
  <c r="AN936" i="1"/>
  <c r="AO936" i="1" s="1"/>
  <c r="AP936" i="1" s="1"/>
  <c r="AN937" i="1"/>
  <c r="AN938" i="1"/>
  <c r="AO938" i="1" s="1"/>
  <c r="AP938" i="1" s="1"/>
  <c r="AN939" i="1"/>
  <c r="AM939" i="1" s="1"/>
  <c r="AN940" i="1"/>
  <c r="AM940" i="1" s="1"/>
  <c r="AN941" i="1"/>
  <c r="AM941" i="1" s="1"/>
  <c r="AN942" i="1"/>
  <c r="AN943" i="1"/>
  <c r="AM943" i="1" s="1"/>
  <c r="AN944" i="1"/>
  <c r="AM944" i="1" s="1"/>
  <c r="AN945" i="1"/>
  <c r="AM945" i="1" s="1"/>
  <c r="AN946" i="1"/>
  <c r="AM946" i="1" s="1"/>
  <c r="AN947" i="1"/>
  <c r="AM947" i="1" s="1"/>
  <c r="AN948" i="1"/>
  <c r="AO948" i="1" s="1"/>
  <c r="AP948" i="1" s="1"/>
  <c r="AN949" i="1"/>
  <c r="AN950" i="1"/>
  <c r="AM950" i="1" s="1"/>
  <c r="AN951" i="1"/>
  <c r="AM951" i="1" s="1"/>
  <c r="AN952" i="1"/>
  <c r="AO952" i="1" s="1"/>
  <c r="AP952" i="1" s="1"/>
  <c r="AN953" i="1"/>
  <c r="AM953" i="1" s="1"/>
  <c r="AN954" i="1"/>
  <c r="AO954" i="1" s="1"/>
  <c r="AP954" i="1" s="1"/>
  <c r="AN955" i="1"/>
  <c r="AM955" i="1" s="1"/>
  <c r="AN956" i="1"/>
  <c r="AN957" i="1"/>
  <c r="AM957" i="1" s="1"/>
  <c r="AN958" i="1"/>
  <c r="AO958" i="1" s="1"/>
  <c r="AP958" i="1" s="1"/>
  <c r="AN959" i="1"/>
  <c r="AM959" i="1" s="1"/>
  <c r="AN960" i="1"/>
  <c r="AO960" i="1" s="1"/>
  <c r="AP960" i="1" s="1"/>
  <c r="AN961" i="1"/>
  <c r="AN962" i="1"/>
  <c r="AO962" i="1" s="1"/>
  <c r="AP962" i="1" s="1"/>
  <c r="AN963" i="1"/>
  <c r="AN964" i="1"/>
  <c r="AN965" i="1"/>
  <c r="AM965" i="1" s="1"/>
  <c r="AN966" i="1"/>
  <c r="AO966" i="1" s="1"/>
  <c r="AP966" i="1" s="1"/>
  <c r="AN967" i="1"/>
  <c r="AM967" i="1" s="1"/>
  <c r="AN968" i="1"/>
  <c r="AO968" i="1" s="1"/>
  <c r="AP968" i="1" s="1"/>
  <c r="AN969" i="1"/>
  <c r="AN970" i="1"/>
  <c r="AO970" i="1" s="1"/>
  <c r="AP970" i="1" s="1"/>
  <c r="AN971" i="1"/>
  <c r="AN972" i="1"/>
  <c r="AO972" i="1" s="1"/>
  <c r="AP972" i="1" s="1"/>
  <c r="AN973" i="1"/>
  <c r="AM973" i="1" s="1"/>
  <c r="AN974" i="1"/>
  <c r="AO974" i="1" s="1"/>
  <c r="AP974" i="1" s="1"/>
  <c r="AN975" i="1"/>
  <c r="AO975" i="1" s="1"/>
  <c r="AP975" i="1" s="1"/>
  <c r="AN976" i="1"/>
  <c r="AN977" i="1"/>
  <c r="AM977" i="1" s="1"/>
  <c r="AN978" i="1"/>
  <c r="AO978" i="1" s="1"/>
  <c r="AP978" i="1" s="1"/>
  <c r="AN979" i="1"/>
  <c r="AO979" i="1" s="1"/>
  <c r="AP979" i="1" s="1"/>
  <c r="AN980" i="1"/>
  <c r="AN981" i="1"/>
  <c r="AM981" i="1" s="1"/>
  <c r="AN982" i="1"/>
  <c r="AM982" i="1" s="1"/>
  <c r="AN983" i="1"/>
  <c r="AM983" i="1" s="1"/>
  <c r="AN984" i="1"/>
  <c r="AO984" i="1" s="1"/>
  <c r="AP984" i="1" s="1"/>
  <c r="AN985" i="1"/>
  <c r="AM985" i="1" s="1"/>
  <c r="AN986" i="1"/>
  <c r="AO986" i="1" s="1"/>
  <c r="AP986" i="1" s="1"/>
  <c r="AN987" i="1"/>
  <c r="AO987" i="1" s="1"/>
  <c r="AP987" i="1" s="1"/>
  <c r="AN988" i="1"/>
  <c r="AO988" i="1" s="1"/>
  <c r="AP988" i="1" s="1"/>
  <c r="AN989" i="1"/>
  <c r="AM989" i="1" s="1"/>
  <c r="AN990" i="1"/>
  <c r="AM990" i="1" s="1"/>
  <c r="AN991" i="1"/>
  <c r="AM991" i="1" s="1"/>
  <c r="AN992" i="1"/>
  <c r="AN993" i="1"/>
  <c r="AO993" i="1" s="1"/>
  <c r="AP993" i="1" s="1"/>
  <c r="AN994" i="1"/>
  <c r="AO994" i="1" s="1"/>
  <c r="AP994" i="1" s="1"/>
  <c r="AN995" i="1"/>
  <c r="AM995" i="1" s="1"/>
  <c r="AN996" i="1"/>
  <c r="AN997" i="1"/>
  <c r="AM997" i="1" s="1"/>
  <c r="AN998" i="1"/>
  <c r="AO998" i="1" s="1"/>
  <c r="AP998" i="1" s="1"/>
  <c r="AN999" i="1"/>
  <c r="AO999" i="1" s="1"/>
  <c r="AP999" i="1" s="1"/>
  <c r="AN1000" i="1"/>
  <c r="AN1001" i="1"/>
  <c r="AN1002" i="1"/>
  <c r="AO1002" i="1" s="1"/>
  <c r="AP1002" i="1" s="1"/>
  <c r="AN3" i="1"/>
  <c r="AM522" i="1"/>
  <c r="AM37" i="1"/>
  <c r="AM97" i="1"/>
  <c r="AM181" i="1"/>
  <c r="AM317" i="1"/>
  <c r="AM353" i="1"/>
  <c r="AM633" i="1"/>
  <c r="AJ4" i="1"/>
  <c r="AK4" i="1" s="1"/>
  <c r="AL4" i="1" s="1"/>
  <c r="AJ5" i="1"/>
  <c r="AK5" i="1" s="1"/>
  <c r="AL5" i="1" s="1"/>
  <c r="AJ6" i="1"/>
  <c r="AK6" i="1" s="1"/>
  <c r="AL6" i="1" s="1"/>
  <c r="AJ7" i="1"/>
  <c r="AK7" i="1" s="1"/>
  <c r="AL7" i="1" s="1"/>
  <c r="AJ8" i="1"/>
  <c r="AK8" i="1" s="1"/>
  <c r="AL8" i="1" s="1"/>
  <c r="AJ9" i="1"/>
  <c r="AK9" i="1" s="1"/>
  <c r="AL9" i="1" s="1"/>
  <c r="AJ10" i="1"/>
  <c r="AK10" i="1" s="1"/>
  <c r="AL10" i="1" s="1"/>
  <c r="AJ11" i="1"/>
  <c r="AI11" i="1" s="1"/>
  <c r="AJ12" i="1"/>
  <c r="AK12" i="1" s="1"/>
  <c r="AL12" i="1" s="1"/>
  <c r="AJ13" i="1"/>
  <c r="AK13" i="1" s="1"/>
  <c r="AL13" i="1" s="1"/>
  <c r="AJ14" i="1"/>
  <c r="AK14" i="1" s="1"/>
  <c r="AL14" i="1" s="1"/>
  <c r="AJ15" i="1"/>
  <c r="AJ16" i="1"/>
  <c r="AK16" i="1" s="1"/>
  <c r="AL16" i="1" s="1"/>
  <c r="AJ17" i="1"/>
  <c r="AK17" i="1" s="1"/>
  <c r="AL17" i="1" s="1"/>
  <c r="AJ18" i="1"/>
  <c r="AK18" i="1" s="1"/>
  <c r="AL18" i="1" s="1"/>
  <c r="AJ19" i="1"/>
  <c r="AJ20" i="1"/>
  <c r="AI20" i="1" s="1"/>
  <c r="AJ21" i="1"/>
  <c r="AK21" i="1" s="1"/>
  <c r="AL21" i="1" s="1"/>
  <c r="AJ22" i="1"/>
  <c r="AK22" i="1" s="1"/>
  <c r="AL22" i="1" s="1"/>
  <c r="AJ23" i="1"/>
  <c r="AJ24" i="1"/>
  <c r="AK24" i="1" s="1"/>
  <c r="AL24" i="1" s="1"/>
  <c r="AJ25" i="1"/>
  <c r="AK25" i="1" s="1"/>
  <c r="AL25" i="1" s="1"/>
  <c r="AJ26" i="1"/>
  <c r="AK26" i="1" s="1"/>
  <c r="AL26" i="1" s="1"/>
  <c r="AJ27" i="1"/>
  <c r="AK27" i="1" s="1"/>
  <c r="AL27" i="1" s="1"/>
  <c r="AJ28" i="1"/>
  <c r="AI28" i="1" s="1"/>
  <c r="AJ29" i="1"/>
  <c r="AK29" i="1" s="1"/>
  <c r="AL29" i="1" s="1"/>
  <c r="AJ30" i="1"/>
  <c r="AK30" i="1" s="1"/>
  <c r="AL30" i="1" s="1"/>
  <c r="AJ31" i="1"/>
  <c r="AI31" i="1" s="1"/>
  <c r="AJ32" i="1"/>
  <c r="AK32" i="1" s="1"/>
  <c r="AL32" i="1" s="1"/>
  <c r="AJ33" i="1"/>
  <c r="AK33" i="1" s="1"/>
  <c r="AL33" i="1" s="1"/>
  <c r="AJ34" i="1"/>
  <c r="AJ35" i="1"/>
  <c r="AK35" i="1" s="1"/>
  <c r="AL35" i="1" s="1"/>
  <c r="AJ36" i="1"/>
  <c r="AK36" i="1" s="1"/>
  <c r="AL36" i="1" s="1"/>
  <c r="AJ37" i="1"/>
  <c r="AK37" i="1" s="1"/>
  <c r="AL37" i="1" s="1"/>
  <c r="AJ38" i="1"/>
  <c r="AK38" i="1" s="1"/>
  <c r="AL38" i="1" s="1"/>
  <c r="AJ39" i="1"/>
  <c r="AK39" i="1" s="1"/>
  <c r="AL39" i="1" s="1"/>
  <c r="AJ40" i="1"/>
  <c r="AK40" i="1" s="1"/>
  <c r="AL40" i="1" s="1"/>
  <c r="AJ41" i="1"/>
  <c r="AK41" i="1" s="1"/>
  <c r="AL41" i="1" s="1"/>
  <c r="AJ42" i="1"/>
  <c r="AK42" i="1" s="1"/>
  <c r="AL42" i="1" s="1"/>
  <c r="AJ43" i="1"/>
  <c r="AI43" i="1" s="1"/>
  <c r="AJ44" i="1"/>
  <c r="AK44" i="1" s="1"/>
  <c r="AL44" i="1" s="1"/>
  <c r="AJ45" i="1"/>
  <c r="AK45" i="1" s="1"/>
  <c r="AL45" i="1" s="1"/>
  <c r="AJ46" i="1"/>
  <c r="AK46" i="1" s="1"/>
  <c r="AL46" i="1" s="1"/>
  <c r="AJ47" i="1"/>
  <c r="AI47" i="1" s="1"/>
  <c r="AJ48" i="1"/>
  <c r="AK48" i="1" s="1"/>
  <c r="AL48" i="1" s="1"/>
  <c r="AJ49" i="1"/>
  <c r="AK49" i="1" s="1"/>
  <c r="AL49" i="1" s="1"/>
  <c r="AJ50" i="1"/>
  <c r="AK50" i="1" s="1"/>
  <c r="AL50" i="1" s="1"/>
  <c r="AJ51" i="1"/>
  <c r="AJ52" i="1"/>
  <c r="AI52" i="1" s="1"/>
  <c r="AJ53" i="1"/>
  <c r="AK53" i="1" s="1"/>
  <c r="AL53" i="1" s="1"/>
  <c r="AJ54" i="1"/>
  <c r="AK54" i="1" s="1"/>
  <c r="AL54" i="1" s="1"/>
  <c r="AJ55" i="1"/>
  <c r="AJ56" i="1"/>
  <c r="AK56" i="1" s="1"/>
  <c r="AL56" i="1" s="1"/>
  <c r="AJ57" i="1"/>
  <c r="AI57" i="1" s="1"/>
  <c r="AJ58" i="1"/>
  <c r="AK58" i="1" s="1"/>
  <c r="AL58" i="1" s="1"/>
  <c r="AJ59" i="1"/>
  <c r="AK59" i="1" s="1"/>
  <c r="AL59" i="1" s="1"/>
  <c r="AJ60" i="1"/>
  <c r="AK60" i="1" s="1"/>
  <c r="AL60" i="1" s="1"/>
  <c r="AJ61" i="1"/>
  <c r="AK61" i="1" s="1"/>
  <c r="AL61" i="1" s="1"/>
  <c r="AJ62" i="1"/>
  <c r="AK62" i="1" s="1"/>
  <c r="AL62" i="1" s="1"/>
  <c r="AJ63" i="1"/>
  <c r="AK63" i="1" s="1"/>
  <c r="AL63" i="1" s="1"/>
  <c r="AJ64" i="1"/>
  <c r="AK64" i="1" s="1"/>
  <c r="AL64" i="1" s="1"/>
  <c r="AJ65" i="1"/>
  <c r="AK65" i="1" s="1"/>
  <c r="AL65" i="1" s="1"/>
  <c r="AJ66" i="1"/>
  <c r="AJ67" i="1"/>
  <c r="AK67" i="1" s="1"/>
  <c r="AL67" i="1" s="1"/>
  <c r="AJ68" i="1"/>
  <c r="AK68" i="1" s="1"/>
  <c r="AL68" i="1" s="1"/>
  <c r="AJ69" i="1"/>
  <c r="AK69" i="1" s="1"/>
  <c r="AL69" i="1" s="1"/>
  <c r="AJ70" i="1"/>
  <c r="AI70" i="1" s="1"/>
  <c r="AJ71" i="1"/>
  <c r="AK71" i="1" s="1"/>
  <c r="AL71" i="1" s="1"/>
  <c r="AJ72" i="1"/>
  <c r="AK72" i="1" s="1"/>
  <c r="AL72" i="1" s="1"/>
  <c r="AJ73" i="1"/>
  <c r="AK73" i="1" s="1"/>
  <c r="AL73" i="1" s="1"/>
  <c r="AJ74" i="1"/>
  <c r="AJ75" i="1"/>
  <c r="AJ76" i="1"/>
  <c r="AI76" i="1" s="1"/>
  <c r="AJ77" i="1"/>
  <c r="AK77" i="1" s="1"/>
  <c r="AL77" i="1" s="1"/>
  <c r="AJ78" i="1"/>
  <c r="AK78" i="1" s="1"/>
  <c r="AL78" i="1" s="1"/>
  <c r="AJ79" i="1"/>
  <c r="AJ80" i="1"/>
  <c r="AK80" i="1" s="1"/>
  <c r="AL80" i="1" s="1"/>
  <c r="AJ81" i="1"/>
  <c r="AK81" i="1" s="1"/>
  <c r="AL81" i="1" s="1"/>
  <c r="AJ82" i="1"/>
  <c r="AK82" i="1" s="1"/>
  <c r="AL82" i="1" s="1"/>
  <c r="AJ83" i="1"/>
  <c r="AJ84" i="1"/>
  <c r="AK84" i="1" s="1"/>
  <c r="AL84" i="1" s="1"/>
  <c r="AJ85" i="1"/>
  <c r="AI85" i="1" s="1"/>
  <c r="AJ86" i="1"/>
  <c r="AK86" i="1" s="1"/>
  <c r="AL86" i="1" s="1"/>
  <c r="AJ87" i="1"/>
  <c r="AK87" i="1" s="1"/>
  <c r="AL87" i="1" s="1"/>
  <c r="AJ88" i="1"/>
  <c r="AK88" i="1" s="1"/>
  <c r="AL88" i="1" s="1"/>
  <c r="AJ89" i="1"/>
  <c r="AK89" i="1" s="1"/>
  <c r="AL89" i="1" s="1"/>
  <c r="AJ90" i="1"/>
  <c r="AK90" i="1" s="1"/>
  <c r="AL90" i="1" s="1"/>
  <c r="AJ91" i="1"/>
  <c r="AJ92" i="1"/>
  <c r="AK92" i="1" s="1"/>
  <c r="AL92" i="1" s="1"/>
  <c r="AJ93" i="1"/>
  <c r="AI93" i="1" s="1"/>
  <c r="AJ94" i="1"/>
  <c r="AK94" i="1" s="1"/>
  <c r="AL94" i="1" s="1"/>
  <c r="AJ95" i="1"/>
  <c r="AK95" i="1" s="1"/>
  <c r="AL95" i="1" s="1"/>
  <c r="AJ96" i="1"/>
  <c r="AK96" i="1" s="1"/>
  <c r="AL96" i="1" s="1"/>
  <c r="AJ97" i="1"/>
  <c r="AK97" i="1" s="1"/>
  <c r="AL97" i="1" s="1"/>
  <c r="AJ98" i="1"/>
  <c r="AJ99" i="1"/>
  <c r="AK99" i="1" s="1"/>
  <c r="AL99" i="1" s="1"/>
  <c r="AJ100" i="1"/>
  <c r="AI100" i="1" s="1"/>
  <c r="AJ101" i="1"/>
  <c r="AJ102" i="1"/>
  <c r="AK102" i="1" s="1"/>
  <c r="AL102" i="1" s="1"/>
  <c r="AJ103" i="1"/>
  <c r="AI103" i="1" s="1"/>
  <c r="AJ104" i="1"/>
  <c r="AK104" i="1" s="1"/>
  <c r="AL104" i="1" s="1"/>
  <c r="AJ105" i="1"/>
  <c r="AK105" i="1" s="1"/>
  <c r="AL105" i="1" s="1"/>
  <c r="AJ106" i="1"/>
  <c r="AK106" i="1" s="1"/>
  <c r="AL106" i="1" s="1"/>
  <c r="AJ107" i="1"/>
  <c r="AI107" i="1" s="1"/>
  <c r="AJ108" i="1"/>
  <c r="AK108" i="1" s="1"/>
  <c r="AL108" i="1" s="1"/>
  <c r="AJ109" i="1"/>
  <c r="AK109" i="1" s="1"/>
  <c r="AL109" i="1" s="1"/>
  <c r="AJ110" i="1"/>
  <c r="AK110" i="1" s="1"/>
  <c r="AL110" i="1" s="1"/>
  <c r="AJ111" i="1"/>
  <c r="AJ112" i="1"/>
  <c r="AK112" i="1" s="1"/>
  <c r="AL112" i="1" s="1"/>
  <c r="AJ113" i="1"/>
  <c r="AK113" i="1" s="1"/>
  <c r="AL113" i="1" s="1"/>
  <c r="AJ114" i="1"/>
  <c r="AK114" i="1" s="1"/>
  <c r="AL114" i="1" s="1"/>
  <c r="AJ115" i="1"/>
  <c r="AJ116" i="1"/>
  <c r="AK116" i="1" s="1"/>
  <c r="AL116" i="1" s="1"/>
  <c r="AJ117" i="1"/>
  <c r="AJ118" i="1"/>
  <c r="AK118" i="1" s="1"/>
  <c r="AL118" i="1" s="1"/>
  <c r="AJ119" i="1"/>
  <c r="AJ120" i="1"/>
  <c r="AI120" i="1" s="1"/>
  <c r="AJ121" i="1"/>
  <c r="AI121" i="1" s="1"/>
  <c r="AJ122" i="1"/>
  <c r="AK122" i="1" s="1"/>
  <c r="AL122" i="1" s="1"/>
  <c r="AJ123" i="1"/>
  <c r="AJ124" i="1"/>
  <c r="AK124" i="1" s="1"/>
  <c r="AL124" i="1" s="1"/>
  <c r="AJ125" i="1"/>
  <c r="AJ126" i="1"/>
  <c r="AJ127" i="1"/>
  <c r="AJ128" i="1"/>
  <c r="AK128" i="1" s="1"/>
  <c r="AL128" i="1" s="1"/>
  <c r="AJ129" i="1"/>
  <c r="AJ130" i="1"/>
  <c r="AJ131" i="1"/>
  <c r="AJ132" i="1"/>
  <c r="AK132" i="1" s="1"/>
  <c r="AL132" i="1" s="1"/>
  <c r="AJ133" i="1"/>
  <c r="AK133" i="1" s="1"/>
  <c r="AL133" i="1" s="1"/>
  <c r="AJ134" i="1"/>
  <c r="AJ135" i="1"/>
  <c r="AJ136" i="1"/>
  <c r="AK136" i="1" s="1"/>
  <c r="AL136" i="1" s="1"/>
  <c r="AJ137" i="1"/>
  <c r="AK137" i="1" s="1"/>
  <c r="AL137" i="1" s="1"/>
  <c r="AJ138" i="1"/>
  <c r="AK138" i="1" s="1"/>
  <c r="AL138" i="1" s="1"/>
  <c r="AJ139" i="1"/>
  <c r="AK139" i="1" s="1"/>
  <c r="AL139" i="1" s="1"/>
  <c r="AJ140" i="1"/>
  <c r="AK140" i="1" s="1"/>
  <c r="AL140" i="1" s="1"/>
  <c r="AJ141" i="1"/>
  <c r="AK141" i="1" s="1"/>
  <c r="AL141" i="1" s="1"/>
  <c r="AJ142" i="1"/>
  <c r="AJ143" i="1"/>
  <c r="AK143" i="1" s="1"/>
  <c r="AL143" i="1" s="1"/>
  <c r="AJ144" i="1"/>
  <c r="AK144" i="1" s="1"/>
  <c r="AL144" i="1" s="1"/>
  <c r="AJ145" i="1"/>
  <c r="AK145" i="1" s="1"/>
  <c r="AL145" i="1" s="1"/>
  <c r="AJ146" i="1"/>
  <c r="AK146" i="1" s="1"/>
  <c r="AL146" i="1" s="1"/>
  <c r="AJ147" i="1"/>
  <c r="AK147" i="1" s="1"/>
  <c r="AL147" i="1" s="1"/>
  <c r="AJ148" i="1"/>
  <c r="AK148" i="1" s="1"/>
  <c r="AL148" i="1" s="1"/>
  <c r="AJ149" i="1"/>
  <c r="AJ150" i="1"/>
  <c r="AK150" i="1" s="1"/>
  <c r="AL150" i="1" s="1"/>
  <c r="AJ151" i="1"/>
  <c r="AJ152" i="1"/>
  <c r="AK152" i="1" s="1"/>
  <c r="AL152" i="1" s="1"/>
  <c r="AJ153" i="1"/>
  <c r="AK153" i="1" s="1"/>
  <c r="AL153" i="1" s="1"/>
  <c r="AJ154" i="1"/>
  <c r="AK154" i="1" s="1"/>
  <c r="AL154" i="1" s="1"/>
  <c r="AJ155" i="1"/>
  <c r="AK155" i="1" s="1"/>
  <c r="AL155" i="1" s="1"/>
  <c r="AJ156" i="1"/>
  <c r="AK156" i="1" s="1"/>
  <c r="AL156" i="1" s="1"/>
  <c r="AJ157" i="1"/>
  <c r="AJ158" i="1"/>
  <c r="AJ159" i="1"/>
  <c r="AJ160" i="1"/>
  <c r="AK160" i="1" s="1"/>
  <c r="AL160" i="1" s="1"/>
  <c r="AJ161" i="1"/>
  <c r="AK161" i="1" s="1"/>
  <c r="AL161" i="1" s="1"/>
  <c r="AJ162" i="1"/>
  <c r="AJ163" i="1"/>
  <c r="AJ164" i="1"/>
  <c r="AI164" i="1" s="1"/>
  <c r="AJ165" i="1"/>
  <c r="AJ166" i="1"/>
  <c r="AJ167" i="1"/>
  <c r="AJ168" i="1"/>
  <c r="AK168" i="1" s="1"/>
  <c r="AL168" i="1" s="1"/>
  <c r="AJ169" i="1"/>
  <c r="AK169" i="1" s="1"/>
  <c r="AL169" i="1" s="1"/>
  <c r="AJ170" i="1"/>
  <c r="AK170" i="1" s="1"/>
  <c r="AL170" i="1" s="1"/>
  <c r="AJ171" i="1"/>
  <c r="AK171" i="1" s="1"/>
  <c r="AL171" i="1" s="1"/>
  <c r="AJ172" i="1"/>
  <c r="AK172" i="1" s="1"/>
  <c r="AL172" i="1" s="1"/>
  <c r="AJ173" i="1"/>
  <c r="AI173" i="1" s="1"/>
  <c r="AJ174" i="1"/>
  <c r="AJ175" i="1"/>
  <c r="AK175" i="1" s="1"/>
  <c r="AL175" i="1" s="1"/>
  <c r="AJ176" i="1"/>
  <c r="AK176" i="1" s="1"/>
  <c r="AL176" i="1" s="1"/>
  <c r="AJ177" i="1"/>
  <c r="AJ178" i="1"/>
  <c r="AK178" i="1" s="1"/>
  <c r="AL178" i="1" s="1"/>
  <c r="AJ179" i="1"/>
  <c r="AK179" i="1" s="1"/>
  <c r="AL179" i="1" s="1"/>
  <c r="AJ180" i="1"/>
  <c r="AK180" i="1" s="1"/>
  <c r="AL180" i="1" s="1"/>
  <c r="AJ181" i="1"/>
  <c r="AK181" i="1" s="1"/>
  <c r="AL181" i="1" s="1"/>
  <c r="AJ182" i="1"/>
  <c r="AJ183" i="1"/>
  <c r="AK183" i="1" s="1"/>
  <c r="AL183" i="1" s="1"/>
  <c r="AJ184" i="1"/>
  <c r="AK184" i="1" s="1"/>
  <c r="AL184" i="1" s="1"/>
  <c r="AJ185" i="1"/>
  <c r="AJ186" i="1"/>
  <c r="AK186" i="1" s="1"/>
  <c r="AL186" i="1" s="1"/>
  <c r="AJ187" i="1"/>
  <c r="AK187" i="1" s="1"/>
  <c r="AL187" i="1" s="1"/>
  <c r="AJ188" i="1"/>
  <c r="AK188" i="1" s="1"/>
  <c r="AL188" i="1" s="1"/>
  <c r="AJ189" i="1"/>
  <c r="AK189" i="1" s="1"/>
  <c r="AL189" i="1" s="1"/>
  <c r="AJ190" i="1"/>
  <c r="AI190" i="1" s="1"/>
  <c r="AJ191" i="1"/>
  <c r="AI191" i="1" s="1"/>
  <c r="AJ192" i="1"/>
  <c r="AK192" i="1" s="1"/>
  <c r="AL192" i="1" s="1"/>
  <c r="AJ193" i="1"/>
  <c r="AK193" i="1" s="1"/>
  <c r="AL193" i="1" s="1"/>
  <c r="AJ194" i="1"/>
  <c r="AK194" i="1" s="1"/>
  <c r="AL194" i="1" s="1"/>
  <c r="AJ195" i="1"/>
  <c r="AK195" i="1" s="1"/>
  <c r="AL195" i="1" s="1"/>
  <c r="AJ196" i="1"/>
  <c r="AK196" i="1" s="1"/>
  <c r="AL196" i="1" s="1"/>
  <c r="AJ197" i="1"/>
  <c r="AK197" i="1" s="1"/>
  <c r="AL197" i="1" s="1"/>
  <c r="AJ198" i="1"/>
  <c r="AJ199" i="1"/>
  <c r="AK199" i="1" s="1"/>
  <c r="AL199" i="1" s="1"/>
  <c r="AJ200" i="1"/>
  <c r="AI200" i="1" s="1"/>
  <c r="AJ201" i="1"/>
  <c r="AI201" i="1" s="1"/>
  <c r="AJ202" i="1"/>
  <c r="AK202" i="1" s="1"/>
  <c r="AL202" i="1" s="1"/>
  <c r="AJ203" i="1"/>
  <c r="AI203" i="1" s="1"/>
  <c r="AJ204" i="1"/>
  <c r="AK204" i="1" s="1"/>
  <c r="AL204" i="1" s="1"/>
  <c r="AJ205" i="1"/>
  <c r="AK205" i="1" s="1"/>
  <c r="AL205" i="1" s="1"/>
  <c r="AJ206" i="1"/>
  <c r="AJ207" i="1"/>
  <c r="AJ208" i="1"/>
  <c r="AK208" i="1" s="1"/>
  <c r="AL208" i="1" s="1"/>
  <c r="AJ209" i="1"/>
  <c r="AK209" i="1" s="1"/>
  <c r="AL209" i="1" s="1"/>
  <c r="AJ210" i="1"/>
  <c r="AJ211" i="1"/>
  <c r="AJ212" i="1"/>
  <c r="AK212" i="1" s="1"/>
  <c r="AL212" i="1" s="1"/>
  <c r="AJ213" i="1"/>
  <c r="AK213" i="1" s="1"/>
  <c r="AL213" i="1" s="1"/>
  <c r="AJ214" i="1"/>
  <c r="AJ215" i="1"/>
  <c r="AK215" i="1" s="1"/>
  <c r="AL215" i="1" s="1"/>
  <c r="AJ216" i="1"/>
  <c r="AI216" i="1" s="1"/>
  <c r="AJ217" i="1"/>
  <c r="AK217" i="1" s="1"/>
  <c r="AL217" i="1" s="1"/>
  <c r="AJ218" i="1"/>
  <c r="AK218" i="1" s="1"/>
  <c r="AL218" i="1" s="1"/>
  <c r="AJ219" i="1"/>
  <c r="AJ220" i="1"/>
  <c r="AK220" i="1" s="1"/>
  <c r="AL220" i="1" s="1"/>
  <c r="AJ221" i="1"/>
  <c r="AK221" i="1" s="1"/>
  <c r="AL221" i="1" s="1"/>
  <c r="AJ222" i="1"/>
  <c r="AJ223" i="1"/>
  <c r="AK223" i="1" s="1"/>
  <c r="AL223" i="1" s="1"/>
  <c r="AJ224" i="1"/>
  <c r="AK224" i="1" s="1"/>
  <c r="AL224" i="1" s="1"/>
  <c r="AJ225" i="1"/>
  <c r="AK225" i="1" s="1"/>
  <c r="AL225" i="1" s="1"/>
  <c r="AJ226" i="1"/>
  <c r="AK226" i="1" s="1"/>
  <c r="AL226" i="1" s="1"/>
  <c r="AJ227" i="1"/>
  <c r="AK227" i="1" s="1"/>
  <c r="AL227" i="1" s="1"/>
  <c r="AJ228" i="1"/>
  <c r="AK228" i="1" s="1"/>
  <c r="AL228" i="1" s="1"/>
  <c r="AJ229" i="1"/>
  <c r="AK229" i="1" s="1"/>
  <c r="AL229" i="1" s="1"/>
  <c r="AJ230" i="1"/>
  <c r="AJ231" i="1"/>
  <c r="AK231" i="1" s="1"/>
  <c r="AL231" i="1" s="1"/>
  <c r="AJ232" i="1"/>
  <c r="AI232" i="1" s="1"/>
  <c r="AJ233" i="1"/>
  <c r="AJ234" i="1"/>
  <c r="AK234" i="1" s="1"/>
  <c r="AL234" i="1" s="1"/>
  <c r="AJ235" i="1"/>
  <c r="AJ236" i="1"/>
  <c r="AK236" i="1" s="1"/>
  <c r="AL236" i="1" s="1"/>
  <c r="AJ237" i="1"/>
  <c r="AK237" i="1" s="1"/>
  <c r="AL237" i="1" s="1"/>
  <c r="AJ238" i="1"/>
  <c r="AJ239" i="1"/>
  <c r="AI239" i="1" s="1"/>
  <c r="AJ240" i="1"/>
  <c r="AI240" i="1" s="1"/>
  <c r="AJ241" i="1"/>
  <c r="AK241" i="1" s="1"/>
  <c r="AL241" i="1" s="1"/>
  <c r="AJ242" i="1"/>
  <c r="AI242" i="1" s="1"/>
  <c r="AJ243" i="1"/>
  <c r="AJ244" i="1"/>
  <c r="AK244" i="1" s="1"/>
  <c r="AL244" i="1" s="1"/>
  <c r="AJ245" i="1"/>
  <c r="AJ246" i="1"/>
  <c r="AJ247" i="1"/>
  <c r="AJ248" i="1"/>
  <c r="AK248" i="1" s="1"/>
  <c r="AL248" i="1" s="1"/>
  <c r="AJ249" i="1"/>
  <c r="AK249" i="1" s="1"/>
  <c r="AL249" i="1" s="1"/>
  <c r="AJ250" i="1"/>
  <c r="AK250" i="1" s="1"/>
  <c r="AL250" i="1" s="1"/>
  <c r="AJ251" i="1"/>
  <c r="AI251" i="1" s="1"/>
  <c r="AJ252" i="1"/>
  <c r="AK252" i="1" s="1"/>
  <c r="AL252" i="1" s="1"/>
  <c r="AJ253" i="1"/>
  <c r="AK253" i="1" s="1"/>
  <c r="AL253" i="1" s="1"/>
  <c r="AJ254" i="1"/>
  <c r="AK254" i="1" s="1"/>
  <c r="AL254" i="1" s="1"/>
  <c r="AJ255" i="1"/>
  <c r="AJ256" i="1"/>
  <c r="AK256" i="1" s="1"/>
  <c r="AL256" i="1" s="1"/>
  <c r="AJ257" i="1"/>
  <c r="AK257" i="1" s="1"/>
  <c r="AL257" i="1" s="1"/>
  <c r="AJ258" i="1"/>
  <c r="AK258" i="1" s="1"/>
  <c r="AL258" i="1" s="1"/>
  <c r="AJ259" i="1"/>
  <c r="AI259" i="1" s="1"/>
  <c r="AJ260" i="1"/>
  <c r="AI260" i="1" s="1"/>
  <c r="AJ261" i="1"/>
  <c r="AK261" i="1" s="1"/>
  <c r="AL261" i="1" s="1"/>
  <c r="AJ262" i="1"/>
  <c r="AK262" i="1" s="1"/>
  <c r="AL262" i="1" s="1"/>
  <c r="AJ263" i="1"/>
  <c r="AI263" i="1" s="1"/>
  <c r="AJ264" i="1"/>
  <c r="AK264" i="1" s="1"/>
  <c r="AL264" i="1" s="1"/>
  <c r="AJ265" i="1"/>
  <c r="AK265" i="1" s="1"/>
  <c r="AL265" i="1" s="1"/>
  <c r="AJ266" i="1"/>
  <c r="AK266" i="1" s="1"/>
  <c r="AL266" i="1" s="1"/>
  <c r="AJ267" i="1"/>
  <c r="AK267" i="1" s="1"/>
  <c r="AL267" i="1" s="1"/>
  <c r="AJ268" i="1"/>
  <c r="AK268" i="1" s="1"/>
  <c r="AL268" i="1" s="1"/>
  <c r="AJ269" i="1"/>
  <c r="AK269" i="1" s="1"/>
  <c r="AL269" i="1" s="1"/>
  <c r="AJ270" i="1"/>
  <c r="AK270" i="1" s="1"/>
  <c r="AL270" i="1" s="1"/>
  <c r="AJ271" i="1"/>
  <c r="AK271" i="1" s="1"/>
  <c r="AL271" i="1" s="1"/>
  <c r="AJ272" i="1"/>
  <c r="AK272" i="1" s="1"/>
  <c r="AL272" i="1" s="1"/>
  <c r="AJ273" i="1"/>
  <c r="AK273" i="1" s="1"/>
  <c r="AL273" i="1" s="1"/>
  <c r="AJ274" i="1"/>
  <c r="AJ275" i="1"/>
  <c r="AK275" i="1" s="1"/>
  <c r="AL275" i="1" s="1"/>
  <c r="AJ276" i="1"/>
  <c r="AI276" i="1" s="1"/>
  <c r="AJ277" i="1"/>
  <c r="AI277" i="1" s="1"/>
  <c r="AJ278" i="1"/>
  <c r="AJ279" i="1"/>
  <c r="AI279" i="1" s="1"/>
  <c r="AJ280" i="1"/>
  <c r="AK280" i="1" s="1"/>
  <c r="AL280" i="1" s="1"/>
  <c r="AJ281" i="1"/>
  <c r="AK281" i="1" s="1"/>
  <c r="AL281" i="1" s="1"/>
  <c r="AJ282" i="1"/>
  <c r="AK282" i="1" s="1"/>
  <c r="AL282" i="1" s="1"/>
  <c r="AJ283" i="1"/>
  <c r="AK283" i="1" s="1"/>
  <c r="AL283" i="1" s="1"/>
  <c r="AJ284" i="1"/>
  <c r="AK284" i="1" s="1"/>
  <c r="AL284" i="1" s="1"/>
  <c r="AJ285" i="1"/>
  <c r="AJ286" i="1"/>
  <c r="AK286" i="1" s="1"/>
  <c r="AL286" i="1" s="1"/>
  <c r="AJ287" i="1"/>
  <c r="AJ288" i="1"/>
  <c r="AK288" i="1" s="1"/>
  <c r="AL288" i="1" s="1"/>
  <c r="AJ289" i="1"/>
  <c r="AK289" i="1" s="1"/>
  <c r="AL289" i="1" s="1"/>
  <c r="AJ290" i="1"/>
  <c r="AK290" i="1" s="1"/>
  <c r="AL290" i="1" s="1"/>
  <c r="AJ291" i="1"/>
  <c r="AJ292" i="1"/>
  <c r="AK292" i="1" s="1"/>
  <c r="AL292" i="1" s="1"/>
  <c r="AJ293" i="1"/>
  <c r="AK293" i="1" s="1"/>
  <c r="AL293" i="1" s="1"/>
  <c r="AJ294" i="1"/>
  <c r="AK294" i="1" s="1"/>
  <c r="AL294" i="1" s="1"/>
  <c r="AJ295" i="1"/>
  <c r="AJ296" i="1"/>
  <c r="AK296" i="1" s="1"/>
  <c r="AL296" i="1" s="1"/>
  <c r="AJ297" i="1"/>
  <c r="AK297" i="1" s="1"/>
  <c r="AL297" i="1" s="1"/>
  <c r="AJ298" i="1"/>
  <c r="AK298" i="1" s="1"/>
  <c r="AL298" i="1" s="1"/>
  <c r="AJ299" i="1"/>
  <c r="AK299" i="1" s="1"/>
  <c r="AL299" i="1" s="1"/>
  <c r="AJ300" i="1"/>
  <c r="AK300" i="1" s="1"/>
  <c r="AL300" i="1" s="1"/>
  <c r="AJ301" i="1"/>
  <c r="AK301" i="1" s="1"/>
  <c r="AL301" i="1" s="1"/>
  <c r="AJ302" i="1"/>
  <c r="AK302" i="1" s="1"/>
  <c r="AL302" i="1" s="1"/>
  <c r="AJ303" i="1"/>
  <c r="AK303" i="1" s="1"/>
  <c r="AL303" i="1" s="1"/>
  <c r="AJ304" i="1"/>
  <c r="AK304" i="1" s="1"/>
  <c r="AL304" i="1" s="1"/>
  <c r="AJ305" i="1"/>
  <c r="AK305" i="1" s="1"/>
  <c r="AL305" i="1" s="1"/>
  <c r="AJ306" i="1"/>
  <c r="AJ307" i="1"/>
  <c r="AK307" i="1" s="1"/>
  <c r="AL307" i="1" s="1"/>
  <c r="AJ308" i="1"/>
  <c r="AK308" i="1" s="1"/>
  <c r="AL308" i="1" s="1"/>
  <c r="AJ309" i="1"/>
  <c r="AK309" i="1" s="1"/>
  <c r="AL309" i="1" s="1"/>
  <c r="AJ310" i="1"/>
  <c r="AK310" i="1" s="1"/>
  <c r="AL310" i="1" s="1"/>
  <c r="AJ311" i="1"/>
  <c r="AK311" i="1" s="1"/>
  <c r="AL311" i="1" s="1"/>
  <c r="AJ312" i="1"/>
  <c r="AK312" i="1" s="1"/>
  <c r="AL312" i="1" s="1"/>
  <c r="AJ313" i="1"/>
  <c r="AJ314" i="1"/>
  <c r="AK314" i="1" s="1"/>
  <c r="AL314" i="1" s="1"/>
  <c r="AJ315" i="1"/>
  <c r="AK315" i="1" s="1"/>
  <c r="AL315" i="1" s="1"/>
  <c r="AJ316" i="1"/>
  <c r="AK316" i="1" s="1"/>
  <c r="AL316" i="1" s="1"/>
  <c r="AJ317" i="1"/>
  <c r="AK317" i="1" s="1"/>
  <c r="AL317" i="1" s="1"/>
  <c r="AJ318" i="1"/>
  <c r="AK318" i="1" s="1"/>
  <c r="AL318" i="1" s="1"/>
  <c r="AJ319" i="1"/>
  <c r="AK319" i="1" s="1"/>
  <c r="AL319" i="1" s="1"/>
  <c r="AJ320" i="1"/>
  <c r="AK320" i="1" s="1"/>
  <c r="AL320" i="1" s="1"/>
  <c r="AJ321" i="1"/>
  <c r="AK321" i="1" s="1"/>
  <c r="AL321" i="1" s="1"/>
  <c r="AJ322" i="1"/>
  <c r="AJ323" i="1"/>
  <c r="AK323" i="1" s="1"/>
  <c r="AL323" i="1" s="1"/>
  <c r="AJ324" i="1"/>
  <c r="AK324" i="1" s="1"/>
  <c r="AL324" i="1" s="1"/>
  <c r="AJ325" i="1"/>
  <c r="AK325" i="1" s="1"/>
  <c r="AL325" i="1" s="1"/>
  <c r="AJ326" i="1"/>
  <c r="AK326" i="1" s="1"/>
  <c r="AL326" i="1" s="1"/>
  <c r="AJ327" i="1"/>
  <c r="AK327" i="1" s="1"/>
  <c r="AL327" i="1" s="1"/>
  <c r="AJ328" i="1"/>
  <c r="AK328" i="1" s="1"/>
  <c r="AL328" i="1" s="1"/>
  <c r="AJ329" i="1"/>
  <c r="AK329" i="1" s="1"/>
  <c r="AL329" i="1" s="1"/>
  <c r="AJ330" i="1"/>
  <c r="AK330" i="1" s="1"/>
  <c r="AL330" i="1" s="1"/>
  <c r="AJ331" i="1"/>
  <c r="AJ332" i="1"/>
  <c r="AK332" i="1" s="1"/>
  <c r="AL332" i="1" s="1"/>
  <c r="AJ333" i="1"/>
  <c r="AK333" i="1" s="1"/>
  <c r="AL333" i="1" s="1"/>
  <c r="AJ334" i="1"/>
  <c r="AK334" i="1" s="1"/>
  <c r="AL334" i="1" s="1"/>
  <c r="AJ335" i="1"/>
  <c r="AJ336" i="1"/>
  <c r="AK336" i="1" s="1"/>
  <c r="AL336" i="1" s="1"/>
  <c r="AJ337" i="1"/>
  <c r="AK337" i="1" s="1"/>
  <c r="AL337" i="1" s="1"/>
  <c r="AJ338" i="1"/>
  <c r="AK338" i="1" s="1"/>
  <c r="AL338" i="1" s="1"/>
  <c r="AJ339" i="1"/>
  <c r="AJ340" i="1"/>
  <c r="AK340" i="1" s="1"/>
  <c r="AL340" i="1" s="1"/>
  <c r="AJ341" i="1"/>
  <c r="AK341" i="1" s="1"/>
  <c r="AL341" i="1" s="1"/>
  <c r="AJ342" i="1"/>
  <c r="AK342" i="1" s="1"/>
  <c r="AL342" i="1" s="1"/>
  <c r="AJ343" i="1"/>
  <c r="AK343" i="1" s="1"/>
  <c r="AL343" i="1" s="1"/>
  <c r="AJ344" i="1"/>
  <c r="AK344" i="1" s="1"/>
  <c r="AL344" i="1" s="1"/>
  <c r="AJ345" i="1"/>
  <c r="AK345" i="1" s="1"/>
  <c r="AL345" i="1" s="1"/>
  <c r="AJ346" i="1"/>
  <c r="AK346" i="1" s="1"/>
  <c r="AL346" i="1" s="1"/>
  <c r="AJ347" i="1"/>
  <c r="AJ348" i="1"/>
  <c r="AI348" i="1" s="1"/>
  <c r="AJ349" i="1"/>
  <c r="AI349" i="1" s="1"/>
  <c r="AJ350" i="1"/>
  <c r="AK350" i="1" s="1"/>
  <c r="AL350" i="1" s="1"/>
  <c r="AJ351" i="1"/>
  <c r="AI351" i="1" s="1"/>
  <c r="AJ352" i="1"/>
  <c r="AK352" i="1" s="1"/>
  <c r="AL352" i="1" s="1"/>
  <c r="AJ353" i="1"/>
  <c r="AK353" i="1" s="1"/>
  <c r="AL353" i="1" s="1"/>
  <c r="AJ354" i="1"/>
  <c r="AJ355" i="1"/>
  <c r="AK355" i="1" s="1"/>
  <c r="AL355" i="1" s="1"/>
  <c r="AJ356" i="1"/>
  <c r="AK356" i="1" s="1"/>
  <c r="AL356" i="1" s="1"/>
  <c r="AJ357" i="1"/>
  <c r="AK357" i="1" s="1"/>
  <c r="AL357" i="1" s="1"/>
  <c r="AJ358" i="1"/>
  <c r="AK358" i="1" s="1"/>
  <c r="AL358" i="1" s="1"/>
  <c r="AJ359" i="1"/>
  <c r="AK359" i="1" s="1"/>
  <c r="AL359" i="1" s="1"/>
  <c r="AJ360" i="1"/>
  <c r="AK360" i="1" s="1"/>
  <c r="AL360" i="1" s="1"/>
  <c r="AJ361" i="1"/>
  <c r="AK361" i="1" s="1"/>
  <c r="AL361" i="1" s="1"/>
  <c r="AJ362" i="1"/>
  <c r="AK362" i="1" s="1"/>
  <c r="AL362" i="1" s="1"/>
  <c r="AJ363" i="1"/>
  <c r="AJ364" i="1"/>
  <c r="AK364" i="1" s="1"/>
  <c r="AL364" i="1" s="1"/>
  <c r="AJ365" i="1"/>
  <c r="AK365" i="1" s="1"/>
  <c r="AL365" i="1" s="1"/>
  <c r="AJ366" i="1"/>
  <c r="AK366" i="1" s="1"/>
  <c r="AL366" i="1" s="1"/>
  <c r="AJ367" i="1"/>
  <c r="AJ368" i="1"/>
  <c r="AK368" i="1" s="1"/>
  <c r="AL368" i="1" s="1"/>
  <c r="AJ369" i="1"/>
  <c r="AK369" i="1" s="1"/>
  <c r="AL369" i="1" s="1"/>
  <c r="AJ370" i="1"/>
  <c r="AK370" i="1" s="1"/>
  <c r="AL370" i="1" s="1"/>
  <c r="AJ371" i="1"/>
  <c r="AJ372" i="1"/>
  <c r="AK372" i="1" s="1"/>
  <c r="AL372" i="1" s="1"/>
  <c r="AJ373" i="1"/>
  <c r="AK373" i="1" s="1"/>
  <c r="AL373" i="1" s="1"/>
  <c r="AJ374" i="1"/>
  <c r="AK374" i="1" s="1"/>
  <c r="AL374" i="1" s="1"/>
  <c r="AJ375" i="1"/>
  <c r="AJ376" i="1"/>
  <c r="AK376" i="1" s="1"/>
  <c r="AL376" i="1" s="1"/>
  <c r="AJ377" i="1"/>
  <c r="AK377" i="1" s="1"/>
  <c r="AL377" i="1" s="1"/>
  <c r="AJ378" i="1"/>
  <c r="AK378" i="1" s="1"/>
  <c r="AL378" i="1" s="1"/>
  <c r="AJ379" i="1"/>
  <c r="AJ380" i="1"/>
  <c r="AI380" i="1" s="1"/>
  <c r="AJ381" i="1"/>
  <c r="AJ382" i="1"/>
  <c r="AI382" i="1" s="1"/>
  <c r="AJ383" i="1"/>
  <c r="AI383" i="1" s="1"/>
  <c r="AJ384" i="1"/>
  <c r="AK384" i="1" s="1"/>
  <c r="AL384" i="1" s="1"/>
  <c r="AJ385" i="1"/>
  <c r="AJ386" i="1"/>
  <c r="AJ387" i="1"/>
  <c r="AJ388" i="1"/>
  <c r="AK388" i="1" s="1"/>
  <c r="AL388" i="1" s="1"/>
  <c r="AJ389" i="1"/>
  <c r="AK389" i="1" s="1"/>
  <c r="AL389" i="1" s="1"/>
  <c r="AJ390" i="1"/>
  <c r="AJ391" i="1"/>
  <c r="AJ392" i="1"/>
  <c r="AK392" i="1" s="1"/>
  <c r="AL392" i="1" s="1"/>
  <c r="AJ393" i="1"/>
  <c r="AK393" i="1" s="1"/>
  <c r="AL393" i="1" s="1"/>
  <c r="AJ394" i="1"/>
  <c r="AK394" i="1" s="1"/>
  <c r="AL394" i="1" s="1"/>
  <c r="AJ395" i="1"/>
  <c r="AK395" i="1" s="1"/>
  <c r="AL395" i="1" s="1"/>
  <c r="AJ396" i="1"/>
  <c r="AK396" i="1" s="1"/>
  <c r="AL396" i="1" s="1"/>
  <c r="AJ397" i="1"/>
  <c r="AK397" i="1" s="1"/>
  <c r="AL397" i="1" s="1"/>
  <c r="AJ398" i="1"/>
  <c r="AJ399" i="1"/>
  <c r="AK399" i="1" s="1"/>
  <c r="AL399" i="1" s="1"/>
  <c r="AJ400" i="1"/>
  <c r="AK400" i="1" s="1"/>
  <c r="AL400" i="1" s="1"/>
  <c r="AJ401" i="1"/>
  <c r="AK401" i="1" s="1"/>
  <c r="AL401" i="1" s="1"/>
  <c r="AJ402" i="1"/>
  <c r="AK402" i="1" s="1"/>
  <c r="AL402" i="1" s="1"/>
  <c r="AJ403" i="1"/>
  <c r="AK403" i="1" s="1"/>
  <c r="AL403" i="1" s="1"/>
  <c r="AJ404" i="1"/>
  <c r="AK404" i="1" s="1"/>
  <c r="AL404" i="1" s="1"/>
  <c r="AJ405" i="1"/>
  <c r="AJ406" i="1"/>
  <c r="AK406" i="1" s="1"/>
  <c r="AL406" i="1" s="1"/>
  <c r="AJ407" i="1"/>
  <c r="AJ408" i="1"/>
  <c r="AK408" i="1" s="1"/>
  <c r="AL408" i="1" s="1"/>
  <c r="AJ409" i="1"/>
  <c r="AK409" i="1" s="1"/>
  <c r="AL409" i="1" s="1"/>
  <c r="AJ410" i="1"/>
  <c r="AK410" i="1" s="1"/>
  <c r="AL410" i="1" s="1"/>
  <c r="AJ411" i="1"/>
  <c r="AK411" i="1" s="1"/>
  <c r="AL411" i="1" s="1"/>
  <c r="AJ412" i="1"/>
  <c r="AK412" i="1" s="1"/>
  <c r="AL412" i="1" s="1"/>
  <c r="AJ413" i="1"/>
  <c r="AJ414" i="1"/>
  <c r="AJ415" i="1"/>
  <c r="AJ416" i="1"/>
  <c r="AK416" i="1" s="1"/>
  <c r="AL416" i="1" s="1"/>
  <c r="AJ417" i="1"/>
  <c r="AI417" i="1" s="1"/>
  <c r="AJ418" i="1"/>
  <c r="AI418" i="1" s="1"/>
  <c r="AJ419" i="1"/>
  <c r="AI419" i="1" s="1"/>
  <c r="AJ420" i="1"/>
  <c r="AK420" i="1" s="1"/>
  <c r="AL420" i="1" s="1"/>
  <c r="AJ421" i="1"/>
  <c r="AJ422" i="1"/>
  <c r="AJ423" i="1"/>
  <c r="AI423" i="1" s="1"/>
  <c r="AJ424" i="1"/>
  <c r="AI424" i="1" s="1"/>
  <c r="AJ425" i="1"/>
  <c r="AJ426" i="1"/>
  <c r="AK426" i="1" s="1"/>
  <c r="AL426" i="1" s="1"/>
  <c r="AJ427" i="1"/>
  <c r="AI427" i="1" s="1"/>
  <c r="AJ428" i="1"/>
  <c r="AK428" i="1" s="1"/>
  <c r="AL428" i="1" s="1"/>
  <c r="AJ429" i="1"/>
  <c r="AK429" i="1" s="1"/>
  <c r="AL429" i="1" s="1"/>
  <c r="AJ430" i="1"/>
  <c r="AJ431" i="1"/>
  <c r="AK431" i="1" s="1"/>
  <c r="AL431" i="1" s="1"/>
  <c r="AJ432" i="1"/>
  <c r="AK432" i="1" s="1"/>
  <c r="AL432" i="1" s="1"/>
  <c r="AJ433" i="1"/>
  <c r="AK433" i="1" s="1"/>
  <c r="AL433" i="1" s="1"/>
  <c r="AJ434" i="1"/>
  <c r="AK434" i="1" s="1"/>
  <c r="AL434" i="1" s="1"/>
  <c r="AJ435" i="1"/>
  <c r="AK435" i="1" s="1"/>
  <c r="AL435" i="1" s="1"/>
  <c r="AJ436" i="1"/>
  <c r="AK436" i="1" s="1"/>
  <c r="AL436" i="1" s="1"/>
  <c r="AJ437" i="1"/>
  <c r="AK437" i="1" s="1"/>
  <c r="AL437" i="1" s="1"/>
  <c r="AJ438" i="1"/>
  <c r="AJ439" i="1"/>
  <c r="AK439" i="1" s="1"/>
  <c r="AL439" i="1" s="1"/>
  <c r="AJ440" i="1"/>
  <c r="AK440" i="1" s="1"/>
  <c r="AL440" i="1" s="1"/>
  <c r="AJ441" i="1"/>
  <c r="AJ442" i="1"/>
  <c r="AK442" i="1" s="1"/>
  <c r="AL442" i="1" s="1"/>
  <c r="AJ443" i="1"/>
  <c r="AK443" i="1" s="1"/>
  <c r="AL443" i="1" s="1"/>
  <c r="AJ444" i="1"/>
  <c r="AK444" i="1" s="1"/>
  <c r="AL444" i="1" s="1"/>
  <c r="AJ445" i="1"/>
  <c r="AK445" i="1" s="1"/>
  <c r="AL445" i="1" s="1"/>
  <c r="AJ446" i="1"/>
  <c r="AJ447" i="1"/>
  <c r="AK447" i="1" s="1"/>
  <c r="AL447" i="1" s="1"/>
  <c r="AJ448" i="1"/>
  <c r="AK448" i="1" s="1"/>
  <c r="AL448" i="1" s="1"/>
  <c r="AJ449" i="1"/>
  <c r="AK449" i="1" s="1"/>
  <c r="AL449" i="1" s="1"/>
  <c r="AJ450" i="1"/>
  <c r="AK450" i="1" s="1"/>
  <c r="AL450" i="1" s="1"/>
  <c r="AJ451" i="1"/>
  <c r="AK451" i="1" s="1"/>
  <c r="AL451" i="1" s="1"/>
  <c r="AJ452" i="1"/>
  <c r="AK452" i="1" s="1"/>
  <c r="AL452" i="1" s="1"/>
  <c r="AJ453" i="1"/>
  <c r="AK453" i="1" s="1"/>
  <c r="AL453" i="1" s="1"/>
  <c r="AJ454" i="1"/>
  <c r="AJ455" i="1"/>
  <c r="AK455" i="1" s="1"/>
  <c r="AL455" i="1" s="1"/>
  <c r="AJ456" i="1"/>
  <c r="AI456" i="1" s="1"/>
  <c r="AJ457" i="1"/>
  <c r="AK457" i="1" s="1"/>
  <c r="AL457" i="1" s="1"/>
  <c r="AJ458" i="1"/>
  <c r="AK458" i="1" s="1"/>
  <c r="AL458" i="1" s="1"/>
  <c r="AJ459" i="1"/>
  <c r="AI459" i="1" s="1"/>
  <c r="AJ460" i="1"/>
  <c r="AI460" i="1" s="1"/>
  <c r="AJ461" i="1"/>
  <c r="AJ462" i="1"/>
  <c r="AJ463" i="1"/>
  <c r="AI463" i="1" s="1"/>
  <c r="AJ464" i="1"/>
  <c r="AK464" i="1" s="1"/>
  <c r="AL464" i="1" s="1"/>
  <c r="AJ465" i="1"/>
  <c r="AI465" i="1" s="1"/>
  <c r="AJ466" i="1"/>
  <c r="AJ467" i="1"/>
  <c r="AJ468" i="1"/>
  <c r="AK468" i="1" s="1"/>
  <c r="AL468" i="1" s="1"/>
  <c r="AJ469" i="1"/>
  <c r="AK469" i="1" s="1"/>
  <c r="AL469" i="1" s="1"/>
  <c r="AJ470" i="1"/>
  <c r="AJ471" i="1"/>
  <c r="AK471" i="1" s="1"/>
  <c r="AL471" i="1" s="1"/>
  <c r="AJ472" i="1"/>
  <c r="AK472" i="1" s="1"/>
  <c r="AL472" i="1" s="1"/>
  <c r="AJ473" i="1"/>
  <c r="AK473" i="1" s="1"/>
  <c r="AL473" i="1" s="1"/>
  <c r="AJ474" i="1"/>
  <c r="AK474" i="1" s="1"/>
  <c r="AL474" i="1" s="1"/>
  <c r="AJ475" i="1"/>
  <c r="AJ476" i="1"/>
  <c r="AK476" i="1" s="1"/>
  <c r="AL476" i="1" s="1"/>
  <c r="AJ477" i="1"/>
  <c r="AK477" i="1" s="1"/>
  <c r="AL477" i="1" s="1"/>
  <c r="AJ478" i="1"/>
  <c r="AJ479" i="1"/>
  <c r="AK479" i="1" s="1"/>
  <c r="AL479" i="1" s="1"/>
  <c r="AJ480" i="1"/>
  <c r="AK480" i="1" s="1"/>
  <c r="AL480" i="1" s="1"/>
  <c r="AJ481" i="1"/>
  <c r="AK481" i="1" s="1"/>
  <c r="AL481" i="1" s="1"/>
  <c r="AJ482" i="1"/>
  <c r="AK482" i="1" s="1"/>
  <c r="AL482" i="1" s="1"/>
  <c r="AJ483" i="1"/>
  <c r="AK483" i="1" s="1"/>
  <c r="AL483" i="1" s="1"/>
  <c r="AJ484" i="1"/>
  <c r="AK484" i="1" s="1"/>
  <c r="AL484" i="1" s="1"/>
  <c r="AJ485" i="1"/>
  <c r="AK485" i="1" s="1"/>
  <c r="AL485" i="1" s="1"/>
  <c r="AJ486" i="1"/>
  <c r="AJ487" i="1"/>
  <c r="AK487" i="1" s="1"/>
  <c r="AL487" i="1" s="1"/>
  <c r="AJ488" i="1"/>
  <c r="AK488" i="1" s="1"/>
  <c r="AL488" i="1" s="1"/>
  <c r="AJ489" i="1"/>
  <c r="AK489" i="1" s="1"/>
  <c r="AL489" i="1" s="1"/>
  <c r="AJ490" i="1"/>
  <c r="AK490" i="1" s="1"/>
  <c r="AL490" i="1" s="1"/>
  <c r="AJ491" i="1"/>
  <c r="AJ492" i="1"/>
  <c r="AK492" i="1" s="1"/>
  <c r="AL492" i="1" s="1"/>
  <c r="AJ493" i="1"/>
  <c r="AK493" i="1" s="1"/>
  <c r="AL493" i="1" s="1"/>
  <c r="AJ494" i="1"/>
  <c r="AJ495" i="1"/>
  <c r="AJ496" i="1"/>
  <c r="AK496" i="1" s="1"/>
  <c r="AL496" i="1" s="1"/>
  <c r="AJ497" i="1"/>
  <c r="AK497" i="1" s="1"/>
  <c r="AL497" i="1" s="1"/>
  <c r="AJ498" i="1"/>
  <c r="AJ499" i="1"/>
  <c r="AJ500" i="1"/>
  <c r="AK500" i="1" s="1"/>
  <c r="AL500" i="1" s="1"/>
  <c r="AJ501" i="1"/>
  <c r="AK501" i="1" s="1"/>
  <c r="AL501" i="1" s="1"/>
  <c r="AJ502" i="1"/>
  <c r="AJ503" i="1"/>
  <c r="AJ504" i="1"/>
  <c r="AI504" i="1" s="1"/>
  <c r="AJ505" i="1"/>
  <c r="AK505" i="1" s="1"/>
  <c r="AL505" i="1" s="1"/>
  <c r="AJ506" i="1"/>
  <c r="AK506" i="1" s="1"/>
  <c r="AL506" i="1" s="1"/>
  <c r="AJ507" i="1"/>
  <c r="AJ508" i="1"/>
  <c r="AK508" i="1" s="1"/>
  <c r="AL508" i="1" s="1"/>
  <c r="AJ509" i="1"/>
  <c r="AK509" i="1" s="1"/>
  <c r="AL509" i="1" s="1"/>
  <c r="AJ510" i="1"/>
  <c r="AK510" i="1" s="1"/>
  <c r="AL510" i="1" s="1"/>
  <c r="AJ511" i="1"/>
  <c r="AI511" i="1" s="1"/>
  <c r="AJ512" i="1"/>
  <c r="AK512" i="1" s="1"/>
  <c r="AL512" i="1" s="1"/>
  <c r="AJ513" i="1"/>
  <c r="AJ514" i="1"/>
  <c r="AK514" i="1" s="1"/>
  <c r="AL514" i="1" s="1"/>
  <c r="AJ515" i="1"/>
  <c r="AI515" i="1" s="1"/>
  <c r="AJ516" i="1"/>
  <c r="AK516" i="1" s="1"/>
  <c r="AL516" i="1" s="1"/>
  <c r="AJ517" i="1"/>
  <c r="AK517" i="1" s="1"/>
  <c r="AL517" i="1" s="1"/>
  <c r="AJ518" i="1"/>
  <c r="AK518" i="1" s="1"/>
  <c r="AL518" i="1" s="1"/>
  <c r="AJ519" i="1"/>
  <c r="AJ520" i="1"/>
  <c r="AI520" i="1" s="1"/>
  <c r="AJ521" i="1"/>
  <c r="AI521" i="1" s="1"/>
  <c r="AJ522" i="1"/>
  <c r="AK522" i="1" s="1"/>
  <c r="AL522" i="1" s="1"/>
  <c r="AJ523" i="1"/>
  <c r="AK523" i="1" s="1"/>
  <c r="AL523" i="1" s="1"/>
  <c r="AJ524" i="1"/>
  <c r="AI524" i="1" s="1"/>
  <c r="AJ525" i="1"/>
  <c r="AJ526" i="1"/>
  <c r="AK526" i="1" s="1"/>
  <c r="AL526" i="1" s="1"/>
  <c r="AJ527" i="1"/>
  <c r="AI527" i="1" s="1"/>
  <c r="AJ528" i="1"/>
  <c r="AK528" i="1" s="1"/>
  <c r="AL528" i="1" s="1"/>
  <c r="AJ529" i="1"/>
  <c r="AK529" i="1" s="1"/>
  <c r="AL529" i="1" s="1"/>
  <c r="AJ530" i="1"/>
  <c r="AI530" i="1" s="1"/>
  <c r="AJ531" i="1"/>
  <c r="AK531" i="1" s="1"/>
  <c r="AL531" i="1" s="1"/>
  <c r="AJ532" i="1"/>
  <c r="AK532" i="1" s="1"/>
  <c r="AL532" i="1" s="1"/>
  <c r="AJ533" i="1"/>
  <c r="AJ534" i="1"/>
  <c r="AI534" i="1" s="1"/>
  <c r="AJ535" i="1"/>
  <c r="AJ536" i="1"/>
  <c r="AK536" i="1" s="1"/>
  <c r="AL536" i="1" s="1"/>
  <c r="AJ537" i="1"/>
  <c r="AJ538" i="1"/>
  <c r="AK538" i="1" s="1"/>
  <c r="AL538" i="1" s="1"/>
  <c r="AJ539" i="1"/>
  <c r="AK539" i="1" s="1"/>
  <c r="AL539" i="1" s="1"/>
  <c r="AJ540" i="1"/>
  <c r="AK540" i="1" s="1"/>
  <c r="AL540" i="1" s="1"/>
  <c r="AJ541" i="1"/>
  <c r="AJ542" i="1"/>
  <c r="AK542" i="1" s="1"/>
  <c r="AL542" i="1" s="1"/>
  <c r="AJ543" i="1"/>
  <c r="AJ544" i="1"/>
  <c r="AI544" i="1" s="1"/>
  <c r="AJ545" i="1"/>
  <c r="AI545" i="1" s="1"/>
  <c r="AJ546" i="1"/>
  <c r="AK546" i="1" s="1"/>
  <c r="AL546" i="1" s="1"/>
  <c r="AJ547" i="1"/>
  <c r="AJ548" i="1"/>
  <c r="AK548" i="1" s="1"/>
  <c r="AL548" i="1" s="1"/>
  <c r="AJ549" i="1"/>
  <c r="AK549" i="1" s="1"/>
  <c r="AL549" i="1" s="1"/>
  <c r="AJ550" i="1"/>
  <c r="AK550" i="1" s="1"/>
  <c r="AL550" i="1" s="1"/>
  <c r="AJ551" i="1"/>
  <c r="AI551" i="1" s="1"/>
  <c r="AJ552" i="1"/>
  <c r="AK552" i="1" s="1"/>
  <c r="AL552" i="1" s="1"/>
  <c r="AJ553" i="1"/>
  <c r="AK553" i="1" s="1"/>
  <c r="AL553" i="1" s="1"/>
  <c r="AJ554" i="1"/>
  <c r="AK554" i="1" s="1"/>
  <c r="AL554" i="1" s="1"/>
  <c r="AJ555" i="1"/>
  <c r="AK555" i="1" s="1"/>
  <c r="AL555" i="1" s="1"/>
  <c r="AJ556" i="1"/>
  <c r="AI556" i="1" s="1"/>
  <c r="AJ557" i="1"/>
  <c r="AK557" i="1" s="1"/>
  <c r="AL557" i="1" s="1"/>
  <c r="AJ558" i="1"/>
  <c r="AK558" i="1" s="1"/>
  <c r="AL558" i="1" s="1"/>
  <c r="AJ559" i="1"/>
  <c r="AI559" i="1" s="1"/>
  <c r="AJ560" i="1"/>
  <c r="AK560" i="1" s="1"/>
  <c r="AL560" i="1" s="1"/>
  <c r="AJ561" i="1"/>
  <c r="AK561" i="1" s="1"/>
  <c r="AL561" i="1" s="1"/>
  <c r="AJ562" i="1"/>
  <c r="AI562" i="1" s="1"/>
  <c r="AJ563" i="1"/>
  <c r="AK563" i="1" s="1"/>
  <c r="AL563" i="1" s="1"/>
  <c r="AJ564" i="1"/>
  <c r="AK564" i="1" s="1"/>
  <c r="AL564" i="1" s="1"/>
  <c r="AJ565" i="1"/>
  <c r="AK565" i="1" s="1"/>
  <c r="AL565" i="1" s="1"/>
  <c r="AJ566" i="1"/>
  <c r="AI566" i="1" s="1"/>
  <c r="AJ567" i="1"/>
  <c r="AK567" i="1" s="1"/>
  <c r="AL567" i="1" s="1"/>
  <c r="AJ568" i="1"/>
  <c r="AI568" i="1" s="1"/>
  <c r="AJ569" i="1"/>
  <c r="AI569" i="1" s="1"/>
  <c r="AJ570" i="1"/>
  <c r="AK570" i="1" s="1"/>
  <c r="AL570" i="1" s="1"/>
  <c r="AJ571" i="1"/>
  <c r="AK571" i="1" s="1"/>
  <c r="AL571" i="1" s="1"/>
  <c r="AJ572" i="1"/>
  <c r="AK572" i="1" s="1"/>
  <c r="AL572" i="1" s="1"/>
  <c r="AJ573" i="1"/>
  <c r="AK573" i="1" s="1"/>
  <c r="AL573" i="1" s="1"/>
  <c r="AJ574" i="1"/>
  <c r="AI574" i="1" s="1"/>
  <c r="AJ575" i="1"/>
  <c r="AK575" i="1" s="1"/>
  <c r="AL575" i="1" s="1"/>
  <c r="AJ576" i="1"/>
  <c r="AK576" i="1" s="1"/>
  <c r="AL576" i="1" s="1"/>
  <c r="AJ577" i="1"/>
  <c r="AJ578" i="1"/>
  <c r="AK578" i="1" s="1"/>
  <c r="AL578" i="1" s="1"/>
  <c r="AJ579" i="1"/>
  <c r="AI579" i="1" s="1"/>
  <c r="AJ580" i="1"/>
  <c r="AK580" i="1" s="1"/>
  <c r="AL580" i="1" s="1"/>
  <c r="AJ581" i="1"/>
  <c r="AK581" i="1" s="1"/>
  <c r="AL581" i="1" s="1"/>
  <c r="AJ582" i="1"/>
  <c r="AK582" i="1" s="1"/>
  <c r="AL582" i="1" s="1"/>
  <c r="AJ583" i="1"/>
  <c r="AJ584" i="1"/>
  <c r="AK584" i="1" s="1"/>
  <c r="AL584" i="1" s="1"/>
  <c r="AJ585" i="1"/>
  <c r="AK585" i="1" s="1"/>
  <c r="AL585" i="1" s="1"/>
  <c r="AJ586" i="1"/>
  <c r="AK586" i="1" s="1"/>
  <c r="AL586" i="1" s="1"/>
  <c r="AJ587" i="1"/>
  <c r="AI587" i="1" s="1"/>
  <c r="AJ588" i="1"/>
  <c r="AK588" i="1" s="1"/>
  <c r="AL588" i="1" s="1"/>
  <c r="AJ589" i="1"/>
  <c r="AI589" i="1" s="1"/>
  <c r="AJ590" i="1"/>
  <c r="AI590" i="1" s="1"/>
  <c r="AJ591" i="1"/>
  <c r="AJ592" i="1"/>
  <c r="AI592" i="1" s="1"/>
  <c r="AJ593" i="1"/>
  <c r="AK593" i="1" s="1"/>
  <c r="AL593" i="1" s="1"/>
  <c r="AJ594" i="1"/>
  <c r="AI594" i="1" s="1"/>
  <c r="AJ595" i="1"/>
  <c r="AI595" i="1" s="1"/>
  <c r="AJ596" i="1"/>
  <c r="AI596" i="1" s="1"/>
  <c r="AJ597" i="1"/>
  <c r="AK597" i="1" s="1"/>
  <c r="AL597" i="1" s="1"/>
  <c r="AJ598" i="1"/>
  <c r="AJ599" i="1"/>
  <c r="AI599" i="1" s="1"/>
  <c r="AJ600" i="1"/>
  <c r="AK600" i="1" s="1"/>
  <c r="AL600" i="1" s="1"/>
  <c r="AJ601" i="1"/>
  <c r="AK601" i="1" s="1"/>
  <c r="AL601" i="1" s="1"/>
  <c r="AJ602" i="1"/>
  <c r="AK602" i="1" s="1"/>
  <c r="AL602" i="1" s="1"/>
  <c r="AJ603" i="1"/>
  <c r="AK603" i="1" s="1"/>
  <c r="AL603" i="1" s="1"/>
  <c r="AJ604" i="1"/>
  <c r="AI604" i="1" s="1"/>
  <c r="AJ605" i="1"/>
  <c r="AK605" i="1" s="1"/>
  <c r="AL605" i="1" s="1"/>
  <c r="AJ606" i="1"/>
  <c r="AJ607" i="1"/>
  <c r="AI607" i="1" s="1"/>
  <c r="AJ608" i="1"/>
  <c r="AK608" i="1" s="1"/>
  <c r="AL608" i="1" s="1"/>
  <c r="AJ609" i="1"/>
  <c r="AK609" i="1" s="1"/>
  <c r="AL609" i="1" s="1"/>
  <c r="AJ610" i="1"/>
  <c r="AK610" i="1" s="1"/>
  <c r="AL610" i="1" s="1"/>
  <c r="AJ611" i="1"/>
  <c r="AI611" i="1" s="1"/>
  <c r="AJ612" i="1"/>
  <c r="AI612" i="1" s="1"/>
  <c r="AJ613" i="1"/>
  <c r="AK613" i="1" s="1"/>
  <c r="AL613" i="1" s="1"/>
  <c r="AJ614" i="1"/>
  <c r="AJ615" i="1"/>
  <c r="AK615" i="1" s="1"/>
  <c r="AL615" i="1" s="1"/>
  <c r="AJ616" i="1"/>
  <c r="AK616" i="1" s="1"/>
  <c r="AL616" i="1" s="1"/>
  <c r="AJ617" i="1"/>
  <c r="AJ618" i="1"/>
  <c r="AK618" i="1" s="1"/>
  <c r="AL618" i="1" s="1"/>
  <c r="AJ619" i="1"/>
  <c r="AK619" i="1" s="1"/>
  <c r="AL619" i="1" s="1"/>
  <c r="AJ620" i="1"/>
  <c r="AK620" i="1" s="1"/>
  <c r="AL620" i="1" s="1"/>
  <c r="AJ621" i="1"/>
  <c r="AK621" i="1" s="1"/>
  <c r="AL621" i="1" s="1"/>
  <c r="AJ622" i="1"/>
  <c r="AJ623" i="1"/>
  <c r="AK623" i="1" s="1"/>
  <c r="AL623" i="1" s="1"/>
  <c r="AJ624" i="1"/>
  <c r="AI624" i="1" s="1"/>
  <c r="AJ625" i="1"/>
  <c r="AK625" i="1" s="1"/>
  <c r="AL625" i="1" s="1"/>
  <c r="AJ626" i="1"/>
  <c r="AK626" i="1" s="1"/>
  <c r="AL626" i="1" s="1"/>
  <c r="AJ627" i="1"/>
  <c r="AK627" i="1" s="1"/>
  <c r="AL627" i="1" s="1"/>
  <c r="AJ628" i="1"/>
  <c r="AK628" i="1" s="1"/>
  <c r="AL628" i="1" s="1"/>
  <c r="AJ629" i="1"/>
  <c r="AI629" i="1" s="1"/>
  <c r="AJ630" i="1"/>
  <c r="AK630" i="1" s="1"/>
  <c r="AL630" i="1" s="1"/>
  <c r="AJ631" i="1"/>
  <c r="AJ632" i="1"/>
  <c r="AI632" i="1" s="1"/>
  <c r="AJ633" i="1"/>
  <c r="AK633" i="1" s="1"/>
  <c r="AL633" i="1" s="1"/>
  <c r="AJ634" i="1"/>
  <c r="AK634" i="1" s="1"/>
  <c r="AL634" i="1" s="1"/>
  <c r="AJ635" i="1"/>
  <c r="AI635" i="1" s="1"/>
  <c r="AJ636" i="1"/>
  <c r="AI636" i="1" s="1"/>
  <c r="AJ637" i="1"/>
  <c r="AI637" i="1" s="1"/>
  <c r="AJ638" i="1"/>
  <c r="AI638" i="1" s="1"/>
  <c r="AJ639" i="1"/>
  <c r="AI639" i="1" s="1"/>
  <c r="AJ640" i="1"/>
  <c r="AK640" i="1" s="1"/>
  <c r="AL640" i="1" s="1"/>
  <c r="AJ641" i="1"/>
  <c r="AJ642" i="1"/>
  <c r="AK642" i="1" s="1"/>
  <c r="AL642" i="1" s="1"/>
  <c r="AJ643" i="1"/>
  <c r="AI643" i="1" s="1"/>
  <c r="AJ644" i="1"/>
  <c r="AI644" i="1" s="1"/>
  <c r="AJ645" i="1"/>
  <c r="AK645" i="1" s="1"/>
  <c r="AL645" i="1" s="1"/>
  <c r="AJ646" i="1"/>
  <c r="AK646" i="1" s="1"/>
  <c r="AL646" i="1" s="1"/>
  <c r="AJ647" i="1"/>
  <c r="AJ648" i="1"/>
  <c r="AK648" i="1" s="1"/>
  <c r="AL648" i="1" s="1"/>
  <c r="AJ649" i="1"/>
  <c r="AK649" i="1" s="1"/>
  <c r="AL649" i="1" s="1"/>
  <c r="AJ650" i="1"/>
  <c r="AK650" i="1" s="1"/>
  <c r="AL650" i="1" s="1"/>
  <c r="AJ651" i="1"/>
  <c r="AK651" i="1" s="1"/>
  <c r="AL651" i="1" s="1"/>
  <c r="AJ652" i="1"/>
  <c r="AK652" i="1" s="1"/>
  <c r="AL652" i="1" s="1"/>
  <c r="AJ653" i="1"/>
  <c r="AJ654" i="1"/>
  <c r="AJ655" i="1"/>
  <c r="AJ656" i="1"/>
  <c r="AK656" i="1" s="1"/>
  <c r="AL656" i="1" s="1"/>
  <c r="AJ657" i="1"/>
  <c r="AK657" i="1" s="1"/>
  <c r="AL657" i="1" s="1"/>
  <c r="AJ658" i="1"/>
  <c r="AI658" i="1" s="1"/>
  <c r="AJ659" i="1"/>
  <c r="AJ660" i="1"/>
  <c r="AK660" i="1" s="1"/>
  <c r="AL660" i="1" s="1"/>
  <c r="AJ661" i="1"/>
  <c r="AK661" i="1" s="1"/>
  <c r="AL661" i="1" s="1"/>
  <c r="AJ662" i="1"/>
  <c r="AJ663" i="1"/>
  <c r="AJ664" i="1"/>
  <c r="AK664" i="1" s="1"/>
  <c r="AL664" i="1" s="1"/>
  <c r="AJ665" i="1"/>
  <c r="AK665" i="1" s="1"/>
  <c r="AL665" i="1" s="1"/>
  <c r="AJ666" i="1"/>
  <c r="AK666" i="1" s="1"/>
  <c r="AL666" i="1" s="1"/>
  <c r="AJ667" i="1"/>
  <c r="AI667" i="1" s="1"/>
  <c r="AJ668" i="1"/>
  <c r="AK668" i="1" s="1"/>
  <c r="AL668" i="1" s="1"/>
  <c r="AJ669" i="1"/>
  <c r="AI669" i="1" s="1"/>
  <c r="AJ670" i="1"/>
  <c r="AJ671" i="1"/>
  <c r="AK671" i="1" s="1"/>
  <c r="AL671" i="1" s="1"/>
  <c r="AJ672" i="1"/>
  <c r="AK672" i="1" s="1"/>
  <c r="AL672" i="1" s="1"/>
  <c r="AJ673" i="1"/>
  <c r="AK673" i="1" s="1"/>
  <c r="AL673" i="1" s="1"/>
  <c r="AJ674" i="1"/>
  <c r="AK674" i="1" s="1"/>
  <c r="AL674" i="1" s="1"/>
  <c r="AJ675" i="1"/>
  <c r="AK675" i="1" s="1"/>
  <c r="AL675" i="1" s="1"/>
  <c r="AJ676" i="1"/>
  <c r="AI676" i="1" s="1"/>
  <c r="AJ677" i="1"/>
  <c r="AK677" i="1" s="1"/>
  <c r="AL677" i="1" s="1"/>
  <c r="AJ678" i="1"/>
  <c r="AJ679" i="1"/>
  <c r="AI679" i="1" s="1"/>
  <c r="AJ680" i="1"/>
  <c r="AK680" i="1" s="1"/>
  <c r="AL680" i="1" s="1"/>
  <c r="AJ681" i="1"/>
  <c r="AI681" i="1" s="1"/>
  <c r="AJ682" i="1"/>
  <c r="AK682" i="1" s="1"/>
  <c r="AL682" i="1" s="1"/>
  <c r="AJ683" i="1"/>
  <c r="AK683" i="1" s="1"/>
  <c r="AL683" i="1" s="1"/>
  <c r="AJ684" i="1"/>
  <c r="AK684" i="1" s="1"/>
  <c r="AL684" i="1" s="1"/>
  <c r="AJ685" i="1"/>
  <c r="AI685" i="1" s="1"/>
  <c r="AJ686" i="1"/>
  <c r="AJ687" i="1"/>
  <c r="AI687" i="1" s="1"/>
  <c r="AJ688" i="1"/>
  <c r="AI688" i="1" s="1"/>
  <c r="AJ689" i="1"/>
  <c r="AI689" i="1" s="1"/>
  <c r="AJ690" i="1"/>
  <c r="AK690" i="1" s="1"/>
  <c r="AL690" i="1" s="1"/>
  <c r="AJ691" i="1"/>
  <c r="AI691" i="1" s="1"/>
  <c r="AJ692" i="1"/>
  <c r="AI692" i="1" s="1"/>
  <c r="AJ693" i="1"/>
  <c r="AI693" i="1" s="1"/>
  <c r="AJ694" i="1"/>
  <c r="AI694" i="1" s="1"/>
  <c r="AJ695" i="1"/>
  <c r="AJ696" i="1"/>
  <c r="AI696" i="1" s="1"/>
  <c r="AJ697" i="1"/>
  <c r="AK697" i="1" s="1"/>
  <c r="AL697" i="1" s="1"/>
  <c r="AJ698" i="1"/>
  <c r="AJ699" i="1"/>
  <c r="AI699" i="1" s="1"/>
  <c r="AJ700" i="1"/>
  <c r="AK700" i="1" s="1"/>
  <c r="AL700" i="1" s="1"/>
  <c r="AJ701" i="1"/>
  <c r="AK701" i="1" s="1"/>
  <c r="AL701" i="1" s="1"/>
  <c r="AJ702" i="1"/>
  <c r="AK702" i="1" s="1"/>
  <c r="AL702" i="1" s="1"/>
  <c r="AJ703" i="1"/>
  <c r="AI703" i="1" s="1"/>
  <c r="AJ704" i="1"/>
  <c r="AK704" i="1" s="1"/>
  <c r="AL704" i="1" s="1"/>
  <c r="AJ705" i="1"/>
  <c r="AJ706" i="1"/>
  <c r="AK706" i="1" s="1"/>
  <c r="AL706" i="1" s="1"/>
  <c r="AJ707" i="1"/>
  <c r="AJ708" i="1"/>
  <c r="AK708" i="1" s="1"/>
  <c r="AL708" i="1" s="1"/>
  <c r="AJ709" i="1"/>
  <c r="AK709" i="1" s="1"/>
  <c r="AL709" i="1" s="1"/>
  <c r="AJ710" i="1"/>
  <c r="AK710" i="1" s="1"/>
  <c r="AL710" i="1" s="1"/>
  <c r="AJ711" i="1"/>
  <c r="AJ712" i="1"/>
  <c r="AK712" i="1" s="1"/>
  <c r="AL712" i="1" s="1"/>
  <c r="AJ713" i="1"/>
  <c r="AK713" i="1" s="1"/>
  <c r="AL713" i="1" s="1"/>
  <c r="AJ714" i="1"/>
  <c r="AI714" i="1" s="1"/>
  <c r="AJ715" i="1"/>
  <c r="AI715" i="1" s="1"/>
  <c r="AJ716" i="1"/>
  <c r="AK716" i="1" s="1"/>
  <c r="AL716" i="1" s="1"/>
  <c r="AJ717" i="1"/>
  <c r="AK717" i="1" s="1"/>
  <c r="AL717" i="1" s="1"/>
  <c r="AJ718" i="1"/>
  <c r="AK718" i="1" s="1"/>
  <c r="AL718" i="1" s="1"/>
  <c r="AJ719" i="1"/>
  <c r="AI719" i="1" s="1"/>
  <c r="AJ720" i="1"/>
  <c r="AJ721" i="1"/>
  <c r="AI721" i="1" s="1"/>
  <c r="AJ722" i="1"/>
  <c r="AI722" i="1" s="1"/>
  <c r="AJ723" i="1"/>
  <c r="AI723" i="1" s="1"/>
  <c r="AJ724" i="1"/>
  <c r="AI724" i="1" s="1"/>
  <c r="AJ725" i="1"/>
  <c r="AI725" i="1" s="1"/>
  <c r="AJ726" i="1"/>
  <c r="AI726" i="1" s="1"/>
  <c r="AJ727" i="1"/>
  <c r="AI727" i="1" s="1"/>
  <c r="AJ728" i="1"/>
  <c r="AI728" i="1" s="1"/>
  <c r="AJ729" i="1"/>
  <c r="AK729" i="1" s="1"/>
  <c r="AL729" i="1" s="1"/>
  <c r="AJ730" i="1"/>
  <c r="AK730" i="1" s="1"/>
  <c r="AL730" i="1" s="1"/>
  <c r="AJ731" i="1"/>
  <c r="AK731" i="1" s="1"/>
  <c r="AL731" i="1" s="1"/>
  <c r="AJ732" i="1"/>
  <c r="AK732" i="1" s="1"/>
  <c r="AL732" i="1" s="1"/>
  <c r="AJ733" i="1"/>
  <c r="AK733" i="1" s="1"/>
  <c r="AL733" i="1" s="1"/>
  <c r="AJ734" i="1"/>
  <c r="AJ735" i="1"/>
  <c r="AK735" i="1" s="1"/>
  <c r="AL735" i="1" s="1"/>
  <c r="AJ736" i="1"/>
  <c r="AK736" i="1" s="1"/>
  <c r="AL736" i="1" s="1"/>
  <c r="AJ737" i="1"/>
  <c r="AJ738" i="1"/>
  <c r="AJ739" i="1"/>
  <c r="AJ740" i="1"/>
  <c r="AK740" i="1" s="1"/>
  <c r="AL740" i="1" s="1"/>
  <c r="AJ741" i="1"/>
  <c r="AK741" i="1" s="1"/>
  <c r="AL741" i="1" s="1"/>
  <c r="AJ742" i="1"/>
  <c r="AJ743" i="1"/>
  <c r="AJ744" i="1"/>
  <c r="AK744" i="1" s="1"/>
  <c r="AL744" i="1" s="1"/>
  <c r="AJ745" i="1"/>
  <c r="AK745" i="1" s="1"/>
  <c r="AL745" i="1" s="1"/>
  <c r="AJ746" i="1"/>
  <c r="AJ747" i="1"/>
  <c r="AJ748" i="1"/>
  <c r="AK748" i="1" s="1"/>
  <c r="AL748" i="1" s="1"/>
  <c r="AJ749" i="1"/>
  <c r="AK749" i="1" s="1"/>
  <c r="AL749" i="1" s="1"/>
  <c r="AJ750" i="1"/>
  <c r="AJ751" i="1"/>
  <c r="AJ752" i="1"/>
  <c r="AK752" i="1" s="1"/>
  <c r="AL752" i="1" s="1"/>
  <c r="AJ753" i="1"/>
  <c r="AI753" i="1" s="1"/>
  <c r="AJ754" i="1"/>
  <c r="AI754" i="1" s="1"/>
  <c r="AJ755" i="1"/>
  <c r="AI755" i="1" s="1"/>
  <c r="AJ756" i="1"/>
  <c r="AK756" i="1" s="1"/>
  <c r="AL756" i="1" s="1"/>
  <c r="AJ757" i="1"/>
  <c r="AI757" i="1" s="1"/>
  <c r="AJ758" i="1"/>
  <c r="AI758" i="1" s="1"/>
  <c r="AJ759" i="1"/>
  <c r="AI759" i="1" s="1"/>
  <c r="AJ760" i="1"/>
  <c r="AI760" i="1" s="1"/>
  <c r="AJ761" i="1"/>
  <c r="AI761" i="1" s="1"/>
  <c r="AJ762" i="1"/>
  <c r="AI762" i="1" s="1"/>
  <c r="AJ763" i="1"/>
  <c r="AI763" i="1" s="1"/>
  <c r="AJ764" i="1"/>
  <c r="AK764" i="1" s="1"/>
  <c r="AL764" i="1" s="1"/>
  <c r="AJ765" i="1"/>
  <c r="AK765" i="1" s="1"/>
  <c r="AL765" i="1" s="1"/>
  <c r="AJ766" i="1"/>
  <c r="AK766" i="1" s="1"/>
  <c r="AL766" i="1" s="1"/>
  <c r="AJ767" i="1"/>
  <c r="AK767" i="1" s="1"/>
  <c r="AL767" i="1" s="1"/>
  <c r="AJ768" i="1"/>
  <c r="AK768" i="1" s="1"/>
  <c r="AL768" i="1" s="1"/>
  <c r="AJ769" i="1"/>
  <c r="AJ770" i="1"/>
  <c r="AK770" i="1" s="1"/>
  <c r="AL770" i="1" s="1"/>
  <c r="AJ771" i="1"/>
  <c r="AJ772" i="1"/>
  <c r="AK772" i="1" s="1"/>
  <c r="AL772" i="1" s="1"/>
  <c r="AJ773" i="1"/>
  <c r="AK773" i="1" s="1"/>
  <c r="AL773" i="1" s="1"/>
  <c r="AJ774" i="1"/>
  <c r="AK774" i="1" s="1"/>
  <c r="AL774" i="1" s="1"/>
  <c r="AJ775" i="1"/>
  <c r="AJ776" i="1"/>
  <c r="AK776" i="1" s="1"/>
  <c r="AL776" i="1" s="1"/>
  <c r="AJ777" i="1"/>
  <c r="AK777" i="1" s="1"/>
  <c r="AL777" i="1" s="1"/>
  <c r="AJ778" i="1"/>
  <c r="AK778" i="1" s="1"/>
  <c r="AL778" i="1" s="1"/>
  <c r="AJ779" i="1"/>
  <c r="AJ780" i="1"/>
  <c r="AK780" i="1" s="1"/>
  <c r="AL780" i="1" s="1"/>
  <c r="AJ781" i="1"/>
  <c r="AK781" i="1" s="1"/>
  <c r="AL781" i="1" s="1"/>
  <c r="AJ782" i="1"/>
  <c r="AK782" i="1" s="1"/>
  <c r="AL782" i="1" s="1"/>
  <c r="AJ783" i="1"/>
  <c r="AJ784" i="1"/>
  <c r="AK784" i="1" s="1"/>
  <c r="AL784" i="1" s="1"/>
  <c r="AJ785" i="1"/>
  <c r="AK785" i="1" s="1"/>
  <c r="AL785" i="1" s="1"/>
  <c r="AJ786" i="1"/>
  <c r="AK786" i="1" s="1"/>
  <c r="AL786" i="1" s="1"/>
  <c r="AJ787" i="1"/>
  <c r="AK787" i="1" s="1"/>
  <c r="AL787" i="1" s="1"/>
  <c r="AJ788" i="1"/>
  <c r="AK788" i="1" s="1"/>
  <c r="AL788" i="1" s="1"/>
  <c r="AJ789" i="1"/>
  <c r="AK789" i="1" s="1"/>
  <c r="AL789" i="1" s="1"/>
  <c r="AJ790" i="1"/>
  <c r="AJ791" i="1"/>
  <c r="AK791" i="1" s="1"/>
  <c r="AL791" i="1" s="1"/>
  <c r="AJ792" i="1"/>
  <c r="AK792" i="1" s="1"/>
  <c r="AL792" i="1" s="1"/>
  <c r="AJ793" i="1"/>
  <c r="AK793" i="1" s="1"/>
  <c r="AL793" i="1" s="1"/>
  <c r="AJ794" i="1"/>
  <c r="AI794" i="1" s="1"/>
  <c r="AJ795" i="1"/>
  <c r="AI795" i="1" s="1"/>
  <c r="AJ796" i="1"/>
  <c r="AI796" i="1" s="1"/>
  <c r="AJ797" i="1"/>
  <c r="AI797" i="1" s="1"/>
  <c r="AJ798" i="1"/>
  <c r="AI798" i="1" s="1"/>
  <c r="AJ799" i="1"/>
  <c r="AI799" i="1" s="1"/>
  <c r="AJ800" i="1"/>
  <c r="AK800" i="1" s="1"/>
  <c r="AL800" i="1" s="1"/>
  <c r="AJ801" i="1"/>
  <c r="AI801" i="1" s="1"/>
  <c r="AJ802" i="1"/>
  <c r="AI802" i="1" s="1"/>
  <c r="AJ803" i="1"/>
  <c r="AI803" i="1" s="1"/>
  <c r="AJ804" i="1"/>
  <c r="AJ805" i="1"/>
  <c r="AI805" i="1" s="1"/>
  <c r="AJ806" i="1"/>
  <c r="AI806" i="1" s="1"/>
  <c r="AJ807" i="1"/>
  <c r="AK807" i="1" s="1"/>
  <c r="AL807" i="1" s="1"/>
  <c r="AJ808" i="1"/>
  <c r="AK808" i="1" s="1"/>
  <c r="AL808" i="1" s="1"/>
  <c r="AJ809" i="1"/>
  <c r="AK809" i="1" s="1"/>
  <c r="AL809" i="1" s="1"/>
  <c r="AJ810" i="1"/>
  <c r="AK810" i="1" s="1"/>
  <c r="AL810" i="1" s="1"/>
  <c r="AJ811" i="1"/>
  <c r="AJ812" i="1"/>
  <c r="AK812" i="1" s="1"/>
  <c r="AL812" i="1" s="1"/>
  <c r="AJ813" i="1"/>
  <c r="AK813" i="1" s="1"/>
  <c r="AL813" i="1" s="1"/>
  <c r="AJ814" i="1"/>
  <c r="AK814" i="1" s="1"/>
  <c r="AL814" i="1" s="1"/>
  <c r="AJ815" i="1"/>
  <c r="AK815" i="1" s="1"/>
  <c r="AL815" i="1" s="1"/>
  <c r="AJ816" i="1"/>
  <c r="AK816" i="1" s="1"/>
  <c r="AL816" i="1" s="1"/>
  <c r="AJ817" i="1"/>
  <c r="AK817" i="1" s="1"/>
  <c r="AL817" i="1" s="1"/>
  <c r="AJ818" i="1"/>
  <c r="AJ819" i="1"/>
  <c r="AK819" i="1" s="1"/>
  <c r="AL819" i="1" s="1"/>
  <c r="AJ820" i="1"/>
  <c r="AK820" i="1" s="1"/>
  <c r="AL820" i="1" s="1"/>
  <c r="AJ821" i="1"/>
  <c r="AK821" i="1" s="1"/>
  <c r="AL821" i="1" s="1"/>
  <c r="AJ822" i="1"/>
  <c r="AK822" i="1" s="1"/>
  <c r="AL822" i="1" s="1"/>
  <c r="AJ823" i="1"/>
  <c r="AK823" i="1" s="1"/>
  <c r="AL823" i="1" s="1"/>
  <c r="AJ824" i="1"/>
  <c r="AK824" i="1" s="1"/>
  <c r="AL824" i="1" s="1"/>
  <c r="AJ825" i="1"/>
  <c r="AK825" i="1" s="1"/>
  <c r="AL825" i="1" s="1"/>
  <c r="AJ826" i="1"/>
  <c r="AJ827" i="1"/>
  <c r="AK827" i="1" s="1"/>
  <c r="AL827" i="1" s="1"/>
  <c r="AJ828" i="1"/>
  <c r="AK828" i="1" s="1"/>
  <c r="AL828" i="1" s="1"/>
  <c r="AJ829" i="1"/>
  <c r="AK829" i="1" s="1"/>
  <c r="AL829" i="1" s="1"/>
  <c r="AJ830" i="1"/>
  <c r="AK830" i="1" s="1"/>
  <c r="AL830" i="1" s="1"/>
  <c r="AJ831" i="1"/>
  <c r="AK831" i="1" s="1"/>
  <c r="AL831" i="1" s="1"/>
  <c r="AJ832" i="1"/>
  <c r="AK832" i="1" s="1"/>
  <c r="AL832" i="1" s="1"/>
  <c r="AJ833" i="1"/>
  <c r="AJ834" i="1"/>
  <c r="AK834" i="1" s="1"/>
  <c r="AL834" i="1" s="1"/>
  <c r="AJ835" i="1"/>
  <c r="AK835" i="1" s="1"/>
  <c r="AL835" i="1" s="1"/>
  <c r="AJ836" i="1"/>
  <c r="AK836" i="1" s="1"/>
  <c r="AL836" i="1" s="1"/>
  <c r="AJ837" i="1"/>
  <c r="AI837" i="1" s="1"/>
  <c r="AJ838" i="1"/>
  <c r="AJ839" i="1"/>
  <c r="AI839" i="1" s="1"/>
  <c r="AJ840" i="1"/>
  <c r="AK840" i="1" s="1"/>
  <c r="AL840" i="1" s="1"/>
  <c r="AJ841" i="1"/>
  <c r="AI841" i="1" s="1"/>
  <c r="AJ842" i="1"/>
  <c r="AJ843" i="1"/>
  <c r="AK843" i="1" s="1"/>
  <c r="AL843" i="1" s="1"/>
  <c r="AJ844" i="1"/>
  <c r="AK844" i="1" s="1"/>
  <c r="AL844" i="1" s="1"/>
  <c r="AJ845" i="1"/>
  <c r="AK845" i="1" s="1"/>
  <c r="AL845" i="1" s="1"/>
  <c r="AJ846" i="1"/>
  <c r="AK846" i="1" s="1"/>
  <c r="AL846" i="1" s="1"/>
  <c r="AJ847" i="1"/>
  <c r="AI847" i="1" s="1"/>
  <c r="AJ848" i="1"/>
  <c r="AK848" i="1" s="1"/>
  <c r="AL848" i="1" s="1"/>
  <c r="AJ849" i="1"/>
  <c r="AK849" i="1" s="1"/>
  <c r="AL849" i="1" s="1"/>
  <c r="AJ850" i="1"/>
  <c r="AK850" i="1" s="1"/>
  <c r="AL850" i="1" s="1"/>
  <c r="AJ851" i="1"/>
  <c r="AK851" i="1" s="1"/>
  <c r="AL851" i="1" s="1"/>
  <c r="AJ852" i="1"/>
  <c r="AK852" i="1" s="1"/>
  <c r="AL852" i="1" s="1"/>
  <c r="AJ853" i="1"/>
  <c r="AK853" i="1" s="1"/>
  <c r="AL853" i="1" s="1"/>
  <c r="AJ854" i="1"/>
  <c r="AJ855" i="1"/>
  <c r="AK855" i="1" s="1"/>
  <c r="AL855" i="1" s="1"/>
  <c r="AJ856" i="1"/>
  <c r="AK856" i="1" s="1"/>
  <c r="AL856" i="1" s="1"/>
  <c r="AJ857" i="1"/>
  <c r="AK857" i="1" s="1"/>
  <c r="AL857" i="1" s="1"/>
  <c r="AJ858" i="1"/>
  <c r="AI858" i="1" s="1"/>
  <c r="AJ859" i="1"/>
  <c r="AK859" i="1" s="1"/>
  <c r="AL859" i="1" s="1"/>
  <c r="AJ860" i="1"/>
  <c r="AJ861" i="1"/>
  <c r="AI861" i="1" s="1"/>
  <c r="AJ862" i="1"/>
  <c r="AJ863" i="1"/>
  <c r="AK863" i="1" s="1"/>
  <c r="AL863" i="1" s="1"/>
  <c r="AJ864" i="1"/>
  <c r="AI864" i="1" s="1"/>
  <c r="AJ865" i="1"/>
  <c r="AI865" i="1" s="1"/>
  <c r="AJ866" i="1"/>
  <c r="AI866" i="1" s="1"/>
  <c r="AJ867" i="1"/>
  <c r="AJ868" i="1"/>
  <c r="AK868" i="1" s="1"/>
  <c r="AL868" i="1" s="1"/>
  <c r="AJ869" i="1"/>
  <c r="AI869" i="1" s="1"/>
  <c r="AJ870" i="1"/>
  <c r="AJ871" i="1"/>
  <c r="AI871" i="1" s="1"/>
  <c r="AJ872" i="1"/>
  <c r="AK872" i="1" s="1"/>
  <c r="AL872" i="1" s="1"/>
  <c r="AJ873" i="1"/>
  <c r="AI873" i="1" s="1"/>
  <c r="AJ874" i="1"/>
  <c r="AK874" i="1" s="1"/>
  <c r="AL874" i="1" s="1"/>
  <c r="AJ875" i="1"/>
  <c r="AJ876" i="1"/>
  <c r="AK876" i="1" s="1"/>
  <c r="AL876" i="1" s="1"/>
  <c r="AJ877" i="1"/>
  <c r="AK877" i="1" s="1"/>
  <c r="AL877" i="1" s="1"/>
  <c r="AJ878" i="1"/>
  <c r="AK878" i="1" s="1"/>
  <c r="AL878" i="1" s="1"/>
  <c r="AJ879" i="1"/>
  <c r="AK879" i="1" s="1"/>
  <c r="AL879" i="1" s="1"/>
  <c r="AJ880" i="1"/>
  <c r="AK880" i="1" s="1"/>
  <c r="AL880" i="1" s="1"/>
  <c r="AJ881" i="1"/>
  <c r="AK881" i="1" s="1"/>
  <c r="AL881" i="1" s="1"/>
  <c r="AJ882" i="1"/>
  <c r="AI882" i="1" s="1"/>
  <c r="AJ883" i="1"/>
  <c r="AK883" i="1" s="1"/>
  <c r="AL883" i="1" s="1"/>
  <c r="AJ884" i="1"/>
  <c r="AK884" i="1" s="1"/>
  <c r="AL884" i="1" s="1"/>
  <c r="AJ885" i="1"/>
  <c r="AK885" i="1" s="1"/>
  <c r="AL885" i="1" s="1"/>
  <c r="AJ886" i="1"/>
  <c r="AI886" i="1" s="1"/>
  <c r="AJ887" i="1"/>
  <c r="AK887" i="1" s="1"/>
  <c r="AL887" i="1" s="1"/>
  <c r="AJ888" i="1"/>
  <c r="AK888" i="1" s="1"/>
  <c r="AL888" i="1" s="1"/>
  <c r="AJ889" i="1"/>
  <c r="AK889" i="1" s="1"/>
  <c r="AL889" i="1" s="1"/>
  <c r="AJ890" i="1"/>
  <c r="AJ891" i="1"/>
  <c r="AI891" i="1" s="1"/>
  <c r="AJ892" i="1"/>
  <c r="AK892" i="1" s="1"/>
  <c r="AL892" i="1" s="1"/>
  <c r="AJ893" i="1"/>
  <c r="AI893" i="1" s="1"/>
  <c r="AJ894" i="1"/>
  <c r="AI894" i="1" s="1"/>
  <c r="AJ895" i="1"/>
  <c r="AI895" i="1" s="1"/>
  <c r="AJ896" i="1"/>
  <c r="AI896" i="1" s="1"/>
  <c r="AJ897" i="1"/>
  <c r="AJ898" i="1"/>
  <c r="AI898" i="1" s="1"/>
  <c r="AJ899" i="1"/>
  <c r="AK899" i="1" s="1"/>
  <c r="AL899" i="1" s="1"/>
  <c r="AJ900" i="1"/>
  <c r="AI900" i="1" s="1"/>
  <c r="AJ901" i="1"/>
  <c r="AI901" i="1" s="1"/>
  <c r="AJ902" i="1"/>
  <c r="AJ903" i="1"/>
  <c r="AJ904" i="1"/>
  <c r="AK904" i="1" s="1"/>
  <c r="AL904" i="1" s="1"/>
  <c r="AJ905" i="1"/>
  <c r="AK905" i="1" s="1"/>
  <c r="AL905" i="1" s="1"/>
  <c r="AJ906" i="1"/>
  <c r="AJ907" i="1"/>
  <c r="AK907" i="1" s="1"/>
  <c r="AL907" i="1" s="1"/>
  <c r="AJ908" i="1"/>
  <c r="AK908" i="1" s="1"/>
  <c r="AL908" i="1" s="1"/>
  <c r="AJ909" i="1"/>
  <c r="AK909" i="1" s="1"/>
  <c r="AL909" i="1" s="1"/>
  <c r="AJ910" i="1"/>
  <c r="AK910" i="1" s="1"/>
  <c r="AL910" i="1" s="1"/>
  <c r="AJ911" i="1"/>
  <c r="AI911" i="1" s="1"/>
  <c r="AJ912" i="1"/>
  <c r="AI912" i="1" s="1"/>
  <c r="AJ913" i="1"/>
  <c r="AK913" i="1" s="1"/>
  <c r="AL913" i="1" s="1"/>
  <c r="AJ914" i="1"/>
  <c r="AK914" i="1" s="1"/>
  <c r="AL914" i="1" s="1"/>
  <c r="AJ915" i="1"/>
  <c r="AI915" i="1" s="1"/>
  <c r="AJ916" i="1"/>
  <c r="AK916" i="1" s="1"/>
  <c r="AL916" i="1" s="1"/>
  <c r="AJ917" i="1"/>
  <c r="AK917" i="1" s="1"/>
  <c r="AL917" i="1" s="1"/>
  <c r="AJ918" i="1"/>
  <c r="AJ919" i="1"/>
  <c r="AI919" i="1" s="1"/>
  <c r="AJ920" i="1"/>
  <c r="AI920" i="1" s="1"/>
  <c r="AJ921" i="1"/>
  <c r="AK921" i="1" s="1"/>
  <c r="AL921" i="1" s="1"/>
  <c r="AJ922" i="1"/>
  <c r="AK922" i="1" s="1"/>
  <c r="AL922" i="1" s="1"/>
  <c r="AJ923" i="1"/>
  <c r="AK923" i="1" s="1"/>
  <c r="AL923" i="1" s="1"/>
  <c r="AJ924" i="1"/>
  <c r="AK924" i="1" s="1"/>
  <c r="AL924" i="1" s="1"/>
  <c r="AJ925" i="1"/>
  <c r="AK925" i="1" s="1"/>
  <c r="AL925" i="1" s="1"/>
  <c r="AJ926" i="1"/>
  <c r="AI926" i="1" s="1"/>
  <c r="AJ927" i="1"/>
  <c r="AK927" i="1" s="1"/>
  <c r="AL927" i="1" s="1"/>
  <c r="AJ928" i="1"/>
  <c r="AI928" i="1" s="1"/>
  <c r="AJ929" i="1"/>
  <c r="AI929" i="1" s="1"/>
  <c r="AJ930" i="1"/>
  <c r="AJ931" i="1"/>
  <c r="AJ932" i="1"/>
  <c r="AI932" i="1" s="1"/>
  <c r="AJ933" i="1"/>
  <c r="AK933" i="1" s="1"/>
  <c r="AL933" i="1" s="1"/>
  <c r="AJ934" i="1"/>
  <c r="AJ935" i="1"/>
  <c r="AK935" i="1" s="1"/>
  <c r="AL935" i="1" s="1"/>
  <c r="AJ936" i="1"/>
  <c r="AI936" i="1" s="1"/>
  <c r="AJ937" i="1"/>
  <c r="AI937" i="1" s="1"/>
  <c r="AJ938" i="1"/>
  <c r="AI938" i="1" s="1"/>
  <c r="AJ939" i="1"/>
  <c r="AJ940" i="1"/>
  <c r="AK940" i="1" s="1"/>
  <c r="AL940" i="1" s="1"/>
  <c r="AJ941" i="1"/>
  <c r="AK941" i="1" s="1"/>
  <c r="AL941" i="1" s="1"/>
  <c r="AJ942" i="1"/>
  <c r="AK942" i="1" s="1"/>
  <c r="AL942" i="1" s="1"/>
  <c r="AJ943" i="1"/>
  <c r="AK943" i="1" s="1"/>
  <c r="AL943" i="1" s="1"/>
  <c r="AJ944" i="1"/>
  <c r="AK944" i="1" s="1"/>
  <c r="AL944" i="1" s="1"/>
  <c r="AJ945" i="1"/>
  <c r="AK945" i="1" s="1"/>
  <c r="AL945" i="1" s="1"/>
  <c r="AJ946" i="1"/>
  <c r="AJ947" i="1"/>
  <c r="AK947" i="1" s="1"/>
  <c r="AL947" i="1" s="1"/>
  <c r="AJ948" i="1"/>
  <c r="AI948" i="1" s="1"/>
  <c r="AJ949" i="1"/>
  <c r="AI949" i="1" s="1"/>
  <c r="AJ950" i="1"/>
  <c r="AK950" i="1" s="1"/>
  <c r="AL950" i="1" s="1"/>
  <c r="AJ951" i="1"/>
  <c r="AK951" i="1" s="1"/>
  <c r="AL951" i="1" s="1"/>
  <c r="AJ952" i="1"/>
  <c r="AI952" i="1" s="1"/>
  <c r="AJ953" i="1"/>
  <c r="AK953" i="1" s="1"/>
  <c r="AL953" i="1" s="1"/>
  <c r="AJ954" i="1"/>
  <c r="AI954" i="1" s="1"/>
  <c r="AJ955" i="1"/>
  <c r="AK955" i="1" s="1"/>
  <c r="AL955" i="1" s="1"/>
  <c r="AJ956" i="1"/>
  <c r="AK956" i="1" s="1"/>
  <c r="AL956" i="1" s="1"/>
  <c r="AJ957" i="1"/>
  <c r="AK957" i="1" s="1"/>
  <c r="AL957" i="1" s="1"/>
  <c r="AJ958" i="1"/>
  <c r="AK958" i="1" s="1"/>
  <c r="AL958" i="1" s="1"/>
  <c r="AJ959" i="1"/>
  <c r="AK959" i="1" s="1"/>
  <c r="AL959" i="1" s="1"/>
  <c r="AJ960" i="1"/>
  <c r="AI960" i="1" s="1"/>
  <c r="AJ961" i="1"/>
  <c r="AI961" i="1" s="1"/>
  <c r="AJ962" i="1"/>
  <c r="AK962" i="1" s="1"/>
  <c r="AL962" i="1" s="1"/>
  <c r="AJ963" i="1"/>
  <c r="AK963" i="1" s="1"/>
  <c r="AL963" i="1" s="1"/>
  <c r="AJ964" i="1"/>
  <c r="AK964" i="1" s="1"/>
  <c r="AL964" i="1" s="1"/>
  <c r="AJ965" i="1"/>
  <c r="AK965" i="1" s="1"/>
  <c r="AL965" i="1" s="1"/>
  <c r="AJ966" i="1"/>
  <c r="AI966" i="1" s="1"/>
  <c r="AJ967" i="1"/>
  <c r="AJ968" i="1"/>
  <c r="AI968" i="1" s="1"/>
  <c r="AJ969" i="1"/>
  <c r="AI969" i="1" s="1"/>
  <c r="AJ970" i="1"/>
  <c r="AI970" i="1" s="1"/>
  <c r="AJ971" i="1"/>
  <c r="AK971" i="1" s="1"/>
  <c r="AL971" i="1" s="1"/>
  <c r="AJ972" i="1"/>
  <c r="AI972" i="1" s="1"/>
  <c r="AJ973" i="1"/>
  <c r="AK973" i="1" s="1"/>
  <c r="AL973" i="1" s="1"/>
  <c r="AJ974" i="1"/>
  <c r="AK974" i="1" s="1"/>
  <c r="AL974" i="1" s="1"/>
  <c r="AJ975" i="1"/>
  <c r="AI975" i="1" s="1"/>
  <c r="AJ976" i="1"/>
  <c r="AK976" i="1" s="1"/>
  <c r="AL976" i="1" s="1"/>
  <c r="AJ977" i="1"/>
  <c r="AK977" i="1" s="1"/>
  <c r="AL977" i="1" s="1"/>
  <c r="AJ978" i="1"/>
  <c r="AK978" i="1" s="1"/>
  <c r="AL978" i="1" s="1"/>
  <c r="AJ979" i="1"/>
  <c r="AI979" i="1" s="1"/>
  <c r="AJ980" i="1"/>
  <c r="AK980" i="1" s="1"/>
  <c r="AL980" i="1" s="1"/>
  <c r="AJ981" i="1"/>
  <c r="AK981" i="1" s="1"/>
  <c r="AL981" i="1" s="1"/>
  <c r="AJ982" i="1"/>
  <c r="AJ983" i="1"/>
  <c r="AJ984" i="1"/>
  <c r="AK984" i="1" s="1"/>
  <c r="AL984" i="1" s="1"/>
  <c r="AJ985" i="1"/>
  <c r="AK985" i="1" s="1"/>
  <c r="AL985" i="1" s="1"/>
  <c r="AJ986" i="1"/>
  <c r="AI986" i="1" s="1"/>
  <c r="AJ987" i="1"/>
  <c r="AI987" i="1" s="1"/>
  <c r="AJ988" i="1"/>
  <c r="AK988" i="1" s="1"/>
  <c r="AL988" i="1" s="1"/>
  <c r="AJ989" i="1"/>
  <c r="AK989" i="1" s="1"/>
  <c r="AL989" i="1" s="1"/>
  <c r="AJ990" i="1"/>
  <c r="AK990" i="1" s="1"/>
  <c r="AL990" i="1" s="1"/>
  <c r="AJ991" i="1"/>
  <c r="AK991" i="1" s="1"/>
  <c r="AL991" i="1" s="1"/>
  <c r="AJ992" i="1"/>
  <c r="AK992" i="1" s="1"/>
  <c r="AL992" i="1" s="1"/>
  <c r="AJ993" i="1"/>
  <c r="AI993" i="1" s="1"/>
  <c r="AJ994" i="1"/>
  <c r="AI994" i="1" s="1"/>
  <c r="AJ995" i="1"/>
  <c r="AK995" i="1" s="1"/>
  <c r="AL995" i="1" s="1"/>
  <c r="AJ996" i="1"/>
  <c r="AK996" i="1" s="1"/>
  <c r="AL996" i="1" s="1"/>
  <c r="AJ997" i="1"/>
  <c r="AK997" i="1" s="1"/>
  <c r="AL997" i="1" s="1"/>
  <c r="AJ998" i="1"/>
  <c r="AI998" i="1" s="1"/>
  <c r="AJ999" i="1"/>
  <c r="AK999" i="1" s="1"/>
  <c r="AL999" i="1" s="1"/>
  <c r="AJ1000" i="1"/>
  <c r="AK1000" i="1" s="1"/>
  <c r="AL1000" i="1" s="1"/>
  <c r="AJ1001" i="1"/>
  <c r="AI1001" i="1" s="1"/>
  <c r="AJ1002" i="1"/>
  <c r="AI1002" i="1" s="1"/>
  <c r="AJ3" i="1"/>
  <c r="AI16" i="1"/>
  <c r="AI30" i="1"/>
  <c r="AI39" i="1"/>
  <c r="AI62" i="1"/>
  <c r="AI79" i="1"/>
  <c r="AI122" i="1"/>
  <c r="AI182" i="1"/>
  <c r="AI199" i="1"/>
  <c r="AI262" i="1"/>
  <c r="AI278" i="1"/>
  <c r="AI422" i="1"/>
  <c r="AI462" i="1"/>
  <c r="AI512" i="1"/>
  <c r="AI542" i="1"/>
  <c r="AI586" i="1"/>
  <c r="AI619" i="1"/>
  <c r="AI718" i="1"/>
  <c r="AI874" i="1"/>
  <c r="AI902" i="1"/>
  <c r="AI978" i="1"/>
  <c r="AK3" i="1"/>
  <c r="AL3" i="1" s="1"/>
  <c r="AO9" i="1"/>
  <c r="AP9" i="1" s="1"/>
  <c r="AO17" i="1"/>
  <c r="AP17" i="1" s="1"/>
  <c r="AO25" i="1"/>
  <c r="AP25" i="1" s="1"/>
  <c r="AO33" i="1"/>
  <c r="AP33" i="1" s="1"/>
  <c r="AO41" i="1"/>
  <c r="AP41" i="1" s="1"/>
  <c r="AO49" i="1"/>
  <c r="AP49" i="1" s="1"/>
  <c r="AO57" i="1"/>
  <c r="AP57" i="1" s="1"/>
  <c r="AO69" i="1"/>
  <c r="AP69" i="1" s="1"/>
  <c r="AO77" i="1"/>
  <c r="AP77" i="1" s="1"/>
  <c r="AO85" i="1"/>
  <c r="AP85" i="1" s="1"/>
  <c r="AO93" i="1"/>
  <c r="AP93" i="1" s="1"/>
  <c r="AO101" i="1"/>
  <c r="AP101" i="1" s="1"/>
  <c r="AO109" i="1"/>
  <c r="AP109" i="1" s="1"/>
  <c r="AO117" i="1"/>
  <c r="AP117" i="1" s="1"/>
  <c r="AO125" i="1"/>
  <c r="AP125" i="1" s="1"/>
  <c r="AO129" i="1"/>
  <c r="AP129" i="1" s="1"/>
  <c r="AO137" i="1"/>
  <c r="AP137" i="1" s="1"/>
  <c r="AO145" i="1"/>
  <c r="AP145" i="1" s="1"/>
  <c r="AO153" i="1"/>
  <c r="AP153" i="1" s="1"/>
  <c r="AO161" i="1"/>
  <c r="AP161" i="1" s="1"/>
  <c r="AO169" i="1"/>
  <c r="AP169" i="1" s="1"/>
  <c r="AO177" i="1"/>
  <c r="AP177" i="1" s="1"/>
  <c r="AO185" i="1"/>
  <c r="AP185" i="1" s="1"/>
  <c r="AO193" i="1"/>
  <c r="AP193" i="1" s="1"/>
  <c r="AO201" i="1"/>
  <c r="AP201" i="1" s="1"/>
  <c r="AO213" i="1"/>
  <c r="AP213" i="1" s="1"/>
  <c r="AO221" i="1"/>
  <c r="AP221" i="1" s="1"/>
  <c r="AO229" i="1"/>
  <c r="AP229" i="1" s="1"/>
  <c r="AO233" i="1"/>
  <c r="AP233" i="1" s="1"/>
  <c r="AO241" i="1"/>
  <c r="AP241" i="1" s="1"/>
  <c r="AO249" i="1"/>
  <c r="AP249" i="1" s="1"/>
  <c r="AO257" i="1"/>
  <c r="AP257" i="1" s="1"/>
  <c r="AO261" i="1"/>
  <c r="AP261" i="1" s="1"/>
  <c r="AO265" i="1"/>
  <c r="AP265" i="1" s="1"/>
  <c r="AO269" i="1"/>
  <c r="AP269" i="1" s="1"/>
  <c r="AO273" i="1"/>
  <c r="AP273" i="1" s="1"/>
  <c r="AO277" i="1"/>
  <c r="AP277" i="1" s="1"/>
  <c r="AO281" i="1"/>
  <c r="AP281" i="1" s="1"/>
  <c r="AO285" i="1"/>
  <c r="AP285" i="1" s="1"/>
  <c r="AO289" i="1"/>
  <c r="AP289" i="1" s="1"/>
  <c r="AO293" i="1"/>
  <c r="AP293" i="1" s="1"/>
  <c r="AO297" i="1"/>
  <c r="AP297" i="1" s="1"/>
  <c r="AO301" i="1"/>
  <c r="AP301" i="1" s="1"/>
  <c r="AO305" i="1"/>
  <c r="AP305" i="1" s="1"/>
  <c r="AO309" i="1"/>
  <c r="AP309" i="1" s="1"/>
  <c r="AO313" i="1"/>
  <c r="AP313" i="1" s="1"/>
  <c r="AO317" i="1"/>
  <c r="AP317" i="1" s="1"/>
  <c r="AO321" i="1"/>
  <c r="AP321" i="1" s="1"/>
  <c r="AO325" i="1"/>
  <c r="AP325" i="1" s="1"/>
  <c r="AO329" i="1"/>
  <c r="AP329" i="1" s="1"/>
  <c r="AO333" i="1"/>
  <c r="AP333" i="1" s="1"/>
  <c r="AO337" i="1"/>
  <c r="AP337" i="1" s="1"/>
  <c r="AO341" i="1"/>
  <c r="AP341" i="1" s="1"/>
  <c r="AO345" i="1"/>
  <c r="AP345" i="1" s="1"/>
  <c r="AO348" i="1"/>
  <c r="AP348" i="1" s="1"/>
  <c r="AO349" i="1"/>
  <c r="AP349" i="1" s="1"/>
  <c r="AO353" i="1"/>
  <c r="AP353" i="1" s="1"/>
  <c r="AO357" i="1"/>
  <c r="AP357" i="1" s="1"/>
  <c r="AO361" i="1"/>
  <c r="AP361" i="1" s="1"/>
  <c r="AO365" i="1"/>
  <c r="AP365" i="1" s="1"/>
  <c r="AO366" i="1"/>
  <c r="AP366" i="1" s="1"/>
  <c r="AO369" i="1"/>
  <c r="AP369" i="1" s="1"/>
  <c r="AO373" i="1"/>
  <c r="AP373" i="1" s="1"/>
  <c r="AO377" i="1"/>
  <c r="AP377" i="1" s="1"/>
  <c r="AO380" i="1"/>
  <c r="AP380" i="1" s="1"/>
  <c r="AO381" i="1"/>
  <c r="AP381" i="1" s="1"/>
  <c r="AO385" i="1"/>
  <c r="AP385" i="1" s="1"/>
  <c r="AO389" i="1"/>
  <c r="AP389" i="1" s="1"/>
  <c r="AO393" i="1"/>
  <c r="AP393" i="1" s="1"/>
  <c r="AO397" i="1"/>
  <c r="AP397" i="1" s="1"/>
  <c r="AO401" i="1"/>
  <c r="AP401" i="1" s="1"/>
  <c r="AO405" i="1"/>
  <c r="AP405" i="1" s="1"/>
  <c r="AO406" i="1"/>
  <c r="AP406" i="1" s="1"/>
  <c r="AO409" i="1"/>
  <c r="AP409" i="1" s="1"/>
  <c r="AO413" i="1"/>
  <c r="AP413" i="1" s="1"/>
  <c r="AO417" i="1"/>
  <c r="AP417" i="1" s="1"/>
  <c r="AO421" i="1"/>
  <c r="AP421" i="1" s="1"/>
  <c r="AO425" i="1"/>
  <c r="AP425" i="1" s="1"/>
  <c r="AO426" i="1"/>
  <c r="AP426" i="1" s="1"/>
  <c r="AO429" i="1"/>
  <c r="AP429" i="1" s="1"/>
  <c r="AO433" i="1"/>
  <c r="AP433" i="1" s="1"/>
  <c r="AO437" i="1"/>
  <c r="AP437" i="1" s="1"/>
  <c r="AO441" i="1"/>
  <c r="AP441" i="1" s="1"/>
  <c r="AO445" i="1"/>
  <c r="AP445" i="1" s="1"/>
  <c r="AO449" i="1"/>
  <c r="AP449" i="1" s="1"/>
  <c r="AO453" i="1"/>
  <c r="AP453" i="1" s="1"/>
  <c r="AO457" i="1"/>
  <c r="AP457" i="1" s="1"/>
  <c r="AO461" i="1"/>
  <c r="AP461" i="1" s="1"/>
  <c r="AO465" i="1"/>
  <c r="AP465" i="1" s="1"/>
  <c r="AO469" i="1"/>
  <c r="AP469" i="1" s="1"/>
  <c r="AO473" i="1"/>
  <c r="AP473" i="1" s="1"/>
  <c r="AO477" i="1"/>
  <c r="AP477" i="1" s="1"/>
  <c r="AO481" i="1"/>
  <c r="AP481" i="1" s="1"/>
  <c r="AO485" i="1"/>
  <c r="AP485" i="1" s="1"/>
  <c r="AO486" i="1"/>
  <c r="AP486" i="1" s="1"/>
  <c r="AO489" i="1"/>
  <c r="AP489" i="1" s="1"/>
  <c r="AO493" i="1"/>
  <c r="AP493" i="1" s="1"/>
  <c r="AO497" i="1"/>
  <c r="AP497" i="1" s="1"/>
  <c r="AO501" i="1"/>
  <c r="AP501" i="1" s="1"/>
  <c r="AO505" i="1"/>
  <c r="AP505" i="1" s="1"/>
  <c r="AO506" i="1"/>
  <c r="AP506" i="1" s="1"/>
  <c r="AO509" i="1"/>
  <c r="AP509" i="1" s="1"/>
  <c r="AO513" i="1"/>
  <c r="AP513" i="1" s="1"/>
  <c r="AO517" i="1"/>
  <c r="AP517" i="1" s="1"/>
  <c r="AO521" i="1"/>
  <c r="AP521" i="1" s="1"/>
  <c r="AO525" i="1"/>
  <c r="AP525" i="1" s="1"/>
  <c r="AO529" i="1"/>
  <c r="AP529" i="1" s="1"/>
  <c r="AO533" i="1"/>
  <c r="AP533" i="1" s="1"/>
  <c r="AO537" i="1"/>
  <c r="AP537" i="1" s="1"/>
  <c r="AO541" i="1"/>
  <c r="AP541" i="1" s="1"/>
  <c r="AO545" i="1"/>
  <c r="AP545" i="1" s="1"/>
  <c r="AO549" i="1"/>
  <c r="AP549" i="1" s="1"/>
  <c r="AO553" i="1"/>
  <c r="AP553" i="1" s="1"/>
  <c r="AO557" i="1"/>
  <c r="AP557" i="1" s="1"/>
  <c r="AO561" i="1"/>
  <c r="AP561" i="1" s="1"/>
  <c r="AO565" i="1"/>
  <c r="AP565" i="1" s="1"/>
  <c r="AO568" i="1"/>
  <c r="AP568" i="1" s="1"/>
  <c r="AO569" i="1"/>
  <c r="AP569" i="1" s="1"/>
  <c r="AO573" i="1"/>
  <c r="AP573" i="1" s="1"/>
  <c r="AO577" i="1"/>
  <c r="AP577" i="1" s="1"/>
  <c r="AO581" i="1"/>
  <c r="AP581" i="1" s="1"/>
  <c r="AO585" i="1"/>
  <c r="AP585" i="1" s="1"/>
  <c r="AO589" i="1"/>
  <c r="AP589" i="1" s="1"/>
  <c r="AO593" i="1"/>
  <c r="AP593" i="1" s="1"/>
  <c r="AO597" i="1"/>
  <c r="AP597" i="1" s="1"/>
  <c r="AO601" i="1"/>
  <c r="AP601" i="1" s="1"/>
  <c r="AO605" i="1"/>
  <c r="AP605" i="1" s="1"/>
  <c r="AO609" i="1"/>
  <c r="AP609" i="1" s="1"/>
  <c r="AO613" i="1"/>
  <c r="AP613" i="1" s="1"/>
  <c r="AO617" i="1"/>
  <c r="AP617" i="1" s="1"/>
  <c r="AO621" i="1"/>
  <c r="AP621" i="1" s="1"/>
  <c r="AO625" i="1"/>
  <c r="AP625" i="1" s="1"/>
  <c r="AO629" i="1"/>
  <c r="AP629" i="1" s="1"/>
  <c r="AO633" i="1"/>
  <c r="AP633" i="1" s="1"/>
  <c r="AO637" i="1"/>
  <c r="AP637" i="1" s="1"/>
  <c r="AO641" i="1"/>
  <c r="AP641" i="1" s="1"/>
  <c r="AO645" i="1"/>
  <c r="AP645" i="1" s="1"/>
  <c r="AO649" i="1"/>
  <c r="AP649" i="1" s="1"/>
  <c r="AO653" i="1"/>
  <c r="AP653" i="1" s="1"/>
  <c r="AO657" i="1"/>
  <c r="AP657" i="1" s="1"/>
  <c r="AO661" i="1"/>
  <c r="AP661" i="1" s="1"/>
  <c r="AO662" i="1"/>
  <c r="AP662" i="1" s="1"/>
  <c r="AO665" i="1"/>
  <c r="AP665" i="1" s="1"/>
  <c r="AO669" i="1"/>
  <c r="AP669" i="1" s="1"/>
  <c r="AO673" i="1"/>
  <c r="AP673" i="1" s="1"/>
  <c r="AO677" i="1"/>
  <c r="AP677" i="1" s="1"/>
  <c r="AO681" i="1"/>
  <c r="AP681" i="1" s="1"/>
  <c r="AO685" i="1"/>
  <c r="AP685" i="1" s="1"/>
  <c r="AO689" i="1"/>
  <c r="AP689" i="1" s="1"/>
  <c r="AO693" i="1"/>
  <c r="AP693" i="1" s="1"/>
  <c r="AO697" i="1"/>
  <c r="AP697" i="1" s="1"/>
  <c r="AO701" i="1"/>
  <c r="AP701" i="1" s="1"/>
  <c r="AO705" i="1"/>
  <c r="AP705" i="1" s="1"/>
  <c r="AO709" i="1"/>
  <c r="AP709" i="1" s="1"/>
  <c r="AO713" i="1"/>
  <c r="AP713" i="1" s="1"/>
  <c r="AO717" i="1"/>
  <c r="AP717" i="1" s="1"/>
  <c r="AO721" i="1"/>
  <c r="AP721" i="1" s="1"/>
  <c r="AO725" i="1"/>
  <c r="AP725" i="1" s="1"/>
  <c r="AO729" i="1"/>
  <c r="AP729" i="1" s="1"/>
  <c r="AO733" i="1"/>
  <c r="AP733" i="1" s="1"/>
  <c r="AO737" i="1"/>
  <c r="AP737" i="1" s="1"/>
  <c r="AO741" i="1"/>
  <c r="AP741" i="1" s="1"/>
  <c r="AO742" i="1"/>
  <c r="AP742" i="1" s="1"/>
  <c r="AO745" i="1"/>
  <c r="AP745" i="1" s="1"/>
  <c r="AO749" i="1"/>
  <c r="AP749" i="1" s="1"/>
  <c r="AO753" i="1"/>
  <c r="AP753" i="1" s="1"/>
  <c r="AO757" i="1"/>
  <c r="AP757" i="1" s="1"/>
  <c r="AO761" i="1"/>
  <c r="AP761" i="1" s="1"/>
  <c r="AO765" i="1"/>
  <c r="AP765" i="1" s="1"/>
  <c r="AO769" i="1"/>
  <c r="AP769" i="1" s="1"/>
  <c r="AO773" i="1"/>
  <c r="AP773" i="1" s="1"/>
  <c r="AO777" i="1"/>
  <c r="AP777" i="1" s="1"/>
  <c r="AO781" i="1"/>
  <c r="AP781" i="1" s="1"/>
  <c r="AO785" i="1"/>
  <c r="AP785" i="1" s="1"/>
  <c r="AO789" i="1"/>
  <c r="AP789" i="1" s="1"/>
  <c r="AO793" i="1"/>
  <c r="AP793" i="1" s="1"/>
  <c r="AO797" i="1"/>
  <c r="AP797" i="1" s="1"/>
  <c r="AO801" i="1"/>
  <c r="AP801" i="1" s="1"/>
  <c r="AO805" i="1"/>
  <c r="AP805" i="1" s="1"/>
  <c r="AO809" i="1"/>
  <c r="AP809" i="1" s="1"/>
  <c r="AO813" i="1"/>
  <c r="AP813" i="1" s="1"/>
  <c r="AO817" i="1"/>
  <c r="AP817" i="1" s="1"/>
  <c r="AO821" i="1"/>
  <c r="AP821" i="1" s="1"/>
  <c r="AO824" i="1"/>
  <c r="AP824" i="1" s="1"/>
  <c r="AO825" i="1"/>
  <c r="AP825" i="1" s="1"/>
  <c r="AO829" i="1"/>
  <c r="AP829" i="1" s="1"/>
  <c r="AO833" i="1"/>
  <c r="AP833" i="1" s="1"/>
  <c r="AO837" i="1"/>
  <c r="AP837" i="1" s="1"/>
  <c r="AO841" i="1"/>
  <c r="AP841" i="1" s="1"/>
  <c r="AO845" i="1"/>
  <c r="AP845" i="1" s="1"/>
  <c r="AO849" i="1"/>
  <c r="AP849" i="1" s="1"/>
  <c r="AO853" i="1"/>
  <c r="AP853" i="1" s="1"/>
  <c r="AO857" i="1"/>
  <c r="AP857" i="1" s="1"/>
  <c r="AO861" i="1"/>
  <c r="AP861" i="1" s="1"/>
  <c r="AO865" i="1"/>
  <c r="AP865" i="1" s="1"/>
  <c r="AO869" i="1"/>
  <c r="AP869" i="1" s="1"/>
  <c r="AO873" i="1"/>
  <c r="AP873" i="1" s="1"/>
  <c r="AO877" i="1"/>
  <c r="AP877" i="1" s="1"/>
  <c r="AO881" i="1"/>
  <c r="AP881" i="1" s="1"/>
  <c r="AO885" i="1"/>
  <c r="AP885" i="1" s="1"/>
  <c r="AO889" i="1"/>
  <c r="AP889" i="1" s="1"/>
  <c r="AO893" i="1"/>
  <c r="AP893" i="1" s="1"/>
  <c r="AO897" i="1"/>
  <c r="AP897" i="1" s="1"/>
  <c r="AO901" i="1"/>
  <c r="AP901" i="1" s="1"/>
  <c r="AO905" i="1"/>
  <c r="AP905" i="1" s="1"/>
  <c r="AO909" i="1"/>
  <c r="AP909" i="1" s="1"/>
  <c r="AO913" i="1"/>
  <c r="AP913" i="1" s="1"/>
  <c r="AO917" i="1"/>
  <c r="AP917" i="1" s="1"/>
  <c r="AO918" i="1"/>
  <c r="AP918" i="1" s="1"/>
  <c r="AO921" i="1"/>
  <c r="AP921" i="1" s="1"/>
  <c r="AO925" i="1"/>
  <c r="AP925" i="1" s="1"/>
  <c r="AO929" i="1"/>
  <c r="AP929" i="1" s="1"/>
  <c r="AO933" i="1"/>
  <c r="AP933" i="1" s="1"/>
  <c r="AO937" i="1"/>
  <c r="AP937" i="1" s="1"/>
  <c r="AO941" i="1"/>
  <c r="AP941" i="1" s="1"/>
  <c r="AO945" i="1"/>
  <c r="AP945" i="1" s="1"/>
  <c r="AO949" i="1"/>
  <c r="AP949" i="1" s="1"/>
  <c r="AO953" i="1"/>
  <c r="AP953" i="1" s="1"/>
  <c r="AO957" i="1"/>
  <c r="AP957" i="1" s="1"/>
  <c r="AO961" i="1"/>
  <c r="AP961" i="1" s="1"/>
  <c r="AO965" i="1"/>
  <c r="AP965" i="1" s="1"/>
  <c r="AO969" i="1"/>
  <c r="AP969" i="1" s="1"/>
  <c r="AO973" i="1"/>
  <c r="AP973" i="1" s="1"/>
  <c r="AO977" i="1"/>
  <c r="AP977" i="1" s="1"/>
  <c r="AO981" i="1"/>
  <c r="AP981" i="1" s="1"/>
  <c r="AO989" i="1"/>
  <c r="AP989" i="1" s="1"/>
  <c r="AO1001" i="1"/>
  <c r="AP1001" i="1" s="1"/>
  <c r="AK11" i="1"/>
  <c r="AL11" i="1" s="1"/>
  <c r="AK15" i="1"/>
  <c r="AL15" i="1" s="1"/>
  <c r="AK19" i="1"/>
  <c r="AL19" i="1" s="1"/>
  <c r="AK23" i="1"/>
  <c r="AL23" i="1" s="1"/>
  <c r="AK34" i="1"/>
  <c r="AL34" i="1" s="1"/>
  <c r="AK43" i="1"/>
  <c r="AL43" i="1" s="1"/>
  <c r="AK47" i="1"/>
  <c r="AL47" i="1" s="1"/>
  <c r="AK51" i="1"/>
  <c r="AL51" i="1" s="1"/>
  <c r="AK55" i="1"/>
  <c r="AL55" i="1" s="1"/>
  <c r="AK66" i="1"/>
  <c r="AL66" i="1" s="1"/>
  <c r="AK75" i="1"/>
  <c r="AL75" i="1" s="1"/>
  <c r="AK79" i="1"/>
  <c r="AL79" i="1" s="1"/>
  <c r="AK83" i="1"/>
  <c r="AL83" i="1" s="1"/>
  <c r="AK91" i="1"/>
  <c r="AL91" i="1" s="1"/>
  <c r="AK98" i="1"/>
  <c r="AL98" i="1" s="1"/>
  <c r="AK107" i="1"/>
  <c r="AL107" i="1" s="1"/>
  <c r="AK111" i="1"/>
  <c r="AL111" i="1" s="1"/>
  <c r="AK115" i="1"/>
  <c r="AL115" i="1" s="1"/>
  <c r="AK119" i="1"/>
  <c r="AL119" i="1" s="1"/>
  <c r="AK123" i="1"/>
  <c r="AL123" i="1" s="1"/>
  <c r="AK126" i="1"/>
  <c r="AL126" i="1" s="1"/>
  <c r="AK127" i="1"/>
  <c r="AL127" i="1" s="1"/>
  <c r="AK130" i="1"/>
  <c r="AL130" i="1" s="1"/>
  <c r="AK131" i="1"/>
  <c r="AL131" i="1" s="1"/>
  <c r="AK134" i="1"/>
  <c r="AL134" i="1" s="1"/>
  <c r="AK135" i="1"/>
  <c r="AL135" i="1" s="1"/>
  <c r="AK142" i="1"/>
  <c r="AL142" i="1" s="1"/>
  <c r="AK149" i="1"/>
  <c r="AL149" i="1" s="1"/>
  <c r="AK151" i="1"/>
  <c r="AL151" i="1" s="1"/>
  <c r="AK157" i="1"/>
  <c r="AL157" i="1" s="1"/>
  <c r="AK158" i="1"/>
  <c r="AL158" i="1" s="1"/>
  <c r="AK159" i="1"/>
  <c r="AL159" i="1" s="1"/>
  <c r="AK162" i="1"/>
  <c r="AL162" i="1" s="1"/>
  <c r="AK163" i="1"/>
  <c r="AL163" i="1" s="1"/>
  <c r="AK166" i="1"/>
  <c r="AL166" i="1" s="1"/>
  <c r="AK167" i="1"/>
  <c r="AL167" i="1" s="1"/>
  <c r="AK174" i="1"/>
  <c r="AL174" i="1" s="1"/>
  <c r="AK182" i="1"/>
  <c r="AL182" i="1" s="1"/>
  <c r="AK185" i="1"/>
  <c r="AL185" i="1" s="1"/>
  <c r="AK190" i="1"/>
  <c r="AL190" i="1" s="1"/>
  <c r="AK198" i="1"/>
  <c r="AL198" i="1" s="1"/>
  <c r="AK203" i="1"/>
  <c r="AL203" i="1" s="1"/>
  <c r="AK206" i="1"/>
  <c r="AL206" i="1" s="1"/>
  <c r="AK207" i="1"/>
  <c r="AL207" i="1" s="1"/>
  <c r="AK210" i="1"/>
  <c r="AL210" i="1" s="1"/>
  <c r="AK211" i="1"/>
  <c r="AL211" i="1" s="1"/>
  <c r="AK214" i="1"/>
  <c r="AL214" i="1" s="1"/>
  <c r="AK219" i="1"/>
  <c r="AL219" i="1" s="1"/>
  <c r="AK222" i="1"/>
  <c r="AL222" i="1" s="1"/>
  <c r="AK230" i="1"/>
  <c r="AL230" i="1" s="1"/>
  <c r="AK235" i="1"/>
  <c r="AL235" i="1" s="1"/>
  <c r="AK238" i="1"/>
  <c r="AL238" i="1" s="1"/>
  <c r="AK239" i="1"/>
  <c r="AL239" i="1" s="1"/>
  <c r="AK242" i="1"/>
  <c r="AL242" i="1" s="1"/>
  <c r="AK243" i="1"/>
  <c r="AL243" i="1" s="1"/>
  <c r="AK246" i="1"/>
  <c r="AL246" i="1" s="1"/>
  <c r="AK247" i="1"/>
  <c r="AL247" i="1" s="1"/>
  <c r="AK251" i="1"/>
  <c r="AL251" i="1" s="1"/>
  <c r="AK255" i="1"/>
  <c r="AL255" i="1" s="1"/>
  <c r="AK259" i="1"/>
  <c r="AL259" i="1" s="1"/>
  <c r="AK263" i="1"/>
  <c r="AL263" i="1" s="1"/>
  <c r="AK274" i="1"/>
  <c r="AL274" i="1" s="1"/>
  <c r="AK277" i="1"/>
  <c r="AL277" i="1" s="1"/>
  <c r="AK278" i="1"/>
  <c r="AL278" i="1" s="1"/>
  <c r="AK279" i="1"/>
  <c r="AL279" i="1" s="1"/>
  <c r="AK285" i="1"/>
  <c r="AL285" i="1" s="1"/>
  <c r="AK287" i="1"/>
  <c r="AL287" i="1" s="1"/>
  <c r="AK291" i="1"/>
  <c r="AL291" i="1" s="1"/>
  <c r="AK295" i="1"/>
  <c r="AL295" i="1" s="1"/>
  <c r="AK306" i="1"/>
  <c r="AL306" i="1" s="1"/>
  <c r="AK313" i="1"/>
  <c r="AL313" i="1" s="1"/>
  <c r="AK322" i="1"/>
  <c r="AL322" i="1" s="1"/>
  <c r="AK331" i="1"/>
  <c r="AL331" i="1" s="1"/>
  <c r="AK335" i="1"/>
  <c r="AL335" i="1" s="1"/>
  <c r="AK339" i="1"/>
  <c r="AL339" i="1" s="1"/>
  <c r="AK347" i="1"/>
  <c r="AL347" i="1" s="1"/>
  <c r="AK354" i="1"/>
  <c r="AL354" i="1" s="1"/>
  <c r="AK363" i="1"/>
  <c r="AL363" i="1" s="1"/>
  <c r="AK367" i="1"/>
  <c r="AL367" i="1" s="1"/>
  <c r="AK371" i="1"/>
  <c r="AL371" i="1" s="1"/>
  <c r="AK375" i="1"/>
  <c r="AL375" i="1" s="1"/>
  <c r="AK379" i="1"/>
  <c r="AL379" i="1" s="1"/>
  <c r="AK382" i="1"/>
  <c r="AL382" i="1" s="1"/>
  <c r="AK383" i="1"/>
  <c r="AL383" i="1" s="1"/>
  <c r="AK386" i="1"/>
  <c r="AL386" i="1" s="1"/>
  <c r="AK387" i="1"/>
  <c r="AL387" i="1" s="1"/>
  <c r="AK390" i="1"/>
  <c r="AL390" i="1" s="1"/>
  <c r="AK391" i="1"/>
  <c r="AL391" i="1" s="1"/>
  <c r="AK398" i="1"/>
  <c r="AL398" i="1" s="1"/>
  <c r="AK405" i="1"/>
  <c r="AL405" i="1" s="1"/>
  <c r="AK407" i="1"/>
  <c r="AL407" i="1" s="1"/>
  <c r="AK413" i="1"/>
  <c r="AL413" i="1" s="1"/>
  <c r="AK414" i="1"/>
  <c r="AL414" i="1" s="1"/>
  <c r="AK415" i="1"/>
  <c r="AL415" i="1" s="1"/>
  <c r="AK418" i="1"/>
  <c r="AL418" i="1" s="1"/>
  <c r="AK419" i="1"/>
  <c r="AL419" i="1" s="1"/>
  <c r="AK422" i="1"/>
  <c r="AL422" i="1" s="1"/>
  <c r="AK423" i="1"/>
  <c r="AL423" i="1" s="1"/>
  <c r="AK430" i="1"/>
  <c r="AL430" i="1" s="1"/>
  <c r="AK438" i="1"/>
  <c r="AL438" i="1" s="1"/>
  <c r="AK441" i="1"/>
  <c r="AL441" i="1" s="1"/>
  <c r="AK446" i="1"/>
  <c r="AL446" i="1" s="1"/>
  <c r="AK454" i="1"/>
  <c r="AL454" i="1" s="1"/>
  <c r="AK459" i="1"/>
  <c r="AL459" i="1" s="1"/>
  <c r="AK462" i="1"/>
  <c r="AL462" i="1" s="1"/>
  <c r="AK463" i="1"/>
  <c r="AL463" i="1" s="1"/>
  <c r="AK466" i="1"/>
  <c r="AL466" i="1" s="1"/>
  <c r="AK467" i="1"/>
  <c r="AL467" i="1" s="1"/>
  <c r="AK470" i="1"/>
  <c r="AL470" i="1" s="1"/>
  <c r="AK475" i="1"/>
  <c r="AL475" i="1" s="1"/>
  <c r="AK478" i="1"/>
  <c r="AL478" i="1" s="1"/>
  <c r="AK486" i="1"/>
  <c r="AL486" i="1" s="1"/>
  <c r="AK491" i="1"/>
  <c r="AL491" i="1" s="1"/>
  <c r="AK494" i="1"/>
  <c r="AL494" i="1" s="1"/>
  <c r="AK495" i="1"/>
  <c r="AL495" i="1" s="1"/>
  <c r="AK498" i="1"/>
  <c r="AL498" i="1" s="1"/>
  <c r="AK499" i="1"/>
  <c r="AL499" i="1" s="1"/>
  <c r="AK502" i="1"/>
  <c r="AL502" i="1" s="1"/>
  <c r="AK503" i="1"/>
  <c r="AL503" i="1" s="1"/>
  <c r="AK507" i="1"/>
  <c r="AL507" i="1" s="1"/>
  <c r="AK511" i="1"/>
  <c r="AL511" i="1" s="1"/>
  <c r="AK515" i="1"/>
  <c r="AL515" i="1" s="1"/>
  <c r="AK519" i="1"/>
  <c r="AL519" i="1" s="1"/>
  <c r="AK530" i="1"/>
  <c r="AL530" i="1" s="1"/>
  <c r="AK533" i="1"/>
  <c r="AL533" i="1" s="1"/>
  <c r="AK534" i="1"/>
  <c r="AL534" i="1" s="1"/>
  <c r="AK535" i="1"/>
  <c r="AL535" i="1" s="1"/>
  <c r="AK541" i="1"/>
  <c r="AL541" i="1" s="1"/>
  <c r="AK543" i="1"/>
  <c r="AL543" i="1" s="1"/>
  <c r="AK547" i="1"/>
  <c r="AL547" i="1" s="1"/>
  <c r="AK551" i="1"/>
  <c r="AL551" i="1" s="1"/>
  <c r="AK562" i="1"/>
  <c r="AL562" i="1" s="1"/>
  <c r="AK569" i="1"/>
  <c r="AL569" i="1" s="1"/>
  <c r="AK577" i="1"/>
  <c r="AL577" i="1" s="1"/>
  <c r="AK579" i="1"/>
  <c r="AL579" i="1" s="1"/>
  <c r="AK583" i="1"/>
  <c r="AL583" i="1" s="1"/>
  <c r="AK589" i="1"/>
  <c r="AL589" i="1" s="1"/>
  <c r="AK590" i="1"/>
  <c r="AL590" i="1" s="1"/>
  <c r="AK591" i="1"/>
  <c r="AL591" i="1" s="1"/>
  <c r="AK594" i="1"/>
  <c r="AL594" i="1" s="1"/>
  <c r="AK595" i="1"/>
  <c r="AL595" i="1" s="1"/>
  <c r="AK598" i="1"/>
  <c r="AL598" i="1" s="1"/>
  <c r="AK599" i="1"/>
  <c r="AL599" i="1" s="1"/>
  <c r="AK606" i="1"/>
  <c r="AL606" i="1" s="1"/>
  <c r="AK614" i="1"/>
  <c r="AL614" i="1" s="1"/>
  <c r="AK617" i="1"/>
  <c r="AL617" i="1" s="1"/>
  <c r="AK622" i="1"/>
  <c r="AL622" i="1" s="1"/>
  <c r="AK629" i="1"/>
  <c r="AL629" i="1" s="1"/>
  <c r="AK631" i="1"/>
  <c r="AL631" i="1" s="1"/>
  <c r="AK641" i="1"/>
  <c r="AL641" i="1" s="1"/>
  <c r="AK643" i="1"/>
  <c r="AL643" i="1" s="1"/>
  <c r="AK647" i="1"/>
  <c r="AL647" i="1" s="1"/>
  <c r="AK653" i="1"/>
  <c r="AL653" i="1" s="1"/>
  <c r="AK654" i="1"/>
  <c r="AL654" i="1" s="1"/>
  <c r="AK655" i="1"/>
  <c r="AL655" i="1" s="1"/>
  <c r="AK658" i="1"/>
  <c r="AL658" i="1" s="1"/>
  <c r="AK659" i="1"/>
  <c r="AL659" i="1" s="1"/>
  <c r="AK662" i="1"/>
  <c r="AL662" i="1" s="1"/>
  <c r="AK663" i="1"/>
  <c r="AL663" i="1" s="1"/>
  <c r="AK670" i="1"/>
  <c r="AL670" i="1" s="1"/>
  <c r="AK678" i="1"/>
  <c r="AL678" i="1" s="1"/>
  <c r="AK681" i="1"/>
  <c r="AL681" i="1" s="1"/>
  <c r="AK686" i="1"/>
  <c r="AL686" i="1" s="1"/>
  <c r="AK693" i="1"/>
  <c r="AL693" i="1" s="1"/>
  <c r="AK695" i="1"/>
  <c r="AL695" i="1" s="1"/>
  <c r="AK705" i="1"/>
  <c r="AL705" i="1" s="1"/>
  <c r="AK707" i="1"/>
  <c r="AL707" i="1" s="1"/>
  <c r="AK711" i="1"/>
  <c r="AL711" i="1" s="1"/>
  <c r="AK715" i="1"/>
  <c r="AL715" i="1" s="1"/>
  <c r="AK719" i="1"/>
  <c r="AL719" i="1" s="1"/>
  <c r="AK726" i="1"/>
  <c r="AL726" i="1" s="1"/>
  <c r="AK734" i="1"/>
  <c r="AL734" i="1" s="1"/>
  <c r="AK737" i="1"/>
  <c r="AL737" i="1" s="1"/>
  <c r="AK738" i="1"/>
  <c r="AL738" i="1" s="1"/>
  <c r="AK739" i="1"/>
  <c r="AL739" i="1" s="1"/>
  <c r="AK742" i="1"/>
  <c r="AL742" i="1" s="1"/>
  <c r="AK743" i="1"/>
  <c r="AL743" i="1" s="1"/>
  <c r="AK746" i="1"/>
  <c r="AL746" i="1" s="1"/>
  <c r="AK747" i="1"/>
  <c r="AL747" i="1" s="1"/>
  <c r="AK750" i="1"/>
  <c r="AL750" i="1" s="1"/>
  <c r="AK751" i="1"/>
  <c r="AL751" i="1" s="1"/>
  <c r="AK754" i="1"/>
  <c r="AL754" i="1" s="1"/>
  <c r="AK762" i="1"/>
  <c r="AL762" i="1" s="1"/>
  <c r="AK769" i="1"/>
  <c r="AL769" i="1" s="1"/>
  <c r="AK771" i="1"/>
  <c r="AL771" i="1" s="1"/>
  <c r="AK775" i="1"/>
  <c r="AL775" i="1" s="1"/>
  <c r="AK779" i="1"/>
  <c r="AL779" i="1" s="1"/>
  <c r="AK783" i="1"/>
  <c r="AL783" i="1" s="1"/>
  <c r="AK790" i="1"/>
  <c r="AL790" i="1" s="1"/>
  <c r="AK798" i="1"/>
  <c r="AL798" i="1" s="1"/>
  <c r="AK801" i="1"/>
  <c r="AL801" i="1" s="1"/>
  <c r="AK802" i="1"/>
  <c r="AL802" i="1" s="1"/>
  <c r="AK803" i="1"/>
  <c r="AL803" i="1" s="1"/>
  <c r="AK806" i="1"/>
  <c r="AL806" i="1" s="1"/>
  <c r="AK811" i="1"/>
  <c r="AL811" i="1" s="1"/>
  <c r="AK818" i="1"/>
  <c r="AL818" i="1" s="1"/>
  <c r="AK826" i="1"/>
  <c r="AL826" i="1" s="1"/>
  <c r="AK833" i="1"/>
  <c r="AL833" i="1" s="1"/>
  <c r="AK838" i="1"/>
  <c r="AL838" i="1" s="1"/>
  <c r="AK839" i="1"/>
  <c r="AL839" i="1" s="1"/>
  <c r="AK842" i="1"/>
  <c r="AL842" i="1" s="1"/>
  <c r="AK847" i="1"/>
  <c r="AL847" i="1" s="1"/>
  <c r="AK854" i="1"/>
  <c r="AL854" i="1" s="1"/>
  <c r="AK862" i="1"/>
  <c r="AL862" i="1" s="1"/>
  <c r="AK865" i="1"/>
  <c r="AL865" i="1" s="1"/>
  <c r="AK866" i="1"/>
  <c r="AL866" i="1" s="1"/>
  <c r="AK867" i="1"/>
  <c r="AL867" i="1" s="1"/>
  <c r="AK870" i="1"/>
  <c r="AL870" i="1" s="1"/>
  <c r="AK875" i="1"/>
  <c r="AL875" i="1" s="1"/>
  <c r="AK882" i="1"/>
  <c r="AL882" i="1" s="1"/>
  <c r="AK890" i="1"/>
  <c r="AL890" i="1" s="1"/>
  <c r="AK897" i="1"/>
  <c r="AL897" i="1" s="1"/>
  <c r="AK902" i="1"/>
  <c r="AL902" i="1" s="1"/>
  <c r="AK903" i="1"/>
  <c r="AL903" i="1" s="1"/>
  <c r="AK906" i="1"/>
  <c r="AL906" i="1" s="1"/>
  <c r="AK911" i="1"/>
  <c r="AL911" i="1" s="1"/>
  <c r="AK918" i="1"/>
  <c r="AL918" i="1" s="1"/>
  <c r="AK926" i="1"/>
  <c r="AL926" i="1" s="1"/>
  <c r="AK929" i="1"/>
  <c r="AL929" i="1" s="1"/>
  <c r="AK930" i="1"/>
  <c r="AL930" i="1" s="1"/>
  <c r="AK931" i="1"/>
  <c r="AL931" i="1" s="1"/>
  <c r="AK934" i="1"/>
  <c r="AL934" i="1" s="1"/>
  <c r="AK939" i="1"/>
  <c r="AL939" i="1" s="1"/>
  <c r="AK946" i="1"/>
  <c r="AL946" i="1" s="1"/>
  <c r="AK954" i="1"/>
  <c r="AL954" i="1" s="1"/>
  <c r="AK961" i="1"/>
  <c r="AL961" i="1" s="1"/>
  <c r="AK966" i="1"/>
  <c r="AL966" i="1" s="1"/>
  <c r="AK967" i="1"/>
  <c r="AL967" i="1" s="1"/>
  <c r="AK970" i="1"/>
  <c r="AL970" i="1" s="1"/>
  <c r="AK975" i="1"/>
  <c r="AL975" i="1" s="1"/>
  <c r="AK982" i="1"/>
  <c r="AL982" i="1" s="1"/>
  <c r="AK983" i="1"/>
  <c r="AL983" i="1" s="1"/>
  <c r="AK986" i="1"/>
  <c r="AL986" i="1" s="1"/>
  <c r="AK994" i="1"/>
  <c r="AL994" i="1" s="1"/>
  <c r="AK1002" i="1"/>
  <c r="AL1002" i="1" s="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3" i="1"/>
  <c r="AI800" i="1" l="1"/>
  <c r="AI352" i="1"/>
  <c r="AK898" i="1"/>
  <c r="AL898" i="1" s="1"/>
  <c r="AK886" i="1"/>
  <c r="AL886" i="1" s="1"/>
  <c r="AK794" i="1"/>
  <c r="AL794" i="1" s="1"/>
  <c r="AK722" i="1"/>
  <c r="AL722" i="1" s="1"/>
  <c r="AK714" i="1"/>
  <c r="AL714" i="1" s="1"/>
  <c r="AK694" i="1"/>
  <c r="AL694" i="1" s="1"/>
  <c r="AK638" i="1"/>
  <c r="AL638" i="1" s="1"/>
  <c r="AK566" i="1"/>
  <c r="AL566" i="1" s="1"/>
  <c r="AK70" i="1"/>
  <c r="AL70" i="1" s="1"/>
  <c r="AO792" i="1"/>
  <c r="AP792" i="1" s="1"/>
  <c r="AO682" i="1"/>
  <c r="AP682" i="1" s="1"/>
  <c r="AO616" i="1"/>
  <c r="AP616" i="1" s="1"/>
  <c r="AO284" i="1"/>
  <c r="AP284" i="1" s="1"/>
  <c r="AI538" i="1"/>
  <c r="AI426" i="1"/>
  <c r="AI350" i="1"/>
  <c r="AI178" i="1"/>
  <c r="AI22" i="1"/>
  <c r="AM856" i="1"/>
  <c r="AK998" i="1"/>
  <c r="AL998" i="1" s="1"/>
  <c r="AK938" i="1"/>
  <c r="AL938" i="1" s="1"/>
  <c r="AK894" i="1"/>
  <c r="AL894" i="1" s="1"/>
  <c r="AK858" i="1"/>
  <c r="AL858" i="1" s="1"/>
  <c r="AK758" i="1"/>
  <c r="AL758" i="1" s="1"/>
  <c r="AK574" i="1"/>
  <c r="AL574" i="1" s="1"/>
  <c r="AO872" i="1"/>
  <c r="AP872" i="1" s="1"/>
  <c r="AO680" i="1"/>
  <c r="AP680" i="1" s="1"/>
  <c r="AO536" i="1"/>
  <c r="AP536" i="1" s="1"/>
  <c r="AO440" i="1"/>
  <c r="AP440" i="1" s="1"/>
  <c r="AI464" i="1"/>
  <c r="AI266" i="1"/>
  <c r="AI186" i="1"/>
  <c r="AI116" i="1"/>
  <c r="AK987" i="1"/>
  <c r="AL987" i="1" s="1"/>
  <c r="AK871" i="1"/>
  <c r="AL871" i="1" s="1"/>
  <c r="AM32" i="1"/>
  <c r="AO160" i="1"/>
  <c r="AP160" i="1" s="1"/>
  <c r="AK979" i="1"/>
  <c r="AL979" i="1" s="1"/>
  <c r="AK919" i="1"/>
  <c r="AL919" i="1" s="1"/>
  <c r="AK891" i="1"/>
  <c r="AL891" i="1" s="1"/>
  <c r="AK799" i="1"/>
  <c r="AL799" i="1" s="1"/>
  <c r="AK763" i="1"/>
  <c r="AL763" i="1" s="1"/>
  <c r="AK755" i="1"/>
  <c r="AL755" i="1" s="1"/>
  <c r="AK727" i="1"/>
  <c r="AL727" i="1" s="1"/>
  <c r="AK721" i="1"/>
  <c r="AL721" i="1" s="1"/>
  <c r="AK699" i="1"/>
  <c r="AL699" i="1" s="1"/>
  <c r="AK691" i="1"/>
  <c r="AL691" i="1" s="1"/>
  <c r="AK667" i="1"/>
  <c r="AL667" i="1" s="1"/>
  <c r="AK635" i="1"/>
  <c r="AL635" i="1" s="1"/>
  <c r="AK611" i="1"/>
  <c r="AL611" i="1" s="1"/>
  <c r="AK587" i="1"/>
  <c r="AL587" i="1" s="1"/>
  <c r="AK349" i="1"/>
  <c r="AL349" i="1" s="1"/>
  <c r="AK191" i="1"/>
  <c r="AL191" i="1" s="1"/>
  <c r="AK93" i="1"/>
  <c r="AL93" i="1" s="1"/>
  <c r="AK85" i="1"/>
  <c r="AL85" i="1" s="1"/>
  <c r="AK31" i="1"/>
  <c r="AL31" i="1" s="1"/>
  <c r="AO664" i="1"/>
  <c r="AP664" i="1" s="1"/>
  <c r="AO600" i="1"/>
  <c r="AP600" i="1" s="1"/>
  <c r="AO472" i="1"/>
  <c r="AP472" i="1" s="1"/>
  <c r="AO408" i="1"/>
  <c r="AP408" i="1" s="1"/>
  <c r="AO316" i="1"/>
  <c r="AP316" i="1" s="1"/>
  <c r="AM368" i="1"/>
  <c r="AO24" i="1"/>
  <c r="AP24" i="1" s="1"/>
  <c r="AK915" i="1"/>
  <c r="AL915" i="1" s="1"/>
  <c r="AK895" i="1"/>
  <c r="AL895" i="1" s="1"/>
  <c r="AK795" i="1"/>
  <c r="AL795" i="1" s="1"/>
  <c r="AK759" i="1"/>
  <c r="AL759" i="1" s="1"/>
  <c r="AK753" i="1"/>
  <c r="AL753" i="1" s="1"/>
  <c r="AK723" i="1"/>
  <c r="AL723" i="1" s="1"/>
  <c r="AK703" i="1"/>
  <c r="AL703" i="1" s="1"/>
  <c r="AK687" i="1"/>
  <c r="AL687" i="1" s="1"/>
  <c r="AK679" i="1"/>
  <c r="AL679" i="1" s="1"/>
  <c r="AK639" i="1"/>
  <c r="AL639" i="1" s="1"/>
  <c r="AK607" i="1"/>
  <c r="AL607" i="1" s="1"/>
  <c r="AK559" i="1"/>
  <c r="AL559" i="1" s="1"/>
  <c r="AK527" i="1"/>
  <c r="AL527" i="1" s="1"/>
  <c r="AK427" i="1"/>
  <c r="AL427" i="1" s="1"/>
  <c r="AK351" i="1"/>
  <c r="AL351" i="1" s="1"/>
  <c r="AK121" i="1"/>
  <c r="AL121" i="1" s="1"/>
  <c r="AK103" i="1"/>
  <c r="AL103" i="1" s="1"/>
  <c r="AO888" i="1"/>
  <c r="AP888" i="1" s="1"/>
  <c r="AO808" i="1"/>
  <c r="AP808" i="1" s="1"/>
  <c r="AO744" i="1"/>
  <c r="AP744" i="1" s="1"/>
  <c r="AO552" i="1"/>
  <c r="AP552" i="1" s="1"/>
  <c r="AO488" i="1"/>
  <c r="AP488" i="1" s="1"/>
  <c r="AI425" i="1"/>
  <c r="AK425" i="1"/>
  <c r="AL425" i="1" s="1"/>
  <c r="AM942" i="1"/>
  <c r="AO942" i="1"/>
  <c r="AP942" i="1" s="1"/>
  <c r="AM930" i="1"/>
  <c r="AO930" i="1"/>
  <c r="AP930" i="1" s="1"/>
  <c r="AM906" i="1"/>
  <c r="AO906" i="1"/>
  <c r="AP906" i="1" s="1"/>
  <c r="AM870" i="1"/>
  <c r="AO870" i="1"/>
  <c r="AP870" i="1" s="1"/>
  <c r="AM846" i="1"/>
  <c r="AO846" i="1"/>
  <c r="AP846" i="1" s="1"/>
  <c r="AM834" i="1"/>
  <c r="AO834" i="1"/>
  <c r="AP834" i="1" s="1"/>
  <c r="AM782" i="1"/>
  <c r="AO782" i="1"/>
  <c r="AP782" i="1" s="1"/>
  <c r="AM774" i="1"/>
  <c r="AO774" i="1"/>
  <c r="AP774" i="1" s="1"/>
  <c r="AM750" i="1"/>
  <c r="AO750" i="1"/>
  <c r="AP750" i="1" s="1"/>
  <c r="AM738" i="1"/>
  <c r="AO738" i="1"/>
  <c r="AP738" i="1" s="1"/>
  <c r="AM730" i="1"/>
  <c r="AO730" i="1"/>
  <c r="AP730" i="1" s="1"/>
  <c r="AM706" i="1"/>
  <c r="AO706" i="1"/>
  <c r="AP706" i="1" s="1"/>
  <c r="AM702" i="1"/>
  <c r="AO702" i="1"/>
  <c r="AP702" i="1" s="1"/>
  <c r="AM678" i="1"/>
  <c r="AO678" i="1"/>
  <c r="AP678" i="1" s="1"/>
  <c r="AM634" i="1"/>
  <c r="AO634" i="1"/>
  <c r="AP634" i="1" s="1"/>
  <c r="AM622" i="1"/>
  <c r="AO622" i="1"/>
  <c r="AP622" i="1" s="1"/>
  <c r="AM598" i="1"/>
  <c r="AO598" i="1"/>
  <c r="AP598" i="1" s="1"/>
  <c r="AM578" i="1"/>
  <c r="AO578" i="1"/>
  <c r="AP578" i="1" s="1"/>
  <c r="AM550" i="1"/>
  <c r="AO550" i="1"/>
  <c r="AP550" i="1" s="1"/>
  <c r="AM526" i="1"/>
  <c r="AO526" i="1"/>
  <c r="AP526" i="1" s="1"/>
  <c r="AM518" i="1"/>
  <c r="AO518" i="1"/>
  <c r="AP518" i="1" s="1"/>
  <c r="AM494" i="1"/>
  <c r="AO494" i="1"/>
  <c r="AP494" i="1" s="1"/>
  <c r="AM482" i="1"/>
  <c r="AO482" i="1"/>
  <c r="AP482" i="1" s="1"/>
  <c r="AM450" i="1"/>
  <c r="AO450" i="1"/>
  <c r="AP450" i="1" s="1"/>
  <c r="AM158" i="1"/>
  <c r="AO158" i="1"/>
  <c r="AP158" i="1" s="1"/>
  <c r="AM94" i="1"/>
  <c r="AO94" i="1"/>
  <c r="AP94" i="1" s="1"/>
  <c r="AM370" i="1"/>
  <c r="AO370" i="1"/>
  <c r="AP370" i="1" s="1"/>
  <c r="AM358" i="1"/>
  <c r="AO358" i="1"/>
  <c r="AP358" i="1" s="1"/>
  <c r="AM354" i="1"/>
  <c r="AO354" i="1"/>
  <c r="AP354" i="1" s="1"/>
  <c r="AM342" i="1"/>
  <c r="AO342" i="1"/>
  <c r="AP342" i="1" s="1"/>
  <c r="AM334" i="1"/>
  <c r="AO334" i="1"/>
  <c r="AP334" i="1" s="1"/>
  <c r="AM310" i="1"/>
  <c r="AO310" i="1"/>
  <c r="AP310" i="1" s="1"/>
  <c r="AK949" i="1"/>
  <c r="AL949" i="1" s="1"/>
  <c r="AK901" i="1"/>
  <c r="AL901" i="1" s="1"/>
  <c r="AK869" i="1"/>
  <c r="AL869" i="1" s="1"/>
  <c r="AK837" i="1"/>
  <c r="AL837" i="1" s="1"/>
  <c r="AK805" i="1"/>
  <c r="AL805" i="1" s="1"/>
  <c r="AK757" i="1"/>
  <c r="AL757" i="1" s="1"/>
  <c r="AK725" i="1"/>
  <c r="AL725" i="1" s="1"/>
  <c r="AK669" i="1"/>
  <c r="AL669" i="1" s="1"/>
  <c r="AK545" i="1"/>
  <c r="AL545" i="1" s="1"/>
  <c r="AK417" i="1"/>
  <c r="AL417" i="1" s="1"/>
  <c r="AO946" i="1"/>
  <c r="AP946" i="1" s="1"/>
  <c r="AO814" i="1"/>
  <c r="AP814" i="1" s="1"/>
  <c r="AO770" i="1"/>
  <c r="AP770" i="1" s="1"/>
  <c r="AO690" i="1"/>
  <c r="AP690" i="1" s="1"/>
  <c r="AO558" i="1"/>
  <c r="AP558" i="1" s="1"/>
  <c r="AO514" i="1"/>
  <c r="AP514" i="1" s="1"/>
  <c r="AO434" i="1"/>
  <c r="AP434" i="1" s="1"/>
  <c r="AO374" i="1"/>
  <c r="AP374" i="1" s="1"/>
  <c r="AO322" i="1"/>
  <c r="AP322" i="1" s="1"/>
  <c r="AM318" i="1"/>
  <c r="AI537" i="1"/>
  <c r="AK537" i="1"/>
  <c r="AL537" i="1" s="1"/>
  <c r="AI513" i="1"/>
  <c r="AK513" i="1"/>
  <c r="AL513" i="1" s="1"/>
  <c r="AI385" i="1"/>
  <c r="AK385" i="1"/>
  <c r="AL385" i="1" s="1"/>
  <c r="AI245" i="1"/>
  <c r="AK245" i="1"/>
  <c r="AL245" i="1" s="1"/>
  <c r="AI129" i="1"/>
  <c r="AK129" i="1"/>
  <c r="AL129" i="1" s="1"/>
  <c r="AI101" i="1"/>
  <c r="AK101" i="1"/>
  <c r="AL101" i="1" s="1"/>
  <c r="AM890" i="1"/>
  <c r="AO890" i="1"/>
  <c r="AP890" i="1" s="1"/>
  <c r="AM862" i="1"/>
  <c r="AO862" i="1"/>
  <c r="AP862" i="1" s="1"/>
  <c r="AM850" i="1"/>
  <c r="AO850" i="1"/>
  <c r="AP850" i="1" s="1"/>
  <c r="AM838" i="1"/>
  <c r="AO838" i="1"/>
  <c r="AP838" i="1" s="1"/>
  <c r="AM826" i="1"/>
  <c r="AO826" i="1"/>
  <c r="AP826" i="1" s="1"/>
  <c r="AM790" i="1"/>
  <c r="AO790" i="1"/>
  <c r="AP790" i="1" s="1"/>
  <c r="AM766" i="1"/>
  <c r="AO766" i="1"/>
  <c r="AP766" i="1" s="1"/>
  <c r="AM746" i="1"/>
  <c r="AO746" i="1"/>
  <c r="AP746" i="1" s="1"/>
  <c r="AM710" i="1"/>
  <c r="AO710" i="1"/>
  <c r="AP710" i="1" s="1"/>
  <c r="AM686" i="1"/>
  <c r="AO686" i="1"/>
  <c r="AP686" i="1" s="1"/>
  <c r="AM674" i="1"/>
  <c r="AO674" i="1"/>
  <c r="AP674" i="1" s="1"/>
  <c r="AM650" i="1"/>
  <c r="AO650" i="1"/>
  <c r="AP650" i="1" s="1"/>
  <c r="AM626" i="1"/>
  <c r="AO626" i="1"/>
  <c r="AP626" i="1" s="1"/>
  <c r="AM614" i="1"/>
  <c r="AO614" i="1"/>
  <c r="AP614" i="1" s="1"/>
  <c r="AM606" i="1"/>
  <c r="AO606" i="1"/>
  <c r="AP606" i="1" s="1"/>
  <c r="AM582" i="1"/>
  <c r="AO582" i="1"/>
  <c r="AP582" i="1" s="1"/>
  <c r="AM570" i="1"/>
  <c r="AO570" i="1"/>
  <c r="AP570" i="1" s="1"/>
  <c r="AM546" i="1"/>
  <c r="AO546" i="1"/>
  <c r="AP546" i="1" s="1"/>
  <c r="AM510" i="1"/>
  <c r="AO510" i="1"/>
  <c r="AP510" i="1" s="1"/>
  <c r="AM498" i="1"/>
  <c r="AO498" i="1"/>
  <c r="AP498" i="1" s="1"/>
  <c r="AM474" i="1"/>
  <c r="AO474" i="1"/>
  <c r="AP474" i="1" s="1"/>
  <c r="AM466" i="1"/>
  <c r="AO466" i="1"/>
  <c r="AP466" i="1" s="1"/>
  <c r="AM454" i="1"/>
  <c r="AO454" i="1"/>
  <c r="AP454" i="1" s="1"/>
  <c r="AM442" i="1"/>
  <c r="AO442" i="1"/>
  <c r="AP442" i="1" s="1"/>
  <c r="AM430" i="1"/>
  <c r="AO430" i="1"/>
  <c r="AP430" i="1" s="1"/>
  <c r="AM414" i="1"/>
  <c r="AO414" i="1"/>
  <c r="AP414" i="1" s="1"/>
  <c r="AM338" i="1"/>
  <c r="AO338" i="1"/>
  <c r="AP338" i="1" s="1"/>
  <c r="AM294" i="1"/>
  <c r="AO294" i="1"/>
  <c r="AP294" i="1" s="1"/>
  <c r="AM286" i="1"/>
  <c r="AO286" i="1"/>
  <c r="AP286" i="1" s="1"/>
  <c r="AK937" i="1"/>
  <c r="AL937" i="1" s="1"/>
  <c r="AK873" i="1"/>
  <c r="AL873" i="1" s="1"/>
  <c r="AK841" i="1"/>
  <c r="AL841" i="1" s="1"/>
  <c r="AK761" i="1"/>
  <c r="AL761" i="1" s="1"/>
  <c r="AK685" i="1"/>
  <c r="AL685" i="1" s="1"/>
  <c r="AO822" i="1"/>
  <c r="AP822" i="1" s="1"/>
  <c r="AO778" i="1"/>
  <c r="AP778" i="1" s="1"/>
  <c r="AO646" i="1"/>
  <c r="AP646" i="1" s="1"/>
  <c r="AO602" i="1"/>
  <c r="AP602" i="1" s="1"/>
  <c r="AO390" i="1"/>
  <c r="AP390" i="1" s="1"/>
  <c r="AO126" i="1"/>
  <c r="AP126" i="1" s="1"/>
  <c r="AM962" i="1"/>
  <c r="AI525" i="1"/>
  <c r="AK525" i="1"/>
  <c r="AL525" i="1" s="1"/>
  <c r="AI461" i="1"/>
  <c r="AK461" i="1"/>
  <c r="AL461" i="1" s="1"/>
  <c r="AI421" i="1"/>
  <c r="AK421" i="1"/>
  <c r="AL421" i="1" s="1"/>
  <c r="AI381" i="1"/>
  <c r="AK381" i="1"/>
  <c r="AL381" i="1" s="1"/>
  <c r="AI233" i="1"/>
  <c r="AK233" i="1"/>
  <c r="AL233" i="1" s="1"/>
  <c r="AI177" i="1"/>
  <c r="AK177" i="1"/>
  <c r="AL177" i="1" s="1"/>
  <c r="AI165" i="1"/>
  <c r="AK165" i="1"/>
  <c r="AL165" i="1" s="1"/>
  <c r="AI125" i="1"/>
  <c r="AK125" i="1"/>
  <c r="AL125" i="1" s="1"/>
  <c r="AI117" i="1"/>
  <c r="AK117" i="1"/>
  <c r="AL117" i="1" s="1"/>
  <c r="AM934" i="1"/>
  <c r="AO934" i="1"/>
  <c r="AP934" i="1" s="1"/>
  <c r="AM922" i="1"/>
  <c r="AO922" i="1"/>
  <c r="AP922" i="1" s="1"/>
  <c r="AM914" i="1"/>
  <c r="AO914" i="1"/>
  <c r="AP914" i="1" s="1"/>
  <c r="AM878" i="1"/>
  <c r="AO878" i="1"/>
  <c r="AP878" i="1" s="1"/>
  <c r="AM854" i="1"/>
  <c r="AO854" i="1"/>
  <c r="AP854" i="1" s="1"/>
  <c r="AM842" i="1"/>
  <c r="AO842" i="1"/>
  <c r="AP842" i="1" s="1"/>
  <c r="AM830" i="1"/>
  <c r="AO830" i="1"/>
  <c r="AP830" i="1" s="1"/>
  <c r="AM818" i="1"/>
  <c r="AO818" i="1"/>
  <c r="AP818" i="1" s="1"/>
  <c r="AM810" i="1"/>
  <c r="AO810" i="1"/>
  <c r="AP810" i="1" s="1"/>
  <c r="AM670" i="1"/>
  <c r="AO670" i="1"/>
  <c r="AP670" i="1" s="1"/>
  <c r="AM666" i="1"/>
  <c r="AO666" i="1"/>
  <c r="AP666" i="1" s="1"/>
  <c r="AM642" i="1"/>
  <c r="AO642" i="1"/>
  <c r="AP642" i="1" s="1"/>
  <c r="AM630" i="1"/>
  <c r="AO630" i="1"/>
  <c r="AP630" i="1" s="1"/>
  <c r="AO618" i="1"/>
  <c r="AP618" i="1" s="1"/>
  <c r="AM618" i="1"/>
  <c r="AM554" i="1"/>
  <c r="AO554" i="1"/>
  <c r="AP554" i="1" s="1"/>
  <c r="AM502" i="1"/>
  <c r="AO502" i="1"/>
  <c r="AP502" i="1" s="1"/>
  <c r="AM490" i="1"/>
  <c r="AO490" i="1"/>
  <c r="AP490" i="1" s="1"/>
  <c r="AM470" i="1"/>
  <c r="AO470" i="1"/>
  <c r="AP470" i="1" s="1"/>
  <c r="AO458" i="1"/>
  <c r="AP458" i="1" s="1"/>
  <c r="AM458" i="1"/>
  <c r="AM446" i="1"/>
  <c r="AO446" i="1"/>
  <c r="AP446" i="1" s="1"/>
  <c r="AM438" i="1"/>
  <c r="AO438" i="1"/>
  <c r="AP438" i="1" s="1"/>
  <c r="AM410" i="1"/>
  <c r="AO410" i="1"/>
  <c r="AP410" i="1" s="1"/>
  <c r="AM402" i="1"/>
  <c r="AO402" i="1"/>
  <c r="AP402" i="1" s="1"/>
  <c r="AM394" i="1"/>
  <c r="AO394" i="1"/>
  <c r="AP394" i="1" s="1"/>
  <c r="AM386" i="1"/>
  <c r="AO386" i="1"/>
  <c r="AP386" i="1" s="1"/>
  <c r="AM326" i="1"/>
  <c r="AO326" i="1"/>
  <c r="AP326" i="1" s="1"/>
  <c r="AM302" i="1"/>
  <c r="AO302" i="1"/>
  <c r="AP302" i="1" s="1"/>
  <c r="AM290" i="1"/>
  <c r="AO290" i="1"/>
  <c r="AP290" i="1" s="1"/>
  <c r="AK893" i="1"/>
  <c r="AL893" i="1" s="1"/>
  <c r="AK861" i="1"/>
  <c r="AL861" i="1" s="1"/>
  <c r="AK797" i="1"/>
  <c r="AL797" i="1" s="1"/>
  <c r="AK689" i="1"/>
  <c r="AL689" i="1" s="1"/>
  <c r="AK637" i="1"/>
  <c r="AL637" i="1" s="1"/>
  <c r="AK521" i="1"/>
  <c r="AL521" i="1" s="1"/>
  <c r="AK465" i="1"/>
  <c r="AL465" i="1" s="1"/>
  <c r="AK201" i="1"/>
  <c r="AL201" i="1" s="1"/>
  <c r="AK173" i="1"/>
  <c r="AL173" i="1" s="1"/>
  <c r="AK57" i="1"/>
  <c r="AL57" i="1" s="1"/>
  <c r="AO910" i="1"/>
  <c r="AP910" i="1" s="1"/>
  <c r="AO786" i="1"/>
  <c r="AP786" i="1" s="1"/>
  <c r="AO734" i="1"/>
  <c r="AP734" i="1" s="1"/>
  <c r="AO654" i="1"/>
  <c r="AP654" i="1" s="1"/>
  <c r="AO610" i="1"/>
  <c r="AP610" i="1" s="1"/>
  <c r="AO478" i="1"/>
  <c r="AP478" i="1" s="1"/>
  <c r="AO398" i="1"/>
  <c r="AP398" i="1" s="1"/>
  <c r="AO306" i="1"/>
  <c r="AP306" i="1" s="1"/>
  <c r="AO270" i="1"/>
  <c r="AP270" i="1" s="1"/>
  <c r="AO230" i="1"/>
  <c r="AP230" i="1" s="1"/>
  <c r="AO206" i="1"/>
  <c r="AP206" i="1" s="1"/>
  <c r="AK993" i="1"/>
  <c r="AL993" i="1" s="1"/>
  <c r="AK720" i="1"/>
  <c r="AL720" i="1" s="1"/>
  <c r="AI720" i="1"/>
  <c r="AM904" i="1"/>
  <c r="AO904" i="1"/>
  <c r="AP904" i="1" s="1"/>
  <c r="AM840" i="1"/>
  <c r="AO840" i="1"/>
  <c r="AP840" i="1" s="1"/>
  <c r="AK1001" i="1"/>
  <c r="AL1001" i="1" s="1"/>
  <c r="AK969" i="1"/>
  <c r="AL969" i="1" s="1"/>
  <c r="AI698" i="1"/>
  <c r="AK698" i="1"/>
  <c r="AL698" i="1" s="1"/>
  <c r="AI74" i="1"/>
  <c r="AK74" i="1"/>
  <c r="AL74" i="1" s="1"/>
  <c r="AM712" i="1"/>
  <c r="AM80" i="1"/>
  <c r="AM708" i="1"/>
  <c r="AM304" i="1"/>
  <c r="AO776" i="1"/>
  <c r="AP776" i="1" s="1"/>
  <c r="AO648" i="1"/>
  <c r="AP648" i="1" s="1"/>
  <c r="AO584" i="1"/>
  <c r="AP584" i="1" s="1"/>
  <c r="AO392" i="1"/>
  <c r="AP392" i="1" s="1"/>
  <c r="AO360" i="1"/>
  <c r="AP360" i="1" s="1"/>
  <c r="AO328" i="1"/>
  <c r="AP328" i="1" s="1"/>
  <c r="AO296" i="1"/>
  <c r="AP296" i="1" s="1"/>
  <c r="AI384" i="1"/>
  <c r="AM42" i="1"/>
  <c r="AM346" i="1"/>
  <c r="AM228" i="1"/>
  <c r="AM388" i="1"/>
  <c r="AO88" i="1"/>
  <c r="AP88" i="1" s="1"/>
  <c r="AO944" i="1"/>
  <c r="AP944" i="1" s="1"/>
  <c r="AO880" i="1"/>
  <c r="AP880" i="1" s="1"/>
  <c r="AO848" i="1"/>
  <c r="AP848" i="1" s="1"/>
  <c r="AO832" i="1"/>
  <c r="AP832" i="1" s="1"/>
  <c r="AO816" i="1"/>
  <c r="AP816" i="1" s="1"/>
  <c r="AO784" i="1"/>
  <c r="AP784" i="1" s="1"/>
  <c r="AO768" i="1"/>
  <c r="AP768" i="1" s="1"/>
  <c r="AO752" i="1"/>
  <c r="AP752" i="1" s="1"/>
  <c r="AO736" i="1"/>
  <c r="AP736" i="1" s="1"/>
  <c r="AO704" i="1"/>
  <c r="AP704" i="1" s="1"/>
  <c r="AO672" i="1"/>
  <c r="AP672" i="1" s="1"/>
  <c r="AO656" i="1"/>
  <c r="AP656" i="1" s="1"/>
  <c r="AO640" i="1"/>
  <c r="AP640" i="1" s="1"/>
  <c r="AO608" i="1"/>
  <c r="AP608" i="1" s="1"/>
  <c r="AO576" i="1"/>
  <c r="AP576" i="1" s="1"/>
  <c r="AO560" i="1"/>
  <c r="AP560" i="1" s="1"/>
  <c r="AO528" i="1"/>
  <c r="AP528" i="1" s="1"/>
  <c r="AO496" i="1"/>
  <c r="AP496" i="1" s="1"/>
  <c r="AO480" i="1"/>
  <c r="AP480" i="1" s="1"/>
  <c r="AO448" i="1"/>
  <c r="AP448" i="1" s="1"/>
  <c r="AO432" i="1"/>
  <c r="AP432" i="1" s="1"/>
  <c r="AO416" i="1"/>
  <c r="AP416" i="1" s="1"/>
  <c r="AO400" i="1"/>
  <c r="AP400" i="1" s="1"/>
  <c r="AO376" i="1"/>
  <c r="AP376" i="1" s="1"/>
  <c r="AO364" i="1"/>
  <c r="AP364" i="1" s="1"/>
  <c r="AO344" i="1"/>
  <c r="AP344" i="1" s="1"/>
  <c r="AO332" i="1"/>
  <c r="AP332" i="1" s="1"/>
  <c r="AO312" i="1"/>
  <c r="AP312" i="1" s="1"/>
  <c r="AO300" i="1"/>
  <c r="AP300" i="1" s="1"/>
  <c r="AO280" i="1"/>
  <c r="AP280" i="1" s="1"/>
  <c r="AK860" i="1"/>
  <c r="AL860" i="1" s="1"/>
  <c r="AI860" i="1"/>
  <c r="AK804" i="1"/>
  <c r="AL804" i="1" s="1"/>
  <c r="AI804" i="1"/>
  <c r="AM444" i="1"/>
  <c r="AM828" i="1"/>
  <c r="AM660" i="1"/>
  <c r="AM540" i="1"/>
  <c r="AM340" i="1"/>
  <c r="AO196" i="1"/>
  <c r="AP196" i="1" s="1"/>
  <c r="AM378" i="1"/>
  <c r="AO378" i="1"/>
  <c r="AP378" i="1" s="1"/>
  <c r="AM362" i="1"/>
  <c r="AO362" i="1"/>
  <c r="AP362" i="1" s="1"/>
  <c r="AM314" i="1"/>
  <c r="AO314" i="1"/>
  <c r="AP314" i="1" s="1"/>
  <c r="AM298" i="1"/>
  <c r="AO298" i="1"/>
  <c r="AP298" i="1" s="1"/>
  <c r="AO198" i="1"/>
  <c r="AP198" i="1" s="1"/>
  <c r="AM198" i="1"/>
  <c r="AO916" i="1"/>
  <c r="AP916" i="1" s="1"/>
  <c r="AO884" i="1"/>
  <c r="AP884" i="1" s="1"/>
  <c r="AO868" i="1"/>
  <c r="AP868" i="1" s="1"/>
  <c r="AO852" i="1"/>
  <c r="AP852" i="1" s="1"/>
  <c r="AO836" i="1"/>
  <c r="AP836" i="1" s="1"/>
  <c r="AO820" i="1"/>
  <c r="AP820" i="1" s="1"/>
  <c r="AO788" i="1"/>
  <c r="AP788" i="1" s="1"/>
  <c r="AO772" i="1"/>
  <c r="AP772" i="1" s="1"/>
  <c r="AO740" i="1"/>
  <c r="AP740" i="1" s="1"/>
  <c r="AO580" i="1"/>
  <c r="AP580" i="1" s="1"/>
  <c r="AO564" i="1"/>
  <c r="AP564" i="1" s="1"/>
  <c r="AO548" i="1"/>
  <c r="AP548" i="1" s="1"/>
  <c r="AO532" i="1"/>
  <c r="AP532" i="1" s="1"/>
  <c r="AO516" i="1"/>
  <c r="AP516" i="1" s="1"/>
  <c r="AO500" i="1"/>
  <c r="AP500" i="1" s="1"/>
  <c r="AO484" i="1"/>
  <c r="AP484" i="1" s="1"/>
  <c r="AO468" i="1"/>
  <c r="AP468" i="1" s="1"/>
  <c r="AO452" i="1"/>
  <c r="AP452" i="1" s="1"/>
  <c r="AO436" i="1"/>
  <c r="AP436" i="1" s="1"/>
  <c r="AO404" i="1"/>
  <c r="AP404" i="1" s="1"/>
  <c r="AO356" i="1"/>
  <c r="AP356" i="1" s="1"/>
  <c r="AO324" i="1"/>
  <c r="AP324" i="1" s="1"/>
  <c r="AO292" i="1"/>
  <c r="AP292" i="1" s="1"/>
  <c r="AI844" i="1"/>
  <c r="AM4" i="1"/>
  <c r="AM218" i="1"/>
  <c r="AM780" i="1"/>
  <c r="AM128" i="1"/>
  <c r="AM812" i="1"/>
  <c r="AM620" i="1"/>
  <c r="AM508" i="1"/>
  <c r="AM412" i="1"/>
  <c r="AO244" i="1"/>
  <c r="AP244" i="1" s="1"/>
  <c r="AO108" i="1"/>
  <c r="AP108" i="1" s="1"/>
  <c r="AM330" i="1"/>
  <c r="AM336" i="1"/>
  <c r="AO336" i="1"/>
  <c r="AP336" i="1" s="1"/>
  <c r="AM152" i="1"/>
  <c r="AO152" i="1"/>
  <c r="AP152" i="1" s="1"/>
  <c r="AO68" i="1"/>
  <c r="AP68" i="1" s="1"/>
  <c r="AM68" i="1"/>
  <c r="AM320" i="1"/>
  <c r="AO320" i="1"/>
  <c r="AP320" i="1" s="1"/>
  <c r="AM288" i="1"/>
  <c r="AO288" i="1"/>
  <c r="AP288" i="1" s="1"/>
  <c r="AM256" i="1"/>
  <c r="AO256" i="1"/>
  <c r="AP256" i="1" s="1"/>
  <c r="AO248" i="1"/>
  <c r="AP248" i="1" s="1"/>
  <c r="AM248" i="1"/>
  <c r="AM208" i="1"/>
  <c r="AO208" i="1"/>
  <c r="AP208" i="1" s="1"/>
  <c r="AO172" i="1"/>
  <c r="AP172" i="1" s="1"/>
  <c r="AM172" i="1"/>
  <c r="AO940" i="1"/>
  <c r="AP940" i="1" s="1"/>
  <c r="AO924" i="1"/>
  <c r="AP924" i="1" s="1"/>
  <c r="AO908" i="1"/>
  <c r="AP908" i="1" s="1"/>
  <c r="AO892" i="1"/>
  <c r="AP892" i="1" s="1"/>
  <c r="AO876" i="1"/>
  <c r="AP876" i="1" s="1"/>
  <c r="AO764" i="1"/>
  <c r="AP764" i="1" s="1"/>
  <c r="AO748" i="1"/>
  <c r="AP748" i="1" s="1"/>
  <c r="AO732" i="1"/>
  <c r="AP732" i="1" s="1"/>
  <c r="AO716" i="1"/>
  <c r="AP716" i="1" s="1"/>
  <c r="AO700" i="1"/>
  <c r="AP700" i="1" s="1"/>
  <c r="AO684" i="1"/>
  <c r="AP684" i="1" s="1"/>
  <c r="AO668" i="1"/>
  <c r="AP668" i="1" s="1"/>
  <c r="AO652" i="1"/>
  <c r="AP652" i="1" s="1"/>
  <c r="AO588" i="1"/>
  <c r="AP588" i="1" s="1"/>
  <c r="AO572" i="1"/>
  <c r="AP572" i="1" s="1"/>
  <c r="AO492" i="1"/>
  <c r="AP492" i="1" s="1"/>
  <c r="AO396" i="1"/>
  <c r="AP396" i="1" s="1"/>
  <c r="AO372" i="1"/>
  <c r="AP372" i="1" s="1"/>
  <c r="AO308" i="1"/>
  <c r="AP308" i="1" s="1"/>
  <c r="AM188" i="1"/>
  <c r="AM44" i="1"/>
  <c r="AO136" i="1"/>
  <c r="AP136" i="1" s="1"/>
  <c r="AO8" i="1"/>
  <c r="AP8" i="1" s="1"/>
  <c r="AI756" i="1"/>
  <c r="DH52" i="8"/>
  <c r="AM907" i="1"/>
  <c r="AO855" i="1"/>
  <c r="AP855" i="1" s="1"/>
  <c r="AM855" i="1"/>
  <c r="AO811" i="1"/>
  <c r="AP811" i="1" s="1"/>
  <c r="AM811" i="1"/>
  <c r="AO731" i="1"/>
  <c r="AP731" i="1" s="1"/>
  <c r="AM731" i="1"/>
  <c r="AO467" i="1"/>
  <c r="AP467" i="1" s="1"/>
  <c r="AM467" i="1"/>
  <c r="AO395" i="1"/>
  <c r="AP395" i="1" s="1"/>
  <c r="AM395" i="1"/>
  <c r="AO303" i="1"/>
  <c r="AP303" i="1" s="1"/>
  <c r="AM303" i="1"/>
  <c r="AM275" i="1"/>
  <c r="AO275" i="1"/>
  <c r="AP275" i="1" s="1"/>
  <c r="AO255" i="1"/>
  <c r="AP255" i="1" s="1"/>
  <c r="AM255" i="1"/>
  <c r="AM247" i="1"/>
  <c r="AO247" i="1"/>
  <c r="AP247" i="1" s="1"/>
  <c r="AM227" i="1"/>
  <c r="AO227" i="1"/>
  <c r="AP227" i="1" s="1"/>
  <c r="AM207" i="1"/>
  <c r="AO207" i="1"/>
  <c r="AP207" i="1" s="1"/>
  <c r="AM195" i="1"/>
  <c r="AO195" i="1"/>
  <c r="AP195" i="1" s="1"/>
  <c r="AO163" i="1"/>
  <c r="AP163" i="1" s="1"/>
  <c r="AM163" i="1"/>
  <c r="AM159" i="1"/>
  <c r="AO159" i="1"/>
  <c r="AP159" i="1" s="1"/>
  <c r="AM151" i="1"/>
  <c r="AO151" i="1"/>
  <c r="AP151" i="1" s="1"/>
  <c r="AO99" i="1"/>
  <c r="AP99" i="1" s="1"/>
  <c r="AM99" i="1"/>
  <c r="AM83" i="1"/>
  <c r="AO83" i="1"/>
  <c r="AP83" i="1" s="1"/>
  <c r="AO63" i="1"/>
  <c r="AP63" i="1" s="1"/>
  <c r="AM63" i="1"/>
  <c r="AO35" i="1"/>
  <c r="AP35" i="1" s="1"/>
  <c r="AM35" i="1"/>
  <c r="AM23" i="1"/>
  <c r="AO23" i="1"/>
  <c r="AP23" i="1" s="1"/>
  <c r="AO995" i="1"/>
  <c r="AP995" i="1" s="1"/>
  <c r="AO547" i="1"/>
  <c r="AP547" i="1" s="1"/>
  <c r="AM547" i="1"/>
  <c r="AI628" i="1"/>
  <c r="AI420" i="1"/>
  <c r="AM225" i="1"/>
  <c r="AO3" i="1"/>
  <c r="AP3" i="1" s="1"/>
  <c r="AM3" i="1"/>
  <c r="DC6" i="8"/>
  <c r="DD6" i="8"/>
  <c r="AO983" i="1"/>
  <c r="AP983" i="1" s="1"/>
  <c r="AO967" i="1"/>
  <c r="AP967" i="1" s="1"/>
  <c r="AO959" i="1"/>
  <c r="AP959" i="1" s="1"/>
  <c r="AO951" i="1"/>
  <c r="AP951" i="1" s="1"/>
  <c r="AO243" i="1"/>
  <c r="AP243" i="1" s="1"/>
  <c r="AO231" i="1"/>
  <c r="AP231" i="1" s="1"/>
  <c r="AO223" i="1"/>
  <c r="AP223" i="1" s="1"/>
  <c r="AO215" i="1"/>
  <c r="AP215" i="1" s="1"/>
  <c r="AO179" i="1"/>
  <c r="AP179" i="1" s="1"/>
  <c r="AO167" i="1"/>
  <c r="AP167" i="1" s="1"/>
  <c r="AO147" i="1"/>
  <c r="AP147" i="1" s="1"/>
  <c r="AO135" i="1"/>
  <c r="AP135" i="1" s="1"/>
  <c r="AO111" i="1"/>
  <c r="AP111" i="1" s="1"/>
  <c r="AO91" i="1"/>
  <c r="AP91" i="1" s="1"/>
  <c r="AO67" i="1"/>
  <c r="AP67" i="1" s="1"/>
  <c r="AO51" i="1"/>
  <c r="AP51" i="1" s="1"/>
  <c r="AO19" i="1"/>
  <c r="AP19" i="1" s="1"/>
  <c r="AO7" i="1"/>
  <c r="AP7" i="1" s="1"/>
  <c r="AI984" i="1"/>
  <c r="AI476" i="1"/>
  <c r="AI428" i="1"/>
  <c r="AI112" i="1"/>
  <c r="AM783" i="1"/>
  <c r="AM695" i="1"/>
  <c r="AM531" i="1"/>
  <c r="AM435" i="1"/>
  <c r="AM371" i="1"/>
  <c r="AM343" i="1"/>
  <c r="AM287" i="1"/>
  <c r="AM971" i="1"/>
  <c r="AO971" i="1"/>
  <c r="AP971" i="1" s="1"/>
  <c r="AM963" i="1"/>
  <c r="AO963" i="1"/>
  <c r="AP963" i="1" s="1"/>
  <c r="AM267" i="1"/>
  <c r="AO267" i="1"/>
  <c r="AP267" i="1" s="1"/>
  <c r="AM143" i="1"/>
  <c r="AO143" i="1"/>
  <c r="AP143" i="1" s="1"/>
  <c r="AM55" i="1"/>
  <c r="AO55" i="1"/>
  <c r="AP55" i="1" s="1"/>
  <c r="AM15" i="1"/>
  <c r="AO15" i="1"/>
  <c r="AP15" i="1" s="1"/>
  <c r="AO991" i="1"/>
  <c r="AP991" i="1" s="1"/>
  <c r="AO271" i="1"/>
  <c r="AP271" i="1" s="1"/>
  <c r="AO155" i="1"/>
  <c r="AP155" i="1" s="1"/>
  <c r="AO123" i="1"/>
  <c r="AP123" i="1" s="1"/>
  <c r="AO95" i="1"/>
  <c r="AP95" i="1" s="1"/>
  <c r="AO87" i="1"/>
  <c r="AP87" i="1" s="1"/>
  <c r="AO27" i="1"/>
  <c r="AP27" i="1" s="1"/>
  <c r="AM875" i="1"/>
  <c r="AM843" i="1"/>
  <c r="AM775" i="1"/>
  <c r="AM627" i="1"/>
  <c r="AM583" i="1"/>
  <c r="AM503" i="1"/>
  <c r="AM415" i="1"/>
  <c r="AM355" i="1"/>
  <c r="AM323" i="1"/>
  <c r="AM183" i="1"/>
  <c r="AO183" i="1"/>
  <c r="AP183" i="1" s="1"/>
  <c r="AM171" i="1"/>
  <c r="AO171" i="1"/>
  <c r="AP171" i="1" s="1"/>
  <c r="AO131" i="1"/>
  <c r="AP131" i="1" s="1"/>
  <c r="AM131" i="1"/>
  <c r="AM115" i="1"/>
  <c r="AO115" i="1"/>
  <c r="AP115" i="1" s="1"/>
  <c r="AM75" i="1"/>
  <c r="AO75" i="1"/>
  <c r="AP75" i="1" s="1"/>
  <c r="AK972" i="1"/>
  <c r="AL972" i="1" s="1"/>
  <c r="AK968" i="1"/>
  <c r="AL968" i="1" s="1"/>
  <c r="AK960" i="1"/>
  <c r="AL960" i="1" s="1"/>
  <c r="AK952" i="1"/>
  <c r="AL952" i="1" s="1"/>
  <c r="AK948" i="1"/>
  <c r="AL948" i="1" s="1"/>
  <c r="AK936" i="1"/>
  <c r="AL936" i="1" s="1"/>
  <c r="AK932" i="1"/>
  <c r="AL932" i="1" s="1"/>
  <c r="AK928" i="1"/>
  <c r="AL928" i="1" s="1"/>
  <c r="AK920" i="1"/>
  <c r="AL920" i="1" s="1"/>
  <c r="AK912" i="1"/>
  <c r="AL912" i="1" s="1"/>
  <c r="AK900" i="1"/>
  <c r="AL900" i="1" s="1"/>
  <c r="AK896" i="1"/>
  <c r="AL896" i="1" s="1"/>
  <c r="AK864" i="1"/>
  <c r="AL864" i="1" s="1"/>
  <c r="AK796" i="1"/>
  <c r="AL796" i="1" s="1"/>
  <c r="AK760" i="1"/>
  <c r="AL760" i="1" s="1"/>
  <c r="AK728" i="1"/>
  <c r="AL728" i="1" s="1"/>
  <c r="AK724" i="1"/>
  <c r="AL724" i="1" s="1"/>
  <c r="AK696" i="1"/>
  <c r="AL696" i="1" s="1"/>
  <c r="AK692" i="1"/>
  <c r="AL692" i="1" s="1"/>
  <c r="AK688" i="1"/>
  <c r="AL688" i="1" s="1"/>
  <c r="AK676" i="1"/>
  <c r="AL676" i="1" s="1"/>
  <c r="AK644" i="1"/>
  <c r="AL644" i="1" s="1"/>
  <c r="AK636" i="1"/>
  <c r="AL636" i="1" s="1"/>
  <c r="AK632" i="1"/>
  <c r="AL632" i="1" s="1"/>
  <c r="AK624" i="1"/>
  <c r="AL624" i="1" s="1"/>
  <c r="AK612" i="1"/>
  <c r="AL612" i="1" s="1"/>
  <c r="AK604" i="1"/>
  <c r="AL604" i="1" s="1"/>
  <c r="AK596" i="1"/>
  <c r="AL596" i="1" s="1"/>
  <c r="AK592" i="1"/>
  <c r="AL592" i="1" s="1"/>
  <c r="AK568" i="1"/>
  <c r="AL568" i="1" s="1"/>
  <c r="AK556" i="1"/>
  <c r="AL556" i="1" s="1"/>
  <c r="AK544" i="1"/>
  <c r="AL544" i="1" s="1"/>
  <c r="AK524" i="1"/>
  <c r="AL524" i="1" s="1"/>
  <c r="AK520" i="1"/>
  <c r="AL520" i="1" s="1"/>
  <c r="AK504" i="1"/>
  <c r="AL504" i="1" s="1"/>
  <c r="AK460" i="1"/>
  <c r="AL460" i="1" s="1"/>
  <c r="AK456" i="1"/>
  <c r="AL456" i="1" s="1"/>
  <c r="AK424" i="1"/>
  <c r="AL424" i="1" s="1"/>
  <c r="AK380" i="1"/>
  <c r="AL380" i="1" s="1"/>
  <c r="AK348" i="1"/>
  <c r="AL348" i="1" s="1"/>
  <c r="AK276" i="1"/>
  <c r="AL276" i="1" s="1"/>
  <c r="AK260" i="1"/>
  <c r="AL260" i="1" s="1"/>
  <c r="AK240" i="1"/>
  <c r="AL240" i="1" s="1"/>
  <c r="AK232" i="1"/>
  <c r="AL232" i="1" s="1"/>
  <c r="AK216" i="1"/>
  <c r="AL216" i="1" s="1"/>
  <c r="AK200" i="1"/>
  <c r="AL200" i="1" s="1"/>
  <c r="AK164" i="1"/>
  <c r="AL164" i="1" s="1"/>
  <c r="AK120" i="1"/>
  <c r="AL120" i="1" s="1"/>
  <c r="AK100" i="1"/>
  <c r="AL100" i="1" s="1"/>
  <c r="AK76" i="1"/>
  <c r="AL76" i="1" s="1"/>
  <c r="AK52" i="1"/>
  <c r="AL52" i="1" s="1"/>
  <c r="AK28" i="1"/>
  <c r="AL28" i="1" s="1"/>
  <c r="AK20" i="1"/>
  <c r="AL20" i="1" s="1"/>
  <c r="AO997" i="1"/>
  <c r="AP997" i="1" s="1"/>
  <c r="AO955" i="1"/>
  <c r="AP955" i="1" s="1"/>
  <c r="AO947" i="1"/>
  <c r="AP947" i="1" s="1"/>
  <c r="AO943" i="1"/>
  <c r="AP943" i="1" s="1"/>
  <c r="AO939" i="1"/>
  <c r="AP939" i="1" s="1"/>
  <c r="AO935" i="1"/>
  <c r="AP935" i="1" s="1"/>
  <c r="AO931" i="1"/>
  <c r="AP931" i="1" s="1"/>
  <c r="AO927" i="1"/>
  <c r="AP927" i="1" s="1"/>
  <c r="AO923" i="1"/>
  <c r="AP923" i="1" s="1"/>
  <c r="AO903" i="1"/>
  <c r="AP903" i="1" s="1"/>
  <c r="AO899" i="1"/>
  <c r="AP899" i="1" s="1"/>
  <c r="AO887" i="1"/>
  <c r="AP887" i="1" s="1"/>
  <c r="AO883" i="1"/>
  <c r="AP883" i="1" s="1"/>
  <c r="AO879" i="1"/>
  <c r="AP879" i="1" s="1"/>
  <c r="AO867" i="1"/>
  <c r="AP867" i="1" s="1"/>
  <c r="AO863" i="1"/>
  <c r="AP863" i="1" s="1"/>
  <c r="AO859" i="1"/>
  <c r="AP859" i="1" s="1"/>
  <c r="AO851" i="1"/>
  <c r="AP851" i="1" s="1"/>
  <c r="AO835" i="1"/>
  <c r="AP835" i="1" s="1"/>
  <c r="AO831" i="1"/>
  <c r="AP831" i="1" s="1"/>
  <c r="AO827" i="1"/>
  <c r="AP827" i="1" s="1"/>
  <c r="AO823" i="1"/>
  <c r="AP823" i="1" s="1"/>
  <c r="AO819" i="1"/>
  <c r="AP819" i="1" s="1"/>
  <c r="AO815" i="1"/>
  <c r="AP815" i="1" s="1"/>
  <c r="AO807" i="1"/>
  <c r="AP807" i="1" s="1"/>
  <c r="AO791" i="1"/>
  <c r="AP791" i="1" s="1"/>
  <c r="AO787" i="1"/>
  <c r="AP787" i="1" s="1"/>
  <c r="AO779" i="1"/>
  <c r="AP779" i="1" s="1"/>
  <c r="AO771" i="1"/>
  <c r="AP771" i="1" s="1"/>
  <c r="AO767" i="1"/>
  <c r="AP767" i="1" s="1"/>
  <c r="AO751" i="1"/>
  <c r="AP751" i="1" s="1"/>
  <c r="AO747" i="1"/>
  <c r="AP747" i="1" s="1"/>
  <c r="AO743" i="1"/>
  <c r="AP743" i="1" s="1"/>
  <c r="AO739" i="1"/>
  <c r="AP739" i="1" s="1"/>
  <c r="AO735" i="1"/>
  <c r="AP735" i="1" s="1"/>
  <c r="AO711" i="1"/>
  <c r="AP711" i="1" s="1"/>
  <c r="AO707" i="1"/>
  <c r="AP707" i="1" s="1"/>
  <c r="AO683" i="1"/>
  <c r="AP683" i="1" s="1"/>
  <c r="AO675" i="1"/>
  <c r="AP675" i="1" s="1"/>
  <c r="AO671" i="1"/>
  <c r="AP671" i="1" s="1"/>
  <c r="AO663" i="1"/>
  <c r="AP663" i="1" s="1"/>
  <c r="AO659" i="1"/>
  <c r="AP659" i="1" s="1"/>
  <c r="AO655" i="1"/>
  <c r="AP655" i="1" s="1"/>
  <c r="AO651" i="1"/>
  <c r="AP651" i="1" s="1"/>
  <c r="AO647" i="1"/>
  <c r="AP647" i="1" s="1"/>
  <c r="AO631" i="1"/>
  <c r="AP631" i="1" s="1"/>
  <c r="AO623" i="1"/>
  <c r="AP623" i="1" s="1"/>
  <c r="AO615" i="1"/>
  <c r="AP615" i="1" s="1"/>
  <c r="AO603" i="1"/>
  <c r="AP603" i="1" s="1"/>
  <c r="AO591" i="1"/>
  <c r="AP591" i="1" s="1"/>
  <c r="AO575" i="1"/>
  <c r="AP575" i="1" s="1"/>
  <c r="AO571" i="1"/>
  <c r="AP571" i="1" s="1"/>
  <c r="AO567" i="1"/>
  <c r="AP567" i="1" s="1"/>
  <c r="AO563" i="1"/>
  <c r="AP563" i="1" s="1"/>
  <c r="AO555" i="1"/>
  <c r="AP555" i="1" s="1"/>
  <c r="AO543" i="1"/>
  <c r="AP543" i="1" s="1"/>
  <c r="AO539" i="1"/>
  <c r="AP539" i="1" s="1"/>
  <c r="AO535" i="1"/>
  <c r="AP535" i="1" s="1"/>
  <c r="AO523" i="1"/>
  <c r="AP523" i="1" s="1"/>
  <c r="AO519" i="1"/>
  <c r="AP519" i="1" s="1"/>
  <c r="AO507" i="1"/>
  <c r="AP507" i="1" s="1"/>
  <c r="AO499" i="1"/>
  <c r="AP499" i="1" s="1"/>
  <c r="AO495" i="1"/>
  <c r="AP495" i="1" s="1"/>
  <c r="AO491" i="1"/>
  <c r="AP491" i="1" s="1"/>
  <c r="AO487" i="1"/>
  <c r="AP487" i="1" s="1"/>
  <c r="AO483" i="1"/>
  <c r="AP483" i="1" s="1"/>
  <c r="AO479" i="1"/>
  <c r="AP479" i="1" s="1"/>
  <c r="AO475" i="1"/>
  <c r="AP475" i="1" s="1"/>
  <c r="AO471" i="1"/>
  <c r="AP471" i="1" s="1"/>
  <c r="AO455" i="1"/>
  <c r="AP455" i="1" s="1"/>
  <c r="AO451" i="1"/>
  <c r="AP451" i="1" s="1"/>
  <c r="AO447" i="1"/>
  <c r="AP447" i="1" s="1"/>
  <c r="AO443" i="1"/>
  <c r="AP443" i="1" s="1"/>
  <c r="AO439" i="1"/>
  <c r="AP439" i="1" s="1"/>
  <c r="AO431" i="1"/>
  <c r="AP431" i="1" s="1"/>
  <c r="AO411" i="1"/>
  <c r="AP411" i="1" s="1"/>
  <c r="AO407" i="1"/>
  <c r="AP407" i="1" s="1"/>
  <c r="AO403" i="1"/>
  <c r="AP403" i="1" s="1"/>
  <c r="AO399" i="1"/>
  <c r="AP399" i="1" s="1"/>
  <c r="AO391" i="1"/>
  <c r="AP391" i="1" s="1"/>
  <c r="AO387" i="1"/>
  <c r="AP387" i="1" s="1"/>
  <c r="AO379" i="1"/>
  <c r="AP379" i="1" s="1"/>
  <c r="AO375" i="1"/>
  <c r="AP375" i="1" s="1"/>
  <c r="AO367" i="1"/>
  <c r="AP367" i="1" s="1"/>
  <c r="AO363" i="1"/>
  <c r="AP363" i="1" s="1"/>
  <c r="AO359" i="1"/>
  <c r="AP359" i="1" s="1"/>
  <c r="AO347" i="1"/>
  <c r="AP347" i="1" s="1"/>
  <c r="AO339" i="1"/>
  <c r="AP339" i="1" s="1"/>
  <c r="AO335" i="1"/>
  <c r="AP335" i="1" s="1"/>
  <c r="AO331" i="1"/>
  <c r="AP331" i="1" s="1"/>
  <c r="AO327" i="1"/>
  <c r="AP327" i="1" s="1"/>
  <c r="AO319" i="1"/>
  <c r="AP319" i="1" s="1"/>
  <c r="AO315" i="1"/>
  <c r="AP315" i="1" s="1"/>
  <c r="AO311" i="1"/>
  <c r="AP311" i="1" s="1"/>
  <c r="AO307" i="1"/>
  <c r="AP307" i="1" s="1"/>
  <c r="AO299" i="1"/>
  <c r="AP299" i="1" s="1"/>
  <c r="AO295" i="1"/>
  <c r="AP295" i="1" s="1"/>
  <c r="AO291" i="1"/>
  <c r="AP291" i="1" s="1"/>
  <c r="AO283" i="1"/>
  <c r="AP283" i="1" s="1"/>
  <c r="AO235" i="1"/>
  <c r="AP235" i="1" s="1"/>
  <c r="AO219" i="1"/>
  <c r="AP219" i="1" s="1"/>
  <c r="AO211" i="1"/>
  <c r="AP211" i="1" s="1"/>
  <c r="AO187" i="1"/>
  <c r="AP187" i="1" s="1"/>
  <c r="AO175" i="1"/>
  <c r="AP175" i="1" s="1"/>
  <c r="AO139" i="1"/>
  <c r="AP139" i="1" s="1"/>
  <c r="AO127" i="1"/>
  <c r="AP127" i="1" s="1"/>
  <c r="AO119" i="1"/>
  <c r="AP119" i="1" s="1"/>
  <c r="AO71" i="1"/>
  <c r="AP71" i="1" s="1"/>
  <c r="AO59" i="1"/>
  <c r="AP59" i="1" s="1"/>
  <c r="AM999" i="1"/>
  <c r="AO985" i="1"/>
  <c r="AP985" i="1" s="1"/>
  <c r="AM36" i="1"/>
  <c r="DF5" i="8"/>
  <c r="DE6" i="8"/>
  <c r="AM189" i="1"/>
  <c r="AO253" i="1"/>
  <c r="AP253" i="1" s="1"/>
  <c r="AM253" i="1"/>
  <c r="AM237" i="1"/>
  <c r="AO237" i="1"/>
  <c r="AP237" i="1" s="1"/>
  <c r="AO217" i="1"/>
  <c r="AP217" i="1" s="1"/>
  <c r="AM217" i="1"/>
  <c r="AO209" i="1"/>
  <c r="AP209" i="1" s="1"/>
  <c r="AM209" i="1"/>
  <c r="AO205" i="1"/>
  <c r="AP205" i="1" s="1"/>
  <c r="AM205" i="1"/>
  <c r="AO197" i="1"/>
  <c r="AP197" i="1" s="1"/>
  <c r="AM197" i="1"/>
  <c r="AO157" i="1"/>
  <c r="AP157" i="1" s="1"/>
  <c r="AM157" i="1"/>
  <c r="AO149" i="1"/>
  <c r="AP149" i="1" s="1"/>
  <c r="AM149" i="1"/>
  <c r="AO141" i="1"/>
  <c r="AP141" i="1" s="1"/>
  <c r="AM141" i="1"/>
  <c r="AO133" i="1"/>
  <c r="AP133" i="1" s="1"/>
  <c r="AM133" i="1"/>
  <c r="AO113" i="1"/>
  <c r="AP113" i="1" s="1"/>
  <c r="AM113" i="1"/>
  <c r="AM105" i="1"/>
  <c r="AO105" i="1"/>
  <c r="AP105" i="1" s="1"/>
  <c r="AM89" i="1"/>
  <c r="AO89" i="1"/>
  <c r="AP89" i="1" s="1"/>
  <c r="AM81" i="1"/>
  <c r="AO81" i="1"/>
  <c r="AP81" i="1" s="1"/>
  <c r="AO73" i="1"/>
  <c r="AP73" i="1" s="1"/>
  <c r="AM73" i="1"/>
  <c r="AO65" i="1"/>
  <c r="AP65" i="1" s="1"/>
  <c r="AM65" i="1"/>
  <c r="AO61" i="1"/>
  <c r="AP61" i="1" s="1"/>
  <c r="AM61" i="1"/>
  <c r="AM53" i="1"/>
  <c r="AO53" i="1"/>
  <c r="AP53" i="1" s="1"/>
  <c r="AO45" i="1"/>
  <c r="AP45" i="1" s="1"/>
  <c r="AM45" i="1"/>
  <c r="AO29" i="1"/>
  <c r="AP29" i="1" s="1"/>
  <c r="AM29" i="1"/>
  <c r="AO21" i="1"/>
  <c r="AP21" i="1" s="1"/>
  <c r="AM21" i="1"/>
  <c r="AO13" i="1"/>
  <c r="AP13" i="1" s="1"/>
  <c r="AM13" i="1"/>
  <c r="AM5" i="1"/>
  <c r="AO5" i="1"/>
  <c r="AP5" i="1" s="1"/>
  <c r="AM274" i="1"/>
  <c r="AO274" i="1"/>
  <c r="AP274" i="1" s="1"/>
  <c r="AM258" i="1"/>
  <c r="AO258" i="1"/>
  <c r="AP258" i="1" s="1"/>
  <c r="AM226" i="1"/>
  <c r="AO226" i="1"/>
  <c r="AP226" i="1" s="1"/>
  <c r="AO166" i="1"/>
  <c r="AP166" i="1" s="1"/>
  <c r="AM166" i="1"/>
  <c r="AM98" i="1"/>
  <c r="AO98" i="1"/>
  <c r="AP98" i="1" s="1"/>
  <c r="AM86" i="1"/>
  <c r="AO86" i="1"/>
  <c r="AP86" i="1" s="1"/>
  <c r="AM66" i="1"/>
  <c r="AO66" i="1"/>
  <c r="AP66" i="1" s="1"/>
  <c r="AO54" i="1"/>
  <c r="AP54" i="1" s="1"/>
  <c r="AM54" i="1"/>
  <c r="AO250" i="1"/>
  <c r="AP250" i="1" s="1"/>
  <c r="AO238" i="1"/>
  <c r="AP238" i="1" s="1"/>
  <c r="AO174" i="1"/>
  <c r="AP174" i="1" s="1"/>
  <c r="AO142" i="1"/>
  <c r="AP142" i="1" s="1"/>
  <c r="AO110" i="1"/>
  <c r="AP110" i="1" s="1"/>
  <c r="AO78" i="1"/>
  <c r="AP78" i="1" s="1"/>
  <c r="AO46" i="1"/>
  <c r="AP46" i="1" s="1"/>
  <c r="AO14" i="1"/>
  <c r="AP14" i="1" s="1"/>
  <c r="AM974" i="1"/>
  <c r="AM150" i="1"/>
  <c r="AM194" i="1"/>
  <c r="AO194" i="1"/>
  <c r="AP194" i="1" s="1"/>
  <c r="AM146" i="1"/>
  <c r="AO146" i="1"/>
  <c r="AP146" i="1" s="1"/>
  <c r="AM114" i="1"/>
  <c r="AO114" i="1"/>
  <c r="AP114" i="1" s="1"/>
  <c r="AM34" i="1"/>
  <c r="AO34" i="1"/>
  <c r="AP34" i="1" s="1"/>
  <c r="AO982" i="1"/>
  <c r="AP982" i="1" s="1"/>
  <c r="AO950" i="1"/>
  <c r="AP950" i="1" s="1"/>
  <c r="AO246" i="1"/>
  <c r="AP246" i="1" s="1"/>
  <c r="AO234" i="1"/>
  <c r="AP234" i="1" s="1"/>
  <c r="AO222" i="1"/>
  <c r="AP222" i="1" s="1"/>
  <c r="AO170" i="1"/>
  <c r="AP170" i="1" s="1"/>
  <c r="AO138" i="1"/>
  <c r="AP138" i="1" s="1"/>
  <c r="AO106" i="1"/>
  <c r="AP106" i="1" s="1"/>
  <c r="AO10" i="1"/>
  <c r="AP10" i="1" s="1"/>
  <c r="AM958" i="1"/>
  <c r="AM118" i="1"/>
  <c r="AM50" i="1"/>
  <c r="AM18" i="1"/>
  <c r="AM282" i="1"/>
  <c r="AO282" i="1"/>
  <c r="AP282" i="1" s="1"/>
  <c r="AM210" i="1"/>
  <c r="AO210" i="1"/>
  <c r="AP210" i="1" s="1"/>
  <c r="AM162" i="1"/>
  <c r="AO162" i="1"/>
  <c r="AP162" i="1" s="1"/>
  <c r="AM130" i="1"/>
  <c r="AO130" i="1"/>
  <c r="AP130" i="1" s="1"/>
  <c r="AO102" i="1"/>
  <c r="AP102" i="1" s="1"/>
  <c r="AM102" i="1"/>
  <c r="AM82" i="1"/>
  <c r="AO82" i="1"/>
  <c r="AP82" i="1" s="1"/>
  <c r="AO38" i="1"/>
  <c r="AP38" i="1" s="1"/>
  <c r="AM38" i="1"/>
  <c r="AO990" i="1"/>
  <c r="AP990" i="1" s="1"/>
  <c r="AO254" i="1"/>
  <c r="AP254" i="1" s="1"/>
  <c r="AO214" i="1"/>
  <c r="AP214" i="1" s="1"/>
  <c r="AO202" i="1"/>
  <c r="AP202" i="1" s="1"/>
  <c r="AO154" i="1"/>
  <c r="AP154" i="1" s="1"/>
  <c r="AO90" i="1"/>
  <c r="AP90" i="1" s="1"/>
  <c r="AO58" i="1"/>
  <c r="AP58" i="1" s="1"/>
  <c r="AO26" i="1"/>
  <c r="AP26" i="1" s="1"/>
  <c r="AM134" i="1"/>
  <c r="AM6" i="1"/>
  <c r="AM1000" i="1"/>
  <c r="AO1000" i="1"/>
  <c r="AP1000" i="1" s="1"/>
  <c r="AM996" i="1"/>
  <c r="AO996" i="1"/>
  <c r="AP996" i="1" s="1"/>
  <c r="AM992" i="1"/>
  <c r="AO992" i="1"/>
  <c r="AP992" i="1" s="1"/>
  <c r="AM980" i="1"/>
  <c r="AO980" i="1"/>
  <c r="AP980" i="1" s="1"/>
  <c r="AM976" i="1"/>
  <c r="AO976" i="1"/>
  <c r="AP976" i="1" s="1"/>
  <c r="AM964" i="1"/>
  <c r="AO964" i="1"/>
  <c r="AP964" i="1" s="1"/>
  <c r="AM956" i="1"/>
  <c r="AO956" i="1"/>
  <c r="AP956" i="1" s="1"/>
  <c r="AM988" i="1"/>
  <c r="AM272" i="1"/>
  <c r="AO272" i="1"/>
  <c r="AP272" i="1" s="1"/>
  <c r="AM264" i="1"/>
  <c r="AO264" i="1"/>
  <c r="AP264" i="1" s="1"/>
  <c r="AM252" i="1"/>
  <c r="AO252" i="1"/>
  <c r="AP252" i="1" s="1"/>
  <c r="AM236" i="1"/>
  <c r="AO236" i="1"/>
  <c r="AP236" i="1" s="1"/>
  <c r="AM224" i="1"/>
  <c r="AO224" i="1"/>
  <c r="AP224" i="1" s="1"/>
  <c r="AM212" i="1"/>
  <c r="AO212" i="1"/>
  <c r="AP212" i="1" s="1"/>
  <c r="AM204" i="1"/>
  <c r="AO204" i="1"/>
  <c r="AP204" i="1" s="1"/>
  <c r="AM192" i="1"/>
  <c r="AO192" i="1"/>
  <c r="AP192" i="1" s="1"/>
  <c r="AM184" i="1"/>
  <c r="AO184" i="1"/>
  <c r="AP184" i="1" s="1"/>
  <c r="AM176" i="1"/>
  <c r="AO176" i="1"/>
  <c r="AP176" i="1" s="1"/>
  <c r="AM168" i="1"/>
  <c r="AO168" i="1"/>
  <c r="AP168" i="1" s="1"/>
  <c r="AM156" i="1"/>
  <c r="AO156" i="1"/>
  <c r="AP156" i="1" s="1"/>
  <c r="AM148" i="1"/>
  <c r="AO148" i="1"/>
  <c r="AP148" i="1" s="1"/>
  <c r="AM140" i="1"/>
  <c r="AO140" i="1"/>
  <c r="AP140" i="1" s="1"/>
  <c r="AM132" i="1"/>
  <c r="AO132" i="1"/>
  <c r="AP132" i="1" s="1"/>
  <c r="AM124" i="1"/>
  <c r="AO124" i="1"/>
  <c r="AP124" i="1" s="1"/>
  <c r="AM104" i="1"/>
  <c r="AO104" i="1"/>
  <c r="AP104" i="1" s="1"/>
  <c r="AM92" i="1"/>
  <c r="AO92" i="1"/>
  <c r="AP92" i="1" s="1"/>
  <c r="AM84" i="1"/>
  <c r="AO84" i="1"/>
  <c r="AP84" i="1" s="1"/>
  <c r="AM72" i="1"/>
  <c r="AO72" i="1"/>
  <c r="AP72" i="1" s="1"/>
  <c r="AM64" i="1"/>
  <c r="AO64" i="1"/>
  <c r="AP64" i="1" s="1"/>
  <c r="AM56" i="1"/>
  <c r="AO56" i="1"/>
  <c r="AP56" i="1" s="1"/>
  <c r="AM48" i="1"/>
  <c r="AO48" i="1"/>
  <c r="AP48" i="1" s="1"/>
  <c r="AM40" i="1"/>
  <c r="AO40" i="1"/>
  <c r="AP40" i="1" s="1"/>
  <c r="AM12" i="1"/>
  <c r="AO12" i="1"/>
  <c r="AP12" i="1" s="1"/>
  <c r="AM268" i="1"/>
  <c r="AM220" i="1"/>
  <c r="AM180" i="1"/>
  <c r="AM144" i="1"/>
  <c r="AM96" i="1"/>
  <c r="AM60" i="1"/>
  <c r="AI3" i="1"/>
  <c r="HF42" i="1"/>
  <c r="HF45" i="1"/>
  <c r="HG44" i="1"/>
  <c r="HF44" i="1"/>
  <c r="HG36" i="1"/>
  <c r="HF36" i="1"/>
  <c r="HG42" i="1"/>
  <c r="HG37" i="1" l="1"/>
  <c r="DF6" i="8"/>
  <c r="DG5" i="8"/>
  <c r="AM11" i="1"/>
  <c r="AM16" i="1" s="1"/>
  <c r="AM20" i="1" s="1"/>
  <c r="AI5" i="1"/>
  <c r="AI4" i="1"/>
  <c r="HG45" i="1"/>
  <c r="HG40" i="1"/>
  <c r="HF40" i="1"/>
  <c r="HG48" i="1"/>
  <c r="HF48" i="1"/>
  <c r="HF41" i="1"/>
  <c r="HF37" i="1"/>
  <c r="HG41" i="1"/>
  <c r="HF49" i="1"/>
  <c r="HG49" i="1"/>
  <c r="HG46" i="1"/>
  <c r="HF46" i="1"/>
  <c r="HF43" i="1"/>
  <c r="HG43" i="1"/>
  <c r="HF35" i="1"/>
  <c r="HG35" i="1"/>
  <c r="HF39" i="1"/>
  <c r="HG39" i="1"/>
  <c r="HG47" i="1"/>
  <c r="HF47" i="1"/>
  <c r="HF38" i="1"/>
  <c r="HG38"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3" i="1"/>
  <c r="AI6" i="1" l="1"/>
  <c r="AI7" i="1" s="1"/>
  <c r="DG6" i="8"/>
  <c r="DH5" i="8"/>
  <c r="AM22" i="1"/>
  <c r="AM28" i="1" s="1"/>
  <c r="IB20" i="1"/>
  <c r="ID20" i="1" s="1"/>
  <c r="IA20" i="1"/>
  <c r="AF4" i="1"/>
  <c r="AG4" i="1" s="1"/>
  <c r="AF5" i="1"/>
  <c r="AG5" i="1" s="1"/>
  <c r="AF6" i="1"/>
  <c r="AG6" i="1" s="1"/>
  <c r="AF7" i="1"/>
  <c r="AG7" i="1" s="1"/>
  <c r="AF8" i="1"/>
  <c r="AG8" i="1" s="1"/>
  <c r="AF9" i="1"/>
  <c r="AG9" i="1" s="1"/>
  <c r="AF10" i="1"/>
  <c r="AG10" i="1" s="1"/>
  <c r="AF11" i="1"/>
  <c r="AG11" i="1" s="1"/>
  <c r="AF12" i="1"/>
  <c r="AG12" i="1" s="1"/>
  <c r="AF13" i="1"/>
  <c r="AG13" i="1" s="1"/>
  <c r="AF14" i="1"/>
  <c r="AG14" i="1" s="1"/>
  <c r="AF15" i="1"/>
  <c r="AG15" i="1" s="1"/>
  <c r="AF16" i="1"/>
  <c r="AG16" i="1" s="1"/>
  <c r="AF17" i="1"/>
  <c r="AG17" i="1" s="1"/>
  <c r="AF18" i="1"/>
  <c r="AG18" i="1" s="1"/>
  <c r="AF19" i="1"/>
  <c r="AG19" i="1" s="1"/>
  <c r="AF20" i="1"/>
  <c r="AG20" i="1" s="1"/>
  <c r="AF21" i="1"/>
  <c r="AG21" i="1" s="1"/>
  <c r="AF22" i="1"/>
  <c r="AG22" i="1" s="1"/>
  <c r="AF23" i="1"/>
  <c r="AG23" i="1" s="1"/>
  <c r="AF24" i="1"/>
  <c r="AG24" i="1" s="1"/>
  <c r="AF25" i="1"/>
  <c r="AG25" i="1" s="1"/>
  <c r="AF26" i="1"/>
  <c r="AG26" i="1" s="1"/>
  <c r="AF27" i="1"/>
  <c r="AG27" i="1" s="1"/>
  <c r="AF28" i="1"/>
  <c r="AG28" i="1" s="1"/>
  <c r="AF29" i="1"/>
  <c r="AG29" i="1" s="1"/>
  <c r="AF30" i="1"/>
  <c r="AG30" i="1" s="1"/>
  <c r="AF31" i="1"/>
  <c r="AG31" i="1" s="1"/>
  <c r="AF32" i="1"/>
  <c r="AG32" i="1" s="1"/>
  <c r="AF33" i="1"/>
  <c r="AG33" i="1" s="1"/>
  <c r="AF34" i="1"/>
  <c r="AG34" i="1" s="1"/>
  <c r="AF35" i="1"/>
  <c r="AG35" i="1" s="1"/>
  <c r="AF36" i="1"/>
  <c r="AG36" i="1" s="1"/>
  <c r="AF37" i="1"/>
  <c r="AG37" i="1" s="1"/>
  <c r="AF38" i="1"/>
  <c r="AG38" i="1" s="1"/>
  <c r="AF39" i="1"/>
  <c r="AG39" i="1" s="1"/>
  <c r="AF40" i="1"/>
  <c r="AG40" i="1" s="1"/>
  <c r="AF41" i="1"/>
  <c r="AG41" i="1" s="1"/>
  <c r="AF42" i="1"/>
  <c r="AG42" i="1" s="1"/>
  <c r="AF43" i="1"/>
  <c r="AG43" i="1" s="1"/>
  <c r="AF44" i="1"/>
  <c r="AG44" i="1" s="1"/>
  <c r="AF45" i="1"/>
  <c r="AG45" i="1" s="1"/>
  <c r="AF46" i="1"/>
  <c r="AG46" i="1" s="1"/>
  <c r="AF47" i="1"/>
  <c r="AG47" i="1" s="1"/>
  <c r="AF48" i="1"/>
  <c r="AG48" i="1" s="1"/>
  <c r="AF49" i="1"/>
  <c r="AG49" i="1" s="1"/>
  <c r="AF50" i="1"/>
  <c r="AG50" i="1" s="1"/>
  <c r="AF51" i="1"/>
  <c r="AG51" i="1" s="1"/>
  <c r="AF52" i="1"/>
  <c r="AG52" i="1" s="1"/>
  <c r="AF53" i="1"/>
  <c r="AG53" i="1" s="1"/>
  <c r="AF54" i="1"/>
  <c r="AG54" i="1" s="1"/>
  <c r="AF55" i="1"/>
  <c r="AG55" i="1" s="1"/>
  <c r="AF56" i="1"/>
  <c r="AG56" i="1" s="1"/>
  <c r="AF57" i="1"/>
  <c r="AG57" i="1" s="1"/>
  <c r="AF58" i="1"/>
  <c r="AG58" i="1" s="1"/>
  <c r="AF59" i="1"/>
  <c r="AG59" i="1" s="1"/>
  <c r="AF60" i="1"/>
  <c r="AG60" i="1" s="1"/>
  <c r="AF61" i="1"/>
  <c r="AG61" i="1" s="1"/>
  <c r="AF62" i="1"/>
  <c r="AG62" i="1" s="1"/>
  <c r="AF63" i="1"/>
  <c r="AG63" i="1" s="1"/>
  <c r="AF64" i="1"/>
  <c r="AG64" i="1" s="1"/>
  <c r="AF65" i="1"/>
  <c r="AG65" i="1" s="1"/>
  <c r="AF66" i="1"/>
  <c r="AG66" i="1" s="1"/>
  <c r="AF67" i="1"/>
  <c r="AG67" i="1" s="1"/>
  <c r="AF68" i="1"/>
  <c r="AG68" i="1" s="1"/>
  <c r="AF69" i="1"/>
  <c r="AG69" i="1" s="1"/>
  <c r="AF70" i="1"/>
  <c r="AG70" i="1" s="1"/>
  <c r="AF71" i="1"/>
  <c r="AG71" i="1" s="1"/>
  <c r="AF72" i="1"/>
  <c r="AG72" i="1" s="1"/>
  <c r="AF73" i="1"/>
  <c r="AG73" i="1" s="1"/>
  <c r="AF74" i="1"/>
  <c r="AG74" i="1" s="1"/>
  <c r="AF75" i="1"/>
  <c r="AG75" i="1" s="1"/>
  <c r="AF76" i="1"/>
  <c r="AG76" i="1" s="1"/>
  <c r="AF77" i="1"/>
  <c r="AG77" i="1" s="1"/>
  <c r="AF78" i="1"/>
  <c r="AG78" i="1" s="1"/>
  <c r="AF79" i="1"/>
  <c r="AG79" i="1" s="1"/>
  <c r="AF80" i="1"/>
  <c r="AG80" i="1" s="1"/>
  <c r="AF81" i="1"/>
  <c r="AG81" i="1" s="1"/>
  <c r="AF82" i="1"/>
  <c r="AG82" i="1" s="1"/>
  <c r="AF83" i="1"/>
  <c r="AG83" i="1" s="1"/>
  <c r="AF84" i="1"/>
  <c r="AG84" i="1" s="1"/>
  <c r="AF85" i="1"/>
  <c r="AG85" i="1" s="1"/>
  <c r="AF86" i="1"/>
  <c r="AG86" i="1" s="1"/>
  <c r="AF87" i="1"/>
  <c r="AG87" i="1" s="1"/>
  <c r="AF88" i="1"/>
  <c r="AG88" i="1" s="1"/>
  <c r="AF89" i="1"/>
  <c r="AG89" i="1" s="1"/>
  <c r="AF90" i="1"/>
  <c r="AG90" i="1" s="1"/>
  <c r="AF91" i="1"/>
  <c r="AG91" i="1" s="1"/>
  <c r="AF92" i="1"/>
  <c r="AG92" i="1" s="1"/>
  <c r="AF93" i="1"/>
  <c r="AG93" i="1" s="1"/>
  <c r="AF94" i="1"/>
  <c r="AG94" i="1" s="1"/>
  <c r="AF95" i="1"/>
  <c r="AG95" i="1" s="1"/>
  <c r="AF96" i="1"/>
  <c r="AG96" i="1" s="1"/>
  <c r="AF97" i="1"/>
  <c r="AG97" i="1" s="1"/>
  <c r="AF98" i="1"/>
  <c r="AG98" i="1" s="1"/>
  <c r="AF99" i="1"/>
  <c r="AG99" i="1" s="1"/>
  <c r="AF100" i="1"/>
  <c r="AG100" i="1" s="1"/>
  <c r="AF101" i="1"/>
  <c r="AG101" i="1" s="1"/>
  <c r="AF102" i="1"/>
  <c r="AG102" i="1" s="1"/>
  <c r="AF103" i="1"/>
  <c r="AG103" i="1" s="1"/>
  <c r="AF104" i="1"/>
  <c r="AG104" i="1" s="1"/>
  <c r="AF105" i="1"/>
  <c r="AG105" i="1" s="1"/>
  <c r="AF106" i="1"/>
  <c r="AG106" i="1" s="1"/>
  <c r="AF107" i="1"/>
  <c r="AG107" i="1" s="1"/>
  <c r="AF108" i="1"/>
  <c r="AG108" i="1" s="1"/>
  <c r="AF109" i="1"/>
  <c r="AG109" i="1" s="1"/>
  <c r="AF110" i="1"/>
  <c r="AG110" i="1" s="1"/>
  <c r="AF111" i="1"/>
  <c r="AG111" i="1" s="1"/>
  <c r="AF112" i="1"/>
  <c r="AG112" i="1" s="1"/>
  <c r="AF113" i="1"/>
  <c r="AG113" i="1" s="1"/>
  <c r="AF114" i="1"/>
  <c r="AG114" i="1" s="1"/>
  <c r="AF115" i="1"/>
  <c r="AG115" i="1" s="1"/>
  <c r="AF116" i="1"/>
  <c r="AG116" i="1" s="1"/>
  <c r="AF117" i="1"/>
  <c r="AG117" i="1" s="1"/>
  <c r="AF118" i="1"/>
  <c r="AG118" i="1" s="1"/>
  <c r="AF119" i="1"/>
  <c r="AG119" i="1" s="1"/>
  <c r="AF120" i="1"/>
  <c r="AG120" i="1" s="1"/>
  <c r="AF121" i="1"/>
  <c r="AG121" i="1" s="1"/>
  <c r="AF122" i="1"/>
  <c r="AG122" i="1" s="1"/>
  <c r="AF123" i="1"/>
  <c r="AG123" i="1" s="1"/>
  <c r="AF124" i="1"/>
  <c r="AG124" i="1" s="1"/>
  <c r="AF125" i="1"/>
  <c r="AG125" i="1" s="1"/>
  <c r="AF126" i="1"/>
  <c r="AG126" i="1" s="1"/>
  <c r="AF127" i="1"/>
  <c r="AG127" i="1" s="1"/>
  <c r="AF128" i="1"/>
  <c r="AG128" i="1" s="1"/>
  <c r="AF129" i="1"/>
  <c r="AG129" i="1" s="1"/>
  <c r="AF130" i="1"/>
  <c r="AG130" i="1" s="1"/>
  <c r="AF131" i="1"/>
  <c r="AG131" i="1" s="1"/>
  <c r="AF132" i="1"/>
  <c r="AG132" i="1" s="1"/>
  <c r="AF133" i="1"/>
  <c r="AG133" i="1" s="1"/>
  <c r="AF134" i="1"/>
  <c r="AG134" i="1" s="1"/>
  <c r="AF135" i="1"/>
  <c r="AG135" i="1" s="1"/>
  <c r="AF136" i="1"/>
  <c r="AG136" i="1" s="1"/>
  <c r="AF137" i="1"/>
  <c r="AG137" i="1" s="1"/>
  <c r="AF138" i="1"/>
  <c r="AG138" i="1" s="1"/>
  <c r="AF139" i="1"/>
  <c r="AG139" i="1" s="1"/>
  <c r="AF140" i="1"/>
  <c r="AG140" i="1" s="1"/>
  <c r="AF141" i="1"/>
  <c r="AG141" i="1" s="1"/>
  <c r="AF142" i="1"/>
  <c r="AG142" i="1" s="1"/>
  <c r="AF143" i="1"/>
  <c r="AG143" i="1" s="1"/>
  <c r="AF144" i="1"/>
  <c r="AG144" i="1" s="1"/>
  <c r="AF145" i="1"/>
  <c r="AG145" i="1" s="1"/>
  <c r="AF146" i="1"/>
  <c r="AG146" i="1" s="1"/>
  <c r="AF147" i="1"/>
  <c r="AG147" i="1" s="1"/>
  <c r="AF148" i="1"/>
  <c r="AG148" i="1" s="1"/>
  <c r="AF149" i="1"/>
  <c r="AG149" i="1" s="1"/>
  <c r="AF150" i="1"/>
  <c r="AG150" i="1" s="1"/>
  <c r="AF151" i="1"/>
  <c r="AG151" i="1" s="1"/>
  <c r="AF152" i="1"/>
  <c r="AG152" i="1" s="1"/>
  <c r="AF153" i="1"/>
  <c r="AG153" i="1" s="1"/>
  <c r="AF154" i="1"/>
  <c r="AG154" i="1" s="1"/>
  <c r="AF155" i="1"/>
  <c r="AG155" i="1" s="1"/>
  <c r="AF156" i="1"/>
  <c r="AG156" i="1" s="1"/>
  <c r="AF157" i="1"/>
  <c r="AG157" i="1" s="1"/>
  <c r="AF158" i="1"/>
  <c r="AG158" i="1" s="1"/>
  <c r="AF159" i="1"/>
  <c r="AG159" i="1" s="1"/>
  <c r="AF160" i="1"/>
  <c r="AG160" i="1" s="1"/>
  <c r="AF161" i="1"/>
  <c r="AG161" i="1" s="1"/>
  <c r="AF162" i="1"/>
  <c r="AG162" i="1" s="1"/>
  <c r="AF163" i="1"/>
  <c r="AG163" i="1" s="1"/>
  <c r="AF164" i="1"/>
  <c r="AG164" i="1" s="1"/>
  <c r="AF165" i="1"/>
  <c r="AG165" i="1" s="1"/>
  <c r="AF166" i="1"/>
  <c r="AG166" i="1" s="1"/>
  <c r="AF167" i="1"/>
  <c r="AG167" i="1" s="1"/>
  <c r="AF168" i="1"/>
  <c r="AG168" i="1" s="1"/>
  <c r="AF169" i="1"/>
  <c r="AG169" i="1" s="1"/>
  <c r="AF170" i="1"/>
  <c r="AG170" i="1" s="1"/>
  <c r="AF171" i="1"/>
  <c r="AG171" i="1" s="1"/>
  <c r="AF172" i="1"/>
  <c r="AG172" i="1" s="1"/>
  <c r="AF173" i="1"/>
  <c r="AG173" i="1" s="1"/>
  <c r="AF174" i="1"/>
  <c r="AG174" i="1" s="1"/>
  <c r="AF175" i="1"/>
  <c r="AG175" i="1" s="1"/>
  <c r="AF176" i="1"/>
  <c r="AG176" i="1" s="1"/>
  <c r="AF177" i="1"/>
  <c r="AG177" i="1" s="1"/>
  <c r="AF178" i="1"/>
  <c r="AG178" i="1" s="1"/>
  <c r="AF179" i="1"/>
  <c r="AG179" i="1" s="1"/>
  <c r="AF180" i="1"/>
  <c r="AG180" i="1" s="1"/>
  <c r="AF181" i="1"/>
  <c r="AG181" i="1" s="1"/>
  <c r="AF182" i="1"/>
  <c r="AG182" i="1" s="1"/>
  <c r="AF183" i="1"/>
  <c r="AG183" i="1" s="1"/>
  <c r="AF184" i="1"/>
  <c r="AG184" i="1" s="1"/>
  <c r="AF185" i="1"/>
  <c r="AG185" i="1" s="1"/>
  <c r="AF186" i="1"/>
  <c r="AG186" i="1" s="1"/>
  <c r="AF187" i="1"/>
  <c r="AG187" i="1" s="1"/>
  <c r="AF188" i="1"/>
  <c r="AG188" i="1" s="1"/>
  <c r="AF189" i="1"/>
  <c r="AG189" i="1" s="1"/>
  <c r="AF190" i="1"/>
  <c r="AG190" i="1" s="1"/>
  <c r="AF191" i="1"/>
  <c r="AG191" i="1" s="1"/>
  <c r="AF192" i="1"/>
  <c r="AG192" i="1" s="1"/>
  <c r="AF193" i="1"/>
  <c r="AG193" i="1" s="1"/>
  <c r="AF194" i="1"/>
  <c r="AG194" i="1" s="1"/>
  <c r="AF195" i="1"/>
  <c r="AG195" i="1" s="1"/>
  <c r="AF196" i="1"/>
  <c r="AG196" i="1" s="1"/>
  <c r="AF197" i="1"/>
  <c r="AG197" i="1" s="1"/>
  <c r="AF198" i="1"/>
  <c r="AG198" i="1" s="1"/>
  <c r="AF199" i="1"/>
  <c r="AG199" i="1" s="1"/>
  <c r="AF200" i="1"/>
  <c r="AG200" i="1" s="1"/>
  <c r="AF201" i="1"/>
  <c r="AG201" i="1" s="1"/>
  <c r="AF202" i="1"/>
  <c r="AG202" i="1" s="1"/>
  <c r="AF203" i="1"/>
  <c r="AG203" i="1" s="1"/>
  <c r="AF204" i="1"/>
  <c r="AG204" i="1" s="1"/>
  <c r="AF205" i="1"/>
  <c r="AG205" i="1" s="1"/>
  <c r="AF206" i="1"/>
  <c r="AG206" i="1" s="1"/>
  <c r="AF207" i="1"/>
  <c r="AG207" i="1" s="1"/>
  <c r="AF208" i="1"/>
  <c r="AG208" i="1" s="1"/>
  <c r="AF209" i="1"/>
  <c r="AG209" i="1" s="1"/>
  <c r="AF210" i="1"/>
  <c r="AG210" i="1" s="1"/>
  <c r="AF211" i="1"/>
  <c r="AG211" i="1" s="1"/>
  <c r="AF212" i="1"/>
  <c r="AG212" i="1" s="1"/>
  <c r="AF213" i="1"/>
  <c r="AG213" i="1" s="1"/>
  <c r="AF214" i="1"/>
  <c r="AG214" i="1" s="1"/>
  <c r="AF215" i="1"/>
  <c r="AG215" i="1" s="1"/>
  <c r="AF216" i="1"/>
  <c r="AG216" i="1" s="1"/>
  <c r="AF217" i="1"/>
  <c r="AG217" i="1" s="1"/>
  <c r="AF218" i="1"/>
  <c r="AG218" i="1" s="1"/>
  <c r="AF219" i="1"/>
  <c r="AG219" i="1" s="1"/>
  <c r="AF220" i="1"/>
  <c r="AG220" i="1" s="1"/>
  <c r="AF221" i="1"/>
  <c r="AG221" i="1" s="1"/>
  <c r="AF222" i="1"/>
  <c r="AG222" i="1" s="1"/>
  <c r="AF223" i="1"/>
  <c r="AG223" i="1" s="1"/>
  <c r="AF224" i="1"/>
  <c r="AG224" i="1" s="1"/>
  <c r="AF225" i="1"/>
  <c r="AG225" i="1" s="1"/>
  <c r="AF226" i="1"/>
  <c r="AG226" i="1" s="1"/>
  <c r="AF227" i="1"/>
  <c r="AG227" i="1" s="1"/>
  <c r="AF228" i="1"/>
  <c r="AG228" i="1" s="1"/>
  <c r="AF229" i="1"/>
  <c r="AG229" i="1" s="1"/>
  <c r="AF230" i="1"/>
  <c r="AG230" i="1" s="1"/>
  <c r="AF231" i="1"/>
  <c r="AG231" i="1" s="1"/>
  <c r="AF232" i="1"/>
  <c r="AG232" i="1" s="1"/>
  <c r="AF233" i="1"/>
  <c r="AG233" i="1" s="1"/>
  <c r="AF234" i="1"/>
  <c r="AG234" i="1" s="1"/>
  <c r="AF235" i="1"/>
  <c r="AG235" i="1" s="1"/>
  <c r="AF236" i="1"/>
  <c r="AG236" i="1" s="1"/>
  <c r="AF237" i="1"/>
  <c r="AG237" i="1" s="1"/>
  <c r="AF238" i="1"/>
  <c r="AG238" i="1" s="1"/>
  <c r="AF239" i="1"/>
  <c r="AG239" i="1" s="1"/>
  <c r="AF240" i="1"/>
  <c r="AG240" i="1" s="1"/>
  <c r="AF241" i="1"/>
  <c r="AG241" i="1" s="1"/>
  <c r="AF242" i="1"/>
  <c r="AG242" i="1" s="1"/>
  <c r="AF243" i="1"/>
  <c r="AG243" i="1" s="1"/>
  <c r="AF244" i="1"/>
  <c r="AG244" i="1" s="1"/>
  <c r="AF245" i="1"/>
  <c r="AG245" i="1" s="1"/>
  <c r="AF246" i="1"/>
  <c r="AG246" i="1" s="1"/>
  <c r="AF247" i="1"/>
  <c r="AG247" i="1" s="1"/>
  <c r="AF248" i="1"/>
  <c r="AG248" i="1" s="1"/>
  <c r="AF249" i="1"/>
  <c r="AG249" i="1" s="1"/>
  <c r="AF250" i="1"/>
  <c r="AG250" i="1" s="1"/>
  <c r="AF251" i="1"/>
  <c r="AG251" i="1" s="1"/>
  <c r="AF252" i="1"/>
  <c r="AG252" i="1" s="1"/>
  <c r="AF253" i="1"/>
  <c r="AG253" i="1" s="1"/>
  <c r="AF254" i="1"/>
  <c r="AG254" i="1" s="1"/>
  <c r="AF255" i="1"/>
  <c r="AG255" i="1" s="1"/>
  <c r="AF256" i="1"/>
  <c r="AG256" i="1" s="1"/>
  <c r="AF257" i="1"/>
  <c r="AG257" i="1" s="1"/>
  <c r="AF258" i="1"/>
  <c r="AG258" i="1" s="1"/>
  <c r="AF259" i="1"/>
  <c r="AG259" i="1" s="1"/>
  <c r="AF260" i="1"/>
  <c r="AG260" i="1" s="1"/>
  <c r="AF261" i="1"/>
  <c r="AG261" i="1" s="1"/>
  <c r="AF262" i="1"/>
  <c r="AG262" i="1" s="1"/>
  <c r="AF263" i="1"/>
  <c r="AG263" i="1" s="1"/>
  <c r="AF264" i="1"/>
  <c r="AG264" i="1" s="1"/>
  <c r="AF265" i="1"/>
  <c r="AG265" i="1" s="1"/>
  <c r="AF266" i="1"/>
  <c r="AG266" i="1" s="1"/>
  <c r="AF267" i="1"/>
  <c r="AG267" i="1" s="1"/>
  <c r="AF268" i="1"/>
  <c r="AG268" i="1" s="1"/>
  <c r="AF269" i="1"/>
  <c r="AG269" i="1" s="1"/>
  <c r="AF270" i="1"/>
  <c r="AG270" i="1" s="1"/>
  <c r="AF271" i="1"/>
  <c r="AG271" i="1" s="1"/>
  <c r="AF272" i="1"/>
  <c r="AG272" i="1" s="1"/>
  <c r="AF273" i="1"/>
  <c r="AG273" i="1" s="1"/>
  <c r="AF274" i="1"/>
  <c r="AG274" i="1" s="1"/>
  <c r="AF275" i="1"/>
  <c r="AG275" i="1" s="1"/>
  <c r="AF276" i="1"/>
  <c r="AG276" i="1" s="1"/>
  <c r="AF277" i="1"/>
  <c r="AG277" i="1" s="1"/>
  <c r="AF278" i="1"/>
  <c r="AG278" i="1" s="1"/>
  <c r="AF279" i="1"/>
  <c r="AG279" i="1" s="1"/>
  <c r="AF280" i="1"/>
  <c r="AG280" i="1" s="1"/>
  <c r="AF281" i="1"/>
  <c r="AG281" i="1" s="1"/>
  <c r="AF282" i="1"/>
  <c r="AG282" i="1" s="1"/>
  <c r="AF283" i="1"/>
  <c r="AG283" i="1" s="1"/>
  <c r="AF284" i="1"/>
  <c r="AG284" i="1" s="1"/>
  <c r="AF285" i="1"/>
  <c r="AG285" i="1" s="1"/>
  <c r="AF286" i="1"/>
  <c r="AG286" i="1" s="1"/>
  <c r="AF287" i="1"/>
  <c r="AG287" i="1" s="1"/>
  <c r="AF288" i="1"/>
  <c r="AG288" i="1" s="1"/>
  <c r="AF289" i="1"/>
  <c r="AG289" i="1" s="1"/>
  <c r="AF290" i="1"/>
  <c r="AG290" i="1" s="1"/>
  <c r="AF291" i="1"/>
  <c r="AG291" i="1" s="1"/>
  <c r="AF292" i="1"/>
  <c r="AG292" i="1" s="1"/>
  <c r="AF293" i="1"/>
  <c r="AG293" i="1" s="1"/>
  <c r="AF294" i="1"/>
  <c r="AG294" i="1" s="1"/>
  <c r="AF295" i="1"/>
  <c r="AG295" i="1" s="1"/>
  <c r="AF296" i="1"/>
  <c r="AG296" i="1" s="1"/>
  <c r="AF297" i="1"/>
  <c r="AG297" i="1" s="1"/>
  <c r="AF298" i="1"/>
  <c r="AG298" i="1" s="1"/>
  <c r="AF299" i="1"/>
  <c r="AG299" i="1" s="1"/>
  <c r="AF300" i="1"/>
  <c r="AG300" i="1" s="1"/>
  <c r="AF301" i="1"/>
  <c r="AG301" i="1" s="1"/>
  <c r="AF302" i="1"/>
  <c r="AG302" i="1" s="1"/>
  <c r="AF303" i="1"/>
  <c r="AG303" i="1" s="1"/>
  <c r="AF304" i="1"/>
  <c r="AG304" i="1" s="1"/>
  <c r="AF305" i="1"/>
  <c r="AG305" i="1" s="1"/>
  <c r="AF306" i="1"/>
  <c r="AG306" i="1" s="1"/>
  <c r="AF307" i="1"/>
  <c r="AG307" i="1" s="1"/>
  <c r="AF308" i="1"/>
  <c r="AG308" i="1" s="1"/>
  <c r="AF309" i="1"/>
  <c r="AG309" i="1" s="1"/>
  <c r="AF310" i="1"/>
  <c r="AG310" i="1" s="1"/>
  <c r="AF311" i="1"/>
  <c r="AG311" i="1" s="1"/>
  <c r="AF312" i="1"/>
  <c r="AG312" i="1" s="1"/>
  <c r="AF313" i="1"/>
  <c r="AG313" i="1" s="1"/>
  <c r="AF314" i="1"/>
  <c r="AG314" i="1" s="1"/>
  <c r="AF315" i="1"/>
  <c r="AG315" i="1" s="1"/>
  <c r="AF316" i="1"/>
  <c r="AG316" i="1" s="1"/>
  <c r="AF317" i="1"/>
  <c r="AG317" i="1" s="1"/>
  <c r="AF318" i="1"/>
  <c r="AG318" i="1" s="1"/>
  <c r="AF319" i="1"/>
  <c r="AG319" i="1" s="1"/>
  <c r="AF320" i="1"/>
  <c r="AG320" i="1" s="1"/>
  <c r="AF321" i="1"/>
  <c r="AG321" i="1" s="1"/>
  <c r="AF322" i="1"/>
  <c r="AG322" i="1" s="1"/>
  <c r="AF323" i="1"/>
  <c r="AG323" i="1" s="1"/>
  <c r="AF324" i="1"/>
  <c r="AG324" i="1" s="1"/>
  <c r="AF325" i="1"/>
  <c r="AG325" i="1" s="1"/>
  <c r="AF326" i="1"/>
  <c r="AG326" i="1" s="1"/>
  <c r="AF327" i="1"/>
  <c r="AG327" i="1" s="1"/>
  <c r="AF328" i="1"/>
  <c r="AG328" i="1" s="1"/>
  <c r="AF329" i="1"/>
  <c r="AG329" i="1" s="1"/>
  <c r="AF330" i="1"/>
  <c r="AG330" i="1" s="1"/>
  <c r="AF331" i="1"/>
  <c r="AG331" i="1" s="1"/>
  <c r="AF332" i="1"/>
  <c r="AG332" i="1" s="1"/>
  <c r="AF333" i="1"/>
  <c r="AG333" i="1" s="1"/>
  <c r="AF334" i="1"/>
  <c r="AG334" i="1" s="1"/>
  <c r="AF335" i="1"/>
  <c r="AG335" i="1" s="1"/>
  <c r="AF336" i="1"/>
  <c r="AG336" i="1" s="1"/>
  <c r="AF337" i="1"/>
  <c r="AG337" i="1" s="1"/>
  <c r="AF338" i="1"/>
  <c r="AG338" i="1" s="1"/>
  <c r="AF339" i="1"/>
  <c r="AG339" i="1" s="1"/>
  <c r="AF340" i="1"/>
  <c r="AG340" i="1" s="1"/>
  <c r="AF341" i="1"/>
  <c r="AG341" i="1" s="1"/>
  <c r="AF342" i="1"/>
  <c r="AG342" i="1" s="1"/>
  <c r="AF343" i="1"/>
  <c r="AG343" i="1" s="1"/>
  <c r="AF344" i="1"/>
  <c r="AG344" i="1" s="1"/>
  <c r="AF345" i="1"/>
  <c r="AG345" i="1" s="1"/>
  <c r="AF346" i="1"/>
  <c r="AG346" i="1" s="1"/>
  <c r="AF347" i="1"/>
  <c r="AG347" i="1" s="1"/>
  <c r="AF348" i="1"/>
  <c r="AG348" i="1" s="1"/>
  <c r="AF349" i="1"/>
  <c r="AG349" i="1" s="1"/>
  <c r="AF350" i="1"/>
  <c r="AG350" i="1" s="1"/>
  <c r="AF351" i="1"/>
  <c r="AG351" i="1" s="1"/>
  <c r="AF352" i="1"/>
  <c r="AG352" i="1" s="1"/>
  <c r="AF353" i="1"/>
  <c r="AG353" i="1" s="1"/>
  <c r="AF354" i="1"/>
  <c r="AG354" i="1" s="1"/>
  <c r="AF355" i="1"/>
  <c r="AG355" i="1" s="1"/>
  <c r="AF356" i="1"/>
  <c r="AG356" i="1" s="1"/>
  <c r="AF357" i="1"/>
  <c r="AG357" i="1" s="1"/>
  <c r="AF358" i="1"/>
  <c r="AG358" i="1" s="1"/>
  <c r="AF359" i="1"/>
  <c r="AG359" i="1" s="1"/>
  <c r="AF360" i="1"/>
  <c r="AG360" i="1" s="1"/>
  <c r="AF361" i="1"/>
  <c r="AG361" i="1" s="1"/>
  <c r="AF362" i="1"/>
  <c r="AG362" i="1" s="1"/>
  <c r="AF363" i="1"/>
  <c r="AG363" i="1" s="1"/>
  <c r="AF364" i="1"/>
  <c r="AG364" i="1" s="1"/>
  <c r="AF365" i="1"/>
  <c r="AG365" i="1" s="1"/>
  <c r="AF366" i="1"/>
  <c r="AG366" i="1" s="1"/>
  <c r="AF367" i="1"/>
  <c r="AG367" i="1" s="1"/>
  <c r="AF368" i="1"/>
  <c r="AG368" i="1" s="1"/>
  <c r="AF369" i="1"/>
  <c r="AG369" i="1" s="1"/>
  <c r="AF370" i="1"/>
  <c r="AG370" i="1" s="1"/>
  <c r="AF371" i="1"/>
  <c r="AG371" i="1" s="1"/>
  <c r="AF372" i="1"/>
  <c r="AG372" i="1" s="1"/>
  <c r="AF373" i="1"/>
  <c r="AG373" i="1" s="1"/>
  <c r="AF374" i="1"/>
  <c r="AG374" i="1" s="1"/>
  <c r="AF375" i="1"/>
  <c r="AG375" i="1" s="1"/>
  <c r="AF376" i="1"/>
  <c r="AG376" i="1" s="1"/>
  <c r="AF377" i="1"/>
  <c r="AG377" i="1" s="1"/>
  <c r="AF378" i="1"/>
  <c r="AG378" i="1" s="1"/>
  <c r="AF379" i="1"/>
  <c r="AG379" i="1" s="1"/>
  <c r="AF380" i="1"/>
  <c r="AG380" i="1" s="1"/>
  <c r="AF381" i="1"/>
  <c r="AG381" i="1" s="1"/>
  <c r="AF382" i="1"/>
  <c r="AG382" i="1" s="1"/>
  <c r="AF383" i="1"/>
  <c r="AG383" i="1" s="1"/>
  <c r="AF384" i="1"/>
  <c r="AG384" i="1" s="1"/>
  <c r="AF385" i="1"/>
  <c r="AG385" i="1" s="1"/>
  <c r="AF386" i="1"/>
  <c r="AG386" i="1" s="1"/>
  <c r="AF387" i="1"/>
  <c r="AG387" i="1" s="1"/>
  <c r="AF388" i="1"/>
  <c r="AG388" i="1" s="1"/>
  <c r="AF389" i="1"/>
  <c r="AG389" i="1" s="1"/>
  <c r="AF390" i="1"/>
  <c r="AG390" i="1" s="1"/>
  <c r="AF391" i="1"/>
  <c r="AG391" i="1" s="1"/>
  <c r="AF392" i="1"/>
  <c r="AG392" i="1" s="1"/>
  <c r="AF393" i="1"/>
  <c r="AG393" i="1" s="1"/>
  <c r="AF394" i="1"/>
  <c r="AG394" i="1" s="1"/>
  <c r="AF395" i="1"/>
  <c r="AG395" i="1" s="1"/>
  <c r="AF396" i="1"/>
  <c r="AG396" i="1" s="1"/>
  <c r="AF397" i="1"/>
  <c r="AG397" i="1" s="1"/>
  <c r="AF398" i="1"/>
  <c r="AG398" i="1" s="1"/>
  <c r="AF399" i="1"/>
  <c r="AG399" i="1" s="1"/>
  <c r="AF400" i="1"/>
  <c r="AG400" i="1" s="1"/>
  <c r="AF401" i="1"/>
  <c r="AG401" i="1" s="1"/>
  <c r="AF402" i="1"/>
  <c r="AG402" i="1" s="1"/>
  <c r="AF403" i="1"/>
  <c r="AG403" i="1" s="1"/>
  <c r="AF404" i="1"/>
  <c r="AG404" i="1" s="1"/>
  <c r="AF405" i="1"/>
  <c r="AG405" i="1" s="1"/>
  <c r="AF406" i="1"/>
  <c r="AG406" i="1" s="1"/>
  <c r="AF407" i="1"/>
  <c r="AG407" i="1" s="1"/>
  <c r="AF408" i="1"/>
  <c r="AG408" i="1" s="1"/>
  <c r="AF409" i="1"/>
  <c r="AG409" i="1" s="1"/>
  <c r="AF410" i="1"/>
  <c r="AG410" i="1" s="1"/>
  <c r="AF411" i="1"/>
  <c r="AG411" i="1" s="1"/>
  <c r="AF412" i="1"/>
  <c r="AG412" i="1" s="1"/>
  <c r="AF413" i="1"/>
  <c r="AG413" i="1" s="1"/>
  <c r="AF414" i="1"/>
  <c r="AG414" i="1" s="1"/>
  <c r="AF415" i="1"/>
  <c r="AG415" i="1" s="1"/>
  <c r="AF416" i="1"/>
  <c r="AG416" i="1" s="1"/>
  <c r="AF417" i="1"/>
  <c r="AG417" i="1" s="1"/>
  <c r="AF418" i="1"/>
  <c r="AG418" i="1" s="1"/>
  <c r="AF419" i="1"/>
  <c r="AG419" i="1" s="1"/>
  <c r="AF420" i="1"/>
  <c r="AG420" i="1" s="1"/>
  <c r="AF421" i="1"/>
  <c r="AG421" i="1" s="1"/>
  <c r="AF422" i="1"/>
  <c r="AG422" i="1" s="1"/>
  <c r="AF423" i="1"/>
  <c r="AG423" i="1" s="1"/>
  <c r="AF424" i="1"/>
  <c r="AG424" i="1" s="1"/>
  <c r="AF425" i="1"/>
  <c r="AG425" i="1" s="1"/>
  <c r="AF426" i="1"/>
  <c r="AG426" i="1" s="1"/>
  <c r="AF427" i="1"/>
  <c r="AG427" i="1" s="1"/>
  <c r="AF428" i="1"/>
  <c r="AG428" i="1" s="1"/>
  <c r="AF429" i="1"/>
  <c r="AG429" i="1" s="1"/>
  <c r="AF430" i="1"/>
  <c r="AG430" i="1" s="1"/>
  <c r="AF431" i="1"/>
  <c r="AG431" i="1" s="1"/>
  <c r="AF432" i="1"/>
  <c r="AG432" i="1" s="1"/>
  <c r="AF433" i="1"/>
  <c r="AG433" i="1" s="1"/>
  <c r="AF434" i="1"/>
  <c r="AG434" i="1" s="1"/>
  <c r="AF435" i="1"/>
  <c r="AG435" i="1" s="1"/>
  <c r="AF436" i="1"/>
  <c r="AG436" i="1" s="1"/>
  <c r="AF437" i="1"/>
  <c r="AG437" i="1" s="1"/>
  <c r="AF438" i="1"/>
  <c r="AG438" i="1" s="1"/>
  <c r="AF439" i="1"/>
  <c r="AG439" i="1" s="1"/>
  <c r="AF440" i="1"/>
  <c r="AG440" i="1" s="1"/>
  <c r="AF441" i="1"/>
  <c r="AG441" i="1" s="1"/>
  <c r="AF442" i="1"/>
  <c r="AG442" i="1" s="1"/>
  <c r="AF443" i="1"/>
  <c r="AG443" i="1" s="1"/>
  <c r="AF444" i="1"/>
  <c r="AG444" i="1" s="1"/>
  <c r="AF445" i="1"/>
  <c r="AG445" i="1" s="1"/>
  <c r="AF446" i="1"/>
  <c r="AG446" i="1" s="1"/>
  <c r="AF447" i="1"/>
  <c r="AG447" i="1" s="1"/>
  <c r="AF448" i="1"/>
  <c r="AG448" i="1" s="1"/>
  <c r="AF449" i="1"/>
  <c r="AG449" i="1" s="1"/>
  <c r="AF450" i="1"/>
  <c r="AG450" i="1" s="1"/>
  <c r="AF451" i="1"/>
  <c r="AG451" i="1" s="1"/>
  <c r="AF452" i="1"/>
  <c r="AG452" i="1" s="1"/>
  <c r="AF453" i="1"/>
  <c r="AG453" i="1" s="1"/>
  <c r="AF454" i="1"/>
  <c r="AG454" i="1" s="1"/>
  <c r="AF455" i="1"/>
  <c r="AG455" i="1" s="1"/>
  <c r="AF456" i="1"/>
  <c r="AG456" i="1" s="1"/>
  <c r="AF457" i="1"/>
  <c r="AG457" i="1" s="1"/>
  <c r="AF458" i="1"/>
  <c r="AG458" i="1" s="1"/>
  <c r="AF459" i="1"/>
  <c r="AG459" i="1" s="1"/>
  <c r="AF460" i="1"/>
  <c r="AG460" i="1" s="1"/>
  <c r="AF461" i="1"/>
  <c r="AG461" i="1" s="1"/>
  <c r="AF462" i="1"/>
  <c r="AG462" i="1" s="1"/>
  <c r="AF463" i="1"/>
  <c r="AG463" i="1" s="1"/>
  <c r="AF464" i="1"/>
  <c r="AG464" i="1" s="1"/>
  <c r="AF465" i="1"/>
  <c r="AG465" i="1" s="1"/>
  <c r="AF466" i="1"/>
  <c r="AG466" i="1" s="1"/>
  <c r="AF467" i="1"/>
  <c r="AG467" i="1" s="1"/>
  <c r="AF468" i="1"/>
  <c r="AG468" i="1" s="1"/>
  <c r="AF469" i="1"/>
  <c r="AG469" i="1" s="1"/>
  <c r="AF470" i="1"/>
  <c r="AG470" i="1" s="1"/>
  <c r="AF471" i="1"/>
  <c r="AG471" i="1" s="1"/>
  <c r="AF472" i="1"/>
  <c r="AG472" i="1" s="1"/>
  <c r="AF473" i="1"/>
  <c r="AG473" i="1" s="1"/>
  <c r="AF474" i="1"/>
  <c r="AG474" i="1" s="1"/>
  <c r="AF475" i="1"/>
  <c r="AG475" i="1" s="1"/>
  <c r="AF476" i="1"/>
  <c r="AG476" i="1" s="1"/>
  <c r="AF477" i="1"/>
  <c r="AG477" i="1" s="1"/>
  <c r="AF478" i="1"/>
  <c r="AG478" i="1" s="1"/>
  <c r="AF479" i="1"/>
  <c r="AG479" i="1" s="1"/>
  <c r="AF480" i="1"/>
  <c r="AG480" i="1" s="1"/>
  <c r="AF481" i="1"/>
  <c r="AG481" i="1" s="1"/>
  <c r="AF482" i="1"/>
  <c r="AG482" i="1" s="1"/>
  <c r="AF483" i="1"/>
  <c r="AG483" i="1" s="1"/>
  <c r="AF484" i="1"/>
  <c r="AG484" i="1" s="1"/>
  <c r="AF485" i="1"/>
  <c r="AG485" i="1" s="1"/>
  <c r="AF486" i="1"/>
  <c r="AG486" i="1" s="1"/>
  <c r="AF487" i="1"/>
  <c r="AG487" i="1" s="1"/>
  <c r="AF488" i="1"/>
  <c r="AG488" i="1" s="1"/>
  <c r="AF489" i="1"/>
  <c r="AG489" i="1" s="1"/>
  <c r="AF490" i="1"/>
  <c r="AG490" i="1" s="1"/>
  <c r="AF491" i="1"/>
  <c r="AG491" i="1" s="1"/>
  <c r="AF492" i="1"/>
  <c r="AG492" i="1" s="1"/>
  <c r="AF493" i="1"/>
  <c r="AG493" i="1" s="1"/>
  <c r="AF494" i="1"/>
  <c r="AG494" i="1" s="1"/>
  <c r="AF495" i="1"/>
  <c r="AG495" i="1" s="1"/>
  <c r="AF496" i="1"/>
  <c r="AG496" i="1" s="1"/>
  <c r="AF497" i="1"/>
  <c r="AG497" i="1" s="1"/>
  <c r="AF498" i="1"/>
  <c r="AG498" i="1" s="1"/>
  <c r="AF499" i="1"/>
  <c r="AG499" i="1" s="1"/>
  <c r="AF500" i="1"/>
  <c r="AG500" i="1" s="1"/>
  <c r="AF501" i="1"/>
  <c r="AG501" i="1" s="1"/>
  <c r="AF502" i="1"/>
  <c r="AG502" i="1" s="1"/>
  <c r="AF503" i="1"/>
  <c r="AG503" i="1" s="1"/>
  <c r="AF504" i="1"/>
  <c r="AG504" i="1" s="1"/>
  <c r="AF505" i="1"/>
  <c r="AG505" i="1" s="1"/>
  <c r="AF506" i="1"/>
  <c r="AG506" i="1" s="1"/>
  <c r="AF507" i="1"/>
  <c r="AG507" i="1" s="1"/>
  <c r="AF508" i="1"/>
  <c r="AG508" i="1" s="1"/>
  <c r="AF509" i="1"/>
  <c r="AG509" i="1" s="1"/>
  <c r="AF510" i="1"/>
  <c r="AG510" i="1" s="1"/>
  <c r="AF511" i="1"/>
  <c r="AG511" i="1" s="1"/>
  <c r="AF512" i="1"/>
  <c r="AG512" i="1" s="1"/>
  <c r="AF513" i="1"/>
  <c r="AG513" i="1" s="1"/>
  <c r="AF514" i="1"/>
  <c r="AG514" i="1" s="1"/>
  <c r="AF515" i="1"/>
  <c r="AG515" i="1" s="1"/>
  <c r="AF516" i="1"/>
  <c r="AG516" i="1" s="1"/>
  <c r="AF517" i="1"/>
  <c r="AG517" i="1" s="1"/>
  <c r="AF518" i="1"/>
  <c r="AG518" i="1" s="1"/>
  <c r="AF519" i="1"/>
  <c r="AG519" i="1" s="1"/>
  <c r="AF520" i="1"/>
  <c r="AG520" i="1" s="1"/>
  <c r="AF521" i="1"/>
  <c r="AG521" i="1" s="1"/>
  <c r="AF522" i="1"/>
  <c r="AG522" i="1" s="1"/>
  <c r="AF523" i="1"/>
  <c r="AG523" i="1" s="1"/>
  <c r="AF524" i="1"/>
  <c r="AG524" i="1" s="1"/>
  <c r="AF525" i="1"/>
  <c r="AG525" i="1" s="1"/>
  <c r="AF526" i="1"/>
  <c r="AG526" i="1" s="1"/>
  <c r="AF527" i="1"/>
  <c r="AG527" i="1" s="1"/>
  <c r="AF528" i="1"/>
  <c r="AG528" i="1" s="1"/>
  <c r="AF529" i="1"/>
  <c r="AG529" i="1" s="1"/>
  <c r="AF530" i="1"/>
  <c r="AG530" i="1" s="1"/>
  <c r="AF531" i="1"/>
  <c r="AG531" i="1" s="1"/>
  <c r="AF532" i="1"/>
  <c r="AG532" i="1" s="1"/>
  <c r="AF533" i="1"/>
  <c r="AG533" i="1" s="1"/>
  <c r="AF534" i="1"/>
  <c r="AG534" i="1" s="1"/>
  <c r="AF535" i="1"/>
  <c r="AG535" i="1" s="1"/>
  <c r="AF536" i="1"/>
  <c r="AG536" i="1" s="1"/>
  <c r="AF537" i="1"/>
  <c r="AG537" i="1" s="1"/>
  <c r="AF538" i="1"/>
  <c r="AG538" i="1" s="1"/>
  <c r="AF539" i="1"/>
  <c r="AG539" i="1" s="1"/>
  <c r="AF540" i="1"/>
  <c r="AG540" i="1" s="1"/>
  <c r="AF541" i="1"/>
  <c r="AG541" i="1" s="1"/>
  <c r="AF542" i="1"/>
  <c r="AG542" i="1" s="1"/>
  <c r="AF543" i="1"/>
  <c r="AG543" i="1" s="1"/>
  <c r="AF544" i="1"/>
  <c r="AG544" i="1" s="1"/>
  <c r="AF545" i="1"/>
  <c r="AG545" i="1" s="1"/>
  <c r="AF546" i="1"/>
  <c r="AG546" i="1" s="1"/>
  <c r="AF547" i="1"/>
  <c r="AG547" i="1" s="1"/>
  <c r="AF548" i="1"/>
  <c r="AG548" i="1" s="1"/>
  <c r="AF549" i="1"/>
  <c r="AG549" i="1" s="1"/>
  <c r="AF550" i="1"/>
  <c r="AG550" i="1" s="1"/>
  <c r="AF551" i="1"/>
  <c r="AG551" i="1" s="1"/>
  <c r="AF552" i="1"/>
  <c r="AG552" i="1" s="1"/>
  <c r="AF553" i="1"/>
  <c r="AG553" i="1" s="1"/>
  <c r="AF554" i="1"/>
  <c r="AG554" i="1" s="1"/>
  <c r="AF555" i="1"/>
  <c r="AG555" i="1" s="1"/>
  <c r="AF556" i="1"/>
  <c r="AG556" i="1" s="1"/>
  <c r="AF557" i="1"/>
  <c r="AG557" i="1" s="1"/>
  <c r="AF558" i="1"/>
  <c r="AG558" i="1" s="1"/>
  <c r="AF559" i="1"/>
  <c r="AG559" i="1" s="1"/>
  <c r="AF560" i="1"/>
  <c r="AG560" i="1" s="1"/>
  <c r="AF561" i="1"/>
  <c r="AG561" i="1" s="1"/>
  <c r="AF562" i="1"/>
  <c r="AG562" i="1" s="1"/>
  <c r="AF563" i="1"/>
  <c r="AG563" i="1" s="1"/>
  <c r="AF564" i="1"/>
  <c r="AG564" i="1" s="1"/>
  <c r="AF565" i="1"/>
  <c r="AG565" i="1" s="1"/>
  <c r="AF566" i="1"/>
  <c r="AG566" i="1" s="1"/>
  <c r="AF567" i="1"/>
  <c r="AG567" i="1" s="1"/>
  <c r="AF568" i="1"/>
  <c r="AG568" i="1" s="1"/>
  <c r="AF569" i="1"/>
  <c r="AG569" i="1" s="1"/>
  <c r="AF570" i="1"/>
  <c r="AG570" i="1" s="1"/>
  <c r="AF571" i="1"/>
  <c r="AG571" i="1" s="1"/>
  <c r="AF572" i="1"/>
  <c r="AG572" i="1" s="1"/>
  <c r="AF573" i="1"/>
  <c r="AG573" i="1" s="1"/>
  <c r="AF574" i="1"/>
  <c r="AG574" i="1" s="1"/>
  <c r="AF575" i="1"/>
  <c r="AG575" i="1" s="1"/>
  <c r="AF576" i="1"/>
  <c r="AG576" i="1" s="1"/>
  <c r="AF577" i="1"/>
  <c r="AG577" i="1" s="1"/>
  <c r="AF578" i="1"/>
  <c r="AG578" i="1" s="1"/>
  <c r="AF579" i="1"/>
  <c r="AG579" i="1" s="1"/>
  <c r="AF580" i="1"/>
  <c r="AG580" i="1" s="1"/>
  <c r="AF581" i="1"/>
  <c r="AG581" i="1" s="1"/>
  <c r="AF582" i="1"/>
  <c r="AG582" i="1" s="1"/>
  <c r="AF583" i="1"/>
  <c r="AG583" i="1" s="1"/>
  <c r="AF584" i="1"/>
  <c r="AG584" i="1" s="1"/>
  <c r="AF585" i="1"/>
  <c r="AG585" i="1" s="1"/>
  <c r="AF586" i="1"/>
  <c r="AG586" i="1" s="1"/>
  <c r="AF587" i="1"/>
  <c r="AG587" i="1" s="1"/>
  <c r="AF588" i="1"/>
  <c r="AG588" i="1" s="1"/>
  <c r="AF589" i="1"/>
  <c r="AG589" i="1" s="1"/>
  <c r="AF590" i="1"/>
  <c r="AG590" i="1" s="1"/>
  <c r="AF591" i="1"/>
  <c r="AG591" i="1" s="1"/>
  <c r="AF592" i="1"/>
  <c r="AG592" i="1" s="1"/>
  <c r="AF593" i="1"/>
  <c r="AG593" i="1" s="1"/>
  <c r="AF594" i="1"/>
  <c r="AG594" i="1" s="1"/>
  <c r="AF595" i="1"/>
  <c r="AG595" i="1" s="1"/>
  <c r="AF596" i="1"/>
  <c r="AG596" i="1" s="1"/>
  <c r="AF597" i="1"/>
  <c r="AG597" i="1" s="1"/>
  <c r="AF598" i="1"/>
  <c r="AG598" i="1" s="1"/>
  <c r="AF599" i="1"/>
  <c r="AG599" i="1" s="1"/>
  <c r="AF600" i="1"/>
  <c r="AG600" i="1" s="1"/>
  <c r="AF601" i="1"/>
  <c r="AG601" i="1" s="1"/>
  <c r="AF602" i="1"/>
  <c r="AG602" i="1" s="1"/>
  <c r="AF603" i="1"/>
  <c r="AG603" i="1" s="1"/>
  <c r="AF604" i="1"/>
  <c r="AG604" i="1" s="1"/>
  <c r="AF605" i="1"/>
  <c r="AG605" i="1" s="1"/>
  <c r="AF606" i="1"/>
  <c r="AG606" i="1" s="1"/>
  <c r="AF607" i="1"/>
  <c r="AG607" i="1" s="1"/>
  <c r="AF608" i="1"/>
  <c r="AG608" i="1" s="1"/>
  <c r="AF609" i="1"/>
  <c r="AG609" i="1" s="1"/>
  <c r="AF610" i="1"/>
  <c r="AG610" i="1" s="1"/>
  <c r="AF611" i="1"/>
  <c r="AG611" i="1" s="1"/>
  <c r="AF612" i="1"/>
  <c r="AG612" i="1" s="1"/>
  <c r="AF613" i="1"/>
  <c r="AG613" i="1" s="1"/>
  <c r="AF614" i="1"/>
  <c r="AG614" i="1" s="1"/>
  <c r="AF615" i="1"/>
  <c r="AG615" i="1" s="1"/>
  <c r="AF616" i="1"/>
  <c r="AG616" i="1" s="1"/>
  <c r="AF617" i="1"/>
  <c r="AG617" i="1" s="1"/>
  <c r="AF618" i="1"/>
  <c r="AG618" i="1" s="1"/>
  <c r="AF619" i="1"/>
  <c r="AG619" i="1" s="1"/>
  <c r="AF620" i="1"/>
  <c r="AG620" i="1" s="1"/>
  <c r="AF621" i="1"/>
  <c r="AG621" i="1" s="1"/>
  <c r="AF622" i="1"/>
  <c r="AG622" i="1" s="1"/>
  <c r="AF623" i="1"/>
  <c r="AG623" i="1" s="1"/>
  <c r="AF624" i="1"/>
  <c r="AG624" i="1" s="1"/>
  <c r="AF625" i="1"/>
  <c r="AG625" i="1" s="1"/>
  <c r="AF626" i="1"/>
  <c r="AG626" i="1" s="1"/>
  <c r="AF627" i="1"/>
  <c r="AG627" i="1" s="1"/>
  <c r="AF628" i="1"/>
  <c r="AG628" i="1" s="1"/>
  <c r="AF629" i="1"/>
  <c r="AG629" i="1" s="1"/>
  <c r="AF630" i="1"/>
  <c r="AG630" i="1" s="1"/>
  <c r="AF631" i="1"/>
  <c r="AG631" i="1" s="1"/>
  <c r="AF632" i="1"/>
  <c r="AG632" i="1" s="1"/>
  <c r="AF633" i="1"/>
  <c r="AG633" i="1" s="1"/>
  <c r="AF634" i="1"/>
  <c r="AG634" i="1" s="1"/>
  <c r="AF635" i="1"/>
  <c r="AG635" i="1" s="1"/>
  <c r="AF636" i="1"/>
  <c r="AG636" i="1" s="1"/>
  <c r="AF637" i="1"/>
  <c r="AG637" i="1" s="1"/>
  <c r="AF638" i="1"/>
  <c r="AG638" i="1" s="1"/>
  <c r="AF639" i="1"/>
  <c r="AG639" i="1" s="1"/>
  <c r="AF640" i="1"/>
  <c r="AG640" i="1" s="1"/>
  <c r="AF641" i="1"/>
  <c r="AG641" i="1" s="1"/>
  <c r="AF642" i="1"/>
  <c r="AG642" i="1" s="1"/>
  <c r="AF643" i="1"/>
  <c r="AG643" i="1" s="1"/>
  <c r="AF644" i="1"/>
  <c r="AG644" i="1" s="1"/>
  <c r="AF645" i="1"/>
  <c r="AG645" i="1" s="1"/>
  <c r="AF646" i="1"/>
  <c r="AG646" i="1" s="1"/>
  <c r="AF647" i="1"/>
  <c r="AG647" i="1" s="1"/>
  <c r="AF648" i="1"/>
  <c r="AG648" i="1" s="1"/>
  <c r="AF649" i="1"/>
  <c r="AG649" i="1" s="1"/>
  <c r="AF650" i="1"/>
  <c r="AG650" i="1" s="1"/>
  <c r="AF651" i="1"/>
  <c r="AG651" i="1" s="1"/>
  <c r="AF652" i="1"/>
  <c r="AG652" i="1" s="1"/>
  <c r="AF653" i="1"/>
  <c r="AG653" i="1" s="1"/>
  <c r="AF654" i="1"/>
  <c r="AG654" i="1" s="1"/>
  <c r="AF655" i="1"/>
  <c r="AG655" i="1" s="1"/>
  <c r="AF656" i="1"/>
  <c r="AG656" i="1" s="1"/>
  <c r="AF657" i="1"/>
  <c r="AG657" i="1" s="1"/>
  <c r="AF658" i="1"/>
  <c r="AG658" i="1" s="1"/>
  <c r="AF659" i="1"/>
  <c r="AG659" i="1" s="1"/>
  <c r="AF660" i="1"/>
  <c r="AG660" i="1" s="1"/>
  <c r="AF661" i="1"/>
  <c r="AG661" i="1" s="1"/>
  <c r="AF662" i="1"/>
  <c r="AG662" i="1" s="1"/>
  <c r="AF663" i="1"/>
  <c r="AG663" i="1" s="1"/>
  <c r="AF664" i="1"/>
  <c r="AG664" i="1" s="1"/>
  <c r="AF665" i="1"/>
  <c r="AG665" i="1" s="1"/>
  <c r="AF666" i="1"/>
  <c r="AG666" i="1" s="1"/>
  <c r="AF667" i="1"/>
  <c r="AG667" i="1" s="1"/>
  <c r="AF668" i="1"/>
  <c r="AG668" i="1" s="1"/>
  <c r="AF669" i="1"/>
  <c r="AG669" i="1" s="1"/>
  <c r="AF670" i="1"/>
  <c r="AG670" i="1" s="1"/>
  <c r="AF671" i="1"/>
  <c r="AG671" i="1" s="1"/>
  <c r="AF672" i="1"/>
  <c r="AG672" i="1" s="1"/>
  <c r="AF673" i="1"/>
  <c r="AG673" i="1" s="1"/>
  <c r="AF674" i="1"/>
  <c r="AG674" i="1" s="1"/>
  <c r="AF675" i="1"/>
  <c r="AG675" i="1" s="1"/>
  <c r="AF676" i="1"/>
  <c r="AG676" i="1" s="1"/>
  <c r="AF677" i="1"/>
  <c r="AG677" i="1" s="1"/>
  <c r="AF678" i="1"/>
  <c r="AG678" i="1" s="1"/>
  <c r="AF679" i="1"/>
  <c r="AG679" i="1" s="1"/>
  <c r="AF680" i="1"/>
  <c r="AG680" i="1" s="1"/>
  <c r="AF681" i="1"/>
  <c r="AG681" i="1" s="1"/>
  <c r="AF682" i="1"/>
  <c r="AG682" i="1" s="1"/>
  <c r="AF683" i="1"/>
  <c r="AG683" i="1" s="1"/>
  <c r="AF684" i="1"/>
  <c r="AG684" i="1" s="1"/>
  <c r="AF685" i="1"/>
  <c r="AG685" i="1" s="1"/>
  <c r="AF686" i="1"/>
  <c r="AG686" i="1" s="1"/>
  <c r="AF687" i="1"/>
  <c r="AG687" i="1" s="1"/>
  <c r="AF688" i="1"/>
  <c r="AG688" i="1" s="1"/>
  <c r="AF689" i="1"/>
  <c r="AG689" i="1" s="1"/>
  <c r="AF690" i="1"/>
  <c r="AG690" i="1" s="1"/>
  <c r="AF691" i="1"/>
  <c r="AG691" i="1" s="1"/>
  <c r="AF692" i="1"/>
  <c r="AG692" i="1" s="1"/>
  <c r="AF693" i="1"/>
  <c r="AG693" i="1" s="1"/>
  <c r="AF694" i="1"/>
  <c r="AG694" i="1" s="1"/>
  <c r="AF695" i="1"/>
  <c r="AG695" i="1" s="1"/>
  <c r="AF696" i="1"/>
  <c r="AG696" i="1" s="1"/>
  <c r="AF697" i="1"/>
  <c r="AG697" i="1" s="1"/>
  <c r="AF698" i="1"/>
  <c r="AG698" i="1" s="1"/>
  <c r="AF699" i="1"/>
  <c r="AG699" i="1" s="1"/>
  <c r="AF700" i="1"/>
  <c r="AG700" i="1" s="1"/>
  <c r="AF701" i="1"/>
  <c r="AG701" i="1" s="1"/>
  <c r="AF702" i="1"/>
  <c r="AG702" i="1" s="1"/>
  <c r="AF703" i="1"/>
  <c r="AG703" i="1" s="1"/>
  <c r="AF704" i="1"/>
  <c r="AG704" i="1" s="1"/>
  <c r="AF705" i="1"/>
  <c r="AG705" i="1" s="1"/>
  <c r="AF706" i="1"/>
  <c r="AG706" i="1" s="1"/>
  <c r="AF707" i="1"/>
  <c r="AG707" i="1" s="1"/>
  <c r="AF708" i="1"/>
  <c r="AG708" i="1" s="1"/>
  <c r="AF709" i="1"/>
  <c r="AG709" i="1" s="1"/>
  <c r="AF710" i="1"/>
  <c r="AG710" i="1" s="1"/>
  <c r="AF711" i="1"/>
  <c r="AG711" i="1" s="1"/>
  <c r="AF712" i="1"/>
  <c r="AG712" i="1" s="1"/>
  <c r="AF713" i="1"/>
  <c r="AG713" i="1" s="1"/>
  <c r="AF714" i="1"/>
  <c r="AG714" i="1" s="1"/>
  <c r="AF715" i="1"/>
  <c r="AG715" i="1" s="1"/>
  <c r="AF716" i="1"/>
  <c r="AG716" i="1" s="1"/>
  <c r="AF717" i="1"/>
  <c r="AG717" i="1" s="1"/>
  <c r="AF718" i="1"/>
  <c r="AG718" i="1" s="1"/>
  <c r="AF719" i="1"/>
  <c r="AG719" i="1" s="1"/>
  <c r="AF720" i="1"/>
  <c r="AG720" i="1" s="1"/>
  <c r="AF721" i="1"/>
  <c r="AG721" i="1" s="1"/>
  <c r="AF722" i="1"/>
  <c r="AG722" i="1" s="1"/>
  <c r="AF723" i="1"/>
  <c r="AG723" i="1" s="1"/>
  <c r="AF724" i="1"/>
  <c r="AG724" i="1" s="1"/>
  <c r="AF725" i="1"/>
  <c r="AG725" i="1" s="1"/>
  <c r="AF726" i="1"/>
  <c r="AG726" i="1" s="1"/>
  <c r="AF727" i="1"/>
  <c r="AG727" i="1" s="1"/>
  <c r="AF728" i="1"/>
  <c r="AG728" i="1" s="1"/>
  <c r="AF729" i="1"/>
  <c r="AG729" i="1" s="1"/>
  <c r="AF730" i="1"/>
  <c r="AG730" i="1" s="1"/>
  <c r="AF731" i="1"/>
  <c r="AG731" i="1" s="1"/>
  <c r="AF732" i="1"/>
  <c r="AG732" i="1" s="1"/>
  <c r="AF733" i="1"/>
  <c r="AG733" i="1" s="1"/>
  <c r="AF734" i="1"/>
  <c r="AG734" i="1" s="1"/>
  <c r="AF735" i="1"/>
  <c r="AG735" i="1" s="1"/>
  <c r="AF736" i="1"/>
  <c r="AG736" i="1" s="1"/>
  <c r="AF737" i="1"/>
  <c r="AG737" i="1" s="1"/>
  <c r="AF738" i="1"/>
  <c r="AG738" i="1" s="1"/>
  <c r="AF739" i="1"/>
  <c r="AG739" i="1" s="1"/>
  <c r="AF740" i="1"/>
  <c r="AG740" i="1" s="1"/>
  <c r="AF741" i="1"/>
  <c r="AG741" i="1" s="1"/>
  <c r="AF742" i="1"/>
  <c r="AG742" i="1" s="1"/>
  <c r="AF743" i="1"/>
  <c r="AG743" i="1" s="1"/>
  <c r="AF744" i="1"/>
  <c r="AG744" i="1" s="1"/>
  <c r="AF745" i="1"/>
  <c r="AG745" i="1" s="1"/>
  <c r="AF746" i="1"/>
  <c r="AG746" i="1" s="1"/>
  <c r="AF747" i="1"/>
  <c r="AG747" i="1" s="1"/>
  <c r="AF748" i="1"/>
  <c r="AG748" i="1" s="1"/>
  <c r="AF749" i="1"/>
  <c r="AG749" i="1" s="1"/>
  <c r="AF750" i="1"/>
  <c r="AG750" i="1" s="1"/>
  <c r="AF751" i="1"/>
  <c r="AG751" i="1" s="1"/>
  <c r="AF752" i="1"/>
  <c r="AG752" i="1" s="1"/>
  <c r="AF753" i="1"/>
  <c r="AG753" i="1" s="1"/>
  <c r="AF754" i="1"/>
  <c r="AG754" i="1" s="1"/>
  <c r="AF755" i="1"/>
  <c r="AG755" i="1" s="1"/>
  <c r="AF756" i="1"/>
  <c r="AG756" i="1" s="1"/>
  <c r="AF757" i="1"/>
  <c r="AG757" i="1" s="1"/>
  <c r="AF758" i="1"/>
  <c r="AG758" i="1" s="1"/>
  <c r="AF759" i="1"/>
  <c r="AG759" i="1" s="1"/>
  <c r="AF760" i="1"/>
  <c r="AG760" i="1" s="1"/>
  <c r="AF761" i="1"/>
  <c r="AG761" i="1" s="1"/>
  <c r="AF762" i="1"/>
  <c r="AG762" i="1" s="1"/>
  <c r="AF763" i="1"/>
  <c r="AG763" i="1" s="1"/>
  <c r="AF764" i="1"/>
  <c r="AG764" i="1" s="1"/>
  <c r="AF765" i="1"/>
  <c r="AG765" i="1" s="1"/>
  <c r="AF766" i="1"/>
  <c r="AG766" i="1" s="1"/>
  <c r="AF767" i="1"/>
  <c r="AG767" i="1" s="1"/>
  <c r="AF768" i="1"/>
  <c r="AG768" i="1" s="1"/>
  <c r="AF769" i="1"/>
  <c r="AG769" i="1" s="1"/>
  <c r="AF770" i="1"/>
  <c r="AG770" i="1" s="1"/>
  <c r="AF771" i="1"/>
  <c r="AG771" i="1" s="1"/>
  <c r="AF772" i="1"/>
  <c r="AG772" i="1" s="1"/>
  <c r="AF773" i="1"/>
  <c r="AG773" i="1" s="1"/>
  <c r="AF774" i="1"/>
  <c r="AG774" i="1" s="1"/>
  <c r="AF775" i="1"/>
  <c r="AG775" i="1" s="1"/>
  <c r="AF776" i="1"/>
  <c r="AG776" i="1" s="1"/>
  <c r="AF777" i="1"/>
  <c r="AG777" i="1" s="1"/>
  <c r="AF778" i="1"/>
  <c r="AG778" i="1" s="1"/>
  <c r="AF779" i="1"/>
  <c r="AG779" i="1" s="1"/>
  <c r="AF780" i="1"/>
  <c r="AG780" i="1" s="1"/>
  <c r="AF781" i="1"/>
  <c r="AG781" i="1" s="1"/>
  <c r="AF782" i="1"/>
  <c r="AG782" i="1" s="1"/>
  <c r="AF783" i="1"/>
  <c r="AG783" i="1" s="1"/>
  <c r="AF784" i="1"/>
  <c r="AG784" i="1" s="1"/>
  <c r="AF785" i="1"/>
  <c r="AG785" i="1" s="1"/>
  <c r="AF786" i="1"/>
  <c r="AG786" i="1" s="1"/>
  <c r="AF787" i="1"/>
  <c r="AG787" i="1" s="1"/>
  <c r="AF788" i="1"/>
  <c r="AG788" i="1" s="1"/>
  <c r="AF789" i="1"/>
  <c r="AG789" i="1" s="1"/>
  <c r="AF790" i="1"/>
  <c r="AG790" i="1" s="1"/>
  <c r="AF791" i="1"/>
  <c r="AG791" i="1" s="1"/>
  <c r="AF792" i="1"/>
  <c r="AG792" i="1" s="1"/>
  <c r="AF793" i="1"/>
  <c r="AG793" i="1" s="1"/>
  <c r="AF794" i="1"/>
  <c r="AG794" i="1" s="1"/>
  <c r="AF795" i="1"/>
  <c r="AG795" i="1" s="1"/>
  <c r="AF796" i="1"/>
  <c r="AG796" i="1" s="1"/>
  <c r="AF797" i="1"/>
  <c r="AG797" i="1" s="1"/>
  <c r="AF798" i="1"/>
  <c r="AG798" i="1" s="1"/>
  <c r="AF799" i="1"/>
  <c r="AG799" i="1" s="1"/>
  <c r="AF800" i="1"/>
  <c r="AG800" i="1" s="1"/>
  <c r="AF801" i="1"/>
  <c r="AG801" i="1" s="1"/>
  <c r="AF802" i="1"/>
  <c r="AG802" i="1" s="1"/>
  <c r="AF803" i="1"/>
  <c r="AG803" i="1" s="1"/>
  <c r="AF804" i="1"/>
  <c r="AG804" i="1" s="1"/>
  <c r="AF805" i="1"/>
  <c r="AG805" i="1" s="1"/>
  <c r="AF806" i="1"/>
  <c r="AG806" i="1" s="1"/>
  <c r="AF807" i="1"/>
  <c r="AG807" i="1" s="1"/>
  <c r="AF808" i="1"/>
  <c r="AG808" i="1" s="1"/>
  <c r="AF809" i="1"/>
  <c r="AG809" i="1" s="1"/>
  <c r="AF810" i="1"/>
  <c r="AG810" i="1" s="1"/>
  <c r="AF811" i="1"/>
  <c r="AG811" i="1" s="1"/>
  <c r="AF812" i="1"/>
  <c r="AG812" i="1" s="1"/>
  <c r="AF813" i="1"/>
  <c r="AG813" i="1" s="1"/>
  <c r="AF814" i="1"/>
  <c r="AG814" i="1" s="1"/>
  <c r="AF815" i="1"/>
  <c r="AG815" i="1" s="1"/>
  <c r="AF816" i="1"/>
  <c r="AG816" i="1" s="1"/>
  <c r="AF817" i="1"/>
  <c r="AG817" i="1" s="1"/>
  <c r="AF818" i="1"/>
  <c r="AG818" i="1" s="1"/>
  <c r="AF819" i="1"/>
  <c r="AG819" i="1" s="1"/>
  <c r="AF820" i="1"/>
  <c r="AG820" i="1" s="1"/>
  <c r="AF821" i="1"/>
  <c r="AG821" i="1" s="1"/>
  <c r="AF822" i="1"/>
  <c r="AG822" i="1" s="1"/>
  <c r="AF823" i="1"/>
  <c r="AG823" i="1" s="1"/>
  <c r="AF824" i="1"/>
  <c r="AG824" i="1" s="1"/>
  <c r="AF825" i="1"/>
  <c r="AG825" i="1" s="1"/>
  <c r="AF826" i="1"/>
  <c r="AG826" i="1" s="1"/>
  <c r="AF827" i="1"/>
  <c r="AG827" i="1" s="1"/>
  <c r="AF828" i="1"/>
  <c r="AG828" i="1" s="1"/>
  <c r="AF829" i="1"/>
  <c r="AG829" i="1" s="1"/>
  <c r="AF830" i="1"/>
  <c r="AG830" i="1" s="1"/>
  <c r="AF831" i="1"/>
  <c r="AG831" i="1" s="1"/>
  <c r="AF832" i="1"/>
  <c r="AG832" i="1" s="1"/>
  <c r="AF833" i="1"/>
  <c r="AG833" i="1" s="1"/>
  <c r="AF834" i="1"/>
  <c r="AG834" i="1" s="1"/>
  <c r="AF835" i="1"/>
  <c r="AG835" i="1" s="1"/>
  <c r="AF836" i="1"/>
  <c r="AG836" i="1" s="1"/>
  <c r="AF837" i="1"/>
  <c r="AG837" i="1" s="1"/>
  <c r="AF838" i="1"/>
  <c r="AG838" i="1" s="1"/>
  <c r="AF839" i="1"/>
  <c r="AG839" i="1" s="1"/>
  <c r="AF840" i="1"/>
  <c r="AG840" i="1" s="1"/>
  <c r="AF841" i="1"/>
  <c r="AG841" i="1" s="1"/>
  <c r="AF842" i="1"/>
  <c r="AG842" i="1" s="1"/>
  <c r="AF843" i="1"/>
  <c r="AG843" i="1" s="1"/>
  <c r="AF844" i="1"/>
  <c r="AG844" i="1" s="1"/>
  <c r="AF845" i="1"/>
  <c r="AG845" i="1" s="1"/>
  <c r="AF846" i="1"/>
  <c r="AG846" i="1" s="1"/>
  <c r="AF847" i="1"/>
  <c r="AG847" i="1" s="1"/>
  <c r="AF848" i="1"/>
  <c r="AG848" i="1" s="1"/>
  <c r="AF849" i="1"/>
  <c r="AG849" i="1" s="1"/>
  <c r="AF850" i="1"/>
  <c r="AG850" i="1" s="1"/>
  <c r="AF851" i="1"/>
  <c r="AG851" i="1" s="1"/>
  <c r="AF852" i="1"/>
  <c r="AG852" i="1" s="1"/>
  <c r="AF853" i="1"/>
  <c r="AG853" i="1" s="1"/>
  <c r="AF854" i="1"/>
  <c r="AG854" i="1" s="1"/>
  <c r="AF855" i="1"/>
  <c r="AG855" i="1" s="1"/>
  <c r="AF856" i="1"/>
  <c r="AG856" i="1" s="1"/>
  <c r="AF857" i="1"/>
  <c r="AG857" i="1" s="1"/>
  <c r="AF858" i="1"/>
  <c r="AG858" i="1" s="1"/>
  <c r="AF859" i="1"/>
  <c r="AG859" i="1" s="1"/>
  <c r="AF860" i="1"/>
  <c r="AG860" i="1" s="1"/>
  <c r="AF861" i="1"/>
  <c r="AG861" i="1" s="1"/>
  <c r="AF862" i="1"/>
  <c r="AG862" i="1" s="1"/>
  <c r="AF863" i="1"/>
  <c r="AG863" i="1" s="1"/>
  <c r="AF864" i="1"/>
  <c r="AG864" i="1" s="1"/>
  <c r="AF865" i="1"/>
  <c r="AG865" i="1" s="1"/>
  <c r="AF866" i="1"/>
  <c r="AG866" i="1" s="1"/>
  <c r="AF867" i="1"/>
  <c r="AG867" i="1" s="1"/>
  <c r="AF868" i="1"/>
  <c r="AG868" i="1" s="1"/>
  <c r="AF869" i="1"/>
  <c r="AG869" i="1" s="1"/>
  <c r="AF870" i="1"/>
  <c r="AG870" i="1" s="1"/>
  <c r="AF871" i="1"/>
  <c r="AG871" i="1" s="1"/>
  <c r="AF872" i="1"/>
  <c r="AG872" i="1" s="1"/>
  <c r="AF873" i="1"/>
  <c r="AG873" i="1" s="1"/>
  <c r="AF874" i="1"/>
  <c r="AG874" i="1" s="1"/>
  <c r="AF875" i="1"/>
  <c r="AG875" i="1" s="1"/>
  <c r="AF876" i="1"/>
  <c r="AG876" i="1" s="1"/>
  <c r="AF877" i="1"/>
  <c r="AG877" i="1" s="1"/>
  <c r="AF878" i="1"/>
  <c r="AG878" i="1" s="1"/>
  <c r="AF879" i="1"/>
  <c r="AG879" i="1" s="1"/>
  <c r="AF880" i="1"/>
  <c r="AG880" i="1" s="1"/>
  <c r="AF881" i="1"/>
  <c r="AG881" i="1" s="1"/>
  <c r="AF882" i="1"/>
  <c r="AG882" i="1" s="1"/>
  <c r="AF883" i="1"/>
  <c r="AG883" i="1" s="1"/>
  <c r="AF884" i="1"/>
  <c r="AG884" i="1" s="1"/>
  <c r="AF885" i="1"/>
  <c r="AG885" i="1" s="1"/>
  <c r="AF886" i="1"/>
  <c r="AG886" i="1" s="1"/>
  <c r="AF887" i="1"/>
  <c r="AG887" i="1" s="1"/>
  <c r="AF888" i="1"/>
  <c r="AG888" i="1" s="1"/>
  <c r="AF889" i="1"/>
  <c r="AG889" i="1" s="1"/>
  <c r="AF890" i="1"/>
  <c r="AG890" i="1" s="1"/>
  <c r="AF891" i="1"/>
  <c r="AG891" i="1" s="1"/>
  <c r="AF892" i="1"/>
  <c r="AG892" i="1" s="1"/>
  <c r="AF893" i="1"/>
  <c r="AG893" i="1" s="1"/>
  <c r="AF894" i="1"/>
  <c r="AG894" i="1" s="1"/>
  <c r="AF895" i="1"/>
  <c r="AG895" i="1" s="1"/>
  <c r="AF896" i="1"/>
  <c r="AG896" i="1" s="1"/>
  <c r="AF897" i="1"/>
  <c r="AG897" i="1" s="1"/>
  <c r="AF898" i="1"/>
  <c r="AG898" i="1" s="1"/>
  <c r="AF899" i="1"/>
  <c r="AG899" i="1" s="1"/>
  <c r="AF900" i="1"/>
  <c r="AG900" i="1" s="1"/>
  <c r="AF901" i="1"/>
  <c r="AG901" i="1" s="1"/>
  <c r="AF902" i="1"/>
  <c r="AG902" i="1" s="1"/>
  <c r="AF903" i="1"/>
  <c r="AG903" i="1" s="1"/>
  <c r="AF904" i="1"/>
  <c r="AG904" i="1" s="1"/>
  <c r="AF905" i="1"/>
  <c r="AG905" i="1" s="1"/>
  <c r="AF906" i="1"/>
  <c r="AG906" i="1" s="1"/>
  <c r="AF907" i="1"/>
  <c r="AG907" i="1" s="1"/>
  <c r="AF908" i="1"/>
  <c r="AG908" i="1" s="1"/>
  <c r="AF909" i="1"/>
  <c r="AG909" i="1" s="1"/>
  <c r="AF910" i="1"/>
  <c r="AG910" i="1" s="1"/>
  <c r="AF911" i="1"/>
  <c r="AG911" i="1" s="1"/>
  <c r="AF912" i="1"/>
  <c r="AG912" i="1" s="1"/>
  <c r="AF913" i="1"/>
  <c r="AG913" i="1" s="1"/>
  <c r="AF914" i="1"/>
  <c r="AG914" i="1" s="1"/>
  <c r="AF915" i="1"/>
  <c r="AG915" i="1" s="1"/>
  <c r="AF916" i="1"/>
  <c r="AG916" i="1" s="1"/>
  <c r="AF917" i="1"/>
  <c r="AG917" i="1" s="1"/>
  <c r="AF918" i="1"/>
  <c r="AG918" i="1" s="1"/>
  <c r="AF919" i="1"/>
  <c r="AG919" i="1" s="1"/>
  <c r="AF920" i="1"/>
  <c r="AG920" i="1" s="1"/>
  <c r="AF921" i="1"/>
  <c r="AG921" i="1" s="1"/>
  <c r="AF922" i="1"/>
  <c r="AG922" i="1" s="1"/>
  <c r="AF923" i="1"/>
  <c r="AG923" i="1" s="1"/>
  <c r="AF924" i="1"/>
  <c r="AG924" i="1" s="1"/>
  <c r="AF925" i="1"/>
  <c r="AG925" i="1" s="1"/>
  <c r="AF926" i="1"/>
  <c r="AG926" i="1" s="1"/>
  <c r="AF927" i="1"/>
  <c r="AG927" i="1" s="1"/>
  <c r="AF928" i="1"/>
  <c r="AG928" i="1" s="1"/>
  <c r="AF929" i="1"/>
  <c r="AG929" i="1" s="1"/>
  <c r="AF930" i="1"/>
  <c r="AG930" i="1" s="1"/>
  <c r="AF931" i="1"/>
  <c r="AG931" i="1" s="1"/>
  <c r="AF932" i="1"/>
  <c r="AG932" i="1" s="1"/>
  <c r="AF933" i="1"/>
  <c r="AG933" i="1" s="1"/>
  <c r="AF934" i="1"/>
  <c r="AG934" i="1" s="1"/>
  <c r="AF935" i="1"/>
  <c r="AG935" i="1" s="1"/>
  <c r="AF936" i="1"/>
  <c r="AG936" i="1" s="1"/>
  <c r="AF937" i="1"/>
  <c r="AG937" i="1" s="1"/>
  <c r="AF938" i="1"/>
  <c r="AG938" i="1" s="1"/>
  <c r="AF939" i="1"/>
  <c r="AG939" i="1" s="1"/>
  <c r="AF940" i="1"/>
  <c r="AG940" i="1" s="1"/>
  <c r="AF941" i="1"/>
  <c r="AG941" i="1" s="1"/>
  <c r="AF942" i="1"/>
  <c r="AG942" i="1" s="1"/>
  <c r="AF943" i="1"/>
  <c r="AG943" i="1" s="1"/>
  <c r="AF944" i="1"/>
  <c r="AG944" i="1" s="1"/>
  <c r="AF945" i="1"/>
  <c r="AG945" i="1" s="1"/>
  <c r="AF946" i="1"/>
  <c r="AG946" i="1" s="1"/>
  <c r="AF947" i="1"/>
  <c r="AG947" i="1" s="1"/>
  <c r="AF948" i="1"/>
  <c r="AG948" i="1" s="1"/>
  <c r="AF949" i="1"/>
  <c r="AG949" i="1" s="1"/>
  <c r="AF950" i="1"/>
  <c r="AG950" i="1" s="1"/>
  <c r="AF951" i="1"/>
  <c r="AG951" i="1" s="1"/>
  <c r="AF952" i="1"/>
  <c r="AG952" i="1" s="1"/>
  <c r="AF953" i="1"/>
  <c r="AG953" i="1" s="1"/>
  <c r="AF954" i="1"/>
  <c r="AG954" i="1" s="1"/>
  <c r="AF955" i="1"/>
  <c r="AG955" i="1" s="1"/>
  <c r="AF956" i="1"/>
  <c r="AG956" i="1" s="1"/>
  <c r="AF957" i="1"/>
  <c r="AG957" i="1" s="1"/>
  <c r="AF958" i="1"/>
  <c r="AG958" i="1" s="1"/>
  <c r="AF959" i="1"/>
  <c r="AG959" i="1" s="1"/>
  <c r="AF960" i="1"/>
  <c r="AG960" i="1" s="1"/>
  <c r="AF961" i="1"/>
  <c r="AG961" i="1" s="1"/>
  <c r="AF962" i="1"/>
  <c r="AG962" i="1" s="1"/>
  <c r="AF963" i="1"/>
  <c r="AG963" i="1" s="1"/>
  <c r="AF964" i="1"/>
  <c r="AG964" i="1" s="1"/>
  <c r="AF965" i="1"/>
  <c r="AG965" i="1" s="1"/>
  <c r="AF966" i="1"/>
  <c r="AG966" i="1" s="1"/>
  <c r="AF967" i="1"/>
  <c r="AG967" i="1" s="1"/>
  <c r="AF968" i="1"/>
  <c r="AG968" i="1" s="1"/>
  <c r="AF969" i="1"/>
  <c r="AG969" i="1" s="1"/>
  <c r="AF970" i="1"/>
  <c r="AG970" i="1" s="1"/>
  <c r="AF971" i="1"/>
  <c r="AG971" i="1" s="1"/>
  <c r="AF972" i="1"/>
  <c r="AG972" i="1" s="1"/>
  <c r="AF973" i="1"/>
  <c r="AG973" i="1" s="1"/>
  <c r="AF974" i="1"/>
  <c r="AG974" i="1" s="1"/>
  <c r="AF975" i="1"/>
  <c r="AG975" i="1" s="1"/>
  <c r="AF976" i="1"/>
  <c r="AG976" i="1" s="1"/>
  <c r="AF977" i="1"/>
  <c r="AG977" i="1" s="1"/>
  <c r="AF978" i="1"/>
  <c r="AG978" i="1" s="1"/>
  <c r="AF979" i="1"/>
  <c r="AG979" i="1" s="1"/>
  <c r="AF980" i="1"/>
  <c r="AG980" i="1" s="1"/>
  <c r="AF981" i="1"/>
  <c r="AG981" i="1" s="1"/>
  <c r="AF982" i="1"/>
  <c r="AG982" i="1" s="1"/>
  <c r="AF983" i="1"/>
  <c r="AG983" i="1" s="1"/>
  <c r="AF984" i="1"/>
  <c r="AG984" i="1" s="1"/>
  <c r="AF985" i="1"/>
  <c r="AG985" i="1" s="1"/>
  <c r="AF986" i="1"/>
  <c r="AG986" i="1" s="1"/>
  <c r="AF987" i="1"/>
  <c r="AG987" i="1" s="1"/>
  <c r="AF988" i="1"/>
  <c r="AG988" i="1" s="1"/>
  <c r="AF989" i="1"/>
  <c r="AG989" i="1" s="1"/>
  <c r="AF990" i="1"/>
  <c r="AG990" i="1" s="1"/>
  <c r="AF991" i="1"/>
  <c r="AG991" i="1" s="1"/>
  <c r="AF992" i="1"/>
  <c r="AG992" i="1" s="1"/>
  <c r="AF993" i="1"/>
  <c r="AG993" i="1" s="1"/>
  <c r="AF994" i="1"/>
  <c r="AG994" i="1" s="1"/>
  <c r="AF995" i="1"/>
  <c r="AG995" i="1" s="1"/>
  <c r="AF996" i="1"/>
  <c r="AG996" i="1" s="1"/>
  <c r="AF997" i="1"/>
  <c r="AG997" i="1" s="1"/>
  <c r="AF998" i="1"/>
  <c r="AG998" i="1" s="1"/>
  <c r="AF999" i="1"/>
  <c r="AG999" i="1" s="1"/>
  <c r="AF1000" i="1"/>
  <c r="AG1000" i="1" s="1"/>
  <c r="AF1001" i="1"/>
  <c r="AG1001" i="1" s="1"/>
  <c r="AF1002" i="1"/>
  <c r="AG1002" i="1" s="1"/>
  <c r="AF3" i="1"/>
  <c r="AG3" i="1" s="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3" i="1"/>
  <c r="DH6" i="8" l="1"/>
  <c r="DI5" i="8"/>
  <c r="AM30" i="1"/>
  <c r="AM31" i="1" s="1"/>
  <c r="AI8" i="1"/>
  <c r="IE20" i="1"/>
  <c r="IB19" i="1"/>
  <c r="IB17" i="1"/>
  <c r="IB15" i="1"/>
  <c r="IB10" i="1"/>
  <c r="IB9" i="1"/>
  <c r="IB11" i="1"/>
  <c r="IB12" i="1"/>
  <c r="IB18" i="1"/>
  <c r="IB14" i="1"/>
  <c r="IA18" i="1"/>
  <c r="IB13" i="1"/>
  <c r="IC20" i="1"/>
  <c r="IB16" i="1"/>
  <c r="IA17" i="1"/>
  <c r="IA16" i="1"/>
  <c r="IA13" i="1"/>
  <c r="IA12" i="1"/>
  <c r="IA19" i="1"/>
  <c r="IA15" i="1"/>
  <c r="IA14" i="1"/>
  <c r="IA10" i="1"/>
  <c r="IA11" i="1"/>
  <c r="IA9"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3" i="1"/>
  <c r="AA1002" i="1"/>
  <c r="AA1001" i="1"/>
  <c r="AA1000" i="1"/>
  <c r="AA999" i="1"/>
  <c r="AA998" i="1"/>
  <c r="AA997" i="1"/>
  <c r="AA996" i="1"/>
  <c r="AA995" i="1"/>
  <c r="AA994" i="1"/>
  <c r="AA993" i="1"/>
  <c r="AA992" i="1"/>
  <c r="AA991" i="1"/>
  <c r="AA990" i="1"/>
  <c r="AA989" i="1"/>
  <c r="AA988" i="1"/>
  <c r="AA987" i="1"/>
  <c r="AA986" i="1"/>
  <c r="AA985" i="1"/>
  <c r="AA984" i="1"/>
  <c r="AA983" i="1"/>
  <c r="AA982" i="1"/>
  <c r="AA980" i="1"/>
  <c r="AA979" i="1"/>
  <c r="AA978" i="1"/>
  <c r="AA977" i="1"/>
  <c r="AD977" i="1" s="1"/>
  <c r="AA975" i="1"/>
  <c r="AA974" i="1"/>
  <c r="AA973" i="1"/>
  <c r="AA972" i="1"/>
  <c r="AA971" i="1"/>
  <c r="AA970" i="1"/>
  <c r="AA969" i="1"/>
  <c r="AA968" i="1"/>
  <c r="AA967" i="1"/>
  <c r="AA966" i="1"/>
  <c r="AA965" i="1"/>
  <c r="AA962" i="1"/>
  <c r="AA961" i="1"/>
  <c r="AA960" i="1"/>
  <c r="AA959" i="1"/>
  <c r="AA958" i="1"/>
  <c r="AA957" i="1"/>
  <c r="AA956" i="1"/>
  <c r="AA955" i="1"/>
  <c r="AA954" i="1"/>
  <c r="AA952" i="1"/>
  <c r="AA951" i="1"/>
  <c r="AD951" i="1" s="1"/>
  <c r="AA950" i="1"/>
  <c r="AA949" i="1"/>
  <c r="AD949" i="1" s="1"/>
  <c r="AA948" i="1"/>
  <c r="AA947" i="1"/>
  <c r="AA946" i="1"/>
  <c r="AA945" i="1"/>
  <c r="AD945" i="1" s="1"/>
  <c r="AA944" i="1"/>
  <c r="AA943" i="1"/>
  <c r="AA942" i="1"/>
  <c r="AA941" i="1"/>
  <c r="AD941" i="1" s="1"/>
  <c r="AA940" i="1"/>
  <c r="AA938" i="1"/>
  <c r="AA937" i="1"/>
  <c r="AA936" i="1"/>
  <c r="AA935" i="1"/>
  <c r="AA934" i="1"/>
  <c r="AA933" i="1"/>
  <c r="AA932" i="1"/>
  <c r="AA931" i="1"/>
  <c r="AA930" i="1"/>
  <c r="AA929" i="1"/>
  <c r="AA928" i="1"/>
  <c r="AA927" i="1"/>
  <c r="AA926" i="1"/>
  <c r="AA925" i="1"/>
  <c r="AA924" i="1"/>
  <c r="AA923" i="1"/>
  <c r="AA922" i="1"/>
  <c r="AA921" i="1"/>
  <c r="AA920" i="1"/>
  <c r="AA919" i="1"/>
  <c r="AA917" i="1"/>
  <c r="AA916" i="1"/>
  <c r="AA915" i="1"/>
  <c r="AA914" i="1"/>
  <c r="AD914" i="1" s="1"/>
  <c r="AA913" i="1"/>
  <c r="AA912" i="1"/>
  <c r="AA911" i="1"/>
  <c r="AD911" i="1" s="1"/>
  <c r="AA910" i="1"/>
  <c r="AD910" i="1" s="1"/>
  <c r="AA909" i="1"/>
  <c r="AA907" i="1"/>
  <c r="AA906" i="1"/>
  <c r="AA905"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61" i="1"/>
  <c r="AA860" i="1"/>
  <c r="AA859" i="1"/>
  <c r="AA858" i="1"/>
  <c r="AA857" i="1"/>
  <c r="AA856" i="1"/>
  <c r="AA855" i="1"/>
  <c r="AA853" i="1"/>
  <c r="AD853" i="1" s="1"/>
  <c r="AA852" i="1"/>
  <c r="AA851" i="1"/>
  <c r="AA850" i="1"/>
  <c r="AA849" i="1"/>
  <c r="AD849" i="1" s="1"/>
  <c r="AA848" i="1"/>
  <c r="AA847" i="1"/>
  <c r="AD847" i="1" s="1"/>
  <c r="AA846" i="1"/>
  <c r="AA845" i="1"/>
  <c r="AD845" i="1" s="1"/>
  <c r="AA844" i="1"/>
  <c r="AA843" i="1"/>
  <c r="AD843" i="1" s="1"/>
  <c r="AA842" i="1"/>
  <c r="AA841" i="1"/>
  <c r="AD841" i="1" s="1"/>
  <c r="AA840" i="1"/>
  <c r="AA839" i="1"/>
  <c r="AA838" i="1"/>
  <c r="AA837" i="1"/>
  <c r="AD837" i="1" s="1"/>
  <c r="AA836" i="1"/>
  <c r="AA835" i="1"/>
  <c r="AD835" i="1" s="1"/>
  <c r="AA834" i="1"/>
  <c r="AA833" i="1"/>
  <c r="AD833" i="1" s="1"/>
  <c r="AA832" i="1"/>
  <c r="AA831" i="1"/>
  <c r="AD831" i="1" s="1"/>
  <c r="AA830" i="1"/>
  <c r="AA829" i="1"/>
  <c r="AD829" i="1" s="1"/>
  <c r="AA828" i="1"/>
  <c r="AA827" i="1"/>
  <c r="AD827" i="1" s="1"/>
  <c r="AA826" i="1"/>
  <c r="AA825" i="1"/>
  <c r="AD825" i="1" s="1"/>
  <c r="AA824" i="1"/>
  <c r="AA822" i="1"/>
  <c r="AA821" i="1"/>
  <c r="AA820" i="1"/>
  <c r="AA819" i="1"/>
  <c r="AA818" i="1"/>
  <c r="AA817" i="1"/>
  <c r="AA816" i="1"/>
  <c r="AA813" i="1"/>
  <c r="AA812" i="1"/>
  <c r="AA811" i="1"/>
  <c r="AA810" i="1"/>
  <c r="AA809" i="1"/>
  <c r="AA808" i="1"/>
  <c r="AA807" i="1"/>
  <c r="AA806" i="1"/>
  <c r="AA805" i="1"/>
  <c r="AA804" i="1"/>
  <c r="AA803" i="1"/>
  <c r="AA802" i="1"/>
  <c r="AA801" i="1"/>
  <c r="AA800" i="1"/>
  <c r="AA799" i="1"/>
  <c r="AA798" i="1"/>
  <c r="AA797" i="1"/>
  <c r="AA796" i="1"/>
  <c r="AA794" i="1"/>
  <c r="AA793" i="1"/>
  <c r="AD793" i="1" s="1"/>
  <c r="AA792" i="1"/>
  <c r="AA790" i="1"/>
  <c r="AA789" i="1"/>
  <c r="AA788" i="1"/>
  <c r="AA787" i="1"/>
  <c r="AA786" i="1"/>
  <c r="AA785" i="1"/>
  <c r="AA784" i="1"/>
  <c r="AA783" i="1"/>
  <c r="AA782" i="1"/>
  <c r="AA781" i="1"/>
  <c r="AA780" i="1"/>
  <c r="AA779" i="1"/>
  <c r="AA778" i="1"/>
  <c r="AA777" i="1"/>
  <c r="AA776" i="1"/>
  <c r="AA775" i="1"/>
  <c r="AA774" i="1"/>
  <c r="AA773" i="1"/>
  <c r="AA772" i="1"/>
  <c r="AA771" i="1"/>
  <c r="AA770" i="1"/>
  <c r="AA769" i="1"/>
  <c r="AA768" i="1"/>
  <c r="AA767" i="1"/>
  <c r="AA766" i="1"/>
  <c r="AA765" i="1"/>
  <c r="AA764" i="1"/>
  <c r="AA763" i="1"/>
  <c r="AA762" i="1"/>
  <c r="AA761" i="1"/>
  <c r="AA760" i="1"/>
  <c r="AA759" i="1"/>
  <c r="AA758" i="1"/>
  <c r="AA757" i="1"/>
  <c r="AA756" i="1"/>
  <c r="AA755" i="1"/>
  <c r="AA754" i="1"/>
  <c r="AA752" i="1"/>
  <c r="AA751" i="1"/>
  <c r="AD751" i="1" s="1"/>
  <c r="AA750" i="1"/>
  <c r="AD750" i="1" s="1"/>
  <c r="AA749" i="1"/>
  <c r="AA748" i="1"/>
  <c r="AA747" i="1"/>
  <c r="AA745" i="1"/>
  <c r="AA744" i="1"/>
  <c r="AA743" i="1"/>
  <c r="AA742" i="1"/>
  <c r="AA741" i="1"/>
  <c r="AA740" i="1"/>
  <c r="AA739" i="1"/>
  <c r="AA738" i="1"/>
  <c r="AA737" i="1"/>
  <c r="AA736" i="1"/>
  <c r="AA735" i="1"/>
  <c r="AA734" i="1"/>
  <c r="AA733" i="1"/>
  <c r="AA732" i="1"/>
  <c r="AA731" i="1"/>
  <c r="AA730" i="1"/>
  <c r="AA729" i="1"/>
  <c r="AA728" i="1"/>
  <c r="AA727" i="1"/>
  <c r="AA726" i="1"/>
  <c r="AA725" i="1"/>
  <c r="AA724" i="1"/>
  <c r="AA723" i="1"/>
  <c r="AA722" i="1"/>
  <c r="AA721" i="1"/>
  <c r="AA720" i="1"/>
  <c r="AA719" i="1"/>
  <c r="AA717" i="1"/>
  <c r="AD717" i="1" s="1"/>
  <c r="AA716" i="1"/>
  <c r="AA715" i="1"/>
  <c r="AD715" i="1" s="1"/>
  <c r="AA714" i="1"/>
  <c r="AA713" i="1"/>
  <c r="AD713" i="1" s="1"/>
  <c r="AA712" i="1"/>
  <c r="AA711" i="1"/>
  <c r="AA710" i="1"/>
  <c r="AA709" i="1"/>
  <c r="AD709" i="1" s="1"/>
  <c r="AA708" i="1"/>
  <c r="AA707" i="1"/>
  <c r="AD707" i="1" s="1"/>
  <c r="AA706" i="1"/>
  <c r="AA705" i="1"/>
  <c r="AD705" i="1" s="1"/>
  <c r="AA703" i="1"/>
  <c r="AA702" i="1"/>
  <c r="AA701" i="1"/>
  <c r="AA700" i="1"/>
  <c r="AA699" i="1"/>
  <c r="AA698" i="1"/>
  <c r="AA697" i="1"/>
  <c r="AA696" i="1"/>
  <c r="AA695" i="1"/>
  <c r="AA694" i="1"/>
  <c r="AA693" i="1"/>
  <c r="AA692" i="1"/>
  <c r="AA691" i="1"/>
  <c r="AA690" i="1"/>
  <c r="AA689" i="1"/>
  <c r="AA687" i="1"/>
  <c r="AD687" i="1" s="1"/>
  <c r="AA686" i="1"/>
  <c r="AD686" i="1" s="1"/>
  <c r="AA685" i="1"/>
  <c r="AA684" i="1"/>
  <c r="AA683" i="1"/>
  <c r="AA682" i="1"/>
  <c r="AD682" i="1" s="1"/>
  <c r="AA681" i="1"/>
  <c r="AA680" i="1"/>
  <c r="AA679" i="1"/>
  <c r="AA678" i="1"/>
  <c r="AD678" i="1" s="1"/>
  <c r="AA677" i="1"/>
  <c r="AA676" i="1"/>
  <c r="AA675" i="1"/>
  <c r="AA674" i="1"/>
  <c r="AD674" i="1" s="1"/>
  <c r="AA673" i="1"/>
  <c r="AA672" i="1"/>
  <c r="AA671" i="1"/>
  <c r="AA670" i="1"/>
  <c r="AD670" i="1" s="1"/>
  <c r="AA669" i="1"/>
  <c r="AA668" i="1"/>
  <c r="AA667" i="1"/>
  <c r="AD667" i="1" s="1"/>
  <c r="AA666" i="1"/>
  <c r="AD666" i="1" s="1"/>
  <c r="AA665" i="1"/>
  <c r="AA664" i="1"/>
  <c r="AA663" i="1"/>
  <c r="AA662" i="1"/>
  <c r="AD662" i="1" s="1"/>
  <c r="AA661" i="1"/>
  <c r="AA660" i="1"/>
  <c r="AA659" i="1"/>
  <c r="AA658" i="1"/>
  <c r="AD658" i="1" s="1"/>
  <c r="AA657" i="1"/>
  <c r="AA656" i="1"/>
  <c r="AA655" i="1"/>
  <c r="AD655" i="1" s="1"/>
  <c r="AA654" i="1"/>
  <c r="AD654" i="1" s="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4" i="1"/>
  <c r="AA623" i="1"/>
  <c r="AD623" i="1" s="1"/>
  <c r="AA622" i="1"/>
  <c r="AA621" i="1"/>
  <c r="AD621" i="1" s="1"/>
  <c r="AA620" i="1"/>
  <c r="AA619" i="1"/>
  <c r="AD619" i="1" s="1"/>
  <c r="AA618" i="1"/>
  <c r="AA617" i="1"/>
  <c r="AD617" i="1" s="1"/>
  <c r="AA616" i="1"/>
  <c r="AA615" i="1"/>
  <c r="AD615" i="1" s="1"/>
  <c r="AA614" i="1"/>
  <c r="AA613" i="1"/>
  <c r="AD613" i="1" s="1"/>
  <c r="AA612" i="1"/>
  <c r="AA611" i="1"/>
  <c r="AD611" i="1" s="1"/>
  <c r="AA610" i="1"/>
  <c r="AA609" i="1"/>
  <c r="AD609" i="1" s="1"/>
  <c r="AA608" i="1"/>
  <c r="AA607" i="1"/>
  <c r="AD607" i="1" s="1"/>
  <c r="AA606" i="1"/>
  <c r="AA605" i="1"/>
  <c r="AD605" i="1" s="1"/>
  <c r="AA604" i="1"/>
  <c r="AA603" i="1"/>
  <c r="AD603" i="1" s="1"/>
  <c r="AA602" i="1"/>
  <c r="AA601" i="1"/>
  <c r="AD601" i="1" s="1"/>
  <c r="AA600" i="1"/>
  <c r="AA599" i="1"/>
  <c r="AD599" i="1" s="1"/>
  <c r="AA598" i="1"/>
  <c r="AA597" i="1"/>
  <c r="AD597" i="1" s="1"/>
  <c r="AA596" i="1"/>
  <c r="AA595" i="1"/>
  <c r="AD595" i="1" s="1"/>
  <c r="AA594" i="1"/>
  <c r="AA593" i="1"/>
  <c r="AD593" i="1" s="1"/>
  <c r="AA592" i="1"/>
  <c r="AA591" i="1"/>
  <c r="AD591" i="1" s="1"/>
  <c r="AA590" i="1"/>
  <c r="AA589" i="1"/>
  <c r="AD589" i="1" s="1"/>
  <c r="AA588" i="1"/>
  <c r="AA587" i="1"/>
  <c r="AD587" i="1" s="1"/>
  <c r="AA586" i="1"/>
  <c r="AA585" i="1"/>
  <c r="AD585" i="1" s="1"/>
  <c r="AA584" i="1"/>
  <c r="AA583" i="1"/>
  <c r="AD583" i="1" s="1"/>
  <c r="AA582" i="1"/>
  <c r="AA581" i="1"/>
  <c r="AD581" i="1" s="1"/>
  <c r="AA580" i="1"/>
  <c r="AA579" i="1"/>
  <c r="AD579" i="1" s="1"/>
  <c r="AA578" i="1"/>
  <c r="AA577" i="1"/>
  <c r="AD577" i="1" s="1"/>
  <c r="AA576" i="1"/>
  <c r="AA575" i="1"/>
  <c r="AD575" i="1" s="1"/>
  <c r="AA574" i="1"/>
  <c r="AD574" i="1" s="1"/>
  <c r="AA573" i="1"/>
  <c r="AD573" i="1" s="1"/>
  <c r="AA572" i="1"/>
  <c r="AA571" i="1"/>
  <c r="AD571" i="1" s="1"/>
  <c r="AA570" i="1"/>
  <c r="AA569" i="1"/>
  <c r="AD569" i="1" s="1"/>
  <c r="AA568" i="1"/>
  <c r="AA567" i="1"/>
  <c r="AD567" i="1" s="1"/>
  <c r="AA566" i="1"/>
  <c r="AA565" i="1"/>
  <c r="AD565" i="1" s="1"/>
  <c r="AA564" i="1"/>
  <c r="AA563" i="1"/>
  <c r="AD563" i="1" s="1"/>
  <c r="AA562" i="1"/>
  <c r="AA561" i="1"/>
  <c r="AD561" i="1" s="1"/>
  <c r="AA560" i="1"/>
  <c r="AA559" i="1"/>
  <c r="AD559" i="1" s="1"/>
  <c r="AA558" i="1"/>
  <c r="AA557" i="1"/>
  <c r="AD557" i="1" s="1"/>
  <c r="AA556" i="1"/>
  <c r="AA555" i="1"/>
  <c r="AD555" i="1" s="1"/>
  <c r="AA554" i="1"/>
  <c r="AA553" i="1"/>
  <c r="AD553" i="1" s="1"/>
  <c r="AA552" i="1"/>
  <c r="AA551" i="1"/>
  <c r="AD551" i="1" s="1"/>
  <c r="AA550" i="1"/>
  <c r="AA549" i="1"/>
  <c r="AD549" i="1" s="1"/>
  <c r="AA548" i="1"/>
  <c r="AA547" i="1"/>
  <c r="AD547" i="1" s="1"/>
  <c r="AA546" i="1"/>
  <c r="AA545" i="1"/>
  <c r="AD545" i="1" s="1"/>
  <c r="AA543" i="1"/>
  <c r="AA541" i="1"/>
  <c r="AA540" i="1"/>
  <c r="AA539" i="1"/>
  <c r="AD539" i="1" s="1"/>
  <c r="AA538" i="1"/>
  <c r="AD538" i="1" s="1"/>
  <c r="AA537" i="1"/>
  <c r="AA536" i="1"/>
  <c r="AA535" i="1"/>
  <c r="AA534" i="1"/>
  <c r="AD534" i="1" s="1"/>
  <c r="AA533" i="1"/>
  <c r="AA532" i="1"/>
  <c r="AA531" i="1"/>
  <c r="AA530" i="1"/>
  <c r="AD530" i="1" s="1"/>
  <c r="AA529" i="1"/>
  <c r="AA528" i="1"/>
  <c r="AA527" i="1"/>
  <c r="AD527" i="1" s="1"/>
  <c r="AA526" i="1"/>
  <c r="AD526" i="1" s="1"/>
  <c r="AA525" i="1"/>
  <c r="AA524" i="1"/>
  <c r="AA523" i="1"/>
  <c r="AA522" i="1"/>
  <c r="AD522" i="1" s="1"/>
  <c r="AA521" i="1"/>
  <c r="AA520" i="1"/>
  <c r="AA519" i="1"/>
  <c r="AD519" i="1" s="1"/>
  <c r="AA518" i="1"/>
  <c r="AD518" i="1" s="1"/>
  <c r="AA517" i="1"/>
  <c r="AA516" i="1"/>
  <c r="AA515" i="1"/>
  <c r="AA514" i="1"/>
  <c r="AD514" i="1" s="1"/>
  <c r="AA513" i="1"/>
  <c r="AA512" i="1"/>
  <c r="AA511" i="1"/>
  <c r="AA510" i="1"/>
  <c r="AD510" i="1" s="1"/>
  <c r="AA509" i="1"/>
  <c r="AA508" i="1"/>
  <c r="AA507" i="1"/>
  <c r="AD507" i="1" s="1"/>
  <c r="AA506" i="1"/>
  <c r="AD506" i="1" s="1"/>
  <c r="AA505" i="1"/>
  <c r="AA504" i="1"/>
  <c r="AA503" i="1"/>
  <c r="AA502" i="1"/>
  <c r="AD502" i="1" s="1"/>
  <c r="AA501" i="1"/>
  <c r="AA500" i="1"/>
  <c r="AA499" i="1"/>
  <c r="AD499" i="1" s="1"/>
  <c r="AA498" i="1"/>
  <c r="AD498" i="1" s="1"/>
  <c r="AA497" i="1"/>
  <c r="AA496" i="1"/>
  <c r="AA495" i="1"/>
  <c r="AD495" i="1" s="1"/>
  <c r="AA494" i="1"/>
  <c r="AD494" i="1" s="1"/>
  <c r="AA493" i="1"/>
  <c r="AA492" i="1"/>
  <c r="AA491" i="1"/>
  <c r="AA490" i="1"/>
  <c r="AD490" i="1" s="1"/>
  <c r="AA489" i="1"/>
  <c r="AA488" i="1"/>
  <c r="AA487" i="1"/>
  <c r="AA486" i="1"/>
  <c r="AD486" i="1" s="1"/>
  <c r="AA485" i="1"/>
  <c r="AA484" i="1"/>
  <c r="AA483" i="1"/>
  <c r="AA482" i="1"/>
  <c r="AD482" i="1" s="1"/>
  <c r="AA481" i="1"/>
  <c r="AA480" i="1"/>
  <c r="AA479" i="1"/>
  <c r="AA477" i="1"/>
  <c r="AA476" i="1"/>
  <c r="AA475" i="1"/>
  <c r="AA474" i="1"/>
  <c r="AA473" i="1"/>
  <c r="AA472" i="1"/>
  <c r="AA471" i="1"/>
  <c r="AA470" i="1"/>
  <c r="AA469" i="1"/>
  <c r="AA468" i="1"/>
  <c r="AA467" i="1"/>
  <c r="AA466" i="1"/>
  <c r="AA465" i="1"/>
  <c r="AA464" i="1"/>
  <c r="AA463" i="1"/>
  <c r="AA462" i="1"/>
  <c r="AA461" i="1"/>
  <c r="AA459" i="1"/>
  <c r="AD459" i="1" s="1"/>
  <c r="AA458" i="1"/>
  <c r="AA457" i="1"/>
  <c r="AD457" i="1" s="1"/>
  <c r="AA456" i="1"/>
  <c r="AA455" i="1"/>
  <c r="AD455" i="1" s="1"/>
  <c r="AA454" i="1"/>
  <c r="AA452" i="1"/>
  <c r="AA451" i="1"/>
  <c r="AA449" i="1"/>
  <c r="AA448" i="1"/>
  <c r="AA447" i="1"/>
  <c r="AA445" i="1"/>
  <c r="AA443" i="1"/>
  <c r="AD443" i="1" s="1"/>
  <c r="AA442" i="1"/>
  <c r="AA441" i="1"/>
  <c r="AD441" i="1" s="1"/>
  <c r="AA440" i="1"/>
  <c r="AA439" i="1"/>
  <c r="AD439" i="1" s="1"/>
  <c r="AA438" i="1"/>
  <c r="AA436" i="1"/>
  <c r="AA435" i="1"/>
  <c r="AA434" i="1"/>
  <c r="AA433" i="1"/>
  <c r="AA432" i="1"/>
  <c r="AA431" i="1"/>
  <c r="AA430" i="1"/>
  <c r="AA429" i="1"/>
  <c r="AA428" i="1"/>
  <c r="AA427" i="1"/>
  <c r="AA425" i="1"/>
  <c r="AA424" i="1"/>
  <c r="AA423" i="1"/>
  <c r="AA422" i="1"/>
  <c r="AD422" i="1" s="1"/>
  <c r="AA421" i="1"/>
  <c r="AA419" i="1"/>
  <c r="AA418" i="1"/>
  <c r="AA417" i="1"/>
  <c r="AA416" i="1"/>
  <c r="AA415" i="1"/>
  <c r="AA414" i="1"/>
  <c r="AA413" i="1"/>
  <c r="AA412" i="1"/>
  <c r="AA411" i="1"/>
  <c r="AA410" i="1"/>
  <c r="AA409" i="1"/>
  <c r="AA408" i="1"/>
  <c r="AA407" i="1"/>
  <c r="AA406" i="1"/>
  <c r="AA405" i="1"/>
  <c r="AA404" i="1"/>
  <c r="AA403" i="1"/>
  <c r="AA401" i="1"/>
  <c r="AD401" i="1" s="1"/>
  <c r="AA400" i="1"/>
  <c r="AA399" i="1"/>
  <c r="AD399" i="1" s="1"/>
  <c r="AA398" i="1"/>
  <c r="AA397" i="1"/>
  <c r="AD397" i="1" s="1"/>
  <c r="AA396" i="1"/>
  <c r="AA395" i="1"/>
  <c r="AD395" i="1" s="1"/>
  <c r="AA394" i="1"/>
  <c r="AA393" i="1"/>
  <c r="AD393" i="1" s="1"/>
  <c r="AA392" i="1"/>
  <c r="AA391" i="1"/>
  <c r="AD391" i="1" s="1"/>
  <c r="AA390" i="1"/>
  <c r="AA389" i="1"/>
  <c r="AD389" i="1" s="1"/>
  <c r="AA388" i="1"/>
  <c r="AA387" i="1"/>
  <c r="AD387" i="1" s="1"/>
  <c r="AA386" i="1"/>
  <c r="AA385" i="1"/>
  <c r="AD385" i="1" s="1"/>
  <c r="AA381" i="1"/>
  <c r="AA380" i="1"/>
  <c r="AA379" i="1"/>
  <c r="AA377" i="1"/>
  <c r="AD377" i="1" s="1"/>
  <c r="AA376" i="1"/>
  <c r="AA375" i="1"/>
  <c r="AD375" i="1" s="1"/>
  <c r="AA374" i="1"/>
  <c r="AA373" i="1"/>
  <c r="AD373" i="1" s="1"/>
  <c r="AA372" i="1"/>
  <c r="AA371" i="1"/>
  <c r="AD371" i="1" s="1"/>
  <c r="AA370" i="1"/>
  <c r="AA369" i="1"/>
  <c r="AD369" i="1" s="1"/>
  <c r="AA368" i="1"/>
  <c r="AA367" i="1"/>
  <c r="AD367" i="1" s="1"/>
  <c r="AA366" i="1"/>
  <c r="AA365" i="1"/>
  <c r="AD365" i="1" s="1"/>
  <c r="AA364" i="1"/>
  <c r="AA363" i="1"/>
  <c r="AD363" i="1" s="1"/>
  <c r="AA362" i="1"/>
  <c r="AA361" i="1"/>
  <c r="AD361" i="1" s="1"/>
  <c r="AA360" i="1"/>
  <c r="AA359" i="1"/>
  <c r="AD359" i="1" s="1"/>
  <c r="AA358" i="1"/>
  <c r="AA357" i="1"/>
  <c r="AD357" i="1" s="1"/>
  <c r="AA355" i="1"/>
  <c r="AA354" i="1"/>
  <c r="AA353" i="1"/>
  <c r="AA352" i="1"/>
  <c r="AA351" i="1"/>
  <c r="AA349" i="1"/>
  <c r="AA348" i="1"/>
  <c r="AA347" i="1"/>
  <c r="AD347" i="1" s="1"/>
  <c r="AA346" i="1"/>
  <c r="AD346" i="1" s="1"/>
  <c r="AA345" i="1"/>
  <c r="AA344" i="1"/>
  <c r="AA343" i="1"/>
  <c r="AA341" i="1"/>
  <c r="AA340" i="1"/>
  <c r="AA339" i="1"/>
  <c r="AA338" i="1"/>
  <c r="AA337" i="1"/>
  <c r="AA334" i="1"/>
  <c r="AA333" i="1"/>
  <c r="AA332" i="1"/>
  <c r="AA331" i="1"/>
  <c r="AA330" i="1"/>
  <c r="AA329" i="1"/>
  <c r="AA328" i="1"/>
  <c r="AA327" i="1"/>
  <c r="AA326" i="1"/>
  <c r="AA325" i="1"/>
  <c r="AA324" i="1"/>
  <c r="AA323" i="1"/>
  <c r="AA322" i="1"/>
  <c r="AA321" i="1"/>
  <c r="AA320" i="1"/>
  <c r="AA319" i="1"/>
  <c r="AA318" i="1"/>
  <c r="AA317" i="1"/>
  <c r="AA315" i="1"/>
  <c r="AD315" i="1" s="1"/>
  <c r="AA314" i="1"/>
  <c r="AD314" i="1" s="1"/>
  <c r="AA313" i="1"/>
  <c r="AA312" i="1"/>
  <c r="AA311" i="1"/>
  <c r="AA310" i="1"/>
  <c r="AD310" i="1" s="1"/>
  <c r="AA309" i="1"/>
  <c r="AA308" i="1"/>
  <c r="AA306" i="1"/>
  <c r="AA304" i="1"/>
  <c r="AA301" i="1"/>
  <c r="AA300" i="1"/>
  <c r="AA299" i="1"/>
  <c r="AA298" i="1"/>
  <c r="AD298" i="1" s="1"/>
  <c r="AA297" i="1"/>
  <c r="AA296" i="1"/>
  <c r="AA295" i="1"/>
  <c r="AA294" i="1"/>
  <c r="AD294" i="1" s="1"/>
  <c r="AA292" i="1"/>
  <c r="AA291" i="1"/>
  <c r="AA290" i="1"/>
  <c r="AA289" i="1"/>
  <c r="AA288" i="1"/>
  <c r="AA287" i="1"/>
  <c r="AA286" i="1"/>
  <c r="AA284" i="1"/>
  <c r="AA283" i="1"/>
  <c r="AD283" i="1" s="1"/>
  <c r="AA282" i="1"/>
  <c r="AA281" i="1"/>
  <c r="AD281" i="1" s="1"/>
  <c r="AA280" i="1"/>
  <c r="AA279" i="1"/>
  <c r="AD279" i="1" s="1"/>
  <c r="AA278" i="1"/>
  <c r="AA277" i="1"/>
  <c r="AD277" i="1" s="1"/>
  <c r="AA275" i="1"/>
  <c r="AA274" i="1"/>
  <c r="AA273" i="1"/>
  <c r="AA272" i="1"/>
  <c r="AA271" i="1"/>
  <c r="AA270" i="1"/>
  <c r="AA269" i="1"/>
  <c r="AA268" i="1"/>
  <c r="AA267" i="1"/>
  <c r="AA266" i="1"/>
  <c r="AA265" i="1"/>
  <c r="AA264" i="1"/>
  <c r="AA263" i="1"/>
  <c r="AA262" i="1"/>
  <c r="AA260" i="1"/>
  <c r="AA259" i="1"/>
  <c r="AA258" i="1"/>
  <c r="AD258" i="1" s="1"/>
  <c r="AA257" i="1"/>
  <c r="AA256" i="1"/>
  <c r="AA255" i="1"/>
  <c r="AA254" i="1"/>
  <c r="AD254" i="1" s="1"/>
  <c r="AA253" i="1"/>
  <c r="AA252" i="1"/>
  <c r="AA250" i="1"/>
  <c r="AA249" i="1"/>
  <c r="AA248" i="1"/>
  <c r="AA247" i="1"/>
  <c r="AA246" i="1"/>
  <c r="AA244" i="1"/>
  <c r="AA243" i="1"/>
  <c r="AD243" i="1" s="1"/>
  <c r="AA242" i="1"/>
  <c r="AA241" i="1"/>
  <c r="AD241" i="1" s="1"/>
  <c r="AA240" i="1"/>
  <c r="AA239" i="1"/>
  <c r="AD239" i="1" s="1"/>
  <c r="AA238" i="1"/>
  <c r="AA237" i="1"/>
  <c r="AD237" i="1" s="1"/>
  <c r="AA236" i="1"/>
  <c r="AA235" i="1"/>
  <c r="AD235" i="1" s="1"/>
  <c r="AA233" i="1"/>
  <c r="AA232" i="1"/>
  <c r="AA231" i="1"/>
  <c r="AA230" i="1"/>
  <c r="AA229" i="1"/>
  <c r="AA228" i="1"/>
  <c r="AA227" i="1"/>
  <c r="AA226" i="1"/>
  <c r="AA225" i="1"/>
  <c r="AA224" i="1"/>
  <c r="AA223" i="1"/>
  <c r="AA222" i="1"/>
  <c r="AA221" i="1"/>
  <c r="AA220" i="1"/>
  <c r="AA219" i="1"/>
  <c r="AA218" i="1"/>
  <c r="AA217" i="1"/>
  <c r="AA216" i="1"/>
  <c r="AA215" i="1"/>
  <c r="AA214" i="1"/>
  <c r="AA213" i="1"/>
  <c r="AA212" i="1"/>
  <c r="AA211" i="1"/>
  <c r="AA210" i="1"/>
  <c r="AA209" i="1"/>
  <c r="AA208" i="1"/>
  <c r="AA207" i="1"/>
  <c r="AA206" i="1"/>
  <c r="AA205" i="1"/>
  <c r="AA204" i="1"/>
  <c r="AA203" i="1"/>
  <c r="AA202" i="1"/>
  <c r="AA201" i="1"/>
  <c r="AA200" i="1"/>
  <c r="AA199" i="1"/>
  <c r="AA198" i="1"/>
  <c r="AA197" i="1"/>
  <c r="AA196" i="1"/>
  <c r="AA195" i="1"/>
  <c r="AA194" i="1"/>
  <c r="AA193" i="1"/>
  <c r="AA192" i="1"/>
  <c r="AA191" i="1"/>
  <c r="AA190" i="1"/>
  <c r="AA189" i="1"/>
  <c r="AA188" i="1"/>
  <c r="AA187" i="1"/>
  <c r="AA186" i="1"/>
  <c r="AA185" i="1"/>
  <c r="AA184" i="1"/>
  <c r="AA183" i="1"/>
  <c r="AA182" i="1"/>
  <c r="AA181" i="1"/>
  <c r="AA180" i="1"/>
  <c r="AA179" i="1"/>
  <c r="AA178" i="1"/>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2" i="1"/>
  <c r="AA149" i="1"/>
  <c r="AD149" i="1" s="1"/>
  <c r="AA148" i="1"/>
  <c r="AA147" i="1"/>
  <c r="AA145" i="1"/>
  <c r="AA144" i="1"/>
  <c r="AA143" i="1"/>
  <c r="AA142" i="1"/>
  <c r="AA141" i="1"/>
  <c r="AA140" i="1"/>
  <c r="AA138" i="1"/>
  <c r="AD138" i="1" s="1"/>
  <c r="AA137" i="1"/>
  <c r="AA136" i="1"/>
  <c r="AA135" i="1"/>
  <c r="AA134" i="1"/>
  <c r="AD134" i="1" s="1"/>
  <c r="AA133" i="1"/>
  <c r="AA132" i="1"/>
  <c r="AA131" i="1"/>
  <c r="AD131" i="1" s="1"/>
  <c r="AA130" i="1"/>
  <c r="AD130" i="1" s="1"/>
  <c r="AA129" i="1"/>
  <c r="AA128" i="1"/>
  <c r="AA127" i="1"/>
  <c r="AA126" i="1"/>
  <c r="AD126" i="1" s="1"/>
  <c r="AA125" i="1"/>
  <c r="AA124" i="1"/>
  <c r="AA123" i="1"/>
  <c r="AA122" i="1"/>
  <c r="AD122" i="1" s="1"/>
  <c r="AA121" i="1"/>
  <c r="AA120" i="1"/>
  <c r="AA119" i="1"/>
  <c r="AA118" i="1"/>
  <c r="AA117" i="1"/>
  <c r="AA115" i="1"/>
  <c r="AA114" i="1"/>
  <c r="AA113" i="1"/>
  <c r="AA111" i="1"/>
  <c r="AD111" i="1" s="1"/>
  <c r="AA110" i="1"/>
  <c r="AA109" i="1"/>
  <c r="AA108" i="1"/>
  <c r="AA107" i="1"/>
  <c r="AD107" i="1" s="1"/>
  <c r="AA106" i="1"/>
  <c r="AA105" i="1"/>
  <c r="AD105" i="1" s="1"/>
  <c r="AA104" i="1"/>
  <c r="AA103" i="1"/>
  <c r="AD103" i="1" s="1"/>
  <c r="AA102" i="1"/>
  <c r="AA101" i="1"/>
  <c r="AD101" i="1" s="1"/>
  <c r="AA100" i="1"/>
  <c r="AA99" i="1"/>
  <c r="AD99" i="1" s="1"/>
  <c r="AA98" i="1"/>
  <c r="AA97" i="1"/>
  <c r="AD97" i="1" s="1"/>
  <c r="AA96" i="1"/>
  <c r="AA95" i="1"/>
  <c r="AD95" i="1" s="1"/>
  <c r="AA94" i="1"/>
  <c r="AA93" i="1"/>
  <c r="AD93" i="1" s="1"/>
  <c r="AA92" i="1"/>
  <c r="AA91" i="1"/>
  <c r="AD91" i="1" s="1"/>
  <c r="AA90" i="1"/>
  <c r="AA89" i="1"/>
  <c r="AD89" i="1" s="1"/>
  <c r="AA88" i="1"/>
  <c r="AA87" i="1"/>
  <c r="AD87" i="1" s="1"/>
  <c r="AA86" i="1"/>
  <c r="AA85" i="1"/>
  <c r="AD85" i="1" s="1"/>
  <c r="AA84" i="1"/>
  <c r="AA83" i="1"/>
  <c r="AD83" i="1" s="1"/>
  <c r="AA82" i="1"/>
  <c r="AA81" i="1"/>
  <c r="AD81" i="1" s="1"/>
  <c r="AA80" i="1"/>
  <c r="AA79" i="1"/>
  <c r="AD79" i="1" s="1"/>
  <c r="AA78" i="1"/>
  <c r="AA77" i="1"/>
  <c r="AA76" i="1"/>
  <c r="AA75" i="1"/>
  <c r="AA74" i="1"/>
  <c r="AA73" i="1"/>
  <c r="AA72" i="1"/>
  <c r="AA71" i="1"/>
  <c r="AD71" i="1" s="1"/>
  <c r="AA70" i="1"/>
  <c r="AA69" i="1"/>
  <c r="AD69" i="1" s="1"/>
  <c r="AA68" i="1"/>
  <c r="AA67" i="1"/>
  <c r="AD67" i="1" s="1"/>
  <c r="AA66" i="1"/>
  <c r="AA65" i="1"/>
  <c r="AD65" i="1" s="1"/>
  <c r="AA64" i="1"/>
  <c r="AA63" i="1"/>
  <c r="AD63" i="1" s="1"/>
  <c r="AA62" i="1"/>
  <c r="AA61" i="1"/>
  <c r="AD61" i="1" s="1"/>
  <c r="AA60" i="1"/>
  <c r="AA58" i="1"/>
  <c r="AA57" i="1"/>
  <c r="AA56" i="1"/>
  <c r="AA55" i="1"/>
  <c r="AA54" i="1"/>
  <c r="AA53" i="1"/>
  <c r="AA52" i="1"/>
  <c r="AA51" i="1"/>
  <c r="AA50" i="1"/>
  <c r="AA49" i="1"/>
  <c r="AA48" i="1"/>
  <c r="AA47" i="1"/>
  <c r="AA46" i="1"/>
  <c r="AA45" i="1"/>
  <c r="AA43" i="1"/>
  <c r="AA42" i="1"/>
  <c r="AD42" i="1" s="1"/>
  <c r="AA40" i="1"/>
  <c r="AA38" i="1"/>
  <c r="AA37" i="1"/>
  <c r="AD37" i="1" s="1"/>
  <c r="AA36" i="1"/>
  <c r="AA35" i="1"/>
  <c r="AA34" i="1"/>
  <c r="AA33" i="1"/>
  <c r="AD33" i="1" s="1"/>
  <c r="AA32" i="1"/>
  <c r="AA31" i="1"/>
  <c r="AD31" i="1" s="1"/>
  <c r="AA30" i="1"/>
  <c r="AA29" i="1"/>
  <c r="AD29" i="1" s="1"/>
  <c r="AA28" i="1"/>
  <c r="AA27" i="1"/>
  <c r="AD27" i="1" s="1"/>
  <c r="AA26" i="1"/>
  <c r="AA25" i="1"/>
  <c r="AD25" i="1" s="1"/>
  <c r="AA24" i="1"/>
  <c r="AA23" i="1"/>
  <c r="AD23" i="1" s="1"/>
  <c r="AA21" i="1"/>
  <c r="AA20" i="1"/>
  <c r="AA19" i="1"/>
  <c r="AA18" i="1"/>
  <c r="AA17" i="1"/>
  <c r="AA16" i="1"/>
  <c r="AA15" i="1"/>
  <c r="AA14" i="1"/>
  <c r="AA13" i="1"/>
  <c r="AA12" i="1"/>
  <c r="AA10" i="1"/>
  <c r="AD10" i="1" s="1"/>
  <c r="AA9" i="1"/>
  <c r="AA8" i="1"/>
  <c r="AA7" i="1"/>
  <c r="AA6" i="1"/>
  <c r="AD6" i="1" s="1"/>
  <c r="AA4"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1" i="4"/>
  <c r="A2" i="4"/>
  <c r="B8" i="5" s="1"/>
  <c r="AD8" i="1" l="1"/>
  <c r="AD132" i="1"/>
  <c r="AD152" i="1"/>
  <c r="AD252" i="1"/>
  <c r="AD296" i="1"/>
  <c r="AD312" i="1"/>
  <c r="AD344" i="1"/>
  <c r="AD484" i="1"/>
  <c r="AD496" i="1"/>
  <c r="AD508" i="1"/>
  <c r="AD520" i="1"/>
  <c r="AD532" i="1"/>
  <c r="AD656" i="1"/>
  <c r="AD660" i="1"/>
  <c r="AD664" i="1"/>
  <c r="AD668" i="1"/>
  <c r="AD672" i="1"/>
  <c r="AD680" i="1"/>
  <c r="AD748" i="1"/>
  <c r="AD752" i="1"/>
  <c r="AD912" i="1"/>
  <c r="AD916" i="1"/>
  <c r="AD124" i="1"/>
  <c r="AD136" i="1"/>
  <c r="AD260" i="1"/>
  <c r="AD300" i="1"/>
  <c r="AD348" i="1"/>
  <c r="AD424" i="1"/>
  <c r="AD488" i="1"/>
  <c r="AD500" i="1"/>
  <c r="AD512" i="1"/>
  <c r="AD524" i="1"/>
  <c r="AD536" i="1"/>
  <c r="AD676" i="1"/>
  <c r="AD120" i="1"/>
  <c r="AD128" i="1"/>
  <c r="AD256" i="1"/>
  <c r="AD308" i="1"/>
  <c r="AD448" i="1"/>
  <c r="AD480" i="1"/>
  <c r="AD492" i="1"/>
  <c r="AD504" i="1"/>
  <c r="AD516" i="1"/>
  <c r="AD528" i="1"/>
  <c r="AD540" i="1"/>
  <c r="AD684" i="1"/>
  <c r="AD26" i="1"/>
  <c r="AD70" i="1"/>
  <c r="AD390" i="1"/>
  <c r="AD454" i="1"/>
  <c r="AD582" i="1"/>
  <c r="AD606" i="1"/>
  <c r="AD710" i="1"/>
  <c r="Y16" i="8"/>
  <c r="Z16" i="8" s="1"/>
  <c r="Y15" i="8"/>
  <c r="Y14" i="8"/>
  <c r="AC25" i="8"/>
  <c r="Y25" i="8"/>
  <c r="AF25" i="8"/>
  <c r="AB25" i="8"/>
  <c r="X25" i="8"/>
  <c r="U25" i="8"/>
  <c r="AE25" i="8"/>
  <c r="AA25" i="8"/>
  <c r="W25" i="8"/>
  <c r="AD25" i="8"/>
  <c r="Z25" i="8"/>
  <c r="V25" i="8"/>
  <c r="U26" i="8"/>
  <c r="AD26" i="8"/>
  <c r="Z26" i="8"/>
  <c r="V26" i="8"/>
  <c r="AC26" i="8"/>
  <c r="Y26" i="8"/>
  <c r="AF26" i="8"/>
  <c r="AB26" i="8"/>
  <c r="X26" i="8"/>
  <c r="AE26" i="8"/>
  <c r="AA26" i="8"/>
  <c r="W26" i="8"/>
  <c r="Y10" i="8"/>
  <c r="Y9" i="8"/>
  <c r="Y8" i="8"/>
  <c r="U27" i="8"/>
  <c r="AE27" i="8"/>
  <c r="AA27" i="8"/>
  <c r="W27" i="8"/>
  <c r="AD27" i="8"/>
  <c r="Z27" i="8"/>
  <c r="V27" i="8"/>
  <c r="AC27" i="8"/>
  <c r="Y27" i="8"/>
  <c r="AF27" i="8"/>
  <c r="AB27" i="8"/>
  <c r="X27" i="8"/>
  <c r="DI6" i="8"/>
  <c r="DJ5" i="8"/>
  <c r="AM39" i="1"/>
  <c r="AM43" i="1" s="1"/>
  <c r="AI9" i="1"/>
  <c r="Y8" i="5"/>
  <c r="AC8" i="5"/>
  <c r="AG8" i="5"/>
  <c r="AK8" i="5"/>
  <c r="AO8" i="5"/>
  <c r="W8" i="5"/>
  <c r="AA8" i="5"/>
  <c r="AE8" i="5"/>
  <c r="AI8" i="5"/>
  <c r="AM8" i="5"/>
  <c r="AQ8" i="5"/>
  <c r="Z8" i="5"/>
  <c r="AD8" i="5"/>
  <c r="AH8" i="5"/>
  <c r="AL8" i="5"/>
  <c r="AP8" i="5"/>
  <c r="AF8" i="5"/>
  <c r="AB8" i="5"/>
  <c r="X8" i="5"/>
  <c r="AN8" i="5"/>
  <c r="AJ8" i="5"/>
  <c r="AD13" i="1"/>
  <c r="AD17" i="1"/>
  <c r="AD21" i="1"/>
  <c r="AD45" i="1"/>
  <c r="AD49" i="1"/>
  <c r="AD53" i="1"/>
  <c r="AD57" i="1"/>
  <c r="AD115" i="1"/>
  <c r="AD141" i="1"/>
  <c r="AD145" i="1"/>
  <c r="AD157" i="1"/>
  <c r="AD161" i="1"/>
  <c r="AD165" i="1"/>
  <c r="AD169" i="1"/>
  <c r="AD173" i="1"/>
  <c r="AD177" i="1"/>
  <c r="AD181" i="1"/>
  <c r="AD185" i="1"/>
  <c r="AD189" i="1"/>
  <c r="AD193" i="1"/>
  <c r="AD197" i="1"/>
  <c r="AD201" i="1"/>
  <c r="AD205" i="1"/>
  <c r="AD209" i="1"/>
  <c r="AD213" i="1"/>
  <c r="AD217" i="1"/>
  <c r="AD221" i="1"/>
  <c r="AD225" i="1"/>
  <c r="AD229" i="1"/>
  <c r="AD233" i="1"/>
  <c r="AD265" i="1"/>
  <c r="AD269" i="1"/>
  <c r="AD273" i="1"/>
  <c r="AD317" i="1"/>
  <c r="AD321" i="1"/>
  <c r="AD325" i="1"/>
  <c r="AD329" i="1"/>
  <c r="AD333" i="1"/>
  <c r="AD353" i="1"/>
  <c r="AD379" i="1"/>
  <c r="AD411" i="1"/>
  <c r="AD429" i="1"/>
  <c r="AD433" i="1"/>
  <c r="AD463" i="1"/>
  <c r="AD475" i="1"/>
  <c r="AD627" i="1"/>
  <c r="AD635" i="1"/>
  <c r="AD647" i="1"/>
  <c r="AD689" i="1"/>
  <c r="AD693" i="1"/>
  <c r="AD697" i="1"/>
  <c r="AD701" i="1"/>
  <c r="AD719" i="1"/>
  <c r="AD757" i="1"/>
  <c r="AD761" i="1"/>
  <c r="AD765" i="1"/>
  <c r="AD769" i="1"/>
  <c r="AD773" i="1"/>
  <c r="AD777" i="1"/>
  <c r="AD781" i="1"/>
  <c r="AD785" i="1"/>
  <c r="AD789" i="1"/>
  <c r="AD817" i="1"/>
  <c r="AD821" i="1"/>
  <c r="AD891" i="1"/>
  <c r="AD921" i="1"/>
  <c r="AD925" i="1"/>
  <c r="AD929" i="1"/>
  <c r="AD933" i="1"/>
  <c r="AD937" i="1"/>
  <c r="AD955" i="1"/>
  <c r="AD965" i="1"/>
  <c r="AD969" i="1"/>
  <c r="AD973" i="1"/>
  <c r="AD15" i="1"/>
  <c r="AD19" i="1"/>
  <c r="AD47" i="1"/>
  <c r="AD51" i="1"/>
  <c r="AD55" i="1"/>
  <c r="AD143" i="1"/>
  <c r="AD155" i="1"/>
  <c r="AD159" i="1"/>
  <c r="AD163" i="1"/>
  <c r="AD167" i="1"/>
  <c r="AD171" i="1"/>
  <c r="AD175" i="1"/>
  <c r="AD179" i="1"/>
  <c r="AD183" i="1"/>
  <c r="AD187" i="1"/>
  <c r="AD191" i="1"/>
  <c r="AD195" i="1"/>
  <c r="AD199" i="1"/>
  <c r="AD203" i="1"/>
  <c r="AD207" i="1"/>
  <c r="AD211" i="1"/>
  <c r="AD215" i="1"/>
  <c r="AD219" i="1"/>
  <c r="AD223" i="1"/>
  <c r="AD227" i="1"/>
  <c r="AD231" i="1"/>
  <c r="AD263" i="1"/>
  <c r="AD267" i="1"/>
  <c r="AD271" i="1"/>
  <c r="AD275" i="1"/>
  <c r="AD319" i="1"/>
  <c r="AD323" i="1"/>
  <c r="AD327" i="1"/>
  <c r="AD331" i="1"/>
  <c r="AD351" i="1"/>
  <c r="AD355" i="1"/>
  <c r="AD427" i="1"/>
  <c r="AD431" i="1"/>
  <c r="AD435" i="1"/>
  <c r="AD451" i="1"/>
  <c r="AD543" i="1"/>
  <c r="AD691" i="1"/>
  <c r="AD695" i="1"/>
  <c r="AD699" i="1"/>
  <c r="AD703" i="1"/>
  <c r="AD755" i="1"/>
  <c r="AD759" i="1"/>
  <c r="AD763" i="1"/>
  <c r="AD767" i="1"/>
  <c r="AD771" i="1"/>
  <c r="AD775" i="1"/>
  <c r="AD779" i="1"/>
  <c r="AD783" i="1"/>
  <c r="AD787" i="1"/>
  <c r="AD819" i="1"/>
  <c r="AD919" i="1"/>
  <c r="AD923" i="1"/>
  <c r="AD927" i="1"/>
  <c r="AD931" i="1"/>
  <c r="AD935" i="1"/>
  <c r="AD967" i="1"/>
  <c r="AD971" i="1"/>
  <c r="AD975" i="1"/>
  <c r="AD286" i="1"/>
  <c r="AD414" i="1"/>
  <c r="AD634" i="1"/>
  <c r="AD646" i="1"/>
  <c r="AD726" i="1"/>
  <c r="AD734" i="1"/>
  <c r="AD780" i="1"/>
  <c r="AD798" i="1"/>
  <c r="AD862" i="1"/>
  <c r="AD902" i="1"/>
  <c r="AD990" i="1"/>
  <c r="AD158" i="1"/>
  <c r="AD190" i="1"/>
  <c r="AD198" i="1"/>
  <c r="AD222" i="1"/>
  <c r="AD230" i="1"/>
  <c r="AD262" i="1"/>
  <c r="AD318" i="1"/>
  <c r="AD326" i="1"/>
  <c r="AD992" i="1"/>
  <c r="E8" i="5"/>
  <c r="I8" i="5"/>
  <c r="M8" i="5"/>
  <c r="Q8" i="5"/>
  <c r="U8" i="5"/>
  <c r="C8" i="5"/>
  <c r="G8" i="5"/>
  <c r="K8" i="5"/>
  <c r="O8" i="5"/>
  <c r="S8" i="5"/>
  <c r="J8" i="5"/>
  <c r="H8" i="5"/>
  <c r="P8" i="5"/>
  <c r="F8" i="5"/>
  <c r="N8" i="5"/>
  <c r="V8" i="5"/>
  <c r="D8" i="5"/>
  <c r="L8" i="5"/>
  <c r="T8" i="5"/>
  <c r="R8" i="5"/>
  <c r="AD12" i="1"/>
  <c r="B2" i="4"/>
  <c r="AD16" i="1"/>
  <c r="AD144" i="1"/>
  <c r="AD156" i="1"/>
  <c r="AD164" i="1"/>
  <c r="AD172" i="1"/>
  <c r="AD180" i="1"/>
  <c r="AD188" i="1"/>
  <c r="AD196" i="1"/>
  <c r="AD204" i="1"/>
  <c r="AD212" i="1"/>
  <c r="AD220" i="1"/>
  <c r="AD228" i="1"/>
  <c r="AD264" i="1"/>
  <c r="AD272" i="1"/>
  <c r="AD320" i="1"/>
  <c r="AD328" i="1"/>
  <c r="AD352" i="1"/>
  <c r="AD428" i="1"/>
  <c r="AD436" i="1"/>
  <c r="AD692" i="1"/>
  <c r="AD696" i="1"/>
  <c r="AD760" i="1"/>
  <c r="AD768" i="1"/>
  <c r="AD776" i="1"/>
  <c r="AD784" i="1"/>
  <c r="AD816" i="1"/>
  <c r="AD924" i="1"/>
  <c r="AD932" i="1"/>
  <c r="AD24" i="1"/>
  <c r="AD28" i="1"/>
  <c r="AD32" i="1"/>
  <c r="AD36" i="1"/>
  <c r="AD60" i="1"/>
  <c r="AD64" i="1"/>
  <c r="AD68" i="1"/>
  <c r="AD80" i="1"/>
  <c r="AD84" i="1"/>
  <c r="AD88" i="1"/>
  <c r="AD92" i="1"/>
  <c r="AD96" i="1"/>
  <c r="AD100" i="1"/>
  <c r="AD104" i="1"/>
  <c r="AD148" i="1"/>
  <c r="AD236" i="1"/>
  <c r="AD240" i="1"/>
  <c r="AD244" i="1"/>
  <c r="AD249" i="1"/>
  <c r="AD280" i="1"/>
  <c r="AD284" i="1"/>
  <c r="AD289" i="1"/>
  <c r="AD304" i="1"/>
  <c r="AD337" i="1"/>
  <c r="AD341" i="1"/>
  <c r="AD360" i="1"/>
  <c r="AD364" i="1"/>
  <c r="AD368" i="1"/>
  <c r="AD372" i="1"/>
  <c r="AD376" i="1"/>
  <c r="AD381" i="1"/>
  <c r="AD388" i="1"/>
  <c r="AD392" i="1"/>
  <c r="AD396" i="1"/>
  <c r="AD400" i="1"/>
  <c r="AD405" i="1"/>
  <c r="AD409" i="1"/>
  <c r="AD413" i="1"/>
  <c r="AD417" i="1"/>
  <c r="AD440" i="1"/>
  <c r="AD445" i="1"/>
  <c r="AD456" i="1"/>
  <c r="AD461" i="1"/>
  <c r="AD465" i="1"/>
  <c r="AD469" i="1"/>
  <c r="AD473" i="1"/>
  <c r="AD477" i="1"/>
  <c r="AD548" i="1"/>
  <c r="AD552" i="1"/>
  <c r="AD556" i="1"/>
  <c r="AD560" i="1"/>
  <c r="AD564" i="1"/>
  <c r="AD568" i="1"/>
  <c r="AD572" i="1"/>
  <c r="AD576" i="1"/>
  <c r="AD580" i="1"/>
  <c r="AD584" i="1"/>
  <c r="AD588" i="1"/>
  <c r="AD592" i="1"/>
  <c r="AD596" i="1"/>
  <c r="AD600" i="1"/>
  <c r="AD604" i="1"/>
  <c r="AD608" i="1"/>
  <c r="AD612" i="1"/>
  <c r="AD616" i="1"/>
  <c r="AD620" i="1"/>
  <c r="AD624" i="1"/>
  <c r="AD629" i="1"/>
  <c r="AD633" i="1"/>
  <c r="AD637" i="1"/>
  <c r="AD641" i="1"/>
  <c r="AD645" i="1"/>
  <c r="AD649" i="1"/>
  <c r="AD708" i="1"/>
  <c r="AD712" i="1"/>
  <c r="AD716" i="1"/>
  <c r="AD721" i="1"/>
  <c r="AD725" i="1"/>
  <c r="AD729" i="1"/>
  <c r="AD733" i="1"/>
  <c r="AD737" i="1"/>
  <c r="AD741" i="1"/>
  <c r="AD745" i="1"/>
  <c r="AD792" i="1"/>
  <c r="AD797" i="1"/>
  <c r="AD801" i="1"/>
  <c r="AD805" i="1"/>
  <c r="AD809" i="1"/>
  <c r="AD813" i="1"/>
  <c r="AD824" i="1"/>
  <c r="AD828" i="1"/>
  <c r="AD832" i="1"/>
  <c r="AD836" i="1"/>
  <c r="AD840" i="1"/>
  <c r="AD844" i="1"/>
  <c r="AD848" i="1"/>
  <c r="AD852" i="1"/>
  <c r="AD857" i="1"/>
  <c r="AD861" i="1"/>
  <c r="AD865" i="1"/>
  <c r="AD869" i="1"/>
  <c r="AD873" i="1"/>
  <c r="AD877" i="1"/>
  <c r="AD881" i="1"/>
  <c r="AD885" i="1"/>
  <c r="AD889" i="1"/>
  <c r="AD893" i="1"/>
  <c r="AD897" i="1"/>
  <c r="AD901" i="1"/>
  <c r="AD20" i="1"/>
  <c r="AD48" i="1"/>
  <c r="AD56" i="1"/>
  <c r="AD160" i="1"/>
  <c r="AD168" i="1"/>
  <c r="AD176" i="1"/>
  <c r="AD184" i="1"/>
  <c r="AD192" i="1"/>
  <c r="AD200" i="1"/>
  <c r="AD208" i="1"/>
  <c r="AD216" i="1"/>
  <c r="AD224" i="1"/>
  <c r="AD232" i="1"/>
  <c r="AD268" i="1"/>
  <c r="AD324" i="1"/>
  <c r="AD332" i="1"/>
  <c r="AD432" i="1"/>
  <c r="AD452" i="1"/>
  <c r="AD700" i="1"/>
  <c r="AD756" i="1"/>
  <c r="AD764" i="1"/>
  <c r="AD772" i="1"/>
  <c r="AD788" i="1"/>
  <c r="AD820" i="1"/>
  <c r="AD920" i="1"/>
  <c r="AD928" i="1"/>
  <c r="AD936" i="1"/>
  <c r="AD968" i="1"/>
  <c r="AD972" i="1"/>
  <c r="AD4" i="1"/>
  <c r="AD9" i="1"/>
  <c r="AD40" i="1"/>
  <c r="AD117" i="1"/>
  <c r="AD137" i="1"/>
  <c r="AD248" i="1"/>
  <c r="AD253" i="1"/>
  <c r="AD257" i="1"/>
  <c r="AD288" i="1"/>
  <c r="AD292" i="1"/>
  <c r="AD297" i="1"/>
  <c r="AD301" i="1"/>
  <c r="AD309" i="1"/>
  <c r="AD313" i="1"/>
  <c r="AD340" i="1"/>
  <c r="AD345" i="1"/>
  <c r="AD349" i="1"/>
  <c r="AD380" i="1"/>
  <c r="AD404" i="1"/>
  <c r="AD408" i="1"/>
  <c r="AD412" i="1"/>
  <c r="AD416" i="1"/>
  <c r="AD421" i="1"/>
  <c r="AD425" i="1"/>
  <c r="AD449" i="1"/>
  <c r="AD464" i="1"/>
  <c r="AD468" i="1"/>
  <c r="AD472" i="1"/>
  <c r="AD476" i="1"/>
  <c r="AD481" i="1"/>
  <c r="AD485" i="1"/>
  <c r="AD489" i="1"/>
  <c r="AD493" i="1"/>
  <c r="AD497" i="1"/>
  <c r="AD501" i="1"/>
  <c r="AD505" i="1"/>
  <c r="AD509" i="1"/>
  <c r="AD513" i="1"/>
  <c r="AD517" i="1"/>
  <c r="AD521" i="1"/>
  <c r="AD525" i="1"/>
  <c r="AD529" i="1"/>
  <c r="AD533" i="1"/>
  <c r="AD537" i="1"/>
  <c r="AD541" i="1"/>
  <c r="AD628" i="1"/>
  <c r="AD632" i="1"/>
  <c r="AD636" i="1"/>
  <c r="AD640" i="1"/>
  <c r="AD644" i="1"/>
  <c r="AD648" i="1"/>
  <c r="AD652" i="1"/>
  <c r="AD657" i="1"/>
  <c r="AD661" i="1"/>
  <c r="AD665" i="1"/>
  <c r="AD669" i="1"/>
  <c r="AD673" i="1"/>
  <c r="AD677" i="1"/>
  <c r="AD681" i="1"/>
  <c r="AD685" i="1"/>
  <c r="AD720" i="1"/>
  <c r="AD724" i="1"/>
  <c r="AD728" i="1"/>
  <c r="AD732" i="1"/>
  <c r="AD736" i="1"/>
  <c r="AD905" i="1"/>
  <c r="AD940" i="1"/>
  <c r="AD944" i="1"/>
  <c r="AD948" i="1"/>
  <c r="AD952" i="1"/>
  <c r="AD957" i="1"/>
  <c r="AD961" i="1"/>
  <c r="AD980" i="1"/>
  <c r="AD985" i="1"/>
  <c r="AD989" i="1"/>
  <c r="AD993" i="1"/>
  <c r="AD997" i="1"/>
  <c r="AD1001" i="1"/>
  <c r="AD998" i="1"/>
  <c r="AD966" i="1"/>
  <c r="AD958" i="1"/>
  <c r="AD934" i="1"/>
  <c r="AD926" i="1"/>
  <c r="AD894" i="1"/>
  <c r="AD870" i="1"/>
  <c r="AD838" i="1"/>
  <c r="AD830" i="1"/>
  <c r="AD806" i="1"/>
  <c r="AD774" i="1"/>
  <c r="AD766" i="1"/>
  <c r="AD742" i="1"/>
  <c r="AD702" i="1"/>
  <c r="AD638" i="1"/>
  <c r="AD614" i="1"/>
  <c r="AD550" i="1"/>
  <c r="AD358" i="1"/>
  <c r="AD166" i="1"/>
  <c r="AD142" i="1"/>
  <c r="AD114" i="1"/>
  <c r="AD110" i="1"/>
  <c r="AD106" i="1"/>
  <c r="AD78" i="1"/>
  <c r="AD74" i="1"/>
  <c r="AD66" i="1"/>
  <c r="AD46" i="1"/>
  <c r="AD38" i="1"/>
  <c r="AD34" i="1"/>
  <c r="AD740" i="1"/>
  <c r="AD744" i="1"/>
  <c r="AD749" i="1"/>
  <c r="AD796" i="1"/>
  <c r="AD800" i="1"/>
  <c r="AD804" i="1"/>
  <c r="AD808" i="1"/>
  <c r="AD812" i="1"/>
  <c r="AD856" i="1"/>
  <c r="AD860" i="1"/>
  <c r="AD864" i="1"/>
  <c r="AD868" i="1"/>
  <c r="AD872" i="1"/>
  <c r="AD876" i="1"/>
  <c r="AD880" i="1"/>
  <c r="AD884" i="1"/>
  <c r="AD888" i="1"/>
  <c r="AD892" i="1"/>
  <c r="AD896" i="1"/>
  <c r="AD900" i="1"/>
  <c r="AD904" i="1"/>
  <c r="AD909" i="1"/>
  <c r="AD913" i="1"/>
  <c r="AD917" i="1"/>
  <c r="AD956" i="1"/>
  <c r="AD960" i="1"/>
  <c r="AD984" i="1"/>
  <c r="AD988" i="1"/>
  <c r="AD996" i="1"/>
  <c r="AD1000" i="1"/>
  <c r="AD999" i="1"/>
  <c r="AD987" i="1"/>
  <c r="AD979" i="1"/>
  <c r="AD947" i="1"/>
  <c r="AD943" i="1"/>
  <c r="AD915" i="1"/>
  <c r="AD903" i="1"/>
  <c r="AD883" i="1"/>
  <c r="AD879" i="1"/>
  <c r="AD871" i="1"/>
  <c r="AD859" i="1"/>
  <c r="AD851" i="1"/>
  <c r="AD839" i="1"/>
  <c r="AD807" i="1"/>
  <c r="AD743" i="1"/>
  <c r="AD731" i="1"/>
  <c r="AD723" i="1"/>
  <c r="AD711" i="1"/>
  <c r="AD679" i="1"/>
  <c r="AD659" i="1"/>
  <c r="AD531" i="1"/>
  <c r="AD487" i="1"/>
  <c r="AD467" i="1"/>
  <c r="AD423" i="1"/>
  <c r="AD403" i="1"/>
  <c r="AD339" i="1"/>
  <c r="AD295" i="1"/>
  <c r="AD119" i="1"/>
  <c r="AD18" i="1"/>
  <c r="AD50" i="1"/>
  <c r="AD58" i="1"/>
  <c r="AD154" i="1"/>
  <c r="AD170" i="1"/>
  <c r="AD178" i="1"/>
  <c r="AD186" i="1"/>
  <c r="AD206" i="1"/>
  <c r="AD214" i="1"/>
  <c r="AD266" i="1"/>
  <c r="AD274" i="1"/>
  <c r="AD330" i="1"/>
  <c r="AD434" i="1"/>
  <c r="AD758" i="1"/>
  <c r="AD790" i="1"/>
  <c r="AD974" i="1"/>
  <c r="AD147" i="1"/>
  <c r="AD75" i="1"/>
  <c r="AD35" i="1"/>
  <c r="AD30" i="1"/>
  <c r="AD62" i="1"/>
  <c r="AD82" i="1"/>
  <c r="AD86" i="1"/>
  <c r="AD90" i="1"/>
  <c r="AD94" i="1"/>
  <c r="AD98" i="1"/>
  <c r="AD102" i="1"/>
  <c r="AD238" i="1"/>
  <c r="AD242" i="1"/>
  <c r="AD247" i="1"/>
  <c r="AD278" i="1"/>
  <c r="AD282" i="1"/>
  <c r="AD287" i="1"/>
  <c r="AD291" i="1"/>
  <c r="AD362" i="1"/>
  <c r="AD366" i="1"/>
  <c r="AD370" i="1"/>
  <c r="AD374" i="1"/>
  <c r="AD386" i="1"/>
  <c r="AD394" i="1"/>
  <c r="AD398" i="1"/>
  <c r="AD407" i="1"/>
  <c r="AD415" i="1"/>
  <c r="AD419" i="1"/>
  <c r="AD438" i="1"/>
  <c r="AD442" i="1"/>
  <c r="AD458" i="1"/>
  <c r="AD471" i="1"/>
  <c r="AD546" i="1"/>
  <c r="AD554" i="1"/>
  <c r="AD558" i="1"/>
  <c r="AD562" i="1"/>
  <c r="AD566" i="1"/>
  <c r="AD570" i="1"/>
  <c r="AD578" i="1"/>
  <c r="AD586" i="1"/>
  <c r="AD590" i="1"/>
  <c r="AD594" i="1"/>
  <c r="AD598" i="1"/>
  <c r="AD602" i="1"/>
  <c r="AD610" i="1"/>
  <c r="AD618" i="1"/>
  <c r="AD622" i="1"/>
  <c r="AD631" i="1"/>
  <c r="AD639" i="1"/>
  <c r="AD643" i="1"/>
  <c r="AD651" i="1"/>
  <c r="AD706" i="1"/>
  <c r="AD727" i="1"/>
  <c r="AD735" i="1"/>
  <c r="AD739" i="1"/>
  <c r="AD799" i="1"/>
  <c r="AD803" i="1"/>
  <c r="AD811" i="1"/>
  <c r="AD846" i="1"/>
  <c r="AD855" i="1"/>
  <c r="AD863" i="1"/>
  <c r="AD867" i="1"/>
  <c r="AD875" i="1"/>
  <c r="AD887" i="1"/>
  <c r="AD895" i="1"/>
  <c r="AD899" i="1"/>
  <c r="AD907" i="1"/>
  <c r="AD942" i="1"/>
  <c r="AD950" i="1"/>
  <c r="AD959" i="1"/>
  <c r="AD983" i="1"/>
  <c r="AD991" i="1"/>
  <c r="AD995" i="1"/>
  <c r="AD118" i="1"/>
  <c r="AD54" i="1"/>
  <c r="AD162" i="1"/>
  <c r="AD174" i="1"/>
  <c r="AD182" i="1"/>
  <c r="AD194" i="1"/>
  <c r="AD202" i="1"/>
  <c r="AD210" i="1"/>
  <c r="AD218" i="1"/>
  <c r="AD226" i="1"/>
  <c r="AD270" i="1"/>
  <c r="AD322" i="1"/>
  <c r="AD334" i="1"/>
  <c r="AD354" i="1"/>
  <c r="AD430" i="1"/>
  <c r="AD694" i="1"/>
  <c r="AD782" i="1"/>
  <c r="AD822" i="1"/>
  <c r="AD7" i="1"/>
  <c r="AD43" i="1"/>
  <c r="AD123" i="1"/>
  <c r="AD127" i="1"/>
  <c r="AD135" i="1"/>
  <c r="AD246" i="1"/>
  <c r="AD250" i="1"/>
  <c r="AD255" i="1"/>
  <c r="AD259" i="1"/>
  <c r="AD290" i="1"/>
  <c r="AD299" i="1"/>
  <c r="AD306" i="1"/>
  <c r="AD311" i="1"/>
  <c r="AD338" i="1"/>
  <c r="AD343" i="1"/>
  <c r="AD406" i="1"/>
  <c r="AD410" i="1"/>
  <c r="AD418" i="1"/>
  <c r="AD447" i="1"/>
  <c r="AD462" i="1"/>
  <c r="AD466" i="1"/>
  <c r="AD470" i="1"/>
  <c r="AD474" i="1"/>
  <c r="AD479" i="1"/>
  <c r="AD483" i="1"/>
  <c r="AD491" i="1"/>
  <c r="AD503" i="1"/>
  <c r="AD511" i="1"/>
  <c r="AD515" i="1"/>
  <c r="AD523" i="1"/>
  <c r="AD535" i="1"/>
  <c r="AD626" i="1"/>
  <c r="AD630" i="1"/>
  <c r="AD642" i="1"/>
  <c r="AD650" i="1"/>
  <c r="AD663" i="1"/>
  <c r="AD671" i="1"/>
  <c r="AD675" i="1"/>
  <c r="AD683" i="1"/>
  <c r="AD722" i="1"/>
  <c r="AD730" i="1"/>
  <c r="AD738" i="1"/>
  <c r="AD747" i="1"/>
  <c r="AD802" i="1"/>
  <c r="AD810" i="1"/>
  <c r="AD858" i="1"/>
  <c r="AD866" i="1"/>
  <c r="AD874" i="1"/>
  <c r="AD878" i="1"/>
  <c r="AD882" i="1"/>
  <c r="AD886" i="1"/>
  <c r="AD890" i="1"/>
  <c r="AD898" i="1"/>
  <c r="AD906" i="1"/>
  <c r="AD954" i="1"/>
  <c r="AD962" i="1"/>
  <c r="AD982" i="1"/>
  <c r="AD986" i="1"/>
  <c r="AD994" i="1"/>
  <c r="AD1002" i="1"/>
  <c r="AD690" i="1"/>
  <c r="AD698" i="1"/>
  <c r="AD754" i="1"/>
  <c r="AD762" i="1"/>
  <c r="AD770" i="1"/>
  <c r="AD778" i="1"/>
  <c r="AD786" i="1"/>
  <c r="AD818" i="1"/>
  <c r="AD922" i="1"/>
  <c r="AD930" i="1"/>
  <c r="AD938" i="1"/>
  <c r="AD970" i="1"/>
  <c r="AD140" i="1"/>
  <c r="AD108" i="1"/>
  <c r="AD76" i="1"/>
  <c r="AD72" i="1"/>
  <c r="AD52" i="1"/>
  <c r="AD714" i="1"/>
  <c r="AD794" i="1"/>
  <c r="AD826" i="1"/>
  <c r="AD834" i="1"/>
  <c r="AD842" i="1"/>
  <c r="AD850" i="1"/>
  <c r="AD946" i="1"/>
  <c r="AD978" i="1"/>
  <c r="AD133" i="1"/>
  <c r="AD129" i="1"/>
  <c r="AD125" i="1"/>
  <c r="AD121" i="1"/>
  <c r="AD113" i="1"/>
  <c r="AD109" i="1"/>
  <c r="AD77" i="1"/>
  <c r="AD73" i="1"/>
  <c r="AD14" i="1"/>
  <c r="A3" i="4"/>
  <c r="B9" i="5" s="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HR10" i="1"/>
  <c r="HR11" i="1"/>
  <c r="HR12" i="1"/>
  <c r="HR13" i="1"/>
  <c r="HR14" i="1"/>
  <c r="HR15" i="1"/>
  <c r="HR16" i="1"/>
  <c r="HR17" i="1"/>
  <c r="HR18" i="1"/>
  <c r="HR19" i="1"/>
  <c r="HR20" i="1"/>
  <c r="HR21" i="1"/>
  <c r="HR22" i="1"/>
  <c r="HR23" i="1"/>
  <c r="HR24" i="1"/>
  <c r="HR25" i="1"/>
  <c r="HR26" i="1"/>
  <c r="HR27" i="1"/>
  <c r="HR28" i="1"/>
  <c r="HR29" i="1"/>
  <c r="HR30" i="1"/>
  <c r="HR31" i="1"/>
  <c r="HR32" i="1"/>
  <c r="HR33" i="1"/>
  <c r="HR34" i="1"/>
  <c r="HR35" i="1"/>
  <c r="HR36" i="1"/>
  <c r="HR37" i="1"/>
  <c r="HR38" i="1"/>
  <c r="HR39" i="1"/>
  <c r="HR40" i="1"/>
  <c r="HR41" i="1"/>
  <c r="HR42" i="1"/>
  <c r="HR43" i="1"/>
  <c r="HR44" i="1"/>
  <c r="HR45" i="1"/>
  <c r="HR46" i="1"/>
  <c r="HR47" i="1"/>
  <c r="HR48" i="1"/>
  <c r="HR49" i="1"/>
  <c r="HR50" i="1"/>
  <c r="HR51" i="1"/>
  <c r="HR52" i="1"/>
  <c r="HR53" i="1"/>
  <c r="HR54" i="1"/>
  <c r="HR55" i="1"/>
  <c r="HR56" i="1"/>
  <c r="HR57" i="1"/>
  <c r="HR58" i="1"/>
  <c r="HR59" i="1"/>
  <c r="HR60" i="1"/>
  <c r="HR61" i="1"/>
  <c r="HR62" i="1"/>
  <c r="HR63" i="1"/>
  <c r="HR64" i="1"/>
  <c r="HR65" i="1"/>
  <c r="HR66" i="1"/>
  <c r="HR67" i="1"/>
  <c r="HR68" i="1"/>
  <c r="HR69" i="1"/>
  <c r="HR70" i="1"/>
  <c r="HR71" i="1"/>
  <c r="HR72" i="1"/>
  <c r="HR73" i="1"/>
  <c r="HR74" i="1"/>
  <c r="HR75" i="1"/>
  <c r="HR76" i="1"/>
  <c r="HR77" i="1"/>
  <c r="HR78" i="1"/>
  <c r="HR79" i="1"/>
  <c r="HR80" i="1"/>
  <c r="HR81" i="1"/>
  <c r="HR82" i="1"/>
  <c r="HR83" i="1"/>
  <c r="HR84" i="1"/>
  <c r="HR85" i="1"/>
  <c r="HR86"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R131" i="1"/>
  <c r="HR132" i="1"/>
  <c r="HR133" i="1"/>
  <c r="HR134" i="1"/>
  <c r="HR135" i="1"/>
  <c r="HR136" i="1"/>
  <c r="HR137" i="1"/>
  <c r="HR138" i="1"/>
  <c r="HR139" i="1"/>
  <c r="HR140" i="1"/>
  <c r="HR141" i="1"/>
  <c r="HR142" i="1"/>
  <c r="HR143" i="1"/>
  <c r="HR144" i="1"/>
  <c r="HR145" i="1"/>
  <c r="HR146" i="1"/>
  <c r="HR147" i="1"/>
  <c r="HR148" i="1"/>
  <c r="HR149" i="1"/>
  <c r="HR150" i="1"/>
  <c r="HR151" i="1"/>
  <c r="HR152" i="1"/>
  <c r="HR153" i="1"/>
  <c r="HR154" i="1"/>
  <c r="HR155" i="1"/>
  <c r="HR156" i="1"/>
  <c r="HR157" i="1"/>
  <c r="HR158" i="1"/>
  <c r="HR159" i="1"/>
  <c r="HR160" i="1"/>
  <c r="HR161" i="1"/>
  <c r="HR162" i="1"/>
  <c r="HR163" i="1"/>
  <c r="HR164" i="1"/>
  <c r="HR165" i="1"/>
  <c r="HR166" i="1"/>
  <c r="HR167" i="1"/>
  <c r="HR168" i="1"/>
  <c r="HR169" i="1"/>
  <c r="HR170" i="1"/>
  <c r="HR171" i="1"/>
  <c r="HR172" i="1"/>
  <c r="HR173" i="1"/>
  <c r="HR174" i="1"/>
  <c r="HR175" i="1"/>
  <c r="HR176" i="1"/>
  <c r="HR177" i="1"/>
  <c r="HR178" i="1"/>
  <c r="HR179" i="1"/>
  <c r="HR180" i="1"/>
  <c r="HR181" i="1"/>
  <c r="HR182" i="1"/>
  <c r="HR183" i="1"/>
  <c r="HR184" i="1"/>
  <c r="HR185" i="1"/>
  <c r="HR186" i="1"/>
  <c r="HR187" i="1"/>
  <c r="HR188" i="1"/>
  <c r="HR189" i="1"/>
  <c r="HR190" i="1"/>
  <c r="HR191" i="1"/>
  <c r="HR192" i="1"/>
  <c r="HR193" i="1"/>
  <c r="HR194" i="1"/>
  <c r="HR195" i="1"/>
  <c r="HR196" i="1"/>
  <c r="HR197" i="1"/>
  <c r="HR198" i="1"/>
  <c r="HR199" i="1"/>
  <c r="HR200" i="1"/>
  <c r="HR201" i="1"/>
  <c r="HR202" i="1"/>
  <c r="HR203" i="1"/>
  <c r="HR204" i="1"/>
  <c r="HR205" i="1"/>
  <c r="HR206" i="1"/>
  <c r="HR207" i="1"/>
  <c r="HR208" i="1"/>
  <c r="HR209" i="1"/>
  <c r="HR210" i="1"/>
  <c r="HR211" i="1"/>
  <c r="HR212" i="1"/>
  <c r="HR213" i="1"/>
  <c r="HR214" i="1"/>
  <c r="HR215" i="1"/>
  <c r="HR216" i="1"/>
  <c r="HR217" i="1"/>
  <c r="HR218" i="1"/>
  <c r="HR219" i="1"/>
  <c r="HR220" i="1"/>
  <c r="HR221" i="1"/>
  <c r="HR222" i="1"/>
  <c r="HR223" i="1"/>
  <c r="HR224" i="1"/>
  <c r="HR225" i="1"/>
  <c r="HR226" i="1"/>
  <c r="HR227" i="1"/>
  <c r="HR228" i="1"/>
  <c r="HR229" i="1"/>
  <c r="HR230" i="1"/>
  <c r="HR231" i="1"/>
  <c r="HR232" i="1"/>
  <c r="HR233" i="1"/>
  <c r="HR234" i="1"/>
  <c r="HR235" i="1"/>
  <c r="HR236" i="1"/>
  <c r="HR237" i="1"/>
  <c r="HR238" i="1"/>
  <c r="HR239" i="1"/>
  <c r="HR240" i="1"/>
  <c r="HR241" i="1"/>
  <c r="HR242" i="1"/>
  <c r="HR243" i="1"/>
  <c r="HR244" i="1"/>
  <c r="HR245" i="1"/>
  <c r="HR246" i="1"/>
  <c r="HR247" i="1"/>
  <c r="HR248" i="1"/>
  <c r="HR249" i="1"/>
  <c r="HR250" i="1"/>
  <c r="HR251" i="1"/>
  <c r="HR252" i="1"/>
  <c r="HR253" i="1"/>
  <c r="HR254" i="1"/>
  <c r="HR255" i="1"/>
  <c r="HR256" i="1"/>
  <c r="HR257" i="1"/>
  <c r="HR258" i="1"/>
  <c r="HR259" i="1"/>
  <c r="HR260" i="1"/>
  <c r="HR261" i="1"/>
  <c r="HR262" i="1"/>
  <c r="HR263" i="1"/>
  <c r="HR264" i="1"/>
  <c r="HR265" i="1"/>
  <c r="HR266" i="1"/>
  <c r="HR267" i="1"/>
  <c r="HR268" i="1"/>
  <c r="HR269" i="1"/>
  <c r="HR270" i="1"/>
  <c r="HR271" i="1"/>
  <c r="HR272" i="1"/>
  <c r="HR273" i="1"/>
  <c r="HR274" i="1"/>
  <c r="HR275" i="1"/>
  <c r="HR276" i="1"/>
  <c r="HR277" i="1"/>
  <c r="HR278" i="1"/>
  <c r="HR279" i="1"/>
  <c r="HR280" i="1"/>
  <c r="HR281" i="1"/>
  <c r="HR282" i="1"/>
  <c r="HR283" i="1"/>
  <c r="HR284" i="1"/>
  <c r="HR285" i="1"/>
  <c r="HR286" i="1"/>
  <c r="HR287" i="1"/>
  <c r="HR288" i="1"/>
  <c r="HR289" i="1"/>
  <c r="HR290" i="1"/>
  <c r="HR291" i="1"/>
  <c r="HR292" i="1"/>
  <c r="HR293" i="1"/>
  <c r="HR294" i="1"/>
  <c r="HR295" i="1"/>
  <c r="HR296" i="1"/>
  <c r="HR297" i="1"/>
  <c r="HR298" i="1"/>
  <c r="HR299" i="1"/>
  <c r="HR300" i="1"/>
  <c r="HR301" i="1"/>
  <c r="HR302" i="1"/>
  <c r="HR303" i="1"/>
  <c r="HR304" i="1"/>
  <c r="HR305" i="1"/>
  <c r="HR306" i="1"/>
  <c r="HR307" i="1"/>
  <c r="HR308" i="1"/>
  <c r="HR309" i="1"/>
  <c r="HR310" i="1"/>
  <c r="HR311" i="1"/>
  <c r="HR312" i="1"/>
  <c r="HR313" i="1"/>
  <c r="HR314" i="1"/>
  <c r="HR315" i="1"/>
  <c r="HR316" i="1"/>
  <c r="HR317" i="1"/>
  <c r="HR318" i="1"/>
  <c r="HR319" i="1"/>
  <c r="HR320" i="1"/>
  <c r="HR321" i="1"/>
  <c r="HR322" i="1"/>
  <c r="HR323" i="1"/>
  <c r="HR324" i="1"/>
  <c r="HR325" i="1"/>
  <c r="HR326" i="1"/>
  <c r="HR327" i="1"/>
  <c r="HR328" i="1"/>
  <c r="HR329" i="1"/>
  <c r="HR330" i="1"/>
  <c r="HR331" i="1"/>
  <c r="HR332" i="1"/>
  <c r="HR333" i="1"/>
  <c r="HR334" i="1"/>
  <c r="HR335" i="1"/>
  <c r="HR336" i="1"/>
  <c r="HR337" i="1"/>
  <c r="HR338" i="1"/>
  <c r="HR339" i="1"/>
  <c r="HR340" i="1"/>
  <c r="HR341" i="1"/>
  <c r="HR342" i="1"/>
  <c r="HR343" i="1"/>
  <c r="HR344" i="1"/>
  <c r="HR345" i="1"/>
  <c r="HR346" i="1"/>
  <c r="HR347" i="1"/>
  <c r="HR348" i="1"/>
  <c r="HR349" i="1"/>
  <c r="HR350" i="1"/>
  <c r="HR351" i="1"/>
  <c r="HR352" i="1"/>
  <c r="HR353" i="1"/>
  <c r="HR354" i="1"/>
  <c r="HR355" i="1"/>
  <c r="HR356" i="1"/>
  <c r="HR357" i="1"/>
  <c r="HR358" i="1"/>
  <c r="HR359" i="1"/>
  <c r="HR360" i="1"/>
  <c r="HR361" i="1"/>
  <c r="HR362" i="1"/>
  <c r="HR363" i="1"/>
  <c r="HR364" i="1"/>
  <c r="HR365" i="1"/>
  <c r="HR366" i="1"/>
  <c r="HR367" i="1"/>
  <c r="HR368" i="1"/>
  <c r="HR369" i="1"/>
  <c r="HR370" i="1"/>
  <c r="HR371" i="1"/>
  <c r="HR372" i="1"/>
  <c r="HR373" i="1"/>
  <c r="HR374" i="1"/>
  <c r="HR375" i="1"/>
  <c r="HR376" i="1"/>
  <c r="HR377" i="1"/>
  <c r="HR378" i="1"/>
  <c r="HR379" i="1"/>
  <c r="HR380" i="1"/>
  <c r="HR381" i="1"/>
  <c r="HR382" i="1"/>
  <c r="HR383" i="1"/>
  <c r="HR384" i="1"/>
  <c r="HR385" i="1"/>
  <c r="HR386" i="1"/>
  <c r="HR387" i="1"/>
  <c r="HR388" i="1"/>
  <c r="HR389" i="1"/>
  <c r="HR390" i="1"/>
  <c r="HR391" i="1"/>
  <c r="HR392" i="1"/>
  <c r="HR393" i="1"/>
  <c r="HR394" i="1"/>
  <c r="HR395" i="1"/>
  <c r="HR396" i="1"/>
  <c r="HR397" i="1"/>
  <c r="HR398" i="1"/>
  <c r="HR399" i="1"/>
  <c r="HR400" i="1"/>
  <c r="HR401" i="1"/>
  <c r="HR402" i="1"/>
  <c r="HR403" i="1"/>
  <c r="HR404" i="1"/>
  <c r="HR405" i="1"/>
  <c r="HR406" i="1"/>
  <c r="HR407" i="1"/>
  <c r="HR408" i="1"/>
  <c r="HR409" i="1"/>
  <c r="HR410" i="1"/>
  <c r="HR411" i="1"/>
  <c r="HR412" i="1"/>
  <c r="HR413" i="1"/>
  <c r="HR414" i="1"/>
  <c r="HR415" i="1"/>
  <c r="HR416" i="1"/>
  <c r="HR417" i="1"/>
  <c r="HR418" i="1"/>
  <c r="HR419" i="1"/>
  <c r="HR420" i="1"/>
  <c r="HR421" i="1"/>
  <c r="HR422" i="1"/>
  <c r="HR423" i="1"/>
  <c r="HR424" i="1"/>
  <c r="HR425" i="1"/>
  <c r="HR426" i="1"/>
  <c r="HR427" i="1"/>
  <c r="HR428" i="1"/>
  <c r="HR429" i="1"/>
  <c r="HR430" i="1"/>
  <c r="HR431" i="1"/>
  <c r="HR432" i="1"/>
  <c r="HR433" i="1"/>
  <c r="HR434" i="1"/>
  <c r="HR435" i="1"/>
  <c r="HR436" i="1"/>
  <c r="HR437" i="1"/>
  <c r="HR438" i="1"/>
  <c r="HR439" i="1"/>
  <c r="HR440" i="1"/>
  <c r="HR441" i="1"/>
  <c r="HR442" i="1"/>
  <c r="HR443" i="1"/>
  <c r="HR444" i="1"/>
  <c r="HR445" i="1"/>
  <c r="HR446" i="1"/>
  <c r="HR447" i="1"/>
  <c r="HR448" i="1"/>
  <c r="HR449" i="1"/>
  <c r="HR450" i="1"/>
  <c r="HR451" i="1"/>
  <c r="HR452" i="1"/>
  <c r="HR453" i="1"/>
  <c r="HR454" i="1"/>
  <c r="HR455" i="1"/>
  <c r="HR456" i="1"/>
  <c r="HR457" i="1"/>
  <c r="HR458" i="1"/>
  <c r="HR459" i="1"/>
  <c r="HR460" i="1"/>
  <c r="HR461" i="1"/>
  <c r="HR462" i="1"/>
  <c r="HR463" i="1"/>
  <c r="HR464" i="1"/>
  <c r="HR465" i="1"/>
  <c r="HR466" i="1"/>
  <c r="HR467" i="1"/>
  <c r="HR468" i="1"/>
  <c r="HR469" i="1"/>
  <c r="HR470" i="1"/>
  <c r="HR471" i="1"/>
  <c r="HR472" i="1"/>
  <c r="HR473" i="1"/>
  <c r="HR474" i="1"/>
  <c r="HR475" i="1"/>
  <c r="HR476" i="1"/>
  <c r="HR477" i="1"/>
  <c r="HR478" i="1"/>
  <c r="HR479" i="1"/>
  <c r="HR480" i="1"/>
  <c r="HR481" i="1"/>
  <c r="HR482" i="1"/>
  <c r="HR483" i="1"/>
  <c r="HR484" i="1"/>
  <c r="HR485" i="1"/>
  <c r="HR486" i="1"/>
  <c r="HR487" i="1"/>
  <c r="HR488" i="1"/>
  <c r="HR489" i="1"/>
  <c r="HR490" i="1"/>
  <c r="HR491" i="1"/>
  <c r="HR492" i="1"/>
  <c r="HR493" i="1"/>
  <c r="HR494" i="1"/>
  <c r="HR495" i="1"/>
  <c r="HR496" i="1"/>
  <c r="HR497" i="1"/>
  <c r="HR498" i="1"/>
  <c r="HR499" i="1"/>
  <c r="HR500" i="1"/>
  <c r="HR501" i="1"/>
  <c r="HR502" i="1"/>
  <c r="HR503" i="1"/>
  <c r="HR504" i="1"/>
  <c r="HR505" i="1"/>
  <c r="HR506" i="1"/>
  <c r="HR507" i="1"/>
  <c r="HR508" i="1"/>
  <c r="HR509" i="1"/>
  <c r="HR510" i="1"/>
  <c r="HR511" i="1"/>
  <c r="HR512" i="1"/>
  <c r="HR513" i="1"/>
  <c r="HR514" i="1"/>
  <c r="HR515" i="1"/>
  <c r="HR516" i="1"/>
  <c r="HR517" i="1"/>
  <c r="HR518" i="1"/>
  <c r="HR519" i="1"/>
  <c r="HR520" i="1"/>
  <c r="HR521" i="1"/>
  <c r="HR522" i="1"/>
  <c r="HR523" i="1"/>
  <c r="HR524" i="1"/>
  <c r="HR525" i="1"/>
  <c r="HR526" i="1"/>
  <c r="HR527" i="1"/>
  <c r="HR528" i="1"/>
  <c r="HR529" i="1"/>
  <c r="HR530" i="1"/>
  <c r="HR531" i="1"/>
  <c r="HR532" i="1"/>
  <c r="HR533" i="1"/>
  <c r="HR534" i="1"/>
  <c r="HR535" i="1"/>
  <c r="HR536" i="1"/>
  <c r="HR537" i="1"/>
  <c r="HR538" i="1"/>
  <c r="HR539" i="1"/>
  <c r="HR540" i="1"/>
  <c r="HR541" i="1"/>
  <c r="HR542" i="1"/>
  <c r="HR543" i="1"/>
  <c r="HR544" i="1"/>
  <c r="HR545" i="1"/>
  <c r="HR546" i="1"/>
  <c r="HR547" i="1"/>
  <c r="HR548" i="1"/>
  <c r="HR549" i="1"/>
  <c r="HR550" i="1"/>
  <c r="HR551" i="1"/>
  <c r="HR552" i="1"/>
  <c r="HR553" i="1"/>
  <c r="HR554" i="1"/>
  <c r="HR555" i="1"/>
  <c r="HR556" i="1"/>
  <c r="HR557" i="1"/>
  <c r="HR558" i="1"/>
  <c r="HR559" i="1"/>
  <c r="HR560" i="1"/>
  <c r="HR561" i="1"/>
  <c r="HR562" i="1"/>
  <c r="HR563" i="1"/>
  <c r="HR564" i="1"/>
  <c r="HR565" i="1"/>
  <c r="HR566" i="1"/>
  <c r="HR567" i="1"/>
  <c r="HR568" i="1"/>
  <c r="HR569" i="1"/>
  <c r="HR570" i="1"/>
  <c r="HR571" i="1"/>
  <c r="HR572" i="1"/>
  <c r="HR573" i="1"/>
  <c r="HR574" i="1"/>
  <c r="HR575" i="1"/>
  <c r="HR576" i="1"/>
  <c r="HR577" i="1"/>
  <c r="HR578" i="1"/>
  <c r="HR579" i="1"/>
  <c r="HR580" i="1"/>
  <c r="HR581" i="1"/>
  <c r="HR582" i="1"/>
  <c r="HR583" i="1"/>
  <c r="HR584" i="1"/>
  <c r="HR585" i="1"/>
  <c r="HR586" i="1"/>
  <c r="HR587" i="1"/>
  <c r="HR588" i="1"/>
  <c r="HR589" i="1"/>
  <c r="HR590" i="1"/>
  <c r="HR591" i="1"/>
  <c r="HR592" i="1"/>
  <c r="HR593" i="1"/>
  <c r="HR594" i="1"/>
  <c r="HR595" i="1"/>
  <c r="HR596" i="1"/>
  <c r="HR597" i="1"/>
  <c r="HR598" i="1"/>
  <c r="HR599" i="1"/>
  <c r="HR600" i="1"/>
  <c r="HR601" i="1"/>
  <c r="HR602" i="1"/>
  <c r="HR603" i="1"/>
  <c r="HR604" i="1"/>
  <c r="HR605" i="1"/>
  <c r="HR606" i="1"/>
  <c r="HR607" i="1"/>
  <c r="HR608" i="1"/>
  <c r="HR609" i="1"/>
  <c r="HR610" i="1"/>
  <c r="HR611" i="1"/>
  <c r="HR612" i="1"/>
  <c r="HR613" i="1"/>
  <c r="HR614" i="1"/>
  <c r="HR615" i="1"/>
  <c r="HR616" i="1"/>
  <c r="HR617" i="1"/>
  <c r="HR618" i="1"/>
  <c r="HR619" i="1"/>
  <c r="HR620" i="1"/>
  <c r="HR621" i="1"/>
  <c r="HR622" i="1"/>
  <c r="HR623" i="1"/>
  <c r="HR624" i="1"/>
  <c r="HR625" i="1"/>
  <c r="HR626" i="1"/>
  <c r="HR627" i="1"/>
  <c r="HR628" i="1"/>
  <c r="HR629" i="1"/>
  <c r="HR630" i="1"/>
  <c r="HR631" i="1"/>
  <c r="HR632" i="1"/>
  <c r="HR633" i="1"/>
  <c r="HR634" i="1"/>
  <c r="HR635" i="1"/>
  <c r="HR636" i="1"/>
  <c r="HR637" i="1"/>
  <c r="HR638" i="1"/>
  <c r="HR639" i="1"/>
  <c r="HR640" i="1"/>
  <c r="HR641" i="1"/>
  <c r="HR642" i="1"/>
  <c r="HR643" i="1"/>
  <c r="HR644" i="1"/>
  <c r="HR645" i="1"/>
  <c r="HR646" i="1"/>
  <c r="HR647" i="1"/>
  <c r="HR648" i="1"/>
  <c r="HR649" i="1"/>
  <c r="HR650" i="1"/>
  <c r="HR651" i="1"/>
  <c r="HR652" i="1"/>
  <c r="HR653" i="1"/>
  <c r="HR654" i="1"/>
  <c r="HR655" i="1"/>
  <c r="HR656" i="1"/>
  <c r="HR657" i="1"/>
  <c r="HR658" i="1"/>
  <c r="HR659" i="1"/>
  <c r="HR660" i="1"/>
  <c r="HR661" i="1"/>
  <c r="HR662" i="1"/>
  <c r="HR663" i="1"/>
  <c r="HR664" i="1"/>
  <c r="HR665" i="1"/>
  <c r="HR666" i="1"/>
  <c r="HR667" i="1"/>
  <c r="HR668" i="1"/>
  <c r="HR669" i="1"/>
  <c r="HR670" i="1"/>
  <c r="HR671" i="1"/>
  <c r="HR672" i="1"/>
  <c r="HR673" i="1"/>
  <c r="HR674" i="1"/>
  <c r="HR675" i="1"/>
  <c r="HR676" i="1"/>
  <c r="HR677" i="1"/>
  <c r="HR678" i="1"/>
  <c r="HR679" i="1"/>
  <c r="HR680" i="1"/>
  <c r="HR681" i="1"/>
  <c r="HR682" i="1"/>
  <c r="HR683" i="1"/>
  <c r="HR684" i="1"/>
  <c r="HR685" i="1"/>
  <c r="HR686" i="1"/>
  <c r="HR687" i="1"/>
  <c r="HR688" i="1"/>
  <c r="HR689" i="1"/>
  <c r="HR690" i="1"/>
  <c r="HR691" i="1"/>
  <c r="HR692" i="1"/>
  <c r="HR693" i="1"/>
  <c r="HR694" i="1"/>
  <c r="HR695" i="1"/>
  <c r="HR696" i="1"/>
  <c r="HR697" i="1"/>
  <c r="HR698" i="1"/>
  <c r="HR699" i="1"/>
  <c r="HR700" i="1"/>
  <c r="HR701" i="1"/>
  <c r="HR702" i="1"/>
  <c r="HR703" i="1"/>
  <c r="HR704" i="1"/>
  <c r="HR705" i="1"/>
  <c r="HR706" i="1"/>
  <c r="HR707" i="1"/>
  <c r="HR708" i="1"/>
  <c r="HR709" i="1"/>
  <c r="HR710" i="1"/>
  <c r="HR711" i="1"/>
  <c r="HR712" i="1"/>
  <c r="HR713" i="1"/>
  <c r="HR714" i="1"/>
  <c r="HR715" i="1"/>
  <c r="HR716" i="1"/>
  <c r="HR717" i="1"/>
  <c r="HR718" i="1"/>
  <c r="HR719" i="1"/>
  <c r="HR720" i="1"/>
  <c r="HR721" i="1"/>
  <c r="HR722" i="1"/>
  <c r="HR723" i="1"/>
  <c r="HR724" i="1"/>
  <c r="HR725" i="1"/>
  <c r="HR726" i="1"/>
  <c r="HR727" i="1"/>
  <c r="HR728" i="1"/>
  <c r="HR729" i="1"/>
  <c r="HR730" i="1"/>
  <c r="HR731" i="1"/>
  <c r="HR732" i="1"/>
  <c r="HR733" i="1"/>
  <c r="HR734" i="1"/>
  <c r="HR735" i="1"/>
  <c r="HR736" i="1"/>
  <c r="HR737" i="1"/>
  <c r="HR738" i="1"/>
  <c r="HR739" i="1"/>
  <c r="HR740" i="1"/>
  <c r="HR741" i="1"/>
  <c r="HR742" i="1"/>
  <c r="HR743" i="1"/>
  <c r="HR744" i="1"/>
  <c r="HR745" i="1"/>
  <c r="HR746" i="1"/>
  <c r="HR747" i="1"/>
  <c r="HR748" i="1"/>
  <c r="HR749" i="1"/>
  <c r="HR750" i="1"/>
  <c r="HR751" i="1"/>
  <c r="HR752" i="1"/>
  <c r="HR753" i="1"/>
  <c r="HR754" i="1"/>
  <c r="HR755" i="1"/>
  <c r="HR756" i="1"/>
  <c r="HR757" i="1"/>
  <c r="HR758" i="1"/>
  <c r="HR759" i="1"/>
  <c r="HR760" i="1"/>
  <c r="HR761" i="1"/>
  <c r="HR762" i="1"/>
  <c r="HR763" i="1"/>
  <c r="HR764" i="1"/>
  <c r="HR765" i="1"/>
  <c r="HR766" i="1"/>
  <c r="HR767" i="1"/>
  <c r="HR768" i="1"/>
  <c r="HR769" i="1"/>
  <c r="HR770" i="1"/>
  <c r="HR771" i="1"/>
  <c r="HR772" i="1"/>
  <c r="HR773" i="1"/>
  <c r="HR774" i="1"/>
  <c r="HR775" i="1"/>
  <c r="HR776" i="1"/>
  <c r="HR777" i="1"/>
  <c r="HR778" i="1"/>
  <c r="HR779" i="1"/>
  <c r="HR780" i="1"/>
  <c r="HR781" i="1"/>
  <c r="HR782" i="1"/>
  <c r="HR783" i="1"/>
  <c r="HR784" i="1"/>
  <c r="HR785" i="1"/>
  <c r="HR786" i="1"/>
  <c r="HR787" i="1"/>
  <c r="HR788" i="1"/>
  <c r="HR789" i="1"/>
  <c r="HR790" i="1"/>
  <c r="HR791" i="1"/>
  <c r="HR792" i="1"/>
  <c r="HR793" i="1"/>
  <c r="HR794" i="1"/>
  <c r="HR795" i="1"/>
  <c r="HR796" i="1"/>
  <c r="HR797" i="1"/>
  <c r="HR798" i="1"/>
  <c r="HR799" i="1"/>
  <c r="HR800" i="1"/>
  <c r="HR801" i="1"/>
  <c r="HR802" i="1"/>
  <c r="HR803" i="1"/>
  <c r="HR804" i="1"/>
  <c r="HR805" i="1"/>
  <c r="HR806" i="1"/>
  <c r="HR807" i="1"/>
  <c r="HR808" i="1"/>
  <c r="HR809" i="1"/>
  <c r="HR810" i="1"/>
  <c r="HR811" i="1"/>
  <c r="HR812" i="1"/>
  <c r="HR813" i="1"/>
  <c r="HR814" i="1"/>
  <c r="HR815" i="1"/>
  <c r="HR816" i="1"/>
  <c r="HR817" i="1"/>
  <c r="HR818" i="1"/>
  <c r="HR819" i="1"/>
  <c r="HR820" i="1"/>
  <c r="HR821" i="1"/>
  <c r="HR822" i="1"/>
  <c r="HR823" i="1"/>
  <c r="HR824" i="1"/>
  <c r="HR825" i="1"/>
  <c r="HR826" i="1"/>
  <c r="HR827" i="1"/>
  <c r="HR828" i="1"/>
  <c r="HR829" i="1"/>
  <c r="HR830" i="1"/>
  <c r="HR831" i="1"/>
  <c r="HR832" i="1"/>
  <c r="HR833" i="1"/>
  <c r="HR834" i="1"/>
  <c r="HR835" i="1"/>
  <c r="HR836" i="1"/>
  <c r="HR837" i="1"/>
  <c r="HR838" i="1"/>
  <c r="HR839" i="1"/>
  <c r="HR840" i="1"/>
  <c r="HR841" i="1"/>
  <c r="HR842" i="1"/>
  <c r="HR843" i="1"/>
  <c r="HR844" i="1"/>
  <c r="HR845" i="1"/>
  <c r="HR846" i="1"/>
  <c r="HR847" i="1"/>
  <c r="HR848" i="1"/>
  <c r="HR849" i="1"/>
  <c r="HR850" i="1"/>
  <c r="HR851" i="1"/>
  <c r="HR852" i="1"/>
  <c r="HR853" i="1"/>
  <c r="HR854" i="1"/>
  <c r="HR855" i="1"/>
  <c r="HR856" i="1"/>
  <c r="HR857" i="1"/>
  <c r="HR858" i="1"/>
  <c r="HR859" i="1"/>
  <c r="HR860" i="1"/>
  <c r="HR861" i="1"/>
  <c r="HR862" i="1"/>
  <c r="HR863" i="1"/>
  <c r="HR864" i="1"/>
  <c r="HR865" i="1"/>
  <c r="HR866" i="1"/>
  <c r="HR867" i="1"/>
  <c r="HR868" i="1"/>
  <c r="HR869" i="1"/>
  <c r="HR870" i="1"/>
  <c r="HR871" i="1"/>
  <c r="HR872" i="1"/>
  <c r="HR873" i="1"/>
  <c r="HR874" i="1"/>
  <c r="HR875" i="1"/>
  <c r="HR876" i="1"/>
  <c r="HR877" i="1"/>
  <c r="HR878" i="1"/>
  <c r="HR879" i="1"/>
  <c r="HR880" i="1"/>
  <c r="HR881" i="1"/>
  <c r="HR882" i="1"/>
  <c r="HR883" i="1"/>
  <c r="HR884" i="1"/>
  <c r="HR885" i="1"/>
  <c r="HR886" i="1"/>
  <c r="HR887" i="1"/>
  <c r="HR888" i="1"/>
  <c r="HR889" i="1"/>
  <c r="HR890" i="1"/>
  <c r="HR891" i="1"/>
  <c r="HR892" i="1"/>
  <c r="HR893" i="1"/>
  <c r="HR894" i="1"/>
  <c r="HR895" i="1"/>
  <c r="HR896" i="1"/>
  <c r="HR897" i="1"/>
  <c r="HR898" i="1"/>
  <c r="HR899" i="1"/>
  <c r="HR900" i="1"/>
  <c r="HR901" i="1"/>
  <c r="HR902" i="1"/>
  <c r="HR903" i="1"/>
  <c r="HR904" i="1"/>
  <c r="HR905" i="1"/>
  <c r="HR906" i="1"/>
  <c r="HR907" i="1"/>
  <c r="HR908" i="1"/>
  <c r="HR909" i="1"/>
  <c r="HR910" i="1"/>
  <c r="HR911" i="1"/>
  <c r="HR912" i="1"/>
  <c r="HR913" i="1"/>
  <c r="HR914" i="1"/>
  <c r="HR915" i="1"/>
  <c r="HR916" i="1"/>
  <c r="HR917" i="1"/>
  <c r="HR918" i="1"/>
  <c r="HR919" i="1"/>
  <c r="HR920" i="1"/>
  <c r="HR921" i="1"/>
  <c r="HR922" i="1"/>
  <c r="HR923" i="1"/>
  <c r="HR924" i="1"/>
  <c r="HR925" i="1"/>
  <c r="HR926" i="1"/>
  <c r="HR927" i="1"/>
  <c r="HR928" i="1"/>
  <c r="HR929" i="1"/>
  <c r="HR930" i="1"/>
  <c r="HR931" i="1"/>
  <c r="HR932" i="1"/>
  <c r="HR933" i="1"/>
  <c r="HR934" i="1"/>
  <c r="HR935" i="1"/>
  <c r="HR936" i="1"/>
  <c r="HR937" i="1"/>
  <c r="HR938" i="1"/>
  <c r="HR939" i="1"/>
  <c r="HR940" i="1"/>
  <c r="HR941" i="1"/>
  <c r="HR942" i="1"/>
  <c r="HR943" i="1"/>
  <c r="HR944" i="1"/>
  <c r="HR945" i="1"/>
  <c r="HR946" i="1"/>
  <c r="HR947" i="1"/>
  <c r="HR948" i="1"/>
  <c r="HR949" i="1"/>
  <c r="HR950" i="1"/>
  <c r="HR951" i="1"/>
  <c r="HR952" i="1"/>
  <c r="HR953" i="1"/>
  <c r="HR954" i="1"/>
  <c r="HR955" i="1"/>
  <c r="HR956" i="1"/>
  <c r="HR957" i="1"/>
  <c r="HR958" i="1"/>
  <c r="HR959" i="1"/>
  <c r="HR960" i="1"/>
  <c r="HR961" i="1"/>
  <c r="HR962" i="1"/>
  <c r="HR963" i="1"/>
  <c r="HR964" i="1"/>
  <c r="HR965" i="1"/>
  <c r="HR966" i="1"/>
  <c r="HR967" i="1"/>
  <c r="HR968" i="1"/>
  <c r="HR969" i="1"/>
  <c r="HR970" i="1"/>
  <c r="HR971" i="1"/>
  <c r="HR972" i="1"/>
  <c r="HR973" i="1"/>
  <c r="HR974" i="1"/>
  <c r="HR975" i="1"/>
  <c r="HR976" i="1"/>
  <c r="HR977" i="1"/>
  <c r="HR978" i="1"/>
  <c r="HR979" i="1"/>
  <c r="HR980" i="1"/>
  <c r="HR981" i="1"/>
  <c r="HR982" i="1"/>
  <c r="HR983" i="1"/>
  <c r="HR984" i="1"/>
  <c r="HR985" i="1"/>
  <c r="HR986" i="1"/>
  <c r="HR987" i="1"/>
  <c r="HR988" i="1"/>
  <c r="HR989" i="1"/>
  <c r="HR990" i="1"/>
  <c r="HR991" i="1"/>
  <c r="HR992" i="1"/>
  <c r="HR993" i="1"/>
  <c r="HR994" i="1"/>
  <c r="HR995" i="1"/>
  <c r="HR996" i="1"/>
  <c r="HR997" i="1"/>
  <c r="HR998" i="1"/>
  <c r="HR999" i="1"/>
  <c r="HR1000" i="1"/>
  <c r="HR1001" i="1"/>
  <c r="HR1002" i="1"/>
  <c r="HR9" i="1"/>
  <c r="AG25" i="8" l="1"/>
  <c r="AG26" i="8"/>
  <c r="AG27" i="8"/>
  <c r="AI11" i="8"/>
  <c r="DJ6" i="8"/>
  <c r="DK5" i="8"/>
  <c r="AM47" i="1"/>
  <c r="AM52" i="1" s="1"/>
  <c r="AI10" i="1"/>
  <c r="X9" i="5"/>
  <c r="AB9" i="5"/>
  <c r="AF9" i="5"/>
  <c r="AJ9" i="5"/>
  <c r="AN9" i="5"/>
  <c r="Z9" i="5"/>
  <c r="AD9" i="5"/>
  <c r="AH9" i="5"/>
  <c r="AL9" i="5"/>
  <c r="AP9" i="5"/>
  <c r="Y9" i="5"/>
  <c r="AC9" i="5"/>
  <c r="AG9" i="5"/>
  <c r="AK9" i="5"/>
  <c r="AO9" i="5"/>
  <c r="AA9" i="5"/>
  <c r="AQ9" i="5"/>
  <c r="AI9" i="5"/>
  <c r="AM9" i="5"/>
  <c r="AE9" i="5"/>
  <c r="W9" i="5"/>
  <c r="E9" i="5"/>
  <c r="I9" i="5"/>
  <c r="M9" i="5"/>
  <c r="Q9" i="5"/>
  <c r="U9" i="5"/>
  <c r="D9" i="5"/>
  <c r="H9" i="5"/>
  <c r="L9" i="5"/>
  <c r="P9" i="5"/>
  <c r="T9" i="5"/>
  <c r="J9" i="5"/>
  <c r="R9" i="5"/>
  <c r="G9" i="5"/>
  <c r="O9" i="5"/>
  <c r="N9" i="5"/>
  <c r="K9" i="5"/>
  <c r="F9" i="5"/>
  <c r="V9" i="5"/>
  <c r="C9" i="5"/>
  <c r="S9" i="5"/>
  <c r="B3" i="4"/>
  <c r="A4" i="4"/>
  <c r="B10" i="5" s="1"/>
  <c r="HH30" i="1"/>
  <c r="HH31" i="1"/>
  <c r="HH32" i="1"/>
  <c r="HH33" i="1"/>
  <c r="HH34" i="1"/>
  <c r="HA99" i="1"/>
  <c r="HS13" i="1"/>
  <c r="HS9" i="1"/>
  <c r="HS10" i="1"/>
  <c r="HS11" i="1"/>
  <c r="HS12" i="1"/>
  <c r="HS14" i="1"/>
  <c r="HS15" i="1"/>
  <c r="HS16" i="1"/>
  <c r="HS17" i="1"/>
  <c r="HS18" i="1"/>
  <c r="HS19" i="1"/>
  <c r="HS20" i="1"/>
  <c r="HS21" i="1"/>
  <c r="HS22" i="1"/>
  <c r="HS23" i="1"/>
  <c r="HS24" i="1"/>
  <c r="HS25" i="1"/>
  <c r="HS26" i="1"/>
  <c r="HS27" i="1"/>
  <c r="HS28" i="1"/>
  <c r="HS29" i="1"/>
  <c r="HS30" i="1"/>
  <c r="HS31" i="1"/>
  <c r="HS32" i="1"/>
  <c r="HS33" i="1"/>
  <c r="HS34" i="1"/>
  <c r="HS35" i="1"/>
  <c r="HS36" i="1"/>
  <c r="HS37" i="1"/>
  <c r="HS38" i="1"/>
  <c r="HS39" i="1"/>
  <c r="HS40" i="1"/>
  <c r="HS41" i="1"/>
  <c r="HS42" i="1"/>
  <c r="HS43" i="1"/>
  <c r="HS44" i="1"/>
  <c r="HS45" i="1"/>
  <c r="HS46" i="1"/>
  <c r="HS47" i="1"/>
  <c r="HS48" i="1"/>
  <c r="HS49" i="1"/>
  <c r="HS50" i="1"/>
  <c r="HS51" i="1"/>
  <c r="HS52" i="1"/>
  <c r="HS53" i="1"/>
  <c r="HS54" i="1"/>
  <c r="HS55" i="1"/>
  <c r="HS56" i="1"/>
  <c r="HS57" i="1"/>
  <c r="HS58" i="1"/>
  <c r="HS59" i="1"/>
  <c r="HS60" i="1"/>
  <c r="HS61" i="1"/>
  <c r="HS62" i="1"/>
  <c r="HS63" i="1"/>
  <c r="HS64" i="1"/>
  <c r="HS65" i="1"/>
  <c r="HS66" i="1"/>
  <c r="HS67" i="1"/>
  <c r="HS68" i="1"/>
  <c r="HS69" i="1"/>
  <c r="HS70" i="1"/>
  <c r="HS71" i="1"/>
  <c r="HS72" i="1"/>
  <c r="HS73" i="1"/>
  <c r="HS74" i="1"/>
  <c r="HS75" i="1"/>
  <c r="HS76" i="1"/>
  <c r="HS77" i="1"/>
  <c r="HS78" i="1"/>
  <c r="HS79" i="1"/>
  <c r="HS80" i="1"/>
  <c r="HS81" i="1"/>
  <c r="HS82" i="1"/>
  <c r="HS83" i="1"/>
  <c r="HS84" i="1"/>
  <c r="HS85" i="1"/>
  <c r="HS86"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S132" i="1"/>
  <c r="HS133" i="1"/>
  <c r="HS134" i="1"/>
  <c r="HS135" i="1"/>
  <c r="HS136" i="1"/>
  <c r="HS137" i="1"/>
  <c r="HS138" i="1"/>
  <c r="HS139" i="1"/>
  <c r="HS140" i="1"/>
  <c r="HS141" i="1"/>
  <c r="HS142" i="1"/>
  <c r="HS143" i="1"/>
  <c r="HS144" i="1"/>
  <c r="HS145" i="1"/>
  <c r="HS146" i="1"/>
  <c r="HS147" i="1"/>
  <c r="HS148" i="1"/>
  <c r="HS149" i="1"/>
  <c r="HS150" i="1"/>
  <c r="HS151" i="1"/>
  <c r="HS152" i="1"/>
  <c r="HS153" i="1"/>
  <c r="HS154" i="1"/>
  <c r="HS155" i="1"/>
  <c r="HS156" i="1"/>
  <c r="HS157" i="1"/>
  <c r="HS158" i="1"/>
  <c r="HS159" i="1"/>
  <c r="HS160" i="1"/>
  <c r="HS161" i="1"/>
  <c r="HS162" i="1"/>
  <c r="HS163" i="1"/>
  <c r="HS164" i="1"/>
  <c r="HS165" i="1"/>
  <c r="HS166" i="1"/>
  <c r="HS167" i="1"/>
  <c r="HS168" i="1"/>
  <c r="HS169" i="1"/>
  <c r="HS170" i="1"/>
  <c r="HS171" i="1"/>
  <c r="HS172" i="1"/>
  <c r="HS173" i="1"/>
  <c r="HS174" i="1"/>
  <c r="HS175" i="1"/>
  <c r="HS176" i="1"/>
  <c r="HS177" i="1"/>
  <c r="HS178" i="1"/>
  <c r="HS179" i="1"/>
  <c r="HS180" i="1"/>
  <c r="HS181" i="1"/>
  <c r="HS182" i="1"/>
  <c r="HS183" i="1"/>
  <c r="HS184" i="1"/>
  <c r="HS185" i="1"/>
  <c r="HS186" i="1"/>
  <c r="HS187" i="1"/>
  <c r="HS188" i="1"/>
  <c r="HS189" i="1"/>
  <c r="HS190" i="1"/>
  <c r="HS191" i="1"/>
  <c r="HS192" i="1"/>
  <c r="HS193" i="1"/>
  <c r="HS194" i="1"/>
  <c r="HS195" i="1"/>
  <c r="HS196" i="1"/>
  <c r="HS197" i="1"/>
  <c r="HS198" i="1"/>
  <c r="HS199" i="1"/>
  <c r="HS200" i="1"/>
  <c r="HS201" i="1"/>
  <c r="HS202" i="1"/>
  <c r="HS203" i="1"/>
  <c r="HS204" i="1"/>
  <c r="HS205" i="1"/>
  <c r="HS206" i="1"/>
  <c r="HS207" i="1"/>
  <c r="HS208" i="1"/>
  <c r="HS209" i="1"/>
  <c r="HS210" i="1"/>
  <c r="HS211" i="1"/>
  <c r="HS212" i="1"/>
  <c r="HS213" i="1"/>
  <c r="HS214" i="1"/>
  <c r="HS215" i="1"/>
  <c r="HS216" i="1"/>
  <c r="HS217" i="1"/>
  <c r="HS218" i="1"/>
  <c r="HS219" i="1"/>
  <c r="HS220" i="1"/>
  <c r="HS221" i="1"/>
  <c r="HS222" i="1"/>
  <c r="HS223" i="1"/>
  <c r="HS224" i="1"/>
  <c r="HS225" i="1"/>
  <c r="HS226" i="1"/>
  <c r="HS227" i="1"/>
  <c r="HS228" i="1"/>
  <c r="HS229" i="1"/>
  <c r="HS230" i="1"/>
  <c r="HS231" i="1"/>
  <c r="HS232" i="1"/>
  <c r="HS233" i="1"/>
  <c r="HS234" i="1"/>
  <c r="HS235" i="1"/>
  <c r="HS236" i="1"/>
  <c r="HS237" i="1"/>
  <c r="HS238" i="1"/>
  <c r="HS239" i="1"/>
  <c r="HS240" i="1"/>
  <c r="HS241" i="1"/>
  <c r="HS242" i="1"/>
  <c r="HS243" i="1"/>
  <c r="HS244" i="1"/>
  <c r="HS245" i="1"/>
  <c r="HS246" i="1"/>
  <c r="HS247" i="1"/>
  <c r="HS248" i="1"/>
  <c r="HS249" i="1"/>
  <c r="HS250" i="1"/>
  <c r="HS251" i="1"/>
  <c r="HS252" i="1"/>
  <c r="HS253" i="1"/>
  <c r="HS254" i="1"/>
  <c r="HS255" i="1"/>
  <c r="HS256" i="1"/>
  <c r="HS257" i="1"/>
  <c r="HS258" i="1"/>
  <c r="HS259" i="1"/>
  <c r="HS260" i="1"/>
  <c r="HS261" i="1"/>
  <c r="HS262" i="1"/>
  <c r="HS263" i="1"/>
  <c r="HS264" i="1"/>
  <c r="HS265" i="1"/>
  <c r="HS266" i="1"/>
  <c r="HS267" i="1"/>
  <c r="HS268" i="1"/>
  <c r="HS269" i="1"/>
  <c r="HS270" i="1"/>
  <c r="HS271" i="1"/>
  <c r="HS272" i="1"/>
  <c r="HS273" i="1"/>
  <c r="HS274" i="1"/>
  <c r="HS275" i="1"/>
  <c r="HS276" i="1"/>
  <c r="HS277" i="1"/>
  <c r="HS278" i="1"/>
  <c r="HS279" i="1"/>
  <c r="HS280" i="1"/>
  <c r="HS281" i="1"/>
  <c r="HS282" i="1"/>
  <c r="HS283" i="1"/>
  <c r="HS284" i="1"/>
  <c r="HS285" i="1"/>
  <c r="HS286" i="1"/>
  <c r="HS287" i="1"/>
  <c r="HS288" i="1"/>
  <c r="HS289" i="1"/>
  <c r="HS290" i="1"/>
  <c r="HS291" i="1"/>
  <c r="HS292" i="1"/>
  <c r="HS293" i="1"/>
  <c r="HS294" i="1"/>
  <c r="HS295" i="1"/>
  <c r="HS296" i="1"/>
  <c r="HS297" i="1"/>
  <c r="HS298" i="1"/>
  <c r="HS299" i="1"/>
  <c r="HS300" i="1"/>
  <c r="HS301" i="1"/>
  <c r="HS302" i="1"/>
  <c r="HS303" i="1"/>
  <c r="HS304" i="1"/>
  <c r="HS305" i="1"/>
  <c r="HS306" i="1"/>
  <c r="HS307" i="1"/>
  <c r="HS308" i="1"/>
  <c r="HS309" i="1"/>
  <c r="HS310" i="1"/>
  <c r="HS311" i="1"/>
  <c r="HS312" i="1"/>
  <c r="HS313" i="1"/>
  <c r="HS314" i="1"/>
  <c r="HS315" i="1"/>
  <c r="HS316" i="1"/>
  <c r="HS317" i="1"/>
  <c r="HS318" i="1"/>
  <c r="HS319" i="1"/>
  <c r="HS320" i="1"/>
  <c r="HS321" i="1"/>
  <c r="HS322" i="1"/>
  <c r="HS323" i="1"/>
  <c r="HS324" i="1"/>
  <c r="HS325" i="1"/>
  <c r="HS326" i="1"/>
  <c r="HS327" i="1"/>
  <c r="HS328" i="1"/>
  <c r="HS329" i="1"/>
  <c r="HS330" i="1"/>
  <c r="HS331" i="1"/>
  <c r="HS332" i="1"/>
  <c r="HS333" i="1"/>
  <c r="HS334" i="1"/>
  <c r="HS335" i="1"/>
  <c r="HS336" i="1"/>
  <c r="HS337" i="1"/>
  <c r="HS338" i="1"/>
  <c r="HS339" i="1"/>
  <c r="HS340" i="1"/>
  <c r="HS341" i="1"/>
  <c r="HS342" i="1"/>
  <c r="HS343" i="1"/>
  <c r="HS344" i="1"/>
  <c r="HS345" i="1"/>
  <c r="HS346" i="1"/>
  <c r="HS347" i="1"/>
  <c r="HS348" i="1"/>
  <c r="HS349" i="1"/>
  <c r="HS350" i="1"/>
  <c r="HS351" i="1"/>
  <c r="HS352" i="1"/>
  <c r="HS353" i="1"/>
  <c r="HS354" i="1"/>
  <c r="HS355" i="1"/>
  <c r="HS356" i="1"/>
  <c r="HS357" i="1"/>
  <c r="HS358" i="1"/>
  <c r="HS359" i="1"/>
  <c r="HS360" i="1"/>
  <c r="HS361" i="1"/>
  <c r="HS362" i="1"/>
  <c r="HS363" i="1"/>
  <c r="HS364" i="1"/>
  <c r="HS365" i="1"/>
  <c r="HS366" i="1"/>
  <c r="HS367" i="1"/>
  <c r="HS368" i="1"/>
  <c r="HS369" i="1"/>
  <c r="HS370" i="1"/>
  <c r="HS371" i="1"/>
  <c r="HS372" i="1"/>
  <c r="HS373" i="1"/>
  <c r="HS374" i="1"/>
  <c r="HS375" i="1"/>
  <c r="HS376" i="1"/>
  <c r="HS377" i="1"/>
  <c r="HS378" i="1"/>
  <c r="HS379" i="1"/>
  <c r="HS380" i="1"/>
  <c r="HS381" i="1"/>
  <c r="HS382" i="1"/>
  <c r="HS383" i="1"/>
  <c r="HS384" i="1"/>
  <c r="HS385" i="1"/>
  <c r="HS386" i="1"/>
  <c r="HS387" i="1"/>
  <c r="HS388" i="1"/>
  <c r="HS389" i="1"/>
  <c r="HS390" i="1"/>
  <c r="HS391" i="1"/>
  <c r="HS392" i="1"/>
  <c r="HS393" i="1"/>
  <c r="HS394" i="1"/>
  <c r="HS395" i="1"/>
  <c r="HS396" i="1"/>
  <c r="HS397" i="1"/>
  <c r="HS398" i="1"/>
  <c r="HS399" i="1"/>
  <c r="HS400" i="1"/>
  <c r="HS401" i="1"/>
  <c r="HS402" i="1"/>
  <c r="HS403" i="1"/>
  <c r="HS404" i="1"/>
  <c r="HS405" i="1"/>
  <c r="HS406" i="1"/>
  <c r="HS407" i="1"/>
  <c r="HS408" i="1"/>
  <c r="HS409" i="1"/>
  <c r="HS410" i="1"/>
  <c r="HS411" i="1"/>
  <c r="HS412" i="1"/>
  <c r="HS413" i="1"/>
  <c r="HS414" i="1"/>
  <c r="HS415" i="1"/>
  <c r="HS416" i="1"/>
  <c r="HS417" i="1"/>
  <c r="HS418" i="1"/>
  <c r="HS419" i="1"/>
  <c r="HS420" i="1"/>
  <c r="HS421" i="1"/>
  <c r="HS422" i="1"/>
  <c r="HS423" i="1"/>
  <c r="HS424" i="1"/>
  <c r="HS425" i="1"/>
  <c r="HS426" i="1"/>
  <c r="HS427" i="1"/>
  <c r="HS428" i="1"/>
  <c r="HS429" i="1"/>
  <c r="HS430" i="1"/>
  <c r="HS431" i="1"/>
  <c r="HS432" i="1"/>
  <c r="HS433" i="1"/>
  <c r="HS434" i="1"/>
  <c r="HS435" i="1"/>
  <c r="HS436" i="1"/>
  <c r="HS437" i="1"/>
  <c r="HS438" i="1"/>
  <c r="HS439" i="1"/>
  <c r="HS440" i="1"/>
  <c r="HS441" i="1"/>
  <c r="HS442" i="1"/>
  <c r="HS443" i="1"/>
  <c r="HS444" i="1"/>
  <c r="HS445" i="1"/>
  <c r="HS446" i="1"/>
  <c r="HS447" i="1"/>
  <c r="HS448" i="1"/>
  <c r="HS449" i="1"/>
  <c r="HS450" i="1"/>
  <c r="HS451" i="1"/>
  <c r="HS452" i="1"/>
  <c r="HS453" i="1"/>
  <c r="HS454" i="1"/>
  <c r="HS455" i="1"/>
  <c r="HS456" i="1"/>
  <c r="HS457" i="1"/>
  <c r="HS458" i="1"/>
  <c r="HS459" i="1"/>
  <c r="HS460" i="1"/>
  <c r="HS461" i="1"/>
  <c r="HS462" i="1"/>
  <c r="HS463" i="1"/>
  <c r="HS464" i="1"/>
  <c r="HS465" i="1"/>
  <c r="HS466" i="1"/>
  <c r="HS467" i="1"/>
  <c r="HS468" i="1"/>
  <c r="HS469" i="1"/>
  <c r="HS470" i="1"/>
  <c r="HS471" i="1"/>
  <c r="HS472" i="1"/>
  <c r="HS473" i="1"/>
  <c r="HS474" i="1"/>
  <c r="HS475" i="1"/>
  <c r="HS476" i="1"/>
  <c r="HS477" i="1"/>
  <c r="HS478" i="1"/>
  <c r="HS479" i="1"/>
  <c r="HS480" i="1"/>
  <c r="HS481" i="1"/>
  <c r="HS482" i="1"/>
  <c r="HS483" i="1"/>
  <c r="HS484" i="1"/>
  <c r="HS485" i="1"/>
  <c r="HS486" i="1"/>
  <c r="HS487" i="1"/>
  <c r="HS488" i="1"/>
  <c r="HS489" i="1"/>
  <c r="HS490" i="1"/>
  <c r="HS491" i="1"/>
  <c r="HS492" i="1"/>
  <c r="HS493" i="1"/>
  <c r="HS494" i="1"/>
  <c r="HS495" i="1"/>
  <c r="HS496" i="1"/>
  <c r="HS497" i="1"/>
  <c r="HS498" i="1"/>
  <c r="HS499" i="1"/>
  <c r="HS500" i="1"/>
  <c r="HS501" i="1"/>
  <c r="HS502" i="1"/>
  <c r="HS503" i="1"/>
  <c r="HS504" i="1"/>
  <c r="HS505" i="1"/>
  <c r="HS506" i="1"/>
  <c r="HS507" i="1"/>
  <c r="HS508" i="1"/>
  <c r="HS509" i="1"/>
  <c r="HS510" i="1"/>
  <c r="HS511" i="1"/>
  <c r="HS512" i="1"/>
  <c r="HS513" i="1"/>
  <c r="HS514" i="1"/>
  <c r="HS515" i="1"/>
  <c r="HS516" i="1"/>
  <c r="HS517" i="1"/>
  <c r="HS518" i="1"/>
  <c r="HS519" i="1"/>
  <c r="HS520" i="1"/>
  <c r="HS521" i="1"/>
  <c r="HS522" i="1"/>
  <c r="HS523" i="1"/>
  <c r="HS524" i="1"/>
  <c r="HS525" i="1"/>
  <c r="HS526" i="1"/>
  <c r="HS527" i="1"/>
  <c r="HS528" i="1"/>
  <c r="HS529" i="1"/>
  <c r="HS530" i="1"/>
  <c r="HS531" i="1"/>
  <c r="HS532" i="1"/>
  <c r="HS533" i="1"/>
  <c r="HS534" i="1"/>
  <c r="HS535" i="1"/>
  <c r="HS536" i="1"/>
  <c r="HS537" i="1"/>
  <c r="HS538" i="1"/>
  <c r="HS539" i="1"/>
  <c r="HS540" i="1"/>
  <c r="HS541" i="1"/>
  <c r="HS542" i="1"/>
  <c r="HS543" i="1"/>
  <c r="HS544" i="1"/>
  <c r="HS545" i="1"/>
  <c r="HS546" i="1"/>
  <c r="HS547" i="1"/>
  <c r="HS548" i="1"/>
  <c r="HS549" i="1"/>
  <c r="HS550" i="1"/>
  <c r="HS551" i="1"/>
  <c r="HS552" i="1"/>
  <c r="HS553" i="1"/>
  <c r="HS554" i="1"/>
  <c r="HS555" i="1"/>
  <c r="HS556" i="1"/>
  <c r="HS557" i="1"/>
  <c r="HS558" i="1"/>
  <c r="HS559" i="1"/>
  <c r="HS560" i="1"/>
  <c r="HS561" i="1"/>
  <c r="HS562" i="1"/>
  <c r="HS563" i="1"/>
  <c r="HS564" i="1"/>
  <c r="HS565" i="1"/>
  <c r="HS566" i="1"/>
  <c r="HS567" i="1"/>
  <c r="HS568" i="1"/>
  <c r="HS569" i="1"/>
  <c r="HS570" i="1"/>
  <c r="HS571" i="1"/>
  <c r="HS572" i="1"/>
  <c r="HS573" i="1"/>
  <c r="HS574" i="1"/>
  <c r="HS575" i="1"/>
  <c r="HS576" i="1"/>
  <c r="HS577" i="1"/>
  <c r="HS578" i="1"/>
  <c r="HS579" i="1"/>
  <c r="HS580" i="1"/>
  <c r="HS581" i="1"/>
  <c r="HS582" i="1"/>
  <c r="HS583" i="1"/>
  <c r="HS584" i="1"/>
  <c r="HS585" i="1"/>
  <c r="HS586" i="1"/>
  <c r="HS587" i="1"/>
  <c r="HS588" i="1"/>
  <c r="HS589" i="1"/>
  <c r="HS590" i="1"/>
  <c r="HS591" i="1"/>
  <c r="HS592" i="1"/>
  <c r="HS593" i="1"/>
  <c r="HS594" i="1"/>
  <c r="HS595" i="1"/>
  <c r="HS596" i="1"/>
  <c r="HS597" i="1"/>
  <c r="HS598" i="1"/>
  <c r="HS599" i="1"/>
  <c r="HS600" i="1"/>
  <c r="HS601" i="1"/>
  <c r="HS602" i="1"/>
  <c r="HS603" i="1"/>
  <c r="HS604" i="1"/>
  <c r="HS605" i="1"/>
  <c r="HS606" i="1"/>
  <c r="HS607" i="1"/>
  <c r="HS608" i="1"/>
  <c r="HS609" i="1"/>
  <c r="HS610" i="1"/>
  <c r="HS611" i="1"/>
  <c r="HS612" i="1"/>
  <c r="HS613" i="1"/>
  <c r="HS614" i="1"/>
  <c r="HS615" i="1"/>
  <c r="HS616" i="1"/>
  <c r="HS617" i="1"/>
  <c r="HS618" i="1"/>
  <c r="HS619" i="1"/>
  <c r="HS620" i="1"/>
  <c r="HS621" i="1"/>
  <c r="HS622" i="1"/>
  <c r="HS623" i="1"/>
  <c r="HS624" i="1"/>
  <c r="HS625" i="1"/>
  <c r="HS626" i="1"/>
  <c r="HS627" i="1"/>
  <c r="HS628" i="1"/>
  <c r="HS629" i="1"/>
  <c r="HS630" i="1"/>
  <c r="HS631" i="1"/>
  <c r="HS632" i="1"/>
  <c r="HS633" i="1"/>
  <c r="HS634" i="1"/>
  <c r="HS635" i="1"/>
  <c r="HS636" i="1"/>
  <c r="HS637" i="1"/>
  <c r="HS638" i="1"/>
  <c r="HS639" i="1"/>
  <c r="HS640" i="1"/>
  <c r="HS641" i="1"/>
  <c r="HS642" i="1"/>
  <c r="HS643" i="1"/>
  <c r="HS644" i="1"/>
  <c r="HS645" i="1"/>
  <c r="HS646" i="1"/>
  <c r="HS647" i="1"/>
  <c r="HS648" i="1"/>
  <c r="HS649" i="1"/>
  <c r="HS650" i="1"/>
  <c r="HS651" i="1"/>
  <c r="HS652" i="1"/>
  <c r="HS653" i="1"/>
  <c r="HS654" i="1"/>
  <c r="HS655" i="1"/>
  <c r="HS656" i="1"/>
  <c r="HS657" i="1"/>
  <c r="HS658" i="1"/>
  <c r="HS659" i="1"/>
  <c r="HS660" i="1"/>
  <c r="HS661" i="1"/>
  <c r="HS662" i="1"/>
  <c r="HS663" i="1"/>
  <c r="HS664" i="1"/>
  <c r="HS665" i="1"/>
  <c r="HS666" i="1"/>
  <c r="HS667" i="1"/>
  <c r="HS668" i="1"/>
  <c r="HS669" i="1"/>
  <c r="HS670" i="1"/>
  <c r="HS671" i="1"/>
  <c r="HS672" i="1"/>
  <c r="HS673" i="1"/>
  <c r="HS674" i="1"/>
  <c r="HS675" i="1"/>
  <c r="HS676" i="1"/>
  <c r="HS677" i="1"/>
  <c r="HS678" i="1"/>
  <c r="HS679" i="1"/>
  <c r="HS680" i="1"/>
  <c r="HS681" i="1"/>
  <c r="HS682" i="1"/>
  <c r="HS683" i="1"/>
  <c r="HS684" i="1"/>
  <c r="HS685" i="1"/>
  <c r="HS686" i="1"/>
  <c r="HS687" i="1"/>
  <c r="HS688" i="1"/>
  <c r="HS689" i="1"/>
  <c r="HS690" i="1"/>
  <c r="HS691" i="1"/>
  <c r="HS692" i="1"/>
  <c r="HS693" i="1"/>
  <c r="HS694" i="1"/>
  <c r="HS695" i="1"/>
  <c r="HS696" i="1"/>
  <c r="HS697" i="1"/>
  <c r="HS698" i="1"/>
  <c r="HS699" i="1"/>
  <c r="HS700" i="1"/>
  <c r="HS701" i="1"/>
  <c r="HS702" i="1"/>
  <c r="HS703" i="1"/>
  <c r="HS704" i="1"/>
  <c r="HS705" i="1"/>
  <c r="HS706" i="1"/>
  <c r="HS707" i="1"/>
  <c r="HS708" i="1"/>
  <c r="HS709" i="1"/>
  <c r="HS710" i="1"/>
  <c r="HS711" i="1"/>
  <c r="HS712" i="1"/>
  <c r="HS713" i="1"/>
  <c r="HS714" i="1"/>
  <c r="HS715" i="1"/>
  <c r="HS716" i="1"/>
  <c r="HS717" i="1"/>
  <c r="HS718" i="1"/>
  <c r="HS719" i="1"/>
  <c r="HS720" i="1"/>
  <c r="HS721" i="1"/>
  <c r="HS722" i="1"/>
  <c r="HS723" i="1"/>
  <c r="HS724" i="1"/>
  <c r="HS725" i="1"/>
  <c r="HS726" i="1"/>
  <c r="HS727" i="1"/>
  <c r="HS728" i="1"/>
  <c r="HS729" i="1"/>
  <c r="HS730" i="1"/>
  <c r="HS731" i="1"/>
  <c r="HS732" i="1"/>
  <c r="HS733" i="1"/>
  <c r="HS734" i="1"/>
  <c r="HS735" i="1"/>
  <c r="HS736" i="1"/>
  <c r="HS737" i="1"/>
  <c r="HS738" i="1"/>
  <c r="HS739" i="1"/>
  <c r="HS740" i="1"/>
  <c r="HS741" i="1"/>
  <c r="HS742" i="1"/>
  <c r="HS743" i="1"/>
  <c r="HS744" i="1"/>
  <c r="HS745" i="1"/>
  <c r="HS746" i="1"/>
  <c r="HS747" i="1"/>
  <c r="HS748" i="1"/>
  <c r="HS749" i="1"/>
  <c r="HS750" i="1"/>
  <c r="HS751" i="1"/>
  <c r="HS752" i="1"/>
  <c r="HS753" i="1"/>
  <c r="HS754" i="1"/>
  <c r="HS755" i="1"/>
  <c r="HS756" i="1"/>
  <c r="HS757" i="1"/>
  <c r="HS758" i="1"/>
  <c r="HS759" i="1"/>
  <c r="HS760" i="1"/>
  <c r="HS761" i="1"/>
  <c r="HS762" i="1"/>
  <c r="HS763" i="1"/>
  <c r="HS764" i="1"/>
  <c r="HS765" i="1"/>
  <c r="HS766" i="1"/>
  <c r="HS767" i="1"/>
  <c r="HS768" i="1"/>
  <c r="HS769" i="1"/>
  <c r="HS770" i="1"/>
  <c r="HS771" i="1"/>
  <c r="HS772" i="1"/>
  <c r="HS773" i="1"/>
  <c r="HS774" i="1"/>
  <c r="HS775" i="1"/>
  <c r="HS776" i="1"/>
  <c r="HS777" i="1"/>
  <c r="HS778" i="1"/>
  <c r="HS779" i="1"/>
  <c r="HS780" i="1"/>
  <c r="HS781" i="1"/>
  <c r="HS782" i="1"/>
  <c r="HS783" i="1"/>
  <c r="HS784" i="1"/>
  <c r="HS785" i="1"/>
  <c r="HS786" i="1"/>
  <c r="HS787" i="1"/>
  <c r="HS788" i="1"/>
  <c r="HS789" i="1"/>
  <c r="HS790" i="1"/>
  <c r="HS791" i="1"/>
  <c r="HS792" i="1"/>
  <c r="HS793" i="1"/>
  <c r="HS794" i="1"/>
  <c r="HS795" i="1"/>
  <c r="HS796" i="1"/>
  <c r="HS797" i="1"/>
  <c r="HS798" i="1"/>
  <c r="HS799" i="1"/>
  <c r="HS800" i="1"/>
  <c r="HS801" i="1"/>
  <c r="HS802" i="1"/>
  <c r="HS803" i="1"/>
  <c r="HS804" i="1"/>
  <c r="HS805" i="1"/>
  <c r="HS806" i="1"/>
  <c r="HS807" i="1"/>
  <c r="HS808" i="1"/>
  <c r="HS809" i="1"/>
  <c r="HS810" i="1"/>
  <c r="HS811" i="1"/>
  <c r="HS812" i="1"/>
  <c r="HS813" i="1"/>
  <c r="HS814" i="1"/>
  <c r="HS815" i="1"/>
  <c r="HS816" i="1"/>
  <c r="HS817" i="1"/>
  <c r="HS818" i="1"/>
  <c r="HS819" i="1"/>
  <c r="HS820" i="1"/>
  <c r="HS821" i="1"/>
  <c r="HS822" i="1"/>
  <c r="HS823" i="1"/>
  <c r="HS824" i="1"/>
  <c r="HS825" i="1"/>
  <c r="HS826" i="1"/>
  <c r="HS827" i="1"/>
  <c r="HS828" i="1"/>
  <c r="HS829" i="1"/>
  <c r="HS830" i="1"/>
  <c r="HS831" i="1"/>
  <c r="HS832" i="1"/>
  <c r="HS833" i="1"/>
  <c r="HS834" i="1"/>
  <c r="HS835" i="1"/>
  <c r="HS836" i="1"/>
  <c r="HS837" i="1"/>
  <c r="HS838" i="1"/>
  <c r="HS839" i="1"/>
  <c r="HS840" i="1"/>
  <c r="HS841" i="1"/>
  <c r="HS842" i="1"/>
  <c r="HS843" i="1"/>
  <c r="HS844" i="1"/>
  <c r="HS845" i="1"/>
  <c r="HS846" i="1"/>
  <c r="HS847" i="1"/>
  <c r="HS848" i="1"/>
  <c r="HS849" i="1"/>
  <c r="HS850" i="1"/>
  <c r="HS851" i="1"/>
  <c r="HS852" i="1"/>
  <c r="HS853" i="1"/>
  <c r="HS854" i="1"/>
  <c r="HS855" i="1"/>
  <c r="HS856" i="1"/>
  <c r="HS857" i="1"/>
  <c r="HS858" i="1"/>
  <c r="HS859" i="1"/>
  <c r="HS860" i="1"/>
  <c r="HS861" i="1"/>
  <c r="HS862" i="1"/>
  <c r="HS863" i="1"/>
  <c r="HS864" i="1"/>
  <c r="HS865" i="1"/>
  <c r="HS866" i="1"/>
  <c r="HS867" i="1"/>
  <c r="HS868" i="1"/>
  <c r="HS869" i="1"/>
  <c r="HS870" i="1"/>
  <c r="HS871" i="1"/>
  <c r="HS872" i="1"/>
  <c r="HS873" i="1"/>
  <c r="HS874" i="1"/>
  <c r="HS875" i="1"/>
  <c r="HS876" i="1"/>
  <c r="HS877" i="1"/>
  <c r="HS878" i="1"/>
  <c r="HS879" i="1"/>
  <c r="HS880" i="1"/>
  <c r="HS881" i="1"/>
  <c r="HS882" i="1"/>
  <c r="HS883" i="1"/>
  <c r="HS884" i="1"/>
  <c r="HS885" i="1"/>
  <c r="HS886" i="1"/>
  <c r="HS887" i="1"/>
  <c r="HS888" i="1"/>
  <c r="HS889" i="1"/>
  <c r="HS890" i="1"/>
  <c r="HS891" i="1"/>
  <c r="HS892" i="1"/>
  <c r="HS893" i="1"/>
  <c r="HS894" i="1"/>
  <c r="HS895" i="1"/>
  <c r="HS896" i="1"/>
  <c r="HS897" i="1"/>
  <c r="HS898" i="1"/>
  <c r="HS899" i="1"/>
  <c r="HS900" i="1"/>
  <c r="HS901" i="1"/>
  <c r="HS902" i="1"/>
  <c r="HS903" i="1"/>
  <c r="HS904" i="1"/>
  <c r="HS905" i="1"/>
  <c r="HS906" i="1"/>
  <c r="HS907" i="1"/>
  <c r="HS908" i="1"/>
  <c r="HS909" i="1"/>
  <c r="HS910" i="1"/>
  <c r="HS911" i="1"/>
  <c r="HS912" i="1"/>
  <c r="HS913" i="1"/>
  <c r="HS914" i="1"/>
  <c r="HS915" i="1"/>
  <c r="HS916" i="1"/>
  <c r="HS917" i="1"/>
  <c r="HS918" i="1"/>
  <c r="HS919" i="1"/>
  <c r="HS920" i="1"/>
  <c r="HS921" i="1"/>
  <c r="HS922" i="1"/>
  <c r="HS923" i="1"/>
  <c r="HS924" i="1"/>
  <c r="HS925" i="1"/>
  <c r="HS926" i="1"/>
  <c r="HS927" i="1"/>
  <c r="HS928" i="1"/>
  <c r="HS929" i="1"/>
  <c r="HS930" i="1"/>
  <c r="HS931" i="1"/>
  <c r="HS932" i="1"/>
  <c r="HS933" i="1"/>
  <c r="HS934" i="1"/>
  <c r="HS935" i="1"/>
  <c r="HS936" i="1"/>
  <c r="HS937" i="1"/>
  <c r="HS938" i="1"/>
  <c r="HS939" i="1"/>
  <c r="HS940" i="1"/>
  <c r="HS941" i="1"/>
  <c r="HS942" i="1"/>
  <c r="HS943" i="1"/>
  <c r="HS944" i="1"/>
  <c r="HS945" i="1"/>
  <c r="HS946" i="1"/>
  <c r="HS947" i="1"/>
  <c r="HS948" i="1"/>
  <c r="HS949" i="1"/>
  <c r="HS950" i="1"/>
  <c r="HS951" i="1"/>
  <c r="HS952" i="1"/>
  <c r="HS953" i="1"/>
  <c r="HS954" i="1"/>
  <c r="HS955" i="1"/>
  <c r="HS956" i="1"/>
  <c r="HS957" i="1"/>
  <c r="HS958" i="1"/>
  <c r="HS959" i="1"/>
  <c r="HS960" i="1"/>
  <c r="HS961" i="1"/>
  <c r="HS962" i="1"/>
  <c r="HS963" i="1"/>
  <c r="HS964" i="1"/>
  <c r="HS965" i="1"/>
  <c r="HS966" i="1"/>
  <c r="HS967" i="1"/>
  <c r="HS968" i="1"/>
  <c r="HS969" i="1"/>
  <c r="HS970" i="1"/>
  <c r="HS971" i="1"/>
  <c r="HS972" i="1"/>
  <c r="HS973" i="1"/>
  <c r="HS974" i="1"/>
  <c r="HS975" i="1"/>
  <c r="HS976" i="1"/>
  <c r="HS977" i="1"/>
  <c r="HS978" i="1"/>
  <c r="HS979" i="1"/>
  <c r="HS980" i="1"/>
  <c r="HS981" i="1"/>
  <c r="HS982" i="1"/>
  <c r="HS983" i="1"/>
  <c r="HS984" i="1"/>
  <c r="HS985" i="1"/>
  <c r="HS986" i="1"/>
  <c r="HS987" i="1"/>
  <c r="HS988" i="1"/>
  <c r="HS989" i="1"/>
  <c r="HS990" i="1"/>
  <c r="HS991" i="1"/>
  <c r="HS992" i="1"/>
  <c r="HS993" i="1"/>
  <c r="HS994" i="1"/>
  <c r="HS995" i="1"/>
  <c r="HS996" i="1"/>
  <c r="HS997" i="1"/>
  <c r="HS998" i="1"/>
  <c r="HS999" i="1"/>
  <c r="HS1000" i="1"/>
  <c r="HS1001" i="1"/>
  <c r="HS1002"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3" i="1"/>
  <c r="AA5" i="1"/>
  <c r="AD5" i="1" s="1"/>
  <c r="AA11" i="1"/>
  <c r="AD11" i="1" s="1"/>
  <c r="AA22" i="1"/>
  <c r="AD22" i="1" s="1"/>
  <c r="AA39" i="1"/>
  <c r="AD39" i="1" s="1"/>
  <c r="AA41" i="1"/>
  <c r="AD41" i="1" s="1"/>
  <c r="AA44" i="1"/>
  <c r="AD44" i="1" s="1"/>
  <c r="AA59" i="1"/>
  <c r="AD59" i="1" s="1"/>
  <c r="AA112" i="1"/>
  <c r="AD112" i="1" s="1"/>
  <c r="AA116" i="1"/>
  <c r="AD116" i="1" s="1"/>
  <c r="AA139" i="1"/>
  <c r="AD139" i="1" s="1"/>
  <c r="AA146" i="1"/>
  <c r="AD146" i="1" s="1"/>
  <c r="AA150" i="1"/>
  <c r="AD150" i="1" s="1"/>
  <c r="AA151" i="1"/>
  <c r="AD151" i="1" s="1"/>
  <c r="AA153" i="1"/>
  <c r="AD153" i="1" s="1"/>
  <c r="AA234" i="1"/>
  <c r="AD234" i="1" s="1"/>
  <c r="AA245" i="1"/>
  <c r="AD245" i="1" s="1"/>
  <c r="AA251" i="1"/>
  <c r="AD251" i="1" s="1"/>
  <c r="AA261" i="1"/>
  <c r="AD261" i="1" s="1"/>
  <c r="AA276" i="1"/>
  <c r="AD276" i="1" s="1"/>
  <c r="AA285" i="1"/>
  <c r="AD285" i="1" s="1"/>
  <c r="AA293" i="1"/>
  <c r="AD293" i="1" s="1"/>
  <c r="AA302" i="1"/>
  <c r="AD302" i="1" s="1"/>
  <c r="AA303" i="1"/>
  <c r="AD303" i="1" s="1"/>
  <c r="AA305" i="1"/>
  <c r="AD305" i="1" s="1"/>
  <c r="AA307" i="1"/>
  <c r="AD307" i="1" s="1"/>
  <c r="AA316" i="1"/>
  <c r="AD316" i="1" s="1"/>
  <c r="AA335" i="1"/>
  <c r="AD335" i="1" s="1"/>
  <c r="AA336" i="1"/>
  <c r="AD336" i="1" s="1"/>
  <c r="AA342" i="1"/>
  <c r="AD342" i="1" s="1"/>
  <c r="AA350" i="1"/>
  <c r="AD350" i="1" s="1"/>
  <c r="AA356" i="1"/>
  <c r="AD356" i="1" s="1"/>
  <c r="AA378" i="1"/>
  <c r="AD378" i="1" s="1"/>
  <c r="AA382" i="1"/>
  <c r="AD382" i="1" s="1"/>
  <c r="AA383" i="1"/>
  <c r="AD383" i="1" s="1"/>
  <c r="AA384" i="1"/>
  <c r="AD384" i="1" s="1"/>
  <c r="AA402" i="1"/>
  <c r="AD402" i="1" s="1"/>
  <c r="AA420" i="1"/>
  <c r="AD420" i="1" s="1"/>
  <c r="AA426" i="1"/>
  <c r="AD426" i="1" s="1"/>
  <c r="AA437" i="1"/>
  <c r="AD437" i="1" s="1"/>
  <c r="AA444" i="1"/>
  <c r="AD444" i="1" s="1"/>
  <c r="AA446" i="1"/>
  <c r="AD446" i="1" s="1"/>
  <c r="AA450" i="1"/>
  <c r="AD450" i="1" s="1"/>
  <c r="AA453" i="1"/>
  <c r="AD453" i="1" s="1"/>
  <c r="AA460" i="1"/>
  <c r="AD460" i="1" s="1"/>
  <c r="AA478" i="1"/>
  <c r="AD478" i="1" s="1"/>
  <c r="AA542" i="1"/>
  <c r="AD542" i="1" s="1"/>
  <c r="AA544" i="1"/>
  <c r="AD544" i="1" s="1"/>
  <c r="AA625" i="1"/>
  <c r="AD625" i="1" s="1"/>
  <c r="AA653" i="1"/>
  <c r="AD653" i="1" s="1"/>
  <c r="AA688" i="1"/>
  <c r="AD688" i="1" s="1"/>
  <c r="AA704" i="1"/>
  <c r="AD704" i="1" s="1"/>
  <c r="AA718" i="1"/>
  <c r="AD718" i="1" s="1"/>
  <c r="AA746" i="1"/>
  <c r="AD746" i="1" s="1"/>
  <c r="AA753" i="1"/>
  <c r="AD753" i="1" s="1"/>
  <c r="AA791" i="1"/>
  <c r="AD791" i="1" s="1"/>
  <c r="AA795" i="1"/>
  <c r="AD795" i="1" s="1"/>
  <c r="AA814" i="1"/>
  <c r="AD814" i="1" s="1"/>
  <c r="AA815" i="1"/>
  <c r="AD815" i="1" s="1"/>
  <c r="AA823" i="1"/>
  <c r="AD823" i="1" s="1"/>
  <c r="AA854" i="1"/>
  <c r="AD854" i="1" s="1"/>
  <c r="AA908" i="1"/>
  <c r="AD908" i="1" s="1"/>
  <c r="AA918" i="1"/>
  <c r="AD918" i="1" s="1"/>
  <c r="AA939" i="1"/>
  <c r="AD939" i="1" s="1"/>
  <c r="AA953" i="1"/>
  <c r="AD953" i="1" s="1"/>
  <c r="AA963" i="1"/>
  <c r="AD963" i="1" s="1"/>
  <c r="AA964" i="1"/>
  <c r="AD964" i="1" s="1"/>
  <c r="AA976" i="1"/>
  <c r="AD976" i="1" s="1"/>
  <c r="AA981" i="1"/>
  <c r="AD981" i="1" s="1"/>
  <c r="AA3" i="1"/>
  <c r="AD3" i="1" s="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3" i="1"/>
  <c r="HK56" i="1"/>
  <c r="HK57" i="1"/>
  <c r="HK58" i="1"/>
  <c r="HK59" i="1"/>
  <c r="HK60" i="1"/>
  <c r="HK61" i="1"/>
  <c r="HK62" i="1"/>
  <c r="HK63" i="1"/>
  <c r="HK64" i="1"/>
  <c r="HK65" i="1"/>
  <c r="HK66" i="1"/>
  <c r="HK67" i="1"/>
  <c r="HK68" i="1"/>
  <c r="HK69" i="1"/>
  <c r="HK70" i="1"/>
  <c r="HK71" i="1"/>
  <c r="HK72" i="1"/>
  <c r="HK73" i="1"/>
  <c r="HK74" i="1"/>
  <c r="HK75" i="1"/>
  <c r="HK76" i="1"/>
  <c r="HK77" i="1"/>
  <c r="HK78" i="1"/>
  <c r="HK79" i="1"/>
  <c r="HK80" i="1"/>
  <c r="HK81" i="1"/>
  <c r="HK82" i="1"/>
  <c r="HK83" i="1"/>
  <c r="HK84" i="1"/>
  <c r="HK85" i="1"/>
  <c r="HJ75" i="1"/>
  <c r="HJ76" i="1"/>
  <c r="HJ77" i="1"/>
  <c r="HJ78" i="1"/>
  <c r="HJ79" i="1"/>
  <c r="HJ80" i="1"/>
  <c r="HJ81" i="1"/>
  <c r="HJ82" i="1"/>
  <c r="HJ83" i="1"/>
  <c r="HJ84" i="1"/>
  <c r="HJ85" i="1"/>
  <c r="HJ56" i="1"/>
  <c r="HJ57" i="1"/>
  <c r="HJ58" i="1"/>
  <c r="HJ59" i="1"/>
  <c r="HJ60" i="1"/>
  <c r="HJ61" i="1"/>
  <c r="HJ62" i="1"/>
  <c r="HJ63" i="1"/>
  <c r="HJ64" i="1"/>
  <c r="HJ65" i="1"/>
  <c r="HJ66" i="1"/>
  <c r="HJ67" i="1"/>
  <c r="HJ68" i="1"/>
  <c r="HJ69" i="1"/>
  <c r="HJ70" i="1"/>
  <c r="HJ71" i="1"/>
  <c r="HJ72" i="1"/>
  <c r="HJ73" i="1"/>
  <c r="HJ74" i="1"/>
  <c r="HP59" i="1"/>
  <c r="HP60" i="1"/>
  <c r="HP61" i="1"/>
  <c r="HP62" i="1"/>
  <c r="HP63" i="1"/>
  <c r="HP64" i="1"/>
  <c r="HP65" i="1"/>
  <c r="HP66" i="1"/>
  <c r="HP67" i="1"/>
  <c r="HP68" i="1"/>
  <c r="HP69" i="1"/>
  <c r="HP70" i="1"/>
  <c r="HP71" i="1"/>
  <c r="HP72" i="1"/>
  <c r="HP73" i="1"/>
  <c r="HP74" i="1"/>
  <c r="HP75" i="1"/>
  <c r="HP76" i="1"/>
  <c r="HP77" i="1"/>
  <c r="HP78" i="1"/>
  <c r="HP79" i="1"/>
  <c r="HP80" i="1"/>
  <c r="HP81" i="1"/>
  <c r="HP82" i="1"/>
  <c r="HP83" i="1"/>
  <c r="HP84" i="1"/>
  <c r="HP85" i="1"/>
  <c r="HP86"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P129" i="1"/>
  <c r="HP130" i="1"/>
  <c r="HP131" i="1"/>
  <c r="HP132" i="1"/>
  <c r="HP133" i="1"/>
  <c r="HP134" i="1"/>
  <c r="HP135" i="1"/>
  <c r="HP136" i="1"/>
  <c r="HP137" i="1"/>
  <c r="HP138" i="1"/>
  <c r="HP139" i="1"/>
  <c r="HP140" i="1"/>
  <c r="HP141" i="1"/>
  <c r="HP142" i="1"/>
  <c r="HP143" i="1"/>
  <c r="HP144" i="1"/>
  <c r="HP145" i="1"/>
  <c r="HP146" i="1"/>
  <c r="HP147" i="1"/>
  <c r="HP148" i="1"/>
  <c r="HP149" i="1"/>
  <c r="HP150" i="1"/>
  <c r="HP151" i="1"/>
  <c r="HP152" i="1"/>
  <c r="HP153" i="1"/>
  <c r="HP154" i="1"/>
  <c r="HP155" i="1"/>
  <c r="HP156" i="1"/>
  <c r="HP157" i="1"/>
  <c r="HP158" i="1"/>
  <c r="HP159" i="1"/>
  <c r="HP160" i="1"/>
  <c r="HP161" i="1"/>
  <c r="HP162" i="1"/>
  <c r="HP163" i="1"/>
  <c r="HP164" i="1"/>
  <c r="HP165" i="1"/>
  <c r="HP166" i="1"/>
  <c r="HP167" i="1"/>
  <c r="HP168" i="1"/>
  <c r="HP169" i="1"/>
  <c r="HP170" i="1"/>
  <c r="HP171" i="1"/>
  <c r="HP172" i="1"/>
  <c r="HP173" i="1"/>
  <c r="HP174" i="1"/>
  <c r="HP175" i="1"/>
  <c r="HP176" i="1"/>
  <c r="HP177" i="1"/>
  <c r="HP178" i="1"/>
  <c r="HP179" i="1"/>
  <c r="HP180" i="1"/>
  <c r="HP181" i="1"/>
  <c r="HP182" i="1"/>
  <c r="HP183" i="1"/>
  <c r="HP184" i="1"/>
  <c r="HP185" i="1"/>
  <c r="HP186" i="1"/>
  <c r="HP187" i="1"/>
  <c r="HP188" i="1"/>
  <c r="HP189" i="1"/>
  <c r="HP190" i="1"/>
  <c r="HP191" i="1"/>
  <c r="HP192" i="1"/>
  <c r="HP193" i="1"/>
  <c r="HP194" i="1"/>
  <c r="HP195" i="1"/>
  <c r="HP196" i="1"/>
  <c r="HP197" i="1"/>
  <c r="HP198" i="1"/>
  <c r="HP199" i="1"/>
  <c r="HP200" i="1"/>
  <c r="HP201" i="1"/>
  <c r="HP202" i="1"/>
  <c r="HP203" i="1"/>
  <c r="HP204" i="1"/>
  <c r="HP205" i="1"/>
  <c r="HP206" i="1"/>
  <c r="HP207" i="1"/>
  <c r="HP208" i="1"/>
  <c r="HP209" i="1"/>
  <c r="HP210" i="1"/>
  <c r="HP211" i="1"/>
  <c r="HP212" i="1"/>
  <c r="HP213" i="1"/>
  <c r="HP214" i="1"/>
  <c r="HP215" i="1"/>
  <c r="HP216" i="1"/>
  <c r="HP217" i="1"/>
  <c r="HP218" i="1"/>
  <c r="HP219" i="1"/>
  <c r="HP220" i="1"/>
  <c r="HP221" i="1"/>
  <c r="HP222" i="1"/>
  <c r="HP223" i="1"/>
  <c r="HP224" i="1"/>
  <c r="HP225" i="1"/>
  <c r="HP226" i="1"/>
  <c r="HP227" i="1"/>
  <c r="HP228" i="1"/>
  <c r="HP229" i="1"/>
  <c r="HP230" i="1"/>
  <c r="HP231" i="1"/>
  <c r="HP232" i="1"/>
  <c r="HP233" i="1"/>
  <c r="HP234" i="1"/>
  <c r="HP235" i="1"/>
  <c r="HP236" i="1"/>
  <c r="HP237" i="1"/>
  <c r="HP238" i="1"/>
  <c r="HP239" i="1"/>
  <c r="HP240" i="1"/>
  <c r="HP241" i="1"/>
  <c r="HP242" i="1"/>
  <c r="HP243" i="1"/>
  <c r="HP244" i="1"/>
  <c r="HP245" i="1"/>
  <c r="HP246" i="1"/>
  <c r="HP247" i="1"/>
  <c r="HP248" i="1"/>
  <c r="HP249" i="1"/>
  <c r="HP250" i="1"/>
  <c r="HP251" i="1"/>
  <c r="HP252" i="1"/>
  <c r="HP253" i="1"/>
  <c r="HP254" i="1"/>
  <c r="HP255" i="1"/>
  <c r="HP256" i="1"/>
  <c r="HP257" i="1"/>
  <c r="HP258" i="1"/>
  <c r="HP259" i="1"/>
  <c r="HP260" i="1"/>
  <c r="HP261" i="1"/>
  <c r="HP262" i="1"/>
  <c r="HP263" i="1"/>
  <c r="HP264" i="1"/>
  <c r="HP265" i="1"/>
  <c r="HP266" i="1"/>
  <c r="HP267" i="1"/>
  <c r="HP268" i="1"/>
  <c r="HP269" i="1"/>
  <c r="HP270" i="1"/>
  <c r="HP271" i="1"/>
  <c r="HP272" i="1"/>
  <c r="HP273" i="1"/>
  <c r="HP274" i="1"/>
  <c r="HP275" i="1"/>
  <c r="HP276" i="1"/>
  <c r="HP277" i="1"/>
  <c r="HP278" i="1"/>
  <c r="HP279" i="1"/>
  <c r="HP280" i="1"/>
  <c r="HP281" i="1"/>
  <c r="HP282" i="1"/>
  <c r="HP283" i="1"/>
  <c r="HP284" i="1"/>
  <c r="HP285" i="1"/>
  <c r="HP286" i="1"/>
  <c r="HP287" i="1"/>
  <c r="HP288" i="1"/>
  <c r="HP289" i="1"/>
  <c r="HP290" i="1"/>
  <c r="HP291" i="1"/>
  <c r="HP292" i="1"/>
  <c r="HP293" i="1"/>
  <c r="HP294" i="1"/>
  <c r="HP295" i="1"/>
  <c r="HP296" i="1"/>
  <c r="HP297" i="1"/>
  <c r="HP298" i="1"/>
  <c r="HP299" i="1"/>
  <c r="HP300" i="1"/>
  <c r="HP301" i="1"/>
  <c r="HP302" i="1"/>
  <c r="HP303" i="1"/>
  <c r="HP304" i="1"/>
  <c r="HP305" i="1"/>
  <c r="HP306" i="1"/>
  <c r="HP307" i="1"/>
  <c r="HP308" i="1"/>
  <c r="HP309" i="1"/>
  <c r="HP310" i="1"/>
  <c r="HP311" i="1"/>
  <c r="HP312" i="1"/>
  <c r="HP313" i="1"/>
  <c r="HP314" i="1"/>
  <c r="HP315" i="1"/>
  <c r="HP316" i="1"/>
  <c r="HP317" i="1"/>
  <c r="HP318" i="1"/>
  <c r="HP319" i="1"/>
  <c r="HP320" i="1"/>
  <c r="HP321" i="1"/>
  <c r="HP322" i="1"/>
  <c r="HP323" i="1"/>
  <c r="HP324" i="1"/>
  <c r="HP325" i="1"/>
  <c r="HP326" i="1"/>
  <c r="HP327" i="1"/>
  <c r="HP328" i="1"/>
  <c r="HP329" i="1"/>
  <c r="HP330" i="1"/>
  <c r="HP331" i="1"/>
  <c r="HP332" i="1"/>
  <c r="HP333" i="1"/>
  <c r="HP334" i="1"/>
  <c r="HP335" i="1"/>
  <c r="HP336" i="1"/>
  <c r="HP337" i="1"/>
  <c r="HP338" i="1"/>
  <c r="HP339" i="1"/>
  <c r="HP340" i="1"/>
  <c r="HP341" i="1"/>
  <c r="HP342" i="1"/>
  <c r="HP343" i="1"/>
  <c r="HP344" i="1"/>
  <c r="HP345" i="1"/>
  <c r="HP346" i="1"/>
  <c r="HP347" i="1"/>
  <c r="HP348" i="1"/>
  <c r="HP349" i="1"/>
  <c r="HP350" i="1"/>
  <c r="HP351" i="1"/>
  <c r="HP352" i="1"/>
  <c r="HP353" i="1"/>
  <c r="HP354" i="1"/>
  <c r="HP355" i="1"/>
  <c r="HP356" i="1"/>
  <c r="HP357" i="1"/>
  <c r="HP358" i="1"/>
  <c r="HP359" i="1"/>
  <c r="HP360" i="1"/>
  <c r="HP361" i="1"/>
  <c r="HP362" i="1"/>
  <c r="HP363" i="1"/>
  <c r="HP364" i="1"/>
  <c r="HP365" i="1"/>
  <c r="HP366" i="1"/>
  <c r="HP367" i="1"/>
  <c r="HP368" i="1"/>
  <c r="HP369" i="1"/>
  <c r="HP370" i="1"/>
  <c r="HP371" i="1"/>
  <c r="HP372" i="1"/>
  <c r="HP373" i="1"/>
  <c r="HP374" i="1"/>
  <c r="HP375" i="1"/>
  <c r="HP376" i="1"/>
  <c r="HP377" i="1"/>
  <c r="HP378" i="1"/>
  <c r="HP379" i="1"/>
  <c r="HP380" i="1"/>
  <c r="HP381" i="1"/>
  <c r="HP382" i="1"/>
  <c r="HP383" i="1"/>
  <c r="HP384" i="1"/>
  <c r="HP385" i="1"/>
  <c r="HP386" i="1"/>
  <c r="HP387" i="1"/>
  <c r="HP388" i="1"/>
  <c r="HP389" i="1"/>
  <c r="HP390" i="1"/>
  <c r="HP391" i="1"/>
  <c r="HP392" i="1"/>
  <c r="HP393" i="1"/>
  <c r="HP394" i="1"/>
  <c r="HP395" i="1"/>
  <c r="HP396" i="1"/>
  <c r="HP397" i="1"/>
  <c r="HP398" i="1"/>
  <c r="HP399" i="1"/>
  <c r="HP400" i="1"/>
  <c r="HP401" i="1"/>
  <c r="HP402" i="1"/>
  <c r="HP403" i="1"/>
  <c r="HP404" i="1"/>
  <c r="HP405" i="1"/>
  <c r="HP406" i="1"/>
  <c r="HP407" i="1"/>
  <c r="HP408" i="1"/>
  <c r="HP409" i="1"/>
  <c r="HP410" i="1"/>
  <c r="HP411" i="1"/>
  <c r="HP412" i="1"/>
  <c r="HP413" i="1"/>
  <c r="HP414" i="1"/>
  <c r="HP415" i="1"/>
  <c r="HP416" i="1"/>
  <c r="HP417" i="1"/>
  <c r="HP418" i="1"/>
  <c r="HP419" i="1"/>
  <c r="HP420" i="1"/>
  <c r="HP421" i="1"/>
  <c r="HP422" i="1"/>
  <c r="HP423" i="1"/>
  <c r="HP424" i="1"/>
  <c r="HP425" i="1"/>
  <c r="HP426" i="1"/>
  <c r="HP427" i="1"/>
  <c r="HP428" i="1"/>
  <c r="HP429" i="1"/>
  <c r="HP430" i="1"/>
  <c r="HP431" i="1"/>
  <c r="HP432" i="1"/>
  <c r="HP433" i="1"/>
  <c r="HP434" i="1"/>
  <c r="HP435" i="1"/>
  <c r="HP436" i="1"/>
  <c r="HP437" i="1"/>
  <c r="HP438" i="1"/>
  <c r="HP439" i="1"/>
  <c r="HP440" i="1"/>
  <c r="HP441" i="1"/>
  <c r="HP442" i="1"/>
  <c r="HP443" i="1"/>
  <c r="HP444" i="1"/>
  <c r="HP445" i="1"/>
  <c r="HP446" i="1"/>
  <c r="HP447" i="1"/>
  <c r="HP448" i="1"/>
  <c r="HP449" i="1"/>
  <c r="HP450" i="1"/>
  <c r="HP451" i="1"/>
  <c r="HP452" i="1"/>
  <c r="HP453" i="1"/>
  <c r="HP454" i="1"/>
  <c r="HP455" i="1"/>
  <c r="HP456" i="1"/>
  <c r="HP457" i="1"/>
  <c r="HP458" i="1"/>
  <c r="HP459" i="1"/>
  <c r="HP460" i="1"/>
  <c r="HP461" i="1"/>
  <c r="HP462" i="1"/>
  <c r="HP463" i="1"/>
  <c r="HP464" i="1"/>
  <c r="HP465" i="1"/>
  <c r="HP466" i="1"/>
  <c r="HP467" i="1"/>
  <c r="HP468" i="1"/>
  <c r="HP469" i="1"/>
  <c r="HP470" i="1"/>
  <c r="HP471" i="1"/>
  <c r="HP472" i="1"/>
  <c r="HP473" i="1"/>
  <c r="HP474" i="1"/>
  <c r="HP475" i="1"/>
  <c r="HP476" i="1"/>
  <c r="HP477" i="1"/>
  <c r="HP478" i="1"/>
  <c r="HP479" i="1"/>
  <c r="HP480" i="1"/>
  <c r="HP481" i="1"/>
  <c r="HP482" i="1"/>
  <c r="HP483" i="1"/>
  <c r="HP484" i="1"/>
  <c r="HP485" i="1"/>
  <c r="HP486" i="1"/>
  <c r="HP487" i="1"/>
  <c r="HP488" i="1"/>
  <c r="HP489" i="1"/>
  <c r="HP490" i="1"/>
  <c r="HP491" i="1"/>
  <c r="HP492" i="1"/>
  <c r="HP493" i="1"/>
  <c r="HP494" i="1"/>
  <c r="HP495" i="1"/>
  <c r="HP496" i="1"/>
  <c r="HP497" i="1"/>
  <c r="HP498" i="1"/>
  <c r="HP499" i="1"/>
  <c r="HP500" i="1"/>
  <c r="HP501" i="1"/>
  <c r="HP502" i="1"/>
  <c r="HP503" i="1"/>
  <c r="HP504" i="1"/>
  <c r="HP505" i="1"/>
  <c r="HP506" i="1"/>
  <c r="HP507" i="1"/>
  <c r="HP508" i="1"/>
  <c r="HP509" i="1"/>
  <c r="HP510" i="1"/>
  <c r="HP511" i="1"/>
  <c r="HP512" i="1"/>
  <c r="HP513" i="1"/>
  <c r="HP514" i="1"/>
  <c r="HP515" i="1"/>
  <c r="HP516" i="1"/>
  <c r="HP517" i="1"/>
  <c r="HP518" i="1"/>
  <c r="HP519" i="1"/>
  <c r="HP520" i="1"/>
  <c r="HP521" i="1"/>
  <c r="HP522" i="1"/>
  <c r="HP523" i="1"/>
  <c r="HP524" i="1"/>
  <c r="HP525" i="1"/>
  <c r="HP526" i="1"/>
  <c r="HP527" i="1"/>
  <c r="HP528" i="1"/>
  <c r="HP529" i="1"/>
  <c r="HP530" i="1"/>
  <c r="HP531" i="1"/>
  <c r="HP532" i="1"/>
  <c r="HP533" i="1"/>
  <c r="HP534" i="1"/>
  <c r="HP535" i="1"/>
  <c r="HP536" i="1"/>
  <c r="HP537" i="1"/>
  <c r="HP538" i="1"/>
  <c r="HP539" i="1"/>
  <c r="HP540" i="1"/>
  <c r="HP541" i="1"/>
  <c r="HP542" i="1"/>
  <c r="HP543" i="1"/>
  <c r="HP544" i="1"/>
  <c r="HP545" i="1"/>
  <c r="HP546" i="1"/>
  <c r="HP547" i="1"/>
  <c r="HP548" i="1"/>
  <c r="HP549" i="1"/>
  <c r="HP550" i="1"/>
  <c r="HP551" i="1"/>
  <c r="HP552" i="1"/>
  <c r="HP553" i="1"/>
  <c r="HP554" i="1"/>
  <c r="HP555" i="1"/>
  <c r="HP556" i="1"/>
  <c r="HP557" i="1"/>
  <c r="HP558" i="1"/>
  <c r="HP559" i="1"/>
  <c r="HP560" i="1"/>
  <c r="HP561" i="1"/>
  <c r="HP562" i="1"/>
  <c r="HP563" i="1"/>
  <c r="HP564" i="1"/>
  <c r="HP565" i="1"/>
  <c r="HP566" i="1"/>
  <c r="HP567" i="1"/>
  <c r="HP568" i="1"/>
  <c r="HP569" i="1"/>
  <c r="HP570" i="1"/>
  <c r="HP571" i="1"/>
  <c r="HP572" i="1"/>
  <c r="HP573" i="1"/>
  <c r="HP574" i="1"/>
  <c r="HP575" i="1"/>
  <c r="HP576" i="1"/>
  <c r="HP577" i="1"/>
  <c r="HP578" i="1"/>
  <c r="HP579" i="1"/>
  <c r="HP580" i="1"/>
  <c r="HP581" i="1"/>
  <c r="HP582" i="1"/>
  <c r="HP583" i="1"/>
  <c r="HP584" i="1"/>
  <c r="HP585" i="1"/>
  <c r="HP586" i="1"/>
  <c r="HP587" i="1"/>
  <c r="HP588" i="1"/>
  <c r="HP589" i="1"/>
  <c r="HP590" i="1"/>
  <c r="HP591" i="1"/>
  <c r="HP592" i="1"/>
  <c r="HP593" i="1"/>
  <c r="HP594" i="1"/>
  <c r="HP595" i="1"/>
  <c r="HP596" i="1"/>
  <c r="HP597" i="1"/>
  <c r="HP598" i="1"/>
  <c r="HP599" i="1"/>
  <c r="HP600" i="1"/>
  <c r="HP601" i="1"/>
  <c r="HP602" i="1"/>
  <c r="HP603" i="1"/>
  <c r="HP604" i="1"/>
  <c r="HP605" i="1"/>
  <c r="HP606" i="1"/>
  <c r="HP607" i="1"/>
  <c r="HP608" i="1"/>
  <c r="HP609" i="1"/>
  <c r="HP610" i="1"/>
  <c r="HP611" i="1"/>
  <c r="HP612" i="1"/>
  <c r="HP613" i="1"/>
  <c r="HP614" i="1"/>
  <c r="HP615" i="1"/>
  <c r="HP616" i="1"/>
  <c r="HP617" i="1"/>
  <c r="HP618" i="1"/>
  <c r="HP619" i="1"/>
  <c r="HP620" i="1"/>
  <c r="HP621" i="1"/>
  <c r="HP622" i="1"/>
  <c r="HP623" i="1"/>
  <c r="HP624" i="1"/>
  <c r="HP625" i="1"/>
  <c r="HP626" i="1"/>
  <c r="HP627" i="1"/>
  <c r="HP628" i="1"/>
  <c r="HP629" i="1"/>
  <c r="HP630" i="1"/>
  <c r="HP631" i="1"/>
  <c r="HP632" i="1"/>
  <c r="HP633" i="1"/>
  <c r="HP634" i="1"/>
  <c r="HP635" i="1"/>
  <c r="HP636" i="1"/>
  <c r="HP637" i="1"/>
  <c r="HP638" i="1"/>
  <c r="HP639" i="1"/>
  <c r="HP640" i="1"/>
  <c r="HP641" i="1"/>
  <c r="HP642" i="1"/>
  <c r="HP643" i="1"/>
  <c r="HP644" i="1"/>
  <c r="HP645" i="1"/>
  <c r="HP646" i="1"/>
  <c r="HP647" i="1"/>
  <c r="HP648" i="1"/>
  <c r="HP649" i="1"/>
  <c r="HP650" i="1"/>
  <c r="HP651" i="1"/>
  <c r="HP652" i="1"/>
  <c r="HP653" i="1"/>
  <c r="HP654" i="1"/>
  <c r="HP655" i="1"/>
  <c r="HP656" i="1"/>
  <c r="HP657" i="1"/>
  <c r="HP658" i="1"/>
  <c r="HP659" i="1"/>
  <c r="HP660" i="1"/>
  <c r="HP661" i="1"/>
  <c r="HP662" i="1"/>
  <c r="HP663" i="1"/>
  <c r="HP664" i="1"/>
  <c r="HP665" i="1"/>
  <c r="HP666" i="1"/>
  <c r="HP667" i="1"/>
  <c r="HP668" i="1"/>
  <c r="HP669" i="1"/>
  <c r="HP670" i="1"/>
  <c r="HP671" i="1"/>
  <c r="HP672" i="1"/>
  <c r="HP673" i="1"/>
  <c r="HP674" i="1"/>
  <c r="HP675" i="1"/>
  <c r="HP676" i="1"/>
  <c r="HP677" i="1"/>
  <c r="HP678" i="1"/>
  <c r="HP679" i="1"/>
  <c r="HP680" i="1"/>
  <c r="HP681" i="1"/>
  <c r="HP682" i="1"/>
  <c r="HP683" i="1"/>
  <c r="HP684" i="1"/>
  <c r="HP685" i="1"/>
  <c r="HP686" i="1"/>
  <c r="HP687" i="1"/>
  <c r="HP688" i="1"/>
  <c r="HP689" i="1"/>
  <c r="HP690" i="1"/>
  <c r="HP691" i="1"/>
  <c r="HP692" i="1"/>
  <c r="HP693" i="1"/>
  <c r="HP694" i="1"/>
  <c r="HP695" i="1"/>
  <c r="HP696" i="1"/>
  <c r="HP697" i="1"/>
  <c r="HP698" i="1"/>
  <c r="HP699" i="1"/>
  <c r="HP700" i="1"/>
  <c r="HP701" i="1"/>
  <c r="HP702" i="1"/>
  <c r="HP703" i="1"/>
  <c r="HP704" i="1"/>
  <c r="HP705" i="1"/>
  <c r="HP706" i="1"/>
  <c r="HP707" i="1"/>
  <c r="HP708" i="1"/>
  <c r="HP709" i="1"/>
  <c r="HP710" i="1"/>
  <c r="HP711" i="1"/>
  <c r="HP712" i="1"/>
  <c r="HP713" i="1"/>
  <c r="HP714" i="1"/>
  <c r="HP715" i="1"/>
  <c r="HP716" i="1"/>
  <c r="HP717" i="1"/>
  <c r="HP718" i="1"/>
  <c r="HP719" i="1"/>
  <c r="HP720" i="1"/>
  <c r="HP721" i="1"/>
  <c r="HP722" i="1"/>
  <c r="HP723" i="1"/>
  <c r="HP724" i="1"/>
  <c r="HP725" i="1"/>
  <c r="HP726" i="1"/>
  <c r="HP727" i="1"/>
  <c r="HP728" i="1"/>
  <c r="HP729" i="1"/>
  <c r="HP730" i="1"/>
  <c r="HP731" i="1"/>
  <c r="HP732" i="1"/>
  <c r="HP733" i="1"/>
  <c r="HP734" i="1"/>
  <c r="HP735" i="1"/>
  <c r="HP736" i="1"/>
  <c r="HP737" i="1"/>
  <c r="HP738" i="1"/>
  <c r="HP739" i="1"/>
  <c r="HP740" i="1"/>
  <c r="HP741" i="1"/>
  <c r="HP742" i="1"/>
  <c r="HP743" i="1"/>
  <c r="HP744" i="1"/>
  <c r="HP745" i="1"/>
  <c r="HP746" i="1"/>
  <c r="HP747" i="1"/>
  <c r="HP748" i="1"/>
  <c r="HP749" i="1"/>
  <c r="HP750" i="1"/>
  <c r="HP751" i="1"/>
  <c r="HP752" i="1"/>
  <c r="HP753" i="1"/>
  <c r="HP754" i="1"/>
  <c r="HP755" i="1"/>
  <c r="HP756" i="1"/>
  <c r="HP757" i="1"/>
  <c r="HP758" i="1"/>
  <c r="HP759" i="1"/>
  <c r="HP760" i="1"/>
  <c r="HP761" i="1"/>
  <c r="HP762" i="1"/>
  <c r="HP763" i="1"/>
  <c r="HP764" i="1"/>
  <c r="HP765" i="1"/>
  <c r="HP766" i="1"/>
  <c r="HP767" i="1"/>
  <c r="HP768" i="1"/>
  <c r="HP769" i="1"/>
  <c r="HP770" i="1"/>
  <c r="HP771" i="1"/>
  <c r="HP772" i="1"/>
  <c r="HP773" i="1"/>
  <c r="HP774" i="1"/>
  <c r="HP775" i="1"/>
  <c r="HP776" i="1"/>
  <c r="HP777" i="1"/>
  <c r="HP778" i="1"/>
  <c r="HP779" i="1"/>
  <c r="HP780" i="1"/>
  <c r="HP781" i="1"/>
  <c r="HP782" i="1"/>
  <c r="HP783" i="1"/>
  <c r="HP784" i="1"/>
  <c r="HP785" i="1"/>
  <c r="HP786" i="1"/>
  <c r="HP787" i="1"/>
  <c r="HP788" i="1"/>
  <c r="HP789" i="1"/>
  <c r="HP790" i="1"/>
  <c r="HP791" i="1"/>
  <c r="HP792" i="1"/>
  <c r="HP793" i="1"/>
  <c r="HP794" i="1"/>
  <c r="HP795" i="1"/>
  <c r="HP796" i="1"/>
  <c r="HP797" i="1"/>
  <c r="HP798" i="1"/>
  <c r="HP799" i="1"/>
  <c r="HP800" i="1"/>
  <c r="HP801" i="1"/>
  <c r="HP802" i="1"/>
  <c r="HP803" i="1"/>
  <c r="HP804" i="1"/>
  <c r="HP805" i="1"/>
  <c r="HP806" i="1"/>
  <c r="HP807" i="1"/>
  <c r="HP808" i="1"/>
  <c r="HP809" i="1"/>
  <c r="HP810" i="1"/>
  <c r="HP811" i="1"/>
  <c r="HP812" i="1"/>
  <c r="HP813" i="1"/>
  <c r="HP814" i="1"/>
  <c r="HP815" i="1"/>
  <c r="HP816" i="1"/>
  <c r="HP817" i="1"/>
  <c r="HP818" i="1"/>
  <c r="HP819" i="1"/>
  <c r="HP820" i="1"/>
  <c r="HP821" i="1"/>
  <c r="HP822" i="1"/>
  <c r="HP823" i="1"/>
  <c r="HP824" i="1"/>
  <c r="HP825" i="1"/>
  <c r="HP826" i="1"/>
  <c r="HP827" i="1"/>
  <c r="HP828" i="1"/>
  <c r="HP829" i="1"/>
  <c r="HP830" i="1"/>
  <c r="HP831" i="1"/>
  <c r="HP832" i="1"/>
  <c r="HP833" i="1"/>
  <c r="HP834" i="1"/>
  <c r="HP835" i="1"/>
  <c r="HP836" i="1"/>
  <c r="HP837" i="1"/>
  <c r="HP838" i="1"/>
  <c r="HP839" i="1"/>
  <c r="HP840" i="1"/>
  <c r="HP841" i="1"/>
  <c r="HP842" i="1"/>
  <c r="HP843" i="1"/>
  <c r="HP844" i="1"/>
  <c r="HP845" i="1"/>
  <c r="HP846" i="1"/>
  <c r="HP847" i="1"/>
  <c r="HP848" i="1"/>
  <c r="HP849" i="1"/>
  <c r="HP850" i="1"/>
  <c r="HP851" i="1"/>
  <c r="HP852" i="1"/>
  <c r="HP853" i="1"/>
  <c r="HP854" i="1"/>
  <c r="HP855" i="1"/>
  <c r="HP856" i="1"/>
  <c r="HP857" i="1"/>
  <c r="HP858" i="1"/>
  <c r="HP859" i="1"/>
  <c r="HP860" i="1"/>
  <c r="HP861" i="1"/>
  <c r="HP862" i="1"/>
  <c r="HP863" i="1"/>
  <c r="HP864" i="1"/>
  <c r="HP865" i="1"/>
  <c r="HP866" i="1"/>
  <c r="HP867" i="1"/>
  <c r="HP868" i="1"/>
  <c r="HP869" i="1"/>
  <c r="HP870" i="1"/>
  <c r="HP871" i="1"/>
  <c r="HP872" i="1"/>
  <c r="HP873" i="1"/>
  <c r="HP874" i="1"/>
  <c r="HP875" i="1"/>
  <c r="HP876" i="1"/>
  <c r="HP877" i="1"/>
  <c r="HP878" i="1"/>
  <c r="HP879" i="1"/>
  <c r="HP880" i="1"/>
  <c r="HP881" i="1"/>
  <c r="HP882" i="1"/>
  <c r="HP883" i="1"/>
  <c r="HP884" i="1"/>
  <c r="HP885" i="1"/>
  <c r="HP886" i="1"/>
  <c r="HP887" i="1"/>
  <c r="HP888" i="1"/>
  <c r="HP889" i="1"/>
  <c r="HP890" i="1"/>
  <c r="HP891" i="1"/>
  <c r="HP892" i="1"/>
  <c r="HP893" i="1"/>
  <c r="HP894" i="1"/>
  <c r="HP895" i="1"/>
  <c r="HP896" i="1"/>
  <c r="HP897" i="1"/>
  <c r="HP898" i="1"/>
  <c r="HP899" i="1"/>
  <c r="HP900" i="1"/>
  <c r="HP901" i="1"/>
  <c r="HP902" i="1"/>
  <c r="HP903" i="1"/>
  <c r="HP904" i="1"/>
  <c r="HP905" i="1"/>
  <c r="HP906" i="1"/>
  <c r="HP907" i="1"/>
  <c r="HP908" i="1"/>
  <c r="HP909" i="1"/>
  <c r="HP910" i="1"/>
  <c r="HP911" i="1"/>
  <c r="HP912" i="1"/>
  <c r="HP913" i="1"/>
  <c r="HP914" i="1"/>
  <c r="HP915" i="1"/>
  <c r="HP916" i="1"/>
  <c r="HP917" i="1"/>
  <c r="HP918" i="1"/>
  <c r="HP919" i="1"/>
  <c r="HP920" i="1"/>
  <c r="HP921" i="1"/>
  <c r="HP922" i="1"/>
  <c r="HP923" i="1"/>
  <c r="HP924" i="1"/>
  <c r="HP925" i="1"/>
  <c r="HP926" i="1"/>
  <c r="HP927" i="1"/>
  <c r="HP928" i="1"/>
  <c r="HP929" i="1"/>
  <c r="HP930" i="1"/>
  <c r="HP931" i="1"/>
  <c r="HP932" i="1"/>
  <c r="HP933" i="1"/>
  <c r="HP934" i="1"/>
  <c r="HP935" i="1"/>
  <c r="HP936" i="1"/>
  <c r="HP937" i="1"/>
  <c r="HP938" i="1"/>
  <c r="HP939" i="1"/>
  <c r="HP940" i="1"/>
  <c r="HP941" i="1"/>
  <c r="HP942" i="1"/>
  <c r="HP943" i="1"/>
  <c r="HP944" i="1"/>
  <c r="HP945" i="1"/>
  <c r="HP946" i="1"/>
  <c r="HP947" i="1"/>
  <c r="HP948" i="1"/>
  <c r="HP949" i="1"/>
  <c r="HP950" i="1"/>
  <c r="HP951" i="1"/>
  <c r="HP952" i="1"/>
  <c r="HP953" i="1"/>
  <c r="HP954" i="1"/>
  <c r="HP955" i="1"/>
  <c r="HP956" i="1"/>
  <c r="HP957" i="1"/>
  <c r="HP958" i="1"/>
  <c r="HP959" i="1"/>
  <c r="HP960" i="1"/>
  <c r="HP961" i="1"/>
  <c r="HP962" i="1"/>
  <c r="HP963" i="1"/>
  <c r="HP964" i="1"/>
  <c r="HP965" i="1"/>
  <c r="HP966" i="1"/>
  <c r="HP967" i="1"/>
  <c r="HP968" i="1"/>
  <c r="HP969" i="1"/>
  <c r="HP970" i="1"/>
  <c r="HP971" i="1"/>
  <c r="HP972" i="1"/>
  <c r="HP973" i="1"/>
  <c r="HP974" i="1"/>
  <c r="HP975" i="1"/>
  <c r="HP976" i="1"/>
  <c r="HP977" i="1"/>
  <c r="HP978" i="1"/>
  <c r="HP979" i="1"/>
  <c r="HP980" i="1"/>
  <c r="HP981" i="1"/>
  <c r="HP982" i="1"/>
  <c r="HP983" i="1"/>
  <c r="HP984" i="1"/>
  <c r="HP985" i="1"/>
  <c r="HP986" i="1"/>
  <c r="HP987" i="1"/>
  <c r="HP988" i="1"/>
  <c r="HP989" i="1"/>
  <c r="HP990" i="1"/>
  <c r="HP991" i="1"/>
  <c r="HP992" i="1"/>
  <c r="HP993" i="1"/>
  <c r="HP994" i="1"/>
  <c r="HP995" i="1"/>
  <c r="HP996" i="1"/>
  <c r="HP997" i="1"/>
  <c r="HP998" i="1"/>
  <c r="HP999" i="1"/>
  <c r="HP1000" i="1"/>
  <c r="HP1001" i="1"/>
  <c r="HP1002" i="1"/>
  <c r="HP10" i="1"/>
  <c r="HP11" i="1"/>
  <c r="HP12" i="1"/>
  <c r="HP13" i="1"/>
  <c r="HP14" i="1"/>
  <c r="HP15" i="1"/>
  <c r="HP16" i="1"/>
  <c r="HP17" i="1"/>
  <c r="HP18" i="1"/>
  <c r="HP19" i="1"/>
  <c r="HP20" i="1"/>
  <c r="HP21" i="1"/>
  <c r="HP22" i="1"/>
  <c r="HP23" i="1"/>
  <c r="HP24" i="1"/>
  <c r="HP25" i="1"/>
  <c r="HP26" i="1"/>
  <c r="HP27" i="1"/>
  <c r="HP28" i="1"/>
  <c r="HP29" i="1"/>
  <c r="HP30" i="1"/>
  <c r="HP31" i="1"/>
  <c r="HP32" i="1"/>
  <c r="HP33" i="1"/>
  <c r="HP34" i="1"/>
  <c r="HP35" i="1"/>
  <c r="HP36" i="1"/>
  <c r="HP37" i="1"/>
  <c r="HP38" i="1"/>
  <c r="HP39" i="1"/>
  <c r="HP40" i="1"/>
  <c r="HP41" i="1"/>
  <c r="HP42" i="1"/>
  <c r="HP43" i="1"/>
  <c r="HP44" i="1"/>
  <c r="HP45" i="1"/>
  <c r="HP46" i="1"/>
  <c r="HP47" i="1"/>
  <c r="HP48" i="1"/>
  <c r="HP49" i="1"/>
  <c r="HP50" i="1"/>
  <c r="HP51" i="1"/>
  <c r="HP52" i="1"/>
  <c r="HP53" i="1"/>
  <c r="HP54" i="1"/>
  <c r="HP55" i="1"/>
  <c r="HP56" i="1"/>
  <c r="HP57" i="1"/>
  <c r="HP58" i="1"/>
  <c r="HP9" i="1"/>
  <c r="HQ10" i="1"/>
  <c r="HQ11" i="1" s="1"/>
  <c r="HQ12" i="1" s="1"/>
  <c r="HQ13" i="1" s="1"/>
  <c r="HQ14" i="1" s="1"/>
  <c r="HQ15" i="1" s="1"/>
  <c r="HQ16" i="1" s="1"/>
  <c r="HQ17" i="1" s="1"/>
  <c r="HQ18" i="1" s="1"/>
  <c r="HQ19" i="1" s="1"/>
  <c r="HQ20" i="1" s="1"/>
  <c r="HQ21" i="1" s="1"/>
  <c r="HQ22" i="1" s="1"/>
  <c r="HQ23" i="1" s="1"/>
  <c r="HQ24" i="1" s="1"/>
  <c r="HQ25" i="1" s="1"/>
  <c r="HQ26" i="1" s="1"/>
  <c r="HQ27" i="1" s="1"/>
  <c r="HQ28" i="1" s="1"/>
  <c r="HQ29" i="1" s="1"/>
  <c r="HQ30" i="1" s="1"/>
  <c r="HQ31" i="1" s="1"/>
  <c r="HQ32" i="1" s="1"/>
  <c r="HQ33" i="1" s="1"/>
  <c r="HQ34" i="1" s="1"/>
  <c r="HQ35" i="1" s="1"/>
  <c r="HQ36" i="1" s="1"/>
  <c r="HQ37" i="1" s="1"/>
  <c r="HQ38" i="1" s="1"/>
  <c r="HQ39" i="1" s="1"/>
  <c r="HQ40" i="1" s="1"/>
  <c r="HQ41" i="1" s="1"/>
  <c r="HQ42" i="1" s="1"/>
  <c r="HQ43" i="1" s="1"/>
  <c r="HQ44" i="1" s="1"/>
  <c r="HQ45" i="1" s="1"/>
  <c r="HQ46" i="1" s="1"/>
  <c r="HQ47" i="1" s="1"/>
  <c r="HQ48" i="1" s="1"/>
  <c r="HQ49" i="1" s="1"/>
  <c r="HQ50" i="1" s="1"/>
  <c r="HQ51" i="1" s="1"/>
  <c r="HQ52" i="1" s="1"/>
  <c r="HQ53" i="1" s="1"/>
  <c r="HQ54" i="1" s="1"/>
  <c r="HQ55" i="1" s="1"/>
  <c r="HQ56" i="1" s="1"/>
  <c r="HQ57" i="1" s="1"/>
  <c r="HQ58" i="1" s="1"/>
  <c r="HQ59" i="1" s="1"/>
  <c r="HQ60" i="1" s="1"/>
  <c r="HQ61" i="1" s="1"/>
  <c r="HQ62" i="1" s="1"/>
  <c r="HQ63" i="1" s="1"/>
  <c r="HQ64" i="1" s="1"/>
  <c r="HQ65" i="1" s="1"/>
  <c r="HQ66" i="1" s="1"/>
  <c r="HQ67" i="1" s="1"/>
  <c r="HQ68" i="1" s="1"/>
  <c r="HQ69" i="1" s="1"/>
  <c r="HQ70" i="1" s="1"/>
  <c r="HQ71" i="1" s="1"/>
  <c r="HQ72" i="1" s="1"/>
  <c r="HQ73" i="1" s="1"/>
  <c r="HQ74" i="1" s="1"/>
  <c r="HQ75" i="1" s="1"/>
  <c r="HQ76" i="1" s="1"/>
  <c r="HQ77" i="1" s="1"/>
  <c r="HQ78" i="1" s="1"/>
  <c r="HQ79" i="1" s="1"/>
  <c r="HQ80" i="1" s="1"/>
  <c r="HQ81" i="1" s="1"/>
  <c r="HQ82" i="1" s="1"/>
  <c r="HQ83" i="1" s="1"/>
  <c r="HQ84" i="1" s="1"/>
  <c r="HQ85" i="1" s="1"/>
  <c r="HQ86" i="1" s="1"/>
  <c r="HQ87" i="1" s="1"/>
  <c r="HQ88" i="1" s="1"/>
  <c r="HQ89" i="1" s="1"/>
  <c r="HQ90" i="1" s="1"/>
  <c r="HQ91" i="1" s="1"/>
  <c r="HQ92" i="1" s="1"/>
  <c r="HQ93" i="1" s="1"/>
  <c r="HQ94" i="1" s="1"/>
  <c r="HQ95" i="1" s="1"/>
  <c r="HQ96" i="1" s="1"/>
  <c r="HQ97" i="1" s="1"/>
  <c r="HQ98" i="1" s="1"/>
  <c r="HQ99" i="1" s="1"/>
  <c r="HQ100" i="1" s="1"/>
  <c r="HQ101" i="1" s="1"/>
  <c r="HQ102" i="1" s="1"/>
  <c r="HQ103" i="1" s="1"/>
  <c r="HQ104" i="1" s="1"/>
  <c r="HQ105" i="1" s="1"/>
  <c r="HQ106" i="1" s="1"/>
  <c r="HQ107" i="1" s="1"/>
  <c r="HQ108" i="1" s="1"/>
  <c r="HQ109" i="1" s="1"/>
  <c r="HQ110" i="1" s="1"/>
  <c r="HQ111" i="1" s="1"/>
  <c r="HQ112" i="1" s="1"/>
  <c r="HQ113" i="1" s="1"/>
  <c r="HQ114" i="1" s="1"/>
  <c r="HQ115" i="1" s="1"/>
  <c r="HQ116" i="1" s="1"/>
  <c r="HQ117" i="1" s="1"/>
  <c r="HQ118" i="1" s="1"/>
  <c r="HQ119" i="1" s="1"/>
  <c r="HQ120" i="1" s="1"/>
  <c r="HQ121" i="1" s="1"/>
  <c r="HQ122" i="1" s="1"/>
  <c r="HQ123" i="1" s="1"/>
  <c r="HQ124" i="1" s="1"/>
  <c r="HQ125" i="1" s="1"/>
  <c r="HQ126" i="1" s="1"/>
  <c r="HQ127" i="1" s="1"/>
  <c r="HQ128" i="1" s="1"/>
  <c r="HQ129" i="1" s="1"/>
  <c r="HQ130" i="1" s="1"/>
  <c r="HQ131" i="1" s="1"/>
  <c r="HQ132" i="1" s="1"/>
  <c r="HQ133" i="1" s="1"/>
  <c r="HQ134" i="1" s="1"/>
  <c r="HQ135" i="1" s="1"/>
  <c r="HQ136" i="1" s="1"/>
  <c r="HQ137" i="1" s="1"/>
  <c r="HQ138" i="1" s="1"/>
  <c r="HQ139" i="1" s="1"/>
  <c r="HQ140" i="1" s="1"/>
  <c r="HQ141" i="1" s="1"/>
  <c r="HQ142" i="1" s="1"/>
  <c r="HQ143" i="1" s="1"/>
  <c r="HQ144" i="1" s="1"/>
  <c r="HQ145" i="1" s="1"/>
  <c r="HQ146" i="1" s="1"/>
  <c r="HQ147" i="1" s="1"/>
  <c r="HQ148" i="1" s="1"/>
  <c r="HQ149" i="1" s="1"/>
  <c r="HQ150" i="1" s="1"/>
  <c r="HQ151" i="1" s="1"/>
  <c r="HQ152" i="1" s="1"/>
  <c r="HQ153" i="1" s="1"/>
  <c r="HQ154" i="1" s="1"/>
  <c r="HQ155" i="1" s="1"/>
  <c r="HQ156" i="1" s="1"/>
  <c r="HQ157" i="1" s="1"/>
  <c r="HQ158" i="1" s="1"/>
  <c r="HQ159" i="1" s="1"/>
  <c r="HQ160" i="1" s="1"/>
  <c r="HQ161" i="1" s="1"/>
  <c r="HQ162" i="1" s="1"/>
  <c r="HQ163" i="1" s="1"/>
  <c r="HQ164" i="1" s="1"/>
  <c r="HQ165" i="1" s="1"/>
  <c r="HQ166" i="1" s="1"/>
  <c r="HQ167" i="1" s="1"/>
  <c r="HQ168" i="1" s="1"/>
  <c r="HQ169" i="1" s="1"/>
  <c r="HQ170" i="1" s="1"/>
  <c r="HQ171" i="1" s="1"/>
  <c r="HQ172" i="1" s="1"/>
  <c r="HQ173" i="1" s="1"/>
  <c r="HQ174" i="1" s="1"/>
  <c r="HQ175" i="1" s="1"/>
  <c r="HQ176" i="1" s="1"/>
  <c r="HQ177" i="1" s="1"/>
  <c r="HQ178" i="1" s="1"/>
  <c r="HQ179" i="1" s="1"/>
  <c r="HQ180" i="1" s="1"/>
  <c r="HQ181" i="1" s="1"/>
  <c r="HQ182" i="1" s="1"/>
  <c r="HQ183" i="1" s="1"/>
  <c r="HQ184" i="1" s="1"/>
  <c r="HQ185" i="1" s="1"/>
  <c r="HQ186" i="1" s="1"/>
  <c r="HQ187" i="1" s="1"/>
  <c r="HQ188" i="1" s="1"/>
  <c r="HQ189" i="1" s="1"/>
  <c r="HQ190" i="1" s="1"/>
  <c r="HQ191" i="1" s="1"/>
  <c r="HQ192" i="1" s="1"/>
  <c r="HQ193" i="1" s="1"/>
  <c r="HQ194" i="1" s="1"/>
  <c r="HQ195" i="1" s="1"/>
  <c r="HQ196" i="1" s="1"/>
  <c r="HQ197" i="1" s="1"/>
  <c r="HQ198" i="1" s="1"/>
  <c r="HQ199" i="1" s="1"/>
  <c r="HQ200" i="1" s="1"/>
  <c r="HQ201" i="1" s="1"/>
  <c r="HQ202" i="1" s="1"/>
  <c r="HQ203" i="1" s="1"/>
  <c r="HQ204" i="1" s="1"/>
  <c r="HQ205" i="1" s="1"/>
  <c r="HQ206" i="1" s="1"/>
  <c r="HQ207" i="1" s="1"/>
  <c r="HQ208" i="1" s="1"/>
  <c r="HQ209" i="1" s="1"/>
  <c r="HQ210" i="1" s="1"/>
  <c r="HQ211" i="1" s="1"/>
  <c r="HQ212" i="1" s="1"/>
  <c r="HQ213" i="1" s="1"/>
  <c r="HQ214" i="1" s="1"/>
  <c r="HQ215" i="1" s="1"/>
  <c r="HQ216" i="1" s="1"/>
  <c r="HQ217" i="1" s="1"/>
  <c r="HQ218" i="1" s="1"/>
  <c r="HQ219" i="1" s="1"/>
  <c r="HQ220" i="1" s="1"/>
  <c r="HQ221" i="1" s="1"/>
  <c r="HQ222" i="1" s="1"/>
  <c r="HQ223" i="1" s="1"/>
  <c r="HQ224" i="1" s="1"/>
  <c r="HQ225" i="1" s="1"/>
  <c r="HQ226" i="1" s="1"/>
  <c r="HQ227" i="1" s="1"/>
  <c r="HQ228" i="1" s="1"/>
  <c r="HQ229" i="1" s="1"/>
  <c r="HQ230" i="1" s="1"/>
  <c r="HQ231" i="1" s="1"/>
  <c r="HQ232" i="1" s="1"/>
  <c r="HQ233" i="1" s="1"/>
  <c r="HQ234" i="1" s="1"/>
  <c r="HQ235" i="1" s="1"/>
  <c r="HQ236" i="1" s="1"/>
  <c r="HQ237" i="1" s="1"/>
  <c r="HQ238" i="1" s="1"/>
  <c r="HQ239" i="1" s="1"/>
  <c r="HQ240" i="1" s="1"/>
  <c r="HQ241" i="1" s="1"/>
  <c r="HQ242" i="1" s="1"/>
  <c r="HQ243" i="1" s="1"/>
  <c r="HQ244" i="1" s="1"/>
  <c r="HQ245" i="1" s="1"/>
  <c r="HQ246" i="1" s="1"/>
  <c r="HQ247" i="1" s="1"/>
  <c r="HQ248" i="1" s="1"/>
  <c r="HQ249" i="1" s="1"/>
  <c r="HQ250" i="1" s="1"/>
  <c r="HQ251" i="1" s="1"/>
  <c r="HQ252" i="1" s="1"/>
  <c r="HQ253" i="1" s="1"/>
  <c r="HQ254" i="1" s="1"/>
  <c r="HQ255" i="1" s="1"/>
  <c r="HQ256" i="1" s="1"/>
  <c r="HQ257" i="1" s="1"/>
  <c r="HQ258" i="1" s="1"/>
  <c r="HQ259" i="1" s="1"/>
  <c r="HQ260" i="1" s="1"/>
  <c r="HQ261" i="1" s="1"/>
  <c r="HQ262" i="1" s="1"/>
  <c r="HQ263" i="1" s="1"/>
  <c r="HQ264" i="1" s="1"/>
  <c r="HQ265" i="1" s="1"/>
  <c r="HQ266" i="1" s="1"/>
  <c r="HQ267" i="1" s="1"/>
  <c r="HQ268" i="1" s="1"/>
  <c r="HQ269" i="1" s="1"/>
  <c r="HQ270" i="1" s="1"/>
  <c r="HQ271" i="1" s="1"/>
  <c r="HQ272" i="1" s="1"/>
  <c r="HQ273" i="1" s="1"/>
  <c r="HQ274" i="1" s="1"/>
  <c r="HQ275" i="1" s="1"/>
  <c r="HQ276" i="1" s="1"/>
  <c r="HQ277" i="1" s="1"/>
  <c r="HQ278" i="1" s="1"/>
  <c r="HQ279" i="1" s="1"/>
  <c r="HQ280" i="1" s="1"/>
  <c r="HQ281" i="1" s="1"/>
  <c r="HQ282" i="1" s="1"/>
  <c r="HQ283" i="1" s="1"/>
  <c r="HQ284" i="1" s="1"/>
  <c r="HQ285" i="1" s="1"/>
  <c r="HQ286" i="1" s="1"/>
  <c r="HQ287" i="1" s="1"/>
  <c r="HQ288" i="1" s="1"/>
  <c r="HQ289" i="1" s="1"/>
  <c r="HQ290" i="1" s="1"/>
  <c r="HQ291" i="1" s="1"/>
  <c r="HQ292" i="1" s="1"/>
  <c r="HQ293" i="1" s="1"/>
  <c r="HQ294" i="1" s="1"/>
  <c r="HQ295" i="1" s="1"/>
  <c r="HQ296" i="1" s="1"/>
  <c r="HQ297" i="1" s="1"/>
  <c r="HQ298" i="1" s="1"/>
  <c r="HQ299" i="1" s="1"/>
  <c r="HQ300" i="1" s="1"/>
  <c r="HQ301" i="1" s="1"/>
  <c r="HQ302" i="1" s="1"/>
  <c r="HQ303" i="1" s="1"/>
  <c r="HQ304" i="1" s="1"/>
  <c r="HQ305" i="1" s="1"/>
  <c r="HQ306" i="1" s="1"/>
  <c r="HQ307" i="1" s="1"/>
  <c r="HQ308" i="1" s="1"/>
  <c r="HQ309" i="1" s="1"/>
  <c r="HQ310" i="1" s="1"/>
  <c r="HQ311" i="1" s="1"/>
  <c r="HQ312" i="1" s="1"/>
  <c r="HQ313" i="1" s="1"/>
  <c r="HQ314" i="1" s="1"/>
  <c r="HQ315" i="1" s="1"/>
  <c r="HQ316" i="1" s="1"/>
  <c r="HQ317" i="1" s="1"/>
  <c r="HQ318" i="1" s="1"/>
  <c r="HQ319" i="1" s="1"/>
  <c r="HQ320" i="1" s="1"/>
  <c r="HQ321" i="1" s="1"/>
  <c r="HQ322" i="1" s="1"/>
  <c r="HQ323" i="1" s="1"/>
  <c r="HQ324" i="1" s="1"/>
  <c r="HQ325" i="1" s="1"/>
  <c r="HQ326" i="1" s="1"/>
  <c r="HQ327" i="1" s="1"/>
  <c r="HQ328" i="1" s="1"/>
  <c r="HQ329" i="1" s="1"/>
  <c r="HQ330" i="1" s="1"/>
  <c r="HQ331" i="1" s="1"/>
  <c r="HQ332" i="1" s="1"/>
  <c r="HQ333" i="1" s="1"/>
  <c r="HQ334" i="1" s="1"/>
  <c r="HQ335" i="1" s="1"/>
  <c r="HQ336" i="1" s="1"/>
  <c r="HQ337" i="1" s="1"/>
  <c r="HQ338" i="1" s="1"/>
  <c r="HQ339" i="1" s="1"/>
  <c r="HQ340" i="1" s="1"/>
  <c r="HQ341" i="1" s="1"/>
  <c r="HQ342" i="1" s="1"/>
  <c r="HQ343" i="1" s="1"/>
  <c r="HQ344" i="1" s="1"/>
  <c r="HQ345" i="1" s="1"/>
  <c r="HQ346" i="1" s="1"/>
  <c r="HQ347" i="1" s="1"/>
  <c r="HQ348" i="1" s="1"/>
  <c r="HQ349" i="1" s="1"/>
  <c r="HQ350" i="1" s="1"/>
  <c r="HQ351" i="1" s="1"/>
  <c r="HQ352" i="1" s="1"/>
  <c r="HQ353" i="1" s="1"/>
  <c r="HQ354" i="1" s="1"/>
  <c r="HQ355" i="1" s="1"/>
  <c r="HQ356" i="1" s="1"/>
  <c r="HQ357" i="1" s="1"/>
  <c r="HQ358" i="1" s="1"/>
  <c r="HQ359" i="1" s="1"/>
  <c r="HQ360" i="1" s="1"/>
  <c r="HQ361" i="1" s="1"/>
  <c r="HQ362" i="1" s="1"/>
  <c r="HQ363" i="1" s="1"/>
  <c r="HQ364" i="1" s="1"/>
  <c r="HQ365" i="1" s="1"/>
  <c r="HQ366" i="1" s="1"/>
  <c r="HQ367" i="1" s="1"/>
  <c r="HQ368" i="1" s="1"/>
  <c r="HQ369" i="1" s="1"/>
  <c r="HQ370" i="1" s="1"/>
  <c r="HQ371" i="1" s="1"/>
  <c r="HQ372" i="1" s="1"/>
  <c r="HQ373" i="1" s="1"/>
  <c r="HQ374" i="1" s="1"/>
  <c r="HQ375" i="1" s="1"/>
  <c r="HQ376" i="1" s="1"/>
  <c r="HQ377" i="1" s="1"/>
  <c r="HQ378" i="1" s="1"/>
  <c r="HQ379" i="1" s="1"/>
  <c r="HQ380" i="1" s="1"/>
  <c r="HQ381" i="1" s="1"/>
  <c r="HQ382" i="1" s="1"/>
  <c r="HQ383" i="1" s="1"/>
  <c r="HQ384" i="1" s="1"/>
  <c r="HQ385" i="1" s="1"/>
  <c r="HQ386" i="1" s="1"/>
  <c r="HQ387" i="1" s="1"/>
  <c r="HQ388" i="1" s="1"/>
  <c r="HQ389" i="1" s="1"/>
  <c r="HQ390" i="1" s="1"/>
  <c r="HQ391" i="1" s="1"/>
  <c r="HQ392" i="1" s="1"/>
  <c r="HQ393" i="1" s="1"/>
  <c r="HQ394" i="1" s="1"/>
  <c r="HQ395" i="1" s="1"/>
  <c r="HQ396" i="1" s="1"/>
  <c r="HQ397" i="1" s="1"/>
  <c r="HQ398" i="1" s="1"/>
  <c r="HQ399" i="1" s="1"/>
  <c r="HQ400" i="1" s="1"/>
  <c r="HQ401" i="1" s="1"/>
  <c r="HQ402" i="1" s="1"/>
  <c r="HQ403" i="1" s="1"/>
  <c r="HQ404" i="1" s="1"/>
  <c r="HQ405" i="1" s="1"/>
  <c r="HQ406" i="1" s="1"/>
  <c r="HQ407" i="1" s="1"/>
  <c r="HQ408" i="1" s="1"/>
  <c r="HQ409" i="1" s="1"/>
  <c r="HQ410" i="1" s="1"/>
  <c r="HQ411" i="1" s="1"/>
  <c r="HQ412" i="1" s="1"/>
  <c r="HQ413" i="1" s="1"/>
  <c r="HQ414" i="1" s="1"/>
  <c r="HQ415" i="1" s="1"/>
  <c r="HQ416" i="1" s="1"/>
  <c r="HQ417" i="1" s="1"/>
  <c r="HQ418" i="1" s="1"/>
  <c r="HQ419" i="1" s="1"/>
  <c r="HQ420" i="1" s="1"/>
  <c r="HQ421" i="1" s="1"/>
  <c r="HQ422" i="1" s="1"/>
  <c r="HQ423" i="1" s="1"/>
  <c r="HQ424" i="1" s="1"/>
  <c r="HQ425" i="1" s="1"/>
  <c r="HQ426" i="1" s="1"/>
  <c r="HQ427" i="1" s="1"/>
  <c r="HQ428" i="1" s="1"/>
  <c r="HQ429" i="1" s="1"/>
  <c r="HQ430" i="1" s="1"/>
  <c r="HQ431" i="1" s="1"/>
  <c r="HQ432" i="1" s="1"/>
  <c r="HQ433" i="1" s="1"/>
  <c r="HQ434" i="1" s="1"/>
  <c r="HQ435" i="1" s="1"/>
  <c r="HQ436" i="1" s="1"/>
  <c r="HQ437" i="1" s="1"/>
  <c r="HQ438" i="1" s="1"/>
  <c r="HQ439" i="1" s="1"/>
  <c r="HQ440" i="1" s="1"/>
  <c r="HQ441" i="1" s="1"/>
  <c r="HQ442" i="1" s="1"/>
  <c r="HQ443" i="1" s="1"/>
  <c r="HQ444" i="1" s="1"/>
  <c r="HQ445" i="1" s="1"/>
  <c r="HQ446" i="1" s="1"/>
  <c r="HQ447" i="1" s="1"/>
  <c r="HQ448" i="1" s="1"/>
  <c r="HQ449" i="1" s="1"/>
  <c r="HQ450" i="1" s="1"/>
  <c r="HQ451" i="1" s="1"/>
  <c r="HQ452" i="1" s="1"/>
  <c r="HQ453" i="1" s="1"/>
  <c r="HQ454" i="1" s="1"/>
  <c r="HQ455" i="1" s="1"/>
  <c r="HQ456" i="1" s="1"/>
  <c r="HQ457" i="1" s="1"/>
  <c r="HQ458" i="1" s="1"/>
  <c r="HQ459" i="1" s="1"/>
  <c r="HQ460" i="1" s="1"/>
  <c r="HQ461" i="1" s="1"/>
  <c r="HQ462" i="1" s="1"/>
  <c r="HQ463" i="1" s="1"/>
  <c r="HQ464" i="1" s="1"/>
  <c r="HQ465" i="1" s="1"/>
  <c r="HQ466" i="1" s="1"/>
  <c r="HQ467" i="1" s="1"/>
  <c r="HQ468" i="1" s="1"/>
  <c r="HQ469" i="1" s="1"/>
  <c r="HQ470" i="1" s="1"/>
  <c r="HQ471" i="1" s="1"/>
  <c r="HQ472" i="1" s="1"/>
  <c r="HQ473" i="1" s="1"/>
  <c r="HQ474" i="1" s="1"/>
  <c r="HQ475" i="1" s="1"/>
  <c r="HQ476" i="1" s="1"/>
  <c r="HQ477" i="1" s="1"/>
  <c r="HQ478" i="1" s="1"/>
  <c r="HQ479" i="1" s="1"/>
  <c r="HQ480" i="1" s="1"/>
  <c r="HQ481" i="1" s="1"/>
  <c r="HQ482" i="1" s="1"/>
  <c r="HQ483" i="1" s="1"/>
  <c r="HQ484" i="1" s="1"/>
  <c r="HQ485" i="1" s="1"/>
  <c r="HQ486" i="1" s="1"/>
  <c r="HQ487" i="1" s="1"/>
  <c r="HQ488" i="1" s="1"/>
  <c r="HQ489" i="1" s="1"/>
  <c r="HQ490" i="1" s="1"/>
  <c r="HQ491" i="1" s="1"/>
  <c r="HQ492" i="1" s="1"/>
  <c r="HQ493" i="1" s="1"/>
  <c r="HQ494" i="1" s="1"/>
  <c r="HQ495" i="1" s="1"/>
  <c r="HQ496" i="1" s="1"/>
  <c r="HQ497" i="1" s="1"/>
  <c r="HQ498" i="1" s="1"/>
  <c r="HQ499" i="1" s="1"/>
  <c r="HQ500" i="1" s="1"/>
  <c r="HQ501" i="1" s="1"/>
  <c r="HQ502" i="1" s="1"/>
  <c r="HQ503" i="1" s="1"/>
  <c r="HQ504" i="1" s="1"/>
  <c r="HQ505" i="1" s="1"/>
  <c r="HQ506" i="1" s="1"/>
  <c r="HQ507" i="1" s="1"/>
  <c r="HQ508" i="1" s="1"/>
  <c r="HQ509" i="1" s="1"/>
  <c r="HQ510" i="1" s="1"/>
  <c r="HQ511" i="1" s="1"/>
  <c r="HQ512" i="1" s="1"/>
  <c r="HQ513" i="1" s="1"/>
  <c r="HQ514" i="1" s="1"/>
  <c r="HQ515" i="1" s="1"/>
  <c r="HQ516" i="1" s="1"/>
  <c r="HQ517" i="1" s="1"/>
  <c r="HQ518" i="1" s="1"/>
  <c r="HQ519" i="1" s="1"/>
  <c r="HQ520" i="1" s="1"/>
  <c r="HQ521" i="1" s="1"/>
  <c r="HQ522" i="1" s="1"/>
  <c r="HQ523" i="1" s="1"/>
  <c r="HQ524" i="1" s="1"/>
  <c r="HQ525" i="1" s="1"/>
  <c r="HQ526" i="1" s="1"/>
  <c r="HQ527" i="1" s="1"/>
  <c r="HQ528" i="1" s="1"/>
  <c r="HQ529" i="1" s="1"/>
  <c r="HQ530" i="1" s="1"/>
  <c r="HQ531" i="1" s="1"/>
  <c r="HQ532" i="1" s="1"/>
  <c r="HQ533" i="1" s="1"/>
  <c r="HQ534" i="1" s="1"/>
  <c r="HQ535" i="1" s="1"/>
  <c r="HQ536" i="1" s="1"/>
  <c r="HQ537" i="1" s="1"/>
  <c r="HQ538" i="1" s="1"/>
  <c r="HQ539" i="1" s="1"/>
  <c r="HQ540" i="1" s="1"/>
  <c r="HQ541" i="1" s="1"/>
  <c r="HQ542" i="1" s="1"/>
  <c r="HQ543" i="1" s="1"/>
  <c r="HQ544" i="1" s="1"/>
  <c r="HQ545" i="1" s="1"/>
  <c r="HQ546" i="1" s="1"/>
  <c r="HQ547" i="1" s="1"/>
  <c r="HQ548" i="1" s="1"/>
  <c r="HQ549" i="1" s="1"/>
  <c r="HQ550" i="1" s="1"/>
  <c r="HQ551" i="1" s="1"/>
  <c r="HQ552" i="1" s="1"/>
  <c r="HQ553" i="1" s="1"/>
  <c r="HQ554" i="1" s="1"/>
  <c r="HQ555" i="1" s="1"/>
  <c r="HQ556" i="1" s="1"/>
  <c r="HQ557" i="1" s="1"/>
  <c r="HQ558" i="1" s="1"/>
  <c r="HQ559" i="1" s="1"/>
  <c r="HQ560" i="1" s="1"/>
  <c r="HQ561" i="1" s="1"/>
  <c r="HQ562" i="1" s="1"/>
  <c r="HQ563" i="1" s="1"/>
  <c r="HQ564" i="1" s="1"/>
  <c r="HQ565" i="1" s="1"/>
  <c r="HQ566" i="1" s="1"/>
  <c r="HQ567" i="1" s="1"/>
  <c r="HQ568" i="1" s="1"/>
  <c r="HQ569" i="1" s="1"/>
  <c r="HQ570" i="1" s="1"/>
  <c r="HQ571" i="1" s="1"/>
  <c r="HQ572" i="1" s="1"/>
  <c r="HQ573" i="1" s="1"/>
  <c r="HQ574" i="1" s="1"/>
  <c r="HQ575" i="1" s="1"/>
  <c r="HQ576" i="1" s="1"/>
  <c r="HQ577" i="1" s="1"/>
  <c r="HQ578" i="1" s="1"/>
  <c r="HQ579" i="1" s="1"/>
  <c r="HQ580" i="1" s="1"/>
  <c r="HQ581" i="1" s="1"/>
  <c r="HQ582" i="1" s="1"/>
  <c r="HQ583" i="1" s="1"/>
  <c r="HQ584" i="1" s="1"/>
  <c r="HQ585" i="1" s="1"/>
  <c r="HQ586" i="1" s="1"/>
  <c r="HQ587" i="1" s="1"/>
  <c r="HQ588" i="1" s="1"/>
  <c r="HQ589" i="1" s="1"/>
  <c r="HQ590" i="1" s="1"/>
  <c r="HQ591" i="1" s="1"/>
  <c r="HQ592" i="1" s="1"/>
  <c r="HQ593" i="1" s="1"/>
  <c r="HQ594" i="1" s="1"/>
  <c r="HQ595" i="1" s="1"/>
  <c r="HQ596" i="1" s="1"/>
  <c r="HQ597" i="1" s="1"/>
  <c r="HQ598" i="1" s="1"/>
  <c r="HQ599" i="1" s="1"/>
  <c r="HQ600" i="1" s="1"/>
  <c r="HQ601" i="1" s="1"/>
  <c r="HQ602" i="1" s="1"/>
  <c r="HQ603" i="1" s="1"/>
  <c r="HQ604" i="1" s="1"/>
  <c r="HQ605" i="1" s="1"/>
  <c r="HQ606" i="1" s="1"/>
  <c r="HQ607" i="1" s="1"/>
  <c r="HQ608" i="1" s="1"/>
  <c r="HQ609" i="1" s="1"/>
  <c r="HQ610" i="1" s="1"/>
  <c r="HQ611" i="1" s="1"/>
  <c r="HQ612" i="1" s="1"/>
  <c r="HQ613" i="1" s="1"/>
  <c r="HQ614" i="1" s="1"/>
  <c r="HQ615" i="1" s="1"/>
  <c r="HQ616" i="1" s="1"/>
  <c r="HQ617" i="1" s="1"/>
  <c r="HQ618" i="1" s="1"/>
  <c r="HQ619" i="1" s="1"/>
  <c r="HQ620" i="1" s="1"/>
  <c r="HQ621" i="1" s="1"/>
  <c r="HQ622" i="1" s="1"/>
  <c r="HQ623" i="1" s="1"/>
  <c r="HQ624" i="1" s="1"/>
  <c r="HQ625" i="1" s="1"/>
  <c r="HQ626" i="1" s="1"/>
  <c r="HQ627" i="1" s="1"/>
  <c r="HQ628" i="1" s="1"/>
  <c r="HQ629" i="1" s="1"/>
  <c r="HQ630" i="1" s="1"/>
  <c r="HQ631" i="1" s="1"/>
  <c r="HQ632" i="1" s="1"/>
  <c r="HQ633" i="1" s="1"/>
  <c r="HQ634" i="1" s="1"/>
  <c r="HQ635" i="1" s="1"/>
  <c r="HQ636" i="1" s="1"/>
  <c r="HQ637" i="1" s="1"/>
  <c r="HQ638" i="1" s="1"/>
  <c r="HQ639" i="1" s="1"/>
  <c r="HQ640" i="1" s="1"/>
  <c r="HQ641" i="1" s="1"/>
  <c r="HQ642" i="1" s="1"/>
  <c r="HQ643" i="1" s="1"/>
  <c r="HQ644" i="1" s="1"/>
  <c r="HQ645" i="1" s="1"/>
  <c r="HQ646" i="1" s="1"/>
  <c r="HQ647" i="1" s="1"/>
  <c r="HQ648" i="1" s="1"/>
  <c r="HQ649" i="1" s="1"/>
  <c r="HQ650" i="1" s="1"/>
  <c r="HQ651" i="1" s="1"/>
  <c r="HQ652" i="1" s="1"/>
  <c r="HQ653" i="1" s="1"/>
  <c r="HQ654" i="1" s="1"/>
  <c r="HQ655" i="1" s="1"/>
  <c r="HQ656" i="1" s="1"/>
  <c r="HQ657" i="1" s="1"/>
  <c r="HQ658" i="1" s="1"/>
  <c r="HQ659" i="1" s="1"/>
  <c r="HQ660" i="1" s="1"/>
  <c r="HQ661" i="1" s="1"/>
  <c r="HQ662" i="1" s="1"/>
  <c r="HQ663" i="1" s="1"/>
  <c r="HQ664" i="1" s="1"/>
  <c r="HQ665" i="1" s="1"/>
  <c r="HQ666" i="1" s="1"/>
  <c r="HQ667" i="1" s="1"/>
  <c r="HQ668" i="1" s="1"/>
  <c r="HQ669" i="1" s="1"/>
  <c r="HQ670" i="1" s="1"/>
  <c r="HQ671" i="1" s="1"/>
  <c r="HQ672" i="1" s="1"/>
  <c r="HQ673" i="1" s="1"/>
  <c r="HQ674" i="1" s="1"/>
  <c r="HQ675" i="1" s="1"/>
  <c r="HQ676" i="1" s="1"/>
  <c r="HQ677" i="1" s="1"/>
  <c r="HQ678" i="1" s="1"/>
  <c r="HQ679" i="1" s="1"/>
  <c r="HQ680" i="1" s="1"/>
  <c r="HQ681" i="1" s="1"/>
  <c r="HQ682" i="1" s="1"/>
  <c r="HQ683" i="1" s="1"/>
  <c r="HQ684" i="1" s="1"/>
  <c r="HQ685" i="1" s="1"/>
  <c r="HQ686" i="1" s="1"/>
  <c r="HQ687" i="1" s="1"/>
  <c r="HQ688" i="1" s="1"/>
  <c r="HQ689" i="1" s="1"/>
  <c r="HQ690" i="1" s="1"/>
  <c r="HQ691" i="1" s="1"/>
  <c r="HQ692" i="1" s="1"/>
  <c r="HQ693" i="1" s="1"/>
  <c r="HQ694" i="1" s="1"/>
  <c r="HQ695" i="1" s="1"/>
  <c r="HQ696" i="1" s="1"/>
  <c r="HQ697" i="1" s="1"/>
  <c r="HQ698" i="1" s="1"/>
  <c r="HQ699" i="1" s="1"/>
  <c r="HQ700" i="1" s="1"/>
  <c r="HQ701" i="1" s="1"/>
  <c r="HQ702" i="1" s="1"/>
  <c r="HQ703" i="1" s="1"/>
  <c r="HQ704" i="1" s="1"/>
  <c r="HQ705" i="1" s="1"/>
  <c r="HQ706" i="1" s="1"/>
  <c r="HQ707" i="1" s="1"/>
  <c r="HQ708" i="1" s="1"/>
  <c r="HQ709" i="1" s="1"/>
  <c r="HQ710" i="1" s="1"/>
  <c r="HQ711" i="1" s="1"/>
  <c r="HQ712" i="1" s="1"/>
  <c r="HQ713" i="1" s="1"/>
  <c r="HQ714" i="1" s="1"/>
  <c r="HQ715" i="1" s="1"/>
  <c r="HQ716" i="1" s="1"/>
  <c r="HQ717" i="1" s="1"/>
  <c r="HQ718" i="1" s="1"/>
  <c r="HQ719" i="1" s="1"/>
  <c r="HQ720" i="1" s="1"/>
  <c r="HQ721" i="1" s="1"/>
  <c r="HQ722" i="1" s="1"/>
  <c r="HQ723" i="1" s="1"/>
  <c r="HQ724" i="1" s="1"/>
  <c r="HQ725" i="1" s="1"/>
  <c r="HQ726" i="1" s="1"/>
  <c r="HQ727" i="1" s="1"/>
  <c r="HQ728" i="1" s="1"/>
  <c r="HQ729" i="1" s="1"/>
  <c r="HQ730" i="1" s="1"/>
  <c r="HQ731" i="1" s="1"/>
  <c r="HQ732" i="1" s="1"/>
  <c r="HQ733" i="1" s="1"/>
  <c r="HQ734" i="1" s="1"/>
  <c r="HQ735" i="1" s="1"/>
  <c r="HQ736" i="1" s="1"/>
  <c r="HQ737" i="1" s="1"/>
  <c r="HQ738" i="1" s="1"/>
  <c r="HQ739" i="1" s="1"/>
  <c r="HQ740" i="1" s="1"/>
  <c r="HQ741" i="1" s="1"/>
  <c r="HQ742" i="1" s="1"/>
  <c r="HQ743" i="1" s="1"/>
  <c r="HQ744" i="1" s="1"/>
  <c r="HQ745" i="1" s="1"/>
  <c r="HQ746" i="1" s="1"/>
  <c r="HQ747" i="1" s="1"/>
  <c r="HQ748" i="1" s="1"/>
  <c r="HQ749" i="1" s="1"/>
  <c r="HQ750" i="1" s="1"/>
  <c r="HQ751" i="1" s="1"/>
  <c r="HQ752" i="1" s="1"/>
  <c r="HQ753" i="1" s="1"/>
  <c r="HQ754" i="1" s="1"/>
  <c r="HQ755" i="1" s="1"/>
  <c r="HQ756" i="1" s="1"/>
  <c r="HQ757" i="1" s="1"/>
  <c r="HQ758" i="1" s="1"/>
  <c r="HQ759" i="1" s="1"/>
  <c r="HQ760" i="1" s="1"/>
  <c r="HQ761" i="1" s="1"/>
  <c r="HQ762" i="1" s="1"/>
  <c r="HQ763" i="1" s="1"/>
  <c r="HQ764" i="1" s="1"/>
  <c r="HQ765" i="1" s="1"/>
  <c r="HQ766" i="1" s="1"/>
  <c r="HQ767" i="1" s="1"/>
  <c r="HQ768" i="1" s="1"/>
  <c r="HQ769" i="1" s="1"/>
  <c r="HQ770" i="1" s="1"/>
  <c r="HQ771" i="1" s="1"/>
  <c r="HQ772" i="1" s="1"/>
  <c r="HQ773" i="1" s="1"/>
  <c r="HQ774" i="1" s="1"/>
  <c r="HQ775" i="1" s="1"/>
  <c r="HQ776" i="1" s="1"/>
  <c r="HQ777" i="1" s="1"/>
  <c r="HQ778" i="1" s="1"/>
  <c r="HQ779" i="1" s="1"/>
  <c r="HQ780" i="1" s="1"/>
  <c r="HQ781" i="1" s="1"/>
  <c r="HQ782" i="1" s="1"/>
  <c r="HQ783" i="1" s="1"/>
  <c r="HQ784" i="1" s="1"/>
  <c r="HQ785" i="1" s="1"/>
  <c r="HQ786" i="1" s="1"/>
  <c r="HQ787" i="1" s="1"/>
  <c r="HQ788" i="1" s="1"/>
  <c r="HQ789" i="1" s="1"/>
  <c r="HQ790" i="1" s="1"/>
  <c r="HQ791" i="1" s="1"/>
  <c r="HQ792" i="1" s="1"/>
  <c r="HQ793" i="1" s="1"/>
  <c r="HQ794" i="1" s="1"/>
  <c r="HQ795" i="1" s="1"/>
  <c r="HQ796" i="1" s="1"/>
  <c r="HQ797" i="1" s="1"/>
  <c r="HQ798" i="1" s="1"/>
  <c r="HQ799" i="1" s="1"/>
  <c r="HQ800" i="1" s="1"/>
  <c r="HQ801" i="1" s="1"/>
  <c r="HQ802" i="1" s="1"/>
  <c r="HQ803" i="1" s="1"/>
  <c r="HQ804" i="1" s="1"/>
  <c r="HQ805" i="1" s="1"/>
  <c r="HQ806" i="1" s="1"/>
  <c r="HQ807" i="1" s="1"/>
  <c r="HQ808" i="1" s="1"/>
  <c r="HQ809" i="1" s="1"/>
  <c r="HQ810" i="1" s="1"/>
  <c r="HQ811" i="1" s="1"/>
  <c r="HQ812" i="1" s="1"/>
  <c r="HQ813" i="1" s="1"/>
  <c r="HQ814" i="1" s="1"/>
  <c r="HQ815" i="1" s="1"/>
  <c r="HQ816" i="1" s="1"/>
  <c r="HQ817" i="1" s="1"/>
  <c r="HQ818" i="1" s="1"/>
  <c r="HQ819" i="1" s="1"/>
  <c r="HQ820" i="1" s="1"/>
  <c r="HQ821" i="1" s="1"/>
  <c r="HQ822" i="1" s="1"/>
  <c r="HQ823" i="1" s="1"/>
  <c r="HQ824" i="1" s="1"/>
  <c r="HQ825" i="1" s="1"/>
  <c r="HQ826" i="1" s="1"/>
  <c r="HQ827" i="1" s="1"/>
  <c r="HQ828" i="1" s="1"/>
  <c r="HQ829" i="1" s="1"/>
  <c r="HQ830" i="1" s="1"/>
  <c r="HQ831" i="1" s="1"/>
  <c r="HQ832" i="1" s="1"/>
  <c r="HQ833" i="1" s="1"/>
  <c r="HQ834" i="1" s="1"/>
  <c r="HQ835" i="1" s="1"/>
  <c r="HQ836" i="1" s="1"/>
  <c r="HQ837" i="1" s="1"/>
  <c r="HQ838" i="1" s="1"/>
  <c r="HQ839" i="1" s="1"/>
  <c r="HQ840" i="1" s="1"/>
  <c r="HQ841" i="1" s="1"/>
  <c r="HQ842" i="1" s="1"/>
  <c r="HQ843" i="1" s="1"/>
  <c r="HQ844" i="1" s="1"/>
  <c r="HQ845" i="1" s="1"/>
  <c r="HQ846" i="1" s="1"/>
  <c r="HQ847" i="1" s="1"/>
  <c r="HQ848" i="1" s="1"/>
  <c r="HQ849" i="1" s="1"/>
  <c r="HQ850" i="1" s="1"/>
  <c r="HQ851" i="1" s="1"/>
  <c r="HQ852" i="1" s="1"/>
  <c r="HQ853" i="1" s="1"/>
  <c r="HQ854" i="1" s="1"/>
  <c r="HQ855" i="1" s="1"/>
  <c r="HQ856" i="1" s="1"/>
  <c r="HQ857" i="1" s="1"/>
  <c r="HQ858" i="1" s="1"/>
  <c r="HQ859" i="1" s="1"/>
  <c r="HQ860" i="1" s="1"/>
  <c r="HQ861" i="1" s="1"/>
  <c r="HQ862" i="1" s="1"/>
  <c r="HQ863" i="1" s="1"/>
  <c r="HQ864" i="1" s="1"/>
  <c r="HQ865" i="1" s="1"/>
  <c r="HQ866" i="1" s="1"/>
  <c r="HQ867" i="1" s="1"/>
  <c r="HQ868" i="1" s="1"/>
  <c r="HQ869" i="1" s="1"/>
  <c r="HQ870" i="1" s="1"/>
  <c r="HQ871" i="1" s="1"/>
  <c r="HQ872" i="1" s="1"/>
  <c r="HQ873" i="1" s="1"/>
  <c r="HQ874" i="1" s="1"/>
  <c r="HQ875" i="1" s="1"/>
  <c r="HQ876" i="1" s="1"/>
  <c r="HQ877" i="1" s="1"/>
  <c r="HQ878" i="1" s="1"/>
  <c r="HQ879" i="1" s="1"/>
  <c r="HQ880" i="1" s="1"/>
  <c r="HQ881" i="1" s="1"/>
  <c r="HQ882" i="1" s="1"/>
  <c r="HQ883" i="1" s="1"/>
  <c r="HQ884" i="1" s="1"/>
  <c r="HQ885" i="1" s="1"/>
  <c r="HQ886" i="1" s="1"/>
  <c r="HQ887" i="1" s="1"/>
  <c r="HQ888" i="1" s="1"/>
  <c r="HQ889" i="1" s="1"/>
  <c r="HQ890" i="1" s="1"/>
  <c r="HQ891" i="1" s="1"/>
  <c r="HQ892" i="1" s="1"/>
  <c r="HQ893" i="1" s="1"/>
  <c r="HQ894" i="1" s="1"/>
  <c r="HQ895" i="1" s="1"/>
  <c r="HQ896" i="1" s="1"/>
  <c r="HQ897" i="1" s="1"/>
  <c r="HQ898" i="1" s="1"/>
  <c r="HQ899" i="1" s="1"/>
  <c r="HQ900" i="1" s="1"/>
  <c r="HQ901" i="1" s="1"/>
  <c r="HQ902" i="1" s="1"/>
  <c r="HQ903" i="1" s="1"/>
  <c r="HQ904" i="1" s="1"/>
  <c r="HQ905" i="1" s="1"/>
  <c r="HQ906" i="1" s="1"/>
  <c r="HQ907" i="1" s="1"/>
  <c r="HQ908" i="1" s="1"/>
  <c r="HQ909" i="1" s="1"/>
  <c r="HQ910" i="1" s="1"/>
  <c r="HQ911" i="1" s="1"/>
  <c r="HQ912" i="1" s="1"/>
  <c r="HQ913" i="1" s="1"/>
  <c r="HQ914" i="1" s="1"/>
  <c r="HQ915" i="1" s="1"/>
  <c r="HQ916" i="1" s="1"/>
  <c r="HQ917" i="1" s="1"/>
  <c r="HQ918" i="1" s="1"/>
  <c r="HQ919" i="1" s="1"/>
  <c r="HQ920" i="1" s="1"/>
  <c r="HQ921" i="1" s="1"/>
  <c r="HQ922" i="1" s="1"/>
  <c r="HQ923" i="1" s="1"/>
  <c r="HQ924" i="1" s="1"/>
  <c r="HQ925" i="1" s="1"/>
  <c r="HQ926" i="1" s="1"/>
  <c r="HQ927" i="1" s="1"/>
  <c r="HQ928" i="1" s="1"/>
  <c r="HQ929" i="1" s="1"/>
  <c r="HQ930" i="1" s="1"/>
  <c r="HQ931" i="1" s="1"/>
  <c r="HQ932" i="1" s="1"/>
  <c r="HQ933" i="1" s="1"/>
  <c r="HQ934" i="1" s="1"/>
  <c r="HQ935" i="1" s="1"/>
  <c r="HQ936" i="1" s="1"/>
  <c r="HQ937" i="1" s="1"/>
  <c r="HQ938" i="1" s="1"/>
  <c r="HQ939" i="1" s="1"/>
  <c r="HQ940" i="1" s="1"/>
  <c r="HQ941" i="1" s="1"/>
  <c r="HQ942" i="1" s="1"/>
  <c r="HQ943" i="1" s="1"/>
  <c r="HQ944" i="1" s="1"/>
  <c r="HQ945" i="1" s="1"/>
  <c r="HQ946" i="1" s="1"/>
  <c r="HQ947" i="1" s="1"/>
  <c r="HQ948" i="1" s="1"/>
  <c r="HQ949" i="1" s="1"/>
  <c r="HQ950" i="1" s="1"/>
  <c r="HQ951" i="1" s="1"/>
  <c r="HQ952" i="1" s="1"/>
  <c r="HQ953" i="1" s="1"/>
  <c r="HQ954" i="1" s="1"/>
  <c r="HQ955" i="1" s="1"/>
  <c r="HQ956" i="1" s="1"/>
  <c r="HQ957" i="1" s="1"/>
  <c r="HQ958" i="1" s="1"/>
  <c r="HQ959" i="1" s="1"/>
  <c r="HQ960" i="1" s="1"/>
  <c r="HQ961" i="1" s="1"/>
  <c r="HQ962" i="1" s="1"/>
  <c r="HQ963" i="1" s="1"/>
  <c r="HQ964" i="1" s="1"/>
  <c r="HQ965" i="1" s="1"/>
  <c r="HQ966" i="1" s="1"/>
  <c r="HQ967" i="1" s="1"/>
  <c r="HQ968" i="1" s="1"/>
  <c r="HQ969" i="1" s="1"/>
  <c r="HQ970" i="1" s="1"/>
  <c r="HQ971" i="1" s="1"/>
  <c r="HQ972" i="1" s="1"/>
  <c r="HQ973" i="1" s="1"/>
  <c r="HQ974" i="1" s="1"/>
  <c r="HQ975" i="1" s="1"/>
  <c r="HQ976" i="1" s="1"/>
  <c r="HQ977" i="1" s="1"/>
  <c r="HQ978" i="1" s="1"/>
  <c r="HQ979" i="1" s="1"/>
  <c r="HQ980" i="1" s="1"/>
  <c r="HQ981" i="1" s="1"/>
  <c r="HQ982" i="1" s="1"/>
  <c r="HQ983" i="1" s="1"/>
  <c r="HQ984" i="1" s="1"/>
  <c r="HQ985" i="1" s="1"/>
  <c r="HQ986" i="1" s="1"/>
  <c r="HQ987" i="1" s="1"/>
  <c r="HQ988" i="1" s="1"/>
  <c r="HQ989" i="1" s="1"/>
  <c r="HQ990" i="1" s="1"/>
  <c r="HQ991" i="1" s="1"/>
  <c r="HQ992" i="1" s="1"/>
  <c r="HQ993" i="1" s="1"/>
  <c r="HQ994" i="1" s="1"/>
  <c r="HQ995" i="1" s="1"/>
  <c r="HQ996" i="1" s="1"/>
  <c r="HQ997" i="1" s="1"/>
  <c r="HQ998" i="1" s="1"/>
  <c r="HQ999" i="1" s="1"/>
  <c r="HQ1000" i="1" s="1"/>
  <c r="HQ1001" i="1" s="1"/>
  <c r="HQ1002" i="1" s="1"/>
  <c r="H20" i="8" l="1"/>
  <c r="H18" i="8"/>
  <c r="H15" i="8"/>
  <c r="H16" i="8"/>
  <c r="H28" i="8"/>
  <c r="H27" i="8"/>
  <c r="H24" i="8"/>
  <c r="H21" i="8"/>
  <c r="H23" i="8"/>
  <c r="H17" i="8"/>
  <c r="H26" i="8"/>
  <c r="H19" i="8"/>
  <c r="H22" i="8"/>
  <c r="H29" i="8"/>
  <c r="H25" i="8"/>
  <c r="Z14" i="8"/>
  <c r="AC9" i="8"/>
  <c r="AC16" i="8"/>
  <c r="AC18" i="8"/>
  <c r="AC8" i="8"/>
  <c r="AC10" i="8"/>
  <c r="AC15" i="8"/>
  <c r="AC14" i="8"/>
  <c r="AC12" i="8"/>
  <c r="AC17" i="8"/>
  <c r="AC11" i="8"/>
  <c r="AC13" i="8"/>
  <c r="Z9" i="8"/>
  <c r="X9" i="8" s="1"/>
  <c r="Z8" i="8"/>
  <c r="X8" i="8" s="1"/>
  <c r="Z10" i="8"/>
  <c r="X10" i="8" s="1"/>
  <c r="Z15" i="8"/>
  <c r="AI12" i="8"/>
  <c r="AI17" i="8"/>
  <c r="DK6" i="8"/>
  <c r="DL5" i="8"/>
  <c r="AM57" i="1"/>
  <c r="AM62" i="1" s="1"/>
  <c r="AI12" i="1"/>
  <c r="AI13" i="1" s="1"/>
  <c r="W10" i="5"/>
  <c r="AA10" i="5"/>
  <c r="AE10" i="5"/>
  <c r="AI10" i="5"/>
  <c r="AM10" i="5"/>
  <c r="AQ10" i="5"/>
  <c r="Y10" i="5"/>
  <c r="AC10" i="5"/>
  <c r="AG10" i="5"/>
  <c r="AK10" i="5"/>
  <c r="AO10" i="5"/>
  <c r="X10" i="5"/>
  <c r="AB10" i="5"/>
  <c r="AF10" i="5"/>
  <c r="AJ10" i="5"/>
  <c r="AN10" i="5"/>
  <c r="AL10" i="5"/>
  <c r="AH10" i="5"/>
  <c r="AD10" i="5"/>
  <c r="Z10" i="5"/>
  <c r="AP10" i="5"/>
  <c r="C10" i="5"/>
  <c r="G10" i="5"/>
  <c r="K10" i="5"/>
  <c r="O10" i="5"/>
  <c r="S10" i="5"/>
  <c r="F10" i="5"/>
  <c r="J10" i="5"/>
  <c r="N10" i="5"/>
  <c r="R10" i="5"/>
  <c r="V10" i="5"/>
  <c r="H10" i="5"/>
  <c r="P10" i="5"/>
  <c r="E10" i="5"/>
  <c r="M10" i="5"/>
  <c r="U10" i="5"/>
  <c r="D10" i="5"/>
  <c r="T10" i="5"/>
  <c r="Q10" i="5"/>
  <c r="L10" i="5"/>
  <c r="I10" i="5"/>
  <c r="HG32" i="1"/>
  <c r="HG31" i="1"/>
  <c r="A5" i="4"/>
  <c r="B11" i="5" s="1"/>
  <c r="B4" i="4"/>
  <c r="AF19" i="8" l="1"/>
  <c r="AF20" i="8"/>
  <c r="DL6" i="8"/>
  <c r="DM5" i="8"/>
  <c r="DM6" i="8" s="1"/>
  <c r="AM70" i="1"/>
  <c r="AM74" i="1" s="1"/>
  <c r="AM76" i="1" s="1"/>
  <c r="AM79" i="1" s="1"/>
  <c r="AM85" i="1" s="1"/>
  <c r="AM93" i="1" s="1"/>
  <c r="AM100" i="1" s="1"/>
  <c r="AM101" i="1" s="1"/>
  <c r="AM103" i="1" s="1"/>
  <c r="AM107" i="1" s="1"/>
  <c r="AM112" i="1" s="1"/>
  <c r="AM116" i="1" s="1"/>
  <c r="AM117" i="1" s="1"/>
  <c r="AM120" i="1" s="1"/>
  <c r="AM121" i="1" s="1"/>
  <c r="AM122" i="1" s="1"/>
  <c r="AM125" i="1" s="1"/>
  <c r="AM129" i="1" s="1"/>
  <c r="AM164" i="1" s="1"/>
  <c r="AM165" i="1" s="1"/>
  <c r="AM173" i="1" s="1"/>
  <c r="AM177" i="1" s="1"/>
  <c r="AM178" i="1" s="1"/>
  <c r="AM182" i="1" s="1"/>
  <c r="AM186" i="1" s="1"/>
  <c r="AM190" i="1" s="1"/>
  <c r="AM191" i="1" s="1"/>
  <c r="AM199" i="1" s="1"/>
  <c r="AM200" i="1" s="1"/>
  <c r="AM201" i="1" s="1"/>
  <c r="AM203" i="1" s="1"/>
  <c r="AM216" i="1" s="1"/>
  <c r="AM232" i="1" s="1"/>
  <c r="AM233" i="1" s="1"/>
  <c r="AM239" i="1" s="1"/>
  <c r="AM240" i="1" s="1"/>
  <c r="AM242" i="1" s="1"/>
  <c r="AM245" i="1" s="1"/>
  <c r="AM251" i="1" s="1"/>
  <c r="AM259" i="1" s="1"/>
  <c r="AM260" i="1" s="1"/>
  <c r="AM262" i="1" s="1"/>
  <c r="AM263" i="1" s="1"/>
  <c r="AM266" i="1" s="1"/>
  <c r="AM276" i="1" s="1"/>
  <c r="AM277" i="1" s="1"/>
  <c r="AM278" i="1" s="1"/>
  <c r="AM279" i="1" s="1"/>
  <c r="AM348" i="1" s="1"/>
  <c r="AM349" i="1" s="1"/>
  <c r="AM350" i="1" s="1"/>
  <c r="AM351" i="1" s="1"/>
  <c r="AM352" i="1" s="1"/>
  <c r="AM380" i="1" s="1"/>
  <c r="AM381" i="1" s="1"/>
  <c r="AM382" i="1" s="1"/>
  <c r="AM383" i="1" s="1"/>
  <c r="AM384" i="1" s="1"/>
  <c r="AM385" i="1" s="1"/>
  <c r="AM417" i="1" s="1"/>
  <c r="AM418" i="1" s="1"/>
  <c r="AM419" i="1" s="1"/>
  <c r="AM420" i="1" s="1"/>
  <c r="AM421" i="1" s="1"/>
  <c r="AM422" i="1" s="1"/>
  <c r="AM423" i="1" s="1"/>
  <c r="AM424" i="1" s="1"/>
  <c r="AM425" i="1" s="1"/>
  <c r="AM426" i="1" s="1"/>
  <c r="AM427" i="1" s="1"/>
  <c r="AM428" i="1" s="1"/>
  <c r="AM456" i="1" s="1"/>
  <c r="AM459" i="1" s="1"/>
  <c r="AM460" i="1" s="1"/>
  <c r="AM461" i="1" s="1"/>
  <c r="AM462" i="1" s="1"/>
  <c r="AM463" i="1" s="1"/>
  <c r="AM464" i="1" s="1"/>
  <c r="AM465" i="1" s="1"/>
  <c r="AM476" i="1" s="1"/>
  <c r="AM504" i="1" s="1"/>
  <c r="AM511" i="1" s="1"/>
  <c r="AM512" i="1" s="1"/>
  <c r="AM513" i="1" s="1"/>
  <c r="AM515" i="1" s="1"/>
  <c r="AM520" i="1" s="1"/>
  <c r="AM521" i="1" s="1"/>
  <c r="AM524" i="1" s="1"/>
  <c r="AM525" i="1" s="1"/>
  <c r="AM527" i="1" s="1"/>
  <c r="AM530" i="1" s="1"/>
  <c r="AM534" i="1" s="1"/>
  <c r="AM537" i="1" s="1"/>
  <c r="AM538" i="1" s="1"/>
  <c r="AM542" i="1" s="1"/>
  <c r="AM544" i="1" s="1"/>
  <c r="AM545" i="1" s="1"/>
  <c r="AM551" i="1" s="1"/>
  <c r="AM556" i="1" s="1"/>
  <c r="AM559" i="1" s="1"/>
  <c r="AM562" i="1" s="1"/>
  <c r="AM566" i="1" s="1"/>
  <c r="AM568" i="1" s="1"/>
  <c r="AM569" i="1" s="1"/>
  <c r="AM574" i="1" s="1"/>
  <c r="AM579" i="1" s="1"/>
  <c r="AM586" i="1" s="1"/>
  <c r="AM587" i="1" s="1"/>
  <c r="AM589" i="1" s="1"/>
  <c r="AM590" i="1" s="1"/>
  <c r="AM592" i="1" s="1"/>
  <c r="AM594" i="1" s="1"/>
  <c r="AM595" i="1" s="1"/>
  <c r="AM596" i="1" s="1"/>
  <c r="AM599" i="1" s="1"/>
  <c r="AM604" i="1" s="1"/>
  <c r="AM607" i="1" s="1"/>
  <c r="AM611" i="1" s="1"/>
  <c r="AM612" i="1" s="1"/>
  <c r="AM619" i="1" s="1"/>
  <c r="AM624" i="1" s="1"/>
  <c r="AM628" i="1" s="1"/>
  <c r="AM629" i="1" s="1"/>
  <c r="AM632" i="1" s="1"/>
  <c r="AM635" i="1" s="1"/>
  <c r="AM636" i="1" s="1"/>
  <c r="AM637" i="1" s="1"/>
  <c r="AM638" i="1" s="1"/>
  <c r="AM639" i="1" s="1"/>
  <c r="AM643" i="1" s="1"/>
  <c r="AM644" i="1" s="1"/>
  <c r="AM658" i="1" s="1"/>
  <c r="AM667" i="1" s="1"/>
  <c r="AM669" i="1" s="1"/>
  <c r="AM676" i="1" s="1"/>
  <c r="AM679" i="1" s="1"/>
  <c r="AM681" i="1" s="1"/>
  <c r="AM685" i="1" s="1"/>
  <c r="AM687" i="1" s="1"/>
  <c r="AM688" i="1" s="1"/>
  <c r="AM689" i="1" s="1"/>
  <c r="AM691" i="1" s="1"/>
  <c r="AM692" i="1" s="1"/>
  <c r="AM693" i="1" s="1"/>
  <c r="AM694" i="1" s="1"/>
  <c r="AM696" i="1" s="1"/>
  <c r="AM698" i="1" s="1"/>
  <c r="AM699" i="1" s="1"/>
  <c r="AM703" i="1" s="1"/>
  <c r="AM714" i="1" s="1"/>
  <c r="AM715" i="1" s="1"/>
  <c r="AM718" i="1" s="1"/>
  <c r="AM719" i="1" s="1"/>
  <c r="AM720" i="1" s="1"/>
  <c r="AM721" i="1" s="1"/>
  <c r="AM722" i="1" s="1"/>
  <c r="AM723" i="1" s="1"/>
  <c r="AM724" i="1" s="1"/>
  <c r="AM725" i="1" s="1"/>
  <c r="AM726" i="1" s="1"/>
  <c r="AM727" i="1" s="1"/>
  <c r="AM728" i="1" s="1"/>
  <c r="AM753" i="1" s="1"/>
  <c r="AM754" i="1" s="1"/>
  <c r="AM755" i="1" s="1"/>
  <c r="AM756" i="1" s="1"/>
  <c r="AM757" i="1" s="1"/>
  <c r="AM758" i="1" s="1"/>
  <c r="AM759" i="1" s="1"/>
  <c r="AM760" i="1" s="1"/>
  <c r="AM761" i="1" s="1"/>
  <c r="AM762" i="1" s="1"/>
  <c r="AM763" i="1" s="1"/>
  <c r="AM794" i="1" s="1"/>
  <c r="AM795" i="1" s="1"/>
  <c r="AM796" i="1" s="1"/>
  <c r="AM797" i="1" s="1"/>
  <c r="AM798" i="1" s="1"/>
  <c r="AM799" i="1" s="1"/>
  <c r="AM800" i="1" s="1"/>
  <c r="AM801" i="1" s="1"/>
  <c r="AM802" i="1" s="1"/>
  <c r="AM803" i="1" s="1"/>
  <c r="AM804" i="1" s="1"/>
  <c r="AM805" i="1" s="1"/>
  <c r="AM806" i="1" s="1"/>
  <c r="AM837" i="1" s="1"/>
  <c r="AM839" i="1" s="1"/>
  <c r="AM841" i="1" s="1"/>
  <c r="AM844" i="1" s="1"/>
  <c r="AM847" i="1" s="1"/>
  <c r="AM858" i="1" s="1"/>
  <c r="AM860" i="1" s="1"/>
  <c r="AM861" i="1" s="1"/>
  <c r="AM864" i="1" s="1"/>
  <c r="AM865" i="1" s="1"/>
  <c r="AM866" i="1" s="1"/>
  <c r="AM869" i="1" s="1"/>
  <c r="AM871" i="1" s="1"/>
  <c r="AM873" i="1" s="1"/>
  <c r="AM874" i="1" s="1"/>
  <c r="AM882" i="1" s="1"/>
  <c r="AM886" i="1" s="1"/>
  <c r="AM891" i="1" s="1"/>
  <c r="AM893" i="1" s="1"/>
  <c r="AM894" i="1" s="1"/>
  <c r="AM895" i="1" s="1"/>
  <c r="AM896" i="1" s="1"/>
  <c r="AM898" i="1" s="1"/>
  <c r="AM900" i="1" s="1"/>
  <c r="AM901" i="1" s="1"/>
  <c r="AM902" i="1" s="1"/>
  <c r="AM911" i="1" s="1"/>
  <c r="AM912" i="1" s="1"/>
  <c r="AM915" i="1" s="1"/>
  <c r="AM919" i="1" s="1"/>
  <c r="AM920" i="1" s="1"/>
  <c r="AM926" i="1" s="1"/>
  <c r="AM928" i="1" s="1"/>
  <c r="AM929" i="1" s="1"/>
  <c r="AM932" i="1" s="1"/>
  <c r="AM936" i="1" s="1"/>
  <c r="AM937" i="1" s="1"/>
  <c r="AM938" i="1" s="1"/>
  <c r="AM948" i="1" s="1"/>
  <c r="AM949" i="1" s="1"/>
  <c r="AM952" i="1" s="1"/>
  <c r="AM954" i="1" s="1"/>
  <c r="AM960" i="1" s="1"/>
  <c r="AM961" i="1" s="1"/>
  <c r="AM966" i="1" s="1"/>
  <c r="AM968" i="1" s="1"/>
  <c r="AM969" i="1" s="1"/>
  <c r="AM970" i="1" s="1"/>
  <c r="AM972" i="1" s="1"/>
  <c r="AM975" i="1" s="1"/>
  <c r="AM978" i="1" s="1"/>
  <c r="AM979" i="1" s="1"/>
  <c r="AM984" i="1" s="1"/>
  <c r="AM986" i="1" s="1"/>
  <c r="AM987" i="1" s="1"/>
  <c r="AM993" i="1" s="1"/>
  <c r="AM994" i="1" s="1"/>
  <c r="AM998" i="1" s="1"/>
  <c r="AM1001" i="1" s="1"/>
  <c r="AM1002" i="1" s="1"/>
  <c r="AI14" i="1"/>
  <c r="Z11" i="5"/>
  <c r="AD11" i="5"/>
  <c r="AH11" i="5"/>
  <c r="AL11" i="5"/>
  <c r="AP11" i="5"/>
  <c r="X11" i="5"/>
  <c r="AB11" i="5"/>
  <c r="AF11" i="5"/>
  <c r="AJ11" i="5"/>
  <c r="AN11" i="5"/>
  <c r="W11" i="5"/>
  <c r="AA11" i="5"/>
  <c r="AE11" i="5"/>
  <c r="AI11" i="5"/>
  <c r="AM11" i="5"/>
  <c r="AQ11" i="5"/>
  <c r="AG11" i="5"/>
  <c r="Y11" i="5"/>
  <c r="AO11" i="5"/>
  <c r="AK11" i="5"/>
  <c r="AC11" i="5"/>
  <c r="HF32" i="1"/>
  <c r="E11" i="5"/>
  <c r="I11" i="5"/>
  <c r="M11" i="5"/>
  <c r="Q11" i="5"/>
  <c r="U11" i="5"/>
  <c r="D11" i="5"/>
  <c r="H11" i="5"/>
  <c r="L11" i="5"/>
  <c r="P11" i="5"/>
  <c r="T11" i="5"/>
  <c r="F11" i="5"/>
  <c r="N11" i="5"/>
  <c r="V11" i="5"/>
  <c r="C11" i="5"/>
  <c r="K11" i="5"/>
  <c r="S11" i="5"/>
  <c r="J11" i="5"/>
  <c r="G11" i="5"/>
  <c r="R11" i="5"/>
  <c r="O11" i="5"/>
  <c r="HF31" i="1"/>
  <c r="HG30" i="1"/>
  <c r="A6" i="4"/>
  <c r="B12" i="5" s="1"/>
  <c r="B5" i="4"/>
  <c r="HF33" i="1"/>
  <c r="HG33" i="1"/>
  <c r="HF30" i="1"/>
  <c r="HG34" i="1"/>
  <c r="HF34" i="1"/>
  <c r="GZ101" i="1"/>
  <c r="FZ101" i="1"/>
  <c r="HA100" i="1"/>
  <c r="AI15" i="1" l="1"/>
  <c r="AI17" i="1" s="1"/>
  <c r="AI18" i="1" s="1"/>
  <c r="Y12" i="5"/>
  <c r="AC12" i="5"/>
  <c r="AG12" i="5"/>
  <c r="AK12" i="5"/>
  <c r="AO12" i="5"/>
  <c r="W12" i="5"/>
  <c r="AA12" i="5"/>
  <c r="AE12" i="5"/>
  <c r="AI12" i="5"/>
  <c r="AM12" i="5"/>
  <c r="AQ12" i="5"/>
  <c r="Z12" i="5"/>
  <c r="AD12" i="5"/>
  <c r="AH12" i="5"/>
  <c r="AL12" i="5"/>
  <c r="AP12" i="5"/>
  <c r="AB12" i="5"/>
  <c r="X12" i="5"/>
  <c r="AJ12" i="5"/>
  <c r="AF12" i="5"/>
  <c r="AN12" i="5"/>
  <c r="C12" i="5"/>
  <c r="G12" i="5"/>
  <c r="K12" i="5"/>
  <c r="O12" i="5"/>
  <c r="S12" i="5"/>
  <c r="F12" i="5"/>
  <c r="J12" i="5"/>
  <c r="N12" i="5"/>
  <c r="R12" i="5"/>
  <c r="V12" i="5"/>
  <c r="D12" i="5"/>
  <c r="L12" i="5"/>
  <c r="T12" i="5"/>
  <c r="I12" i="5"/>
  <c r="Q12" i="5"/>
  <c r="P12" i="5"/>
  <c r="M12" i="5"/>
  <c r="H12" i="5"/>
  <c r="E12" i="5"/>
  <c r="U12" i="5"/>
  <c r="A7" i="4"/>
  <c r="B13" i="5" s="1"/>
  <c r="B6" i="4"/>
  <c r="HJ8" i="1"/>
  <c r="HK8" i="1"/>
  <c r="HJ51" i="1"/>
  <c r="HK51" i="1"/>
  <c r="HJ52" i="1"/>
  <c r="HK52" i="1"/>
  <c r="HJ53" i="1"/>
  <c r="HK53" i="1"/>
  <c r="HJ54" i="1"/>
  <c r="HK54" i="1"/>
  <c r="HJ55" i="1"/>
  <c r="HK55" i="1"/>
  <c r="HJ10" i="1"/>
  <c r="HK10" i="1"/>
  <c r="HJ11" i="1"/>
  <c r="HK11" i="1"/>
  <c r="HJ12" i="1"/>
  <c r="HK12" i="1"/>
  <c r="HJ13" i="1"/>
  <c r="HK13" i="1"/>
  <c r="HJ14" i="1"/>
  <c r="HK14" i="1"/>
  <c r="HJ15" i="1"/>
  <c r="HK15" i="1"/>
  <c r="HJ16" i="1"/>
  <c r="HK16" i="1"/>
  <c r="HJ17" i="1"/>
  <c r="HK17" i="1"/>
  <c r="HJ18" i="1"/>
  <c r="HK18" i="1"/>
  <c r="HJ19" i="1"/>
  <c r="HK19" i="1"/>
  <c r="HJ20" i="1"/>
  <c r="HK20" i="1"/>
  <c r="HJ21" i="1"/>
  <c r="HK21" i="1"/>
  <c r="HJ22" i="1"/>
  <c r="HK22" i="1"/>
  <c r="HJ23" i="1"/>
  <c r="HK23" i="1"/>
  <c r="HJ24" i="1"/>
  <c r="HK24" i="1"/>
  <c r="HJ25" i="1"/>
  <c r="HK25" i="1"/>
  <c r="HJ26" i="1"/>
  <c r="HK26" i="1"/>
  <c r="HJ27" i="1"/>
  <c r="HK27" i="1"/>
  <c r="HJ28" i="1"/>
  <c r="HK28" i="1"/>
  <c r="HJ29" i="1"/>
  <c r="HK29" i="1"/>
  <c r="HJ30" i="1"/>
  <c r="HK30" i="1"/>
  <c r="HJ31" i="1"/>
  <c r="HK31" i="1"/>
  <c r="HJ32" i="1"/>
  <c r="HK32" i="1"/>
  <c r="HJ33" i="1"/>
  <c r="HK33" i="1"/>
  <c r="HJ34" i="1"/>
  <c r="HK34" i="1"/>
  <c r="HJ35" i="1"/>
  <c r="HK35" i="1"/>
  <c r="HJ36" i="1"/>
  <c r="HK36" i="1"/>
  <c r="HJ37" i="1"/>
  <c r="HK37" i="1"/>
  <c r="HJ38" i="1"/>
  <c r="HK38" i="1"/>
  <c r="HJ39" i="1"/>
  <c r="HK39" i="1"/>
  <c r="HJ40" i="1"/>
  <c r="HK40" i="1"/>
  <c r="HJ41" i="1"/>
  <c r="HK41" i="1"/>
  <c r="HJ42" i="1"/>
  <c r="HK42" i="1"/>
  <c r="HJ43" i="1"/>
  <c r="HK43" i="1"/>
  <c r="HJ44" i="1"/>
  <c r="HK44" i="1"/>
  <c r="HJ45" i="1"/>
  <c r="HK45" i="1"/>
  <c r="HJ46" i="1"/>
  <c r="HK46" i="1"/>
  <c r="HJ47" i="1"/>
  <c r="HK47" i="1"/>
  <c r="HJ48" i="1"/>
  <c r="HK48" i="1"/>
  <c r="HJ49" i="1"/>
  <c r="HK49" i="1"/>
  <c r="HJ50" i="1"/>
  <c r="HK50" i="1"/>
  <c r="HK9" i="1"/>
  <c r="HJ9" i="1"/>
  <c r="AI19" i="1" l="1"/>
  <c r="X13" i="5"/>
  <c r="AB13" i="5"/>
  <c r="AF13" i="5"/>
  <c r="AJ13" i="5"/>
  <c r="AN13" i="5"/>
  <c r="Z13" i="5"/>
  <c r="AD13" i="5"/>
  <c r="AH13" i="5"/>
  <c r="AL13" i="5"/>
  <c r="AP13" i="5"/>
  <c r="Y13" i="5"/>
  <c r="AC13" i="5"/>
  <c r="AG13" i="5"/>
  <c r="AK13" i="5"/>
  <c r="AO13" i="5"/>
  <c r="W13" i="5"/>
  <c r="AM13" i="5"/>
  <c r="AI13" i="5"/>
  <c r="AE13" i="5"/>
  <c r="AA13" i="5"/>
  <c r="AQ13" i="5"/>
  <c r="E13" i="5"/>
  <c r="I13" i="5"/>
  <c r="M13" i="5"/>
  <c r="Q13" i="5"/>
  <c r="U13" i="5"/>
  <c r="D13" i="5"/>
  <c r="H13" i="5"/>
  <c r="L13" i="5"/>
  <c r="P13" i="5"/>
  <c r="T13" i="5"/>
  <c r="J13" i="5"/>
  <c r="R13" i="5"/>
  <c r="G13" i="5"/>
  <c r="O13" i="5"/>
  <c r="F13" i="5"/>
  <c r="V13" i="5"/>
  <c r="C13" i="5"/>
  <c r="S13" i="5"/>
  <c r="N13" i="5"/>
  <c r="K13" i="5"/>
  <c r="AR12" i="5"/>
  <c r="AR9" i="5"/>
  <c r="A8" i="4"/>
  <c r="B14" i="5" s="1"/>
  <c r="B7" i="4"/>
  <c r="L3" i="4" l="1"/>
  <c r="M3" i="4"/>
  <c r="AM2" i="1"/>
  <c r="K1" i="4" s="1"/>
  <c r="K4" i="4" s="1"/>
  <c r="AI21" i="1"/>
  <c r="AI23" i="1" s="1"/>
  <c r="AI24" i="1" s="1"/>
  <c r="AI25" i="1" s="1"/>
  <c r="AI26" i="1" s="1"/>
  <c r="AI27" i="1" s="1"/>
  <c r="AI29" i="1" s="1"/>
  <c r="AI32" i="1" s="1"/>
  <c r="AI33" i="1" s="1"/>
  <c r="AI34" i="1" s="1"/>
  <c r="AI35" i="1" s="1"/>
  <c r="AI36" i="1" s="1"/>
  <c r="AI37" i="1" s="1"/>
  <c r="AI38" i="1" s="1"/>
  <c r="AI40" i="1" s="1"/>
  <c r="AI41" i="1" s="1"/>
  <c r="AI42" i="1" s="1"/>
  <c r="AI44" i="1" s="1"/>
  <c r="AI45" i="1" s="1"/>
  <c r="AI46" i="1" s="1"/>
  <c r="AI48" i="1" s="1"/>
  <c r="AI49" i="1" s="1"/>
  <c r="AI50" i="1" s="1"/>
  <c r="AI51" i="1" s="1"/>
  <c r="AI53" i="1" s="1"/>
  <c r="AI54" i="1" s="1"/>
  <c r="AI55" i="1" s="1"/>
  <c r="AI56" i="1" s="1"/>
  <c r="AI58" i="1" s="1"/>
  <c r="AI59" i="1" s="1"/>
  <c r="AI60" i="1" s="1"/>
  <c r="AI61" i="1" s="1"/>
  <c r="AI63" i="1" s="1"/>
  <c r="AI64" i="1" s="1"/>
  <c r="AI65" i="1" s="1"/>
  <c r="AI66" i="1" s="1"/>
  <c r="AI67" i="1" s="1"/>
  <c r="AI68" i="1" s="1"/>
  <c r="AI69" i="1" s="1"/>
  <c r="AI71" i="1" s="1"/>
  <c r="AI72" i="1" s="1"/>
  <c r="AI73" i="1" s="1"/>
  <c r="AI75" i="1" s="1"/>
  <c r="AI77" i="1" s="1"/>
  <c r="AI78" i="1" s="1"/>
  <c r="AI80" i="1" s="1"/>
  <c r="AI81" i="1" s="1"/>
  <c r="AI82" i="1" s="1"/>
  <c r="AI83" i="1" s="1"/>
  <c r="AI84" i="1" s="1"/>
  <c r="AI86" i="1" s="1"/>
  <c r="AI87" i="1" s="1"/>
  <c r="AI88" i="1" s="1"/>
  <c r="AI89" i="1" s="1"/>
  <c r="AI90" i="1" s="1"/>
  <c r="AI91" i="1" s="1"/>
  <c r="AI92" i="1" s="1"/>
  <c r="AI94" i="1" s="1"/>
  <c r="AI95" i="1" s="1"/>
  <c r="AI96" i="1" s="1"/>
  <c r="AI97" i="1" s="1"/>
  <c r="AI98" i="1" s="1"/>
  <c r="AI99" i="1" s="1"/>
  <c r="AI102" i="1" s="1"/>
  <c r="AI104" i="1" s="1"/>
  <c r="AI105" i="1" s="1"/>
  <c r="AI106" i="1" s="1"/>
  <c r="AI108" i="1" s="1"/>
  <c r="AI109" i="1" s="1"/>
  <c r="AI110" i="1" s="1"/>
  <c r="AI111" i="1" s="1"/>
  <c r="AI113" i="1" s="1"/>
  <c r="AI114" i="1" s="1"/>
  <c r="AI115" i="1" s="1"/>
  <c r="AI118" i="1" s="1"/>
  <c r="AI119" i="1" s="1"/>
  <c r="AI123" i="1" s="1"/>
  <c r="AI124" i="1" s="1"/>
  <c r="AI126" i="1" s="1"/>
  <c r="AI127" i="1" s="1"/>
  <c r="AI128"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I166" i="1" s="1"/>
  <c r="AI167" i="1" s="1"/>
  <c r="AI168" i="1" s="1"/>
  <c r="AI169" i="1" s="1"/>
  <c r="AI170" i="1" s="1"/>
  <c r="AI171" i="1" s="1"/>
  <c r="AI172" i="1" s="1"/>
  <c r="AI174" i="1" s="1"/>
  <c r="AI175" i="1" s="1"/>
  <c r="AI176" i="1" s="1"/>
  <c r="AI179" i="1" s="1"/>
  <c r="AI180" i="1" s="1"/>
  <c r="AI181" i="1" s="1"/>
  <c r="AI183" i="1" s="1"/>
  <c r="AI184" i="1" s="1"/>
  <c r="AI185" i="1" s="1"/>
  <c r="AI187" i="1" s="1"/>
  <c r="AI188" i="1" s="1"/>
  <c r="AI189" i="1" s="1"/>
  <c r="AI192" i="1" s="1"/>
  <c r="AI193" i="1" s="1"/>
  <c r="AI194" i="1" s="1"/>
  <c r="AI195" i="1" s="1"/>
  <c r="AI196" i="1" s="1"/>
  <c r="AI197" i="1" s="1"/>
  <c r="AI198" i="1" s="1"/>
  <c r="AI202" i="1" s="1"/>
  <c r="AI204" i="1" s="1"/>
  <c r="AI205" i="1" s="1"/>
  <c r="AI206" i="1" s="1"/>
  <c r="AI207" i="1" s="1"/>
  <c r="AI208" i="1" s="1"/>
  <c r="AI209" i="1" s="1"/>
  <c r="AI210" i="1" s="1"/>
  <c r="AI211" i="1" s="1"/>
  <c r="AI212" i="1" s="1"/>
  <c r="AI213" i="1" s="1"/>
  <c r="AI214" i="1" s="1"/>
  <c r="AI215" i="1" s="1"/>
  <c r="AI217" i="1" s="1"/>
  <c r="AI218" i="1" s="1"/>
  <c r="AI219" i="1" s="1"/>
  <c r="AI220" i="1" s="1"/>
  <c r="AI221" i="1" s="1"/>
  <c r="AI222" i="1" s="1"/>
  <c r="AI223" i="1" s="1"/>
  <c r="AI224" i="1" s="1"/>
  <c r="AI225" i="1" s="1"/>
  <c r="AI226" i="1" s="1"/>
  <c r="AI227" i="1" s="1"/>
  <c r="AI228" i="1" s="1"/>
  <c r="AI229" i="1" s="1"/>
  <c r="AI230" i="1" s="1"/>
  <c r="AI231" i="1" s="1"/>
  <c r="AI234" i="1" s="1"/>
  <c r="AI235" i="1" s="1"/>
  <c r="AI236" i="1" s="1"/>
  <c r="AI237" i="1" s="1"/>
  <c r="AI238" i="1" s="1"/>
  <c r="AI241" i="1" s="1"/>
  <c r="AI243" i="1" s="1"/>
  <c r="AI244" i="1" s="1"/>
  <c r="AI246" i="1" s="1"/>
  <c r="AI247" i="1" s="1"/>
  <c r="AI248" i="1" s="1"/>
  <c r="AI249" i="1" s="1"/>
  <c r="AI250" i="1" s="1"/>
  <c r="AI252" i="1" s="1"/>
  <c r="AI253" i="1" s="1"/>
  <c r="AI254" i="1" s="1"/>
  <c r="AI255" i="1" s="1"/>
  <c r="AI256" i="1" s="1"/>
  <c r="AI257" i="1" s="1"/>
  <c r="AI258" i="1" s="1"/>
  <c r="AI261" i="1" s="1"/>
  <c r="AI264" i="1" s="1"/>
  <c r="AI265" i="1" s="1"/>
  <c r="AI267" i="1" s="1"/>
  <c r="AI268" i="1" s="1"/>
  <c r="AI269" i="1" s="1"/>
  <c r="AI270" i="1" s="1"/>
  <c r="AI271" i="1" s="1"/>
  <c r="AI272" i="1" s="1"/>
  <c r="AI273" i="1" s="1"/>
  <c r="AI274" i="1" s="1"/>
  <c r="AI275" i="1" s="1"/>
  <c r="AI280" i="1" s="1"/>
  <c r="AI281" i="1" s="1"/>
  <c r="AI282" i="1" s="1"/>
  <c r="AI283" i="1" s="1"/>
  <c r="AI284" i="1" s="1"/>
  <c r="AI285" i="1" s="1"/>
  <c r="AI286" i="1" s="1"/>
  <c r="AI287" i="1" s="1"/>
  <c r="AI288" i="1" s="1"/>
  <c r="AI289" i="1" s="1"/>
  <c r="AI290" i="1" s="1"/>
  <c r="AI291" i="1" s="1"/>
  <c r="AI292" i="1" s="1"/>
  <c r="AI293" i="1" s="1"/>
  <c r="AI294" i="1" s="1"/>
  <c r="AI295" i="1" s="1"/>
  <c r="AI296" i="1" s="1"/>
  <c r="AI297" i="1" s="1"/>
  <c r="AI298" i="1" s="1"/>
  <c r="AI299" i="1" s="1"/>
  <c r="AI300" i="1" s="1"/>
  <c r="AI301" i="1" s="1"/>
  <c r="AI302" i="1" s="1"/>
  <c r="AI303" i="1" s="1"/>
  <c r="AI304" i="1" s="1"/>
  <c r="AI305" i="1" s="1"/>
  <c r="AI306" i="1" s="1"/>
  <c r="AI307" i="1" s="1"/>
  <c r="AI308" i="1" s="1"/>
  <c r="AI309" i="1" s="1"/>
  <c r="AI310" i="1" s="1"/>
  <c r="AI311" i="1" s="1"/>
  <c r="AI312" i="1" s="1"/>
  <c r="AI313" i="1" s="1"/>
  <c r="AI314" i="1" s="1"/>
  <c r="AI315" i="1" s="1"/>
  <c r="AI316" i="1" s="1"/>
  <c r="AI317" i="1" s="1"/>
  <c r="AI318" i="1" s="1"/>
  <c r="AI319" i="1" s="1"/>
  <c r="AI320" i="1" s="1"/>
  <c r="AI321" i="1" s="1"/>
  <c r="AI322" i="1" s="1"/>
  <c r="AI323" i="1" s="1"/>
  <c r="AI324" i="1" s="1"/>
  <c r="AI325" i="1" s="1"/>
  <c r="AI326" i="1" s="1"/>
  <c r="AI327" i="1" s="1"/>
  <c r="AI328" i="1" s="1"/>
  <c r="AI329" i="1" s="1"/>
  <c r="AI330" i="1" s="1"/>
  <c r="AI331" i="1" s="1"/>
  <c r="AI332" i="1" s="1"/>
  <c r="AI333" i="1" s="1"/>
  <c r="AI334" i="1" s="1"/>
  <c r="AI335" i="1" s="1"/>
  <c r="AI336" i="1" s="1"/>
  <c r="AI337" i="1" s="1"/>
  <c r="AI338" i="1" s="1"/>
  <c r="AI339" i="1" s="1"/>
  <c r="AI340" i="1" s="1"/>
  <c r="AI341" i="1" s="1"/>
  <c r="AI342" i="1" s="1"/>
  <c r="AI343" i="1" s="1"/>
  <c r="AI344" i="1" s="1"/>
  <c r="AI345" i="1" s="1"/>
  <c r="AI346" i="1" s="1"/>
  <c r="AI347" i="1" s="1"/>
  <c r="AI353" i="1" s="1"/>
  <c r="AI354" i="1" s="1"/>
  <c r="AI355" i="1" s="1"/>
  <c r="AI356" i="1" s="1"/>
  <c r="AI357" i="1" s="1"/>
  <c r="AI358" i="1" s="1"/>
  <c r="AI359" i="1" s="1"/>
  <c r="AI360" i="1" s="1"/>
  <c r="AI361" i="1" s="1"/>
  <c r="AI362" i="1" s="1"/>
  <c r="AI363" i="1" s="1"/>
  <c r="AI364" i="1" s="1"/>
  <c r="AI365" i="1" s="1"/>
  <c r="AI366" i="1" s="1"/>
  <c r="AI367" i="1" s="1"/>
  <c r="AI368" i="1" s="1"/>
  <c r="AI369" i="1" s="1"/>
  <c r="AI370" i="1" s="1"/>
  <c r="AI371" i="1" s="1"/>
  <c r="AI372" i="1" s="1"/>
  <c r="AI373" i="1" s="1"/>
  <c r="AI374" i="1" s="1"/>
  <c r="AI375" i="1" s="1"/>
  <c r="AI376" i="1" s="1"/>
  <c r="AI377" i="1" s="1"/>
  <c r="AI378" i="1" s="1"/>
  <c r="AI379" i="1" s="1"/>
  <c r="AI386" i="1" s="1"/>
  <c r="AI387" i="1" s="1"/>
  <c r="AI388" i="1" s="1"/>
  <c r="AI389" i="1" s="1"/>
  <c r="AI390" i="1" s="1"/>
  <c r="AI391" i="1" s="1"/>
  <c r="AI392" i="1" s="1"/>
  <c r="AI393" i="1" s="1"/>
  <c r="AI394" i="1" s="1"/>
  <c r="AI395" i="1" s="1"/>
  <c r="AI396" i="1" s="1"/>
  <c r="AI397" i="1" s="1"/>
  <c r="AI398" i="1" s="1"/>
  <c r="AI399" i="1" s="1"/>
  <c r="AI400" i="1" s="1"/>
  <c r="AI401" i="1" s="1"/>
  <c r="AI402" i="1" s="1"/>
  <c r="AI403" i="1" s="1"/>
  <c r="AI404" i="1" s="1"/>
  <c r="AI405" i="1" s="1"/>
  <c r="AI406" i="1" s="1"/>
  <c r="AI407" i="1" s="1"/>
  <c r="AI408" i="1" s="1"/>
  <c r="AI409" i="1" s="1"/>
  <c r="AI410" i="1" s="1"/>
  <c r="AI411" i="1" s="1"/>
  <c r="AI412" i="1" s="1"/>
  <c r="AI413" i="1" s="1"/>
  <c r="AI414" i="1" s="1"/>
  <c r="AI415" i="1" s="1"/>
  <c r="AI416" i="1" s="1"/>
  <c r="AI429" i="1" s="1"/>
  <c r="AI430" i="1" s="1"/>
  <c r="AI431" i="1" s="1"/>
  <c r="AI432" i="1" s="1"/>
  <c r="AI433" i="1" s="1"/>
  <c r="AI434" i="1" s="1"/>
  <c r="AI435" i="1" s="1"/>
  <c r="AI436" i="1" s="1"/>
  <c r="AI437" i="1" s="1"/>
  <c r="AI438" i="1" s="1"/>
  <c r="AI439" i="1" s="1"/>
  <c r="AI440" i="1" s="1"/>
  <c r="AI441" i="1" s="1"/>
  <c r="AI442" i="1" s="1"/>
  <c r="AI443" i="1" s="1"/>
  <c r="AI444" i="1" s="1"/>
  <c r="AI445" i="1" s="1"/>
  <c r="AI446" i="1" s="1"/>
  <c r="AI447" i="1" s="1"/>
  <c r="AI448" i="1" s="1"/>
  <c r="AI449" i="1" s="1"/>
  <c r="AI450" i="1" s="1"/>
  <c r="AI451" i="1" s="1"/>
  <c r="AI452" i="1" s="1"/>
  <c r="AI453" i="1" s="1"/>
  <c r="AI454" i="1" s="1"/>
  <c r="AI455" i="1" s="1"/>
  <c r="AI457" i="1" s="1"/>
  <c r="AI458" i="1" s="1"/>
  <c r="AI466" i="1" s="1"/>
  <c r="AI467" i="1" s="1"/>
  <c r="AI468" i="1" s="1"/>
  <c r="AI469" i="1" s="1"/>
  <c r="AI470" i="1" s="1"/>
  <c r="AI471" i="1" s="1"/>
  <c r="AI472" i="1" s="1"/>
  <c r="AI473" i="1" s="1"/>
  <c r="AI474" i="1" s="1"/>
  <c r="AI475" i="1" s="1"/>
  <c r="AI477" i="1" s="1"/>
  <c r="AI478" i="1" s="1"/>
  <c r="AI479" i="1" s="1"/>
  <c r="AI480" i="1" s="1"/>
  <c r="AI481" i="1" s="1"/>
  <c r="AI482" i="1" s="1"/>
  <c r="AI483" i="1" s="1"/>
  <c r="AI484" i="1" s="1"/>
  <c r="AI485" i="1" s="1"/>
  <c r="AI486" i="1" s="1"/>
  <c r="AI487" i="1" s="1"/>
  <c r="AI488" i="1" s="1"/>
  <c r="AI489" i="1" s="1"/>
  <c r="AI490" i="1" s="1"/>
  <c r="AI491" i="1" s="1"/>
  <c r="AI492" i="1" s="1"/>
  <c r="AI493" i="1" s="1"/>
  <c r="AI494" i="1" s="1"/>
  <c r="AI495" i="1" s="1"/>
  <c r="AI496" i="1" s="1"/>
  <c r="AI497" i="1" s="1"/>
  <c r="AI498" i="1" s="1"/>
  <c r="AI499" i="1" s="1"/>
  <c r="AI500" i="1" s="1"/>
  <c r="AI501" i="1" s="1"/>
  <c r="AI502" i="1" s="1"/>
  <c r="AI503" i="1" s="1"/>
  <c r="AI505" i="1" s="1"/>
  <c r="AI506" i="1" s="1"/>
  <c r="AI507" i="1" s="1"/>
  <c r="AI508" i="1" s="1"/>
  <c r="AI509" i="1" s="1"/>
  <c r="AI510" i="1" s="1"/>
  <c r="AI514" i="1" s="1"/>
  <c r="AI516" i="1" s="1"/>
  <c r="AI517" i="1" s="1"/>
  <c r="AI518" i="1" s="1"/>
  <c r="AI519" i="1" s="1"/>
  <c r="AI522" i="1" s="1"/>
  <c r="AI523" i="1" s="1"/>
  <c r="AI526" i="1" s="1"/>
  <c r="AI528" i="1" s="1"/>
  <c r="AI529" i="1" s="1"/>
  <c r="AI531" i="1" s="1"/>
  <c r="AI532" i="1" s="1"/>
  <c r="AI533" i="1" s="1"/>
  <c r="AI535" i="1" s="1"/>
  <c r="AI536" i="1" s="1"/>
  <c r="AI539" i="1" s="1"/>
  <c r="AI540" i="1" s="1"/>
  <c r="AI541" i="1" s="1"/>
  <c r="AI543" i="1" s="1"/>
  <c r="AI546" i="1" s="1"/>
  <c r="AI547" i="1" s="1"/>
  <c r="AI548" i="1" s="1"/>
  <c r="AI549" i="1" s="1"/>
  <c r="AI550" i="1" s="1"/>
  <c r="AI552" i="1" s="1"/>
  <c r="AI553" i="1" s="1"/>
  <c r="AI554" i="1" s="1"/>
  <c r="AI555" i="1" s="1"/>
  <c r="AI557" i="1" s="1"/>
  <c r="AI558" i="1" s="1"/>
  <c r="AI560" i="1" s="1"/>
  <c r="AI561" i="1" s="1"/>
  <c r="AI563" i="1" s="1"/>
  <c r="AI564" i="1" s="1"/>
  <c r="AI565" i="1" s="1"/>
  <c r="AI567" i="1" s="1"/>
  <c r="AI570" i="1" s="1"/>
  <c r="AI571" i="1" s="1"/>
  <c r="AI572" i="1" s="1"/>
  <c r="AI573" i="1" s="1"/>
  <c r="AI575" i="1" s="1"/>
  <c r="AI576" i="1" s="1"/>
  <c r="AI577" i="1" s="1"/>
  <c r="AI578" i="1" s="1"/>
  <c r="AI580" i="1" s="1"/>
  <c r="AI581" i="1" s="1"/>
  <c r="AI582" i="1" s="1"/>
  <c r="AI583" i="1" s="1"/>
  <c r="AI584" i="1" s="1"/>
  <c r="AI585" i="1" s="1"/>
  <c r="AI588" i="1" s="1"/>
  <c r="AI591" i="1" s="1"/>
  <c r="AI593" i="1" s="1"/>
  <c r="AI597" i="1" s="1"/>
  <c r="AI598" i="1" s="1"/>
  <c r="AI600" i="1" s="1"/>
  <c r="AI601" i="1" s="1"/>
  <c r="AI602" i="1" s="1"/>
  <c r="AI603" i="1" s="1"/>
  <c r="AI605" i="1" s="1"/>
  <c r="AI606" i="1" s="1"/>
  <c r="AI608" i="1" s="1"/>
  <c r="AI609" i="1" s="1"/>
  <c r="AI610" i="1" s="1"/>
  <c r="AI613" i="1" s="1"/>
  <c r="AI614" i="1" s="1"/>
  <c r="AI615" i="1" s="1"/>
  <c r="AI616" i="1" s="1"/>
  <c r="AI617" i="1" s="1"/>
  <c r="AI618" i="1" s="1"/>
  <c r="AI620" i="1" s="1"/>
  <c r="AI621" i="1" s="1"/>
  <c r="AI622" i="1" s="1"/>
  <c r="AI623" i="1" s="1"/>
  <c r="AI625" i="1" s="1"/>
  <c r="AI626" i="1" s="1"/>
  <c r="AI627" i="1" s="1"/>
  <c r="AI630" i="1" s="1"/>
  <c r="AI631" i="1" s="1"/>
  <c r="AI633" i="1" s="1"/>
  <c r="AI634" i="1" s="1"/>
  <c r="AI640" i="1" s="1"/>
  <c r="AI641" i="1" s="1"/>
  <c r="AI642" i="1" s="1"/>
  <c r="AI645" i="1" s="1"/>
  <c r="AI646" i="1" s="1"/>
  <c r="AI647" i="1" s="1"/>
  <c r="AI648" i="1" s="1"/>
  <c r="AI649" i="1" s="1"/>
  <c r="AI650" i="1" s="1"/>
  <c r="AI651" i="1" s="1"/>
  <c r="AI652" i="1" s="1"/>
  <c r="AI653" i="1" s="1"/>
  <c r="AI654" i="1" s="1"/>
  <c r="AI655" i="1" s="1"/>
  <c r="AI656" i="1" s="1"/>
  <c r="AI657" i="1" s="1"/>
  <c r="AI659" i="1" s="1"/>
  <c r="AI660" i="1" s="1"/>
  <c r="AI661" i="1" s="1"/>
  <c r="AI662" i="1" s="1"/>
  <c r="AI663" i="1" s="1"/>
  <c r="AI664" i="1" s="1"/>
  <c r="AI665" i="1" s="1"/>
  <c r="AI666" i="1" s="1"/>
  <c r="AI668" i="1" s="1"/>
  <c r="AI670" i="1" s="1"/>
  <c r="AI671" i="1" s="1"/>
  <c r="AI672" i="1" s="1"/>
  <c r="AI673" i="1" s="1"/>
  <c r="AI674" i="1" s="1"/>
  <c r="AI675" i="1" s="1"/>
  <c r="AI677" i="1" s="1"/>
  <c r="AI678" i="1" s="1"/>
  <c r="AI680" i="1" s="1"/>
  <c r="AI682" i="1" s="1"/>
  <c r="AI683" i="1" s="1"/>
  <c r="AI684" i="1" s="1"/>
  <c r="AI686" i="1" s="1"/>
  <c r="AI690" i="1" s="1"/>
  <c r="AI695" i="1" s="1"/>
  <c r="AI697" i="1" s="1"/>
  <c r="AI700" i="1" s="1"/>
  <c r="AI701" i="1" s="1"/>
  <c r="AI702" i="1" s="1"/>
  <c r="AI704" i="1" s="1"/>
  <c r="AI705" i="1" s="1"/>
  <c r="AI706" i="1" s="1"/>
  <c r="AI707" i="1" s="1"/>
  <c r="AI708" i="1" s="1"/>
  <c r="AI709" i="1" s="1"/>
  <c r="AI710" i="1" s="1"/>
  <c r="AI711" i="1" s="1"/>
  <c r="AI712" i="1" s="1"/>
  <c r="AI713" i="1" s="1"/>
  <c r="AI716" i="1" s="1"/>
  <c r="AI717" i="1" s="1"/>
  <c r="AI729" i="1" s="1"/>
  <c r="AI730" i="1" s="1"/>
  <c r="AI731" i="1" s="1"/>
  <c r="AI732" i="1" s="1"/>
  <c r="AI733" i="1" s="1"/>
  <c r="AI734" i="1" s="1"/>
  <c r="AI735" i="1" s="1"/>
  <c r="AI736" i="1" s="1"/>
  <c r="AI737" i="1" s="1"/>
  <c r="AI738" i="1" s="1"/>
  <c r="AI739" i="1" s="1"/>
  <c r="AI740" i="1" s="1"/>
  <c r="AI741" i="1" s="1"/>
  <c r="AI742" i="1" s="1"/>
  <c r="AI743" i="1" s="1"/>
  <c r="AI744" i="1" s="1"/>
  <c r="AI745" i="1" s="1"/>
  <c r="AI746" i="1" s="1"/>
  <c r="AI747" i="1" s="1"/>
  <c r="AI748" i="1" s="1"/>
  <c r="AI749" i="1" s="1"/>
  <c r="AI750" i="1" s="1"/>
  <c r="AI751" i="1" s="1"/>
  <c r="AI752" i="1" s="1"/>
  <c r="AI764" i="1" s="1"/>
  <c r="AI765" i="1" s="1"/>
  <c r="AI766" i="1" s="1"/>
  <c r="AI767" i="1" s="1"/>
  <c r="AI768" i="1" s="1"/>
  <c r="AI769" i="1" s="1"/>
  <c r="AI770" i="1" s="1"/>
  <c r="AI771" i="1" s="1"/>
  <c r="AI772" i="1" s="1"/>
  <c r="AI773" i="1" s="1"/>
  <c r="AI774" i="1" s="1"/>
  <c r="AI775" i="1" s="1"/>
  <c r="AI776" i="1" s="1"/>
  <c r="AI777" i="1" s="1"/>
  <c r="AI778" i="1" s="1"/>
  <c r="AI779" i="1" s="1"/>
  <c r="AI780" i="1" s="1"/>
  <c r="AI781" i="1" s="1"/>
  <c r="AI782" i="1" s="1"/>
  <c r="AI783" i="1" s="1"/>
  <c r="AI784" i="1" s="1"/>
  <c r="AI785" i="1" s="1"/>
  <c r="AI786" i="1" s="1"/>
  <c r="AI787" i="1" s="1"/>
  <c r="AI788" i="1" s="1"/>
  <c r="AI789" i="1" s="1"/>
  <c r="AI790" i="1" s="1"/>
  <c r="AI791" i="1" s="1"/>
  <c r="AI792" i="1" s="1"/>
  <c r="AI793" i="1" s="1"/>
  <c r="AI807" i="1" s="1"/>
  <c r="AI808" i="1" s="1"/>
  <c r="AI809" i="1" s="1"/>
  <c r="AI810" i="1" s="1"/>
  <c r="AI811" i="1" s="1"/>
  <c r="AI812" i="1" s="1"/>
  <c r="AI813" i="1" s="1"/>
  <c r="AI814" i="1" s="1"/>
  <c r="AI815" i="1" s="1"/>
  <c r="AI816" i="1" s="1"/>
  <c r="AI817" i="1" s="1"/>
  <c r="AI818" i="1" s="1"/>
  <c r="AI819" i="1" s="1"/>
  <c r="AI820" i="1" s="1"/>
  <c r="AI821" i="1" s="1"/>
  <c r="AI822" i="1" s="1"/>
  <c r="AI823" i="1" s="1"/>
  <c r="AI824" i="1" s="1"/>
  <c r="AI825" i="1" s="1"/>
  <c r="AI826" i="1" s="1"/>
  <c r="AI827" i="1" s="1"/>
  <c r="AI828" i="1" s="1"/>
  <c r="AI829" i="1" s="1"/>
  <c r="AI830" i="1" s="1"/>
  <c r="AI831" i="1" s="1"/>
  <c r="AI832" i="1" s="1"/>
  <c r="AI833" i="1" s="1"/>
  <c r="AI834" i="1" s="1"/>
  <c r="AI835" i="1" s="1"/>
  <c r="AI836" i="1" s="1"/>
  <c r="AI838" i="1" s="1"/>
  <c r="AI840" i="1" s="1"/>
  <c r="AI842" i="1" s="1"/>
  <c r="AI843" i="1" s="1"/>
  <c r="AI845" i="1" s="1"/>
  <c r="AI846" i="1" s="1"/>
  <c r="AI848" i="1" s="1"/>
  <c r="AI849" i="1" s="1"/>
  <c r="AI850" i="1" s="1"/>
  <c r="AI851" i="1" s="1"/>
  <c r="AI852" i="1" s="1"/>
  <c r="AI853" i="1" s="1"/>
  <c r="AI854" i="1" s="1"/>
  <c r="AI855" i="1" s="1"/>
  <c r="AI856" i="1" s="1"/>
  <c r="AI857" i="1" s="1"/>
  <c r="AI859" i="1" s="1"/>
  <c r="AI862" i="1" s="1"/>
  <c r="AI863" i="1" s="1"/>
  <c r="AI867" i="1" s="1"/>
  <c r="AI868" i="1" s="1"/>
  <c r="AI870" i="1" s="1"/>
  <c r="AI872" i="1" s="1"/>
  <c r="AI875" i="1" s="1"/>
  <c r="AI876" i="1" s="1"/>
  <c r="AI877" i="1" s="1"/>
  <c r="AI878" i="1" s="1"/>
  <c r="AI879" i="1" s="1"/>
  <c r="AI880" i="1" s="1"/>
  <c r="AI881" i="1" s="1"/>
  <c r="AI883" i="1" s="1"/>
  <c r="AI884" i="1" s="1"/>
  <c r="AI885" i="1" s="1"/>
  <c r="AI887" i="1" s="1"/>
  <c r="AI888" i="1" s="1"/>
  <c r="AI889" i="1" s="1"/>
  <c r="AI890" i="1" s="1"/>
  <c r="AI892" i="1" s="1"/>
  <c r="AI897" i="1" s="1"/>
  <c r="AI899" i="1" s="1"/>
  <c r="AI903" i="1" s="1"/>
  <c r="AI904" i="1" s="1"/>
  <c r="AI905" i="1" s="1"/>
  <c r="AI906" i="1" s="1"/>
  <c r="AI907" i="1" s="1"/>
  <c r="AI908" i="1" s="1"/>
  <c r="AI909" i="1" s="1"/>
  <c r="AI910" i="1" s="1"/>
  <c r="AI913" i="1" s="1"/>
  <c r="AI914" i="1" s="1"/>
  <c r="AI916" i="1" s="1"/>
  <c r="AI917" i="1" s="1"/>
  <c r="AI918" i="1" s="1"/>
  <c r="AI921" i="1" s="1"/>
  <c r="AI922" i="1" s="1"/>
  <c r="AI923" i="1" s="1"/>
  <c r="AI924" i="1" s="1"/>
  <c r="AI925" i="1" s="1"/>
  <c r="AI927" i="1" s="1"/>
  <c r="AI930" i="1" s="1"/>
  <c r="AI931" i="1" s="1"/>
  <c r="AI933" i="1" s="1"/>
  <c r="AI934" i="1" s="1"/>
  <c r="AI935" i="1" s="1"/>
  <c r="AI939" i="1" s="1"/>
  <c r="AI940" i="1" s="1"/>
  <c r="AI941" i="1" s="1"/>
  <c r="AI942" i="1" s="1"/>
  <c r="AI943" i="1" s="1"/>
  <c r="AI944" i="1" s="1"/>
  <c r="AI945" i="1" s="1"/>
  <c r="AI946" i="1" s="1"/>
  <c r="AI947" i="1" s="1"/>
  <c r="AI950" i="1" s="1"/>
  <c r="AI951" i="1" s="1"/>
  <c r="AI953" i="1" s="1"/>
  <c r="AI955" i="1" s="1"/>
  <c r="AI956" i="1" s="1"/>
  <c r="AI957" i="1" s="1"/>
  <c r="AI958" i="1" s="1"/>
  <c r="AI959" i="1" s="1"/>
  <c r="AI962" i="1" s="1"/>
  <c r="AI963" i="1" s="1"/>
  <c r="AI964" i="1" s="1"/>
  <c r="AI965" i="1" s="1"/>
  <c r="AI967" i="1" s="1"/>
  <c r="AI971" i="1" s="1"/>
  <c r="AI973" i="1" s="1"/>
  <c r="AI974" i="1" s="1"/>
  <c r="AI976" i="1" s="1"/>
  <c r="AI977" i="1" s="1"/>
  <c r="AI980" i="1" s="1"/>
  <c r="AI981" i="1" s="1"/>
  <c r="AI982" i="1" s="1"/>
  <c r="AI983" i="1" s="1"/>
  <c r="AI985" i="1" s="1"/>
  <c r="AI988" i="1" s="1"/>
  <c r="AI989" i="1" s="1"/>
  <c r="AI990" i="1" s="1"/>
  <c r="AI991" i="1" s="1"/>
  <c r="AI992" i="1" s="1"/>
  <c r="AI995" i="1" s="1"/>
  <c r="AI996" i="1" s="1"/>
  <c r="AI997" i="1" s="1"/>
  <c r="AI999" i="1" s="1"/>
  <c r="AI1000" i="1" s="1"/>
  <c r="W14" i="5"/>
  <c r="AA14" i="5"/>
  <c r="AE14" i="5"/>
  <c r="AI14" i="5"/>
  <c r="AM14" i="5"/>
  <c r="AQ14" i="5"/>
  <c r="Y14" i="5"/>
  <c r="AC14" i="5"/>
  <c r="AG14" i="5"/>
  <c r="AK14" i="5"/>
  <c r="AO14" i="5"/>
  <c r="X14" i="5"/>
  <c r="AB14" i="5"/>
  <c r="AF14" i="5"/>
  <c r="AJ14" i="5"/>
  <c r="AN14" i="5"/>
  <c r="AH14" i="5"/>
  <c r="Z14" i="5"/>
  <c r="AP14" i="5"/>
  <c r="AL14" i="5"/>
  <c r="AD14" i="5"/>
  <c r="C14" i="5"/>
  <c r="G14" i="5"/>
  <c r="K14" i="5"/>
  <c r="O14" i="5"/>
  <c r="S14" i="5"/>
  <c r="F14" i="5"/>
  <c r="J14" i="5"/>
  <c r="N14" i="5"/>
  <c r="R14" i="5"/>
  <c r="V14" i="5"/>
  <c r="H14" i="5"/>
  <c r="P14" i="5"/>
  <c r="E14" i="5"/>
  <c r="M14" i="5"/>
  <c r="U14" i="5"/>
  <c r="L14" i="5"/>
  <c r="I14" i="5"/>
  <c r="D14" i="5"/>
  <c r="T14" i="5"/>
  <c r="Q14" i="5"/>
  <c r="BC12" i="5"/>
  <c r="BC9" i="5"/>
  <c r="A9" i="4"/>
  <c r="B15" i="5" s="1"/>
  <c r="B8" i="4"/>
  <c r="HH10" i="1"/>
  <c r="HH11" i="1"/>
  <c r="HH12" i="1"/>
  <c r="HH13" i="1"/>
  <c r="HH14" i="1"/>
  <c r="HH15" i="1"/>
  <c r="HH16" i="1"/>
  <c r="HH17" i="1"/>
  <c r="HH18" i="1"/>
  <c r="HH19" i="1"/>
  <c r="HH20" i="1"/>
  <c r="HH21" i="1"/>
  <c r="HH22" i="1"/>
  <c r="HH23" i="1"/>
  <c r="HH24" i="1"/>
  <c r="HH25" i="1"/>
  <c r="HH26" i="1"/>
  <c r="HH27" i="1"/>
  <c r="HH28" i="1"/>
  <c r="HH29" i="1"/>
  <c r="HH9"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3" i="1"/>
  <c r="M502" i="1"/>
  <c r="V502" i="1" s="1"/>
  <c r="P502" i="1"/>
  <c r="M503" i="1"/>
  <c r="V503" i="1" s="1"/>
  <c r="P503" i="1"/>
  <c r="M504" i="1"/>
  <c r="V504" i="1" s="1"/>
  <c r="P504" i="1"/>
  <c r="M505" i="1"/>
  <c r="V505" i="1" s="1"/>
  <c r="P505" i="1"/>
  <c r="M506" i="1"/>
  <c r="V506" i="1" s="1"/>
  <c r="P506" i="1"/>
  <c r="M507" i="1"/>
  <c r="V507" i="1" s="1"/>
  <c r="P507" i="1"/>
  <c r="M508" i="1"/>
  <c r="V508" i="1" s="1"/>
  <c r="P508" i="1"/>
  <c r="M509" i="1"/>
  <c r="V509" i="1" s="1"/>
  <c r="P509" i="1"/>
  <c r="M510" i="1"/>
  <c r="V510" i="1" s="1"/>
  <c r="P510" i="1"/>
  <c r="M511" i="1"/>
  <c r="V511" i="1" s="1"/>
  <c r="P511" i="1"/>
  <c r="M512" i="1"/>
  <c r="V512" i="1" s="1"/>
  <c r="P512" i="1"/>
  <c r="M513" i="1"/>
  <c r="V513" i="1" s="1"/>
  <c r="P513" i="1"/>
  <c r="M514" i="1"/>
  <c r="V514" i="1" s="1"/>
  <c r="P514" i="1"/>
  <c r="M515" i="1"/>
  <c r="V515" i="1" s="1"/>
  <c r="P515" i="1"/>
  <c r="M516" i="1"/>
  <c r="V516" i="1" s="1"/>
  <c r="P516" i="1"/>
  <c r="M517" i="1"/>
  <c r="V517" i="1" s="1"/>
  <c r="P517" i="1"/>
  <c r="M518" i="1"/>
  <c r="V518" i="1" s="1"/>
  <c r="P518" i="1"/>
  <c r="M519" i="1"/>
  <c r="V519" i="1" s="1"/>
  <c r="P519" i="1"/>
  <c r="M520" i="1"/>
  <c r="V520" i="1" s="1"/>
  <c r="P520" i="1"/>
  <c r="M521" i="1"/>
  <c r="V521" i="1" s="1"/>
  <c r="P521" i="1"/>
  <c r="M522" i="1"/>
  <c r="V522" i="1" s="1"/>
  <c r="P522" i="1"/>
  <c r="M523" i="1"/>
  <c r="V523" i="1" s="1"/>
  <c r="P523" i="1"/>
  <c r="M524" i="1"/>
  <c r="V524" i="1" s="1"/>
  <c r="P524" i="1"/>
  <c r="M525" i="1"/>
  <c r="V525" i="1" s="1"/>
  <c r="P525" i="1"/>
  <c r="M526" i="1"/>
  <c r="V526" i="1" s="1"/>
  <c r="P526" i="1"/>
  <c r="M527" i="1"/>
  <c r="V527" i="1" s="1"/>
  <c r="P527" i="1"/>
  <c r="M528" i="1"/>
  <c r="V528" i="1" s="1"/>
  <c r="P528" i="1"/>
  <c r="M529" i="1"/>
  <c r="V529" i="1" s="1"/>
  <c r="P529" i="1"/>
  <c r="M530" i="1"/>
  <c r="V530" i="1" s="1"/>
  <c r="P530" i="1"/>
  <c r="M531" i="1"/>
  <c r="V531" i="1" s="1"/>
  <c r="P531" i="1"/>
  <c r="M532" i="1"/>
  <c r="V532" i="1" s="1"/>
  <c r="P532" i="1"/>
  <c r="M533" i="1"/>
  <c r="V533" i="1" s="1"/>
  <c r="P533" i="1"/>
  <c r="M534" i="1"/>
  <c r="V534" i="1" s="1"/>
  <c r="P534" i="1"/>
  <c r="M535" i="1"/>
  <c r="V535" i="1" s="1"/>
  <c r="P535" i="1"/>
  <c r="M536" i="1"/>
  <c r="V536" i="1" s="1"/>
  <c r="P536" i="1"/>
  <c r="M537" i="1"/>
  <c r="V537" i="1" s="1"/>
  <c r="P537" i="1"/>
  <c r="M538" i="1"/>
  <c r="V538" i="1" s="1"/>
  <c r="P538" i="1"/>
  <c r="M539" i="1"/>
  <c r="V539" i="1" s="1"/>
  <c r="P539" i="1"/>
  <c r="M540" i="1"/>
  <c r="V540" i="1" s="1"/>
  <c r="P540" i="1"/>
  <c r="M541" i="1"/>
  <c r="V541" i="1" s="1"/>
  <c r="P541" i="1"/>
  <c r="M542" i="1"/>
  <c r="V542" i="1" s="1"/>
  <c r="P542" i="1"/>
  <c r="M543" i="1"/>
  <c r="V543" i="1" s="1"/>
  <c r="P543" i="1"/>
  <c r="M544" i="1"/>
  <c r="V544" i="1" s="1"/>
  <c r="P544" i="1"/>
  <c r="M545" i="1"/>
  <c r="V545" i="1" s="1"/>
  <c r="P545" i="1"/>
  <c r="M546" i="1"/>
  <c r="V546" i="1" s="1"/>
  <c r="P546" i="1"/>
  <c r="M547" i="1"/>
  <c r="V547" i="1" s="1"/>
  <c r="P547" i="1"/>
  <c r="M548" i="1"/>
  <c r="V548" i="1" s="1"/>
  <c r="P548" i="1"/>
  <c r="M549" i="1"/>
  <c r="V549" i="1" s="1"/>
  <c r="P549" i="1"/>
  <c r="M550" i="1"/>
  <c r="V550" i="1" s="1"/>
  <c r="P550" i="1"/>
  <c r="M551" i="1"/>
  <c r="V551" i="1" s="1"/>
  <c r="P551" i="1"/>
  <c r="M552" i="1"/>
  <c r="V552" i="1" s="1"/>
  <c r="P552" i="1"/>
  <c r="M553" i="1"/>
  <c r="V553" i="1" s="1"/>
  <c r="P553" i="1"/>
  <c r="M554" i="1"/>
  <c r="V554" i="1" s="1"/>
  <c r="P554" i="1"/>
  <c r="M555" i="1"/>
  <c r="V555" i="1" s="1"/>
  <c r="P555" i="1"/>
  <c r="M556" i="1"/>
  <c r="V556" i="1" s="1"/>
  <c r="P556" i="1"/>
  <c r="M557" i="1"/>
  <c r="V557" i="1" s="1"/>
  <c r="P557" i="1"/>
  <c r="M558" i="1"/>
  <c r="V558" i="1" s="1"/>
  <c r="P558" i="1"/>
  <c r="M559" i="1"/>
  <c r="V559" i="1" s="1"/>
  <c r="P559" i="1"/>
  <c r="M560" i="1"/>
  <c r="V560" i="1" s="1"/>
  <c r="P560" i="1"/>
  <c r="M561" i="1"/>
  <c r="V561" i="1" s="1"/>
  <c r="P561" i="1"/>
  <c r="M562" i="1"/>
  <c r="V562" i="1" s="1"/>
  <c r="P562" i="1"/>
  <c r="M563" i="1"/>
  <c r="V563" i="1" s="1"/>
  <c r="P563" i="1"/>
  <c r="M564" i="1"/>
  <c r="V564" i="1" s="1"/>
  <c r="P564" i="1"/>
  <c r="M565" i="1"/>
  <c r="V565" i="1" s="1"/>
  <c r="P565" i="1"/>
  <c r="M566" i="1"/>
  <c r="V566" i="1" s="1"/>
  <c r="P566" i="1"/>
  <c r="M567" i="1"/>
  <c r="V567" i="1" s="1"/>
  <c r="P567" i="1"/>
  <c r="M568" i="1"/>
  <c r="V568" i="1" s="1"/>
  <c r="P568" i="1"/>
  <c r="M569" i="1"/>
  <c r="V569" i="1" s="1"/>
  <c r="P569" i="1"/>
  <c r="M570" i="1"/>
  <c r="V570" i="1" s="1"/>
  <c r="P570" i="1"/>
  <c r="M571" i="1"/>
  <c r="V571" i="1" s="1"/>
  <c r="P571" i="1"/>
  <c r="M572" i="1"/>
  <c r="V572" i="1" s="1"/>
  <c r="P572" i="1"/>
  <c r="M573" i="1"/>
  <c r="V573" i="1" s="1"/>
  <c r="P573" i="1"/>
  <c r="M574" i="1"/>
  <c r="V574" i="1" s="1"/>
  <c r="P574" i="1"/>
  <c r="M575" i="1"/>
  <c r="V575" i="1" s="1"/>
  <c r="P575" i="1"/>
  <c r="M576" i="1"/>
  <c r="V576" i="1" s="1"/>
  <c r="P576" i="1"/>
  <c r="M577" i="1"/>
  <c r="V577" i="1" s="1"/>
  <c r="P577" i="1"/>
  <c r="M578" i="1"/>
  <c r="V578" i="1" s="1"/>
  <c r="P578" i="1"/>
  <c r="M579" i="1"/>
  <c r="V579" i="1" s="1"/>
  <c r="P579" i="1"/>
  <c r="M580" i="1"/>
  <c r="V580" i="1" s="1"/>
  <c r="P580" i="1"/>
  <c r="M581" i="1"/>
  <c r="V581" i="1" s="1"/>
  <c r="P581" i="1"/>
  <c r="M582" i="1"/>
  <c r="V582" i="1" s="1"/>
  <c r="P582" i="1"/>
  <c r="M583" i="1"/>
  <c r="V583" i="1" s="1"/>
  <c r="P583" i="1"/>
  <c r="M584" i="1"/>
  <c r="V584" i="1" s="1"/>
  <c r="P584" i="1"/>
  <c r="M585" i="1"/>
  <c r="V585" i="1" s="1"/>
  <c r="P585" i="1"/>
  <c r="M586" i="1"/>
  <c r="V586" i="1" s="1"/>
  <c r="P586" i="1"/>
  <c r="M587" i="1"/>
  <c r="V587" i="1" s="1"/>
  <c r="P587" i="1"/>
  <c r="M588" i="1"/>
  <c r="V588" i="1" s="1"/>
  <c r="P588" i="1"/>
  <c r="M589" i="1"/>
  <c r="V589" i="1" s="1"/>
  <c r="P589" i="1"/>
  <c r="M590" i="1"/>
  <c r="V590" i="1" s="1"/>
  <c r="P590" i="1"/>
  <c r="M591" i="1"/>
  <c r="V591" i="1" s="1"/>
  <c r="P591" i="1"/>
  <c r="M592" i="1"/>
  <c r="V592" i="1" s="1"/>
  <c r="P592" i="1"/>
  <c r="M593" i="1"/>
  <c r="V593" i="1" s="1"/>
  <c r="P593" i="1"/>
  <c r="M594" i="1"/>
  <c r="V594" i="1" s="1"/>
  <c r="P594" i="1"/>
  <c r="M595" i="1"/>
  <c r="V595" i="1" s="1"/>
  <c r="P595" i="1"/>
  <c r="M596" i="1"/>
  <c r="V596" i="1" s="1"/>
  <c r="P596" i="1"/>
  <c r="M597" i="1"/>
  <c r="V597" i="1" s="1"/>
  <c r="P597" i="1"/>
  <c r="Q597" i="1" s="1"/>
  <c r="R597" i="1" s="1"/>
  <c r="M598" i="1"/>
  <c r="V598" i="1" s="1"/>
  <c r="P598" i="1"/>
  <c r="M599" i="1"/>
  <c r="V599" i="1" s="1"/>
  <c r="P599" i="1"/>
  <c r="M600" i="1"/>
  <c r="V600" i="1" s="1"/>
  <c r="P600" i="1"/>
  <c r="M601" i="1"/>
  <c r="V601" i="1" s="1"/>
  <c r="P601" i="1"/>
  <c r="M602" i="1"/>
  <c r="V602" i="1" s="1"/>
  <c r="P602" i="1"/>
  <c r="M603" i="1"/>
  <c r="V603" i="1" s="1"/>
  <c r="P603" i="1"/>
  <c r="M604" i="1"/>
  <c r="V604" i="1" s="1"/>
  <c r="P604" i="1"/>
  <c r="M605" i="1"/>
  <c r="V605" i="1" s="1"/>
  <c r="P605" i="1"/>
  <c r="M606" i="1"/>
  <c r="V606" i="1" s="1"/>
  <c r="P606" i="1"/>
  <c r="M607" i="1"/>
  <c r="V607" i="1" s="1"/>
  <c r="P607" i="1"/>
  <c r="M608" i="1"/>
  <c r="V608" i="1" s="1"/>
  <c r="P608" i="1"/>
  <c r="M609" i="1"/>
  <c r="V609" i="1" s="1"/>
  <c r="P609" i="1"/>
  <c r="M610" i="1"/>
  <c r="V610" i="1" s="1"/>
  <c r="P610" i="1"/>
  <c r="M611" i="1"/>
  <c r="V611" i="1" s="1"/>
  <c r="P611" i="1"/>
  <c r="M612" i="1"/>
  <c r="V612" i="1" s="1"/>
  <c r="P612" i="1"/>
  <c r="M613" i="1"/>
  <c r="V613" i="1" s="1"/>
  <c r="P613" i="1"/>
  <c r="M614" i="1"/>
  <c r="V614" i="1" s="1"/>
  <c r="P614" i="1"/>
  <c r="M615" i="1"/>
  <c r="V615" i="1" s="1"/>
  <c r="P615" i="1"/>
  <c r="M616" i="1"/>
  <c r="V616" i="1" s="1"/>
  <c r="P616" i="1"/>
  <c r="M617" i="1"/>
  <c r="V617" i="1" s="1"/>
  <c r="P617" i="1"/>
  <c r="M618" i="1"/>
  <c r="V618" i="1" s="1"/>
  <c r="P618" i="1"/>
  <c r="M619" i="1"/>
  <c r="V619" i="1" s="1"/>
  <c r="P619" i="1"/>
  <c r="M620" i="1"/>
  <c r="V620" i="1" s="1"/>
  <c r="P620" i="1"/>
  <c r="M621" i="1"/>
  <c r="V621" i="1" s="1"/>
  <c r="P621" i="1"/>
  <c r="M622" i="1"/>
  <c r="V622" i="1" s="1"/>
  <c r="P622" i="1"/>
  <c r="M623" i="1"/>
  <c r="V623" i="1" s="1"/>
  <c r="P623" i="1"/>
  <c r="M624" i="1"/>
  <c r="V624" i="1" s="1"/>
  <c r="P624" i="1"/>
  <c r="M625" i="1"/>
  <c r="V625" i="1" s="1"/>
  <c r="P625" i="1"/>
  <c r="M626" i="1"/>
  <c r="V626" i="1" s="1"/>
  <c r="P626" i="1"/>
  <c r="M627" i="1"/>
  <c r="V627" i="1" s="1"/>
  <c r="P627" i="1"/>
  <c r="M628" i="1"/>
  <c r="V628" i="1" s="1"/>
  <c r="P628" i="1"/>
  <c r="M629" i="1"/>
  <c r="V629" i="1" s="1"/>
  <c r="P629" i="1"/>
  <c r="M630" i="1"/>
  <c r="V630" i="1" s="1"/>
  <c r="P630" i="1"/>
  <c r="M631" i="1"/>
  <c r="V631" i="1" s="1"/>
  <c r="P631" i="1"/>
  <c r="M632" i="1"/>
  <c r="V632" i="1" s="1"/>
  <c r="P632" i="1"/>
  <c r="M633" i="1"/>
  <c r="V633" i="1" s="1"/>
  <c r="P633" i="1"/>
  <c r="M634" i="1"/>
  <c r="V634" i="1" s="1"/>
  <c r="P634" i="1"/>
  <c r="M635" i="1"/>
  <c r="V635" i="1" s="1"/>
  <c r="P635" i="1"/>
  <c r="M636" i="1"/>
  <c r="V636" i="1" s="1"/>
  <c r="P636" i="1"/>
  <c r="M637" i="1"/>
  <c r="V637" i="1" s="1"/>
  <c r="P637" i="1"/>
  <c r="M638" i="1"/>
  <c r="V638" i="1" s="1"/>
  <c r="P638" i="1"/>
  <c r="M639" i="1"/>
  <c r="V639" i="1" s="1"/>
  <c r="P639" i="1"/>
  <c r="M640" i="1"/>
  <c r="V640" i="1" s="1"/>
  <c r="P640" i="1"/>
  <c r="M641" i="1"/>
  <c r="V641" i="1" s="1"/>
  <c r="P641" i="1"/>
  <c r="M642" i="1"/>
  <c r="V642" i="1" s="1"/>
  <c r="P642" i="1"/>
  <c r="M643" i="1"/>
  <c r="V643" i="1" s="1"/>
  <c r="P643" i="1"/>
  <c r="M644" i="1"/>
  <c r="V644" i="1" s="1"/>
  <c r="P644" i="1"/>
  <c r="M645" i="1"/>
  <c r="V645" i="1" s="1"/>
  <c r="P645" i="1"/>
  <c r="M646" i="1"/>
  <c r="V646" i="1" s="1"/>
  <c r="P646" i="1"/>
  <c r="M647" i="1"/>
  <c r="V647" i="1" s="1"/>
  <c r="P647" i="1"/>
  <c r="M648" i="1"/>
  <c r="V648" i="1" s="1"/>
  <c r="P648" i="1"/>
  <c r="M649" i="1"/>
  <c r="V649" i="1" s="1"/>
  <c r="P649" i="1"/>
  <c r="M650" i="1"/>
  <c r="V650" i="1" s="1"/>
  <c r="P650" i="1"/>
  <c r="M651" i="1"/>
  <c r="V651" i="1" s="1"/>
  <c r="P651" i="1"/>
  <c r="M652" i="1"/>
  <c r="V652" i="1" s="1"/>
  <c r="P652" i="1"/>
  <c r="M653" i="1"/>
  <c r="V653" i="1" s="1"/>
  <c r="P653" i="1"/>
  <c r="M654" i="1"/>
  <c r="V654" i="1" s="1"/>
  <c r="P654" i="1"/>
  <c r="M655" i="1"/>
  <c r="V655" i="1" s="1"/>
  <c r="P655" i="1"/>
  <c r="M656" i="1"/>
  <c r="V656" i="1" s="1"/>
  <c r="P656" i="1"/>
  <c r="M657" i="1"/>
  <c r="V657" i="1" s="1"/>
  <c r="P657" i="1"/>
  <c r="M658" i="1"/>
  <c r="V658" i="1" s="1"/>
  <c r="P658" i="1"/>
  <c r="M659" i="1"/>
  <c r="V659" i="1" s="1"/>
  <c r="P659" i="1"/>
  <c r="M660" i="1"/>
  <c r="V660" i="1" s="1"/>
  <c r="P660" i="1"/>
  <c r="M661" i="1"/>
  <c r="V661" i="1" s="1"/>
  <c r="P661" i="1"/>
  <c r="M662" i="1"/>
  <c r="V662" i="1" s="1"/>
  <c r="P662" i="1"/>
  <c r="M663" i="1"/>
  <c r="V663" i="1" s="1"/>
  <c r="P663" i="1"/>
  <c r="M664" i="1"/>
  <c r="V664" i="1" s="1"/>
  <c r="P664" i="1"/>
  <c r="M665" i="1"/>
  <c r="V665" i="1" s="1"/>
  <c r="P665" i="1"/>
  <c r="M666" i="1"/>
  <c r="V666" i="1" s="1"/>
  <c r="P666" i="1"/>
  <c r="Q666" i="1" s="1"/>
  <c r="R666" i="1" s="1"/>
  <c r="M667" i="1"/>
  <c r="V667" i="1" s="1"/>
  <c r="P667" i="1"/>
  <c r="M668" i="1"/>
  <c r="V668" i="1" s="1"/>
  <c r="P668" i="1"/>
  <c r="M669" i="1"/>
  <c r="V669" i="1" s="1"/>
  <c r="P669" i="1"/>
  <c r="M670" i="1"/>
  <c r="V670" i="1" s="1"/>
  <c r="P670" i="1"/>
  <c r="M671" i="1"/>
  <c r="V671" i="1" s="1"/>
  <c r="P671" i="1"/>
  <c r="M672" i="1"/>
  <c r="V672" i="1" s="1"/>
  <c r="P672" i="1"/>
  <c r="M673" i="1"/>
  <c r="V673" i="1" s="1"/>
  <c r="P673" i="1"/>
  <c r="M674" i="1"/>
  <c r="V674" i="1" s="1"/>
  <c r="P674" i="1"/>
  <c r="M675" i="1"/>
  <c r="V675" i="1" s="1"/>
  <c r="P675" i="1"/>
  <c r="M676" i="1"/>
  <c r="V676" i="1" s="1"/>
  <c r="P676" i="1"/>
  <c r="M677" i="1"/>
  <c r="V677" i="1" s="1"/>
  <c r="P677" i="1"/>
  <c r="M678" i="1"/>
  <c r="V678" i="1" s="1"/>
  <c r="P678" i="1"/>
  <c r="M679" i="1"/>
  <c r="V679" i="1" s="1"/>
  <c r="P679" i="1"/>
  <c r="M680" i="1"/>
  <c r="V680" i="1" s="1"/>
  <c r="P680" i="1"/>
  <c r="M681" i="1"/>
  <c r="V681" i="1" s="1"/>
  <c r="P681" i="1"/>
  <c r="M682" i="1"/>
  <c r="V682" i="1" s="1"/>
  <c r="P682" i="1"/>
  <c r="M683" i="1"/>
  <c r="V683" i="1" s="1"/>
  <c r="P683" i="1"/>
  <c r="M684" i="1"/>
  <c r="V684" i="1" s="1"/>
  <c r="P684" i="1"/>
  <c r="M685" i="1"/>
  <c r="V685" i="1" s="1"/>
  <c r="P685" i="1"/>
  <c r="M686" i="1"/>
  <c r="V686" i="1" s="1"/>
  <c r="P686" i="1"/>
  <c r="M687" i="1"/>
  <c r="V687" i="1" s="1"/>
  <c r="P687" i="1"/>
  <c r="M688" i="1"/>
  <c r="V688" i="1" s="1"/>
  <c r="P688" i="1"/>
  <c r="M689" i="1"/>
  <c r="V689" i="1" s="1"/>
  <c r="P689" i="1"/>
  <c r="M690" i="1"/>
  <c r="V690" i="1" s="1"/>
  <c r="P690" i="1"/>
  <c r="M691" i="1"/>
  <c r="V691" i="1" s="1"/>
  <c r="P691" i="1"/>
  <c r="M692" i="1"/>
  <c r="V692" i="1" s="1"/>
  <c r="P692" i="1"/>
  <c r="M693" i="1"/>
  <c r="V693" i="1" s="1"/>
  <c r="P693" i="1"/>
  <c r="M694" i="1"/>
  <c r="V694" i="1" s="1"/>
  <c r="P694" i="1"/>
  <c r="M695" i="1"/>
  <c r="V695" i="1" s="1"/>
  <c r="P695" i="1"/>
  <c r="M696" i="1"/>
  <c r="V696" i="1" s="1"/>
  <c r="P696" i="1"/>
  <c r="M697" i="1"/>
  <c r="V697" i="1" s="1"/>
  <c r="P697" i="1"/>
  <c r="M698" i="1"/>
  <c r="V698" i="1" s="1"/>
  <c r="P698" i="1"/>
  <c r="M699" i="1"/>
  <c r="V699" i="1" s="1"/>
  <c r="P699" i="1"/>
  <c r="M700" i="1"/>
  <c r="V700" i="1" s="1"/>
  <c r="P700" i="1"/>
  <c r="M701" i="1"/>
  <c r="V701" i="1" s="1"/>
  <c r="P701" i="1"/>
  <c r="M702" i="1"/>
  <c r="V702" i="1" s="1"/>
  <c r="P702" i="1"/>
  <c r="M703" i="1"/>
  <c r="V703" i="1" s="1"/>
  <c r="P703" i="1"/>
  <c r="M704" i="1"/>
  <c r="V704" i="1" s="1"/>
  <c r="P704" i="1"/>
  <c r="M705" i="1"/>
  <c r="V705" i="1" s="1"/>
  <c r="P705" i="1"/>
  <c r="M706" i="1"/>
  <c r="V706" i="1" s="1"/>
  <c r="P706" i="1"/>
  <c r="M707" i="1"/>
  <c r="V707" i="1" s="1"/>
  <c r="P707" i="1"/>
  <c r="M708" i="1"/>
  <c r="V708" i="1" s="1"/>
  <c r="P708" i="1"/>
  <c r="M709" i="1"/>
  <c r="V709" i="1" s="1"/>
  <c r="P709" i="1"/>
  <c r="M710" i="1"/>
  <c r="V710" i="1" s="1"/>
  <c r="P710" i="1"/>
  <c r="M711" i="1"/>
  <c r="V711" i="1" s="1"/>
  <c r="P711" i="1"/>
  <c r="M712" i="1"/>
  <c r="V712" i="1" s="1"/>
  <c r="P712" i="1"/>
  <c r="M713" i="1"/>
  <c r="V713" i="1" s="1"/>
  <c r="P713" i="1"/>
  <c r="M714" i="1"/>
  <c r="V714" i="1" s="1"/>
  <c r="P714" i="1"/>
  <c r="M715" i="1"/>
  <c r="V715" i="1" s="1"/>
  <c r="P715" i="1"/>
  <c r="M716" i="1"/>
  <c r="V716" i="1" s="1"/>
  <c r="P716" i="1"/>
  <c r="M717" i="1"/>
  <c r="V717" i="1" s="1"/>
  <c r="P717" i="1"/>
  <c r="M718" i="1"/>
  <c r="V718" i="1" s="1"/>
  <c r="P718" i="1"/>
  <c r="M719" i="1"/>
  <c r="V719" i="1" s="1"/>
  <c r="P719" i="1"/>
  <c r="M720" i="1"/>
  <c r="V720" i="1" s="1"/>
  <c r="P720" i="1"/>
  <c r="M721" i="1"/>
  <c r="V721" i="1" s="1"/>
  <c r="P721" i="1"/>
  <c r="M722" i="1"/>
  <c r="V722" i="1" s="1"/>
  <c r="P722" i="1"/>
  <c r="M723" i="1"/>
  <c r="V723" i="1" s="1"/>
  <c r="P723" i="1"/>
  <c r="M724" i="1"/>
  <c r="V724" i="1" s="1"/>
  <c r="P724" i="1"/>
  <c r="M725" i="1"/>
  <c r="V725" i="1" s="1"/>
  <c r="P725" i="1"/>
  <c r="M726" i="1"/>
  <c r="V726" i="1" s="1"/>
  <c r="P726" i="1"/>
  <c r="M727" i="1"/>
  <c r="V727" i="1" s="1"/>
  <c r="P727" i="1"/>
  <c r="M728" i="1"/>
  <c r="V728" i="1" s="1"/>
  <c r="P728" i="1"/>
  <c r="M729" i="1"/>
  <c r="V729" i="1" s="1"/>
  <c r="P729" i="1"/>
  <c r="M730" i="1"/>
  <c r="V730" i="1" s="1"/>
  <c r="P730" i="1"/>
  <c r="M731" i="1"/>
  <c r="V731" i="1" s="1"/>
  <c r="P731" i="1"/>
  <c r="M732" i="1"/>
  <c r="V732" i="1" s="1"/>
  <c r="P732" i="1"/>
  <c r="M733" i="1"/>
  <c r="V733" i="1" s="1"/>
  <c r="P733" i="1"/>
  <c r="M734" i="1"/>
  <c r="V734" i="1" s="1"/>
  <c r="P734" i="1"/>
  <c r="M735" i="1"/>
  <c r="V735" i="1" s="1"/>
  <c r="P735" i="1"/>
  <c r="M736" i="1"/>
  <c r="V736" i="1" s="1"/>
  <c r="P736" i="1"/>
  <c r="M737" i="1"/>
  <c r="V737" i="1" s="1"/>
  <c r="P737" i="1"/>
  <c r="M738" i="1"/>
  <c r="V738" i="1" s="1"/>
  <c r="P738" i="1"/>
  <c r="M739" i="1"/>
  <c r="V739" i="1" s="1"/>
  <c r="P739" i="1"/>
  <c r="M740" i="1"/>
  <c r="V740" i="1" s="1"/>
  <c r="P740" i="1"/>
  <c r="M741" i="1"/>
  <c r="V741" i="1" s="1"/>
  <c r="P741" i="1"/>
  <c r="M742" i="1"/>
  <c r="V742" i="1" s="1"/>
  <c r="P742" i="1"/>
  <c r="M743" i="1"/>
  <c r="V743" i="1" s="1"/>
  <c r="P743" i="1"/>
  <c r="M744" i="1"/>
  <c r="V744" i="1" s="1"/>
  <c r="P744" i="1"/>
  <c r="M745" i="1"/>
  <c r="V745" i="1" s="1"/>
  <c r="P745" i="1"/>
  <c r="M746" i="1"/>
  <c r="V746" i="1" s="1"/>
  <c r="P746" i="1"/>
  <c r="M747" i="1"/>
  <c r="V747" i="1" s="1"/>
  <c r="P747" i="1"/>
  <c r="Q747" i="1" s="1"/>
  <c r="R747" i="1" s="1"/>
  <c r="M748" i="1"/>
  <c r="V748" i="1" s="1"/>
  <c r="P748" i="1"/>
  <c r="Q748" i="1" s="1"/>
  <c r="R748" i="1" s="1"/>
  <c r="M749" i="1"/>
  <c r="V749" i="1" s="1"/>
  <c r="P749" i="1"/>
  <c r="Q749" i="1" s="1"/>
  <c r="R749" i="1" s="1"/>
  <c r="M750" i="1"/>
  <c r="V750" i="1" s="1"/>
  <c r="P750" i="1"/>
  <c r="Q750" i="1" s="1"/>
  <c r="R750" i="1" s="1"/>
  <c r="M751" i="1"/>
  <c r="V751" i="1" s="1"/>
  <c r="P751" i="1"/>
  <c r="Q751" i="1" s="1"/>
  <c r="R751" i="1" s="1"/>
  <c r="M752" i="1"/>
  <c r="V752" i="1" s="1"/>
  <c r="P752" i="1"/>
  <c r="Q752" i="1" s="1"/>
  <c r="R752" i="1" s="1"/>
  <c r="M753" i="1"/>
  <c r="V753" i="1" s="1"/>
  <c r="P753" i="1"/>
  <c r="Q753" i="1" s="1"/>
  <c r="R753" i="1" s="1"/>
  <c r="M754" i="1"/>
  <c r="V754" i="1" s="1"/>
  <c r="P754" i="1"/>
  <c r="Q754" i="1" s="1"/>
  <c r="R754" i="1" s="1"/>
  <c r="M755" i="1"/>
  <c r="V755" i="1" s="1"/>
  <c r="P755" i="1"/>
  <c r="Q755" i="1" s="1"/>
  <c r="R755" i="1" s="1"/>
  <c r="M756" i="1"/>
  <c r="V756" i="1" s="1"/>
  <c r="P756" i="1"/>
  <c r="Q756" i="1" s="1"/>
  <c r="R756" i="1" s="1"/>
  <c r="M757" i="1"/>
  <c r="V757" i="1" s="1"/>
  <c r="P757" i="1"/>
  <c r="Q757" i="1" s="1"/>
  <c r="R757" i="1" s="1"/>
  <c r="M758" i="1"/>
  <c r="V758" i="1" s="1"/>
  <c r="P758" i="1"/>
  <c r="Q758" i="1" s="1"/>
  <c r="R758" i="1" s="1"/>
  <c r="M759" i="1"/>
  <c r="V759" i="1" s="1"/>
  <c r="P759" i="1"/>
  <c r="Q759" i="1" s="1"/>
  <c r="R759" i="1" s="1"/>
  <c r="M760" i="1"/>
  <c r="V760" i="1" s="1"/>
  <c r="P760" i="1"/>
  <c r="Q760" i="1" s="1"/>
  <c r="R760" i="1" s="1"/>
  <c r="M761" i="1"/>
  <c r="V761" i="1" s="1"/>
  <c r="P761" i="1"/>
  <c r="Q761" i="1" s="1"/>
  <c r="R761" i="1" s="1"/>
  <c r="M762" i="1"/>
  <c r="V762" i="1" s="1"/>
  <c r="P762" i="1"/>
  <c r="Q762" i="1" s="1"/>
  <c r="R762" i="1" s="1"/>
  <c r="M763" i="1"/>
  <c r="V763" i="1" s="1"/>
  <c r="P763" i="1"/>
  <c r="Q763" i="1" s="1"/>
  <c r="R763" i="1" s="1"/>
  <c r="M764" i="1"/>
  <c r="V764" i="1" s="1"/>
  <c r="P764" i="1"/>
  <c r="Q764" i="1" s="1"/>
  <c r="R764" i="1" s="1"/>
  <c r="M765" i="1"/>
  <c r="V765" i="1" s="1"/>
  <c r="P765" i="1"/>
  <c r="Q765" i="1" s="1"/>
  <c r="R765" i="1" s="1"/>
  <c r="M766" i="1"/>
  <c r="V766" i="1" s="1"/>
  <c r="P766" i="1"/>
  <c r="Q766" i="1" s="1"/>
  <c r="R766" i="1" s="1"/>
  <c r="M767" i="1"/>
  <c r="V767" i="1" s="1"/>
  <c r="P767" i="1"/>
  <c r="Q767" i="1" s="1"/>
  <c r="R767" i="1" s="1"/>
  <c r="M768" i="1"/>
  <c r="V768" i="1" s="1"/>
  <c r="P768" i="1"/>
  <c r="Q768" i="1" s="1"/>
  <c r="R768" i="1" s="1"/>
  <c r="M769" i="1"/>
  <c r="V769" i="1" s="1"/>
  <c r="P769" i="1"/>
  <c r="Q769" i="1" s="1"/>
  <c r="R769" i="1" s="1"/>
  <c r="M770" i="1"/>
  <c r="V770" i="1" s="1"/>
  <c r="P770" i="1"/>
  <c r="Q770" i="1" s="1"/>
  <c r="R770" i="1" s="1"/>
  <c r="M771" i="1"/>
  <c r="V771" i="1" s="1"/>
  <c r="P771" i="1"/>
  <c r="Q771" i="1" s="1"/>
  <c r="R771" i="1" s="1"/>
  <c r="M772" i="1"/>
  <c r="V772" i="1" s="1"/>
  <c r="P772" i="1"/>
  <c r="Q772" i="1" s="1"/>
  <c r="R772" i="1" s="1"/>
  <c r="M773" i="1"/>
  <c r="V773" i="1" s="1"/>
  <c r="P773" i="1"/>
  <c r="Q773" i="1" s="1"/>
  <c r="R773" i="1" s="1"/>
  <c r="M774" i="1"/>
  <c r="V774" i="1" s="1"/>
  <c r="P774" i="1"/>
  <c r="Q774" i="1" s="1"/>
  <c r="R774" i="1" s="1"/>
  <c r="M775" i="1"/>
  <c r="V775" i="1" s="1"/>
  <c r="P775" i="1"/>
  <c r="Q775" i="1" s="1"/>
  <c r="R775" i="1" s="1"/>
  <c r="M776" i="1"/>
  <c r="V776" i="1" s="1"/>
  <c r="P776" i="1"/>
  <c r="Q776" i="1" s="1"/>
  <c r="R776" i="1" s="1"/>
  <c r="M777" i="1"/>
  <c r="V777" i="1" s="1"/>
  <c r="P777" i="1"/>
  <c r="Q777" i="1" s="1"/>
  <c r="R777" i="1" s="1"/>
  <c r="M778" i="1"/>
  <c r="V778" i="1" s="1"/>
  <c r="P778" i="1"/>
  <c r="Q778" i="1" s="1"/>
  <c r="R778" i="1" s="1"/>
  <c r="M779" i="1"/>
  <c r="V779" i="1" s="1"/>
  <c r="P779" i="1"/>
  <c r="Q779" i="1" s="1"/>
  <c r="R779" i="1" s="1"/>
  <c r="M780" i="1"/>
  <c r="V780" i="1" s="1"/>
  <c r="P780" i="1"/>
  <c r="Q780" i="1" s="1"/>
  <c r="R780" i="1" s="1"/>
  <c r="M781" i="1"/>
  <c r="V781" i="1" s="1"/>
  <c r="P781" i="1"/>
  <c r="Q781" i="1" s="1"/>
  <c r="R781" i="1" s="1"/>
  <c r="M782" i="1"/>
  <c r="V782" i="1" s="1"/>
  <c r="P782" i="1"/>
  <c r="Q782" i="1" s="1"/>
  <c r="R782" i="1" s="1"/>
  <c r="M783" i="1"/>
  <c r="V783" i="1" s="1"/>
  <c r="P783" i="1"/>
  <c r="Q783" i="1" s="1"/>
  <c r="R783" i="1" s="1"/>
  <c r="M784" i="1"/>
  <c r="V784" i="1" s="1"/>
  <c r="P784" i="1"/>
  <c r="Q784" i="1" s="1"/>
  <c r="R784" i="1" s="1"/>
  <c r="M785" i="1"/>
  <c r="V785" i="1" s="1"/>
  <c r="P785" i="1"/>
  <c r="Q785" i="1" s="1"/>
  <c r="R785" i="1" s="1"/>
  <c r="M786" i="1"/>
  <c r="V786" i="1" s="1"/>
  <c r="P786" i="1"/>
  <c r="Q786" i="1" s="1"/>
  <c r="R786" i="1" s="1"/>
  <c r="M787" i="1"/>
  <c r="V787" i="1" s="1"/>
  <c r="P787" i="1"/>
  <c r="Q787" i="1" s="1"/>
  <c r="R787" i="1" s="1"/>
  <c r="M788" i="1"/>
  <c r="V788" i="1" s="1"/>
  <c r="P788" i="1"/>
  <c r="Q788" i="1" s="1"/>
  <c r="R788" i="1" s="1"/>
  <c r="M789" i="1"/>
  <c r="V789" i="1" s="1"/>
  <c r="P789" i="1"/>
  <c r="Q789" i="1" s="1"/>
  <c r="R789" i="1" s="1"/>
  <c r="M790" i="1"/>
  <c r="V790" i="1" s="1"/>
  <c r="P790" i="1"/>
  <c r="Q790" i="1" s="1"/>
  <c r="R790" i="1" s="1"/>
  <c r="M791" i="1"/>
  <c r="V791" i="1" s="1"/>
  <c r="P791" i="1"/>
  <c r="Q791" i="1" s="1"/>
  <c r="R791" i="1" s="1"/>
  <c r="M792" i="1"/>
  <c r="V792" i="1" s="1"/>
  <c r="P792" i="1"/>
  <c r="Q792" i="1" s="1"/>
  <c r="R792" i="1" s="1"/>
  <c r="M793" i="1"/>
  <c r="V793" i="1" s="1"/>
  <c r="P793" i="1"/>
  <c r="Q793" i="1" s="1"/>
  <c r="R793" i="1" s="1"/>
  <c r="M794" i="1"/>
  <c r="V794" i="1" s="1"/>
  <c r="P794" i="1"/>
  <c r="Q794" i="1" s="1"/>
  <c r="R794" i="1" s="1"/>
  <c r="M795" i="1"/>
  <c r="V795" i="1" s="1"/>
  <c r="P795" i="1"/>
  <c r="Q795" i="1" s="1"/>
  <c r="R795" i="1" s="1"/>
  <c r="M796" i="1"/>
  <c r="V796" i="1" s="1"/>
  <c r="P796" i="1"/>
  <c r="Q796" i="1" s="1"/>
  <c r="R796" i="1" s="1"/>
  <c r="M797" i="1"/>
  <c r="V797" i="1" s="1"/>
  <c r="P797" i="1"/>
  <c r="Q797" i="1" s="1"/>
  <c r="R797" i="1" s="1"/>
  <c r="M798" i="1"/>
  <c r="V798" i="1" s="1"/>
  <c r="P798" i="1"/>
  <c r="Q798" i="1" s="1"/>
  <c r="R798" i="1" s="1"/>
  <c r="M799" i="1"/>
  <c r="V799" i="1" s="1"/>
  <c r="P799" i="1"/>
  <c r="Q799" i="1" s="1"/>
  <c r="R799" i="1" s="1"/>
  <c r="M800" i="1"/>
  <c r="V800" i="1" s="1"/>
  <c r="P800" i="1"/>
  <c r="Q800" i="1" s="1"/>
  <c r="R800" i="1" s="1"/>
  <c r="M801" i="1"/>
  <c r="V801" i="1" s="1"/>
  <c r="P801" i="1"/>
  <c r="Q801" i="1" s="1"/>
  <c r="R801" i="1" s="1"/>
  <c r="M802" i="1"/>
  <c r="V802" i="1" s="1"/>
  <c r="P802" i="1"/>
  <c r="Q802" i="1" s="1"/>
  <c r="R802" i="1" s="1"/>
  <c r="M803" i="1"/>
  <c r="V803" i="1" s="1"/>
  <c r="P803" i="1"/>
  <c r="Q803" i="1" s="1"/>
  <c r="R803" i="1" s="1"/>
  <c r="M804" i="1"/>
  <c r="V804" i="1" s="1"/>
  <c r="P804" i="1"/>
  <c r="Q804" i="1" s="1"/>
  <c r="R804" i="1" s="1"/>
  <c r="M805" i="1"/>
  <c r="V805" i="1" s="1"/>
  <c r="P805" i="1"/>
  <c r="Q805" i="1" s="1"/>
  <c r="R805" i="1" s="1"/>
  <c r="M806" i="1"/>
  <c r="V806" i="1" s="1"/>
  <c r="P806" i="1"/>
  <c r="Q806" i="1" s="1"/>
  <c r="R806" i="1" s="1"/>
  <c r="M807" i="1"/>
  <c r="V807" i="1" s="1"/>
  <c r="P807" i="1"/>
  <c r="Q807" i="1" s="1"/>
  <c r="R807" i="1" s="1"/>
  <c r="M808" i="1"/>
  <c r="V808" i="1" s="1"/>
  <c r="P808" i="1"/>
  <c r="Q808" i="1" s="1"/>
  <c r="R808" i="1" s="1"/>
  <c r="M809" i="1"/>
  <c r="V809" i="1" s="1"/>
  <c r="P809" i="1"/>
  <c r="Q809" i="1" s="1"/>
  <c r="R809" i="1" s="1"/>
  <c r="M810" i="1"/>
  <c r="V810" i="1" s="1"/>
  <c r="P810" i="1"/>
  <c r="Q810" i="1" s="1"/>
  <c r="R810" i="1" s="1"/>
  <c r="M811" i="1"/>
  <c r="V811" i="1" s="1"/>
  <c r="P811" i="1"/>
  <c r="Q811" i="1" s="1"/>
  <c r="R811" i="1" s="1"/>
  <c r="M812" i="1"/>
  <c r="V812" i="1" s="1"/>
  <c r="P812" i="1"/>
  <c r="Q812" i="1" s="1"/>
  <c r="R812" i="1" s="1"/>
  <c r="M813" i="1"/>
  <c r="V813" i="1" s="1"/>
  <c r="P813" i="1"/>
  <c r="Q813" i="1" s="1"/>
  <c r="R813" i="1" s="1"/>
  <c r="M814" i="1"/>
  <c r="V814" i="1" s="1"/>
  <c r="P814" i="1"/>
  <c r="Q814" i="1" s="1"/>
  <c r="R814" i="1" s="1"/>
  <c r="M815" i="1"/>
  <c r="V815" i="1" s="1"/>
  <c r="P815" i="1"/>
  <c r="Q815" i="1" s="1"/>
  <c r="R815" i="1" s="1"/>
  <c r="M816" i="1"/>
  <c r="V816" i="1" s="1"/>
  <c r="P816" i="1"/>
  <c r="Q816" i="1" s="1"/>
  <c r="R816" i="1" s="1"/>
  <c r="M817" i="1"/>
  <c r="V817" i="1" s="1"/>
  <c r="P817" i="1"/>
  <c r="Q817" i="1" s="1"/>
  <c r="R817" i="1" s="1"/>
  <c r="M818" i="1"/>
  <c r="V818" i="1" s="1"/>
  <c r="P818" i="1"/>
  <c r="Q818" i="1" s="1"/>
  <c r="R818" i="1" s="1"/>
  <c r="M819" i="1"/>
  <c r="V819" i="1" s="1"/>
  <c r="P819" i="1"/>
  <c r="Q819" i="1" s="1"/>
  <c r="R819" i="1" s="1"/>
  <c r="M820" i="1"/>
  <c r="V820" i="1" s="1"/>
  <c r="P820" i="1"/>
  <c r="Q820" i="1" s="1"/>
  <c r="R820" i="1" s="1"/>
  <c r="M821" i="1"/>
  <c r="V821" i="1" s="1"/>
  <c r="P821" i="1"/>
  <c r="Q821" i="1" s="1"/>
  <c r="R821" i="1" s="1"/>
  <c r="M822" i="1"/>
  <c r="V822" i="1" s="1"/>
  <c r="P822" i="1"/>
  <c r="Q822" i="1" s="1"/>
  <c r="R822" i="1" s="1"/>
  <c r="M823" i="1"/>
  <c r="V823" i="1" s="1"/>
  <c r="P823" i="1"/>
  <c r="Q823" i="1" s="1"/>
  <c r="R823" i="1" s="1"/>
  <c r="M824" i="1"/>
  <c r="V824" i="1" s="1"/>
  <c r="P824" i="1"/>
  <c r="Q824" i="1" s="1"/>
  <c r="R824" i="1" s="1"/>
  <c r="M825" i="1"/>
  <c r="V825" i="1" s="1"/>
  <c r="P825" i="1"/>
  <c r="Q825" i="1" s="1"/>
  <c r="R825" i="1" s="1"/>
  <c r="M826" i="1"/>
  <c r="V826" i="1" s="1"/>
  <c r="P826" i="1"/>
  <c r="Q826" i="1" s="1"/>
  <c r="R826" i="1" s="1"/>
  <c r="M827" i="1"/>
  <c r="V827" i="1" s="1"/>
  <c r="P827" i="1"/>
  <c r="Q827" i="1" s="1"/>
  <c r="R827" i="1" s="1"/>
  <c r="M828" i="1"/>
  <c r="V828" i="1" s="1"/>
  <c r="P828" i="1"/>
  <c r="Q828" i="1" s="1"/>
  <c r="R828" i="1" s="1"/>
  <c r="M829" i="1"/>
  <c r="V829" i="1" s="1"/>
  <c r="P829" i="1"/>
  <c r="Q829" i="1" s="1"/>
  <c r="R829" i="1" s="1"/>
  <c r="M830" i="1"/>
  <c r="V830" i="1" s="1"/>
  <c r="P830" i="1"/>
  <c r="Q830" i="1" s="1"/>
  <c r="R830" i="1" s="1"/>
  <c r="M831" i="1"/>
  <c r="V831" i="1" s="1"/>
  <c r="P831" i="1"/>
  <c r="Q831" i="1" s="1"/>
  <c r="R831" i="1" s="1"/>
  <c r="M832" i="1"/>
  <c r="V832" i="1" s="1"/>
  <c r="P832" i="1"/>
  <c r="Q832" i="1" s="1"/>
  <c r="R832" i="1" s="1"/>
  <c r="M833" i="1"/>
  <c r="V833" i="1" s="1"/>
  <c r="P833" i="1"/>
  <c r="Q833" i="1" s="1"/>
  <c r="R833" i="1" s="1"/>
  <c r="M834" i="1"/>
  <c r="V834" i="1" s="1"/>
  <c r="P834" i="1"/>
  <c r="Q834" i="1" s="1"/>
  <c r="R834" i="1" s="1"/>
  <c r="M835" i="1"/>
  <c r="V835" i="1" s="1"/>
  <c r="P835" i="1"/>
  <c r="Q835" i="1" s="1"/>
  <c r="R835" i="1" s="1"/>
  <c r="M836" i="1"/>
  <c r="V836" i="1" s="1"/>
  <c r="P836" i="1"/>
  <c r="Q836" i="1" s="1"/>
  <c r="R836" i="1" s="1"/>
  <c r="M837" i="1"/>
  <c r="V837" i="1" s="1"/>
  <c r="P837" i="1"/>
  <c r="Q837" i="1" s="1"/>
  <c r="R837" i="1" s="1"/>
  <c r="M838" i="1"/>
  <c r="V838" i="1" s="1"/>
  <c r="P838" i="1"/>
  <c r="Q838" i="1" s="1"/>
  <c r="R838" i="1" s="1"/>
  <c r="M839" i="1"/>
  <c r="V839" i="1" s="1"/>
  <c r="P839" i="1"/>
  <c r="Q839" i="1" s="1"/>
  <c r="R839" i="1" s="1"/>
  <c r="M840" i="1"/>
  <c r="V840" i="1" s="1"/>
  <c r="P840" i="1"/>
  <c r="Q840" i="1" s="1"/>
  <c r="R840" i="1" s="1"/>
  <c r="M841" i="1"/>
  <c r="V841" i="1" s="1"/>
  <c r="P841" i="1"/>
  <c r="Q841" i="1" s="1"/>
  <c r="R841" i="1" s="1"/>
  <c r="M842" i="1"/>
  <c r="V842" i="1" s="1"/>
  <c r="P842" i="1"/>
  <c r="Q842" i="1" s="1"/>
  <c r="R842" i="1" s="1"/>
  <c r="M843" i="1"/>
  <c r="V843" i="1" s="1"/>
  <c r="P843" i="1"/>
  <c r="Q843" i="1" s="1"/>
  <c r="R843" i="1" s="1"/>
  <c r="M844" i="1"/>
  <c r="V844" i="1" s="1"/>
  <c r="P844" i="1"/>
  <c r="Q844" i="1" s="1"/>
  <c r="R844" i="1" s="1"/>
  <c r="M845" i="1"/>
  <c r="V845" i="1" s="1"/>
  <c r="P845" i="1"/>
  <c r="Q845" i="1" s="1"/>
  <c r="R845" i="1" s="1"/>
  <c r="M846" i="1"/>
  <c r="V846" i="1" s="1"/>
  <c r="P846" i="1"/>
  <c r="Q846" i="1" s="1"/>
  <c r="R846" i="1" s="1"/>
  <c r="M847" i="1"/>
  <c r="V847" i="1" s="1"/>
  <c r="P847" i="1"/>
  <c r="Q847" i="1" s="1"/>
  <c r="R847" i="1" s="1"/>
  <c r="M848" i="1"/>
  <c r="V848" i="1" s="1"/>
  <c r="P848" i="1"/>
  <c r="Q848" i="1" s="1"/>
  <c r="R848" i="1" s="1"/>
  <c r="M849" i="1"/>
  <c r="V849" i="1" s="1"/>
  <c r="P849" i="1"/>
  <c r="Q849" i="1" s="1"/>
  <c r="R849" i="1" s="1"/>
  <c r="M850" i="1"/>
  <c r="V850" i="1" s="1"/>
  <c r="P850" i="1"/>
  <c r="Q850" i="1" s="1"/>
  <c r="R850" i="1" s="1"/>
  <c r="M851" i="1"/>
  <c r="V851" i="1" s="1"/>
  <c r="P851" i="1"/>
  <c r="Q851" i="1" s="1"/>
  <c r="R851" i="1" s="1"/>
  <c r="M852" i="1"/>
  <c r="V852" i="1" s="1"/>
  <c r="P852" i="1"/>
  <c r="Q852" i="1" s="1"/>
  <c r="R852" i="1" s="1"/>
  <c r="M853" i="1"/>
  <c r="V853" i="1" s="1"/>
  <c r="P853" i="1"/>
  <c r="Q853" i="1" s="1"/>
  <c r="R853" i="1" s="1"/>
  <c r="M854" i="1"/>
  <c r="V854" i="1" s="1"/>
  <c r="P854" i="1"/>
  <c r="Q854" i="1" s="1"/>
  <c r="R854" i="1" s="1"/>
  <c r="M855" i="1"/>
  <c r="V855" i="1" s="1"/>
  <c r="P855" i="1"/>
  <c r="Q855" i="1" s="1"/>
  <c r="R855" i="1" s="1"/>
  <c r="M856" i="1"/>
  <c r="V856" i="1" s="1"/>
  <c r="P856" i="1"/>
  <c r="Q856" i="1" s="1"/>
  <c r="R856" i="1" s="1"/>
  <c r="M857" i="1"/>
  <c r="V857" i="1" s="1"/>
  <c r="P857" i="1"/>
  <c r="Q857" i="1" s="1"/>
  <c r="R857" i="1" s="1"/>
  <c r="M858" i="1"/>
  <c r="V858" i="1" s="1"/>
  <c r="P858" i="1"/>
  <c r="Q858" i="1" s="1"/>
  <c r="R858" i="1" s="1"/>
  <c r="M859" i="1"/>
  <c r="V859" i="1" s="1"/>
  <c r="P859" i="1"/>
  <c r="Q859" i="1" s="1"/>
  <c r="R859" i="1" s="1"/>
  <c r="M860" i="1"/>
  <c r="V860" i="1" s="1"/>
  <c r="P860" i="1"/>
  <c r="Q860" i="1" s="1"/>
  <c r="R860" i="1" s="1"/>
  <c r="M861" i="1"/>
  <c r="V861" i="1" s="1"/>
  <c r="P861" i="1"/>
  <c r="Q861" i="1" s="1"/>
  <c r="R861" i="1" s="1"/>
  <c r="M862" i="1"/>
  <c r="V862" i="1" s="1"/>
  <c r="P862" i="1"/>
  <c r="Q862" i="1" s="1"/>
  <c r="R862" i="1" s="1"/>
  <c r="M863" i="1"/>
  <c r="V863" i="1" s="1"/>
  <c r="P863" i="1"/>
  <c r="Q863" i="1" s="1"/>
  <c r="R863" i="1" s="1"/>
  <c r="M864" i="1"/>
  <c r="V864" i="1" s="1"/>
  <c r="P864" i="1"/>
  <c r="Q864" i="1" s="1"/>
  <c r="R864" i="1" s="1"/>
  <c r="M865" i="1"/>
  <c r="V865" i="1" s="1"/>
  <c r="P865" i="1"/>
  <c r="Q865" i="1" s="1"/>
  <c r="R865" i="1" s="1"/>
  <c r="M866" i="1"/>
  <c r="V866" i="1" s="1"/>
  <c r="P866" i="1"/>
  <c r="Q866" i="1" s="1"/>
  <c r="R866" i="1" s="1"/>
  <c r="M867" i="1"/>
  <c r="V867" i="1" s="1"/>
  <c r="P867" i="1"/>
  <c r="Q867" i="1" s="1"/>
  <c r="R867" i="1" s="1"/>
  <c r="M868" i="1"/>
  <c r="V868" i="1" s="1"/>
  <c r="P868" i="1"/>
  <c r="Q868" i="1" s="1"/>
  <c r="R868" i="1" s="1"/>
  <c r="M869" i="1"/>
  <c r="V869" i="1" s="1"/>
  <c r="P869" i="1"/>
  <c r="Q869" i="1" s="1"/>
  <c r="R869" i="1" s="1"/>
  <c r="M870" i="1"/>
  <c r="V870" i="1" s="1"/>
  <c r="P870" i="1"/>
  <c r="Q870" i="1" s="1"/>
  <c r="R870" i="1" s="1"/>
  <c r="M871" i="1"/>
  <c r="V871" i="1" s="1"/>
  <c r="P871" i="1"/>
  <c r="Q871" i="1" s="1"/>
  <c r="R871" i="1" s="1"/>
  <c r="M872" i="1"/>
  <c r="V872" i="1" s="1"/>
  <c r="P872" i="1"/>
  <c r="Q872" i="1" s="1"/>
  <c r="R872" i="1" s="1"/>
  <c r="M873" i="1"/>
  <c r="V873" i="1" s="1"/>
  <c r="P873" i="1"/>
  <c r="Q873" i="1" s="1"/>
  <c r="R873" i="1" s="1"/>
  <c r="M874" i="1"/>
  <c r="V874" i="1" s="1"/>
  <c r="P874" i="1"/>
  <c r="Q874" i="1" s="1"/>
  <c r="R874" i="1" s="1"/>
  <c r="M875" i="1"/>
  <c r="V875" i="1" s="1"/>
  <c r="P875" i="1"/>
  <c r="Q875" i="1" s="1"/>
  <c r="R875" i="1" s="1"/>
  <c r="M876" i="1"/>
  <c r="V876" i="1" s="1"/>
  <c r="P876" i="1"/>
  <c r="Q876" i="1" s="1"/>
  <c r="R876" i="1" s="1"/>
  <c r="M877" i="1"/>
  <c r="V877" i="1" s="1"/>
  <c r="P877" i="1"/>
  <c r="Q877" i="1" s="1"/>
  <c r="R877" i="1" s="1"/>
  <c r="M878" i="1"/>
  <c r="V878" i="1" s="1"/>
  <c r="P878" i="1"/>
  <c r="Q878" i="1" s="1"/>
  <c r="R878" i="1" s="1"/>
  <c r="M879" i="1"/>
  <c r="V879" i="1" s="1"/>
  <c r="P879" i="1"/>
  <c r="Q879" i="1" s="1"/>
  <c r="R879" i="1" s="1"/>
  <c r="M880" i="1"/>
  <c r="V880" i="1" s="1"/>
  <c r="P880" i="1"/>
  <c r="Q880" i="1" s="1"/>
  <c r="R880" i="1" s="1"/>
  <c r="M881" i="1"/>
  <c r="V881" i="1" s="1"/>
  <c r="P881" i="1"/>
  <c r="Q881" i="1" s="1"/>
  <c r="R881" i="1" s="1"/>
  <c r="M882" i="1"/>
  <c r="V882" i="1" s="1"/>
  <c r="P882" i="1"/>
  <c r="Q882" i="1" s="1"/>
  <c r="R882" i="1" s="1"/>
  <c r="M883" i="1"/>
  <c r="V883" i="1" s="1"/>
  <c r="P883" i="1"/>
  <c r="Q883" i="1" s="1"/>
  <c r="R883" i="1" s="1"/>
  <c r="M884" i="1"/>
  <c r="V884" i="1" s="1"/>
  <c r="P884" i="1"/>
  <c r="Q884" i="1" s="1"/>
  <c r="R884" i="1" s="1"/>
  <c r="M885" i="1"/>
  <c r="V885" i="1" s="1"/>
  <c r="P885" i="1"/>
  <c r="Q885" i="1" s="1"/>
  <c r="R885" i="1" s="1"/>
  <c r="M886" i="1"/>
  <c r="V886" i="1" s="1"/>
  <c r="P886" i="1"/>
  <c r="Q886" i="1" s="1"/>
  <c r="R886" i="1" s="1"/>
  <c r="M887" i="1"/>
  <c r="V887" i="1" s="1"/>
  <c r="P887" i="1"/>
  <c r="Q887" i="1" s="1"/>
  <c r="R887" i="1" s="1"/>
  <c r="M888" i="1"/>
  <c r="V888" i="1" s="1"/>
  <c r="P888" i="1"/>
  <c r="Q888" i="1" s="1"/>
  <c r="R888" i="1" s="1"/>
  <c r="M889" i="1"/>
  <c r="V889" i="1" s="1"/>
  <c r="P889" i="1"/>
  <c r="Q889" i="1" s="1"/>
  <c r="R889" i="1" s="1"/>
  <c r="M890" i="1"/>
  <c r="V890" i="1" s="1"/>
  <c r="P890" i="1"/>
  <c r="Q890" i="1" s="1"/>
  <c r="R890" i="1" s="1"/>
  <c r="M891" i="1"/>
  <c r="V891" i="1" s="1"/>
  <c r="P891" i="1"/>
  <c r="Q891" i="1" s="1"/>
  <c r="R891" i="1"/>
  <c r="M892" i="1"/>
  <c r="V892" i="1" s="1"/>
  <c r="P892" i="1"/>
  <c r="Q892" i="1" s="1"/>
  <c r="R892" i="1" s="1"/>
  <c r="M893" i="1"/>
  <c r="V893" i="1" s="1"/>
  <c r="P893" i="1"/>
  <c r="Q893" i="1" s="1"/>
  <c r="R893" i="1" s="1"/>
  <c r="M894" i="1"/>
  <c r="V894" i="1" s="1"/>
  <c r="P894" i="1"/>
  <c r="Q894" i="1" s="1"/>
  <c r="R894" i="1" s="1"/>
  <c r="M895" i="1"/>
  <c r="V895" i="1" s="1"/>
  <c r="P895" i="1"/>
  <c r="Q895" i="1" s="1"/>
  <c r="R895" i="1" s="1"/>
  <c r="M896" i="1"/>
  <c r="V896" i="1" s="1"/>
  <c r="P896" i="1"/>
  <c r="Q896" i="1" s="1"/>
  <c r="R896" i="1" s="1"/>
  <c r="M897" i="1"/>
  <c r="V897" i="1" s="1"/>
  <c r="P897" i="1"/>
  <c r="Q897" i="1" s="1"/>
  <c r="R897" i="1" s="1"/>
  <c r="M898" i="1"/>
  <c r="V898" i="1" s="1"/>
  <c r="P898" i="1"/>
  <c r="Q898" i="1" s="1"/>
  <c r="R898" i="1" s="1"/>
  <c r="M899" i="1"/>
  <c r="V899" i="1" s="1"/>
  <c r="P899" i="1"/>
  <c r="Q899" i="1" s="1"/>
  <c r="R899" i="1" s="1"/>
  <c r="M900" i="1"/>
  <c r="V900" i="1" s="1"/>
  <c r="P900" i="1"/>
  <c r="Q900" i="1" s="1"/>
  <c r="R900" i="1" s="1"/>
  <c r="M901" i="1"/>
  <c r="V901" i="1" s="1"/>
  <c r="P901" i="1"/>
  <c r="Q901" i="1" s="1"/>
  <c r="R901" i="1" s="1"/>
  <c r="M902" i="1"/>
  <c r="V902" i="1" s="1"/>
  <c r="P902" i="1"/>
  <c r="Q902" i="1" s="1"/>
  <c r="R902" i="1" s="1"/>
  <c r="M903" i="1"/>
  <c r="V903" i="1" s="1"/>
  <c r="P903" i="1"/>
  <c r="Q903" i="1" s="1"/>
  <c r="R903" i="1" s="1"/>
  <c r="M904" i="1"/>
  <c r="V904" i="1" s="1"/>
  <c r="P904" i="1"/>
  <c r="Q904" i="1" s="1"/>
  <c r="R904" i="1" s="1"/>
  <c r="M905" i="1"/>
  <c r="V905" i="1" s="1"/>
  <c r="P905" i="1"/>
  <c r="Q905" i="1" s="1"/>
  <c r="R905" i="1" s="1"/>
  <c r="M906" i="1"/>
  <c r="V906" i="1" s="1"/>
  <c r="P906" i="1"/>
  <c r="Q906" i="1" s="1"/>
  <c r="R906" i="1" s="1"/>
  <c r="M907" i="1"/>
  <c r="V907" i="1" s="1"/>
  <c r="P907" i="1"/>
  <c r="Q907" i="1" s="1"/>
  <c r="R907" i="1" s="1"/>
  <c r="M908" i="1"/>
  <c r="V908" i="1" s="1"/>
  <c r="P908" i="1"/>
  <c r="Q908" i="1" s="1"/>
  <c r="R908" i="1" s="1"/>
  <c r="M909" i="1"/>
  <c r="V909" i="1" s="1"/>
  <c r="P909" i="1"/>
  <c r="Q909" i="1" s="1"/>
  <c r="R909" i="1" s="1"/>
  <c r="M910" i="1"/>
  <c r="V910" i="1" s="1"/>
  <c r="P910" i="1"/>
  <c r="Q910" i="1" s="1"/>
  <c r="R910" i="1" s="1"/>
  <c r="M911" i="1"/>
  <c r="V911" i="1" s="1"/>
  <c r="P911" i="1"/>
  <c r="Q911" i="1" s="1"/>
  <c r="R911" i="1" s="1"/>
  <c r="M912" i="1"/>
  <c r="V912" i="1" s="1"/>
  <c r="P912" i="1"/>
  <c r="Q912" i="1" s="1"/>
  <c r="R912" i="1" s="1"/>
  <c r="M913" i="1"/>
  <c r="V913" i="1" s="1"/>
  <c r="P913" i="1"/>
  <c r="Q913" i="1" s="1"/>
  <c r="R913" i="1" s="1"/>
  <c r="M914" i="1"/>
  <c r="V914" i="1" s="1"/>
  <c r="P914" i="1"/>
  <c r="Q914" i="1" s="1"/>
  <c r="R914" i="1" s="1"/>
  <c r="M915" i="1"/>
  <c r="V915" i="1" s="1"/>
  <c r="P915" i="1"/>
  <c r="Q915" i="1" s="1"/>
  <c r="R915" i="1" s="1"/>
  <c r="M916" i="1"/>
  <c r="V916" i="1" s="1"/>
  <c r="P916" i="1"/>
  <c r="Q916" i="1" s="1"/>
  <c r="R916" i="1" s="1"/>
  <c r="M917" i="1"/>
  <c r="V917" i="1" s="1"/>
  <c r="P917" i="1"/>
  <c r="Q917" i="1" s="1"/>
  <c r="R917" i="1" s="1"/>
  <c r="M918" i="1"/>
  <c r="V918" i="1" s="1"/>
  <c r="P918" i="1"/>
  <c r="Q918" i="1" s="1"/>
  <c r="R918" i="1" s="1"/>
  <c r="M919" i="1"/>
  <c r="V919" i="1" s="1"/>
  <c r="P919" i="1"/>
  <c r="Q919" i="1" s="1"/>
  <c r="R919" i="1" s="1"/>
  <c r="M920" i="1"/>
  <c r="V920" i="1" s="1"/>
  <c r="P920" i="1"/>
  <c r="Q920" i="1" s="1"/>
  <c r="R920" i="1" s="1"/>
  <c r="M921" i="1"/>
  <c r="V921" i="1" s="1"/>
  <c r="P921" i="1"/>
  <c r="Q921" i="1" s="1"/>
  <c r="R921" i="1" s="1"/>
  <c r="M922" i="1"/>
  <c r="V922" i="1" s="1"/>
  <c r="P922" i="1"/>
  <c r="Q922" i="1" s="1"/>
  <c r="R922" i="1" s="1"/>
  <c r="M923" i="1"/>
  <c r="V923" i="1" s="1"/>
  <c r="P923" i="1"/>
  <c r="Q923" i="1" s="1"/>
  <c r="R923" i="1" s="1"/>
  <c r="M924" i="1"/>
  <c r="V924" i="1" s="1"/>
  <c r="P924" i="1"/>
  <c r="Q924" i="1" s="1"/>
  <c r="R924" i="1" s="1"/>
  <c r="M925" i="1"/>
  <c r="V925" i="1" s="1"/>
  <c r="P925" i="1"/>
  <c r="Q925" i="1" s="1"/>
  <c r="R925" i="1" s="1"/>
  <c r="M926" i="1"/>
  <c r="V926" i="1" s="1"/>
  <c r="P926" i="1"/>
  <c r="Q926" i="1" s="1"/>
  <c r="R926" i="1" s="1"/>
  <c r="M927" i="1"/>
  <c r="V927" i="1" s="1"/>
  <c r="P927" i="1"/>
  <c r="Q927" i="1" s="1"/>
  <c r="R927" i="1" s="1"/>
  <c r="M928" i="1"/>
  <c r="V928" i="1" s="1"/>
  <c r="P928" i="1"/>
  <c r="Q928" i="1" s="1"/>
  <c r="R928" i="1" s="1"/>
  <c r="M929" i="1"/>
  <c r="V929" i="1" s="1"/>
  <c r="P929" i="1"/>
  <c r="Q929" i="1" s="1"/>
  <c r="R929" i="1" s="1"/>
  <c r="M930" i="1"/>
  <c r="V930" i="1" s="1"/>
  <c r="P930" i="1"/>
  <c r="Q930" i="1" s="1"/>
  <c r="R930" i="1" s="1"/>
  <c r="M931" i="1"/>
  <c r="V931" i="1" s="1"/>
  <c r="P931" i="1"/>
  <c r="Q931" i="1" s="1"/>
  <c r="R931" i="1" s="1"/>
  <c r="M932" i="1"/>
  <c r="V932" i="1" s="1"/>
  <c r="P932" i="1"/>
  <c r="Q932" i="1" s="1"/>
  <c r="R932" i="1" s="1"/>
  <c r="M933" i="1"/>
  <c r="V933" i="1" s="1"/>
  <c r="P933" i="1"/>
  <c r="Q933" i="1" s="1"/>
  <c r="R933" i="1" s="1"/>
  <c r="M934" i="1"/>
  <c r="V934" i="1" s="1"/>
  <c r="P934" i="1"/>
  <c r="Q934" i="1" s="1"/>
  <c r="R934" i="1" s="1"/>
  <c r="M935" i="1"/>
  <c r="V935" i="1" s="1"/>
  <c r="P935" i="1"/>
  <c r="Q935" i="1" s="1"/>
  <c r="R935" i="1" s="1"/>
  <c r="M936" i="1"/>
  <c r="V936" i="1" s="1"/>
  <c r="P936" i="1"/>
  <c r="Q936" i="1" s="1"/>
  <c r="R936" i="1" s="1"/>
  <c r="M937" i="1"/>
  <c r="V937" i="1" s="1"/>
  <c r="P937" i="1"/>
  <c r="Q937" i="1" s="1"/>
  <c r="R937" i="1" s="1"/>
  <c r="M938" i="1"/>
  <c r="V938" i="1" s="1"/>
  <c r="P938" i="1"/>
  <c r="Q938" i="1" s="1"/>
  <c r="R938" i="1" s="1"/>
  <c r="M939" i="1"/>
  <c r="V939" i="1" s="1"/>
  <c r="P939" i="1"/>
  <c r="Q939" i="1" s="1"/>
  <c r="R939" i="1" s="1"/>
  <c r="M940" i="1"/>
  <c r="V940" i="1" s="1"/>
  <c r="P940" i="1"/>
  <c r="Q940" i="1" s="1"/>
  <c r="R940" i="1" s="1"/>
  <c r="M941" i="1"/>
  <c r="V941" i="1" s="1"/>
  <c r="P941" i="1"/>
  <c r="Q941" i="1" s="1"/>
  <c r="R941" i="1" s="1"/>
  <c r="M942" i="1"/>
  <c r="V942" i="1" s="1"/>
  <c r="P942" i="1"/>
  <c r="Q942" i="1" s="1"/>
  <c r="R942" i="1" s="1"/>
  <c r="M943" i="1"/>
  <c r="V943" i="1" s="1"/>
  <c r="P943" i="1"/>
  <c r="Q943" i="1" s="1"/>
  <c r="R943" i="1" s="1"/>
  <c r="M944" i="1"/>
  <c r="V944" i="1" s="1"/>
  <c r="P944" i="1"/>
  <c r="Q944" i="1" s="1"/>
  <c r="R944" i="1" s="1"/>
  <c r="M945" i="1"/>
  <c r="V945" i="1" s="1"/>
  <c r="P945" i="1"/>
  <c r="Q945" i="1" s="1"/>
  <c r="R945" i="1" s="1"/>
  <c r="M946" i="1"/>
  <c r="V946" i="1" s="1"/>
  <c r="P946" i="1"/>
  <c r="Q946" i="1" s="1"/>
  <c r="R946" i="1" s="1"/>
  <c r="M947" i="1"/>
  <c r="V947" i="1" s="1"/>
  <c r="P947" i="1"/>
  <c r="Q947" i="1" s="1"/>
  <c r="R947" i="1" s="1"/>
  <c r="M948" i="1"/>
  <c r="V948" i="1" s="1"/>
  <c r="P948" i="1"/>
  <c r="Q948" i="1" s="1"/>
  <c r="R948" i="1" s="1"/>
  <c r="M949" i="1"/>
  <c r="V949" i="1" s="1"/>
  <c r="P949" i="1"/>
  <c r="Q949" i="1" s="1"/>
  <c r="R949" i="1" s="1"/>
  <c r="M950" i="1"/>
  <c r="V950" i="1" s="1"/>
  <c r="P950" i="1"/>
  <c r="Q950" i="1" s="1"/>
  <c r="R950" i="1" s="1"/>
  <c r="M951" i="1"/>
  <c r="V951" i="1" s="1"/>
  <c r="P951" i="1"/>
  <c r="Q951" i="1" s="1"/>
  <c r="R951" i="1" s="1"/>
  <c r="M952" i="1"/>
  <c r="V952" i="1" s="1"/>
  <c r="P952" i="1"/>
  <c r="Q952" i="1" s="1"/>
  <c r="R952" i="1" s="1"/>
  <c r="M953" i="1"/>
  <c r="V953" i="1" s="1"/>
  <c r="P953" i="1"/>
  <c r="Q953" i="1" s="1"/>
  <c r="R953" i="1" s="1"/>
  <c r="M954" i="1"/>
  <c r="V954" i="1" s="1"/>
  <c r="P954" i="1"/>
  <c r="Q954" i="1" s="1"/>
  <c r="R954" i="1" s="1"/>
  <c r="M955" i="1"/>
  <c r="V955" i="1" s="1"/>
  <c r="P955" i="1"/>
  <c r="Q955" i="1" s="1"/>
  <c r="R955" i="1" s="1"/>
  <c r="M956" i="1"/>
  <c r="V956" i="1" s="1"/>
  <c r="P956" i="1"/>
  <c r="Q956" i="1" s="1"/>
  <c r="R956" i="1" s="1"/>
  <c r="M957" i="1"/>
  <c r="V957" i="1" s="1"/>
  <c r="P957" i="1"/>
  <c r="Q957" i="1" s="1"/>
  <c r="R957" i="1" s="1"/>
  <c r="M958" i="1"/>
  <c r="V958" i="1" s="1"/>
  <c r="P958" i="1"/>
  <c r="Q958" i="1" s="1"/>
  <c r="R958" i="1" s="1"/>
  <c r="M959" i="1"/>
  <c r="V959" i="1" s="1"/>
  <c r="P959" i="1"/>
  <c r="Q959" i="1" s="1"/>
  <c r="R959" i="1" s="1"/>
  <c r="M960" i="1"/>
  <c r="V960" i="1" s="1"/>
  <c r="P960" i="1"/>
  <c r="Q960" i="1" s="1"/>
  <c r="R960" i="1" s="1"/>
  <c r="M961" i="1"/>
  <c r="V961" i="1" s="1"/>
  <c r="P961" i="1"/>
  <c r="Q961" i="1" s="1"/>
  <c r="R961" i="1" s="1"/>
  <c r="M962" i="1"/>
  <c r="V962" i="1" s="1"/>
  <c r="P962" i="1"/>
  <c r="Q962" i="1" s="1"/>
  <c r="R962" i="1" s="1"/>
  <c r="M963" i="1"/>
  <c r="V963" i="1" s="1"/>
  <c r="P963" i="1"/>
  <c r="Q963" i="1" s="1"/>
  <c r="R963" i="1" s="1"/>
  <c r="M964" i="1"/>
  <c r="V964" i="1" s="1"/>
  <c r="P964" i="1"/>
  <c r="Q964" i="1" s="1"/>
  <c r="R964" i="1" s="1"/>
  <c r="M965" i="1"/>
  <c r="V965" i="1" s="1"/>
  <c r="P965" i="1"/>
  <c r="Q965" i="1" s="1"/>
  <c r="R965" i="1" s="1"/>
  <c r="M966" i="1"/>
  <c r="V966" i="1" s="1"/>
  <c r="P966" i="1"/>
  <c r="Q966" i="1" s="1"/>
  <c r="R966" i="1" s="1"/>
  <c r="M967" i="1"/>
  <c r="V967" i="1" s="1"/>
  <c r="P967" i="1"/>
  <c r="Q967" i="1" s="1"/>
  <c r="R967" i="1" s="1"/>
  <c r="M968" i="1"/>
  <c r="V968" i="1" s="1"/>
  <c r="P968" i="1"/>
  <c r="Q968" i="1" s="1"/>
  <c r="R968" i="1" s="1"/>
  <c r="M969" i="1"/>
  <c r="V969" i="1" s="1"/>
  <c r="P969" i="1"/>
  <c r="Q969" i="1" s="1"/>
  <c r="R969" i="1" s="1"/>
  <c r="M970" i="1"/>
  <c r="V970" i="1" s="1"/>
  <c r="P970" i="1"/>
  <c r="Q970" i="1" s="1"/>
  <c r="R970" i="1" s="1"/>
  <c r="M971" i="1"/>
  <c r="V971" i="1" s="1"/>
  <c r="P971" i="1"/>
  <c r="Q971" i="1" s="1"/>
  <c r="R971" i="1" s="1"/>
  <c r="M972" i="1"/>
  <c r="V972" i="1" s="1"/>
  <c r="P972" i="1"/>
  <c r="Q972" i="1" s="1"/>
  <c r="R972" i="1" s="1"/>
  <c r="M973" i="1"/>
  <c r="V973" i="1" s="1"/>
  <c r="P973" i="1"/>
  <c r="Q973" i="1" s="1"/>
  <c r="R973" i="1" s="1"/>
  <c r="M974" i="1"/>
  <c r="V974" i="1" s="1"/>
  <c r="P974" i="1"/>
  <c r="Q974" i="1" s="1"/>
  <c r="R974" i="1" s="1"/>
  <c r="M975" i="1"/>
  <c r="V975" i="1" s="1"/>
  <c r="P975" i="1"/>
  <c r="Q975" i="1" s="1"/>
  <c r="R975" i="1" s="1"/>
  <c r="M976" i="1"/>
  <c r="V976" i="1" s="1"/>
  <c r="P976" i="1"/>
  <c r="Q976" i="1" s="1"/>
  <c r="R976" i="1" s="1"/>
  <c r="M977" i="1"/>
  <c r="V977" i="1" s="1"/>
  <c r="P977" i="1"/>
  <c r="Q977" i="1" s="1"/>
  <c r="R977" i="1" s="1"/>
  <c r="M978" i="1"/>
  <c r="V978" i="1" s="1"/>
  <c r="P978" i="1"/>
  <c r="Q978" i="1" s="1"/>
  <c r="R978" i="1" s="1"/>
  <c r="M979" i="1"/>
  <c r="V979" i="1" s="1"/>
  <c r="P979" i="1"/>
  <c r="Q979" i="1" s="1"/>
  <c r="R979" i="1" s="1"/>
  <c r="M980" i="1"/>
  <c r="V980" i="1" s="1"/>
  <c r="P980" i="1"/>
  <c r="Q980" i="1" s="1"/>
  <c r="R980" i="1" s="1"/>
  <c r="M981" i="1"/>
  <c r="V981" i="1" s="1"/>
  <c r="P981" i="1"/>
  <c r="Q981" i="1" s="1"/>
  <c r="R981" i="1" s="1"/>
  <c r="M982" i="1"/>
  <c r="V982" i="1" s="1"/>
  <c r="P982" i="1"/>
  <c r="Q982" i="1" s="1"/>
  <c r="R982" i="1" s="1"/>
  <c r="M983" i="1"/>
  <c r="V983" i="1" s="1"/>
  <c r="P983" i="1"/>
  <c r="Q983" i="1" s="1"/>
  <c r="R983" i="1" s="1"/>
  <c r="M984" i="1"/>
  <c r="V984" i="1" s="1"/>
  <c r="P984" i="1"/>
  <c r="Q984" i="1" s="1"/>
  <c r="R984" i="1" s="1"/>
  <c r="M985" i="1"/>
  <c r="V985" i="1" s="1"/>
  <c r="P985" i="1"/>
  <c r="Q985" i="1" s="1"/>
  <c r="R985" i="1" s="1"/>
  <c r="M986" i="1"/>
  <c r="V986" i="1" s="1"/>
  <c r="P986" i="1"/>
  <c r="Q986" i="1" s="1"/>
  <c r="R986" i="1" s="1"/>
  <c r="M987" i="1"/>
  <c r="V987" i="1" s="1"/>
  <c r="P987" i="1"/>
  <c r="Q987" i="1" s="1"/>
  <c r="R987" i="1" s="1"/>
  <c r="M988" i="1"/>
  <c r="V988" i="1" s="1"/>
  <c r="P988" i="1"/>
  <c r="Q988" i="1" s="1"/>
  <c r="R988" i="1" s="1"/>
  <c r="M989" i="1"/>
  <c r="V989" i="1" s="1"/>
  <c r="P989" i="1"/>
  <c r="Q989" i="1" s="1"/>
  <c r="R989" i="1" s="1"/>
  <c r="M990" i="1"/>
  <c r="V990" i="1" s="1"/>
  <c r="P990" i="1"/>
  <c r="Q990" i="1" s="1"/>
  <c r="R990" i="1" s="1"/>
  <c r="M991" i="1"/>
  <c r="V991" i="1" s="1"/>
  <c r="P991" i="1"/>
  <c r="Q991" i="1" s="1"/>
  <c r="R991" i="1" s="1"/>
  <c r="M992" i="1"/>
  <c r="V992" i="1" s="1"/>
  <c r="P992" i="1"/>
  <c r="Q992" i="1" s="1"/>
  <c r="R992" i="1" s="1"/>
  <c r="M993" i="1"/>
  <c r="V993" i="1" s="1"/>
  <c r="P993" i="1"/>
  <c r="Q993" i="1" s="1"/>
  <c r="R993" i="1" s="1"/>
  <c r="M994" i="1"/>
  <c r="V994" i="1" s="1"/>
  <c r="P994" i="1"/>
  <c r="Q994" i="1" s="1"/>
  <c r="R994" i="1" s="1"/>
  <c r="M995" i="1"/>
  <c r="V995" i="1" s="1"/>
  <c r="P995" i="1"/>
  <c r="Q995" i="1" s="1"/>
  <c r="R995" i="1" s="1"/>
  <c r="M996" i="1"/>
  <c r="V996" i="1" s="1"/>
  <c r="P996" i="1"/>
  <c r="Q996" i="1" s="1"/>
  <c r="R996" i="1" s="1"/>
  <c r="M997" i="1"/>
  <c r="V997" i="1" s="1"/>
  <c r="P997" i="1"/>
  <c r="Q997" i="1" s="1"/>
  <c r="R997" i="1" s="1"/>
  <c r="M998" i="1"/>
  <c r="V998" i="1" s="1"/>
  <c r="P998" i="1"/>
  <c r="Q998" i="1" s="1"/>
  <c r="R998" i="1" s="1"/>
  <c r="M999" i="1"/>
  <c r="V999" i="1" s="1"/>
  <c r="P999" i="1"/>
  <c r="Q999" i="1" s="1"/>
  <c r="R999" i="1" s="1"/>
  <c r="M1000" i="1"/>
  <c r="V1000" i="1" s="1"/>
  <c r="P1000" i="1"/>
  <c r="Q1000" i="1" s="1"/>
  <c r="R1000" i="1" s="1"/>
  <c r="M1001" i="1"/>
  <c r="V1001" i="1" s="1"/>
  <c r="P1001" i="1"/>
  <c r="Q1001" i="1" s="1"/>
  <c r="R1001" i="1" s="1"/>
  <c r="M1002" i="1"/>
  <c r="V1002" i="1" s="1"/>
  <c r="P1002" i="1"/>
  <c r="Q1002" i="1" s="1"/>
  <c r="R1002" i="1" s="1"/>
  <c r="BY48" i="8" l="1"/>
  <c r="CY54" i="1" s="1"/>
  <c r="BU48" i="8"/>
  <c r="CU54" i="1" s="1"/>
  <c r="BQ48" i="8"/>
  <c r="CQ54" i="1" s="1"/>
  <c r="BM48" i="8"/>
  <c r="CM54" i="1" s="1"/>
  <c r="BI48" i="8"/>
  <c r="CI54" i="1" s="1"/>
  <c r="BE48" i="8"/>
  <c r="CE54" i="1" s="1"/>
  <c r="BA48" i="8"/>
  <c r="CA54" i="1" s="1"/>
  <c r="AW48" i="8"/>
  <c r="BW54" i="1" s="1"/>
  <c r="AS48" i="8"/>
  <c r="BS54" i="1" s="1"/>
  <c r="AO48" i="8"/>
  <c r="BO54" i="1" s="1"/>
  <c r="CA47" i="8"/>
  <c r="DA53" i="1" s="1"/>
  <c r="BW47" i="8"/>
  <c r="CW53" i="1" s="1"/>
  <c r="BS47" i="8"/>
  <c r="CS53" i="1" s="1"/>
  <c r="BO47" i="8"/>
  <c r="CO53" i="1" s="1"/>
  <c r="BK47" i="8"/>
  <c r="CK53" i="1" s="1"/>
  <c r="BG47" i="8"/>
  <c r="CG53" i="1" s="1"/>
  <c r="BC47" i="8"/>
  <c r="CC53" i="1" s="1"/>
  <c r="AY47" i="8"/>
  <c r="BY53" i="1" s="1"/>
  <c r="AU47" i="8"/>
  <c r="BU53" i="1" s="1"/>
  <c r="AQ47" i="8"/>
  <c r="BQ53" i="1" s="1"/>
  <c r="AM47" i="8"/>
  <c r="BM53" i="1" s="1"/>
  <c r="BY46" i="8"/>
  <c r="CY52" i="1" s="1"/>
  <c r="BU46" i="8"/>
  <c r="CU52" i="1" s="1"/>
  <c r="BQ46" i="8"/>
  <c r="CQ52" i="1" s="1"/>
  <c r="BM46" i="8"/>
  <c r="CM52" i="1" s="1"/>
  <c r="BI46" i="8"/>
  <c r="CI52" i="1" s="1"/>
  <c r="BE46" i="8"/>
  <c r="CE52" i="1" s="1"/>
  <c r="BA46" i="8"/>
  <c r="CA52" i="1" s="1"/>
  <c r="AW46" i="8"/>
  <c r="BW52" i="1" s="1"/>
  <c r="AS46" i="8"/>
  <c r="BS52" i="1" s="1"/>
  <c r="AO46" i="8"/>
  <c r="BO52" i="1" s="1"/>
  <c r="CA45" i="8"/>
  <c r="DA51" i="1" s="1"/>
  <c r="BW45" i="8"/>
  <c r="CW51" i="1" s="1"/>
  <c r="BS45" i="8"/>
  <c r="CS51" i="1" s="1"/>
  <c r="BO45" i="8"/>
  <c r="CO51" i="1" s="1"/>
  <c r="BK45" i="8"/>
  <c r="CK51" i="1" s="1"/>
  <c r="BG45" i="8"/>
  <c r="CG51" i="1" s="1"/>
  <c r="BC45" i="8"/>
  <c r="CC51" i="1" s="1"/>
  <c r="AY45" i="8"/>
  <c r="BY51" i="1" s="1"/>
  <c r="AU45" i="8"/>
  <c r="BU51" i="1" s="1"/>
  <c r="AQ45" i="8"/>
  <c r="BQ51" i="1" s="1"/>
  <c r="AM45" i="8"/>
  <c r="BM51" i="1" s="1"/>
  <c r="BY44" i="8"/>
  <c r="CY50" i="1" s="1"/>
  <c r="BU44" i="8"/>
  <c r="CU50" i="1" s="1"/>
  <c r="BQ44" i="8"/>
  <c r="CQ50" i="1" s="1"/>
  <c r="BM44" i="8"/>
  <c r="CM50" i="1" s="1"/>
  <c r="BI44" i="8"/>
  <c r="CI50" i="1" s="1"/>
  <c r="BE44" i="8"/>
  <c r="CE50" i="1" s="1"/>
  <c r="BA44" i="8"/>
  <c r="CA50" i="1" s="1"/>
  <c r="AW44" i="8"/>
  <c r="BW50" i="1" s="1"/>
  <c r="AS44" i="8"/>
  <c r="BS50" i="1" s="1"/>
  <c r="AO44" i="8"/>
  <c r="BO50" i="1" s="1"/>
  <c r="CA43" i="8"/>
  <c r="DA49" i="1" s="1"/>
  <c r="BW43" i="8"/>
  <c r="CW49" i="1" s="1"/>
  <c r="BS43" i="8"/>
  <c r="CS49" i="1" s="1"/>
  <c r="BO43" i="8"/>
  <c r="CO49" i="1" s="1"/>
  <c r="BK43" i="8"/>
  <c r="CK49" i="1" s="1"/>
  <c r="BG43" i="8"/>
  <c r="CG49" i="1" s="1"/>
  <c r="BC43" i="8"/>
  <c r="CC49" i="1" s="1"/>
  <c r="AY43" i="8"/>
  <c r="BY49" i="1" s="1"/>
  <c r="AU43" i="8"/>
  <c r="BU49" i="1" s="1"/>
  <c r="AQ43" i="8"/>
  <c r="BQ49" i="1" s="1"/>
  <c r="AM43" i="8"/>
  <c r="BM49" i="1" s="1"/>
  <c r="BY42" i="8"/>
  <c r="CY48" i="1" s="1"/>
  <c r="BU42" i="8"/>
  <c r="CU48" i="1" s="1"/>
  <c r="BQ42" i="8"/>
  <c r="CQ48" i="1" s="1"/>
  <c r="BM42" i="8"/>
  <c r="CM48" i="1" s="1"/>
  <c r="BI42" i="8"/>
  <c r="CI48" i="1" s="1"/>
  <c r="BE42" i="8"/>
  <c r="CE48" i="1" s="1"/>
  <c r="BA42" i="8"/>
  <c r="CA48" i="1" s="1"/>
  <c r="AW42" i="8"/>
  <c r="BW48" i="1" s="1"/>
  <c r="AS42" i="8"/>
  <c r="BS48" i="1" s="1"/>
  <c r="AO42" i="8"/>
  <c r="BO48" i="1" s="1"/>
  <c r="CA41" i="8"/>
  <c r="DA47" i="1" s="1"/>
  <c r="BW41" i="8"/>
  <c r="CW47" i="1" s="1"/>
  <c r="BS41" i="8"/>
  <c r="CS47" i="1" s="1"/>
  <c r="BO41" i="8"/>
  <c r="CO47" i="1" s="1"/>
  <c r="BK41" i="8"/>
  <c r="CK47" i="1" s="1"/>
  <c r="BG41" i="8"/>
  <c r="CG47" i="1" s="1"/>
  <c r="CA48" i="8"/>
  <c r="DA54" i="1" s="1"/>
  <c r="BW48" i="8"/>
  <c r="CW54" i="1" s="1"/>
  <c r="BS48" i="8"/>
  <c r="CS54" i="1" s="1"/>
  <c r="BO48" i="8"/>
  <c r="CO54" i="1" s="1"/>
  <c r="BK48" i="8"/>
  <c r="CK54" i="1" s="1"/>
  <c r="BG48" i="8"/>
  <c r="CG54" i="1" s="1"/>
  <c r="BC48" i="8"/>
  <c r="CC54" i="1" s="1"/>
  <c r="AY48" i="8"/>
  <c r="BY54" i="1" s="1"/>
  <c r="AU48" i="8"/>
  <c r="BU54" i="1" s="1"/>
  <c r="AQ48" i="8"/>
  <c r="BQ54" i="1" s="1"/>
  <c r="AM48" i="8"/>
  <c r="BM54" i="1" s="1"/>
  <c r="BY47" i="8"/>
  <c r="CY53" i="1" s="1"/>
  <c r="BU47" i="8"/>
  <c r="CU53" i="1" s="1"/>
  <c r="BQ47" i="8"/>
  <c r="CQ53" i="1" s="1"/>
  <c r="BM47" i="8"/>
  <c r="CM53" i="1" s="1"/>
  <c r="BI47" i="8"/>
  <c r="CI53" i="1" s="1"/>
  <c r="BE47" i="8"/>
  <c r="CE53" i="1" s="1"/>
  <c r="BA47" i="8"/>
  <c r="CA53" i="1" s="1"/>
  <c r="AW47" i="8"/>
  <c r="BW53" i="1" s="1"/>
  <c r="AS47" i="8"/>
  <c r="BS53" i="1" s="1"/>
  <c r="AO47" i="8"/>
  <c r="BO53" i="1" s="1"/>
  <c r="CA46" i="8"/>
  <c r="DA52" i="1" s="1"/>
  <c r="BW46" i="8"/>
  <c r="CW52" i="1" s="1"/>
  <c r="BS46" i="8"/>
  <c r="CS52" i="1" s="1"/>
  <c r="BO46" i="8"/>
  <c r="CO52" i="1" s="1"/>
  <c r="BK46" i="8"/>
  <c r="CK52" i="1" s="1"/>
  <c r="BG46" i="8"/>
  <c r="CG52" i="1" s="1"/>
  <c r="BC46" i="8"/>
  <c r="CC52" i="1" s="1"/>
  <c r="AY46" i="8"/>
  <c r="BY52" i="1" s="1"/>
  <c r="AU46" i="8"/>
  <c r="BU52" i="1" s="1"/>
  <c r="AQ46" i="8"/>
  <c r="BQ52" i="1" s="1"/>
  <c r="AM46" i="8"/>
  <c r="BM52" i="1" s="1"/>
  <c r="BY45" i="8"/>
  <c r="CY51" i="1" s="1"/>
  <c r="BU45" i="8"/>
  <c r="CU51" i="1" s="1"/>
  <c r="BQ45" i="8"/>
  <c r="CQ51" i="1" s="1"/>
  <c r="BM45" i="8"/>
  <c r="CM51" i="1" s="1"/>
  <c r="BI45" i="8"/>
  <c r="CI51" i="1" s="1"/>
  <c r="BE45" i="8"/>
  <c r="CE51" i="1" s="1"/>
  <c r="BA45" i="8"/>
  <c r="CA51" i="1" s="1"/>
  <c r="AW45" i="8"/>
  <c r="BW51" i="1" s="1"/>
  <c r="AS45" i="8"/>
  <c r="BS51" i="1" s="1"/>
  <c r="AO45" i="8"/>
  <c r="BO51" i="1" s="1"/>
  <c r="CA44" i="8"/>
  <c r="DA50" i="1" s="1"/>
  <c r="BW44" i="8"/>
  <c r="CW50" i="1" s="1"/>
  <c r="BS44" i="8"/>
  <c r="CS50" i="1" s="1"/>
  <c r="BO44" i="8"/>
  <c r="CO50" i="1" s="1"/>
  <c r="BK44" i="8"/>
  <c r="CK50" i="1" s="1"/>
  <c r="BG44" i="8"/>
  <c r="CG50" i="1" s="1"/>
  <c r="BC44" i="8"/>
  <c r="CC50" i="1" s="1"/>
  <c r="AY44" i="8"/>
  <c r="BY50" i="1" s="1"/>
  <c r="AU44" i="8"/>
  <c r="BU50" i="1" s="1"/>
  <c r="AQ44" i="8"/>
  <c r="BQ50" i="1" s="1"/>
  <c r="AM44" i="8"/>
  <c r="BM50" i="1" s="1"/>
  <c r="BY43" i="8"/>
  <c r="CY49" i="1" s="1"/>
  <c r="BU43" i="8"/>
  <c r="CU49" i="1" s="1"/>
  <c r="BQ43" i="8"/>
  <c r="CQ49" i="1" s="1"/>
  <c r="BM43" i="8"/>
  <c r="CM49" i="1" s="1"/>
  <c r="BI43" i="8"/>
  <c r="CI49" i="1" s="1"/>
  <c r="BE43" i="8"/>
  <c r="CE49" i="1" s="1"/>
  <c r="BA43" i="8"/>
  <c r="CA49" i="1" s="1"/>
  <c r="AW43" i="8"/>
  <c r="BW49" i="1" s="1"/>
  <c r="AS43" i="8"/>
  <c r="BS49" i="1" s="1"/>
  <c r="AO43" i="8"/>
  <c r="BO49" i="1" s="1"/>
  <c r="CA42" i="8"/>
  <c r="DA48" i="1" s="1"/>
  <c r="BW42" i="8"/>
  <c r="CW48" i="1" s="1"/>
  <c r="BS42" i="8"/>
  <c r="CS48" i="1" s="1"/>
  <c r="BO42" i="8"/>
  <c r="CO48" i="1" s="1"/>
  <c r="BK42" i="8"/>
  <c r="CK48" i="1" s="1"/>
  <c r="BG42" i="8"/>
  <c r="CG48" i="1" s="1"/>
  <c r="BC42" i="8"/>
  <c r="CC48" i="1" s="1"/>
  <c r="AY42" i="8"/>
  <c r="BY48" i="1" s="1"/>
  <c r="AU42" i="8"/>
  <c r="BU48" i="1" s="1"/>
  <c r="AQ42" i="8"/>
  <c r="BQ48" i="1" s="1"/>
  <c r="AM42" i="8"/>
  <c r="BM48" i="1" s="1"/>
  <c r="BY41" i="8"/>
  <c r="CY47" i="1" s="1"/>
  <c r="BU41" i="8"/>
  <c r="CU47" i="1" s="1"/>
  <c r="BQ41" i="8"/>
  <c r="CQ47" i="1" s="1"/>
  <c r="BZ48" i="8"/>
  <c r="CZ54" i="1" s="1"/>
  <c r="BV48" i="8"/>
  <c r="CV54" i="1" s="1"/>
  <c r="BR48" i="8"/>
  <c r="CR54" i="1" s="1"/>
  <c r="BN48" i="8"/>
  <c r="CN54" i="1" s="1"/>
  <c r="BJ48" i="8"/>
  <c r="CJ54" i="1" s="1"/>
  <c r="BF48" i="8"/>
  <c r="CF54" i="1" s="1"/>
  <c r="BB48" i="8"/>
  <c r="CB54" i="1" s="1"/>
  <c r="AX48" i="8"/>
  <c r="BX54" i="1" s="1"/>
  <c r="AT48" i="8"/>
  <c r="BT54" i="1" s="1"/>
  <c r="AP48" i="8"/>
  <c r="BP54" i="1" s="1"/>
  <c r="AL48" i="8"/>
  <c r="BX47" i="8"/>
  <c r="CX53" i="1" s="1"/>
  <c r="BT47" i="8"/>
  <c r="CT53" i="1" s="1"/>
  <c r="BP47" i="8"/>
  <c r="CP53" i="1" s="1"/>
  <c r="BL47" i="8"/>
  <c r="CL53" i="1" s="1"/>
  <c r="BH47" i="8"/>
  <c r="CH53" i="1" s="1"/>
  <c r="BD47" i="8"/>
  <c r="CD53" i="1" s="1"/>
  <c r="AZ47" i="8"/>
  <c r="BZ53" i="1" s="1"/>
  <c r="AV47" i="8"/>
  <c r="BV53" i="1" s="1"/>
  <c r="AR47" i="8"/>
  <c r="BR53" i="1" s="1"/>
  <c r="AN47" i="8"/>
  <c r="BN53" i="1" s="1"/>
  <c r="BZ46" i="8"/>
  <c r="CZ52" i="1" s="1"/>
  <c r="BV46" i="8"/>
  <c r="CV52" i="1" s="1"/>
  <c r="BR46" i="8"/>
  <c r="CR52" i="1" s="1"/>
  <c r="BN46" i="8"/>
  <c r="CN52" i="1" s="1"/>
  <c r="BJ46" i="8"/>
  <c r="CJ52" i="1" s="1"/>
  <c r="BF46" i="8"/>
  <c r="CF52" i="1" s="1"/>
  <c r="BB46" i="8"/>
  <c r="CB52" i="1" s="1"/>
  <c r="AX46" i="8"/>
  <c r="BX52" i="1" s="1"/>
  <c r="AT46" i="8"/>
  <c r="BT52" i="1" s="1"/>
  <c r="AP46" i="8"/>
  <c r="BP52" i="1" s="1"/>
  <c r="AL46" i="8"/>
  <c r="BX45" i="8"/>
  <c r="CX51" i="1" s="1"/>
  <c r="BT45" i="8"/>
  <c r="CT51" i="1" s="1"/>
  <c r="BP45" i="8"/>
  <c r="CP51" i="1" s="1"/>
  <c r="BL45" i="8"/>
  <c r="CL51" i="1" s="1"/>
  <c r="BH45" i="8"/>
  <c r="CH51" i="1" s="1"/>
  <c r="BD45" i="8"/>
  <c r="CD51" i="1" s="1"/>
  <c r="AZ45" i="8"/>
  <c r="BZ51" i="1" s="1"/>
  <c r="AV45" i="8"/>
  <c r="BV51" i="1" s="1"/>
  <c r="AR45" i="8"/>
  <c r="BR51" i="1" s="1"/>
  <c r="AN45" i="8"/>
  <c r="BN51" i="1" s="1"/>
  <c r="BZ44" i="8"/>
  <c r="CZ50" i="1" s="1"/>
  <c r="BV44" i="8"/>
  <c r="CV50" i="1" s="1"/>
  <c r="BR44" i="8"/>
  <c r="CR50" i="1" s="1"/>
  <c r="BN44" i="8"/>
  <c r="CN50" i="1" s="1"/>
  <c r="BJ44" i="8"/>
  <c r="CJ50" i="1" s="1"/>
  <c r="BF44" i="8"/>
  <c r="CF50" i="1" s="1"/>
  <c r="BB44" i="8"/>
  <c r="CB50" i="1" s="1"/>
  <c r="AX44" i="8"/>
  <c r="BX50" i="1" s="1"/>
  <c r="AT44" i="8"/>
  <c r="BT50" i="1" s="1"/>
  <c r="AP44" i="8"/>
  <c r="BP50" i="1" s="1"/>
  <c r="AL44" i="8"/>
  <c r="BX43" i="8"/>
  <c r="CX49" i="1" s="1"/>
  <c r="BT43" i="8"/>
  <c r="CT49" i="1" s="1"/>
  <c r="BP43" i="8"/>
  <c r="CP49" i="1" s="1"/>
  <c r="BL43" i="8"/>
  <c r="CL49" i="1" s="1"/>
  <c r="BH43" i="8"/>
  <c r="CH49" i="1" s="1"/>
  <c r="BD43" i="8"/>
  <c r="CD49" i="1" s="1"/>
  <c r="AZ43" i="8"/>
  <c r="BZ49" i="1" s="1"/>
  <c r="AV43" i="8"/>
  <c r="BV49" i="1" s="1"/>
  <c r="AR43" i="8"/>
  <c r="BR49" i="1" s="1"/>
  <c r="AN43" i="8"/>
  <c r="BN49" i="1" s="1"/>
  <c r="BZ42" i="8"/>
  <c r="CZ48" i="1" s="1"/>
  <c r="BV42" i="8"/>
  <c r="CV48" i="1" s="1"/>
  <c r="BR42" i="8"/>
  <c r="CR48" i="1" s="1"/>
  <c r="BN42" i="8"/>
  <c r="CN48" i="1" s="1"/>
  <c r="BJ42" i="8"/>
  <c r="CJ48" i="1" s="1"/>
  <c r="BF42" i="8"/>
  <c r="CF48" i="1" s="1"/>
  <c r="BB42" i="8"/>
  <c r="CB48" i="1" s="1"/>
  <c r="AX42" i="8"/>
  <c r="BX48" i="1" s="1"/>
  <c r="AT42" i="8"/>
  <c r="BT48" i="1" s="1"/>
  <c r="AP42" i="8"/>
  <c r="BP48" i="1" s="1"/>
  <c r="AL42" i="8"/>
  <c r="BX41" i="8"/>
  <c r="CX47" i="1" s="1"/>
  <c r="BT41" i="8"/>
  <c r="CT47" i="1" s="1"/>
  <c r="BP41" i="8"/>
  <c r="CP47" i="1" s="1"/>
  <c r="BL41" i="8"/>
  <c r="CL47" i="1" s="1"/>
  <c r="BH41" i="8"/>
  <c r="CH47" i="1" s="1"/>
  <c r="BD41" i="8"/>
  <c r="CD47" i="1" s="1"/>
  <c r="AZ41" i="8"/>
  <c r="BZ47" i="1" s="1"/>
  <c r="AV41" i="8"/>
  <c r="BV47" i="1" s="1"/>
  <c r="BX48" i="8"/>
  <c r="CX54" i="1" s="1"/>
  <c r="BH48" i="8"/>
  <c r="CH54" i="1" s="1"/>
  <c r="AR48" i="8"/>
  <c r="BR54" i="1" s="1"/>
  <c r="BR47" i="8"/>
  <c r="CR53" i="1" s="1"/>
  <c r="BB47" i="8"/>
  <c r="CB53" i="1" s="1"/>
  <c r="AL47" i="8"/>
  <c r="BL46" i="8"/>
  <c r="CL52" i="1" s="1"/>
  <c r="AV46" i="8"/>
  <c r="BV52" i="1" s="1"/>
  <c r="BV45" i="8"/>
  <c r="CV51" i="1" s="1"/>
  <c r="BF45" i="8"/>
  <c r="CF51" i="1" s="1"/>
  <c r="AP45" i="8"/>
  <c r="BP51" i="1" s="1"/>
  <c r="BP44" i="8"/>
  <c r="CP50" i="1" s="1"/>
  <c r="AZ44" i="8"/>
  <c r="BZ50" i="1" s="1"/>
  <c r="BZ43" i="8"/>
  <c r="CZ49" i="1" s="1"/>
  <c r="BJ43" i="8"/>
  <c r="CJ49" i="1" s="1"/>
  <c r="AT43" i="8"/>
  <c r="BT49" i="1" s="1"/>
  <c r="BT42" i="8"/>
  <c r="CT48" i="1" s="1"/>
  <c r="BD42" i="8"/>
  <c r="CD48" i="1" s="1"/>
  <c r="AN42" i="8"/>
  <c r="BN48" i="1" s="1"/>
  <c r="BN41" i="8"/>
  <c r="CN47" i="1" s="1"/>
  <c r="BF41" i="8"/>
  <c r="CF47" i="1" s="1"/>
  <c r="BA41" i="8"/>
  <c r="CA47" i="1" s="1"/>
  <c r="AU41" i="8"/>
  <c r="BU47" i="1" s="1"/>
  <c r="AQ41" i="8"/>
  <c r="BQ47" i="1" s="1"/>
  <c r="AM41" i="8"/>
  <c r="BM47" i="1" s="1"/>
  <c r="BY40" i="8"/>
  <c r="CY46" i="1" s="1"/>
  <c r="BU40" i="8"/>
  <c r="CU46" i="1" s="1"/>
  <c r="BQ40" i="8"/>
  <c r="CQ46" i="1" s="1"/>
  <c r="BM40" i="8"/>
  <c r="CM46" i="1" s="1"/>
  <c r="BI40" i="8"/>
  <c r="CI46" i="1" s="1"/>
  <c r="BE40" i="8"/>
  <c r="CE46" i="1" s="1"/>
  <c r="BA40" i="8"/>
  <c r="CA46" i="1" s="1"/>
  <c r="AW40" i="8"/>
  <c r="BW46" i="1" s="1"/>
  <c r="AS40" i="8"/>
  <c r="BS46" i="1" s="1"/>
  <c r="AO40" i="8"/>
  <c r="BO46" i="1" s="1"/>
  <c r="CA39" i="8"/>
  <c r="DA45" i="1" s="1"/>
  <c r="BW39" i="8"/>
  <c r="CW45" i="1" s="1"/>
  <c r="BS39" i="8"/>
  <c r="CS45" i="1" s="1"/>
  <c r="BO39" i="8"/>
  <c r="CO45" i="1" s="1"/>
  <c r="BK39" i="8"/>
  <c r="CK45" i="1" s="1"/>
  <c r="BG39" i="8"/>
  <c r="CG45" i="1" s="1"/>
  <c r="BC39" i="8"/>
  <c r="CC45" i="1" s="1"/>
  <c r="AY39" i="8"/>
  <c r="BY45" i="1" s="1"/>
  <c r="AU39" i="8"/>
  <c r="BU45" i="1" s="1"/>
  <c r="AQ39" i="8"/>
  <c r="BQ45" i="1" s="1"/>
  <c r="AM39" i="8"/>
  <c r="BM45" i="1" s="1"/>
  <c r="BY38" i="8"/>
  <c r="CY44" i="1" s="1"/>
  <c r="BU38" i="8"/>
  <c r="CU44" i="1" s="1"/>
  <c r="BQ38" i="8"/>
  <c r="CQ44" i="1" s="1"/>
  <c r="BM38" i="8"/>
  <c r="CM44" i="1" s="1"/>
  <c r="BI38" i="8"/>
  <c r="CI44" i="1" s="1"/>
  <c r="BE38" i="8"/>
  <c r="CE44" i="1" s="1"/>
  <c r="BA38" i="8"/>
  <c r="CA44" i="1" s="1"/>
  <c r="AW38" i="8"/>
  <c r="BW44" i="1" s="1"/>
  <c r="AS38" i="8"/>
  <c r="BS44" i="1" s="1"/>
  <c r="AO38" i="8"/>
  <c r="BO44" i="1" s="1"/>
  <c r="CA37" i="8"/>
  <c r="DA43" i="1" s="1"/>
  <c r="BW37" i="8"/>
  <c r="CW43" i="1" s="1"/>
  <c r="BS37" i="8"/>
  <c r="CS43" i="1" s="1"/>
  <c r="BO37" i="8"/>
  <c r="CO43" i="1" s="1"/>
  <c r="BK37" i="8"/>
  <c r="CK43" i="1" s="1"/>
  <c r="BG37" i="8"/>
  <c r="CG43" i="1" s="1"/>
  <c r="BC37" i="8"/>
  <c r="CC43" i="1" s="1"/>
  <c r="AY37" i="8"/>
  <c r="BY43" i="1" s="1"/>
  <c r="AU37" i="8"/>
  <c r="BU43" i="1" s="1"/>
  <c r="AQ37" i="8"/>
  <c r="BQ43" i="1" s="1"/>
  <c r="AM37" i="8"/>
  <c r="BM43" i="1" s="1"/>
  <c r="BY36" i="8"/>
  <c r="CY42" i="1" s="1"/>
  <c r="BU36" i="8"/>
  <c r="CU42" i="1" s="1"/>
  <c r="BQ36" i="8"/>
  <c r="CQ42" i="1" s="1"/>
  <c r="BM36" i="8"/>
  <c r="CM42" i="1" s="1"/>
  <c r="BI36" i="8"/>
  <c r="CI42" i="1" s="1"/>
  <c r="BE36" i="8"/>
  <c r="CE42" i="1" s="1"/>
  <c r="BA36" i="8"/>
  <c r="CA42" i="1" s="1"/>
  <c r="AW36" i="8"/>
  <c r="BW42" i="1" s="1"/>
  <c r="AS36" i="8"/>
  <c r="BS42" i="1" s="1"/>
  <c r="AO36" i="8"/>
  <c r="BO42" i="1" s="1"/>
  <c r="CA35" i="8"/>
  <c r="DA41" i="1" s="1"/>
  <c r="BW35" i="8"/>
  <c r="CW41" i="1" s="1"/>
  <c r="BS35" i="8"/>
  <c r="CS41" i="1" s="1"/>
  <c r="BT48" i="8"/>
  <c r="CT54" i="1" s="1"/>
  <c r="BD48" i="8"/>
  <c r="CD54" i="1" s="1"/>
  <c r="AN48" i="8"/>
  <c r="BN54" i="1" s="1"/>
  <c r="BN47" i="8"/>
  <c r="CN53" i="1" s="1"/>
  <c r="AX47" i="8"/>
  <c r="BX53" i="1" s="1"/>
  <c r="BX46" i="8"/>
  <c r="CX52" i="1" s="1"/>
  <c r="BH46" i="8"/>
  <c r="CH52" i="1" s="1"/>
  <c r="AR46" i="8"/>
  <c r="BR52" i="1" s="1"/>
  <c r="BR45" i="8"/>
  <c r="CR51" i="1" s="1"/>
  <c r="BB45" i="8"/>
  <c r="CB51" i="1" s="1"/>
  <c r="AL45" i="8"/>
  <c r="BL44" i="8"/>
  <c r="CL50" i="1" s="1"/>
  <c r="AV44" i="8"/>
  <c r="BV50" i="1" s="1"/>
  <c r="BV43" i="8"/>
  <c r="CV49" i="1" s="1"/>
  <c r="BF43" i="8"/>
  <c r="CF49" i="1" s="1"/>
  <c r="AP43" i="8"/>
  <c r="BP49" i="1" s="1"/>
  <c r="BP42" i="8"/>
  <c r="CP48" i="1" s="1"/>
  <c r="AZ42" i="8"/>
  <c r="BZ48" i="1" s="1"/>
  <c r="BZ41" i="8"/>
  <c r="CZ47" i="1" s="1"/>
  <c r="BM41" i="8"/>
  <c r="CM47" i="1" s="1"/>
  <c r="BE41" i="8"/>
  <c r="CE47" i="1" s="1"/>
  <c r="AY41" i="8"/>
  <c r="BY47" i="1" s="1"/>
  <c r="AT41" i="8"/>
  <c r="BT47" i="1" s="1"/>
  <c r="AP41" i="8"/>
  <c r="BP47" i="1" s="1"/>
  <c r="AL41" i="8"/>
  <c r="BX40" i="8"/>
  <c r="CX46" i="1" s="1"/>
  <c r="BT40" i="8"/>
  <c r="CT46" i="1" s="1"/>
  <c r="BP40" i="8"/>
  <c r="CP46" i="1" s="1"/>
  <c r="BL40" i="8"/>
  <c r="CL46" i="1" s="1"/>
  <c r="BH40" i="8"/>
  <c r="CH46" i="1" s="1"/>
  <c r="BD40" i="8"/>
  <c r="CD46" i="1" s="1"/>
  <c r="AZ40" i="8"/>
  <c r="BZ46" i="1" s="1"/>
  <c r="AV40" i="8"/>
  <c r="BV46" i="1" s="1"/>
  <c r="AR40" i="8"/>
  <c r="BR46" i="1" s="1"/>
  <c r="AN40" i="8"/>
  <c r="BN46" i="1" s="1"/>
  <c r="BZ39" i="8"/>
  <c r="CZ45" i="1" s="1"/>
  <c r="BV39" i="8"/>
  <c r="CV45" i="1" s="1"/>
  <c r="BR39" i="8"/>
  <c r="CR45" i="1" s="1"/>
  <c r="BN39" i="8"/>
  <c r="CN45" i="1" s="1"/>
  <c r="BJ39" i="8"/>
  <c r="CJ45" i="1" s="1"/>
  <c r="BF39" i="8"/>
  <c r="CF45" i="1" s="1"/>
  <c r="BB39" i="8"/>
  <c r="CB45" i="1" s="1"/>
  <c r="AX39" i="8"/>
  <c r="BX45" i="1" s="1"/>
  <c r="AT39" i="8"/>
  <c r="BT45" i="1" s="1"/>
  <c r="AP39" i="8"/>
  <c r="BP45" i="1" s="1"/>
  <c r="AL39" i="8"/>
  <c r="BX38" i="8"/>
  <c r="CX44" i="1" s="1"/>
  <c r="BT38" i="8"/>
  <c r="CT44" i="1" s="1"/>
  <c r="BP38" i="8"/>
  <c r="CP44" i="1" s="1"/>
  <c r="BL38" i="8"/>
  <c r="CL44" i="1" s="1"/>
  <c r="BH38" i="8"/>
  <c r="CH44" i="1" s="1"/>
  <c r="BD38" i="8"/>
  <c r="CD44" i="1" s="1"/>
  <c r="AZ38" i="8"/>
  <c r="BZ44" i="1" s="1"/>
  <c r="AV38" i="8"/>
  <c r="BV44" i="1" s="1"/>
  <c r="AR38" i="8"/>
  <c r="BR44" i="1" s="1"/>
  <c r="AN38" i="8"/>
  <c r="BN44" i="1" s="1"/>
  <c r="BZ37" i="8"/>
  <c r="CZ43" i="1" s="1"/>
  <c r="BV37" i="8"/>
  <c r="CV43" i="1" s="1"/>
  <c r="BR37" i="8"/>
  <c r="CR43" i="1" s="1"/>
  <c r="BN37" i="8"/>
  <c r="CN43" i="1" s="1"/>
  <c r="BJ37" i="8"/>
  <c r="CJ43" i="1" s="1"/>
  <c r="BF37" i="8"/>
  <c r="CF43" i="1" s="1"/>
  <c r="BB37" i="8"/>
  <c r="CB43" i="1" s="1"/>
  <c r="AX37" i="8"/>
  <c r="BX43" i="1" s="1"/>
  <c r="AT37" i="8"/>
  <c r="BT43" i="1" s="1"/>
  <c r="AP37" i="8"/>
  <c r="BP43" i="1" s="1"/>
  <c r="AL37" i="8"/>
  <c r="BX36" i="8"/>
  <c r="CX42" i="1" s="1"/>
  <c r="BT36" i="8"/>
  <c r="CT42" i="1" s="1"/>
  <c r="BP36" i="8"/>
  <c r="CP42" i="1" s="1"/>
  <c r="BL36" i="8"/>
  <c r="CL42" i="1" s="1"/>
  <c r="BH36" i="8"/>
  <c r="CH42" i="1" s="1"/>
  <c r="BD36" i="8"/>
  <c r="CD42" i="1" s="1"/>
  <c r="AZ36" i="8"/>
  <c r="BZ42" i="1" s="1"/>
  <c r="AV36" i="8"/>
  <c r="BV42" i="1" s="1"/>
  <c r="AR36" i="8"/>
  <c r="BR42" i="1" s="1"/>
  <c r="AN36" i="8"/>
  <c r="BN42" i="1" s="1"/>
  <c r="BZ35" i="8"/>
  <c r="CZ41" i="1" s="1"/>
  <c r="BV35" i="8"/>
  <c r="CV41" i="1" s="1"/>
  <c r="BR35" i="8"/>
  <c r="CR41" i="1" s="1"/>
  <c r="BN35" i="8"/>
  <c r="CN41" i="1" s="1"/>
  <c r="BJ35" i="8"/>
  <c r="CJ41" i="1" s="1"/>
  <c r="BF35" i="8"/>
  <c r="CF41" i="1" s="1"/>
  <c r="BB35" i="8"/>
  <c r="CB41" i="1" s="1"/>
  <c r="BP48" i="8"/>
  <c r="CP54" i="1" s="1"/>
  <c r="AZ48" i="8"/>
  <c r="BZ54" i="1" s="1"/>
  <c r="BZ47" i="8"/>
  <c r="CZ53" i="1" s="1"/>
  <c r="BJ47" i="8"/>
  <c r="CJ53" i="1" s="1"/>
  <c r="AT47" i="8"/>
  <c r="BT53" i="1" s="1"/>
  <c r="BT46" i="8"/>
  <c r="CT52" i="1" s="1"/>
  <c r="BD46" i="8"/>
  <c r="CD52" i="1" s="1"/>
  <c r="AN46" i="8"/>
  <c r="BN52" i="1" s="1"/>
  <c r="BN45" i="8"/>
  <c r="CN51" i="1" s="1"/>
  <c r="AX45" i="8"/>
  <c r="BX51" i="1" s="1"/>
  <c r="BX44" i="8"/>
  <c r="CX50" i="1" s="1"/>
  <c r="BH44" i="8"/>
  <c r="CH50" i="1" s="1"/>
  <c r="AR44" i="8"/>
  <c r="BR50" i="1" s="1"/>
  <c r="BR43" i="8"/>
  <c r="CR49" i="1" s="1"/>
  <c r="BB43" i="8"/>
  <c r="CB49" i="1" s="1"/>
  <c r="AL43" i="8"/>
  <c r="BL42" i="8"/>
  <c r="CL48" i="1" s="1"/>
  <c r="AV42" i="8"/>
  <c r="BV48" i="1" s="1"/>
  <c r="BV41" i="8"/>
  <c r="CV47" i="1" s="1"/>
  <c r="BJ41" i="8"/>
  <c r="CJ47" i="1" s="1"/>
  <c r="BC41" i="8"/>
  <c r="CC47" i="1" s="1"/>
  <c r="AX41" i="8"/>
  <c r="BX47" i="1" s="1"/>
  <c r="AS41" i="8"/>
  <c r="BS47" i="1" s="1"/>
  <c r="AO41" i="8"/>
  <c r="BO47" i="1" s="1"/>
  <c r="BL48" i="8"/>
  <c r="CL54" i="1" s="1"/>
  <c r="AV48" i="8"/>
  <c r="BV54" i="1" s="1"/>
  <c r="BV47" i="8"/>
  <c r="CV53" i="1" s="1"/>
  <c r="BF47" i="8"/>
  <c r="CF53" i="1" s="1"/>
  <c r="AP47" i="8"/>
  <c r="BP53" i="1" s="1"/>
  <c r="BP46" i="8"/>
  <c r="CP52" i="1" s="1"/>
  <c r="AZ46" i="8"/>
  <c r="BZ52" i="1" s="1"/>
  <c r="BZ45" i="8"/>
  <c r="CZ51" i="1" s="1"/>
  <c r="BJ45" i="8"/>
  <c r="CJ51" i="1" s="1"/>
  <c r="AT45" i="8"/>
  <c r="BT51" i="1" s="1"/>
  <c r="BT44" i="8"/>
  <c r="CT50" i="1" s="1"/>
  <c r="BD44" i="8"/>
  <c r="CD50" i="1" s="1"/>
  <c r="AN44" i="8"/>
  <c r="BN50" i="1" s="1"/>
  <c r="BN43" i="8"/>
  <c r="CN49" i="1" s="1"/>
  <c r="AX43" i="8"/>
  <c r="BX49" i="1" s="1"/>
  <c r="BX42" i="8"/>
  <c r="CX48" i="1" s="1"/>
  <c r="BH42" i="8"/>
  <c r="CH48" i="1" s="1"/>
  <c r="AR42" i="8"/>
  <c r="BR48" i="1" s="1"/>
  <c r="BR41" i="8"/>
  <c r="CR47" i="1" s="1"/>
  <c r="BI41" i="8"/>
  <c r="CI47" i="1" s="1"/>
  <c r="BB41" i="8"/>
  <c r="CB47" i="1" s="1"/>
  <c r="AW41" i="8"/>
  <c r="BW47" i="1" s="1"/>
  <c r="AR41" i="8"/>
  <c r="BR47" i="1" s="1"/>
  <c r="AN41" i="8"/>
  <c r="BN47" i="1" s="1"/>
  <c r="BZ40" i="8"/>
  <c r="CZ46" i="1" s="1"/>
  <c r="BV40" i="8"/>
  <c r="CV46" i="1" s="1"/>
  <c r="BR40" i="8"/>
  <c r="CR46" i="1" s="1"/>
  <c r="BN40" i="8"/>
  <c r="CN46" i="1" s="1"/>
  <c r="BJ40" i="8"/>
  <c r="CJ46" i="1" s="1"/>
  <c r="BF40" i="8"/>
  <c r="CF46" i="1" s="1"/>
  <c r="BB40" i="8"/>
  <c r="CB46" i="1" s="1"/>
  <c r="AX40" i="8"/>
  <c r="BX46" i="1" s="1"/>
  <c r="AT40" i="8"/>
  <c r="BT46" i="1" s="1"/>
  <c r="AP40" i="8"/>
  <c r="BP46" i="1" s="1"/>
  <c r="AL40" i="8"/>
  <c r="BX39" i="8"/>
  <c r="CX45" i="1" s="1"/>
  <c r="BT39" i="8"/>
  <c r="CT45" i="1" s="1"/>
  <c r="BP39" i="8"/>
  <c r="CP45" i="1" s="1"/>
  <c r="BL39" i="8"/>
  <c r="CL45" i="1" s="1"/>
  <c r="BH39" i="8"/>
  <c r="CH45" i="1" s="1"/>
  <c r="BD39" i="8"/>
  <c r="CD45" i="1" s="1"/>
  <c r="AZ39" i="8"/>
  <c r="BZ45" i="1" s="1"/>
  <c r="AV39" i="8"/>
  <c r="BV45" i="1" s="1"/>
  <c r="AR39" i="8"/>
  <c r="BR45" i="1" s="1"/>
  <c r="AN39" i="8"/>
  <c r="BN45" i="1" s="1"/>
  <c r="BZ38" i="8"/>
  <c r="CZ44" i="1" s="1"/>
  <c r="BV38" i="8"/>
  <c r="CV44" i="1" s="1"/>
  <c r="BR38" i="8"/>
  <c r="CR44" i="1" s="1"/>
  <c r="BN38" i="8"/>
  <c r="CN44" i="1" s="1"/>
  <c r="BJ38" i="8"/>
  <c r="CJ44" i="1" s="1"/>
  <c r="BF38" i="8"/>
  <c r="CF44" i="1" s="1"/>
  <c r="BB38" i="8"/>
  <c r="CB44" i="1" s="1"/>
  <c r="AX38" i="8"/>
  <c r="BX44" i="1" s="1"/>
  <c r="AT38" i="8"/>
  <c r="BT44" i="1" s="1"/>
  <c r="AP38" i="8"/>
  <c r="BP44" i="1" s="1"/>
  <c r="AL38" i="8"/>
  <c r="BX37" i="8"/>
  <c r="CX43" i="1" s="1"/>
  <c r="BT37" i="8"/>
  <c r="CT43" i="1" s="1"/>
  <c r="BP37" i="8"/>
  <c r="CP43" i="1" s="1"/>
  <c r="BL37" i="8"/>
  <c r="CL43" i="1" s="1"/>
  <c r="BH37" i="8"/>
  <c r="CH43" i="1" s="1"/>
  <c r="BD37" i="8"/>
  <c r="CD43" i="1" s="1"/>
  <c r="AZ37" i="8"/>
  <c r="BZ43" i="1" s="1"/>
  <c r="AV37" i="8"/>
  <c r="BV43" i="1" s="1"/>
  <c r="AR37" i="8"/>
  <c r="BR43" i="1" s="1"/>
  <c r="AN37" i="8"/>
  <c r="BN43" i="1" s="1"/>
  <c r="BZ36" i="8"/>
  <c r="CZ42" i="1" s="1"/>
  <c r="BV36" i="8"/>
  <c r="CV42" i="1" s="1"/>
  <c r="BR36" i="8"/>
  <c r="CR42" i="1" s="1"/>
  <c r="BN36" i="8"/>
  <c r="CN42" i="1" s="1"/>
  <c r="BJ36" i="8"/>
  <c r="CJ42" i="1" s="1"/>
  <c r="BF36" i="8"/>
  <c r="CF42" i="1" s="1"/>
  <c r="BB36" i="8"/>
  <c r="CB42" i="1" s="1"/>
  <c r="AX36" i="8"/>
  <c r="BX42" i="1" s="1"/>
  <c r="AT36" i="8"/>
  <c r="BT42" i="1" s="1"/>
  <c r="AP36" i="8"/>
  <c r="BP42" i="1" s="1"/>
  <c r="AL36" i="8"/>
  <c r="BX35" i="8"/>
  <c r="CX41" i="1" s="1"/>
  <c r="BT35" i="8"/>
  <c r="CT41" i="1" s="1"/>
  <c r="CA40" i="8"/>
  <c r="DA46" i="1" s="1"/>
  <c r="BK40" i="8"/>
  <c r="CK46" i="1" s="1"/>
  <c r="AU40" i="8"/>
  <c r="BU46" i="1" s="1"/>
  <c r="BU39" i="8"/>
  <c r="CU45" i="1" s="1"/>
  <c r="BE39" i="8"/>
  <c r="CE45" i="1" s="1"/>
  <c r="AO39" i="8"/>
  <c r="BO45" i="1" s="1"/>
  <c r="BO38" i="8"/>
  <c r="CO44" i="1" s="1"/>
  <c r="AY38" i="8"/>
  <c r="BY44" i="1" s="1"/>
  <c r="BY37" i="8"/>
  <c r="CY43" i="1" s="1"/>
  <c r="BI37" i="8"/>
  <c r="CI43" i="1" s="1"/>
  <c r="AS37" i="8"/>
  <c r="BS43" i="1" s="1"/>
  <c r="BS36" i="8"/>
  <c r="CS42" i="1" s="1"/>
  <c r="BC36" i="8"/>
  <c r="CC42" i="1" s="1"/>
  <c r="AM36" i="8"/>
  <c r="BM42" i="1" s="1"/>
  <c r="BP35" i="8"/>
  <c r="CP41" i="1" s="1"/>
  <c r="BK35" i="8"/>
  <c r="CK41" i="1" s="1"/>
  <c r="BE35" i="8"/>
  <c r="CE41" i="1" s="1"/>
  <c r="AZ35" i="8"/>
  <c r="BZ41" i="1" s="1"/>
  <c r="AV35" i="8"/>
  <c r="BV41" i="1" s="1"/>
  <c r="AR35" i="8"/>
  <c r="BR41" i="1" s="1"/>
  <c r="AN35" i="8"/>
  <c r="BN41" i="1" s="1"/>
  <c r="BZ34" i="8"/>
  <c r="CZ40" i="1" s="1"/>
  <c r="BV34" i="8"/>
  <c r="CV40" i="1" s="1"/>
  <c r="BR34" i="8"/>
  <c r="CR40" i="1" s="1"/>
  <c r="BN34" i="8"/>
  <c r="CN40" i="1" s="1"/>
  <c r="BJ34" i="8"/>
  <c r="CJ40" i="1" s="1"/>
  <c r="BF34" i="8"/>
  <c r="CF40" i="1" s="1"/>
  <c r="BB34" i="8"/>
  <c r="CB40" i="1" s="1"/>
  <c r="AX34" i="8"/>
  <c r="BX40" i="1" s="1"/>
  <c r="AT34" i="8"/>
  <c r="BT40" i="1" s="1"/>
  <c r="AP34" i="8"/>
  <c r="BP40" i="1" s="1"/>
  <c r="AL34" i="8"/>
  <c r="BX33" i="8"/>
  <c r="CX39" i="1" s="1"/>
  <c r="BT33" i="8"/>
  <c r="CT39" i="1" s="1"/>
  <c r="BP33" i="8"/>
  <c r="CP39" i="1" s="1"/>
  <c r="BL33" i="8"/>
  <c r="CL39" i="1" s="1"/>
  <c r="BH33" i="8"/>
  <c r="CH39" i="1" s="1"/>
  <c r="BD33" i="8"/>
  <c r="CD39" i="1" s="1"/>
  <c r="AZ33" i="8"/>
  <c r="BZ39" i="1" s="1"/>
  <c r="AV33" i="8"/>
  <c r="BV39" i="1" s="1"/>
  <c r="AR33" i="8"/>
  <c r="BR39" i="1" s="1"/>
  <c r="AN33" i="8"/>
  <c r="BN39" i="1" s="1"/>
  <c r="BZ32" i="8"/>
  <c r="CZ38" i="1" s="1"/>
  <c r="BV32" i="8"/>
  <c r="CV38" i="1" s="1"/>
  <c r="BR32" i="8"/>
  <c r="CR38" i="1" s="1"/>
  <c r="BN32" i="8"/>
  <c r="CN38" i="1" s="1"/>
  <c r="BJ32" i="8"/>
  <c r="CJ38" i="1" s="1"/>
  <c r="BF32" i="8"/>
  <c r="CF38" i="1" s="1"/>
  <c r="BB32" i="8"/>
  <c r="CB38" i="1" s="1"/>
  <c r="AX32" i="8"/>
  <c r="BX38" i="1" s="1"/>
  <c r="AT32" i="8"/>
  <c r="BT38" i="1" s="1"/>
  <c r="AP32" i="8"/>
  <c r="BP38" i="1" s="1"/>
  <c r="AL32" i="8"/>
  <c r="BL38" i="1" s="1"/>
  <c r="BX31" i="8"/>
  <c r="CX37" i="1" s="1"/>
  <c r="BT31" i="8"/>
  <c r="CT37" i="1" s="1"/>
  <c r="BP31" i="8"/>
  <c r="CP37" i="1" s="1"/>
  <c r="BL31" i="8"/>
  <c r="CL37" i="1" s="1"/>
  <c r="BH31" i="8"/>
  <c r="CH37" i="1" s="1"/>
  <c r="BD31" i="8"/>
  <c r="CD37" i="1" s="1"/>
  <c r="AZ31" i="8"/>
  <c r="BZ37" i="1" s="1"/>
  <c r="AV31" i="8"/>
  <c r="BV37" i="1" s="1"/>
  <c r="AR31" i="8"/>
  <c r="BR37" i="1" s="1"/>
  <c r="AN31" i="8"/>
  <c r="BN37" i="1" s="1"/>
  <c r="BZ30" i="8"/>
  <c r="CZ36" i="1" s="1"/>
  <c r="BV30" i="8"/>
  <c r="CV36" i="1" s="1"/>
  <c r="BR30" i="8"/>
  <c r="CR36" i="1" s="1"/>
  <c r="BN30" i="8"/>
  <c r="CN36" i="1" s="1"/>
  <c r="BJ30" i="8"/>
  <c r="CJ36" i="1" s="1"/>
  <c r="BF30" i="8"/>
  <c r="CF36" i="1" s="1"/>
  <c r="BB30" i="8"/>
  <c r="CB36" i="1" s="1"/>
  <c r="AX30" i="8"/>
  <c r="BX36" i="1" s="1"/>
  <c r="AT30" i="8"/>
  <c r="BT36" i="1" s="1"/>
  <c r="AP30" i="8"/>
  <c r="BP36" i="1" s="1"/>
  <c r="AL30" i="8"/>
  <c r="BL36" i="1" s="1"/>
  <c r="BX29" i="8"/>
  <c r="CX35" i="1" s="1"/>
  <c r="BT29" i="8"/>
  <c r="CT35" i="1" s="1"/>
  <c r="BP29" i="8"/>
  <c r="CP35" i="1" s="1"/>
  <c r="BL29" i="8"/>
  <c r="CL35" i="1" s="1"/>
  <c r="BH29" i="8"/>
  <c r="CH35" i="1" s="1"/>
  <c r="BD29" i="8"/>
  <c r="CD35" i="1" s="1"/>
  <c r="AZ29" i="8"/>
  <c r="BZ35" i="1" s="1"/>
  <c r="AV29" i="8"/>
  <c r="BV35" i="1" s="1"/>
  <c r="AR29" i="8"/>
  <c r="BR35" i="1" s="1"/>
  <c r="AN29" i="8"/>
  <c r="BN35" i="1" s="1"/>
  <c r="BZ28" i="8"/>
  <c r="CZ34" i="1" s="1"/>
  <c r="BW40" i="8"/>
  <c r="CW46" i="1" s="1"/>
  <c r="BG40" i="8"/>
  <c r="CG46" i="1" s="1"/>
  <c r="AQ40" i="8"/>
  <c r="BQ46" i="1" s="1"/>
  <c r="BQ39" i="8"/>
  <c r="CQ45" i="1" s="1"/>
  <c r="BA39" i="8"/>
  <c r="CA45" i="1" s="1"/>
  <c r="CA38" i="8"/>
  <c r="DA44" i="1" s="1"/>
  <c r="BK38" i="8"/>
  <c r="CK44" i="1" s="1"/>
  <c r="AU38" i="8"/>
  <c r="BU44" i="1" s="1"/>
  <c r="BU37" i="8"/>
  <c r="CU43" i="1" s="1"/>
  <c r="BE37" i="8"/>
  <c r="CE43" i="1" s="1"/>
  <c r="AO37" i="8"/>
  <c r="BO43" i="1" s="1"/>
  <c r="BO36" i="8"/>
  <c r="CO42" i="1" s="1"/>
  <c r="AY36" i="8"/>
  <c r="BY42" i="1" s="1"/>
  <c r="BY35" i="8"/>
  <c r="CY41" i="1" s="1"/>
  <c r="BO35" i="8"/>
  <c r="CO41" i="1" s="1"/>
  <c r="BI35" i="8"/>
  <c r="CI41" i="1" s="1"/>
  <c r="BD35" i="8"/>
  <c r="CD41" i="1" s="1"/>
  <c r="AY35" i="8"/>
  <c r="BY41" i="1" s="1"/>
  <c r="AU35" i="8"/>
  <c r="BU41" i="1" s="1"/>
  <c r="AQ35" i="8"/>
  <c r="BQ41" i="1" s="1"/>
  <c r="AM35" i="8"/>
  <c r="BM41" i="1" s="1"/>
  <c r="BY34" i="8"/>
  <c r="CY40" i="1" s="1"/>
  <c r="BU34" i="8"/>
  <c r="CU40" i="1" s="1"/>
  <c r="BQ34" i="8"/>
  <c r="CQ40" i="1" s="1"/>
  <c r="BM34" i="8"/>
  <c r="CM40" i="1" s="1"/>
  <c r="BI34" i="8"/>
  <c r="CI40" i="1" s="1"/>
  <c r="BE34" i="8"/>
  <c r="CE40" i="1" s="1"/>
  <c r="BA34" i="8"/>
  <c r="CA40" i="1" s="1"/>
  <c r="AW34" i="8"/>
  <c r="BW40" i="1" s="1"/>
  <c r="AS34" i="8"/>
  <c r="BS40" i="1" s="1"/>
  <c r="AO34" i="8"/>
  <c r="BO40" i="1" s="1"/>
  <c r="CA33" i="8"/>
  <c r="DA39" i="1" s="1"/>
  <c r="BW33" i="8"/>
  <c r="CW39" i="1" s="1"/>
  <c r="BS33" i="8"/>
  <c r="CS39" i="1" s="1"/>
  <c r="BO33" i="8"/>
  <c r="CO39" i="1" s="1"/>
  <c r="BK33" i="8"/>
  <c r="CK39" i="1" s="1"/>
  <c r="BG33" i="8"/>
  <c r="CG39" i="1" s="1"/>
  <c r="BC33" i="8"/>
  <c r="CC39" i="1" s="1"/>
  <c r="AY33" i="8"/>
  <c r="BY39" i="1" s="1"/>
  <c r="AU33" i="8"/>
  <c r="BU39" i="1" s="1"/>
  <c r="AQ33" i="8"/>
  <c r="BQ39" i="1" s="1"/>
  <c r="AM33" i="8"/>
  <c r="BM39" i="1" s="1"/>
  <c r="BY32" i="8"/>
  <c r="CY38" i="1" s="1"/>
  <c r="BU32" i="8"/>
  <c r="CU38" i="1" s="1"/>
  <c r="BQ32" i="8"/>
  <c r="CQ38" i="1" s="1"/>
  <c r="BM32" i="8"/>
  <c r="CM38" i="1" s="1"/>
  <c r="BI32" i="8"/>
  <c r="CI38" i="1" s="1"/>
  <c r="BE32" i="8"/>
  <c r="CE38" i="1" s="1"/>
  <c r="BA32" i="8"/>
  <c r="CA38" i="1" s="1"/>
  <c r="AW32" i="8"/>
  <c r="BW38" i="1" s="1"/>
  <c r="AS32" i="8"/>
  <c r="BS38" i="1" s="1"/>
  <c r="AO32" i="8"/>
  <c r="BO38" i="1" s="1"/>
  <c r="CA31" i="8"/>
  <c r="DA37" i="1" s="1"/>
  <c r="BW31" i="8"/>
  <c r="CW37" i="1" s="1"/>
  <c r="BS31" i="8"/>
  <c r="CS37" i="1" s="1"/>
  <c r="BO31" i="8"/>
  <c r="CO37" i="1" s="1"/>
  <c r="BK31" i="8"/>
  <c r="CK37" i="1" s="1"/>
  <c r="BG31" i="8"/>
  <c r="CG37" i="1" s="1"/>
  <c r="BC31" i="8"/>
  <c r="CC37" i="1" s="1"/>
  <c r="AY31" i="8"/>
  <c r="BY37" i="1" s="1"/>
  <c r="AU31" i="8"/>
  <c r="BU37" i="1" s="1"/>
  <c r="AQ31" i="8"/>
  <c r="BQ37" i="1" s="1"/>
  <c r="AM31" i="8"/>
  <c r="BM37" i="1" s="1"/>
  <c r="BY30" i="8"/>
  <c r="CY36" i="1" s="1"/>
  <c r="BU30" i="8"/>
  <c r="CU36" i="1" s="1"/>
  <c r="BQ30" i="8"/>
  <c r="CQ36" i="1" s="1"/>
  <c r="BM30" i="8"/>
  <c r="CM36" i="1" s="1"/>
  <c r="BI30" i="8"/>
  <c r="CI36" i="1" s="1"/>
  <c r="BE30" i="8"/>
  <c r="CE36" i="1" s="1"/>
  <c r="BA30" i="8"/>
  <c r="CA36" i="1" s="1"/>
  <c r="AW30" i="8"/>
  <c r="BW36" i="1" s="1"/>
  <c r="AS30" i="8"/>
  <c r="BS36" i="1" s="1"/>
  <c r="AO30" i="8"/>
  <c r="BO36" i="1" s="1"/>
  <c r="CA29" i="8"/>
  <c r="DA35" i="1" s="1"/>
  <c r="BW29" i="8"/>
  <c r="CW35" i="1" s="1"/>
  <c r="BS29" i="8"/>
  <c r="CS35" i="1" s="1"/>
  <c r="BO29" i="8"/>
  <c r="CO35" i="1" s="1"/>
  <c r="BO40" i="8"/>
  <c r="CO46" i="1" s="1"/>
  <c r="AY40" i="8"/>
  <c r="BY46" i="1" s="1"/>
  <c r="BY39" i="8"/>
  <c r="CY45" i="1" s="1"/>
  <c r="BI39" i="8"/>
  <c r="CI45" i="1" s="1"/>
  <c r="AS39" i="8"/>
  <c r="BS45" i="1" s="1"/>
  <c r="BS38" i="8"/>
  <c r="CS44" i="1" s="1"/>
  <c r="BC38" i="8"/>
  <c r="CC44" i="1" s="1"/>
  <c r="AM38" i="8"/>
  <c r="BM44" i="1" s="1"/>
  <c r="BM37" i="8"/>
  <c r="CM43" i="1" s="1"/>
  <c r="AW37" i="8"/>
  <c r="BW43" i="1" s="1"/>
  <c r="BW36" i="8"/>
  <c r="CW42" i="1" s="1"/>
  <c r="BG36" i="8"/>
  <c r="CG42" i="1" s="1"/>
  <c r="AQ36" i="8"/>
  <c r="BQ42" i="1" s="1"/>
  <c r="BQ35" i="8"/>
  <c r="CQ41" i="1" s="1"/>
  <c r="BL35" i="8"/>
  <c r="CL41" i="1" s="1"/>
  <c r="BG35" i="8"/>
  <c r="CG41" i="1" s="1"/>
  <c r="BA35" i="8"/>
  <c r="CA41" i="1" s="1"/>
  <c r="AW35" i="8"/>
  <c r="BW41" i="1" s="1"/>
  <c r="AS35" i="8"/>
  <c r="BS41" i="1" s="1"/>
  <c r="AO35" i="8"/>
  <c r="BO41" i="1" s="1"/>
  <c r="CA34" i="8"/>
  <c r="DA40" i="1" s="1"/>
  <c r="BW34" i="8"/>
  <c r="CW40" i="1" s="1"/>
  <c r="BS34" i="8"/>
  <c r="CS40" i="1" s="1"/>
  <c r="BO34" i="8"/>
  <c r="CO40" i="1" s="1"/>
  <c r="BK34" i="8"/>
  <c r="BG34" i="8"/>
  <c r="CG40" i="1" s="1"/>
  <c r="BC34" i="8"/>
  <c r="CC40" i="1" s="1"/>
  <c r="AY34" i="8"/>
  <c r="BY40" i="1" s="1"/>
  <c r="AU34" i="8"/>
  <c r="BU40" i="1" s="1"/>
  <c r="AQ34" i="8"/>
  <c r="BQ40" i="1" s="1"/>
  <c r="AM34" i="8"/>
  <c r="BM40" i="1" s="1"/>
  <c r="BY33" i="8"/>
  <c r="CY39" i="1" s="1"/>
  <c r="BU33" i="8"/>
  <c r="CU39" i="1" s="1"/>
  <c r="BQ33" i="8"/>
  <c r="CQ39" i="1" s="1"/>
  <c r="BM33" i="8"/>
  <c r="CM39" i="1" s="1"/>
  <c r="BI33" i="8"/>
  <c r="CI39" i="1" s="1"/>
  <c r="BE33" i="8"/>
  <c r="CE39" i="1" s="1"/>
  <c r="BA33" i="8"/>
  <c r="CA39" i="1" s="1"/>
  <c r="AW33" i="8"/>
  <c r="BW39" i="1" s="1"/>
  <c r="AS33" i="8"/>
  <c r="BS39" i="1" s="1"/>
  <c r="AO33" i="8"/>
  <c r="BO39" i="1" s="1"/>
  <c r="CA32" i="8"/>
  <c r="DA38" i="1" s="1"/>
  <c r="BW32" i="8"/>
  <c r="CW38" i="1" s="1"/>
  <c r="BS32" i="8"/>
  <c r="CS38" i="1" s="1"/>
  <c r="BO32" i="8"/>
  <c r="CO38" i="1" s="1"/>
  <c r="BK32" i="8"/>
  <c r="CK38" i="1" s="1"/>
  <c r="BG32" i="8"/>
  <c r="CG38" i="1" s="1"/>
  <c r="BC32" i="8"/>
  <c r="CC38" i="1" s="1"/>
  <c r="AY32" i="8"/>
  <c r="BY38" i="1" s="1"/>
  <c r="AU32" i="8"/>
  <c r="BU38" i="1" s="1"/>
  <c r="AQ32" i="8"/>
  <c r="BQ38" i="1" s="1"/>
  <c r="AM32" i="8"/>
  <c r="BM38" i="1" s="1"/>
  <c r="BY31" i="8"/>
  <c r="CY37" i="1" s="1"/>
  <c r="BU31" i="8"/>
  <c r="CU37" i="1" s="1"/>
  <c r="BQ31" i="8"/>
  <c r="CQ37" i="1" s="1"/>
  <c r="BM31" i="8"/>
  <c r="CM37" i="1" s="1"/>
  <c r="BI31" i="8"/>
  <c r="CI37" i="1" s="1"/>
  <c r="BE31" i="8"/>
  <c r="CE37" i="1" s="1"/>
  <c r="BA31" i="8"/>
  <c r="CA37" i="1" s="1"/>
  <c r="AW31" i="8"/>
  <c r="BW37" i="1" s="1"/>
  <c r="AS31" i="8"/>
  <c r="BS37" i="1" s="1"/>
  <c r="AO31" i="8"/>
  <c r="BO37" i="1" s="1"/>
  <c r="CA30" i="8"/>
  <c r="DA36" i="1" s="1"/>
  <c r="BW30" i="8"/>
  <c r="CW36" i="1" s="1"/>
  <c r="BS30" i="8"/>
  <c r="CS36" i="1" s="1"/>
  <c r="BO30" i="8"/>
  <c r="CO36" i="1" s="1"/>
  <c r="BK30" i="8"/>
  <c r="CK36" i="1" s="1"/>
  <c r="BG30" i="8"/>
  <c r="CG36" i="1" s="1"/>
  <c r="BC30" i="8"/>
  <c r="CC36" i="1" s="1"/>
  <c r="AY30" i="8"/>
  <c r="BY36" i="1" s="1"/>
  <c r="AU30" i="8"/>
  <c r="BU36" i="1" s="1"/>
  <c r="AQ30" i="8"/>
  <c r="BQ36" i="1" s="1"/>
  <c r="AM30" i="8"/>
  <c r="BM36" i="1" s="1"/>
  <c r="BY29" i="8"/>
  <c r="CY35" i="1" s="1"/>
  <c r="BU29" i="8"/>
  <c r="CU35" i="1" s="1"/>
  <c r="BQ29" i="8"/>
  <c r="CQ35" i="1" s="1"/>
  <c r="BM29" i="8"/>
  <c r="CM35" i="1" s="1"/>
  <c r="BI29" i="8"/>
  <c r="CI35" i="1" s="1"/>
  <c r="BE29" i="8"/>
  <c r="CE35" i="1" s="1"/>
  <c r="BA29" i="8"/>
  <c r="CA35" i="1" s="1"/>
  <c r="AW29" i="8"/>
  <c r="BW35" i="1" s="1"/>
  <c r="AS29" i="8"/>
  <c r="BS35" i="1" s="1"/>
  <c r="AO29" i="8"/>
  <c r="BO35" i="1" s="1"/>
  <c r="CA28" i="8"/>
  <c r="DA34" i="1" s="1"/>
  <c r="BW28" i="8"/>
  <c r="CW34" i="1" s="1"/>
  <c r="BS28" i="8"/>
  <c r="CS34" i="1" s="1"/>
  <c r="BO28" i="8"/>
  <c r="CO34" i="1" s="1"/>
  <c r="BK28" i="8"/>
  <c r="CK34" i="1" s="1"/>
  <c r="BG28" i="8"/>
  <c r="CG34" i="1" s="1"/>
  <c r="BC28" i="8"/>
  <c r="CC34" i="1" s="1"/>
  <c r="BS40" i="8"/>
  <c r="CS46" i="1" s="1"/>
  <c r="AW39" i="8"/>
  <c r="BW45" i="1" s="1"/>
  <c r="BQ37" i="8"/>
  <c r="CQ43" i="1" s="1"/>
  <c r="AU36" i="8"/>
  <c r="BU42" i="1" s="1"/>
  <c r="BC35" i="8"/>
  <c r="CC41" i="1" s="1"/>
  <c r="AL35" i="8"/>
  <c r="BL34" i="8"/>
  <c r="CL40" i="1" s="1"/>
  <c r="AV34" i="8"/>
  <c r="BV40" i="1" s="1"/>
  <c r="BV33" i="8"/>
  <c r="CV39" i="1" s="1"/>
  <c r="BF33" i="8"/>
  <c r="CF39" i="1" s="1"/>
  <c r="AP33" i="8"/>
  <c r="BP39" i="1" s="1"/>
  <c r="BP32" i="8"/>
  <c r="CP38" i="1" s="1"/>
  <c r="AZ32" i="8"/>
  <c r="BZ38" i="1" s="1"/>
  <c r="BZ31" i="8"/>
  <c r="CZ37" i="1" s="1"/>
  <c r="BJ31" i="8"/>
  <c r="CJ37" i="1" s="1"/>
  <c r="AT31" i="8"/>
  <c r="BT37" i="1" s="1"/>
  <c r="BT30" i="8"/>
  <c r="CT36" i="1" s="1"/>
  <c r="BD30" i="8"/>
  <c r="CD36" i="1" s="1"/>
  <c r="AN30" i="8"/>
  <c r="BN36" i="1" s="1"/>
  <c r="BN29" i="8"/>
  <c r="CN35" i="1" s="1"/>
  <c r="BF29" i="8"/>
  <c r="CF35" i="1" s="1"/>
  <c r="AX29" i="8"/>
  <c r="BX35" i="1" s="1"/>
  <c r="AP29" i="8"/>
  <c r="BP35" i="1" s="1"/>
  <c r="BX28" i="8"/>
  <c r="CX34" i="1" s="1"/>
  <c r="BR28" i="8"/>
  <c r="CR34" i="1" s="1"/>
  <c r="BM28" i="8"/>
  <c r="CM34" i="1" s="1"/>
  <c r="BH28" i="8"/>
  <c r="CH34" i="1" s="1"/>
  <c r="BB28" i="8"/>
  <c r="CB34" i="1" s="1"/>
  <c r="AX28" i="8"/>
  <c r="BX34" i="1" s="1"/>
  <c r="AT28" i="8"/>
  <c r="BT34" i="1" s="1"/>
  <c r="AP28" i="8"/>
  <c r="BP34" i="1" s="1"/>
  <c r="AL28" i="8"/>
  <c r="BL34" i="1" s="1"/>
  <c r="BX27" i="8"/>
  <c r="CX33" i="1" s="1"/>
  <c r="BT27" i="8"/>
  <c r="CT33" i="1" s="1"/>
  <c r="BP27" i="8"/>
  <c r="CP33" i="1" s="1"/>
  <c r="BL27" i="8"/>
  <c r="CL33" i="1" s="1"/>
  <c r="BH27" i="8"/>
  <c r="CH33" i="1" s="1"/>
  <c r="BD27" i="8"/>
  <c r="CD33" i="1" s="1"/>
  <c r="AZ27" i="8"/>
  <c r="BZ33" i="1" s="1"/>
  <c r="AV27" i="8"/>
  <c r="BV33" i="1" s="1"/>
  <c r="AR27" i="8"/>
  <c r="BR33" i="1" s="1"/>
  <c r="AN27" i="8"/>
  <c r="BN33" i="1" s="1"/>
  <c r="BZ26" i="8"/>
  <c r="CZ32" i="1" s="1"/>
  <c r="BV26" i="8"/>
  <c r="CV32" i="1" s="1"/>
  <c r="BR26" i="8"/>
  <c r="CR32" i="1" s="1"/>
  <c r="BN26" i="8"/>
  <c r="CN32" i="1" s="1"/>
  <c r="BJ26" i="8"/>
  <c r="CJ32" i="1" s="1"/>
  <c r="BF26" i="8"/>
  <c r="CF32" i="1" s="1"/>
  <c r="BB26" i="8"/>
  <c r="CB32" i="1" s="1"/>
  <c r="AX26" i="8"/>
  <c r="BX32" i="1" s="1"/>
  <c r="AT26" i="8"/>
  <c r="BT32" i="1" s="1"/>
  <c r="AP26" i="8"/>
  <c r="BP32" i="1" s="1"/>
  <c r="AL26" i="8"/>
  <c r="BL32" i="1" s="1"/>
  <c r="BX25" i="8"/>
  <c r="CX31" i="1" s="1"/>
  <c r="BT25" i="8"/>
  <c r="CT31" i="1" s="1"/>
  <c r="BP25" i="8"/>
  <c r="CP31" i="1" s="1"/>
  <c r="BL25" i="8"/>
  <c r="CL31" i="1" s="1"/>
  <c r="BH25" i="8"/>
  <c r="CH31" i="1" s="1"/>
  <c r="BD25" i="8"/>
  <c r="CD31" i="1" s="1"/>
  <c r="AZ25" i="8"/>
  <c r="BZ31" i="1" s="1"/>
  <c r="AV25" i="8"/>
  <c r="BV31" i="1" s="1"/>
  <c r="AR25" i="8"/>
  <c r="BR31" i="1" s="1"/>
  <c r="AN25" i="8"/>
  <c r="BN31" i="1" s="1"/>
  <c r="BZ24" i="8"/>
  <c r="CZ30" i="1" s="1"/>
  <c r="BV24" i="8"/>
  <c r="CV30" i="1" s="1"/>
  <c r="BR24" i="8"/>
  <c r="CR30" i="1" s="1"/>
  <c r="BN24" i="8"/>
  <c r="CN30" i="1" s="1"/>
  <c r="BJ24" i="8"/>
  <c r="CJ30" i="1" s="1"/>
  <c r="BF24" i="8"/>
  <c r="CF30" i="1" s="1"/>
  <c r="BB24" i="8"/>
  <c r="CB30" i="1" s="1"/>
  <c r="AX24" i="8"/>
  <c r="BX30" i="1" s="1"/>
  <c r="AT24" i="8"/>
  <c r="BT30" i="1" s="1"/>
  <c r="AP24" i="8"/>
  <c r="BP30" i="1" s="1"/>
  <c r="AL24" i="8"/>
  <c r="BL30" i="1" s="1"/>
  <c r="BX23" i="8"/>
  <c r="CX29" i="1" s="1"/>
  <c r="BT23" i="8"/>
  <c r="CT29" i="1" s="1"/>
  <c r="BP23" i="8"/>
  <c r="CP29" i="1" s="1"/>
  <c r="BL23" i="8"/>
  <c r="CL29" i="1" s="1"/>
  <c r="BH23" i="8"/>
  <c r="CH29" i="1" s="1"/>
  <c r="BD23" i="8"/>
  <c r="CD29" i="1" s="1"/>
  <c r="AZ23" i="8"/>
  <c r="BZ29" i="1" s="1"/>
  <c r="AV23" i="8"/>
  <c r="BV29" i="1" s="1"/>
  <c r="AR23" i="8"/>
  <c r="BR29" i="1" s="1"/>
  <c r="AN23" i="8"/>
  <c r="BN29" i="1" s="1"/>
  <c r="BZ22" i="8"/>
  <c r="CZ28" i="1" s="1"/>
  <c r="BV22" i="8"/>
  <c r="CV28" i="1" s="1"/>
  <c r="BR22" i="8"/>
  <c r="CR28" i="1" s="1"/>
  <c r="BN22" i="8"/>
  <c r="CN28" i="1" s="1"/>
  <c r="BJ22" i="8"/>
  <c r="CJ28" i="1" s="1"/>
  <c r="BC40" i="8"/>
  <c r="CC46" i="1" s="1"/>
  <c r="BW38" i="8"/>
  <c r="CW44" i="1" s="1"/>
  <c r="BA37" i="8"/>
  <c r="CA43" i="1" s="1"/>
  <c r="BU35" i="8"/>
  <c r="CU41" i="1" s="1"/>
  <c r="AX35" i="8"/>
  <c r="BX41" i="1" s="1"/>
  <c r="BX34" i="8"/>
  <c r="CX40" i="1" s="1"/>
  <c r="BH34" i="8"/>
  <c r="CH40" i="1" s="1"/>
  <c r="AR34" i="8"/>
  <c r="BR40" i="1" s="1"/>
  <c r="BR33" i="8"/>
  <c r="CR39" i="1" s="1"/>
  <c r="BB33" i="8"/>
  <c r="CB39" i="1" s="1"/>
  <c r="AL33" i="8"/>
  <c r="BL32" i="8"/>
  <c r="AV32" i="8"/>
  <c r="BV38" i="1" s="1"/>
  <c r="BV31" i="8"/>
  <c r="CV37" i="1" s="1"/>
  <c r="BF31" i="8"/>
  <c r="CF37" i="1" s="1"/>
  <c r="AP31" i="8"/>
  <c r="BP37" i="1" s="1"/>
  <c r="BP30" i="8"/>
  <c r="CP36" i="1" s="1"/>
  <c r="AZ30" i="8"/>
  <c r="BZ36" i="1" s="1"/>
  <c r="BZ29" i="8"/>
  <c r="CZ35" i="1" s="1"/>
  <c r="BK29" i="8"/>
  <c r="CK35" i="1" s="1"/>
  <c r="BC29" i="8"/>
  <c r="CC35" i="1" s="1"/>
  <c r="AU29" i="8"/>
  <c r="BU35" i="1" s="1"/>
  <c r="AM29" i="8"/>
  <c r="BM35" i="1" s="1"/>
  <c r="BV28" i="8"/>
  <c r="CV34" i="1" s="1"/>
  <c r="BQ28" i="8"/>
  <c r="CQ34" i="1" s="1"/>
  <c r="BL28" i="8"/>
  <c r="CL34" i="1" s="1"/>
  <c r="BF28" i="8"/>
  <c r="CF34" i="1" s="1"/>
  <c r="BA28" i="8"/>
  <c r="CA34" i="1" s="1"/>
  <c r="AW28" i="8"/>
  <c r="BW34" i="1" s="1"/>
  <c r="AS28" i="8"/>
  <c r="BS34" i="1" s="1"/>
  <c r="AO28" i="8"/>
  <c r="BO34" i="1" s="1"/>
  <c r="CA27" i="8"/>
  <c r="DA33" i="1" s="1"/>
  <c r="BW27" i="8"/>
  <c r="CW33" i="1" s="1"/>
  <c r="BS27" i="8"/>
  <c r="CS33" i="1" s="1"/>
  <c r="BO27" i="8"/>
  <c r="CO33" i="1" s="1"/>
  <c r="BK27" i="8"/>
  <c r="CK33" i="1" s="1"/>
  <c r="BG27" i="8"/>
  <c r="CG33" i="1" s="1"/>
  <c r="BC27" i="8"/>
  <c r="CC33" i="1" s="1"/>
  <c r="AY27" i="8"/>
  <c r="BY33" i="1" s="1"/>
  <c r="AU27" i="8"/>
  <c r="BU33" i="1" s="1"/>
  <c r="AQ27" i="8"/>
  <c r="BQ33" i="1" s="1"/>
  <c r="AM27" i="8"/>
  <c r="BM33" i="1" s="1"/>
  <c r="BY26" i="8"/>
  <c r="CY32" i="1" s="1"/>
  <c r="BU26" i="8"/>
  <c r="CU32" i="1" s="1"/>
  <c r="BQ26" i="8"/>
  <c r="CQ32" i="1" s="1"/>
  <c r="BM26" i="8"/>
  <c r="CM32" i="1" s="1"/>
  <c r="BI26" i="8"/>
  <c r="CI32" i="1" s="1"/>
  <c r="BE26" i="8"/>
  <c r="CE32" i="1" s="1"/>
  <c r="BA26" i="8"/>
  <c r="CA32" i="1" s="1"/>
  <c r="AW26" i="8"/>
  <c r="BW32" i="1" s="1"/>
  <c r="AS26" i="8"/>
  <c r="BS32" i="1" s="1"/>
  <c r="AO26" i="8"/>
  <c r="BO32" i="1" s="1"/>
  <c r="CA25" i="8"/>
  <c r="DA31" i="1" s="1"/>
  <c r="BW25" i="8"/>
  <c r="CW31" i="1" s="1"/>
  <c r="BS25" i="8"/>
  <c r="CS31" i="1" s="1"/>
  <c r="BO25" i="8"/>
  <c r="CO31" i="1" s="1"/>
  <c r="BK25" i="8"/>
  <c r="CK31" i="1" s="1"/>
  <c r="BG25" i="8"/>
  <c r="CG31" i="1" s="1"/>
  <c r="BC25" i="8"/>
  <c r="CC31" i="1" s="1"/>
  <c r="AY25" i="8"/>
  <c r="BY31" i="1" s="1"/>
  <c r="AU25" i="8"/>
  <c r="BU31" i="1" s="1"/>
  <c r="AQ25" i="8"/>
  <c r="BQ31" i="1" s="1"/>
  <c r="AM25" i="8"/>
  <c r="BM31" i="1" s="1"/>
  <c r="BY24" i="8"/>
  <c r="CY30" i="1" s="1"/>
  <c r="BU24" i="8"/>
  <c r="CU30" i="1" s="1"/>
  <c r="BQ24" i="8"/>
  <c r="CQ30" i="1" s="1"/>
  <c r="AM40" i="8"/>
  <c r="BM46" i="1" s="1"/>
  <c r="BG38" i="8"/>
  <c r="CG44" i="1" s="1"/>
  <c r="CA36" i="8"/>
  <c r="DA42" i="1" s="1"/>
  <c r="BM35" i="8"/>
  <c r="CM41" i="1" s="1"/>
  <c r="AT35" i="8"/>
  <c r="BT41" i="1" s="1"/>
  <c r="BT34" i="8"/>
  <c r="CT40" i="1" s="1"/>
  <c r="BD34" i="8"/>
  <c r="CD40" i="1" s="1"/>
  <c r="AN34" i="8"/>
  <c r="BN40" i="1" s="1"/>
  <c r="BN33" i="8"/>
  <c r="CN39" i="1" s="1"/>
  <c r="AX33" i="8"/>
  <c r="BX39" i="1" s="1"/>
  <c r="BX32" i="8"/>
  <c r="CX38" i="1" s="1"/>
  <c r="BH32" i="8"/>
  <c r="CH38" i="1" s="1"/>
  <c r="AR32" i="8"/>
  <c r="BR38" i="1" s="1"/>
  <c r="BR31" i="8"/>
  <c r="CR37" i="1" s="1"/>
  <c r="BB31" i="8"/>
  <c r="CB37" i="1" s="1"/>
  <c r="AL31" i="8"/>
  <c r="BL37" i="1" s="1"/>
  <c r="BL30" i="8"/>
  <c r="CL36" i="1" s="1"/>
  <c r="AV30" i="8"/>
  <c r="BV36" i="1" s="1"/>
  <c r="BV29" i="8"/>
  <c r="CV35" i="1" s="1"/>
  <c r="BJ29" i="8"/>
  <c r="CJ35" i="1" s="1"/>
  <c r="GX96" i="1" s="1"/>
  <c r="BB29" i="8"/>
  <c r="CB35" i="1" s="1"/>
  <c r="AT29" i="8"/>
  <c r="BT35" i="1" s="1"/>
  <c r="AL29" i="8"/>
  <c r="BL35" i="1" s="1"/>
  <c r="BU28" i="8"/>
  <c r="CU34" i="1" s="1"/>
  <c r="BP28" i="8"/>
  <c r="CP34" i="1" s="1"/>
  <c r="BJ28" i="8"/>
  <c r="CJ34" i="1" s="1"/>
  <c r="BE28" i="8"/>
  <c r="CE34" i="1" s="1"/>
  <c r="AZ28" i="8"/>
  <c r="BZ34" i="1" s="1"/>
  <c r="AV28" i="8"/>
  <c r="BV34" i="1" s="1"/>
  <c r="AR28" i="8"/>
  <c r="BR34" i="1" s="1"/>
  <c r="AN28" i="8"/>
  <c r="BN34" i="1" s="1"/>
  <c r="BZ27" i="8"/>
  <c r="CZ33" i="1" s="1"/>
  <c r="BV27" i="8"/>
  <c r="CV33" i="1" s="1"/>
  <c r="BR27" i="8"/>
  <c r="CR33" i="1" s="1"/>
  <c r="BN27" i="8"/>
  <c r="CN33" i="1" s="1"/>
  <c r="BJ27" i="8"/>
  <c r="CJ33" i="1" s="1"/>
  <c r="BF27" i="8"/>
  <c r="CF33" i="1" s="1"/>
  <c r="BB27" i="8"/>
  <c r="CB33" i="1" s="1"/>
  <c r="AX27" i="8"/>
  <c r="BX33" i="1" s="1"/>
  <c r="AT27" i="8"/>
  <c r="BT33" i="1" s="1"/>
  <c r="AP27" i="8"/>
  <c r="BP33" i="1" s="1"/>
  <c r="AL27" i="8"/>
  <c r="BL33" i="1" s="1"/>
  <c r="BX26" i="8"/>
  <c r="CX32" i="1" s="1"/>
  <c r="BT26" i="8"/>
  <c r="CT32" i="1" s="1"/>
  <c r="BP26" i="8"/>
  <c r="CP32" i="1" s="1"/>
  <c r="BL26" i="8"/>
  <c r="CL32" i="1" s="1"/>
  <c r="BH26" i="8"/>
  <c r="CH32" i="1" s="1"/>
  <c r="BD26" i="8"/>
  <c r="CD32" i="1" s="1"/>
  <c r="AZ26" i="8"/>
  <c r="BZ32" i="1" s="1"/>
  <c r="AV26" i="8"/>
  <c r="BV32" i="1" s="1"/>
  <c r="AR26" i="8"/>
  <c r="BR32" i="1" s="1"/>
  <c r="AN26" i="8"/>
  <c r="BN32" i="1" s="1"/>
  <c r="BZ25" i="8"/>
  <c r="CZ31" i="1" s="1"/>
  <c r="BV25" i="8"/>
  <c r="CV31" i="1" s="1"/>
  <c r="BR25" i="8"/>
  <c r="CR31" i="1" s="1"/>
  <c r="BN25" i="8"/>
  <c r="CN31" i="1" s="1"/>
  <c r="BJ25" i="8"/>
  <c r="CJ31" i="1" s="1"/>
  <c r="BF25" i="8"/>
  <c r="CF31" i="1" s="1"/>
  <c r="BB25" i="8"/>
  <c r="CB31" i="1" s="1"/>
  <c r="AX25" i="8"/>
  <c r="BX31" i="1" s="1"/>
  <c r="AT25" i="8"/>
  <c r="BT31" i="1" s="1"/>
  <c r="AP25" i="8"/>
  <c r="BP31" i="1" s="1"/>
  <c r="AL25" i="8"/>
  <c r="BL31" i="1" s="1"/>
  <c r="BX24" i="8"/>
  <c r="CX30" i="1" s="1"/>
  <c r="BT24" i="8"/>
  <c r="CT30" i="1" s="1"/>
  <c r="BP24" i="8"/>
  <c r="CP30" i="1" s="1"/>
  <c r="BL24" i="8"/>
  <c r="CL30" i="1" s="1"/>
  <c r="BH24" i="8"/>
  <c r="CH30" i="1" s="1"/>
  <c r="BD24" i="8"/>
  <c r="CD30" i="1" s="1"/>
  <c r="GR91" i="1" s="1"/>
  <c r="AZ24" i="8"/>
  <c r="BZ30" i="1" s="1"/>
  <c r="AV24" i="8"/>
  <c r="BV30" i="1" s="1"/>
  <c r="AR24" i="8"/>
  <c r="BR30" i="1" s="1"/>
  <c r="AN24" i="8"/>
  <c r="BN30" i="1" s="1"/>
  <c r="BZ23" i="8"/>
  <c r="CZ29" i="1" s="1"/>
  <c r="BV23" i="8"/>
  <c r="CV29" i="1" s="1"/>
  <c r="BR23" i="8"/>
  <c r="CR29" i="1" s="1"/>
  <c r="BN23" i="8"/>
  <c r="CN29" i="1" s="1"/>
  <c r="BJ23" i="8"/>
  <c r="CJ29" i="1" s="1"/>
  <c r="BF23" i="8"/>
  <c r="CF29" i="1" s="1"/>
  <c r="BB23" i="8"/>
  <c r="CB29" i="1" s="1"/>
  <c r="AX23" i="8"/>
  <c r="BX29" i="1" s="1"/>
  <c r="AT23" i="8"/>
  <c r="BT29" i="1" s="1"/>
  <c r="AP23" i="8"/>
  <c r="BP29" i="1" s="1"/>
  <c r="AL23" i="8"/>
  <c r="BL29" i="1" s="1"/>
  <c r="BX22" i="8"/>
  <c r="CX28" i="1" s="1"/>
  <c r="BM39" i="8"/>
  <c r="CM45" i="1" s="1"/>
  <c r="AQ38" i="8"/>
  <c r="BQ44" i="1" s="1"/>
  <c r="BK36" i="8"/>
  <c r="CK42" i="1" s="1"/>
  <c r="BH35" i="8"/>
  <c r="CH41" i="1" s="1"/>
  <c r="AP35" i="8"/>
  <c r="BP41" i="1" s="1"/>
  <c r="BP34" i="8"/>
  <c r="CP40" i="1" s="1"/>
  <c r="AZ34" i="8"/>
  <c r="BZ40" i="1" s="1"/>
  <c r="BZ33" i="8"/>
  <c r="CZ39" i="1" s="1"/>
  <c r="BJ33" i="8"/>
  <c r="CJ39" i="1" s="1"/>
  <c r="AT33" i="8"/>
  <c r="BT39" i="1" s="1"/>
  <c r="BT32" i="8"/>
  <c r="CT38" i="1" s="1"/>
  <c r="AX31" i="8"/>
  <c r="BX37" i="1" s="1"/>
  <c r="BR29" i="8"/>
  <c r="CR35" i="1" s="1"/>
  <c r="BY28" i="8"/>
  <c r="CY34" i="1" s="1"/>
  <c r="BD28" i="8"/>
  <c r="CD34" i="1" s="1"/>
  <c r="AM28" i="8"/>
  <c r="BM34" i="1" s="1"/>
  <c r="BM27" i="8"/>
  <c r="CM33" i="1" s="1"/>
  <c r="AW27" i="8"/>
  <c r="BW33" i="1" s="1"/>
  <c r="BW26" i="8"/>
  <c r="CW32" i="1" s="1"/>
  <c r="BG26" i="8"/>
  <c r="CG32" i="1" s="1"/>
  <c r="GU93" i="1" s="1"/>
  <c r="AQ26" i="8"/>
  <c r="BQ32" i="1" s="1"/>
  <c r="BQ25" i="8"/>
  <c r="CQ31" i="1" s="1"/>
  <c r="BA25" i="8"/>
  <c r="CA31" i="1" s="1"/>
  <c r="CA24" i="8"/>
  <c r="DA30" i="1" s="1"/>
  <c r="BM24" i="8"/>
  <c r="CM30" i="1" s="1"/>
  <c r="BE24" i="8"/>
  <c r="CE30" i="1" s="1"/>
  <c r="AW24" i="8"/>
  <c r="BW30" i="1" s="1"/>
  <c r="AO24" i="8"/>
  <c r="BO30" i="1" s="1"/>
  <c r="BW23" i="8"/>
  <c r="CW29" i="1" s="1"/>
  <c r="BO23" i="8"/>
  <c r="CO29" i="1" s="1"/>
  <c r="BG23" i="8"/>
  <c r="CG29" i="1" s="1"/>
  <c r="GU90" i="1" s="1"/>
  <c r="AY23" i="8"/>
  <c r="BY29" i="1" s="1"/>
  <c r="AQ23" i="8"/>
  <c r="BQ29" i="1" s="1"/>
  <c r="BY22" i="8"/>
  <c r="CY28" i="1" s="1"/>
  <c r="BS22" i="8"/>
  <c r="CS28" i="1" s="1"/>
  <c r="BM22" i="8"/>
  <c r="CM28" i="1" s="1"/>
  <c r="BH22" i="8"/>
  <c r="CH28" i="1" s="1"/>
  <c r="BD22" i="8"/>
  <c r="CD28" i="1" s="1"/>
  <c r="GR89" i="1" s="1"/>
  <c r="AZ22" i="8"/>
  <c r="BZ28" i="1" s="1"/>
  <c r="AV22" i="8"/>
  <c r="BV28" i="1" s="1"/>
  <c r="AR22" i="8"/>
  <c r="BR28" i="1" s="1"/>
  <c r="AN22" i="8"/>
  <c r="BN28" i="1" s="1"/>
  <c r="BZ21" i="8"/>
  <c r="CZ27" i="1" s="1"/>
  <c r="BV21" i="8"/>
  <c r="CV27" i="1" s="1"/>
  <c r="BR21" i="8"/>
  <c r="CR27" i="1" s="1"/>
  <c r="BN21" i="8"/>
  <c r="CN27" i="1" s="1"/>
  <c r="BJ21" i="8"/>
  <c r="CJ27" i="1" s="1"/>
  <c r="BF21" i="8"/>
  <c r="CF27" i="1" s="1"/>
  <c r="GT88" i="1" s="1"/>
  <c r="BB21" i="8"/>
  <c r="CB27" i="1" s="1"/>
  <c r="GP88" i="1" s="1"/>
  <c r="AX21" i="8"/>
  <c r="BX27" i="1" s="1"/>
  <c r="AT21" i="8"/>
  <c r="BT27" i="1" s="1"/>
  <c r="AP21" i="8"/>
  <c r="BP27" i="1" s="1"/>
  <c r="AL21" i="8"/>
  <c r="BL27" i="1" s="1"/>
  <c r="BX20" i="8"/>
  <c r="CX26" i="1" s="1"/>
  <c r="BT20" i="8"/>
  <c r="CT26" i="1" s="1"/>
  <c r="BP20" i="8"/>
  <c r="CP26" i="1" s="1"/>
  <c r="BL20" i="8"/>
  <c r="CL26" i="1" s="1"/>
  <c r="BH20" i="8"/>
  <c r="CH26" i="1" s="1"/>
  <c r="BD20" i="8"/>
  <c r="CD26" i="1" s="1"/>
  <c r="AZ20" i="8"/>
  <c r="BZ26" i="1" s="1"/>
  <c r="AV20" i="8"/>
  <c r="BV26" i="1" s="1"/>
  <c r="AR20" i="8"/>
  <c r="BR26" i="1" s="1"/>
  <c r="AN20" i="8"/>
  <c r="BN26" i="1" s="1"/>
  <c r="BZ19" i="8"/>
  <c r="CZ25" i="1" s="1"/>
  <c r="BV19" i="8"/>
  <c r="CV25" i="1" s="1"/>
  <c r="BR19" i="8"/>
  <c r="CR25" i="1" s="1"/>
  <c r="BN19" i="8"/>
  <c r="CN25" i="1" s="1"/>
  <c r="BJ19" i="8"/>
  <c r="CJ25" i="1" s="1"/>
  <c r="BF19" i="8"/>
  <c r="CF25" i="1" s="1"/>
  <c r="BB19" i="8"/>
  <c r="CB25" i="1" s="1"/>
  <c r="AX19" i="8"/>
  <c r="BX25" i="1" s="1"/>
  <c r="AT19" i="8"/>
  <c r="BT25" i="1" s="1"/>
  <c r="AP19" i="8"/>
  <c r="BP25" i="1" s="1"/>
  <c r="AL19" i="8"/>
  <c r="BL25" i="1" s="1"/>
  <c r="BX18" i="8"/>
  <c r="CX24" i="1" s="1"/>
  <c r="BT18" i="8"/>
  <c r="CT24" i="1" s="1"/>
  <c r="BP18" i="8"/>
  <c r="CP24" i="1" s="1"/>
  <c r="BL18" i="8"/>
  <c r="CL24" i="1" s="1"/>
  <c r="BH18" i="8"/>
  <c r="CH24" i="1" s="1"/>
  <c r="GV85" i="1" s="1"/>
  <c r="BD18" i="8"/>
  <c r="CD24" i="1" s="1"/>
  <c r="AZ18" i="8"/>
  <c r="BZ24" i="1" s="1"/>
  <c r="AV18" i="8"/>
  <c r="BV24" i="1" s="1"/>
  <c r="AR18" i="8"/>
  <c r="BR24" i="1" s="1"/>
  <c r="AN18" i="8"/>
  <c r="BN24" i="1" s="1"/>
  <c r="BZ17" i="8"/>
  <c r="CZ23" i="1" s="1"/>
  <c r="BV17" i="8"/>
  <c r="CV23" i="1" s="1"/>
  <c r="BR17" i="8"/>
  <c r="CR23" i="1" s="1"/>
  <c r="BN17" i="8"/>
  <c r="CN23" i="1" s="1"/>
  <c r="BJ17" i="8"/>
  <c r="CJ23" i="1" s="1"/>
  <c r="BF17" i="8"/>
  <c r="CF23" i="1" s="1"/>
  <c r="GT84" i="1" s="1"/>
  <c r="BB17" i="8"/>
  <c r="CB23" i="1" s="1"/>
  <c r="AX17" i="8"/>
  <c r="BX23" i="1" s="1"/>
  <c r="AT17" i="8"/>
  <c r="BT23" i="1" s="1"/>
  <c r="AP17" i="8"/>
  <c r="BP23" i="1" s="1"/>
  <c r="AL17" i="8"/>
  <c r="BL23" i="1" s="1"/>
  <c r="BX16" i="8"/>
  <c r="CX22" i="1" s="1"/>
  <c r="BT16" i="8"/>
  <c r="CT22" i="1" s="1"/>
  <c r="BP16" i="8"/>
  <c r="CP22" i="1" s="1"/>
  <c r="BL16" i="8"/>
  <c r="CL22" i="1" s="1"/>
  <c r="BH16" i="8"/>
  <c r="CH22" i="1" s="1"/>
  <c r="BD16" i="8"/>
  <c r="CD22" i="1" s="1"/>
  <c r="AZ16" i="8"/>
  <c r="BZ22" i="1" s="1"/>
  <c r="AV16" i="8"/>
  <c r="BV22" i="1" s="1"/>
  <c r="AR16" i="8"/>
  <c r="BR22" i="1" s="1"/>
  <c r="AN16" i="8"/>
  <c r="BN22" i="1" s="1"/>
  <c r="BZ15" i="8"/>
  <c r="CZ21" i="1" s="1"/>
  <c r="BV15" i="8"/>
  <c r="CV21" i="1" s="1"/>
  <c r="BR15" i="8"/>
  <c r="CR21" i="1" s="1"/>
  <c r="BN15" i="8"/>
  <c r="CN21" i="1" s="1"/>
  <c r="BJ15" i="8"/>
  <c r="CJ21" i="1" s="1"/>
  <c r="GX82" i="1" s="1"/>
  <c r="BF15" i="8"/>
  <c r="CF21" i="1" s="1"/>
  <c r="GT82" i="1" s="1"/>
  <c r="BB15" i="8"/>
  <c r="CB21" i="1" s="1"/>
  <c r="AX15" i="8"/>
  <c r="BX21" i="1" s="1"/>
  <c r="AT15" i="8"/>
  <c r="BT21" i="1" s="1"/>
  <c r="AP15" i="8"/>
  <c r="BP21" i="1" s="1"/>
  <c r="AL15" i="8"/>
  <c r="BL21" i="1" s="1"/>
  <c r="BX14" i="8"/>
  <c r="CX20" i="1" s="1"/>
  <c r="BT14" i="8"/>
  <c r="CT20" i="1" s="1"/>
  <c r="BP14" i="8"/>
  <c r="CP20" i="1" s="1"/>
  <c r="BL14" i="8"/>
  <c r="CL20" i="1" s="1"/>
  <c r="BH14" i="8"/>
  <c r="CH20" i="1" s="1"/>
  <c r="GV81" i="1" s="1"/>
  <c r="BD14" i="8"/>
  <c r="CD20" i="1" s="1"/>
  <c r="AZ14" i="8"/>
  <c r="BZ20" i="1" s="1"/>
  <c r="AV14" i="8"/>
  <c r="BV20" i="1" s="1"/>
  <c r="AR14" i="8"/>
  <c r="BR20" i="1" s="1"/>
  <c r="AN14" i="8"/>
  <c r="BN20" i="1" s="1"/>
  <c r="BZ13" i="8"/>
  <c r="CZ19" i="1" s="1"/>
  <c r="BV13" i="8"/>
  <c r="CV19" i="1" s="1"/>
  <c r="BR13" i="8"/>
  <c r="CR19" i="1" s="1"/>
  <c r="BN13" i="8"/>
  <c r="CN19" i="1" s="1"/>
  <c r="BJ13" i="8"/>
  <c r="CJ19" i="1" s="1"/>
  <c r="GX80" i="1" s="1"/>
  <c r="BF13" i="8"/>
  <c r="CF19" i="1" s="1"/>
  <c r="GT80" i="1" s="1"/>
  <c r="BB13" i="8"/>
  <c r="CB19" i="1" s="1"/>
  <c r="AX13" i="8"/>
  <c r="BX19" i="1" s="1"/>
  <c r="AT13" i="8"/>
  <c r="BT19" i="1" s="1"/>
  <c r="AP13" i="8"/>
  <c r="BP19" i="1" s="1"/>
  <c r="AL13" i="8"/>
  <c r="BL19" i="1" s="1"/>
  <c r="BX12" i="8"/>
  <c r="CX18" i="1" s="1"/>
  <c r="BT12" i="8"/>
  <c r="CT18" i="1" s="1"/>
  <c r="BP12" i="8"/>
  <c r="CP18" i="1" s="1"/>
  <c r="BL12" i="8"/>
  <c r="CL18" i="1" s="1"/>
  <c r="BH12" i="8"/>
  <c r="CH18" i="1" s="1"/>
  <c r="BD12" i="8"/>
  <c r="CD18" i="1" s="1"/>
  <c r="GR79" i="1" s="1"/>
  <c r="AZ12" i="8"/>
  <c r="BZ18" i="1" s="1"/>
  <c r="AV12" i="8"/>
  <c r="BV18" i="1" s="1"/>
  <c r="AR12" i="8"/>
  <c r="BR18" i="1" s="1"/>
  <c r="AN12" i="8"/>
  <c r="BN18" i="1" s="1"/>
  <c r="BZ11" i="8"/>
  <c r="CZ17" i="1" s="1"/>
  <c r="BV11" i="8"/>
  <c r="CV17" i="1" s="1"/>
  <c r="BR11" i="8"/>
  <c r="CR17" i="1" s="1"/>
  <c r="BN11" i="8"/>
  <c r="CN17" i="1" s="1"/>
  <c r="BJ11" i="8"/>
  <c r="CJ17" i="1" s="1"/>
  <c r="GX78" i="1" s="1"/>
  <c r="BF11" i="8"/>
  <c r="CF17" i="1" s="1"/>
  <c r="BB11" i="8"/>
  <c r="CB17" i="1" s="1"/>
  <c r="GP78" i="1" s="1"/>
  <c r="AX11" i="8"/>
  <c r="BX17" i="1" s="1"/>
  <c r="AT11" i="8"/>
  <c r="BT17" i="1" s="1"/>
  <c r="AP11" i="8"/>
  <c r="BP17" i="1" s="1"/>
  <c r="AL11" i="8"/>
  <c r="BL17" i="1" s="1"/>
  <c r="BX10" i="8"/>
  <c r="CX16" i="1" s="1"/>
  <c r="BT10" i="8"/>
  <c r="CT16" i="1" s="1"/>
  <c r="BP10" i="8"/>
  <c r="CP16" i="1" s="1"/>
  <c r="BL10" i="8"/>
  <c r="CL16" i="1" s="1"/>
  <c r="BH10" i="8"/>
  <c r="CH16" i="1" s="1"/>
  <c r="BD10" i="8"/>
  <c r="CD16" i="1" s="1"/>
  <c r="AZ10" i="8"/>
  <c r="BZ16" i="1" s="1"/>
  <c r="AV10" i="8"/>
  <c r="BV16" i="1" s="1"/>
  <c r="AR10" i="8"/>
  <c r="BR16" i="1" s="1"/>
  <c r="AN10" i="8"/>
  <c r="BN16" i="1" s="1"/>
  <c r="BZ9" i="8"/>
  <c r="CZ15" i="1" s="1"/>
  <c r="BV9" i="8"/>
  <c r="CV15" i="1" s="1"/>
  <c r="BR9" i="8"/>
  <c r="CR15" i="1" s="1"/>
  <c r="BN9" i="8"/>
  <c r="CN15" i="1" s="1"/>
  <c r="BJ9" i="8"/>
  <c r="CJ15" i="1" s="1"/>
  <c r="GX76" i="1" s="1"/>
  <c r="BF9" i="8"/>
  <c r="CF15" i="1" s="1"/>
  <c r="GT76" i="1" s="1"/>
  <c r="BB9" i="8"/>
  <c r="CB15" i="1" s="1"/>
  <c r="AX9" i="8"/>
  <c r="BX15" i="1" s="1"/>
  <c r="AT9" i="8"/>
  <c r="BT15" i="1" s="1"/>
  <c r="AP9" i="8"/>
  <c r="BP15" i="1" s="1"/>
  <c r="AL9" i="8"/>
  <c r="BL15" i="1" s="1"/>
  <c r="BX8" i="8"/>
  <c r="CX14" i="1" s="1"/>
  <c r="BD32" i="8"/>
  <c r="CD38" i="1" s="1"/>
  <c r="BX30" i="8"/>
  <c r="CX36" i="1" s="1"/>
  <c r="BG29" i="8"/>
  <c r="CG35" i="1" s="1"/>
  <c r="BT28" i="8"/>
  <c r="CT34" i="1" s="1"/>
  <c r="AY28" i="8"/>
  <c r="BY34" i="1" s="1"/>
  <c r="BY27" i="8"/>
  <c r="CY33" i="1" s="1"/>
  <c r="BI27" i="8"/>
  <c r="CI33" i="1" s="1"/>
  <c r="GW94" i="1" s="1"/>
  <c r="AS27" i="8"/>
  <c r="BS33" i="1" s="1"/>
  <c r="BS26" i="8"/>
  <c r="CS32" i="1" s="1"/>
  <c r="BC26" i="8"/>
  <c r="CC32" i="1" s="1"/>
  <c r="AM26" i="8"/>
  <c r="BM32" i="1" s="1"/>
  <c r="BM25" i="8"/>
  <c r="CM31" i="1" s="1"/>
  <c r="AW25" i="8"/>
  <c r="BW31" i="1" s="1"/>
  <c r="BW24" i="8"/>
  <c r="CW30" i="1" s="1"/>
  <c r="BK24" i="8"/>
  <c r="CK30" i="1" s="1"/>
  <c r="GY91" i="1" s="1"/>
  <c r="BC24" i="8"/>
  <c r="CC30" i="1" s="1"/>
  <c r="AU24" i="8"/>
  <c r="BU30" i="1" s="1"/>
  <c r="AM24" i="8"/>
  <c r="BM30" i="1" s="1"/>
  <c r="BU23" i="8"/>
  <c r="CU29" i="1" s="1"/>
  <c r="BM23" i="8"/>
  <c r="CM29" i="1" s="1"/>
  <c r="BE23" i="8"/>
  <c r="CE29" i="1" s="1"/>
  <c r="GS90" i="1" s="1"/>
  <c r="AW23" i="8"/>
  <c r="BW29" i="1" s="1"/>
  <c r="AO23" i="8"/>
  <c r="BO29" i="1" s="1"/>
  <c r="BW22" i="8"/>
  <c r="CW28" i="1" s="1"/>
  <c r="BQ22" i="8"/>
  <c r="CQ28" i="1" s="1"/>
  <c r="BL22" i="8"/>
  <c r="CL28" i="1" s="1"/>
  <c r="BG22" i="8"/>
  <c r="CG28" i="1" s="1"/>
  <c r="GU89" i="1" s="1"/>
  <c r="BC22" i="8"/>
  <c r="CC28" i="1" s="1"/>
  <c r="AY22" i="8"/>
  <c r="BY28" i="1" s="1"/>
  <c r="AU22" i="8"/>
  <c r="BU28" i="1" s="1"/>
  <c r="AQ22" i="8"/>
  <c r="BQ28" i="1" s="1"/>
  <c r="AM22" i="8"/>
  <c r="BM28" i="1" s="1"/>
  <c r="BY21" i="8"/>
  <c r="CY27" i="1" s="1"/>
  <c r="BU21" i="8"/>
  <c r="CU27" i="1" s="1"/>
  <c r="BQ21" i="8"/>
  <c r="CQ27" i="1" s="1"/>
  <c r="BM21" i="8"/>
  <c r="CM27" i="1" s="1"/>
  <c r="BI21" i="8"/>
  <c r="CI27" i="1" s="1"/>
  <c r="BE21" i="8"/>
  <c r="CE27" i="1" s="1"/>
  <c r="GS88" i="1" s="1"/>
  <c r="BA21" i="8"/>
  <c r="CA27" i="1" s="1"/>
  <c r="GO88" i="1" s="1"/>
  <c r="AW21" i="8"/>
  <c r="BW27" i="1" s="1"/>
  <c r="AS21" i="8"/>
  <c r="BS27" i="1" s="1"/>
  <c r="AO21" i="8"/>
  <c r="BO27" i="1" s="1"/>
  <c r="CA20" i="8"/>
  <c r="DA26" i="1" s="1"/>
  <c r="BW20" i="8"/>
  <c r="CW26" i="1" s="1"/>
  <c r="BS20" i="8"/>
  <c r="CS26" i="1" s="1"/>
  <c r="BO20" i="8"/>
  <c r="CO26" i="1" s="1"/>
  <c r="BK20" i="8"/>
  <c r="CK26" i="1" s="1"/>
  <c r="BG20" i="8"/>
  <c r="CG26" i="1" s="1"/>
  <c r="GU87" i="1" s="1"/>
  <c r="BC20" i="8"/>
  <c r="CC26" i="1" s="1"/>
  <c r="AY20" i="8"/>
  <c r="BY26" i="1" s="1"/>
  <c r="AU20" i="8"/>
  <c r="BU26" i="1" s="1"/>
  <c r="AQ20" i="8"/>
  <c r="BQ26" i="1" s="1"/>
  <c r="AM20" i="8"/>
  <c r="BM26" i="1" s="1"/>
  <c r="BY19" i="8"/>
  <c r="CY25" i="1" s="1"/>
  <c r="BU19" i="8"/>
  <c r="CU25" i="1" s="1"/>
  <c r="BQ19" i="8"/>
  <c r="CQ25" i="1" s="1"/>
  <c r="BM19" i="8"/>
  <c r="CM25" i="1" s="1"/>
  <c r="BI19" i="8"/>
  <c r="CI25" i="1" s="1"/>
  <c r="BE19" i="8"/>
  <c r="CE25" i="1" s="1"/>
  <c r="BA19" i="8"/>
  <c r="CA25" i="1" s="1"/>
  <c r="AW19" i="8"/>
  <c r="BW25" i="1" s="1"/>
  <c r="AS19" i="8"/>
  <c r="BS25" i="1" s="1"/>
  <c r="AO19" i="8"/>
  <c r="BO25" i="1" s="1"/>
  <c r="CA18" i="8"/>
  <c r="DA24" i="1" s="1"/>
  <c r="BW18" i="8"/>
  <c r="CW24" i="1" s="1"/>
  <c r="BS18" i="8"/>
  <c r="CS24" i="1" s="1"/>
  <c r="BO18" i="8"/>
  <c r="CO24" i="1" s="1"/>
  <c r="BK18" i="8"/>
  <c r="CK24" i="1" s="1"/>
  <c r="GY85" i="1" s="1"/>
  <c r="BG18" i="8"/>
  <c r="CG24" i="1" s="1"/>
  <c r="GU85" i="1" s="1"/>
  <c r="BC18" i="8"/>
  <c r="CC24" i="1" s="1"/>
  <c r="GQ85" i="1" s="1"/>
  <c r="AY18" i="8"/>
  <c r="BY24" i="1" s="1"/>
  <c r="AU18" i="8"/>
  <c r="BU24" i="1" s="1"/>
  <c r="AQ18" i="8"/>
  <c r="BQ24" i="1" s="1"/>
  <c r="AM18" i="8"/>
  <c r="BM24" i="1" s="1"/>
  <c r="BY17" i="8"/>
  <c r="CY23" i="1" s="1"/>
  <c r="BU17" i="8"/>
  <c r="CU23" i="1" s="1"/>
  <c r="BQ17" i="8"/>
  <c r="CQ23" i="1" s="1"/>
  <c r="BM17" i="8"/>
  <c r="CM23" i="1" s="1"/>
  <c r="BI17" i="8"/>
  <c r="CI23" i="1" s="1"/>
  <c r="BE17" i="8"/>
  <c r="CE23" i="1" s="1"/>
  <c r="BA17" i="8"/>
  <c r="CA23" i="1" s="1"/>
  <c r="AW17" i="8"/>
  <c r="BW23" i="1" s="1"/>
  <c r="GK84" i="1" s="1"/>
  <c r="AS17" i="8"/>
  <c r="BS23" i="1" s="1"/>
  <c r="AO17" i="8"/>
  <c r="BO23" i="1" s="1"/>
  <c r="CA16" i="8"/>
  <c r="DA22" i="1" s="1"/>
  <c r="BW16" i="8"/>
  <c r="CW22" i="1" s="1"/>
  <c r="BS16" i="8"/>
  <c r="CS22" i="1" s="1"/>
  <c r="BO16" i="8"/>
  <c r="CO22" i="1" s="1"/>
  <c r="BK16" i="8"/>
  <c r="CK22" i="1" s="1"/>
  <c r="BG16" i="8"/>
  <c r="CG22" i="1" s="1"/>
  <c r="GU83" i="1" s="1"/>
  <c r="BC16" i="8"/>
  <c r="CC22" i="1" s="1"/>
  <c r="AY16" i="8"/>
  <c r="BY22" i="1" s="1"/>
  <c r="AU16" i="8"/>
  <c r="BU22" i="1" s="1"/>
  <c r="AQ16" i="8"/>
  <c r="BQ22" i="1" s="1"/>
  <c r="AM16" i="8"/>
  <c r="BM22" i="1" s="1"/>
  <c r="BY15" i="8"/>
  <c r="CY21" i="1" s="1"/>
  <c r="BU15" i="8"/>
  <c r="CU21" i="1" s="1"/>
  <c r="BQ15" i="8"/>
  <c r="CQ21" i="1" s="1"/>
  <c r="BM15" i="8"/>
  <c r="CM21" i="1" s="1"/>
  <c r="BI15" i="8"/>
  <c r="CI21" i="1" s="1"/>
  <c r="BE15" i="8"/>
  <c r="CE21" i="1" s="1"/>
  <c r="BA15" i="8"/>
  <c r="CA21" i="1" s="1"/>
  <c r="AW15" i="8"/>
  <c r="BW21" i="1" s="1"/>
  <c r="AS15" i="8"/>
  <c r="BS21" i="1" s="1"/>
  <c r="AO15" i="8"/>
  <c r="BO21" i="1" s="1"/>
  <c r="CA14" i="8"/>
  <c r="DA20" i="1" s="1"/>
  <c r="BW14" i="8"/>
  <c r="CW20" i="1" s="1"/>
  <c r="BS14" i="8"/>
  <c r="CS20" i="1" s="1"/>
  <c r="BO14" i="8"/>
  <c r="CO20" i="1" s="1"/>
  <c r="BK14" i="8"/>
  <c r="CK20" i="1" s="1"/>
  <c r="GY81" i="1" s="1"/>
  <c r="BG14" i="8"/>
  <c r="CG20" i="1" s="1"/>
  <c r="GU81" i="1" s="1"/>
  <c r="BC14" i="8"/>
  <c r="CC20" i="1" s="1"/>
  <c r="AY14" i="8"/>
  <c r="BY20" i="1" s="1"/>
  <c r="AU14" i="8"/>
  <c r="BU20" i="1" s="1"/>
  <c r="AQ14" i="8"/>
  <c r="BQ20" i="1" s="1"/>
  <c r="AM14" i="8"/>
  <c r="BM20" i="1" s="1"/>
  <c r="BY13" i="8"/>
  <c r="CY19" i="1" s="1"/>
  <c r="BU13" i="8"/>
  <c r="CU19" i="1" s="1"/>
  <c r="BQ13" i="8"/>
  <c r="CQ19" i="1" s="1"/>
  <c r="BM13" i="8"/>
  <c r="CM19" i="1" s="1"/>
  <c r="BI13" i="8"/>
  <c r="CI19" i="1" s="1"/>
  <c r="GW80" i="1" s="1"/>
  <c r="BE13" i="8"/>
  <c r="CE19" i="1" s="1"/>
  <c r="GS80" i="1" s="1"/>
  <c r="BA13" i="8"/>
  <c r="CA19" i="1" s="1"/>
  <c r="GO80" i="1" s="1"/>
  <c r="AW13" i="8"/>
  <c r="BW19" i="1" s="1"/>
  <c r="GK80" i="1" s="1"/>
  <c r="AS13" i="8"/>
  <c r="BS19" i="1" s="1"/>
  <c r="GG80" i="1" s="1"/>
  <c r="AO13" i="8"/>
  <c r="BO19" i="1" s="1"/>
  <c r="CA12" i="8"/>
  <c r="DA18" i="1" s="1"/>
  <c r="BW12" i="8"/>
  <c r="CW18" i="1" s="1"/>
  <c r="BS12" i="8"/>
  <c r="CS18" i="1" s="1"/>
  <c r="BO12" i="8"/>
  <c r="CO18" i="1" s="1"/>
  <c r="BK12" i="8"/>
  <c r="CK18" i="1" s="1"/>
  <c r="GY79" i="1" s="1"/>
  <c r="BG12" i="8"/>
  <c r="CG18" i="1" s="1"/>
  <c r="GU79" i="1" s="1"/>
  <c r="BC12" i="8"/>
  <c r="CC18" i="1" s="1"/>
  <c r="AY12" i="8"/>
  <c r="BY18" i="1" s="1"/>
  <c r="AU12" i="8"/>
  <c r="BU18" i="1" s="1"/>
  <c r="AQ12" i="8"/>
  <c r="BQ18" i="1" s="1"/>
  <c r="AM12" i="8"/>
  <c r="BM18" i="1" s="1"/>
  <c r="BY11" i="8"/>
  <c r="CY17" i="1" s="1"/>
  <c r="BU11" i="8"/>
  <c r="CU17" i="1" s="1"/>
  <c r="BQ11" i="8"/>
  <c r="CQ17" i="1" s="1"/>
  <c r="BM11" i="8"/>
  <c r="CM17" i="1" s="1"/>
  <c r="BI11" i="8"/>
  <c r="CI17" i="1" s="1"/>
  <c r="AN32" i="8"/>
  <c r="BN38" i="1" s="1"/>
  <c r="BH30" i="8"/>
  <c r="CH36" i="1" s="1"/>
  <c r="AY29" i="8"/>
  <c r="BY35" i="1" s="1"/>
  <c r="BN28" i="8"/>
  <c r="CN34" i="1" s="1"/>
  <c r="AU28" i="8"/>
  <c r="BU34" i="1" s="1"/>
  <c r="BU27" i="8"/>
  <c r="CU33" i="1" s="1"/>
  <c r="BE27" i="8"/>
  <c r="CE33" i="1" s="1"/>
  <c r="AO27" i="8"/>
  <c r="BO33" i="1" s="1"/>
  <c r="BO26" i="8"/>
  <c r="CO32" i="1" s="1"/>
  <c r="AY26" i="8"/>
  <c r="BY32" i="1" s="1"/>
  <c r="BY25" i="8"/>
  <c r="CY31" i="1" s="1"/>
  <c r="BI25" i="8"/>
  <c r="CI31" i="1" s="1"/>
  <c r="AS25" i="8"/>
  <c r="BS31" i="1" s="1"/>
  <c r="BS24" i="8"/>
  <c r="CS30" i="1" s="1"/>
  <c r="BI24" i="8"/>
  <c r="CI30" i="1" s="1"/>
  <c r="BA24" i="8"/>
  <c r="CA30" i="1" s="1"/>
  <c r="AS24" i="8"/>
  <c r="BS30" i="1" s="1"/>
  <c r="CA23" i="8"/>
  <c r="DA29" i="1" s="1"/>
  <c r="BS23" i="8"/>
  <c r="CS29" i="1" s="1"/>
  <c r="BK23" i="8"/>
  <c r="CK29" i="1" s="1"/>
  <c r="BC23" i="8"/>
  <c r="CC29" i="1" s="1"/>
  <c r="AU23" i="8"/>
  <c r="BU29" i="1" s="1"/>
  <c r="AM23" i="8"/>
  <c r="BM29" i="1" s="1"/>
  <c r="BU22" i="8"/>
  <c r="CU28" i="1" s="1"/>
  <c r="BP22" i="8"/>
  <c r="CP28" i="1" s="1"/>
  <c r="BK22" i="8"/>
  <c r="CK28" i="1" s="1"/>
  <c r="GY89" i="1" s="1"/>
  <c r="BF22" i="8"/>
  <c r="CF28" i="1" s="1"/>
  <c r="BB22" i="8"/>
  <c r="CB28" i="1" s="1"/>
  <c r="AX22" i="8"/>
  <c r="BX28" i="1" s="1"/>
  <c r="AT22" i="8"/>
  <c r="BT28" i="1" s="1"/>
  <c r="AP22" i="8"/>
  <c r="BP28" i="1" s="1"/>
  <c r="AL22" i="8"/>
  <c r="BL28" i="1" s="1"/>
  <c r="BX21" i="8"/>
  <c r="CX27" i="1" s="1"/>
  <c r="BT21" i="8"/>
  <c r="CT27" i="1" s="1"/>
  <c r="BP21" i="8"/>
  <c r="CP27" i="1" s="1"/>
  <c r="BL21" i="8"/>
  <c r="CL27" i="1" s="1"/>
  <c r="BH21" i="8"/>
  <c r="CH27" i="1" s="1"/>
  <c r="GV88" i="1" s="1"/>
  <c r="BD21" i="8"/>
  <c r="CD27" i="1" s="1"/>
  <c r="GR88" i="1" s="1"/>
  <c r="AZ21" i="8"/>
  <c r="BZ27" i="1" s="1"/>
  <c r="AV21" i="8"/>
  <c r="BV27" i="1" s="1"/>
  <c r="AR21" i="8"/>
  <c r="BR27" i="1" s="1"/>
  <c r="AN21" i="8"/>
  <c r="BN27" i="1" s="1"/>
  <c r="BZ20" i="8"/>
  <c r="CZ26" i="1" s="1"/>
  <c r="BV20" i="8"/>
  <c r="CV26" i="1" s="1"/>
  <c r="BR20" i="8"/>
  <c r="CR26" i="1" s="1"/>
  <c r="BN20" i="8"/>
  <c r="CN26" i="1" s="1"/>
  <c r="BJ20" i="8"/>
  <c r="CJ26" i="1" s="1"/>
  <c r="BF20" i="8"/>
  <c r="CF26" i="1" s="1"/>
  <c r="GT87" i="1" s="1"/>
  <c r="BB20" i="8"/>
  <c r="CB26" i="1" s="1"/>
  <c r="AX20" i="8"/>
  <c r="BX26" i="1" s="1"/>
  <c r="AT20" i="8"/>
  <c r="BT26" i="1" s="1"/>
  <c r="AP20" i="8"/>
  <c r="BP26" i="1" s="1"/>
  <c r="AL20" i="8"/>
  <c r="BL26" i="1" s="1"/>
  <c r="BX19" i="8"/>
  <c r="CX25" i="1" s="1"/>
  <c r="BT19" i="8"/>
  <c r="CT25" i="1" s="1"/>
  <c r="BP19" i="8"/>
  <c r="CP25" i="1" s="1"/>
  <c r="BL19" i="8"/>
  <c r="CL25" i="1" s="1"/>
  <c r="BH19" i="8"/>
  <c r="CH25" i="1" s="1"/>
  <c r="GV86" i="1" s="1"/>
  <c r="BD19" i="8"/>
  <c r="CD25" i="1" s="1"/>
  <c r="AZ19" i="8"/>
  <c r="BZ25" i="1" s="1"/>
  <c r="GN86" i="1" s="1"/>
  <c r="AV19" i="8"/>
  <c r="BV25" i="1" s="1"/>
  <c r="AR19" i="8"/>
  <c r="BR25" i="1" s="1"/>
  <c r="AN19" i="8"/>
  <c r="BN25" i="1" s="1"/>
  <c r="BZ18" i="8"/>
  <c r="CZ24" i="1" s="1"/>
  <c r="BV18" i="8"/>
  <c r="CV24" i="1" s="1"/>
  <c r="BR18" i="8"/>
  <c r="CR24" i="1" s="1"/>
  <c r="BN18" i="8"/>
  <c r="CN24" i="1" s="1"/>
  <c r="BJ18" i="8"/>
  <c r="CJ24" i="1" s="1"/>
  <c r="GX85" i="1" s="1"/>
  <c r="BF18" i="8"/>
  <c r="CF24" i="1" s="1"/>
  <c r="GT85" i="1" s="1"/>
  <c r="BB18" i="8"/>
  <c r="CB24" i="1" s="1"/>
  <c r="AX18" i="8"/>
  <c r="BX24" i="1" s="1"/>
  <c r="GL85" i="1" s="1"/>
  <c r="AT18" i="8"/>
  <c r="BT24" i="1" s="1"/>
  <c r="AP18" i="8"/>
  <c r="BP24" i="1" s="1"/>
  <c r="AL18" i="8"/>
  <c r="BL24" i="1" s="1"/>
  <c r="BX17" i="8"/>
  <c r="CX23" i="1" s="1"/>
  <c r="BT17" i="8"/>
  <c r="CT23" i="1" s="1"/>
  <c r="BP17" i="8"/>
  <c r="CP23" i="1" s="1"/>
  <c r="BL17" i="8"/>
  <c r="CL23" i="1" s="1"/>
  <c r="BH17" i="8"/>
  <c r="CH23" i="1" s="1"/>
  <c r="BD17" i="8"/>
  <c r="CD23" i="1" s="1"/>
  <c r="GR84" i="1" s="1"/>
  <c r="AZ17" i="8"/>
  <c r="BZ23" i="1" s="1"/>
  <c r="AV17" i="8"/>
  <c r="BV23" i="1" s="1"/>
  <c r="AR17" i="8"/>
  <c r="BR23" i="1" s="1"/>
  <c r="AN17" i="8"/>
  <c r="BN23" i="1" s="1"/>
  <c r="BZ16" i="8"/>
  <c r="CZ22" i="1" s="1"/>
  <c r="BV16" i="8"/>
  <c r="CV22" i="1" s="1"/>
  <c r="BR16" i="8"/>
  <c r="CR22" i="1" s="1"/>
  <c r="BN16" i="8"/>
  <c r="CN22" i="1" s="1"/>
  <c r="BJ16" i="8"/>
  <c r="CJ22" i="1" s="1"/>
  <c r="BF16" i="8"/>
  <c r="CF22" i="1" s="1"/>
  <c r="GT83" i="1" s="1"/>
  <c r="BB16" i="8"/>
  <c r="CB22" i="1" s="1"/>
  <c r="AX16" i="8"/>
  <c r="BX22" i="1" s="1"/>
  <c r="AT16" i="8"/>
  <c r="BT22" i="1" s="1"/>
  <c r="AP16" i="8"/>
  <c r="BP22" i="1" s="1"/>
  <c r="AL16" i="8"/>
  <c r="BL22" i="1" s="1"/>
  <c r="BX15" i="8"/>
  <c r="CX21" i="1" s="1"/>
  <c r="BT15" i="8"/>
  <c r="CT21" i="1" s="1"/>
  <c r="BP15" i="8"/>
  <c r="CP21" i="1" s="1"/>
  <c r="BL15" i="8"/>
  <c r="CL21" i="1" s="1"/>
  <c r="BH15" i="8"/>
  <c r="CH21" i="1" s="1"/>
  <c r="GV82" i="1" s="1"/>
  <c r="BD15" i="8"/>
  <c r="CD21" i="1" s="1"/>
  <c r="AZ15" i="8"/>
  <c r="BZ21" i="1" s="1"/>
  <c r="GN82" i="1" s="1"/>
  <c r="AV15" i="8"/>
  <c r="BV21" i="1" s="1"/>
  <c r="GJ82" i="1" s="1"/>
  <c r="AR15" i="8"/>
  <c r="BR21" i="1" s="1"/>
  <c r="AN15" i="8"/>
  <c r="BN21" i="1" s="1"/>
  <c r="BZ14" i="8"/>
  <c r="CZ20" i="1" s="1"/>
  <c r="BV14" i="8"/>
  <c r="CV20" i="1" s="1"/>
  <c r="BR14" i="8"/>
  <c r="CR20" i="1" s="1"/>
  <c r="BN14" i="8"/>
  <c r="CN20" i="1" s="1"/>
  <c r="BJ14" i="8"/>
  <c r="CJ20" i="1" s="1"/>
  <c r="BF14" i="8"/>
  <c r="CF20" i="1" s="1"/>
  <c r="BB14" i="8"/>
  <c r="CB20" i="1" s="1"/>
  <c r="AX14" i="8"/>
  <c r="BX20" i="1" s="1"/>
  <c r="AT14" i="8"/>
  <c r="BT20" i="1" s="1"/>
  <c r="GH81" i="1" s="1"/>
  <c r="AP14" i="8"/>
  <c r="BP20" i="1" s="1"/>
  <c r="AL14" i="8"/>
  <c r="BL20" i="1" s="1"/>
  <c r="BX13" i="8"/>
  <c r="CX19" i="1" s="1"/>
  <c r="BT13" i="8"/>
  <c r="CT19" i="1" s="1"/>
  <c r="BP13" i="8"/>
  <c r="CP19" i="1" s="1"/>
  <c r="BL13" i="8"/>
  <c r="CL19" i="1" s="1"/>
  <c r="BH13" i="8"/>
  <c r="CH19" i="1" s="1"/>
  <c r="GV80" i="1" s="1"/>
  <c r="BD13" i="8"/>
  <c r="CD19" i="1" s="1"/>
  <c r="AZ13" i="8"/>
  <c r="BZ19" i="1" s="1"/>
  <c r="AV13" i="8"/>
  <c r="BV19" i="1" s="1"/>
  <c r="AR13" i="8"/>
  <c r="BR19" i="1" s="1"/>
  <c r="AN13" i="8"/>
  <c r="BN19" i="1" s="1"/>
  <c r="BZ12" i="8"/>
  <c r="CZ18" i="1" s="1"/>
  <c r="BV12" i="8"/>
  <c r="CV18" i="1" s="1"/>
  <c r="BR12" i="8"/>
  <c r="CR18" i="1" s="1"/>
  <c r="BN12" i="8"/>
  <c r="CN18" i="1" s="1"/>
  <c r="BJ12" i="8"/>
  <c r="CJ18" i="1" s="1"/>
  <c r="GX79" i="1" s="1"/>
  <c r="BF12" i="8"/>
  <c r="CF18" i="1" s="1"/>
  <c r="GT79" i="1" s="1"/>
  <c r="BB12" i="8"/>
  <c r="CB18" i="1" s="1"/>
  <c r="GP79" i="1" s="1"/>
  <c r="AX12" i="8"/>
  <c r="BX18" i="1" s="1"/>
  <c r="AT12" i="8"/>
  <c r="BT18" i="1" s="1"/>
  <c r="AP12" i="8"/>
  <c r="BP18" i="1" s="1"/>
  <c r="AL12" i="8"/>
  <c r="BL18" i="1" s="1"/>
  <c r="BX11" i="8"/>
  <c r="CX17" i="1" s="1"/>
  <c r="BT11" i="8"/>
  <c r="CT17" i="1" s="1"/>
  <c r="BP11" i="8"/>
  <c r="CP17" i="1" s="1"/>
  <c r="BL11" i="8"/>
  <c r="CL17" i="1" s="1"/>
  <c r="BH11" i="8"/>
  <c r="CH17" i="1" s="1"/>
  <c r="GV78" i="1" s="1"/>
  <c r="BD11" i="8"/>
  <c r="CD17" i="1" s="1"/>
  <c r="GR78" i="1" s="1"/>
  <c r="AZ11" i="8"/>
  <c r="BZ17" i="1" s="1"/>
  <c r="GN78" i="1" s="1"/>
  <c r="AV11" i="8"/>
  <c r="BV17" i="1" s="1"/>
  <c r="AR11" i="8"/>
  <c r="BR17" i="1" s="1"/>
  <c r="GF78" i="1" s="1"/>
  <c r="AN11" i="8"/>
  <c r="BN17" i="1" s="1"/>
  <c r="BZ10" i="8"/>
  <c r="CZ16" i="1" s="1"/>
  <c r="BV10" i="8"/>
  <c r="CV16" i="1" s="1"/>
  <c r="BR10" i="8"/>
  <c r="CR16" i="1" s="1"/>
  <c r="BN10" i="8"/>
  <c r="CN16" i="1" s="1"/>
  <c r="BJ10" i="8"/>
  <c r="CJ16" i="1" s="1"/>
  <c r="GX77" i="1" s="1"/>
  <c r="BF10" i="8"/>
  <c r="CF16" i="1" s="1"/>
  <c r="BB10" i="8"/>
  <c r="CB16" i="1" s="1"/>
  <c r="GP77" i="1" s="1"/>
  <c r="AX10" i="8"/>
  <c r="BX16" i="1" s="1"/>
  <c r="AT10" i="8"/>
  <c r="BT16" i="1" s="1"/>
  <c r="GH77" i="1" s="1"/>
  <c r="AP10" i="8"/>
  <c r="BP16" i="1" s="1"/>
  <c r="AL10" i="8"/>
  <c r="BL16" i="1" s="1"/>
  <c r="BX9" i="8"/>
  <c r="CX15" i="1" s="1"/>
  <c r="BT9" i="8"/>
  <c r="CT15" i="1" s="1"/>
  <c r="BP9" i="8"/>
  <c r="CP15" i="1" s="1"/>
  <c r="BL9" i="8"/>
  <c r="CL15" i="1" s="1"/>
  <c r="BH9" i="8"/>
  <c r="CH15" i="1" s="1"/>
  <c r="BD9" i="8"/>
  <c r="CD15" i="1" s="1"/>
  <c r="GR76" i="1" s="1"/>
  <c r="AZ9" i="8"/>
  <c r="BZ15" i="1" s="1"/>
  <c r="AV9" i="8"/>
  <c r="BV15" i="1" s="1"/>
  <c r="AR9" i="8"/>
  <c r="BR15" i="1" s="1"/>
  <c r="AN9" i="8"/>
  <c r="BN15" i="1" s="1"/>
  <c r="BZ8" i="8"/>
  <c r="CZ14" i="1" s="1"/>
  <c r="BV8" i="8"/>
  <c r="CV14" i="1" s="1"/>
  <c r="BN31" i="8"/>
  <c r="CN37" i="1" s="1"/>
  <c r="AR30" i="8"/>
  <c r="BR36" i="1" s="1"/>
  <c r="AQ29" i="8"/>
  <c r="BQ35" i="1" s="1"/>
  <c r="BI28" i="8"/>
  <c r="CI34" i="1" s="1"/>
  <c r="GW95" i="1" s="1"/>
  <c r="AQ28" i="8"/>
  <c r="BQ34" i="1" s="1"/>
  <c r="BQ27" i="8"/>
  <c r="CQ33" i="1" s="1"/>
  <c r="BA27" i="8"/>
  <c r="CA33" i="1" s="1"/>
  <c r="CA26" i="8"/>
  <c r="DA32" i="1" s="1"/>
  <c r="BK26" i="8"/>
  <c r="CK32" i="1" s="1"/>
  <c r="AU26" i="8"/>
  <c r="BU32" i="1" s="1"/>
  <c r="BU25" i="8"/>
  <c r="CU31" i="1" s="1"/>
  <c r="BE25" i="8"/>
  <c r="CE31" i="1" s="1"/>
  <c r="GS92" i="1" s="1"/>
  <c r="AO25" i="8"/>
  <c r="BO31" i="1" s="1"/>
  <c r="BO24" i="8"/>
  <c r="CO30" i="1" s="1"/>
  <c r="BG24" i="8"/>
  <c r="CG30" i="1" s="1"/>
  <c r="AY24" i="8"/>
  <c r="BY30" i="1" s="1"/>
  <c r="AQ24" i="8"/>
  <c r="BQ30" i="1" s="1"/>
  <c r="BY23" i="8"/>
  <c r="CY29" i="1" s="1"/>
  <c r="AS23" i="8"/>
  <c r="BS29" i="1" s="1"/>
  <c r="BI22" i="8"/>
  <c r="CI28" i="1" s="1"/>
  <c r="AS22" i="8"/>
  <c r="BS28" i="1" s="1"/>
  <c r="BS21" i="8"/>
  <c r="CS27" i="1" s="1"/>
  <c r="BC21" i="8"/>
  <c r="CC27" i="1" s="1"/>
  <c r="GQ88" i="1" s="1"/>
  <c r="AM21" i="8"/>
  <c r="BM27" i="1" s="1"/>
  <c r="BM20" i="8"/>
  <c r="CM26" i="1" s="1"/>
  <c r="AW20" i="8"/>
  <c r="BW26" i="1" s="1"/>
  <c r="BW19" i="8"/>
  <c r="CW25" i="1" s="1"/>
  <c r="BG19" i="8"/>
  <c r="CG25" i="1" s="1"/>
  <c r="GU86" i="1" s="1"/>
  <c r="AQ19" i="8"/>
  <c r="BQ25" i="1" s="1"/>
  <c r="BQ18" i="8"/>
  <c r="CQ24" i="1" s="1"/>
  <c r="BA18" i="8"/>
  <c r="CA24" i="1" s="1"/>
  <c r="CA17" i="8"/>
  <c r="DA23" i="1" s="1"/>
  <c r="BK17" i="8"/>
  <c r="CK23" i="1" s="1"/>
  <c r="AU17" i="8"/>
  <c r="BU23" i="1" s="1"/>
  <c r="BU16" i="8"/>
  <c r="CU22" i="1" s="1"/>
  <c r="BE16" i="8"/>
  <c r="CE22" i="1" s="1"/>
  <c r="AO16" i="8"/>
  <c r="BO22" i="1" s="1"/>
  <c r="BO15" i="8"/>
  <c r="CO21" i="1" s="1"/>
  <c r="AY15" i="8"/>
  <c r="BY21" i="1" s="1"/>
  <c r="BY14" i="8"/>
  <c r="CY20" i="1" s="1"/>
  <c r="BI14" i="8"/>
  <c r="CI20" i="1" s="1"/>
  <c r="GW81" i="1" s="1"/>
  <c r="AS14" i="8"/>
  <c r="BS20" i="1" s="1"/>
  <c r="BS13" i="8"/>
  <c r="CS19" i="1" s="1"/>
  <c r="BC13" i="8"/>
  <c r="CC19" i="1" s="1"/>
  <c r="GQ80" i="1" s="1"/>
  <c r="AM13" i="8"/>
  <c r="BM19" i="1" s="1"/>
  <c r="BM12" i="8"/>
  <c r="CM18" i="1" s="1"/>
  <c r="AW12" i="8"/>
  <c r="BW18" i="1" s="1"/>
  <c r="GK79" i="1" s="1"/>
  <c r="BW11" i="8"/>
  <c r="CW17" i="1" s="1"/>
  <c r="BG11" i="8"/>
  <c r="CG17" i="1" s="1"/>
  <c r="AY11" i="8"/>
  <c r="BY17" i="1" s="1"/>
  <c r="GM78" i="1" s="1"/>
  <c r="AQ11" i="8"/>
  <c r="BQ17" i="1" s="1"/>
  <c r="GE78" i="1" s="1"/>
  <c r="BY10" i="8"/>
  <c r="CY16" i="1" s="1"/>
  <c r="BQ10" i="8"/>
  <c r="CQ16" i="1" s="1"/>
  <c r="BI10" i="8"/>
  <c r="CI16" i="1" s="1"/>
  <c r="GW77" i="1" s="1"/>
  <c r="BA10" i="8"/>
  <c r="CA16" i="1" s="1"/>
  <c r="AS10" i="8"/>
  <c r="BS16" i="1" s="1"/>
  <c r="CA9" i="8"/>
  <c r="DA15" i="1" s="1"/>
  <c r="BS9" i="8"/>
  <c r="CS15" i="1" s="1"/>
  <c r="BK9" i="8"/>
  <c r="CK15" i="1" s="1"/>
  <c r="BC9" i="8"/>
  <c r="CC15" i="1" s="1"/>
  <c r="GQ76" i="1" s="1"/>
  <c r="AU9" i="8"/>
  <c r="BU15" i="1" s="1"/>
  <c r="GI76" i="1" s="1"/>
  <c r="AM9" i="8"/>
  <c r="BM15" i="1" s="1"/>
  <c r="BU8" i="8"/>
  <c r="CU14" i="1" s="1"/>
  <c r="BQ8" i="8"/>
  <c r="CQ14" i="1" s="1"/>
  <c r="BM8" i="8"/>
  <c r="CM14" i="1" s="1"/>
  <c r="BI8" i="8"/>
  <c r="CI14" i="1" s="1"/>
  <c r="GW75" i="1" s="1"/>
  <c r="BE8" i="8"/>
  <c r="CE14" i="1" s="1"/>
  <c r="GS75" i="1" s="1"/>
  <c r="BA8" i="8"/>
  <c r="CA14" i="1" s="1"/>
  <c r="GO75" i="1" s="1"/>
  <c r="AW8" i="8"/>
  <c r="BW14" i="1" s="1"/>
  <c r="AS8" i="8"/>
  <c r="BS14" i="1" s="1"/>
  <c r="GG75" i="1" s="1"/>
  <c r="AO8" i="8"/>
  <c r="BO14" i="1" s="1"/>
  <c r="CA7" i="8"/>
  <c r="DA13" i="1" s="1"/>
  <c r="BW7" i="8"/>
  <c r="CW13" i="1" s="1"/>
  <c r="BS7" i="8"/>
  <c r="CS13" i="1" s="1"/>
  <c r="BO7" i="8"/>
  <c r="CO13" i="1" s="1"/>
  <c r="BK7" i="8"/>
  <c r="CK13" i="1" s="1"/>
  <c r="BG7" i="8"/>
  <c r="CG13" i="1" s="1"/>
  <c r="GU74" i="1" s="1"/>
  <c r="BC7" i="8"/>
  <c r="CC13" i="1" s="1"/>
  <c r="GQ74" i="1" s="1"/>
  <c r="AY7" i="8"/>
  <c r="BY13" i="1" s="1"/>
  <c r="GM74" i="1" s="1"/>
  <c r="AU7" i="8"/>
  <c r="BU13" i="1" s="1"/>
  <c r="AQ7" i="8"/>
  <c r="BQ13" i="1" s="1"/>
  <c r="AM7" i="8"/>
  <c r="BM13" i="1" s="1"/>
  <c r="BQ23" i="8"/>
  <c r="CQ29" i="1" s="1"/>
  <c r="CA22" i="8"/>
  <c r="DA28" i="1" s="1"/>
  <c r="BE22" i="8"/>
  <c r="CE28" i="1" s="1"/>
  <c r="AO22" i="8"/>
  <c r="BO28" i="1" s="1"/>
  <c r="BO21" i="8"/>
  <c r="CO27" i="1" s="1"/>
  <c r="AY21" i="8"/>
  <c r="BY27" i="1" s="1"/>
  <c r="BY20" i="8"/>
  <c r="CY26" i="1" s="1"/>
  <c r="BI20" i="8"/>
  <c r="CI26" i="1" s="1"/>
  <c r="GW87" i="1" s="1"/>
  <c r="AS20" i="8"/>
  <c r="BS26" i="1" s="1"/>
  <c r="BS19" i="8"/>
  <c r="CS25" i="1" s="1"/>
  <c r="BC19" i="8"/>
  <c r="CC25" i="1" s="1"/>
  <c r="GQ86" i="1" s="1"/>
  <c r="AM19" i="8"/>
  <c r="BM25" i="1" s="1"/>
  <c r="BM18" i="8"/>
  <c r="CM24" i="1" s="1"/>
  <c r="AW18" i="8"/>
  <c r="BW24" i="1" s="1"/>
  <c r="BW17" i="8"/>
  <c r="CW23" i="1" s="1"/>
  <c r="BG17" i="8"/>
  <c r="CG23" i="1" s="1"/>
  <c r="GU84" i="1" s="1"/>
  <c r="AQ17" i="8"/>
  <c r="BQ23" i="1" s="1"/>
  <c r="BQ16" i="8"/>
  <c r="CQ22" i="1" s="1"/>
  <c r="BA16" i="8"/>
  <c r="CA22" i="1" s="1"/>
  <c r="CA15" i="8"/>
  <c r="DA21" i="1" s="1"/>
  <c r="BK15" i="8"/>
  <c r="CK21" i="1" s="1"/>
  <c r="AU15" i="8"/>
  <c r="BU21" i="1" s="1"/>
  <c r="GI82" i="1" s="1"/>
  <c r="BU14" i="8"/>
  <c r="CU20" i="1" s="1"/>
  <c r="BE14" i="8"/>
  <c r="CE20" i="1" s="1"/>
  <c r="GS81" i="1" s="1"/>
  <c r="AO14" i="8"/>
  <c r="BO20" i="1" s="1"/>
  <c r="BO13" i="8"/>
  <c r="CO19" i="1" s="1"/>
  <c r="AY13" i="8"/>
  <c r="BY19" i="1" s="1"/>
  <c r="BY12" i="8"/>
  <c r="CY18" i="1" s="1"/>
  <c r="BI12" i="8"/>
  <c r="CI18" i="1" s="1"/>
  <c r="GW79" i="1" s="1"/>
  <c r="AS12" i="8"/>
  <c r="BS18" i="1" s="1"/>
  <c r="GG79" i="1" s="1"/>
  <c r="BS11" i="8"/>
  <c r="CS17" i="1" s="1"/>
  <c r="BE11" i="8"/>
  <c r="CE17" i="1" s="1"/>
  <c r="GS78" i="1" s="1"/>
  <c r="AW11" i="8"/>
  <c r="BW17" i="1" s="1"/>
  <c r="GK78" i="1" s="1"/>
  <c r="AO11" i="8"/>
  <c r="BO17" i="1" s="1"/>
  <c r="BW10" i="8"/>
  <c r="CW16" i="1" s="1"/>
  <c r="BO10" i="8"/>
  <c r="CO16" i="1" s="1"/>
  <c r="BG10" i="8"/>
  <c r="CG16" i="1" s="1"/>
  <c r="AY10" i="8"/>
  <c r="BY16" i="1" s="1"/>
  <c r="AQ10" i="8"/>
  <c r="BQ16" i="1" s="1"/>
  <c r="BY9" i="8"/>
  <c r="CY15" i="1" s="1"/>
  <c r="BQ9" i="8"/>
  <c r="CQ15" i="1" s="1"/>
  <c r="BI9" i="8"/>
  <c r="CI15" i="1" s="1"/>
  <c r="BA9" i="8"/>
  <c r="CA15" i="1" s="1"/>
  <c r="AS9" i="8"/>
  <c r="BS15" i="1" s="1"/>
  <c r="GG76" i="1" s="1"/>
  <c r="CA8" i="8"/>
  <c r="DA14" i="1" s="1"/>
  <c r="BT8" i="8"/>
  <c r="CT14" i="1" s="1"/>
  <c r="BP8" i="8"/>
  <c r="CP14" i="1" s="1"/>
  <c r="BL8" i="8"/>
  <c r="CL14" i="1" s="1"/>
  <c r="BH8" i="8"/>
  <c r="CH14" i="1" s="1"/>
  <c r="BD8" i="8"/>
  <c r="CD14" i="1" s="1"/>
  <c r="GR75" i="1" s="1"/>
  <c r="AZ8" i="8"/>
  <c r="BZ14" i="1" s="1"/>
  <c r="AV8" i="8"/>
  <c r="BV14" i="1" s="1"/>
  <c r="AR8" i="8"/>
  <c r="BR14" i="1" s="1"/>
  <c r="AN8" i="8"/>
  <c r="BN14" i="1" s="1"/>
  <c r="BZ7" i="8"/>
  <c r="CZ13" i="1" s="1"/>
  <c r="BV7" i="8"/>
  <c r="CV13" i="1" s="1"/>
  <c r="BR7" i="8"/>
  <c r="CR13" i="1" s="1"/>
  <c r="BN7" i="8"/>
  <c r="CN13" i="1" s="1"/>
  <c r="BJ7" i="8"/>
  <c r="CJ13" i="1" s="1"/>
  <c r="BF7" i="8"/>
  <c r="CF13" i="1" s="1"/>
  <c r="GT74" i="1" s="1"/>
  <c r="BB7" i="8"/>
  <c r="CB13" i="1" s="1"/>
  <c r="GP74" i="1" s="1"/>
  <c r="AX7" i="8"/>
  <c r="BX13" i="1" s="1"/>
  <c r="AT7" i="8"/>
  <c r="BT13" i="1" s="1"/>
  <c r="AP7" i="8"/>
  <c r="BP13" i="1" s="1"/>
  <c r="GD74" i="1" s="1"/>
  <c r="BI23" i="8"/>
  <c r="CI29" i="1" s="1"/>
  <c r="GW90" i="1" s="1"/>
  <c r="BT22" i="8"/>
  <c r="CT28" i="1" s="1"/>
  <c r="BA22" i="8"/>
  <c r="CA28" i="1" s="1"/>
  <c r="CA21" i="8"/>
  <c r="DA27" i="1" s="1"/>
  <c r="BK21" i="8"/>
  <c r="CK27" i="1" s="1"/>
  <c r="GY88" i="1" s="1"/>
  <c r="AU21" i="8"/>
  <c r="BU27" i="1" s="1"/>
  <c r="BU20" i="8"/>
  <c r="CU26" i="1" s="1"/>
  <c r="BE20" i="8"/>
  <c r="CE26" i="1" s="1"/>
  <c r="GS87" i="1" s="1"/>
  <c r="AO20" i="8"/>
  <c r="BO26" i="1" s="1"/>
  <c r="BO19" i="8"/>
  <c r="CO25" i="1" s="1"/>
  <c r="AY19" i="8"/>
  <c r="BY25" i="1" s="1"/>
  <c r="BY18" i="8"/>
  <c r="CY24" i="1" s="1"/>
  <c r="BI18" i="8"/>
  <c r="CI24" i="1" s="1"/>
  <c r="GW85" i="1" s="1"/>
  <c r="AS18" i="8"/>
  <c r="BS24" i="1" s="1"/>
  <c r="BS17" i="8"/>
  <c r="CS23" i="1" s="1"/>
  <c r="BC17" i="8"/>
  <c r="CC23" i="1" s="1"/>
  <c r="GQ84" i="1" s="1"/>
  <c r="AM17" i="8"/>
  <c r="BM23" i="1" s="1"/>
  <c r="BM16" i="8"/>
  <c r="CM22" i="1" s="1"/>
  <c r="AW16" i="8"/>
  <c r="BW22" i="1" s="1"/>
  <c r="BW15" i="8"/>
  <c r="CW21" i="1" s="1"/>
  <c r="BG15" i="8"/>
  <c r="CG21" i="1" s="1"/>
  <c r="GU82" i="1" s="1"/>
  <c r="AQ15" i="8"/>
  <c r="BQ21" i="1" s="1"/>
  <c r="BQ14" i="8"/>
  <c r="CQ20" i="1" s="1"/>
  <c r="BA14" i="8"/>
  <c r="CA20" i="1" s="1"/>
  <c r="GO81" i="1" s="1"/>
  <c r="CA13" i="8"/>
  <c r="DA19" i="1" s="1"/>
  <c r="BK13" i="8"/>
  <c r="CK19" i="1" s="1"/>
  <c r="AU13" i="8"/>
  <c r="BU19" i="1" s="1"/>
  <c r="BU12" i="8"/>
  <c r="CU18" i="1" s="1"/>
  <c r="BE12" i="8"/>
  <c r="CE18" i="1" s="1"/>
  <c r="GS79" i="1" s="1"/>
  <c r="AO12" i="8"/>
  <c r="BO18" i="1" s="1"/>
  <c r="BO11" i="8"/>
  <c r="CO17" i="1" s="1"/>
  <c r="BC11" i="8"/>
  <c r="CC17" i="1" s="1"/>
  <c r="GQ78" i="1" s="1"/>
  <c r="AU11" i="8"/>
  <c r="BU17" i="1" s="1"/>
  <c r="AM11" i="8"/>
  <c r="BM17" i="1" s="1"/>
  <c r="BU10" i="8"/>
  <c r="CU16" i="1" s="1"/>
  <c r="BM10" i="8"/>
  <c r="CM16" i="1" s="1"/>
  <c r="BE10" i="8"/>
  <c r="CE16" i="1" s="1"/>
  <c r="GS77" i="1" s="1"/>
  <c r="AW10" i="8"/>
  <c r="BW16" i="1" s="1"/>
  <c r="AO10" i="8"/>
  <c r="BO16" i="1" s="1"/>
  <c r="BW9" i="8"/>
  <c r="CW15" i="1" s="1"/>
  <c r="BO9" i="8"/>
  <c r="CO15" i="1" s="1"/>
  <c r="BG9" i="8"/>
  <c r="CG15" i="1" s="1"/>
  <c r="AY9" i="8"/>
  <c r="BY15" i="1" s="1"/>
  <c r="AQ9" i="8"/>
  <c r="BQ15" i="1" s="1"/>
  <c r="GE76" i="1" s="1"/>
  <c r="BY8" i="8"/>
  <c r="CY14" i="1" s="1"/>
  <c r="BS8" i="8"/>
  <c r="CS14" i="1" s="1"/>
  <c r="BO8" i="8"/>
  <c r="CO14" i="1" s="1"/>
  <c r="BK8" i="8"/>
  <c r="CK14" i="1" s="1"/>
  <c r="GY75" i="1" s="1"/>
  <c r="BG8" i="8"/>
  <c r="CG14" i="1" s="1"/>
  <c r="BC8" i="8"/>
  <c r="CC14" i="1" s="1"/>
  <c r="AY8" i="8"/>
  <c r="BY14" i="1" s="1"/>
  <c r="GM75" i="1" s="1"/>
  <c r="AU8" i="8"/>
  <c r="BU14" i="1" s="1"/>
  <c r="GI75" i="1" s="1"/>
  <c r="AQ8" i="8"/>
  <c r="BQ14" i="1" s="1"/>
  <c r="GE75" i="1" s="1"/>
  <c r="AM8" i="8"/>
  <c r="BM14" i="1" s="1"/>
  <c r="BY7" i="8"/>
  <c r="CY13" i="1" s="1"/>
  <c r="BU7" i="8"/>
  <c r="CU13" i="1" s="1"/>
  <c r="BQ7" i="8"/>
  <c r="CQ13" i="1" s="1"/>
  <c r="BM7" i="8"/>
  <c r="CM13" i="1" s="1"/>
  <c r="BI7" i="8"/>
  <c r="CI13" i="1" s="1"/>
  <c r="BE7" i="8"/>
  <c r="CE13" i="1" s="1"/>
  <c r="GS74" i="1" s="1"/>
  <c r="BA7" i="8"/>
  <c r="CA13" i="1" s="1"/>
  <c r="AW7" i="8"/>
  <c r="BW13" i="1" s="1"/>
  <c r="GK74" i="1" s="1"/>
  <c r="AS7" i="8"/>
  <c r="BS13" i="1" s="1"/>
  <c r="AO7" i="8"/>
  <c r="BO13" i="1" s="1"/>
  <c r="BA23" i="8"/>
  <c r="CA29" i="1" s="1"/>
  <c r="BO22" i="8"/>
  <c r="CO28" i="1" s="1"/>
  <c r="AW22" i="8"/>
  <c r="BW28" i="1" s="1"/>
  <c r="BW21" i="8"/>
  <c r="CW27" i="1" s="1"/>
  <c r="BG21" i="8"/>
  <c r="CG27" i="1" s="1"/>
  <c r="GU88" i="1" s="1"/>
  <c r="AQ21" i="8"/>
  <c r="BQ27" i="1" s="1"/>
  <c r="BQ20" i="8"/>
  <c r="CQ26" i="1" s="1"/>
  <c r="BA20" i="8"/>
  <c r="CA26" i="1" s="1"/>
  <c r="GO87" i="1" s="1"/>
  <c r="CA19" i="8"/>
  <c r="DA25" i="1" s="1"/>
  <c r="BK19" i="8"/>
  <c r="CK25" i="1" s="1"/>
  <c r="GY86" i="1" s="1"/>
  <c r="AU19" i="8"/>
  <c r="BU25" i="1" s="1"/>
  <c r="BU18" i="8"/>
  <c r="CU24" i="1" s="1"/>
  <c r="BE18" i="8"/>
  <c r="CE24" i="1" s="1"/>
  <c r="GS85" i="1" s="1"/>
  <c r="BY16" i="8"/>
  <c r="CY22" i="1" s="1"/>
  <c r="BC15" i="8"/>
  <c r="CC21" i="1" s="1"/>
  <c r="BW13" i="8"/>
  <c r="CW19" i="1" s="1"/>
  <c r="BA12" i="8"/>
  <c r="CA18" i="1" s="1"/>
  <c r="GO79" i="1" s="1"/>
  <c r="AS11" i="8"/>
  <c r="BS17" i="1" s="1"/>
  <c r="BC10" i="8"/>
  <c r="CC16" i="1" s="1"/>
  <c r="BM9" i="8"/>
  <c r="CM15" i="1" s="1"/>
  <c r="BW8" i="8"/>
  <c r="CW14" i="1" s="1"/>
  <c r="BF8" i="8"/>
  <c r="CF14" i="1" s="1"/>
  <c r="GT75" i="1" s="1"/>
  <c r="AP8" i="8"/>
  <c r="BP14" i="1" s="1"/>
  <c r="BP7" i="8"/>
  <c r="CP13" i="1" s="1"/>
  <c r="AZ7" i="8"/>
  <c r="BZ13" i="1" s="1"/>
  <c r="GN74" i="1" s="1"/>
  <c r="AO18" i="8"/>
  <c r="BO24" i="1" s="1"/>
  <c r="BI16" i="8"/>
  <c r="CI22" i="1" s="1"/>
  <c r="AM15" i="8"/>
  <c r="BM21" i="1" s="1"/>
  <c r="BG13" i="8"/>
  <c r="CG19" i="1" s="1"/>
  <c r="CA11" i="8"/>
  <c r="DA17" i="1" s="1"/>
  <c r="CA10" i="8"/>
  <c r="DA16" i="1" s="1"/>
  <c r="AU10" i="8"/>
  <c r="BU16" i="1" s="1"/>
  <c r="GI77" i="1" s="1"/>
  <c r="BE9" i="8"/>
  <c r="CE15" i="1" s="1"/>
  <c r="GS76" i="1" s="1"/>
  <c r="BR8" i="8"/>
  <c r="CR14" i="1" s="1"/>
  <c r="BB8" i="8"/>
  <c r="CB14" i="1" s="1"/>
  <c r="GP75" i="1" s="1"/>
  <c r="AL8" i="8"/>
  <c r="BL14" i="1" s="1"/>
  <c r="BL7" i="8"/>
  <c r="CL13" i="1" s="1"/>
  <c r="AV7" i="8"/>
  <c r="BV13" i="1" s="1"/>
  <c r="GJ74" i="1" s="1"/>
  <c r="BO17" i="8"/>
  <c r="CO23" i="1" s="1"/>
  <c r="AS16" i="8"/>
  <c r="BS22" i="1" s="1"/>
  <c r="BM14" i="8"/>
  <c r="CM20" i="1" s="1"/>
  <c r="AQ13" i="8"/>
  <c r="BQ19" i="1" s="1"/>
  <c r="BK11" i="8"/>
  <c r="CK17" i="1" s="1"/>
  <c r="GY78" i="1" s="1"/>
  <c r="BS10" i="8"/>
  <c r="CS16" i="1" s="1"/>
  <c r="AM10" i="8"/>
  <c r="BM16" i="1" s="1"/>
  <c r="AW9" i="8"/>
  <c r="BW15" i="1" s="1"/>
  <c r="GK76" i="1" s="1"/>
  <c r="BN8" i="8"/>
  <c r="CN14" i="1" s="1"/>
  <c r="AX8" i="8"/>
  <c r="BX14" i="1" s="1"/>
  <c r="BX7" i="8"/>
  <c r="CX13" i="1" s="1"/>
  <c r="BH7" i="8"/>
  <c r="CH13" i="1" s="1"/>
  <c r="GV74" i="1" s="1"/>
  <c r="AR7" i="8"/>
  <c r="BR13" i="1" s="1"/>
  <c r="AY17" i="8"/>
  <c r="BY23" i="1" s="1"/>
  <c r="GM84" i="1" s="1"/>
  <c r="BA11" i="8"/>
  <c r="CA17" i="1" s="1"/>
  <c r="GO78" i="1" s="1"/>
  <c r="BJ8" i="8"/>
  <c r="CJ14" i="1" s="1"/>
  <c r="GX75" i="1" s="1"/>
  <c r="AN7" i="8"/>
  <c r="BN13" i="1" s="1"/>
  <c r="BS15" i="8"/>
  <c r="CS21" i="1" s="1"/>
  <c r="BK10" i="8"/>
  <c r="CK16" i="1" s="1"/>
  <c r="GY77" i="1" s="1"/>
  <c r="AT8" i="8"/>
  <c r="BT14" i="1" s="1"/>
  <c r="AW14" i="8"/>
  <c r="BW20" i="1" s="1"/>
  <c r="BU9" i="8"/>
  <c r="CU15" i="1" s="1"/>
  <c r="BT7" i="8"/>
  <c r="CT13" i="1" s="1"/>
  <c r="BQ12" i="8"/>
  <c r="CQ18" i="1" s="1"/>
  <c r="AO9" i="8"/>
  <c r="BO15" i="1" s="1"/>
  <c r="BD7" i="8"/>
  <c r="CD13" i="1" s="1"/>
  <c r="GR74" i="1" s="1"/>
  <c r="AL7" i="8"/>
  <c r="BL13" i="1" s="1"/>
  <c r="L4" i="4"/>
  <c r="K5" i="4"/>
  <c r="M4" i="4"/>
  <c r="AI2" i="1"/>
  <c r="H1" i="4" s="1"/>
  <c r="H4" i="4" s="1"/>
  <c r="J3" i="4"/>
  <c r="I3" i="4"/>
  <c r="Z15" i="5"/>
  <c r="AD15" i="5"/>
  <c r="AH15" i="5"/>
  <c r="AL15" i="5"/>
  <c r="AP15" i="5"/>
  <c r="X15" i="5"/>
  <c r="AB15" i="5"/>
  <c r="AF15" i="5"/>
  <c r="AJ15" i="5"/>
  <c r="AN15" i="5"/>
  <c r="W15" i="5"/>
  <c r="AA15" i="5"/>
  <c r="AE15" i="5"/>
  <c r="AI15" i="5"/>
  <c r="AM15" i="5"/>
  <c r="AQ15" i="5"/>
  <c r="AC15" i="5"/>
  <c r="Y15" i="5"/>
  <c r="AK15" i="5"/>
  <c r="AG15" i="5"/>
  <c r="AO15" i="5"/>
  <c r="E15" i="5"/>
  <c r="I15" i="5"/>
  <c r="M15" i="5"/>
  <c r="Q15" i="5"/>
  <c r="U15" i="5"/>
  <c r="D15" i="5"/>
  <c r="H15" i="5"/>
  <c r="L15" i="5"/>
  <c r="P15" i="5"/>
  <c r="T15" i="5"/>
  <c r="F15" i="5"/>
  <c r="N15" i="5"/>
  <c r="V15" i="5"/>
  <c r="C15" i="5"/>
  <c r="K15" i="5"/>
  <c r="S15" i="5"/>
  <c r="R15" i="5"/>
  <c r="O15" i="5"/>
  <c r="J15" i="5"/>
  <c r="G15" i="5"/>
  <c r="A10" i="4"/>
  <c r="B16" i="5" s="1"/>
  <c r="B9" i="4"/>
  <c r="Q746" i="1"/>
  <c r="R746" i="1" s="1"/>
  <c r="Q745" i="1"/>
  <c r="R745" i="1" s="1"/>
  <c r="Q744" i="1"/>
  <c r="R744" i="1" s="1"/>
  <c r="Q743" i="1"/>
  <c r="R743" i="1" s="1"/>
  <c r="Q742" i="1"/>
  <c r="R742" i="1" s="1"/>
  <c r="Q741" i="1"/>
  <c r="R741" i="1" s="1"/>
  <c r="Q740" i="1"/>
  <c r="R740" i="1" s="1"/>
  <c r="Q739" i="1"/>
  <c r="R739" i="1" s="1"/>
  <c r="Q738" i="1"/>
  <c r="R738" i="1" s="1"/>
  <c r="Q737" i="1"/>
  <c r="R737" i="1" s="1"/>
  <c r="Q736" i="1"/>
  <c r="R736" i="1" s="1"/>
  <c r="Q735" i="1"/>
  <c r="R735" i="1" s="1"/>
  <c r="Q734" i="1"/>
  <c r="R734" i="1" s="1"/>
  <c r="Q733" i="1"/>
  <c r="R733" i="1" s="1"/>
  <c r="Q732" i="1"/>
  <c r="R732" i="1" s="1"/>
  <c r="Q731" i="1"/>
  <c r="R731" i="1" s="1"/>
  <c r="Q730" i="1"/>
  <c r="R730" i="1" s="1"/>
  <c r="Q729" i="1"/>
  <c r="R729" i="1" s="1"/>
  <c r="Q728" i="1"/>
  <c r="R728" i="1" s="1"/>
  <c r="Q727" i="1"/>
  <c r="R727" i="1" s="1"/>
  <c r="Q726" i="1"/>
  <c r="R726" i="1" s="1"/>
  <c r="Q725" i="1"/>
  <c r="R725" i="1" s="1"/>
  <c r="Q724" i="1"/>
  <c r="R724" i="1" s="1"/>
  <c r="Q723" i="1"/>
  <c r="R723" i="1" s="1"/>
  <c r="Q722" i="1"/>
  <c r="R722" i="1" s="1"/>
  <c r="Q721" i="1"/>
  <c r="R721" i="1" s="1"/>
  <c r="Q720" i="1"/>
  <c r="R720" i="1" s="1"/>
  <c r="Q719" i="1"/>
  <c r="R719" i="1" s="1"/>
  <c r="Q718" i="1"/>
  <c r="R718" i="1" s="1"/>
  <c r="Q717" i="1"/>
  <c r="R717" i="1" s="1"/>
  <c r="Q716" i="1"/>
  <c r="R716" i="1" s="1"/>
  <c r="Q715" i="1"/>
  <c r="R715" i="1" s="1"/>
  <c r="Q714" i="1"/>
  <c r="R714" i="1" s="1"/>
  <c r="Q713" i="1"/>
  <c r="R713" i="1" s="1"/>
  <c r="Q712" i="1"/>
  <c r="R712" i="1" s="1"/>
  <c r="Q711" i="1"/>
  <c r="R711" i="1" s="1"/>
  <c r="Q710" i="1"/>
  <c r="R710" i="1" s="1"/>
  <c r="Q709" i="1"/>
  <c r="R709" i="1" s="1"/>
  <c r="Q708" i="1"/>
  <c r="R708" i="1" s="1"/>
  <c r="Q707" i="1"/>
  <c r="R707" i="1" s="1"/>
  <c r="Q706" i="1"/>
  <c r="R706" i="1" s="1"/>
  <c r="Q705" i="1"/>
  <c r="R705" i="1" s="1"/>
  <c r="Q704" i="1"/>
  <c r="R704" i="1" s="1"/>
  <c r="Q703" i="1"/>
  <c r="R703" i="1" s="1"/>
  <c r="Q702" i="1"/>
  <c r="R702" i="1" s="1"/>
  <c r="Q701" i="1"/>
  <c r="R701" i="1" s="1"/>
  <c r="Q700" i="1"/>
  <c r="R700" i="1" s="1"/>
  <c r="Q699" i="1"/>
  <c r="R699" i="1" s="1"/>
  <c r="Q698" i="1"/>
  <c r="R698" i="1" s="1"/>
  <c r="Q697" i="1"/>
  <c r="R697" i="1" s="1"/>
  <c r="Q696" i="1"/>
  <c r="R696" i="1" s="1"/>
  <c r="Q695" i="1"/>
  <c r="R695" i="1" s="1"/>
  <c r="Q694" i="1"/>
  <c r="R694" i="1" s="1"/>
  <c r="Q693" i="1"/>
  <c r="R693" i="1" s="1"/>
  <c r="Q692" i="1"/>
  <c r="R692" i="1" s="1"/>
  <c r="Q691" i="1"/>
  <c r="R691" i="1" s="1"/>
  <c r="Q690" i="1"/>
  <c r="R690" i="1" s="1"/>
  <c r="Q689" i="1"/>
  <c r="R689" i="1" s="1"/>
  <c r="Q688" i="1"/>
  <c r="R688" i="1" s="1"/>
  <c r="Q687" i="1"/>
  <c r="R687" i="1" s="1"/>
  <c r="Q686" i="1"/>
  <c r="R686" i="1" s="1"/>
  <c r="Q685" i="1"/>
  <c r="R685" i="1" s="1"/>
  <c r="Q684" i="1"/>
  <c r="R684" i="1" s="1"/>
  <c r="Q683" i="1"/>
  <c r="R683" i="1" s="1"/>
  <c r="Q682" i="1"/>
  <c r="R682" i="1" s="1"/>
  <c r="Q681" i="1"/>
  <c r="R681" i="1" s="1"/>
  <c r="Q680" i="1"/>
  <c r="R680" i="1" s="1"/>
  <c r="Q679" i="1"/>
  <c r="R679" i="1" s="1"/>
  <c r="Q678" i="1"/>
  <c r="R678" i="1" s="1"/>
  <c r="Q677" i="1"/>
  <c r="R677" i="1" s="1"/>
  <c r="Q676" i="1"/>
  <c r="R676" i="1" s="1"/>
  <c r="Q675" i="1"/>
  <c r="R675" i="1" s="1"/>
  <c r="Q674" i="1"/>
  <c r="R674" i="1" s="1"/>
  <c r="Q673" i="1"/>
  <c r="R673" i="1" s="1"/>
  <c r="Q672" i="1"/>
  <c r="R672" i="1" s="1"/>
  <c r="Q671" i="1"/>
  <c r="R671" i="1" s="1"/>
  <c r="Q670" i="1"/>
  <c r="R670" i="1" s="1"/>
  <c r="Q669" i="1"/>
  <c r="R669" i="1" s="1"/>
  <c r="Q668" i="1"/>
  <c r="R668" i="1" s="1"/>
  <c r="Q667" i="1"/>
  <c r="R667" i="1" s="1"/>
  <c r="Q596" i="1"/>
  <c r="R596" i="1" s="1"/>
  <c r="Q595" i="1"/>
  <c r="R595" i="1" s="1"/>
  <c r="Q594" i="1"/>
  <c r="R594" i="1" s="1"/>
  <c r="Q593" i="1"/>
  <c r="R593" i="1" s="1"/>
  <c r="Q592" i="1"/>
  <c r="R592" i="1" s="1"/>
  <c r="Q591" i="1"/>
  <c r="R591" i="1" s="1"/>
  <c r="Q590" i="1"/>
  <c r="R590" i="1" s="1"/>
  <c r="Q589" i="1"/>
  <c r="R589" i="1" s="1"/>
  <c r="Q588" i="1"/>
  <c r="R588" i="1" s="1"/>
  <c r="Q587" i="1"/>
  <c r="R587" i="1" s="1"/>
  <c r="Q586" i="1"/>
  <c r="R586" i="1" s="1"/>
  <c r="Q585" i="1"/>
  <c r="R585" i="1" s="1"/>
  <c r="Q584" i="1"/>
  <c r="R584" i="1" s="1"/>
  <c r="Q583" i="1"/>
  <c r="R583" i="1" s="1"/>
  <c r="Q582" i="1"/>
  <c r="R582" i="1" s="1"/>
  <c r="Q581" i="1"/>
  <c r="R581" i="1" s="1"/>
  <c r="Q580" i="1"/>
  <c r="R580" i="1" s="1"/>
  <c r="Q579" i="1"/>
  <c r="R579" i="1" s="1"/>
  <c r="Q578" i="1"/>
  <c r="R578" i="1" s="1"/>
  <c r="Q577" i="1"/>
  <c r="R577" i="1" s="1"/>
  <c r="Q576" i="1"/>
  <c r="R576" i="1" s="1"/>
  <c r="Q575" i="1"/>
  <c r="R575" i="1" s="1"/>
  <c r="Q574" i="1"/>
  <c r="R574" i="1" s="1"/>
  <c r="Q573" i="1"/>
  <c r="R573" i="1" s="1"/>
  <c r="Q572" i="1"/>
  <c r="R572" i="1" s="1"/>
  <c r="Q571" i="1"/>
  <c r="R571" i="1" s="1"/>
  <c r="Q570" i="1"/>
  <c r="R570" i="1" s="1"/>
  <c r="Q569" i="1"/>
  <c r="R569" i="1" s="1"/>
  <c r="Q568" i="1"/>
  <c r="R568" i="1" s="1"/>
  <c r="Q567" i="1"/>
  <c r="R567" i="1" s="1"/>
  <c r="Q566" i="1"/>
  <c r="R566" i="1" s="1"/>
  <c r="Q565" i="1"/>
  <c r="R565" i="1" s="1"/>
  <c r="Q564" i="1"/>
  <c r="R564" i="1" s="1"/>
  <c r="Q563" i="1"/>
  <c r="R563" i="1" s="1"/>
  <c r="Q562" i="1"/>
  <c r="R562" i="1" s="1"/>
  <c r="Q561" i="1"/>
  <c r="R561" i="1" s="1"/>
  <c r="Q560" i="1"/>
  <c r="R560" i="1" s="1"/>
  <c r="Q559" i="1"/>
  <c r="R559" i="1" s="1"/>
  <c r="Q558" i="1"/>
  <c r="R558" i="1" s="1"/>
  <c r="Q557" i="1"/>
  <c r="R557" i="1" s="1"/>
  <c r="Q556" i="1"/>
  <c r="R556" i="1" s="1"/>
  <c r="Q555" i="1"/>
  <c r="R555" i="1" s="1"/>
  <c r="Q554" i="1"/>
  <c r="R554" i="1" s="1"/>
  <c r="Q553" i="1"/>
  <c r="R553" i="1" s="1"/>
  <c r="Q552" i="1"/>
  <c r="R552" i="1" s="1"/>
  <c r="Q551" i="1"/>
  <c r="R551" i="1" s="1"/>
  <c r="Q550" i="1"/>
  <c r="R550" i="1" s="1"/>
  <c r="Q549" i="1"/>
  <c r="R549" i="1" s="1"/>
  <c r="Q548" i="1"/>
  <c r="R548" i="1" s="1"/>
  <c r="Q547" i="1"/>
  <c r="R547" i="1" s="1"/>
  <c r="Q546" i="1"/>
  <c r="R546" i="1" s="1"/>
  <c r="Q545" i="1"/>
  <c r="R545" i="1" s="1"/>
  <c r="Q544" i="1"/>
  <c r="R544" i="1" s="1"/>
  <c r="Q543" i="1"/>
  <c r="R543" i="1" s="1"/>
  <c r="Q542" i="1"/>
  <c r="R542" i="1" s="1"/>
  <c r="Q541" i="1"/>
  <c r="R541" i="1" s="1"/>
  <c r="Q540" i="1"/>
  <c r="R540" i="1" s="1"/>
  <c r="Q539" i="1"/>
  <c r="R539" i="1" s="1"/>
  <c r="Q538" i="1"/>
  <c r="R538" i="1" s="1"/>
  <c r="Q537" i="1"/>
  <c r="R537" i="1" s="1"/>
  <c r="Q536" i="1"/>
  <c r="R536" i="1" s="1"/>
  <c r="Q535" i="1"/>
  <c r="R535" i="1" s="1"/>
  <c r="Q534" i="1"/>
  <c r="R534" i="1" s="1"/>
  <c r="Q533" i="1"/>
  <c r="R533" i="1" s="1"/>
  <c r="Q532" i="1"/>
  <c r="R532" i="1" s="1"/>
  <c r="Q531" i="1"/>
  <c r="R531" i="1" s="1"/>
  <c r="Q530" i="1"/>
  <c r="R530" i="1" s="1"/>
  <c r="Q529" i="1"/>
  <c r="R529" i="1" s="1"/>
  <c r="Q528" i="1"/>
  <c r="R528" i="1" s="1"/>
  <c r="Q527" i="1"/>
  <c r="R527" i="1" s="1"/>
  <c r="Q526" i="1"/>
  <c r="R526" i="1" s="1"/>
  <c r="Q525" i="1"/>
  <c r="R525" i="1" s="1"/>
  <c r="Q524" i="1"/>
  <c r="R524" i="1" s="1"/>
  <c r="Q523" i="1"/>
  <c r="R523" i="1" s="1"/>
  <c r="Q522" i="1"/>
  <c r="R522" i="1" s="1"/>
  <c r="Q521" i="1"/>
  <c r="R521" i="1" s="1"/>
  <c r="Q520" i="1"/>
  <c r="R520" i="1" s="1"/>
  <c r="Q519" i="1"/>
  <c r="R519" i="1" s="1"/>
  <c r="Q518" i="1"/>
  <c r="R518" i="1" s="1"/>
  <c r="Q517" i="1"/>
  <c r="R517" i="1" s="1"/>
  <c r="Q516" i="1"/>
  <c r="R516" i="1" s="1"/>
  <c r="Q515" i="1"/>
  <c r="R515" i="1" s="1"/>
  <c r="Q514" i="1"/>
  <c r="R514" i="1" s="1"/>
  <c r="Q513" i="1"/>
  <c r="R513" i="1" s="1"/>
  <c r="Q512" i="1"/>
  <c r="R512" i="1" s="1"/>
  <c r="Q511" i="1"/>
  <c r="R511" i="1" s="1"/>
  <c r="Q510" i="1"/>
  <c r="R510" i="1" s="1"/>
  <c r="Q509" i="1"/>
  <c r="R509" i="1" s="1"/>
  <c r="Q508" i="1"/>
  <c r="R508" i="1" s="1"/>
  <c r="Q507" i="1"/>
  <c r="R507" i="1" s="1"/>
  <c r="Q506" i="1"/>
  <c r="R506" i="1" s="1"/>
  <c r="Q505" i="1"/>
  <c r="R505" i="1" s="1"/>
  <c r="Q504" i="1"/>
  <c r="R504" i="1" s="1"/>
  <c r="Q503" i="1"/>
  <c r="R503" i="1" s="1"/>
  <c r="Q502" i="1"/>
  <c r="R502" i="1" s="1"/>
  <c r="Q665" i="1"/>
  <c r="R665" i="1" s="1"/>
  <c r="Q664" i="1"/>
  <c r="R664" i="1" s="1"/>
  <c r="Q663" i="1"/>
  <c r="R663" i="1" s="1"/>
  <c r="Q662" i="1"/>
  <c r="R662" i="1" s="1"/>
  <c r="Q661" i="1"/>
  <c r="R661" i="1" s="1"/>
  <c r="Q660" i="1"/>
  <c r="R660" i="1" s="1"/>
  <c r="Q659" i="1"/>
  <c r="R659" i="1" s="1"/>
  <c r="Q658" i="1"/>
  <c r="R658" i="1" s="1"/>
  <c r="Q657" i="1"/>
  <c r="R657" i="1" s="1"/>
  <c r="Q656" i="1"/>
  <c r="R656" i="1" s="1"/>
  <c r="Q655" i="1"/>
  <c r="R655" i="1" s="1"/>
  <c r="Q654" i="1"/>
  <c r="R654" i="1" s="1"/>
  <c r="Q653" i="1"/>
  <c r="R653" i="1" s="1"/>
  <c r="Q652" i="1"/>
  <c r="R652" i="1" s="1"/>
  <c r="Q651" i="1"/>
  <c r="R651" i="1" s="1"/>
  <c r="Q650" i="1"/>
  <c r="R650" i="1" s="1"/>
  <c r="Q649" i="1"/>
  <c r="R649" i="1" s="1"/>
  <c r="Q648" i="1"/>
  <c r="R648" i="1" s="1"/>
  <c r="Q647" i="1"/>
  <c r="R647" i="1" s="1"/>
  <c r="Q646" i="1"/>
  <c r="R646" i="1" s="1"/>
  <c r="Q645" i="1"/>
  <c r="R645" i="1" s="1"/>
  <c r="Q644" i="1"/>
  <c r="R644" i="1" s="1"/>
  <c r="Q643" i="1"/>
  <c r="R643" i="1" s="1"/>
  <c r="Q642" i="1"/>
  <c r="R642" i="1" s="1"/>
  <c r="Q641" i="1"/>
  <c r="R641" i="1" s="1"/>
  <c r="Q640" i="1"/>
  <c r="R640" i="1" s="1"/>
  <c r="Q639" i="1"/>
  <c r="R639" i="1" s="1"/>
  <c r="Q638" i="1"/>
  <c r="R638" i="1" s="1"/>
  <c r="Q637" i="1"/>
  <c r="R637" i="1" s="1"/>
  <c r="Q636" i="1"/>
  <c r="R636" i="1" s="1"/>
  <c r="Q635" i="1"/>
  <c r="R635" i="1" s="1"/>
  <c r="Q634" i="1"/>
  <c r="R634" i="1" s="1"/>
  <c r="Q633" i="1"/>
  <c r="R633" i="1" s="1"/>
  <c r="Q632" i="1"/>
  <c r="R632" i="1" s="1"/>
  <c r="Q631" i="1"/>
  <c r="R631" i="1" s="1"/>
  <c r="Q630" i="1"/>
  <c r="R630" i="1" s="1"/>
  <c r="Q629" i="1"/>
  <c r="R629" i="1" s="1"/>
  <c r="Q628" i="1"/>
  <c r="R628" i="1" s="1"/>
  <c r="Q627" i="1"/>
  <c r="R627" i="1" s="1"/>
  <c r="Q626" i="1"/>
  <c r="R626" i="1" s="1"/>
  <c r="Q625" i="1"/>
  <c r="R625" i="1" s="1"/>
  <c r="Q624" i="1"/>
  <c r="R624" i="1" s="1"/>
  <c r="Q623" i="1"/>
  <c r="R623" i="1" s="1"/>
  <c r="Q622" i="1"/>
  <c r="R622" i="1" s="1"/>
  <c r="Q621" i="1"/>
  <c r="R621" i="1" s="1"/>
  <c r="Q620" i="1"/>
  <c r="R620" i="1" s="1"/>
  <c r="Q619" i="1"/>
  <c r="R619" i="1" s="1"/>
  <c r="Q618" i="1"/>
  <c r="R618" i="1" s="1"/>
  <c r="Q617" i="1"/>
  <c r="R617" i="1" s="1"/>
  <c r="Q616" i="1"/>
  <c r="R616" i="1" s="1"/>
  <c r="Q615" i="1"/>
  <c r="R615" i="1" s="1"/>
  <c r="Q614" i="1"/>
  <c r="R614" i="1" s="1"/>
  <c r="Q613" i="1"/>
  <c r="R613" i="1" s="1"/>
  <c r="Q612" i="1"/>
  <c r="R612" i="1" s="1"/>
  <c r="Q611" i="1"/>
  <c r="R611" i="1" s="1"/>
  <c r="Q610" i="1"/>
  <c r="R610" i="1" s="1"/>
  <c r="Q609" i="1"/>
  <c r="R609" i="1" s="1"/>
  <c r="Q608" i="1"/>
  <c r="R608" i="1" s="1"/>
  <c r="Q607" i="1"/>
  <c r="R607" i="1" s="1"/>
  <c r="Q606" i="1"/>
  <c r="R606" i="1" s="1"/>
  <c r="Q605" i="1"/>
  <c r="R605" i="1" s="1"/>
  <c r="Q604" i="1"/>
  <c r="R604" i="1" s="1"/>
  <c r="Q603" i="1"/>
  <c r="R603" i="1" s="1"/>
  <c r="Q602" i="1"/>
  <c r="R602" i="1" s="1"/>
  <c r="Q601" i="1"/>
  <c r="R601" i="1" s="1"/>
  <c r="Q600" i="1"/>
  <c r="R600" i="1" s="1"/>
  <c r="Q599" i="1"/>
  <c r="R599" i="1" s="1"/>
  <c r="Q598" i="1"/>
  <c r="R598" i="1" s="1"/>
  <c r="M3" i="1"/>
  <c r="M4" i="1"/>
  <c r="V4" i="1" s="1"/>
  <c r="M5" i="1"/>
  <c r="M6" i="1"/>
  <c r="V6" i="1" s="1"/>
  <c r="M7" i="1"/>
  <c r="V7" i="1" s="1"/>
  <c r="M8" i="1"/>
  <c r="V8" i="1" s="1"/>
  <c r="M9" i="1"/>
  <c r="V9" i="1" s="1"/>
  <c r="M10" i="1"/>
  <c r="V10" i="1" s="1"/>
  <c r="M11" i="1"/>
  <c r="V11" i="1" s="1"/>
  <c r="M12" i="1"/>
  <c r="V12" i="1" s="1"/>
  <c r="M13" i="1"/>
  <c r="V13" i="1" s="1"/>
  <c r="M14" i="1"/>
  <c r="V14" i="1" s="1"/>
  <c r="M15" i="1"/>
  <c r="V15" i="1" s="1"/>
  <c r="M16" i="1"/>
  <c r="V16" i="1" s="1"/>
  <c r="M17" i="1"/>
  <c r="V17" i="1" s="1"/>
  <c r="M18" i="1"/>
  <c r="V18" i="1" s="1"/>
  <c r="M19" i="1"/>
  <c r="V19" i="1" s="1"/>
  <c r="M20" i="1"/>
  <c r="V20" i="1" s="1"/>
  <c r="M21" i="1"/>
  <c r="V21" i="1" s="1"/>
  <c r="M22" i="1"/>
  <c r="V22" i="1" s="1"/>
  <c r="M23" i="1"/>
  <c r="V23" i="1" s="1"/>
  <c r="M24" i="1"/>
  <c r="V24" i="1" s="1"/>
  <c r="M25" i="1"/>
  <c r="V25" i="1" s="1"/>
  <c r="M26" i="1"/>
  <c r="V26" i="1" s="1"/>
  <c r="M27" i="1"/>
  <c r="V27" i="1" s="1"/>
  <c r="M28" i="1"/>
  <c r="V28" i="1" s="1"/>
  <c r="M29" i="1"/>
  <c r="V29" i="1" s="1"/>
  <c r="M30" i="1"/>
  <c r="V30" i="1" s="1"/>
  <c r="M31" i="1"/>
  <c r="V31" i="1" s="1"/>
  <c r="M32" i="1"/>
  <c r="V32" i="1" s="1"/>
  <c r="M33" i="1"/>
  <c r="V33" i="1" s="1"/>
  <c r="M34" i="1"/>
  <c r="V34" i="1" s="1"/>
  <c r="M35" i="1"/>
  <c r="V35" i="1" s="1"/>
  <c r="M36" i="1"/>
  <c r="V36" i="1" s="1"/>
  <c r="M37" i="1"/>
  <c r="V37" i="1" s="1"/>
  <c r="M38" i="1"/>
  <c r="V38" i="1" s="1"/>
  <c r="M39" i="1"/>
  <c r="V39" i="1" s="1"/>
  <c r="M40" i="1"/>
  <c r="V40" i="1" s="1"/>
  <c r="M41" i="1"/>
  <c r="V41" i="1" s="1"/>
  <c r="M42" i="1"/>
  <c r="V42" i="1" s="1"/>
  <c r="M43" i="1"/>
  <c r="V43" i="1" s="1"/>
  <c r="M44" i="1"/>
  <c r="V44" i="1" s="1"/>
  <c r="M45" i="1"/>
  <c r="V45" i="1" s="1"/>
  <c r="M46" i="1"/>
  <c r="V46" i="1" s="1"/>
  <c r="M47" i="1"/>
  <c r="V47" i="1" s="1"/>
  <c r="M48" i="1"/>
  <c r="V48" i="1" s="1"/>
  <c r="M49" i="1"/>
  <c r="V49" i="1" s="1"/>
  <c r="M50" i="1"/>
  <c r="V50" i="1" s="1"/>
  <c r="M51" i="1"/>
  <c r="V51" i="1" s="1"/>
  <c r="M52" i="1"/>
  <c r="V52" i="1" s="1"/>
  <c r="M53" i="1"/>
  <c r="V53" i="1" s="1"/>
  <c r="M54" i="1"/>
  <c r="V54" i="1" s="1"/>
  <c r="M55" i="1"/>
  <c r="V55" i="1" s="1"/>
  <c r="M56" i="1"/>
  <c r="V56" i="1" s="1"/>
  <c r="M57" i="1"/>
  <c r="V57" i="1" s="1"/>
  <c r="M58" i="1"/>
  <c r="V58" i="1" s="1"/>
  <c r="M59" i="1"/>
  <c r="V59" i="1" s="1"/>
  <c r="M60" i="1"/>
  <c r="V60" i="1" s="1"/>
  <c r="M61" i="1"/>
  <c r="V61" i="1" s="1"/>
  <c r="M62" i="1"/>
  <c r="V62" i="1" s="1"/>
  <c r="M63" i="1"/>
  <c r="V63" i="1" s="1"/>
  <c r="M64" i="1"/>
  <c r="V64" i="1" s="1"/>
  <c r="M65" i="1"/>
  <c r="V65" i="1" s="1"/>
  <c r="M66" i="1"/>
  <c r="V66" i="1" s="1"/>
  <c r="M67" i="1"/>
  <c r="V67" i="1" s="1"/>
  <c r="M68" i="1"/>
  <c r="V68" i="1" s="1"/>
  <c r="M69" i="1"/>
  <c r="V69" i="1" s="1"/>
  <c r="M70" i="1"/>
  <c r="V70" i="1" s="1"/>
  <c r="M71" i="1"/>
  <c r="V71" i="1" s="1"/>
  <c r="M72" i="1"/>
  <c r="V72" i="1" s="1"/>
  <c r="M73" i="1"/>
  <c r="V73" i="1" s="1"/>
  <c r="M74" i="1"/>
  <c r="V74" i="1" s="1"/>
  <c r="M75" i="1"/>
  <c r="V75" i="1" s="1"/>
  <c r="M76" i="1"/>
  <c r="V76" i="1" s="1"/>
  <c r="M77" i="1"/>
  <c r="V77" i="1" s="1"/>
  <c r="M78" i="1"/>
  <c r="V78" i="1" s="1"/>
  <c r="M79" i="1"/>
  <c r="V79" i="1" s="1"/>
  <c r="M80" i="1"/>
  <c r="V80" i="1" s="1"/>
  <c r="M81" i="1"/>
  <c r="V81" i="1" s="1"/>
  <c r="M82" i="1"/>
  <c r="V82" i="1" s="1"/>
  <c r="M83" i="1"/>
  <c r="V83" i="1" s="1"/>
  <c r="M84" i="1"/>
  <c r="V84" i="1" s="1"/>
  <c r="M85" i="1"/>
  <c r="V85" i="1" s="1"/>
  <c r="M86" i="1"/>
  <c r="V86" i="1" s="1"/>
  <c r="M87" i="1"/>
  <c r="V87" i="1" s="1"/>
  <c r="M88" i="1"/>
  <c r="V88" i="1" s="1"/>
  <c r="M89" i="1"/>
  <c r="V89" i="1" s="1"/>
  <c r="M90" i="1"/>
  <c r="V90" i="1" s="1"/>
  <c r="M91" i="1"/>
  <c r="V91" i="1" s="1"/>
  <c r="M92" i="1"/>
  <c r="V92" i="1" s="1"/>
  <c r="M93" i="1"/>
  <c r="V93" i="1" s="1"/>
  <c r="M94" i="1"/>
  <c r="V94" i="1" s="1"/>
  <c r="M95" i="1"/>
  <c r="V95" i="1" s="1"/>
  <c r="M96" i="1"/>
  <c r="V96" i="1" s="1"/>
  <c r="M97" i="1"/>
  <c r="V97" i="1" s="1"/>
  <c r="M98" i="1"/>
  <c r="V98" i="1" s="1"/>
  <c r="M99" i="1"/>
  <c r="V99" i="1" s="1"/>
  <c r="M100" i="1"/>
  <c r="V100" i="1" s="1"/>
  <c r="M101" i="1"/>
  <c r="V101" i="1" s="1"/>
  <c r="M102" i="1"/>
  <c r="V102" i="1" s="1"/>
  <c r="M103" i="1"/>
  <c r="V103" i="1" s="1"/>
  <c r="M104" i="1"/>
  <c r="V104" i="1" s="1"/>
  <c r="M105" i="1"/>
  <c r="V105" i="1" s="1"/>
  <c r="M106" i="1"/>
  <c r="V106" i="1" s="1"/>
  <c r="M107" i="1"/>
  <c r="V107" i="1" s="1"/>
  <c r="M108" i="1"/>
  <c r="V108" i="1" s="1"/>
  <c r="M109" i="1"/>
  <c r="V109" i="1" s="1"/>
  <c r="M110" i="1"/>
  <c r="V110" i="1" s="1"/>
  <c r="M111" i="1"/>
  <c r="V111" i="1" s="1"/>
  <c r="M112" i="1"/>
  <c r="V112" i="1" s="1"/>
  <c r="M113" i="1"/>
  <c r="V113" i="1" s="1"/>
  <c r="M114" i="1"/>
  <c r="V114" i="1" s="1"/>
  <c r="M115" i="1"/>
  <c r="V115" i="1" s="1"/>
  <c r="M116" i="1"/>
  <c r="V116" i="1" s="1"/>
  <c r="M117" i="1"/>
  <c r="V117" i="1" s="1"/>
  <c r="M118" i="1"/>
  <c r="V118" i="1" s="1"/>
  <c r="M119" i="1"/>
  <c r="V119" i="1" s="1"/>
  <c r="M120" i="1"/>
  <c r="V120" i="1" s="1"/>
  <c r="M121" i="1"/>
  <c r="V121" i="1" s="1"/>
  <c r="M122" i="1"/>
  <c r="V122" i="1" s="1"/>
  <c r="M123" i="1"/>
  <c r="V123" i="1" s="1"/>
  <c r="M124" i="1"/>
  <c r="V124" i="1" s="1"/>
  <c r="M125" i="1"/>
  <c r="V125" i="1" s="1"/>
  <c r="M126" i="1"/>
  <c r="V126" i="1" s="1"/>
  <c r="M127" i="1"/>
  <c r="V127" i="1" s="1"/>
  <c r="M128" i="1"/>
  <c r="V128" i="1" s="1"/>
  <c r="M129" i="1"/>
  <c r="V129" i="1" s="1"/>
  <c r="M130" i="1"/>
  <c r="V130" i="1" s="1"/>
  <c r="M131" i="1"/>
  <c r="V131" i="1" s="1"/>
  <c r="M132" i="1"/>
  <c r="V132" i="1" s="1"/>
  <c r="M133" i="1"/>
  <c r="V133" i="1" s="1"/>
  <c r="M134" i="1"/>
  <c r="V134" i="1" s="1"/>
  <c r="M135" i="1"/>
  <c r="V135" i="1" s="1"/>
  <c r="M136" i="1"/>
  <c r="V136" i="1" s="1"/>
  <c r="M137" i="1"/>
  <c r="V137" i="1" s="1"/>
  <c r="M138" i="1"/>
  <c r="V138" i="1" s="1"/>
  <c r="M139" i="1"/>
  <c r="V139" i="1" s="1"/>
  <c r="M140" i="1"/>
  <c r="V140" i="1" s="1"/>
  <c r="M141" i="1"/>
  <c r="V141" i="1" s="1"/>
  <c r="M142" i="1"/>
  <c r="V142" i="1" s="1"/>
  <c r="M143" i="1"/>
  <c r="V143" i="1" s="1"/>
  <c r="M144" i="1"/>
  <c r="V144" i="1" s="1"/>
  <c r="M145" i="1"/>
  <c r="V145" i="1" s="1"/>
  <c r="M146" i="1"/>
  <c r="V146" i="1" s="1"/>
  <c r="M147" i="1"/>
  <c r="V147" i="1" s="1"/>
  <c r="M148" i="1"/>
  <c r="V148" i="1" s="1"/>
  <c r="M149" i="1"/>
  <c r="V149" i="1" s="1"/>
  <c r="M150" i="1"/>
  <c r="V150" i="1" s="1"/>
  <c r="M151" i="1"/>
  <c r="V151" i="1" s="1"/>
  <c r="M152" i="1"/>
  <c r="V152" i="1" s="1"/>
  <c r="M153" i="1"/>
  <c r="V153" i="1" s="1"/>
  <c r="M154" i="1"/>
  <c r="V154" i="1" s="1"/>
  <c r="M155" i="1"/>
  <c r="V155" i="1" s="1"/>
  <c r="M156" i="1"/>
  <c r="V156" i="1" s="1"/>
  <c r="M157" i="1"/>
  <c r="V157" i="1" s="1"/>
  <c r="M158" i="1"/>
  <c r="V158" i="1" s="1"/>
  <c r="M159" i="1"/>
  <c r="V159" i="1" s="1"/>
  <c r="M160" i="1"/>
  <c r="V160" i="1" s="1"/>
  <c r="M161" i="1"/>
  <c r="V161" i="1" s="1"/>
  <c r="M162" i="1"/>
  <c r="V162" i="1" s="1"/>
  <c r="M163" i="1"/>
  <c r="V163" i="1" s="1"/>
  <c r="M164" i="1"/>
  <c r="V164" i="1" s="1"/>
  <c r="M165" i="1"/>
  <c r="V165" i="1" s="1"/>
  <c r="M166" i="1"/>
  <c r="V166" i="1" s="1"/>
  <c r="M167" i="1"/>
  <c r="V167" i="1" s="1"/>
  <c r="M168" i="1"/>
  <c r="V168" i="1" s="1"/>
  <c r="M169" i="1"/>
  <c r="V169" i="1" s="1"/>
  <c r="M170" i="1"/>
  <c r="V170" i="1" s="1"/>
  <c r="M171" i="1"/>
  <c r="V171" i="1" s="1"/>
  <c r="M172" i="1"/>
  <c r="V172" i="1" s="1"/>
  <c r="M173" i="1"/>
  <c r="V173" i="1" s="1"/>
  <c r="M174" i="1"/>
  <c r="V174" i="1" s="1"/>
  <c r="M175" i="1"/>
  <c r="V175" i="1" s="1"/>
  <c r="M176" i="1"/>
  <c r="V176" i="1" s="1"/>
  <c r="M177" i="1"/>
  <c r="V177" i="1" s="1"/>
  <c r="M178" i="1"/>
  <c r="V178" i="1" s="1"/>
  <c r="M179" i="1"/>
  <c r="V179" i="1" s="1"/>
  <c r="M180" i="1"/>
  <c r="V180" i="1" s="1"/>
  <c r="M181" i="1"/>
  <c r="V181" i="1" s="1"/>
  <c r="M182" i="1"/>
  <c r="V182" i="1" s="1"/>
  <c r="M183" i="1"/>
  <c r="V183" i="1" s="1"/>
  <c r="M184" i="1"/>
  <c r="V184" i="1" s="1"/>
  <c r="M185" i="1"/>
  <c r="V185" i="1" s="1"/>
  <c r="M186" i="1"/>
  <c r="V186" i="1" s="1"/>
  <c r="M187" i="1"/>
  <c r="V187" i="1" s="1"/>
  <c r="M188" i="1"/>
  <c r="V188" i="1" s="1"/>
  <c r="M189" i="1"/>
  <c r="V189" i="1" s="1"/>
  <c r="M190" i="1"/>
  <c r="V190" i="1" s="1"/>
  <c r="M191" i="1"/>
  <c r="V191" i="1" s="1"/>
  <c r="M192" i="1"/>
  <c r="V192" i="1" s="1"/>
  <c r="M193" i="1"/>
  <c r="V193" i="1" s="1"/>
  <c r="M194" i="1"/>
  <c r="V194" i="1" s="1"/>
  <c r="M195" i="1"/>
  <c r="V195" i="1" s="1"/>
  <c r="M196" i="1"/>
  <c r="V196" i="1" s="1"/>
  <c r="M197" i="1"/>
  <c r="V197" i="1" s="1"/>
  <c r="M198" i="1"/>
  <c r="V198" i="1" s="1"/>
  <c r="M199" i="1"/>
  <c r="V199" i="1" s="1"/>
  <c r="M200" i="1"/>
  <c r="V200" i="1" s="1"/>
  <c r="M201" i="1"/>
  <c r="V201" i="1" s="1"/>
  <c r="M202" i="1"/>
  <c r="V202" i="1" s="1"/>
  <c r="M203" i="1"/>
  <c r="V203" i="1" s="1"/>
  <c r="M204" i="1"/>
  <c r="V204" i="1" s="1"/>
  <c r="M205" i="1"/>
  <c r="V205" i="1" s="1"/>
  <c r="M206" i="1"/>
  <c r="V206" i="1" s="1"/>
  <c r="M207" i="1"/>
  <c r="V207" i="1" s="1"/>
  <c r="M208" i="1"/>
  <c r="V208" i="1" s="1"/>
  <c r="M209" i="1"/>
  <c r="V209" i="1" s="1"/>
  <c r="M210" i="1"/>
  <c r="V210" i="1" s="1"/>
  <c r="M211" i="1"/>
  <c r="V211" i="1" s="1"/>
  <c r="M212" i="1"/>
  <c r="V212" i="1" s="1"/>
  <c r="M213" i="1"/>
  <c r="V213" i="1" s="1"/>
  <c r="M214" i="1"/>
  <c r="V214" i="1" s="1"/>
  <c r="M215" i="1"/>
  <c r="V215" i="1" s="1"/>
  <c r="M216" i="1"/>
  <c r="V216" i="1" s="1"/>
  <c r="M217" i="1"/>
  <c r="V217" i="1" s="1"/>
  <c r="M218" i="1"/>
  <c r="V218" i="1" s="1"/>
  <c r="M219" i="1"/>
  <c r="V219" i="1" s="1"/>
  <c r="M220" i="1"/>
  <c r="V220" i="1" s="1"/>
  <c r="M221" i="1"/>
  <c r="V221" i="1" s="1"/>
  <c r="M222" i="1"/>
  <c r="V222" i="1" s="1"/>
  <c r="M223" i="1"/>
  <c r="V223" i="1" s="1"/>
  <c r="M224" i="1"/>
  <c r="V224" i="1" s="1"/>
  <c r="M225" i="1"/>
  <c r="V225" i="1" s="1"/>
  <c r="M226" i="1"/>
  <c r="V226" i="1" s="1"/>
  <c r="M227" i="1"/>
  <c r="V227" i="1" s="1"/>
  <c r="M228" i="1"/>
  <c r="V228" i="1" s="1"/>
  <c r="M229" i="1"/>
  <c r="V229" i="1" s="1"/>
  <c r="M230" i="1"/>
  <c r="V230" i="1" s="1"/>
  <c r="M231" i="1"/>
  <c r="V231" i="1" s="1"/>
  <c r="M232" i="1"/>
  <c r="V232" i="1" s="1"/>
  <c r="M233" i="1"/>
  <c r="V233" i="1" s="1"/>
  <c r="M234" i="1"/>
  <c r="V234" i="1" s="1"/>
  <c r="M235" i="1"/>
  <c r="V235" i="1" s="1"/>
  <c r="M236" i="1"/>
  <c r="V236" i="1" s="1"/>
  <c r="M237" i="1"/>
  <c r="V237" i="1" s="1"/>
  <c r="M238" i="1"/>
  <c r="V238" i="1" s="1"/>
  <c r="M239" i="1"/>
  <c r="V239" i="1" s="1"/>
  <c r="M240" i="1"/>
  <c r="V240" i="1" s="1"/>
  <c r="M241" i="1"/>
  <c r="V241" i="1" s="1"/>
  <c r="M242" i="1"/>
  <c r="V242" i="1" s="1"/>
  <c r="M243" i="1"/>
  <c r="V243" i="1" s="1"/>
  <c r="M244" i="1"/>
  <c r="V244" i="1" s="1"/>
  <c r="M245" i="1"/>
  <c r="V245" i="1" s="1"/>
  <c r="M246" i="1"/>
  <c r="V246" i="1" s="1"/>
  <c r="M247" i="1"/>
  <c r="V247" i="1" s="1"/>
  <c r="M248" i="1"/>
  <c r="V248" i="1" s="1"/>
  <c r="M249" i="1"/>
  <c r="V249" i="1" s="1"/>
  <c r="M250" i="1"/>
  <c r="V250" i="1" s="1"/>
  <c r="M251" i="1"/>
  <c r="V251" i="1" s="1"/>
  <c r="M252" i="1"/>
  <c r="V252" i="1" s="1"/>
  <c r="M253" i="1"/>
  <c r="V253" i="1" s="1"/>
  <c r="M254" i="1"/>
  <c r="V254" i="1" s="1"/>
  <c r="M255" i="1"/>
  <c r="V255" i="1" s="1"/>
  <c r="M256" i="1"/>
  <c r="V256" i="1" s="1"/>
  <c r="M257" i="1"/>
  <c r="V257" i="1" s="1"/>
  <c r="M258" i="1"/>
  <c r="V258" i="1" s="1"/>
  <c r="M259" i="1"/>
  <c r="V259" i="1" s="1"/>
  <c r="M260" i="1"/>
  <c r="V260" i="1" s="1"/>
  <c r="M261" i="1"/>
  <c r="V261" i="1" s="1"/>
  <c r="M262" i="1"/>
  <c r="V262" i="1" s="1"/>
  <c r="M263" i="1"/>
  <c r="V263" i="1" s="1"/>
  <c r="M264" i="1"/>
  <c r="V264" i="1" s="1"/>
  <c r="M265" i="1"/>
  <c r="V265" i="1" s="1"/>
  <c r="M266" i="1"/>
  <c r="V266" i="1" s="1"/>
  <c r="M267" i="1"/>
  <c r="V267" i="1" s="1"/>
  <c r="M268" i="1"/>
  <c r="V268" i="1" s="1"/>
  <c r="M269" i="1"/>
  <c r="V269" i="1" s="1"/>
  <c r="M270" i="1"/>
  <c r="V270" i="1" s="1"/>
  <c r="M271" i="1"/>
  <c r="V271" i="1" s="1"/>
  <c r="M272" i="1"/>
  <c r="V272" i="1" s="1"/>
  <c r="M273" i="1"/>
  <c r="V273" i="1" s="1"/>
  <c r="M274" i="1"/>
  <c r="V274" i="1" s="1"/>
  <c r="M275" i="1"/>
  <c r="V275" i="1" s="1"/>
  <c r="M276" i="1"/>
  <c r="V276" i="1" s="1"/>
  <c r="M277" i="1"/>
  <c r="V277" i="1" s="1"/>
  <c r="M278" i="1"/>
  <c r="V278" i="1" s="1"/>
  <c r="M279" i="1"/>
  <c r="V279" i="1" s="1"/>
  <c r="M280" i="1"/>
  <c r="V280" i="1" s="1"/>
  <c r="M281" i="1"/>
  <c r="V281" i="1" s="1"/>
  <c r="M282" i="1"/>
  <c r="V282" i="1" s="1"/>
  <c r="M283" i="1"/>
  <c r="V283" i="1" s="1"/>
  <c r="M284" i="1"/>
  <c r="V284" i="1" s="1"/>
  <c r="M285" i="1"/>
  <c r="V285" i="1" s="1"/>
  <c r="M286" i="1"/>
  <c r="V286" i="1" s="1"/>
  <c r="M287" i="1"/>
  <c r="V287" i="1" s="1"/>
  <c r="M288" i="1"/>
  <c r="V288" i="1" s="1"/>
  <c r="M289" i="1"/>
  <c r="V289" i="1" s="1"/>
  <c r="M290" i="1"/>
  <c r="V290" i="1" s="1"/>
  <c r="M291" i="1"/>
  <c r="V291" i="1" s="1"/>
  <c r="M292" i="1"/>
  <c r="V292" i="1" s="1"/>
  <c r="M293" i="1"/>
  <c r="V293" i="1" s="1"/>
  <c r="M294" i="1"/>
  <c r="V294" i="1" s="1"/>
  <c r="M295" i="1"/>
  <c r="V295" i="1" s="1"/>
  <c r="M296" i="1"/>
  <c r="V296" i="1" s="1"/>
  <c r="M297" i="1"/>
  <c r="V297" i="1" s="1"/>
  <c r="M298" i="1"/>
  <c r="V298" i="1" s="1"/>
  <c r="M299" i="1"/>
  <c r="V299" i="1" s="1"/>
  <c r="M300" i="1"/>
  <c r="V300" i="1" s="1"/>
  <c r="M301" i="1"/>
  <c r="V301" i="1" s="1"/>
  <c r="M302" i="1"/>
  <c r="V302" i="1" s="1"/>
  <c r="M303" i="1"/>
  <c r="V303" i="1" s="1"/>
  <c r="M304" i="1"/>
  <c r="V304" i="1" s="1"/>
  <c r="M305" i="1"/>
  <c r="V305" i="1" s="1"/>
  <c r="M306" i="1"/>
  <c r="V306" i="1" s="1"/>
  <c r="M307" i="1"/>
  <c r="V307" i="1" s="1"/>
  <c r="M308" i="1"/>
  <c r="V308" i="1" s="1"/>
  <c r="M309" i="1"/>
  <c r="V309" i="1" s="1"/>
  <c r="M310" i="1"/>
  <c r="V310" i="1" s="1"/>
  <c r="M311" i="1"/>
  <c r="V311" i="1" s="1"/>
  <c r="M312" i="1"/>
  <c r="V312" i="1" s="1"/>
  <c r="M313" i="1"/>
  <c r="V313" i="1" s="1"/>
  <c r="M314" i="1"/>
  <c r="V314" i="1" s="1"/>
  <c r="M315" i="1"/>
  <c r="V315" i="1" s="1"/>
  <c r="M316" i="1"/>
  <c r="V316" i="1" s="1"/>
  <c r="M317" i="1"/>
  <c r="V317" i="1" s="1"/>
  <c r="M318" i="1"/>
  <c r="V318" i="1" s="1"/>
  <c r="M319" i="1"/>
  <c r="V319" i="1" s="1"/>
  <c r="M320" i="1"/>
  <c r="V320" i="1" s="1"/>
  <c r="M321" i="1"/>
  <c r="V321" i="1" s="1"/>
  <c r="M322" i="1"/>
  <c r="V322" i="1" s="1"/>
  <c r="M323" i="1"/>
  <c r="V323" i="1" s="1"/>
  <c r="M324" i="1"/>
  <c r="V324" i="1" s="1"/>
  <c r="M325" i="1"/>
  <c r="V325" i="1" s="1"/>
  <c r="M326" i="1"/>
  <c r="V326" i="1" s="1"/>
  <c r="M327" i="1"/>
  <c r="V327" i="1" s="1"/>
  <c r="M328" i="1"/>
  <c r="V328" i="1" s="1"/>
  <c r="M329" i="1"/>
  <c r="V329" i="1" s="1"/>
  <c r="M330" i="1"/>
  <c r="V330" i="1" s="1"/>
  <c r="M331" i="1"/>
  <c r="V331" i="1" s="1"/>
  <c r="M332" i="1"/>
  <c r="V332" i="1" s="1"/>
  <c r="M333" i="1"/>
  <c r="V333" i="1" s="1"/>
  <c r="M334" i="1"/>
  <c r="V334" i="1" s="1"/>
  <c r="M335" i="1"/>
  <c r="V335" i="1" s="1"/>
  <c r="M336" i="1"/>
  <c r="V336" i="1" s="1"/>
  <c r="M337" i="1"/>
  <c r="V337" i="1" s="1"/>
  <c r="M338" i="1"/>
  <c r="V338" i="1" s="1"/>
  <c r="M339" i="1"/>
  <c r="V339" i="1" s="1"/>
  <c r="M340" i="1"/>
  <c r="V340" i="1" s="1"/>
  <c r="M341" i="1"/>
  <c r="V341" i="1" s="1"/>
  <c r="M342" i="1"/>
  <c r="V342" i="1" s="1"/>
  <c r="M343" i="1"/>
  <c r="V343" i="1" s="1"/>
  <c r="M344" i="1"/>
  <c r="V344" i="1" s="1"/>
  <c r="M345" i="1"/>
  <c r="V345" i="1" s="1"/>
  <c r="M346" i="1"/>
  <c r="V346" i="1" s="1"/>
  <c r="M347" i="1"/>
  <c r="V347" i="1" s="1"/>
  <c r="M348" i="1"/>
  <c r="V348" i="1" s="1"/>
  <c r="M349" i="1"/>
  <c r="V349" i="1" s="1"/>
  <c r="M350" i="1"/>
  <c r="V350" i="1" s="1"/>
  <c r="M351" i="1"/>
  <c r="V351" i="1" s="1"/>
  <c r="M352" i="1"/>
  <c r="V352" i="1" s="1"/>
  <c r="M353" i="1"/>
  <c r="V353" i="1" s="1"/>
  <c r="M354" i="1"/>
  <c r="V354" i="1" s="1"/>
  <c r="M355" i="1"/>
  <c r="V355" i="1" s="1"/>
  <c r="M356" i="1"/>
  <c r="V356" i="1" s="1"/>
  <c r="M357" i="1"/>
  <c r="V357" i="1" s="1"/>
  <c r="M358" i="1"/>
  <c r="V358" i="1" s="1"/>
  <c r="M359" i="1"/>
  <c r="V359" i="1" s="1"/>
  <c r="M360" i="1"/>
  <c r="V360" i="1" s="1"/>
  <c r="M361" i="1"/>
  <c r="V361" i="1" s="1"/>
  <c r="M362" i="1"/>
  <c r="V362" i="1" s="1"/>
  <c r="M363" i="1"/>
  <c r="V363" i="1" s="1"/>
  <c r="M364" i="1"/>
  <c r="V364" i="1" s="1"/>
  <c r="M365" i="1"/>
  <c r="V365" i="1" s="1"/>
  <c r="M366" i="1"/>
  <c r="V366" i="1" s="1"/>
  <c r="M367" i="1"/>
  <c r="V367" i="1" s="1"/>
  <c r="M368" i="1"/>
  <c r="V368" i="1" s="1"/>
  <c r="M369" i="1"/>
  <c r="V369" i="1" s="1"/>
  <c r="M370" i="1"/>
  <c r="V370" i="1" s="1"/>
  <c r="M371" i="1"/>
  <c r="V371" i="1" s="1"/>
  <c r="M372" i="1"/>
  <c r="V372" i="1" s="1"/>
  <c r="M373" i="1"/>
  <c r="V373" i="1" s="1"/>
  <c r="M374" i="1"/>
  <c r="V374" i="1" s="1"/>
  <c r="M375" i="1"/>
  <c r="V375" i="1" s="1"/>
  <c r="M376" i="1"/>
  <c r="V376" i="1" s="1"/>
  <c r="M377" i="1"/>
  <c r="V377" i="1" s="1"/>
  <c r="M378" i="1"/>
  <c r="V378" i="1" s="1"/>
  <c r="M379" i="1"/>
  <c r="V379" i="1" s="1"/>
  <c r="M380" i="1"/>
  <c r="V380" i="1" s="1"/>
  <c r="M381" i="1"/>
  <c r="V381" i="1" s="1"/>
  <c r="M382" i="1"/>
  <c r="V382" i="1" s="1"/>
  <c r="M383" i="1"/>
  <c r="V383" i="1" s="1"/>
  <c r="M384" i="1"/>
  <c r="V384" i="1" s="1"/>
  <c r="M385" i="1"/>
  <c r="V385" i="1" s="1"/>
  <c r="M386" i="1"/>
  <c r="V386" i="1" s="1"/>
  <c r="M387" i="1"/>
  <c r="V387" i="1" s="1"/>
  <c r="M388" i="1"/>
  <c r="V388" i="1" s="1"/>
  <c r="M389" i="1"/>
  <c r="V389" i="1" s="1"/>
  <c r="M390" i="1"/>
  <c r="V390" i="1" s="1"/>
  <c r="M391" i="1"/>
  <c r="V391" i="1" s="1"/>
  <c r="M392" i="1"/>
  <c r="V392" i="1" s="1"/>
  <c r="M393" i="1"/>
  <c r="V393" i="1" s="1"/>
  <c r="M394" i="1"/>
  <c r="V394" i="1" s="1"/>
  <c r="M395" i="1"/>
  <c r="V395" i="1" s="1"/>
  <c r="M396" i="1"/>
  <c r="V396" i="1" s="1"/>
  <c r="M397" i="1"/>
  <c r="V397" i="1" s="1"/>
  <c r="M398" i="1"/>
  <c r="V398" i="1" s="1"/>
  <c r="M399" i="1"/>
  <c r="V399" i="1" s="1"/>
  <c r="M400" i="1"/>
  <c r="V400" i="1" s="1"/>
  <c r="M401" i="1"/>
  <c r="V401" i="1" s="1"/>
  <c r="M402" i="1"/>
  <c r="V402" i="1" s="1"/>
  <c r="M403" i="1"/>
  <c r="V403" i="1" s="1"/>
  <c r="M404" i="1"/>
  <c r="V404" i="1" s="1"/>
  <c r="M405" i="1"/>
  <c r="V405" i="1" s="1"/>
  <c r="M406" i="1"/>
  <c r="V406" i="1" s="1"/>
  <c r="M407" i="1"/>
  <c r="V407" i="1" s="1"/>
  <c r="M408" i="1"/>
  <c r="V408" i="1" s="1"/>
  <c r="M409" i="1"/>
  <c r="V409" i="1" s="1"/>
  <c r="M410" i="1"/>
  <c r="V410" i="1" s="1"/>
  <c r="M411" i="1"/>
  <c r="V411" i="1" s="1"/>
  <c r="M412" i="1"/>
  <c r="V412" i="1" s="1"/>
  <c r="M413" i="1"/>
  <c r="V413" i="1" s="1"/>
  <c r="M414" i="1"/>
  <c r="V414" i="1" s="1"/>
  <c r="M415" i="1"/>
  <c r="V415" i="1" s="1"/>
  <c r="M416" i="1"/>
  <c r="V416" i="1" s="1"/>
  <c r="M417" i="1"/>
  <c r="V417" i="1" s="1"/>
  <c r="M418" i="1"/>
  <c r="V418" i="1" s="1"/>
  <c r="M419" i="1"/>
  <c r="V419" i="1" s="1"/>
  <c r="M420" i="1"/>
  <c r="V420" i="1" s="1"/>
  <c r="M421" i="1"/>
  <c r="V421" i="1" s="1"/>
  <c r="M422" i="1"/>
  <c r="V422" i="1" s="1"/>
  <c r="M423" i="1"/>
  <c r="V423" i="1" s="1"/>
  <c r="M424" i="1"/>
  <c r="V424" i="1" s="1"/>
  <c r="M425" i="1"/>
  <c r="V425" i="1" s="1"/>
  <c r="M426" i="1"/>
  <c r="V426" i="1" s="1"/>
  <c r="M427" i="1"/>
  <c r="V427" i="1" s="1"/>
  <c r="M428" i="1"/>
  <c r="V428" i="1" s="1"/>
  <c r="M429" i="1"/>
  <c r="V429" i="1" s="1"/>
  <c r="M430" i="1"/>
  <c r="V430" i="1" s="1"/>
  <c r="M431" i="1"/>
  <c r="V431" i="1" s="1"/>
  <c r="M432" i="1"/>
  <c r="V432" i="1" s="1"/>
  <c r="M433" i="1"/>
  <c r="V433" i="1" s="1"/>
  <c r="M434" i="1"/>
  <c r="V434" i="1" s="1"/>
  <c r="M435" i="1"/>
  <c r="V435" i="1" s="1"/>
  <c r="M436" i="1"/>
  <c r="V436" i="1" s="1"/>
  <c r="M437" i="1"/>
  <c r="V437" i="1" s="1"/>
  <c r="M438" i="1"/>
  <c r="V438" i="1" s="1"/>
  <c r="M439" i="1"/>
  <c r="V439" i="1" s="1"/>
  <c r="M440" i="1"/>
  <c r="V440" i="1" s="1"/>
  <c r="M441" i="1"/>
  <c r="V441" i="1" s="1"/>
  <c r="M442" i="1"/>
  <c r="V442" i="1" s="1"/>
  <c r="M443" i="1"/>
  <c r="V443" i="1" s="1"/>
  <c r="M444" i="1"/>
  <c r="V444" i="1" s="1"/>
  <c r="M445" i="1"/>
  <c r="V445" i="1" s="1"/>
  <c r="M446" i="1"/>
  <c r="V446" i="1" s="1"/>
  <c r="M447" i="1"/>
  <c r="V447" i="1" s="1"/>
  <c r="M448" i="1"/>
  <c r="V448" i="1" s="1"/>
  <c r="M449" i="1"/>
  <c r="V449" i="1" s="1"/>
  <c r="M450" i="1"/>
  <c r="V450" i="1" s="1"/>
  <c r="M451" i="1"/>
  <c r="V451" i="1" s="1"/>
  <c r="M452" i="1"/>
  <c r="V452" i="1" s="1"/>
  <c r="M453" i="1"/>
  <c r="V453" i="1" s="1"/>
  <c r="M454" i="1"/>
  <c r="V454" i="1" s="1"/>
  <c r="M455" i="1"/>
  <c r="V455" i="1" s="1"/>
  <c r="M456" i="1"/>
  <c r="V456" i="1" s="1"/>
  <c r="M457" i="1"/>
  <c r="V457" i="1" s="1"/>
  <c r="M458" i="1"/>
  <c r="V458" i="1" s="1"/>
  <c r="M459" i="1"/>
  <c r="V459" i="1" s="1"/>
  <c r="M460" i="1"/>
  <c r="V460" i="1" s="1"/>
  <c r="M461" i="1"/>
  <c r="V461" i="1" s="1"/>
  <c r="M462" i="1"/>
  <c r="V462" i="1" s="1"/>
  <c r="M463" i="1"/>
  <c r="V463" i="1" s="1"/>
  <c r="M464" i="1"/>
  <c r="V464" i="1" s="1"/>
  <c r="M465" i="1"/>
  <c r="V465" i="1" s="1"/>
  <c r="M466" i="1"/>
  <c r="V466" i="1" s="1"/>
  <c r="M467" i="1"/>
  <c r="V467" i="1" s="1"/>
  <c r="M468" i="1"/>
  <c r="V468" i="1" s="1"/>
  <c r="M469" i="1"/>
  <c r="V469" i="1" s="1"/>
  <c r="M470" i="1"/>
  <c r="V470" i="1" s="1"/>
  <c r="M471" i="1"/>
  <c r="V471" i="1" s="1"/>
  <c r="M472" i="1"/>
  <c r="V472" i="1" s="1"/>
  <c r="M473" i="1"/>
  <c r="V473" i="1" s="1"/>
  <c r="M474" i="1"/>
  <c r="V474" i="1" s="1"/>
  <c r="M475" i="1"/>
  <c r="V475" i="1" s="1"/>
  <c r="M476" i="1"/>
  <c r="V476" i="1" s="1"/>
  <c r="M477" i="1"/>
  <c r="V477" i="1" s="1"/>
  <c r="M478" i="1"/>
  <c r="V478" i="1" s="1"/>
  <c r="M479" i="1"/>
  <c r="V479" i="1" s="1"/>
  <c r="M480" i="1"/>
  <c r="V480" i="1" s="1"/>
  <c r="M481" i="1"/>
  <c r="V481" i="1" s="1"/>
  <c r="M482" i="1"/>
  <c r="V482" i="1" s="1"/>
  <c r="M483" i="1"/>
  <c r="V483" i="1" s="1"/>
  <c r="M484" i="1"/>
  <c r="V484" i="1" s="1"/>
  <c r="M485" i="1"/>
  <c r="V485" i="1" s="1"/>
  <c r="M486" i="1"/>
  <c r="V486" i="1" s="1"/>
  <c r="M487" i="1"/>
  <c r="V487" i="1" s="1"/>
  <c r="M488" i="1"/>
  <c r="V488" i="1" s="1"/>
  <c r="M489" i="1"/>
  <c r="V489" i="1" s="1"/>
  <c r="M490" i="1"/>
  <c r="V490" i="1" s="1"/>
  <c r="M491" i="1"/>
  <c r="V491" i="1" s="1"/>
  <c r="M492" i="1"/>
  <c r="V492" i="1" s="1"/>
  <c r="M493" i="1"/>
  <c r="V493" i="1" s="1"/>
  <c r="M494" i="1"/>
  <c r="V494" i="1" s="1"/>
  <c r="M495" i="1"/>
  <c r="V495" i="1" s="1"/>
  <c r="M496" i="1"/>
  <c r="V496" i="1" s="1"/>
  <c r="M497" i="1"/>
  <c r="V497" i="1" s="1"/>
  <c r="M498" i="1"/>
  <c r="V498" i="1" s="1"/>
  <c r="M499" i="1"/>
  <c r="V499" i="1" s="1"/>
  <c r="M500" i="1"/>
  <c r="V500" i="1" s="1"/>
  <c r="M501" i="1"/>
  <c r="V501" i="1" s="1"/>
  <c r="GL75" i="1" l="1"/>
  <c r="GJ80" i="1"/>
  <c r="GT90" i="1"/>
  <c r="GD77" i="1"/>
  <c r="GH80" i="1"/>
  <c r="GF79" i="1"/>
  <c r="GE77" i="1"/>
  <c r="GU94" i="1"/>
  <c r="GJ83" i="1"/>
  <c r="GY98" i="1"/>
  <c r="F17" i="8"/>
  <c r="F16" i="8"/>
  <c r="F15" i="8"/>
  <c r="F14" i="8"/>
  <c r="F13"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GB74" i="1"/>
  <c r="GM76" i="1"/>
  <c r="GE74" i="1"/>
  <c r="GY84" i="1"/>
  <c r="GY93" i="1"/>
  <c r="GL77" i="1"/>
  <c r="GN80" i="1"/>
  <c r="GR86" i="1"/>
  <c r="GX87" i="1"/>
  <c r="GS82" i="1"/>
  <c r="GY83" i="1"/>
  <c r="GW88" i="1"/>
  <c r="GP80" i="1"/>
  <c r="GX84" i="1"/>
  <c r="GV89" i="1"/>
  <c r="GY96" i="1"/>
  <c r="GV94" i="1"/>
  <c r="GU80" i="1"/>
  <c r="GU75" i="1"/>
  <c r="GI78" i="1"/>
  <c r="GU77" i="1"/>
  <c r="GY82" i="1"/>
  <c r="GY76" i="1"/>
  <c r="GR82" i="1"/>
  <c r="GX83" i="1"/>
  <c r="GP87" i="1"/>
  <c r="GW84" i="1"/>
  <c r="GP76" i="1"/>
  <c r="GY90" i="1"/>
  <c r="GW92" i="1"/>
  <c r="GV93" i="1"/>
  <c r="GC76" i="1"/>
  <c r="GW83" i="1"/>
  <c r="GQ77" i="1"/>
  <c r="GQ82" i="1"/>
  <c r="GI80" i="1"/>
  <c r="GK83" i="1"/>
  <c r="GM86" i="1"/>
  <c r="GH74" i="1"/>
  <c r="GX74" i="1"/>
  <c r="GS89" i="1"/>
  <c r="GU78" i="1"/>
  <c r="GV76" i="1"/>
  <c r="GW91" i="1"/>
  <c r="GX95" i="1"/>
  <c r="GG74" i="1"/>
  <c r="GO74" i="1"/>
  <c r="GV75" i="1"/>
  <c r="GM82" i="1"/>
  <c r="GU91" i="1"/>
  <c r="GT77" i="1"/>
  <c r="GJ78" i="1"/>
  <c r="GL81" i="1"/>
  <c r="GN84" i="1"/>
  <c r="GQ90" i="1"/>
  <c r="GI79" i="1"/>
  <c r="GQ83" i="1"/>
  <c r="GS86" i="1"/>
  <c r="GY87" i="1"/>
  <c r="GV77" i="1"/>
  <c r="GL78" i="1"/>
  <c r="GP84" i="1"/>
  <c r="GR87" i="1"/>
  <c r="GX88" i="1"/>
  <c r="GV90" i="1"/>
  <c r="GW74" i="1"/>
  <c r="GK75" i="1"/>
  <c r="GV84" i="1"/>
  <c r="GR83" i="1"/>
  <c r="GT86" i="1"/>
  <c r="GT92" i="1"/>
  <c r="GO76" i="1"/>
  <c r="GM80" i="1"/>
  <c r="GO83" i="1"/>
  <c r="GH75" i="1"/>
  <c r="GG78" i="1"/>
  <c r="GQ75" i="1"/>
  <c r="GU76" i="1"/>
  <c r="GY80" i="1"/>
  <c r="GL74" i="1"/>
  <c r="GB75" i="1"/>
  <c r="GW76" i="1"/>
  <c r="GI74" i="1"/>
  <c r="GY74" i="1"/>
  <c r="GS83" i="1"/>
  <c r="GW89" i="1"/>
  <c r="GJ76" i="1"/>
  <c r="GR80" i="1"/>
  <c r="GX81" i="1"/>
  <c r="GP85" i="1"/>
  <c r="GW82" i="1"/>
  <c r="GM83" i="1"/>
  <c r="GS84" i="1"/>
  <c r="GH78" i="1"/>
  <c r="GP82" i="1"/>
  <c r="GV83" i="1"/>
  <c r="GX86" i="1"/>
  <c r="GX92" i="1"/>
  <c r="GW93" i="1"/>
  <c r="GM77" i="1"/>
  <c r="GG77" i="1"/>
  <c r="GL79" i="1"/>
  <c r="GQ81" i="1"/>
  <c r="GO86" i="1"/>
  <c r="GQ89" i="1"/>
  <c r="GL76" i="1"/>
  <c r="GJ81" i="1"/>
  <c r="GR85" i="1"/>
  <c r="GK77" i="1"/>
  <c r="GF74" i="1"/>
  <c r="GF75" i="1"/>
  <c r="GC75" i="1"/>
  <c r="GO77" i="1"/>
  <c r="GO85" i="1"/>
  <c r="GN76" i="1"/>
  <c r="GK82" i="1"/>
  <c r="GM85" i="1"/>
  <c r="GF77" i="1"/>
  <c r="GN81" i="1"/>
  <c r="GV91" i="1"/>
  <c r="GX94" i="1"/>
  <c r="GU92" i="1"/>
  <c r="GX93" i="1"/>
  <c r="GV95" i="1"/>
  <c r="GY66" i="1"/>
  <c r="HA66" i="1" s="1"/>
  <c r="CK40" i="1"/>
  <c r="BK43" i="1"/>
  <c r="BL45" i="1"/>
  <c r="BK51" i="1"/>
  <c r="BL53" i="1"/>
  <c r="BK50" i="1"/>
  <c r="BL52" i="1"/>
  <c r="GC74" i="1"/>
  <c r="GJ75" i="1"/>
  <c r="GA74" i="1"/>
  <c r="GA42" i="1"/>
  <c r="GP81" i="1"/>
  <c r="GL83" i="1"/>
  <c r="GP89" i="1"/>
  <c r="GW78" i="1"/>
  <c r="GM79" i="1"/>
  <c r="GI81" i="1"/>
  <c r="GO82" i="1"/>
  <c r="GW86" i="1"/>
  <c r="GD76" i="1"/>
  <c r="GJ77" i="1"/>
  <c r="GV79" i="1"/>
  <c r="GL80" i="1"/>
  <c r="GR81" i="1"/>
  <c r="GN83" i="1"/>
  <c r="GP86" i="1"/>
  <c r="GV87" i="1"/>
  <c r="GS91" i="1"/>
  <c r="GY92" i="1"/>
  <c r="GV92" i="1"/>
  <c r="BK39" i="1"/>
  <c r="BL41" i="1"/>
  <c r="GY95" i="1"/>
  <c r="BK40" i="1"/>
  <c r="BL42" i="1"/>
  <c r="BK45" i="1"/>
  <c r="BL47" i="1"/>
  <c r="BK52" i="1"/>
  <c r="BL54" i="1"/>
  <c r="GK81" i="1"/>
  <c r="GD75" i="1"/>
  <c r="GN75" i="1"/>
  <c r="GF76" i="1"/>
  <c r="GH79" i="1"/>
  <c r="GT81" i="1"/>
  <c r="GP83" i="1"/>
  <c r="GT89" i="1"/>
  <c r="GQ79" i="1"/>
  <c r="GM81" i="1"/>
  <c r="GO84" i="1"/>
  <c r="GQ87" i="1"/>
  <c r="GH76" i="1"/>
  <c r="GN77" i="1"/>
  <c r="GT78" i="1"/>
  <c r="GJ79" i="1"/>
  <c r="GL82" i="1"/>
  <c r="GN85" i="1"/>
  <c r="GX90" i="1"/>
  <c r="GY94" i="1"/>
  <c r="GY65" i="1"/>
  <c r="CL38" i="1"/>
  <c r="GX89" i="1"/>
  <c r="GT91" i="1"/>
  <c r="GY97" i="1"/>
  <c r="BK42" i="1"/>
  <c r="BL44" i="1"/>
  <c r="BK47" i="1"/>
  <c r="BL49" i="1"/>
  <c r="BK46" i="1"/>
  <c r="BL48" i="1"/>
  <c r="GR77" i="1"/>
  <c r="GN79" i="1"/>
  <c r="GL84" i="1"/>
  <c r="GN87" i="1"/>
  <c r="BK37" i="1"/>
  <c r="BL39" i="1"/>
  <c r="GR90" i="1"/>
  <c r="GX91" i="1"/>
  <c r="GT93" i="1"/>
  <c r="GW96" i="1"/>
  <c r="GX97" i="1"/>
  <c r="BK38" i="1"/>
  <c r="BL40" i="1"/>
  <c r="BK44" i="1"/>
  <c r="BL46" i="1"/>
  <c r="BK41" i="1"/>
  <c r="BL43" i="1"/>
  <c r="BK49" i="1"/>
  <c r="BL51" i="1"/>
  <c r="BK48" i="1"/>
  <c r="BL50" i="1"/>
  <c r="GY46" i="1"/>
  <c r="GC11" i="1"/>
  <c r="GK16" i="1"/>
  <c r="GH10" i="1"/>
  <c r="GY12" i="1"/>
  <c r="GX10" i="1"/>
  <c r="GO13" i="1"/>
  <c r="GM19" i="1"/>
  <c r="GL10" i="1"/>
  <c r="GK11" i="1"/>
  <c r="GA12" i="1"/>
  <c r="GY13" i="1"/>
  <c r="GE15" i="1"/>
  <c r="GG18" i="1"/>
  <c r="FZ10" i="1"/>
  <c r="GP10" i="1"/>
  <c r="GS11" i="1"/>
  <c r="GI12" i="1"/>
  <c r="GU15" i="1"/>
  <c r="GA17" i="1"/>
  <c r="GW18" i="1"/>
  <c r="GC20" i="1"/>
  <c r="GD10" i="1"/>
  <c r="GT10" i="1"/>
  <c r="GQ12" i="1"/>
  <c r="GG13" i="1"/>
  <c r="GO14" i="1"/>
  <c r="GQ17" i="1"/>
  <c r="GS20" i="1"/>
  <c r="GI21" i="1"/>
  <c r="GY21" i="1"/>
  <c r="GO22" i="1"/>
  <c r="GE23" i="1"/>
  <c r="GU23" i="1"/>
  <c r="GK24" i="1"/>
  <c r="GO25" i="1"/>
  <c r="GA10" i="1"/>
  <c r="GE10" i="1"/>
  <c r="GI10" i="1"/>
  <c r="GM10" i="1"/>
  <c r="GQ10" i="1"/>
  <c r="GU10" i="1"/>
  <c r="GY10" i="1"/>
  <c r="GE11" i="1"/>
  <c r="GM11" i="1"/>
  <c r="GU11" i="1"/>
  <c r="GC12" i="1"/>
  <c r="GK12" i="1"/>
  <c r="GS12" i="1"/>
  <c r="GA13" i="1"/>
  <c r="GI13" i="1"/>
  <c r="GQ13" i="1"/>
  <c r="GC14" i="1"/>
  <c r="GS14" i="1"/>
  <c r="GI15" i="1"/>
  <c r="GY15" i="1"/>
  <c r="GO16" i="1"/>
  <c r="GE17" i="1"/>
  <c r="GU17" i="1"/>
  <c r="GK18" i="1"/>
  <c r="GA19" i="1"/>
  <c r="GQ19" i="1"/>
  <c r="GG20" i="1"/>
  <c r="GW20" i="1"/>
  <c r="GM21" i="1"/>
  <c r="GC22" i="1"/>
  <c r="GS22" i="1"/>
  <c r="GI23" i="1"/>
  <c r="GY23" i="1"/>
  <c r="GO24" i="1"/>
  <c r="GW25" i="1"/>
  <c r="GB10" i="1"/>
  <c r="GF10" i="1"/>
  <c r="GJ10" i="1"/>
  <c r="GN10" i="1"/>
  <c r="GR10" i="1"/>
  <c r="GV10" i="1"/>
  <c r="GF42" i="1"/>
  <c r="GF69" i="1" s="1"/>
  <c r="GG11" i="1"/>
  <c r="GO11" i="1"/>
  <c r="GW11" i="1"/>
  <c r="GE12" i="1"/>
  <c r="GM12" i="1"/>
  <c r="GU12" i="1"/>
  <c r="GC13" i="1"/>
  <c r="GK13" i="1"/>
  <c r="GS13" i="1"/>
  <c r="GG14" i="1"/>
  <c r="GW14" i="1"/>
  <c r="GM15" i="1"/>
  <c r="GC16" i="1"/>
  <c r="GS16" i="1"/>
  <c r="GI17" i="1"/>
  <c r="GY17" i="1"/>
  <c r="GO18" i="1"/>
  <c r="GE19" i="1"/>
  <c r="GU19" i="1"/>
  <c r="GK20" i="1"/>
  <c r="GA21" i="1"/>
  <c r="GQ21" i="1"/>
  <c r="GG22" i="1"/>
  <c r="GW22" i="1"/>
  <c r="GM23" i="1"/>
  <c r="GC24" i="1"/>
  <c r="GS24" i="1"/>
  <c r="GC10" i="1"/>
  <c r="GG10" i="1"/>
  <c r="GK10" i="1"/>
  <c r="GO10" i="1"/>
  <c r="GS10" i="1"/>
  <c r="GW10" i="1"/>
  <c r="GA11" i="1"/>
  <c r="GH42" i="1"/>
  <c r="GH69" i="1" s="1"/>
  <c r="GI11" i="1"/>
  <c r="GQ11" i="1"/>
  <c r="GY11" i="1"/>
  <c r="GF43" i="1"/>
  <c r="GG12" i="1"/>
  <c r="GO12" i="1"/>
  <c r="GW12" i="1"/>
  <c r="GE13" i="1"/>
  <c r="GL44" i="1"/>
  <c r="GM13" i="1"/>
  <c r="GU13" i="1"/>
  <c r="GK14" i="1"/>
  <c r="GA15" i="1"/>
  <c r="GQ15" i="1"/>
  <c r="GG16" i="1"/>
  <c r="GW16" i="1"/>
  <c r="GM17" i="1"/>
  <c r="GC18" i="1"/>
  <c r="GR49" i="1"/>
  <c r="GS18" i="1"/>
  <c r="GI19" i="1"/>
  <c r="GY19" i="1"/>
  <c r="GO20" i="1"/>
  <c r="GE21" i="1"/>
  <c r="GU21" i="1"/>
  <c r="GK52" i="1"/>
  <c r="GK22" i="1"/>
  <c r="GA23" i="1"/>
  <c r="GP54" i="1"/>
  <c r="GQ23" i="1"/>
  <c r="GG24" i="1"/>
  <c r="GW24" i="1"/>
  <c r="GG25" i="1"/>
  <c r="GE26" i="1"/>
  <c r="GM26" i="1"/>
  <c r="GU26" i="1"/>
  <c r="GC27" i="1"/>
  <c r="GS27" i="1"/>
  <c r="GI28" i="1"/>
  <c r="GX59" i="1"/>
  <c r="GY28" i="1"/>
  <c r="GO29" i="1"/>
  <c r="GE30" i="1"/>
  <c r="GW30" i="1"/>
  <c r="GE31" i="1"/>
  <c r="GF32" i="1"/>
  <c r="GB11" i="1"/>
  <c r="GE42" i="1"/>
  <c r="GE69" i="1" s="1"/>
  <c r="GF11" i="1"/>
  <c r="GJ11" i="1"/>
  <c r="GN11" i="1"/>
  <c r="GR11" i="1"/>
  <c r="GU42" i="1"/>
  <c r="GU69" i="1" s="1"/>
  <c r="GV11" i="1"/>
  <c r="BK14" i="1"/>
  <c r="FZ12" i="1"/>
  <c r="GD12" i="1"/>
  <c r="GG43" i="1"/>
  <c r="GH12" i="1"/>
  <c r="GL12" i="1"/>
  <c r="GP12" i="1"/>
  <c r="GT12" i="1"/>
  <c r="GW43" i="1"/>
  <c r="GX12" i="1"/>
  <c r="GB13" i="1"/>
  <c r="GF13" i="1"/>
  <c r="GI44" i="1"/>
  <c r="GJ13" i="1"/>
  <c r="GN13" i="1"/>
  <c r="GR13" i="1"/>
  <c r="GV13" i="1"/>
  <c r="BK16" i="1"/>
  <c r="FZ14" i="1"/>
  <c r="GD14" i="1"/>
  <c r="GH14" i="1"/>
  <c r="GL14" i="1"/>
  <c r="GP14" i="1"/>
  <c r="GT14" i="1"/>
  <c r="GW45" i="1"/>
  <c r="GX14" i="1"/>
  <c r="GB15" i="1"/>
  <c r="GF15" i="1"/>
  <c r="GJ15" i="1"/>
  <c r="GN15" i="1"/>
  <c r="GR15" i="1"/>
  <c r="GU46" i="1"/>
  <c r="GV15" i="1"/>
  <c r="BK18" i="1"/>
  <c r="FZ16" i="1"/>
  <c r="GD16" i="1"/>
  <c r="GH16" i="1"/>
  <c r="GL16" i="1"/>
  <c r="GP16" i="1"/>
  <c r="GS47" i="1"/>
  <c r="GT16" i="1"/>
  <c r="GX16" i="1"/>
  <c r="GB17" i="1"/>
  <c r="GF47" i="1"/>
  <c r="GF17" i="1"/>
  <c r="GJ17" i="1"/>
  <c r="GM48" i="1"/>
  <c r="GN17" i="1"/>
  <c r="GQ48" i="1"/>
  <c r="GR17" i="1"/>
  <c r="GV17" i="1"/>
  <c r="BK20" i="1"/>
  <c r="FZ18" i="1"/>
  <c r="GD18" i="1"/>
  <c r="GH18" i="1"/>
  <c r="GL18" i="1"/>
  <c r="GP18" i="1"/>
  <c r="GT18" i="1"/>
  <c r="GX18" i="1"/>
  <c r="GB19" i="1"/>
  <c r="GF19" i="1"/>
  <c r="GJ19" i="1"/>
  <c r="GN19" i="1"/>
  <c r="GR19" i="1"/>
  <c r="GU50" i="1"/>
  <c r="GV19" i="1"/>
  <c r="BK22" i="1"/>
  <c r="FZ20" i="1"/>
  <c r="GD20" i="1"/>
  <c r="GH20" i="1"/>
  <c r="GL20" i="1"/>
  <c r="GO51" i="1"/>
  <c r="GP20" i="1"/>
  <c r="GT20" i="1"/>
  <c r="GX20" i="1"/>
  <c r="GJ43" i="1"/>
  <c r="GB21" i="1"/>
  <c r="GF21" i="1"/>
  <c r="GJ51" i="1"/>
  <c r="GJ21" i="1"/>
  <c r="GM52" i="1"/>
  <c r="GN21" i="1"/>
  <c r="GR21" i="1"/>
  <c r="GV21" i="1"/>
  <c r="BK24" i="1"/>
  <c r="FZ22" i="1"/>
  <c r="GD22" i="1"/>
  <c r="GH22" i="1"/>
  <c r="GL22" i="1"/>
  <c r="GP22" i="1"/>
  <c r="GT22" i="1"/>
  <c r="GX22" i="1"/>
  <c r="GB23" i="1"/>
  <c r="GF23" i="1"/>
  <c r="GJ23" i="1"/>
  <c r="GN23" i="1"/>
  <c r="GR23" i="1"/>
  <c r="GU54" i="1"/>
  <c r="GV23" i="1"/>
  <c r="BK26" i="1"/>
  <c r="FZ24" i="1"/>
  <c r="GD24" i="1"/>
  <c r="GH24" i="1"/>
  <c r="GL24" i="1"/>
  <c r="GP24" i="1"/>
  <c r="GT24" i="1"/>
  <c r="GY24" i="1"/>
  <c r="GA25" i="1"/>
  <c r="GI25" i="1"/>
  <c r="GQ25" i="1"/>
  <c r="GY25" i="1"/>
  <c r="GG26" i="1"/>
  <c r="GO56" i="1"/>
  <c r="HA56" i="1" s="1"/>
  <c r="GO26" i="1"/>
  <c r="GW26" i="1"/>
  <c r="GG27" i="1"/>
  <c r="GW27" i="1"/>
  <c r="GM28" i="1"/>
  <c r="GC29" i="1"/>
  <c r="GS29" i="1"/>
  <c r="GI30" i="1"/>
  <c r="GY49" i="1"/>
  <c r="GM31" i="1"/>
  <c r="GV32" i="1"/>
  <c r="GB34" i="1"/>
  <c r="GV44" i="1"/>
  <c r="GW13" i="1"/>
  <c r="GA14" i="1"/>
  <c r="GE14" i="1"/>
  <c r="GI14" i="1"/>
  <c r="GM14" i="1"/>
  <c r="GQ14" i="1"/>
  <c r="GT45" i="1"/>
  <c r="GU14" i="1"/>
  <c r="GY14" i="1"/>
  <c r="GC15" i="1"/>
  <c r="GF46" i="1"/>
  <c r="GG15" i="1"/>
  <c r="GJ46" i="1"/>
  <c r="GK15" i="1"/>
  <c r="GO15" i="1"/>
  <c r="GS15" i="1"/>
  <c r="GV46" i="1"/>
  <c r="GW15" i="1"/>
  <c r="GA16" i="1"/>
  <c r="GE16" i="1"/>
  <c r="GH47" i="1"/>
  <c r="GI16" i="1"/>
  <c r="GL47" i="1"/>
  <c r="GM16" i="1"/>
  <c r="GQ16" i="1"/>
  <c r="GT47" i="1"/>
  <c r="GU16" i="1"/>
  <c r="GY16" i="1"/>
  <c r="GC17" i="1"/>
  <c r="GG17" i="1"/>
  <c r="GK17" i="1"/>
  <c r="GO17" i="1"/>
  <c r="GR48" i="1"/>
  <c r="GS17" i="1"/>
  <c r="GW17" i="1"/>
  <c r="GA18" i="1"/>
  <c r="GE18" i="1"/>
  <c r="GI18" i="1"/>
  <c r="GM18" i="1"/>
  <c r="GQ18" i="1"/>
  <c r="GU18" i="1"/>
  <c r="GY18" i="1"/>
  <c r="GC19" i="1"/>
  <c r="GG19" i="1"/>
  <c r="GJ50" i="1"/>
  <c r="GK19" i="1"/>
  <c r="GN50" i="1"/>
  <c r="GO19" i="1"/>
  <c r="GS19" i="1"/>
  <c r="GW19" i="1"/>
  <c r="GI42" i="1"/>
  <c r="GI69" i="1" s="1"/>
  <c r="GA20" i="1"/>
  <c r="GI46" i="1"/>
  <c r="GE20" i="1"/>
  <c r="GI20" i="1"/>
  <c r="GL51" i="1"/>
  <c r="GM20" i="1"/>
  <c r="GQ20" i="1"/>
  <c r="GT51" i="1"/>
  <c r="GU20" i="1"/>
  <c r="GY20" i="1"/>
  <c r="GC21" i="1"/>
  <c r="GG21" i="1"/>
  <c r="GK21" i="1"/>
  <c r="GN52" i="1"/>
  <c r="GO21" i="1"/>
  <c r="GS21" i="1"/>
  <c r="GV52" i="1"/>
  <c r="GW21" i="1"/>
  <c r="GA22" i="1"/>
  <c r="GE22" i="1"/>
  <c r="GI22" i="1"/>
  <c r="GM22" i="1"/>
  <c r="GQ22" i="1"/>
  <c r="GT53" i="1"/>
  <c r="GU22" i="1"/>
  <c r="GY22" i="1"/>
  <c r="GC23" i="1"/>
  <c r="GG23" i="1"/>
  <c r="GK23" i="1"/>
  <c r="GO23" i="1"/>
  <c r="GS23" i="1"/>
  <c r="GW23" i="1"/>
  <c r="GM42" i="1"/>
  <c r="GM69" i="1" s="1"/>
  <c r="GA24" i="1"/>
  <c r="GM46" i="1"/>
  <c r="GE24" i="1"/>
  <c r="GM50" i="1"/>
  <c r="GI24" i="1"/>
  <c r="GM54" i="1"/>
  <c r="GM24" i="1"/>
  <c r="GQ24" i="1"/>
  <c r="GT55" i="1"/>
  <c r="GU24" i="1"/>
  <c r="GC25" i="1"/>
  <c r="GK25" i="1"/>
  <c r="GR56" i="1"/>
  <c r="GS25" i="1"/>
  <c r="GA26" i="1"/>
  <c r="GI26" i="1"/>
  <c r="GQ26" i="1"/>
  <c r="GX57" i="1"/>
  <c r="GY26" i="1"/>
  <c r="GK27" i="1"/>
  <c r="GQ42" i="1"/>
  <c r="GQ69" i="1" s="1"/>
  <c r="GA28" i="1"/>
  <c r="GQ28" i="1"/>
  <c r="GG29" i="1"/>
  <c r="GW29" i="1"/>
  <c r="GM30" i="1"/>
  <c r="GY57" i="1"/>
  <c r="GU31" i="1"/>
  <c r="GR34" i="1"/>
  <c r="BK13" i="1"/>
  <c r="FZ11" i="1"/>
  <c r="GC42" i="1"/>
  <c r="GC69" i="1" s="1"/>
  <c r="GD11" i="1"/>
  <c r="GG42" i="1"/>
  <c r="GG69" i="1" s="1"/>
  <c r="GH11" i="1"/>
  <c r="GK42" i="1"/>
  <c r="GK69" i="1" s="1"/>
  <c r="GL11" i="1"/>
  <c r="GP11" i="1"/>
  <c r="GT11" i="1"/>
  <c r="GX11" i="1"/>
  <c r="GB12" i="1"/>
  <c r="GF12" i="1"/>
  <c r="GJ12" i="1"/>
  <c r="GN12" i="1"/>
  <c r="GR12" i="1"/>
  <c r="GV12" i="1"/>
  <c r="BK15" i="1"/>
  <c r="FZ13" i="1"/>
  <c r="GD13" i="1"/>
  <c r="GG44" i="1"/>
  <c r="GH13" i="1"/>
  <c r="GL13" i="1"/>
  <c r="GP13" i="1"/>
  <c r="GT13" i="1"/>
  <c r="GX13" i="1"/>
  <c r="GB14" i="1"/>
  <c r="GE45" i="1"/>
  <c r="GF14" i="1"/>
  <c r="GI45" i="1"/>
  <c r="GJ14" i="1"/>
  <c r="GM45" i="1"/>
  <c r="GN14" i="1"/>
  <c r="GR14" i="1"/>
  <c r="GU45" i="1"/>
  <c r="GV14" i="1"/>
  <c r="BK17" i="1"/>
  <c r="FZ15" i="1"/>
  <c r="GD45" i="1"/>
  <c r="GD15" i="1"/>
  <c r="GH15" i="1"/>
  <c r="GK46" i="1"/>
  <c r="GL15" i="1"/>
  <c r="GO46" i="1"/>
  <c r="GP15" i="1"/>
  <c r="GS46" i="1"/>
  <c r="GT15" i="1"/>
  <c r="GX15" i="1"/>
  <c r="GB16" i="1"/>
  <c r="GF16" i="1"/>
  <c r="GI47" i="1"/>
  <c r="GJ16" i="1"/>
  <c r="GN16" i="1"/>
  <c r="GR16" i="1"/>
  <c r="GV16" i="1"/>
  <c r="BK19" i="1"/>
  <c r="FZ17" i="1"/>
  <c r="GD17" i="1"/>
  <c r="GH17" i="1"/>
  <c r="GL17" i="1"/>
  <c r="GO48" i="1"/>
  <c r="GP17" i="1"/>
  <c r="GT17" i="1"/>
  <c r="GX17" i="1"/>
  <c r="GB18" i="1"/>
  <c r="GF18" i="1"/>
  <c r="GI49" i="1"/>
  <c r="GJ18" i="1"/>
  <c r="GM49" i="1"/>
  <c r="GN18" i="1"/>
  <c r="GQ49" i="1"/>
  <c r="GR18" i="1"/>
  <c r="GV18" i="1"/>
  <c r="BK21" i="1"/>
  <c r="FZ19" i="1"/>
  <c r="GH45" i="1"/>
  <c r="GD19" i="1"/>
  <c r="GH49" i="1"/>
  <c r="GH19" i="1"/>
  <c r="GK50" i="1"/>
  <c r="GL19" i="1"/>
  <c r="GP19" i="1"/>
  <c r="GT19" i="1"/>
  <c r="GX19" i="1"/>
  <c r="GB20" i="1"/>
  <c r="GF20" i="1"/>
  <c r="GJ20" i="1"/>
  <c r="GN20" i="1"/>
  <c r="GR20" i="1"/>
  <c r="GV20" i="1"/>
  <c r="BK23" i="1"/>
  <c r="FZ21" i="1"/>
  <c r="GD21" i="1"/>
  <c r="GH21" i="1"/>
  <c r="GL21" i="1"/>
  <c r="GP21" i="1"/>
  <c r="GT21" i="1"/>
  <c r="GX21" i="1"/>
  <c r="GB22" i="1"/>
  <c r="GF22" i="1"/>
  <c r="GJ22" i="1"/>
  <c r="GM53" i="1"/>
  <c r="GN22" i="1"/>
  <c r="GR22" i="1"/>
  <c r="GU53" i="1"/>
  <c r="GV22" i="1"/>
  <c r="BK25" i="1"/>
  <c r="FZ23" i="1"/>
  <c r="GD23" i="1"/>
  <c r="GH23" i="1"/>
  <c r="GL53" i="1"/>
  <c r="GL23" i="1"/>
  <c r="GP23" i="1"/>
  <c r="GS54" i="1"/>
  <c r="GT23" i="1"/>
  <c r="GX23" i="1"/>
  <c r="GB24" i="1"/>
  <c r="GF24" i="1"/>
  <c r="GJ24" i="1"/>
  <c r="GN24" i="1"/>
  <c r="GQ55" i="1"/>
  <c r="GR24" i="1"/>
  <c r="GV24" i="1"/>
  <c r="GE25" i="1"/>
  <c r="GM25" i="1"/>
  <c r="GU25" i="1"/>
  <c r="GO44" i="1"/>
  <c r="GC26" i="1"/>
  <c r="GO52" i="1"/>
  <c r="GK26" i="1"/>
  <c r="GS26" i="1"/>
  <c r="GO27" i="1"/>
  <c r="GQ46" i="1"/>
  <c r="GE28" i="1"/>
  <c r="GT59" i="1"/>
  <c r="GU28" i="1"/>
  <c r="GK29" i="1"/>
  <c r="GA30" i="1"/>
  <c r="GR30" i="1"/>
  <c r="GL33" i="1"/>
  <c r="BK27" i="1"/>
  <c r="FZ25" i="1"/>
  <c r="GD25" i="1"/>
  <c r="GH25" i="1"/>
  <c r="GL25" i="1"/>
  <c r="GP25" i="1"/>
  <c r="GT25" i="1"/>
  <c r="GW56" i="1"/>
  <c r="GX25" i="1"/>
  <c r="GB26" i="1"/>
  <c r="GF26" i="1"/>
  <c r="GJ26" i="1"/>
  <c r="GN26" i="1"/>
  <c r="GR26" i="1"/>
  <c r="GV26" i="1"/>
  <c r="BK29" i="1"/>
  <c r="FZ27" i="1"/>
  <c r="GP45" i="1"/>
  <c r="GD27" i="1"/>
  <c r="GP49" i="1"/>
  <c r="GH27" i="1"/>
  <c r="GL27" i="1"/>
  <c r="GP57" i="1"/>
  <c r="GP27" i="1"/>
  <c r="GT27" i="1"/>
  <c r="GX27" i="1"/>
  <c r="GB28" i="1"/>
  <c r="GF28" i="1"/>
  <c r="GJ28" i="1"/>
  <c r="GN28" i="1"/>
  <c r="GR28" i="1"/>
  <c r="GV28" i="1"/>
  <c r="BK31" i="1"/>
  <c r="FZ29" i="1"/>
  <c r="GD29" i="1"/>
  <c r="GH29" i="1"/>
  <c r="GL29" i="1"/>
  <c r="GP29" i="1"/>
  <c r="GT29" i="1"/>
  <c r="GX29" i="1"/>
  <c r="GB30" i="1"/>
  <c r="GF30" i="1"/>
  <c r="GJ30" i="1"/>
  <c r="GN30" i="1"/>
  <c r="GS30" i="1"/>
  <c r="GX30" i="1"/>
  <c r="BK33" i="1"/>
  <c r="FZ31" i="1"/>
  <c r="HA31" i="1" s="1"/>
  <c r="GY44" i="1"/>
  <c r="GH31" i="1"/>
  <c r="GT57" i="1"/>
  <c r="GP31" i="1"/>
  <c r="GX31" i="1"/>
  <c r="GJ32" i="1"/>
  <c r="BK35" i="1"/>
  <c r="FZ33" i="1"/>
  <c r="HA33" i="1" s="1"/>
  <c r="GP33" i="1"/>
  <c r="GF34" i="1"/>
  <c r="GV34" i="1"/>
  <c r="GA27" i="1"/>
  <c r="GE27" i="1"/>
  <c r="GI27" i="1"/>
  <c r="GM27" i="1"/>
  <c r="GQ27" i="1"/>
  <c r="GU27" i="1"/>
  <c r="GY27" i="1"/>
  <c r="GC28" i="1"/>
  <c r="GG28" i="1"/>
  <c r="GK28" i="1"/>
  <c r="GO28" i="1"/>
  <c r="GS28" i="1"/>
  <c r="GW28" i="1"/>
  <c r="GA29" i="1"/>
  <c r="GE29" i="1"/>
  <c r="GI29" i="1"/>
  <c r="GM29" i="1"/>
  <c r="GQ29" i="1"/>
  <c r="GU29" i="1"/>
  <c r="GY29" i="1"/>
  <c r="GS44" i="1"/>
  <c r="GC30" i="1"/>
  <c r="GG30" i="1"/>
  <c r="GS52" i="1"/>
  <c r="GK30" i="1"/>
  <c r="GS56" i="1"/>
  <c r="GO30" i="1"/>
  <c r="GT30" i="1"/>
  <c r="GA31" i="1"/>
  <c r="GY45" i="1"/>
  <c r="GI31" i="1"/>
  <c r="GY53" i="1"/>
  <c r="GQ31" i="1"/>
  <c r="GY61" i="1"/>
  <c r="GY31" i="1"/>
  <c r="GN32" i="1"/>
  <c r="GD33" i="1"/>
  <c r="GT33" i="1"/>
  <c r="GJ34" i="1"/>
  <c r="GX24" i="1"/>
  <c r="GN43" i="1"/>
  <c r="GB25" i="1"/>
  <c r="GF25" i="1"/>
  <c r="GN51" i="1"/>
  <c r="GJ25" i="1"/>
  <c r="GN25" i="1"/>
  <c r="GQ56" i="1"/>
  <c r="GR25" i="1"/>
  <c r="GU56" i="1"/>
  <c r="GV25" i="1"/>
  <c r="BK28" i="1"/>
  <c r="FZ26" i="1"/>
  <c r="GD26" i="1"/>
  <c r="GH26" i="1"/>
  <c r="GL26" i="1"/>
  <c r="GP26" i="1"/>
  <c r="GT26" i="1"/>
  <c r="GX26" i="1"/>
  <c r="GB27" i="1"/>
  <c r="GF27" i="1"/>
  <c r="GJ27" i="1"/>
  <c r="GN27" i="1"/>
  <c r="GR27" i="1"/>
  <c r="GU58" i="1"/>
  <c r="GV27" i="1"/>
  <c r="BK30" i="1"/>
  <c r="FZ28" i="1"/>
  <c r="GD28" i="1"/>
  <c r="GH28" i="1"/>
  <c r="GL28" i="1"/>
  <c r="GP28" i="1"/>
  <c r="GS59" i="1"/>
  <c r="GT28" i="1"/>
  <c r="GW59" i="1"/>
  <c r="GX28" i="1"/>
  <c r="GR43" i="1"/>
  <c r="GB29" i="1"/>
  <c r="GR47" i="1"/>
  <c r="GF29" i="1"/>
  <c r="GR51" i="1"/>
  <c r="GJ29" i="1"/>
  <c r="GR55" i="1"/>
  <c r="GN29" i="1"/>
  <c r="GR29" i="1"/>
  <c r="GV29" i="1"/>
  <c r="BK32" i="1"/>
  <c r="FZ30" i="1"/>
  <c r="GD30" i="1"/>
  <c r="GH30" i="1"/>
  <c r="GL30" i="1"/>
  <c r="GP30" i="1"/>
  <c r="GV30" i="1"/>
  <c r="GU44" i="1"/>
  <c r="GD31" i="1"/>
  <c r="GY48" i="1"/>
  <c r="GL31" i="1"/>
  <c r="GY56" i="1"/>
  <c r="GT31" i="1"/>
  <c r="GB32" i="1"/>
  <c r="GR32" i="1"/>
  <c r="GH33" i="1"/>
  <c r="GX33" i="1"/>
  <c r="GN34" i="1"/>
  <c r="GQ30" i="1"/>
  <c r="GU30" i="1"/>
  <c r="GY30" i="1"/>
  <c r="GC31" i="1"/>
  <c r="GY43" i="1"/>
  <c r="GG31" i="1"/>
  <c r="GY47" i="1"/>
  <c r="GK31" i="1"/>
  <c r="GU55" i="1"/>
  <c r="GO31" i="1"/>
  <c r="GW57" i="1"/>
  <c r="GS31" i="1"/>
  <c r="GW31" i="1"/>
  <c r="GA32" i="1"/>
  <c r="GE32" i="1"/>
  <c r="GI32" i="1"/>
  <c r="GM32" i="1"/>
  <c r="GQ32" i="1"/>
  <c r="GU32" i="1"/>
  <c r="GX63" i="1"/>
  <c r="GY32" i="1"/>
  <c r="GC33" i="1"/>
  <c r="GG33" i="1"/>
  <c r="GK33" i="1"/>
  <c r="GO33" i="1"/>
  <c r="GS33" i="1"/>
  <c r="GW33" i="1"/>
  <c r="GA34" i="1"/>
  <c r="GE34" i="1"/>
  <c r="GI34" i="1"/>
  <c r="GM34" i="1"/>
  <c r="GQ34" i="1"/>
  <c r="GU34" i="1"/>
  <c r="GY64" i="1"/>
  <c r="GY34" i="1"/>
  <c r="GC32" i="1"/>
  <c r="GG32" i="1"/>
  <c r="GK32" i="1"/>
  <c r="GO32" i="1"/>
  <c r="GS32" i="1"/>
  <c r="GW32" i="1"/>
  <c r="GA33" i="1"/>
  <c r="GE33" i="1"/>
  <c r="GI33" i="1"/>
  <c r="GM33" i="1"/>
  <c r="GQ33" i="1"/>
  <c r="GU33" i="1"/>
  <c r="GY33" i="1"/>
  <c r="GC34" i="1"/>
  <c r="GG34" i="1"/>
  <c r="GK34" i="1"/>
  <c r="GO34" i="1"/>
  <c r="GS34" i="1"/>
  <c r="GW34" i="1"/>
  <c r="GB31" i="1"/>
  <c r="GY42" i="1"/>
  <c r="GY69" i="1" s="1"/>
  <c r="GF31" i="1"/>
  <c r="GJ31" i="1"/>
  <c r="GY50" i="1"/>
  <c r="GN31" i="1"/>
  <c r="GY54" i="1"/>
  <c r="GR31" i="1"/>
  <c r="GY58" i="1"/>
  <c r="GV31" i="1"/>
  <c r="BK34" i="1"/>
  <c r="FZ32" i="1"/>
  <c r="HA32" i="1" s="1"/>
  <c r="GD32" i="1"/>
  <c r="GH32" i="1"/>
  <c r="GL32" i="1"/>
  <c r="GP32" i="1"/>
  <c r="GT32" i="1"/>
  <c r="GX32" i="1"/>
  <c r="GB33" i="1"/>
  <c r="GF33" i="1"/>
  <c r="GJ33" i="1"/>
  <c r="GN33" i="1"/>
  <c r="GR33" i="1"/>
  <c r="GV33" i="1"/>
  <c r="BK36" i="1"/>
  <c r="FZ34" i="1"/>
  <c r="HA34" i="1" s="1"/>
  <c r="GD34" i="1"/>
  <c r="GH34" i="1"/>
  <c r="GL34" i="1"/>
  <c r="GP34" i="1"/>
  <c r="GT34" i="1"/>
  <c r="GX34" i="1"/>
  <c r="K6" i="4"/>
  <c r="M5" i="4"/>
  <c r="L5" i="4"/>
  <c r="J4" i="4"/>
  <c r="I4" i="4"/>
  <c r="H5" i="4"/>
  <c r="Y16" i="5"/>
  <c r="AC16" i="5"/>
  <c r="AG16" i="5"/>
  <c r="AK16" i="5"/>
  <c r="AO16" i="5"/>
  <c r="W16" i="5"/>
  <c r="AA16" i="5"/>
  <c r="AE16" i="5"/>
  <c r="AI16" i="5"/>
  <c r="AM16" i="5"/>
  <c r="AQ16" i="5"/>
  <c r="Z16" i="5"/>
  <c r="AD16" i="5"/>
  <c r="AH16" i="5"/>
  <c r="AL16" i="5"/>
  <c r="AP16" i="5"/>
  <c r="X16" i="5"/>
  <c r="AN16" i="5"/>
  <c r="AJ16" i="5"/>
  <c r="AF16" i="5"/>
  <c r="AB16" i="5"/>
  <c r="HA30" i="1"/>
  <c r="C16" i="5"/>
  <c r="G16" i="5"/>
  <c r="K16" i="5"/>
  <c r="O16" i="5"/>
  <c r="S16" i="5"/>
  <c r="F16" i="5"/>
  <c r="J16" i="5"/>
  <c r="N16" i="5"/>
  <c r="R16" i="5"/>
  <c r="V16" i="5"/>
  <c r="D16" i="5"/>
  <c r="L16" i="5"/>
  <c r="T16" i="5"/>
  <c r="I16" i="5"/>
  <c r="Q16" i="5"/>
  <c r="H16" i="5"/>
  <c r="E16" i="5"/>
  <c r="U16" i="5"/>
  <c r="P16" i="5"/>
  <c r="M16" i="5"/>
  <c r="A11" i="4"/>
  <c r="B17" i="5" s="1"/>
  <c r="B10" i="4"/>
  <c r="HA98" i="1"/>
  <c r="V5" i="1"/>
  <c r="V3" i="1"/>
  <c r="P4" i="1"/>
  <c r="Q4" i="1" s="1"/>
  <c r="P5" i="1"/>
  <c r="P6" i="1"/>
  <c r="P7" i="1"/>
  <c r="P8" i="1"/>
  <c r="P9" i="1"/>
  <c r="P10" i="1"/>
  <c r="P11" i="1"/>
  <c r="P12" i="1"/>
  <c r="P13" i="1"/>
  <c r="Q13" i="1" s="1"/>
  <c r="P14" i="1"/>
  <c r="P15" i="1"/>
  <c r="P16" i="1"/>
  <c r="Q16" i="1" s="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3" i="1"/>
  <c r="Q3" i="1" s="1"/>
  <c r="GQ54" i="1" l="1"/>
  <c r="GI48" i="1"/>
  <c r="GT54" i="1"/>
  <c r="GX52" i="1"/>
  <c r="GP48" i="1"/>
  <c r="GE44" i="1"/>
  <c r="GH48" i="1"/>
  <c r="GL46" i="1"/>
  <c r="GJ44" i="1"/>
  <c r="GL43" i="1"/>
  <c r="GL52" i="1"/>
  <c r="HA52" i="1" s="1"/>
  <c r="GP50" i="1"/>
  <c r="GT48" i="1"/>
  <c r="GX46" i="1"/>
  <c r="GC44" i="1"/>
  <c r="GB43" i="1"/>
  <c r="GW64" i="1"/>
  <c r="HA64" i="1" s="1"/>
  <c r="GT61" i="1"/>
  <c r="HA61" i="1" s="1"/>
  <c r="GR59" i="1"/>
  <c r="HA59" i="1" s="1"/>
  <c r="GY52" i="1"/>
  <c r="GV63" i="1"/>
  <c r="HA63" i="1" s="1"/>
  <c r="GX64" i="1"/>
  <c r="GU61" i="1"/>
  <c r="GX58" i="1"/>
  <c r="GW60" i="1"/>
  <c r="GW58" i="1"/>
  <c r="GU57" i="1"/>
  <c r="GT56" i="1"/>
  <c r="GM51" i="1"/>
  <c r="GS50" i="1"/>
  <c r="GQ47" i="1"/>
  <c r="GU43" i="1"/>
  <c r="GE43" i="1"/>
  <c r="GS42" i="1"/>
  <c r="GS69" i="1" s="1"/>
  <c r="GV54" i="1"/>
  <c r="GR50" i="1"/>
  <c r="GT49" i="1"/>
  <c r="GJ48" i="1"/>
  <c r="GN46" i="1"/>
  <c r="GL45" i="1"/>
  <c r="GV57" i="1"/>
  <c r="GS55" i="1"/>
  <c r="GW53" i="1"/>
  <c r="GQ52" i="1"/>
  <c r="GW51" i="1"/>
  <c r="GS49" i="1"/>
  <c r="GK47" i="1"/>
  <c r="GO45" i="1"/>
  <c r="GQ44" i="1"/>
  <c r="GO43" i="1"/>
  <c r="GQ50" i="1"/>
  <c r="GJ45" i="1"/>
  <c r="GV43" i="1"/>
  <c r="GP42" i="1"/>
  <c r="GP69" i="1" s="1"/>
  <c r="GP52" i="1"/>
  <c r="GN49" i="1"/>
  <c r="GF45" i="1"/>
  <c r="GV42" i="1"/>
  <c r="GV69" i="1" s="1"/>
  <c r="GX54" i="1"/>
  <c r="GR45" i="1"/>
  <c r="GH44" i="1"/>
  <c r="GL42" i="1"/>
  <c r="GL69" i="1" s="1"/>
  <c r="GF44" i="1"/>
  <c r="GV49" i="1"/>
  <c r="GH43" i="1"/>
  <c r="GG48" i="1"/>
  <c r="GL50" i="1"/>
  <c r="GB42" i="1"/>
  <c r="GB69" i="1" s="1"/>
  <c r="GY63" i="1"/>
  <c r="GY62" i="1"/>
  <c r="GY55" i="1"/>
  <c r="GS57" i="1"/>
  <c r="GT60" i="1"/>
  <c r="GS48" i="1"/>
  <c r="GM43" i="1"/>
  <c r="GN54" i="1"/>
  <c r="HA54" i="1" s="1"/>
  <c r="GO53" i="1"/>
  <c r="GI50" i="1"/>
  <c r="HA50" i="1" s="1"/>
  <c r="GK49" i="1"/>
  <c r="GG45" i="1"/>
  <c r="GV47" i="1"/>
  <c r="GX61" i="1"/>
  <c r="GU60" i="1"/>
  <c r="GW55" i="1"/>
  <c r="GS60" i="1"/>
  <c r="HA60" i="1" s="1"/>
  <c r="GR57" i="1"/>
  <c r="GW54" i="1"/>
  <c r="HA53" i="1"/>
  <c r="GQ53" i="1"/>
  <c r="GW52" i="1"/>
  <c r="GQ51" i="1"/>
  <c r="GW50" i="1"/>
  <c r="GU47" i="1"/>
  <c r="GW46" i="1"/>
  <c r="GG46" i="1"/>
  <c r="GW44" i="1"/>
  <c r="GI43" i="1"/>
  <c r="GW42" i="1"/>
  <c r="GW69" i="1" s="1"/>
  <c r="GP55" i="1"/>
  <c r="GP53" i="1"/>
  <c r="GP51" i="1"/>
  <c r="GV50" i="1"/>
  <c r="GX49" i="1"/>
  <c r="GN48" i="1"/>
  <c r="GP47" i="1"/>
  <c r="GR46" i="1"/>
  <c r="GX55" i="1"/>
  <c r="GU52" i="1"/>
  <c r="GK51" i="1"/>
  <c r="HA51" i="1" s="1"/>
  <c r="GW49" i="1"/>
  <c r="GO47" i="1"/>
  <c r="GE46" i="1"/>
  <c r="GS45" i="1"/>
  <c r="GS43" i="1"/>
  <c r="GC43" i="1"/>
  <c r="GV55" i="1"/>
  <c r="GT52" i="1"/>
  <c r="GX50" i="1"/>
  <c r="GD44" i="1"/>
  <c r="HA44" i="1" s="1"/>
  <c r="GX42" i="1"/>
  <c r="GX69" i="1" s="1"/>
  <c r="GK48" i="1"/>
  <c r="GV45" i="1"/>
  <c r="GD43" i="1"/>
  <c r="GN55" i="1"/>
  <c r="GR53" i="1"/>
  <c r="GV51" i="1"/>
  <c r="GH46" i="1"/>
  <c r="GP44" i="1"/>
  <c r="GT42" i="1"/>
  <c r="GT69" i="1" s="1"/>
  <c r="GN45" i="1"/>
  <c r="GT46" i="1"/>
  <c r="GX44" i="1"/>
  <c r="GJ47" i="1"/>
  <c r="GX65" i="1"/>
  <c r="HA65" i="1" s="1"/>
  <c r="GW62" i="1"/>
  <c r="GU51" i="1"/>
  <c r="GP56" i="1"/>
  <c r="GJ42" i="1"/>
  <c r="GJ69" i="1" s="1"/>
  <c r="GU62" i="1"/>
  <c r="HA62" i="1" s="1"/>
  <c r="GX60" i="1"/>
  <c r="GV59" i="1"/>
  <c r="GT58" i="1"/>
  <c r="GW61" i="1"/>
  <c r="GU59" i="1"/>
  <c r="GS58" i="1"/>
  <c r="GQ57" i="1"/>
  <c r="HA57" i="1" s="1"/>
  <c r="GO54" i="1"/>
  <c r="GL49" i="1"/>
  <c r="GO50" i="1"/>
  <c r="GU49" i="1"/>
  <c r="GW48" i="1"/>
  <c r="GM47" i="1"/>
  <c r="HA45" i="1"/>
  <c r="GQ45" i="1"/>
  <c r="GQ43" i="1"/>
  <c r="GO42" i="1"/>
  <c r="GO69" i="1" s="1"/>
  <c r="GV60" i="1"/>
  <c r="GQ58" i="1"/>
  <c r="HA58" i="1" s="1"/>
  <c r="GR54" i="1"/>
  <c r="GX53" i="1"/>
  <c r="GR52" i="1"/>
  <c r="GX51" i="1"/>
  <c r="GV48" i="1"/>
  <c r="GX47" i="1"/>
  <c r="GX45" i="1"/>
  <c r="GV58" i="1"/>
  <c r="GX56" i="1"/>
  <c r="GO55" i="1"/>
  <c r="GS53" i="1"/>
  <c r="GS51" i="1"/>
  <c r="GO49" i="1"/>
  <c r="GU48" i="1"/>
  <c r="GW47" i="1"/>
  <c r="GG47" i="1"/>
  <c r="HA47" i="1" s="1"/>
  <c r="GK45" i="1"/>
  <c r="GM44" i="1"/>
  <c r="GK43" i="1"/>
  <c r="GV61" i="1"/>
  <c r="GR58" i="1"/>
  <c r="GL48" i="1"/>
  <c r="GP46" i="1"/>
  <c r="GT44" i="1"/>
  <c r="GV53" i="1"/>
  <c r="GT50" i="1"/>
  <c r="GX48" i="1"/>
  <c r="GR44" i="1"/>
  <c r="GT43" i="1"/>
  <c r="GN42" i="1"/>
  <c r="GN69" i="1" s="1"/>
  <c r="GV56" i="1"/>
  <c r="GK44" i="1"/>
  <c r="GJ49" i="1"/>
  <c r="HA49" i="1" s="1"/>
  <c r="GN47" i="1"/>
  <c r="GD42" i="1"/>
  <c r="GD69" i="1" s="1"/>
  <c r="GN53" i="1"/>
  <c r="GP43" i="1"/>
  <c r="GR42" i="1"/>
  <c r="GR69" i="1" s="1"/>
  <c r="GA69" i="1"/>
  <c r="HA69" i="1" s="1"/>
  <c r="GN44" i="1"/>
  <c r="GX43" i="1"/>
  <c r="GY60" i="1"/>
  <c r="GY51" i="1"/>
  <c r="GX62" i="1"/>
  <c r="GW63" i="1"/>
  <c r="GY59" i="1"/>
  <c r="GV62" i="1"/>
  <c r="K7" i="4"/>
  <c r="L6" i="4"/>
  <c r="M6" i="4"/>
  <c r="I5" i="4"/>
  <c r="J5" i="4"/>
  <c r="H6" i="4"/>
  <c r="X17" i="5"/>
  <c r="AB17" i="5"/>
  <c r="AF17" i="5"/>
  <c r="AJ17" i="5"/>
  <c r="AN17" i="5"/>
  <c r="Z17" i="5"/>
  <c r="AD17" i="5"/>
  <c r="AH17" i="5"/>
  <c r="AL17" i="5"/>
  <c r="AP17" i="5"/>
  <c r="Y17" i="5"/>
  <c r="AC17" i="5"/>
  <c r="AG17" i="5"/>
  <c r="AK17" i="5"/>
  <c r="AO17" i="5"/>
  <c r="AI17" i="5"/>
  <c r="AA17" i="5"/>
  <c r="AQ17" i="5"/>
  <c r="W17" i="5"/>
  <c r="AM17" i="5"/>
  <c r="AE17" i="5"/>
  <c r="E17" i="5"/>
  <c r="I17" i="5"/>
  <c r="M17" i="5"/>
  <c r="Q17" i="5"/>
  <c r="U17" i="5"/>
  <c r="D17" i="5"/>
  <c r="H17" i="5"/>
  <c r="L17" i="5"/>
  <c r="P17" i="5"/>
  <c r="T17" i="5"/>
  <c r="J17" i="5"/>
  <c r="R17" i="5"/>
  <c r="G17" i="5"/>
  <c r="O17" i="5"/>
  <c r="N17" i="5"/>
  <c r="K17" i="5"/>
  <c r="F17" i="5"/>
  <c r="V17" i="5"/>
  <c r="C17" i="5"/>
  <c r="S17" i="5"/>
  <c r="A12" i="4"/>
  <c r="B18" i="5" s="1"/>
  <c r="B11" i="4"/>
  <c r="HA96" i="1"/>
  <c r="HA97" i="1"/>
  <c r="GY36" i="1"/>
  <c r="GX36" i="1"/>
  <c r="GU36" i="1"/>
  <c r="GV36" i="1"/>
  <c r="HA95" i="1"/>
  <c r="GW36" i="1"/>
  <c r="HA94" i="1"/>
  <c r="Q498" i="1"/>
  <c r="R498" i="1" s="1"/>
  <c r="Q496" i="1"/>
  <c r="R496" i="1" s="1"/>
  <c r="Q492" i="1"/>
  <c r="R492" i="1" s="1"/>
  <c r="Q486" i="1"/>
  <c r="R486" i="1" s="1"/>
  <c r="Q484" i="1"/>
  <c r="R484" i="1" s="1"/>
  <c r="Q480" i="1"/>
  <c r="R480" i="1" s="1"/>
  <c r="Q474" i="1"/>
  <c r="R474" i="1" s="1"/>
  <c r="Q472" i="1"/>
  <c r="R472" i="1" s="1"/>
  <c r="Q468" i="1"/>
  <c r="R468" i="1" s="1"/>
  <c r="Q462" i="1"/>
  <c r="R462" i="1" s="1"/>
  <c r="Q460" i="1"/>
  <c r="R460" i="1" s="1"/>
  <c r="Q456" i="1"/>
  <c r="R456" i="1" s="1"/>
  <c r="Q450" i="1"/>
  <c r="R450" i="1" s="1"/>
  <c r="Q446" i="1"/>
  <c r="R446" i="1" s="1"/>
  <c r="Q442" i="1"/>
  <c r="R442" i="1" s="1"/>
  <c r="Q436" i="1"/>
  <c r="R436" i="1" s="1"/>
  <c r="Q434" i="1"/>
  <c r="R434" i="1" s="1"/>
  <c r="Q430" i="1"/>
  <c r="R430" i="1" s="1"/>
  <c r="Q424" i="1"/>
  <c r="R424" i="1" s="1"/>
  <c r="Q422" i="1"/>
  <c r="R422" i="1" s="1"/>
  <c r="Q420" i="1"/>
  <c r="R420" i="1" s="1"/>
  <c r="Q416" i="1"/>
  <c r="R416" i="1" s="1"/>
  <c r="Q410" i="1"/>
  <c r="R410" i="1" s="1"/>
  <c r="Q408" i="1"/>
  <c r="R408" i="1" s="1"/>
  <c r="Q404" i="1"/>
  <c r="R404" i="1" s="1"/>
  <c r="Q398" i="1"/>
  <c r="R398" i="1" s="1"/>
  <c r="Q396" i="1"/>
  <c r="R396" i="1" s="1"/>
  <c r="Q392" i="1"/>
  <c r="R392" i="1" s="1"/>
  <c r="Q386" i="1"/>
  <c r="R386" i="1" s="1"/>
  <c r="Q384" i="1"/>
  <c r="R384" i="1" s="1"/>
  <c r="Q378" i="1"/>
  <c r="R378" i="1" s="1"/>
  <c r="Q374" i="1"/>
  <c r="R374" i="1" s="1"/>
  <c r="Q372" i="1"/>
  <c r="R372" i="1" s="1"/>
  <c r="Q368" i="1"/>
  <c r="R368" i="1" s="1"/>
  <c r="Q362" i="1"/>
  <c r="R362" i="1" s="1"/>
  <c r="Q358" i="1"/>
  <c r="R358" i="1" s="1"/>
  <c r="Q354" i="1"/>
  <c r="R354" i="1" s="1"/>
  <c r="Q350" i="1"/>
  <c r="R350" i="1" s="1"/>
  <c r="Q346" i="1"/>
  <c r="R346" i="1" s="1"/>
  <c r="Q342" i="1"/>
  <c r="R342" i="1" s="1"/>
  <c r="Q336" i="1"/>
  <c r="R336" i="1" s="1"/>
  <c r="Q334" i="1"/>
  <c r="R334" i="1" s="1"/>
  <c r="Q330" i="1"/>
  <c r="R330" i="1" s="1"/>
  <c r="Q324" i="1"/>
  <c r="R324" i="1" s="1"/>
  <c r="Q322" i="1"/>
  <c r="R322" i="1" s="1"/>
  <c r="Q318" i="1"/>
  <c r="R318" i="1" s="1"/>
  <c r="Q314" i="1"/>
  <c r="R314" i="1" s="1"/>
  <c r="Q312" i="1"/>
  <c r="R312" i="1" s="1"/>
  <c r="Q308" i="1"/>
  <c r="R308" i="1" s="1"/>
  <c r="Q302" i="1"/>
  <c r="R302" i="1" s="1"/>
  <c r="Q300" i="1"/>
  <c r="R300" i="1" s="1"/>
  <c r="Q296" i="1"/>
  <c r="R296" i="1" s="1"/>
  <c r="Q292" i="1"/>
  <c r="R292" i="1" s="1"/>
  <c r="Q288" i="1"/>
  <c r="R288" i="1" s="1"/>
  <c r="Q284" i="1"/>
  <c r="R284" i="1" s="1"/>
  <c r="Q280" i="1"/>
  <c r="R280" i="1" s="1"/>
  <c r="Q276" i="1"/>
  <c r="R276" i="1" s="1"/>
  <c r="Q272" i="1"/>
  <c r="R272" i="1" s="1"/>
  <c r="Q268" i="1"/>
  <c r="R268" i="1" s="1"/>
  <c r="Q264" i="1"/>
  <c r="R264" i="1" s="1"/>
  <c r="Q260" i="1"/>
  <c r="R260" i="1" s="1"/>
  <c r="Q256" i="1"/>
  <c r="R256" i="1" s="1"/>
  <c r="Q252" i="1"/>
  <c r="R252" i="1" s="1"/>
  <c r="Q248" i="1"/>
  <c r="R248" i="1" s="1"/>
  <c r="Q244" i="1"/>
  <c r="R244" i="1" s="1"/>
  <c r="Q240" i="1"/>
  <c r="R240" i="1" s="1"/>
  <c r="Q236" i="1"/>
  <c r="R236" i="1" s="1"/>
  <c r="Q232" i="1"/>
  <c r="R232" i="1" s="1"/>
  <c r="Q228" i="1"/>
  <c r="R228" i="1" s="1"/>
  <c r="Q224" i="1"/>
  <c r="R224" i="1" s="1"/>
  <c r="Q220" i="1"/>
  <c r="R220" i="1" s="1"/>
  <c r="Q216" i="1"/>
  <c r="R216" i="1" s="1"/>
  <c r="Q212" i="1"/>
  <c r="R212" i="1" s="1"/>
  <c r="Q208" i="1"/>
  <c r="R208" i="1" s="1"/>
  <c r="Q204" i="1"/>
  <c r="R204" i="1" s="1"/>
  <c r="Q202" i="1"/>
  <c r="R202" i="1" s="1"/>
  <c r="Q198" i="1"/>
  <c r="R198" i="1" s="1"/>
  <c r="Q194" i="1"/>
  <c r="R194" i="1" s="1"/>
  <c r="Q190" i="1"/>
  <c r="R190" i="1" s="1"/>
  <c r="Q186" i="1"/>
  <c r="R186" i="1" s="1"/>
  <c r="Q180" i="1"/>
  <c r="R180" i="1" s="1"/>
  <c r="Q178" i="1"/>
  <c r="R178" i="1" s="1"/>
  <c r="Q174" i="1"/>
  <c r="R174" i="1" s="1"/>
  <c r="Q168" i="1"/>
  <c r="R168" i="1" s="1"/>
  <c r="Q166" i="1"/>
  <c r="R166" i="1" s="1"/>
  <c r="Q164" i="1"/>
  <c r="R164" i="1" s="1"/>
  <c r="Q160" i="1"/>
  <c r="R160" i="1" s="1"/>
  <c r="Q156" i="1"/>
  <c r="R156" i="1" s="1"/>
  <c r="Q152" i="1"/>
  <c r="R152" i="1" s="1"/>
  <c r="Q146" i="1"/>
  <c r="R146" i="1" s="1"/>
  <c r="Q142" i="1"/>
  <c r="R142" i="1" s="1"/>
  <c r="Q138" i="1"/>
  <c r="R138" i="1" s="1"/>
  <c r="Q134" i="1"/>
  <c r="R134" i="1" s="1"/>
  <c r="Q130" i="1"/>
  <c r="R130" i="1" s="1"/>
  <c r="Q124" i="1"/>
  <c r="R124" i="1" s="1"/>
  <c r="Q122" i="1"/>
  <c r="R122" i="1" s="1"/>
  <c r="Q118" i="1"/>
  <c r="R118" i="1" s="1"/>
  <c r="Q500" i="1"/>
  <c r="R500" i="1" s="1"/>
  <c r="Q494" i="1"/>
  <c r="R494" i="1" s="1"/>
  <c r="Q490" i="1"/>
  <c r="R490" i="1" s="1"/>
  <c r="Q488" i="1"/>
  <c r="R488" i="1" s="1"/>
  <c r="Q482" i="1"/>
  <c r="R482" i="1" s="1"/>
  <c r="Q478" i="1"/>
  <c r="R478" i="1" s="1"/>
  <c r="Q476" i="1"/>
  <c r="R476" i="1" s="1"/>
  <c r="Q470" i="1"/>
  <c r="R470" i="1" s="1"/>
  <c r="Q466" i="1"/>
  <c r="R466" i="1" s="1"/>
  <c r="Q464" i="1"/>
  <c r="R464" i="1" s="1"/>
  <c r="Q458" i="1"/>
  <c r="R458" i="1" s="1"/>
  <c r="Q454" i="1"/>
  <c r="R454" i="1" s="1"/>
  <c r="Q452" i="1"/>
  <c r="R452" i="1" s="1"/>
  <c r="Q448" i="1"/>
  <c r="R448" i="1" s="1"/>
  <c r="Q444" i="1"/>
  <c r="R444" i="1" s="1"/>
  <c r="Q440" i="1"/>
  <c r="R440" i="1" s="1"/>
  <c r="Q438" i="1"/>
  <c r="R438" i="1" s="1"/>
  <c r="Q432" i="1"/>
  <c r="R432" i="1" s="1"/>
  <c r="Q428" i="1"/>
  <c r="R428" i="1" s="1"/>
  <c r="Q426" i="1"/>
  <c r="R426" i="1" s="1"/>
  <c r="Q418" i="1"/>
  <c r="R418" i="1" s="1"/>
  <c r="Q414" i="1"/>
  <c r="R414" i="1" s="1"/>
  <c r="Q412" i="1"/>
  <c r="R412" i="1" s="1"/>
  <c r="Q406" i="1"/>
  <c r="R406" i="1" s="1"/>
  <c r="Q402" i="1"/>
  <c r="R402" i="1" s="1"/>
  <c r="Q400" i="1"/>
  <c r="R400" i="1" s="1"/>
  <c r="Q394" i="1"/>
  <c r="R394" i="1" s="1"/>
  <c r="Q390" i="1"/>
  <c r="R390" i="1" s="1"/>
  <c r="Q388" i="1"/>
  <c r="R388" i="1" s="1"/>
  <c r="Q382" i="1"/>
  <c r="R382" i="1" s="1"/>
  <c r="Q380" i="1"/>
  <c r="R380" i="1" s="1"/>
  <c r="Q376" i="1"/>
  <c r="R376" i="1" s="1"/>
  <c r="Q370" i="1"/>
  <c r="R370" i="1" s="1"/>
  <c r="Q366" i="1"/>
  <c r="R366" i="1" s="1"/>
  <c r="Q364" i="1"/>
  <c r="R364" i="1" s="1"/>
  <c r="Q360" i="1"/>
  <c r="R360" i="1" s="1"/>
  <c r="Q356" i="1"/>
  <c r="R356" i="1" s="1"/>
  <c r="Q352" i="1"/>
  <c r="R352" i="1" s="1"/>
  <c r="Q348" i="1"/>
  <c r="R348" i="1" s="1"/>
  <c r="Q344" i="1"/>
  <c r="R344" i="1" s="1"/>
  <c r="Q340" i="1"/>
  <c r="R340" i="1" s="1"/>
  <c r="Q338" i="1"/>
  <c r="R338" i="1" s="1"/>
  <c r="Q332" i="1"/>
  <c r="R332" i="1" s="1"/>
  <c r="Q328" i="1"/>
  <c r="R328" i="1" s="1"/>
  <c r="Q326" i="1"/>
  <c r="R326" i="1" s="1"/>
  <c r="Q320" i="1"/>
  <c r="R320" i="1" s="1"/>
  <c r="Q316" i="1"/>
  <c r="R316" i="1" s="1"/>
  <c r="Q310" i="1"/>
  <c r="R310" i="1" s="1"/>
  <c r="Q306" i="1"/>
  <c r="R306" i="1" s="1"/>
  <c r="Q304" i="1"/>
  <c r="R304" i="1" s="1"/>
  <c r="Q298" i="1"/>
  <c r="R298" i="1" s="1"/>
  <c r="Q294" i="1"/>
  <c r="R294" i="1" s="1"/>
  <c r="Q290" i="1"/>
  <c r="R290" i="1" s="1"/>
  <c r="Q286" i="1"/>
  <c r="R286" i="1" s="1"/>
  <c r="Q282" i="1"/>
  <c r="R282" i="1" s="1"/>
  <c r="Q278" i="1"/>
  <c r="R278" i="1" s="1"/>
  <c r="Q274" i="1"/>
  <c r="R274" i="1" s="1"/>
  <c r="Q270" i="1"/>
  <c r="R270" i="1" s="1"/>
  <c r="Q266" i="1"/>
  <c r="R266" i="1" s="1"/>
  <c r="Q262" i="1"/>
  <c r="R262" i="1" s="1"/>
  <c r="Q258" i="1"/>
  <c r="R258" i="1" s="1"/>
  <c r="Q254" i="1"/>
  <c r="R254" i="1" s="1"/>
  <c r="Q250" i="1"/>
  <c r="R250" i="1" s="1"/>
  <c r="Q246" i="1"/>
  <c r="R246" i="1" s="1"/>
  <c r="Q242" i="1"/>
  <c r="R242" i="1" s="1"/>
  <c r="Q238" i="1"/>
  <c r="R238" i="1" s="1"/>
  <c r="Q234" i="1"/>
  <c r="R234" i="1" s="1"/>
  <c r="Q230" i="1"/>
  <c r="R230" i="1" s="1"/>
  <c r="Q226" i="1"/>
  <c r="R226" i="1" s="1"/>
  <c r="Q222" i="1"/>
  <c r="R222" i="1" s="1"/>
  <c r="Q218" i="1"/>
  <c r="R218" i="1" s="1"/>
  <c r="Q214" i="1"/>
  <c r="R214" i="1" s="1"/>
  <c r="Q210" i="1"/>
  <c r="R210" i="1" s="1"/>
  <c r="Q206" i="1"/>
  <c r="R206" i="1" s="1"/>
  <c r="Q200" i="1"/>
  <c r="R200" i="1" s="1"/>
  <c r="Q196" i="1"/>
  <c r="R196" i="1" s="1"/>
  <c r="Q192" i="1"/>
  <c r="R192" i="1" s="1"/>
  <c r="Q188" i="1"/>
  <c r="R188" i="1" s="1"/>
  <c r="Q184" i="1"/>
  <c r="R184" i="1" s="1"/>
  <c r="Q182" i="1"/>
  <c r="R182" i="1" s="1"/>
  <c r="Q176" i="1"/>
  <c r="R176" i="1" s="1"/>
  <c r="Q172" i="1"/>
  <c r="R172" i="1" s="1"/>
  <c r="Q170" i="1"/>
  <c r="R170" i="1" s="1"/>
  <c r="Q162" i="1"/>
  <c r="R162" i="1" s="1"/>
  <c r="Q158" i="1"/>
  <c r="R158" i="1" s="1"/>
  <c r="Q154" i="1"/>
  <c r="R154" i="1" s="1"/>
  <c r="Q150" i="1"/>
  <c r="R150" i="1" s="1"/>
  <c r="Q148" i="1"/>
  <c r="R148" i="1" s="1"/>
  <c r="Q144" i="1"/>
  <c r="R144" i="1" s="1"/>
  <c r="Q140" i="1"/>
  <c r="R140" i="1" s="1"/>
  <c r="Q136" i="1"/>
  <c r="R136" i="1" s="1"/>
  <c r="Q132" i="1"/>
  <c r="R132" i="1" s="1"/>
  <c r="Q128" i="1"/>
  <c r="R128" i="1" s="1"/>
  <c r="Q126" i="1"/>
  <c r="R126" i="1" s="1"/>
  <c r="Q120" i="1"/>
  <c r="R120" i="1" s="1"/>
  <c r="Q116" i="1"/>
  <c r="R116" i="1" s="1"/>
  <c r="Q114" i="1"/>
  <c r="R114" i="1" s="1"/>
  <c r="Q112" i="1"/>
  <c r="R112" i="1" s="1"/>
  <c r="Q110" i="1"/>
  <c r="R110" i="1" s="1"/>
  <c r="Q108" i="1"/>
  <c r="R108" i="1" s="1"/>
  <c r="Q106" i="1"/>
  <c r="R106" i="1" s="1"/>
  <c r="Q104" i="1"/>
  <c r="R104" i="1" s="1"/>
  <c r="Q102" i="1"/>
  <c r="R102" i="1" s="1"/>
  <c r="Q100" i="1"/>
  <c r="R100" i="1" s="1"/>
  <c r="Q98" i="1"/>
  <c r="R98" i="1" s="1"/>
  <c r="Q96" i="1"/>
  <c r="R96" i="1" s="1"/>
  <c r="Q94" i="1"/>
  <c r="R94" i="1" s="1"/>
  <c r="Q92" i="1"/>
  <c r="R92" i="1" s="1"/>
  <c r="Q90" i="1"/>
  <c r="R90" i="1" s="1"/>
  <c r="Q88" i="1"/>
  <c r="R88" i="1" s="1"/>
  <c r="Q86" i="1"/>
  <c r="R86" i="1" s="1"/>
  <c r="Q84" i="1"/>
  <c r="R84" i="1" s="1"/>
  <c r="Q82" i="1"/>
  <c r="R82" i="1" s="1"/>
  <c r="Q80" i="1"/>
  <c r="R80" i="1" s="1"/>
  <c r="Q78" i="1"/>
  <c r="R78" i="1" s="1"/>
  <c r="Q76" i="1"/>
  <c r="R76" i="1" s="1"/>
  <c r="Q74" i="1"/>
  <c r="R74" i="1" s="1"/>
  <c r="Q72" i="1"/>
  <c r="R72" i="1" s="1"/>
  <c r="Q70" i="1"/>
  <c r="R70" i="1" s="1"/>
  <c r="Q68" i="1"/>
  <c r="R68" i="1" s="1"/>
  <c r="Q66" i="1"/>
  <c r="R66" i="1" s="1"/>
  <c r="Q64" i="1"/>
  <c r="R64" i="1" s="1"/>
  <c r="Q62" i="1"/>
  <c r="R62" i="1" s="1"/>
  <c r="Q60" i="1"/>
  <c r="R60" i="1" s="1"/>
  <c r="Q58" i="1"/>
  <c r="R58" i="1" s="1"/>
  <c r="Q56" i="1"/>
  <c r="R56" i="1" s="1"/>
  <c r="Q54" i="1"/>
  <c r="R54" i="1" s="1"/>
  <c r="Q501" i="1"/>
  <c r="R501" i="1" s="1"/>
  <c r="Q499" i="1"/>
  <c r="R499" i="1" s="1"/>
  <c r="Q497" i="1"/>
  <c r="R497" i="1" s="1"/>
  <c r="Q495" i="1"/>
  <c r="R495" i="1" s="1"/>
  <c r="Q493" i="1"/>
  <c r="R493" i="1" s="1"/>
  <c r="Q491" i="1"/>
  <c r="R491" i="1" s="1"/>
  <c r="Q489" i="1"/>
  <c r="R489" i="1" s="1"/>
  <c r="Q487" i="1"/>
  <c r="R487" i="1" s="1"/>
  <c r="Q485" i="1"/>
  <c r="R485" i="1" s="1"/>
  <c r="Q483" i="1"/>
  <c r="R483" i="1" s="1"/>
  <c r="Q481" i="1"/>
  <c r="R481" i="1" s="1"/>
  <c r="Q479" i="1"/>
  <c r="R479" i="1" s="1"/>
  <c r="Q477" i="1"/>
  <c r="R477" i="1" s="1"/>
  <c r="Q475" i="1"/>
  <c r="R475" i="1" s="1"/>
  <c r="Q473" i="1"/>
  <c r="R473" i="1" s="1"/>
  <c r="Q471" i="1"/>
  <c r="R471" i="1" s="1"/>
  <c r="Q469" i="1"/>
  <c r="R469" i="1" s="1"/>
  <c r="Q467" i="1"/>
  <c r="R467" i="1" s="1"/>
  <c r="Q465" i="1"/>
  <c r="R465" i="1" s="1"/>
  <c r="Q463" i="1"/>
  <c r="R463" i="1" s="1"/>
  <c r="Q461" i="1"/>
  <c r="R461" i="1" s="1"/>
  <c r="Q459" i="1"/>
  <c r="R459" i="1" s="1"/>
  <c r="Q457" i="1"/>
  <c r="R457" i="1" s="1"/>
  <c r="Q455" i="1"/>
  <c r="R455" i="1" s="1"/>
  <c r="Q453" i="1"/>
  <c r="R453" i="1" s="1"/>
  <c r="Q451" i="1"/>
  <c r="R451" i="1" s="1"/>
  <c r="Q449" i="1"/>
  <c r="R449" i="1" s="1"/>
  <c r="Q447" i="1"/>
  <c r="R447" i="1" s="1"/>
  <c r="Q445" i="1"/>
  <c r="R445" i="1" s="1"/>
  <c r="Q443" i="1"/>
  <c r="R443" i="1" s="1"/>
  <c r="Q441" i="1"/>
  <c r="R441" i="1" s="1"/>
  <c r="Q439" i="1"/>
  <c r="R439" i="1" s="1"/>
  <c r="Q437" i="1"/>
  <c r="R437" i="1" s="1"/>
  <c r="Q435" i="1"/>
  <c r="R435" i="1" s="1"/>
  <c r="Q433" i="1"/>
  <c r="R433" i="1" s="1"/>
  <c r="Q431" i="1"/>
  <c r="R431" i="1" s="1"/>
  <c r="Q429" i="1"/>
  <c r="R429" i="1" s="1"/>
  <c r="Q427" i="1"/>
  <c r="R427" i="1" s="1"/>
  <c r="Q425" i="1"/>
  <c r="R425" i="1" s="1"/>
  <c r="Q423" i="1"/>
  <c r="R423" i="1" s="1"/>
  <c r="Q421" i="1"/>
  <c r="R421" i="1" s="1"/>
  <c r="Q419" i="1"/>
  <c r="R419" i="1" s="1"/>
  <c r="Q417" i="1"/>
  <c r="R417" i="1" s="1"/>
  <c r="Q415" i="1"/>
  <c r="R415" i="1" s="1"/>
  <c r="Q413" i="1"/>
  <c r="R413" i="1" s="1"/>
  <c r="Q411" i="1"/>
  <c r="R411" i="1" s="1"/>
  <c r="Q409" i="1"/>
  <c r="R409" i="1" s="1"/>
  <c r="Q407" i="1"/>
  <c r="R407" i="1" s="1"/>
  <c r="Q405" i="1"/>
  <c r="R405" i="1" s="1"/>
  <c r="Q403" i="1"/>
  <c r="R403" i="1" s="1"/>
  <c r="Q401" i="1"/>
  <c r="R401" i="1" s="1"/>
  <c r="Q399" i="1"/>
  <c r="R399" i="1" s="1"/>
  <c r="Q397" i="1"/>
  <c r="R397" i="1" s="1"/>
  <c r="Q395" i="1"/>
  <c r="R395" i="1" s="1"/>
  <c r="Q393" i="1"/>
  <c r="R393" i="1" s="1"/>
  <c r="Q391" i="1"/>
  <c r="R391" i="1" s="1"/>
  <c r="Q389" i="1"/>
  <c r="R389" i="1" s="1"/>
  <c r="Q387" i="1"/>
  <c r="R387" i="1" s="1"/>
  <c r="Q385" i="1"/>
  <c r="R385" i="1" s="1"/>
  <c r="Q383" i="1"/>
  <c r="R383" i="1" s="1"/>
  <c r="Q381" i="1"/>
  <c r="R381" i="1" s="1"/>
  <c r="Q379" i="1"/>
  <c r="R379" i="1" s="1"/>
  <c r="Q377" i="1"/>
  <c r="R377" i="1" s="1"/>
  <c r="Q375" i="1"/>
  <c r="R375" i="1" s="1"/>
  <c r="Q373" i="1"/>
  <c r="R373" i="1" s="1"/>
  <c r="Q371" i="1"/>
  <c r="R371" i="1" s="1"/>
  <c r="Q369" i="1"/>
  <c r="R369" i="1" s="1"/>
  <c r="Q367" i="1"/>
  <c r="R367" i="1" s="1"/>
  <c r="Q365" i="1"/>
  <c r="R365" i="1" s="1"/>
  <c r="Q363" i="1"/>
  <c r="R363" i="1" s="1"/>
  <c r="Q361" i="1"/>
  <c r="R361" i="1" s="1"/>
  <c r="Q359" i="1"/>
  <c r="R359" i="1" s="1"/>
  <c r="Q357" i="1"/>
  <c r="R357" i="1" s="1"/>
  <c r="Q355" i="1"/>
  <c r="R355" i="1" s="1"/>
  <c r="Q353" i="1"/>
  <c r="R353" i="1" s="1"/>
  <c r="Q351" i="1"/>
  <c r="R351" i="1" s="1"/>
  <c r="Q349" i="1"/>
  <c r="R349" i="1" s="1"/>
  <c r="Q347" i="1"/>
  <c r="R347" i="1" s="1"/>
  <c r="Q345" i="1"/>
  <c r="R345" i="1" s="1"/>
  <c r="Q343" i="1"/>
  <c r="R343" i="1" s="1"/>
  <c r="Q341" i="1"/>
  <c r="R341" i="1" s="1"/>
  <c r="Q339" i="1"/>
  <c r="R339" i="1" s="1"/>
  <c r="Q337" i="1"/>
  <c r="R337" i="1" s="1"/>
  <c r="Q335" i="1"/>
  <c r="R335" i="1" s="1"/>
  <c r="Q333" i="1"/>
  <c r="R333" i="1" s="1"/>
  <c r="Q331" i="1"/>
  <c r="R331" i="1" s="1"/>
  <c r="Q329" i="1"/>
  <c r="R329" i="1" s="1"/>
  <c r="Q327" i="1"/>
  <c r="R327" i="1" s="1"/>
  <c r="Q325" i="1"/>
  <c r="R325" i="1" s="1"/>
  <c r="Q323" i="1"/>
  <c r="R323" i="1" s="1"/>
  <c r="Q321" i="1"/>
  <c r="R321" i="1" s="1"/>
  <c r="Q319" i="1"/>
  <c r="R319" i="1" s="1"/>
  <c r="Q317" i="1"/>
  <c r="R317" i="1" s="1"/>
  <c r="Q315" i="1"/>
  <c r="R315" i="1" s="1"/>
  <c r="Q313" i="1"/>
  <c r="R313" i="1" s="1"/>
  <c r="Q311" i="1"/>
  <c r="R311" i="1" s="1"/>
  <c r="Q309" i="1"/>
  <c r="R309" i="1" s="1"/>
  <c r="Q307" i="1"/>
  <c r="R307" i="1" s="1"/>
  <c r="Q305" i="1"/>
  <c r="R305" i="1" s="1"/>
  <c r="Q303" i="1"/>
  <c r="R303" i="1" s="1"/>
  <c r="Q301" i="1"/>
  <c r="R301" i="1" s="1"/>
  <c r="Q299" i="1"/>
  <c r="R299" i="1" s="1"/>
  <c r="Q297" i="1"/>
  <c r="R297" i="1" s="1"/>
  <c r="Q295" i="1"/>
  <c r="R295" i="1" s="1"/>
  <c r="Q293" i="1"/>
  <c r="R293" i="1" s="1"/>
  <c r="Q291" i="1"/>
  <c r="R291" i="1" s="1"/>
  <c r="Q289" i="1"/>
  <c r="R289" i="1" s="1"/>
  <c r="Q287" i="1"/>
  <c r="R287" i="1" s="1"/>
  <c r="Q285" i="1"/>
  <c r="R285" i="1" s="1"/>
  <c r="Q283" i="1"/>
  <c r="R283" i="1" s="1"/>
  <c r="Q281" i="1"/>
  <c r="R281" i="1" s="1"/>
  <c r="Q279" i="1"/>
  <c r="R279" i="1" s="1"/>
  <c r="Q277" i="1"/>
  <c r="R277" i="1" s="1"/>
  <c r="Q275" i="1"/>
  <c r="R275" i="1" s="1"/>
  <c r="Q273" i="1"/>
  <c r="R273" i="1" s="1"/>
  <c r="Q271" i="1"/>
  <c r="R271" i="1" s="1"/>
  <c r="Q269" i="1"/>
  <c r="R269" i="1" s="1"/>
  <c r="Q267" i="1"/>
  <c r="R267" i="1" s="1"/>
  <c r="Q265" i="1"/>
  <c r="R265" i="1" s="1"/>
  <c r="Q263" i="1"/>
  <c r="R263" i="1" s="1"/>
  <c r="Q261" i="1"/>
  <c r="R261" i="1" s="1"/>
  <c r="Q259" i="1"/>
  <c r="R259" i="1" s="1"/>
  <c r="Q257" i="1"/>
  <c r="R257" i="1" s="1"/>
  <c r="Q255" i="1"/>
  <c r="R255" i="1" s="1"/>
  <c r="Q253" i="1"/>
  <c r="R253" i="1" s="1"/>
  <c r="Q251" i="1"/>
  <c r="R251" i="1" s="1"/>
  <c r="Q249" i="1"/>
  <c r="R249" i="1" s="1"/>
  <c r="Q247" i="1"/>
  <c r="R247" i="1" s="1"/>
  <c r="Q245" i="1"/>
  <c r="R245" i="1" s="1"/>
  <c r="Q243" i="1"/>
  <c r="R243" i="1" s="1"/>
  <c r="Q241" i="1"/>
  <c r="R241" i="1" s="1"/>
  <c r="Q239" i="1"/>
  <c r="R239" i="1" s="1"/>
  <c r="Q237" i="1"/>
  <c r="R237" i="1" s="1"/>
  <c r="Q235" i="1"/>
  <c r="R235" i="1" s="1"/>
  <c r="Q233" i="1"/>
  <c r="R233" i="1" s="1"/>
  <c r="Q231" i="1"/>
  <c r="R231" i="1" s="1"/>
  <c r="Q229" i="1"/>
  <c r="R229" i="1" s="1"/>
  <c r="Q227" i="1"/>
  <c r="R227" i="1" s="1"/>
  <c r="Q225" i="1"/>
  <c r="R225" i="1" s="1"/>
  <c r="Q223" i="1"/>
  <c r="R223" i="1" s="1"/>
  <c r="Q221" i="1"/>
  <c r="R221" i="1" s="1"/>
  <c r="Q219" i="1"/>
  <c r="R219" i="1" s="1"/>
  <c r="Q217" i="1"/>
  <c r="R217" i="1" s="1"/>
  <c r="Q215" i="1"/>
  <c r="R215" i="1" s="1"/>
  <c r="Q213" i="1"/>
  <c r="R213" i="1" s="1"/>
  <c r="Q211" i="1"/>
  <c r="R211" i="1" s="1"/>
  <c r="Q209" i="1"/>
  <c r="R209" i="1" s="1"/>
  <c r="Q207" i="1"/>
  <c r="R207" i="1" s="1"/>
  <c r="Q205" i="1"/>
  <c r="R205" i="1" s="1"/>
  <c r="Q203" i="1"/>
  <c r="R203" i="1" s="1"/>
  <c r="Q201" i="1"/>
  <c r="R201" i="1" s="1"/>
  <c r="Q199" i="1"/>
  <c r="R199" i="1" s="1"/>
  <c r="Q197" i="1"/>
  <c r="R197" i="1" s="1"/>
  <c r="Q195" i="1"/>
  <c r="R195" i="1" s="1"/>
  <c r="Q193" i="1"/>
  <c r="R193" i="1" s="1"/>
  <c r="Q191" i="1"/>
  <c r="R191" i="1" s="1"/>
  <c r="Q189" i="1"/>
  <c r="R189" i="1" s="1"/>
  <c r="Q187" i="1"/>
  <c r="R187" i="1" s="1"/>
  <c r="Q185" i="1"/>
  <c r="R185" i="1" s="1"/>
  <c r="Q183" i="1"/>
  <c r="R183" i="1" s="1"/>
  <c r="Q181" i="1"/>
  <c r="R181" i="1" s="1"/>
  <c r="Q179" i="1"/>
  <c r="R179" i="1" s="1"/>
  <c r="Q177" i="1"/>
  <c r="R177" i="1" s="1"/>
  <c r="Q175" i="1"/>
  <c r="R175" i="1" s="1"/>
  <c r="Q173" i="1"/>
  <c r="R173" i="1" s="1"/>
  <c r="Q171" i="1"/>
  <c r="R171" i="1" s="1"/>
  <c r="Q169" i="1"/>
  <c r="R169" i="1" s="1"/>
  <c r="Q167" i="1"/>
  <c r="R167" i="1" s="1"/>
  <c r="Q165" i="1"/>
  <c r="R165" i="1" s="1"/>
  <c r="Q163" i="1"/>
  <c r="R163" i="1" s="1"/>
  <c r="Q161" i="1"/>
  <c r="R161" i="1" s="1"/>
  <c r="Q159" i="1"/>
  <c r="R159" i="1" s="1"/>
  <c r="Q157" i="1"/>
  <c r="R157" i="1" s="1"/>
  <c r="Q155" i="1"/>
  <c r="R155" i="1" s="1"/>
  <c r="Q153" i="1"/>
  <c r="R153" i="1" s="1"/>
  <c r="Q151" i="1"/>
  <c r="R151" i="1" s="1"/>
  <c r="Q149" i="1"/>
  <c r="R149" i="1" s="1"/>
  <c r="Q147" i="1"/>
  <c r="R147" i="1" s="1"/>
  <c r="Q145" i="1"/>
  <c r="R145" i="1" s="1"/>
  <c r="Q143" i="1"/>
  <c r="R143" i="1" s="1"/>
  <c r="Q141" i="1"/>
  <c r="R141" i="1" s="1"/>
  <c r="Q139" i="1"/>
  <c r="R139" i="1" s="1"/>
  <c r="Q137" i="1"/>
  <c r="R137" i="1" s="1"/>
  <c r="Q135" i="1"/>
  <c r="R135" i="1" s="1"/>
  <c r="Q133" i="1"/>
  <c r="R133" i="1" s="1"/>
  <c r="Q131" i="1"/>
  <c r="R131" i="1" s="1"/>
  <c r="Q129" i="1"/>
  <c r="R129" i="1" s="1"/>
  <c r="Q127" i="1"/>
  <c r="R127" i="1" s="1"/>
  <c r="Q125" i="1"/>
  <c r="R125" i="1" s="1"/>
  <c r="Q123" i="1"/>
  <c r="R123" i="1" s="1"/>
  <c r="Q121" i="1"/>
  <c r="R121" i="1" s="1"/>
  <c r="Q119" i="1"/>
  <c r="R119" i="1" s="1"/>
  <c r="Q117" i="1"/>
  <c r="R117" i="1" s="1"/>
  <c r="Q115" i="1"/>
  <c r="R115" i="1" s="1"/>
  <c r="Q113" i="1"/>
  <c r="R113" i="1" s="1"/>
  <c r="Q111" i="1"/>
  <c r="R111" i="1" s="1"/>
  <c r="Q109" i="1"/>
  <c r="R109" i="1" s="1"/>
  <c r="Q107" i="1"/>
  <c r="R107" i="1" s="1"/>
  <c r="Q105" i="1"/>
  <c r="R105" i="1" s="1"/>
  <c r="Q103" i="1"/>
  <c r="R103" i="1" s="1"/>
  <c r="Q101" i="1"/>
  <c r="R101" i="1" s="1"/>
  <c r="Q99" i="1"/>
  <c r="R99" i="1" s="1"/>
  <c r="Q97" i="1"/>
  <c r="R97" i="1" s="1"/>
  <c r="Q95" i="1"/>
  <c r="R95" i="1" s="1"/>
  <c r="Q93" i="1"/>
  <c r="R93" i="1" s="1"/>
  <c r="Q91" i="1"/>
  <c r="R91" i="1" s="1"/>
  <c r="Q89" i="1"/>
  <c r="R89" i="1" s="1"/>
  <c r="Q87" i="1"/>
  <c r="R87" i="1" s="1"/>
  <c r="Q85" i="1"/>
  <c r="R85" i="1" s="1"/>
  <c r="Q83" i="1"/>
  <c r="R83" i="1" s="1"/>
  <c r="Q81" i="1"/>
  <c r="R81" i="1" s="1"/>
  <c r="Q79" i="1"/>
  <c r="R79" i="1" s="1"/>
  <c r="Q77" i="1"/>
  <c r="R77" i="1" s="1"/>
  <c r="Q75" i="1"/>
  <c r="R75" i="1" s="1"/>
  <c r="Q73" i="1"/>
  <c r="R73" i="1" s="1"/>
  <c r="Q71" i="1"/>
  <c r="R71" i="1" s="1"/>
  <c r="Q69" i="1"/>
  <c r="R69" i="1" s="1"/>
  <c r="Q67" i="1"/>
  <c r="R67" i="1" s="1"/>
  <c r="Q65" i="1"/>
  <c r="R65" i="1" s="1"/>
  <c r="Q63" i="1"/>
  <c r="R63" i="1" s="1"/>
  <c r="Q61" i="1"/>
  <c r="R61" i="1" s="1"/>
  <c r="Q59" i="1"/>
  <c r="R59" i="1" s="1"/>
  <c r="Q57" i="1"/>
  <c r="R57" i="1" s="1"/>
  <c r="Q55" i="1"/>
  <c r="R55" i="1" s="1"/>
  <c r="Q53" i="1"/>
  <c r="R53" i="1" s="1"/>
  <c r="Q52" i="1"/>
  <c r="R52" i="1" s="1"/>
  <c r="Q50" i="1"/>
  <c r="R50" i="1" s="1"/>
  <c r="Q48" i="1"/>
  <c r="R48" i="1" s="1"/>
  <c r="Q46" i="1"/>
  <c r="R46" i="1" s="1"/>
  <c r="Q44" i="1"/>
  <c r="R44" i="1" s="1"/>
  <c r="Q42" i="1"/>
  <c r="R42" i="1" s="1"/>
  <c r="Q40" i="1"/>
  <c r="R40" i="1" s="1"/>
  <c r="Q38" i="1"/>
  <c r="R38" i="1" s="1"/>
  <c r="Q36" i="1"/>
  <c r="R36" i="1" s="1"/>
  <c r="Q32" i="1"/>
  <c r="R32" i="1" s="1"/>
  <c r="Q30" i="1"/>
  <c r="R30" i="1" s="1"/>
  <c r="Q28" i="1"/>
  <c r="R28" i="1" s="1"/>
  <c r="Q26" i="1"/>
  <c r="R26" i="1" s="1"/>
  <c r="Q24" i="1"/>
  <c r="R24" i="1" s="1"/>
  <c r="Q20" i="1"/>
  <c r="R20" i="1" s="1"/>
  <c r="Q18" i="1"/>
  <c r="R18" i="1" s="1"/>
  <c r="R16" i="1"/>
  <c r="Q14" i="1"/>
  <c r="R14" i="1" s="1"/>
  <c r="Q12" i="1"/>
  <c r="R12" i="1" s="1"/>
  <c r="Q10" i="1"/>
  <c r="R10" i="1" s="1"/>
  <c r="Q8" i="1"/>
  <c r="R8" i="1" s="1"/>
  <c r="Q6" i="1"/>
  <c r="R6" i="1" s="1"/>
  <c r="Q51" i="1"/>
  <c r="R51" i="1" s="1"/>
  <c r="Q49" i="1"/>
  <c r="R49" i="1" s="1"/>
  <c r="Q47" i="1"/>
  <c r="R47" i="1" s="1"/>
  <c r="Q45" i="1"/>
  <c r="R45" i="1" s="1"/>
  <c r="Q43" i="1"/>
  <c r="R43" i="1" s="1"/>
  <c r="Q41" i="1"/>
  <c r="R41" i="1" s="1"/>
  <c r="Q39" i="1"/>
  <c r="R39" i="1" s="1"/>
  <c r="Q37" i="1"/>
  <c r="R37" i="1" s="1"/>
  <c r="Q35" i="1"/>
  <c r="R35" i="1" s="1"/>
  <c r="Q33" i="1"/>
  <c r="R33" i="1" s="1"/>
  <c r="Q31" i="1"/>
  <c r="R31" i="1" s="1"/>
  <c r="Q29" i="1"/>
  <c r="R29" i="1" s="1"/>
  <c r="Q27" i="1"/>
  <c r="R27" i="1" s="1"/>
  <c r="Q25" i="1"/>
  <c r="R25" i="1" s="1"/>
  <c r="Q23" i="1"/>
  <c r="R23" i="1" s="1"/>
  <c r="Q19" i="1"/>
  <c r="R19" i="1" s="1"/>
  <c r="Q17" i="1"/>
  <c r="R17" i="1" s="1"/>
  <c r="Q15" i="1"/>
  <c r="R15" i="1" s="1"/>
  <c r="Q11" i="1"/>
  <c r="R11" i="1" s="1"/>
  <c r="Q9" i="1"/>
  <c r="R9" i="1" s="1"/>
  <c r="Q7" i="1"/>
  <c r="R7" i="1" s="1"/>
  <c r="Q5" i="1"/>
  <c r="R5" i="1" s="1"/>
  <c r="Q34" i="1"/>
  <c r="R34" i="1" s="1"/>
  <c r="Q22" i="1"/>
  <c r="R22" i="1" s="1"/>
  <c r="Q21" i="1"/>
  <c r="R21" i="1" s="1"/>
  <c r="R3" i="1"/>
  <c r="R13" i="1"/>
  <c r="R4" i="1"/>
  <c r="FW30" i="1"/>
  <c r="FW32" i="1"/>
  <c r="FW34" i="1"/>
  <c r="FW31" i="1"/>
  <c r="FW33" i="1"/>
  <c r="GZ36" i="1"/>
  <c r="HA35" i="1"/>
  <c r="HA43" i="1" l="1"/>
  <c r="HA48" i="1"/>
  <c r="HA42" i="1"/>
  <c r="FW10" i="1"/>
  <c r="HA55" i="1"/>
  <c r="HA46" i="1"/>
  <c r="K8" i="4"/>
  <c r="M7" i="4"/>
  <c r="L7" i="4"/>
  <c r="H7" i="4"/>
  <c r="J6" i="4"/>
  <c r="I6" i="4"/>
  <c r="W18" i="5"/>
  <c r="AA18" i="5"/>
  <c r="AE18" i="5"/>
  <c r="AI18" i="5"/>
  <c r="AM18" i="5"/>
  <c r="AQ18" i="5"/>
  <c r="Y18" i="5"/>
  <c r="AC18" i="5"/>
  <c r="AG18" i="5"/>
  <c r="AK18" i="5"/>
  <c r="AO18" i="5"/>
  <c r="X18" i="5"/>
  <c r="AB18" i="5"/>
  <c r="AF18" i="5"/>
  <c r="AJ18" i="5"/>
  <c r="AN18" i="5"/>
  <c r="AD18" i="5"/>
  <c r="Z18" i="5"/>
  <c r="AL18" i="5"/>
  <c r="AP18" i="5"/>
  <c r="AH18" i="5"/>
  <c r="C18" i="5"/>
  <c r="G18" i="5"/>
  <c r="K18" i="5"/>
  <c r="O18" i="5"/>
  <c r="S18" i="5"/>
  <c r="F18" i="5"/>
  <c r="J18" i="5"/>
  <c r="N18" i="5"/>
  <c r="R18" i="5"/>
  <c r="V18" i="5"/>
  <c r="H18" i="5"/>
  <c r="P18" i="5"/>
  <c r="E18" i="5"/>
  <c r="M18" i="5"/>
  <c r="U18" i="5"/>
  <c r="D18" i="5"/>
  <c r="T18" i="5"/>
  <c r="Q18" i="5"/>
  <c r="L18" i="5"/>
  <c r="I18" i="5"/>
  <c r="HA93" i="1"/>
  <c r="HA92" i="1"/>
  <c r="A13" i="4"/>
  <c r="B19" i="5" s="1"/>
  <c r="B12" i="4"/>
  <c r="GW101" i="1"/>
  <c r="GV101" i="1"/>
  <c r="GX101" i="1"/>
  <c r="GT101" i="1"/>
  <c r="GY101" i="1"/>
  <c r="GU101" i="1"/>
  <c r="HC29" i="1"/>
  <c r="HC27" i="1"/>
  <c r="HF9" i="1"/>
  <c r="HC26" i="1"/>
  <c r="HA91" i="1"/>
  <c r="FW14" i="1"/>
  <c r="FW22" i="1"/>
  <c r="FW18" i="1"/>
  <c r="FW27" i="1"/>
  <c r="GR101" i="1"/>
  <c r="FW28" i="1"/>
  <c r="GS101" i="1"/>
  <c r="FW29" i="1"/>
  <c r="FW25" i="1"/>
  <c r="GP101" i="1"/>
  <c r="FW23" i="1"/>
  <c r="FW19" i="1"/>
  <c r="FW24" i="1"/>
  <c r="FW20" i="1"/>
  <c r="FW16" i="1"/>
  <c r="FW21" i="1"/>
  <c r="FW17" i="1"/>
  <c r="FW26" i="1"/>
  <c r="GQ101" i="1"/>
  <c r="FW15" i="1"/>
  <c r="HA90" i="1"/>
  <c r="FW12" i="1"/>
  <c r="HA89" i="1"/>
  <c r="FW13" i="1"/>
  <c r="HA75" i="1"/>
  <c r="GB101" i="1"/>
  <c r="FW11" i="1"/>
  <c r="GA101" i="1"/>
  <c r="HA74" i="1"/>
  <c r="HA87" i="1"/>
  <c r="GN101" i="1"/>
  <c r="GJ101" i="1"/>
  <c r="HA83" i="1"/>
  <c r="HA86" i="1"/>
  <c r="GM101" i="1"/>
  <c r="GI101" i="1"/>
  <c r="HA82" i="1"/>
  <c r="GE101" i="1"/>
  <c r="HA78" i="1"/>
  <c r="HA85" i="1"/>
  <c r="GL101" i="1"/>
  <c r="HA81" i="1"/>
  <c r="GH101" i="1"/>
  <c r="GD101" i="1"/>
  <c r="HA77" i="1"/>
  <c r="GO101" i="1"/>
  <c r="HA88" i="1"/>
  <c r="GK101" i="1"/>
  <c r="HA84" i="1"/>
  <c r="GG101" i="1"/>
  <c r="HA80" i="1"/>
  <c r="GC101" i="1"/>
  <c r="HA76" i="1"/>
  <c r="GF101" i="1"/>
  <c r="HA79" i="1"/>
  <c r="HC28" i="1"/>
  <c r="HC25" i="1"/>
  <c r="HA9" i="1"/>
  <c r="K9" i="4" l="1"/>
  <c r="L8" i="4"/>
  <c r="M8" i="4"/>
  <c r="H8" i="4"/>
  <c r="I7" i="4"/>
  <c r="J7" i="4"/>
  <c r="Z19" i="5"/>
  <c r="AD19" i="5"/>
  <c r="AH19" i="5"/>
  <c r="AL19" i="5"/>
  <c r="AP19" i="5"/>
  <c r="X19" i="5"/>
  <c r="AB19" i="5"/>
  <c r="AF19" i="5"/>
  <c r="AJ19" i="5"/>
  <c r="AN19" i="5"/>
  <c r="W19" i="5"/>
  <c r="AA19" i="5"/>
  <c r="AE19" i="5"/>
  <c r="AI19" i="5"/>
  <c r="AM19" i="5"/>
  <c r="AQ19" i="5"/>
  <c r="Y19" i="5"/>
  <c r="AO19" i="5"/>
  <c r="AG19" i="5"/>
  <c r="AC19" i="5"/>
  <c r="AK19" i="5"/>
  <c r="E19" i="5"/>
  <c r="I19" i="5"/>
  <c r="M19" i="5"/>
  <c r="Q19" i="5"/>
  <c r="U19" i="5"/>
  <c r="D19" i="5"/>
  <c r="H19" i="5"/>
  <c r="L19" i="5"/>
  <c r="P19" i="5"/>
  <c r="T19" i="5"/>
  <c r="F19" i="5"/>
  <c r="N19" i="5"/>
  <c r="V19" i="5"/>
  <c r="C19" i="5"/>
  <c r="K19" i="5"/>
  <c r="S19" i="5"/>
  <c r="J19" i="5"/>
  <c r="G19" i="5"/>
  <c r="R19" i="5"/>
  <c r="O19" i="5"/>
  <c r="A14" i="4"/>
  <c r="B20" i="5" s="1"/>
  <c r="B13" i="4"/>
  <c r="FW36" i="1"/>
  <c r="GG36" i="1"/>
  <c r="HF22" i="1"/>
  <c r="HF23" i="1"/>
  <c r="HF27" i="1"/>
  <c r="HA101" i="1"/>
  <c r="U14" i="8" s="1"/>
  <c r="HG19" i="1"/>
  <c r="HF25" i="1"/>
  <c r="HF29" i="1"/>
  <c r="HG14" i="1"/>
  <c r="HG28" i="1"/>
  <c r="HF13" i="1"/>
  <c r="HF10" i="1"/>
  <c r="HF20" i="1"/>
  <c r="HG24" i="1"/>
  <c r="HG11" i="1"/>
  <c r="HF15" i="1"/>
  <c r="HG12" i="1"/>
  <c r="HG17" i="1"/>
  <c r="HG21" i="1"/>
  <c r="HG26" i="1"/>
  <c r="HG9" i="1"/>
  <c r="HF16" i="1"/>
  <c r="HF18" i="1"/>
  <c r="HF11" i="1"/>
  <c r="HG15" i="1"/>
  <c r="HF17" i="1"/>
  <c r="HF19" i="1"/>
  <c r="HF21" i="1"/>
  <c r="HG23" i="1"/>
  <c r="HG25" i="1"/>
  <c r="HG27" i="1"/>
  <c r="HG29" i="1"/>
  <c r="HG10" i="1"/>
  <c r="HF14" i="1"/>
  <c r="HG20" i="1"/>
  <c r="HG22" i="1"/>
  <c r="HF24" i="1"/>
  <c r="HF26" i="1"/>
  <c r="HF28" i="1"/>
  <c r="HG13" i="1"/>
  <c r="HF12" i="1"/>
  <c r="HG16" i="1"/>
  <c r="HG18" i="1"/>
  <c r="GH36" i="1"/>
  <c r="GL36" i="1"/>
  <c r="GP36" i="1"/>
  <c r="GT36" i="1"/>
  <c r="HA18" i="1"/>
  <c r="HA13" i="1"/>
  <c r="HA17" i="1"/>
  <c r="HA24" i="1"/>
  <c r="HA21" i="1"/>
  <c r="HA25" i="1"/>
  <c r="HA29" i="1"/>
  <c r="HA14" i="1"/>
  <c r="HA12" i="1"/>
  <c r="HA16" i="1"/>
  <c r="HA20" i="1"/>
  <c r="HA11" i="1"/>
  <c r="HA15" i="1"/>
  <c r="HA19" i="1"/>
  <c r="HA22" i="1"/>
  <c r="HA26" i="1"/>
  <c r="HA23" i="1"/>
  <c r="HA27" i="1"/>
  <c r="GB36" i="1"/>
  <c r="GF36" i="1"/>
  <c r="GJ36" i="1"/>
  <c r="GN36" i="1"/>
  <c r="GR36" i="1"/>
  <c r="GA36" i="1"/>
  <c r="GD36" i="1"/>
  <c r="GE36" i="1"/>
  <c r="GI36" i="1"/>
  <c r="GM36" i="1"/>
  <c r="GQ36" i="1"/>
  <c r="HA28" i="1"/>
  <c r="GC36" i="1"/>
  <c r="GK36" i="1"/>
  <c r="GO36" i="1"/>
  <c r="GS36" i="1"/>
  <c r="K10" i="4" l="1"/>
  <c r="M9" i="4"/>
  <c r="L9" i="4"/>
  <c r="H9" i="4"/>
  <c r="J8" i="4"/>
  <c r="I8" i="4"/>
  <c r="Y20" i="5"/>
  <c r="AC20" i="5"/>
  <c r="AG20" i="5"/>
  <c r="AK20" i="5"/>
  <c r="AO20" i="5"/>
  <c r="W20" i="5"/>
  <c r="AA20" i="5"/>
  <c r="AE20" i="5"/>
  <c r="AI20" i="5"/>
  <c r="AM20" i="5"/>
  <c r="AQ20" i="5"/>
  <c r="Z20" i="5"/>
  <c r="AD20" i="5"/>
  <c r="AH20" i="5"/>
  <c r="AL20" i="5"/>
  <c r="AP20" i="5"/>
  <c r="AJ20" i="5"/>
  <c r="AF20" i="5"/>
  <c r="AB20" i="5"/>
  <c r="X20" i="5"/>
  <c r="AN20" i="5"/>
  <c r="C20" i="5"/>
  <c r="G20" i="5"/>
  <c r="K20" i="5"/>
  <c r="O20" i="5"/>
  <c r="S20" i="5"/>
  <c r="F20" i="5"/>
  <c r="J20" i="5"/>
  <c r="N20" i="5"/>
  <c r="R20" i="5"/>
  <c r="V20" i="5"/>
  <c r="D20" i="5"/>
  <c r="L20" i="5"/>
  <c r="T20" i="5"/>
  <c r="I20" i="5"/>
  <c r="Q20" i="5"/>
  <c r="P20" i="5"/>
  <c r="M20" i="5"/>
  <c r="H20" i="5"/>
  <c r="E20" i="5"/>
  <c r="U20" i="5"/>
  <c r="A15" i="4"/>
  <c r="B21" i="5" s="1"/>
  <c r="B14" i="4"/>
  <c r="HA10" i="1"/>
  <c r="HC22" i="1"/>
  <c r="FZ36" i="1"/>
  <c r="HA36" i="1" s="1"/>
  <c r="HC23" i="1"/>
  <c r="HC20" i="1"/>
  <c r="HC10" i="1"/>
  <c r="HC24" i="1"/>
  <c r="HC19" i="1"/>
  <c r="K11" i="4" l="1"/>
  <c r="L10" i="4"/>
  <c r="M10" i="4"/>
  <c r="H10" i="4"/>
  <c r="I9" i="4"/>
  <c r="J9" i="4"/>
  <c r="X21" i="5"/>
  <c r="AB21" i="5"/>
  <c r="AF21" i="5"/>
  <c r="AJ21" i="5"/>
  <c r="AN21" i="5"/>
  <c r="Z21" i="5"/>
  <c r="AD21" i="5"/>
  <c r="AH21" i="5"/>
  <c r="AL21" i="5"/>
  <c r="AP21" i="5"/>
  <c r="Y21" i="5"/>
  <c r="AC21" i="5"/>
  <c r="AG21" i="5"/>
  <c r="AK21" i="5"/>
  <c r="AO21" i="5"/>
  <c r="AE21" i="5"/>
  <c r="AQ21" i="5"/>
  <c r="W21" i="5"/>
  <c r="AM21" i="5"/>
  <c r="AI21" i="5"/>
  <c r="AA21" i="5"/>
  <c r="E21" i="5"/>
  <c r="I21" i="5"/>
  <c r="M21" i="5"/>
  <c r="Q21" i="5"/>
  <c r="U21" i="5"/>
  <c r="D21" i="5"/>
  <c r="H21" i="5"/>
  <c r="L21" i="5"/>
  <c r="P21" i="5"/>
  <c r="T21" i="5"/>
  <c r="J21" i="5"/>
  <c r="R21" i="5"/>
  <c r="G21" i="5"/>
  <c r="O21" i="5"/>
  <c r="F21" i="5"/>
  <c r="V21" i="5"/>
  <c r="C21" i="5"/>
  <c r="S21" i="5"/>
  <c r="N21" i="5"/>
  <c r="K21" i="5"/>
  <c r="A16" i="4"/>
  <c r="B22" i="5" s="1"/>
  <c r="B15" i="4"/>
  <c r="HC13" i="1"/>
  <c r="HC16" i="1"/>
  <c r="HC21" i="1"/>
  <c r="HC17" i="1"/>
  <c r="HC14" i="1"/>
  <c r="HC12" i="1"/>
  <c r="HC15" i="1"/>
  <c r="HC11" i="1"/>
  <c r="HC18" i="1"/>
  <c r="K12" i="4" l="1"/>
  <c r="M11" i="4"/>
  <c r="L11" i="4"/>
  <c r="H11" i="4"/>
  <c r="J10" i="4"/>
  <c r="I10" i="4"/>
  <c r="W22" i="5"/>
  <c r="AA22" i="5"/>
  <c r="AE22" i="5"/>
  <c r="AI22" i="5"/>
  <c r="AM22" i="5"/>
  <c r="AQ22" i="5"/>
  <c r="Y22" i="5"/>
  <c r="AC22" i="5"/>
  <c r="AG22" i="5"/>
  <c r="AK22" i="5"/>
  <c r="AO22" i="5"/>
  <c r="X22" i="5"/>
  <c r="AB22" i="5"/>
  <c r="AF22" i="5"/>
  <c r="AJ22" i="5"/>
  <c r="AN22" i="5"/>
  <c r="Z22" i="5"/>
  <c r="AP22" i="5"/>
  <c r="AH22" i="5"/>
  <c r="AD22" i="5"/>
  <c r="AL22" i="5"/>
  <c r="C22" i="5"/>
  <c r="G22" i="5"/>
  <c r="K22" i="5"/>
  <c r="O22" i="5"/>
  <c r="S22" i="5"/>
  <c r="F22" i="5"/>
  <c r="J22" i="5"/>
  <c r="N22" i="5"/>
  <c r="R22" i="5"/>
  <c r="V22" i="5"/>
  <c r="H22" i="5"/>
  <c r="P22" i="5"/>
  <c r="E22" i="5"/>
  <c r="M22" i="5"/>
  <c r="U22" i="5"/>
  <c r="L22" i="5"/>
  <c r="I22" i="5"/>
  <c r="D22" i="5"/>
  <c r="T22" i="5"/>
  <c r="Q22" i="5"/>
  <c r="A17" i="4"/>
  <c r="B23" i="5" s="1"/>
  <c r="B16" i="4"/>
  <c r="HC33" i="1"/>
  <c r="K13" i="4" l="1"/>
  <c r="L12" i="4"/>
  <c r="M12" i="4"/>
  <c r="H12" i="4"/>
  <c r="I11" i="4"/>
  <c r="J11" i="4"/>
  <c r="Z23" i="5"/>
  <c r="AD23" i="5"/>
  <c r="AH23" i="5"/>
  <c r="AL23" i="5"/>
  <c r="AP23" i="5"/>
  <c r="X23" i="5"/>
  <c r="AB23" i="5"/>
  <c r="AF23" i="5"/>
  <c r="AJ23" i="5"/>
  <c r="AN23" i="5"/>
  <c r="W23" i="5"/>
  <c r="AA23" i="5"/>
  <c r="AE23" i="5"/>
  <c r="AI23" i="5"/>
  <c r="AM23" i="5"/>
  <c r="AQ23" i="5"/>
  <c r="AK23" i="5"/>
  <c r="AG23" i="5"/>
  <c r="AC23" i="5"/>
  <c r="Y23" i="5"/>
  <c r="AO23" i="5"/>
  <c r="E23" i="5"/>
  <c r="I23" i="5"/>
  <c r="M23" i="5"/>
  <c r="Q23" i="5"/>
  <c r="U23" i="5"/>
  <c r="D23" i="5"/>
  <c r="H23" i="5"/>
  <c r="L23" i="5"/>
  <c r="P23" i="5"/>
  <c r="T23" i="5"/>
  <c r="F23" i="5"/>
  <c r="N23" i="5"/>
  <c r="V23" i="5"/>
  <c r="C23" i="5"/>
  <c r="K23" i="5"/>
  <c r="S23" i="5"/>
  <c r="R23" i="5"/>
  <c r="O23" i="5"/>
  <c r="J23" i="5"/>
  <c r="G23" i="5"/>
  <c r="A18" i="4"/>
  <c r="B24" i="5" s="1"/>
  <c r="B17" i="4"/>
  <c r="K14" i="4" l="1"/>
  <c r="M13" i="4"/>
  <c r="L13" i="4"/>
  <c r="H13" i="4"/>
  <c r="J12" i="4"/>
  <c r="I12" i="4"/>
  <c r="Y24" i="5"/>
  <c r="AC24" i="5"/>
  <c r="AG24" i="5"/>
  <c r="AK24" i="5"/>
  <c r="AO24" i="5"/>
  <c r="W24" i="5"/>
  <c r="AA24" i="5"/>
  <c r="AE24" i="5"/>
  <c r="AI24" i="5"/>
  <c r="AM24" i="5"/>
  <c r="AQ24" i="5"/>
  <c r="Z24" i="5"/>
  <c r="AD24" i="5"/>
  <c r="AH24" i="5"/>
  <c r="AL24" i="5"/>
  <c r="AP24" i="5"/>
  <c r="AF24" i="5"/>
  <c r="X24" i="5"/>
  <c r="AN24" i="5"/>
  <c r="AJ24" i="5"/>
  <c r="AB24" i="5"/>
  <c r="C24" i="5"/>
  <c r="G24" i="5"/>
  <c r="K24" i="5"/>
  <c r="O24" i="5"/>
  <c r="S24" i="5"/>
  <c r="F24" i="5"/>
  <c r="J24" i="5"/>
  <c r="N24" i="5"/>
  <c r="R24" i="5"/>
  <c r="V24" i="5"/>
  <c r="D24" i="5"/>
  <c r="L24" i="5"/>
  <c r="T24" i="5"/>
  <c r="I24" i="5"/>
  <c r="Q24" i="5"/>
  <c r="H24" i="5"/>
  <c r="E24" i="5"/>
  <c r="U24" i="5"/>
  <c r="P24" i="5"/>
  <c r="M24" i="5"/>
  <c r="A19" i="4"/>
  <c r="B25" i="5" s="1"/>
  <c r="B18" i="4"/>
  <c r="K15" i="4" l="1"/>
  <c r="M14" i="4"/>
  <c r="L14" i="4"/>
  <c r="H14" i="4"/>
  <c r="I13" i="4"/>
  <c r="J13" i="4"/>
  <c r="X25" i="5"/>
  <c r="AB25" i="5"/>
  <c r="AF25" i="5"/>
  <c r="AJ25" i="5"/>
  <c r="AN25" i="5"/>
  <c r="Z25" i="5"/>
  <c r="AD25" i="5"/>
  <c r="AH25" i="5"/>
  <c r="AL25" i="5"/>
  <c r="AP25" i="5"/>
  <c r="Y25" i="5"/>
  <c r="AC25" i="5"/>
  <c r="AG25" i="5"/>
  <c r="AK25" i="5"/>
  <c r="AO25" i="5"/>
  <c r="AA25" i="5"/>
  <c r="AQ25" i="5"/>
  <c r="W25" i="5"/>
  <c r="AI25" i="5"/>
  <c r="AM25" i="5"/>
  <c r="AE25" i="5"/>
  <c r="E25" i="5"/>
  <c r="I25" i="5"/>
  <c r="M25" i="5"/>
  <c r="Q25" i="5"/>
  <c r="U25" i="5"/>
  <c r="D25" i="5"/>
  <c r="H25" i="5"/>
  <c r="L25" i="5"/>
  <c r="P25" i="5"/>
  <c r="T25" i="5"/>
  <c r="J25" i="5"/>
  <c r="R25" i="5"/>
  <c r="G25" i="5"/>
  <c r="O25" i="5"/>
  <c r="N25" i="5"/>
  <c r="K25" i="5"/>
  <c r="F25" i="5"/>
  <c r="V25" i="5"/>
  <c r="C25" i="5"/>
  <c r="S25" i="5"/>
  <c r="A20" i="4"/>
  <c r="B26" i="5" s="1"/>
  <c r="B19" i="4"/>
  <c r="K16" i="4" l="1"/>
  <c r="M15" i="4"/>
  <c r="L15" i="4"/>
  <c r="H15" i="4"/>
  <c r="J14" i="4"/>
  <c r="I14" i="4"/>
  <c r="W26" i="5"/>
  <c r="AA26" i="5"/>
  <c r="AE26" i="5"/>
  <c r="AI26" i="5"/>
  <c r="AM26" i="5"/>
  <c r="AQ26" i="5"/>
  <c r="Y26" i="5"/>
  <c r="AC26" i="5"/>
  <c r="AG26" i="5"/>
  <c r="AK26" i="5"/>
  <c r="AO26" i="5"/>
  <c r="X26" i="5"/>
  <c r="AB26" i="5"/>
  <c r="AF26" i="5"/>
  <c r="AJ26" i="5"/>
  <c r="AN26" i="5"/>
  <c r="AL26" i="5"/>
  <c r="AD26" i="5"/>
  <c r="Z26" i="5"/>
  <c r="AP26" i="5"/>
  <c r="AH26" i="5"/>
  <c r="C26" i="5"/>
  <c r="G26" i="5"/>
  <c r="K26" i="5"/>
  <c r="O26" i="5"/>
  <c r="S26" i="5"/>
  <c r="F26" i="5"/>
  <c r="J26" i="5"/>
  <c r="N26" i="5"/>
  <c r="R26" i="5"/>
  <c r="V26" i="5"/>
  <c r="H26" i="5"/>
  <c r="P26" i="5"/>
  <c r="E26" i="5"/>
  <c r="M26" i="5"/>
  <c r="U26" i="5"/>
  <c r="D26" i="5"/>
  <c r="T26" i="5"/>
  <c r="Q26" i="5"/>
  <c r="L26" i="5"/>
  <c r="I26" i="5"/>
  <c r="A21" i="4"/>
  <c r="B27" i="5" s="1"/>
  <c r="B20" i="4"/>
  <c r="K17" i="4" l="1"/>
  <c r="M16" i="4"/>
  <c r="L16" i="4"/>
  <c r="H16" i="4"/>
  <c r="I15" i="4"/>
  <c r="J15" i="4"/>
  <c r="Z27" i="5"/>
  <c r="AD27" i="5"/>
  <c r="AH27" i="5"/>
  <c r="AL27" i="5"/>
  <c r="AP27" i="5"/>
  <c r="X27" i="5"/>
  <c r="AB27" i="5"/>
  <c r="AF27" i="5"/>
  <c r="AJ27" i="5"/>
  <c r="AN27" i="5"/>
  <c r="W27" i="5"/>
  <c r="AA27" i="5"/>
  <c r="AE27" i="5"/>
  <c r="AI27" i="5"/>
  <c r="AM27" i="5"/>
  <c r="AQ27" i="5"/>
  <c r="AG27" i="5"/>
  <c r="AC27" i="5"/>
  <c r="Y27" i="5"/>
  <c r="AO27" i="5"/>
  <c r="AK27" i="5"/>
  <c r="E27" i="5"/>
  <c r="I27" i="5"/>
  <c r="M27" i="5"/>
  <c r="Q27" i="5"/>
  <c r="U27" i="5"/>
  <c r="D27" i="5"/>
  <c r="H27" i="5"/>
  <c r="L27" i="5"/>
  <c r="P27" i="5"/>
  <c r="T27" i="5"/>
  <c r="F27" i="5"/>
  <c r="N27" i="5"/>
  <c r="V27" i="5"/>
  <c r="C27" i="5"/>
  <c r="K27" i="5"/>
  <c r="S27" i="5"/>
  <c r="J27" i="5"/>
  <c r="G27" i="5"/>
  <c r="R27" i="5"/>
  <c r="O27" i="5"/>
  <c r="A22" i="4"/>
  <c r="B28" i="5" s="1"/>
  <c r="B21" i="4"/>
  <c r="K18" i="4" l="1"/>
  <c r="L17" i="4"/>
  <c r="M17" i="4"/>
  <c r="H17" i="4"/>
  <c r="J16" i="4"/>
  <c r="I16" i="4"/>
  <c r="Y28" i="5"/>
  <c r="AC28" i="5"/>
  <c r="AG28" i="5"/>
  <c r="AK28" i="5"/>
  <c r="AO28" i="5"/>
  <c r="W28" i="5"/>
  <c r="AA28" i="5"/>
  <c r="AE28" i="5"/>
  <c r="AI28" i="5"/>
  <c r="AM28" i="5"/>
  <c r="AQ28" i="5"/>
  <c r="Z28" i="5"/>
  <c r="AD28" i="5"/>
  <c r="AH28" i="5"/>
  <c r="AL28" i="5"/>
  <c r="AP28" i="5"/>
  <c r="AB28" i="5"/>
  <c r="AN28" i="5"/>
  <c r="AJ28" i="5"/>
  <c r="AF28" i="5"/>
  <c r="X28" i="5"/>
  <c r="C28" i="5"/>
  <c r="G28" i="5"/>
  <c r="K28" i="5"/>
  <c r="O28" i="5"/>
  <c r="S28" i="5"/>
  <c r="F28" i="5"/>
  <c r="J28" i="5"/>
  <c r="N28" i="5"/>
  <c r="R28" i="5"/>
  <c r="V28" i="5"/>
  <c r="D28" i="5"/>
  <c r="L28" i="5"/>
  <c r="T28" i="5"/>
  <c r="I28" i="5"/>
  <c r="Q28" i="5"/>
  <c r="P28" i="5"/>
  <c r="M28" i="5"/>
  <c r="H28" i="5"/>
  <c r="E28" i="5"/>
  <c r="U28" i="5"/>
  <c r="A23" i="4"/>
  <c r="B29" i="5" s="1"/>
  <c r="B22" i="4"/>
  <c r="K19" i="4" l="1"/>
  <c r="M18" i="4"/>
  <c r="L18" i="4"/>
  <c r="H18" i="4"/>
  <c r="I17" i="4"/>
  <c r="J17" i="4"/>
  <c r="X29" i="5"/>
  <c r="AB29" i="5"/>
  <c r="AF29" i="5"/>
  <c r="AJ29" i="5"/>
  <c r="AN29" i="5"/>
  <c r="Z29" i="5"/>
  <c r="AD29" i="5"/>
  <c r="AH29" i="5"/>
  <c r="AL29" i="5"/>
  <c r="AP29" i="5"/>
  <c r="Y29" i="5"/>
  <c r="AC29" i="5"/>
  <c r="AG29" i="5"/>
  <c r="AK29" i="5"/>
  <c r="AO29" i="5"/>
  <c r="W29" i="5"/>
  <c r="AM29" i="5"/>
  <c r="AE29" i="5"/>
  <c r="AA29" i="5"/>
  <c r="AQ29" i="5"/>
  <c r="AI29" i="5"/>
  <c r="E29" i="5"/>
  <c r="I29" i="5"/>
  <c r="M29" i="5"/>
  <c r="Q29" i="5"/>
  <c r="U29" i="5"/>
  <c r="D29" i="5"/>
  <c r="H29" i="5"/>
  <c r="L29" i="5"/>
  <c r="P29" i="5"/>
  <c r="T29" i="5"/>
  <c r="J29" i="5"/>
  <c r="R29" i="5"/>
  <c r="G29" i="5"/>
  <c r="O29" i="5"/>
  <c r="F29" i="5"/>
  <c r="V29" i="5"/>
  <c r="C29" i="5"/>
  <c r="S29" i="5"/>
  <c r="N29" i="5"/>
  <c r="K29" i="5"/>
  <c r="A24" i="4"/>
  <c r="B30" i="5" s="1"/>
  <c r="B23" i="4"/>
  <c r="K20" i="4" l="1"/>
  <c r="L19" i="4"/>
  <c r="M19" i="4"/>
  <c r="H19" i="4"/>
  <c r="J18" i="4"/>
  <c r="I18" i="4"/>
  <c r="W30" i="5"/>
  <c r="AA30" i="5"/>
  <c r="AE30" i="5"/>
  <c r="AI30" i="5"/>
  <c r="AM30" i="5"/>
  <c r="AQ30" i="5"/>
  <c r="Y30" i="5"/>
  <c r="AC30" i="5"/>
  <c r="AG30" i="5"/>
  <c r="AK30" i="5"/>
  <c r="AO30" i="5"/>
  <c r="X30" i="5"/>
  <c r="AB30" i="5"/>
  <c r="AF30" i="5"/>
  <c r="AJ30" i="5"/>
  <c r="AN30" i="5"/>
  <c r="AH30" i="5"/>
  <c r="AD30" i="5"/>
  <c r="Z30" i="5"/>
  <c r="AP30" i="5"/>
  <c r="AL30" i="5"/>
  <c r="C30" i="5"/>
  <c r="G30" i="5"/>
  <c r="K30" i="5"/>
  <c r="O30" i="5"/>
  <c r="S30" i="5"/>
  <c r="F30" i="5"/>
  <c r="J30" i="5"/>
  <c r="N30" i="5"/>
  <c r="R30" i="5"/>
  <c r="V30" i="5"/>
  <c r="H30" i="5"/>
  <c r="P30" i="5"/>
  <c r="E30" i="5"/>
  <c r="M30" i="5"/>
  <c r="U30" i="5"/>
  <c r="L30" i="5"/>
  <c r="I30" i="5"/>
  <c r="D30" i="5"/>
  <c r="T30" i="5"/>
  <c r="Q30" i="5"/>
  <c r="A25" i="4"/>
  <c r="B31" i="5" s="1"/>
  <c r="B24" i="4"/>
  <c r="K21" i="4" l="1"/>
  <c r="M20" i="4"/>
  <c r="L20" i="4"/>
  <c r="H20" i="4"/>
  <c r="I19" i="4"/>
  <c r="J19" i="4"/>
  <c r="Z31" i="5"/>
  <c r="AD31" i="5"/>
  <c r="AH31" i="5"/>
  <c r="AL31" i="5"/>
  <c r="AP31" i="5"/>
  <c r="X31" i="5"/>
  <c r="AB31" i="5"/>
  <c r="AF31" i="5"/>
  <c r="AJ31" i="5"/>
  <c r="AN31" i="5"/>
  <c r="W31" i="5"/>
  <c r="AA31" i="5"/>
  <c r="AE31" i="5"/>
  <c r="AI31" i="5"/>
  <c r="AM31" i="5"/>
  <c r="AQ31" i="5"/>
  <c r="AC31" i="5"/>
  <c r="AK31" i="5"/>
  <c r="AO31" i="5"/>
  <c r="AG31" i="5"/>
  <c r="Y31" i="5"/>
  <c r="E31" i="5"/>
  <c r="I31" i="5"/>
  <c r="M31" i="5"/>
  <c r="Q31" i="5"/>
  <c r="U31" i="5"/>
  <c r="D31" i="5"/>
  <c r="H31" i="5"/>
  <c r="L31" i="5"/>
  <c r="P31" i="5"/>
  <c r="T31" i="5"/>
  <c r="F31" i="5"/>
  <c r="N31" i="5"/>
  <c r="V31" i="5"/>
  <c r="C31" i="5"/>
  <c r="K31" i="5"/>
  <c r="S31" i="5"/>
  <c r="R31" i="5"/>
  <c r="O31" i="5"/>
  <c r="J31" i="5"/>
  <c r="G31" i="5"/>
  <c r="A26" i="4"/>
  <c r="B32" i="5" s="1"/>
  <c r="B25" i="4"/>
  <c r="K22" i="4" l="1"/>
  <c r="L21" i="4"/>
  <c r="M21" i="4"/>
  <c r="H21" i="4"/>
  <c r="J20" i="4"/>
  <c r="I20" i="4"/>
  <c r="Y32" i="5"/>
  <c r="AC32" i="5"/>
  <c r="AG32" i="5"/>
  <c r="AK32" i="5"/>
  <c r="AO32" i="5"/>
  <c r="W32" i="5"/>
  <c r="AA32" i="5"/>
  <c r="AE32" i="5"/>
  <c r="AI32" i="5"/>
  <c r="AM32" i="5"/>
  <c r="AQ32" i="5"/>
  <c r="Z32" i="5"/>
  <c r="AD32" i="5"/>
  <c r="AH32" i="5"/>
  <c r="AL32" i="5"/>
  <c r="AP32" i="5"/>
  <c r="X32" i="5"/>
  <c r="AN32" i="5"/>
  <c r="AJ32" i="5"/>
  <c r="AF32" i="5"/>
  <c r="AB32" i="5"/>
  <c r="C32" i="5"/>
  <c r="G32" i="5"/>
  <c r="K32" i="5"/>
  <c r="O32" i="5"/>
  <c r="S32" i="5"/>
  <c r="F32" i="5"/>
  <c r="J32" i="5"/>
  <c r="N32" i="5"/>
  <c r="R32" i="5"/>
  <c r="V32" i="5"/>
  <c r="D32" i="5"/>
  <c r="L32" i="5"/>
  <c r="T32" i="5"/>
  <c r="I32" i="5"/>
  <c r="Q32" i="5"/>
  <c r="H32" i="5"/>
  <c r="E32" i="5"/>
  <c r="U32" i="5"/>
  <c r="P32" i="5"/>
  <c r="M32" i="5"/>
  <c r="A27" i="4"/>
  <c r="B33" i="5" s="1"/>
  <c r="B26" i="4"/>
  <c r="K23" i="4" l="1"/>
  <c r="M22" i="4"/>
  <c r="L22" i="4"/>
  <c r="H22" i="4"/>
  <c r="I21" i="4"/>
  <c r="J21" i="4"/>
  <c r="X33" i="5"/>
  <c r="AB33" i="5"/>
  <c r="AF33" i="5"/>
  <c r="AJ33" i="5"/>
  <c r="AN33" i="5"/>
  <c r="Z33" i="5"/>
  <c r="AD33" i="5"/>
  <c r="AH33" i="5"/>
  <c r="AL33" i="5"/>
  <c r="AP33" i="5"/>
  <c r="Y33" i="5"/>
  <c r="AC33" i="5"/>
  <c r="AG33" i="5"/>
  <c r="AK33" i="5"/>
  <c r="AO33" i="5"/>
  <c r="AI33" i="5"/>
  <c r="AA33" i="5"/>
  <c r="AQ33" i="5"/>
  <c r="W33" i="5"/>
  <c r="AM33" i="5"/>
  <c r="AE33" i="5"/>
  <c r="E33" i="5"/>
  <c r="I33" i="5"/>
  <c r="M33" i="5"/>
  <c r="Q33" i="5"/>
  <c r="U33" i="5"/>
  <c r="D33" i="5"/>
  <c r="H33" i="5"/>
  <c r="L33" i="5"/>
  <c r="P33" i="5"/>
  <c r="T33" i="5"/>
  <c r="J33" i="5"/>
  <c r="R33" i="5"/>
  <c r="G33" i="5"/>
  <c r="O33" i="5"/>
  <c r="N33" i="5"/>
  <c r="K33" i="5"/>
  <c r="F33" i="5"/>
  <c r="V33" i="5"/>
  <c r="C33" i="5"/>
  <c r="S33" i="5"/>
  <c r="A28" i="4"/>
  <c r="B34" i="5" s="1"/>
  <c r="B27" i="4"/>
  <c r="K24" i="4" l="1"/>
  <c r="L23" i="4"/>
  <c r="M23" i="4"/>
  <c r="H23" i="4"/>
  <c r="J22" i="4"/>
  <c r="I22" i="4"/>
  <c r="W34" i="5"/>
  <c r="AA34" i="5"/>
  <c r="AE34" i="5"/>
  <c r="AI34" i="5"/>
  <c r="AM34" i="5"/>
  <c r="AQ34" i="5"/>
  <c r="Y34" i="5"/>
  <c r="AC34" i="5"/>
  <c r="AG34" i="5"/>
  <c r="AK34" i="5"/>
  <c r="AO34" i="5"/>
  <c r="X34" i="5"/>
  <c r="AB34" i="5"/>
  <c r="AF34" i="5"/>
  <c r="AJ34" i="5"/>
  <c r="AN34" i="5"/>
  <c r="AD34" i="5"/>
  <c r="Z34" i="5"/>
  <c r="AL34" i="5"/>
  <c r="AH34" i="5"/>
  <c r="AP34" i="5"/>
  <c r="C34" i="5"/>
  <c r="G34" i="5"/>
  <c r="K34" i="5"/>
  <c r="O34" i="5"/>
  <c r="S34" i="5"/>
  <c r="F34" i="5"/>
  <c r="J34" i="5"/>
  <c r="N34" i="5"/>
  <c r="R34" i="5"/>
  <c r="V34" i="5"/>
  <c r="H34" i="5"/>
  <c r="P34" i="5"/>
  <c r="E34" i="5"/>
  <c r="M34" i="5"/>
  <c r="U34" i="5"/>
  <c r="D34" i="5"/>
  <c r="T34" i="5"/>
  <c r="Q34" i="5"/>
  <c r="L34" i="5"/>
  <c r="I34" i="5"/>
  <c r="A29" i="4"/>
  <c r="B35" i="5" s="1"/>
  <c r="B28" i="4"/>
  <c r="K25" i="4" l="1"/>
  <c r="M24" i="4"/>
  <c r="L24" i="4"/>
  <c r="H24" i="4"/>
  <c r="I23" i="4"/>
  <c r="J23" i="4"/>
  <c r="Z35" i="5"/>
  <c r="AD35" i="5"/>
  <c r="AH35" i="5"/>
  <c r="AL35" i="5"/>
  <c r="AP35" i="5"/>
  <c r="X35" i="5"/>
  <c r="AB35" i="5"/>
  <c r="AF35" i="5"/>
  <c r="AJ35" i="5"/>
  <c r="AN35" i="5"/>
  <c r="W35" i="5"/>
  <c r="AA35" i="5"/>
  <c r="AE35" i="5"/>
  <c r="AI35" i="5"/>
  <c r="AM35" i="5"/>
  <c r="AQ35" i="5"/>
  <c r="Y35" i="5"/>
  <c r="AO35" i="5"/>
  <c r="AK35" i="5"/>
  <c r="AG35" i="5"/>
  <c r="AC35" i="5"/>
  <c r="E35" i="5"/>
  <c r="I35" i="5"/>
  <c r="M35" i="5"/>
  <c r="Q35" i="5"/>
  <c r="U35" i="5"/>
  <c r="D35" i="5"/>
  <c r="H35" i="5"/>
  <c r="L35" i="5"/>
  <c r="P35" i="5"/>
  <c r="T35" i="5"/>
  <c r="F35" i="5"/>
  <c r="N35" i="5"/>
  <c r="V35" i="5"/>
  <c r="C35" i="5"/>
  <c r="K35" i="5"/>
  <c r="S35" i="5"/>
  <c r="J35" i="5"/>
  <c r="G35" i="5"/>
  <c r="R35" i="5"/>
  <c r="O35" i="5"/>
  <c r="A30" i="4"/>
  <c r="B36" i="5" s="1"/>
  <c r="B29" i="4"/>
  <c r="K26" i="4" l="1"/>
  <c r="L25" i="4"/>
  <c r="M25" i="4"/>
  <c r="H25" i="4"/>
  <c r="J24" i="4"/>
  <c r="I24" i="4"/>
  <c r="Y36" i="5"/>
  <c r="AC36" i="5"/>
  <c r="AG36" i="5"/>
  <c r="AK36" i="5"/>
  <c r="AO36" i="5"/>
  <c r="W36" i="5"/>
  <c r="AA36" i="5"/>
  <c r="AE36" i="5"/>
  <c r="AI36" i="5"/>
  <c r="AM36" i="5"/>
  <c r="AQ36" i="5"/>
  <c r="Z36" i="5"/>
  <c r="AD36" i="5"/>
  <c r="AH36" i="5"/>
  <c r="AL36" i="5"/>
  <c r="AP36" i="5"/>
  <c r="AJ36" i="5"/>
  <c r="AB36" i="5"/>
  <c r="X36" i="5"/>
  <c r="AN36" i="5"/>
  <c r="AF36" i="5"/>
  <c r="C36" i="5"/>
  <c r="G36" i="5"/>
  <c r="K36" i="5"/>
  <c r="O36" i="5"/>
  <c r="S36" i="5"/>
  <c r="F36" i="5"/>
  <c r="J36" i="5"/>
  <c r="N36" i="5"/>
  <c r="R36" i="5"/>
  <c r="V36" i="5"/>
  <c r="D36" i="5"/>
  <c r="L36" i="5"/>
  <c r="T36" i="5"/>
  <c r="I36" i="5"/>
  <c r="Q36" i="5"/>
  <c r="P36" i="5"/>
  <c r="M36" i="5"/>
  <c r="H36" i="5"/>
  <c r="E36" i="5"/>
  <c r="U36" i="5"/>
  <c r="AR11" i="5"/>
  <c r="A31" i="4"/>
  <c r="B37" i="5" s="1"/>
  <c r="B30" i="4"/>
  <c r="K27" i="4" l="1"/>
  <c r="M26" i="4"/>
  <c r="L26" i="4"/>
  <c r="H26" i="4"/>
  <c r="I25" i="4"/>
  <c r="J25" i="4"/>
  <c r="X37" i="5"/>
  <c r="AB37" i="5"/>
  <c r="AF37" i="5"/>
  <c r="AJ37" i="5"/>
  <c r="AN37" i="5"/>
  <c r="Z37" i="5"/>
  <c r="AD37" i="5"/>
  <c r="AH37" i="5"/>
  <c r="AL37" i="5"/>
  <c r="AP37" i="5"/>
  <c r="Y37" i="5"/>
  <c r="AC37" i="5"/>
  <c r="AG37" i="5"/>
  <c r="AK37" i="5"/>
  <c r="AO37" i="5"/>
  <c r="AE37" i="5"/>
  <c r="W37" i="5"/>
  <c r="AM37" i="5"/>
  <c r="AI37" i="5"/>
  <c r="AQ37" i="5"/>
  <c r="AA37" i="5"/>
  <c r="E37" i="5"/>
  <c r="I37" i="5"/>
  <c r="M37" i="5"/>
  <c r="Q37" i="5"/>
  <c r="U37" i="5"/>
  <c r="D37" i="5"/>
  <c r="H37" i="5"/>
  <c r="L37" i="5"/>
  <c r="P37" i="5"/>
  <c r="T37" i="5"/>
  <c r="J37" i="5"/>
  <c r="R37" i="5"/>
  <c r="G37" i="5"/>
  <c r="O37" i="5"/>
  <c r="F37" i="5"/>
  <c r="V37" i="5"/>
  <c r="C37" i="5"/>
  <c r="S37" i="5"/>
  <c r="N37" i="5"/>
  <c r="K37" i="5"/>
  <c r="BC11" i="5"/>
  <c r="AR16" i="5"/>
  <c r="A32" i="4"/>
  <c r="B38" i="5" s="1"/>
  <c r="B31" i="4"/>
  <c r="K28" i="4" l="1"/>
  <c r="L27" i="4"/>
  <c r="M27" i="4"/>
  <c r="H27" i="4"/>
  <c r="J26" i="4"/>
  <c r="I26" i="4"/>
  <c r="W38" i="5"/>
  <c r="AA38" i="5"/>
  <c r="AE38" i="5"/>
  <c r="AI38" i="5"/>
  <c r="AM38" i="5"/>
  <c r="AQ38" i="5"/>
  <c r="Y38" i="5"/>
  <c r="AC38" i="5"/>
  <c r="AG38" i="5"/>
  <c r="AK38" i="5"/>
  <c r="AO38" i="5"/>
  <c r="X38" i="5"/>
  <c r="AB38" i="5"/>
  <c r="AF38" i="5"/>
  <c r="AJ38" i="5"/>
  <c r="AN38" i="5"/>
  <c r="Z38" i="5"/>
  <c r="AP38" i="5"/>
  <c r="AH38" i="5"/>
  <c r="AD38" i="5"/>
  <c r="AL38" i="5"/>
  <c r="C38" i="5"/>
  <c r="G38" i="5"/>
  <c r="K38" i="5"/>
  <c r="O38" i="5"/>
  <c r="S38" i="5"/>
  <c r="F38" i="5"/>
  <c r="J38" i="5"/>
  <c r="N38" i="5"/>
  <c r="R38" i="5"/>
  <c r="V38" i="5"/>
  <c r="H38" i="5"/>
  <c r="P38" i="5"/>
  <c r="E38" i="5"/>
  <c r="M38" i="5"/>
  <c r="U38" i="5"/>
  <c r="L38" i="5"/>
  <c r="I38" i="5"/>
  <c r="D38" i="5"/>
  <c r="T38" i="5"/>
  <c r="Q38" i="5"/>
  <c r="BC16" i="5"/>
  <c r="AR21" i="5"/>
  <c r="AR14" i="5"/>
  <c r="A33" i="4"/>
  <c r="B39" i="5" s="1"/>
  <c r="B32" i="4"/>
  <c r="K29" i="4" l="1"/>
  <c r="M28" i="4"/>
  <c r="L28" i="4"/>
  <c r="H28" i="4"/>
  <c r="I27" i="4"/>
  <c r="J27" i="4"/>
  <c r="Z39" i="5"/>
  <c r="AD39" i="5"/>
  <c r="AH39" i="5"/>
  <c r="AL39" i="5"/>
  <c r="AP39" i="5"/>
  <c r="X39" i="5"/>
  <c r="AB39" i="5"/>
  <c r="AF39" i="5"/>
  <c r="AJ39" i="5"/>
  <c r="AN39" i="5"/>
  <c r="W39" i="5"/>
  <c r="AA39" i="5"/>
  <c r="AE39" i="5"/>
  <c r="AI39" i="5"/>
  <c r="AM39" i="5"/>
  <c r="AQ39" i="5"/>
  <c r="AK39" i="5"/>
  <c r="AC39" i="5"/>
  <c r="Y39" i="5"/>
  <c r="AO39" i="5"/>
  <c r="AG39" i="5"/>
  <c r="E39" i="5"/>
  <c r="I39" i="5"/>
  <c r="M39" i="5"/>
  <c r="Q39" i="5"/>
  <c r="U39" i="5"/>
  <c r="D39" i="5"/>
  <c r="H39" i="5"/>
  <c r="L39" i="5"/>
  <c r="P39" i="5"/>
  <c r="T39" i="5"/>
  <c r="F39" i="5"/>
  <c r="N39" i="5"/>
  <c r="V39" i="5"/>
  <c r="C39" i="5"/>
  <c r="K39" i="5"/>
  <c r="S39" i="5"/>
  <c r="R39" i="5"/>
  <c r="O39" i="5"/>
  <c r="J39" i="5"/>
  <c r="G39" i="5"/>
  <c r="BC21" i="5"/>
  <c r="BC14" i="5"/>
  <c r="AR19" i="5"/>
  <c r="A34" i="4"/>
  <c r="B40" i="5" s="1"/>
  <c r="B33" i="4"/>
  <c r="K30" i="4" l="1"/>
  <c r="L29" i="4"/>
  <c r="M29" i="4"/>
  <c r="H29" i="4"/>
  <c r="J28" i="4"/>
  <c r="I28" i="4"/>
  <c r="Y40" i="5"/>
  <c r="AC40" i="5"/>
  <c r="AG40" i="5"/>
  <c r="AK40" i="5"/>
  <c r="AO40" i="5"/>
  <c r="W40" i="5"/>
  <c r="AA40" i="5"/>
  <c r="AE40" i="5"/>
  <c r="AI40" i="5"/>
  <c r="AM40" i="5"/>
  <c r="AQ40" i="5"/>
  <c r="Z40" i="5"/>
  <c r="AD40" i="5"/>
  <c r="AH40" i="5"/>
  <c r="AL40" i="5"/>
  <c r="AP40" i="5"/>
  <c r="AF40" i="5"/>
  <c r="X40" i="5"/>
  <c r="AN40" i="5"/>
  <c r="AJ40" i="5"/>
  <c r="AB40" i="5"/>
  <c r="C40" i="5"/>
  <c r="G40" i="5"/>
  <c r="K40" i="5"/>
  <c r="O40" i="5"/>
  <c r="S40" i="5"/>
  <c r="F40" i="5"/>
  <c r="J40" i="5"/>
  <c r="N40" i="5"/>
  <c r="R40" i="5"/>
  <c r="V40" i="5"/>
  <c r="D40" i="5"/>
  <c r="L40" i="5"/>
  <c r="T40" i="5"/>
  <c r="I40" i="5"/>
  <c r="Q40" i="5"/>
  <c r="H40" i="5"/>
  <c r="E40" i="5"/>
  <c r="U40" i="5"/>
  <c r="P40" i="5"/>
  <c r="M40" i="5"/>
  <c r="BC19" i="5"/>
  <c r="AR24" i="5"/>
  <c r="AR26" i="5"/>
  <c r="A35" i="4"/>
  <c r="B41" i="5" s="1"/>
  <c r="B34" i="4"/>
  <c r="K31" i="4" l="1"/>
  <c r="M30" i="4"/>
  <c r="L30" i="4"/>
  <c r="H30" i="4"/>
  <c r="I29" i="4"/>
  <c r="J29" i="4"/>
  <c r="X41" i="5"/>
  <c r="AB41" i="5"/>
  <c r="AF41" i="5"/>
  <c r="AJ41" i="5"/>
  <c r="AN41" i="5"/>
  <c r="Z41" i="5"/>
  <c r="AD41" i="5"/>
  <c r="AH41" i="5"/>
  <c r="AL41" i="5"/>
  <c r="AP41" i="5"/>
  <c r="Y41" i="5"/>
  <c r="AC41" i="5"/>
  <c r="AG41" i="5"/>
  <c r="AK41" i="5"/>
  <c r="AO41" i="5"/>
  <c r="AA41" i="5"/>
  <c r="AQ41" i="5"/>
  <c r="AI41" i="5"/>
  <c r="AE41" i="5"/>
  <c r="AM41" i="5"/>
  <c r="W41" i="5"/>
  <c r="E41" i="5"/>
  <c r="I41" i="5"/>
  <c r="M41" i="5"/>
  <c r="Q41" i="5"/>
  <c r="U41" i="5"/>
  <c r="D41" i="5"/>
  <c r="H41" i="5"/>
  <c r="L41" i="5"/>
  <c r="P41" i="5"/>
  <c r="T41" i="5"/>
  <c r="J41" i="5"/>
  <c r="R41" i="5"/>
  <c r="G41" i="5"/>
  <c r="O41" i="5"/>
  <c r="N41" i="5"/>
  <c r="K41" i="5"/>
  <c r="F41" i="5"/>
  <c r="V41" i="5"/>
  <c r="C41" i="5"/>
  <c r="S41" i="5"/>
  <c r="BC24" i="5"/>
  <c r="BC26" i="5"/>
  <c r="AR31" i="5"/>
  <c r="AR17" i="5"/>
  <c r="A36" i="4"/>
  <c r="B42" i="5" s="1"/>
  <c r="B35" i="4"/>
  <c r="K32" i="4" l="1"/>
  <c r="L31" i="4"/>
  <c r="M31" i="4"/>
  <c r="H31" i="4"/>
  <c r="J30" i="4"/>
  <c r="I30" i="4"/>
  <c r="W42" i="5"/>
  <c r="AA42" i="5"/>
  <c r="AE42" i="5"/>
  <c r="AI42" i="5"/>
  <c r="AM42" i="5"/>
  <c r="AQ42" i="5"/>
  <c r="Y42" i="5"/>
  <c r="AC42" i="5"/>
  <c r="AG42" i="5"/>
  <c r="AK42" i="5"/>
  <c r="AO42" i="5"/>
  <c r="X42" i="5"/>
  <c r="AB42" i="5"/>
  <c r="AF42" i="5"/>
  <c r="AJ42" i="5"/>
  <c r="AN42" i="5"/>
  <c r="AL42" i="5"/>
  <c r="AD42" i="5"/>
  <c r="Z42" i="5"/>
  <c r="AP42" i="5"/>
  <c r="AH42" i="5"/>
  <c r="C42" i="5"/>
  <c r="G42" i="5"/>
  <c r="K42" i="5"/>
  <c r="O42" i="5"/>
  <c r="S42" i="5"/>
  <c r="F42" i="5"/>
  <c r="J42" i="5"/>
  <c r="N42" i="5"/>
  <c r="R42" i="5"/>
  <c r="V42" i="5"/>
  <c r="H42" i="5"/>
  <c r="P42" i="5"/>
  <c r="E42" i="5"/>
  <c r="M42" i="5"/>
  <c r="U42" i="5"/>
  <c r="D42" i="5"/>
  <c r="T42" i="5"/>
  <c r="Q42" i="5"/>
  <c r="L42" i="5"/>
  <c r="I42" i="5"/>
  <c r="BC17" i="5"/>
  <c r="BC31" i="5"/>
  <c r="AR36" i="5"/>
  <c r="BC36" i="5" s="1"/>
  <c r="AR29" i="5"/>
  <c r="AR41" i="5"/>
  <c r="BC41" i="5" s="1"/>
  <c r="A37" i="4"/>
  <c r="B43" i="5" s="1"/>
  <c r="B36" i="4"/>
  <c r="K33" i="4" l="1"/>
  <c r="M32" i="4"/>
  <c r="L32" i="4"/>
  <c r="H32" i="4"/>
  <c r="I31" i="4"/>
  <c r="J31" i="4"/>
  <c r="Z43" i="5"/>
  <c r="AD43" i="5"/>
  <c r="AH43" i="5"/>
  <c r="AL43" i="5"/>
  <c r="AP43" i="5"/>
  <c r="X43" i="5"/>
  <c r="AB43" i="5"/>
  <c r="AF43" i="5"/>
  <c r="AJ43" i="5"/>
  <c r="AN43" i="5"/>
  <c r="W43" i="5"/>
  <c r="AA43" i="5"/>
  <c r="AE43" i="5"/>
  <c r="AI43" i="5"/>
  <c r="AM43" i="5"/>
  <c r="AQ43" i="5"/>
  <c r="AG43" i="5"/>
  <c r="Y43" i="5"/>
  <c r="AO43" i="5"/>
  <c r="AK43" i="5"/>
  <c r="AC43" i="5"/>
  <c r="E43" i="5"/>
  <c r="I43" i="5"/>
  <c r="M43" i="5"/>
  <c r="Q43" i="5"/>
  <c r="U43" i="5"/>
  <c r="D43" i="5"/>
  <c r="H43" i="5"/>
  <c r="L43" i="5"/>
  <c r="P43" i="5"/>
  <c r="T43" i="5"/>
  <c r="F43" i="5"/>
  <c r="N43" i="5"/>
  <c r="V43" i="5"/>
  <c r="C43" i="5"/>
  <c r="K43" i="5"/>
  <c r="S43" i="5"/>
  <c r="J43" i="5"/>
  <c r="G43" i="5"/>
  <c r="R43" i="5"/>
  <c r="O43" i="5"/>
  <c r="BC29" i="5"/>
  <c r="AR22" i="5"/>
  <c r="AR42" i="5"/>
  <c r="BC42" i="5" s="1"/>
  <c r="A38" i="4"/>
  <c r="B44" i="5" s="1"/>
  <c r="B37" i="4"/>
  <c r="K34" i="4" l="1"/>
  <c r="L33" i="4"/>
  <c r="M33" i="4"/>
  <c r="H33" i="4"/>
  <c r="J32" i="4"/>
  <c r="I32" i="4"/>
  <c r="Y44" i="5"/>
  <c r="AC44" i="5"/>
  <c r="AG44" i="5"/>
  <c r="AK44" i="5"/>
  <c r="AO44" i="5"/>
  <c r="W44" i="5"/>
  <c r="AA44" i="5"/>
  <c r="AE44" i="5"/>
  <c r="AI44" i="5"/>
  <c r="AM44" i="5"/>
  <c r="AQ44" i="5"/>
  <c r="Z44" i="5"/>
  <c r="AD44" i="5"/>
  <c r="AH44" i="5"/>
  <c r="AL44" i="5"/>
  <c r="AP44" i="5"/>
  <c r="AB44" i="5"/>
  <c r="AJ44" i="5"/>
  <c r="AF44" i="5"/>
  <c r="AN44" i="5"/>
  <c r="X44" i="5"/>
  <c r="C44" i="5"/>
  <c r="G44" i="5"/>
  <c r="K44" i="5"/>
  <c r="O44" i="5"/>
  <c r="S44" i="5"/>
  <c r="F44" i="5"/>
  <c r="J44" i="5"/>
  <c r="N44" i="5"/>
  <c r="R44" i="5"/>
  <c r="V44" i="5"/>
  <c r="D44" i="5"/>
  <c r="L44" i="5"/>
  <c r="T44" i="5"/>
  <c r="I44" i="5"/>
  <c r="Q44" i="5"/>
  <c r="P44" i="5"/>
  <c r="M44" i="5"/>
  <c r="H44" i="5"/>
  <c r="E44" i="5"/>
  <c r="U44" i="5"/>
  <c r="AR34" i="5"/>
  <c r="BC22" i="5"/>
  <c r="AR27" i="5"/>
  <c r="AR43" i="5"/>
  <c r="BC43" i="5" s="1"/>
  <c r="A39" i="4"/>
  <c r="B45" i="5" s="1"/>
  <c r="B38" i="4"/>
  <c r="K35" i="4" l="1"/>
  <c r="M34" i="4"/>
  <c r="L34" i="4"/>
  <c r="H34" i="4"/>
  <c r="I33" i="4"/>
  <c r="J33" i="4"/>
  <c r="X45" i="5"/>
  <c r="AB45" i="5"/>
  <c r="AF45" i="5"/>
  <c r="AJ45" i="5"/>
  <c r="AN45" i="5"/>
  <c r="Z45" i="5"/>
  <c r="AD45" i="5"/>
  <c r="AH45" i="5"/>
  <c r="AL45" i="5"/>
  <c r="AP45" i="5"/>
  <c r="Y45" i="5"/>
  <c r="AC45" i="5"/>
  <c r="AG45" i="5"/>
  <c r="AK45" i="5"/>
  <c r="AO45" i="5"/>
  <c r="W45" i="5"/>
  <c r="AM45" i="5"/>
  <c r="AE45" i="5"/>
  <c r="AA45" i="5"/>
  <c r="AQ45" i="5"/>
  <c r="AI45" i="5"/>
  <c r="E45" i="5"/>
  <c r="I45" i="5"/>
  <c r="M45" i="5"/>
  <c r="Q45" i="5"/>
  <c r="U45" i="5"/>
  <c r="D45" i="5"/>
  <c r="H45" i="5"/>
  <c r="L45" i="5"/>
  <c r="P45" i="5"/>
  <c r="T45" i="5"/>
  <c r="J45" i="5"/>
  <c r="R45" i="5"/>
  <c r="C45" i="5"/>
  <c r="N45" i="5"/>
  <c r="K45" i="5"/>
  <c r="V45" i="5"/>
  <c r="G45" i="5"/>
  <c r="S45" i="5"/>
  <c r="F45" i="5"/>
  <c r="O45" i="5"/>
  <c r="BC34" i="5"/>
  <c r="BC27" i="5"/>
  <c r="AR32" i="5"/>
  <c r="AR44" i="5"/>
  <c r="BC44" i="5" s="1"/>
  <c r="A40" i="4"/>
  <c r="B46" i="5" s="1"/>
  <c r="B39" i="4"/>
  <c r="K36" i="4" l="1"/>
  <c r="L35" i="4"/>
  <c r="M35" i="4"/>
  <c r="H35" i="4"/>
  <c r="J34" i="4"/>
  <c r="I34" i="4"/>
  <c r="W46" i="5"/>
  <c r="AA46" i="5"/>
  <c r="AE46" i="5"/>
  <c r="AI46" i="5"/>
  <c r="AM46" i="5"/>
  <c r="AQ46" i="5"/>
  <c r="Y46" i="5"/>
  <c r="AC46" i="5"/>
  <c r="AG46" i="5"/>
  <c r="AK46" i="5"/>
  <c r="AO46" i="5"/>
  <c r="X46" i="5"/>
  <c r="AB46" i="5"/>
  <c r="AF46" i="5"/>
  <c r="AJ46" i="5"/>
  <c r="AN46" i="5"/>
  <c r="AH46" i="5"/>
  <c r="Z46" i="5"/>
  <c r="AP46" i="5"/>
  <c r="AL46" i="5"/>
  <c r="AD46" i="5"/>
  <c r="C46" i="5"/>
  <c r="G46" i="5"/>
  <c r="K46" i="5"/>
  <c r="O46" i="5"/>
  <c r="S46" i="5"/>
  <c r="F46" i="5"/>
  <c r="J46" i="5"/>
  <c r="N46" i="5"/>
  <c r="R46" i="5"/>
  <c r="V46" i="5"/>
  <c r="H46" i="5"/>
  <c r="P46" i="5"/>
  <c r="I46" i="5"/>
  <c r="T46" i="5"/>
  <c r="E46" i="5"/>
  <c r="Q46" i="5"/>
  <c r="D46" i="5"/>
  <c r="M46" i="5"/>
  <c r="L46" i="5"/>
  <c r="U46" i="5"/>
  <c r="BC32" i="5"/>
  <c r="AR37" i="5"/>
  <c r="BC37" i="5" s="1"/>
  <c r="AR39" i="5"/>
  <c r="BC39" i="5" s="1"/>
  <c r="AR45" i="5"/>
  <c r="BC45" i="5" s="1"/>
  <c r="A41" i="4"/>
  <c r="B47" i="5" s="1"/>
  <c r="B40" i="4"/>
  <c r="K37" i="4" l="1"/>
  <c r="M36" i="4"/>
  <c r="L36" i="4"/>
  <c r="H36" i="4"/>
  <c r="I35" i="4"/>
  <c r="J35" i="4"/>
  <c r="Z47" i="5"/>
  <c r="AD47" i="5"/>
  <c r="AH47" i="5"/>
  <c r="AL47" i="5"/>
  <c r="AP47" i="5"/>
  <c r="X47" i="5"/>
  <c r="AB47" i="5"/>
  <c r="AF47" i="5"/>
  <c r="AJ47" i="5"/>
  <c r="AN47" i="5"/>
  <c r="W47" i="5"/>
  <c r="AA47" i="5"/>
  <c r="AE47" i="5"/>
  <c r="AI47" i="5"/>
  <c r="AM47" i="5"/>
  <c r="AQ47" i="5"/>
  <c r="AC47" i="5"/>
  <c r="AK47" i="5"/>
  <c r="AG47" i="5"/>
  <c r="AO47" i="5"/>
  <c r="Y47" i="5"/>
  <c r="E47" i="5"/>
  <c r="I47" i="5"/>
  <c r="M47" i="5"/>
  <c r="Q47" i="5"/>
  <c r="U47" i="5"/>
  <c r="D47" i="5"/>
  <c r="H47" i="5"/>
  <c r="L47" i="5"/>
  <c r="P47" i="5"/>
  <c r="T47" i="5"/>
  <c r="F47" i="5"/>
  <c r="N47" i="5"/>
  <c r="V47" i="5"/>
  <c r="C47" i="5"/>
  <c r="O47" i="5"/>
  <c r="K47" i="5"/>
  <c r="J47" i="5"/>
  <c r="S47" i="5"/>
  <c r="G47" i="5"/>
  <c r="R47" i="5"/>
  <c r="AR46" i="5"/>
  <c r="BC46" i="5" s="1"/>
  <c r="A42" i="4"/>
  <c r="B48" i="5" s="1"/>
  <c r="B41" i="4"/>
  <c r="K38" i="4" l="1"/>
  <c r="L37" i="4"/>
  <c r="M37" i="4"/>
  <c r="H37" i="4"/>
  <c r="J36" i="4"/>
  <c r="I36" i="4"/>
  <c r="Y48" i="5"/>
  <c r="AC48" i="5"/>
  <c r="AG48" i="5"/>
  <c r="AK48" i="5"/>
  <c r="AO48" i="5"/>
  <c r="W48" i="5"/>
  <c r="AA48" i="5"/>
  <c r="AE48" i="5"/>
  <c r="AI48" i="5"/>
  <c r="AM48" i="5"/>
  <c r="AQ48" i="5"/>
  <c r="Z48" i="5"/>
  <c r="AD48" i="5"/>
  <c r="AH48" i="5"/>
  <c r="AL48" i="5"/>
  <c r="AP48" i="5"/>
  <c r="X48" i="5"/>
  <c r="AN48" i="5"/>
  <c r="AF48" i="5"/>
  <c r="AB48" i="5"/>
  <c r="AJ48" i="5"/>
  <c r="C48" i="5"/>
  <c r="G48" i="5"/>
  <c r="K48" i="5"/>
  <c r="F48" i="5"/>
  <c r="J48" i="5"/>
  <c r="D48" i="5"/>
  <c r="L48" i="5"/>
  <c r="P48" i="5"/>
  <c r="T48" i="5"/>
  <c r="I48" i="5"/>
  <c r="Q48" i="5"/>
  <c r="V48" i="5"/>
  <c r="H48" i="5"/>
  <c r="O48" i="5"/>
  <c r="U48" i="5"/>
  <c r="E48" i="5"/>
  <c r="N48" i="5"/>
  <c r="S48" i="5"/>
  <c r="M48" i="5"/>
  <c r="R48" i="5"/>
  <c r="AR47" i="5"/>
  <c r="BC47" i="5" s="1"/>
  <c r="A43" i="4"/>
  <c r="B49" i="5" s="1"/>
  <c r="B42" i="4"/>
  <c r="K39" i="4" l="1"/>
  <c r="M38" i="4"/>
  <c r="L38" i="4"/>
  <c r="H38" i="4"/>
  <c r="I37" i="4"/>
  <c r="J37" i="4"/>
  <c r="X49" i="5"/>
  <c r="AB49" i="5"/>
  <c r="AF49" i="5"/>
  <c r="AJ49" i="5"/>
  <c r="AN49" i="5"/>
  <c r="Z49" i="5"/>
  <c r="AD49" i="5"/>
  <c r="AH49" i="5"/>
  <c r="AL49" i="5"/>
  <c r="AP49" i="5"/>
  <c r="Y49" i="5"/>
  <c r="AC49" i="5"/>
  <c r="AG49" i="5"/>
  <c r="AK49" i="5"/>
  <c r="AO49" i="5"/>
  <c r="AI49" i="5"/>
  <c r="AA49" i="5"/>
  <c r="AQ49" i="5"/>
  <c r="W49" i="5"/>
  <c r="AM49" i="5"/>
  <c r="AE49" i="5"/>
  <c r="F49" i="5"/>
  <c r="J49" i="5"/>
  <c r="N49" i="5"/>
  <c r="R49" i="5"/>
  <c r="V49" i="5"/>
  <c r="G49" i="5"/>
  <c r="L49" i="5"/>
  <c r="Q49" i="5"/>
  <c r="E49" i="5"/>
  <c r="K49" i="5"/>
  <c r="P49" i="5"/>
  <c r="U49" i="5"/>
  <c r="D49" i="5"/>
  <c r="I49" i="5"/>
  <c r="O49" i="5"/>
  <c r="T49" i="5"/>
  <c r="C49" i="5"/>
  <c r="H49" i="5"/>
  <c r="M49" i="5"/>
  <c r="S49" i="5"/>
  <c r="AR48" i="5"/>
  <c r="BC48" i="5" s="1"/>
  <c r="A44" i="4"/>
  <c r="B50" i="5" s="1"/>
  <c r="B43" i="4"/>
  <c r="K40" i="4" l="1"/>
  <c r="L39" i="4"/>
  <c r="M39" i="4"/>
  <c r="H39" i="4"/>
  <c r="J38" i="4"/>
  <c r="I38" i="4"/>
  <c r="W50" i="5"/>
  <c r="AA50" i="5"/>
  <c r="AE50" i="5"/>
  <c r="AI50" i="5"/>
  <c r="AM50" i="5"/>
  <c r="AQ50" i="5"/>
  <c r="Y50" i="5"/>
  <c r="AC50" i="5"/>
  <c r="AG50" i="5"/>
  <c r="AK50" i="5"/>
  <c r="AO50" i="5"/>
  <c r="X50" i="5"/>
  <c r="AB50" i="5"/>
  <c r="AF50" i="5"/>
  <c r="AJ50" i="5"/>
  <c r="AN50" i="5"/>
  <c r="AD50" i="5"/>
  <c r="AL50" i="5"/>
  <c r="AH50" i="5"/>
  <c r="AP50" i="5"/>
  <c r="Z50" i="5"/>
  <c r="D50" i="5"/>
  <c r="H50" i="5"/>
  <c r="L50" i="5"/>
  <c r="P50" i="5"/>
  <c r="T50" i="5"/>
  <c r="G50" i="5"/>
  <c r="M50" i="5"/>
  <c r="R50" i="5"/>
  <c r="F50" i="5"/>
  <c r="K50" i="5"/>
  <c r="Q50" i="5"/>
  <c r="V50" i="5"/>
  <c r="E50" i="5"/>
  <c r="J50" i="5"/>
  <c r="O50" i="5"/>
  <c r="U50" i="5"/>
  <c r="C50" i="5"/>
  <c r="I50" i="5"/>
  <c r="N50" i="5"/>
  <c r="S50" i="5"/>
  <c r="AR49" i="5"/>
  <c r="BC49" i="5" s="1"/>
  <c r="A45" i="4"/>
  <c r="B51" i="5" s="1"/>
  <c r="B44" i="4"/>
  <c r="K41" i="4" l="1"/>
  <c r="M40" i="4"/>
  <c r="L40" i="4"/>
  <c r="H40" i="4"/>
  <c r="I39" i="4"/>
  <c r="J39" i="4"/>
  <c r="Z51" i="5"/>
  <c r="AD51" i="5"/>
  <c r="AH51" i="5"/>
  <c r="AL51" i="5"/>
  <c r="AP51" i="5"/>
  <c r="X51" i="5"/>
  <c r="AB51" i="5"/>
  <c r="AF51" i="5"/>
  <c r="AJ51" i="5"/>
  <c r="AN51" i="5"/>
  <c r="W51" i="5"/>
  <c r="AA51" i="5"/>
  <c r="AE51" i="5"/>
  <c r="AI51" i="5"/>
  <c r="AM51" i="5"/>
  <c r="AQ51" i="5"/>
  <c r="Y51" i="5"/>
  <c r="AO51" i="5"/>
  <c r="AG51" i="5"/>
  <c r="AC51" i="5"/>
  <c r="AK51" i="5"/>
  <c r="F51" i="5"/>
  <c r="J51" i="5"/>
  <c r="N51" i="5"/>
  <c r="R51" i="5"/>
  <c r="V51" i="5"/>
  <c r="C51" i="5"/>
  <c r="H51" i="5"/>
  <c r="M51" i="5"/>
  <c r="S51" i="5"/>
  <c r="G51" i="5"/>
  <c r="L51" i="5"/>
  <c r="Q51" i="5"/>
  <c r="E51" i="5"/>
  <c r="K51" i="5"/>
  <c r="P51" i="5"/>
  <c r="U51" i="5"/>
  <c r="D51" i="5"/>
  <c r="I51" i="5"/>
  <c r="O51" i="5"/>
  <c r="T51" i="5"/>
  <c r="AR50" i="5"/>
  <c r="BC50" i="5" s="1"/>
  <c r="A46" i="4"/>
  <c r="B52" i="5" s="1"/>
  <c r="B45" i="4"/>
  <c r="K42" i="4" l="1"/>
  <c r="L41" i="4"/>
  <c r="M41" i="4"/>
  <c r="H41" i="4"/>
  <c r="J40" i="4"/>
  <c r="I40" i="4"/>
  <c r="Y52" i="5"/>
  <c r="AC52" i="5"/>
  <c r="AG52" i="5"/>
  <c r="AK52" i="5"/>
  <c r="AO52" i="5"/>
  <c r="W52" i="5"/>
  <c r="AA52" i="5"/>
  <c r="AE52" i="5"/>
  <c r="AI52" i="5"/>
  <c r="AM52" i="5"/>
  <c r="AQ52" i="5"/>
  <c r="Z52" i="5"/>
  <c r="AD52" i="5"/>
  <c r="AH52" i="5"/>
  <c r="AL52" i="5"/>
  <c r="AP52" i="5"/>
  <c r="AJ52" i="5"/>
  <c r="AB52" i="5"/>
  <c r="X52" i="5"/>
  <c r="AN52" i="5"/>
  <c r="AF52" i="5"/>
  <c r="D52" i="5"/>
  <c r="H52" i="5"/>
  <c r="L52" i="5"/>
  <c r="P52" i="5"/>
  <c r="T52" i="5"/>
  <c r="C52" i="5"/>
  <c r="I52" i="5"/>
  <c r="N52" i="5"/>
  <c r="S52" i="5"/>
  <c r="G52" i="5"/>
  <c r="M52" i="5"/>
  <c r="R52" i="5"/>
  <c r="F52" i="5"/>
  <c r="K52" i="5"/>
  <c r="Q52" i="5"/>
  <c r="V52" i="5"/>
  <c r="E52" i="5"/>
  <c r="J52" i="5"/>
  <c r="O52" i="5"/>
  <c r="U52" i="5"/>
  <c r="AR51" i="5"/>
  <c r="BC51" i="5" s="1"/>
  <c r="A47" i="4"/>
  <c r="B53" i="5" s="1"/>
  <c r="B46" i="4"/>
  <c r="K43" i="4" l="1"/>
  <c r="M42" i="4"/>
  <c r="L42" i="4"/>
  <c r="H42" i="4"/>
  <c r="I41" i="4"/>
  <c r="J41" i="4"/>
  <c r="X53" i="5"/>
  <c r="AB53" i="5"/>
  <c r="AF53" i="5"/>
  <c r="AJ53" i="5"/>
  <c r="AN53" i="5"/>
  <c r="Z53" i="5"/>
  <c r="AD53" i="5"/>
  <c r="AH53" i="5"/>
  <c r="AL53" i="5"/>
  <c r="AP53" i="5"/>
  <c r="Y53" i="5"/>
  <c r="AC53" i="5"/>
  <c r="AG53" i="5"/>
  <c r="AK53" i="5"/>
  <c r="AO53" i="5"/>
  <c r="AE53" i="5"/>
  <c r="W53" i="5"/>
  <c r="AM53" i="5"/>
  <c r="AI53" i="5"/>
  <c r="AQ53" i="5"/>
  <c r="AA53" i="5"/>
  <c r="F53" i="5"/>
  <c r="J53" i="5"/>
  <c r="N53" i="5"/>
  <c r="R53" i="5"/>
  <c r="V53" i="5"/>
  <c r="D53" i="5"/>
  <c r="I53" i="5"/>
  <c r="O53" i="5"/>
  <c r="T53" i="5"/>
  <c r="C53" i="5"/>
  <c r="H53" i="5"/>
  <c r="M53" i="5"/>
  <c r="S53" i="5"/>
  <c r="G53" i="5"/>
  <c r="L53" i="5"/>
  <c r="Q53" i="5"/>
  <c r="E53" i="5"/>
  <c r="K53" i="5"/>
  <c r="P53" i="5"/>
  <c r="U53" i="5"/>
  <c r="AR52" i="5"/>
  <c r="BC52" i="5" s="1"/>
  <c r="A48" i="4"/>
  <c r="B54" i="5" s="1"/>
  <c r="B47" i="4"/>
  <c r="K44" i="4" l="1"/>
  <c r="L43" i="4"/>
  <c r="M43" i="4"/>
  <c r="H43" i="4"/>
  <c r="J42" i="4"/>
  <c r="I42" i="4"/>
  <c r="W54" i="5"/>
  <c r="AA54" i="5"/>
  <c r="AE54" i="5"/>
  <c r="AI54" i="5"/>
  <c r="AM54" i="5"/>
  <c r="AQ54" i="5"/>
  <c r="Y54" i="5"/>
  <c r="AC54" i="5"/>
  <c r="AG54" i="5"/>
  <c r="AK54" i="5"/>
  <c r="AO54" i="5"/>
  <c r="X54" i="5"/>
  <c r="AB54" i="5"/>
  <c r="AF54" i="5"/>
  <c r="AJ54" i="5"/>
  <c r="AN54" i="5"/>
  <c r="Z54" i="5"/>
  <c r="AP54" i="5"/>
  <c r="AH54" i="5"/>
  <c r="AD54" i="5"/>
  <c r="AL54" i="5"/>
  <c r="D54" i="5"/>
  <c r="H54" i="5"/>
  <c r="L54" i="5"/>
  <c r="P54" i="5"/>
  <c r="T54" i="5"/>
  <c r="E54" i="5"/>
  <c r="J54" i="5"/>
  <c r="O54" i="5"/>
  <c r="U54" i="5"/>
  <c r="C54" i="5"/>
  <c r="I54" i="5"/>
  <c r="N54" i="5"/>
  <c r="S54" i="5"/>
  <c r="G54" i="5"/>
  <c r="M54" i="5"/>
  <c r="R54" i="5"/>
  <c r="F54" i="5"/>
  <c r="K54" i="5"/>
  <c r="Q54" i="5"/>
  <c r="V54" i="5"/>
  <c r="AR53" i="5"/>
  <c r="BC53" i="5" s="1"/>
  <c r="A49" i="4"/>
  <c r="B55" i="5" s="1"/>
  <c r="B48" i="4"/>
  <c r="K45" i="4" l="1"/>
  <c r="M44" i="4"/>
  <c r="L44" i="4"/>
  <c r="H44" i="4"/>
  <c r="I43" i="4"/>
  <c r="J43" i="4"/>
  <c r="Z55" i="5"/>
  <c r="AD55" i="5"/>
  <c r="AH55" i="5"/>
  <c r="AL55" i="5"/>
  <c r="AP55" i="5"/>
  <c r="X55" i="5"/>
  <c r="AB55" i="5"/>
  <c r="AF55" i="5"/>
  <c r="AJ55" i="5"/>
  <c r="AN55" i="5"/>
  <c r="W55" i="5"/>
  <c r="AA55" i="5"/>
  <c r="AE55" i="5"/>
  <c r="AI55" i="5"/>
  <c r="AM55" i="5"/>
  <c r="AQ55" i="5"/>
  <c r="AK55" i="5"/>
  <c r="AC55" i="5"/>
  <c r="Y55" i="5"/>
  <c r="AO55" i="5"/>
  <c r="AG55" i="5"/>
  <c r="F55" i="5"/>
  <c r="J55" i="5"/>
  <c r="N55" i="5"/>
  <c r="R55" i="5"/>
  <c r="V55" i="5"/>
  <c r="E55" i="5"/>
  <c r="K55" i="5"/>
  <c r="P55" i="5"/>
  <c r="U55" i="5"/>
  <c r="D55" i="5"/>
  <c r="I55" i="5"/>
  <c r="O55" i="5"/>
  <c r="T55" i="5"/>
  <c r="C55" i="5"/>
  <c r="H55" i="5"/>
  <c r="M55" i="5"/>
  <c r="S55" i="5"/>
  <c r="G55" i="5"/>
  <c r="L55" i="5"/>
  <c r="Q55" i="5"/>
  <c r="AR54" i="5"/>
  <c r="BC54" i="5" s="1"/>
  <c r="A50" i="4"/>
  <c r="B56" i="5" s="1"/>
  <c r="B49" i="4"/>
  <c r="K46" i="4" l="1"/>
  <c r="L45" i="4"/>
  <c r="M45" i="4"/>
  <c r="H45" i="4"/>
  <c r="J44" i="4"/>
  <c r="I44" i="4"/>
  <c r="Y56" i="5"/>
  <c r="AC56" i="5"/>
  <c r="AG56" i="5"/>
  <c r="W56" i="5"/>
  <c r="AA56" i="5"/>
  <c r="AE56" i="5"/>
  <c r="AI56" i="5"/>
  <c r="Z56" i="5"/>
  <c r="AD56" i="5"/>
  <c r="AH56" i="5"/>
  <c r="AL56" i="5"/>
  <c r="AF56" i="5"/>
  <c r="AN56" i="5"/>
  <c r="X56" i="5"/>
  <c r="AK56" i="5"/>
  <c r="AP56" i="5"/>
  <c r="AJ56" i="5"/>
  <c r="AO56" i="5"/>
  <c r="AM56" i="5"/>
  <c r="AB56" i="5"/>
  <c r="AQ56" i="5"/>
  <c r="D56" i="5"/>
  <c r="H56" i="5"/>
  <c r="L56" i="5"/>
  <c r="P56" i="5"/>
  <c r="T56" i="5"/>
  <c r="F56" i="5"/>
  <c r="K56" i="5"/>
  <c r="Q56" i="5"/>
  <c r="V56" i="5"/>
  <c r="E56" i="5"/>
  <c r="J56" i="5"/>
  <c r="O56" i="5"/>
  <c r="U56" i="5"/>
  <c r="C56" i="5"/>
  <c r="I56" i="5"/>
  <c r="N56" i="5"/>
  <c r="S56" i="5"/>
  <c r="G56" i="5"/>
  <c r="M56" i="5"/>
  <c r="R56" i="5"/>
  <c r="AR55" i="5"/>
  <c r="BC55" i="5" s="1"/>
  <c r="A51" i="4"/>
  <c r="B57" i="5" s="1"/>
  <c r="B50" i="4"/>
  <c r="K47" i="4" l="1"/>
  <c r="M46" i="4"/>
  <c r="L46" i="4"/>
  <c r="H46" i="4"/>
  <c r="I45" i="4"/>
  <c r="J45" i="4"/>
  <c r="W57" i="5"/>
  <c r="AA57" i="5"/>
  <c r="AE57" i="5"/>
  <c r="AI57" i="5"/>
  <c r="AM57" i="5"/>
  <c r="AQ57" i="5"/>
  <c r="Y57" i="5"/>
  <c r="AC57" i="5"/>
  <c r="AG57" i="5"/>
  <c r="AK57" i="5"/>
  <c r="AO57" i="5"/>
  <c r="X57" i="5"/>
  <c r="AB57" i="5"/>
  <c r="AF57" i="5"/>
  <c r="AJ57" i="5"/>
  <c r="AN57" i="5"/>
  <c r="AH57" i="5"/>
  <c r="Z57" i="5"/>
  <c r="AP57" i="5"/>
  <c r="AL57" i="5"/>
  <c r="AD57" i="5"/>
  <c r="F57" i="5"/>
  <c r="J57" i="5"/>
  <c r="N57" i="5"/>
  <c r="R57" i="5"/>
  <c r="V57" i="5"/>
  <c r="G57" i="5"/>
  <c r="L57" i="5"/>
  <c r="Q57" i="5"/>
  <c r="E57" i="5"/>
  <c r="K57" i="5"/>
  <c r="P57" i="5"/>
  <c r="U57" i="5"/>
  <c r="D57" i="5"/>
  <c r="I57" i="5"/>
  <c r="O57" i="5"/>
  <c r="T57" i="5"/>
  <c r="C57" i="5"/>
  <c r="H57" i="5"/>
  <c r="M57" i="5"/>
  <c r="S57" i="5"/>
  <c r="AR56" i="5"/>
  <c r="BC56" i="5" s="1"/>
  <c r="A52" i="4"/>
  <c r="B58" i="5" s="1"/>
  <c r="B51" i="4"/>
  <c r="K48" i="4" l="1"/>
  <c r="L47" i="4"/>
  <c r="M47" i="4"/>
  <c r="H47" i="4"/>
  <c r="J46" i="4"/>
  <c r="I46" i="4"/>
  <c r="Z58" i="5"/>
  <c r="AD58" i="5"/>
  <c r="AH58" i="5"/>
  <c r="AL58" i="5"/>
  <c r="AP58" i="5"/>
  <c r="X58" i="5"/>
  <c r="AB58" i="5"/>
  <c r="AF58" i="5"/>
  <c r="AJ58" i="5"/>
  <c r="AN58" i="5"/>
  <c r="W58" i="5"/>
  <c r="AA58" i="5"/>
  <c r="AE58" i="5"/>
  <c r="AI58" i="5"/>
  <c r="AM58" i="5"/>
  <c r="AQ58" i="5"/>
  <c r="AC58" i="5"/>
  <c r="Y58" i="5"/>
  <c r="AK58" i="5"/>
  <c r="AG58" i="5"/>
  <c r="AO58" i="5"/>
  <c r="D58" i="5"/>
  <c r="H58" i="5"/>
  <c r="L58" i="5"/>
  <c r="P58" i="5"/>
  <c r="T58" i="5"/>
  <c r="G58" i="5"/>
  <c r="M58" i="5"/>
  <c r="R58" i="5"/>
  <c r="F58" i="5"/>
  <c r="K58" i="5"/>
  <c r="Q58" i="5"/>
  <c r="V58" i="5"/>
  <c r="E58" i="5"/>
  <c r="J58" i="5"/>
  <c r="O58" i="5"/>
  <c r="U58" i="5"/>
  <c r="C58" i="5"/>
  <c r="I58" i="5"/>
  <c r="N58" i="5"/>
  <c r="S58" i="5"/>
  <c r="AR57" i="5"/>
  <c r="BC57" i="5" s="1"/>
  <c r="A53" i="4"/>
  <c r="B59" i="5" s="1"/>
  <c r="B52" i="4"/>
  <c r="K49" i="4" l="1"/>
  <c r="M48" i="4"/>
  <c r="L48" i="4"/>
  <c r="H48" i="4"/>
  <c r="I47" i="4"/>
  <c r="J47" i="4"/>
  <c r="Y59" i="5"/>
  <c r="AC59" i="5"/>
  <c r="AG59" i="5"/>
  <c r="AK59" i="5"/>
  <c r="AO59" i="5"/>
  <c r="W59" i="5"/>
  <c r="AA59" i="5"/>
  <c r="AE59" i="5"/>
  <c r="AI59" i="5"/>
  <c r="AM59" i="5"/>
  <c r="AQ59" i="5"/>
  <c r="Z59" i="5"/>
  <c r="AD59" i="5"/>
  <c r="AH59" i="5"/>
  <c r="AL59" i="5"/>
  <c r="AP59" i="5"/>
  <c r="X59" i="5"/>
  <c r="AN59" i="5"/>
  <c r="AJ59" i="5"/>
  <c r="AF59" i="5"/>
  <c r="AB59" i="5"/>
  <c r="F59" i="5"/>
  <c r="J59" i="5"/>
  <c r="N59" i="5"/>
  <c r="R59" i="5"/>
  <c r="V59" i="5"/>
  <c r="C59" i="5"/>
  <c r="H59" i="5"/>
  <c r="M59" i="5"/>
  <c r="S59" i="5"/>
  <c r="G59" i="5"/>
  <c r="L59" i="5"/>
  <c r="Q59" i="5"/>
  <c r="E59" i="5"/>
  <c r="K59" i="5"/>
  <c r="P59" i="5"/>
  <c r="U59" i="5"/>
  <c r="D59" i="5"/>
  <c r="I59" i="5"/>
  <c r="O59" i="5"/>
  <c r="T59" i="5"/>
  <c r="AR58" i="5"/>
  <c r="BC58" i="5" s="1"/>
  <c r="A54" i="4"/>
  <c r="B60" i="5" s="1"/>
  <c r="B53" i="4"/>
  <c r="K50" i="4" l="1"/>
  <c r="L49" i="4"/>
  <c r="M49" i="4"/>
  <c r="H49" i="4"/>
  <c r="J48" i="4"/>
  <c r="I48" i="4"/>
  <c r="X60" i="5"/>
  <c r="AB60" i="5"/>
  <c r="AF60" i="5"/>
  <c r="AJ60" i="5"/>
  <c r="AN60" i="5"/>
  <c r="Z60" i="5"/>
  <c r="AD60" i="5"/>
  <c r="AH60" i="5"/>
  <c r="AL60" i="5"/>
  <c r="AP60" i="5"/>
  <c r="Y60" i="5"/>
  <c r="AC60" i="5"/>
  <c r="AG60" i="5"/>
  <c r="AK60" i="5"/>
  <c r="AO60" i="5"/>
  <c r="AI60" i="5"/>
  <c r="AA60" i="5"/>
  <c r="AQ60" i="5"/>
  <c r="W60" i="5"/>
  <c r="AM60" i="5"/>
  <c r="AE60" i="5"/>
  <c r="D60" i="5"/>
  <c r="H60" i="5"/>
  <c r="L60" i="5"/>
  <c r="P60" i="5"/>
  <c r="T60" i="5"/>
  <c r="C60" i="5"/>
  <c r="I60" i="5"/>
  <c r="N60" i="5"/>
  <c r="S60" i="5"/>
  <c r="G60" i="5"/>
  <c r="M60" i="5"/>
  <c r="R60" i="5"/>
  <c r="F60" i="5"/>
  <c r="K60" i="5"/>
  <c r="Q60" i="5"/>
  <c r="V60" i="5"/>
  <c r="E60" i="5"/>
  <c r="J60" i="5"/>
  <c r="O60" i="5"/>
  <c r="U60" i="5"/>
  <c r="AR59" i="5"/>
  <c r="BC59" i="5" s="1"/>
  <c r="A55" i="4"/>
  <c r="B61" i="5" s="1"/>
  <c r="B54" i="4"/>
  <c r="K51" i="4" l="1"/>
  <c r="M50" i="4"/>
  <c r="L50" i="4"/>
  <c r="H50" i="4"/>
  <c r="I49" i="4"/>
  <c r="J49" i="4"/>
  <c r="W61" i="5"/>
  <c r="AA61" i="5"/>
  <c r="AE61" i="5"/>
  <c r="AI61" i="5"/>
  <c r="AM61" i="5"/>
  <c r="AQ61" i="5"/>
  <c r="Y61" i="5"/>
  <c r="AC61" i="5"/>
  <c r="AG61" i="5"/>
  <c r="AK61" i="5"/>
  <c r="AO61" i="5"/>
  <c r="X61" i="5"/>
  <c r="AB61" i="5"/>
  <c r="AF61" i="5"/>
  <c r="AJ61" i="5"/>
  <c r="AN61" i="5"/>
  <c r="AD61" i="5"/>
  <c r="Z61" i="5"/>
  <c r="AL61" i="5"/>
  <c r="AH61" i="5"/>
  <c r="AP61" i="5"/>
  <c r="F61" i="5"/>
  <c r="J61" i="5"/>
  <c r="N61" i="5"/>
  <c r="R61" i="5"/>
  <c r="V61" i="5"/>
  <c r="D61" i="5"/>
  <c r="I61" i="5"/>
  <c r="O61" i="5"/>
  <c r="T61" i="5"/>
  <c r="C61" i="5"/>
  <c r="H61" i="5"/>
  <c r="M61" i="5"/>
  <c r="S61" i="5"/>
  <c r="G61" i="5"/>
  <c r="L61" i="5"/>
  <c r="Q61" i="5"/>
  <c r="E61" i="5"/>
  <c r="K61" i="5"/>
  <c r="P61" i="5"/>
  <c r="U61" i="5"/>
  <c r="AR60" i="5"/>
  <c r="BC60" i="5" s="1"/>
  <c r="A56" i="4"/>
  <c r="B62" i="5" s="1"/>
  <c r="B55" i="4"/>
  <c r="K52" i="4" l="1"/>
  <c r="L51" i="4"/>
  <c r="M51" i="4"/>
  <c r="H51" i="4"/>
  <c r="J50" i="4"/>
  <c r="I50" i="4"/>
  <c r="Z62" i="5"/>
  <c r="AD62" i="5"/>
  <c r="AH62" i="5"/>
  <c r="AL62" i="5"/>
  <c r="AP62" i="5"/>
  <c r="X62" i="5"/>
  <c r="AB62" i="5"/>
  <c r="AF62" i="5"/>
  <c r="AJ62" i="5"/>
  <c r="AN62" i="5"/>
  <c r="W62" i="5"/>
  <c r="AA62" i="5"/>
  <c r="AE62" i="5"/>
  <c r="AI62" i="5"/>
  <c r="AM62" i="5"/>
  <c r="AQ62" i="5"/>
  <c r="Y62" i="5"/>
  <c r="AO62" i="5"/>
  <c r="AK62" i="5"/>
  <c r="AG62" i="5"/>
  <c r="AC62" i="5"/>
  <c r="D62" i="5"/>
  <c r="H62" i="5"/>
  <c r="L62" i="5"/>
  <c r="P62" i="5"/>
  <c r="T62" i="5"/>
  <c r="E62" i="5"/>
  <c r="J62" i="5"/>
  <c r="O62" i="5"/>
  <c r="U62" i="5"/>
  <c r="C62" i="5"/>
  <c r="I62" i="5"/>
  <c r="N62" i="5"/>
  <c r="S62" i="5"/>
  <c r="G62" i="5"/>
  <c r="M62" i="5"/>
  <c r="R62" i="5"/>
  <c r="F62" i="5"/>
  <c r="K62" i="5"/>
  <c r="Q62" i="5"/>
  <c r="V62" i="5"/>
  <c r="AR61" i="5"/>
  <c r="BC61" i="5" s="1"/>
  <c r="A57" i="4"/>
  <c r="B63" i="5" s="1"/>
  <c r="B56" i="4"/>
  <c r="K53" i="4" l="1"/>
  <c r="M52" i="4"/>
  <c r="L52" i="4"/>
  <c r="H52" i="4"/>
  <c r="I51" i="4"/>
  <c r="J51" i="4"/>
  <c r="Y63" i="5"/>
  <c r="AC63" i="5"/>
  <c r="AG63" i="5"/>
  <c r="AK63" i="5"/>
  <c r="AO63" i="5"/>
  <c r="W63" i="5"/>
  <c r="AA63" i="5"/>
  <c r="AE63" i="5"/>
  <c r="AI63" i="5"/>
  <c r="AM63" i="5"/>
  <c r="AQ63" i="5"/>
  <c r="Z63" i="5"/>
  <c r="AD63" i="5"/>
  <c r="AH63" i="5"/>
  <c r="AL63" i="5"/>
  <c r="AP63" i="5"/>
  <c r="AJ63" i="5"/>
  <c r="AB63" i="5"/>
  <c r="X63" i="5"/>
  <c r="AN63" i="5"/>
  <c r="AF63" i="5"/>
  <c r="F63" i="5"/>
  <c r="J63" i="5"/>
  <c r="N63" i="5"/>
  <c r="R63" i="5"/>
  <c r="V63" i="5"/>
  <c r="E63" i="5"/>
  <c r="K63" i="5"/>
  <c r="P63" i="5"/>
  <c r="U63" i="5"/>
  <c r="D63" i="5"/>
  <c r="I63" i="5"/>
  <c r="O63" i="5"/>
  <c r="T63" i="5"/>
  <c r="C63" i="5"/>
  <c r="H63" i="5"/>
  <c r="M63" i="5"/>
  <c r="S63" i="5"/>
  <c r="G63" i="5"/>
  <c r="L63" i="5"/>
  <c r="Q63" i="5"/>
  <c r="AR62" i="5"/>
  <c r="BC62" i="5" s="1"/>
  <c r="A58" i="4"/>
  <c r="B64" i="5" s="1"/>
  <c r="B57" i="4"/>
  <c r="K54" i="4" l="1"/>
  <c r="L53" i="4"/>
  <c r="M53" i="4"/>
  <c r="H53" i="4"/>
  <c r="J52" i="4"/>
  <c r="I52" i="4"/>
  <c r="X64" i="5"/>
  <c r="AB64" i="5"/>
  <c r="AF64" i="5"/>
  <c r="AJ64" i="5"/>
  <c r="AN64" i="5"/>
  <c r="Z64" i="5"/>
  <c r="AD64" i="5"/>
  <c r="AH64" i="5"/>
  <c r="AL64" i="5"/>
  <c r="AP64" i="5"/>
  <c r="Y64" i="5"/>
  <c r="AC64" i="5"/>
  <c r="AG64" i="5"/>
  <c r="AK64" i="5"/>
  <c r="AO64" i="5"/>
  <c r="AE64" i="5"/>
  <c r="AA64" i="5"/>
  <c r="W64" i="5"/>
  <c r="AM64" i="5"/>
  <c r="AI64" i="5"/>
  <c r="AQ64" i="5"/>
  <c r="D64" i="5"/>
  <c r="H64" i="5"/>
  <c r="L64" i="5"/>
  <c r="P64" i="5"/>
  <c r="T64" i="5"/>
  <c r="F64" i="5"/>
  <c r="K64" i="5"/>
  <c r="Q64" i="5"/>
  <c r="V64" i="5"/>
  <c r="E64" i="5"/>
  <c r="J64" i="5"/>
  <c r="O64" i="5"/>
  <c r="U64" i="5"/>
  <c r="C64" i="5"/>
  <c r="I64" i="5"/>
  <c r="N64" i="5"/>
  <c r="S64" i="5"/>
  <c r="G64" i="5"/>
  <c r="M64" i="5"/>
  <c r="R64" i="5"/>
  <c r="AR63" i="5"/>
  <c r="BC63" i="5" s="1"/>
  <c r="A59" i="4"/>
  <c r="B65" i="5" s="1"/>
  <c r="B58" i="4"/>
  <c r="K55" i="4" l="1"/>
  <c r="M54" i="4"/>
  <c r="L54" i="4"/>
  <c r="H54" i="4"/>
  <c r="I53" i="4"/>
  <c r="J53" i="4"/>
  <c r="W65" i="5"/>
  <c r="AA65" i="5"/>
  <c r="AE65" i="5"/>
  <c r="AI65" i="5"/>
  <c r="AM65" i="5"/>
  <c r="AQ65" i="5"/>
  <c r="Y65" i="5"/>
  <c r="AC65" i="5"/>
  <c r="AG65" i="5"/>
  <c r="AK65" i="5"/>
  <c r="AO65" i="5"/>
  <c r="X65" i="5"/>
  <c r="AB65" i="5"/>
  <c r="AF65" i="5"/>
  <c r="AJ65" i="5"/>
  <c r="AN65" i="5"/>
  <c r="Z65" i="5"/>
  <c r="AP65" i="5"/>
  <c r="AL65" i="5"/>
  <c r="AH65" i="5"/>
  <c r="AD65" i="5"/>
  <c r="F65" i="5"/>
  <c r="J65" i="5"/>
  <c r="N65" i="5"/>
  <c r="R65" i="5"/>
  <c r="V65" i="5"/>
  <c r="G65" i="5"/>
  <c r="L65" i="5"/>
  <c r="Q65" i="5"/>
  <c r="E65" i="5"/>
  <c r="K65" i="5"/>
  <c r="P65" i="5"/>
  <c r="U65" i="5"/>
  <c r="D65" i="5"/>
  <c r="I65" i="5"/>
  <c r="O65" i="5"/>
  <c r="T65" i="5"/>
  <c r="C65" i="5"/>
  <c r="H65" i="5"/>
  <c r="M65" i="5"/>
  <c r="S65" i="5"/>
  <c r="AR64" i="5"/>
  <c r="BC64" i="5" s="1"/>
  <c r="A60" i="4"/>
  <c r="B66" i="5" s="1"/>
  <c r="B59" i="4"/>
  <c r="K56" i="4" l="1"/>
  <c r="L55" i="4"/>
  <c r="M55" i="4"/>
  <c r="H55" i="4"/>
  <c r="J54" i="4"/>
  <c r="I54" i="4"/>
  <c r="Z66" i="5"/>
  <c r="AD66" i="5"/>
  <c r="AH66" i="5"/>
  <c r="AL66" i="5"/>
  <c r="AP66" i="5"/>
  <c r="X66" i="5"/>
  <c r="AB66" i="5"/>
  <c r="AF66" i="5"/>
  <c r="AJ66" i="5"/>
  <c r="AN66" i="5"/>
  <c r="W66" i="5"/>
  <c r="AA66" i="5"/>
  <c r="AE66" i="5"/>
  <c r="AI66" i="5"/>
  <c r="AM66" i="5"/>
  <c r="AQ66" i="5"/>
  <c r="AK66" i="5"/>
  <c r="AC66" i="5"/>
  <c r="Y66" i="5"/>
  <c r="AO66" i="5"/>
  <c r="AG66" i="5"/>
  <c r="D66" i="5"/>
  <c r="H66" i="5"/>
  <c r="L66" i="5"/>
  <c r="P66" i="5"/>
  <c r="T66" i="5"/>
  <c r="G66" i="5"/>
  <c r="M66" i="5"/>
  <c r="R66" i="5"/>
  <c r="F66" i="5"/>
  <c r="K66" i="5"/>
  <c r="Q66" i="5"/>
  <c r="V66" i="5"/>
  <c r="E66" i="5"/>
  <c r="J66" i="5"/>
  <c r="O66" i="5"/>
  <c r="U66" i="5"/>
  <c r="C66" i="5"/>
  <c r="I66" i="5"/>
  <c r="N66" i="5"/>
  <c r="S66" i="5"/>
  <c r="AR65" i="5"/>
  <c r="BC65" i="5" s="1"/>
  <c r="A61" i="4"/>
  <c r="B67" i="5" s="1"/>
  <c r="B60" i="4"/>
  <c r="K57" i="4" l="1"/>
  <c r="M56" i="4"/>
  <c r="L56" i="4"/>
  <c r="H56" i="4"/>
  <c r="I55" i="4"/>
  <c r="J55" i="4"/>
  <c r="Y67" i="5"/>
  <c r="AC67" i="5"/>
  <c r="AG67" i="5"/>
  <c r="AK67" i="5"/>
  <c r="AO67" i="5"/>
  <c r="W67" i="5"/>
  <c r="AA67" i="5"/>
  <c r="AE67" i="5"/>
  <c r="AI67" i="5"/>
  <c r="AM67" i="5"/>
  <c r="AQ67" i="5"/>
  <c r="Z67" i="5"/>
  <c r="AD67" i="5"/>
  <c r="AH67" i="5"/>
  <c r="AL67" i="5"/>
  <c r="AP67" i="5"/>
  <c r="AF67" i="5"/>
  <c r="AB67" i="5"/>
  <c r="X67" i="5"/>
  <c r="AN67" i="5"/>
  <c r="AJ67" i="5"/>
  <c r="F67" i="5"/>
  <c r="J67" i="5"/>
  <c r="N67" i="5"/>
  <c r="R67" i="5"/>
  <c r="V67" i="5"/>
  <c r="C67" i="5"/>
  <c r="H67" i="5"/>
  <c r="M67" i="5"/>
  <c r="S67" i="5"/>
  <c r="G67" i="5"/>
  <c r="L67" i="5"/>
  <c r="Q67" i="5"/>
  <c r="E67" i="5"/>
  <c r="K67" i="5"/>
  <c r="P67" i="5"/>
  <c r="U67" i="5"/>
  <c r="D67" i="5"/>
  <c r="I67" i="5"/>
  <c r="O67" i="5"/>
  <c r="T67" i="5"/>
  <c r="AR66" i="5"/>
  <c r="BC66" i="5" s="1"/>
  <c r="A62" i="4"/>
  <c r="B68" i="5" s="1"/>
  <c r="B61" i="4"/>
  <c r="K58" i="4" l="1"/>
  <c r="L57" i="4"/>
  <c r="M57" i="4"/>
  <c r="H57" i="4"/>
  <c r="J56" i="4"/>
  <c r="I56" i="4"/>
  <c r="X68" i="5"/>
  <c r="AB68" i="5"/>
  <c r="AF68" i="5"/>
  <c r="AJ68" i="5"/>
  <c r="AN68" i="5"/>
  <c r="Z68" i="5"/>
  <c r="AD68" i="5"/>
  <c r="AH68" i="5"/>
  <c r="AL68" i="5"/>
  <c r="AP68" i="5"/>
  <c r="Y68" i="5"/>
  <c r="AC68" i="5"/>
  <c r="AG68" i="5"/>
  <c r="AK68" i="5"/>
  <c r="AO68" i="5"/>
  <c r="AA68" i="5"/>
  <c r="AQ68" i="5"/>
  <c r="AM68" i="5"/>
  <c r="AI68" i="5"/>
  <c r="AE68" i="5"/>
  <c r="W68" i="5"/>
  <c r="D68" i="5"/>
  <c r="C68" i="5"/>
  <c r="H68" i="5"/>
  <c r="L68" i="5"/>
  <c r="P68" i="5"/>
  <c r="T68" i="5"/>
  <c r="G68" i="5"/>
  <c r="K68" i="5"/>
  <c r="O68" i="5"/>
  <c r="S68" i="5"/>
  <c r="F68" i="5"/>
  <c r="J68" i="5"/>
  <c r="N68" i="5"/>
  <c r="R68" i="5"/>
  <c r="V68" i="5"/>
  <c r="E68" i="5"/>
  <c r="I68" i="5"/>
  <c r="M68" i="5"/>
  <c r="Q68" i="5"/>
  <c r="U68" i="5"/>
  <c r="AR67" i="5"/>
  <c r="BC67" i="5" s="1"/>
  <c r="A63" i="4"/>
  <c r="B69" i="5" s="1"/>
  <c r="B62" i="4"/>
  <c r="K59" i="4" l="1"/>
  <c r="M58" i="4"/>
  <c r="L58" i="4"/>
  <c r="H58" i="4"/>
  <c r="I57" i="4"/>
  <c r="J57" i="4"/>
  <c r="W69" i="5"/>
  <c r="AA69" i="5"/>
  <c r="AE69" i="5"/>
  <c r="AI69" i="5"/>
  <c r="AM69" i="5"/>
  <c r="AQ69" i="5"/>
  <c r="Y69" i="5"/>
  <c r="AC69" i="5"/>
  <c r="AG69" i="5"/>
  <c r="AK69" i="5"/>
  <c r="AO69" i="5"/>
  <c r="X69" i="5"/>
  <c r="AB69" i="5"/>
  <c r="AF69" i="5"/>
  <c r="AJ69" i="5"/>
  <c r="AN69" i="5"/>
  <c r="AL69" i="5"/>
  <c r="AD69" i="5"/>
  <c r="Z69" i="5"/>
  <c r="AP69" i="5"/>
  <c r="AH69" i="5"/>
  <c r="F69" i="5"/>
  <c r="J69" i="5"/>
  <c r="N69" i="5"/>
  <c r="R69" i="5"/>
  <c r="V69" i="5"/>
  <c r="E69" i="5"/>
  <c r="I69" i="5"/>
  <c r="M69" i="5"/>
  <c r="Q69" i="5"/>
  <c r="U69" i="5"/>
  <c r="D69" i="5"/>
  <c r="H69" i="5"/>
  <c r="L69" i="5"/>
  <c r="P69" i="5"/>
  <c r="T69" i="5"/>
  <c r="C69" i="5"/>
  <c r="G69" i="5"/>
  <c r="K69" i="5"/>
  <c r="O69" i="5"/>
  <c r="S69" i="5"/>
  <c r="AR68" i="5"/>
  <c r="BC68" i="5" s="1"/>
  <c r="A64" i="4"/>
  <c r="B70" i="5" s="1"/>
  <c r="B63" i="4"/>
  <c r="K60" i="4" l="1"/>
  <c r="L59" i="4"/>
  <c r="M59" i="4"/>
  <c r="H59" i="4"/>
  <c r="J58" i="4"/>
  <c r="I58" i="4"/>
  <c r="Z70" i="5"/>
  <c r="AD70" i="5"/>
  <c r="AH70" i="5"/>
  <c r="AL70" i="5"/>
  <c r="AP70" i="5"/>
  <c r="X70" i="5"/>
  <c r="AB70" i="5"/>
  <c r="AF70" i="5"/>
  <c r="AJ70" i="5"/>
  <c r="AN70" i="5"/>
  <c r="W70" i="5"/>
  <c r="AA70" i="5"/>
  <c r="AE70" i="5"/>
  <c r="AI70" i="5"/>
  <c r="AM70" i="5"/>
  <c r="AQ70" i="5"/>
  <c r="AG70" i="5"/>
  <c r="AC70" i="5"/>
  <c r="Y70" i="5"/>
  <c r="AO70" i="5"/>
  <c r="AK70" i="5"/>
  <c r="D70" i="5"/>
  <c r="H70" i="5"/>
  <c r="L70" i="5"/>
  <c r="P70" i="5"/>
  <c r="T70" i="5"/>
  <c r="C70" i="5"/>
  <c r="G70" i="5"/>
  <c r="K70" i="5"/>
  <c r="O70" i="5"/>
  <c r="S70" i="5"/>
  <c r="F70" i="5"/>
  <c r="J70" i="5"/>
  <c r="N70" i="5"/>
  <c r="R70" i="5"/>
  <c r="V70" i="5"/>
  <c r="E70" i="5"/>
  <c r="I70" i="5"/>
  <c r="M70" i="5"/>
  <c r="Q70" i="5"/>
  <c r="U70" i="5"/>
  <c r="AR69" i="5"/>
  <c r="BC69" i="5" s="1"/>
  <c r="B64" i="4"/>
  <c r="A65" i="4"/>
  <c r="B71" i="5" s="1"/>
  <c r="K61" i="4" l="1"/>
  <c r="L60" i="4"/>
  <c r="M60" i="4"/>
  <c r="H60" i="4"/>
  <c r="I59" i="4"/>
  <c r="J59" i="4"/>
  <c r="Y71" i="5"/>
  <c r="AC71" i="5"/>
  <c r="AG71" i="5"/>
  <c r="AK71" i="5"/>
  <c r="AO71" i="5"/>
  <c r="W71" i="5"/>
  <c r="AA71" i="5"/>
  <c r="AE71" i="5"/>
  <c r="AI71" i="5"/>
  <c r="AM71" i="5"/>
  <c r="AQ71" i="5"/>
  <c r="Z71" i="5"/>
  <c r="AD71" i="5"/>
  <c r="AH71" i="5"/>
  <c r="AL71" i="5"/>
  <c r="AP71" i="5"/>
  <c r="AB71" i="5"/>
  <c r="AN71" i="5"/>
  <c r="AJ71" i="5"/>
  <c r="AF71" i="5"/>
  <c r="X71" i="5"/>
  <c r="F71" i="5"/>
  <c r="J71" i="5"/>
  <c r="N71" i="5"/>
  <c r="R71" i="5"/>
  <c r="V71" i="5"/>
  <c r="E71" i="5"/>
  <c r="I71" i="5"/>
  <c r="M71" i="5"/>
  <c r="Q71" i="5"/>
  <c r="U71" i="5"/>
  <c r="D71" i="5"/>
  <c r="H71" i="5"/>
  <c r="L71" i="5"/>
  <c r="P71" i="5"/>
  <c r="T71" i="5"/>
  <c r="C71" i="5"/>
  <c r="G71" i="5"/>
  <c r="K71" i="5"/>
  <c r="O71" i="5"/>
  <c r="S71" i="5"/>
  <c r="AR70" i="5"/>
  <c r="BC70" i="5" s="1"/>
  <c r="A66" i="4"/>
  <c r="B72" i="5" s="1"/>
  <c r="B65" i="4"/>
  <c r="K62" i="4" l="1"/>
  <c r="M61" i="4"/>
  <c r="L61" i="4"/>
  <c r="H61" i="4"/>
  <c r="J60" i="4"/>
  <c r="I60" i="4"/>
  <c r="X72" i="5"/>
  <c r="AB72" i="5"/>
  <c r="AF72" i="5"/>
  <c r="AJ72" i="5"/>
  <c r="AN72" i="5"/>
  <c r="Z72" i="5"/>
  <c r="AD72" i="5"/>
  <c r="AH72" i="5"/>
  <c r="AL72" i="5"/>
  <c r="AP72" i="5"/>
  <c r="Y72" i="5"/>
  <c r="AC72" i="5"/>
  <c r="AG72" i="5"/>
  <c r="AK72" i="5"/>
  <c r="AO72" i="5"/>
  <c r="W72" i="5"/>
  <c r="AM72" i="5"/>
  <c r="AE72" i="5"/>
  <c r="AA72" i="5"/>
  <c r="AQ72" i="5"/>
  <c r="AI72" i="5"/>
  <c r="D72" i="5"/>
  <c r="H72" i="5"/>
  <c r="L72" i="5"/>
  <c r="P72" i="5"/>
  <c r="T72" i="5"/>
  <c r="C72" i="5"/>
  <c r="G72" i="5"/>
  <c r="K72" i="5"/>
  <c r="O72" i="5"/>
  <c r="S72" i="5"/>
  <c r="F72" i="5"/>
  <c r="J72" i="5"/>
  <c r="N72" i="5"/>
  <c r="R72" i="5"/>
  <c r="V72" i="5"/>
  <c r="E72" i="5"/>
  <c r="I72" i="5"/>
  <c r="M72" i="5"/>
  <c r="Q72" i="5"/>
  <c r="U72" i="5"/>
  <c r="AR71" i="5"/>
  <c r="BC71" i="5" s="1"/>
  <c r="A67" i="4"/>
  <c r="B73" i="5" s="1"/>
  <c r="B66" i="4"/>
  <c r="K63" i="4" l="1"/>
  <c r="L62" i="4"/>
  <c r="M62" i="4"/>
  <c r="H62" i="4"/>
  <c r="I61" i="4"/>
  <c r="J61" i="4"/>
  <c r="W73" i="5"/>
  <c r="AA73" i="5"/>
  <c r="AE73" i="5"/>
  <c r="AI73" i="5"/>
  <c r="AM73" i="5"/>
  <c r="AQ73" i="5"/>
  <c r="Y73" i="5"/>
  <c r="AC73" i="5"/>
  <c r="AG73" i="5"/>
  <c r="AK73" i="5"/>
  <c r="AO73" i="5"/>
  <c r="X73" i="5"/>
  <c r="AB73" i="5"/>
  <c r="AF73" i="5"/>
  <c r="AJ73" i="5"/>
  <c r="AN73" i="5"/>
  <c r="AH73" i="5"/>
  <c r="AD73" i="5"/>
  <c r="Z73" i="5"/>
  <c r="AP73" i="5"/>
  <c r="AL73" i="5"/>
  <c r="F73" i="5"/>
  <c r="J73" i="5"/>
  <c r="N73" i="5"/>
  <c r="R73" i="5"/>
  <c r="V73" i="5"/>
  <c r="E73" i="5"/>
  <c r="I73" i="5"/>
  <c r="M73" i="5"/>
  <c r="Q73" i="5"/>
  <c r="D73" i="5"/>
  <c r="H73" i="5"/>
  <c r="L73" i="5"/>
  <c r="P73" i="5"/>
  <c r="T73" i="5"/>
  <c r="C73" i="5"/>
  <c r="G73" i="5"/>
  <c r="K73" i="5"/>
  <c r="O73" i="5"/>
  <c r="S73" i="5"/>
  <c r="U73" i="5"/>
  <c r="AR72" i="5"/>
  <c r="BC72" i="5" s="1"/>
  <c r="A68" i="4"/>
  <c r="B74" i="5" s="1"/>
  <c r="B67" i="4"/>
  <c r="K64" i="4" l="1"/>
  <c r="M63" i="4"/>
  <c r="L63" i="4"/>
  <c r="H63" i="4"/>
  <c r="J62" i="4"/>
  <c r="I62" i="4"/>
  <c r="Z74" i="5"/>
  <c r="AD74" i="5"/>
  <c r="AH74" i="5"/>
  <c r="AL74" i="5"/>
  <c r="AP74" i="5"/>
  <c r="X74" i="5"/>
  <c r="AB74" i="5"/>
  <c r="AF74" i="5"/>
  <c r="AJ74" i="5"/>
  <c r="AN74" i="5"/>
  <c r="W74" i="5"/>
  <c r="AA74" i="5"/>
  <c r="AE74" i="5"/>
  <c r="AI74" i="5"/>
  <c r="AM74" i="5"/>
  <c r="AQ74" i="5"/>
  <c r="AC74" i="5"/>
  <c r="AO74" i="5"/>
  <c r="AK74" i="5"/>
  <c r="AG74" i="5"/>
  <c r="Y74" i="5"/>
  <c r="D74" i="5"/>
  <c r="H74" i="5"/>
  <c r="L74" i="5"/>
  <c r="P74" i="5"/>
  <c r="T74" i="5"/>
  <c r="F74" i="5"/>
  <c r="J74" i="5"/>
  <c r="N74" i="5"/>
  <c r="R74" i="5"/>
  <c r="V74" i="5"/>
  <c r="I74" i="5"/>
  <c r="Q74" i="5"/>
  <c r="G74" i="5"/>
  <c r="O74" i="5"/>
  <c r="E74" i="5"/>
  <c r="M74" i="5"/>
  <c r="U74" i="5"/>
  <c r="C74" i="5"/>
  <c r="K74" i="5"/>
  <c r="S74" i="5"/>
  <c r="AR73" i="5"/>
  <c r="BC73" i="5" s="1"/>
  <c r="A69" i="4"/>
  <c r="B75" i="5" s="1"/>
  <c r="B68" i="4"/>
  <c r="K65" i="4" l="1"/>
  <c r="L64" i="4"/>
  <c r="M64" i="4"/>
  <c r="H64" i="4"/>
  <c r="I63" i="4"/>
  <c r="J63" i="4"/>
  <c r="Y75" i="5"/>
  <c r="AC75" i="5"/>
  <c r="AG75" i="5"/>
  <c r="AK75" i="5"/>
  <c r="AO75" i="5"/>
  <c r="W75" i="5"/>
  <c r="AA75" i="5"/>
  <c r="AE75" i="5"/>
  <c r="AI75" i="5"/>
  <c r="AM75" i="5"/>
  <c r="AQ75" i="5"/>
  <c r="Z75" i="5"/>
  <c r="AD75" i="5"/>
  <c r="AH75" i="5"/>
  <c r="AL75" i="5"/>
  <c r="AP75" i="5"/>
  <c r="X75" i="5"/>
  <c r="AN75" i="5"/>
  <c r="AF75" i="5"/>
  <c r="AB75" i="5"/>
  <c r="AJ75" i="5"/>
  <c r="F75" i="5"/>
  <c r="J75" i="5"/>
  <c r="N75" i="5"/>
  <c r="R75" i="5"/>
  <c r="V75" i="5"/>
  <c r="D75" i="5"/>
  <c r="H75" i="5"/>
  <c r="L75" i="5"/>
  <c r="P75" i="5"/>
  <c r="T75" i="5"/>
  <c r="G75" i="5"/>
  <c r="O75" i="5"/>
  <c r="E75" i="5"/>
  <c r="M75" i="5"/>
  <c r="U75" i="5"/>
  <c r="C75" i="5"/>
  <c r="K75" i="5"/>
  <c r="S75" i="5"/>
  <c r="I75" i="5"/>
  <c r="Q75" i="5"/>
  <c r="AR74" i="5"/>
  <c r="BC74" i="5" s="1"/>
  <c r="A70" i="4"/>
  <c r="B76" i="5" s="1"/>
  <c r="B69" i="4"/>
  <c r="K66" i="4" l="1"/>
  <c r="L65" i="4"/>
  <c r="M65" i="4"/>
  <c r="H65" i="4"/>
  <c r="J64" i="4"/>
  <c r="I64" i="4"/>
  <c r="X76" i="5"/>
  <c r="AB76" i="5"/>
  <c r="AF76" i="5"/>
  <c r="AJ76" i="5"/>
  <c r="AN76" i="5"/>
  <c r="Z76" i="5"/>
  <c r="AD76" i="5"/>
  <c r="AH76" i="5"/>
  <c r="AL76" i="5"/>
  <c r="AP76" i="5"/>
  <c r="Y76" i="5"/>
  <c r="AC76" i="5"/>
  <c r="AG76" i="5"/>
  <c r="AK76" i="5"/>
  <c r="AO76" i="5"/>
  <c r="AI76" i="5"/>
  <c r="AE76" i="5"/>
  <c r="AA76" i="5"/>
  <c r="AQ76" i="5"/>
  <c r="W76" i="5"/>
  <c r="AM76" i="5"/>
  <c r="D76" i="5"/>
  <c r="H76" i="5"/>
  <c r="L76" i="5"/>
  <c r="P76" i="5"/>
  <c r="T76" i="5"/>
  <c r="F76" i="5"/>
  <c r="J76" i="5"/>
  <c r="N76" i="5"/>
  <c r="R76" i="5"/>
  <c r="V76" i="5"/>
  <c r="E76" i="5"/>
  <c r="M76" i="5"/>
  <c r="U76" i="5"/>
  <c r="C76" i="5"/>
  <c r="K76" i="5"/>
  <c r="S76" i="5"/>
  <c r="I76" i="5"/>
  <c r="Q76" i="5"/>
  <c r="G76" i="5"/>
  <c r="O76" i="5"/>
  <c r="AR75" i="5"/>
  <c r="BC75" i="5" s="1"/>
  <c r="A71" i="4"/>
  <c r="B77" i="5" s="1"/>
  <c r="B70" i="4"/>
  <c r="K67" i="4" l="1"/>
  <c r="M66" i="4"/>
  <c r="L66" i="4"/>
  <c r="H66" i="4"/>
  <c r="I65" i="4"/>
  <c r="J65" i="4"/>
  <c r="W77" i="5"/>
  <c r="AA77" i="5"/>
  <c r="AE77" i="5"/>
  <c r="AI77" i="5"/>
  <c r="AM77" i="5"/>
  <c r="AQ77" i="5"/>
  <c r="Y77" i="5"/>
  <c r="AC77" i="5"/>
  <c r="AG77" i="5"/>
  <c r="AK77" i="5"/>
  <c r="AO77" i="5"/>
  <c r="X77" i="5"/>
  <c r="AB77" i="5"/>
  <c r="AF77" i="5"/>
  <c r="AJ77" i="5"/>
  <c r="AN77" i="5"/>
  <c r="AD77" i="5"/>
  <c r="AP77" i="5"/>
  <c r="AL77" i="5"/>
  <c r="AH77" i="5"/>
  <c r="Z77" i="5"/>
  <c r="F77" i="5"/>
  <c r="J77" i="5"/>
  <c r="N77" i="5"/>
  <c r="R77" i="5"/>
  <c r="V77" i="5"/>
  <c r="D77" i="5"/>
  <c r="H77" i="5"/>
  <c r="L77" i="5"/>
  <c r="P77" i="5"/>
  <c r="T77" i="5"/>
  <c r="C77" i="5"/>
  <c r="K77" i="5"/>
  <c r="S77" i="5"/>
  <c r="I77" i="5"/>
  <c r="Q77" i="5"/>
  <c r="G77" i="5"/>
  <c r="O77" i="5"/>
  <c r="E77" i="5"/>
  <c r="M77" i="5"/>
  <c r="U77" i="5"/>
  <c r="AR76" i="5"/>
  <c r="BC76" i="5" s="1"/>
  <c r="A72" i="4"/>
  <c r="B78" i="5" s="1"/>
  <c r="B71" i="4"/>
  <c r="K68" i="4" l="1"/>
  <c r="L67" i="4"/>
  <c r="M67" i="4"/>
  <c r="H67" i="4"/>
  <c r="J66" i="4"/>
  <c r="I66" i="4"/>
  <c r="Z78" i="5"/>
  <c r="AD78" i="5"/>
  <c r="AH78" i="5"/>
  <c r="AL78" i="5"/>
  <c r="AP78" i="5"/>
  <c r="X78" i="5"/>
  <c r="AB78" i="5"/>
  <c r="AF78" i="5"/>
  <c r="AJ78" i="5"/>
  <c r="AN78" i="5"/>
  <c r="W78" i="5"/>
  <c r="AA78" i="5"/>
  <c r="AE78" i="5"/>
  <c r="AI78" i="5"/>
  <c r="AM78" i="5"/>
  <c r="AQ78" i="5"/>
  <c r="Y78" i="5"/>
  <c r="AO78" i="5"/>
  <c r="AG78" i="5"/>
  <c r="AC78" i="5"/>
  <c r="AK78" i="5"/>
  <c r="D78" i="5"/>
  <c r="H78" i="5"/>
  <c r="L78" i="5"/>
  <c r="P78" i="5"/>
  <c r="T78" i="5"/>
  <c r="F78" i="5"/>
  <c r="J78" i="5"/>
  <c r="N78" i="5"/>
  <c r="R78" i="5"/>
  <c r="V78" i="5"/>
  <c r="I78" i="5"/>
  <c r="Q78" i="5"/>
  <c r="G78" i="5"/>
  <c r="O78" i="5"/>
  <c r="E78" i="5"/>
  <c r="M78" i="5"/>
  <c r="U78" i="5"/>
  <c r="C78" i="5"/>
  <c r="K78" i="5"/>
  <c r="S78" i="5"/>
  <c r="AR77" i="5"/>
  <c r="BC77" i="5" s="1"/>
  <c r="A73" i="4"/>
  <c r="B79" i="5" s="1"/>
  <c r="B72" i="4"/>
  <c r="K69" i="4" l="1"/>
  <c r="M68" i="4"/>
  <c r="L68" i="4"/>
  <c r="H68" i="4"/>
  <c r="I67" i="4"/>
  <c r="J67" i="4"/>
  <c r="Y79" i="5"/>
  <c r="AC79" i="5"/>
  <c r="AG79" i="5"/>
  <c r="AK79" i="5"/>
  <c r="AO79" i="5"/>
  <c r="W79" i="5"/>
  <c r="AA79" i="5"/>
  <c r="AE79" i="5"/>
  <c r="AI79" i="5"/>
  <c r="AM79" i="5"/>
  <c r="AQ79" i="5"/>
  <c r="Z79" i="5"/>
  <c r="AD79" i="5"/>
  <c r="AH79" i="5"/>
  <c r="AL79" i="5"/>
  <c r="AP79" i="5"/>
  <c r="AJ79" i="5"/>
  <c r="AF79" i="5"/>
  <c r="AB79" i="5"/>
  <c r="X79" i="5"/>
  <c r="AN79" i="5"/>
  <c r="F79" i="5"/>
  <c r="J79" i="5"/>
  <c r="N79" i="5"/>
  <c r="R79" i="5"/>
  <c r="V79" i="5"/>
  <c r="D79" i="5"/>
  <c r="H79" i="5"/>
  <c r="L79" i="5"/>
  <c r="P79" i="5"/>
  <c r="T79" i="5"/>
  <c r="G79" i="5"/>
  <c r="O79" i="5"/>
  <c r="E79" i="5"/>
  <c r="M79" i="5"/>
  <c r="U79" i="5"/>
  <c r="C79" i="5"/>
  <c r="K79" i="5"/>
  <c r="S79" i="5"/>
  <c r="I79" i="5"/>
  <c r="Q79" i="5"/>
  <c r="AR78" i="5"/>
  <c r="BC78" i="5" s="1"/>
  <c r="A74" i="4"/>
  <c r="B80" i="5" s="1"/>
  <c r="B73" i="4"/>
  <c r="K70" i="4" l="1"/>
  <c r="L69" i="4"/>
  <c r="M69" i="4"/>
  <c r="H69" i="4"/>
  <c r="J68" i="4"/>
  <c r="I68" i="4"/>
  <c r="X80" i="5"/>
  <c r="AB80" i="5"/>
  <c r="AF80" i="5"/>
  <c r="AJ80" i="5"/>
  <c r="AN80" i="5"/>
  <c r="Z80" i="5"/>
  <c r="AD80" i="5"/>
  <c r="AH80" i="5"/>
  <c r="AL80" i="5"/>
  <c r="AP80" i="5"/>
  <c r="Y80" i="5"/>
  <c r="AC80" i="5"/>
  <c r="AG80" i="5"/>
  <c r="AK80" i="5"/>
  <c r="AO80" i="5"/>
  <c r="AE80" i="5"/>
  <c r="AQ80" i="5"/>
  <c r="W80" i="5"/>
  <c r="AM80" i="5"/>
  <c r="AI80" i="5"/>
  <c r="AA80" i="5"/>
  <c r="D80" i="5"/>
  <c r="H80" i="5"/>
  <c r="L80" i="5"/>
  <c r="P80" i="5"/>
  <c r="T80" i="5"/>
  <c r="F80" i="5"/>
  <c r="J80" i="5"/>
  <c r="N80" i="5"/>
  <c r="R80" i="5"/>
  <c r="V80" i="5"/>
  <c r="E80" i="5"/>
  <c r="U80" i="5"/>
  <c r="C80" i="5"/>
  <c r="K80" i="5"/>
  <c r="S80" i="5"/>
  <c r="I80" i="5"/>
  <c r="Q80" i="5"/>
  <c r="G80" i="5"/>
  <c r="O80" i="5"/>
  <c r="M80" i="5"/>
  <c r="AR79" i="5"/>
  <c r="BC79" i="5" s="1"/>
  <c r="A75" i="4"/>
  <c r="B81" i="5" s="1"/>
  <c r="B74" i="4"/>
  <c r="K71" i="4" l="1"/>
  <c r="M70" i="4"/>
  <c r="L70" i="4"/>
  <c r="H70" i="4"/>
  <c r="I69" i="4"/>
  <c r="J69" i="4"/>
  <c r="W81" i="5"/>
  <c r="AA81" i="5"/>
  <c r="AE81" i="5"/>
  <c r="AI81" i="5"/>
  <c r="AM81" i="5"/>
  <c r="AQ81" i="5"/>
  <c r="Y81" i="5"/>
  <c r="AC81" i="5"/>
  <c r="AG81" i="5"/>
  <c r="AK81" i="5"/>
  <c r="AO81" i="5"/>
  <c r="X81" i="5"/>
  <c r="AB81" i="5"/>
  <c r="AF81" i="5"/>
  <c r="AJ81" i="5"/>
  <c r="AN81" i="5"/>
  <c r="Z81" i="5"/>
  <c r="AP81" i="5"/>
  <c r="AH81" i="5"/>
  <c r="AD81" i="5"/>
  <c r="AL81" i="5"/>
  <c r="F81" i="5"/>
  <c r="J81" i="5"/>
  <c r="N81" i="5"/>
  <c r="R81" i="5"/>
  <c r="V81" i="5"/>
  <c r="D81" i="5"/>
  <c r="H81" i="5"/>
  <c r="L81" i="5"/>
  <c r="P81" i="5"/>
  <c r="T81" i="5"/>
  <c r="C81" i="5"/>
  <c r="K81" i="5"/>
  <c r="I81" i="5"/>
  <c r="Q81" i="5"/>
  <c r="G81" i="5"/>
  <c r="O81" i="5"/>
  <c r="E81" i="5"/>
  <c r="M81" i="5"/>
  <c r="U81" i="5"/>
  <c r="S81" i="5"/>
  <c r="AR80" i="5"/>
  <c r="BC80" i="5" s="1"/>
  <c r="A76" i="4"/>
  <c r="B82" i="5" s="1"/>
  <c r="B75" i="4"/>
  <c r="K72" i="4" l="1"/>
  <c r="L71" i="4"/>
  <c r="M71" i="4"/>
  <c r="H71" i="4"/>
  <c r="J70" i="4"/>
  <c r="I70" i="4"/>
  <c r="Z82" i="5"/>
  <c r="AD82" i="5"/>
  <c r="AH82" i="5"/>
  <c r="AL82" i="5"/>
  <c r="AP82" i="5"/>
  <c r="X82" i="5"/>
  <c r="AB82" i="5"/>
  <c r="AF82" i="5"/>
  <c r="AJ82" i="5"/>
  <c r="AN82" i="5"/>
  <c r="W82" i="5"/>
  <c r="AA82" i="5"/>
  <c r="AE82" i="5"/>
  <c r="AI82" i="5"/>
  <c r="AM82" i="5"/>
  <c r="AQ82" i="5"/>
  <c r="AK82" i="5"/>
  <c r="AG82" i="5"/>
  <c r="AC82" i="5"/>
  <c r="Y82" i="5"/>
  <c r="AO82" i="5"/>
  <c r="D82" i="5"/>
  <c r="H82" i="5"/>
  <c r="L82" i="5"/>
  <c r="P82" i="5"/>
  <c r="T82" i="5"/>
  <c r="F82" i="5"/>
  <c r="J82" i="5"/>
  <c r="N82" i="5"/>
  <c r="R82" i="5"/>
  <c r="V82" i="5"/>
  <c r="Q82" i="5"/>
  <c r="G82" i="5"/>
  <c r="O82" i="5"/>
  <c r="E82" i="5"/>
  <c r="M82" i="5"/>
  <c r="U82" i="5"/>
  <c r="C82" i="5"/>
  <c r="K82" i="5"/>
  <c r="S82" i="5"/>
  <c r="I82" i="5"/>
  <c r="AR81" i="5"/>
  <c r="BC81" i="5" s="1"/>
  <c r="A77" i="4"/>
  <c r="B83" i="5" s="1"/>
  <c r="B76" i="4"/>
  <c r="K73" i="4" l="1"/>
  <c r="M72" i="4"/>
  <c r="L72" i="4"/>
  <c r="H72" i="4"/>
  <c r="I71" i="4"/>
  <c r="J71" i="4"/>
  <c r="Y83" i="5"/>
  <c r="AC83" i="5"/>
  <c r="AG83" i="5"/>
  <c r="AK83" i="5"/>
  <c r="AO83" i="5"/>
  <c r="W83" i="5"/>
  <c r="AA83" i="5"/>
  <c r="AE83" i="5"/>
  <c r="AI83" i="5"/>
  <c r="AM83" i="5"/>
  <c r="AQ83" i="5"/>
  <c r="Z83" i="5"/>
  <c r="AD83" i="5"/>
  <c r="AH83" i="5"/>
  <c r="AL83" i="5"/>
  <c r="AP83" i="5"/>
  <c r="AF83" i="5"/>
  <c r="X83" i="5"/>
  <c r="AN83" i="5"/>
  <c r="AJ83" i="5"/>
  <c r="AB83" i="5"/>
  <c r="F83" i="5"/>
  <c r="J83" i="5"/>
  <c r="N83" i="5"/>
  <c r="R83" i="5"/>
  <c r="V83" i="5"/>
  <c r="D83" i="5"/>
  <c r="H83" i="5"/>
  <c r="L83" i="5"/>
  <c r="P83" i="5"/>
  <c r="T83" i="5"/>
  <c r="E83" i="5"/>
  <c r="M83" i="5"/>
  <c r="U83" i="5"/>
  <c r="C83" i="5"/>
  <c r="K83" i="5"/>
  <c r="S83" i="5"/>
  <c r="I83" i="5"/>
  <c r="Q83" i="5"/>
  <c r="G83" i="5"/>
  <c r="O83" i="5"/>
  <c r="AR82" i="5"/>
  <c r="BC82" i="5" s="1"/>
  <c r="A78" i="4"/>
  <c r="B84" i="5" s="1"/>
  <c r="B77" i="4"/>
  <c r="K74" i="4" l="1"/>
  <c r="L73" i="4"/>
  <c r="M73" i="4"/>
  <c r="H73" i="4"/>
  <c r="J72" i="4"/>
  <c r="I72" i="4"/>
  <c r="X84" i="5"/>
  <c r="AB84" i="5"/>
  <c r="AF84" i="5"/>
  <c r="AJ84" i="5"/>
  <c r="AN84" i="5"/>
  <c r="Z84" i="5"/>
  <c r="AD84" i="5"/>
  <c r="AH84" i="5"/>
  <c r="AL84" i="5"/>
  <c r="AP84" i="5"/>
  <c r="Y84" i="5"/>
  <c r="AC84" i="5"/>
  <c r="AG84" i="5"/>
  <c r="AK84" i="5"/>
  <c r="AO84" i="5"/>
  <c r="AA84" i="5"/>
  <c r="AQ84" i="5"/>
  <c r="W84" i="5"/>
  <c r="AI84" i="5"/>
  <c r="AE84" i="5"/>
  <c r="AM84" i="5"/>
  <c r="D84" i="5"/>
  <c r="H84" i="5"/>
  <c r="L84" i="5"/>
  <c r="P84" i="5"/>
  <c r="T84" i="5"/>
  <c r="F84" i="5"/>
  <c r="J84" i="5"/>
  <c r="N84" i="5"/>
  <c r="R84" i="5"/>
  <c r="V84" i="5"/>
  <c r="C84" i="5"/>
  <c r="K84" i="5"/>
  <c r="S84" i="5"/>
  <c r="I84" i="5"/>
  <c r="Q84" i="5"/>
  <c r="G84" i="5"/>
  <c r="O84" i="5"/>
  <c r="E84" i="5"/>
  <c r="M84" i="5"/>
  <c r="U84" i="5"/>
  <c r="AR83" i="5"/>
  <c r="BC83" i="5" s="1"/>
  <c r="A79" i="4"/>
  <c r="B85" i="5" s="1"/>
  <c r="B78" i="4"/>
  <c r="K75" i="4" l="1"/>
  <c r="M74" i="4"/>
  <c r="L74" i="4"/>
  <c r="H74" i="4"/>
  <c r="I73" i="4"/>
  <c r="J73" i="4"/>
  <c r="W85" i="5"/>
  <c r="AA85" i="5"/>
  <c r="AE85" i="5"/>
  <c r="AI85" i="5"/>
  <c r="AM85" i="5"/>
  <c r="AQ85" i="5"/>
  <c r="Y85" i="5"/>
  <c r="AC85" i="5"/>
  <c r="AG85" i="5"/>
  <c r="AK85" i="5"/>
  <c r="AO85" i="5"/>
  <c r="X85" i="5"/>
  <c r="AB85" i="5"/>
  <c r="AF85" i="5"/>
  <c r="AJ85" i="5"/>
  <c r="AN85" i="5"/>
  <c r="AL85" i="5"/>
  <c r="AH85" i="5"/>
  <c r="AD85" i="5"/>
  <c r="Z85" i="5"/>
  <c r="AP85" i="5"/>
  <c r="F85" i="5"/>
  <c r="J85" i="5"/>
  <c r="N85" i="5"/>
  <c r="R85" i="5"/>
  <c r="V85" i="5"/>
  <c r="D85" i="5"/>
  <c r="H85" i="5"/>
  <c r="L85" i="5"/>
  <c r="P85" i="5"/>
  <c r="T85" i="5"/>
  <c r="C85" i="5"/>
  <c r="I85" i="5"/>
  <c r="Q85" i="5"/>
  <c r="G85" i="5"/>
  <c r="O85" i="5"/>
  <c r="E85" i="5"/>
  <c r="M85" i="5"/>
  <c r="U85" i="5"/>
  <c r="K85" i="5"/>
  <c r="S85" i="5"/>
  <c r="AR84" i="5"/>
  <c r="BC84" i="5" s="1"/>
  <c r="A80" i="4"/>
  <c r="B86" i="5" s="1"/>
  <c r="B79" i="4"/>
  <c r="K76" i="4" l="1"/>
  <c r="L75" i="4"/>
  <c r="M75" i="4"/>
  <c r="H75" i="4"/>
  <c r="J74" i="4"/>
  <c r="I74" i="4"/>
  <c r="Z86" i="5"/>
  <c r="AD86" i="5"/>
  <c r="AH86" i="5"/>
  <c r="AL86" i="5"/>
  <c r="AP86" i="5"/>
  <c r="X86" i="5"/>
  <c r="AB86" i="5"/>
  <c r="AF86" i="5"/>
  <c r="AJ86" i="5"/>
  <c r="AN86" i="5"/>
  <c r="W86" i="5"/>
  <c r="AA86" i="5"/>
  <c r="AE86" i="5"/>
  <c r="AI86" i="5"/>
  <c r="AM86" i="5"/>
  <c r="AQ86" i="5"/>
  <c r="AG86" i="5"/>
  <c r="Y86" i="5"/>
  <c r="AO86" i="5"/>
  <c r="AK86" i="5"/>
  <c r="AC86" i="5"/>
  <c r="D86" i="5"/>
  <c r="H86" i="5"/>
  <c r="L86" i="5"/>
  <c r="P86" i="5"/>
  <c r="T86" i="5"/>
  <c r="F86" i="5"/>
  <c r="J86" i="5"/>
  <c r="N86" i="5"/>
  <c r="R86" i="5"/>
  <c r="V86" i="5"/>
  <c r="Q86" i="5"/>
  <c r="G86" i="5"/>
  <c r="O86" i="5"/>
  <c r="E86" i="5"/>
  <c r="M86" i="5"/>
  <c r="U86" i="5"/>
  <c r="C86" i="5"/>
  <c r="K86" i="5"/>
  <c r="S86" i="5"/>
  <c r="I86" i="5"/>
  <c r="AR85" i="5"/>
  <c r="BC85" i="5" s="1"/>
  <c r="A81" i="4"/>
  <c r="B87" i="5" s="1"/>
  <c r="B80" i="4"/>
  <c r="K77" i="4" l="1"/>
  <c r="M76" i="4"/>
  <c r="L76" i="4"/>
  <c r="H76" i="4"/>
  <c r="I75" i="4"/>
  <c r="J75" i="4"/>
  <c r="Y87" i="5"/>
  <c r="AC87" i="5"/>
  <c r="AG87" i="5"/>
  <c r="AK87" i="5"/>
  <c r="AO87" i="5"/>
  <c r="W87" i="5"/>
  <c r="AA87" i="5"/>
  <c r="AE87" i="5"/>
  <c r="AI87" i="5"/>
  <c r="AM87" i="5"/>
  <c r="AQ87" i="5"/>
  <c r="Z87" i="5"/>
  <c r="AD87" i="5"/>
  <c r="AH87" i="5"/>
  <c r="AL87" i="5"/>
  <c r="AP87" i="5"/>
  <c r="AB87" i="5"/>
  <c r="X87" i="5"/>
  <c r="AJ87" i="5"/>
  <c r="AF87" i="5"/>
  <c r="AN87" i="5"/>
  <c r="F87" i="5"/>
  <c r="J87" i="5"/>
  <c r="N87" i="5"/>
  <c r="R87" i="5"/>
  <c r="V87" i="5"/>
  <c r="D87" i="5"/>
  <c r="H87" i="5"/>
  <c r="L87" i="5"/>
  <c r="P87" i="5"/>
  <c r="T87" i="5"/>
  <c r="E87" i="5"/>
  <c r="M87" i="5"/>
  <c r="U87" i="5"/>
  <c r="C87" i="5"/>
  <c r="K87" i="5"/>
  <c r="S87" i="5"/>
  <c r="I87" i="5"/>
  <c r="Q87" i="5"/>
  <c r="G87" i="5"/>
  <c r="O87" i="5"/>
  <c r="AR86" i="5"/>
  <c r="BC86" i="5" s="1"/>
  <c r="A82" i="4"/>
  <c r="B88" i="5" s="1"/>
  <c r="B81" i="4"/>
  <c r="K78" i="4" l="1"/>
  <c r="L77" i="4"/>
  <c r="M77" i="4"/>
  <c r="H77" i="4"/>
  <c r="J76" i="4"/>
  <c r="I76" i="4"/>
  <c r="X88" i="5"/>
  <c r="AB88" i="5"/>
  <c r="AF88" i="5"/>
  <c r="AJ88" i="5"/>
  <c r="AN88" i="5"/>
  <c r="Z88" i="5"/>
  <c r="AD88" i="5"/>
  <c r="AH88" i="5"/>
  <c r="AL88" i="5"/>
  <c r="AP88" i="5"/>
  <c r="Y88" i="5"/>
  <c r="AC88" i="5"/>
  <c r="AG88" i="5"/>
  <c r="AK88" i="5"/>
  <c r="AO88" i="5"/>
  <c r="W88" i="5"/>
  <c r="AM88" i="5"/>
  <c r="AI88" i="5"/>
  <c r="AE88" i="5"/>
  <c r="AA88" i="5"/>
  <c r="AQ88" i="5"/>
  <c r="D88" i="5"/>
  <c r="H88" i="5"/>
  <c r="L88" i="5"/>
  <c r="P88" i="5"/>
  <c r="T88" i="5"/>
  <c r="F88" i="5"/>
  <c r="J88" i="5"/>
  <c r="N88" i="5"/>
  <c r="R88" i="5"/>
  <c r="V88" i="5"/>
  <c r="C88" i="5"/>
  <c r="K88" i="5"/>
  <c r="S88" i="5"/>
  <c r="I88" i="5"/>
  <c r="Q88" i="5"/>
  <c r="G88" i="5"/>
  <c r="O88" i="5"/>
  <c r="E88" i="5"/>
  <c r="M88" i="5"/>
  <c r="U88" i="5"/>
  <c r="AR87" i="5"/>
  <c r="BC87" i="5" s="1"/>
  <c r="A83" i="4"/>
  <c r="B89" i="5" s="1"/>
  <c r="B82" i="4"/>
  <c r="K79" i="4" l="1"/>
  <c r="M78" i="4"/>
  <c r="L78" i="4"/>
  <c r="H78" i="4"/>
  <c r="I77" i="4"/>
  <c r="J77" i="4"/>
  <c r="W89" i="5"/>
  <c r="AA89" i="5"/>
  <c r="AE89" i="5"/>
  <c r="AI89" i="5"/>
  <c r="AM89" i="5"/>
  <c r="AQ89" i="5"/>
  <c r="U3" i="5" s="1"/>
  <c r="AB3" i="5" s="1"/>
  <c r="Y89" i="5"/>
  <c r="AC89" i="5"/>
  <c r="AG89" i="5"/>
  <c r="AK89" i="5"/>
  <c r="AO89" i="5"/>
  <c r="X89" i="5"/>
  <c r="AB89" i="5"/>
  <c r="AF89" i="5"/>
  <c r="AJ89" i="5"/>
  <c r="AN89" i="5"/>
  <c r="AH89" i="5"/>
  <c r="Z89" i="5"/>
  <c r="Z5" i="5" s="1"/>
  <c r="AP89" i="5"/>
  <c r="AL89" i="5"/>
  <c r="AD89" i="5"/>
  <c r="F89" i="5"/>
  <c r="J89" i="5"/>
  <c r="N89" i="5"/>
  <c r="R89" i="5"/>
  <c r="V89" i="5"/>
  <c r="D89" i="5"/>
  <c r="H89" i="5"/>
  <c r="L89" i="5"/>
  <c r="P89" i="5"/>
  <c r="T89" i="5"/>
  <c r="C89" i="5"/>
  <c r="I89" i="5"/>
  <c r="Q89" i="5"/>
  <c r="G89" i="5"/>
  <c r="O89" i="5"/>
  <c r="E89" i="5"/>
  <c r="M89" i="5"/>
  <c r="U89" i="5"/>
  <c r="K89" i="5"/>
  <c r="S89" i="5"/>
  <c r="AR88" i="5"/>
  <c r="BC88" i="5" s="1"/>
  <c r="A84" i="4"/>
  <c r="B83" i="4"/>
  <c r="K80" i="4" l="1"/>
  <c r="L79" i="4"/>
  <c r="M79" i="4"/>
  <c r="H79" i="4"/>
  <c r="J78" i="4"/>
  <c r="I78" i="4"/>
  <c r="AF92" i="5"/>
  <c r="AF5" i="5"/>
  <c r="AK92" i="5"/>
  <c r="AK5" i="5"/>
  <c r="AA5" i="5"/>
  <c r="AA92" i="5"/>
  <c r="AD92" i="5"/>
  <c r="AD5" i="5"/>
  <c r="AH92" i="5"/>
  <c r="AH5" i="5"/>
  <c r="AB5" i="5"/>
  <c r="AB92" i="5"/>
  <c r="AG5" i="5"/>
  <c r="AG92" i="5"/>
  <c r="AM5" i="5"/>
  <c r="AM92" i="5"/>
  <c r="AP92" i="5"/>
  <c r="AP5" i="5"/>
  <c r="AJ5" i="5"/>
  <c r="AJ92" i="5"/>
  <c r="AO5" i="5"/>
  <c r="AO92" i="5"/>
  <c r="AE92" i="5"/>
  <c r="AE5" i="5"/>
  <c r="AQ92" i="5"/>
  <c r="AQ5" i="5"/>
  <c r="AL5" i="5"/>
  <c r="AL92" i="5"/>
  <c r="AN92" i="5"/>
  <c r="AN5" i="5"/>
  <c r="AC5" i="5"/>
  <c r="AC92" i="5"/>
  <c r="AI92" i="5"/>
  <c r="AI5" i="5"/>
  <c r="A85" i="4"/>
  <c r="B84" i="4"/>
  <c r="K81" i="4" l="1"/>
  <c r="M80" i="4"/>
  <c r="L80" i="4"/>
  <c r="H80" i="4"/>
  <c r="I79" i="4"/>
  <c r="J79" i="4"/>
  <c r="A86" i="4"/>
  <c r="B85" i="4"/>
  <c r="K82" i="4" l="1"/>
  <c r="L81" i="4"/>
  <c r="M81" i="4"/>
  <c r="H81" i="4"/>
  <c r="J80" i="4"/>
  <c r="I80" i="4"/>
  <c r="A87" i="4"/>
  <c r="B86" i="4"/>
  <c r="K83" i="4" l="1"/>
  <c r="M82" i="4"/>
  <c r="L82" i="4"/>
  <c r="H82" i="4"/>
  <c r="I81" i="4"/>
  <c r="J81" i="4"/>
  <c r="A88" i="4"/>
  <c r="B87" i="4"/>
  <c r="K84" i="4" l="1"/>
  <c r="L83" i="4"/>
  <c r="M83" i="4"/>
  <c r="H83" i="4"/>
  <c r="J82" i="4"/>
  <c r="I82" i="4"/>
  <c r="A89" i="4"/>
  <c r="B88" i="4"/>
  <c r="K85" i="4" l="1"/>
  <c r="M84" i="4"/>
  <c r="L84" i="4"/>
  <c r="H84" i="4"/>
  <c r="I83" i="4"/>
  <c r="J83" i="4"/>
  <c r="A90" i="4"/>
  <c r="B89" i="4"/>
  <c r="K86" i="4" l="1"/>
  <c r="L85" i="4"/>
  <c r="M85" i="4"/>
  <c r="H85" i="4"/>
  <c r="J84" i="4"/>
  <c r="I84" i="4"/>
  <c r="A91" i="4"/>
  <c r="B90" i="4"/>
  <c r="K87" i="4" l="1"/>
  <c r="M86" i="4"/>
  <c r="L86" i="4"/>
  <c r="H86" i="4"/>
  <c r="I85" i="4"/>
  <c r="J85" i="4"/>
  <c r="A92" i="4"/>
  <c r="B91" i="4"/>
  <c r="K88" i="4" l="1"/>
  <c r="M87" i="4"/>
  <c r="L87" i="4"/>
  <c r="H87" i="4"/>
  <c r="J86" i="4"/>
  <c r="I86" i="4"/>
  <c r="A93" i="4"/>
  <c r="B92" i="4"/>
  <c r="K89" i="4" l="1"/>
  <c r="M88" i="4"/>
  <c r="L88" i="4"/>
  <c r="I87" i="4"/>
  <c r="J87" i="4"/>
  <c r="H88" i="4"/>
  <c r="A94" i="4"/>
  <c r="B93" i="4"/>
  <c r="K90" i="4" l="1"/>
  <c r="L89" i="4"/>
  <c r="M89" i="4"/>
  <c r="H89" i="4"/>
  <c r="J88" i="4"/>
  <c r="I88" i="4"/>
  <c r="A95" i="4"/>
  <c r="B94" i="4"/>
  <c r="K91" i="4" l="1"/>
  <c r="M90" i="4"/>
  <c r="L90" i="4"/>
  <c r="H90" i="4"/>
  <c r="I89" i="4"/>
  <c r="J89" i="4"/>
  <c r="A96" i="4"/>
  <c r="B95" i="4"/>
  <c r="K92" i="4" l="1"/>
  <c r="L91" i="4"/>
  <c r="M91" i="4"/>
  <c r="H91" i="4"/>
  <c r="J90" i="4"/>
  <c r="I90" i="4"/>
  <c r="A97" i="4"/>
  <c r="B96" i="4"/>
  <c r="K93" i="4" l="1"/>
  <c r="M92" i="4"/>
  <c r="L92" i="4"/>
  <c r="H92" i="4"/>
  <c r="I91" i="4"/>
  <c r="J91" i="4"/>
  <c r="A98" i="4"/>
  <c r="B97" i="4"/>
  <c r="K94" i="4" l="1"/>
  <c r="L93" i="4"/>
  <c r="M93" i="4"/>
  <c r="H93" i="4"/>
  <c r="J92" i="4"/>
  <c r="I92" i="4"/>
  <c r="A99" i="4"/>
  <c r="B98" i="4"/>
  <c r="K95" i="4" l="1"/>
  <c r="M94" i="4"/>
  <c r="L94" i="4"/>
  <c r="H94" i="4"/>
  <c r="I93" i="4"/>
  <c r="J93" i="4"/>
  <c r="A100" i="4"/>
  <c r="B99" i="4"/>
  <c r="K96" i="4" l="1"/>
  <c r="L95" i="4"/>
  <c r="M95" i="4"/>
  <c r="H95" i="4"/>
  <c r="J94" i="4"/>
  <c r="I94" i="4"/>
  <c r="A101" i="4"/>
  <c r="B100" i="4"/>
  <c r="K97" i="4" l="1"/>
  <c r="M96" i="4"/>
  <c r="L96" i="4"/>
  <c r="H96" i="4"/>
  <c r="I95" i="4"/>
  <c r="J95" i="4"/>
  <c r="A102" i="4"/>
  <c r="B101" i="4"/>
  <c r="K98" i="4" l="1"/>
  <c r="L97" i="4"/>
  <c r="M97" i="4"/>
  <c r="H97" i="4"/>
  <c r="J96" i="4"/>
  <c r="I96" i="4"/>
  <c r="A103" i="4"/>
  <c r="B102" i="4"/>
  <c r="K99" i="4" l="1"/>
  <c r="M98" i="4"/>
  <c r="L98" i="4"/>
  <c r="H98" i="4"/>
  <c r="I97" i="4"/>
  <c r="J97" i="4"/>
  <c r="A104" i="4"/>
  <c r="B103" i="4"/>
  <c r="K100" i="4" l="1"/>
  <c r="L99" i="4"/>
  <c r="M99" i="4"/>
  <c r="H99" i="4"/>
  <c r="J98" i="4"/>
  <c r="I98" i="4"/>
  <c r="A105" i="4"/>
  <c r="B104" i="4"/>
  <c r="K101" i="4" l="1"/>
  <c r="M100" i="4"/>
  <c r="L100" i="4"/>
  <c r="H100" i="4"/>
  <c r="I99" i="4"/>
  <c r="J99" i="4"/>
  <c r="A106" i="4"/>
  <c r="B105" i="4"/>
  <c r="K102" i="4" l="1"/>
  <c r="L101" i="4"/>
  <c r="M101" i="4"/>
  <c r="H101" i="4"/>
  <c r="J100" i="4"/>
  <c r="I100" i="4"/>
  <c r="A107" i="4"/>
  <c r="B106" i="4"/>
  <c r="K103" i="4" l="1"/>
  <c r="M102" i="4"/>
  <c r="L102" i="4"/>
  <c r="H102" i="4"/>
  <c r="I101" i="4"/>
  <c r="J101" i="4"/>
  <c r="A108" i="4"/>
  <c r="B107" i="4"/>
  <c r="K104" i="4" l="1"/>
  <c r="L103" i="4"/>
  <c r="M103" i="4"/>
  <c r="H103" i="4"/>
  <c r="J102" i="4"/>
  <c r="I102" i="4"/>
  <c r="AR89" i="5"/>
  <c r="BC89" i="5" s="1"/>
  <c r="A109" i="4"/>
  <c r="B108" i="4"/>
  <c r="K105" i="4" l="1"/>
  <c r="M104" i="4"/>
  <c r="L104" i="4"/>
  <c r="H104" i="4"/>
  <c r="I103" i="4"/>
  <c r="J103" i="4"/>
  <c r="A110" i="4"/>
  <c r="B109" i="4"/>
  <c r="K106" i="4" l="1"/>
  <c r="L105" i="4"/>
  <c r="M105" i="4"/>
  <c r="H105" i="4"/>
  <c r="J104" i="4"/>
  <c r="I104" i="4"/>
  <c r="A111" i="4"/>
  <c r="B110" i="4"/>
  <c r="K107" i="4" l="1"/>
  <c r="M106" i="4"/>
  <c r="L106" i="4"/>
  <c r="H106" i="4"/>
  <c r="I105" i="4"/>
  <c r="J105" i="4"/>
  <c r="A112" i="4"/>
  <c r="B111" i="4"/>
  <c r="K108" i="4" l="1"/>
  <c r="L107" i="4"/>
  <c r="M107" i="4"/>
  <c r="H107" i="4"/>
  <c r="J106" i="4"/>
  <c r="I106" i="4"/>
  <c r="A113" i="4"/>
  <c r="B112" i="4"/>
  <c r="K109" i="4" l="1"/>
  <c r="M108" i="4"/>
  <c r="L108" i="4"/>
  <c r="H108" i="4"/>
  <c r="I107" i="4"/>
  <c r="J107" i="4"/>
  <c r="A114" i="4"/>
  <c r="B113" i="4"/>
  <c r="K110" i="4" l="1"/>
  <c r="L109" i="4"/>
  <c r="M109" i="4"/>
  <c r="H109" i="4"/>
  <c r="J108" i="4"/>
  <c r="I108" i="4"/>
  <c r="A115" i="4"/>
  <c r="B114" i="4"/>
  <c r="K111" i="4" l="1"/>
  <c r="M110" i="4"/>
  <c r="L110" i="4"/>
  <c r="H110" i="4"/>
  <c r="I109" i="4"/>
  <c r="J109" i="4"/>
  <c r="A116" i="4"/>
  <c r="B115" i="4"/>
  <c r="K112" i="4" l="1"/>
  <c r="L111" i="4"/>
  <c r="M111" i="4"/>
  <c r="H111" i="4"/>
  <c r="J110" i="4"/>
  <c r="I110" i="4"/>
  <c r="A117" i="4"/>
  <c r="B116" i="4"/>
  <c r="K113" i="4" l="1"/>
  <c r="M112" i="4"/>
  <c r="L112" i="4"/>
  <c r="H112" i="4"/>
  <c r="I111" i="4"/>
  <c r="J111" i="4"/>
  <c r="A118" i="4"/>
  <c r="B117" i="4"/>
  <c r="K114" i="4" l="1"/>
  <c r="L113" i="4"/>
  <c r="M113" i="4"/>
  <c r="H113" i="4"/>
  <c r="J112" i="4"/>
  <c r="I112" i="4"/>
  <c r="A119" i="4"/>
  <c r="B118" i="4"/>
  <c r="K115" i="4" l="1"/>
  <c r="M114" i="4"/>
  <c r="L114" i="4"/>
  <c r="H114" i="4"/>
  <c r="I113" i="4"/>
  <c r="J113" i="4"/>
  <c r="A120" i="4"/>
  <c r="B119" i="4"/>
  <c r="K116" i="4" l="1"/>
  <c r="L115" i="4"/>
  <c r="M115" i="4"/>
  <c r="H115" i="4"/>
  <c r="J114" i="4"/>
  <c r="I114" i="4"/>
  <c r="A121" i="4"/>
  <c r="B120" i="4"/>
  <c r="K117" i="4" l="1"/>
  <c r="M116" i="4"/>
  <c r="L116" i="4"/>
  <c r="H116" i="4"/>
  <c r="I115" i="4"/>
  <c r="J115" i="4"/>
  <c r="A122" i="4"/>
  <c r="B121" i="4"/>
  <c r="K118" i="4" l="1"/>
  <c r="L117" i="4"/>
  <c r="M117" i="4"/>
  <c r="H117" i="4"/>
  <c r="J116" i="4"/>
  <c r="I116" i="4"/>
  <c r="A123" i="4"/>
  <c r="B122" i="4"/>
  <c r="K119" i="4" l="1"/>
  <c r="M118" i="4"/>
  <c r="L118" i="4"/>
  <c r="H118" i="4"/>
  <c r="I117" i="4"/>
  <c r="J117" i="4"/>
  <c r="A124" i="4"/>
  <c r="B123" i="4"/>
  <c r="K120" i="4" l="1"/>
  <c r="L119" i="4"/>
  <c r="M119" i="4"/>
  <c r="H119" i="4"/>
  <c r="J118" i="4"/>
  <c r="I118" i="4"/>
  <c r="A125" i="4"/>
  <c r="B124" i="4"/>
  <c r="K121" i="4" l="1"/>
  <c r="M120" i="4"/>
  <c r="L120" i="4"/>
  <c r="H120" i="4"/>
  <c r="I119" i="4"/>
  <c r="J119" i="4"/>
  <c r="A126" i="4"/>
  <c r="B125" i="4"/>
  <c r="K122" i="4" l="1"/>
  <c r="L121" i="4"/>
  <c r="M121" i="4"/>
  <c r="H121" i="4"/>
  <c r="J120" i="4"/>
  <c r="I120" i="4"/>
  <c r="A127" i="4"/>
  <c r="B126" i="4"/>
  <c r="K123" i="4" l="1"/>
  <c r="M122" i="4"/>
  <c r="L122" i="4"/>
  <c r="H122" i="4"/>
  <c r="I121" i="4"/>
  <c r="J121" i="4"/>
  <c r="A128" i="4"/>
  <c r="B127" i="4"/>
  <c r="K124" i="4" l="1"/>
  <c r="L123" i="4"/>
  <c r="M123" i="4"/>
  <c r="H123" i="4"/>
  <c r="J122" i="4"/>
  <c r="I122" i="4"/>
  <c r="A129" i="4"/>
  <c r="B128" i="4"/>
  <c r="K125" i="4" l="1"/>
  <c r="M124" i="4"/>
  <c r="L124" i="4"/>
  <c r="H124" i="4"/>
  <c r="I123" i="4"/>
  <c r="J123" i="4"/>
  <c r="A130" i="4"/>
  <c r="B129" i="4"/>
  <c r="K126" i="4" l="1"/>
  <c r="L125" i="4"/>
  <c r="M125" i="4"/>
  <c r="H125" i="4"/>
  <c r="J124" i="4"/>
  <c r="I124" i="4"/>
  <c r="A131" i="4"/>
  <c r="B130" i="4"/>
  <c r="K127" i="4" l="1"/>
  <c r="M126" i="4"/>
  <c r="L126" i="4"/>
  <c r="H126" i="4"/>
  <c r="I125" i="4"/>
  <c r="J125" i="4"/>
  <c r="A132" i="4"/>
  <c r="B131" i="4"/>
  <c r="K128" i="4" l="1"/>
  <c r="L127" i="4"/>
  <c r="M127" i="4"/>
  <c r="H127" i="4"/>
  <c r="J126" i="4"/>
  <c r="I126" i="4"/>
  <c r="A133" i="4"/>
  <c r="B132" i="4"/>
  <c r="K129" i="4" l="1"/>
  <c r="M128" i="4"/>
  <c r="L128" i="4"/>
  <c r="H128" i="4"/>
  <c r="I127" i="4"/>
  <c r="J127" i="4"/>
  <c r="A134" i="4"/>
  <c r="B133" i="4"/>
  <c r="K130" i="4" l="1"/>
  <c r="L129" i="4"/>
  <c r="M129" i="4"/>
  <c r="H129" i="4"/>
  <c r="J128" i="4"/>
  <c r="I128" i="4"/>
  <c r="A135" i="4"/>
  <c r="B134" i="4"/>
  <c r="K131" i="4" l="1"/>
  <c r="M130" i="4"/>
  <c r="L130" i="4"/>
  <c r="H130" i="4"/>
  <c r="I129" i="4"/>
  <c r="J129" i="4"/>
  <c r="A136" i="4"/>
  <c r="B135" i="4"/>
  <c r="K132" i="4" l="1"/>
  <c r="L131" i="4"/>
  <c r="M131" i="4"/>
  <c r="H131" i="4"/>
  <c r="J130" i="4"/>
  <c r="I130" i="4"/>
  <c r="A137" i="4"/>
  <c r="B136" i="4"/>
  <c r="K133" i="4" l="1"/>
  <c r="M132" i="4"/>
  <c r="L132" i="4"/>
  <c r="H132" i="4"/>
  <c r="I131" i="4"/>
  <c r="J131" i="4"/>
  <c r="A138" i="4"/>
  <c r="B137" i="4"/>
  <c r="K134" i="4" l="1"/>
  <c r="L133" i="4"/>
  <c r="M133" i="4"/>
  <c r="H133" i="4"/>
  <c r="J132" i="4"/>
  <c r="I132" i="4"/>
  <c r="A139" i="4"/>
  <c r="B138" i="4"/>
  <c r="K135" i="4" l="1"/>
  <c r="M134" i="4"/>
  <c r="L134" i="4"/>
  <c r="H134" i="4"/>
  <c r="I133" i="4"/>
  <c r="J133" i="4"/>
  <c r="A140" i="4"/>
  <c r="B139" i="4"/>
  <c r="K136" i="4" l="1"/>
  <c r="L135" i="4"/>
  <c r="M135" i="4"/>
  <c r="H135" i="4"/>
  <c r="J134" i="4"/>
  <c r="I134" i="4"/>
  <c r="A141" i="4"/>
  <c r="B140" i="4"/>
  <c r="K137" i="4" l="1"/>
  <c r="M136" i="4"/>
  <c r="L136" i="4"/>
  <c r="H136" i="4"/>
  <c r="I135" i="4"/>
  <c r="J135" i="4"/>
  <c r="A142" i="4"/>
  <c r="B141" i="4"/>
  <c r="K138" i="4" l="1"/>
  <c r="L137" i="4"/>
  <c r="M137" i="4"/>
  <c r="H137" i="4"/>
  <c r="J136" i="4"/>
  <c r="I136" i="4"/>
  <c r="A143" i="4"/>
  <c r="B142" i="4"/>
  <c r="K139" i="4" l="1"/>
  <c r="M138" i="4"/>
  <c r="L138" i="4"/>
  <c r="H138" i="4"/>
  <c r="I137" i="4"/>
  <c r="J137" i="4"/>
  <c r="A144" i="4"/>
  <c r="B143" i="4"/>
  <c r="K140" i="4" l="1"/>
  <c r="L139" i="4"/>
  <c r="M139" i="4"/>
  <c r="H139" i="4"/>
  <c r="J138" i="4"/>
  <c r="I138" i="4"/>
  <c r="A145" i="4"/>
  <c r="B144" i="4"/>
  <c r="K141" i="4" l="1"/>
  <c r="M140" i="4"/>
  <c r="L140" i="4"/>
  <c r="H140" i="4"/>
  <c r="I139" i="4"/>
  <c r="J139" i="4"/>
  <c r="A146" i="4"/>
  <c r="B145" i="4"/>
  <c r="K142" i="4" l="1"/>
  <c r="L141" i="4"/>
  <c r="M141" i="4"/>
  <c r="H141" i="4"/>
  <c r="J140" i="4"/>
  <c r="I140" i="4"/>
  <c r="A147" i="4"/>
  <c r="B147" i="4" s="1"/>
  <c r="B146" i="4"/>
  <c r="U5" i="5"/>
  <c r="U92" i="5"/>
  <c r="X92" i="5"/>
  <c r="X5" i="5"/>
  <c r="J92" i="5" s="1"/>
  <c r="W92" i="5"/>
  <c r="W5" i="5"/>
  <c r="I92" i="5" s="1"/>
  <c r="Q5" i="5"/>
  <c r="Q92" i="5"/>
  <c r="R92" i="5"/>
  <c r="R5" i="5"/>
  <c r="N92" i="5"/>
  <c r="Y92" i="5"/>
  <c r="Y5" i="5"/>
  <c r="K5" i="5" s="1"/>
  <c r="P92" i="5"/>
  <c r="P5" i="5"/>
  <c r="M5" i="5"/>
  <c r="I5" i="5"/>
  <c r="T92" i="5"/>
  <c r="T5" i="5"/>
  <c r="S92" i="5"/>
  <c r="S5" i="5"/>
  <c r="M92" i="5"/>
  <c r="V92" i="5"/>
  <c r="V5" i="5"/>
  <c r="H92" i="5" s="1"/>
  <c r="K143" i="4" l="1"/>
  <c r="M142" i="4"/>
  <c r="L142" i="4"/>
  <c r="H142" i="4"/>
  <c r="I141" i="4"/>
  <c r="J141" i="4"/>
  <c r="C5" i="5"/>
  <c r="C92" i="5"/>
  <c r="K92" i="5"/>
  <c r="N5" i="5"/>
  <c r="E5" i="5"/>
  <c r="E92" i="5"/>
  <c r="D5" i="5"/>
  <c r="D92" i="5"/>
  <c r="H5" i="5"/>
  <c r="J5" i="5"/>
  <c r="F92" i="5"/>
  <c r="F5" i="5"/>
  <c r="G5" i="5"/>
  <c r="G92" i="5"/>
  <c r="AR8" i="5"/>
  <c r="BC8" i="5" s="1"/>
  <c r="K144" i="4" l="1"/>
  <c r="L143" i="4"/>
  <c r="M143" i="4"/>
  <c r="H143" i="4"/>
  <c r="J142" i="4"/>
  <c r="I142" i="4"/>
  <c r="AR13" i="5"/>
  <c r="K145" i="4" l="1"/>
  <c r="M144" i="4"/>
  <c r="L144" i="4"/>
  <c r="H144" i="4"/>
  <c r="I143" i="4"/>
  <c r="J143" i="4"/>
  <c r="BC13" i="5"/>
  <c r="AR18" i="5"/>
  <c r="K146" i="4" l="1"/>
  <c r="L145" i="4"/>
  <c r="M145" i="4"/>
  <c r="H145" i="4"/>
  <c r="J144" i="4"/>
  <c r="I144" i="4"/>
  <c r="BC18" i="5"/>
  <c r="AR23" i="5"/>
  <c r="K147" i="4" l="1"/>
  <c r="M146" i="4"/>
  <c r="L146" i="4"/>
  <c r="H146" i="4"/>
  <c r="I145" i="4"/>
  <c r="J145" i="4"/>
  <c r="BC23" i="5"/>
  <c r="AR28" i="5"/>
  <c r="K148" i="4" l="1"/>
  <c r="L147" i="4"/>
  <c r="M147" i="4"/>
  <c r="H147" i="4"/>
  <c r="J146" i="4"/>
  <c r="I146" i="4"/>
  <c r="BC28" i="5"/>
  <c r="AR33" i="5"/>
  <c r="K149" i="4" l="1"/>
  <c r="M148" i="4"/>
  <c r="L148" i="4"/>
  <c r="H148" i="4"/>
  <c r="I147" i="4"/>
  <c r="J147" i="4"/>
  <c r="AR38" i="5"/>
  <c r="BC38" i="5" s="1"/>
  <c r="BC33" i="5"/>
  <c r="L5" i="5"/>
  <c r="O5" i="5"/>
  <c r="O92" i="5"/>
  <c r="AR35" i="5"/>
  <c r="BC35" i="5" s="1"/>
  <c r="Z92" i="5"/>
  <c r="L92" i="5"/>
  <c r="AR15" i="5"/>
  <c r="BC15" i="5" s="1"/>
  <c r="AR25" i="5"/>
  <c r="BC25" i="5" s="1"/>
  <c r="AR10" i="5"/>
  <c r="BC10" i="5" s="1"/>
  <c r="AR20" i="5"/>
  <c r="BC20" i="5" s="1"/>
  <c r="AR30" i="5"/>
  <c r="BC30" i="5" s="1"/>
  <c r="AR40" i="5"/>
  <c r="BC40" i="5" s="1"/>
  <c r="K150" i="4" l="1"/>
  <c r="L149" i="4"/>
  <c r="M149" i="4"/>
  <c r="H149" i="4"/>
  <c r="J148" i="4"/>
  <c r="I148" i="4"/>
  <c r="AV39" i="5"/>
  <c r="AV40" i="5"/>
  <c r="K151" i="4" l="1"/>
  <c r="M150" i="4"/>
  <c r="L150" i="4"/>
  <c r="H150" i="4"/>
  <c r="I149" i="4"/>
  <c r="J149" i="4"/>
  <c r="K152" i="4" l="1"/>
  <c r="L151" i="4"/>
  <c r="M151" i="4"/>
  <c r="H151" i="4"/>
  <c r="J150" i="4"/>
  <c r="I150" i="4"/>
  <c r="K153" i="4" l="1"/>
  <c r="M152" i="4"/>
  <c r="L152" i="4"/>
  <c r="H152" i="4"/>
  <c r="I151" i="4"/>
  <c r="J151" i="4"/>
  <c r="K154" i="4" l="1"/>
  <c r="L153" i="4"/>
  <c r="M153" i="4"/>
  <c r="H153" i="4"/>
  <c r="J152" i="4"/>
  <c r="I152" i="4"/>
  <c r="K155" i="4" l="1"/>
  <c r="M154" i="4"/>
  <c r="L154" i="4"/>
  <c r="H154" i="4"/>
  <c r="I153" i="4"/>
  <c r="J153" i="4"/>
  <c r="K156" i="4" l="1"/>
  <c r="L155" i="4"/>
  <c r="M155" i="4"/>
  <c r="H155" i="4"/>
  <c r="J154" i="4"/>
  <c r="I154" i="4"/>
  <c r="K157" i="4" l="1"/>
  <c r="M156" i="4"/>
  <c r="L156" i="4"/>
  <c r="H156" i="4"/>
  <c r="I155" i="4"/>
  <c r="J155" i="4"/>
  <c r="K158" i="4" l="1"/>
  <c r="L157" i="4"/>
  <c r="M157" i="4"/>
  <c r="H157" i="4"/>
  <c r="J156" i="4"/>
  <c r="I156" i="4"/>
  <c r="K159" i="4" l="1"/>
  <c r="M158" i="4"/>
  <c r="L158" i="4"/>
  <c r="H158" i="4"/>
  <c r="I157" i="4"/>
  <c r="J157" i="4"/>
  <c r="K160" i="4" l="1"/>
  <c r="L159" i="4"/>
  <c r="M159" i="4"/>
  <c r="H159" i="4"/>
  <c r="J158" i="4"/>
  <c r="I158" i="4"/>
  <c r="K161" i="4" l="1"/>
  <c r="M160" i="4"/>
  <c r="L160" i="4"/>
  <c r="H160" i="4"/>
  <c r="I159" i="4"/>
  <c r="J159" i="4"/>
  <c r="K162" i="4" l="1"/>
  <c r="L161" i="4"/>
  <c r="M161" i="4"/>
  <c r="H161" i="4"/>
  <c r="J160" i="4"/>
  <c r="I160" i="4"/>
  <c r="K163" i="4" l="1"/>
  <c r="M162" i="4"/>
  <c r="L162" i="4"/>
  <c r="H162" i="4"/>
  <c r="I161" i="4"/>
  <c r="J161" i="4"/>
  <c r="K164" i="4" l="1"/>
  <c r="L163" i="4"/>
  <c r="M163" i="4"/>
  <c r="H163" i="4"/>
  <c r="J162" i="4"/>
  <c r="I162" i="4"/>
  <c r="K165" i="4" l="1"/>
  <c r="M164" i="4"/>
  <c r="L164" i="4"/>
  <c r="H164" i="4"/>
  <c r="I163" i="4"/>
  <c r="J163" i="4"/>
  <c r="K166" i="4" l="1"/>
  <c r="L165" i="4"/>
  <c r="M165" i="4"/>
  <c r="H165" i="4"/>
  <c r="J164" i="4"/>
  <c r="I164" i="4"/>
  <c r="K167" i="4" l="1"/>
  <c r="M166" i="4"/>
  <c r="L166" i="4"/>
  <c r="H166" i="4"/>
  <c r="I165" i="4"/>
  <c r="J165" i="4"/>
  <c r="K168" i="4" l="1"/>
  <c r="L167" i="4"/>
  <c r="M167" i="4"/>
  <c r="H167" i="4"/>
  <c r="J166" i="4"/>
  <c r="I166" i="4"/>
  <c r="K169" i="4" l="1"/>
  <c r="M168" i="4"/>
  <c r="L168" i="4"/>
  <c r="H168" i="4"/>
  <c r="I167" i="4"/>
  <c r="J167" i="4"/>
  <c r="K170" i="4" l="1"/>
  <c r="L169" i="4"/>
  <c r="M169" i="4"/>
  <c r="H169" i="4"/>
  <c r="J168" i="4"/>
  <c r="I168" i="4"/>
  <c r="K171" i="4" l="1"/>
  <c r="M170" i="4"/>
  <c r="L170" i="4"/>
  <c r="H170" i="4"/>
  <c r="I169" i="4"/>
  <c r="J169" i="4"/>
  <c r="K172" i="4" l="1"/>
  <c r="L171" i="4"/>
  <c r="M171" i="4"/>
  <c r="H171" i="4"/>
  <c r="J170" i="4"/>
  <c r="I170" i="4"/>
  <c r="K173" i="4" l="1"/>
  <c r="M172" i="4"/>
  <c r="L172" i="4"/>
  <c r="H172" i="4"/>
  <c r="I171" i="4"/>
  <c r="J171" i="4"/>
  <c r="K174" i="4" l="1"/>
  <c r="L173" i="4"/>
  <c r="M173" i="4"/>
  <c r="H173" i="4"/>
  <c r="J172" i="4"/>
  <c r="I172" i="4"/>
  <c r="K175" i="4" l="1"/>
  <c r="M174" i="4"/>
  <c r="L174" i="4"/>
  <c r="H174" i="4"/>
  <c r="I173" i="4"/>
  <c r="J173" i="4"/>
  <c r="K176" i="4" l="1"/>
  <c r="L175" i="4"/>
  <c r="M175" i="4"/>
  <c r="H175" i="4"/>
  <c r="J174" i="4"/>
  <c r="I174" i="4"/>
  <c r="K177" i="4" l="1"/>
  <c r="M176" i="4"/>
  <c r="L176" i="4"/>
  <c r="H176" i="4"/>
  <c r="I175" i="4"/>
  <c r="J175" i="4"/>
  <c r="K178" i="4" l="1"/>
  <c r="L177" i="4"/>
  <c r="M177" i="4"/>
  <c r="H177" i="4"/>
  <c r="J176" i="4"/>
  <c r="I176" i="4"/>
  <c r="K179" i="4" l="1"/>
  <c r="M178" i="4"/>
  <c r="L178" i="4"/>
  <c r="H178" i="4"/>
  <c r="I177" i="4"/>
  <c r="J177" i="4"/>
  <c r="K180" i="4" l="1"/>
  <c r="L179" i="4"/>
  <c r="M179" i="4"/>
  <c r="H179" i="4"/>
  <c r="J178" i="4"/>
  <c r="I178" i="4"/>
  <c r="K181" i="4" l="1"/>
  <c r="L180" i="4"/>
  <c r="M180" i="4"/>
  <c r="H180" i="4"/>
  <c r="I179" i="4"/>
  <c r="J179" i="4"/>
  <c r="K182" i="4" l="1"/>
  <c r="L181" i="4"/>
  <c r="M181" i="4"/>
  <c r="H181" i="4"/>
  <c r="J180" i="4"/>
  <c r="I180" i="4"/>
  <c r="K183" i="4" l="1"/>
  <c r="M182" i="4"/>
  <c r="L182" i="4"/>
  <c r="H182" i="4"/>
  <c r="I181" i="4"/>
  <c r="J181" i="4"/>
  <c r="K184" i="4" l="1"/>
  <c r="L183" i="4"/>
  <c r="M183" i="4"/>
  <c r="H183" i="4"/>
  <c r="J182" i="4"/>
  <c r="I182" i="4"/>
  <c r="K185" i="4" l="1"/>
  <c r="M184" i="4"/>
  <c r="L184" i="4"/>
  <c r="H184" i="4"/>
  <c r="I183" i="4"/>
  <c r="J183" i="4"/>
  <c r="K186" i="4" l="1"/>
  <c r="L185" i="4"/>
  <c r="M185" i="4"/>
  <c r="H185" i="4"/>
  <c r="J184" i="4"/>
  <c r="I184" i="4"/>
  <c r="K187" i="4" l="1"/>
  <c r="M186" i="4"/>
  <c r="L186" i="4"/>
  <c r="H186" i="4"/>
  <c r="I185" i="4"/>
  <c r="J185" i="4"/>
  <c r="K188" i="4" l="1"/>
  <c r="L187" i="4"/>
  <c r="M187" i="4"/>
  <c r="H187" i="4"/>
  <c r="J186" i="4"/>
  <c r="I186" i="4"/>
  <c r="K189" i="4" l="1"/>
  <c r="M188" i="4"/>
  <c r="L188" i="4"/>
  <c r="H188" i="4"/>
  <c r="I187" i="4"/>
  <c r="J187" i="4"/>
  <c r="K190" i="4" l="1"/>
  <c r="L189" i="4"/>
  <c r="M189" i="4"/>
  <c r="H189" i="4"/>
  <c r="J188" i="4"/>
  <c r="I188" i="4"/>
  <c r="K191" i="4" l="1"/>
  <c r="M190" i="4"/>
  <c r="L190" i="4"/>
  <c r="H190" i="4"/>
  <c r="I189" i="4"/>
  <c r="J189" i="4"/>
  <c r="K192" i="4" l="1"/>
  <c r="L191" i="4"/>
  <c r="M191" i="4"/>
  <c r="H191" i="4"/>
  <c r="J190" i="4"/>
  <c r="I190" i="4"/>
  <c r="K193" i="4" l="1"/>
  <c r="M192" i="4"/>
  <c r="L192" i="4"/>
  <c r="H192" i="4"/>
  <c r="I191" i="4"/>
  <c r="J191" i="4"/>
  <c r="K194" i="4" l="1"/>
  <c r="L193" i="4"/>
  <c r="M193" i="4"/>
  <c r="H193" i="4"/>
  <c r="J192" i="4"/>
  <c r="I192" i="4"/>
  <c r="K195" i="4" l="1"/>
  <c r="M194" i="4"/>
  <c r="L194" i="4"/>
  <c r="H194" i="4"/>
  <c r="I193" i="4"/>
  <c r="J193" i="4"/>
  <c r="K196" i="4" l="1"/>
  <c r="L195" i="4"/>
  <c r="M195" i="4"/>
  <c r="H195" i="4"/>
  <c r="J194" i="4"/>
  <c r="I194" i="4"/>
  <c r="K197" i="4" l="1"/>
  <c r="M196" i="4"/>
  <c r="L196" i="4"/>
  <c r="H196" i="4"/>
  <c r="I195" i="4"/>
  <c r="J195" i="4"/>
  <c r="K198" i="4" l="1"/>
  <c r="L197" i="4"/>
  <c r="M197" i="4"/>
  <c r="H197" i="4"/>
  <c r="J196" i="4"/>
  <c r="I196" i="4"/>
  <c r="K199" i="4" l="1"/>
  <c r="M198" i="4"/>
  <c r="L198" i="4"/>
  <c r="H198" i="4"/>
  <c r="I197" i="4"/>
  <c r="J197" i="4"/>
  <c r="K200" i="4" l="1"/>
  <c r="L199" i="4"/>
  <c r="M199" i="4"/>
  <c r="H199" i="4"/>
  <c r="J198" i="4"/>
  <c r="I198" i="4"/>
  <c r="K201" i="4" l="1"/>
  <c r="M200" i="4"/>
  <c r="L200" i="4"/>
  <c r="H200" i="4"/>
  <c r="I199" i="4"/>
  <c r="J199" i="4"/>
  <c r="K202" i="4" l="1"/>
  <c r="L201" i="4"/>
  <c r="M201" i="4"/>
  <c r="H201" i="4"/>
  <c r="J200" i="4"/>
  <c r="I200" i="4"/>
  <c r="K203" i="4" l="1"/>
  <c r="M202" i="4"/>
  <c r="L202" i="4"/>
  <c r="H202" i="4"/>
  <c r="I201" i="4"/>
  <c r="J201" i="4"/>
  <c r="K204" i="4" l="1"/>
  <c r="L203" i="4"/>
  <c r="M203" i="4"/>
  <c r="H203" i="4"/>
  <c r="J202" i="4"/>
  <c r="I202" i="4"/>
  <c r="K205" i="4" l="1"/>
  <c r="M204" i="4"/>
  <c r="L204" i="4"/>
  <c r="H204" i="4"/>
  <c r="I203" i="4"/>
  <c r="J203" i="4"/>
  <c r="K206" i="4" l="1"/>
  <c r="L205" i="4"/>
  <c r="M205" i="4"/>
  <c r="H205" i="4"/>
  <c r="J204" i="4"/>
  <c r="I204" i="4"/>
  <c r="K207" i="4" l="1"/>
  <c r="M206" i="4"/>
  <c r="L206" i="4"/>
  <c r="H206" i="4"/>
  <c r="I205" i="4"/>
  <c r="J205" i="4"/>
  <c r="K208" i="4" l="1"/>
  <c r="L207" i="4"/>
  <c r="M207" i="4"/>
  <c r="H207" i="4"/>
  <c r="J206" i="4"/>
  <c r="I206" i="4"/>
  <c r="K209" i="4" l="1"/>
  <c r="M208" i="4"/>
  <c r="L208" i="4"/>
  <c r="H208" i="4"/>
  <c r="I207" i="4"/>
  <c r="J207" i="4"/>
  <c r="K210" i="4" l="1"/>
  <c r="L209" i="4"/>
  <c r="M209" i="4"/>
  <c r="H209" i="4"/>
  <c r="J208" i="4"/>
  <c r="I208" i="4"/>
  <c r="K211" i="4" l="1"/>
  <c r="M210" i="4"/>
  <c r="L210" i="4"/>
  <c r="H210" i="4"/>
  <c r="I209" i="4"/>
  <c r="J209" i="4"/>
  <c r="K212" i="4" l="1"/>
  <c r="L211" i="4"/>
  <c r="M211" i="4"/>
  <c r="H211" i="4"/>
  <c r="J210" i="4"/>
  <c r="I210" i="4"/>
  <c r="K213" i="4" l="1"/>
  <c r="M212" i="4"/>
  <c r="L212" i="4"/>
  <c r="H212" i="4"/>
  <c r="I211" i="4"/>
  <c r="J211" i="4"/>
  <c r="K214" i="4" l="1"/>
  <c r="L213" i="4"/>
  <c r="M213" i="4"/>
  <c r="H213" i="4"/>
  <c r="J212" i="4"/>
  <c r="I212" i="4"/>
  <c r="K215" i="4" l="1"/>
  <c r="M214" i="4"/>
  <c r="L214" i="4"/>
  <c r="H214" i="4"/>
  <c r="I213" i="4"/>
  <c r="J213" i="4"/>
  <c r="K216" i="4" l="1"/>
  <c r="L215" i="4"/>
  <c r="M215" i="4"/>
  <c r="H215" i="4"/>
  <c r="J214" i="4"/>
  <c r="I214" i="4"/>
  <c r="K217" i="4" l="1"/>
  <c r="M216" i="4"/>
  <c r="L216" i="4"/>
  <c r="H216" i="4"/>
  <c r="I215" i="4"/>
  <c r="J215" i="4"/>
  <c r="K218" i="4" l="1"/>
  <c r="L217" i="4"/>
  <c r="M217" i="4"/>
  <c r="H217" i="4"/>
  <c r="J216" i="4"/>
  <c r="I216" i="4"/>
  <c r="K219" i="4" l="1"/>
  <c r="M218" i="4"/>
  <c r="L218" i="4"/>
  <c r="H218" i="4"/>
  <c r="I217" i="4"/>
  <c r="J217" i="4"/>
  <c r="K220" i="4" l="1"/>
  <c r="L219" i="4"/>
  <c r="M219" i="4"/>
  <c r="H219" i="4"/>
  <c r="J218" i="4"/>
  <c r="I218" i="4"/>
  <c r="K221" i="4" l="1"/>
  <c r="M220" i="4"/>
  <c r="L220" i="4"/>
  <c r="H220" i="4"/>
  <c r="I219" i="4"/>
  <c r="J219" i="4"/>
  <c r="K222" i="4" l="1"/>
  <c r="L221" i="4"/>
  <c r="M221" i="4"/>
  <c r="H221" i="4"/>
  <c r="J220" i="4"/>
  <c r="I220" i="4"/>
  <c r="K223" i="4" l="1"/>
  <c r="M222" i="4"/>
  <c r="L222" i="4"/>
  <c r="H222" i="4"/>
  <c r="I221" i="4"/>
  <c r="J221" i="4"/>
  <c r="K224" i="4" l="1"/>
  <c r="L223" i="4"/>
  <c r="M223" i="4"/>
  <c r="H223" i="4"/>
  <c r="J222" i="4"/>
  <c r="I222" i="4"/>
  <c r="K225" i="4" l="1"/>
  <c r="M224" i="4"/>
  <c r="L224" i="4"/>
  <c r="H224" i="4"/>
  <c r="I223" i="4"/>
  <c r="J223" i="4"/>
  <c r="K226" i="4" l="1"/>
  <c r="L225" i="4"/>
  <c r="M225" i="4"/>
  <c r="H225" i="4"/>
  <c r="J224" i="4"/>
  <c r="I224" i="4"/>
  <c r="K227" i="4" l="1"/>
  <c r="M226" i="4"/>
  <c r="L226" i="4"/>
  <c r="H226" i="4"/>
  <c r="I225" i="4"/>
  <c r="J225" i="4"/>
  <c r="K228" i="4" l="1"/>
  <c r="L227" i="4"/>
  <c r="M227" i="4"/>
  <c r="H227" i="4"/>
  <c r="J226" i="4"/>
  <c r="I226" i="4"/>
  <c r="K229" i="4" l="1"/>
  <c r="M228" i="4"/>
  <c r="L228" i="4"/>
  <c r="H228" i="4"/>
  <c r="I227" i="4"/>
  <c r="J227" i="4"/>
  <c r="K230" i="4" l="1"/>
  <c r="L229" i="4"/>
  <c r="M229" i="4"/>
  <c r="H229" i="4"/>
  <c r="J228" i="4"/>
  <c r="I228" i="4"/>
  <c r="K231" i="4" l="1"/>
  <c r="M230" i="4"/>
  <c r="L230" i="4"/>
  <c r="H230" i="4"/>
  <c r="I229" i="4"/>
  <c r="J229" i="4"/>
  <c r="K232" i="4" l="1"/>
  <c r="L231" i="4"/>
  <c r="M231" i="4"/>
  <c r="H231" i="4"/>
  <c r="J230" i="4"/>
  <c r="I230" i="4"/>
  <c r="K233" i="4" l="1"/>
  <c r="M232" i="4"/>
  <c r="L232" i="4"/>
  <c r="H232" i="4"/>
  <c r="I231" i="4"/>
  <c r="J231" i="4"/>
  <c r="K234" i="4" l="1"/>
  <c r="L233" i="4"/>
  <c r="M233" i="4"/>
  <c r="H233" i="4"/>
  <c r="J232" i="4"/>
  <c r="I232" i="4"/>
  <c r="K235" i="4" l="1"/>
  <c r="M234" i="4"/>
  <c r="L234" i="4"/>
  <c r="H234" i="4"/>
  <c r="I233" i="4"/>
  <c r="J233" i="4"/>
  <c r="K236" i="4" l="1"/>
  <c r="L235" i="4"/>
  <c r="M235" i="4"/>
  <c r="H235" i="4"/>
  <c r="J234" i="4"/>
  <c r="I234" i="4"/>
  <c r="K237" i="4" l="1"/>
  <c r="M236" i="4"/>
  <c r="L236" i="4"/>
  <c r="H236" i="4"/>
  <c r="I235" i="4"/>
  <c r="J235" i="4"/>
  <c r="K238" i="4" l="1"/>
  <c r="L237" i="4"/>
  <c r="M237" i="4"/>
  <c r="H237" i="4"/>
  <c r="J236" i="4"/>
  <c r="I236" i="4"/>
  <c r="K239" i="4" l="1"/>
  <c r="M238" i="4"/>
  <c r="L238" i="4"/>
  <c r="H238" i="4"/>
  <c r="I237" i="4"/>
  <c r="J237" i="4"/>
  <c r="K240" i="4" l="1"/>
  <c r="L239" i="4"/>
  <c r="M239" i="4"/>
  <c r="H239" i="4"/>
  <c r="J238" i="4"/>
  <c r="I238" i="4"/>
  <c r="K241" i="4" l="1"/>
  <c r="M240" i="4"/>
  <c r="L240" i="4"/>
  <c r="H240" i="4"/>
  <c r="I239" i="4"/>
  <c r="J239" i="4"/>
  <c r="K242" i="4" l="1"/>
  <c r="L241" i="4"/>
  <c r="M241" i="4"/>
  <c r="H241" i="4"/>
  <c r="J240" i="4"/>
  <c r="I240" i="4"/>
  <c r="K243" i="4" l="1"/>
  <c r="M242" i="4"/>
  <c r="L242" i="4"/>
  <c r="H242" i="4"/>
  <c r="I241" i="4"/>
  <c r="J241" i="4"/>
  <c r="K244" i="4" l="1"/>
  <c r="L243" i="4"/>
  <c r="M243" i="4"/>
  <c r="H243" i="4"/>
  <c r="J242" i="4"/>
  <c r="I242" i="4"/>
  <c r="K245" i="4" l="1"/>
  <c r="M244" i="4"/>
  <c r="L244" i="4"/>
  <c r="H244" i="4"/>
  <c r="I243" i="4"/>
  <c r="J243" i="4"/>
  <c r="K246" i="4" l="1"/>
  <c r="L245" i="4"/>
  <c r="M245" i="4"/>
  <c r="H245" i="4"/>
  <c r="J244" i="4"/>
  <c r="I244" i="4"/>
  <c r="K247" i="4" l="1"/>
  <c r="M246" i="4"/>
  <c r="L246" i="4"/>
  <c r="H246" i="4"/>
  <c r="I245" i="4"/>
  <c r="J245" i="4"/>
  <c r="K248" i="4" l="1"/>
  <c r="L247" i="4"/>
  <c r="M247" i="4"/>
  <c r="H247" i="4"/>
  <c r="J246" i="4"/>
  <c r="I246" i="4"/>
  <c r="K249" i="4" l="1"/>
  <c r="M248" i="4"/>
  <c r="L248" i="4"/>
  <c r="H248" i="4"/>
  <c r="I247" i="4"/>
  <c r="J247" i="4"/>
  <c r="K250" i="4" l="1"/>
  <c r="L249" i="4"/>
  <c r="M249" i="4"/>
  <c r="H249" i="4"/>
  <c r="J248" i="4"/>
  <c r="I248" i="4"/>
  <c r="K251" i="4" l="1"/>
  <c r="M250" i="4"/>
  <c r="L250" i="4"/>
  <c r="H250" i="4"/>
  <c r="I249" i="4"/>
  <c r="J249" i="4"/>
  <c r="K252" i="4" l="1"/>
  <c r="L251" i="4"/>
  <c r="M251" i="4"/>
  <c r="H251" i="4"/>
  <c r="J250" i="4"/>
  <c r="I250" i="4"/>
  <c r="K253" i="4" l="1"/>
  <c r="M252" i="4"/>
  <c r="L252" i="4"/>
  <c r="H252" i="4"/>
  <c r="I251" i="4"/>
  <c r="J251" i="4"/>
  <c r="K254" i="4" l="1"/>
  <c r="L253" i="4"/>
  <c r="M253" i="4"/>
  <c r="H253" i="4"/>
  <c r="J252" i="4"/>
  <c r="I252" i="4"/>
  <c r="K255" i="4" l="1"/>
  <c r="M254" i="4"/>
  <c r="L254" i="4"/>
  <c r="H254" i="4"/>
  <c r="I253" i="4"/>
  <c r="J253" i="4"/>
  <c r="K256" i="4" l="1"/>
  <c r="L255" i="4"/>
  <c r="M255" i="4"/>
  <c r="H255" i="4"/>
  <c r="J254" i="4"/>
  <c r="I254" i="4"/>
  <c r="K257" i="4" l="1"/>
  <c r="M256" i="4"/>
  <c r="L256" i="4"/>
  <c r="H256" i="4"/>
  <c r="I255" i="4"/>
  <c r="J255" i="4"/>
  <c r="K258" i="4" l="1"/>
  <c r="L257" i="4"/>
  <c r="M257" i="4"/>
  <c r="H257" i="4"/>
  <c r="J256" i="4"/>
  <c r="I256" i="4"/>
  <c r="K259" i="4" l="1"/>
  <c r="M258" i="4"/>
  <c r="L258" i="4"/>
  <c r="H258" i="4"/>
  <c r="I257" i="4"/>
  <c r="J257" i="4"/>
  <c r="K260" i="4" l="1"/>
  <c r="L259" i="4"/>
  <c r="M259" i="4"/>
  <c r="H259" i="4"/>
  <c r="J258" i="4"/>
  <c r="I258" i="4"/>
  <c r="K261" i="4" l="1"/>
  <c r="M260" i="4"/>
  <c r="L260" i="4"/>
  <c r="H260" i="4"/>
  <c r="I259" i="4"/>
  <c r="J259" i="4"/>
  <c r="K262" i="4" l="1"/>
  <c r="L261" i="4"/>
  <c r="M261" i="4"/>
  <c r="H261" i="4"/>
  <c r="J260" i="4"/>
  <c r="I260" i="4"/>
  <c r="K263" i="4" l="1"/>
  <c r="M262" i="4"/>
  <c r="L262" i="4"/>
  <c r="H262" i="4"/>
  <c r="I261" i="4"/>
  <c r="J261" i="4"/>
  <c r="K264" i="4" l="1"/>
  <c r="L263" i="4"/>
  <c r="M263" i="4"/>
  <c r="H263" i="4"/>
  <c r="J262" i="4"/>
  <c r="I262" i="4"/>
  <c r="K265" i="4" l="1"/>
  <c r="M264" i="4"/>
  <c r="L264" i="4"/>
  <c r="H264" i="4"/>
  <c r="I263" i="4"/>
  <c r="J263" i="4"/>
  <c r="K266" i="4" l="1"/>
  <c r="L265" i="4"/>
  <c r="M265" i="4"/>
  <c r="H265" i="4"/>
  <c r="J264" i="4"/>
  <c r="I264" i="4"/>
  <c r="K267" i="4" l="1"/>
  <c r="M266" i="4"/>
  <c r="L266" i="4"/>
  <c r="H266" i="4"/>
  <c r="I265" i="4"/>
  <c r="J265" i="4"/>
  <c r="K268" i="4" l="1"/>
  <c r="L267" i="4"/>
  <c r="M267" i="4"/>
  <c r="H267" i="4"/>
  <c r="J266" i="4"/>
  <c r="I266" i="4"/>
  <c r="K269" i="4" l="1"/>
  <c r="M268" i="4"/>
  <c r="L268" i="4"/>
  <c r="H268" i="4"/>
  <c r="I267" i="4"/>
  <c r="J267" i="4"/>
  <c r="K270" i="4" l="1"/>
  <c r="L269" i="4"/>
  <c r="M269" i="4"/>
  <c r="H269" i="4"/>
  <c r="J268" i="4"/>
  <c r="I268" i="4"/>
  <c r="K271" i="4" l="1"/>
  <c r="M270" i="4"/>
  <c r="L270" i="4"/>
  <c r="H270" i="4"/>
  <c r="I269" i="4"/>
  <c r="J269" i="4"/>
  <c r="K272" i="4" l="1"/>
  <c r="L271" i="4"/>
  <c r="M271" i="4"/>
  <c r="H271" i="4"/>
  <c r="J270" i="4"/>
  <c r="I270" i="4"/>
  <c r="K273" i="4" l="1"/>
  <c r="M272" i="4"/>
  <c r="L272" i="4"/>
  <c r="H272" i="4"/>
  <c r="I271" i="4"/>
  <c r="J271" i="4"/>
  <c r="K274" i="4" l="1"/>
  <c r="L273" i="4"/>
  <c r="M273" i="4"/>
  <c r="H273" i="4"/>
  <c r="J272" i="4"/>
  <c r="I272" i="4"/>
  <c r="K275" i="4" l="1"/>
  <c r="M274" i="4"/>
  <c r="L274" i="4"/>
  <c r="H274" i="4"/>
  <c r="I273" i="4"/>
  <c r="J273" i="4"/>
  <c r="K276" i="4" l="1"/>
  <c r="L275" i="4"/>
  <c r="M275" i="4"/>
  <c r="H275" i="4"/>
  <c r="J274" i="4"/>
  <c r="I274" i="4"/>
  <c r="K277" i="4" l="1"/>
  <c r="M276" i="4"/>
  <c r="L276" i="4"/>
  <c r="H276" i="4"/>
  <c r="I275" i="4"/>
  <c r="J275" i="4"/>
  <c r="K278" i="4" l="1"/>
  <c r="L277" i="4"/>
  <c r="M277" i="4"/>
  <c r="H277" i="4"/>
  <c r="J276" i="4"/>
  <c r="I276" i="4"/>
  <c r="K279" i="4" l="1"/>
  <c r="M278" i="4"/>
  <c r="L278" i="4"/>
  <c r="H278" i="4"/>
  <c r="I277" i="4"/>
  <c r="J277" i="4"/>
  <c r="K280" i="4" l="1"/>
  <c r="L279" i="4"/>
  <c r="M279" i="4"/>
  <c r="H279" i="4"/>
  <c r="J278" i="4"/>
  <c r="I278" i="4"/>
  <c r="K281" i="4" l="1"/>
  <c r="M280" i="4"/>
  <c r="L280" i="4"/>
  <c r="H280" i="4"/>
  <c r="I279" i="4"/>
  <c r="J279" i="4"/>
  <c r="K282" i="4" l="1"/>
  <c r="L281" i="4"/>
  <c r="M281" i="4"/>
  <c r="H281" i="4"/>
  <c r="J280" i="4"/>
  <c r="I280" i="4"/>
  <c r="K283" i="4" l="1"/>
  <c r="M282" i="4"/>
  <c r="L282" i="4"/>
  <c r="H282" i="4"/>
  <c r="I281" i="4"/>
  <c r="J281" i="4"/>
  <c r="K284" i="4" l="1"/>
  <c r="L283" i="4"/>
  <c r="M283" i="4"/>
  <c r="H283" i="4"/>
  <c r="J282" i="4"/>
  <c r="I282" i="4"/>
  <c r="K285" i="4" l="1"/>
  <c r="M284" i="4"/>
  <c r="L284" i="4"/>
  <c r="H284" i="4"/>
  <c r="I283" i="4"/>
  <c r="J283" i="4"/>
  <c r="K286" i="4" l="1"/>
  <c r="L285" i="4"/>
  <c r="M285" i="4"/>
  <c r="H285" i="4"/>
  <c r="J284" i="4"/>
  <c r="I284" i="4"/>
  <c r="K287" i="4" l="1"/>
  <c r="M286" i="4"/>
  <c r="L286" i="4"/>
  <c r="H286" i="4"/>
  <c r="I285" i="4"/>
  <c r="J285" i="4"/>
  <c r="K288" i="4" l="1"/>
  <c r="L287" i="4"/>
  <c r="M287" i="4"/>
  <c r="H287" i="4"/>
  <c r="J286" i="4"/>
  <c r="I286" i="4"/>
  <c r="K289" i="4" l="1"/>
  <c r="M288" i="4"/>
  <c r="L288" i="4"/>
  <c r="H288" i="4"/>
  <c r="I287" i="4"/>
  <c r="J287" i="4"/>
  <c r="K290" i="4" l="1"/>
  <c r="L289" i="4"/>
  <c r="M289" i="4"/>
  <c r="H289" i="4"/>
  <c r="J288" i="4"/>
  <c r="I288" i="4"/>
  <c r="K291" i="4" l="1"/>
  <c r="M290" i="4"/>
  <c r="L290" i="4"/>
  <c r="H290" i="4"/>
  <c r="I289" i="4"/>
  <c r="J289" i="4"/>
  <c r="K292" i="4" l="1"/>
  <c r="L291" i="4"/>
  <c r="M291" i="4"/>
  <c r="H291" i="4"/>
  <c r="J290" i="4"/>
  <c r="I290" i="4"/>
  <c r="K293" i="4" l="1"/>
  <c r="M292" i="4"/>
  <c r="L292" i="4"/>
  <c r="H292" i="4"/>
  <c r="I291" i="4"/>
  <c r="J291" i="4"/>
  <c r="K294" i="4" l="1"/>
  <c r="L293" i="4"/>
  <c r="M293" i="4"/>
  <c r="H293" i="4"/>
  <c r="J292" i="4"/>
  <c r="I292" i="4"/>
  <c r="K295" i="4" l="1"/>
  <c r="M294" i="4"/>
  <c r="L294" i="4"/>
  <c r="H294" i="4"/>
  <c r="I293" i="4"/>
  <c r="J293" i="4"/>
  <c r="K296" i="4" l="1"/>
  <c r="L295" i="4"/>
  <c r="M295" i="4"/>
  <c r="H295" i="4"/>
  <c r="J294" i="4"/>
  <c r="I294" i="4"/>
  <c r="K297" i="4" l="1"/>
  <c r="M296" i="4"/>
  <c r="L296" i="4"/>
  <c r="H296" i="4"/>
  <c r="I295" i="4"/>
  <c r="J295" i="4"/>
  <c r="K298" i="4" l="1"/>
  <c r="L297" i="4"/>
  <c r="M297" i="4"/>
  <c r="H297" i="4"/>
  <c r="J296" i="4"/>
  <c r="I296" i="4"/>
  <c r="K299" i="4" l="1"/>
  <c r="M298" i="4"/>
  <c r="L298" i="4"/>
  <c r="H298" i="4"/>
  <c r="I297" i="4"/>
  <c r="J297" i="4"/>
  <c r="K300" i="4" l="1"/>
  <c r="L299" i="4"/>
  <c r="M299" i="4"/>
  <c r="H299" i="4"/>
  <c r="J298" i="4"/>
  <c r="I298" i="4"/>
  <c r="K301" i="4" l="1"/>
  <c r="M300" i="4"/>
  <c r="L300" i="4"/>
  <c r="H300" i="4"/>
  <c r="I299" i="4"/>
  <c r="J299" i="4"/>
  <c r="K302" i="4" l="1"/>
  <c r="L301" i="4"/>
  <c r="M301" i="4"/>
  <c r="H301" i="4"/>
  <c r="J300" i="4"/>
  <c r="I300" i="4"/>
  <c r="K303" i="4" l="1"/>
  <c r="M302" i="4"/>
  <c r="L302" i="4"/>
  <c r="H302" i="4"/>
  <c r="I301" i="4"/>
  <c r="J301" i="4"/>
  <c r="K304" i="4" l="1"/>
  <c r="L303" i="4"/>
  <c r="M303" i="4"/>
  <c r="H303" i="4"/>
  <c r="J302" i="4"/>
  <c r="I302" i="4"/>
  <c r="K305" i="4" l="1"/>
  <c r="M304" i="4"/>
  <c r="L304" i="4"/>
  <c r="H304" i="4"/>
  <c r="I303" i="4"/>
  <c r="J303" i="4"/>
  <c r="K306" i="4" l="1"/>
  <c r="L305" i="4"/>
  <c r="M305" i="4"/>
  <c r="H305" i="4"/>
  <c r="J304" i="4"/>
  <c r="I304" i="4"/>
  <c r="K307" i="4" l="1"/>
  <c r="M306" i="4"/>
  <c r="L306" i="4"/>
  <c r="H306" i="4"/>
  <c r="I305" i="4"/>
  <c r="J305" i="4"/>
  <c r="K308" i="4" l="1"/>
  <c r="L307" i="4"/>
  <c r="M307" i="4"/>
  <c r="H307" i="4"/>
  <c r="J306" i="4"/>
  <c r="I306" i="4"/>
  <c r="K309" i="4" l="1"/>
  <c r="M308" i="4"/>
  <c r="L308" i="4"/>
  <c r="H308" i="4"/>
  <c r="I307" i="4"/>
  <c r="J307" i="4"/>
  <c r="K310" i="4" l="1"/>
  <c r="L309" i="4"/>
  <c r="M309" i="4"/>
  <c r="H309" i="4"/>
  <c r="J308" i="4"/>
  <c r="I308" i="4"/>
  <c r="K311" i="4" l="1"/>
  <c r="M310" i="4"/>
  <c r="L310" i="4"/>
  <c r="H310" i="4"/>
  <c r="I309" i="4"/>
  <c r="J309" i="4"/>
  <c r="K312" i="4" l="1"/>
  <c r="L311" i="4"/>
  <c r="M311" i="4"/>
  <c r="H311" i="4"/>
  <c r="J310" i="4"/>
  <c r="I310" i="4"/>
  <c r="K313" i="4" l="1"/>
  <c r="M312" i="4"/>
  <c r="L312" i="4"/>
  <c r="H312" i="4"/>
  <c r="I311" i="4"/>
  <c r="J311" i="4"/>
  <c r="K314" i="4" l="1"/>
  <c r="L313" i="4"/>
  <c r="M313" i="4"/>
  <c r="H313" i="4"/>
  <c r="J312" i="4"/>
  <c r="I312" i="4"/>
  <c r="K315" i="4" l="1"/>
  <c r="M314" i="4"/>
  <c r="L314" i="4"/>
  <c r="H314" i="4"/>
  <c r="I313" i="4"/>
  <c r="J313" i="4"/>
  <c r="K316" i="4" l="1"/>
  <c r="L315" i="4"/>
  <c r="M315" i="4"/>
  <c r="H315" i="4"/>
  <c r="J314" i="4"/>
  <c r="I314" i="4"/>
  <c r="K317" i="4" l="1"/>
  <c r="M316" i="4"/>
  <c r="L316" i="4"/>
  <c r="H316" i="4"/>
  <c r="I315" i="4"/>
  <c r="J315" i="4"/>
  <c r="K318" i="4" l="1"/>
  <c r="L317" i="4"/>
  <c r="M317" i="4"/>
  <c r="H317" i="4"/>
  <c r="J316" i="4"/>
  <c r="I316" i="4"/>
  <c r="K319" i="4" l="1"/>
  <c r="M318" i="4"/>
  <c r="L318" i="4"/>
  <c r="H318" i="4"/>
  <c r="I317" i="4"/>
  <c r="J317" i="4"/>
  <c r="K320" i="4" l="1"/>
  <c r="L319" i="4"/>
  <c r="M319" i="4"/>
  <c r="H319" i="4"/>
  <c r="J318" i="4"/>
  <c r="I318" i="4"/>
  <c r="K321" i="4" l="1"/>
  <c r="M320" i="4"/>
  <c r="L320" i="4"/>
  <c r="H320" i="4"/>
  <c r="I319" i="4"/>
  <c r="J319" i="4"/>
  <c r="K322" i="4" l="1"/>
  <c r="L321" i="4"/>
  <c r="M321" i="4"/>
  <c r="H321" i="4"/>
  <c r="J320" i="4"/>
  <c r="I320" i="4"/>
  <c r="K323" i="4" l="1"/>
  <c r="M322" i="4"/>
  <c r="L322" i="4"/>
  <c r="H322" i="4"/>
  <c r="I321" i="4"/>
  <c r="J321" i="4"/>
  <c r="K324" i="4" l="1"/>
  <c r="L323" i="4"/>
  <c r="M323" i="4"/>
  <c r="H323" i="4"/>
  <c r="J322" i="4"/>
  <c r="I322" i="4"/>
  <c r="K325" i="4" l="1"/>
  <c r="M324" i="4"/>
  <c r="L324" i="4"/>
  <c r="H324" i="4"/>
  <c r="I323" i="4"/>
  <c r="J323" i="4"/>
  <c r="K326" i="4" l="1"/>
  <c r="L325" i="4"/>
  <c r="M325" i="4"/>
  <c r="H325" i="4"/>
  <c r="J324" i="4"/>
  <c r="I324" i="4"/>
  <c r="K327" i="4" l="1"/>
  <c r="M326" i="4"/>
  <c r="L326" i="4"/>
  <c r="H326" i="4"/>
  <c r="I325" i="4"/>
  <c r="J325" i="4"/>
  <c r="K328" i="4" l="1"/>
  <c r="L327" i="4"/>
  <c r="M327" i="4"/>
  <c r="H327" i="4"/>
  <c r="J326" i="4"/>
  <c r="I326" i="4"/>
  <c r="K329" i="4" l="1"/>
  <c r="M328" i="4"/>
  <c r="L328" i="4"/>
  <c r="H328" i="4"/>
  <c r="I327" i="4"/>
  <c r="J327" i="4"/>
  <c r="K330" i="4" l="1"/>
  <c r="L329" i="4"/>
  <c r="M329" i="4"/>
  <c r="H329" i="4"/>
  <c r="J328" i="4"/>
  <c r="I328" i="4"/>
  <c r="K331" i="4" l="1"/>
  <c r="M330" i="4"/>
  <c r="L330" i="4"/>
  <c r="H330" i="4"/>
  <c r="I329" i="4"/>
  <c r="J329" i="4"/>
  <c r="K332" i="4" l="1"/>
  <c r="L331" i="4"/>
  <c r="M331" i="4"/>
  <c r="H331" i="4"/>
  <c r="J330" i="4"/>
  <c r="I330" i="4"/>
  <c r="K333" i="4" l="1"/>
  <c r="M332" i="4"/>
  <c r="L332" i="4"/>
  <c r="H332" i="4"/>
  <c r="I331" i="4"/>
  <c r="J331" i="4"/>
  <c r="K334" i="4" l="1"/>
  <c r="L333" i="4"/>
  <c r="M333" i="4"/>
  <c r="H333" i="4"/>
  <c r="J332" i="4"/>
  <c r="I332" i="4"/>
  <c r="K335" i="4" l="1"/>
  <c r="M334" i="4"/>
  <c r="L334" i="4"/>
  <c r="H334" i="4"/>
  <c r="I333" i="4"/>
  <c r="J333" i="4"/>
  <c r="K336" i="4" l="1"/>
  <c r="L335" i="4"/>
  <c r="M335" i="4"/>
  <c r="H335" i="4"/>
  <c r="J334" i="4"/>
  <c r="I334" i="4"/>
  <c r="K337" i="4" l="1"/>
  <c r="M336" i="4"/>
  <c r="L336" i="4"/>
  <c r="H336" i="4"/>
  <c r="I335" i="4"/>
  <c r="J335" i="4"/>
  <c r="K338" i="4" l="1"/>
  <c r="L337" i="4"/>
  <c r="M337" i="4"/>
  <c r="H337" i="4"/>
  <c r="J336" i="4"/>
  <c r="I336" i="4"/>
  <c r="K339" i="4" l="1"/>
  <c r="M338" i="4"/>
  <c r="L338" i="4"/>
  <c r="H338" i="4"/>
  <c r="I337" i="4"/>
  <c r="J337" i="4"/>
  <c r="K340" i="4" l="1"/>
  <c r="L339" i="4"/>
  <c r="M339" i="4"/>
  <c r="H339" i="4"/>
  <c r="J338" i="4"/>
  <c r="I338" i="4"/>
  <c r="K341" i="4" l="1"/>
  <c r="M340" i="4"/>
  <c r="L340" i="4"/>
  <c r="H340" i="4"/>
  <c r="I339" i="4"/>
  <c r="J339" i="4"/>
  <c r="K342" i="4" l="1"/>
  <c r="L341" i="4"/>
  <c r="M341" i="4"/>
  <c r="H341" i="4"/>
  <c r="J340" i="4"/>
  <c r="I340" i="4"/>
  <c r="K343" i="4" l="1"/>
  <c r="M342" i="4"/>
  <c r="L342" i="4"/>
  <c r="H342" i="4"/>
  <c r="I341" i="4"/>
  <c r="J341" i="4"/>
  <c r="K344" i="4" l="1"/>
  <c r="L343" i="4"/>
  <c r="M343" i="4"/>
  <c r="H343" i="4"/>
  <c r="J342" i="4"/>
  <c r="I342" i="4"/>
  <c r="K345" i="4" l="1"/>
  <c r="M344" i="4"/>
  <c r="L344" i="4"/>
  <c r="H344" i="4"/>
  <c r="I343" i="4"/>
  <c r="J343" i="4"/>
  <c r="K346" i="4" l="1"/>
  <c r="L345" i="4"/>
  <c r="M345" i="4"/>
  <c r="H345" i="4"/>
  <c r="J344" i="4"/>
  <c r="I344" i="4"/>
  <c r="K347" i="4" l="1"/>
  <c r="M346" i="4"/>
  <c r="L346" i="4"/>
  <c r="H346" i="4"/>
  <c r="I345" i="4"/>
  <c r="J345" i="4"/>
  <c r="K348" i="4" l="1"/>
  <c r="L347" i="4"/>
  <c r="M347" i="4"/>
  <c r="H347" i="4"/>
  <c r="J346" i="4"/>
  <c r="I346" i="4"/>
  <c r="K349" i="4" l="1"/>
  <c r="M348" i="4"/>
  <c r="L348" i="4"/>
  <c r="H348" i="4"/>
  <c r="I347" i="4"/>
  <c r="J347" i="4"/>
  <c r="K350" i="4" l="1"/>
  <c r="L349" i="4"/>
  <c r="M349" i="4"/>
  <c r="H349" i="4"/>
  <c r="J348" i="4"/>
  <c r="I348" i="4"/>
  <c r="K351" i="4" l="1"/>
  <c r="M350" i="4"/>
  <c r="L350" i="4"/>
  <c r="H350" i="4"/>
  <c r="I349" i="4"/>
  <c r="J349" i="4"/>
  <c r="K352" i="4" l="1"/>
  <c r="L351" i="4"/>
  <c r="M351" i="4"/>
  <c r="H351" i="4"/>
  <c r="J350" i="4"/>
  <c r="I350" i="4"/>
  <c r="K353" i="4" l="1"/>
  <c r="M352" i="4"/>
  <c r="L352" i="4"/>
  <c r="H352" i="4"/>
  <c r="I351" i="4"/>
  <c r="J351" i="4"/>
  <c r="K354" i="4" l="1"/>
  <c r="L353" i="4"/>
  <c r="M353" i="4"/>
  <c r="H353" i="4"/>
  <c r="J352" i="4"/>
  <c r="I352" i="4"/>
  <c r="K355" i="4" l="1"/>
  <c r="M354" i="4"/>
  <c r="L354" i="4"/>
  <c r="H354" i="4"/>
  <c r="I353" i="4"/>
  <c r="J353" i="4"/>
  <c r="K356" i="4" l="1"/>
  <c r="L355" i="4"/>
  <c r="M355" i="4"/>
  <c r="H355" i="4"/>
  <c r="J354" i="4"/>
  <c r="I354" i="4"/>
  <c r="K357" i="4" l="1"/>
  <c r="M356" i="4"/>
  <c r="L356" i="4"/>
  <c r="H356" i="4"/>
  <c r="I355" i="4"/>
  <c r="J355" i="4"/>
  <c r="K358" i="4" l="1"/>
  <c r="L357" i="4"/>
  <c r="M357" i="4"/>
  <c r="H357" i="4"/>
  <c r="J356" i="4"/>
  <c r="I356" i="4"/>
  <c r="K359" i="4" l="1"/>
  <c r="M358" i="4"/>
  <c r="L358" i="4"/>
  <c r="H358" i="4"/>
  <c r="I357" i="4"/>
  <c r="J357" i="4"/>
  <c r="K360" i="4" l="1"/>
  <c r="L359" i="4"/>
  <c r="M359" i="4"/>
  <c r="H359" i="4"/>
  <c r="J358" i="4"/>
  <c r="I358" i="4"/>
  <c r="K361" i="4" l="1"/>
  <c r="M360" i="4"/>
  <c r="L360" i="4"/>
  <c r="H360" i="4"/>
  <c r="I359" i="4"/>
  <c r="J359" i="4"/>
  <c r="K362" i="4" l="1"/>
  <c r="L361" i="4"/>
  <c r="M361" i="4"/>
  <c r="H361" i="4"/>
  <c r="J360" i="4"/>
  <c r="I360" i="4"/>
  <c r="K363" i="4" l="1"/>
  <c r="M362" i="4"/>
  <c r="L362" i="4"/>
  <c r="H362" i="4"/>
  <c r="I361" i="4"/>
  <c r="J361" i="4"/>
  <c r="K364" i="4" l="1"/>
  <c r="L363" i="4"/>
  <c r="M363" i="4"/>
  <c r="H363" i="4"/>
  <c r="J362" i="4"/>
  <c r="I362" i="4"/>
  <c r="K365" i="4" l="1"/>
  <c r="M364" i="4"/>
  <c r="L364" i="4"/>
  <c r="H364" i="4"/>
  <c r="I363" i="4"/>
  <c r="J363" i="4"/>
  <c r="K366" i="4" l="1"/>
  <c r="L365" i="4"/>
  <c r="M365" i="4"/>
  <c r="H365" i="4"/>
  <c r="J364" i="4"/>
  <c r="I364" i="4"/>
  <c r="K367" i="4" l="1"/>
  <c r="M366" i="4"/>
  <c r="L366" i="4"/>
  <c r="H366" i="4"/>
  <c r="I365" i="4"/>
  <c r="J365" i="4"/>
  <c r="K368" i="4" l="1"/>
  <c r="L367" i="4"/>
  <c r="M367" i="4"/>
  <c r="H367" i="4"/>
  <c r="J366" i="4"/>
  <c r="I366" i="4"/>
  <c r="K369" i="4" l="1"/>
  <c r="M368" i="4"/>
  <c r="L368" i="4"/>
  <c r="H368" i="4"/>
  <c r="I367" i="4"/>
  <c r="J367" i="4"/>
  <c r="K370" i="4" l="1"/>
  <c r="L369" i="4"/>
  <c r="M369" i="4"/>
  <c r="H369" i="4"/>
  <c r="J368" i="4"/>
  <c r="I368" i="4"/>
  <c r="K371" i="4" l="1"/>
  <c r="M370" i="4"/>
  <c r="L370" i="4"/>
  <c r="H370" i="4"/>
  <c r="I369" i="4"/>
  <c r="J369" i="4"/>
  <c r="K372" i="4" l="1"/>
  <c r="L371" i="4"/>
  <c r="M371" i="4"/>
  <c r="H371" i="4"/>
  <c r="J370" i="4"/>
  <c r="I370" i="4"/>
  <c r="K373" i="4" l="1"/>
  <c r="M372" i="4"/>
  <c r="L372" i="4"/>
  <c r="H372" i="4"/>
  <c r="I371" i="4"/>
  <c r="J371" i="4"/>
  <c r="K374" i="4" l="1"/>
  <c r="L373" i="4"/>
  <c r="M373" i="4"/>
  <c r="H373" i="4"/>
  <c r="J372" i="4"/>
  <c r="I372" i="4"/>
  <c r="K375" i="4" l="1"/>
  <c r="M374" i="4"/>
  <c r="L374" i="4"/>
  <c r="H374" i="4"/>
  <c r="I373" i="4"/>
  <c r="J373" i="4"/>
  <c r="K376" i="4" l="1"/>
  <c r="L375" i="4"/>
  <c r="M375" i="4"/>
  <c r="H375" i="4"/>
  <c r="J374" i="4"/>
  <c r="I374" i="4"/>
  <c r="K377" i="4" l="1"/>
  <c r="M376" i="4"/>
  <c r="L376" i="4"/>
  <c r="H376" i="4"/>
  <c r="I375" i="4"/>
  <c r="J375" i="4"/>
  <c r="K378" i="4" l="1"/>
  <c r="L377" i="4"/>
  <c r="M377" i="4"/>
  <c r="H377" i="4"/>
  <c r="J376" i="4"/>
  <c r="I376" i="4"/>
  <c r="K379" i="4" l="1"/>
  <c r="M378" i="4"/>
  <c r="L378" i="4"/>
  <c r="H378" i="4"/>
  <c r="I377" i="4"/>
  <c r="J377" i="4"/>
  <c r="K380" i="4" l="1"/>
  <c r="L379" i="4"/>
  <c r="M379" i="4"/>
  <c r="H379" i="4"/>
  <c r="J378" i="4"/>
  <c r="I378" i="4"/>
  <c r="K381" i="4" l="1"/>
  <c r="M380" i="4"/>
  <c r="L380" i="4"/>
  <c r="H380" i="4"/>
  <c r="I379" i="4"/>
  <c r="J379" i="4"/>
  <c r="K382" i="4" l="1"/>
  <c r="L381" i="4"/>
  <c r="M381" i="4"/>
  <c r="H381" i="4"/>
  <c r="J380" i="4"/>
  <c r="I380" i="4"/>
  <c r="K383" i="4" l="1"/>
  <c r="M382" i="4"/>
  <c r="L382" i="4"/>
  <c r="H382" i="4"/>
  <c r="I381" i="4"/>
  <c r="J381" i="4"/>
  <c r="K384" i="4" l="1"/>
  <c r="L383" i="4"/>
  <c r="M383" i="4"/>
  <c r="H383" i="4"/>
  <c r="J382" i="4"/>
  <c r="I382" i="4"/>
  <c r="K385" i="4" l="1"/>
  <c r="M384" i="4"/>
  <c r="L384" i="4"/>
  <c r="H384" i="4"/>
  <c r="I383" i="4"/>
  <c r="J383" i="4"/>
  <c r="K386" i="4" l="1"/>
  <c r="L385" i="4"/>
  <c r="M385" i="4"/>
  <c r="H385" i="4"/>
  <c r="J384" i="4"/>
  <c r="I384" i="4"/>
  <c r="K387" i="4" l="1"/>
  <c r="M386" i="4"/>
  <c r="L386" i="4"/>
  <c r="H386" i="4"/>
  <c r="I385" i="4"/>
  <c r="J385" i="4"/>
  <c r="K388" i="4" l="1"/>
  <c r="L387" i="4"/>
  <c r="M387" i="4"/>
  <c r="H387" i="4"/>
  <c r="J386" i="4"/>
  <c r="I386" i="4"/>
  <c r="K389" i="4" l="1"/>
  <c r="M388" i="4"/>
  <c r="L388" i="4"/>
  <c r="H388" i="4"/>
  <c r="I387" i="4"/>
  <c r="J387" i="4"/>
  <c r="K390" i="4" l="1"/>
  <c r="L389" i="4"/>
  <c r="M389" i="4"/>
  <c r="H389" i="4"/>
  <c r="J388" i="4"/>
  <c r="I388" i="4"/>
  <c r="K391" i="4" l="1"/>
  <c r="M390" i="4"/>
  <c r="L390" i="4"/>
  <c r="H390" i="4"/>
  <c r="I389" i="4"/>
  <c r="J389" i="4"/>
  <c r="K392" i="4" l="1"/>
  <c r="L391" i="4"/>
  <c r="M391" i="4"/>
  <c r="H391" i="4"/>
  <c r="J390" i="4"/>
  <c r="I390" i="4"/>
  <c r="K393" i="4" l="1"/>
  <c r="M392" i="4"/>
  <c r="L392" i="4"/>
  <c r="H392" i="4"/>
  <c r="I391" i="4"/>
  <c r="J391" i="4"/>
  <c r="K394" i="4" l="1"/>
  <c r="L393" i="4"/>
  <c r="M393" i="4"/>
  <c r="H393" i="4"/>
  <c r="J392" i="4"/>
  <c r="I392" i="4"/>
  <c r="K395" i="4" l="1"/>
  <c r="M394" i="4"/>
  <c r="L394" i="4"/>
  <c r="H394" i="4"/>
  <c r="I393" i="4"/>
  <c r="J393" i="4"/>
  <c r="K396" i="4" l="1"/>
  <c r="L395" i="4"/>
  <c r="M395" i="4"/>
  <c r="H395" i="4"/>
  <c r="J394" i="4"/>
  <c r="I394" i="4"/>
  <c r="K397" i="4" l="1"/>
  <c r="M396" i="4"/>
  <c r="L396" i="4"/>
  <c r="H396" i="4"/>
  <c r="I395" i="4"/>
  <c r="J395" i="4"/>
  <c r="K398" i="4" l="1"/>
  <c r="L397" i="4"/>
  <c r="M397" i="4"/>
  <c r="H397" i="4"/>
  <c r="J396" i="4"/>
  <c r="I396" i="4"/>
  <c r="K399" i="4" l="1"/>
  <c r="M398" i="4"/>
  <c r="L398" i="4"/>
  <c r="H398" i="4"/>
  <c r="I397" i="4"/>
  <c r="J397" i="4"/>
  <c r="K400" i="4" l="1"/>
  <c r="L399" i="4"/>
  <c r="M399" i="4"/>
  <c r="H399" i="4"/>
  <c r="J398" i="4"/>
  <c r="I398" i="4"/>
  <c r="K401" i="4" l="1"/>
  <c r="M400" i="4"/>
  <c r="L400" i="4"/>
  <c r="H400" i="4"/>
  <c r="I399" i="4"/>
  <c r="J399" i="4"/>
  <c r="K402" i="4" l="1"/>
  <c r="L401" i="4"/>
  <c r="M401" i="4"/>
  <c r="H401" i="4"/>
  <c r="J400" i="4"/>
  <c r="I400" i="4"/>
  <c r="K403" i="4" l="1"/>
  <c r="M402" i="4"/>
  <c r="L402" i="4"/>
  <c r="H402" i="4"/>
  <c r="I401" i="4"/>
  <c r="J401" i="4"/>
  <c r="K404" i="4" l="1"/>
  <c r="L403" i="4"/>
  <c r="M403" i="4"/>
  <c r="H403" i="4"/>
  <c r="J402" i="4"/>
  <c r="I402" i="4"/>
  <c r="K405" i="4" l="1"/>
  <c r="M404" i="4"/>
  <c r="L404" i="4"/>
  <c r="H404" i="4"/>
  <c r="I403" i="4"/>
  <c r="J403" i="4"/>
  <c r="K406" i="4" l="1"/>
  <c r="L405" i="4"/>
  <c r="M405" i="4"/>
  <c r="H405" i="4"/>
  <c r="J404" i="4"/>
  <c r="I404" i="4"/>
  <c r="K407" i="4" l="1"/>
  <c r="M406" i="4"/>
  <c r="L406" i="4"/>
  <c r="H406" i="4"/>
  <c r="I405" i="4"/>
  <c r="J405" i="4"/>
  <c r="K408" i="4" l="1"/>
  <c r="L407" i="4"/>
  <c r="M407" i="4"/>
  <c r="H407" i="4"/>
  <c r="J406" i="4"/>
  <c r="I406" i="4"/>
  <c r="K409" i="4" l="1"/>
  <c r="M408" i="4"/>
  <c r="L408" i="4"/>
  <c r="H408" i="4"/>
  <c r="I407" i="4"/>
  <c r="J407" i="4"/>
  <c r="K410" i="4" l="1"/>
  <c r="L409" i="4"/>
  <c r="M409" i="4"/>
  <c r="H409" i="4"/>
  <c r="J408" i="4"/>
  <c r="I408" i="4"/>
  <c r="K411" i="4" l="1"/>
  <c r="M410" i="4"/>
  <c r="L410" i="4"/>
  <c r="H410" i="4"/>
  <c r="I409" i="4"/>
  <c r="J409" i="4"/>
  <c r="K412" i="4" l="1"/>
  <c r="L411" i="4"/>
  <c r="M411" i="4"/>
  <c r="H411" i="4"/>
  <c r="J410" i="4"/>
  <c r="I410" i="4"/>
  <c r="K413" i="4" l="1"/>
  <c r="M412" i="4"/>
  <c r="L412" i="4"/>
  <c r="H412" i="4"/>
  <c r="I411" i="4"/>
  <c r="J411" i="4"/>
  <c r="K414" i="4" l="1"/>
  <c r="L413" i="4"/>
  <c r="M413" i="4"/>
  <c r="H413" i="4"/>
  <c r="J412" i="4"/>
  <c r="I412" i="4"/>
  <c r="K415" i="4" l="1"/>
  <c r="M414" i="4"/>
  <c r="L414" i="4"/>
  <c r="H414" i="4"/>
  <c r="I413" i="4"/>
  <c r="J413" i="4"/>
  <c r="K416" i="4" l="1"/>
  <c r="L415" i="4"/>
  <c r="M415" i="4"/>
  <c r="H415" i="4"/>
  <c r="J414" i="4"/>
  <c r="I414" i="4"/>
  <c r="K417" i="4" l="1"/>
  <c r="M416" i="4"/>
  <c r="L416" i="4"/>
  <c r="H416" i="4"/>
  <c r="I415" i="4"/>
  <c r="J415" i="4"/>
  <c r="K418" i="4" l="1"/>
  <c r="L417" i="4"/>
  <c r="M417" i="4"/>
  <c r="H417" i="4"/>
  <c r="J416" i="4"/>
  <c r="I416" i="4"/>
  <c r="K419" i="4" l="1"/>
  <c r="M418" i="4"/>
  <c r="L418" i="4"/>
  <c r="H418" i="4"/>
  <c r="I417" i="4"/>
  <c r="J417" i="4"/>
  <c r="K420" i="4" l="1"/>
  <c r="L419" i="4"/>
  <c r="M419" i="4"/>
  <c r="H419" i="4"/>
  <c r="J418" i="4"/>
  <c r="I418" i="4"/>
  <c r="K421" i="4" l="1"/>
  <c r="M420" i="4"/>
  <c r="L420" i="4"/>
  <c r="H420" i="4"/>
  <c r="I419" i="4"/>
  <c r="J419" i="4"/>
  <c r="K422" i="4" l="1"/>
  <c r="L421" i="4"/>
  <c r="M421" i="4"/>
  <c r="H421" i="4"/>
  <c r="J420" i="4"/>
  <c r="I420" i="4"/>
  <c r="K423" i="4" l="1"/>
  <c r="M422" i="4"/>
  <c r="L422" i="4"/>
  <c r="H422" i="4"/>
  <c r="I421" i="4"/>
  <c r="J421" i="4"/>
  <c r="K424" i="4" l="1"/>
  <c r="L423" i="4"/>
  <c r="M423" i="4"/>
  <c r="H423" i="4"/>
  <c r="J422" i="4"/>
  <c r="I422" i="4"/>
  <c r="K425" i="4" l="1"/>
  <c r="M424" i="4"/>
  <c r="L424" i="4"/>
  <c r="H424" i="4"/>
  <c r="I423" i="4"/>
  <c r="J423" i="4"/>
  <c r="K426" i="4" l="1"/>
  <c r="L425" i="4"/>
  <c r="M425" i="4"/>
  <c r="H425" i="4"/>
  <c r="J424" i="4"/>
  <c r="I424" i="4"/>
  <c r="K427" i="4" l="1"/>
  <c r="M426" i="4"/>
  <c r="L426" i="4"/>
  <c r="H426" i="4"/>
  <c r="I425" i="4"/>
  <c r="J425" i="4"/>
  <c r="K428" i="4" l="1"/>
  <c r="L427" i="4"/>
  <c r="M427" i="4"/>
  <c r="H427" i="4"/>
  <c r="J426" i="4"/>
  <c r="I426" i="4"/>
  <c r="K429" i="4" l="1"/>
  <c r="M428" i="4"/>
  <c r="L428" i="4"/>
  <c r="H428" i="4"/>
  <c r="I427" i="4"/>
  <c r="J427" i="4"/>
  <c r="K430" i="4" l="1"/>
  <c r="L429" i="4"/>
  <c r="M429" i="4"/>
  <c r="H429" i="4"/>
  <c r="J428" i="4"/>
  <c r="I428" i="4"/>
  <c r="K431" i="4" l="1"/>
  <c r="M430" i="4"/>
  <c r="L430" i="4"/>
  <c r="H430" i="4"/>
  <c r="I429" i="4"/>
  <c r="J429" i="4"/>
  <c r="K432" i="4" l="1"/>
  <c r="L431" i="4"/>
  <c r="M431" i="4"/>
  <c r="H431" i="4"/>
  <c r="J430" i="4"/>
  <c r="I430" i="4"/>
  <c r="K433" i="4" l="1"/>
  <c r="L432" i="4"/>
  <c r="M432" i="4"/>
  <c r="H432" i="4"/>
  <c r="I431" i="4"/>
  <c r="J431" i="4"/>
  <c r="K434" i="4" l="1"/>
  <c r="L433" i="4"/>
  <c r="M433" i="4"/>
  <c r="H433" i="4"/>
  <c r="J432" i="4"/>
  <c r="I432" i="4"/>
  <c r="K435" i="4" l="1"/>
  <c r="L434" i="4"/>
  <c r="M434" i="4"/>
  <c r="H434" i="4"/>
  <c r="I433" i="4"/>
  <c r="J433" i="4"/>
  <c r="K436" i="4" l="1"/>
  <c r="L435" i="4"/>
  <c r="M435" i="4"/>
  <c r="H435" i="4"/>
  <c r="J434" i="4"/>
  <c r="I434" i="4"/>
  <c r="K437" i="4" l="1"/>
  <c r="L436" i="4"/>
  <c r="M436" i="4"/>
  <c r="H436" i="4"/>
  <c r="I435" i="4"/>
  <c r="J435" i="4"/>
  <c r="K438" i="4" l="1"/>
  <c r="L437" i="4"/>
  <c r="M437" i="4"/>
  <c r="H437" i="4"/>
  <c r="J436" i="4"/>
  <c r="I436" i="4"/>
  <c r="K439" i="4" l="1"/>
  <c r="L438" i="4"/>
  <c r="M438" i="4"/>
  <c r="H438" i="4"/>
  <c r="I437" i="4"/>
  <c r="J437" i="4"/>
  <c r="K440" i="4" l="1"/>
  <c r="L439" i="4"/>
  <c r="M439" i="4"/>
  <c r="H439" i="4"/>
  <c r="J438" i="4"/>
  <c r="I438" i="4"/>
  <c r="K441" i="4" l="1"/>
  <c r="L440" i="4"/>
  <c r="M440" i="4"/>
  <c r="H440" i="4"/>
  <c r="I439" i="4"/>
  <c r="J439" i="4"/>
  <c r="K442" i="4" l="1"/>
  <c r="L441" i="4"/>
  <c r="M441" i="4"/>
  <c r="H441" i="4"/>
  <c r="J440" i="4"/>
  <c r="I440" i="4"/>
  <c r="K443" i="4" l="1"/>
  <c r="L442" i="4"/>
  <c r="M442" i="4"/>
  <c r="H442" i="4"/>
  <c r="I441" i="4"/>
  <c r="J441" i="4"/>
  <c r="K444" i="4" l="1"/>
  <c r="L443" i="4"/>
  <c r="M443" i="4"/>
  <c r="H443" i="4"/>
  <c r="J442" i="4"/>
  <c r="I442" i="4"/>
  <c r="K445" i="4" l="1"/>
  <c r="L444" i="4"/>
  <c r="M444" i="4"/>
  <c r="H444" i="4"/>
  <c r="I443" i="4"/>
  <c r="J443" i="4"/>
  <c r="K446" i="4" l="1"/>
  <c r="L445" i="4"/>
  <c r="M445" i="4"/>
  <c r="H445" i="4"/>
  <c r="J444" i="4"/>
  <c r="I444" i="4"/>
  <c r="K447" i="4" l="1"/>
  <c r="L446" i="4"/>
  <c r="M446" i="4"/>
  <c r="H446" i="4"/>
  <c r="I445" i="4"/>
  <c r="J445" i="4"/>
  <c r="K448" i="4" l="1"/>
  <c r="L447" i="4"/>
  <c r="M447" i="4"/>
  <c r="H447" i="4"/>
  <c r="J446" i="4"/>
  <c r="I446" i="4"/>
  <c r="K449" i="4" l="1"/>
  <c r="L448" i="4"/>
  <c r="M448" i="4"/>
  <c r="H448" i="4"/>
  <c r="I447" i="4"/>
  <c r="J447" i="4"/>
  <c r="K450" i="4" l="1"/>
  <c r="L449" i="4"/>
  <c r="M449" i="4"/>
  <c r="H449" i="4"/>
  <c r="J448" i="4"/>
  <c r="I448" i="4"/>
  <c r="K451" i="4" l="1"/>
  <c r="L450" i="4"/>
  <c r="M450" i="4"/>
  <c r="H450" i="4"/>
  <c r="I449" i="4"/>
  <c r="J449" i="4"/>
  <c r="K452" i="4" l="1"/>
  <c r="L451" i="4"/>
  <c r="M451" i="4"/>
  <c r="H451" i="4"/>
  <c r="J450" i="4"/>
  <c r="I450" i="4"/>
  <c r="K453" i="4" l="1"/>
  <c r="L452" i="4"/>
  <c r="M452" i="4"/>
  <c r="H452" i="4"/>
  <c r="I451" i="4"/>
  <c r="J451" i="4"/>
  <c r="K454" i="4" l="1"/>
  <c r="L453" i="4"/>
  <c r="M453" i="4"/>
  <c r="H453" i="4"/>
  <c r="J452" i="4"/>
  <c r="I452" i="4"/>
  <c r="K455" i="4" l="1"/>
  <c r="L454" i="4"/>
  <c r="M454" i="4"/>
  <c r="H454" i="4"/>
  <c r="I453" i="4"/>
  <c r="J453" i="4"/>
  <c r="K456" i="4" l="1"/>
  <c r="L455" i="4"/>
  <c r="M455" i="4"/>
  <c r="H455" i="4"/>
  <c r="J454" i="4"/>
  <c r="I454" i="4"/>
  <c r="K457" i="4" l="1"/>
  <c r="L456" i="4"/>
  <c r="M456" i="4"/>
  <c r="H456" i="4"/>
  <c r="I455" i="4"/>
  <c r="J455" i="4"/>
  <c r="K458" i="4" l="1"/>
  <c r="L457" i="4"/>
  <c r="M457" i="4"/>
  <c r="H457" i="4"/>
  <c r="J456" i="4"/>
  <c r="I456" i="4"/>
  <c r="K459" i="4" l="1"/>
  <c r="L458" i="4"/>
  <c r="M458" i="4"/>
  <c r="H458" i="4"/>
  <c r="I457" i="4"/>
  <c r="J457" i="4"/>
  <c r="K460" i="4" l="1"/>
  <c r="L459" i="4"/>
  <c r="M459" i="4"/>
  <c r="H459" i="4"/>
  <c r="J458" i="4"/>
  <c r="I458" i="4"/>
  <c r="K461" i="4" l="1"/>
  <c r="L460" i="4"/>
  <c r="M460" i="4"/>
  <c r="H460" i="4"/>
  <c r="I459" i="4"/>
  <c r="J459" i="4"/>
  <c r="K462" i="4" l="1"/>
  <c r="M461" i="4"/>
  <c r="L461" i="4"/>
  <c r="H461" i="4"/>
  <c r="J460" i="4"/>
  <c r="I460" i="4"/>
  <c r="K463" i="4" l="1"/>
  <c r="L462" i="4"/>
  <c r="M462" i="4"/>
  <c r="H462" i="4"/>
  <c r="I461" i="4"/>
  <c r="J461" i="4"/>
  <c r="K464" i="4" l="1"/>
  <c r="L463" i="4"/>
  <c r="M463" i="4"/>
  <c r="H463" i="4"/>
  <c r="J462" i="4"/>
  <c r="I462" i="4"/>
  <c r="K465" i="4" l="1"/>
  <c r="L464" i="4"/>
  <c r="M464" i="4"/>
  <c r="H464" i="4"/>
  <c r="I463" i="4"/>
  <c r="J463" i="4"/>
  <c r="K466" i="4" l="1"/>
  <c r="L465" i="4"/>
  <c r="M465" i="4"/>
  <c r="H465" i="4"/>
  <c r="J464" i="4"/>
  <c r="I464" i="4"/>
  <c r="K467" i="4" l="1"/>
  <c r="L466" i="4"/>
  <c r="M466" i="4"/>
  <c r="H466" i="4"/>
  <c r="I465" i="4"/>
  <c r="J465" i="4"/>
  <c r="K468" i="4" l="1"/>
  <c r="L467" i="4"/>
  <c r="M467" i="4"/>
  <c r="H467" i="4"/>
  <c r="J466" i="4"/>
  <c r="I466" i="4"/>
  <c r="K469" i="4" l="1"/>
  <c r="L468" i="4"/>
  <c r="M468" i="4"/>
  <c r="H468" i="4"/>
  <c r="I467" i="4"/>
  <c r="J467" i="4"/>
  <c r="K470" i="4" l="1"/>
  <c r="L469" i="4"/>
  <c r="M469" i="4"/>
  <c r="H469" i="4"/>
  <c r="J468" i="4"/>
  <c r="I468" i="4"/>
  <c r="K471" i="4" l="1"/>
  <c r="L470" i="4"/>
  <c r="M470" i="4"/>
  <c r="H470" i="4"/>
  <c r="I469" i="4"/>
  <c r="J469" i="4"/>
  <c r="K472" i="4" l="1"/>
  <c r="L471" i="4"/>
  <c r="M471" i="4"/>
  <c r="H471" i="4"/>
  <c r="J470" i="4"/>
  <c r="I470" i="4"/>
  <c r="K473" i="4" l="1"/>
  <c r="L472" i="4"/>
  <c r="M472" i="4"/>
  <c r="H472" i="4"/>
  <c r="I471" i="4"/>
  <c r="J471" i="4"/>
  <c r="K474" i="4" l="1"/>
  <c r="L473" i="4"/>
  <c r="M473" i="4"/>
  <c r="H473" i="4"/>
  <c r="J472" i="4"/>
  <c r="I472" i="4"/>
  <c r="K475" i="4" l="1"/>
  <c r="L474" i="4"/>
  <c r="M474" i="4"/>
  <c r="H474" i="4"/>
  <c r="I473" i="4"/>
  <c r="J473" i="4"/>
  <c r="K476" i="4" l="1"/>
  <c r="L475" i="4"/>
  <c r="M475" i="4"/>
  <c r="H475" i="4"/>
  <c r="J474" i="4"/>
  <c r="I474" i="4"/>
  <c r="K477" i="4" l="1"/>
  <c r="L476" i="4"/>
  <c r="M476" i="4"/>
  <c r="H476" i="4"/>
  <c r="I475" i="4"/>
  <c r="J475" i="4"/>
  <c r="K478" i="4" l="1"/>
  <c r="L477" i="4"/>
  <c r="M477" i="4"/>
  <c r="H477" i="4"/>
  <c r="J476" i="4"/>
  <c r="I476" i="4"/>
  <c r="K479" i="4" l="1"/>
  <c r="L478" i="4"/>
  <c r="M478" i="4"/>
  <c r="H478" i="4"/>
  <c r="I477" i="4"/>
  <c r="J477" i="4"/>
  <c r="K480" i="4" l="1"/>
  <c r="L479" i="4"/>
  <c r="M479" i="4"/>
  <c r="H479" i="4"/>
  <c r="J478" i="4"/>
  <c r="I478" i="4"/>
  <c r="K481" i="4" l="1"/>
  <c r="L480" i="4"/>
  <c r="M480" i="4"/>
  <c r="H480" i="4"/>
  <c r="I479" i="4"/>
  <c r="J479" i="4"/>
  <c r="K482" i="4" l="1"/>
  <c r="L481" i="4"/>
  <c r="M481" i="4"/>
  <c r="H481" i="4"/>
  <c r="J480" i="4"/>
  <c r="I480" i="4"/>
  <c r="K483" i="4" l="1"/>
  <c r="L482" i="4"/>
  <c r="M482" i="4"/>
  <c r="H482" i="4"/>
  <c r="I481" i="4"/>
  <c r="J481" i="4"/>
  <c r="K484" i="4" l="1"/>
  <c r="L483" i="4"/>
  <c r="M483" i="4"/>
  <c r="H483" i="4"/>
  <c r="J482" i="4"/>
  <c r="I482" i="4"/>
  <c r="K485" i="4" l="1"/>
  <c r="L484" i="4"/>
  <c r="M484" i="4"/>
  <c r="H484" i="4"/>
  <c r="I483" i="4"/>
  <c r="J483" i="4"/>
  <c r="K486" i="4" l="1"/>
  <c r="L485" i="4"/>
  <c r="M485" i="4"/>
  <c r="H485" i="4"/>
  <c r="J484" i="4"/>
  <c r="I484" i="4"/>
  <c r="K487" i="4" l="1"/>
  <c r="L486" i="4"/>
  <c r="M486" i="4"/>
  <c r="H486" i="4"/>
  <c r="I485" i="4"/>
  <c r="J485" i="4"/>
  <c r="K488" i="4" l="1"/>
  <c r="L487" i="4"/>
  <c r="M487" i="4"/>
  <c r="H487" i="4"/>
  <c r="J486" i="4"/>
  <c r="I486" i="4"/>
  <c r="K489" i="4" l="1"/>
  <c r="L488" i="4"/>
  <c r="M488" i="4"/>
  <c r="H488" i="4"/>
  <c r="I487" i="4"/>
  <c r="J487" i="4"/>
  <c r="K490" i="4" l="1"/>
  <c r="L489" i="4"/>
  <c r="M489" i="4"/>
  <c r="H489" i="4"/>
  <c r="J488" i="4"/>
  <c r="I488" i="4"/>
  <c r="K491" i="4" l="1"/>
  <c r="L490" i="4"/>
  <c r="M490" i="4"/>
  <c r="H490" i="4"/>
  <c r="I489" i="4"/>
  <c r="J489" i="4"/>
  <c r="K492" i="4" l="1"/>
  <c r="L491" i="4"/>
  <c r="M491" i="4"/>
  <c r="H491" i="4"/>
  <c r="J490" i="4"/>
  <c r="I490" i="4"/>
  <c r="K493" i="4" l="1"/>
  <c r="L492" i="4"/>
  <c r="M492" i="4"/>
  <c r="H492" i="4"/>
  <c r="I491" i="4"/>
  <c r="J491" i="4"/>
  <c r="K494" i="4" l="1"/>
  <c r="L493" i="4"/>
  <c r="M493" i="4"/>
  <c r="H493" i="4"/>
  <c r="J492" i="4"/>
  <c r="I492" i="4"/>
  <c r="K495" i="4" l="1"/>
  <c r="M494" i="4"/>
  <c r="L494" i="4"/>
  <c r="H494" i="4"/>
  <c r="I493" i="4"/>
  <c r="J493" i="4"/>
  <c r="K496" i="4" l="1"/>
  <c r="L495" i="4"/>
  <c r="M495" i="4"/>
  <c r="H495" i="4"/>
  <c r="J494" i="4"/>
  <c r="I494" i="4"/>
  <c r="K497" i="4" l="1"/>
  <c r="L496" i="4"/>
  <c r="M496" i="4"/>
  <c r="H496" i="4"/>
  <c r="I495" i="4"/>
  <c r="J495" i="4"/>
  <c r="K498" i="4" l="1"/>
  <c r="L497" i="4"/>
  <c r="M497" i="4"/>
  <c r="H497" i="4"/>
  <c r="J496" i="4"/>
  <c r="I496" i="4"/>
  <c r="K499" i="4" l="1"/>
  <c r="L498" i="4"/>
  <c r="M498" i="4"/>
  <c r="H498" i="4"/>
  <c r="J497" i="4"/>
  <c r="I497" i="4"/>
  <c r="K500" i="4" l="1"/>
  <c r="M499" i="4"/>
  <c r="L499" i="4"/>
  <c r="H499" i="4"/>
  <c r="J498" i="4"/>
  <c r="I498" i="4"/>
  <c r="K501" i="4" l="1"/>
  <c r="L500" i="4"/>
  <c r="M500" i="4"/>
  <c r="H500" i="4"/>
  <c r="J499" i="4"/>
  <c r="I499" i="4"/>
  <c r="K502" i="4" l="1"/>
  <c r="L501" i="4"/>
  <c r="M501" i="4"/>
  <c r="H501" i="4"/>
  <c r="J500" i="4"/>
  <c r="I500" i="4"/>
  <c r="K503" i="4" l="1"/>
  <c r="L502" i="4"/>
  <c r="M502" i="4"/>
  <c r="H502" i="4"/>
  <c r="J501" i="4"/>
  <c r="I501" i="4"/>
  <c r="K504" i="4" l="1"/>
  <c r="L503" i="4"/>
  <c r="M503" i="4"/>
  <c r="H503" i="4"/>
  <c r="J502" i="4"/>
  <c r="I502" i="4"/>
  <c r="K505" i="4" l="1"/>
  <c r="L504" i="4"/>
  <c r="M504" i="4"/>
  <c r="H504" i="4"/>
  <c r="J503" i="4"/>
  <c r="I503" i="4"/>
  <c r="K506" i="4" l="1"/>
  <c r="L505" i="4"/>
  <c r="M505" i="4"/>
  <c r="H505" i="4"/>
  <c r="J504" i="4"/>
  <c r="I504" i="4"/>
  <c r="K507" i="4" l="1"/>
  <c r="L506" i="4"/>
  <c r="M506" i="4"/>
  <c r="H506" i="4"/>
  <c r="I505" i="4"/>
  <c r="J505" i="4"/>
  <c r="K508" i="4" l="1"/>
  <c r="L507" i="4"/>
  <c r="M507" i="4"/>
  <c r="H507" i="4"/>
  <c r="J506" i="4"/>
  <c r="I506" i="4"/>
  <c r="K509" i="4" l="1"/>
  <c r="L508" i="4"/>
  <c r="M508" i="4"/>
  <c r="H508" i="4"/>
  <c r="J507" i="4"/>
  <c r="I507" i="4"/>
  <c r="K510" i="4" l="1"/>
  <c r="L509" i="4"/>
  <c r="M509" i="4"/>
  <c r="H509" i="4"/>
  <c r="J508" i="4"/>
  <c r="I508" i="4"/>
  <c r="K511" i="4" l="1"/>
  <c r="L510" i="4"/>
  <c r="M510" i="4"/>
  <c r="H510" i="4"/>
  <c r="J509" i="4"/>
  <c r="I509" i="4"/>
  <c r="K512" i="4" l="1"/>
  <c r="L511" i="4"/>
  <c r="M511" i="4"/>
  <c r="H511" i="4"/>
  <c r="J510" i="4"/>
  <c r="I510" i="4"/>
  <c r="K513" i="4" l="1"/>
  <c r="L512" i="4"/>
  <c r="M512" i="4"/>
  <c r="H512" i="4"/>
  <c r="J511" i="4"/>
  <c r="I511" i="4"/>
  <c r="K514" i="4" l="1"/>
  <c r="L513" i="4"/>
  <c r="M513" i="4"/>
  <c r="H513" i="4"/>
  <c r="J512" i="4"/>
  <c r="I512" i="4"/>
  <c r="K515" i="4" l="1"/>
  <c r="L514" i="4"/>
  <c r="M514" i="4"/>
  <c r="H514" i="4"/>
  <c r="I513" i="4"/>
  <c r="J513" i="4"/>
  <c r="K516" i="4" l="1"/>
  <c r="L515" i="4"/>
  <c r="M515" i="4"/>
  <c r="H515" i="4"/>
  <c r="J514" i="4"/>
  <c r="I514" i="4"/>
  <c r="K517" i="4" l="1"/>
  <c r="M516" i="4"/>
  <c r="L516" i="4"/>
  <c r="H516" i="4"/>
  <c r="J515" i="4"/>
  <c r="I515" i="4"/>
  <c r="K518" i="4" l="1"/>
  <c r="M517" i="4"/>
  <c r="L517" i="4"/>
  <c r="H517" i="4"/>
  <c r="J516" i="4"/>
  <c r="I516" i="4"/>
  <c r="K519" i="4" l="1"/>
  <c r="M518" i="4"/>
  <c r="L518" i="4"/>
  <c r="H518" i="4"/>
  <c r="J517" i="4"/>
  <c r="I517" i="4"/>
  <c r="K520" i="4" l="1"/>
  <c r="M519" i="4"/>
  <c r="L519" i="4"/>
  <c r="H519" i="4"/>
  <c r="J518" i="4"/>
  <c r="I518" i="4"/>
  <c r="K521" i="4" l="1"/>
  <c r="M520" i="4"/>
  <c r="L520" i="4"/>
  <c r="H520" i="4"/>
  <c r="J519" i="4"/>
  <c r="I519" i="4"/>
  <c r="K522" i="4" l="1"/>
  <c r="M521" i="4"/>
  <c r="L521" i="4"/>
  <c r="H521" i="4"/>
  <c r="J520" i="4"/>
  <c r="I520" i="4"/>
  <c r="K523" i="4" l="1"/>
  <c r="M522" i="4"/>
  <c r="L522" i="4"/>
  <c r="H522" i="4"/>
  <c r="J521" i="4"/>
  <c r="I521" i="4"/>
  <c r="K524" i="4" l="1"/>
  <c r="M523" i="4"/>
  <c r="L523" i="4"/>
  <c r="H523" i="4"/>
  <c r="J522" i="4"/>
  <c r="I522" i="4"/>
  <c r="K525" i="4" l="1"/>
  <c r="M524" i="4"/>
  <c r="L524" i="4"/>
  <c r="H524" i="4"/>
  <c r="J523" i="4"/>
  <c r="I523" i="4"/>
  <c r="K526" i="4" l="1"/>
  <c r="M525" i="4"/>
  <c r="L525" i="4"/>
  <c r="H525" i="4"/>
  <c r="J524" i="4"/>
  <c r="I524" i="4"/>
  <c r="K527" i="4" l="1"/>
  <c r="M526" i="4"/>
  <c r="L526" i="4"/>
  <c r="H526" i="4"/>
  <c r="J525" i="4"/>
  <c r="I525" i="4"/>
  <c r="K528" i="4" l="1"/>
  <c r="M527" i="4"/>
  <c r="L527" i="4"/>
  <c r="H527" i="4"/>
  <c r="J526" i="4"/>
  <c r="I526" i="4"/>
  <c r="K529" i="4" l="1"/>
  <c r="M528" i="4"/>
  <c r="L528" i="4"/>
  <c r="H528" i="4"/>
  <c r="J527" i="4"/>
  <c r="I527" i="4"/>
  <c r="K530" i="4" l="1"/>
  <c r="M529" i="4"/>
  <c r="L529" i="4"/>
  <c r="H529" i="4"/>
  <c r="J528" i="4"/>
  <c r="I528" i="4"/>
  <c r="K531" i="4" l="1"/>
  <c r="M530" i="4"/>
  <c r="L530" i="4"/>
  <c r="H530" i="4"/>
  <c r="J529" i="4"/>
  <c r="I529" i="4"/>
  <c r="K532" i="4" l="1"/>
  <c r="M531" i="4"/>
  <c r="L531" i="4"/>
  <c r="H531" i="4"/>
  <c r="J530" i="4"/>
  <c r="I530" i="4"/>
  <c r="K533" i="4" l="1"/>
  <c r="M532" i="4"/>
  <c r="L532" i="4"/>
  <c r="H532" i="4"/>
  <c r="J531" i="4"/>
  <c r="I531" i="4"/>
  <c r="K534" i="4" l="1"/>
  <c r="M533" i="4"/>
  <c r="L533" i="4"/>
  <c r="H533" i="4"/>
  <c r="J532" i="4"/>
  <c r="I532" i="4"/>
  <c r="K535" i="4" l="1"/>
  <c r="M534" i="4"/>
  <c r="L534" i="4"/>
  <c r="H534" i="4"/>
  <c r="J533" i="4"/>
  <c r="I533" i="4"/>
  <c r="K536" i="4" l="1"/>
  <c r="M535" i="4"/>
  <c r="L535" i="4"/>
  <c r="H535" i="4"/>
  <c r="J534" i="4"/>
  <c r="I534" i="4"/>
  <c r="K537" i="4" l="1"/>
  <c r="M536" i="4"/>
  <c r="L536" i="4"/>
  <c r="H536" i="4"/>
  <c r="J535" i="4"/>
  <c r="I535" i="4"/>
  <c r="K538" i="4" l="1"/>
  <c r="M537" i="4"/>
  <c r="L537" i="4"/>
  <c r="H537" i="4"/>
  <c r="J536" i="4"/>
  <c r="I536" i="4"/>
  <c r="K539" i="4" l="1"/>
  <c r="M538" i="4"/>
  <c r="L538" i="4"/>
  <c r="H538" i="4"/>
  <c r="J537" i="4"/>
  <c r="I537" i="4"/>
  <c r="K540" i="4" l="1"/>
  <c r="M539" i="4"/>
  <c r="L539" i="4"/>
  <c r="H539" i="4"/>
  <c r="J538" i="4"/>
  <c r="I538" i="4"/>
  <c r="K541" i="4" l="1"/>
  <c r="M540" i="4"/>
  <c r="L540" i="4"/>
  <c r="H540" i="4"/>
  <c r="J539" i="4"/>
  <c r="I539" i="4"/>
  <c r="K542" i="4" l="1"/>
  <c r="M541" i="4"/>
  <c r="L541" i="4"/>
  <c r="H541" i="4"/>
  <c r="J540" i="4"/>
  <c r="I540" i="4"/>
  <c r="K543" i="4" l="1"/>
  <c r="M542" i="4"/>
  <c r="L542" i="4"/>
  <c r="H542" i="4"/>
  <c r="J541" i="4"/>
  <c r="I541" i="4"/>
  <c r="K544" i="4" l="1"/>
  <c r="M543" i="4"/>
  <c r="L543" i="4"/>
  <c r="H543" i="4"/>
  <c r="J542" i="4"/>
  <c r="I542" i="4"/>
  <c r="K545" i="4" l="1"/>
  <c r="M544" i="4"/>
  <c r="L544" i="4"/>
  <c r="H544" i="4"/>
  <c r="J543" i="4"/>
  <c r="I543" i="4"/>
  <c r="K546" i="4" l="1"/>
  <c r="M545" i="4"/>
  <c r="L545" i="4"/>
  <c r="H545" i="4"/>
  <c r="J544" i="4"/>
  <c r="I544" i="4"/>
  <c r="K547" i="4" l="1"/>
  <c r="M546" i="4"/>
  <c r="L546" i="4"/>
  <c r="H546" i="4"/>
  <c r="J545" i="4"/>
  <c r="I545" i="4"/>
  <c r="K548" i="4" l="1"/>
  <c r="M547" i="4"/>
  <c r="L547" i="4"/>
  <c r="H547" i="4"/>
  <c r="J546" i="4"/>
  <c r="I546" i="4"/>
  <c r="K549" i="4" l="1"/>
  <c r="M548" i="4"/>
  <c r="L548" i="4"/>
  <c r="H548" i="4"/>
  <c r="J547" i="4"/>
  <c r="I547" i="4"/>
  <c r="K550" i="4" l="1"/>
  <c r="M549" i="4"/>
  <c r="L549" i="4"/>
  <c r="H549" i="4"/>
  <c r="J548" i="4"/>
  <c r="I548" i="4"/>
  <c r="K551" i="4" l="1"/>
  <c r="M550" i="4"/>
  <c r="L550" i="4"/>
  <c r="H550" i="4"/>
  <c r="J549" i="4"/>
  <c r="I549" i="4"/>
  <c r="K552" i="4" l="1"/>
  <c r="M551" i="4"/>
  <c r="L551" i="4"/>
  <c r="H551" i="4"/>
  <c r="J550" i="4"/>
  <c r="I550" i="4"/>
  <c r="K553" i="4" l="1"/>
  <c r="M552" i="4"/>
  <c r="L552" i="4"/>
  <c r="H552" i="4"/>
  <c r="J551" i="4"/>
  <c r="I551" i="4"/>
  <c r="K554" i="4" l="1"/>
  <c r="M553" i="4"/>
  <c r="L553" i="4"/>
  <c r="H553" i="4"/>
  <c r="J552" i="4"/>
  <c r="I552" i="4"/>
  <c r="K555" i="4" l="1"/>
  <c r="M554" i="4"/>
  <c r="L554" i="4"/>
  <c r="H554" i="4"/>
  <c r="J553" i="4"/>
  <c r="I553" i="4"/>
  <c r="K556" i="4" l="1"/>
  <c r="M555" i="4"/>
  <c r="L555" i="4"/>
  <c r="H555" i="4"/>
  <c r="J554" i="4"/>
  <c r="I554" i="4"/>
  <c r="K557" i="4" l="1"/>
  <c r="M556" i="4"/>
  <c r="L556" i="4"/>
  <c r="H556" i="4"/>
  <c r="J555" i="4"/>
  <c r="I555" i="4"/>
  <c r="K558" i="4" l="1"/>
  <c r="M557" i="4"/>
  <c r="L557" i="4"/>
  <c r="H557" i="4"/>
  <c r="J556" i="4"/>
  <c r="I556" i="4"/>
  <c r="K559" i="4" l="1"/>
  <c r="M558" i="4"/>
  <c r="L558" i="4"/>
  <c r="H558" i="4"/>
  <c r="J557" i="4"/>
  <c r="I557" i="4"/>
  <c r="K560" i="4" l="1"/>
  <c r="M559" i="4"/>
  <c r="L559" i="4"/>
  <c r="H559" i="4"/>
  <c r="J558" i="4"/>
  <c r="I558" i="4"/>
  <c r="K561" i="4" l="1"/>
  <c r="M560" i="4"/>
  <c r="L560" i="4"/>
  <c r="H560" i="4"/>
  <c r="J559" i="4"/>
  <c r="I559" i="4"/>
  <c r="K562" i="4" l="1"/>
  <c r="M561" i="4"/>
  <c r="L561" i="4"/>
  <c r="H561" i="4"/>
  <c r="J560" i="4"/>
  <c r="I560" i="4"/>
  <c r="K563" i="4" l="1"/>
  <c r="L562" i="4"/>
  <c r="M562" i="4"/>
  <c r="H562" i="4"/>
  <c r="J561" i="4"/>
  <c r="I561" i="4"/>
  <c r="K564" i="4" l="1"/>
  <c r="M563" i="4"/>
  <c r="L563" i="4"/>
  <c r="H563" i="4"/>
  <c r="J562" i="4"/>
  <c r="I562" i="4"/>
  <c r="K565" i="4" l="1"/>
  <c r="M564" i="4"/>
  <c r="L564" i="4"/>
  <c r="H564" i="4"/>
  <c r="J563" i="4"/>
  <c r="I563" i="4"/>
  <c r="K566" i="4" l="1"/>
  <c r="M565" i="4"/>
  <c r="L565" i="4"/>
  <c r="H565" i="4"/>
  <c r="J564" i="4"/>
  <c r="I564" i="4"/>
  <c r="K567" i="4" l="1"/>
  <c r="M566" i="4"/>
  <c r="L566" i="4"/>
  <c r="H566" i="4"/>
  <c r="J565" i="4"/>
  <c r="I565" i="4"/>
  <c r="K568" i="4" l="1"/>
  <c r="M567" i="4"/>
  <c r="L567" i="4"/>
  <c r="H567" i="4"/>
  <c r="J566" i="4"/>
  <c r="I566" i="4"/>
  <c r="K569" i="4" l="1"/>
  <c r="M568" i="4"/>
  <c r="L568" i="4"/>
  <c r="H568" i="4"/>
  <c r="J567" i="4"/>
  <c r="I567" i="4"/>
  <c r="K570" i="4" l="1"/>
  <c r="M569" i="4"/>
  <c r="L569" i="4"/>
  <c r="H569" i="4"/>
  <c r="J568" i="4"/>
  <c r="I568" i="4"/>
  <c r="K571" i="4" l="1"/>
  <c r="M570" i="4"/>
  <c r="L570" i="4"/>
  <c r="H570" i="4"/>
  <c r="J569" i="4"/>
  <c r="I569" i="4"/>
  <c r="K572" i="4" l="1"/>
  <c r="M571" i="4"/>
  <c r="L571" i="4"/>
  <c r="H571" i="4"/>
  <c r="J570" i="4"/>
  <c r="I570" i="4"/>
  <c r="K573" i="4" l="1"/>
  <c r="M572" i="4"/>
  <c r="L572" i="4"/>
  <c r="H572" i="4"/>
  <c r="J571" i="4"/>
  <c r="I571" i="4"/>
  <c r="K574" i="4" l="1"/>
  <c r="M573" i="4"/>
  <c r="L573" i="4"/>
  <c r="H573" i="4"/>
  <c r="J572" i="4"/>
  <c r="I572" i="4"/>
  <c r="K575" i="4" l="1"/>
  <c r="M574" i="4"/>
  <c r="L574" i="4"/>
  <c r="H574" i="4"/>
  <c r="J573" i="4"/>
  <c r="I573" i="4"/>
  <c r="K576" i="4" l="1"/>
  <c r="M575" i="4"/>
  <c r="L575" i="4"/>
  <c r="H575" i="4"/>
  <c r="J574" i="4"/>
  <c r="I574" i="4"/>
  <c r="K577" i="4" l="1"/>
  <c r="L576" i="4"/>
  <c r="M576" i="4"/>
  <c r="H576" i="4"/>
  <c r="J575" i="4"/>
  <c r="I575" i="4"/>
  <c r="K578" i="4" l="1"/>
  <c r="M577" i="4"/>
  <c r="L577" i="4"/>
  <c r="H577" i="4"/>
  <c r="J576" i="4"/>
  <c r="I576" i="4"/>
  <c r="K579" i="4" l="1"/>
  <c r="L578" i="4"/>
  <c r="M578" i="4"/>
  <c r="H578" i="4"/>
  <c r="J577" i="4"/>
  <c r="I577" i="4"/>
  <c r="K580" i="4" l="1"/>
  <c r="M579" i="4"/>
  <c r="L579" i="4"/>
  <c r="H579" i="4"/>
  <c r="J578" i="4"/>
  <c r="I578" i="4"/>
  <c r="K581" i="4" l="1"/>
  <c r="M580" i="4"/>
  <c r="L580" i="4"/>
  <c r="H580" i="4"/>
  <c r="J579" i="4"/>
  <c r="I579" i="4"/>
  <c r="K582" i="4" l="1"/>
  <c r="M581" i="4"/>
  <c r="L581" i="4"/>
  <c r="H581" i="4"/>
  <c r="J580" i="4"/>
  <c r="I580" i="4"/>
  <c r="K583" i="4" l="1"/>
  <c r="M582" i="4"/>
  <c r="L582" i="4"/>
  <c r="H582" i="4"/>
  <c r="J581" i="4"/>
  <c r="I581" i="4"/>
  <c r="K584" i="4" l="1"/>
  <c r="M583" i="4"/>
  <c r="L583" i="4"/>
  <c r="H583" i="4"/>
  <c r="J582" i="4"/>
  <c r="I582" i="4"/>
  <c r="K585" i="4" l="1"/>
  <c r="M584" i="4"/>
  <c r="L584" i="4"/>
  <c r="H584" i="4"/>
  <c r="J583" i="4"/>
  <c r="I583" i="4"/>
  <c r="K586" i="4" l="1"/>
  <c r="M585" i="4"/>
  <c r="L585" i="4"/>
  <c r="H585" i="4"/>
  <c r="J584" i="4"/>
  <c r="I584" i="4"/>
  <c r="K587" i="4" l="1"/>
  <c r="M586" i="4"/>
  <c r="L586" i="4"/>
  <c r="H586" i="4"/>
  <c r="J585" i="4"/>
  <c r="I585" i="4"/>
  <c r="K588" i="4" l="1"/>
  <c r="M587" i="4"/>
  <c r="L587" i="4"/>
  <c r="H587" i="4"/>
  <c r="J586" i="4"/>
  <c r="I586" i="4"/>
  <c r="K589" i="4" l="1"/>
  <c r="M588" i="4"/>
  <c r="L588" i="4"/>
  <c r="H588" i="4"/>
  <c r="J587" i="4"/>
  <c r="I587" i="4"/>
  <c r="K590" i="4" l="1"/>
  <c r="M589" i="4"/>
  <c r="L589" i="4"/>
  <c r="H589" i="4"/>
  <c r="J588" i="4"/>
  <c r="I588" i="4"/>
  <c r="K591" i="4" l="1"/>
  <c r="M590" i="4"/>
  <c r="L590" i="4"/>
  <c r="H590" i="4"/>
  <c r="J589" i="4"/>
  <c r="I589" i="4"/>
  <c r="K592" i="4" l="1"/>
  <c r="M591" i="4"/>
  <c r="L591" i="4"/>
  <c r="H591" i="4"/>
  <c r="J590" i="4"/>
  <c r="I590" i="4"/>
  <c r="K593" i="4" l="1"/>
  <c r="M592" i="4"/>
  <c r="L592" i="4"/>
  <c r="H592" i="4"/>
  <c r="J591" i="4"/>
  <c r="I591" i="4"/>
  <c r="K594" i="4" l="1"/>
  <c r="M593" i="4"/>
  <c r="L593" i="4"/>
  <c r="H593" i="4"/>
  <c r="J592" i="4"/>
  <c r="I592" i="4"/>
  <c r="K595" i="4" l="1"/>
  <c r="M594" i="4"/>
  <c r="L594" i="4"/>
  <c r="H594" i="4"/>
  <c r="J593" i="4"/>
  <c r="I593" i="4"/>
  <c r="K596" i="4" l="1"/>
  <c r="M595" i="4"/>
  <c r="L595" i="4"/>
  <c r="H595" i="4"/>
  <c r="J594" i="4"/>
  <c r="I594" i="4"/>
  <c r="K597" i="4" l="1"/>
  <c r="M596" i="4"/>
  <c r="L596" i="4"/>
  <c r="H596" i="4"/>
  <c r="J595" i="4"/>
  <c r="I595" i="4"/>
  <c r="K598" i="4" l="1"/>
  <c r="M597" i="4"/>
  <c r="L597" i="4"/>
  <c r="H597" i="4"/>
  <c r="J596" i="4"/>
  <c r="I596" i="4"/>
  <c r="K599" i="4" l="1"/>
  <c r="M598" i="4"/>
  <c r="L598" i="4"/>
  <c r="H598" i="4"/>
  <c r="J597" i="4"/>
  <c r="I597" i="4"/>
  <c r="K600" i="4" l="1"/>
  <c r="M599" i="4"/>
  <c r="L599" i="4"/>
  <c r="H599" i="4"/>
  <c r="J598" i="4"/>
  <c r="I598" i="4"/>
  <c r="K601" i="4" l="1"/>
  <c r="M600" i="4"/>
  <c r="L600" i="4"/>
  <c r="H600" i="4"/>
  <c r="J599" i="4"/>
  <c r="I599" i="4"/>
  <c r="K602" i="4" l="1"/>
  <c r="M601" i="4"/>
  <c r="L601" i="4"/>
  <c r="H601" i="4"/>
  <c r="J600" i="4"/>
  <c r="I600" i="4"/>
  <c r="K603" i="4" l="1"/>
  <c r="M602" i="4"/>
  <c r="L602" i="4"/>
  <c r="H602" i="4"/>
  <c r="J601" i="4"/>
  <c r="I601" i="4"/>
  <c r="K604" i="4" l="1"/>
  <c r="M603" i="4"/>
  <c r="L603" i="4"/>
  <c r="H603" i="4"/>
  <c r="J602" i="4"/>
  <c r="I602" i="4"/>
  <c r="K605" i="4" l="1"/>
  <c r="M604" i="4"/>
  <c r="L604" i="4"/>
  <c r="H604" i="4"/>
  <c r="J603" i="4"/>
  <c r="I603" i="4"/>
  <c r="K606" i="4" l="1"/>
  <c r="M605" i="4"/>
  <c r="L605" i="4"/>
  <c r="H605" i="4"/>
  <c r="J604" i="4"/>
  <c r="I604" i="4"/>
  <c r="K607" i="4" l="1"/>
  <c r="M606" i="4"/>
  <c r="L606" i="4"/>
  <c r="H606" i="4"/>
  <c r="J605" i="4"/>
  <c r="I605" i="4"/>
  <c r="K608" i="4" l="1"/>
  <c r="M607" i="4"/>
  <c r="L607" i="4"/>
  <c r="H607" i="4"/>
  <c r="J606" i="4"/>
  <c r="I606" i="4"/>
  <c r="K609" i="4" l="1"/>
  <c r="M608" i="4"/>
  <c r="L608" i="4"/>
  <c r="H608" i="4"/>
  <c r="J607" i="4"/>
  <c r="I607" i="4"/>
  <c r="K610" i="4" l="1"/>
  <c r="M609" i="4"/>
  <c r="L609" i="4"/>
  <c r="H609" i="4"/>
  <c r="J608" i="4"/>
  <c r="I608" i="4"/>
  <c r="K611" i="4" l="1"/>
  <c r="M610" i="4"/>
  <c r="L610" i="4"/>
  <c r="H610" i="4"/>
  <c r="J609" i="4"/>
  <c r="I609" i="4"/>
  <c r="K612" i="4" l="1"/>
  <c r="M611" i="4"/>
  <c r="L611" i="4"/>
  <c r="H611" i="4"/>
  <c r="J610" i="4"/>
  <c r="I610" i="4"/>
  <c r="K613" i="4" l="1"/>
  <c r="M612" i="4"/>
  <c r="L612" i="4"/>
  <c r="H612" i="4"/>
  <c r="J611" i="4"/>
  <c r="I611" i="4"/>
  <c r="K614" i="4" l="1"/>
  <c r="M613" i="4"/>
  <c r="L613" i="4"/>
  <c r="H613" i="4"/>
  <c r="J612" i="4"/>
  <c r="I612" i="4"/>
  <c r="K615" i="4" l="1"/>
  <c r="M614" i="4"/>
  <c r="L614" i="4"/>
  <c r="H614" i="4"/>
  <c r="J613" i="4"/>
  <c r="I613" i="4"/>
  <c r="K616" i="4" l="1"/>
  <c r="M615" i="4"/>
  <c r="L615" i="4"/>
  <c r="H615" i="4"/>
  <c r="J614" i="4"/>
  <c r="I614" i="4"/>
  <c r="K617" i="4" l="1"/>
  <c r="M616" i="4"/>
  <c r="L616" i="4"/>
  <c r="H616" i="4"/>
  <c r="J615" i="4"/>
  <c r="I615" i="4"/>
  <c r="K618" i="4" l="1"/>
  <c r="M617" i="4"/>
  <c r="L617" i="4"/>
  <c r="H617" i="4"/>
  <c r="J616" i="4"/>
  <c r="I616" i="4"/>
  <c r="K619" i="4" l="1"/>
  <c r="M618" i="4"/>
  <c r="L618" i="4"/>
  <c r="H618" i="4"/>
  <c r="J617" i="4"/>
  <c r="I617" i="4"/>
  <c r="K620" i="4" l="1"/>
  <c r="M619" i="4"/>
  <c r="L619" i="4"/>
  <c r="H619" i="4"/>
  <c r="J618" i="4"/>
  <c r="I618" i="4"/>
  <c r="K621" i="4" l="1"/>
  <c r="M620" i="4"/>
  <c r="L620" i="4"/>
  <c r="H620" i="4"/>
  <c r="J619" i="4"/>
  <c r="I619" i="4"/>
  <c r="K622" i="4" l="1"/>
  <c r="M621" i="4"/>
  <c r="L621" i="4"/>
  <c r="H621" i="4"/>
  <c r="J620" i="4"/>
  <c r="I620" i="4"/>
  <c r="K623" i="4" l="1"/>
  <c r="M622" i="4"/>
  <c r="L622" i="4"/>
  <c r="H622" i="4"/>
  <c r="J621" i="4"/>
  <c r="I621" i="4"/>
  <c r="K624" i="4" l="1"/>
  <c r="M623" i="4"/>
  <c r="L623" i="4"/>
  <c r="H623" i="4"/>
  <c r="J622" i="4"/>
  <c r="I622" i="4"/>
  <c r="K625" i="4" l="1"/>
  <c r="M624" i="4"/>
  <c r="L624" i="4"/>
  <c r="H624" i="4"/>
  <c r="J623" i="4"/>
  <c r="I623" i="4"/>
  <c r="K626" i="4" l="1"/>
  <c r="M625" i="4"/>
  <c r="L625" i="4"/>
  <c r="H625" i="4"/>
  <c r="J624" i="4"/>
  <c r="I624" i="4"/>
  <c r="K627" i="4" l="1"/>
  <c r="M626" i="4"/>
  <c r="L626" i="4"/>
  <c r="H626" i="4"/>
  <c r="J625" i="4"/>
  <c r="I625" i="4"/>
  <c r="K628" i="4" l="1"/>
  <c r="M627" i="4"/>
  <c r="L627" i="4"/>
  <c r="H627" i="4"/>
  <c r="J626" i="4"/>
  <c r="I626" i="4"/>
  <c r="K629" i="4" l="1"/>
  <c r="M628" i="4"/>
  <c r="L628" i="4"/>
  <c r="H628" i="4"/>
  <c r="J627" i="4"/>
  <c r="I627" i="4"/>
  <c r="K630" i="4" l="1"/>
  <c r="M629" i="4"/>
  <c r="L629" i="4"/>
  <c r="H629" i="4"/>
  <c r="J628" i="4"/>
  <c r="I628" i="4"/>
  <c r="K631" i="4" l="1"/>
  <c r="M630" i="4"/>
  <c r="L630" i="4"/>
  <c r="H630" i="4"/>
  <c r="J629" i="4"/>
  <c r="I629" i="4"/>
  <c r="K632" i="4" l="1"/>
  <c r="M631" i="4"/>
  <c r="L631" i="4"/>
  <c r="H631" i="4"/>
  <c r="J630" i="4"/>
  <c r="I630" i="4"/>
  <c r="K633" i="4" l="1"/>
  <c r="M632" i="4"/>
  <c r="L632" i="4"/>
  <c r="H632" i="4"/>
  <c r="J631" i="4"/>
  <c r="I631" i="4"/>
  <c r="K634" i="4" l="1"/>
  <c r="M633" i="4"/>
  <c r="L633" i="4"/>
  <c r="H633" i="4"/>
  <c r="J632" i="4"/>
  <c r="I632" i="4"/>
  <c r="K635" i="4" l="1"/>
  <c r="M634" i="4"/>
  <c r="L634" i="4"/>
  <c r="H634" i="4"/>
  <c r="J633" i="4"/>
  <c r="I633" i="4"/>
  <c r="K636" i="4" l="1"/>
  <c r="M635" i="4"/>
  <c r="L635" i="4"/>
  <c r="H635" i="4"/>
  <c r="J634" i="4"/>
  <c r="I634" i="4"/>
  <c r="K637" i="4" l="1"/>
  <c r="M636" i="4"/>
  <c r="L636" i="4"/>
  <c r="H636" i="4"/>
  <c r="J635" i="4"/>
  <c r="I635" i="4"/>
  <c r="K638" i="4" l="1"/>
  <c r="M637" i="4"/>
  <c r="L637" i="4"/>
  <c r="H637" i="4"/>
  <c r="J636" i="4"/>
  <c r="I636" i="4"/>
  <c r="K639" i="4" l="1"/>
  <c r="M638" i="4"/>
  <c r="L638" i="4"/>
  <c r="H638" i="4"/>
  <c r="J637" i="4"/>
  <c r="I637" i="4"/>
  <c r="K640" i="4" l="1"/>
  <c r="M639" i="4"/>
  <c r="L639" i="4"/>
  <c r="H639" i="4"/>
  <c r="J638" i="4"/>
  <c r="I638" i="4"/>
  <c r="K641" i="4" l="1"/>
  <c r="M640" i="4"/>
  <c r="L640" i="4"/>
  <c r="H640" i="4"/>
  <c r="J639" i="4"/>
  <c r="I639" i="4"/>
  <c r="K642" i="4" l="1"/>
  <c r="M641" i="4"/>
  <c r="L641" i="4"/>
  <c r="H641" i="4"/>
  <c r="J640" i="4"/>
  <c r="I640" i="4"/>
  <c r="K643" i="4" l="1"/>
  <c r="M642" i="4"/>
  <c r="L642" i="4"/>
  <c r="H642" i="4"/>
  <c r="J641" i="4"/>
  <c r="I641" i="4"/>
  <c r="K644" i="4" l="1"/>
  <c r="M643" i="4"/>
  <c r="L643" i="4"/>
  <c r="H643" i="4"/>
  <c r="J642" i="4"/>
  <c r="I642" i="4"/>
  <c r="K645" i="4" l="1"/>
  <c r="M644" i="4"/>
  <c r="L644" i="4"/>
  <c r="H644" i="4"/>
  <c r="J643" i="4"/>
  <c r="I643" i="4"/>
  <c r="K646" i="4" l="1"/>
  <c r="M645" i="4"/>
  <c r="L645" i="4"/>
  <c r="H645" i="4"/>
  <c r="J644" i="4"/>
  <c r="I644" i="4"/>
  <c r="K647" i="4" l="1"/>
  <c r="M646" i="4"/>
  <c r="L646" i="4"/>
  <c r="H646" i="4"/>
  <c r="J645" i="4"/>
  <c r="I645" i="4"/>
  <c r="K648" i="4" l="1"/>
  <c r="M647" i="4"/>
  <c r="L647" i="4"/>
  <c r="H647" i="4"/>
  <c r="J646" i="4"/>
  <c r="I646" i="4"/>
  <c r="K649" i="4" l="1"/>
  <c r="M648" i="4"/>
  <c r="L648" i="4"/>
  <c r="H648" i="4"/>
  <c r="J647" i="4"/>
  <c r="I647" i="4"/>
  <c r="K650" i="4" l="1"/>
  <c r="M649" i="4"/>
  <c r="L649" i="4"/>
  <c r="H649" i="4"/>
  <c r="J648" i="4"/>
  <c r="I648" i="4"/>
  <c r="K651" i="4" l="1"/>
  <c r="M650" i="4"/>
  <c r="L650" i="4"/>
  <c r="H650" i="4"/>
  <c r="J649" i="4"/>
  <c r="I649" i="4"/>
  <c r="K652" i="4" l="1"/>
  <c r="M651" i="4"/>
  <c r="L651" i="4"/>
  <c r="H651" i="4"/>
  <c r="J650" i="4"/>
  <c r="I650" i="4"/>
  <c r="K653" i="4" l="1"/>
  <c r="M652" i="4"/>
  <c r="L652" i="4"/>
  <c r="H652" i="4"/>
  <c r="J651" i="4"/>
  <c r="I651" i="4"/>
  <c r="K654" i="4" l="1"/>
  <c r="M653" i="4"/>
  <c r="L653" i="4"/>
  <c r="H653" i="4"/>
  <c r="J652" i="4"/>
  <c r="I652" i="4"/>
  <c r="K655" i="4" l="1"/>
  <c r="M654" i="4"/>
  <c r="L654" i="4"/>
  <c r="H654" i="4"/>
  <c r="J653" i="4"/>
  <c r="I653" i="4"/>
  <c r="K656" i="4" l="1"/>
  <c r="M655" i="4"/>
  <c r="L655" i="4"/>
  <c r="H655" i="4"/>
  <c r="J654" i="4"/>
  <c r="I654" i="4"/>
  <c r="K657" i="4" l="1"/>
  <c r="M656" i="4"/>
  <c r="L656" i="4"/>
  <c r="H656" i="4"/>
  <c r="J655" i="4"/>
  <c r="I655" i="4"/>
  <c r="K658" i="4" l="1"/>
  <c r="M657" i="4"/>
  <c r="L657" i="4"/>
  <c r="H657" i="4"/>
  <c r="J656" i="4"/>
  <c r="I656" i="4"/>
  <c r="K659" i="4" l="1"/>
  <c r="M658" i="4"/>
  <c r="L658" i="4"/>
  <c r="H658" i="4"/>
  <c r="J657" i="4"/>
  <c r="I657" i="4"/>
  <c r="K660" i="4" l="1"/>
  <c r="M659" i="4"/>
  <c r="L659" i="4"/>
  <c r="H659" i="4"/>
  <c r="J658" i="4"/>
  <c r="I658" i="4"/>
  <c r="K661" i="4" l="1"/>
  <c r="M660" i="4"/>
  <c r="L660" i="4"/>
  <c r="H660" i="4"/>
  <c r="J659" i="4"/>
  <c r="I659" i="4"/>
  <c r="K662" i="4" l="1"/>
  <c r="M661" i="4"/>
  <c r="L661" i="4"/>
  <c r="H661" i="4"/>
  <c r="J660" i="4"/>
  <c r="I660" i="4"/>
  <c r="K663" i="4" l="1"/>
  <c r="M662" i="4"/>
  <c r="L662" i="4"/>
  <c r="H662" i="4"/>
  <c r="J661" i="4"/>
  <c r="I661" i="4"/>
  <c r="K664" i="4" l="1"/>
  <c r="M663" i="4"/>
  <c r="L663" i="4"/>
  <c r="H663" i="4"/>
  <c r="J662" i="4"/>
  <c r="I662" i="4"/>
  <c r="K665" i="4" l="1"/>
  <c r="M664" i="4"/>
  <c r="L664" i="4"/>
  <c r="H664" i="4"/>
  <c r="J663" i="4"/>
  <c r="I663" i="4"/>
  <c r="K666" i="4" l="1"/>
  <c r="M665" i="4"/>
  <c r="L665" i="4"/>
  <c r="H665" i="4"/>
  <c r="J664" i="4"/>
  <c r="I664" i="4"/>
  <c r="K667" i="4" l="1"/>
  <c r="M666" i="4"/>
  <c r="L666" i="4"/>
  <c r="H666" i="4"/>
  <c r="J665" i="4"/>
  <c r="I665" i="4"/>
  <c r="K668" i="4" l="1"/>
  <c r="M667" i="4"/>
  <c r="L667" i="4"/>
  <c r="H667" i="4"/>
  <c r="J666" i="4"/>
  <c r="I666" i="4"/>
  <c r="K669" i="4" l="1"/>
  <c r="M668" i="4"/>
  <c r="L668" i="4"/>
  <c r="H668" i="4"/>
  <c r="J667" i="4"/>
  <c r="I667" i="4"/>
  <c r="K670" i="4" l="1"/>
  <c r="M669" i="4"/>
  <c r="L669" i="4"/>
  <c r="H669" i="4"/>
  <c r="J668" i="4"/>
  <c r="I668" i="4"/>
  <c r="K671" i="4" l="1"/>
  <c r="M670" i="4"/>
  <c r="L670" i="4"/>
  <c r="H670" i="4"/>
  <c r="J669" i="4"/>
  <c r="I669" i="4"/>
  <c r="K672" i="4" l="1"/>
  <c r="M671" i="4"/>
  <c r="L671" i="4"/>
  <c r="H671" i="4"/>
  <c r="J670" i="4"/>
  <c r="I670" i="4"/>
  <c r="K673" i="4" l="1"/>
  <c r="M672" i="4"/>
  <c r="L672" i="4"/>
  <c r="H672" i="4"/>
  <c r="J671" i="4"/>
  <c r="I671" i="4"/>
  <c r="K674" i="4" l="1"/>
  <c r="M673" i="4"/>
  <c r="L673" i="4"/>
  <c r="H673" i="4"/>
  <c r="J672" i="4"/>
  <c r="I672" i="4"/>
  <c r="K675" i="4" l="1"/>
  <c r="M674" i="4"/>
  <c r="L674" i="4"/>
  <c r="H674" i="4"/>
  <c r="J673" i="4"/>
  <c r="I673" i="4"/>
  <c r="K676" i="4" l="1"/>
  <c r="M675" i="4"/>
  <c r="L675" i="4"/>
  <c r="H675" i="4"/>
  <c r="J674" i="4"/>
  <c r="I674" i="4"/>
  <c r="K677" i="4" l="1"/>
  <c r="M676" i="4"/>
  <c r="L676" i="4"/>
  <c r="H676" i="4"/>
  <c r="J675" i="4"/>
  <c r="I675" i="4"/>
  <c r="K678" i="4" l="1"/>
  <c r="M677" i="4"/>
  <c r="L677" i="4"/>
  <c r="H677" i="4"/>
  <c r="J676" i="4"/>
  <c r="I676" i="4"/>
  <c r="K679" i="4" l="1"/>
  <c r="M678" i="4"/>
  <c r="L678" i="4"/>
  <c r="H678" i="4"/>
  <c r="J677" i="4"/>
  <c r="I677" i="4"/>
  <c r="K680" i="4" l="1"/>
  <c r="M679" i="4"/>
  <c r="L679" i="4"/>
  <c r="H679" i="4"/>
  <c r="J678" i="4"/>
  <c r="I678" i="4"/>
  <c r="K681" i="4" l="1"/>
  <c r="M680" i="4"/>
  <c r="L680" i="4"/>
  <c r="H680" i="4"/>
  <c r="J679" i="4"/>
  <c r="I679" i="4"/>
  <c r="K682" i="4" l="1"/>
  <c r="M681" i="4"/>
  <c r="L681" i="4"/>
  <c r="H681" i="4"/>
  <c r="J680" i="4"/>
  <c r="I680" i="4"/>
  <c r="K683" i="4" l="1"/>
  <c r="M682" i="4"/>
  <c r="L682" i="4"/>
  <c r="H682" i="4"/>
  <c r="J681" i="4"/>
  <c r="I681" i="4"/>
  <c r="K684" i="4" l="1"/>
  <c r="M683" i="4"/>
  <c r="L683" i="4"/>
  <c r="H683" i="4"/>
  <c r="J682" i="4"/>
  <c r="I682" i="4"/>
  <c r="K685" i="4" l="1"/>
  <c r="M684" i="4"/>
  <c r="L684" i="4"/>
  <c r="H684" i="4"/>
  <c r="J683" i="4"/>
  <c r="I683" i="4"/>
  <c r="K686" i="4" l="1"/>
  <c r="M685" i="4"/>
  <c r="L685" i="4"/>
  <c r="H685" i="4"/>
  <c r="J684" i="4"/>
  <c r="I684" i="4"/>
  <c r="K687" i="4" l="1"/>
  <c r="M686" i="4"/>
  <c r="L686" i="4"/>
  <c r="H686" i="4"/>
  <c r="J685" i="4"/>
  <c r="I685" i="4"/>
  <c r="K688" i="4" l="1"/>
  <c r="M687" i="4"/>
  <c r="L687" i="4"/>
  <c r="H687" i="4"/>
  <c r="J686" i="4"/>
  <c r="I686" i="4"/>
  <c r="K689" i="4" l="1"/>
  <c r="M688" i="4"/>
  <c r="L688" i="4"/>
  <c r="H688" i="4"/>
  <c r="J687" i="4"/>
  <c r="I687" i="4"/>
  <c r="K690" i="4" l="1"/>
  <c r="M689" i="4"/>
  <c r="L689" i="4"/>
  <c r="H689" i="4"/>
  <c r="J688" i="4"/>
  <c r="I688" i="4"/>
  <c r="K691" i="4" l="1"/>
  <c r="M690" i="4"/>
  <c r="L690" i="4"/>
  <c r="H690" i="4"/>
  <c r="J689" i="4"/>
  <c r="I689" i="4"/>
  <c r="K692" i="4" l="1"/>
  <c r="M691" i="4"/>
  <c r="L691" i="4"/>
  <c r="H691" i="4"/>
  <c r="J690" i="4"/>
  <c r="I690" i="4"/>
  <c r="K693" i="4" l="1"/>
  <c r="M692" i="4"/>
  <c r="L692" i="4"/>
  <c r="H692" i="4"/>
  <c r="J691" i="4"/>
  <c r="I691" i="4"/>
  <c r="K694" i="4" l="1"/>
  <c r="M693" i="4"/>
  <c r="L693" i="4"/>
  <c r="H693" i="4"/>
  <c r="J692" i="4"/>
  <c r="I692" i="4"/>
  <c r="K695" i="4" l="1"/>
  <c r="M694" i="4"/>
  <c r="L694" i="4"/>
  <c r="H694" i="4"/>
  <c r="J693" i="4"/>
  <c r="I693" i="4"/>
  <c r="K696" i="4" l="1"/>
  <c r="M695" i="4"/>
  <c r="L695" i="4"/>
  <c r="H695" i="4"/>
  <c r="J694" i="4"/>
  <c r="I694" i="4"/>
  <c r="K697" i="4" l="1"/>
  <c r="M696" i="4"/>
  <c r="L696" i="4"/>
  <c r="H696" i="4"/>
  <c r="J695" i="4"/>
  <c r="I695" i="4"/>
  <c r="K698" i="4" l="1"/>
  <c r="M697" i="4"/>
  <c r="L697" i="4"/>
  <c r="H697" i="4"/>
  <c r="J696" i="4"/>
  <c r="I696" i="4"/>
  <c r="K699" i="4" l="1"/>
  <c r="M698" i="4"/>
  <c r="L698" i="4"/>
  <c r="H698" i="4"/>
  <c r="J697" i="4"/>
  <c r="I697" i="4"/>
  <c r="K700" i="4" l="1"/>
  <c r="M699" i="4"/>
  <c r="L699" i="4"/>
  <c r="H699" i="4"/>
  <c r="J698" i="4"/>
  <c r="I698" i="4"/>
  <c r="K701" i="4" l="1"/>
  <c r="M700" i="4"/>
  <c r="L700" i="4"/>
  <c r="H700" i="4"/>
  <c r="J699" i="4"/>
  <c r="I699" i="4"/>
  <c r="K702" i="4" l="1"/>
  <c r="M701" i="4"/>
  <c r="L701" i="4"/>
  <c r="H701" i="4"/>
  <c r="J700" i="4"/>
  <c r="I700" i="4"/>
  <c r="K703" i="4" l="1"/>
  <c r="M702" i="4"/>
  <c r="L702" i="4"/>
  <c r="H702" i="4"/>
  <c r="J701" i="4"/>
  <c r="I701" i="4"/>
  <c r="K704" i="4" l="1"/>
  <c r="M703" i="4"/>
  <c r="L703" i="4"/>
  <c r="H703" i="4"/>
  <c r="J702" i="4"/>
  <c r="I702" i="4"/>
  <c r="K705" i="4" l="1"/>
  <c r="M704" i="4"/>
  <c r="L704" i="4"/>
  <c r="H704" i="4"/>
  <c r="J703" i="4"/>
  <c r="I703" i="4"/>
  <c r="K706" i="4" l="1"/>
  <c r="M705" i="4"/>
  <c r="L705" i="4"/>
  <c r="H705" i="4"/>
  <c r="J704" i="4"/>
  <c r="I704" i="4"/>
  <c r="K707" i="4" l="1"/>
  <c r="M706" i="4"/>
  <c r="L706" i="4"/>
  <c r="H706" i="4"/>
  <c r="J705" i="4"/>
  <c r="I705" i="4"/>
  <c r="K708" i="4" l="1"/>
  <c r="M707" i="4"/>
  <c r="L707" i="4"/>
  <c r="H707" i="4"/>
  <c r="J706" i="4"/>
  <c r="I706" i="4"/>
  <c r="K709" i="4" l="1"/>
  <c r="M708" i="4"/>
  <c r="L708" i="4"/>
  <c r="H708" i="4"/>
  <c r="J707" i="4"/>
  <c r="I707" i="4"/>
  <c r="K710" i="4" l="1"/>
  <c r="M709" i="4"/>
  <c r="L709" i="4"/>
  <c r="H709" i="4"/>
  <c r="J708" i="4"/>
  <c r="I708" i="4"/>
  <c r="K711" i="4" l="1"/>
  <c r="M710" i="4"/>
  <c r="L710" i="4"/>
  <c r="H710" i="4"/>
  <c r="J709" i="4"/>
  <c r="I709" i="4"/>
  <c r="K712" i="4" l="1"/>
  <c r="M711" i="4"/>
  <c r="L711" i="4"/>
  <c r="H711" i="4"/>
  <c r="J710" i="4"/>
  <c r="I710" i="4"/>
  <c r="K713" i="4" l="1"/>
  <c r="M712" i="4"/>
  <c r="L712" i="4"/>
  <c r="H712" i="4"/>
  <c r="J711" i="4"/>
  <c r="I711" i="4"/>
  <c r="K714" i="4" l="1"/>
  <c r="M713" i="4"/>
  <c r="L713" i="4"/>
  <c r="H713" i="4"/>
  <c r="J712" i="4"/>
  <c r="I712" i="4"/>
  <c r="K715" i="4" l="1"/>
  <c r="M714" i="4"/>
  <c r="L714" i="4"/>
  <c r="H714" i="4"/>
  <c r="J713" i="4"/>
  <c r="I713" i="4"/>
  <c r="K716" i="4" l="1"/>
  <c r="M715" i="4"/>
  <c r="L715" i="4"/>
  <c r="H715" i="4"/>
  <c r="J714" i="4"/>
  <c r="I714" i="4"/>
  <c r="K717" i="4" l="1"/>
  <c r="M716" i="4"/>
  <c r="L716" i="4"/>
  <c r="H716" i="4"/>
  <c r="J715" i="4"/>
  <c r="I715" i="4"/>
  <c r="K718" i="4" l="1"/>
  <c r="M717" i="4"/>
  <c r="L717" i="4"/>
  <c r="H717" i="4"/>
  <c r="J716" i="4"/>
  <c r="I716" i="4"/>
  <c r="K719" i="4" l="1"/>
  <c r="M718" i="4"/>
  <c r="L718" i="4"/>
  <c r="H718" i="4"/>
  <c r="J717" i="4"/>
  <c r="I717" i="4"/>
  <c r="K720" i="4" l="1"/>
  <c r="M719" i="4"/>
  <c r="L719" i="4"/>
  <c r="H719" i="4"/>
  <c r="J718" i="4"/>
  <c r="I718" i="4"/>
  <c r="K721" i="4" l="1"/>
  <c r="M720" i="4"/>
  <c r="L720" i="4"/>
  <c r="H720" i="4"/>
  <c r="J719" i="4"/>
  <c r="I719" i="4"/>
  <c r="K722" i="4" l="1"/>
  <c r="M721" i="4"/>
  <c r="L721" i="4"/>
  <c r="H721" i="4"/>
  <c r="J720" i="4"/>
  <c r="I720" i="4"/>
  <c r="K723" i="4" l="1"/>
  <c r="M722" i="4"/>
  <c r="L722" i="4"/>
  <c r="H722" i="4"/>
  <c r="J721" i="4"/>
  <c r="I721" i="4"/>
  <c r="K724" i="4" l="1"/>
  <c r="M723" i="4"/>
  <c r="L723" i="4"/>
  <c r="H723" i="4"/>
  <c r="J722" i="4"/>
  <c r="I722" i="4"/>
  <c r="K725" i="4" l="1"/>
  <c r="M724" i="4"/>
  <c r="L724" i="4"/>
  <c r="H724" i="4"/>
  <c r="J723" i="4"/>
  <c r="I723" i="4"/>
  <c r="K726" i="4" l="1"/>
  <c r="M725" i="4"/>
  <c r="L725" i="4"/>
  <c r="H725" i="4"/>
  <c r="J724" i="4"/>
  <c r="I724" i="4"/>
  <c r="K727" i="4" l="1"/>
  <c r="M726" i="4"/>
  <c r="L726" i="4"/>
  <c r="H726" i="4"/>
  <c r="J725" i="4"/>
  <c r="I725" i="4"/>
  <c r="K728" i="4" l="1"/>
  <c r="M727" i="4"/>
  <c r="L727" i="4"/>
  <c r="H727" i="4"/>
  <c r="J726" i="4"/>
  <c r="I726" i="4"/>
  <c r="K729" i="4" l="1"/>
  <c r="M728" i="4"/>
  <c r="L728" i="4"/>
  <c r="H728" i="4"/>
  <c r="J727" i="4"/>
  <c r="I727" i="4"/>
  <c r="K730" i="4" l="1"/>
  <c r="M729" i="4"/>
  <c r="L729" i="4"/>
  <c r="H729" i="4"/>
  <c r="J728" i="4"/>
  <c r="I728" i="4"/>
  <c r="K731" i="4" l="1"/>
  <c r="M730" i="4"/>
  <c r="L730" i="4"/>
  <c r="H730" i="4"/>
  <c r="J729" i="4"/>
  <c r="I729" i="4"/>
  <c r="K732" i="4" l="1"/>
  <c r="M731" i="4"/>
  <c r="L731" i="4"/>
  <c r="H731" i="4"/>
  <c r="J730" i="4"/>
  <c r="I730" i="4"/>
  <c r="K733" i="4" l="1"/>
  <c r="M732" i="4"/>
  <c r="L732" i="4"/>
  <c r="H732" i="4"/>
  <c r="J731" i="4"/>
  <c r="I731" i="4"/>
  <c r="K734" i="4" l="1"/>
  <c r="M733" i="4"/>
  <c r="L733" i="4"/>
  <c r="H733" i="4"/>
  <c r="J732" i="4"/>
  <c r="I732" i="4"/>
  <c r="K735" i="4" l="1"/>
  <c r="M734" i="4"/>
  <c r="L734" i="4"/>
  <c r="H734" i="4"/>
  <c r="J733" i="4"/>
  <c r="I733" i="4"/>
  <c r="K736" i="4" l="1"/>
  <c r="M735" i="4"/>
  <c r="L735" i="4"/>
  <c r="H735" i="4"/>
  <c r="J734" i="4"/>
  <c r="I734" i="4"/>
  <c r="K737" i="4" l="1"/>
  <c r="M736" i="4"/>
  <c r="L736" i="4"/>
  <c r="H736" i="4"/>
  <c r="J735" i="4"/>
  <c r="I735" i="4"/>
  <c r="K738" i="4" l="1"/>
  <c r="M737" i="4"/>
  <c r="L737" i="4"/>
  <c r="H737" i="4"/>
  <c r="J736" i="4"/>
  <c r="I736" i="4"/>
  <c r="K739" i="4" l="1"/>
  <c r="M738" i="4"/>
  <c r="L738" i="4"/>
  <c r="H738" i="4"/>
  <c r="J737" i="4"/>
  <c r="I737" i="4"/>
  <c r="K740" i="4" l="1"/>
  <c r="M739" i="4"/>
  <c r="L739" i="4"/>
  <c r="H739" i="4"/>
  <c r="J738" i="4"/>
  <c r="I738" i="4"/>
  <c r="K741" i="4" l="1"/>
  <c r="M740" i="4"/>
  <c r="L740" i="4"/>
  <c r="H740" i="4"/>
  <c r="J739" i="4"/>
  <c r="I739" i="4"/>
  <c r="K742" i="4" l="1"/>
  <c r="M741" i="4"/>
  <c r="L741" i="4"/>
  <c r="H741" i="4"/>
  <c r="J740" i="4"/>
  <c r="I740" i="4"/>
  <c r="K743" i="4" l="1"/>
  <c r="M742" i="4"/>
  <c r="L742" i="4"/>
  <c r="H742" i="4"/>
  <c r="J741" i="4"/>
  <c r="I741" i="4"/>
  <c r="K744" i="4" l="1"/>
  <c r="M743" i="4"/>
  <c r="L743" i="4"/>
  <c r="H743" i="4"/>
  <c r="J742" i="4"/>
  <c r="I742" i="4"/>
  <c r="K745" i="4" l="1"/>
  <c r="M744" i="4"/>
  <c r="L744" i="4"/>
  <c r="H744" i="4"/>
  <c r="J743" i="4"/>
  <c r="I743" i="4"/>
  <c r="K746" i="4" l="1"/>
  <c r="M745" i="4"/>
  <c r="L745" i="4"/>
  <c r="H745" i="4"/>
  <c r="J744" i="4"/>
  <c r="I744" i="4"/>
  <c r="K747" i="4" l="1"/>
  <c r="M746" i="4"/>
  <c r="L746" i="4"/>
  <c r="H746" i="4"/>
  <c r="J745" i="4"/>
  <c r="I745" i="4"/>
  <c r="K748" i="4" l="1"/>
  <c r="M747" i="4"/>
  <c r="L747" i="4"/>
  <c r="H747" i="4"/>
  <c r="J746" i="4"/>
  <c r="I746" i="4"/>
  <c r="K749" i="4" l="1"/>
  <c r="M748" i="4"/>
  <c r="L748" i="4"/>
  <c r="H748" i="4"/>
  <c r="J747" i="4"/>
  <c r="I747" i="4"/>
  <c r="K750" i="4" l="1"/>
  <c r="M749" i="4"/>
  <c r="L749" i="4"/>
  <c r="H749" i="4"/>
  <c r="J748" i="4"/>
  <c r="I748" i="4"/>
  <c r="K751" i="4" l="1"/>
  <c r="M750" i="4"/>
  <c r="L750" i="4"/>
  <c r="H750" i="4"/>
  <c r="J749" i="4"/>
  <c r="I749" i="4"/>
  <c r="K752" i="4" l="1"/>
  <c r="M751" i="4"/>
  <c r="L751" i="4"/>
  <c r="H751" i="4"/>
  <c r="J750" i="4"/>
  <c r="I750" i="4"/>
  <c r="K753" i="4" l="1"/>
  <c r="M752" i="4"/>
  <c r="L752" i="4"/>
  <c r="H752" i="4"/>
  <c r="J751" i="4"/>
  <c r="I751" i="4"/>
  <c r="K754" i="4" l="1"/>
  <c r="M753" i="4"/>
  <c r="L753" i="4"/>
  <c r="H753" i="4"/>
  <c r="J752" i="4"/>
  <c r="I752" i="4"/>
  <c r="K755" i="4" l="1"/>
  <c r="M754" i="4"/>
  <c r="L754" i="4"/>
  <c r="H754" i="4"/>
  <c r="J753" i="4"/>
  <c r="I753" i="4"/>
  <c r="K756" i="4" l="1"/>
  <c r="M755" i="4"/>
  <c r="L755" i="4"/>
  <c r="H755" i="4"/>
  <c r="J754" i="4"/>
  <c r="I754" i="4"/>
  <c r="K757" i="4" l="1"/>
  <c r="L756" i="4"/>
  <c r="M756" i="4"/>
  <c r="H756" i="4"/>
  <c r="J755" i="4"/>
  <c r="I755" i="4"/>
  <c r="K758" i="4" l="1"/>
  <c r="M757" i="4"/>
  <c r="L757" i="4"/>
  <c r="H757" i="4"/>
  <c r="J756" i="4"/>
  <c r="I756" i="4"/>
  <c r="K759" i="4" l="1"/>
  <c r="M758" i="4"/>
  <c r="L758" i="4"/>
  <c r="H758" i="4"/>
  <c r="J757" i="4"/>
  <c r="I757" i="4"/>
  <c r="K760" i="4" l="1"/>
  <c r="M759" i="4"/>
  <c r="L759" i="4"/>
  <c r="H759" i="4"/>
  <c r="J758" i="4"/>
  <c r="I758" i="4"/>
  <c r="K761" i="4" l="1"/>
  <c r="M760" i="4"/>
  <c r="L760" i="4"/>
  <c r="H760" i="4"/>
  <c r="J759" i="4"/>
  <c r="I759" i="4"/>
  <c r="K762" i="4" l="1"/>
  <c r="M761" i="4"/>
  <c r="L761" i="4"/>
  <c r="H761" i="4"/>
  <c r="J760" i="4"/>
  <c r="I760" i="4"/>
  <c r="K763" i="4" l="1"/>
  <c r="M762" i="4"/>
  <c r="L762" i="4"/>
  <c r="H762" i="4"/>
  <c r="J761" i="4"/>
  <c r="I761" i="4"/>
  <c r="K764" i="4" l="1"/>
  <c r="M763" i="4"/>
  <c r="L763" i="4"/>
  <c r="H763" i="4"/>
  <c r="J762" i="4"/>
  <c r="I762" i="4"/>
  <c r="K765" i="4" l="1"/>
  <c r="M764" i="4"/>
  <c r="L764" i="4"/>
  <c r="H764" i="4"/>
  <c r="J763" i="4"/>
  <c r="I763" i="4"/>
  <c r="K766" i="4" l="1"/>
  <c r="M765" i="4"/>
  <c r="L765" i="4"/>
  <c r="H765" i="4"/>
  <c r="J764" i="4"/>
  <c r="I764" i="4"/>
  <c r="K767" i="4" l="1"/>
  <c r="M766" i="4"/>
  <c r="L766" i="4"/>
  <c r="H766" i="4"/>
  <c r="J765" i="4"/>
  <c r="I765" i="4"/>
  <c r="K768" i="4" l="1"/>
  <c r="M767" i="4"/>
  <c r="L767" i="4"/>
  <c r="H767" i="4"/>
  <c r="J766" i="4"/>
  <c r="I766" i="4"/>
  <c r="K769" i="4" l="1"/>
  <c r="M768" i="4"/>
  <c r="L768" i="4"/>
  <c r="H768" i="4"/>
  <c r="J767" i="4"/>
  <c r="I767" i="4"/>
  <c r="K770" i="4" l="1"/>
  <c r="M769" i="4"/>
  <c r="L769" i="4"/>
  <c r="H769" i="4"/>
  <c r="J768" i="4"/>
  <c r="I768" i="4"/>
  <c r="K771" i="4" l="1"/>
  <c r="M770" i="4"/>
  <c r="L770" i="4"/>
  <c r="H770" i="4"/>
  <c r="J769" i="4"/>
  <c r="I769" i="4"/>
  <c r="K772" i="4" l="1"/>
  <c r="M771" i="4"/>
  <c r="L771" i="4"/>
  <c r="H771" i="4"/>
  <c r="J770" i="4"/>
  <c r="I770" i="4"/>
  <c r="K773" i="4" l="1"/>
  <c r="M772" i="4"/>
  <c r="L772" i="4"/>
  <c r="H772" i="4"/>
  <c r="J771" i="4"/>
  <c r="I771" i="4"/>
  <c r="K774" i="4" l="1"/>
  <c r="M773" i="4"/>
  <c r="L773" i="4"/>
  <c r="H773" i="4"/>
  <c r="J772" i="4"/>
  <c r="I772" i="4"/>
  <c r="K775" i="4" l="1"/>
  <c r="M774" i="4"/>
  <c r="L774" i="4"/>
  <c r="H774" i="4"/>
  <c r="J773" i="4"/>
  <c r="I773" i="4"/>
  <c r="K776" i="4" l="1"/>
  <c r="M775" i="4"/>
  <c r="L775" i="4"/>
  <c r="H775" i="4"/>
  <c r="J774" i="4"/>
  <c r="I774" i="4"/>
  <c r="K777" i="4" l="1"/>
  <c r="M776" i="4"/>
  <c r="L776" i="4"/>
  <c r="H776" i="4"/>
  <c r="J775" i="4"/>
  <c r="I775" i="4"/>
  <c r="K778" i="4" l="1"/>
  <c r="M777" i="4"/>
  <c r="L777" i="4"/>
  <c r="H777" i="4"/>
  <c r="J776" i="4"/>
  <c r="I776" i="4"/>
  <c r="K779" i="4" l="1"/>
  <c r="M778" i="4"/>
  <c r="L778" i="4"/>
  <c r="H778" i="4"/>
  <c r="J777" i="4"/>
  <c r="I777" i="4"/>
  <c r="K780" i="4" l="1"/>
  <c r="M779" i="4"/>
  <c r="L779" i="4"/>
  <c r="H779" i="4"/>
  <c r="J778" i="4"/>
  <c r="I778" i="4"/>
  <c r="K781" i="4" l="1"/>
  <c r="M780" i="4"/>
  <c r="L780" i="4"/>
  <c r="H780" i="4"/>
  <c r="J779" i="4"/>
  <c r="I779" i="4"/>
  <c r="K782" i="4" l="1"/>
  <c r="M781" i="4"/>
  <c r="L781" i="4"/>
  <c r="H781" i="4"/>
  <c r="J780" i="4"/>
  <c r="I780" i="4"/>
  <c r="K783" i="4" l="1"/>
  <c r="M782" i="4"/>
  <c r="L782" i="4"/>
  <c r="H782" i="4"/>
  <c r="J781" i="4"/>
  <c r="I781" i="4"/>
  <c r="K784" i="4" l="1"/>
  <c r="M783" i="4"/>
  <c r="L783" i="4"/>
  <c r="H783" i="4"/>
  <c r="J782" i="4"/>
  <c r="I782" i="4"/>
  <c r="K785" i="4" l="1"/>
  <c r="M784" i="4"/>
  <c r="L784" i="4"/>
  <c r="H784" i="4"/>
  <c r="J783" i="4"/>
  <c r="I783" i="4"/>
  <c r="K786" i="4" l="1"/>
  <c r="M785" i="4"/>
  <c r="L785" i="4"/>
  <c r="H785" i="4"/>
  <c r="J784" i="4"/>
  <c r="I784" i="4"/>
  <c r="K787" i="4" l="1"/>
  <c r="M786" i="4"/>
  <c r="L786" i="4"/>
  <c r="H786" i="4"/>
  <c r="J785" i="4"/>
  <c r="I785" i="4"/>
  <c r="K788" i="4" l="1"/>
  <c r="M787" i="4"/>
  <c r="L787" i="4"/>
  <c r="H787" i="4"/>
  <c r="J786" i="4"/>
  <c r="I786" i="4"/>
  <c r="K789" i="4" l="1"/>
  <c r="M788" i="4"/>
  <c r="L788" i="4"/>
  <c r="H788" i="4"/>
  <c r="J787" i="4"/>
  <c r="I787" i="4"/>
  <c r="K790" i="4" l="1"/>
  <c r="M789" i="4"/>
  <c r="L789" i="4"/>
  <c r="H789" i="4"/>
  <c r="J788" i="4"/>
  <c r="I788" i="4"/>
  <c r="K791" i="4" l="1"/>
  <c r="M790" i="4"/>
  <c r="L790" i="4"/>
  <c r="H790" i="4"/>
  <c r="J789" i="4"/>
  <c r="I789" i="4"/>
  <c r="K792" i="4" l="1"/>
  <c r="M791" i="4"/>
  <c r="L791" i="4"/>
  <c r="H791" i="4"/>
  <c r="J790" i="4"/>
  <c r="I790" i="4"/>
  <c r="K793" i="4" l="1"/>
  <c r="M792" i="4"/>
  <c r="L792" i="4"/>
  <c r="H792" i="4"/>
  <c r="J791" i="4"/>
  <c r="I791" i="4"/>
  <c r="K794" i="4" l="1"/>
  <c r="M793" i="4"/>
  <c r="L793" i="4"/>
  <c r="H793" i="4"/>
  <c r="J792" i="4"/>
  <c r="I792" i="4"/>
  <c r="K795" i="4" l="1"/>
  <c r="M794" i="4"/>
  <c r="L794" i="4"/>
  <c r="H794" i="4"/>
  <c r="J793" i="4"/>
  <c r="I793" i="4"/>
  <c r="K796" i="4" l="1"/>
  <c r="M795" i="4"/>
  <c r="L795" i="4"/>
  <c r="H795" i="4"/>
  <c r="J794" i="4"/>
  <c r="I794" i="4"/>
  <c r="K797" i="4" l="1"/>
  <c r="M796" i="4"/>
  <c r="L796" i="4"/>
  <c r="H796" i="4"/>
  <c r="J795" i="4"/>
  <c r="I795" i="4"/>
  <c r="K798" i="4" l="1"/>
  <c r="M797" i="4"/>
  <c r="L797" i="4"/>
  <c r="H797" i="4"/>
  <c r="J796" i="4"/>
  <c r="I796" i="4"/>
  <c r="K799" i="4" l="1"/>
  <c r="M798" i="4"/>
  <c r="L798" i="4"/>
  <c r="H798" i="4"/>
  <c r="J797" i="4"/>
  <c r="I797" i="4"/>
  <c r="K800" i="4" l="1"/>
  <c r="M799" i="4"/>
  <c r="L799" i="4"/>
  <c r="H799" i="4"/>
  <c r="J798" i="4"/>
  <c r="I798" i="4"/>
  <c r="K801" i="4" l="1"/>
  <c r="M800" i="4"/>
  <c r="L800" i="4"/>
  <c r="H800" i="4"/>
  <c r="J799" i="4"/>
  <c r="I799" i="4"/>
  <c r="K802" i="4" l="1"/>
  <c r="M801" i="4"/>
  <c r="L801" i="4"/>
  <c r="H801" i="4"/>
  <c r="J800" i="4"/>
  <c r="I800" i="4"/>
  <c r="K803" i="4" l="1"/>
  <c r="M802" i="4"/>
  <c r="L802" i="4"/>
  <c r="H802" i="4"/>
  <c r="J801" i="4"/>
  <c r="I801" i="4"/>
  <c r="K804" i="4" l="1"/>
  <c r="M803" i="4"/>
  <c r="L803" i="4"/>
  <c r="H803" i="4"/>
  <c r="J802" i="4"/>
  <c r="I802" i="4"/>
  <c r="K805" i="4" l="1"/>
  <c r="M804" i="4"/>
  <c r="L804" i="4"/>
  <c r="H804" i="4"/>
  <c r="J803" i="4"/>
  <c r="I803" i="4"/>
  <c r="K806" i="4" l="1"/>
  <c r="M805" i="4"/>
  <c r="L805" i="4"/>
  <c r="H805" i="4"/>
  <c r="J804" i="4"/>
  <c r="I804" i="4"/>
  <c r="K807" i="4" l="1"/>
  <c r="M806" i="4"/>
  <c r="L806" i="4"/>
  <c r="H806" i="4"/>
  <c r="J805" i="4"/>
  <c r="I805" i="4"/>
  <c r="K808" i="4" l="1"/>
  <c r="M807" i="4"/>
  <c r="L807" i="4"/>
  <c r="H807" i="4"/>
  <c r="J806" i="4"/>
  <c r="I806" i="4"/>
  <c r="K809" i="4" l="1"/>
  <c r="M808" i="4"/>
  <c r="L808" i="4"/>
  <c r="H808" i="4"/>
  <c r="J807" i="4"/>
  <c r="I807" i="4"/>
  <c r="K810" i="4" l="1"/>
  <c r="M809" i="4"/>
  <c r="L809" i="4"/>
  <c r="H809" i="4"/>
  <c r="J808" i="4"/>
  <c r="I808" i="4"/>
  <c r="K811" i="4" l="1"/>
  <c r="M810" i="4"/>
  <c r="L810" i="4"/>
  <c r="H810" i="4"/>
  <c r="J809" i="4"/>
  <c r="I809" i="4"/>
  <c r="K812" i="4" l="1"/>
  <c r="M811" i="4"/>
  <c r="L811" i="4"/>
  <c r="H811" i="4"/>
  <c r="J810" i="4"/>
  <c r="I810" i="4"/>
  <c r="K813" i="4" l="1"/>
  <c r="M812" i="4"/>
  <c r="L812" i="4"/>
  <c r="H812" i="4"/>
  <c r="J811" i="4"/>
  <c r="I811" i="4"/>
  <c r="K814" i="4" l="1"/>
  <c r="M813" i="4"/>
  <c r="L813" i="4"/>
  <c r="H813" i="4"/>
  <c r="J812" i="4"/>
  <c r="I812" i="4"/>
  <c r="K815" i="4" l="1"/>
  <c r="M814" i="4"/>
  <c r="L814" i="4"/>
  <c r="H814" i="4"/>
  <c r="J813" i="4"/>
  <c r="I813" i="4"/>
  <c r="K816" i="4" l="1"/>
  <c r="M815" i="4"/>
  <c r="L815" i="4"/>
  <c r="H815" i="4"/>
  <c r="J814" i="4"/>
  <c r="I814" i="4"/>
  <c r="K817" i="4" l="1"/>
  <c r="M816" i="4"/>
  <c r="L816" i="4"/>
  <c r="H816" i="4"/>
  <c r="J815" i="4"/>
  <c r="I815" i="4"/>
  <c r="K818" i="4" l="1"/>
  <c r="M817" i="4"/>
  <c r="L817" i="4"/>
  <c r="H817" i="4"/>
  <c r="J816" i="4"/>
  <c r="I816" i="4"/>
  <c r="K819" i="4" l="1"/>
  <c r="M818" i="4"/>
  <c r="L818" i="4"/>
  <c r="H818" i="4"/>
  <c r="J817" i="4"/>
  <c r="I817" i="4"/>
  <c r="K820" i="4" l="1"/>
  <c r="M819" i="4"/>
  <c r="L819" i="4"/>
  <c r="H819" i="4"/>
  <c r="J818" i="4"/>
  <c r="I818" i="4"/>
  <c r="K821" i="4" l="1"/>
  <c r="M820" i="4"/>
  <c r="L820" i="4"/>
  <c r="H820" i="4"/>
  <c r="J819" i="4"/>
  <c r="I819" i="4"/>
  <c r="K822" i="4" l="1"/>
  <c r="M821" i="4"/>
  <c r="L821" i="4"/>
  <c r="H821" i="4"/>
  <c r="J820" i="4"/>
  <c r="I820" i="4"/>
  <c r="K823" i="4" l="1"/>
  <c r="M822" i="4"/>
  <c r="L822" i="4"/>
  <c r="H822" i="4"/>
  <c r="J821" i="4"/>
  <c r="I821" i="4"/>
  <c r="K824" i="4" l="1"/>
  <c r="M823" i="4"/>
  <c r="L823" i="4"/>
  <c r="H823" i="4"/>
  <c r="J822" i="4"/>
  <c r="I822" i="4"/>
  <c r="K825" i="4" l="1"/>
  <c r="M824" i="4"/>
  <c r="L824" i="4"/>
  <c r="H824" i="4"/>
  <c r="J823" i="4"/>
  <c r="I823" i="4"/>
  <c r="K826" i="4" l="1"/>
  <c r="L825" i="4"/>
  <c r="M825" i="4"/>
  <c r="H825" i="4"/>
  <c r="J824" i="4"/>
  <c r="I824" i="4"/>
  <c r="K827" i="4" l="1"/>
  <c r="M826" i="4"/>
  <c r="L826" i="4"/>
  <c r="H826" i="4"/>
  <c r="J825" i="4"/>
  <c r="I825" i="4"/>
  <c r="K828" i="4" l="1"/>
  <c r="M827" i="4"/>
  <c r="L827" i="4"/>
  <c r="H827" i="4"/>
  <c r="J826" i="4"/>
  <c r="I826" i="4"/>
  <c r="K829" i="4" l="1"/>
  <c r="M828" i="4"/>
  <c r="L828" i="4"/>
  <c r="H828" i="4"/>
  <c r="J827" i="4"/>
  <c r="I827" i="4"/>
  <c r="K830" i="4" l="1"/>
  <c r="M829" i="4"/>
  <c r="L829" i="4"/>
  <c r="H829" i="4"/>
  <c r="J828" i="4"/>
  <c r="I828" i="4"/>
  <c r="K831" i="4" l="1"/>
  <c r="M830" i="4"/>
  <c r="L830" i="4"/>
  <c r="H830" i="4"/>
  <c r="J829" i="4"/>
  <c r="I829" i="4"/>
  <c r="K832" i="4" l="1"/>
  <c r="M831" i="4"/>
  <c r="L831" i="4"/>
  <c r="H831" i="4"/>
  <c r="J830" i="4"/>
  <c r="I830" i="4"/>
  <c r="K833" i="4" l="1"/>
  <c r="M832" i="4"/>
  <c r="L832" i="4"/>
  <c r="H832" i="4"/>
  <c r="J831" i="4"/>
  <c r="I831" i="4"/>
  <c r="K834" i="4" l="1"/>
  <c r="M833" i="4"/>
  <c r="L833" i="4"/>
  <c r="H833" i="4"/>
  <c r="J832" i="4"/>
  <c r="I832" i="4"/>
  <c r="K835" i="4" l="1"/>
  <c r="M834" i="4"/>
  <c r="L834" i="4"/>
  <c r="H834" i="4"/>
  <c r="J833" i="4"/>
  <c r="I833" i="4"/>
  <c r="K836" i="4" l="1"/>
  <c r="M835" i="4"/>
  <c r="L835" i="4"/>
  <c r="H835" i="4"/>
  <c r="J834" i="4"/>
  <c r="I834" i="4"/>
  <c r="K837" i="4" l="1"/>
  <c r="M836" i="4"/>
  <c r="L836" i="4"/>
  <c r="H836" i="4"/>
  <c r="J835" i="4"/>
  <c r="I835" i="4"/>
  <c r="K838" i="4" l="1"/>
  <c r="M837" i="4"/>
  <c r="L837" i="4"/>
  <c r="H837" i="4"/>
  <c r="J836" i="4"/>
  <c r="I836" i="4"/>
  <c r="K839" i="4" l="1"/>
  <c r="M838" i="4"/>
  <c r="L838" i="4"/>
  <c r="H838" i="4"/>
  <c r="J837" i="4"/>
  <c r="I837" i="4"/>
  <c r="K840" i="4" l="1"/>
  <c r="M839" i="4"/>
  <c r="L839" i="4"/>
  <c r="H839" i="4"/>
  <c r="J838" i="4"/>
  <c r="I838" i="4"/>
  <c r="K841" i="4" l="1"/>
  <c r="M840" i="4"/>
  <c r="L840" i="4"/>
  <c r="H840" i="4"/>
  <c r="J839" i="4"/>
  <c r="I839" i="4"/>
  <c r="K842" i="4" l="1"/>
  <c r="M841" i="4"/>
  <c r="L841" i="4"/>
  <c r="H841" i="4"/>
  <c r="J840" i="4"/>
  <c r="I840" i="4"/>
  <c r="K843" i="4" l="1"/>
  <c r="M842" i="4"/>
  <c r="L842" i="4"/>
  <c r="H842" i="4"/>
  <c r="J841" i="4"/>
  <c r="I841" i="4"/>
  <c r="K844" i="4" l="1"/>
  <c r="M843" i="4"/>
  <c r="L843" i="4"/>
  <c r="H843" i="4"/>
  <c r="J842" i="4"/>
  <c r="I842" i="4"/>
  <c r="K845" i="4" l="1"/>
  <c r="M844" i="4"/>
  <c r="L844" i="4"/>
  <c r="H844" i="4"/>
  <c r="J843" i="4"/>
  <c r="I843" i="4"/>
  <c r="K846" i="4" l="1"/>
  <c r="M845" i="4"/>
  <c r="L845" i="4"/>
  <c r="H845" i="4"/>
  <c r="J844" i="4"/>
  <c r="I844" i="4"/>
  <c r="K847" i="4" l="1"/>
  <c r="M846" i="4"/>
  <c r="L846" i="4"/>
  <c r="H846" i="4"/>
  <c r="J845" i="4"/>
  <c r="I845" i="4"/>
  <c r="K848" i="4" l="1"/>
  <c r="M847" i="4"/>
  <c r="L847" i="4"/>
  <c r="H847" i="4"/>
  <c r="J846" i="4"/>
  <c r="I846" i="4"/>
  <c r="K849" i="4" l="1"/>
  <c r="M848" i="4"/>
  <c r="L848" i="4"/>
  <c r="H848" i="4"/>
  <c r="J847" i="4"/>
  <c r="I847" i="4"/>
  <c r="K850" i="4" l="1"/>
  <c r="M849" i="4"/>
  <c r="L849" i="4"/>
  <c r="H849" i="4"/>
  <c r="J848" i="4"/>
  <c r="I848" i="4"/>
  <c r="K851" i="4" l="1"/>
  <c r="M850" i="4"/>
  <c r="L850" i="4"/>
  <c r="H850" i="4"/>
  <c r="J849" i="4"/>
  <c r="I849" i="4"/>
  <c r="K852" i="4" l="1"/>
  <c r="M851" i="4"/>
  <c r="L851" i="4"/>
  <c r="H851" i="4"/>
  <c r="J850" i="4"/>
  <c r="I850" i="4"/>
  <c r="K853" i="4" l="1"/>
  <c r="M852" i="4"/>
  <c r="L852" i="4"/>
  <c r="H852" i="4"/>
  <c r="J851" i="4"/>
  <c r="I851" i="4"/>
  <c r="K854" i="4" l="1"/>
  <c r="M853" i="4"/>
  <c r="L853" i="4"/>
  <c r="H853" i="4"/>
  <c r="J852" i="4"/>
  <c r="I852" i="4"/>
  <c r="K855" i="4" l="1"/>
  <c r="M854" i="4"/>
  <c r="L854" i="4"/>
  <c r="H854" i="4"/>
  <c r="J853" i="4"/>
  <c r="I853" i="4"/>
  <c r="K856" i="4" l="1"/>
  <c r="M855" i="4"/>
  <c r="L855" i="4"/>
  <c r="H855" i="4"/>
  <c r="J854" i="4"/>
  <c r="I854" i="4"/>
  <c r="K857" i="4" l="1"/>
  <c r="M856" i="4"/>
  <c r="L856" i="4"/>
  <c r="H856" i="4"/>
  <c r="J855" i="4"/>
  <c r="I855" i="4"/>
  <c r="K858" i="4" l="1"/>
  <c r="M857" i="4"/>
  <c r="L857" i="4"/>
  <c r="H857" i="4"/>
  <c r="J856" i="4"/>
  <c r="I856" i="4"/>
  <c r="K859" i="4" l="1"/>
  <c r="M858" i="4"/>
  <c r="L858" i="4"/>
  <c r="H858" i="4"/>
  <c r="J857" i="4"/>
  <c r="I857" i="4"/>
  <c r="K860" i="4" l="1"/>
  <c r="M859" i="4"/>
  <c r="L859" i="4"/>
  <c r="H859" i="4"/>
  <c r="J858" i="4"/>
  <c r="I858" i="4"/>
  <c r="K861" i="4" l="1"/>
  <c r="M860" i="4"/>
  <c r="L860" i="4"/>
  <c r="H860" i="4"/>
  <c r="J859" i="4"/>
  <c r="I859" i="4"/>
  <c r="K862" i="4" l="1"/>
  <c r="M861" i="4"/>
  <c r="L861" i="4"/>
  <c r="H861" i="4"/>
  <c r="J860" i="4"/>
  <c r="I860" i="4"/>
  <c r="K863" i="4" l="1"/>
  <c r="M862" i="4"/>
  <c r="L862" i="4"/>
  <c r="H862" i="4"/>
  <c r="J861" i="4"/>
  <c r="I861" i="4"/>
  <c r="K864" i="4" l="1"/>
  <c r="M863" i="4"/>
  <c r="L863" i="4"/>
  <c r="H863" i="4"/>
  <c r="J862" i="4"/>
  <c r="I862" i="4"/>
  <c r="K865" i="4" l="1"/>
  <c r="M864" i="4"/>
  <c r="L864" i="4"/>
  <c r="H864" i="4"/>
  <c r="J863" i="4"/>
  <c r="I863" i="4"/>
  <c r="K866" i="4" l="1"/>
  <c r="M865" i="4"/>
  <c r="L865" i="4"/>
  <c r="H865" i="4"/>
  <c r="J864" i="4"/>
  <c r="I864" i="4"/>
  <c r="K867" i="4" l="1"/>
  <c r="M866" i="4"/>
  <c r="L866" i="4"/>
  <c r="H866" i="4"/>
  <c r="J865" i="4"/>
  <c r="I865" i="4"/>
  <c r="K868" i="4" l="1"/>
  <c r="M867" i="4"/>
  <c r="L867" i="4"/>
  <c r="H867" i="4"/>
  <c r="J866" i="4"/>
  <c r="I866" i="4"/>
  <c r="K869" i="4" l="1"/>
  <c r="M868" i="4"/>
  <c r="L868" i="4"/>
  <c r="H868" i="4"/>
  <c r="J867" i="4"/>
  <c r="I867" i="4"/>
  <c r="K870" i="4" l="1"/>
  <c r="M869" i="4"/>
  <c r="L869" i="4"/>
  <c r="H869" i="4"/>
  <c r="J868" i="4"/>
  <c r="I868" i="4"/>
  <c r="K871" i="4" l="1"/>
  <c r="M870" i="4"/>
  <c r="L870" i="4"/>
  <c r="H870" i="4"/>
  <c r="J869" i="4"/>
  <c r="I869" i="4"/>
  <c r="K872" i="4" l="1"/>
  <c r="M871" i="4"/>
  <c r="L871" i="4"/>
  <c r="H871" i="4"/>
  <c r="J870" i="4"/>
  <c r="I870" i="4"/>
  <c r="K873" i="4" l="1"/>
  <c r="M872" i="4"/>
  <c r="L872" i="4"/>
  <c r="H872" i="4"/>
  <c r="J871" i="4"/>
  <c r="I871" i="4"/>
  <c r="K874" i="4" l="1"/>
  <c r="M873" i="4"/>
  <c r="L873" i="4"/>
  <c r="H873" i="4"/>
  <c r="J872" i="4"/>
  <c r="I872" i="4"/>
  <c r="K875" i="4" l="1"/>
  <c r="M874" i="4"/>
  <c r="L874" i="4"/>
  <c r="H874" i="4"/>
  <c r="J873" i="4"/>
  <c r="I873" i="4"/>
  <c r="K876" i="4" l="1"/>
  <c r="M875" i="4"/>
  <c r="L875" i="4"/>
  <c r="H875" i="4"/>
  <c r="J874" i="4"/>
  <c r="I874" i="4"/>
  <c r="K877" i="4" l="1"/>
  <c r="M876" i="4"/>
  <c r="L876" i="4"/>
  <c r="H876" i="4"/>
  <c r="J875" i="4"/>
  <c r="I875" i="4"/>
  <c r="K878" i="4" l="1"/>
  <c r="M877" i="4"/>
  <c r="L877" i="4"/>
  <c r="H877" i="4"/>
  <c r="J876" i="4"/>
  <c r="I876" i="4"/>
  <c r="K879" i="4" l="1"/>
  <c r="M878" i="4"/>
  <c r="L878" i="4"/>
  <c r="H878" i="4"/>
  <c r="J877" i="4"/>
  <c r="I877" i="4"/>
  <c r="K880" i="4" l="1"/>
  <c r="M879" i="4"/>
  <c r="L879" i="4"/>
  <c r="H879" i="4"/>
  <c r="J878" i="4"/>
  <c r="I878" i="4"/>
  <c r="K881" i="4" l="1"/>
  <c r="M880" i="4"/>
  <c r="L880" i="4"/>
  <c r="H880" i="4"/>
  <c r="J879" i="4"/>
  <c r="I879" i="4"/>
  <c r="K882" i="4" l="1"/>
  <c r="M881" i="4"/>
  <c r="L881" i="4"/>
  <c r="H881" i="4"/>
  <c r="J880" i="4"/>
  <c r="I880" i="4"/>
  <c r="K883" i="4" l="1"/>
  <c r="M882" i="4"/>
  <c r="L882" i="4"/>
  <c r="H882" i="4"/>
  <c r="J881" i="4"/>
  <c r="I881" i="4"/>
  <c r="K884" i="4" l="1"/>
  <c r="M883" i="4"/>
  <c r="L883" i="4"/>
  <c r="H883" i="4"/>
  <c r="J882" i="4"/>
  <c r="I882" i="4"/>
  <c r="K885" i="4" l="1"/>
  <c r="M884" i="4"/>
  <c r="L884" i="4"/>
  <c r="H884" i="4"/>
  <c r="J883" i="4"/>
  <c r="I883" i="4"/>
  <c r="K886" i="4" l="1"/>
  <c r="M885" i="4"/>
  <c r="L885" i="4"/>
  <c r="H885" i="4"/>
  <c r="J884" i="4"/>
  <c r="I884" i="4"/>
  <c r="K887" i="4" l="1"/>
  <c r="M886" i="4"/>
  <c r="L886" i="4"/>
  <c r="H886" i="4"/>
  <c r="J885" i="4"/>
  <c r="I885" i="4"/>
  <c r="K888" i="4" l="1"/>
  <c r="M887" i="4"/>
  <c r="L887" i="4"/>
  <c r="H887" i="4"/>
  <c r="J886" i="4"/>
  <c r="I886" i="4"/>
  <c r="K889" i="4" l="1"/>
  <c r="M888" i="4"/>
  <c r="L888" i="4"/>
  <c r="H888" i="4"/>
  <c r="J887" i="4"/>
  <c r="I887" i="4"/>
  <c r="K890" i="4" l="1"/>
  <c r="M889" i="4"/>
  <c r="L889" i="4"/>
  <c r="H889" i="4"/>
  <c r="J888" i="4"/>
  <c r="I888" i="4"/>
  <c r="K891" i="4" l="1"/>
  <c r="M890" i="4"/>
  <c r="L890" i="4"/>
  <c r="H890" i="4"/>
  <c r="J889" i="4"/>
  <c r="I889" i="4"/>
  <c r="K892" i="4" l="1"/>
  <c r="M891" i="4"/>
  <c r="L891" i="4"/>
  <c r="H891" i="4"/>
  <c r="J890" i="4"/>
  <c r="I890" i="4"/>
  <c r="K893" i="4" l="1"/>
  <c r="M892" i="4"/>
  <c r="L892" i="4"/>
  <c r="H892" i="4"/>
  <c r="J891" i="4"/>
  <c r="I891" i="4"/>
  <c r="K894" i="4" l="1"/>
  <c r="M893" i="4"/>
  <c r="L893" i="4"/>
  <c r="H893" i="4"/>
  <c r="J892" i="4"/>
  <c r="I892" i="4"/>
  <c r="K895" i="4" l="1"/>
  <c r="M894" i="4"/>
  <c r="L894" i="4"/>
  <c r="H894" i="4"/>
  <c r="J893" i="4"/>
  <c r="I893" i="4"/>
  <c r="K896" i="4" l="1"/>
  <c r="M895" i="4"/>
  <c r="L895" i="4"/>
  <c r="H895" i="4"/>
  <c r="J894" i="4"/>
  <c r="I894" i="4"/>
  <c r="K897" i="4" l="1"/>
  <c r="M896" i="4"/>
  <c r="L896" i="4"/>
  <c r="H896" i="4"/>
  <c r="J895" i="4"/>
  <c r="I895" i="4"/>
  <c r="K898" i="4" l="1"/>
  <c r="M897" i="4"/>
  <c r="L897" i="4"/>
  <c r="H897" i="4"/>
  <c r="J896" i="4"/>
  <c r="I896" i="4"/>
  <c r="K899" i="4" l="1"/>
  <c r="M898" i="4"/>
  <c r="L898" i="4"/>
  <c r="H898" i="4"/>
  <c r="J897" i="4"/>
  <c r="I897" i="4"/>
  <c r="K900" i="4" l="1"/>
  <c r="M899" i="4"/>
  <c r="L899" i="4"/>
  <c r="H899" i="4"/>
  <c r="J898" i="4"/>
  <c r="I898" i="4"/>
  <c r="K901" i="4" l="1"/>
  <c r="M900" i="4"/>
  <c r="L900" i="4"/>
  <c r="H900" i="4"/>
  <c r="J899" i="4"/>
  <c r="I899" i="4"/>
  <c r="K902" i="4" l="1"/>
  <c r="M901" i="4"/>
  <c r="L901" i="4"/>
  <c r="H901" i="4"/>
  <c r="J900" i="4"/>
  <c r="I900" i="4"/>
  <c r="K903" i="4" l="1"/>
  <c r="M902" i="4"/>
  <c r="L902" i="4"/>
  <c r="H902" i="4"/>
  <c r="J901" i="4"/>
  <c r="I901" i="4"/>
  <c r="K904" i="4" l="1"/>
  <c r="M903" i="4"/>
  <c r="L903" i="4"/>
  <c r="H903" i="4"/>
  <c r="J902" i="4"/>
  <c r="I902" i="4"/>
  <c r="K905" i="4" l="1"/>
  <c r="M904" i="4"/>
  <c r="L904" i="4"/>
  <c r="H904" i="4"/>
  <c r="J903" i="4"/>
  <c r="I903" i="4"/>
  <c r="K906" i="4" l="1"/>
  <c r="M905" i="4"/>
  <c r="L905" i="4"/>
  <c r="H905" i="4"/>
  <c r="J904" i="4"/>
  <c r="I904" i="4"/>
  <c r="K907" i="4" l="1"/>
  <c r="M906" i="4"/>
  <c r="L906" i="4"/>
  <c r="H906" i="4"/>
  <c r="J905" i="4"/>
  <c r="I905" i="4"/>
  <c r="K908" i="4" l="1"/>
  <c r="M907" i="4"/>
  <c r="L907" i="4"/>
  <c r="H907" i="4"/>
  <c r="J906" i="4"/>
  <c r="I906" i="4"/>
  <c r="K909" i="4" l="1"/>
  <c r="M908" i="4"/>
  <c r="L908" i="4"/>
  <c r="H908" i="4"/>
  <c r="J907" i="4"/>
  <c r="I907" i="4"/>
  <c r="K910" i="4" l="1"/>
  <c r="M909" i="4"/>
  <c r="L909" i="4"/>
  <c r="H909" i="4"/>
  <c r="J908" i="4"/>
  <c r="I908" i="4"/>
  <c r="K911" i="4" l="1"/>
  <c r="M910" i="4"/>
  <c r="L910" i="4"/>
  <c r="H910" i="4"/>
  <c r="J909" i="4"/>
  <c r="I909" i="4"/>
  <c r="K912" i="4" l="1"/>
  <c r="M911" i="4"/>
  <c r="L911" i="4"/>
  <c r="H911" i="4"/>
  <c r="J910" i="4"/>
  <c r="I910" i="4"/>
  <c r="K913" i="4" l="1"/>
  <c r="M912" i="4"/>
  <c r="L912" i="4"/>
  <c r="H912" i="4"/>
  <c r="J911" i="4"/>
  <c r="I911" i="4"/>
  <c r="K914" i="4" l="1"/>
  <c r="L913" i="4"/>
  <c r="M913" i="4"/>
  <c r="H913" i="4"/>
  <c r="J912" i="4"/>
  <c r="I912" i="4"/>
  <c r="K915" i="4" l="1"/>
  <c r="M914" i="4"/>
  <c r="L914" i="4"/>
  <c r="H914" i="4"/>
  <c r="J913" i="4"/>
  <c r="I913" i="4"/>
  <c r="K916" i="4" l="1"/>
  <c r="M915" i="4"/>
  <c r="L915" i="4"/>
  <c r="H915" i="4"/>
  <c r="J914" i="4"/>
  <c r="I914" i="4"/>
  <c r="K917" i="4" l="1"/>
  <c r="M916" i="4"/>
  <c r="L916" i="4"/>
  <c r="H916" i="4"/>
  <c r="J915" i="4"/>
  <c r="I915" i="4"/>
  <c r="K918" i="4" l="1"/>
  <c r="M917" i="4"/>
  <c r="L917" i="4"/>
  <c r="H917" i="4"/>
  <c r="J916" i="4"/>
  <c r="I916" i="4"/>
  <c r="K919" i="4" l="1"/>
  <c r="M918" i="4"/>
  <c r="L918" i="4"/>
  <c r="H918" i="4"/>
  <c r="J917" i="4"/>
  <c r="I917" i="4"/>
  <c r="K920" i="4" l="1"/>
  <c r="M919" i="4"/>
  <c r="L919" i="4"/>
  <c r="H919" i="4"/>
  <c r="J918" i="4"/>
  <c r="I918" i="4"/>
  <c r="K921" i="4" l="1"/>
  <c r="M920" i="4"/>
  <c r="L920" i="4"/>
  <c r="H920" i="4"/>
  <c r="J919" i="4"/>
  <c r="I919" i="4"/>
  <c r="K922" i="4" l="1"/>
  <c r="M921" i="4"/>
  <c r="L921" i="4"/>
  <c r="H921" i="4"/>
  <c r="J920" i="4"/>
  <c r="I920" i="4"/>
  <c r="K923" i="4" l="1"/>
  <c r="M922" i="4"/>
  <c r="L922" i="4"/>
  <c r="H922" i="4"/>
  <c r="J921" i="4"/>
  <c r="I921" i="4"/>
  <c r="K924" i="4" l="1"/>
  <c r="M923" i="4"/>
  <c r="L923" i="4"/>
  <c r="H923" i="4"/>
  <c r="J922" i="4"/>
  <c r="I922" i="4"/>
  <c r="K925" i="4" l="1"/>
  <c r="M924" i="4"/>
  <c r="L924" i="4"/>
  <c r="H924" i="4"/>
  <c r="J923" i="4"/>
  <c r="I923" i="4"/>
  <c r="K926" i="4" l="1"/>
  <c r="M925" i="4"/>
  <c r="L925" i="4"/>
  <c r="H925" i="4"/>
  <c r="J924" i="4"/>
  <c r="I924" i="4"/>
  <c r="K927" i="4" l="1"/>
  <c r="M926" i="4"/>
  <c r="L926" i="4"/>
  <c r="H926" i="4"/>
  <c r="J925" i="4"/>
  <c r="I925" i="4"/>
  <c r="K928" i="4" l="1"/>
  <c r="M927" i="4"/>
  <c r="L927" i="4"/>
  <c r="H927" i="4"/>
  <c r="J926" i="4"/>
  <c r="I926" i="4"/>
  <c r="K929" i="4" l="1"/>
  <c r="M928" i="4"/>
  <c r="L928" i="4"/>
  <c r="H928" i="4"/>
  <c r="J927" i="4"/>
  <c r="I927" i="4"/>
  <c r="K930" i="4" l="1"/>
  <c r="M929" i="4"/>
  <c r="L929" i="4"/>
  <c r="H929" i="4"/>
  <c r="J928" i="4"/>
  <c r="I928" i="4"/>
  <c r="K931" i="4" l="1"/>
  <c r="M930" i="4"/>
  <c r="L930" i="4"/>
  <c r="H930" i="4"/>
  <c r="J929" i="4"/>
  <c r="I929" i="4"/>
  <c r="K932" i="4" l="1"/>
  <c r="M931" i="4"/>
  <c r="L931" i="4"/>
  <c r="H931" i="4"/>
  <c r="J930" i="4"/>
  <c r="I930" i="4"/>
  <c r="K933" i="4" l="1"/>
  <c r="M932" i="4"/>
  <c r="L932" i="4"/>
  <c r="H932" i="4"/>
  <c r="J931" i="4"/>
  <c r="I931" i="4"/>
  <c r="K934" i="4" l="1"/>
  <c r="M933" i="4"/>
  <c r="L933" i="4"/>
  <c r="H933" i="4"/>
  <c r="J932" i="4"/>
  <c r="I932" i="4"/>
  <c r="K935" i="4" l="1"/>
  <c r="M934" i="4"/>
  <c r="L934" i="4"/>
  <c r="H934" i="4"/>
  <c r="J933" i="4"/>
  <c r="I933" i="4"/>
  <c r="K936" i="4" l="1"/>
  <c r="M935" i="4"/>
  <c r="L935" i="4"/>
  <c r="H935" i="4"/>
  <c r="J934" i="4"/>
  <c r="I934" i="4"/>
  <c r="K937" i="4" l="1"/>
  <c r="M936" i="4"/>
  <c r="L936" i="4"/>
  <c r="H936" i="4"/>
  <c r="J935" i="4"/>
  <c r="I935" i="4"/>
  <c r="K938" i="4" l="1"/>
  <c r="M937" i="4"/>
  <c r="L937" i="4"/>
  <c r="H937" i="4"/>
  <c r="J936" i="4"/>
  <c r="I936" i="4"/>
  <c r="K939" i="4" l="1"/>
  <c r="M938" i="4"/>
  <c r="L938" i="4"/>
  <c r="H938" i="4"/>
  <c r="J937" i="4"/>
  <c r="I937" i="4"/>
  <c r="K940" i="4" l="1"/>
  <c r="M939" i="4"/>
  <c r="L939" i="4"/>
  <c r="H939" i="4"/>
  <c r="J938" i="4"/>
  <c r="I938" i="4"/>
  <c r="K941" i="4" l="1"/>
  <c r="M940" i="4"/>
  <c r="L940" i="4"/>
  <c r="H940" i="4"/>
  <c r="J939" i="4"/>
  <c r="I939" i="4"/>
  <c r="K942" i="4" l="1"/>
  <c r="M941" i="4"/>
  <c r="L941" i="4"/>
  <c r="H941" i="4"/>
  <c r="J940" i="4"/>
  <c r="I940" i="4"/>
  <c r="K943" i="4" l="1"/>
  <c r="M942" i="4"/>
  <c r="L942" i="4"/>
  <c r="H942" i="4"/>
  <c r="J941" i="4"/>
  <c r="I941" i="4"/>
  <c r="K944" i="4" l="1"/>
  <c r="M943" i="4"/>
  <c r="L943" i="4"/>
  <c r="H943" i="4"/>
  <c r="J942" i="4"/>
  <c r="I942" i="4"/>
  <c r="K945" i="4" l="1"/>
  <c r="M944" i="4"/>
  <c r="L944" i="4"/>
  <c r="H944" i="4"/>
  <c r="J943" i="4"/>
  <c r="I943" i="4"/>
  <c r="K946" i="4" l="1"/>
  <c r="M945" i="4"/>
  <c r="L945" i="4"/>
  <c r="H945" i="4"/>
  <c r="J944" i="4"/>
  <c r="I944" i="4"/>
  <c r="K947" i="4" l="1"/>
  <c r="M946" i="4"/>
  <c r="L946" i="4"/>
  <c r="H946" i="4"/>
  <c r="J945" i="4"/>
  <c r="I945" i="4"/>
  <c r="K948" i="4" l="1"/>
  <c r="M947" i="4"/>
  <c r="L947" i="4"/>
  <c r="H947" i="4"/>
  <c r="J946" i="4"/>
  <c r="I946" i="4"/>
  <c r="K949" i="4" l="1"/>
  <c r="M948" i="4"/>
  <c r="L948" i="4"/>
  <c r="H948" i="4"/>
  <c r="J947" i="4"/>
  <c r="I947" i="4"/>
  <c r="K950" i="4" l="1"/>
  <c r="M949" i="4"/>
  <c r="L949" i="4"/>
  <c r="H949" i="4"/>
  <c r="J948" i="4"/>
  <c r="I948" i="4"/>
  <c r="K951" i="4" l="1"/>
  <c r="M950" i="4"/>
  <c r="L950" i="4"/>
  <c r="H950" i="4"/>
  <c r="J949" i="4"/>
  <c r="I949" i="4"/>
  <c r="K952" i="4" l="1"/>
  <c r="M951" i="4"/>
  <c r="L951" i="4"/>
  <c r="H951" i="4"/>
  <c r="J950" i="4"/>
  <c r="I950" i="4"/>
  <c r="K953" i="4" l="1"/>
  <c r="M952" i="4"/>
  <c r="L952" i="4"/>
  <c r="H952" i="4"/>
  <c r="J951" i="4"/>
  <c r="I951" i="4"/>
  <c r="K954" i="4" l="1"/>
  <c r="M953" i="4"/>
  <c r="L953" i="4"/>
  <c r="H953" i="4"/>
  <c r="J952" i="4"/>
  <c r="I952" i="4"/>
  <c r="K955" i="4" l="1"/>
  <c r="L954" i="4"/>
  <c r="M954" i="4"/>
  <c r="H954" i="4"/>
  <c r="J953" i="4"/>
  <c r="I953" i="4"/>
  <c r="K956" i="4" l="1"/>
  <c r="M955" i="4"/>
  <c r="L955" i="4"/>
  <c r="H955" i="4"/>
  <c r="J954" i="4"/>
  <c r="I954" i="4"/>
  <c r="K957" i="4" l="1"/>
  <c r="M956" i="4"/>
  <c r="L956" i="4"/>
  <c r="H956" i="4"/>
  <c r="J955" i="4"/>
  <c r="I955" i="4"/>
  <c r="K958" i="4" l="1"/>
  <c r="M957" i="4"/>
  <c r="L957" i="4"/>
  <c r="H957" i="4"/>
  <c r="J956" i="4"/>
  <c r="I956" i="4"/>
  <c r="K959" i="4" l="1"/>
  <c r="M958" i="4"/>
  <c r="L958" i="4"/>
  <c r="H958" i="4"/>
  <c r="J957" i="4"/>
  <c r="I957" i="4"/>
  <c r="K960" i="4" l="1"/>
  <c r="M959" i="4"/>
  <c r="L959" i="4"/>
  <c r="H959" i="4"/>
  <c r="J958" i="4"/>
  <c r="I958" i="4"/>
  <c r="K961" i="4" l="1"/>
  <c r="M960" i="4"/>
  <c r="L960" i="4"/>
  <c r="H960" i="4"/>
  <c r="J959" i="4"/>
  <c r="I959" i="4"/>
  <c r="K962" i="4" l="1"/>
  <c r="M961" i="4"/>
  <c r="L961" i="4"/>
  <c r="H961" i="4"/>
  <c r="J960" i="4"/>
  <c r="I960" i="4"/>
  <c r="K963" i="4" l="1"/>
  <c r="M962" i="4"/>
  <c r="L962" i="4"/>
  <c r="H962" i="4"/>
  <c r="J961" i="4"/>
  <c r="I961" i="4"/>
  <c r="K964" i="4" l="1"/>
  <c r="M963" i="4"/>
  <c r="L963" i="4"/>
  <c r="H963" i="4"/>
  <c r="J962" i="4"/>
  <c r="I962" i="4"/>
  <c r="K965" i="4" l="1"/>
  <c r="M964" i="4"/>
  <c r="L964" i="4"/>
  <c r="H964" i="4"/>
  <c r="J963" i="4"/>
  <c r="I963" i="4"/>
  <c r="K966" i="4" l="1"/>
  <c r="M965" i="4"/>
  <c r="L965" i="4"/>
  <c r="H965" i="4"/>
  <c r="J964" i="4"/>
  <c r="I964" i="4"/>
  <c r="K967" i="4" l="1"/>
  <c r="M966" i="4"/>
  <c r="L966" i="4"/>
  <c r="H966" i="4"/>
  <c r="J965" i="4"/>
  <c r="I965" i="4"/>
  <c r="K968" i="4" l="1"/>
  <c r="M967" i="4"/>
  <c r="L967" i="4"/>
  <c r="H967" i="4"/>
  <c r="J966" i="4"/>
  <c r="I966" i="4"/>
  <c r="K969" i="4" l="1"/>
  <c r="M968" i="4"/>
  <c r="L968" i="4"/>
  <c r="H968" i="4"/>
  <c r="J967" i="4"/>
  <c r="I967" i="4"/>
  <c r="K970" i="4" l="1"/>
  <c r="M969" i="4"/>
  <c r="L969" i="4"/>
  <c r="H969" i="4"/>
  <c r="J968" i="4"/>
  <c r="I968" i="4"/>
  <c r="K971" i="4" l="1"/>
  <c r="M970" i="4"/>
  <c r="L970" i="4"/>
  <c r="H970" i="4"/>
  <c r="J969" i="4"/>
  <c r="I969" i="4"/>
  <c r="K972" i="4" l="1"/>
  <c r="M971" i="4"/>
  <c r="L971" i="4"/>
  <c r="H971" i="4"/>
  <c r="J970" i="4"/>
  <c r="I970" i="4"/>
  <c r="K973" i="4" l="1"/>
  <c r="M972" i="4"/>
  <c r="L972" i="4"/>
  <c r="H972" i="4"/>
  <c r="J971" i="4"/>
  <c r="I971" i="4"/>
  <c r="K974" i="4" l="1"/>
  <c r="M973" i="4"/>
  <c r="L973" i="4"/>
  <c r="H973" i="4"/>
  <c r="J972" i="4"/>
  <c r="I972" i="4"/>
  <c r="K975" i="4" l="1"/>
  <c r="M974" i="4"/>
  <c r="L974" i="4"/>
  <c r="H974" i="4"/>
  <c r="J973" i="4"/>
  <c r="I973" i="4"/>
  <c r="K976" i="4" l="1"/>
  <c r="M975" i="4"/>
  <c r="L975" i="4"/>
  <c r="H975" i="4"/>
  <c r="J974" i="4"/>
  <c r="I974" i="4"/>
  <c r="K977" i="4" l="1"/>
  <c r="M976" i="4"/>
  <c r="L976" i="4"/>
  <c r="H976" i="4"/>
  <c r="J975" i="4"/>
  <c r="I975" i="4"/>
  <c r="K978" i="4" l="1"/>
  <c r="M977" i="4"/>
  <c r="L977" i="4"/>
  <c r="H977" i="4"/>
  <c r="J976" i="4"/>
  <c r="I976" i="4"/>
  <c r="K979" i="4" l="1"/>
  <c r="M978" i="4"/>
  <c r="L978" i="4"/>
  <c r="H978" i="4"/>
  <c r="J977" i="4"/>
  <c r="I977" i="4"/>
  <c r="K980" i="4" l="1"/>
  <c r="M979" i="4"/>
  <c r="L979" i="4"/>
  <c r="H979" i="4"/>
  <c r="J978" i="4"/>
  <c r="I978" i="4"/>
  <c r="K981" i="4" l="1"/>
  <c r="M980" i="4"/>
  <c r="L980" i="4"/>
  <c r="H980" i="4"/>
  <c r="J979" i="4"/>
  <c r="I979" i="4"/>
  <c r="K982" i="4" l="1"/>
  <c r="M981" i="4"/>
  <c r="L981" i="4"/>
  <c r="H981" i="4"/>
  <c r="J980" i="4"/>
  <c r="I980" i="4"/>
  <c r="K983" i="4" l="1"/>
  <c r="M982" i="4"/>
  <c r="L982" i="4"/>
  <c r="H982" i="4"/>
  <c r="J981" i="4"/>
  <c r="I981" i="4"/>
  <c r="K984" i="4" l="1"/>
  <c r="M983" i="4"/>
  <c r="L983" i="4"/>
  <c r="H983" i="4"/>
  <c r="J982" i="4"/>
  <c r="I982" i="4"/>
  <c r="K985" i="4" l="1"/>
  <c r="M984" i="4"/>
  <c r="L984" i="4"/>
  <c r="H984" i="4"/>
  <c r="J983" i="4"/>
  <c r="I983" i="4"/>
  <c r="K986" i="4" l="1"/>
  <c r="M985" i="4"/>
  <c r="L985" i="4"/>
  <c r="H985" i="4"/>
  <c r="J984" i="4"/>
  <c r="I984" i="4"/>
  <c r="K987" i="4" l="1"/>
  <c r="M986" i="4"/>
  <c r="L986" i="4"/>
  <c r="H986" i="4"/>
  <c r="J985" i="4"/>
  <c r="I985" i="4"/>
  <c r="K988" i="4" l="1"/>
  <c r="M987" i="4"/>
  <c r="L987" i="4"/>
  <c r="H987" i="4"/>
  <c r="J986" i="4"/>
  <c r="I986" i="4"/>
  <c r="K989" i="4" l="1"/>
  <c r="M988" i="4"/>
  <c r="L988" i="4"/>
  <c r="H988" i="4"/>
  <c r="J987" i="4"/>
  <c r="I987" i="4"/>
  <c r="K990" i="4" l="1"/>
  <c r="M989" i="4"/>
  <c r="L989" i="4"/>
  <c r="H989" i="4"/>
  <c r="J988" i="4"/>
  <c r="I988" i="4"/>
  <c r="K991" i="4" l="1"/>
  <c r="M990" i="4"/>
  <c r="L990" i="4"/>
  <c r="H990" i="4"/>
  <c r="J989" i="4"/>
  <c r="I989" i="4"/>
  <c r="K992" i="4" l="1"/>
  <c r="M991" i="4"/>
  <c r="L991" i="4"/>
  <c r="H991" i="4"/>
  <c r="J990" i="4"/>
  <c r="I990" i="4"/>
  <c r="K993" i="4" l="1"/>
  <c r="M992" i="4"/>
  <c r="L992" i="4"/>
  <c r="H992" i="4"/>
  <c r="J991" i="4"/>
  <c r="I991" i="4"/>
  <c r="K994" i="4" l="1"/>
  <c r="M993" i="4"/>
  <c r="L993" i="4"/>
  <c r="H993" i="4"/>
  <c r="J992" i="4"/>
  <c r="I992" i="4"/>
  <c r="K995" i="4" l="1"/>
  <c r="M994" i="4"/>
  <c r="L994" i="4"/>
  <c r="H994" i="4"/>
  <c r="J993" i="4"/>
  <c r="I993" i="4"/>
  <c r="K996" i="4" l="1"/>
  <c r="M995" i="4"/>
  <c r="L995" i="4"/>
  <c r="H995" i="4"/>
  <c r="J994" i="4"/>
  <c r="I994" i="4"/>
  <c r="K997" i="4" l="1"/>
  <c r="M996" i="4"/>
  <c r="L996" i="4"/>
  <c r="H996" i="4"/>
  <c r="J995" i="4"/>
  <c r="I995" i="4"/>
  <c r="K998" i="4" l="1"/>
  <c r="M997" i="4"/>
  <c r="L997" i="4"/>
  <c r="H997" i="4"/>
  <c r="J996" i="4"/>
  <c r="I996" i="4"/>
  <c r="K999" i="4" l="1"/>
  <c r="M998" i="4"/>
  <c r="L998" i="4"/>
  <c r="H998" i="4"/>
  <c r="J997" i="4"/>
  <c r="I997" i="4"/>
  <c r="K1000" i="4" l="1"/>
  <c r="M999" i="4"/>
  <c r="L999" i="4"/>
  <c r="H999" i="4"/>
  <c r="J998" i="4"/>
  <c r="I998" i="4"/>
  <c r="K1001" i="4" l="1"/>
  <c r="M1000" i="4"/>
  <c r="L1000" i="4"/>
  <c r="H1000" i="4"/>
  <c r="J999" i="4"/>
  <c r="I999" i="4"/>
  <c r="K1002" i="4" l="1"/>
  <c r="M1001" i="4"/>
  <c r="L1001" i="4"/>
  <c r="H1001" i="4"/>
  <c r="J1000" i="4"/>
  <c r="I1000" i="4"/>
  <c r="K1003" i="4" l="1"/>
  <c r="M1002" i="4"/>
  <c r="L1002" i="4"/>
  <c r="H1002" i="4"/>
  <c r="J1001" i="4"/>
  <c r="I1001" i="4"/>
  <c r="K1004" i="4" l="1"/>
  <c r="M1003" i="4"/>
  <c r="L1003" i="4"/>
  <c r="H1003" i="4"/>
  <c r="J1002" i="4"/>
  <c r="I1002" i="4"/>
  <c r="K1005" i="4" l="1"/>
  <c r="M1004" i="4"/>
  <c r="L1004" i="4"/>
  <c r="H1004" i="4"/>
  <c r="J1003" i="4"/>
  <c r="I1003" i="4"/>
  <c r="K1006" i="4" l="1"/>
  <c r="M1005" i="4"/>
  <c r="L1005" i="4"/>
  <c r="H1005" i="4"/>
  <c r="J1004" i="4"/>
  <c r="I1004" i="4"/>
  <c r="K1007" i="4" l="1"/>
  <c r="M1006" i="4"/>
  <c r="L1006" i="4"/>
  <c r="H1006" i="4"/>
  <c r="J1005" i="4"/>
  <c r="I1005" i="4"/>
  <c r="K1008" i="4" l="1"/>
  <c r="M1007" i="4"/>
  <c r="L1007" i="4"/>
  <c r="H1007" i="4"/>
  <c r="J1006" i="4"/>
  <c r="I1006" i="4"/>
  <c r="K1009" i="4" l="1"/>
  <c r="L1008" i="4"/>
  <c r="M1008" i="4"/>
  <c r="H1008" i="4"/>
  <c r="J1007" i="4"/>
  <c r="I1007" i="4"/>
  <c r="K1010" i="4" l="1"/>
  <c r="L1009" i="4"/>
  <c r="M1009" i="4"/>
  <c r="H1009" i="4"/>
  <c r="J1008" i="4"/>
  <c r="I1008" i="4"/>
  <c r="K1011" i="4" l="1"/>
  <c r="L1010" i="4"/>
  <c r="M1010" i="4"/>
  <c r="H1010" i="4"/>
  <c r="J1009" i="4"/>
  <c r="I1009" i="4"/>
  <c r="K1012" i="4" l="1"/>
  <c r="L1011" i="4"/>
  <c r="M1011" i="4"/>
  <c r="H1011" i="4"/>
  <c r="J1010" i="4"/>
  <c r="I1010" i="4"/>
  <c r="K1013" i="4" l="1"/>
  <c r="L1012" i="4"/>
  <c r="M1012" i="4"/>
  <c r="H1012" i="4"/>
  <c r="J1011" i="4"/>
  <c r="I1011" i="4"/>
  <c r="K1014" i="4" l="1"/>
  <c r="L1013" i="4"/>
  <c r="M1013" i="4"/>
  <c r="H1013" i="4"/>
  <c r="J1012" i="4"/>
  <c r="I1012" i="4"/>
  <c r="K1015" i="4" l="1"/>
  <c r="L1014" i="4"/>
  <c r="M1014" i="4"/>
  <c r="H1014" i="4"/>
  <c r="J1013" i="4"/>
  <c r="I1013" i="4"/>
  <c r="K1016" i="4" l="1"/>
  <c r="L1015" i="4"/>
  <c r="M1015" i="4"/>
  <c r="H1015" i="4"/>
  <c r="I1014" i="4"/>
  <c r="J1014" i="4"/>
  <c r="K1017" i="4" l="1"/>
  <c r="L1016" i="4"/>
  <c r="M1016" i="4"/>
  <c r="H1016" i="4"/>
  <c r="I1015" i="4"/>
  <c r="J1015" i="4"/>
  <c r="K1018" i="4" l="1"/>
  <c r="L1017" i="4"/>
  <c r="M1017" i="4"/>
  <c r="H1017" i="4"/>
  <c r="I1016" i="4"/>
  <c r="J1016" i="4"/>
  <c r="K1019" i="4" l="1"/>
  <c r="L1018" i="4"/>
  <c r="M1018" i="4"/>
  <c r="H1018" i="4"/>
  <c r="J1017" i="4"/>
  <c r="I1017" i="4"/>
  <c r="K1020" i="4" l="1"/>
  <c r="L1019" i="4"/>
  <c r="M1019" i="4"/>
  <c r="H1019" i="4"/>
  <c r="I1018" i="4"/>
  <c r="J1018" i="4"/>
  <c r="K1021" i="4" l="1"/>
  <c r="L1020" i="4"/>
  <c r="M1020" i="4"/>
  <c r="H1020" i="4"/>
  <c r="J1019" i="4"/>
  <c r="I1019" i="4"/>
  <c r="K1022" i="4" l="1"/>
  <c r="L1021" i="4"/>
  <c r="M1021" i="4"/>
  <c r="H1021" i="4"/>
  <c r="I1020" i="4"/>
  <c r="J1020" i="4"/>
  <c r="K1023" i="4" l="1"/>
  <c r="L1022" i="4"/>
  <c r="M1022" i="4"/>
  <c r="H1022" i="4"/>
  <c r="J1021" i="4"/>
  <c r="I1021" i="4"/>
  <c r="K1024" i="4" l="1"/>
  <c r="L1023" i="4"/>
  <c r="M1023" i="4"/>
  <c r="H1023" i="4"/>
  <c r="I1022" i="4"/>
  <c r="J1022" i="4"/>
  <c r="K1025" i="4" l="1"/>
  <c r="L1024" i="4"/>
  <c r="M1024" i="4"/>
  <c r="H1024" i="4"/>
  <c r="J1023" i="4"/>
  <c r="I1023" i="4"/>
  <c r="K1026" i="4" l="1"/>
  <c r="L1025" i="4"/>
  <c r="M1025" i="4"/>
  <c r="H1025" i="4"/>
  <c r="I1024" i="4"/>
  <c r="J1024" i="4"/>
  <c r="K1027" i="4" l="1"/>
  <c r="L1026" i="4"/>
  <c r="M1026" i="4"/>
  <c r="H1026" i="4"/>
  <c r="J1025" i="4"/>
  <c r="I1025" i="4"/>
  <c r="K1028" i="4" l="1"/>
  <c r="L1027" i="4"/>
  <c r="M1027" i="4"/>
  <c r="H1027" i="4"/>
  <c r="I1026" i="4"/>
  <c r="J1026" i="4"/>
  <c r="K1029" i="4" l="1"/>
  <c r="L1028" i="4"/>
  <c r="M1028" i="4"/>
  <c r="H1028" i="4"/>
  <c r="J1027" i="4"/>
  <c r="I1027" i="4"/>
  <c r="K1030" i="4" l="1"/>
  <c r="L1029" i="4"/>
  <c r="M1029" i="4"/>
  <c r="H1029" i="4"/>
  <c r="I1028" i="4"/>
  <c r="J1028" i="4"/>
  <c r="K1031" i="4" l="1"/>
  <c r="L1030" i="4"/>
  <c r="M1030" i="4"/>
  <c r="H1030" i="4"/>
  <c r="J1029" i="4"/>
  <c r="I1029" i="4"/>
  <c r="K1032" i="4" l="1"/>
  <c r="L1031" i="4"/>
  <c r="M1031" i="4"/>
  <c r="H1031" i="4"/>
  <c r="I1030" i="4"/>
  <c r="J1030" i="4"/>
  <c r="K1033" i="4" l="1"/>
  <c r="L1032" i="4"/>
  <c r="M1032" i="4"/>
  <c r="H1032" i="4"/>
  <c r="J1031" i="4"/>
  <c r="I1031" i="4"/>
  <c r="K1034" i="4" l="1"/>
  <c r="L1033" i="4"/>
  <c r="M1033" i="4"/>
  <c r="H1033" i="4"/>
  <c r="I1032" i="4"/>
  <c r="J1032" i="4"/>
  <c r="K1035" i="4" l="1"/>
  <c r="L1034" i="4"/>
  <c r="M1034" i="4"/>
  <c r="H1034" i="4"/>
  <c r="J1033" i="4"/>
  <c r="I1033" i="4"/>
  <c r="K1036" i="4" l="1"/>
  <c r="L1035" i="4"/>
  <c r="M1035" i="4"/>
  <c r="H1035" i="4"/>
  <c r="I1034" i="4"/>
  <c r="J1034" i="4"/>
  <c r="K1037" i="4" l="1"/>
  <c r="L1036" i="4"/>
  <c r="M1036" i="4"/>
  <c r="H1036" i="4"/>
  <c r="J1035" i="4"/>
  <c r="I1035" i="4"/>
  <c r="K1038" i="4" l="1"/>
  <c r="M1037" i="4"/>
  <c r="L1037" i="4"/>
  <c r="H1037" i="4"/>
  <c r="I1036" i="4"/>
  <c r="J1036" i="4"/>
  <c r="K1039" i="4" l="1"/>
  <c r="L1038" i="4"/>
  <c r="M1038" i="4"/>
  <c r="H1038" i="4"/>
  <c r="J1037" i="4"/>
  <c r="I1037" i="4"/>
  <c r="K1040" i="4" l="1"/>
  <c r="L1039" i="4"/>
  <c r="M1039" i="4"/>
  <c r="H1039" i="4"/>
  <c r="I1038" i="4"/>
  <c r="J1038" i="4"/>
  <c r="K1041" i="4" l="1"/>
  <c r="L1040" i="4"/>
  <c r="M1040" i="4"/>
  <c r="H1040" i="4"/>
  <c r="J1039" i="4"/>
  <c r="I1039" i="4"/>
  <c r="K1042" i="4" l="1"/>
  <c r="L1041" i="4"/>
  <c r="M1041" i="4"/>
  <c r="H1041" i="4"/>
  <c r="I1040" i="4"/>
  <c r="J1040" i="4"/>
  <c r="K1043" i="4" l="1"/>
  <c r="L1042" i="4"/>
  <c r="M1042" i="4"/>
  <c r="H1042" i="4"/>
  <c r="J1041" i="4"/>
  <c r="I1041" i="4"/>
  <c r="K1044" i="4" l="1"/>
  <c r="L1043" i="4"/>
  <c r="M1043" i="4"/>
  <c r="H1043" i="4"/>
  <c r="I1042" i="4"/>
  <c r="J1042" i="4"/>
  <c r="K1045" i="4" l="1"/>
  <c r="L1044" i="4"/>
  <c r="M1044" i="4"/>
  <c r="H1044" i="4"/>
  <c r="J1043" i="4"/>
  <c r="I1043" i="4"/>
  <c r="K1046" i="4" l="1"/>
  <c r="L1045" i="4"/>
  <c r="M1045" i="4"/>
  <c r="H1045" i="4"/>
  <c r="I1044" i="4"/>
  <c r="J1044" i="4"/>
  <c r="K1047" i="4" l="1"/>
  <c r="L1046" i="4"/>
  <c r="M1046" i="4"/>
  <c r="H1046" i="4"/>
  <c r="J1045" i="4"/>
  <c r="I1045" i="4"/>
  <c r="K1048" i="4" l="1"/>
  <c r="L1047" i="4"/>
  <c r="M1047" i="4"/>
  <c r="H1047" i="4"/>
  <c r="I1046" i="4"/>
  <c r="J1046" i="4"/>
  <c r="K1049" i="4" l="1"/>
  <c r="L1048" i="4"/>
  <c r="M1048" i="4"/>
  <c r="H1048" i="4"/>
  <c r="J1047" i="4"/>
  <c r="I1047" i="4"/>
  <c r="K1050" i="4" l="1"/>
  <c r="L1049" i="4"/>
  <c r="M1049" i="4"/>
  <c r="H1049" i="4"/>
  <c r="I1048" i="4"/>
  <c r="J1048" i="4"/>
  <c r="K1051" i="4" l="1"/>
  <c r="L1050" i="4"/>
  <c r="M1050" i="4"/>
  <c r="H1050" i="4"/>
  <c r="J1049" i="4"/>
  <c r="I1049" i="4"/>
  <c r="K1052" i="4" l="1"/>
  <c r="L1051" i="4"/>
  <c r="M1051" i="4"/>
  <c r="H1051" i="4"/>
  <c r="I1050" i="4"/>
  <c r="J1050" i="4"/>
  <c r="K1053" i="4" l="1"/>
  <c r="L1052" i="4"/>
  <c r="M1052" i="4"/>
  <c r="H1052" i="4"/>
  <c r="J1051" i="4"/>
  <c r="I1051" i="4"/>
  <c r="K1054" i="4" l="1"/>
  <c r="L1053" i="4"/>
  <c r="M1053" i="4"/>
  <c r="H1053" i="4"/>
  <c r="I1052" i="4"/>
  <c r="J1052" i="4"/>
  <c r="K1055" i="4" l="1"/>
  <c r="L1054" i="4"/>
  <c r="M1054" i="4"/>
  <c r="H1054" i="4"/>
  <c r="J1053" i="4"/>
  <c r="I1053" i="4"/>
  <c r="K1056" i="4" l="1"/>
  <c r="L1055" i="4"/>
  <c r="M1055" i="4"/>
  <c r="H1055" i="4"/>
  <c r="I1054" i="4"/>
  <c r="J1054" i="4"/>
  <c r="K1057" i="4" l="1"/>
  <c r="L1056" i="4"/>
  <c r="M1056" i="4"/>
  <c r="H1056" i="4"/>
  <c r="J1055" i="4"/>
  <c r="I1055" i="4"/>
  <c r="K1058" i="4" l="1"/>
  <c r="L1057" i="4"/>
  <c r="M1057" i="4"/>
  <c r="H1057" i="4"/>
  <c r="I1056" i="4"/>
  <c r="J1056" i="4"/>
  <c r="K1059" i="4" l="1"/>
  <c r="L1058" i="4"/>
  <c r="M1058" i="4"/>
  <c r="H1058" i="4"/>
  <c r="J1057" i="4"/>
  <c r="I1057" i="4"/>
  <c r="K1060" i="4" l="1"/>
  <c r="L1059" i="4"/>
  <c r="M1059" i="4"/>
  <c r="H1059" i="4"/>
  <c r="I1058" i="4"/>
  <c r="J1058" i="4"/>
  <c r="K1061" i="4" l="1"/>
  <c r="L1060" i="4"/>
  <c r="M1060" i="4"/>
  <c r="H1060" i="4"/>
  <c r="J1059" i="4"/>
  <c r="I1059" i="4"/>
  <c r="K1062" i="4" l="1"/>
  <c r="L1061" i="4"/>
  <c r="M1061" i="4"/>
  <c r="H1061" i="4"/>
  <c r="I1060" i="4"/>
  <c r="J1060" i="4"/>
  <c r="K1063" i="4" l="1"/>
  <c r="L1062" i="4"/>
  <c r="M1062" i="4"/>
  <c r="H1062" i="4"/>
  <c r="J1061" i="4"/>
  <c r="I1061" i="4"/>
  <c r="K1064" i="4" l="1"/>
  <c r="L1063" i="4"/>
  <c r="M1063" i="4"/>
  <c r="H1063" i="4"/>
  <c r="I1062" i="4"/>
  <c r="J1062" i="4"/>
  <c r="K1065" i="4" l="1"/>
  <c r="L1064" i="4"/>
  <c r="M1064" i="4"/>
  <c r="H1064" i="4"/>
  <c r="J1063" i="4"/>
  <c r="I1063" i="4"/>
  <c r="K1066" i="4" l="1"/>
  <c r="L1065" i="4"/>
  <c r="M1065" i="4"/>
  <c r="H1065" i="4"/>
  <c r="I1064" i="4"/>
  <c r="J1064" i="4"/>
  <c r="K1067" i="4" l="1"/>
  <c r="L1066" i="4"/>
  <c r="M1066" i="4"/>
  <c r="H1066" i="4"/>
  <c r="J1065" i="4"/>
  <c r="I1065" i="4"/>
  <c r="K1068" i="4" l="1"/>
  <c r="L1067" i="4"/>
  <c r="M1067" i="4"/>
  <c r="H1067" i="4"/>
  <c r="I1066" i="4"/>
  <c r="J1066" i="4"/>
  <c r="K1069" i="4" l="1"/>
  <c r="L1068" i="4"/>
  <c r="M1068" i="4"/>
  <c r="H1068" i="4"/>
  <c r="J1067" i="4"/>
  <c r="I1067" i="4"/>
  <c r="K1070" i="4" l="1"/>
  <c r="L1069" i="4"/>
  <c r="M1069" i="4"/>
  <c r="H1069" i="4"/>
  <c r="I1068" i="4"/>
  <c r="J1068" i="4"/>
  <c r="K1071" i="4" l="1"/>
  <c r="L1070" i="4"/>
  <c r="M1070" i="4"/>
  <c r="H1070" i="4"/>
  <c r="J1069" i="4"/>
  <c r="I1069" i="4"/>
  <c r="K1072" i="4" l="1"/>
  <c r="L1071" i="4"/>
  <c r="M1071" i="4"/>
  <c r="H1071" i="4"/>
  <c r="I1070" i="4"/>
  <c r="J1070" i="4"/>
  <c r="K1073" i="4" l="1"/>
  <c r="L1072" i="4"/>
  <c r="M1072" i="4"/>
  <c r="H1072" i="4"/>
  <c r="J1071" i="4"/>
  <c r="I1071" i="4"/>
  <c r="K1074" i="4" l="1"/>
  <c r="L1073" i="4"/>
  <c r="M1073" i="4"/>
  <c r="H1073" i="4"/>
  <c r="I1072" i="4"/>
  <c r="J1072" i="4"/>
  <c r="K1075" i="4" l="1"/>
  <c r="L1074" i="4"/>
  <c r="M1074" i="4"/>
  <c r="H1074" i="4"/>
  <c r="J1073" i="4"/>
  <c r="I1073" i="4"/>
  <c r="K1076" i="4" l="1"/>
  <c r="L1075" i="4"/>
  <c r="M1075" i="4"/>
  <c r="H1075" i="4"/>
  <c r="I1074" i="4"/>
  <c r="J1074" i="4"/>
  <c r="K1077" i="4" l="1"/>
  <c r="L1076" i="4"/>
  <c r="M1076" i="4"/>
  <c r="H1076" i="4"/>
  <c r="J1075" i="4"/>
  <c r="I1075" i="4"/>
  <c r="K1078" i="4" l="1"/>
  <c r="L1077" i="4"/>
  <c r="M1077" i="4"/>
  <c r="H1077" i="4"/>
  <c r="I1076" i="4"/>
  <c r="J1076" i="4"/>
  <c r="K1079" i="4" l="1"/>
  <c r="L1078" i="4"/>
  <c r="M1078" i="4"/>
  <c r="H1078" i="4"/>
  <c r="J1077" i="4"/>
  <c r="I1077" i="4"/>
  <c r="K1080" i="4" l="1"/>
  <c r="L1079" i="4"/>
  <c r="M1079" i="4"/>
  <c r="H1079" i="4"/>
  <c r="I1078" i="4"/>
  <c r="J1078" i="4"/>
  <c r="K1081" i="4" l="1"/>
  <c r="L1080" i="4"/>
  <c r="M1080" i="4"/>
  <c r="H1080" i="4"/>
  <c r="J1079" i="4"/>
  <c r="I1079" i="4"/>
  <c r="K1082" i="4" l="1"/>
  <c r="L1081" i="4"/>
  <c r="M1081" i="4"/>
  <c r="H1081" i="4"/>
  <c r="I1080" i="4"/>
  <c r="J1080" i="4"/>
  <c r="K1083" i="4" l="1"/>
  <c r="L1082" i="4"/>
  <c r="M1082" i="4"/>
  <c r="H1082" i="4"/>
  <c r="J1081" i="4"/>
  <c r="I1081" i="4"/>
  <c r="K1084" i="4" l="1"/>
  <c r="L1083" i="4"/>
  <c r="M1083" i="4"/>
  <c r="H1083" i="4"/>
  <c r="I1082" i="4"/>
  <c r="J1082" i="4"/>
  <c r="K1085" i="4" l="1"/>
  <c r="L1084" i="4"/>
  <c r="M1084" i="4"/>
  <c r="H1084" i="4"/>
  <c r="J1083" i="4"/>
  <c r="I1083" i="4"/>
  <c r="K1086" i="4" l="1"/>
  <c r="L1085" i="4"/>
  <c r="M1085" i="4"/>
  <c r="H1085" i="4"/>
  <c r="I1084" i="4"/>
  <c r="J1084" i="4"/>
  <c r="K1087" i="4" l="1"/>
  <c r="L1086" i="4"/>
  <c r="M1086" i="4"/>
  <c r="H1086" i="4"/>
  <c r="J1085" i="4"/>
  <c r="I1085" i="4"/>
  <c r="K1088" i="4" l="1"/>
  <c r="L1087" i="4"/>
  <c r="M1087" i="4"/>
  <c r="H1087" i="4"/>
  <c r="I1086" i="4"/>
  <c r="J1086" i="4"/>
  <c r="K1089" i="4" l="1"/>
  <c r="L1088" i="4"/>
  <c r="M1088" i="4"/>
  <c r="H1088" i="4"/>
  <c r="J1087" i="4"/>
  <c r="I1087" i="4"/>
  <c r="K1090" i="4" l="1"/>
  <c r="L1089" i="4"/>
  <c r="M1089" i="4"/>
  <c r="H1089" i="4"/>
  <c r="I1088" i="4"/>
  <c r="J1088" i="4"/>
  <c r="K1091" i="4" l="1"/>
  <c r="L1090" i="4"/>
  <c r="M1090" i="4"/>
  <c r="H1090" i="4"/>
  <c r="J1089" i="4"/>
  <c r="I1089" i="4"/>
  <c r="K1092" i="4" l="1"/>
  <c r="L1091" i="4"/>
  <c r="M1091" i="4"/>
  <c r="H1091" i="4"/>
  <c r="I1090" i="4"/>
  <c r="J1090" i="4"/>
  <c r="K1093" i="4" l="1"/>
  <c r="L1092" i="4"/>
  <c r="M1092" i="4"/>
  <c r="H1092" i="4"/>
  <c r="J1091" i="4"/>
  <c r="I1091" i="4"/>
  <c r="K1094" i="4" l="1"/>
  <c r="L1093" i="4"/>
  <c r="M1093" i="4"/>
  <c r="H1093" i="4"/>
  <c r="I1092" i="4"/>
  <c r="J1092" i="4"/>
  <c r="K1095" i="4" l="1"/>
  <c r="L1094" i="4"/>
  <c r="M1094" i="4"/>
  <c r="H1094" i="4"/>
  <c r="J1093" i="4"/>
  <c r="I1093" i="4"/>
  <c r="K1096" i="4" l="1"/>
  <c r="L1095" i="4"/>
  <c r="M1095" i="4"/>
  <c r="H1095" i="4"/>
  <c r="I1094" i="4"/>
  <c r="J1094" i="4"/>
  <c r="K1097" i="4" l="1"/>
  <c r="L1096" i="4"/>
  <c r="M1096" i="4"/>
  <c r="H1096" i="4"/>
  <c r="J1095" i="4"/>
  <c r="I1095" i="4"/>
  <c r="K1098" i="4" l="1"/>
  <c r="L1097" i="4"/>
  <c r="M1097" i="4"/>
  <c r="H1097" i="4"/>
  <c r="I1096" i="4"/>
  <c r="J1096" i="4"/>
  <c r="K1099" i="4" l="1"/>
  <c r="L1098" i="4"/>
  <c r="M1098" i="4"/>
  <c r="H1098" i="4"/>
  <c r="J1097" i="4"/>
  <c r="I1097" i="4"/>
  <c r="K1100" i="4" l="1"/>
  <c r="L1099" i="4"/>
  <c r="M1099" i="4"/>
  <c r="H1099" i="4"/>
  <c r="I1098" i="4"/>
  <c r="J1098" i="4"/>
  <c r="K1101" i="4" l="1"/>
  <c r="L1100" i="4"/>
  <c r="M1100" i="4"/>
  <c r="H1100" i="4"/>
  <c r="J1099" i="4"/>
  <c r="I1099" i="4"/>
  <c r="K1102" i="4" l="1"/>
  <c r="L1101" i="4"/>
  <c r="M1101" i="4"/>
  <c r="H1101" i="4"/>
  <c r="I1100" i="4"/>
  <c r="J1100" i="4"/>
  <c r="K1103" i="4" l="1"/>
  <c r="L1102" i="4"/>
  <c r="M1102" i="4"/>
  <c r="H1102" i="4"/>
  <c r="J1101" i="4"/>
  <c r="I1101" i="4"/>
  <c r="K1104" i="4" l="1"/>
  <c r="L1103" i="4"/>
  <c r="M1103" i="4"/>
  <c r="H1103" i="4"/>
  <c r="I1102" i="4"/>
  <c r="J1102" i="4"/>
  <c r="K1105" i="4" l="1"/>
  <c r="L1104" i="4"/>
  <c r="M1104" i="4"/>
  <c r="H1104" i="4"/>
  <c r="J1103" i="4"/>
  <c r="I1103" i="4"/>
  <c r="K1106" i="4" l="1"/>
  <c r="L1105" i="4"/>
  <c r="M1105" i="4"/>
  <c r="H1105" i="4"/>
  <c r="I1104" i="4"/>
  <c r="J1104" i="4"/>
  <c r="K1107" i="4" l="1"/>
  <c r="L1106" i="4"/>
  <c r="M1106" i="4"/>
  <c r="H1106" i="4"/>
  <c r="J1105" i="4"/>
  <c r="I1105" i="4"/>
  <c r="K1108" i="4" l="1"/>
  <c r="L1107" i="4"/>
  <c r="M1107" i="4"/>
  <c r="H1107" i="4"/>
  <c r="I1106" i="4"/>
  <c r="J1106" i="4"/>
  <c r="K1109" i="4" l="1"/>
  <c r="L1108" i="4"/>
  <c r="M1108" i="4"/>
  <c r="H1108" i="4"/>
  <c r="J1107" i="4"/>
  <c r="I1107" i="4"/>
  <c r="K1110" i="4" l="1"/>
  <c r="L1109" i="4"/>
  <c r="M1109" i="4"/>
  <c r="H1109" i="4"/>
  <c r="I1108" i="4"/>
  <c r="J1108" i="4"/>
  <c r="K1111" i="4" l="1"/>
  <c r="L1110" i="4"/>
  <c r="M1110" i="4"/>
  <c r="H1110" i="4"/>
  <c r="J1109" i="4"/>
  <c r="I1109" i="4"/>
  <c r="K1112" i="4" l="1"/>
  <c r="L1111" i="4"/>
  <c r="M1111" i="4"/>
  <c r="H1111" i="4"/>
  <c r="I1110" i="4"/>
  <c r="J1110" i="4"/>
  <c r="K1113" i="4" l="1"/>
  <c r="L1112" i="4"/>
  <c r="M1112" i="4"/>
  <c r="H1112" i="4"/>
  <c r="J1111" i="4"/>
  <c r="I1111" i="4"/>
  <c r="K1114" i="4" l="1"/>
  <c r="L1113" i="4"/>
  <c r="M1113" i="4"/>
  <c r="H1113" i="4"/>
  <c r="I1112" i="4"/>
  <c r="J1112" i="4"/>
  <c r="K1115" i="4" l="1"/>
  <c r="L1114" i="4"/>
  <c r="M1114" i="4"/>
  <c r="H1114" i="4"/>
  <c r="J1113" i="4"/>
  <c r="I1113" i="4"/>
  <c r="K1116" i="4" l="1"/>
  <c r="L1115" i="4"/>
  <c r="M1115" i="4"/>
  <c r="H1115" i="4"/>
  <c r="I1114" i="4"/>
  <c r="J1114" i="4"/>
  <c r="K1117" i="4" l="1"/>
  <c r="L1116" i="4"/>
  <c r="M1116" i="4"/>
  <c r="J1115" i="4"/>
  <c r="I1115" i="4"/>
  <c r="H1116" i="4"/>
  <c r="K1118" i="4" l="1"/>
  <c r="L1117" i="4"/>
  <c r="M1117" i="4"/>
  <c r="H1117" i="4"/>
  <c r="I1116" i="4"/>
  <c r="J1116" i="4"/>
  <c r="K1119" i="4" l="1"/>
  <c r="L1118" i="4"/>
  <c r="M1118" i="4"/>
  <c r="H1118" i="4"/>
  <c r="J1117" i="4"/>
  <c r="I1117" i="4"/>
  <c r="K1120" i="4" l="1"/>
  <c r="L1119" i="4"/>
  <c r="M1119" i="4"/>
  <c r="H1119" i="4"/>
  <c r="I1118" i="4"/>
  <c r="J1118" i="4"/>
  <c r="K1121" i="4" l="1"/>
  <c r="L1120" i="4"/>
  <c r="M1120" i="4"/>
  <c r="H1120" i="4"/>
  <c r="J1119" i="4"/>
  <c r="I1119" i="4"/>
  <c r="K1122" i="4" l="1"/>
  <c r="L1121" i="4"/>
  <c r="M1121" i="4"/>
  <c r="H1121" i="4"/>
  <c r="I1120" i="4"/>
  <c r="J1120" i="4"/>
  <c r="K1123" i="4" l="1"/>
  <c r="L1122" i="4"/>
  <c r="M1122" i="4"/>
  <c r="H1122" i="4"/>
  <c r="J1121" i="4"/>
  <c r="I1121" i="4"/>
  <c r="K1124" i="4" l="1"/>
  <c r="L1123" i="4"/>
  <c r="M1123" i="4"/>
  <c r="H1123" i="4"/>
  <c r="I1122" i="4"/>
  <c r="J1122" i="4"/>
  <c r="K1125" i="4" l="1"/>
  <c r="L1124" i="4"/>
  <c r="M1124" i="4"/>
  <c r="H1124" i="4"/>
  <c r="J1123" i="4"/>
  <c r="I1123" i="4"/>
  <c r="K1126" i="4" l="1"/>
  <c r="L1125" i="4"/>
  <c r="M1125" i="4"/>
  <c r="H1125" i="4"/>
  <c r="I1124" i="4"/>
  <c r="J1124" i="4"/>
  <c r="K1127" i="4" l="1"/>
  <c r="L1126" i="4"/>
  <c r="M1126" i="4"/>
  <c r="H1126" i="4"/>
  <c r="J1125" i="4"/>
  <c r="I1125" i="4"/>
  <c r="K1128" i="4" l="1"/>
  <c r="L1127" i="4"/>
  <c r="M1127" i="4"/>
  <c r="H1127" i="4"/>
  <c r="I1126" i="4"/>
  <c r="J1126" i="4"/>
  <c r="K1129" i="4" l="1"/>
  <c r="L1128" i="4"/>
  <c r="M1128" i="4"/>
  <c r="H1128" i="4"/>
  <c r="J1127" i="4"/>
  <c r="I1127" i="4"/>
  <c r="K1130" i="4" l="1"/>
  <c r="L1129" i="4"/>
  <c r="M1129" i="4"/>
  <c r="H1129" i="4"/>
  <c r="I1128" i="4"/>
  <c r="J1128" i="4"/>
  <c r="K1131" i="4" l="1"/>
  <c r="L1130" i="4"/>
  <c r="M1130" i="4"/>
  <c r="H1130" i="4"/>
  <c r="J1129" i="4"/>
  <c r="I1129" i="4"/>
  <c r="K1132" i="4" l="1"/>
  <c r="L1131" i="4"/>
  <c r="M1131" i="4"/>
  <c r="H1131" i="4"/>
  <c r="I1130" i="4"/>
  <c r="J1130" i="4"/>
  <c r="K1133" i="4" l="1"/>
  <c r="L1132" i="4"/>
  <c r="M1132" i="4"/>
  <c r="H1132" i="4"/>
  <c r="J1131" i="4"/>
  <c r="I1131" i="4"/>
  <c r="K1134" i="4" l="1"/>
  <c r="L1133" i="4"/>
  <c r="M1133" i="4"/>
  <c r="H1133" i="4"/>
  <c r="I1132" i="4"/>
  <c r="J1132" i="4"/>
  <c r="K1135" i="4" l="1"/>
  <c r="L1134" i="4"/>
  <c r="M1134" i="4"/>
  <c r="H1134" i="4"/>
  <c r="J1133" i="4"/>
  <c r="I1133" i="4"/>
  <c r="K1136" i="4" l="1"/>
  <c r="L1135" i="4"/>
  <c r="M1135" i="4"/>
  <c r="H1135" i="4"/>
  <c r="I1134" i="4"/>
  <c r="J1134" i="4"/>
  <c r="K1137" i="4" l="1"/>
  <c r="L1136" i="4"/>
  <c r="M1136" i="4"/>
  <c r="H1136" i="4"/>
  <c r="J1135" i="4"/>
  <c r="I1135" i="4"/>
  <c r="K1138" i="4" l="1"/>
  <c r="L1137" i="4"/>
  <c r="M1137" i="4"/>
  <c r="H1137" i="4"/>
  <c r="I1136" i="4"/>
  <c r="J1136" i="4"/>
  <c r="K1139" i="4" l="1"/>
  <c r="L1138" i="4"/>
  <c r="M1138" i="4"/>
  <c r="H1138" i="4"/>
  <c r="J1137" i="4"/>
  <c r="I1137" i="4"/>
  <c r="K1140" i="4" l="1"/>
  <c r="L1139" i="4"/>
  <c r="M1139" i="4"/>
  <c r="H1139" i="4"/>
  <c r="I1138" i="4"/>
  <c r="J1138" i="4"/>
  <c r="K1141" i="4" l="1"/>
  <c r="L1140" i="4"/>
  <c r="M1140" i="4"/>
  <c r="H1140" i="4"/>
  <c r="J1139" i="4"/>
  <c r="I1139" i="4"/>
  <c r="K1142" i="4" l="1"/>
  <c r="L1141" i="4"/>
  <c r="M1141" i="4"/>
  <c r="H1141" i="4"/>
  <c r="I1140" i="4"/>
  <c r="J1140" i="4"/>
  <c r="K1143" i="4" l="1"/>
  <c r="L1142" i="4"/>
  <c r="M1142" i="4"/>
  <c r="H1142" i="4"/>
  <c r="J1141" i="4"/>
  <c r="I1141" i="4"/>
  <c r="K1144" i="4" l="1"/>
  <c r="L1143" i="4"/>
  <c r="M1143" i="4"/>
  <c r="H1143" i="4"/>
  <c r="I1142" i="4"/>
  <c r="J1142" i="4"/>
  <c r="K1145" i="4" l="1"/>
  <c r="L1144" i="4"/>
  <c r="M1144" i="4"/>
  <c r="H1144" i="4"/>
  <c r="J1143" i="4"/>
  <c r="I1143" i="4"/>
  <c r="K1146" i="4" l="1"/>
  <c r="L1145" i="4"/>
  <c r="M1145" i="4"/>
  <c r="H1145" i="4"/>
  <c r="I1144" i="4"/>
  <c r="J1144" i="4"/>
  <c r="K1147" i="4" l="1"/>
  <c r="L1146" i="4"/>
  <c r="M1146" i="4"/>
  <c r="H1146" i="4"/>
  <c r="J1145" i="4"/>
  <c r="I1145" i="4"/>
  <c r="K1148" i="4" l="1"/>
  <c r="L1147" i="4"/>
  <c r="M1147" i="4"/>
  <c r="H1147" i="4"/>
  <c r="I1146" i="4"/>
  <c r="J1146" i="4"/>
  <c r="K1149" i="4" l="1"/>
  <c r="L1148" i="4"/>
  <c r="M1148" i="4"/>
  <c r="H1148" i="4"/>
  <c r="J1147" i="4"/>
  <c r="I1147" i="4"/>
  <c r="K1150" i="4" l="1"/>
  <c r="L1149" i="4"/>
  <c r="M1149" i="4"/>
  <c r="H1149" i="4"/>
  <c r="I1148" i="4"/>
  <c r="J1148" i="4"/>
  <c r="K1151" i="4" l="1"/>
  <c r="L1150" i="4"/>
  <c r="M1150" i="4"/>
  <c r="H1150" i="4"/>
  <c r="J1149" i="4"/>
  <c r="I1149" i="4"/>
  <c r="K1152" i="4" l="1"/>
  <c r="L1151" i="4"/>
  <c r="M1151" i="4"/>
  <c r="H1151" i="4"/>
  <c r="I1150" i="4"/>
  <c r="J1150" i="4"/>
  <c r="K1153" i="4" l="1"/>
  <c r="L1152" i="4"/>
  <c r="M1152" i="4"/>
  <c r="H1152" i="4"/>
  <c r="J1151" i="4"/>
  <c r="I1151" i="4"/>
  <c r="K1154" i="4" l="1"/>
  <c r="L1153" i="4"/>
  <c r="M1153" i="4"/>
  <c r="H1153" i="4"/>
  <c r="I1152" i="4"/>
  <c r="J1152" i="4"/>
  <c r="K1155" i="4" l="1"/>
  <c r="L1154" i="4"/>
  <c r="M1154" i="4"/>
  <c r="H1154" i="4"/>
  <c r="J1153" i="4"/>
  <c r="I1153" i="4"/>
  <c r="K1156" i="4" l="1"/>
  <c r="L1155" i="4"/>
  <c r="M1155" i="4"/>
  <c r="H1155" i="4"/>
  <c r="I1154" i="4"/>
  <c r="J1154" i="4"/>
  <c r="K1157" i="4" l="1"/>
  <c r="L1156" i="4"/>
  <c r="M1156" i="4"/>
  <c r="H1156" i="4"/>
  <c r="J1155" i="4"/>
  <c r="I1155" i="4"/>
  <c r="K1158" i="4" l="1"/>
  <c r="L1157" i="4"/>
  <c r="M1157" i="4"/>
  <c r="H1157" i="4"/>
  <c r="I1156" i="4"/>
  <c r="J1156" i="4"/>
  <c r="K1159" i="4" l="1"/>
  <c r="L1158" i="4"/>
  <c r="M1158" i="4"/>
  <c r="H1158" i="4"/>
  <c r="J1157" i="4"/>
  <c r="I1157" i="4"/>
  <c r="K1160" i="4" l="1"/>
  <c r="L1159" i="4"/>
  <c r="M1159" i="4"/>
  <c r="H1159" i="4"/>
  <c r="I1158" i="4"/>
  <c r="J1158" i="4"/>
  <c r="K1161" i="4" l="1"/>
  <c r="L1160" i="4"/>
  <c r="M1160" i="4"/>
  <c r="H1160" i="4"/>
  <c r="J1159" i="4"/>
  <c r="I1159" i="4"/>
  <c r="K1162" i="4" l="1"/>
  <c r="L1161" i="4"/>
  <c r="M1161" i="4"/>
  <c r="H1161" i="4"/>
  <c r="I1160" i="4"/>
  <c r="J1160" i="4"/>
  <c r="K1163" i="4" l="1"/>
  <c r="L1162" i="4"/>
  <c r="M1162" i="4"/>
  <c r="H1162" i="4"/>
  <c r="J1161" i="4"/>
  <c r="I1161" i="4"/>
  <c r="K1164" i="4" l="1"/>
  <c r="L1163" i="4"/>
  <c r="M1163" i="4"/>
  <c r="H1163" i="4"/>
  <c r="I1162" i="4"/>
  <c r="J1162" i="4"/>
  <c r="K1165" i="4" l="1"/>
  <c r="L1164" i="4"/>
  <c r="M1164" i="4"/>
  <c r="H1164" i="4"/>
  <c r="J1163" i="4"/>
  <c r="I1163" i="4"/>
  <c r="K1166" i="4" l="1"/>
  <c r="L1165" i="4"/>
  <c r="M1165" i="4"/>
  <c r="H1165" i="4"/>
  <c r="I1164" i="4"/>
  <c r="J1164" i="4"/>
  <c r="K1167" i="4" l="1"/>
  <c r="L1166" i="4"/>
  <c r="M1166" i="4"/>
  <c r="H1166" i="4"/>
  <c r="J1165" i="4"/>
  <c r="I1165" i="4"/>
  <c r="K1168" i="4" l="1"/>
  <c r="L1167" i="4"/>
  <c r="M1167" i="4"/>
  <c r="H1167" i="4"/>
  <c r="I1166" i="4"/>
  <c r="J1166" i="4"/>
  <c r="K1169" i="4" l="1"/>
  <c r="L1168" i="4"/>
  <c r="M1168" i="4"/>
  <c r="H1168" i="4"/>
  <c r="J1167" i="4"/>
  <c r="I1167" i="4"/>
  <c r="K1170" i="4" l="1"/>
  <c r="L1169" i="4"/>
  <c r="M1169" i="4"/>
  <c r="H1169" i="4"/>
  <c r="I1168" i="4"/>
  <c r="J1168" i="4"/>
  <c r="K1171" i="4" l="1"/>
  <c r="L1170" i="4"/>
  <c r="M1170" i="4"/>
  <c r="H1170" i="4"/>
  <c r="J1169" i="4"/>
  <c r="I1169" i="4"/>
  <c r="K1172" i="4" l="1"/>
  <c r="L1171" i="4"/>
  <c r="M1171" i="4"/>
  <c r="H1171" i="4"/>
  <c r="I1170" i="4"/>
  <c r="J1170" i="4"/>
  <c r="K1173" i="4" l="1"/>
  <c r="L1172" i="4"/>
  <c r="M1172" i="4"/>
  <c r="H1172" i="4"/>
  <c r="J1171" i="4"/>
  <c r="I1171" i="4"/>
  <c r="K1174" i="4" l="1"/>
  <c r="L1173" i="4"/>
  <c r="M1173" i="4"/>
  <c r="H1173" i="4"/>
  <c r="I1172" i="4"/>
  <c r="J1172" i="4"/>
  <c r="K1175" i="4" l="1"/>
  <c r="L1174" i="4"/>
  <c r="M1174" i="4"/>
  <c r="H1174" i="4"/>
  <c r="J1173" i="4"/>
  <c r="I1173" i="4"/>
  <c r="K1176" i="4" l="1"/>
  <c r="L1175" i="4"/>
  <c r="M1175" i="4"/>
  <c r="H1175" i="4"/>
  <c r="I1174" i="4"/>
  <c r="J1174" i="4"/>
  <c r="K1177" i="4" l="1"/>
  <c r="L1176" i="4"/>
  <c r="M1176" i="4"/>
  <c r="H1176" i="4"/>
  <c r="J1175" i="4"/>
  <c r="I1175" i="4"/>
  <c r="K1178" i="4" l="1"/>
  <c r="L1177" i="4"/>
  <c r="M1177" i="4"/>
  <c r="H1177" i="4"/>
  <c r="I1176" i="4"/>
  <c r="J1176" i="4"/>
  <c r="K1179" i="4" l="1"/>
  <c r="L1178" i="4"/>
  <c r="M1178" i="4"/>
  <c r="H1178" i="4"/>
  <c r="J1177" i="4"/>
  <c r="I1177" i="4"/>
  <c r="K1180" i="4" l="1"/>
  <c r="L1179" i="4"/>
  <c r="M1179" i="4"/>
  <c r="H1179" i="4"/>
  <c r="I1178" i="4"/>
  <c r="J1178" i="4"/>
  <c r="K1181" i="4" l="1"/>
  <c r="L1180" i="4"/>
  <c r="M1180" i="4"/>
  <c r="H1180" i="4"/>
  <c r="J1179" i="4"/>
  <c r="I1179" i="4"/>
  <c r="K1182" i="4" l="1"/>
  <c r="L1181" i="4"/>
  <c r="M1181" i="4"/>
  <c r="H1181" i="4"/>
  <c r="I1180" i="4"/>
  <c r="J1180" i="4"/>
  <c r="K1183" i="4" l="1"/>
  <c r="L1182" i="4"/>
  <c r="M1182" i="4"/>
  <c r="H1182" i="4"/>
  <c r="J1181" i="4"/>
  <c r="I1181" i="4"/>
  <c r="K1184" i="4" l="1"/>
  <c r="L1183" i="4"/>
  <c r="M1183" i="4"/>
  <c r="H1183" i="4"/>
  <c r="I1182" i="4"/>
  <c r="J1182" i="4"/>
  <c r="K1185" i="4" l="1"/>
  <c r="L1184" i="4"/>
  <c r="M1184" i="4"/>
  <c r="H1184" i="4"/>
  <c r="J1183" i="4"/>
  <c r="I1183" i="4"/>
  <c r="K1186" i="4" l="1"/>
  <c r="L1185" i="4"/>
  <c r="M1185" i="4"/>
  <c r="H1185" i="4"/>
  <c r="I1184" i="4"/>
  <c r="J1184" i="4"/>
  <c r="K1187" i="4" l="1"/>
  <c r="L1186" i="4"/>
  <c r="M1186" i="4"/>
  <c r="H1186" i="4"/>
  <c r="J1185" i="4"/>
  <c r="I1185" i="4"/>
  <c r="K1188" i="4" l="1"/>
  <c r="L1187" i="4"/>
  <c r="M1187" i="4"/>
  <c r="H1187" i="4"/>
  <c r="I1186" i="4"/>
  <c r="J1186" i="4"/>
  <c r="K1189" i="4" l="1"/>
  <c r="L1188" i="4"/>
  <c r="M1188" i="4"/>
  <c r="H1188" i="4"/>
  <c r="J1187" i="4"/>
  <c r="I1187" i="4"/>
  <c r="K1190" i="4" l="1"/>
  <c r="L1189" i="4"/>
  <c r="M1189" i="4"/>
  <c r="H1189" i="4"/>
  <c r="I1188" i="4"/>
  <c r="J1188" i="4"/>
  <c r="K1191" i="4" l="1"/>
  <c r="L1190" i="4"/>
  <c r="M1190" i="4"/>
  <c r="H1190" i="4"/>
  <c r="J1189" i="4"/>
  <c r="I1189" i="4"/>
  <c r="K1192" i="4" l="1"/>
  <c r="L1191" i="4"/>
  <c r="M1191" i="4"/>
  <c r="H1191" i="4"/>
  <c r="I1190" i="4"/>
  <c r="J1190" i="4"/>
  <c r="K1193" i="4" l="1"/>
  <c r="L1192" i="4"/>
  <c r="M1192" i="4"/>
  <c r="H1192" i="4"/>
  <c r="J1191" i="4"/>
  <c r="I1191" i="4"/>
  <c r="K1194" i="4" l="1"/>
  <c r="L1193" i="4"/>
  <c r="M1193" i="4"/>
  <c r="H1193" i="4"/>
  <c r="I1192" i="4"/>
  <c r="J1192" i="4"/>
  <c r="K1195" i="4" l="1"/>
  <c r="L1194" i="4"/>
  <c r="M1194" i="4"/>
  <c r="H1194" i="4"/>
  <c r="J1193" i="4"/>
  <c r="I1193" i="4"/>
  <c r="K1196" i="4" l="1"/>
  <c r="L1195" i="4"/>
  <c r="M1195" i="4"/>
  <c r="H1195" i="4"/>
  <c r="I1194" i="4"/>
  <c r="J1194" i="4"/>
  <c r="K1197" i="4" l="1"/>
  <c r="L1196" i="4"/>
  <c r="M1196" i="4"/>
  <c r="H1196" i="4"/>
  <c r="J1195" i="4"/>
  <c r="I1195" i="4"/>
  <c r="K1198" i="4" l="1"/>
  <c r="L1197" i="4"/>
  <c r="M1197" i="4"/>
  <c r="H1197" i="4"/>
  <c r="I1196" i="4"/>
  <c r="J1196" i="4"/>
  <c r="K1199" i="4" l="1"/>
  <c r="L1198" i="4"/>
  <c r="M1198" i="4"/>
  <c r="H1198" i="4"/>
  <c r="J1197" i="4"/>
  <c r="I1197" i="4"/>
  <c r="K1200" i="4" l="1"/>
  <c r="L1199" i="4"/>
  <c r="M1199" i="4"/>
  <c r="H1199" i="4"/>
  <c r="I1198" i="4"/>
  <c r="J1198" i="4"/>
  <c r="K1201" i="4" l="1"/>
  <c r="L1200" i="4"/>
  <c r="M1200" i="4"/>
  <c r="H1200" i="4"/>
  <c r="J1199" i="4"/>
  <c r="I1199" i="4"/>
  <c r="K1202" i="4" l="1"/>
  <c r="L1201" i="4"/>
  <c r="M1201" i="4"/>
  <c r="H1201" i="4"/>
  <c r="I1200" i="4"/>
  <c r="J1200" i="4"/>
  <c r="K1203" i="4" l="1"/>
  <c r="L1202" i="4"/>
  <c r="M1202" i="4"/>
  <c r="H1202" i="4"/>
  <c r="J1201" i="4"/>
  <c r="I1201" i="4"/>
  <c r="K1204" i="4" l="1"/>
  <c r="L1203" i="4"/>
  <c r="M1203" i="4"/>
  <c r="H1203" i="4"/>
  <c r="I1202" i="4"/>
  <c r="J1202" i="4"/>
  <c r="K1205" i="4" l="1"/>
  <c r="L1204" i="4"/>
  <c r="M1204" i="4"/>
  <c r="H1204" i="4"/>
  <c r="J1203" i="4"/>
  <c r="I1203" i="4"/>
  <c r="K1206" i="4" l="1"/>
  <c r="M1205" i="4"/>
  <c r="L1205" i="4"/>
  <c r="H1205" i="4"/>
  <c r="I1204" i="4"/>
  <c r="J1204" i="4"/>
  <c r="K1207" i="4" l="1"/>
  <c r="L1206" i="4"/>
  <c r="M1206" i="4"/>
  <c r="H1206" i="4"/>
  <c r="J1205" i="4"/>
  <c r="I1205" i="4"/>
  <c r="K1208" i="4" l="1"/>
  <c r="L1207" i="4"/>
  <c r="M1207" i="4"/>
  <c r="H1207" i="4"/>
  <c r="I1206" i="4"/>
  <c r="J1206" i="4"/>
  <c r="K1209" i="4" l="1"/>
  <c r="L1208" i="4"/>
  <c r="M1208" i="4"/>
  <c r="H1208" i="4"/>
  <c r="J1207" i="4"/>
  <c r="I1207" i="4"/>
  <c r="K1210" i="4" l="1"/>
  <c r="L1209" i="4"/>
  <c r="M1209" i="4"/>
  <c r="H1209" i="4"/>
  <c r="I1208" i="4"/>
  <c r="J1208" i="4"/>
  <c r="K1211" i="4" l="1"/>
  <c r="L1210" i="4"/>
  <c r="M1210" i="4"/>
  <c r="H1210" i="4"/>
  <c r="J1209" i="4"/>
  <c r="I1209" i="4"/>
  <c r="K1212" i="4" l="1"/>
  <c r="L1211" i="4"/>
  <c r="M1211" i="4"/>
  <c r="H1211" i="4"/>
  <c r="I1210" i="4"/>
  <c r="J1210" i="4"/>
  <c r="K1213" i="4" l="1"/>
  <c r="L1212" i="4"/>
  <c r="M1212" i="4"/>
  <c r="H1212" i="4"/>
  <c r="J1211" i="4"/>
  <c r="I1211" i="4"/>
  <c r="K1214" i="4" l="1"/>
  <c r="L1213" i="4"/>
  <c r="M1213" i="4"/>
  <c r="H1213" i="4"/>
  <c r="I1212" i="4"/>
  <c r="J1212" i="4"/>
  <c r="K1215" i="4" l="1"/>
  <c r="L1214" i="4"/>
  <c r="M1214" i="4"/>
  <c r="H1214" i="4"/>
  <c r="J1213" i="4"/>
  <c r="I1213" i="4"/>
  <c r="K1216" i="4" l="1"/>
  <c r="L1215" i="4"/>
  <c r="M1215" i="4"/>
  <c r="H1215" i="4"/>
  <c r="I1214" i="4"/>
  <c r="J1214" i="4"/>
  <c r="K1217" i="4" l="1"/>
  <c r="L1216" i="4"/>
  <c r="M1216" i="4"/>
  <c r="H1216" i="4"/>
  <c r="J1215" i="4"/>
  <c r="I1215" i="4"/>
  <c r="K1218" i="4" l="1"/>
  <c r="L1217" i="4"/>
  <c r="M1217" i="4"/>
  <c r="H1217" i="4"/>
  <c r="I1216" i="4"/>
  <c r="J1216" i="4"/>
  <c r="K1219" i="4" l="1"/>
  <c r="L1218" i="4"/>
  <c r="M1218" i="4"/>
  <c r="H1218" i="4"/>
  <c r="J1217" i="4"/>
  <c r="I1217" i="4"/>
  <c r="K1220" i="4" l="1"/>
  <c r="L1219" i="4"/>
  <c r="M1219" i="4"/>
  <c r="H1219" i="4"/>
  <c r="I1218" i="4"/>
  <c r="J1218" i="4"/>
  <c r="K1221" i="4" l="1"/>
  <c r="L1220" i="4"/>
  <c r="M1220" i="4"/>
  <c r="H1220" i="4"/>
  <c r="J1219" i="4"/>
  <c r="I1219" i="4"/>
  <c r="K1222" i="4" l="1"/>
  <c r="L1221" i="4"/>
  <c r="M1221" i="4"/>
  <c r="H1221" i="4"/>
  <c r="I1220" i="4"/>
  <c r="J1220" i="4"/>
  <c r="K1223" i="4" l="1"/>
  <c r="L1222" i="4"/>
  <c r="M1222" i="4"/>
  <c r="H1222" i="4"/>
  <c r="J1221" i="4"/>
  <c r="I1221" i="4"/>
  <c r="K1224" i="4" l="1"/>
  <c r="L1223" i="4"/>
  <c r="M1223" i="4"/>
  <c r="H1223" i="4"/>
  <c r="I1222" i="4"/>
  <c r="J1222" i="4"/>
  <c r="K1225" i="4" l="1"/>
  <c r="L1224" i="4"/>
  <c r="M1224" i="4"/>
  <c r="H1224" i="4"/>
  <c r="J1223" i="4"/>
  <c r="I1223" i="4"/>
  <c r="K1226" i="4" l="1"/>
  <c r="L1225" i="4"/>
  <c r="M1225" i="4"/>
  <c r="H1225" i="4"/>
  <c r="I1224" i="4"/>
  <c r="J1224" i="4"/>
  <c r="K1227" i="4" l="1"/>
  <c r="L1226" i="4"/>
  <c r="M1226" i="4"/>
  <c r="H1226" i="4"/>
  <c r="J1225" i="4"/>
  <c r="I1225" i="4"/>
  <c r="K1228" i="4" l="1"/>
  <c r="L1227" i="4"/>
  <c r="M1227" i="4"/>
  <c r="H1227" i="4"/>
  <c r="I1226" i="4"/>
  <c r="J1226" i="4"/>
  <c r="K1229" i="4" l="1"/>
  <c r="L1228" i="4"/>
  <c r="M1228" i="4"/>
  <c r="H1228" i="4"/>
  <c r="J1227" i="4"/>
  <c r="I1227" i="4"/>
  <c r="K1230" i="4" l="1"/>
  <c r="L1229" i="4"/>
  <c r="M1229" i="4"/>
  <c r="H1229" i="4"/>
  <c r="I1228" i="4"/>
  <c r="J1228" i="4"/>
  <c r="K1231" i="4" l="1"/>
  <c r="L1230" i="4"/>
  <c r="M1230" i="4"/>
  <c r="H1230" i="4"/>
  <c r="J1229" i="4"/>
  <c r="I1229" i="4"/>
  <c r="K1232" i="4" l="1"/>
  <c r="L1231" i="4"/>
  <c r="M1231" i="4"/>
  <c r="H1231" i="4"/>
  <c r="I1230" i="4"/>
  <c r="J1230" i="4"/>
  <c r="K1233" i="4" l="1"/>
  <c r="L1232" i="4"/>
  <c r="M1232" i="4"/>
  <c r="H1232" i="4"/>
  <c r="J1231" i="4"/>
  <c r="I1231" i="4"/>
  <c r="K1234" i="4" l="1"/>
  <c r="L1233" i="4"/>
  <c r="M1233" i="4"/>
  <c r="H1233" i="4"/>
  <c r="I1232" i="4"/>
  <c r="J1232" i="4"/>
  <c r="K1235" i="4" l="1"/>
  <c r="L1234" i="4"/>
  <c r="M1234" i="4"/>
  <c r="H1234" i="4"/>
  <c r="J1233" i="4"/>
  <c r="I1233" i="4"/>
  <c r="K1236" i="4" l="1"/>
  <c r="L1235" i="4"/>
  <c r="M1235" i="4"/>
  <c r="H1235" i="4"/>
  <c r="I1234" i="4"/>
  <c r="J1234" i="4"/>
  <c r="K1237" i="4" l="1"/>
  <c r="L1236" i="4"/>
  <c r="M1236" i="4"/>
  <c r="H1236" i="4"/>
  <c r="J1235" i="4"/>
  <c r="I1235" i="4"/>
  <c r="K1238" i="4" l="1"/>
  <c r="L1237" i="4"/>
  <c r="M1237" i="4"/>
  <c r="H1237" i="4"/>
  <c r="I1236" i="4"/>
  <c r="J1236" i="4"/>
  <c r="K1239" i="4" l="1"/>
  <c r="L1238" i="4"/>
  <c r="M1238" i="4"/>
  <c r="H1238" i="4"/>
  <c r="J1237" i="4"/>
  <c r="I1237" i="4"/>
  <c r="K1240" i="4" l="1"/>
  <c r="L1239" i="4"/>
  <c r="M1239" i="4"/>
  <c r="H1239" i="4"/>
  <c r="I1238" i="4"/>
  <c r="J1238" i="4"/>
  <c r="K1241" i="4" l="1"/>
  <c r="L1240" i="4"/>
  <c r="M1240" i="4"/>
  <c r="H1240" i="4"/>
  <c r="J1239" i="4"/>
  <c r="I1239" i="4"/>
  <c r="K1242" i="4" l="1"/>
  <c r="M1241" i="4"/>
  <c r="L1241" i="4"/>
  <c r="H1241" i="4"/>
  <c r="I1240" i="4"/>
  <c r="J1240" i="4"/>
  <c r="K1243" i="4" l="1"/>
  <c r="L1242" i="4"/>
  <c r="M1242" i="4"/>
  <c r="H1242" i="4"/>
  <c r="J1241" i="4"/>
  <c r="I1241" i="4"/>
  <c r="K1244" i="4" l="1"/>
  <c r="L1243" i="4"/>
  <c r="M1243" i="4"/>
  <c r="H1243" i="4"/>
  <c r="I1242" i="4"/>
  <c r="J1242" i="4"/>
  <c r="K1245" i="4" l="1"/>
  <c r="L1244" i="4"/>
  <c r="M1244" i="4"/>
  <c r="H1244" i="4"/>
  <c r="J1243" i="4"/>
  <c r="I1243" i="4"/>
  <c r="K1246" i="4" l="1"/>
  <c r="L1245" i="4"/>
  <c r="M1245" i="4"/>
  <c r="H1245" i="4"/>
  <c r="I1244" i="4"/>
  <c r="J1244" i="4"/>
  <c r="K1247" i="4" l="1"/>
  <c r="L1246" i="4"/>
  <c r="M1246" i="4"/>
  <c r="H1246" i="4"/>
  <c r="J1245" i="4"/>
  <c r="I1245" i="4"/>
  <c r="K1248" i="4" l="1"/>
  <c r="L1247" i="4"/>
  <c r="M1247" i="4"/>
  <c r="H1247" i="4"/>
  <c r="I1246" i="4"/>
  <c r="J1246" i="4"/>
  <c r="K1249" i="4" l="1"/>
  <c r="L1248" i="4"/>
  <c r="M1248" i="4"/>
  <c r="H1248" i="4"/>
  <c r="J1247" i="4"/>
  <c r="I1247" i="4"/>
  <c r="K1250" i="4" l="1"/>
  <c r="L1249" i="4"/>
  <c r="M1249" i="4"/>
  <c r="H1249" i="4"/>
  <c r="I1248" i="4"/>
  <c r="J1248" i="4"/>
  <c r="K1251" i="4" l="1"/>
  <c r="L1250" i="4"/>
  <c r="M1250" i="4"/>
  <c r="H1250" i="4"/>
  <c r="J1249" i="4"/>
  <c r="I1249" i="4"/>
  <c r="K1252" i="4" l="1"/>
  <c r="L1251" i="4"/>
  <c r="M1251" i="4"/>
  <c r="H1251" i="4"/>
  <c r="I1250" i="4"/>
  <c r="J1250" i="4"/>
  <c r="K1253" i="4" l="1"/>
  <c r="L1252" i="4"/>
  <c r="M1252" i="4"/>
  <c r="H1252" i="4"/>
  <c r="J1251" i="4"/>
  <c r="I1251" i="4"/>
  <c r="K1254" i="4" l="1"/>
  <c r="L1253" i="4"/>
  <c r="M1253" i="4"/>
  <c r="H1253" i="4"/>
  <c r="I1252" i="4"/>
  <c r="J1252" i="4"/>
  <c r="K1255" i="4" l="1"/>
  <c r="M1254" i="4"/>
  <c r="L1254" i="4"/>
  <c r="H1254" i="4"/>
  <c r="J1253" i="4"/>
  <c r="I1253" i="4"/>
  <c r="K1256" i="4" l="1"/>
  <c r="L1255" i="4"/>
  <c r="M1255" i="4"/>
  <c r="H1255" i="4"/>
  <c r="I1254" i="4"/>
  <c r="J1254" i="4"/>
  <c r="K1257" i="4" l="1"/>
  <c r="L1256" i="4"/>
  <c r="M1256" i="4"/>
  <c r="H1256" i="4"/>
  <c r="J1255" i="4"/>
  <c r="I1255" i="4"/>
  <c r="K1258" i="4" l="1"/>
  <c r="L1257" i="4"/>
  <c r="M1257" i="4"/>
  <c r="H1257" i="4"/>
  <c r="I1256" i="4"/>
  <c r="J1256" i="4"/>
  <c r="K1259" i="4" l="1"/>
  <c r="L1258" i="4"/>
  <c r="M1258" i="4"/>
  <c r="H1258" i="4"/>
  <c r="J1257" i="4"/>
  <c r="I1257" i="4"/>
  <c r="K1260" i="4" l="1"/>
  <c r="L1259" i="4"/>
  <c r="M1259" i="4"/>
  <c r="H1259" i="4"/>
  <c r="I1258" i="4"/>
  <c r="J1258" i="4"/>
  <c r="K1261" i="4" l="1"/>
  <c r="L1260" i="4"/>
  <c r="M1260" i="4"/>
  <c r="H1260" i="4"/>
  <c r="J1259" i="4"/>
  <c r="I1259" i="4"/>
  <c r="K1262" i="4" l="1"/>
  <c r="L1261" i="4"/>
  <c r="M1261" i="4"/>
  <c r="H1261" i="4"/>
  <c r="I1260" i="4"/>
  <c r="J1260" i="4"/>
  <c r="K1263" i="4" l="1"/>
  <c r="L1262" i="4"/>
  <c r="M1262" i="4"/>
  <c r="H1262" i="4"/>
  <c r="J1261" i="4"/>
  <c r="I1261" i="4"/>
  <c r="K1264" i="4" l="1"/>
  <c r="L1263" i="4"/>
  <c r="M1263" i="4"/>
  <c r="H1263" i="4"/>
  <c r="I1262" i="4"/>
  <c r="J1262" i="4"/>
  <c r="K1265" i="4" l="1"/>
  <c r="L1264" i="4"/>
  <c r="M1264" i="4"/>
  <c r="H1264" i="4"/>
  <c r="J1263" i="4"/>
  <c r="I1263" i="4"/>
  <c r="K1266" i="4" l="1"/>
  <c r="L1265" i="4"/>
  <c r="M1265" i="4"/>
  <c r="H1265" i="4"/>
  <c r="I1264" i="4"/>
  <c r="J1264" i="4"/>
  <c r="K1267" i="4" l="1"/>
  <c r="L1266" i="4"/>
  <c r="M1266" i="4"/>
  <c r="H1266" i="4"/>
  <c r="J1265" i="4"/>
  <c r="I1265" i="4"/>
  <c r="K1268" i="4" l="1"/>
  <c r="L1267" i="4"/>
  <c r="M1267" i="4"/>
  <c r="H1267" i="4"/>
  <c r="I1266" i="4"/>
  <c r="J1266" i="4"/>
  <c r="K1269" i="4" l="1"/>
  <c r="L1268" i="4"/>
  <c r="M1268" i="4"/>
  <c r="H1268" i="4"/>
  <c r="J1267" i="4"/>
  <c r="I1267" i="4"/>
  <c r="K1270" i="4" l="1"/>
  <c r="L1269" i="4"/>
  <c r="M1269" i="4"/>
  <c r="H1269" i="4"/>
  <c r="I1268" i="4"/>
  <c r="J1268" i="4"/>
  <c r="K1271" i="4" l="1"/>
  <c r="L1270" i="4"/>
  <c r="M1270" i="4"/>
  <c r="H1270" i="4"/>
  <c r="J1269" i="4"/>
  <c r="I1269" i="4"/>
  <c r="K1272" i="4" l="1"/>
  <c r="L1271" i="4"/>
  <c r="M1271" i="4"/>
  <c r="H1271" i="4"/>
  <c r="I1270" i="4"/>
  <c r="J1270" i="4"/>
  <c r="K1273" i="4" l="1"/>
  <c r="L1272" i="4"/>
  <c r="M1272" i="4"/>
  <c r="H1272" i="4"/>
  <c r="J1271" i="4"/>
  <c r="I1271" i="4"/>
  <c r="K1274" i="4" l="1"/>
  <c r="L1273" i="4"/>
  <c r="M1273" i="4"/>
  <c r="H1273" i="4"/>
  <c r="I1272" i="4"/>
  <c r="J1272" i="4"/>
  <c r="K1275" i="4" l="1"/>
  <c r="L1274" i="4"/>
  <c r="M1274" i="4"/>
  <c r="H1274" i="4"/>
  <c r="J1273" i="4"/>
  <c r="I1273" i="4"/>
  <c r="K1276" i="4" l="1"/>
  <c r="L1275" i="4"/>
  <c r="M1275" i="4"/>
  <c r="H1275" i="4"/>
  <c r="I1274" i="4"/>
  <c r="J1274" i="4"/>
  <c r="K1277" i="4" l="1"/>
  <c r="L1276" i="4"/>
  <c r="M1276" i="4"/>
  <c r="H1276" i="4"/>
  <c r="J1275" i="4"/>
  <c r="I1275" i="4"/>
  <c r="K1278" i="4" l="1"/>
  <c r="L1277" i="4"/>
  <c r="M1277" i="4"/>
  <c r="H1277" i="4"/>
  <c r="I1276" i="4"/>
  <c r="J1276" i="4"/>
  <c r="K1279" i="4" l="1"/>
  <c r="L1278" i="4"/>
  <c r="M1278" i="4"/>
  <c r="H1278" i="4"/>
  <c r="J1277" i="4"/>
  <c r="I1277" i="4"/>
  <c r="K1280" i="4" l="1"/>
  <c r="L1279" i="4"/>
  <c r="M1279" i="4"/>
  <c r="H1279" i="4"/>
  <c r="I1278" i="4"/>
  <c r="J1278" i="4"/>
  <c r="K1281" i="4" l="1"/>
  <c r="L1280" i="4"/>
  <c r="M1280" i="4"/>
  <c r="H1280" i="4"/>
  <c r="J1279" i="4"/>
  <c r="I1279" i="4"/>
  <c r="K1282" i="4" l="1"/>
  <c r="L1281" i="4"/>
  <c r="M1281" i="4"/>
  <c r="H1281" i="4"/>
  <c r="I1280" i="4"/>
  <c r="J1280" i="4"/>
  <c r="K1283" i="4" l="1"/>
  <c r="L1282" i="4"/>
  <c r="M1282" i="4"/>
  <c r="H1282" i="4"/>
  <c r="J1281" i="4"/>
  <c r="I1281" i="4"/>
  <c r="K1284" i="4" l="1"/>
  <c r="L1283" i="4"/>
  <c r="M1283" i="4"/>
  <c r="H1283" i="4"/>
  <c r="I1282" i="4"/>
  <c r="J1282" i="4"/>
  <c r="K1285" i="4" l="1"/>
  <c r="L1284" i="4"/>
  <c r="M1284" i="4"/>
  <c r="H1284" i="4"/>
  <c r="J1283" i="4"/>
  <c r="I1283" i="4"/>
  <c r="K1286" i="4" l="1"/>
  <c r="L1285" i="4"/>
  <c r="M1285" i="4"/>
  <c r="H1285" i="4"/>
  <c r="I1284" i="4"/>
  <c r="J1284" i="4"/>
  <c r="K1287" i="4" l="1"/>
  <c r="L1286" i="4"/>
  <c r="M1286" i="4"/>
  <c r="H1286" i="4"/>
  <c r="J1285" i="4"/>
  <c r="I1285" i="4"/>
  <c r="K1288" i="4" l="1"/>
  <c r="L1287" i="4"/>
  <c r="M1287" i="4"/>
  <c r="H1287" i="4"/>
  <c r="I1286" i="4"/>
  <c r="J1286" i="4"/>
  <c r="K1289" i="4" l="1"/>
  <c r="L1288" i="4"/>
  <c r="M1288" i="4"/>
  <c r="H1288" i="4"/>
  <c r="J1287" i="4"/>
  <c r="I1287" i="4"/>
  <c r="K1290" i="4" l="1"/>
  <c r="L1289" i="4"/>
  <c r="M1289" i="4"/>
  <c r="H1289" i="4"/>
  <c r="I1288" i="4"/>
  <c r="J1288" i="4"/>
  <c r="K1291" i="4" l="1"/>
  <c r="L1290" i="4"/>
  <c r="M1290" i="4"/>
  <c r="H1290" i="4"/>
  <c r="J1289" i="4"/>
  <c r="I1289" i="4"/>
  <c r="K1292" i="4" l="1"/>
  <c r="L1291" i="4"/>
  <c r="M1291" i="4"/>
  <c r="H1291" i="4"/>
  <c r="I1290" i="4"/>
  <c r="J1290" i="4"/>
  <c r="K1293" i="4" l="1"/>
  <c r="L1292" i="4"/>
  <c r="M1292" i="4"/>
  <c r="H1292" i="4"/>
  <c r="J1291" i="4"/>
  <c r="I1291" i="4"/>
  <c r="K1294" i="4" l="1"/>
  <c r="L1293" i="4"/>
  <c r="M1293" i="4"/>
  <c r="H1293" i="4"/>
  <c r="I1292" i="4"/>
  <c r="J1292" i="4"/>
  <c r="K1295" i="4" l="1"/>
  <c r="L1294" i="4"/>
  <c r="M1294" i="4"/>
  <c r="H1294" i="4"/>
  <c r="J1293" i="4"/>
  <c r="I1293" i="4"/>
  <c r="K1296" i="4" l="1"/>
  <c r="L1295" i="4"/>
  <c r="M1295" i="4"/>
  <c r="H1295" i="4"/>
  <c r="I1294" i="4"/>
  <c r="J1294" i="4"/>
  <c r="K1297" i="4" l="1"/>
  <c r="L1296" i="4"/>
  <c r="M1296" i="4"/>
  <c r="H1296" i="4"/>
  <c r="J1295" i="4"/>
  <c r="I1295" i="4"/>
  <c r="K1298" i="4" l="1"/>
  <c r="L1297" i="4"/>
  <c r="M1297" i="4"/>
  <c r="H1297" i="4"/>
  <c r="I1296" i="4"/>
  <c r="J1296" i="4"/>
  <c r="K1299" i="4" l="1"/>
  <c r="L1298" i="4"/>
  <c r="M1298" i="4"/>
  <c r="H1298" i="4"/>
  <c r="J1297" i="4"/>
  <c r="I1297" i="4"/>
  <c r="K1300" i="4" l="1"/>
  <c r="L1299" i="4"/>
  <c r="M1299" i="4"/>
  <c r="H1299" i="4"/>
  <c r="I1298" i="4"/>
  <c r="J1298" i="4"/>
  <c r="K1301" i="4" l="1"/>
  <c r="L1300" i="4"/>
  <c r="M1300" i="4"/>
  <c r="H1300" i="4"/>
  <c r="J1299" i="4"/>
  <c r="I1299" i="4"/>
  <c r="K1302" i="4" l="1"/>
  <c r="L1301" i="4"/>
  <c r="M1301" i="4"/>
  <c r="H1301" i="4"/>
  <c r="I1300" i="4"/>
  <c r="J1300" i="4"/>
  <c r="K1303" i="4" l="1"/>
  <c r="L1302" i="4"/>
  <c r="M1302" i="4"/>
  <c r="H1302" i="4"/>
  <c r="J1301" i="4"/>
  <c r="I1301" i="4"/>
  <c r="K1304" i="4" l="1"/>
  <c r="L1303" i="4"/>
  <c r="M1303" i="4"/>
  <c r="H1303" i="4"/>
  <c r="I1302" i="4"/>
  <c r="J1302" i="4"/>
  <c r="K1305" i="4" l="1"/>
  <c r="L1304" i="4"/>
  <c r="M1304" i="4"/>
  <c r="H1304" i="4"/>
  <c r="J1303" i="4"/>
  <c r="I1303" i="4"/>
  <c r="K1306" i="4" l="1"/>
  <c r="M1305" i="4"/>
  <c r="L1305" i="4"/>
  <c r="H1305" i="4"/>
  <c r="I1304" i="4"/>
  <c r="J1304" i="4"/>
  <c r="K1307" i="4" l="1"/>
  <c r="L1306" i="4"/>
  <c r="M1306" i="4"/>
  <c r="H1306" i="4"/>
  <c r="J1305" i="4"/>
  <c r="I1305" i="4"/>
  <c r="K1308" i="4" l="1"/>
  <c r="L1307" i="4"/>
  <c r="M1307" i="4"/>
  <c r="H1307" i="4"/>
  <c r="I1306" i="4"/>
  <c r="J1306" i="4"/>
  <c r="K1309" i="4" l="1"/>
  <c r="L1308" i="4"/>
  <c r="M1308" i="4"/>
  <c r="H1308" i="4"/>
  <c r="J1307" i="4"/>
  <c r="I1307" i="4"/>
  <c r="K1310" i="4" l="1"/>
  <c r="L1309" i="4"/>
  <c r="M1309" i="4"/>
  <c r="H1309" i="4"/>
  <c r="I1308" i="4"/>
  <c r="J1308" i="4"/>
  <c r="K1311" i="4" l="1"/>
  <c r="L1310" i="4"/>
  <c r="M1310" i="4"/>
  <c r="H1310" i="4"/>
  <c r="J1309" i="4"/>
  <c r="I1309" i="4"/>
  <c r="K1312" i="4" l="1"/>
  <c r="L1311" i="4"/>
  <c r="M1311" i="4"/>
  <c r="H1311" i="4"/>
  <c r="I1310" i="4"/>
  <c r="J1310" i="4"/>
  <c r="K1313" i="4" l="1"/>
  <c r="L1312" i="4"/>
  <c r="M1312" i="4"/>
  <c r="H1312" i="4"/>
  <c r="J1311" i="4"/>
  <c r="I1311" i="4"/>
  <c r="K1314" i="4" l="1"/>
  <c r="L1313" i="4"/>
  <c r="M1313" i="4"/>
  <c r="H1313" i="4"/>
  <c r="I1312" i="4"/>
  <c r="J1312" i="4"/>
  <c r="K1315" i="4" l="1"/>
  <c r="L1314" i="4"/>
  <c r="M1314" i="4"/>
  <c r="H1314" i="4"/>
  <c r="J1313" i="4"/>
  <c r="I1313" i="4"/>
  <c r="K1316" i="4" l="1"/>
  <c r="L1315" i="4"/>
  <c r="M1315" i="4"/>
  <c r="H1315" i="4"/>
  <c r="I1314" i="4"/>
  <c r="J1314" i="4"/>
  <c r="K1317" i="4" l="1"/>
  <c r="L1316" i="4"/>
  <c r="M1316" i="4"/>
  <c r="H1316" i="4"/>
  <c r="J1315" i="4"/>
  <c r="I1315" i="4"/>
  <c r="K1318" i="4" l="1"/>
  <c r="L1317" i="4"/>
  <c r="M1317" i="4"/>
  <c r="H1317" i="4"/>
  <c r="I1316" i="4"/>
  <c r="J1316" i="4"/>
  <c r="K1319" i="4" l="1"/>
  <c r="L1318" i="4"/>
  <c r="M1318" i="4"/>
  <c r="H1318" i="4"/>
  <c r="J1317" i="4"/>
  <c r="I1317" i="4"/>
  <c r="K1320" i="4" l="1"/>
  <c r="L1319" i="4"/>
  <c r="M1319" i="4"/>
  <c r="H1319" i="4"/>
  <c r="I1318" i="4"/>
  <c r="J1318" i="4"/>
  <c r="K1321" i="4" l="1"/>
  <c r="L1320" i="4"/>
  <c r="M1320" i="4"/>
  <c r="H1320" i="4"/>
  <c r="J1319" i="4"/>
  <c r="I1319" i="4"/>
  <c r="K1322" i="4" l="1"/>
  <c r="L1321" i="4"/>
  <c r="M1321" i="4"/>
  <c r="H1321" i="4"/>
  <c r="I1320" i="4"/>
  <c r="J1320" i="4"/>
  <c r="K1323" i="4" l="1"/>
  <c r="L1322" i="4"/>
  <c r="M1322" i="4"/>
  <c r="H1322" i="4"/>
  <c r="J1321" i="4"/>
  <c r="I1321" i="4"/>
  <c r="K1324" i="4" l="1"/>
  <c r="L1323" i="4"/>
  <c r="M1323" i="4"/>
  <c r="H1323" i="4"/>
  <c r="I1322" i="4"/>
  <c r="J1322" i="4"/>
  <c r="K1325" i="4" l="1"/>
  <c r="L1324" i="4"/>
  <c r="M1324" i="4"/>
  <c r="H1324" i="4"/>
  <c r="J1323" i="4"/>
  <c r="I1323" i="4"/>
  <c r="K1326" i="4" l="1"/>
  <c r="L1325" i="4"/>
  <c r="M1325" i="4"/>
  <c r="H1325" i="4"/>
  <c r="I1324" i="4"/>
  <c r="J1324" i="4"/>
  <c r="K1327" i="4" l="1"/>
  <c r="L1326" i="4"/>
  <c r="M1326" i="4"/>
  <c r="H1326" i="4"/>
  <c r="J1325" i="4"/>
  <c r="I1325" i="4"/>
  <c r="K1328" i="4" l="1"/>
  <c r="L1327" i="4"/>
  <c r="M1327" i="4"/>
  <c r="H1327" i="4"/>
  <c r="I1326" i="4"/>
  <c r="J1326" i="4"/>
  <c r="K1329" i="4" l="1"/>
  <c r="L1328" i="4"/>
  <c r="M1328" i="4"/>
  <c r="H1328" i="4"/>
  <c r="J1327" i="4"/>
  <c r="I1327" i="4"/>
  <c r="K1330" i="4" l="1"/>
  <c r="L1329" i="4"/>
  <c r="M1329" i="4"/>
  <c r="H1329" i="4"/>
  <c r="I1328" i="4"/>
  <c r="J1328" i="4"/>
  <c r="K1331" i="4" l="1"/>
  <c r="L1330" i="4"/>
  <c r="M1330" i="4"/>
  <c r="H1330" i="4"/>
  <c r="J1329" i="4"/>
  <c r="I1329" i="4"/>
  <c r="K1332" i="4" l="1"/>
  <c r="L1331" i="4"/>
  <c r="M1331" i="4"/>
  <c r="H1331" i="4"/>
  <c r="I1330" i="4"/>
  <c r="J1330" i="4"/>
  <c r="K1333" i="4" l="1"/>
  <c r="L1332" i="4"/>
  <c r="M1332" i="4"/>
  <c r="H1332" i="4"/>
  <c r="J1331" i="4"/>
  <c r="I1331" i="4"/>
  <c r="K1334" i="4" l="1"/>
  <c r="L1333" i="4"/>
  <c r="M1333" i="4"/>
  <c r="H1333" i="4"/>
  <c r="I1332" i="4"/>
  <c r="J1332" i="4"/>
  <c r="K1335" i="4" l="1"/>
  <c r="L1334" i="4"/>
  <c r="M1334" i="4"/>
  <c r="H1334" i="4"/>
  <c r="J1333" i="4"/>
  <c r="I1333" i="4"/>
  <c r="K1336" i="4" l="1"/>
  <c r="L1335" i="4"/>
  <c r="M1335" i="4"/>
  <c r="H1335" i="4"/>
  <c r="I1334" i="4"/>
  <c r="J1334" i="4"/>
  <c r="K1337" i="4" l="1"/>
  <c r="L1336" i="4"/>
  <c r="M1336" i="4"/>
  <c r="H1336" i="4"/>
  <c r="J1335" i="4"/>
  <c r="I1335" i="4"/>
  <c r="K1338" i="4" l="1"/>
  <c r="L1337" i="4"/>
  <c r="M1337" i="4"/>
  <c r="H1337" i="4"/>
  <c r="I1336" i="4"/>
  <c r="J1336" i="4"/>
  <c r="K1339" i="4" l="1"/>
  <c r="L1338" i="4"/>
  <c r="M1338" i="4"/>
  <c r="H1338" i="4"/>
  <c r="J1337" i="4"/>
  <c r="I1337" i="4"/>
  <c r="K1340" i="4" l="1"/>
  <c r="L1339" i="4"/>
  <c r="M1339" i="4"/>
  <c r="H1339" i="4"/>
  <c r="I1338" i="4"/>
  <c r="J1338" i="4"/>
  <c r="K1341" i="4" l="1"/>
  <c r="L1340" i="4"/>
  <c r="M1340" i="4"/>
  <c r="H1340" i="4"/>
  <c r="J1339" i="4"/>
  <c r="I1339" i="4"/>
  <c r="K1342" i="4" l="1"/>
  <c r="L1341" i="4"/>
  <c r="M1341" i="4"/>
  <c r="H1341" i="4"/>
  <c r="I1340" i="4"/>
  <c r="J1340" i="4"/>
  <c r="K1343" i="4" l="1"/>
  <c r="L1342" i="4"/>
  <c r="M1342" i="4"/>
  <c r="H1342" i="4"/>
  <c r="J1341" i="4"/>
  <c r="I1341" i="4"/>
  <c r="K1344" i="4" l="1"/>
  <c r="L1343" i="4"/>
  <c r="M1343" i="4"/>
  <c r="H1343" i="4"/>
  <c r="I1342" i="4"/>
  <c r="J1342" i="4"/>
  <c r="K1345" i="4" l="1"/>
  <c r="L1344" i="4"/>
  <c r="M1344" i="4"/>
  <c r="H1344" i="4"/>
  <c r="J1343" i="4"/>
  <c r="I1343" i="4"/>
  <c r="K1346" i="4" l="1"/>
  <c r="L1345" i="4"/>
  <c r="M1345" i="4"/>
  <c r="H1345" i="4"/>
  <c r="I1344" i="4"/>
  <c r="J1344" i="4"/>
  <c r="K1347" i="4" l="1"/>
  <c r="L1346" i="4"/>
  <c r="M1346" i="4"/>
  <c r="H1346" i="4"/>
  <c r="J1345" i="4"/>
  <c r="I1345" i="4"/>
  <c r="K1348" i="4" l="1"/>
  <c r="L1347" i="4"/>
  <c r="M1347" i="4"/>
  <c r="H1347" i="4"/>
  <c r="I1346" i="4"/>
  <c r="J1346" i="4"/>
  <c r="K1349" i="4" l="1"/>
  <c r="L1348" i="4"/>
  <c r="M1348" i="4"/>
  <c r="H1348" i="4"/>
  <c r="J1347" i="4"/>
  <c r="I1347" i="4"/>
  <c r="K1350" i="4" l="1"/>
  <c r="L1349" i="4"/>
  <c r="M1349" i="4"/>
  <c r="H1349" i="4"/>
  <c r="I1348" i="4"/>
  <c r="J1348" i="4"/>
  <c r="K1351" i="4" l="1"/>
  <c r="L1350" i="4"/>
  <c r="M1350" i="4"/>
  <c r="H1350" i="4"/>
  <c r="J1349" i="4"/>
  <c r="I1349" i="4"/>
  <c r="K1352" i="4" l="1"/>
  <c r="L1351" i="4"/>
  <c r="M1351" i="4"/>
  <c r="H1351" i="4"/>
  <c r="I1350" i="4"/>
  <c r="J1350" i="4"/>
  <c r="K1353" i="4" l="1"/>
  <c r="L1352" i="4"/>
  <c r="M1352" i="4"/>
  <c r="H1352" i="4"/>
  <c r="J1351" i="4"/>
  <c r="I1351" i="4"/>
  <c r="K1354" i="4" l="1"/>
  <c r="L1353" i="4"/>
  <c r="M1353" i="4"/>
  <c r="H1353" i="4"/>
  <c r="I1352" i="4"/>
  <c r="J1352" i="4"/>
  <c r="K1355" i="4" l="1"/>
  <c r="L1354" i="4"/>
  <c r="M1354" i="4"/>
  <c r="H1354" i="4"/>
  <c r="J1353" i="4"/>
  <c r="I1353" i="4"/>
  <c r="K1356" i="4" l="1"/>
  <c r="L1355" i="4"/>
  <c r="M1355" i="4"/>
  <c r="H1355" i="4"/>
  <c r="I1354" i="4"/>
  <c r="J1354" i="4"/>
  <c r="K1357" i="4" l="1"/>
  <c r="L1356" i="4"/>
  <c r="M1356" i="4"/>
  <c r="H1356" i="4"/>
  <c r="J1355" i="4"/>
  <c r="I1355" i="4"/>
  <c r="K1358" i="4" l="1"/>
  <c r="L1357" i="4"/>
  <c r="M1357" i="4"/>
  <c r="H1357" i="4"/>
  <c r="I1356" i="4"/>
  <c r="J1356" i="4"/>
  <c r="K1359" i="4" l="1"/>
  <c r="L1358" i="4"/>
  <c r="M1358" i="4"/>
  <c r="H1358" i="4"/>
  <c r="J1357" i="4"/>
  <c r="I1357" i="4"/>
  <c r="K1360" i="4" l="1"/>
  <c r="L1359" i="4"/>
  <c r="M1359" i="4"/>
  <c r="H1359" i="4"/>
  <c r="I1358" i="4"/>
  <c r="J1358" i="4"/>
  <c r="K1361" i="4" l="1"/>
  <c r="L1360" i="4"/>
  <c r="M1360" i="4"/>
  <c r="H1360" i="4"/>
  <c r="J1359" i="4"/>
  <c r="I1359" i="4"/>
  <c r="K1362" i="4" l="1"/>
  <c r="L1361" i="4"/>
  <c r="M1361" i="4"/>
  <c r="H1361" i="4"/>
  <c r="I1360" i="4"/>
  <c r="J1360" i="4"/>
  <c r="K1363" i="4" l="1"/>
  <c r="L1362" i="4"/>
  <c r="M1362" i="4"/>
  <c r="H1362" i="4"/>
  <c r="J1361" i="4"/>
  <c r="I1361" i="4"/>
  <c r="K1364" i="4" l="1"/>
  <c r="L1363" i="4"/>
  <c r="M1363" i="4"/>
  <c r="H1363" i="4"/>
  <c r="I1362" i="4"/>
  <c r="J1362" i="4"/>
  <c r="K1365" i="4" l="1"/>
  <c r="L1364" i="4"/>
  <c r="M1364" i="4"/>
  <c r="H1364" i="4"/>
  <c r="J1363" i="4"/>
  <c r="I1363" i="4"/>
  <c r="K1366" i="4" l="1"/>
  <c r="L1365" i="4"/>
  <c r="M1365" i="4"/>
  <c r="H1365" i="4"/>
  <c r="I1364" i="4"/>
  <c r="J1364" i="4"/>
  <c r="K1367" i="4" l="1"/>
  <c r="L1366" i="4"/>
  <c r="M1366" i="4"/>
  <c r="H1366" i="4"/>
  <c r="J1365" i="4"/>
  <c r="I1365" i="4"/>
  <c r="K1368" i="4" l="1"/>
  <c r="L1367" i="4"/>
  <c r="M1367" i="4"/>
  <c r="H1367" i="4"/>
  <c r="I1366" i="4"/>
  <c r="J1366" i="4"/>
  <c r="K1369" i="4" l="1"/>
  <c r="L1368" i="4"/>
  <c r="M1368" i="4"/>
  <c r="H1368" i="4"/>
  <c r="J1367" i="4"/>
  <c r="I1367" i="4"/>
  <c r="K1370" i="4" l="1"/>
  <c r="L1369" i="4"/>
  <c r="M1369" i="4"/>
  <c r="H1369" i="4"/>
  <c r="I1368" i="4"/>
  <c r="J1368" i="4"/>
  <c r="K1371" i="4" l="1"/>
  <c r="L1370" i="4"/>
  <c r="M1370" i="4"/>
  <c r="H1370" i="4"/>
  <c r="J1369" i="4"/>
  <c r="I1369" i="4"/>
  <c r="K1372" i="4" l="1"/>
  <c r="L1371" i="4"/>
  <c r="M1371" i="4"/>
  <c r="H1371" i="4"/>
  <c r="I1370" i="4"/>
  <c r="J1370" i="4"/>
  <c r="K1373" i="4" l="1"/>
  <c r="M1372" i="4"/>
  <c r="L1372" i="4"/>
  <c r="H1372" i="4"/>
  <c r="J1371" i="4"/>
  <c r="I1371" i="4"/>
  <c r="K1374" i="4" l="1"/>
  <c r="L1373" i="4"/>
  <c r="M1373" i="4"/>
  <c r="H1373" i="4"/>
  <c r="I1372" i="4"/>
  <c r="J1372" i="4"/>
  <c r="K1375" i="4" l="1"/>
  <c r="L1374" i="4"/>
  <c r="M1374" i="4"/>
  <c r="H1374" i="4"/>
  <c r="J1373" i="4"/>
  <c r="I1373" i="4"/>
  <c r="K1376" i="4" l="1"/>
  <c r="L1375" i="4"/>
  <c r="M1375" i="4"/>
  <c r="H1375" i="4"/>
  <c r="I1374" i="4"/>
  <c r="J1374" i="4"/>
  <c r="K1377" i="4" l="1"/>
  <c r="L1376" i="4"/>
  <c r="M1376" i="4"/>
  <c r="H1376" i="4"/>
  <c r="J1375" i="4"/>
  <c r="I1375" i="4"/>
  <c r="K1378" i="4" l="1"/>
  <c r="L1377" i="4"/>
  <c r="M1377" i="4"/>
  <c r="H1377" i="4"/>
  <c r="I1376" i="4"/>
  <c r="J1376" i="4"/>
  <c r="K1379" i="4" l="1"/>
  <c r="L1378" i="4"/>
  <c r="M1378" i="4"/>
  <c r="H1378" i="4"/>
  <c r="J1377" i="4"/>
  <c r="I1377" i="4"/>
  <c r="K1380" i="4" l="1"/>
  <c r="L1379" i="4"/>
  <c r="M1379" i="4"/>
  <c r="H1379" i="4"/>
  <c r="I1378" i="4"/>
  <c r="J1378" i="4"/>
  <c r="K1381" i="4" l="1"/>
  <c r="L1380" i="4"/>
  <c r="M1380" i="4"/>
  <c r="H1380" i="4"/>
  <c r="J1379" i="4"/>
  <c r="I1379" i="4"/>
  <c r="K1382" i="4" l="1"/>
  <c r="L1381" i="4"/>
  <c r="M1381" i="4"/>
  <c r="H1381" i="4"/>
  <c r="I1380" i="4"/>
  <c r="J1380" i="4"/>
  <c r="K1383" i="4" l="1"/>
  <c r="L1382" i="4"/>
  <c r="M1382" i="4"/>
  <c r="H1382" i="4"/>
  <c r="J1381" i="4"/>
  <c r="I1381" i="4"/>
  <c r="K1384" i="4" l="1"/>
  <c r="L1383" i="4"/>
  <c r="M1383" i="4"/>
  <c r="H1383" i="4"/>
  <c r="I1382" i="4"/>
  <c r="J1382" i="4"/>
  <c r="K1385" i="4" l="1"/>
  <c r="L1384" i="4"/>
  <c r="M1384" i="4"/>
  <c r="H1384" i="4"/>
  <c r="J1383" i="4"/>
  <c r="I1383" i="4"/>
  <c r="K1386" i="4" l="1"/>
  <c r="L1385" i="4"/>
  <c r="M1385" i="4"/>
  <c r="H1385" i="4"/>
  <c r="I1384" i="4"/>
  <c r="J1384" i="4"/>
  <c r="K1387" i="4" l="1"/>
  <c r="L1386" i="4"/>
  <c r="M1386" i="4"/>
  <c r="H1386" i="4"/>
  <c r="J1385" i="4"/>
  <c r="I1385" i="4"/>
  <c r="K1388" i="4" l="1"/>
  <c r="L1387" i="4"/>
  <c r="M1387" i="4"/>
  <c r="H1387" i="4"/>
  <c r="I1386" i="4"/>
  <c r="J1386" i="4"/>
  <c r="K1389" i="4" l="1"/>
  <c r="L1388" i="4"/>
  <c r="M1388" i="4"/>
  <c r="H1388" i="4"/>
  <c r="J1387" i="4"/>
  <c r="I1387" i="4"/>
  <c r="K1390" i="4" l="1"/>
  <c r="L1389" i="4"/>
  <c r="M1389" i="4"/>
  <c r="H1389" i="4"/>
  <c r="I1388" i="4"/>
  <c r="J1388" i="4"/>
  <c r="K1391" i="4" l="1"/>
  <c r="L1390" i="4"/>
  <c r="M1390" i="4"/>
  <c r="H1390" i="4"/>
  <c r="J1389" i="4"/>
  <c r="I1389" i="4"/>
  <c r="K1392" i="4" l="1"/>
  <c r="L1391" i="4"/>
  <c r="M1391" i="4"/>
  <c r="H1391" i="4"/>
  <c r="I1390" i="4"/>
  <c r="J1390" i="4"/>
  <c r="K1393" i="4" l="1"/>
  <c r="L1392" i="4"/>
  <c r="M1392" i="4"/>
  <c r="H1392" i="4"/>
  <c r="J1391" i="4"/>
  <c r="I1391" i="4"/>
  <c r="K1394" i="4" l="1"/>
  <c r="L1393" i="4"/>
  <c r="M1393" i="4"/>
  <c r="H1393" i="4"/>
  <c r="I1392" i="4"/>
  <c r="J1392" i="4"/>
  <c r="K1395" i="4" l="1"/>
  <c r="L1394" i="4"/>
  <c r="M1394" i="4"/>
  <c r="H1394" i="4"/>
  <c r="J1393" i="4"/>
  <c r="I1393" i="4"/>
  <c r="K1396" i="4" l="1"/>
  <c r="L1395" i="4"/>
  <c r="M1395" i="4"/>
  <c r="H1395" i="4"/>
  <c r="I1394" i="4"/>
  <c r="J1394" i="4"/>
  <c r="K1397" i="4" l="1"/>
  <c r="L1396" i="4"/>
  <c r="M1396" i="4"/>
  <c r="H1396" i="4"/>
  <c r="J1395" i="4"/>
  <c r="I1395" i="4"/>
  <c r="K1398" i="4" l="1"/>
  <c r="L1397" i="4"/>
  <c r="M1397" i="4"/>
  <c r="H1397" i="4"/>
  <c r="I1396" i="4"/>
  <c r="J1396" i="4"/>
  <c r="K1399" i="4" l="1"/>
  <c r="L1398" i="4"/>
  <c r="M1398" i="4"/>
  <c r="H1398" i="4"/>
  <c r="J1397" i="4"/>
  <c r="I1397" i="4"/>
  <c r="K1400" i="4" l="1"/>
  <c r="L1399" i="4"/>
  <c r="M1399" i="4"/>
  <c r="H1399" i="4"/>
  <c r="I1398" i="4"/>
  <c r="J1398" i="4"/>
  <c r="K1401" i="4" l="1"/>
  <c r="L1400" i="4"/>
  <c r="M1400" i="4"/>
  <c r="H1400" i="4"/>
  <c r="J1399" i="4"/>
  <c r="I1399" i="4"/>
  <c r="K1402" i="4" l="1"/>
  <c r="L1401" i="4"/>
  <c r="M1401" i="4"/>
  <c r="H1401" i="4"/>
  <c r="I1400" i="4"/>
  <c r="J1400" i="4"/>
  <c r="K1403" i="4" l="1"/>
  <c r="L1402" i="4"/>
  <c r="M1402" i="4"/>
  <c r="H1402" i="4"/>
  <c r="J1401" i="4"/>
  <c r="I1401" i="4"/>
  <c r="K1404" i="4" l="1"/>
  <c r="L1403" i="4"/>
  <c r="M1403" i="4"/>
  <c r="H1403" i="4"/>
  <c r="I1402" i="4"/>
  <c r="J1402" i="4"/>
  <c r="K1405" i="4" l="1"/>
  <c r="L1404" i="4"/>
  <c r="M1404" i="4"/>
  <c r="H1404" i="4"/>
  <c r="J1403" i="4"/>
  <c r="I1403" i="4"/>
  <c r="K1406" i="4" l="1"/>
  <c r="L1405" i="4"/>
  <c r="M1405" i="4"/>
  <c r="H1405" i="4"/>
  <c r="I1404" i="4"/>
  <c r="J1404" i="4"/>
  <c r="K1407" i="4" l="1"/>
  <c r="L1406" i="4"/>
  <c r="M1406" i="4"/>
  <c r="H1406" i="4"/>
  <c r="J1405" i="4"/>
  <c r="I1405" i="4"/>
  <c r="K1408" i="4" l="1"/>
  <c r="L1407" i="4"/>
  <c r="M1407" i="4"/>
  <c r="H1407" i="4"/>
  <c r="I1406" i="4"/>
  <c r="J1406" i="4"/>
  <c r="K1409" i="4" l="1"/>
  <c r="L1408" i="4"/>
  <c r="M1408" i="4"/>
  <c r="H1408" i="4"/>
  <c r="J1407" i="4"/>
  <c r="I1407" i="4"/>
  <c r="K1410" i="4" l="1"/>
  <c r="L1409" i="4"/>
  <c r="M1409" i="4"/>
  <c r="H1409" i="4"/>
  <c r="I1408" i="4"/>
  <c r="J1408" i="4"/>
  <c r="K1411" i="4" l="1"/>
  <c r="L1410" i="4"/>
  <c r="M1410" i="4"/>
  <c r="H1410" i="4"/>
  <c r="J1409" i="4"/>
  <c r="I1409" i="4"/>
  <c r="K1412" i="4" l="1"/>
  <c r="L1411" i="4"/>
  <c r="M1411" i="4"/>
  <c r="H1411" i="4"/>
  <c r="I1410" i="4"/>
  <c r="J1410" i="4"/>
  <c r="K1413" i="4" l="1"/>
  <c r="L1412" i="4"/>
  <c r="M1412" i="4"/>
  <c r="H1412" i="4"/>
  <c r="J1411" i="4"/>
  <c r="I1411" i="4"/>
  <c r="K1414" i="4" l="1"/>
  <c r="L1413" i="4"/>
  <c r="M1413" i="4"/>
  <c r="H1413" i="4"/>
  <c r="I1412" i="4"/>
  <c r="J1412" i="4"/>
  <c r="K1415" i="4" l="1"/>
  <c r="L1414" i="4"/>
  <c r="M1414" i="4"/>
  <c r="H1414" i="4"/>
  <c r="J1413" i="4"/>
  <c r="I1413" i="4"/>
  <c r="K1416" i="4" l="1"/>
  <c r="L1415" i="4"/>
  <c r="M1415" i="4"/>
  <c r="H1415" i="4"/>
  <c r="I1414" i="4"/>
  <c r="J1414" i="4"/>
  <c r="K1417" i="4" l="1"/>
  <c r="L1416" i="4"/>
  <c r="M1416" i="4"/>
  <c r="H1416" i="4"/>
  <c r="J1415" i="4"/>
  <c r="I1415" i="4"/>
  <c r="K1418" i="4" l="1"/>
  <c r="L1417" i="4"/>
  <c r="M1417" i="4"/>
  <c r="H1417" i="4"/>
  <c r="I1416" i="4"/>
  <c r="J1416" i="4"/>
  <c r="K1419" i="4" l="1"/>
  <c r="L1418" i="4"/>
  <c r="M1418" i="4"/>
  <c r="H1418" i="4"/>
  <c r="J1417" i="4"/>
  <c r="I1417" i="4"/>
  <c r="K1420" i="4" l="1"/>
  <c r="L1419" i="4"/>
  <c r="M1419" i="4"/>
  <c r="H1419" i="4"/>
  <c r="I1418" i="4"/>
  <c r="J1418" i="4"/>
  <c r="K1421" i="4" l="1"/>
  <c r="L1420" i="4"/>
  <c r="M1420" i="4"/>
  <c r="H1420" i="4"/>
  <c r="J1419" i="4"/>
  <c r="I1419" i="4"/>
  <c r="K1422" i="4" l="1"/>
  <c r="L1421" i="4"/>
  <c r="M1421" i="4"/>
  <c r="H1421" i="4"/>
  <c r="I1420" i="4"/>
  <c r="J1420" i="4"/>
  <c r="K1423" i="4" l="1"/>
  <c r="L1422" i="4"/>
  <c r="M1422" i="4"/>
  <c r="H1422" i="4"/>
  <c r="J1421" i="4"/>
  <c r="I1421" i="4"/>
  <c r="K1424" i="4" l="1"/>
  <c r="L1423" i="4"/>
  <c r="M1423" i="4"/>
  <c r="H1423" i="4"/>
  <c r="I1422" i="4"/>
  <c r="J1422" i="4"/>
  <c r="K1425" i="4" l="1"/>
  <c r="L1424" i="4"/>
  <c r="M1424" i="4"/>
  <c r="H1424" i="4"/>
  <c r="J1423" i="4"/>
  <c r="I1423" i="4"/>
  <c r="K1426" i="4" l="1"/>
  <c r="L1425" i="4"/>
  <c r="M1425" i="4"/>
  <c r="H1425" i="4"/>
  <c r="I1424" i="4"/>
  <c r="J1424" i="4"/>
  <c r="K1427" i="4" l="1"/>
  <c r="L1426" i="4"/>
  <c r="M1426" i="4"/>
  <c r="H1426" i="4"/>
  <c r="J1425" i="4"/>
  <c r="I1425" i="4"/>
  <c r="K1428" i="4" l="1"/>
  <c r="L1427" i="4"/>
  <c r="M1427" i="4"/>
  <c r="H1427" i="4"/>
  <c r="I1426" i="4"/>
  <c r="J1426" i="4"/>
  <c r="K1429" i="4" l="1"/>
  <c r="L1428" i="4"/>
  <c r="M1428" i="4"/>
  <c r="H1428" i="4"/>
  <c r="J1427" i="4"/>
  <c r="I1427" i="4"/>
  <c r="K1430" i="4" l="1"/>
  <c r="L1429" i="4"/>
  <c r="M1429" i="4"/>
  <c r="H1429" i="4"/>
  <c r="I1428" i="4"/>
  <c r="J1428" i="4"/>
  <c r="K1431" i="4" l="1"/>
  <c r="L1430" i="4"/>
  <c r="M1430" i="4"/>
  <c r="H1430" i="4"/>
  <c r="J1429" i="4"/>
  <c r="I1429" i="4"/>
  <c r="K1432" i="4" l="1"/>
  <c r="L1431" i="4"/>
  <c r="M1431" i="4"/>
  <c r="H1431" i="4"/>
  <c r="I1430" i="4"/>
  <c r="J1430" i="4"/>
  <c r="K1433" i="4" l="1"/>
  <c r="L1432" i="4"/>
  <c r="M1432" i="4"/>
  <c r="H1432" i="4"/>
  <c r="J1431" i="4"/>
  <c r="I1431" i="4"/>
  <c r="K1434" i="4" l="1"/>
  <c r="L1433" i="4"/>
  <c r="M1433" i="4"/>
  <c r="H1433" i="4"/>
  <c r="I1432" i="4"/>
  <c r="J1432" i="4"/>
  <c r="K1435" i="4" l="1"/>
  <c r="L1434" i="4"/>
  <c r="M1434" i="4"/>
  <c r="H1434" i="4"/>
  <c r="J1433" i="4"/>
  <c r="I1433" i="4"/>
  <c r="K1436" i="4" l="1"/>
  <c r="L1435" i="4"/>
  <c r="M1435" i="4"/>
  <c r="H1435" i="4"/>
  <c r="I1434" i="4"/>
  <c r="J1434" i="4"/>
  <c r="K1437" i="4" l="1"/>
  <c r="L1436" i="4"/>
  <c r="M1436" i="4"/>
  <c r="H1436" i="4"/>
  <c r="J1435" i="4"/>
  <c r="I1435" i="4"/>
  <c r="K1438" i="4" l="1"/>
  <c r="L1437" i="4"/>
  <c r="M1437" i="4"/>
  <c r="H1437" i="4"/>
  <c r="I1436" i="4"/>
  <c r="J1436" i="4"/>
  <c r="K1439" i="4" l="1"/>
  <c r="L1438" i="4"/>
  <c r="M1438" i="4"/>
  <c r="H1438" i="4"/>
  <c r="J1437" i="4"/>
  <c r="I1437" i="4"/>
  <c r="K1440" i="4" l="1"/>
  <c r="L1439" i="4"/>
  <c r="M1439" i="4"/>
  <c r="H1439" i="4"/>
  <c r="I1438" i="4"/>
  <c r="J1438" i="4"/>
  <c r="K1441" i="4" l="1"/>
  <c r="L1440" i="4"/>
  <c r="M1440" i="4"/>
  <c r="H1440" i="4"/>
  <c r="J1439" i="4"/>
  <c r="I1439" i="4"/>
  <c r="K1442" i="4" l="1"/>
  <c r="L1441" i="4"/>
  <c r="M1441" i="4"/>
  <c r="H1441" i="4"/>
  <c r="I1440" i="4"/>
  <c r="J1440" i="4"/>
  <c r="K1443" i="4" l="1"/>
  <c r="L1442" i="4"/>
  <c r="M1442" i="4"/>
  <c r="H1442" i="4"/>
  <c r="J1441" i="4"/>
  <c r="I1441" i="4"/>
  <c r="K1444" i="4" l="1"/>
  <c r="L1443" i="4"/>
  <c r="M1443" i="4"/>
  <c r="H1443" i="4"/>
  <c r="I1442" i="4"/>
  <c r="J1442" i="4"/>
  <c r="K1445" i="4" l="1"/>
  <c r="L1444" i="4"/>
  <c r="M1444" i="4"/>
  <c r="H1444" i="4"/>
  <c r="J1443" i="4"/>
  <c r="I1443" i="4"/>
  <c r="K1446" i="4" l="1"/>
  <c r="L1445" i="4"/>
  <c r="M1445" i="4"/>
  <c r="H1445" i="4"/>
  <c r="I1444" i="4"/>
  <c r="J1444" i="4"/>
  <c r="K1447" i="4" l="1"/>
  <c r="L1446" i="4"/>
  <c r="M1446" i="4"/>
  <c r="H1446" i="4"/>
  <c r="J1445" i="4"/>
  <c r="I1445" i="4"/>
  <c r="K1448" i="4" l="1"/>
  <c r="L1447" i="4"/>
  <c r="M1447" i="4"/>
  <c r="H1447" i="4"/>
  <c r="I1446" i="4"/>
  <c r="J1446" i="4"/>
  <c r="K1449" i="4" l="1"/>
  <c r="L1448" i="4"/>
  <c r="M1448" i="4"/>
  <c r="H1448" i="4"/>
  <c r="J1447" i="4"/>
  <c r="I1447" i="4"/>
  <c r="K1450" i="4" l="1"/>
  <c r="L1449" i="4"/>
  <c r="M1449" i="4"/>
  <c r="H1449" i="4"/>
  <c r="I1448" i="4"/>
  <c r="J1448" i="4"/>
  <c r="K1451" i="4" l="1"/>
  <c r="L1450" i="4"/>
  <c r="M1450" i="4"/>
  <c r="H1450" i="4"/>
  <c r="J1449" i="4"/>
  <c r="I1449" i="4"/>
  <c r="K1452" i="4" l="1"/>
  <c r="L1451" i="4"/>
  <c r="M1451" i="4"/>
  <c r="H1451" i="4"/>
  <c r="I1450" i="4"/>
  <c r="J1450" i="4"/>
  <c r="K1453" i="4" l="1"/>
  <c r="L1452" i="4"/>
  <c r="M1452" i="4"/>
  <c r="H1452" i="4"/>
  <c r="J1451" i="4"/>
  <c r="I1451" i="4"/>
  <c r="K1454" i="4" l="1"/>
  <c r="L1453" i="4"/>
  <c r="M1453" i="4"/>
  <c r="H1453" i="4"/>
  <c r="I1452" i="4"/>
  <c r="J1452" i="4"/>
  <c r="K1455" i="4" l="1"/>
  <c r="L1454" i="4"/>
  <c r="M1454" i="4"/>
  <c r="H1454" i="4"/>
  <c r="J1453" i="4"/>
  <c r="I1453" i="4"/>
  <c r="K1456" i="4" l="1"/>
  <c r="L1455" i="4"/>
  <c r="M1455" i="4"/>
  <c r="H1455" i="4"/>
  <c r="I1454" i="4"/>
  <c r="J1454" i="4"/>
  <c r="K1457" i="4" l="1"/>
  <c r="L1456" i="4"/>
  <c r="M1456" i="4"/>
  <c r="H1456" i="4"/>
  <c r="J1455" i="4"/>
  <c r="I1455" i="4"/>
  <c r="K1458" i="4" l="1"/>
  <c r="L1457" i="4"/>
  <c r="M1457" i="4"/>
  <c r="H1457" i="4"/>
  <c r="I1456" i="4"/>
  <c r="J1456" i="4"/>
  <c r="K1459" i="4" l="1"/>
  <c r="L1458" i="4"/>
  <c r="M1458" i="4"/>
  <c r="H1458" i="4"/>
  <c r="J1457" i="4"/>
  <c r="I1457" i="4"/>
  <c r="K1460" i="4" l="1"/>
  <c r="L1459" i="4"/>
  <c r="M1459" i="4"/>
  <c r="H1459" i="4"/>
  <c r="I1458" i="4"/>
  <c r="J1458" i="4"/>
  <c r="K1461" i="4" l="1"/>
  <c r="L1460" i="4"/>
  <c r="M1460" i="4"/>
  <c r="H1460" i="4"/>
  <c r="J1459" i="4"/>
  <c r="I1459" i="4"/>
  <c r="K1462" i="4" l="1"/>
  <c r="L1461" i="4"/>
  <c r="M1461" i="4"/>
  <c r="H1461" i="4"/>
  <c r="I1460" i="4"/>
  <c r="J1460" i="4"/>
  <c r="K1463" i="4" l="1"/>
  <c r="L1462" i="4"/>
  <c r="M1462" i="4"/>
  <c r="H1462" i="4"/>
  <c r="J1461" i="4"/>
  <c r="I1461" i="4"/>
  <c r="K1464" i="4" l="1"/>
  <c r="L1463" i="4"/>
  <c r="M1463" i="4"/>
  <c r="H1463" i="4"/>
  <c r="I1462" i="4"/>
  <c r="J1462" i="4"/>
  <c r="K1465" i="4" l="1"/>
  <c r="L1464" i="4"/>
  <c r="M1464" i="4"/>
  <c r="H1464" i="4"/>
  <c r="J1463" i="4"/>
  <c r="I1463" i="4"/>
  <c r="K1466" i="4" l="1"/>
  <c r="L1465" i="4"/>
  <c r="M1465" i="4"/>
  <c r="H1465" i="4"/>
  <c r="I1464" i="4"/>
  <c r="J1464" i="4"/>
  <c r="K1467" i="4" l="1"/>
  <c r="L1466" i="4"/>
  <c r="M1466" i="4"/>
  <c r="H1466" i="4"/>
  <c r="J1465" i="4"/>
  <c r="I1465" i="4"/>
  <c r="K1468" i="4" l="1"/>
  <c r="L1467" i="4"/>
  <c r="M1467" i="4"/>
  <c r="H1467" i="4"/>
  <c r="I1466" i="4"/>
  <c r="J1466" i="4"/>
  <c r="K1469" i="4" l="1"/>
  <c r="L1468" i="4"/>
  <c r="M1468" i="4"/>
  <c r="H1468" i="4"/>
  <c r="J1467" i="4"/>
  <c r="I1467" i="4"/>
  <c r="K1470" i="4" l="1"/>
  <c r="L1469" i="4"/>
  <c r="M1469" i="4"/>
  <c r="H1469" i="4"/>
  <c r="I1468" i="4"/>
  <c r="J1468" i="4"/>
  <c r="K1471" i="4" l="1"/>
  <c r="L1470" i="4"/>
  <c r="M1470" i="4"/>
  <c r="H1470" i="4"/>
  <c r="J1469" i="4"/>
  <c r="I1469" i="4"/>
  <c r="K1472" i="4" l="1"/>
  <c r="L1471" i="4"/>
  <c r="M1471" i="4"/>
  <c r="H1471" i="4"/>
  <c r="I1470" i="4"/>
  <c r="J1470" i="4"/>
  <c r="K1473" i="4" l="1"/>
  <c r="L1472" i="4"/>
  <c r="M1472" i="4"/>
  <c r="H1472" i="4"/>
  <c r="J1471" i="4"/>
  <c r="I1471" i="4"/>
  <c r="K1474" i="4" l="1"/>
  <c r="L1473" i="4"/>
  <c r="M1473" i="4"/>
  <c r="H1473" i="4"/>
  <c r="I1472" i="4"/>
  <c r="J1472" i="4"/>
  <c r="K1475" i="4" l="1"/>
  <c r="L1474" i="4"/>
  <c r="M1474" i="4"/>
  <c r="H1474" i="4"/>
  <c r="J1473" i="4"/>
  <c r="I1473" i="4"/>
  <c r="K1476" i="4" l="1"/>
  <c r="L1475" i="4"/>
  <c r="M1475" i="4"/>
  <c r="H1475" i="4"/>
  <c r="I1474" i="4"/>
  <c r="J1474" i="4"/>
  <c r="K1477" i="4" l="1"/>
  <c r="L1476" i="4"/>
  <c r="M1476" i="4"/>
  <c r="H1476" i="4"/>
  <c r="J1475" i="4"/>
  <c r="I1475" i="4"/>
  <c r="K1478" i="4" l="1"/>
  <c r="L1477" i="4"/>
  <c r="M1477" i="4"/>
  <c r="H1477" i="4"/>
  <c r="I1476" i="4"/>
  <c r="J1476" i="4"/>
  <c r="K1479" i="4" l="1"/>
  <c r="L1478" i="4"/>
  <c r="M1478" i="4"/>
  <c r="H1478" i="4"/>
  <c r="J1477" i="4"/>
  <c r="I1477" i="4"/>
  <c r="K1480" i="4" l="1"/>
  <c r="L1479" i="4"/>
  <c r="M1479" i="4"/>
  <c r="H1479" i="4"/>
  <c r="I1478" i="4"/>
  <c r="J1478" i="4"/>
  <c r="K1481" i="4" l="1"/>
  <c r="L1480" i="4"/>
  <c r="M1480" i="4"/>
  <c r="H1480" i="4"/>
  <c r="J1479" i="4"/>
  <c r="I1479" i="4"/>
  <c r="K1482" i="4" l="1"/>
  <c r="L1481" i="4"/>
  <c r="M1481" i="4"/>
  <c r="H1481" i="4"/>
  <c r="I1480" i="4"/>
  <c r="J1480" i="4"/>
  <c r="K1483" i="4" l="1"/>
  <c r="L1482" i="4"/>
  <c r="M1482" i="4"/>
  <c r="H1482" i="4"/>
  <c r="J1481" i="4"/>
  <c r="I1481" i="4"/>
  <c r="K1484" i="4" l="1"/>
  <c r="L1483" i="4"/>
  <c r="M1483" i="4"/>
  <c r="H1483" i="4"/>
  <c r="I1482" i="4"/>
  <c r="J1482" i="4"/>
  <c r="K1485" i="4" l="1"/>
  <c r="L1484" i="4"/>
  <c r="M1484" i="4"/>
  <c r="H1484" i="4"/>
  <c r="J1483" i="4"/>
  <c r="I1483" i="4"/>
  <c r="K1486" i="4" l="1"/>
  <c r="L1485" i="4"/>
  <c r="M1485" i="4"/>
  <c r="H1485" i="4"/>
  <c r="I1484" i="4"/>
  <c r="J1484" i="4"/>
  <c r="K1487" i="4" l="1"/>
  <c r="L1486" i="4"/>
  <c r="M1486" i="4"/>
  <c r="H1486" i="4"/>
  <c r="J1485" i="4"/>
  <c r="I1485" i="4"/>
  <c r="K1488" i="4" l="1"/>
  <c r="L1487" i="4"/>
  <c r="M1487" i="4"/>
  <c r="H1487" i="4"/>
  <c r="I1486" i="4"/>
  <c r="J1486" i="4"/>
  <c r="K1489" i="4" l="1"/>
  <c r="L1488" i="4"/>
  <c r="M1488" i="4"/>
  <c r="H1488" i="4"/>
  <c r="J1487" i="4"/>
  <c r="I1487" i="4"/>
  <c r="K1490" i="4" l="1"/>
  <c r="L1489" i="4"/>
  <c r="M1489" i="4"/>
  <c r="H1489" i="4"/>
  <c r="I1488" i="4"/>
  <c r="J1488" i="4"/>
  <c r="K1491" i="4" l="1"/>
  <c r="L1490" i="4"/>
  <c r="M1490" i="4"/>
  <c r="H1490" i="4"/>
  <c r="J1489" i="4"/>
  <c r="I1489" i="4"/>
  <c r="K1492" i="4" l="1"/>
  <c r="L1491" i="4"/>
  <c r="M1491" i="4"/>
  <c r="H1491" i="4"/>
  <c r="I1490" i="4"/>
  <c r="J1490" i="4"/>
  <c r="K1493" i="4" l="1"/>
  <c r="L1492" i="4"/>
  <c r="M1492" i="4"/>
  <c r="H1492" i="4"/>
  <c r="J1491" i="4"/>
  <c r="I1491" i="4"/>
  <c r="K1494" i="4" l="1"/>
  <c r="L1493" i="4"/>
  <c r="M1493" i="4"/>
  <c r="H1493" i="4"/>
  <c r="I1492" i="4"/>
  <c r="J1492" i="4"/>
  <c r="K1495" i="4" l="1"/>
  <c r="L1494" i="4"/>
  <c r="M1494" i="4"/>
  <c r="H1494" i="4"/>
  <c r="J1493" i="4"/>
  <c r="I1493" i="4"/>
  <c r="K1496" i="4" l="1"/>
  <c r="L1495" i="4"/>
  <c r="M1495" i="4"/>
  <c r="H1495" i="4"/>
  <c r="I1494" i="4"/>
  <c r="J1494" i="4"/>
  <c r="K1497" i="4" l="1"/>
  <c r="L1496" i="4"/>
  <c r="M1496" i="4"/>
  <c r="H1496" i="4"/>
  <c r="J1495" i="4"/>
  <c r="I1495" i="4"/>
  <c r="K1498" i="4" l="1"/>
  <c r="L1497" i="4"/>
  <c r="M1497" i="4"/>
  <c r="H1497" i="4"/>
  <c r="I1496" i="4"/>
  <c r="J1496" i="4"/>
  <c r="K1499" i="4" l="1"/>
  <c r="L1498" i="4"/>
  <c r="M1498" i="4"/>
  <c r="H1498" i="4"/>
  <c r="J1497" i="4"/>
  <c r="I1497" i="4"/>
  <c r="K1500" i="4" l="1"/>
  <c r="L1499" i="4"/>
  <c r="M1499" i="4"/>
  <c r="H1499" i="4"/>
  <c r="I1498" i="4"/>
  <c r="J1498" i="4"/>
  <c r="K1501" i="4" l="1"/>
  <c r="L1500" i="4"/>
  <c r="M1500" i="4"/>
  <c r="H1500" i="4"/>
  <c r="J1499" i="4"/>
  <c r="I1499" i="4"/>
  <c r="K1502" i="4" l="1"/>
  <c r="L1501" i="4"/>
  <c r="M1501" i="4"/>
  <c r="H1501" i="4"/>
  <c r="I1500" i="4"/>
  <c r="J1500" i="4"/>
  <c r="K1503" i="4" l="1"/>
  <c r="L1502" i="4"/>
  <c r="M1502" i="4"/>
  <c r="H1502" i="4"/>
  <c r="J1501" i="4"/>
  <c r="I1501" i="4"/>
  <c r="K1504" i="4" l="1"/>
  <c r="L1503" i="4"/>
  <c r="M1503" i="4"/>
  <c r="H1503" i="4"/>
  <c r="I1502" i="4"/>
  <c r="J1502" i="4"/>
  <c r="K1505" i="4" l="1"/>
  <c r="L1504" i="4"/>
  <c r="M1504" i="4"/>
  <c r="H1504" i="4"/>
  <c r="J1503" i="4"/>
  <c r="I1503" i="4"/>
  <c r="K1506" i="4" l="1"/>
  <c r="L1505" i="4"/>
  <c r="M1505" i="4"/>
  <c r="H1505" i="4"/>
  <c r="I1504" i="4"/>
  <c r="J1504" i="4"/>
  <c r="K1507" i="4" l="1"/>
  <c r="L1506" i="4"/>
  <c r="M1506" i="4"/>
  <c r="H1506" i="4"/>
  <c r="J1505" i="4"/>
  <c r="I1505" i="4"/>
  <c r="K1508" i="4" l="1"/>
  <c r="L1507" i="4"/>
  <c r="M1507" i="4"/>
  <c r="H1507" i="4"/>
  <c r="I1506" i="4"/>
  <c r="J1506" i="4"/>
  <c r="K1509" i="4" l="1"/>
  <c r="L1508" i="4"/>
  <c r="M1508" i="4"/>
  <c r="H1508" i="4"/>
  <c r="J1507" i="4"/>
  <c r="I1507" i="4"/>
  <c r="K1510" i="4" l="1"/>
  <c r="L1509" i="4"/>
  <c r="M1509" i="4"/>
  <c r="H1509" i="4"/>
  <c r="I1508" i="4"/>
  <c r="J1508" i="4"/>
  <c r="K1511" i="4" l="1"/>
  <c r="L1510" i="4"/>
  <c r="M1510" i="4"/>
  <c r="H1510" i="4"/>
  <c r="J1509" i="4"/>
  <c r="I1509" i="4"/>
  <c r="K1512" i="4" l="1"/>
  <c r="L1511" i="4"/>
  <c r="M1511" i="4"/>
  <c r="H1511" i="4"/>
  <c r="I1510" i="4"/>
  <c r="J1510" i="4"/>
  <c r="K1513" i="4" l="1"/>
  <c r="L1512" i="4"/>
  <c r="M1512" i="4"/>
  <c r="H1512" i="4"/>
  <c r="J1511" i="4"/>
  <c r="I1511" i="4"/>
  <c r="K1514" i="4" l="1"/>
  <c r="L1513" i="4"/>
  <c r="M1513" i="4"/>
  <c r="H1513" i="4"/>
  <c r="I1512" i="4"/>
  <c r="J1512" i="4"/>
  <c r="K1515" i="4" l="1"/>
  <c r="L1514" i="4"/>
  <c r="M1514" i="4"/>
  <c r="H1514" i="4"/>
  <c r="J1513" i="4"/>
  <c r="I1513" i="4"/>
  <c r="K1516" i="4" l="1"/>
  <c r="L1515" i="4"/>
  <c r="M1515" i="4"/>
  <c r="H1515" i="4"/>
  <c r="I1514" i="4"/>
  <c r="J1514" i="4"/>
  <c r="K1517" i="4" l="1"/>
  <c r="L1516" i="4"/>
  <c r="M1516" i="4"/>
  <c r="H1516" i="4"/>
  <c r="J1515" i="4"/>
  <c r="I1515" i="4"/>
  <c r="K1518" i="4" l="1"/>
  <c r="L1517" i="4"/>
  <c r="M1517" i="4"/>
  <c r="H1517" i="4"/>
  <c r="I1516" i="4"/>
  <c r="J1516" i="4"/>
  <c r="K1519" i="4" l="1"/>
  <c r="L1518" i="4"/>
  <c r="M1518" i="4"/>
  <c r="H1518" i="4"/>
  <c r="J1517" i="4"/>
  <c r="I1517" i="4"/>
  <c r="K1520" i="4" l="1"/>
  <c r="L1519" i="4"/>
  <c r="M1519" i="4"/>
  <c r="H1519" i="4"/>
  <c r="I1518" i="4"/>
  <c r="J1518" i="4"/>
  <c r="K1521" i="4" l="1"/>
  <c r="L1520" i="4"/>
  <c r="M1520" i="4"/>
  <c r="H1520" i="4"/>
  <c r="J1519" i="4"/>
  <c r="I1519" i="4"/>
  <c r="K1522" i="4" l="1"/>
  <c r="L1521" i="4"/>
  <c r="M1521" i="4"/>
  <c r="H1521" i="4"/>
  <c r="I1520" i="4"/>
  <c r="J1520" i="4"/>
  <c r="K1523" i="4" l="1"/>
  <c r="L1522" i="4"/>
  <c r="M1522" i="4"/>
  <c r="H1522" i="4"/>
  <c r="J1521" i="4"/>
  <c r="I1521" i="4"/>
  <c r="K1524" i="4" l="1"/>
  <c r="L1523" i="4"/>
  <c r="M1523" i="4"/>
  <c r="H1523" i="4"/>
  <c r="I1522" i="4"/>
  <c r="J1522" i="4"/>
  <c r="K1525" i="4" l="1"/>
  <c r="L1524" i="4"/>
  <c r="M1524" i="4"/>
  <c r="H1524" i="4"/>
  <c r="J1523" i="4"/>
  <c r="I1523" i="4"/>
  <c r="K1526" i="4" l="1"/>
  <c r="L1525" i="4"/>
  <c r="M1525" i="4"/>
  <c r="H1525" i="4"/>
  <c r="I1524" i="4"/>
  <c r="J1524" i="4"/>
  <c r="K1527" i="4" l="1"/>
  <c r="L1526" i="4"/>
  <c r="M1526" i="4"/>
  <c r="H1526" i="4"/>
  <c r="J1525" i="4"/>
  <c r="I1525" i="4"/>
  <c r="K1528" i="4" l="1"/>
  <c r="L1527" i="4"/>
  <c r="M1527" i="4"/>
  <c r="H1527" i="4"/>
  <c r="I1526" i="4"/>
  <c r="J1526" i="4"/>
  <c r="K1529" i="4" l="1"/>
  <c r="L1528" i="4"/>
  <c r="M1528" i="4"/>
  <c r="H1528" i="4"/>
  <c r="J1527" i="4"/>
  <c r="I1527" i="4"/>
  <c r="K1530" i="4" l="1"/>
  <c r="L1529" i="4"/>
  <c r="M1529" i="4"/>
  <c r="H1529" i="4"/>
  <c r="I1528" i="4"/>
  <c r="J1528" i="4"/>
  <c r="K1531" i="4" l="1"/>
  <c r="L1530" i="4"/>
  <c r="M1530" i="4"/>
  <c r="H1530" i="4"/>
  <c r="J1529" i="4"/>
  <c r="I1529" i="4"/>
  <c r="K1532" i="4" l="1"/>
  <c r="L1531" i="4"/>
  <c r="M1531" i="4"/>
  <c r="H1531" i="4"/>
  <c r="I1530" i="4"/>
  <c r="J1530" i="4"/>
  <c r="K1533" i="4" l="1"/>
  <c r="L1532" i="4"/>
  <c r="M1532" i="4"/>
  <c r="H1532" i="4"/>
  <c r="J1531" i="4"/>
  <c r="I1531" i="4"/>
  <c r="K1534" i="4" l="1"/>
  <c r="L1533" i="4"/>
  <c r="M1533" i="4"/>
  <c r="H1533" i="4"/>
  <c r="I1532" i="4"/>
  <c r="J1532" i="4"/>
  <c r="K1535" i="4" l="1"/>
  <c r="L1534" i="4"/>
  <c r="M1534" i="4"/>
  <c r="H1534" i="4"/>
  <c r="J1533" i="4"/>
  <c r="I1533" i="4"/>
  <c r="K1536" i="4" l="1"/>
  <c r="L1535" i="4"/>
  <c r="M1535" i="4"/>
  <c r="H1535" i="4"/>
  <c r="I1534" i="4"/>
  <c r="J1534" i="4"/>
  <c r="K1537" i="4" l="1"/>
  <c r="L1536" i="4"/>
  <c r="M1536" i="4"/>
  <c r="H1536" i="4"/>
  <c r="J1535" i="4"/>
  <c r="I1535" i="4"/>
  <c r="K1538" i="4" l="1"/>
  <c r="L1537" i="4"/>
  <c r="M1537" i="4"/>
  <c r="H1537" i="4"/>
  <c r="I1536" i="4"/>
  <c r="J1536" i="4"/>
  <c r="K1539" i="4" l="1"/>
  <c r="L1538" i="4"/>
  <c r="M1538" i="4"/>
  <c r="H1538" i="4"/>
  <c r="J1537" i="4"/>
  <c r="I1537" i="4"/>
  <c r="K1540" i="4" l="1"/>
  <c r="L1539" i="4"/>
  <c r="M1539" i="4"/>
  <c r="H1539" i="4"/>
  <c r="I1538" i="4"/>
  <c r="J1538" i="4"/>
  <c r="K1541" i="4" l="1"/>
  <c r="L1540" i="4"/>
  <c r="M1540" i="4"/>
  <c r="H1540" i="4"/>
  <c r="J1539" i="4"/>
  <c r="I1539" i="4"/>
  <c r="K1542" i="4" l="1"/>
  <c r="L1541" i="4"/>
  <c r="M1541" i="4"/>
  <c r="H1541" i="4"/>
  <c r="I1540" i="4"/>
  <c r="J1540" i="4"/>
  <c r="K1543" i="4" l="1"/>
  <c r="L1542" i="4"/>
  <c r="M1542" i="4"/>
  <c r="H1542" i="4"/>
  <c r="J1541" i="4"/>
  <c r="I1541" i="4"/>
  <c r="K1544" i="4" l="1"/>
  <c r="L1543" i="4"/>
  <c r="M1543" i="4"/>
  <c r="H1543" i="4"/>
  <c r="I1542" i="4"/>
  <c r="J1542" i="4"/>
  <c r="K1545" i="4" l="1"/>
  <c r="L1544" i="4"/>
  <c r="M1544" i="4"/>
  <c r="H1544" i="4"/>
  <c r="J1543" i="4"/>
  <c r="I1543" i="4"/>
  <c r="K1546" i="4" l="1"/>
  <c r="L1545" i="4"/>
  <c r="M1545" i="4"/>
  <c r="H1545" i="4"/>
  <c r="I1544" i="4"/>
  <c r="J1544" i="4"/>
  <c r="K1547" i="4" l="1"/>
  <c r="L1546" i="4"/>
  <c r="M1546" i="4"/>
  <c r="H1546" i="4"/>
  <c r="J1545" i="4"/>
  <c r="I1545" i="4"/>
  <c r="K1548" i="4" l="1"/>
  <c r="L1547" i="4"/>
  <c r="M1547" i="4"/>
  <c r="H1547" i="4"/>
  <c r="I1546" i="4"/>
  <c r="J1546" i="4"/>
  <c r="K1549" i="4" l="1"/>
  <c r="L1548" i="4"/>
  <c r="M1548" i="4"/>
  <c r="H1548" i="4"/>
  <c r="J1547" i="4"/>
  <c r="I1547" i="4"/>
  <c r="K1550" i="4" l="1"/>
  <c r="L1549" i="4"/>
  <c r="M1549" i="4"/>
  <c r="H1549" i="4"/>
  <c r="I1548" i="4"/>
  <c r="J1548" i="4"/>
  <c r="K1551" i="4" l="1"/>
  <c r="L1550" i="4"/>
  <c r="M1550" i="4"/>
  <c r="H1550" i="4"/>
  <c r="J1549" i="4"/>
  <c r="I1549" i="4"/>
  <c r="K1552" i="4" l="1"/>
  <c r="L1551" i="4"/>
  <c r="M1551" i="4"/>
  <c r="H1551" i="4"/>
  <c r="I1550" i="4"/>
  <c r="J1550" i="4"/>
  <c r="K1553" i="4" l="1"/>
  <c r="L1552" i="4"/>
  <c r="M1552" i="4"/>
  <c r="H1552" i="4"/>
  <c r="J1551" i="4"/>
  <c r="I1551" i="4"/>
  <c r="K1554" i="4" l="1"/>
  <c r="L1553" i="4"/>
  <c r="M1553" i="4"/>
  <c r="H1553" i="4"/>
  <c r="I1552" i="4"/>
  <c r="J1552" i="4"/>
  <c r="K1555" i="4" l="1"/>
  <c r="L1554" i="4"/>
  <c r="M1554" i="4"/>
  <c r="H1554" i="4"/>
  <c r="J1553" i="4"/>
  <c r="I1553" i="4"/>
  <c r="K1556" i="4" l="1"/>
  <c r="L1555" i="4"/>
  <c r="M1555" i="4"/>
  <c r="H1555" i="4"/>
  <c r="I1554" i="4"/>
  <c r="J1554" i="4"/>
  <c r="K1557" i="4" l="1"/>
  <c r="L1556" i="4"/>
  <c r="M1556" i="4"/>
  <c r="H1556" i="4"/>
  <c r="J1555" i="4"/>
  <c r="I1555" i="4"/>
  <c r="K1558" i="4" l="1"/>
  <c r="L1557" i="4"/>
  <c r="M1557" i="4"/>
  <c r="H1557" i="4"/>
  <c r="I1556" i="4"/>
  <c r="J1556" i="4"/>
  <c r="K1559" i="4" l="1"/>
  <c r="L1558" i="4"/>
  <c r="M1558" i="4"/>
  <c r="H1558" i="4"/>
  <c r="J1557" i="4"/>
  <c r="I1557" i="4"/>
  <c r="K1560" i="4" l="1"/>
  <c r="L1559" i="4"/>
  <c r="M1559" i="4"/>
  <c r="H1559" i="4"/>
  <c r="I1558" i="4"/>
  <c r="J1558" i="4"/>
  <c r="K1561" i="4" l="1"/>
  <c r="L1560" i="4"/>
  <c r="M1560" i="4"/>
  <c r="H1560" i="4"/>
  <c r="J1559" i="4"/>
  <c r="I1559" i="4"/>
  <c r="K1562" i="4" l="1"/>
  <c r="L1561" i="4"/>
  <c r="M1561" i="4"/>
  <c r="H1561" i="4"/>
  <c r="I1560" i="4"/>
  <c r="J1560" i="4"/>
  <c r="K1563" i="4" l="1"/>
  <c r="L1562" i="4"/>
  <c r="M1562" i="4"/>
  <c r="H1562" i="4"/>
  <c r="J1561" i="4"/>
  <c r="I1561" i="4"/>
  <c r="K1564" i="4" l="1"/>
  <c r="L1563" i="4"/>
  <c r="M1563" i="4"/>
  <c r="H1563" i="4"/>
  <c r="I1562" i="4"/>
  <c r="J1562" i="4"/>
  <c r="K1565" i="4" l="1"/>
  <c r="L1564" i="4"/>
  <c r="M1564" i="4"/>
  <c r="H1564" i="4"/>
  <c r="J1563" i="4"/>
  <c r="I1563" i="4"/>
  <c r="K1566" i="4" l="1"/>
  <c r="L1565" i="4"/>
  <c r="M1565" i="4"/>
  <c r="H1565" i="4"/>
  <c r="I1564" i="4"/>
  <c r="J1564" i="4"/>
  <c r="K1567" i="4" l="1"/>
  <c r="L1566" i="4"/>
  <c r="M1566" i="4"/>
  <c r="H1566" i="4"/>
  <c r="J1565" i="4"/>
  <c r="I1565" i="4"/>
  <c r="K1568" i="4" l="1"/>
  <c r="L1567" i="4"/>
  <c r="M1567" i="4"/>
  <c r="H1567" i="4"/>
  <c r="I1566" i="4"/>
  <c r="J1566" i="4"/>
  <c r="K1569" i="4" l="1"/>
  <c r="L1568" i="4"/>
  <c r="M1568" i="4"/>
  <c r="H1568" i="4"/>
  <c r="J1567" i="4"/>
  <c r="I1567" i="4"/>
  <c r="K1570" i="4" l="1"/>
  <c r="L1569" i="4"/>
  <c r="M1569" i="4"/>
  <c r="H1569" i="4"/>
  <c r="I1568" i="4"/>
  <c r="J1568" i="4"/>
  <c r="K1571" i="4" l="1"/>
  <c r="L1570" i="4"/>
  <c r="M1570" i="4"/>
  <c r="H1570" i="4"/>
  <c r="J1569" i="4"/>
  <c r="I1569" i="4"/>
  <c r="K1572" i="4" l="1"/>
  <c r="L1571" i="4"/>
  <c r="M1571" i="4"/>
  <c r="H1571" i="4"/>
  <c r="I1570" i="4"/>
  <c r="J1570" i="4"/>
  <c r="K1573" i="4" l="1"/>
  <c r="L1572" i="4"/>
  <c r="M1572" i="4"/>
  <c r="H1572" i="4"/>
  <c r="J1571" i="4"/>
  <c r="I1571" i="4"/>
  <c r="K1574" i="4" l="1"/>
  <c r="L1573" i="4"/>
  <c r="M1573" i="4"/>
  <c r="H1573" i="4"/>
  <c r="I1572" i="4"/>
  <c r="J1572" i="4"/>
  <c r="K1575" i="4" l="1"/>
  <c r="L1574" i="4"/>
  <c r="M1574" i="4"/>
  <c r="H1574" i="4"/>
  <c r="J1573" i="4"/>
  <c r="I1573" i="4"/>
  <c r="K1576" i="4" l="1"/>
  <c r="L1575" i="4"/>
  <c r="M1575" i="4"/>
  <c r="H1575" i="4"/>
  <c r="I1574" i="4"/>
  <c r="J1574" i="4"/>
  <c r="K1577" i="4" l="1"/>
  <c r="L1576" i="4"/>
  <c r="M1576" i="4"/>
  <c r="H1576" i="4"/>
  <c r="J1575" i="4"/>
  <c r="I1575" i="4"/>
  <c r="K1578" i="4" l="1"/>
  <c r="L1577" i="4"/>
  <c r="M1577" i="4"/>
  <c r="H1577" i="4"/>
  <c r="I1576" i="4"/>
  <c r="J1576" i="4"/>
  <c r="K1579" i="4" l="1"/>
  <c r="L1578" i="4"/>
  <c r="M1578" i="4"/>
  <c r="H1578" i="4"/>
  <c r="J1577" i="4"/>
  <c r="I1577" i="4"/>
  <c r="K1580" i="4" l="1"/>
  <c r="L1579" i="4"/>
  <c r="M1579" i="4"/>
  <c r="H1579" i="4"/>
  <c r="I1578" i="4"/>
  <c r="J1578" i="4"/>
  <c r="K1581" i="4" l="1"/>
  <c r="L1580" i="4"/>
  <c r="M1580" i="4"/>
  <c r="H1580" i="4"/>
  <c r="J1579" i="4"/>
  <c r="I1579" i="4"/>
  <c r="K1582" i="4" l="1"/>
  <c r="L1581" i="4"/>
  <c r="M1581" i="4"/>
  <c r="H1581" i="4"/>
  <c r="I1580" i="4"/>
  <c r="J1580" i="4"/>
  <c r="K1583" i="4" l="1"/>
  <c r="L1582" i="4"/>
  <c r="M1582" i="4"/>
  <c r="H1582" i="4"/>
  <c r="J1581" i="4"/>
  <c r="I1581" i="4"/>
  <c r="K1584" i="4" l="1"/>
  <c r="L1583" i="4"/>
  <c r="M1583" i="4"/>
  <c r="H1583" i="4"/>
  <c r="I1582" i="4"/>
  <c r="J1582" i="4"/>
  <c r="K1585" i="4" l="1"/>
  <c r="L1584" i="4"/>
  <c r="M1584" i="4"/>
  <c r="H1584" i="4"/>
  <c r="J1583" i="4"/>
  <c r="I1583" i="4"/>
  <c r="K1586" i="4" l="1"/>
  <c r="L1585" i="4"/>
  <c r="M1585" i="4"/>
  <c r="H1585" i="4"/>
  <c r="I1584" i="4"/>
  <c r="J1584" i="4"/>
  <c r="K1587" i="4" l="1"/>
  <c r="L1586" i="4"/>
  <c r="M1586" i="4"/>
  <c r="H1586" i="4"/>
  <c r="J1585" i="4"/>
  <c r="I1585" i="4"/>
  <c r="K1588" i="4" l="1"/>
  <c r="L1587" i="4"/>
  <c r="M1587" i="4"/>
  <c r="H1587" i="4"/>
  <c r="I1586" i="4"/>
  <c r="J1586" i="4"/>
  <c r="K1589" i="4" l="1"/>
  <c r="L1588" i="4"/>
  <c r="M1588" i="4"/>
  <c r="H1588" i="4"/>
  <c r="J1587" i="4"/>
  <c r="I1587" i="4"/>
  <c r="K1590" i="4" l="1"/>
  <c r="L1589" i="4"/>
  <c r="M1589" i="4"/>
  <c r="H1589" i="4"/>
  <c r="I1588" i="4"/>
  <c r="J1588" i="4"/>
  <c r="K1591" i="4" l="1"/>
  <c r="L1590" i="4"/>
  <c r="M1590" i="4"/>
  <c r="H1590" i="4"/>
  <c r="J1589" i="4"/>
  <c r="I1589" i="4"/>
  <c r="K1592" i="4" l="1"/>
  <c r="L1591" i="4"/>
  <c r="M1591" i="4"/>
  <c r="H1591" i="4"/>
  <c r="I1590" i="4"/>
  <c r="J1590" i="4"/>
  <c r="K1593" i="4" l="1"/>
  <c r="L1592" i="4"/>
  <c r="M1592" i="4"/>
  <c r="H1592" i="4"/>
  <c r="J1591" i="4"/>
  <c r="I1591" i="4"/>
  <c r="K1594" i="4" l="1"/>
  <c r="L1593" i="4"/>
  <c r="M1593" i="4"/>
  <c r="H1593" i="4"/>
  <c r="I1592" i="4"/>
  <c r="J1592" i="4"/>
  <c r="K1595" i="4" l="1"/>
  <c r="L1594" i="4"/>
  <c r="M1594" i="4"/>
  <c r="H1594" i="4"/>
  <c r="J1593" i="4"/>
  <c r="I1593" i="4"/>
  <c r="K1596" i="4" l="1"/>
  <c r="L1595" i="4"/>
  <c r="M1595" i="4"/>
  <c r="H1595" i="4"/>
  <c r="I1594" i="4"/>
  <c r="J1594" i="4"/>
  <c r="K1597" i="4" l="1"/>
  <c r="L1596" i="4"/>
  <c r="M1596" i="4"/>
  <c r="H1596" i="4"/>
  <c r="J1595" i="4"/>
  <c r="I1595" i="4"/>
  <c r="K1598" i="4" l="1"/>
  <c r="L1597" i="4"/>
  <c r="M1597" i="4"/>
  <c r="H1597" i="4"/>
  <c r="I1596" i="4"/>
  <c r="J1596" i="4"/>
  <c r="K1599" i="4" l="1"/>
  <c r="L1598" i="4"/>
  <c r="M1598" i="4"/>
  <c r="H1598" i="4"/>
  <c r="J1597" i="4"/>
  <c r="I1597" i="4"/>
  <c r="K1600" i="4" l="1"/>
  <c r="L1599" i="4"/>
  <c r="M1599" i="4"/>
  <c r="H1599" i="4"/>
  <c r="I1598" i="4"/>
  <c r="J1598" i="4"/>
  <c r="K1601" i="4" l="1"/>
  <c r="L1600" i="4"/>
  <c r="M1600" i="4"/>
  <c r="H1600" i="4"/>
  <c r="J1599" i="4"/>
  <c r="I1599" i="4"/>
  <c r="K1602" i="4" l="1"/>
  <c r="L1601" i="4"/>
  <c r="M1601" i="4"/>
  <c r="H1601" i="4"/>
  <c r="I1600" i="4"/>
  <c r="J1600" i="4"/>
  <c r="K1603" i="4" l="1"/>
  <c r="L1602" i="4"/>
  <c r="M1602" i="4"/>
  <c r="H1602" i="4"/>
  <c r="J1601" i="4"/>
  <c r="I1601" i="4"/>
  <c r="K1604" i="4" l="1"/>
  <c r="L1603" i="4"/>
  <c r="M1603" i="4"/>
  <c r="H1603" i="4"/>
  <c r="I1602" i="4"/>
  <c r="J1602" i="4"/>
  <c r="K1605" i="4" l="1"/>
  <c r="L1604" i="4"/>
  <c r="M1604" i="4"/>
  <c r="H1604" i="4"/>
  <c r="J1603" i="4"/>
  <c r="I1603" i="4"/>
  <c r="K1606" i="4" l="1"/>
  <c r="L1605" i="4"/>
  <c r="M1605" i="4"/>
  <c r="H1605" i="4"/>
  <c r="I1604" i="4"/>
  <c r="J1604" i="4"/>
  <c r="K1607" i="4" l="1"/>
  <c r="L1606" i="4"/>
  <c r="M1606" i="4"/>
  <c r="H1606" i="4"/>
  <c r="J1605" i="4"/>
  <c r="I1605" i="4"/>
  <c r="K1608" i="4" l="1"/>
  <c r="L1607" i="4"/>
  <c r="M1607" i="4"/>
  <c r="H1607" i="4"/>
  <c r="I1606" i="4"/>
  <c r="J1606" i="4"/>
  <c r="K1609" i="4" l="1"/>
  <c r="L1608" i="4"/>
  <c r="M1608" i="4"/>
  <c r="H1608" i="4"/>
  <c r="J1607" i="4"/>
  <c r="I1607" i="4"/>
  <c r="K1610" i="4" l="1"/>
  <c r="L1609" i="4"/>
  <c r="M1609" i="4"/>
  <c r="H1609" i="4"/>
  <c r="I1608" i="4"/>
  <c r="J1608" i="4"/>
  <c r="K1611" i="4" l="1"/>
  <c r="L1610" i="4"/>
  <c r="M1610" i="4"/>
  <c r="H1610" i="4"/>
  <c r="J1609" i="4"/>
  <c r="I1609" i="4"/>
  <c r="K1612" i="4" l="1"/>
  <c r="L1611" i="4"/>
  <c r="M1611" i="4"/>
  <c r="H1611" i="4"/>
  <c r="I1610" i="4"/>
  <c r="J1610" i="4"/>
  <c r="K1613" i="4" l="1"/>
  <c r="L1612" i="4"/>
  <c r="M1612" i="4"/>
  <c r="H1612" i="4"/>
  <c r="J1611" i="4"/>
  <c r="I1611" i="4"/>
  <c r="K1614" i="4" l="1"/>
  <c r="L1613" i="4"/>
  <c r="M1613" i="4"/>
  <c r="H1613" i="4"/>
  <c r="I1612" i="4"/>
  <c r="J1612" i="4"/>
  <c r="K1615" i="4" l="1"/>
  <c r="L1614" i="4"/>
  <c r="M1614" i="4"/>
  <c r="H1614" i="4"/>
  <c r="J1613" i="4"/>
  <c r="I1613" i="4"/>
  <c r="K1616" i="4" l="1"/>
  <c r="L1615" i="4"/>
  <c r="M1615" i="4"/>
  <c r="H1615" i="4"/>
  <c r="I1614" i="4"/>
  <c r="J1614" i="4"/>
  <c r="K1617" i="4" l="1"/>
  <c r="L1616" i="4"/>
  <c r="M1616" i="4"/>
  <c r="H1616" i="4"/>
  <c r="J1615" i="4"/>
  <c r="I1615" i="4"/>
  <c r="K1618" i="4" l="1"/>
  <c r="L1617" i="4"/>
  <c r="M1617" i="4"/>
  <c r="H1617" i="4"/>
  <c r="I1616" i="4"/>
  <c r="J1616" i="4"/>
  <c r="K1619" i="4" l="1"/>
  <c r="L1618" i="4"/>
  <c r="M1618" i="4"/>
  <c r="H1618" i="4"/>
  <c r="J1617" i="4"/>
  <c r="I1617" i="4"/>
  <c r="K1620" i="4" l="1"/>
  <c r="L1619" i="4"/>
  <c r="M1619" i="4"/>
  <c r="H1619" i="4"/>
  <c r="I1618" i="4"/>
  <c r="J1618" i="4"/>
  <c r="K1621" i="4" l="1"/>
  <c r="L1620" i="4"/>
  <c r="M1620" i="4"/>
  <c r="H1620" i="4"/>
  <c r="J1619" i="4"/>
  <c r="I1619" i="4"/>
  <c r="K1622" i="4" l="1"/>
  <c r="L1621" i="4"/>
  <c r="M1621" i="4"/>
  <c r="H1621" i="4"/>
  <c r="I1620" i="4"/>
  <c r="J1620" i="4"/>
  <c r="K1623" i="4" l="1"/>
  <c r="L1622" i="4"/>
  <c r="M1622" i="4"/>
  <c r="H1622" i="4"/>
  <c r="J1621" i="4"/>
  <c r="I1621" i="4"/>
  <c r="K1624" i="4" l="1"/>
  <c r="L1623" i="4"/>
  <c r="M1623" i="4"/>
  <c r="H1623" i="4"/>
  <c r="I1622" i="4"/>
  <c r="J1622" i="4"/>
  <c r="K1625" i="4" l="1"/>
  <c r="L1624" i="4"/>
  <c r="M1624" i="4"/>
  <c r="H1624" i="4"/>
  <c r="J1623" i="4"/>
  <c r="I1623" i="4"/>
  <c r="K1626" i="4" l="1"/>
  <c r="L1625" i="4"/>
  <c r="M1625" i="4"/>
  <c r="H1625" i="4"/>
  <c r="I1624" i="4"/>
  <c r="J1624" i="4"/>
  <c r="K1627" i="4" l="1"/>
  <c r="L1626" i="4"/>
  <c r="M1626" i="4"/>
  <c r="H1626" i="4"/>
  <c r="J1625" i="4"/>
  <c r="I1625" i="4"/>
  <c r="K1628" i="4" l="1"/>
  <c r="L1627" i="4"/>
  <c r="M1627" i="4"/>
  <c r="H1627" i="4"/>
  <c r="I1626" i="4"/>
  <c r="J1626" i="4"/>
  <c r="K1629" i="4" l="1"/>
  <c r="L1628" i="4"/>
  <c r="M1628" i="4"/>
  <c r="H1628" i="4"/>
  <c r="J1627" i="4"/>
  <c r="I1627" i="4"/>
  <c r="K1630" i="4" l="1"/>
  <c r="L1629" i="4"/>
  <c r="M1629" i="4"/>
  <c r="H1629" i="4"/>
  <c r="I1628" i="4"/>
  <c r="J1628" i="4"/>
  <c r="K1631" i="4" l="1"/>
  <c r="L1630" i="4"/>
  <c r="M1630" i="4"/>
  <c r="H1630" i="4"/>
  <c r="J1629" i="4"/>
  <c r="I1629" i="4"/>
  <c r="K1632" i="4" l="1"/>
  <c r="L1631" i="4"/>
  <c r="M1631" i="4"/>
  <c r="H1631" i="4"/>
  <c r="I1630" i="4"/>
  <c r="J1630" i="4"/>
  <c r="K1633" i="4" l="1"/>
  <c r="L1632" i="4"/>
  <c r="M1632" i="4"/>
  <c r="H1632" i="4"/>
  <c r="J1631" i="4"/>
  <c r="I1631" i="4"/>
  <c r="K1634" i="4" l="1"/>
  <c r="L1633" i="4"/>
  <c r="M1633" i="4"/>
  <c r="H1633" i="4"/>
  <c r="I1632" i="4"/>
  <c r="J1632" i="4"/>
  <c r="K1635" i="4" l="1"/>
  <c r="L1634" i="4"/>
  <c r="M1634" i="4"/>
  <c r="H1634" i="4"/>
  <c r="J1633" i="4"/>
  <c r="I1633" i="4"/>
  <c r="K1636" i="4" l="1"/>
  <c r="L1635" i="4"/>
  <c r="M1635" i="4"/>
  <c r="H1635" i="4"/>
  <c r="I1634" i="4"/>
  <c r="J1634" i="4"/>
  <c r="K1637" i="4" l="1"/>
  <c r="L1636" i="4"/>
  <c r="M1636" i="4"/>
  <c r="H1636" i="4"/>
  <c r="J1635" i="4"/>
  <c r="I1635" i="4"/>
  <c r="K1638" i="4" l="1"/>
  <c r="L1637" i="4"/>
  <c r="M1637" i="4"/>
  <c r="H1637" i="4"/>
  <c r="I1636" i="4"/>
  <c r="J1636" i="4"/>
  <c r="K1639" i="4" l="1"/>
  <c r="L1638" i="4"/>
  <c r="M1638" i="4"/>
  <c r="H1638" i="4"/>
  <c r="J1637" i="4"/>
  <c r="I1637" i="4"/>
  <c r="K1640" i="4" l="1"/>
  <c r="L1639" i="4"/>
  <c r="M1639" i="4"/>
  <c r="H1639" i="4"/>
  <c r="I1638" i="4"/>
  <c r="J1638" i="4"/>
  <c r="K1641" i="4" l="1"/>
  <c r="L1640" i="4"/>
  <c r="M1640" i="4"/>
  <c r="H1640" i="4"/>
  <c r="J1639" i="4"/>
  <c r="I1639" i="4"/>
  <c r="K1642" i="4" l="1"/>
  <c r="L1641" i="4"/>
  <c r="M1641" i="4"/>
  <c r="H1641" i="4"/>
  <c r="I1640" i="4"/>
  <c r="J1640" i="4"/>
  <c r="K1643" i="4" l="1"/>
  <c r="L1642" i="4"/>
  <c r="M1642" i="4"/>
  <c r="H1642" i="4"/>
  <c r="J1641" i="4"/>
  <c r="I1641" i="4"/>
  <c r="K1644" i="4" l="1"/>
  <c r="L1643" i="4"/>
  <c r="M1643" i="4"/>
  <c r="H1643" i="4"/>
  <c r="I1642" i="4"/>
  <c r="J1642" i="4"/>
  <c r="K1645" i="4" l="1"/>
  <c r="L1644" i="4"/>
  <c r="M1644" i="4"/>
  <c r="H1644" i="4"/>
  <c r="J1643" i="4"/>
  <c r="I1643" i="4"/>
  <c r="K1646" i="4" l="1"/>
  <c r="L1645" i="4"/>
  <c r="M1645" i="4"/>
  <c r="H1645" i="4"/>
  <c r="I1644" i="4"/>
  <c r="J1644" i="4"/>
  <c r="K1647" i="4" l="1"/>
  <c r="L1646" i="4"/>
  <c r="M1646" i="4"/>
  <c r="H1646" i="4"/>
  <c r="J1645" i="4"/>
  <c r="I1645" i="4"/>
  <c r="K1648" i="4" l="1"/>
  <c r="L1647" i="4"/>
  <c r="M1647" i="4"/>
  <c r="H1647" i="4"/>
  <c r="I1646" i="4"/>
  <c r="J1646" i="4"/>
  <c r="K1649" i="4" l="1"/>
  <c r="L1648" i="4"/>
  <c r="M1648" i="4"/>
  <c r="H1648" i="4"/>
  <c r="J1647" i="4"/>
  <c r="I1647" i="4"/>
  <c r="K1650" i="4" l="1"/>
  <c r="L1649" i="4"/>
  <c r="M1649" i="4"/>
  <c r="H1649" i="4"/>
  <c r="I1648" i="4"/>
  <c r="J1648" i="4"/>
  <c r="K1651" i="4" l="1"/>
  <c r="L1650" i="4"/>
  <c r="M1650" i="4"/>
  <c r="H1650" i="4"/>
  <c r="J1649" i="4"/>
  <c r="I1649" i="4"/>
  <c r="K1652" i="4" l="1"/>
  <c r="L1651" i="4"/>
  <c r="M1651" i="4"/>
  <c r="H1651" i="4"/>
  <c r="I1650" i="4"/>
  <c r="J1650" i="4"/>
  <c r="K1653" i="4" l="1"/>
  <c r="L1652" i="4"/>
  <c r="M1652" i="4"/>
  <c r="H1652" i="4"/>
  <c r="J1651" i="4"/>
  <c r="I1651" i="4"/>
  <c r="K1654" i="4" l="1"/>
  <c r="M1653" i="4"/>
  <c r="L1653" i="4"/>
  <c r="H1653" i="4"/>
  <c r="I1652" i="4"/>
  <c r="J1652" i="4"/>
  <c r="K1655" i="4" l="1"/>
  <c r="L1654" i="4"/>
  <c r="M1654" i="4"/>
  <c r="H1654" i="4"/>
  <c r="J1653" i="4"/>
  <c r="I1653" i="4"/>
  <c r="K1656" i="4" l="1"/>
  <c r="L1655" i="4"/>
  <c r="M1655" i="4"/>
  <c r="H1655" i="4"/>
  <c r="I1654" i="4"/>
  <c r="J1654" i="4"/>
  <c r="K1657" i="4" l="1"/>
  <c r="L1656" i="4"/>
  <c r="M1656" i="4"/>
  <c r="H1656" i="4"/>
  <c r="J1655" i="4"/>
  <c r="I1655" i="4"/>
  <c r="K1658" i="4" l="1"/>
  <c r="L1657" i="4"/>
  <c r="M1657" i="4"/>
  <c r="H1657" i="4"/>
  <c r="I1656" i="4"/>
  <c r="J1656" i="4"/>
  <c r="K1659" i="4" l="1"/>
  <c r="L1658" i="4"/>
  <c r="M1658" i="4"/>
  <c r="H1658" i="4"/>
  <c r="J1657" i="4"/>
  <c r="I1657" i="4"/>
  <c r="K1660" i="4" l="1"/>
  <c r="L1659" i="4"/>
  <c r="M1659" i="4"/>
  <c r="H1659" i="4"/>
  <c r="I1658" i="4"/>
  <c r="J1658" i="4"/>
  <c r="K1661" i="4" l="1"/>
  <c r="L1660" i="4"/>
  <c r="M1660" i="4"/>
  <c r="H1660" i="4"/>
  <c r="J1659" i="4"/>
  <c r="I1659" i="4"/>
  <c r="K1662" i="4" l="1"/>
  <c r="L1661" i="4"/>
  <c r="M1661" i="4"/>
  <c r="H1661" i="4"/>
  <c r="I1660" i="4"/>
  <c r="J1660" i="4"/>
  <c r="K1663" i="4" l="1"/>
  <c r="L1662" i="4"/>
  <c r="M1662" i="4"/>
  <c r="H1662" i="4"/>
  <c r="J1661" i="4"/>
  <c r="I1661" i="4"/>
  <c r="K1664" i="4" l="1"/>
  <c r="L1663" i="4"/>
  <c r="M1663" i="4"/>
  <c r="H1663" i="4"/>
  <c r="I1662" i="4"/>
  <c r="J1662" i="4"/>
  <c r="K1665" i="4" l="1"/>
  <c r="L1664" i="4"/>
  <c r="M1664" i="4"/>
  <c r="H1664" i="4"/>
  <c r="J1663" i="4"/>
  <c r="I1663" i="4"/>
  <c r="K1666" i="4" l="1"/>
  <c r="L1665" i="4"/>
  <c r="M1665" i="4"/>
  <c r="H1665" i="4"/>
  <c r="I1664" i="4"/>
  <c r="J1664" i="4"/>
  <c r="K1667" i="4" l="1"/>
  <c r="L1666" i="4"/>
  <c r="M1666" i="4"/>
  <c r="H1666" i="4"/>
  <c r="J1665" i="4"/>
  <c r="I1665" i="4"/>
  <c r="K1668" i="4" l="1"/>
  <c r="L1667" i="4"/>
  <c r="M1667" i="4"/>
  <c r="H1667" i="4"/>
  <c r="I1666" i="4"/>
  <c r="J1666" i="4"/>
  <c r="K1669" i="4" l="1"/>
  <c r="L1668" i="4"/>
  <c r="M1668" i="4"/>
  <c r="H1668" i="4"/>
  <c r="J1667" i="4"/>
  <c r="I1667" i="4"/>
  <c r="K1670" i="4" l="1"/>
  <c r="L1669" i="4"/>
  <c r="M1669" i="4"/>
  <c r="H1669" i="4"/>
  <c r="I1668" i="4"/>
  <c r="J1668" i="4"/>
  <c r="K1671" i="4" l="1"/>
  <c r="L1670" i="4"/>
  <c r="M1670" i="4"/>
  <c r="H1670" i="4"/>
  <c r="J1669" i="4"/>
  <c r="I1669" i="4"/>
  <c r="K1672" i="4" l="1"/>
  <c r="L1671" i="4"/>
  <c r="M1671" i="4"/>
  <c r="H1671" i="4"/>
  <c r="I1670" i="4"/>
  <c r="J1670" i="4"/>
  <c r="K1673" i="4" l="1"/>
  <c r="L1672" i="4"/>
  <c r="M1672" i="4"/>
  <c r="H1672" i="4"/>
  <c r="J1671" i="4"/>
  <c r="I1671" i="4"/>
  <c r="K1674" i="4" l="1"/>
  <c r="L1673" i="4"/>
  <c r="M1673" i="4"/>
  <c r="H1673" i="4"/>
  <c r="I1672" i="4"/>
  <c r="J1672" i="4"/>
  <c r="K1675" i="4" l="1"/>
  <c r="L1674" i="4"/>
  <c r="M1674" i="4"/>
  <c r="H1674" i="4"/>
  <c r="J1673" i="4"/>
  <c r="I1673" i="4"/>
  <c r="K1676" i="4" l="1"/>
  <c r="L1675" i="4"/>
  <c r="M1675" i="4"/>
  <c r="H1675" i="4"/>
  <c r="I1674" i="4"/>
  <c r="J1674" i="4"/>
  <c r="K1677" i="4" l="1"/>
  <c r="L1676" i="4"/>
  <c r="M1676" i="4"/>
  <c r="H1676" i="4"/>
  <c r="J1675" i="4"/>
  <c r="I1675" i="4"/>
  <c r="K1678" i="4" l="1"/>
  <c r="L1677" i="4"/>
  <c r="M1677" i="4"/>
  <c r="H1677" i="4"/>
  <c r="I1676" i="4"/>
  <c r="J1676" i="4"/>
  <c r="K1679" i="4" l="1"/>
  <c r="L1678" i="4"/>
  <c r="M1678" i="4"/>
  <c r="H1678" i="4"/>
  <c r="J1677" i="4"/>
  <c r="I1677" i="4"/>
  <c r="K1680" i="4" l="1"/>
  <c r="L1679" i="4"/>
  <c r="M1679" i="4"/>
  <c r="H1679" i="4"/>
  <c r="I1678" i="4"/>
  <c r="J1678" i="4"/>
  <c r="K1681" i="4" l="1"/>
  <c r="L1680" i="4"/>
  <c r="M1680" i="4"/>
  <c r="H1680" i="4"/>
  <c r="J1679" i="4"/>
  <c r="I1679" i="4"/>
  <c r="K1682" i="4" l="1"/>
  <c r="L1681" i="4"/>
  <c r="M1681" i="4"/>
  <c r="H1681" i="4"/>
  <c r="I1680" i="4"/>
  <c r="J1680" i="4"/>
  <c r="K1683" i="4" l="1"/>
  <c r="L1682" i="4"/>
  <c r="M1682" i="4"/>
  <c r="H1682" i="4"/>
  <c r="J1681" i="4"/>
  <c r="I1681" i="4"/>
  <c r="K1684" i="4" l="1"/>
  <c r="M1683" i="4"/>
  <c r="L1683" i="4"/>
  <c r="H1683" i="4"/>
  <c r="I1682" i="4"/>
  <c r="J1682" i="4"/>
  <c r="K1685" i="4" l="1"/>
  <c r="L1684" i="4"/>
  <c r="M1684" i="4"/>
  <c r="H1684" i="4"/>
  <c r="J1683" i="4"/>
  <c r="I1683" i="4"/>
  <c r="K1686" i="4" l="1"/>
  <c r="L1685" i="4"/>
  <c r="M1685" i="4"/>
  <c r="H1685" i="4"/>
  <c r="I1684" i="4"/>
  <c r="J1684" i="4"/>
  <c r="K1687" i="4" l="1"/>
  <c r="L1686" i="4"/>
  <c r="M1686" i="4"/>
  <c r="H1686" i="4"/>
  <c r="J1685" i="4"/>
  <c r="I1685" i="4"/>
  <c r="K1688" i="4" l="1"/>
  <c r="L1687" i="4"/>
  <c r="M1687" i="4"/>
  <c r="H1687" i="4"/>
  <c r="I1686" i="4"/>
  <c r="J1686" i="4"/>
  <c r="K1689" i="4" l="1"/>
  <c r="L1688" i="4"/>
  <c r="M1688" i="4"/>
  <c r="H1688" i="4"/>
  <c r="J1687" i="4"/>
  <c r="I1687" i="4"/>
  <c r="K1690" i="4" l="1"/>
  <c r="L1689" i="4"/>
  <c r="M1689" i="4"/>
  <c r="H1689" i="4"/>
  <c r="I1688" i="4"/>
  <c r="J1688" i="4"/>
  <c r="K1691" i="4" l="1"/>
  <c r="L1690" i="4"/>
  <c r="M1690" i="4"/>
  <c r="H1690" i="4"/>
  <c r="J1689" i="4"/>
  <c r="I1689" i="4"/>
  <c r="K1692" i="4" l="1"/>
  <c r="L1691" i="4"/>
  <c r="M1691" i="4"/>
  <c r="H1691" i="4"/>
  <c r="I1690" i="4"/>
  <c r="J1690" i="4"/>
  <c r="K1693" i="4" l="1"/>
  <c r="L1692" i="4"/>
  <c r="M1692" i="4"/>
  <c r="H1692" i="4"/>
  <c r="J1691" i="4"/>
  <c r="I1691" i="4"/>
  <c r="K1694" i="4" l="1"/>
  <c r="L1693" i="4"/>
  <c r="M1693" i="4"/>
  <c r="H1693" i="4"/>
  <c r="I1692" i="4"/>
  <c r="J1692" i="4"/>
  <c r="K1695" i="4" l="1"/>
  <c r="L1694" i="4"/>
  <c r="M1694" i="4"/>
  <c r="H1694" i="4"/>
  <c r="J1693" i="4"/>
  <c r="I1693" i="4"/>
  <c r="K1696" i="4" l="1"/>
  <c r="L1695" i="4"/>
  <c r="M1695" i="4"/>
  <c r="H1695" i="4"/>
  <c r="I1694" i="4"/>
  <c r="J1694" i="4"/>
  <c r="K1697" i="4" l="1"/>
  <c r="L1696" i="4"/>
  <c r="M1696" i="4"/>
  <c r="H1696" i="4"/>
  <c r="J1695" i="4"/>
  <c r="I1695" i="4"/>
  <c r="K1698" i="4" l="1"/>
  <c r="L1697" i="4"/>
  <c r="M1697" i="4"/>
  <c r="H1697" i="4"/>
  <c r="I1696" i="4"/>
  <c r="J1696" i="4"/>
  <c r="K1699" i="4" l="1"/>
  <c r="L1698" i="4"/>
  <c r="M1698" i="4"/>
  <c r="H1698" i="4"/>
  <c r="J1697" i="4"/>
  <c r="I1697" i="4"/>
  <c r="K1700" i="4" l="1"/>
  <c r="L1699" i="4"/>
  <c r="M1699" i="4"/>
  <c r="H1699" i="4"/>
  <c r="I1698" i="4"/>
  <c r="J1698" i="4"/>
  <c r="K1701" i="4" l="1"/>
  <c r="L1700" i="4"/>
  <c r="M1700" i="4"/>
  <c r="H1700" i="4"/>
  <c r="J1699" i="4"/>
  <c r="I1699" i="4"/>
  <c r="K1702" i="4" l="1"/>
  <c r="L1701" i="4"/>
  <c r="M1701" i="4"/>
  <c r="H1701" i="4"/>
  <c r="I1700" i="4"/>
  <c r="J1700" i="4"/>
  <c r="K1703" i="4" l="1"/>
  <c r="L1702" i="4"/>
  <c r="M1702" i="4"/>
  <c r="H1702" i="4"/>
  <c r="J1701" i="4"/>
  <c r="I1701" i="4"/>
  <c r="K1704" i="4" l="1"/>
  <c r="L1703" i="4"/>
  <c r="M1703" i="4"/>
  <c r="H1703" i="4"/>
  <c r="I1702" i="4"/>
  <c r="J1702" i="4"/>
  <c r="K1705" i="4" l="1"/>
  <c r="L1704" i="4"/>
  <c r="M1704" i="4"/>
  <c r="H1704" i="4"/>
  <c r="J1703" i="4"/>
  <c r="I1703" i="4"/>
  <c r="K1706" i="4" l="1"/>
  <c r="L1705" i="4"/>
  <c r="M1705" i="4"/>
  <c r="H1705" i="4"/>
  <c r="I1704" i="4"/>
  <c r="J1704" i="4"/>
  <c r="K1707" i="4" l="1"/>
  <c r="L1706" i="4"/>
  <c r="M1706" i="4"/>
  <c r="H1706" i="4"/>
  <c r="J1705" i="4"/>
  <c r="I1705" i="4"/>
  <c r="K1708" i="4" l="1"/>
  <c r="L1707" i="4"/>
  <c r="M1707" i="4"/>
  <c r="H1707" i="4"/>
  <c r="I1706" i="4"/>
  <c r="J1706" i="4"/>
  <c r="K1709" i="4" l="1"/>
  <c r="L1708" i="4"/>
  <c r="M1708" i="4"/>
  <c r="H1708" i="4"/>
  <c r="J1707" i="4"/>
  <c r="I1707" i="4"/>
  <c r="K1710" i="4" l="1"/>
  <c r="L1709" i="4"/>
  <c r="M1709" i="4"/>
  <c r="H1709" i="4"/>
  <c r="I1708" i="4"/>
  <c r="J1708" i="4"/>
  <c r="K1711" i="4" l="1"/>
  <c r="L1710" i="4"/>
  <c r="M1710" i="4"/>
  <c r="H1710" i="4"/>
  <c r="J1709" i="4"/>
  <c r="I1709" i="4"/>
  <c r="K1712" i="4" l="1"/>
  <c r="L1711" i="4"/>
  <c r="M1711" i="4"/>
  <c r="H1711" i="4"/>
  <c r="I1710" i="4"/>
  <c r="J1710" i="4"/>
  <c r="K1713" i="4" l="1"/>
  <c r="L1712" i="4"/>
  <c r="M1712" i="4"/>
  <c r="H1712" i="4"/>
  <c r="J1711" i="4"/>
  <c r="I1711" i="4"/>
  <c r="K1714" i="4" l="1"/>
  <c r="M1713" i="4"/>
  <c r="L1713" i="4"/>
  <c r="H1713" i="4"/>
  <c r="I1712" i="4"/>
  <c r="J1712" i="4"/>
  <c r="K1715" i="4" l="1"/>
  <c r="L1714" i="4"/>
  <c r="M1714" i="4"/>
  <c r="H1714" i="4"/>
  <c r="J1713" i="4"/>
  <c r="I1713" i="4"/>
  <c r="K1716" i="4" l="1"/>
  <c r="L1715" i="4"/>
  <c r="M1715" i="4"/>
  <c r="H1715" i="4"/>
  <c r="I1714" i="4"/>
  <c r="J1714" i="4"/>
  <c r="K1717" i="4" l="1"/>
  <c r="L1716" i="4"/>
  <c r="M1716" i="4"/>
  <c r="H1716" i="4"/>
  <c r="J1715" i="4"/>
  <c r="I1715" i="4"/>
  <c r="K1718" i="4" l="1"/>
  <c r="L1717" i="4"/>
  <c r="M1717" i="4"/>
  <c r="H1717" i="4"/>
  <c r="I1716" i="4"/>
  <c r="J1716" i="4"/>
  <c r="K1719" i="4" l="1"/>
  <c r="L1718" i="4"/>
  <c r="M1718" i="4"/>
  <c r="H1718" i="4"/>
  <c r="J1717" i="4"/>
  <c r="I1717" i="4"/>
  <c r="K1720" i="4" l="1"/>
  <c r="L1719" i="4"/>
  <c r="M1719" i="4"/>
  <c r="H1719" i="4"/>
  <c r="I1718" i="4"/>
  <c r="J1718" i="4"/>
  <c r="K1721" i="4" l="1"/>
  <c r="L1720" i="4"/>
  <c r="M1720" i="4"/>
  <c r="H1720" i="4"/>
  <c r="J1719" i="4"/>
  <c r="I1719" i="4"/>
  <c r="K1722" i="4" l="1"/>
  <c r="L1721" i="4"/>
  <c r="M1721" i="4"/>
  <c r="H1721" i="4"/>
  <c r="I1720" i="4"/>
  <c r="J1720" i="4"/>
  <c r="K1723" i="4" l="1"/>
  <c r="L1722" i="4"/>
  <c r="M1722" i="4"/>
  <c r="H1722" i="4"/>
  <c r="J1721" i="4"/>
  <c r="I1721" i="4"/>
  <c r="K1724" i="4" l="1"/>
  <c r="L1723" i="4"/>
  <c r="M1723" i="4"/>
  <c r="H1723" i="4"/>
  <c r="I1722" i="4"/>
  <c r="J1722" i="4"/>
  <c r="K1725" i="4" l="1"/>
  <c r="L1724" i="4"/>
  <c r="M1724" i="4"/>
  <c r="H1724" i="4"/>
  <c r="J1723" i="4"/>
  <c r="I1723" i="4"/>
  <c r="K1726" i="4" l="1"/>
  <c r="L1725" i="4"/>
  <c r="M1725" i="4"/>
  <c r="H1725" i="4"/>
  <c r="I1724" i="4"/>
  <c r="J1724" i="4"/>
  <c r="K1727" i="4" l="1"/>
  <c r="L1726" i="4"/>
  <c r="M1726" i="4"/>
  <c r="H1726" i="4"/>
  <c r="J1725" i="4"/>
  <c r="I1725" i="4"/>
  <c r="K1728" i="4" l="1"/>
  <c r="L1727" i="4"/>
  <c r="M1727" i="4"/>
  <c r="H1727" i="4"/>
  <c r="I1726" i="4"/>
  <c r="J1726" i="4"/>
  <c r="K1729" i="4" l="1"/>
  <c r="L1728" i="4"/>
  <c r="M1728" i="4"/>
  <c r="H1728" i="4"/>
  <c r="J1727" i="4"/>
  <c r="I1727" i="4"/>
  <c r="K1730" i="4" l="1"/>
  <c r="L1729" i="4"/>
  <c r="M1729" i="4"/>
  <c r="H1729" i="4"/>
  <c r="I1728" i="4"/>
  <c r="J1728" i="4"/>
  <c r="K1731" i="4" l="1"/>
  <c r="L1730" i="4"/>
  <c r="M1730" i="4"/>
  <c r="H1730" i="4"/>
  <c r="J1729" i="4"/>
  <c r="I1729" i="4"/>
  <c r="K1732" i="4" l="1"/>
  <c r="L1731" i="4"/>
  <c r="M1731" i="4"/>
  <c r="H1731" i="4"/>
  <c r="I1730" i="4"/>
  <c r="J1730" i="4"/>
  <c r="K1733" i="4" l="1"/>
  <c r="L1732" i="4"/>
  <c r="M1732" i="4"/>
  <c r="H1732" i="4"/>
  <c r="J1731" i="4"/>
  <c r="I1731" i="4"/>
  <c r="K1734" i="4" l="1"/>
  <c r="L1733" i="4"/>
  <c r="M1733" i="4"/>
  <c r="H1733" i="4"/>
  <c r="I1732" i="4"/>
  <c r="J1732" i="4"/>
  <c r="K1735" i="4" l="1"/>
  <c r="L1734" i="4"/>
  <c r="M1734" i="4"/>
  <c r="H1734" i="4"/>
  <c r="J1733" i="4"/>
  <c r="I1733" i="4"/>
  <c r="K1736" i="4" l="1"/>
  <c r="L1735" i="4"/>
  <c r="M1735" i="4"/>
  <c r="H1735" i="4"/>
  <c r="I1734" i="4"/>
  <c r="J1734" i="4"/>
  <c r="K1737" i="4" l="1"/>
  <c r="L1736" i="4"/>
  <c r="M1736" i="4"/>
  <c r="H1736" i="4"/>
  <c r="J1735" i="4"/>
  <c r="I1735" i="4"/>
  <c r="K1738" i="4" l="1"/>
  <c r="L1737" i="4"/>
  <c r="M1737" i="4"/>
  <c r="H1737" i="4"/>
  <c r="I1736" i="4"/>
  <c r="J1736" i="4"/>
  <c r="K1739" i="4" l="1"/>
  <c r="L1738" i="4"/>
  <c r="M1738" i="4"/>
  <c r="H1738" i="4"/>
  <c r="J1737" i="4"/>
  <c r="I1737" i="4"/>
  <c r="K1740" i="4" l="1"/>
  <c r="L1739" i="4"/>
  <c r="M1739" i="4"/>
  <c r="H1739" i="4"/>
  <c r="I1738" i="4"/>
  <c r="J1738" i="4"/>
  <c r="K1741" i="4" l="1"/>
  <c r="L1740" i="4"/>
  <c r="M1740" i="4"/>
  <c r="H1740" i="4"/>
  <c r="J1739" i="4"/>
  <c r="I1739" i="4"/>
  <c r="K1742" i="4" l="1"/>
  <c r="L1741" i="4"/>
  <c r="M1741" i="4"/>
  <c r="H1741" i="4"/>
  <c r="I1740" i="4"/>
  <c r="J1740" i="4"/>
  <c r="K1743" i="4" l="1"/>
  <c r="L1742" i="4"/>
  <c r="M1742" i="4"/>
  <c r="H1742" i="4"/>
  <c r="J1741" i="4"/>
  <c r="I1741" i="4"/>
  <c r="K1744" i="4" l="1"/>
  <c r="L1743" i="4"/>
  <c r="M1743" i="4"/>
  <c r="H1743" i="4"/>
  <c r="I1742" i="4"/>
  <c r="J1742" i="4"/>
  <c r="K1745" i="4" l="1"/>
  <c r="L1744" i="4"/>
  <c r="M1744" i="4"/>
  <c r="H1744" i="4"/>
  <c r="J1743" i="4"/>
  <c r="I1743" i="4"/>
  <c r="K1746" i="4" l="1"/>
  <c r="L1745" i="4"/>
  <c r="M1745" i="4"/>
  <c r="H1745" i="4"/>
  <c r="I1744" i="4"/>
  <c r="J1744" i="4"/>
  <c r="K1747" i="4" l="1"/>
  <c r="L1746" i="4"/>
  <c r="M1746" i="4"/>
  <c r="H1746" i="4"/>
  <c r="J1745" i="4"/>
  <c r="I1745" i="4"/>
  <c r="K1748" i="4" l="1"/>
  <c r="L1747" i="4"/>
  <c r="M1747" i="4"/>
  <c r="H1747" i="4"/>
  <c r="I1746" i="4"/>
  <c r="J1746" i="4"/>
  <c r="K1749" i="4" l="1"/>
  <c r="L1748" i="4"/>
  <c r="M1748" i="4"/>
  <c r="H1748" i="4"/>
  <c r="J1747" i="4"/>
  <c r="I1747" i="4"/>
  <c r="K1750" i="4" l="1"/>
  <c r="L1749" i="4"/>
  <c r="M1749" i="4"/>
  <c r="H1749" i="4"/>
  <c r="I1748" i="4"/>
  <c r="J1748" i="4"/>
  <c r="K1751" i="4" l="1"/>
  <c r="L1750" i="4"/>
  <c r="M1750" i="4"/>
  <c r="H1750" i="4"/>
  <c r="J1749" i="4"/>
  <c r="I1749" i="4"/>
  <c r="K1752" i="4" l="1"/>
  <c r="L1751" i="4"/>
  <c r="M1751" i="4"/>
  <c r="H1751" i="4"/>
  <c r="I1750" i="4"/>
  <c r="J1750" i="4"/>
  <c r="K1753" i="4" l="1"/>
  <c r="L1752" i="4"/>
  <c r="M1752" i="4"/>
  <c r="H1752" i="4"/>
  <c r="J1751" i="4"/>
  <c r="I1751" i="4"/>
  <c r="K1754" i="4" l="1"/>
  <c r="L1753" i="4"/>
  <c r="M1753" i="4"/>
  <c r="H1753" i="4"/>
  <c r="I1752" i="4"/>
  <c r="J1752" i="4"/>
  <c r="K1755" i="4" l="1"/>
  <c r="L1754" i="4"/>
  <c r="M1754" i="4"/>
  <c r="H1754" i="4"/>
  <c r="J1753" i="4"/>
  <c r="I1753" i="4"/>
  <c r="K1756" i="4" l="1"/>
  <c r="L1755" i="4"/>
  <c r="M1755" i="4"/>
  <c r="H1755" i="4"/>
  <c r="I1754" i="4"/>
  <c r="J1754" i="4"/>
  <c r="K1757" i="4" l="1"/>
  <c r="L1756" i="4"/>
  <c r="M1756" i="4"/>
  <c r="H1756" i="4"/>
  <c r="J1755" i="4"/>
  <c r="I1755" i="4"/>
  <c r="K1758" i="4" l="1"/>
  <c r="L1757" i="4"/>
  <c r="M1757" i="4"/>
  <c r="H1757" i="4"/>
  <c r="I1756" i="4"/>
  <c r="J1756" i="4"/>
  <c r="K1759" i="4" l="1"/>
  <c r="L1758" i="4"/>
  <c r="M1758" i="4"/>
  <c r="H1758" i="4"/>
  <c r="J1757" i="4"/>
  <c r="I1757" i="4"/>
  <c r="K1760" i="4" l="1"/>
  <c r="L1759" i="4"/>
  <c r="M1759" i="4"/>
  <c r="H1759" i="4"/>
  <c r="I1758" i="4"/>
  <c r="J1758" i="4"/>
  <c r="K1761" i="4" l="1"/>
  <c r="L1760" i="4"/>
  <c r="M1760" i="4"/>
  <c r="H1760" i="4"/>
  <c r="J1759" i="4"/>
  <c r="I1759" i="4"/>
  <c r="K1762" i="4" l="1"/>
  <c r="L1761" i="4"/>
  <c r="M1761" i="4"/>
  <c r="H1761" i="4"/>
  <c r="I1760" i="4"/>
  <c r="J1760" i="4"/>
  <c r="K1763" i="4" l="1"/>
  <c r="L1762" i="4"/>
  <c r="M1762" i="4"/>
  <c r="H1762" i="4"/>
  <c r="J1761" i="4"/>
  <c r="I1761" i="4"/>
  <c r="K1764" i="4" l="1"/>
  <c r="L1763" i="4"/>
  <c r="M1763" i="4"/>
  <c r="H1763" i="4"/>
  <c r="I1762" i="4"/>
  <c r="J1762" i="4"/>
  <c r="K1765" i="4" l="1"/>
  <c r="M1764" i="4"/>
  <c r="L1764" i="4"/>
  <c r="H1764" i="4"/>
  <c r="J1763" i="4"/>
  <c r="I1763" i="4"/>
  <c r="K1766" i="4" l="1"/>
  <c r="L1765" i="4"/>
  <c r="M1765" i="4"/>
  <c r="H1765" i="4"/>
  <c r="I1764" i="4"/>
  <c r="J1764" i="4"/>
  <c r="K1767" i="4" l="1"/>
  <c r="M1766" i="4"/>
  <c r="L1766" i="4"/>
  <c r="H1766" i="4"/>
  <c r="J1765" i="4"/>
  <c r="I1765" i="4"/>
  <c r="K1768" i="4" l="1"/>
  <c r="L1767" i="4"/>
  <c r="M1767" i="4"/>
  <c r="H1767" i="4"/>
  <c r="I1766" i="4"/>
  <c r="J1766" i="4"/>
  <c r="K1769" i="4" l="1"/>
  <c r="L1768" i="4"/>
  <c r="M1768" i="4"/>
  <c r="H1768" i="4"/>
  <c r="J1767" i="4"/>
  <c r="I1767" i="4"/>
  <c r="K1770" i="4" l="1"/>
  <c r="L1769" i="4"/>
  <c r="M1769" i="4"/>
  <c r="H1769" i="4"/>
  <c r="I1768" i="4"/>
  <c r="J1768" i="4"/>
  <c r="K1771" i="4" l="1"/>
  <c r="M1770" i="4"/>
  <c r="L1770" i="4"/>
  <c r="H1770" i="4"/>
  <c r="J1769" i="4"/>
  <c r="I1769" i="4"/>
  <c r="K1772" i="4" l="1"/>
  <c r="M1771" i="4"/>
  <c r="L1771" i="4"/>
  <c r="H1771" i="4"/>
  <c r="I1770" i="4"/>
  <c r="J1770" i="4"/>
  <c r="K1773" i="4" l="1"/>
  <c r="M1772" i="4"/>
  <c r="L1772" i="4"/>
  <c r="H1772" i="4"/>
  <c r="J1771" i="4"/>
  <c r="I1771" i="4"/>
  <c r="K1774" i="4" l="1"/>
  <c r="L1773" i="4"/>
  <c r="M1773" i="4"/>
  <c r="H1773" i="4"/>
  <c r="I1772" i="4"/>
  <c r="J1772" i="4"/>
  <c r="K1775" i="4" l="1"/>
  <c r="M1774" i="4"/>
  <c r="L1774" i="4"/>
  <c r="H1774" i="4"/>
  <c r="J1773" i="4"/>
  <c r="I1773" i="4"/>
  <c r="K1776" i="4" l="1"/>
  <c r="L1775" i="4"/>
  <c r="M1775" i="4"/>
  <c r="H1775" i="4"/>
  <c r="I1774" i="4"/>
  <c r="J1774" i="4"/>
  <c r="K1777" i="4" l="1"/>
  <c r="L1776" i="4"/>
  <c r="M1776" i="4"/>
  <c r="H1776" i="4"/>
  <c r="J1775" i="4"/>
  <c r="I1775" i="4"/>
  <c r="K1778" i="4" l="1"/>
  <c r="M1777" i="4"/>
  <c r="L1777" i="4"/>
  <c r="H1777" i="4"/>
  <c r="I1776" i="4"/>
  <c r="J1776" i="4"/>
  <c r="K1779" i="4" l="1"/>
  <c r="L1778" i="4"/>
  <c r="M1778" i="4"/>
  <c r="H1778" i="4"/>
  <c r="J1777" i="4"/>
  <c r="I1777" i="4"/>
  <c r="K1780" i="4" l="1"/>
  <c r="M1779" i="4"/>
  <c r="L1779" i="4"/>
  <c r="H1779" i="4"/>
  <c r="I1778" i="4"/>
  <c r="J1778" i="4"/>
  <c r="K1781" i="4" l="1"/>
  <c r="L1780" i="4"/>
  <c r="M1780" i="4"/>
  <c r="H1780" i="4"/>
  <c r="J1779" i="4"/>
  <c r="I1779" i="4"/>
  <c r="K1782" i="4" l="1"/>
  <c r="M1781" i="4"/>
  <c r="L1781" i="4"/>
  <c r="H1781" i="4"/>
  <c r="I1780" i="4"/>
  <c r="J1780" i="4"/>
  <c r="K1783" i="4" l="1"/>
  <c r="L1782" i="4"/>
  <c r="M1782" i="4"/>
  <c r="H1782" i="4"/>
  <c r="J1781" i="4"/>
  <c r="I1781" i="4"/>
  <c r="K1784" i="4" l="1"/>
  <c r="M1783" i="4"/>
  <c r="L1783" i="4"/>
  <c r="H1783" i="4"/>
  <c r="I1782" i="4"/>
  <c r="J1782" i="4"/>
  <c r="K1785" i="4" l="1"/>
  <c r="L1784" i="4"/>
  <c r="M1784" i="4"/>
  <c r="H1784" i="4"/>
  <c r="J1783" i="4"/>
  <c r="I1783" i="4"/>
  <c r="K1786" i="4" l="1"/>
  <c r="L1785" i="4"/>
  <c r="M1785" i="4"/>
  <c r="H1785" i="4"/>
  <c r="I1784" i="4"/>
  <c r="J1784" i="4"/>
  <c r="K1787" i="4" l="1"/>
  <c r="L1786" i="4"/>
  <c r="M1786" i="4"/>
  <c r="H1786" i="4"/>
  <c r="J1785" i="4"/>
  <c r="I1785" i="4"/>
  <c r="K1788" i="4" l="1"/>
  <c r="M1787" i="4"/>
  <c r="L1787" i="4"/>
  <c r="H1787" i="4"/>
  <c r="I1786" i="4"/>
  <c r="J1786" i="4"/>
  <c r="K1789" i="4" l="1"/>
  <c r="L1788" i="4"/>
  <c r="M1788" i="4"/>
  <c r="H1788" i="4"/>
  <c r="J1787" i="4"/>
  <c r="I1787" i="4"/>
  <c r="K1790" i="4" l="1"/>
  <c r="M1789" i="4"/>
  <c r="L1789" i="4"/>
  <c r="H1789" i="4"/>
  <c r="I1788" i="4"/>
  <c r="J1788" i="4"/>
  <c r="K1791" i="4" l="1"/>
  <c r="L1790" i="4"/>
  <c r="M1790" i="4"/>
  <c r="H1790" i="4"/>
  <c r="J1789" i="4"/>
  <c r="I1789" i="4"/>
  <c r="K1792" i="4" l="1"/>
  <c r="M1791" i="4"/>
  <c r="L1791" i="4"/>
  <c r="H1791" i="4"/>
  <c r="I1790" i="4"/>
  <c r="J1790" i="4"/>
  <c r="K1793" i="4" l="1"/>
  <c r="L1792" i="4"/>
  <c r="M1792" i="4"/>
  <c r="H1792" i="4"/>
  <c r="J1791" i="4"/>
  <c r="I1791" i="4"/>
  <c r="K1794" i="4" l="1"/>
  <c r="M1793" i="4"/>
  <c r="L1793" i="4"/>
  <c r="H1793" i="4"/>
  <c r="I1792" i="4"/>
  <c r="J1792" i="4"/>
  <c r="K1795" i="4" l="1"/>
  <c r="L1794" i="4"/>
  <c r="M1794" i="4"/>
  <c r="H1794" i="4"/>
  <c r="J1793" i="4"/>
  <c r="I1793" i="4"/>
  <c r="K1796" i="4" l="1"/>
  <c r="M1795" i="4"/>
  <c r="L1795" i="4"/>
  <c r="H1795" i="4"/>
  <c r="I1794" i="4"/>
  <c r="J1794" i="4"/>
  <c r="K1797" i="4" l="1"/>
  <c r="L1796" i="4"/>
  <c r="M1796" i="4"/>
  <c r="H1796" i="4"/>
  <c r="J1795" i="4"/>
  <c r="I1795" i="4"/>
  <c r="K1798" i="4" l="1"/>
  <c r="M1797" i="4"/>
  <c r="L1797" i="4"/>
  <c r="H1797" i="4"/>
  <c r="I1796" i="4"/>
  <c r="J1796" i="4"/>
  <c r="K1799" i="4" l="1"/>
  <c r="L1798" i="4"/>
  <c r="M1798" i="4"/>
  <c r="H1798" i="4"/>
  <c r="J1797" i="4"/>
  <c r="I1797" i="4"/>
  <c r="K1800" i="4" l="1"/>
  <c r="M1799" i="4"/>
  <c r="L1799" i="4"/>
  <c r="H1799" i="4"/>
  <c r="I1798" i="4"/>
  <c r="J1798" i="4"/>
  <c r="K1801" i="4" l="1"/>
  <c r="L1800" i="4"/>
  <c r="M1800" i="4"/>
  <c r="H1800" i="4"/>
  <c r="J1799" i="4"/>
  <c r="I1799" i="4"/>
  <c r="K1802" i="4" l="1"/>
  <c r="M1801" i="4"/>
  <c r="L1801" i="4"/>
  <c r="H1801" i="4"/>
  <c r="I1800" i="4"/>
  <c r="J1800" i="4"/>
  <c r="K1803" i="4" l="1"/>
  <c r="L1802" i="4"/>
  <c r="M1802" i="4"/>
  <c r="H1802" i="4"/>
  <c r="J1801" i="4"/>
  <c r="I1801" i="4"/>
  <c r="K1804" i="4" l="1"/>
  <c r="M1803" i="4"/>
  <c r="L1803" i="4"/>
  <c r="H1803" i="4"/>
  <c r="I1802" i="4"/>
  <c r="J1802" i="4"/>
  <c r="K1805" i="4" l="1"/>
  <c r="L1804" i="4"/>
  <c r="M1804" i="4"/>
  <c r="H1804" i="4"/>
  <c r="J1803" i="4"/>
  <c r="I1803" i="4"/>
  <c r="K1806" i="4" l="1"/>
  <c r="M1805" i="4"/>
  <c r="L1805" i="4"/>
  <c r="H1805" i="4"/>
  <c r="I1804" i="4"/>
  <c r="J1804" i="4"/>
  <c r="K1807" i="4" l="1"/>
  <c r="L1806" i="4"/>
  <c r="M1806" i="4"/>
  <c r="H1806" i="4"/>
  <c r="J1805" i="4"/>
  <c r="I1805" i="4"/>
  <c r="K1808" i="4" l="1"/>
  <c r="M1807" i="4"/>
  <c r="L1807" i="4"/>
  <c r="H1807" i="4"/>
  <c r="I1806" i="4"/>
  <c r="J1806" i="4"/>
  <c r="K1809" i="4" l="1"/>
  <c r="L1808" i="4"/>
  <c r="M1808" i="4"/>
  <c r="H1808" i="4"/>
  <c r="J1807" i="4"/>
  <c r="I1807" i="4"/>
  <c r="K1810" i="4" l="1"/>
  <c r="M1809" i="4"/>
  <c r="L1809" i="4"/>
  <c r="H1809" i="4"/>
  <c r="I1808" i="4"/>
  <c r="J1808" i="4"/>
  <c r="K1811" i="4" l="1"/>
  <c r="L1810" i="4"/>
  <c r="M1810" i="4"/>
  <c r="H1810" i="4"/>
  <c r="J1809" i="4"/>
  <c r="I1809" i="4"/>
  <c r="K1812" i="4" l="1"/>
  <c r="M1811" i="4"/>
  <c r="L1811" i="4"/>
  <c r="H1811" i="4"/>
  <c r="I1810" i="4"/>
  <c r="J1810" i="4"/>
  <c r="K1813" i="4" l="1"/>
  <c r="L1812" i="4"/>
  <c r="M1812" i="4"/>
  <c r="H1812" i="4"/>
  <c r="J1811" i="4"/>
  <c r="I1811" i="4"/>
  <c r="K1814" i="4" l="1"/>
  <c r="M1813" i="4"/>
  <c r="L1813" i="4"/>
  <c r="H1813" i="4"/>
  <c r="I1812" i="4"/>
  <c r="J1812" i="4"/>
  <c r="K1815" i="4" l="1"/>
  <c r="M1814" i="4"/>
  <c r="L1814" i="4"/>
  <c r="H1814" i="4"/>
  <c r="J1813" i="4"/>
  <c r="I1813" i="4"/>
  <c r="K1816" i="4" l="1"/>
  <c r="M1815" i="4"/>
  <c r="L1815" i="4"/>
  <c r="H1815" i="4"/>
  <c r="I1814" i="4"/>
  <c r="J1814" i="4"/>
  <c r="K1817" i="4" l="1"/>
  <c r="L1816" i="4"/>
  <c r="M1816" i="4"/>
  <c r="H1816" i="4"/>
  <c r="J1815" i="4"/>
  <c r="I1815" i="4"/>
  <c r="K1818" i="4" l="1"/>
  <c r="M1817" i="4"/>
  <c r="L1817" i="4"/>
  <c r="H1817" i="4"/>
  <c r="I1816" i="4"/>
  <c r="J1816" i="4"/>
  <c r="K1819" i="4" l="1"/>
  <c r="L1818" i="4"/>
  <c r="M1818" i="4"/>
  <c r="H1818" i="4"/>
  <c r="J1817" i="4"/>
  <c r="I1817" i="4"/>
  <c r="K1820" i="4" l="1"/>
  <c r="M1819" i="4"/>
  <c r="L1819" i="4"/>
  <c r="H1819" i="4"/>
  <c r="I1818" i="4"/>
  <c r="J1818" i="4"/>
  <c r="K1821" i="4" l="1"/>
  <c r="L1820" i="4"/>
  <c r="M1820" i="4"/>
  <c r="H1820" i="4"/>
  <c r="J1819" i="4"/>
  <c r="I1819" i="4"/>
  <c r="K1822" i="4" l="1"/>
  <c r="M1821" i="4"/>
  <c r="L1821" i="4"/>
  <c r="H1821" i="4"/>
  <c r="I1820" i="4"/>
  <c r="J1820" i="4"/>
  <c r="K1823" i="4" l="1"/>
  <c r="L1822" i="4"/>
  <c r="M1822" i="4"/>
  <c r="H1822" i="4"/>
  <c r="J1821" i="4"/>
  <c r="I1821" i="4"/>
  <c r="K1824" i="4" l="1"/>
  <c r="M1823" i="4"/>
  <c r="L1823" i="4"/>
  <c r="H1823" i="4"/>
  <c r="I1822" i="4"/>
  <c r="J1822" i="4"/>
  <c r="K1825" i="4" l="1"/>
  <c r="L1824" i="4"/>
  <c r="M1824" i="4"/>
  <c r="H1824" i="4"/>
  <c r="J1823" i="4"/>
  <c r="I1823" i="4"/>
  <c r="K1826" i="4" l="1"/>
  <c r="M1825" i="4"/>
  <c r="L1825" i="4"/>
  <c r="H1825" i="4"/>
  <c r="I1824" i="4"/>
  <c r="J1824" i="4"/>
  <c r="K1827" i="4" l="1"/>
  <c r="L1826" i="4"/>
  <c r="M1826" i="4"/>
  <c r="H1826" i="4"/>
  <c r="J1825" i="4"/>
  <c r="I1825" i="4"/>
  <c r="K1828" i="4" l="1"/>
  <c r="M1827" i="4"/>
  <c r="L1827" i="4"/>
  <c r="H1827" i="4"/>
  <c r="I1826" i="4"/>
  <c r="J1826" i="4"/>
  <c r="K1829" i="4" l="1"/>
  <c r="L1828" i="4"/>
  <c r="M1828" i="4"/>
  <c r="H1828" i="4"/>
  <c r="J1827" i="4"/>
  <c r="I1827" i="4"/>
  <c r="K1830" i="4" l="1"/>
  <c r="M1829" i="4"/>
  <c r="L1829" i="4"/>
  <c r="H1829" i="4"/>
  <c r="I1828" i="4"/>
  <c r="J1828" i="4"/>
  <c r="K1831" i="4" l="1"/>
  <c r="L1830" i="4"/>
  <c r="M1830" i="4"/>
  <c r="H1830" i="4"/>
  <c r="J1829" i="4"/>
  <c r="I1829" i="4"/>
  <c r="K1832" i="4" l="1"/>
  <c r="M1831" i="4"/>
  <c r="L1831" i="4"/>
  <c r="H1831" i="4"/>
  <c r="I1830" i="4"/>
  <c r="J1830" i="4"/>
  <c r="K1833" i="4" l="1"/>
  <c r="L1832" i="4"/>
  <c r="M1832" i="4"/>
  <c r="H1832" i="4"/>
  <c r="J1831" i="4"/>
  <c r="I1831" i="4"/>
  <c r="K1834" i="4" l="1"/>
  <c r="M1833" i="4"/>
  <c r="L1833" i="4"/>
  <c r="H1833" i="4"/>
  <c r="I1832" i="4"/>
  <c r="J1832" i="4"/>
  <c r="K1835" i="4" l="1"/>
  <c r="L1834" i="4"/>
  <c r="M1834" i="4"/>
  <c r="H1834" i="4"/>
  <c r="J1833" i="4"/>
  <c r="I1833" i="4"/>
  <c r="K1836" i="4" l="1"/>
  <c r="M1835" i="4"/>
  <c r="L1835" i="4"/>
  <c r="H1835" i="4"/>
  <c r="I1834" i="4"/>
  <c r="J1834" i="4"/>
  <c r="K1837" i="4" l="1"/>
  <c r="L1836" i="4"/>
  <c r="M1836" i="4"/>
  <c r="H1836" i="4"/>
  <c r="J1835" i="4"/>
  <c r="I1835" i="4"/>
  <c r="K1838" i="4" l="1"/>
  <c r="M1837" i="4"/>
  <c r="L1837" i="4"/>
  <c r="H1837" i="4"/>
  <c r="I1836" i="4"/>
  <c r="J1836" i="4"/>
  <c r="K1839" i="4" l="1"/>
  <c r="L1838" i="4"/>
  <c r="M1838" i="4"/>
  <c r="H1838" i="4"/>
  <c r="J1837" i="4"/>
  <c r="I1837" i="4"/>
  <c r="K1840" i="4" l="1"/>
  <c r="M1839" i="4"/>
  <c r="L1839" i="4"/>
  <c r="H1839" i="4"/>
  <c r="I1838" i="4"/>
  <c r="J1838" i="4"/>
  <c r="K1841" i="4" l="1"/>
  <c r="L1840" i="4"/>
  <c r="M1840" i="4"/>
  <c r="H1840" i="4"/>
  <c r="J1839" i="4"/>
  <c r="I1839" i="4"/>
  <c r="K1842" i="4" l="1"/>
  <c r="M1841" i="4"/>
  <c r="L1841" i="4"/>
  <c r="H1841" i="4"/>
  <c r="I1840" i="4"/>
  <c r="J1840" i="4"/>
  <c r="K1843" i="4" l="1"/>
  <c r="L1842" i="4"/>
  <c r="M1842" i="4"/>
  <c r="H1842" i="4"/>
  <c r="J1841" i="4"/>
  <c r="I1841" i="4"/>
  <c r="K1844" i="4" l="1"/>
  <c r="M1843" i="4"/>
  <c r="L1843" i="4"/>
  <c r="H1843" i="4"/>
  <c r="I1842" i="4"/>
  <c r="J1842" i="4"/>
  <c r="K1845" i="4" l="1"/>
  <c r="L1844" i="4"/>
  <c r="M1844" i="4"/>
  <c r="H1844" i="4"/>
  <c r="J1843" i="4"/>
  <c r="I1843" i="4"/>
  <c r="K1846" i="4" l="1"/>
  <c r="M1845" i="4"/>
  <c r="L1845" i="4"/>
  <c r="H1845" i="4"/>
  <c r="I1844" i="4"/>
  <c r="J1844" i="4"/>
  <c r="K1847" i="4" l="1"/>
  <c r="L1846" i="4"/>
  <c r="M1846" i="4"/>
  <c r="H1846" i="4"/>
  <c r="J1845" i="4"/>
  <c r="I1845" i="4"/>
  <c r="K1848" i="4" l="1"/>
  <c r="M1847" i="4"/>
  <c r="L1847" i="4"/>
  <c r="H1847" i="4"/>
  <c r="I1846" i="4"/>
  <c r="J1846" i="4"/>
  <c r="K1849" i="4" l="1"/>
  <c r="L1848" i="4"/>
  <c r="M1848" i="4"/>
  <c r="H1848" i="4"/>
  <c r="J1847" i="4"/>
  <c r="I1847" i="4"/>
  <c r="K1850" i="4" l="1"/>
  <c r="M1849" i="4"/>
  <c r="L1849" i="4"/>
  <c r="H1849" i="4"/>
  <c r="I1848" i="4"/>
  <c r="J1848" i="4"/>
  <c r="K1851" i="4" l="1"/>
  <c r="L1850" i="4"/>
  <c r="M1850" i="4"/>
  <c r="H1850" i="4"/>
  <c r="J1849" i="4"/>
  <c r="I1849" i="4"/>
  <c r="K1852" i="4" l="1"/>
  <c r="M1851" i="4"/>
  <c r="L1851" i="4"/>
  <c r="H1851" i="4"/>
  <c r="I1850" i="4"/>
  <c r="J1850" i="4"/>
  <c r="K1853" i="4" l="1"/>
  <c r="L1852" i="4"/>
  <c r="M1852" i="4"/>
  <c r="H1852" i="4"/>
  <c r="J1851" i="4"/>
  <c r="I1851" i="4"/>
  <c r="K1854" i="4" l="1"/>
  <c r="M1853" i="4"/>
  <c r="L1853" i="4"/>
  <c r="H1853" i="4"/>
  <c r="I1852" i="4"/>
  <c r="J1852" i="4"/>
  <c r="K1855" i="4" l="1"/>
  <c r="L1854" i="4"/>
  <c r="M1854" i="4"/>
  <c r="H1854" i="4"/>
  <c r="J1853" i="4"/>
  <c r="I1853" i="4"/>
  <c r="K1856" i="4" l="1"/>
  <c r="M1855" i="4"/>
  <c r="L1855" i="4"/>
  <c r="H1855" i="4"/>
  <c r="I1854" i="4"/>
  <c r="J1854" i="4"/>
  <c r="K1857" i="4" l="1"/>
  <c r="L1856" i="4"/>
  <c r="M1856" i="4"/>
  <c r="H1856" i="4"/>
  <c r="J1855" i="4"/>
  <c r="I1855" i="4"/>
  <c r="K1858" i="4" l="1"/>
  <c r="M1857" i="4"/>
  <c r="L1857" i="4"/>
  <c r="H1857" i="4"/>
  <c r="I1856" i="4"/>
  <c r="J1856" i="4"/>
  <c r="K1859" i="4" l="1"/>
  <c r="L1858" i="4"/>
  <c r="M1858" i="4"/>
  <c r="H1858" i="4"/>
  <c r="J1857" i="4"/>
  <c r="I1857" i="4"/>
  <c r="K1860" i="4" l="1"/>
  <c r="M1859" i="4"/>
  <c r="L1859" i="4"/>
  <c r="H1859" i="4"/>
  <c r="I1858" i="4"/>
  <c r="J1858" i="4"/>
  <c r="K1861" i="4" l="1"/>
  <c r="L1860" i="4"/>
  <c r="M1860" i="4"/>
  <c r="H1860" i="4"/>
  <c r="J1859" i="4"/>
  <c r="I1859" i="4"/>
  <c r="K1862" i="4" l="1"/>
  <c r="M1861" i="4"/>
  <c r="L1861" i="4"/>
  <c r="H1861" i="4"/>
  <c r="I1860" i="4"/>
  <c r="J1860" i="4"/>
  <c r="K1863" i="4" l="1"/>
  <c r="L1862" i="4"/>
  <c r="M1862" i="4"/>
  <c r="H1862" i="4"/>
  <c r="J1861" i="4"/>
  <c r="I1861" i="4"/>
  <c r="K1864" i="4" l="1"/>
  <c r="M1863" i="4"/>
  <c r="L1863" i="4"/>
  <c r="H1863" i="4"/>
  <c r="I1862" i="4"/>
  <c r="J1862" i="4"/>
  <c r="K1865" i="4" l="1"/>
  <c r="L1864" i="4"/>
  <c r="M1864" i="4"/>
  <c r="H1864" i="4"/>
  <c r="J1863" i="4"/>
  <c r="I1863" i="4"/>
  <c r="K1866" i="4" l="1"/>
  <c r="M1865" i="4"/>
  <c r="L1865" i="4"/>
  <c r="H1865" i="4"/>
  <c r="I1864" i="4"/>
  <c r="J1864" i="4"/>
  <c r="K1867" i="4" l="1"/>
  <c r="M1866" i="4"/>
  <c r="L1866" i="4"/>
  <c r="H1866" i="4"/>
  <c r="J1865" i="4"/>
  <c r="I1865" i="4"/>
  <c r="K1868" i="4" l="1"/>
  <c r="M1867" i="4"/>
  <c r="L1867" i="4"/>
  <c r="H1867" i="4"/>
  <c r="I1866" i="4"/>
  <c r="J1866" i="4"/>
  <c r="K1869" i="4" l="1"/>
  <c r="L1868" i="4"/>
  <c r="M1868" i="4"/>
  <c r="H1868" i="4"/>
  <c r="J1867" i="4"/>
  <c r="I1867" i="4"/>
  <c r="K1870" i="4" l="1"/>
  <c r="M1869" i="4"/>
  <c r="L1869" i="4"/>
  <c r="H1869" i="4"/>
  <c r="I1868" i="4"/>
  <c r="J1868" i="4"/>
  <c r="K1871" i="4" l="1"/>
  <c r="L1870" i="4"/>
  <c r="M1870" i="4"/>
  <c r="H1870" i="4"/>
  <c r="J1869" i="4"/>
  <c r="I1869" i="4"/>
  <c r="K1872" i="4" l="1"/>
  <c r="M1871" i="4"/>
  <c r="L1871" i="4"/>
  <c r="H1871" i="4"/>
  <c r="I1870" i="4"/>
  <c r="J1870" i="4"/>
  <c r="K1873" i="4" l="1"/>
  <c r="L1872" i="4"/>
  <c r="M1872" i="4"/>
  <c r="H1872" i="4"/>
  <c r="J1871" i="4"/>
  <c r="I1871" i="4"/>
  <c r="K1874" i="4" l="1"/>
  <c r="M1873" i="4"/>
  <c r="L1873" i="4"/>
  <c r="H1873" i="4"/>
  <c r="I1872" i="4"/>
  <c r="J1872" i="4"/>
  <c r="K1875" i="4" l="1"/>
  <c r="L1874" i="4"/>
  <c r="M1874" i="4"/>
  <c r="H1874" i="4"/>
  <c r="J1873" i="4"/>
  <c r="I1873" i="4"/>
  <c r="K1876" i="4" l="1"/>
  <c r="M1875" i="4"/>
  <c r="L1875" i="4"/>
  <c r="H1875" i="4"/>
  <c r="I1874" i="4"/>
  <c r="J1874" i="4"/>
  <c r="K1877" i="4" l="1"/>
  <c r="L1876" i="4"/>
  <c r="M1876" i="4"/>
  <c r="H1876" i="4"/>
  <c r="J1875" i="4"/>
  <c r="I1875" i="4"/>
  <c r="K1878" i="4" l="1"/>
  <c r="M1877" i="4"/>
  <c r="L1877" i="4"/>
  <c r="H1877" i="4"/>
  <c r="I1876" i="4"/>
  <c r="J1876" i="4"/>
  <c r="K1879" i="4" l="1"/>
  <c r="L1878" i="4"/>
  <c r="M1878" i="4"/>
  <c r="H1878" i="4"/>
  <c r="J1877" i="4"/>
  <c r="I1877" i="4"/>
  <c r="K1880" i="4" l="1"/>
  <c r="M1879" i="4"/>
  <c r="L1879" i="4"/>
  <c r="H1879" i="4"/>
  <c r="I1878" i="4"/>
  <c r="J1878" i="4"/>
  <c r="K1881" i="4" l="1"/>
  <c r="L1880" i="4"/>
  <c r="M1880" i="4"/>
  <c r="H1880" i="4"/>
  <c r="J1879" i="4"/>
  <c r="I1879" i="4"/>
  <c r="K1882" i="4" l="1"/>
  <c r="M1881" i="4"/>
  <c r="L1881" i="4"/>
  <c r="H1881" i="4"/>
  <c r="I1880" i="4"/>
  <c r="J1880" i="4"/>
  <c r="K1883" i="4" l="1"/>
  <c r="L1882" i="4"/>
  <c r="M1882" i="4"/>
  <c r="H1882" i="4"/>
  <c r="J1881" i="4"/>
  <c r="I1881" i="4"/>
  <c r="K1884" i="4" l="1"/>
  <c r="M1883" i="4"/>
  <c r="L1883" i="4"/>
  <c r="H1883" i="4"/>
  <c r="I1882" i="4"/>
  <c r="J1882" i="4"/>
  <c r="K1885" i="4" l="1"/>
  <c r="L1884" i="4"/>
  <c r="M1884" i="4"/>
  <c r="H1884" i="4"/>
  <c r="J1883" i="4"/>
  <c r="I1883" i="4"/>
  <c r="K1886" i="4" l="1"/>
  <c r="M1885" i="4"/>
  <c r="L1885" i="4"/>
  <c r="H1885" i="4"/>
  <c r="I1884" i="4"/>
  <c r="J1884" i="4"/>
  <c r="K1887" i="4" l="1"/>
  <c r="L1886" i="4"/>
  <c r="M1886" i="4"/>
  <c r="H1886" i="4"/>
  <c r="J1885" i="4"/>
  <c r="I1885" i="4"/>
  <c r="K1888" i="4" l="1"/>
  <c r="M1887" i="4"/>
  <c r="L1887" i="4"/>
  <c r="H1887" i="4"/>
  <c r="I1886" i="4"/>
  <c r="J1886" i="4"/>
  <c r="K1889" i="4" l="1"/>
  <c r="L1888" i="4"/>
  <c r="M1888" i="4"/>
  <c r="H1888" i="4"/>
  <c r="J1887" i="4"/>
  <c r="I1887" i="4"/>
  <c r="K1890" i="4" l="1"/>
  <c r="M1889" i="4"/>
  <c r="L1889" i="4"/>
  <c r="H1889" i="4"/>
  <c r="I1888" i="4"/>
  <c r="J1888" i="4"/>
  <c r="K1891" i="4" l="1"/>
  <c r="L1890" i="4"/>
  <c r="M1890" i="4"/>
  <c r="H1890" i="4"/>
  <c r="J1889" i="4"/>
  <c r="I1889" i="4"/>
  <c r="K1892" i="4" l="1"/>
  <c r="M1891" i="4"/>
  <c r="L1891" i="4"/>
  <c r="H1891" i="4"/>
  <c r="I1890" i="4"/>
  <c r="J1890" i="4"/>
  <c r="K1893" i="4" l="1"/>
  <c r="L1892" i="4"/>
  <c r="M1892" i="4"/>
  <c r="H1892" i="4"/>
  <c r="J1891" i="4"/>
  <c r="I1891" i="4"/>
  <c r="K1894" i="4" l="1"/>
  <c r="M1893" i="4"/>
  <c r="L1893" i="4"/>
  <c r="H1893" i="4"/>
  <c r="I1892" i="4"/>
  <c r="J1892" i="4"/>
  <c r="K1895" i="4" l="1"/>
  <c r="L1894" i="4"/>
  <c r="M1894" i="4"/>
  <c r="H1894" i="4"/>
  <c r="J1893" i="4"/>
  <c r="I1893" i="4"/>
  <c r="K1896" i="4" l="1"/>
  <c r="M1895" i="4"/>
  <c r="L1895" i="4"/>
  <c r="H1895" i="4"/>
  <c r="I1894" i="4"/>
  <c r="J1894" i="4"/>
  <c r="K1897" i="4" l="1"/>
  <c r="L1896" i="4"/>
  <c r="M1896" i="4"/>
  <c r="H1896" i="4"/>
  <c r="J1895" i="4"/>
  <c r="I1895" i="4"/>
  <c r="K1898" i="4" l="1"/>
  <c r="M1897" i="4"/>
  <c r="L1897" i="4"/>
  <c r="H1897" i="4"/>
  <c r="I1896" i="4"/>
  <c r="J1896" i="4"/>
  <c r="K1899" i="4" l="1"/>
  <c r="L1898" i="4"/>
  <c r="M1898" i="4"/>
  <c r="H1898" i="4"/>
  <c r="J1897" i="4"/>
  <c r="I1897" i="4"/>
  <c r="K1900" i="4" l="1"/>
  <c r="M1899" i="4"/>
  <c r="L1899" i="4"/>
  <c r="H1899" i="4"/>
  <c r="I1898" i="4"/>
  <c r="J1898" i="4"/>
  <c r="K1901" i="4" l="1"/>
  <c r="L1900" i="4"/>
  <c r="M1900" i="4"/>
  <c r="H1900" i="4"/>
  <c r="J1899" i="4"/>
  <c r="I1899" i="4"/>
  <c r="K1902" i="4" l="1"/>
  <c r="M1901" i="4"/>
  <c r="L1901" i="4"/>
  <c r="H1901" i="4"/>
  <c r="I1900" i="4"/>
  <c r="J1900" i="4"/>
  <c r="K1903" i="4" l="1"/>
  <c r="L1902" i="4"/>
  <c r="M1902" i="4"/>
  <c r="H1902" i="4"/>
  <c r="J1901" i="4"/>
  <c r="I1901" i="4"/>
  <c r="K1904" i="4" l="1"/>
  <c r="M1903" i="4"/>
  <c r="L1903" i="4"/>
  <c r="H1903" i="4"/>
  <c r="I1902" i="4"/>
  <c r="J1902" i="4"/>
  <c r="K1905" i="4" l="1"/>
  <c r="L1904" i="4"/>
  <c r="M1904" i="4"/>
  <c r="H1904" i="4"/>
  <c r="J1903" i="4"/>
  <c r="I1903" i="4"/>
  <c r="K1906" i="4" l="1"/>
  <c r="M1905" i="4"/>
  <c r="L1905" i="4"/>
  <c r="H1905" i="4"/>
  <c r="I1904" i="4"/>
  <c r="J1904" i="4"/>
  <c r="K1907" i="4" l="1"/>
  <c r="L1906" i="4"/>
  <c r="M1906" i="4"/>
  <c r="H1906" i="4"/>
  <c r="J1905" i="4"/>
  <c r="I1905" i="4"/>
  <c r="K1908" i="4" l="1"/>
  <c r="M1907" i="4"/>
  <c r="L1907" i="4"/>
  <c r="H1907" i="4"/>
  <c r="I1906" i="4"/>
  <c r="J1906" i="4"/>
  <c r="K1909" i="4" l="1"/>
  <c r="L1908" i="4"/>
  <c r="M1908" i="4"/>
  <c r="H1908" i="4"/>
  <c r="J1907" i="4"/>
  <c r="I1907" i="4"/>
  <c r="K1910" i="4" l="1"/>
  <c r="M1909" i="4"/>
  <c r="L1909" i="4"/>
  <c r="H1909" i="4"/>
  <c r="I1908" i="4"/>
  <c r="J1908" i="4"/>
  <c r="K1911" i="4" l="1"/>
  <c r="L1910" i="4"/>
  <c r="M1910" i="4"/>
  <c r="H1910" i="4"/>
  <c r="J1909" i="4"/>
  <c r="I1909" i="4"/>
  <c r="K1912" i="4" l="1"/>
  <c r="M1911" i="4"/>
  <c r="L1911" i="4"/>
  <c r="H1911" i="4"/>
  <c r="I1910" i="4"/>
  <c r="J1910" i="4"/>
  <c r="K1913" i="4" l="1"/>
  <c r="L1912" i="4"/>
  <c r="M1912" i="4"/>
  <c r="H1912" i="4"/>
  <c r="J1911" i="4"/>
  <c r="I1911" i="4"/>
  <c r="K1914" i="4" l="1"/>
  <c r="M1913" i="4"/>
  <c r="L1913" i="4"/>
  <c r="H1913" i="4"/>
  <c r="I1912" i="4"/>
  <c r="J1912" i="4"/>
  <c r="K1915" i="4" l="1"/>
  <c r="L1914" i="4"/>
  <c r="M1914" i="4"/>
  <c r="H1914" i="4"/>
  <c r="J1913" i="4"/>
  <c r="I1913" i="4"/>
  <c r="K1916" i="4" l="1"/>
  <c r="M1915" i="4"/>
  <c r="L1915" i="4"/>
  <c r="H1915" i="4"/>
  <c r="I1914" i="4"/>
  <c r="J1914" i="4"/>
  <c r="K1917" i="4" l="1"/>
  <c r="L1916" i="4"/>
  <c r="M1916" i="4"/>
  <c r="H1916" i="4"/>
  <c r="J1915" i="4"/>
  <c r="I1915" i="4"/>
  <c r="K1918" i="4" l="1"/>
  <c r="M1917" i="4"/>
  <c r="L1917" i="4"/>
  <c r="H1917" i="4"/>
  <c r="I1916" i="4"/>
  <c r="J1916" i="4"/>
  <c r="K1919" i="4" l="1"/>
  <c r="L1918" i="4"/>
  <c r="M1918" i="4"/>
  <c r="H1918" i="4"/>
  <c r="J1917" i="4"/>
  <c r="I1917" i="4"/>
  <c r="K1920" i="4" l="1"/>
  <c r="M1919" i="4"/>
  <c r="L1919" i="4"/>
  <c r="H1919" i="4"/>
  <c r="I1918" i="4"/>
  <c r="J1918" i="4"/>
  <c r="K1921" i="4" l="1"/>
  <c r="L1920" i="4"/>
  <c r="M1920" i="4"/>
  <c r="H1920" i="4"/>
  <c r="J1919" i="4"/>
  <c r="I1919" i="4"/>
  <c r="K1922" i="4" l="1"/>
  <c r="M1921" i="4"/>
  <c r="L1921" i="4"/>
  <c r="H1921" i="4"/>
  <c r="I1920" i="4"/>
  <c r="J1920" i="4"/>
  <c r="K1923" i="4" l="1"/>
  <c r="L1922" i="4"/>
  <c r="M1922" i="4"/>
  <c r="H1922" i="4"/>
  <c r="J1921" i="4"/>
  <c r="I1921" i="4"/>
  <c r="K1924" i="4" l="1"/>
  <c r="M1923" i="4"/>
  <c r="L1923" i="4"/>
  <c r="H1923" i="4"/>
  <c r="I1922" i="4"/>
  <c r="J1922" i="4"/>
  <c r="K1925" i="4" l="1"/>
  <c r="L1924" i="4"/>
  <c r="M1924" i="4"/>
  <c r="H1924" i="4"/>
  <c r="J1923" i="4"/>
  <c r="I1923" i="4"/>
  <c r="K1926" i="4" l="1"/>
  <c r="M1925" i="4"/>
  <c r="L1925" i="4"/>
  <c r="H1925" i="4"/>
  <c r="I1924" i="4"/>
  <c r="J1924" i="4"/>
  <c r="K1927" i="4" l="1"/>
  <c r="L1926" i="4"/>
  <c r="M1926" i="4"/>
  <c r="H1926" i="4"/>
  <c r="J1925" i="4"/>
  <c r="I1925" i="4"/>
  <c r="K1928" i="4" l="1"/>
  <c r="M1927" i="4"/>
  <c r="L1927" i="4"/>
  <c r="H1927" i="4"/>
  <c r="I1926" i="4"/>
  <c r="J1926" i="4"/>
  <c r="K1929" i="4" l="1"/>
  <c r="L1928" i="4"/>
  <c r="M1928" i="4"/>
  <c r="H1928" i="4"/>
  <c r="J1927" i="4"/>
  <c r="I1927" i="4"/>
  <c r="K1930" i="4" l="1"/>
  <c r="M1929" i="4"/>
  <c r="L1929" i="4"/>
  <c r="H1929" i="4"/>
  <c r="I1928" i="4"/>
  <c r="J1928" i="4"/>
  <c r="K1931" i="4" l="1"/>
  <c r="L1930" i="4"/>
  <c r="M1930" i="4"/>
  <c r="H1930" i="4"/>
  <c r="J1929" i="4"/>
  <c r="I1929" i="4"/>
  <c r="K1932" i="4" l="1"/>
  <c r="M1931" i="4"/>
  <c r="L1931" i="4"/>
  <c r="H1931" i="4"/>
  <c r="I1930" i="4"/>
  <c r="J1930" i="4"/>
  <c r="K1933" i="4" l="1"/>
  <c r="L1932" i="4"/>
  <c r="M1932" i="4"/>
  <c r="H1932" i="4"/>
  <c r="J1931" i="4"/>
  <c r="I1931" i="4"/>
  <c r="K1934" i="4" l="1"/>
  <c r="M1933" i="4"/>
  <c r="L1933" i="4"/>
  <c r="H1933" i="4"/>
  <c r="I1932" i="4"/>
  <c r="J1932" i="4"/>
  <c r="K1935" i="4" l="1"/>
  <c r="L1934" i="4"/>
  <c r="M1934" i="4"/>
  <c r="H1934" i="4"/>
  <c r="J1933" i="4"/>
  <c r="I1933" i="4"/>
  <c r="K1936" i="4" l="1"/>
  <c r="M1935" i="4"/>
  <c r="L1935" i="4"/>
  <c r="H1935" i="4"/>
  <c r="I1934" i="4"/>
  <c r="J1934" i="4"/>
  <c r="K1937" i="4" l="1"/>
  <c r="L1936" i="4"/>
  <c r="M1936" i="4"/>
  <c r="H1936" i="4"/>
  <c r="J1935" i="4"/>
  <c r="I1935" i="4"/>
  <c r="K1938" i="4" l="1"/>
  <c r="M1937" i="4"/>
  <c r="L1937" i="4"/>
  <c r="H1937" i="4"/>
  <c r="I1936" i="4"/>
  <c r="J1936" i="4"/>
  <c r="K1939" i="4" l="1"/>
  <c r="L1938" i="4"/>
  <c r="M1938" i="4"/>
  <c r="H1938" i="4"/>
  <c r="J1937" i="4"/>
  <c r="I1937" i="4"/>
  <c r="K1940" i="4" l="1"/>
  <c r="M1939" i="4"/>
  <c r="L1939" i="4"/>
  <c r="H1939" i="4"/>
  <c r="I1938" i="4"/>
  <c r="J1938" i="4"/>
  <c r="K1941" i="4" l="1"/>
  <c r="L1940" i="4"/>
  <c r="M1940" i="4"/>
  <c r="H1940" i="4"/>
  <c r="J1939" i="4"/>
  <c r="I1939" i="4"/>
  <c r="K1942" i="4" l="1"/>
  <c r="M1941" i="4"/>
  <c r="L1941" i="4"/>
  <c r="H1941" i="4"/>
  <c r="I1940" i="4"/>
  <c r="J1940" i="4"/>
  <c r="K1943" i="4" l="1"/>
  <c r="L1942" i="4"/>
  <c r="M1942" i="4"/>
  <c r="H1942" i="4"/>
  <c r="J1941" i="4"/>
  <c r="I1941" i="4"/>
  <c r="K1944" i="4" l="1"/>
  <c r="M1943" i="4"/>
  <c r="L1943" i="4"/>
  <c r="H1943" i="4"/>
  <c r="I1942" i="4"/>
  <c r="J1942" i="4"/>
  <c r="K1945" i="4" l="1"/>
  <c r="L1944" i="4"/>
  <c r="M1944" i="4"/>
  <c r="H1944" i="4"/>
  <c r="J1943" i="4"/>
  <c r="I1943" i="4"/>
  <c r="K1946" i="4" l="1"/>
  <c r="M1945" i="4"/>
  <c r="L1945" i="4"/>
  <c r="H1945" i="4"/>
  <c r="I1944" i="4"/>
  <c r="J1944" i="4"/>
  <c r="K1947" i="4" l="1"/>
  <c r="L1946" i="4"/>
  <c r="M1946" i="4"/>
  <c r="H1946" i="4"/>
  <c r="J1945" i="4"/>
  <c r="I1945" i="4"/>
  <c r="K1948" i="4" l="1"/>
  <c r="M1947" i="4"/>
  <c r="L1947" i="4"/>
  <c r="H1947" i="4"/>
  <c r="I1946" i="4"/>
  <c r="J1946" i="4"/>
  <c r="K1949" i="4" l="1"/>
  <c r="L1948" i="4"/>
  <c r="M1948" i="4"/>
  <c r="H1948" i="4"/>
  <c r="J1947" i="4"/>
  <c r="I1947" i="4"/>
  <c r="K1950" i="4" l="1"/>
  <c r="M1949" i="4"/>
  <c r="L1949" i="4"/>
  <c r="H1949" i="4"/>
  <c r="I1948" i="4"/>
  <c r="J1948" i="4"/>
  <c r="K1951" i="4" l="1"/>
  <c r="L1950" i="4"/>
  <c r="M1950" i="4"/>
  <c r="H1950" i="4"/>
  <c r="J1949" i="4"/>
  <c r="I1949" i="4"/>
  <c r="K1952" i="4" l="1"/>
  <c r="M1951" i="4"/>
  <c r="L1951" i="4"/>
  <c r="H1951" i="4"/>
  <c r="I1950" i="4"/>
  <c r="J1950" i="4"/>
  <c r="K1953" i="4" l="1"/>
  <c r="L1952" i="4"/>
  <c r="M1952" i="4"/>
  <c r="H1952" i="4"/>
  <c r="J1951" i="4"/>
  <c r="I1951" i="4"/>
  <c r="K1954" i="4" l="1"/>
  <c r="M1953" i="4"/>
  <c r="L1953" i="4"/>
  <c r="H1953" i="4"/>
  <c r="I1952" i="4"/>
  <c r="J1952" i="4"/>
  <c r="K1955" i="4" l="1"/>
  <c r="L1954" i="4"/>
  <c r="M1954" i="4"/>
  <c r="H1954" i="4"/>
  <c r="J1953" i="4"/>
  <c r="I1953" i="4"/>
  <c r="K1956" i="4" l="1"/>
  <c r="M1955" i="4"/>
  <c r="L1955" i="4"/>
  <c r="H1955" i="4"/>
  <c r="I1954" i="4"/>
  <c r="J1954" i="4"/>
  <c r="K1957" i="4" l="1"/>
  <c r="L1956" i="4"/>
  <c r="M1956" i="4"/>
  <c r="H1956" i="4"/>
  <c r="J1955" i="4"/>
  <c r="I1955" i="4"/>
  <c r="K1958" i="4" l="1"/>
  <c r="M1957" i="4"/>
  <c r="L1957" i="4"/>
  <c r="H1957" i="4"/>
  <c r="I1956" i="4"/>
  <c r="J1956" i="4"/>
  <c r="K1959" i="4" l="1"/>
  <c r="L1958" i="4"/>
  <c r="M1958" i="4"/>
  <c r="H1958" i="4"/>
  <c r="J1957" i="4"/>
  <c r="I1957" i="4"/>
  <c r="K1960" i="4" l="1"/>
  <c r="M1959" i="4"/>
  <c r="L1959" i="4"/>
  <c r="H1959" i="4"/>
  <c r="I1958" i="4"/>
  <c r="J1958" i="4"/>
  <c r="K1961" i="4" l="1"/>
  <c r="L1960" i="4"/>
  <c r="M1960" i="4"/>
  <c r="H1960" i="4"/>
  <c r="J1959" i="4"/>
  <c r="I1959" i="4"/>
  <c r="K1962" i="4" l="1"/>
  <c r="M1961" i="4"/>
  <c r="L1961" i="4"/>
  <c r="H1961" i="4"/>
  <c r="I1960" i="4"/>
  <c r="J1960" i="4"/>
  <c r="K1963" i="4" l="1"/>
  <c r="L1962" i="4"/>
  <c r="M1962" i="4"/>
  <c r="H1962" i="4"/>
  <c r="J1961" i="4"/>
  <c r="I1961" i="4"/>
  <c r="K1964" i="4" l="1"/>
  <c r="M1963" i="4"/>
  <c r="L1963" i="4"/>
  <c r="H1963" i="4"/>
  <c r="I1962" i="4"/>
  <c r="J1962" i="4"/>
  <c r="K1965" i="4" l="1"/>
  <c r="L1964" i="4"/>
  <c r="M1964" i="4"/>
  <c r="H1964" i="4"/>
  <c r="J1963" i="4"/>
  <c r="I1963" i="4"/>
  <c r="K1966" i="4" l="1"/>
  <c r="M1965" i="4"/>
  <c r="L1965" i="4"/>
  <c r="H1965" i="4"/>
  <c r="I1964" i="4"/>
  <c r="J1964" i="4"/>
  <c r="K1967" i="4" l="1"/>
  <c r="L1966" i="4"/>
  <c r="M1966" i="4"/>
  <c r="H1966" i="4"/>
  <c r="J1965" i="4"/>
  <c r="I1965" i="4"/>
  <c r="K1968" i="4" l="1"/>
  <c r="M1967" i="4"/>
  <c r="L1967" i="4"/>
  <c r="H1967" i="4"/>
  <c r="I1966" i="4"/>
  <c r="J1966" i="4"/>
  <c r="K1969" i="4" l="1"/>
  <c r="L1968" i="4"/>
  <c r="M1968" i="4"/>
  <c r="H1968" i="4"/>
  <c r="J1967" i="4"/>
  <c r="I1967" i="4"/>
  <c r="K1970" i="4" l="1"/>
  <c r="M1969" i="4"/>
  <c r="L1969" i="4"/>
  <c r="H1969" i="4"/>
  <c r="I1968" i="4"/>
  <c r="J1968" i="4"/>
  <c r="K1971" i="4" l="1"/>
  <c r="L1970" i="4"/>
  <c r="M1970" i="4"/>
  <c r="H1970" i="4"/>
  <c r="J1969" i="4"/>
  <c r="I1969" i="4"/>
  <c r="K1972" i="4" l="1"/>
  <c r="M1971" i="4"/>
  <c r="L1971" i="4"/>
  <c r="H1971" i="4"/>
  <c r="I1970" i="4"/>
  <c r="J1970" i="4"/>
  <c r="K1973" i="4" l="1"/>
  <c r="L1972" i="4"/>
  <c r="M1972" i="4"/>
  <c r="H1972" i="4"/>
  <c r="J1971" i="4"/>
  <c r="I1971" i="4"/>
  <c r="K1974" i="4" l="1"/>
  <c r="M1973" i="4"/>
  <c r="L1973" i="4"/>
  <c r="H1973" i="4"/>
  <c r="I1972" i="4"/>
  <c r="J1972" i="4"/>
  <c r="K1975" i="4" l="1"/>
  <c r="L1974" i="4"/>
  <c r="M1974" i="4"/>
  <c r="H1974" i="4"/>
  <c r="J1973" i="4"/>
  <c r="I1973" i="4"/>
  <c r="K1976" i="4" l="1"/>
  <c r="M1975" i="4"/>
  <c r="L1975" i="4"/>
  <c r="H1975" i="4"/>
  <c r="I1974" i="4"/>
  <c r="J1974" i="4"/>
  <c r="K1977" i="4" l="1"/>
  <c r="L1976" i="4"/>
  <c r="M1976" i="4"/>
  <c r="H1976" i="4"/>
  <c r="J1975" i="4"/>
  <c r="I1975" i="4"/>
  <c r="K1978" i="4" l="1"/>
  <c r="M1977" i="4"/>
  <c r="L1977" i="4"/>
  <c r="H1977" i="4"/>
  <c r="I1976" i="4"/>
  <c r="J1976" i="4"/>
  <c r="K1979" i="4" l="1"/>
  <c r="L1978" i="4"/>
  <c r="M1978" i="4"/>
  <c r="H1978" i="4"/>
  <c r="J1977" i="4"/>
  <c r="I1977" i="4"/>
  <c r="K1980" i="4" l="1"/>
  <c r="M1979" i="4"/>
  <c r="L1979" i="4"/>
  <c r="H1979" i="4"/>
  <c r="I1978" i="4"/>
  <c r="J1978" i="4"/>
  <c r="K1981" i="4" l="1"/>
  <c r="L1980" i="4"/>
  <c r="M1980" i="4"/>
  <c r="H1980" i="4"/>
  <c r="J1979" i="4"/>
  <c r="I1979" i="4"/>
  <c r="K1982" i="4" l="1"/>
  <c r="M1981" i="4"/>
  <c r="L1981" i="4"/>
  <c r="H1981" i="4"/>
  <c r="I1980" i="4"/>
  <c r="J1980" i="4"/>
  <c r="K1983" i="4" l="1"/>
  <c r="L1982" i="4"/>
  <c r="M1982" i="4"/>
  <c r="H1982" i="4"/>
  <c r="J1981" i="4"/>
  <c r="I1981" i="4"/>
  <c r="K1984" i="4" l="1"/>
  <c r="M1983" i="4"/>
  <c r="L1983" i="4"/>
  <c r="H1983" i="4"/>
  <c r="I1982" i="4"/>
  <c r="J1982" i="4"/>
  <c r="K1985" i="4" l="1"/>
  <c r="L1984" i="4"/>
  <c r="M1984" i="4"/>
  <c r="H1984" i="4"/>
  <c r="J1983" i="4"/>
  <c r="I1983" i="4"/>
  <c r="K1986" i="4" l="1"/>
  <c r="M1985" i="4"/>
  <c r="L1985" i="4"/>
  <c r="H1985" i="4"/>
  <c r="I1984" i="4"/>
  <c r="J1984" i="4"/>
  <c r="K1987" i="4" l="1"/>
  <c r="L1986" i="4"/>
  <c r="M1986" i="4"/>
  <c r="H1986" i="4"/>
  <c r="J1985" i="4"/>
  <c r="I1985" i="4"/>
  <c r="K1988" i="4" l="1"/>
  <c r="M1987" i="4"/>
  <c r="L1987" i="4"/>
  <c r="H1987" i="4"/>
  <c r="I1986" i="4"/>
  <c r="J1986" i="4"/>
  <c r="K1989" i="4" l="1"/>
  <c r="L1988" i="4"/>
  <c r="M1988" i="4"/>
  <c r="H1988" i="4"/>
  <c r="J1987" i="4"/>
  <c r="I1987" i="4"/>
  <c r="K1990" i="4" l="1"/>
  <c r="M1989" i="4"/>
  <c r="L1989" i="4"/>
  <c r="H1989" i="4"/>
  <c r="I1988" i="4"/>
  <c r="J1988" i="4"/>
  <c r="K1991" i="4" l="1"/>
  <c r="L1990" i="4"/>
  <c r="M1990" i="4"/>
  <c r="H1990" i="4"/>
  <c r="J1989" i="4"/>
  <c r="I1989" i="4"/>
  <c r="K1992" i="4" l="1"/>
  <c r="M1991" i="4"/>
  <c r="L1991" i="4"/>
  <c r="H1991" i="4"/>
  <c r="I1990" i="4"/>
  <c r="J1990" i="4"/>
  <c r="K1993" i="4" l="1"/>
  <c r="L1992" i="4"/>
  <c r="M1992" i="4"/>
  <c r="H1992" i="4"/>
  <c r="J1991" i="4"/>
  <c r="I1991" i="4"/>
  <c r="K1994" i="4" l="1"/>
  <c r="M1993" i="4"/>
  <c r="L1993" i="4"/>
  <c r="H1993" i="4"/>
  <c r="I1992" i="4"/>
  <c r="J1992" i="4"/>
  <c r="K1995" i="4" l="1"/>
  <c r="L1994" i="4"/>
  <c r="M1994" i="4"/>
  <c r="H1994" i="4"/>
  <c r="J1993" i="4"/>
  <c r="I1993" i="4"/>
  <c r="K1996" i="4" l="1"/>
  <c r="M1995" i="4"/>
  <c r="L1995" i="4"/>
  <c r="H1995" i="4"/>
  <c r="I1994" i="4"/>
  <c r="J1994" i="4"/>
  <c r="K1997" i="4" l="1"/>
  <c r="L1996" i="4"/>
  <c r="M1996" i="4"/>
  <c r="H1996" i="4"/>
  <c r="J1995" i="4"/>
  <c r="I1995" i="4"/>
  <c r="K1998" i="4" l="1"/>
  <c r="M1997" i="4"/>
  <c r="L1997" i="4"/>
  <c r="H1997" i="4"/>
  <c r="I1996" i="4"/>
  <c r="J1996" i="4"/>
  <c r="K1999" i="4" l="1"/>
  <c r="L1998" i="4"/>
  <c r="M1998" i="4"/>
  <c r="H1998" i="4"/>
  <c r="J1997" i="4"/>
  <c r="I1997" i="4"/>
  <c r="K2000" i="4" l="1"/>
  <c r="M1999" i="4"/>
  <c r="L1999" i="4"/>
  <c r="H1999" i="4"/>
  <c r="I1998" i="4"/>
  <c r="J1998" i="4"/>
  <c r="K2001" i="4" l="1"/>
  <c r="L2000" i="4"/>
  <c r="M2000" i="4"/>
  <c r="H2000" i="4"/>
  <c r="J1999" i="4"/>
  <c r="I1999" i="4"/>
  <c r="K2002" i="4" l="1"/>
  <c r="M2001" i="4"/>
  <c r="L2001" i="4"/>
  <c r="H2001" i="4"/>
  <c r="J2000" i="4"/>
  <c r="I2000" i="4"/>
  <c r="K2003" i="4" l="1"/>
  <c r="L2002" i="4"/>
  <c r="M2002" i="4"/>
  <c r="H2002" i="4"/>
  <c r="J2001" i="4"/>
  <c r="I2001" i="4"/>
  <c r="K2004" i="4" l="1"/>
  <c r="M2003" i="4"/>
  <c r="L2003" i="4"/>
  <c r="H2003" i="4"/>
  <c r="J2002" i="4"/>
  <c r="I2002" i="4"/>
  <c r="K2005" i="4" l="1"/>
  <c r="L2004" i="4"/>
  <c r="M2004" i="4"/>
  <c r="H2004" i="4"/>
  <c r="J2003" i="4"/>
  <c r="I2003" i="4"/>
  <c r="K2006" i="4" l="1"/>
  <c r="M2005" i="4"/>
  <c r="L2005" i="4"/>
  <c r="H2005" i="4"/>
  <c r="J2004" i="4"/>
  <c r="I2004" i="4"/>
  <c r="K2007" i="4" l="1"/>
  <c r="L2006" i="4"/>
  <c r="M2006" i="4"/>
  <c r="H2006" i="4"/>
  <c r="J2005" i="4"/>
  <c r="I2005" i="4"/>
  <c r="K2008" i="4" l="1"/>
  <c r="M2007" i="4"/>
  <c r="L2007" i="4"/>
  <c r="H2007" i="4"/>
  <c r="J2006" i="4"/>
  <c r="I2006" i="4"/>
  <c r="K2009" i="4" l="1"/>
  <c r="L2008" i="4"/>
  <c r="M2008" i="4"/>
  <c r="H2008" i="4"/>
  <c r="J2007" i="4"/>
  <c r="I2007" i="4"/>
  <c r="K2010" i="4" l="1"/>
  <c r="M2009" i="4"/>
  <c r="L2009" i="4"/>
  <c r="H2009" i="4"/>
  <c r="J2008" i="4"/>
  <c r="I2008" i="4"/>
  <c r="K2011" i="4" l="1"/>
  <c r="L2010" i="4"/>
  <c r="M2010" i="4"/>
  <c r="H2010" i="4"/>
  <c r="J2009" i="4"/>
  <c r="I2009" i="4"/>
  <c r="K2012" i="4" l="1"/>
  <c r="M2011" i="4"/>
  <c r="L2011" i="4"/>
  <c r="H2011" i="4"/>
  <c r="J2010" i="4"/>
  <c r="I2010" i="4"/>
  <c r="K2013" i="4" l="1"/>
  <c r="L2012" i="4"/>
  <c r="M2012" i="4"/>
  <c r="H2012" i="4"/>
  <c r="J2011" i="4"/>
  <c r="I2011" i="4"/>
  <c r="K2014" i="4" l="1"/>
  <c r="M2013" i="4"/>
  <c r="L2013" i="4"/>
  <c r="H2013" i="4"/>
  <c r="J2012" i="4"/>
  <c r="I2012" i="4"/>
  <c r="K2015" i="4" l="1"/>
  <c r="L2014" i="4"/>
  <c r="M2014" i="4"/>
  <c r="H2014" i="4"/>
  <c r="J2013" i="4"/>
  <c r="I2013" i="4"/>
  <c r="K2016" i="4" l="1"/>
  <c r="M2015" i="4"/>
  <c r="L2015" i="4"/>
  <c r="H2015" i="4"/>
  <c r="J2014" i="4"/>
  <c r="I2014" i="4"/>
  <c r="K2017" i="4" l="1"/>
  <c r="L2016" i="4"/>
  <c r="M2016" i="4"/>
  <c r="H2016" i="4"/>
  <c r="J2015" i="4"/>
  <c r="I2015" i="4"/>
  <c r="K2018" i="4" l="1"/>
  <c r="M2017" i="4"/>
  <c r="L2017" i="4"/>
  <c r="H2017" i="4"/>
  <c r="J2016" i="4"/>
  <c r="I2016" i="4"/>
  <c r="K2019" i="4" l="1"/>
  <c r="L2018" i="4"/>
  <c r="M2018" i="4"/>
  <c r="H2018" i="4"/>
  <c r="J2017" i="4"/>
  <c r="I2017" i="4"/>
  <c r="K2020" i="4" l="1"/>
  <c r="M2019" i="4"/>
  <c r="L2019" i="4"/>
  <c r="H2019" i="4"/>
  <c r="J2018" i="4"/>
  <c r="I2018" i="4"/>
  <c r="K2021" i="4" l="1"/>
  <c r="L2020" i="4"/>
  <c r="M2020" i="4"/>
  <c r="H2020" i="4"/>
  <c r="J2019" i="4"/>
  <c r="I2019" i="4"/>
  <c r="K2022" i="4" l="1"/>
  <c r="M2021" i="4"/>
  <c r="L2021" i="4"/>
  <c r="H2021" i="4"/>
  <c r="J2020" i="4"/>
  <c r="I2020" i="4"/>
  <c r="K2023" i="4" l="1"/>
  <c r="L2022" i="4"/>
  <c r="M2022" i="4"/>
  <c r="H2022" i="4"/>
  <c r="J2021" i="4"/>
  <c r="I2021" i="4"/>
  <c r="K2024" i="4" l="1"/>
  <c r="M2023" i="4"/>
  <c r="L2023" i="4"/>
  <c r="H2023" i="4"/>
  <c r="J2022" i="4"/>
  <c r="I2022" i="4"/>
  <c r="K2025" i="4" l="1"/>
  <c r="L2024" i="4"/>
  <c r="M2024" i="4"/>
  <c r="H2024" i="4"/>
  <c r="J2023" i="4"/>
  <c r="I2023" i="4"/>
  <c r="K2026" i="4" l="1"/>
  <c r="M2025" i="4"/>
  <c r="L2025" i="4"/>
  <c r="H2025" i="4"/>
  <c r="J2024" i="4"/>
  <c r="I2024" i="4"/>
  <c r="K2027" i="4" l="1"/>
  <c r="L2026" i="4"/>
  <c r="M2026" i="4"/>
  <c r="H2026" i="4"/>
  <c r="J2025" i="4"/>
  <c r="I2025" i="4"/>
  <c r="K2028" i="4" l="1"/>
  <c r="M2027" i="4"/>
  <c r="L2027" i="4"/>
  <c r="H2027" i="4"/>
  <c r="J2026" i="4"/>
  <c r="I2026" i="4"/>
  <c r="K2029" i="4" l="1"/>
  <c r="L2028" i="4"/>
  <c r="M2028" i="4"/>
  <c r="H2028" i="4"/>
  <c r="J2027" i="4"/>
  <c r="I2027" i="4"/>
  <c r="K2030" i="4" l="1"/>
  <c r="M2029" i="4"/>
  <c r="L2029" i="4"/>
  <c r="H2029" i="4"/>
  <c r="J2028" i="4"/>
  <c r="I2028" i="4"/>
  <c r="K2031" i="4" l="1"/>
  <c r="L2030" i="4"/>
  <c r="M2030" i="4"/>
  <c r="H2030" i="4"/>
  <c r="J2029" i="4"/>
  <c r="I2029" i="4"/>
  <c r="K2032" i="4" l="1"/>
  <c r="M2031" i="4"/>
  <c r="L2031" i="4"/>
  <c r="H2031" i="4"/>
  <c r="J2030" i="4"/>
  <c r="I2030" i="4"/>
  <c r="K2033" i="4" l="1"/>
  <c r="L2032" i="4"/>
  <c r="M2032" i="4"/>
  <c r="H2032" i="4"/>
  <c r="J2031" i="4"/>
  <c r="I2031" i="4"/>
  <c r="K2034" i="4" l="1"/>
  <c r="M2033" i="4"/>
  <c r="L2033" i="4"/>
  <c r="H2033" i="4"/>
  <c r="J2032" i="4"/>
  <c r="I2032" i="4"/>
  <c r="K2035" i="4" l="1"/>
  <c r="L2034" i="4"/>
  <c r="M2034" i="4"/>
  <c r="H2034" i="4"/>
  <c r="J2033" i="4"/>
  <c r="I2033" i="4"/>
  <c r="K2036" i="4" l="1"/>
  <c r="M2035" i="4"/>
  <c r="L2035" i="4"/>
  <c r="H2035" i="4"/>
  <c r="J2034" i="4"/>
  <c r="I2034" i="4"/>
  <c r="K2037" i="4" l="1"/>
  <c r="L2036" i="4"/>
  <c r="M2036" i="4"/>
  <c r="H2036" i="4"/>
  <c r="J2035" i="4"/>
  <c r="I2035" i="4"/>
  <c r="K2038" i="4" l="1"/>
  <c r="M2037" i="4"/>
  <c r="L2037" i="4"/>
  <c r="H2037" i="4"/>
  <c r="J2036" i="4"/>
  <c r="I2036" i="4"/>
  <c r="K2039" i="4" l="1"/>
  <c r="L2038" i="4"/>
  <c r="M2038" i="4"/>
  <c r="H2038" i="4"/>
  <c r="J2037" i="4"/>
  <c r="I2037" i="4"/>
  <c r="K2040" i="4" l="1"/>
  <c r="M2039" i="4"/>
  <c r="L2039" i="4"/>
  <c r="H2039" i="4"/>
  <c r="J2038" i="4"/>
  <c r="I2038" i="4"/>
  <c r="K2041" i="4" l="1"/>
  <c r="L2040" i="4"/>
  <c r="M2040" i="4"/>
  <c r="H2040" i="4"/>
  <c r="J2039" i="4"/>
  <c r="I2039" i="4"/>
  <c r="K2042" i="4" l="1"/>
  <c r="M2041" i="4"/>
  <c r="L2041" i="4"/>
  <c r="H2041" i="4"/>
  <c r="I2040" i="4"/>
  <c r="J2040" i="4"/>
  <c r="K2043" i="4" l="1"/>
  <c r="L2042" i="4"/>
  <c r="M2042" i="4"/>
  <c r="H2042" i="4"/>
  <c r="J2041" i="4"/>
  <c r="I2041" i="4"/>
  <c r="K2044" i="4" l="1"/>
  <c r="M2043" i="4"/>
  <c r="L2043" i="4"/>
  <c r="H2043" i="4"/>
  <c r="I2042" i="4"/>
  <c r="J2042" i="4"/>
  <c r="K2045" i="4" l="1"/>
  <c r="L2044" i="4"/>
  <c r="M2044" i="4"/>
  <c r="H2044" i="4"/>
  <c r="J2043" i="4"/>
  <c r="I2043" i="4"/>
  <c r="K2046" i="4" l="1"/>
  <c r="M2045" i="4"/>
  <c r="L2045" i="4"/>
  <c r="H2045" i="4"/>
  <c r="I2044" i="4"/>
  <c r="J2044" i="4"/>
  <c r="K2047" i="4" l="1"/>
  <c r="L2046" i="4"/>
  <c r="M2046" i="4"/>
  <c r="H2046" i="4"/>
  <c r="J2045" i="4"/>
  <c r="I2045" i="4"/>
  <c r="K2048" i="4" l="1"/>
  <c r="M2047" i="4"/>
  <c r="L2047" i="4"/>
  <c r="H2047" i="4"/>
  <c r="I2046" i="4"/>
  <c r="J2046" i="4"/>
  <c r="K2049" i="4" l="1"/>
  <c r="L2048" i="4"/>
  <c r="M2048" i="4"/>
  <c r="H2048" i="4"/>
  <c r="J2047" i="4"/>
  <c r="I2047" i="4"/>
  <c r="K2050" i="4" l="1"/>
  <c r="M2049" i="4"/>
  <c r="L2049" i="4"/>
  <c r="H2049" i="4"/>
  <c r="I2048" i="4"/>
  <c r="J2048" i="4"/>
  <c r="K2051" i="4" l="1"/>
  <c r="L2050" i="4"/>
  <c r="M2050" i="4"/>
  <c r="H2050" i="4"/>
  <c r="J2049" i="4"/>
  <c r="I2049" i="4"/>
  <c r="K2052" i="4" l="1"/>
  <c r="M2051" i="4"/>
  <c r="L2051" i="4"/>
  <c r="H2051" i="4"/>
  <c r="I2050" i="4"/>
  <c r="J2050" i="4"/>
  <c r="K2053" i="4" l="1"/>
  <c r="L2052" i="4"/>
  <c r="M2052" i="4"/>
  <c r="H2052" i="4"/>
  <c r="J2051" i="4"/>
  <c r="I2051" i="4"/>
  <c r="K2054" i="4" l="1"/>
  <c r="M2053" i="4"/>
  <c r="L2053" i="4"/>
  <c r="H2053" i="4"/>
  <c r="I2052" i="4"/>
  <c r="J2052" i="4"/>
  <c r="K2055" i="4" l="1"/>
  <c r="L2054" i="4"/>
  <c r="M2054" i="4"/>
  <c r="H2054" i="4"/>
  <c r="J2053" i="4"/>
  <c r="I2053" i="4"/>
  <c r="K2056" i="4" l="1"/>
  <c r="M2055" i="4"/>
  <c r="L2055" i="4"/>
  <c r="H2055" i="4"/>
  <c r="I2054" i="4"/>
  <c r="J2054" i="4"/>
  <c r="K2057" i="4" l="1"/>
  <c r="L2056" i="4"/>
  <c r="M2056" i="4"/>
  <c r="H2056" i="4"/>
  <c r="J2055" i="4"/>
  <c r="I2055" i="4"/>
  <c r="K2058" i="4" l="1"/>
  <c r="M2057" i="4"/>
  <c r="L2057" i="4"/>
  <c r="H2057" i="4"/>
  <c r="I2056" i="4"/>
  <c r="J2056" i="4"/>
  <c r="K2059" i="4" l="1"/>
  <c r="L2058" i="4"/>
  <c r="M2058" i="4"/>
  <c r="H2058" i="4"/>
  <c r="J2057" i="4"/>
  <c r="I2057" i="4"/>
  <c r="K2060" i="4" l="1"/>
  <c r="M2059" i="4"/>
  <c r="L2059" i="4"/>
  <c r="H2059" i="4"/>
  <c r="I2058" i="4"/>
  <c r="J2058" i="4"/>
  <c r="K2061" i="4" l="1"/>
  <c r="L2060" i="4"/>
  <c r="M2060" i="4"/>
  <c r="H2060" i="4"/>
  <c r="J2059" i="4"/>
  <c r="I2059" i="4"/>
  <c r="K2062" i="4" l="1"/>
  <c r="M2061" i="4"/>
  <c r="L2061" i="4"/>
  <c r="H2061" i="4"/>
  <c r="I2060" i="4"/>
  <c r="J2060" i="4"/>
  <c r="K2063" i="4" l="1"/>
  <c r="L2062" i="4"/>
  <c r="M2062" i="4"/>
  <c r="H2062" i="4"/>
  <c r="J2061" i="4"/>
  <c r="I2061" i="4"/>
  <c r="K2064" i="4" l="1"/>
  <c r="M2063" i="4"/>
  <c r="L2063" i="4"/>
  <c r="H2063" i="4"/>
  <c r="I2062" i="4"/>
  <c r="J2062" i="4"/>
  <c r="K2065" i="4" l="1"/>
  <c r="L2064" i="4"/>
  <c r="M2064" i="4"/>
  <c r="H2064" i="4"/>
  <c r="J2063" i="4"/>
  <c r="I2063" i="4"/>
  <c r="K2066" i="4" l="1"/>
  <c r="M2065" i="4"/>
  <c r="L2065" i="4"/>
  <c r="H2065" i="4"/>
  <c r="I2064" i="4"/>
  <c r="J2064" i="4"/>
  <c r="K2067" i="4" l="1"/>
  <c r="L2066" i="4"/>
  <c r="M2066" i="4"/>
  <c r="H2066" i="4"/>
  <c r="J2065" i="4"/>
  <c r="I2065" i="4"/>
  <c r="K2068" i="4" l="1"/>
  <c r="M2067" i="4"/>
  <c r="L2067" i="4"/>
  <c r="H2067" i="4"/>
  <c r="I2066" i="4"/>
  <c r="J2066" i="4"/>
  <c r="K2069" i="4" l="1"/>
  <c r="L2068" i="4"/>
  <c r="M2068" i="4"/>
  <c r="H2068" i="4"/>
  <c r="J2067" i="4"/>
  <c r="I2067" i="4"/>
  <c r="K2070" i="4" l="1"/>
  <c r="M2069" i="4"/>
  <c r="L2069" i="4"/>
  <c r="H2069" i="4"/>
  <c r="I2068" i="4"/>
  <c r="J2068" i="4"/>
  <c r="K2071" i="4" l="1"/>
  <c r="L2070" i="4"/>
  <c r="M2070" i="4"/>
  <c r="H2070" i="4"/>
  <c r="J2069" i="4"/>
  <c r="I2069" i="4"/>
  <c r="K2072" i="4" l="1"/>
  <c r="M2071" i="4"/>
  <c r="L2071" i="4"/>
  <c r="H2071" i="4"/>
  <c r="I2070" i="4"/>
  <c r="J2070" i="4"/>
  <c r="K2073" i="4" l="1"/>
  <c r="L2072" i="4"/>
  <c r="M2072" i="4"/>
  <c r="H2072" i="4"/>
  <c r="J2071" i="4"/>
  <c r="I2071" i="4"/>
  <c r="K2074" i="4" l="1"/>
  <c r="M2073" i="4"/>
  <c r="L2073" i="4"/>
  <c r="H2073" i="4"/>
  <c r="I2072" i="4"/>
  <c r="J2072" i="4"/>
  <c r="K2075" i="4" l="1"/>
  <c r="L2074" i="4"/>
  <c r="M2074" i="4"/>
  <c r="H2074" i="4"/>
  <c r="J2073" i="4"/>
  <c r="I2073" i="4"/>
  <c r="K2076" i="4" l="1"/>
  <c r="M2075" i="4"/>
  <c r="L2075" i="4"/>
  <c r="H2075" i="4"/>
  <c r="I2074" i="4"/>
  <c r="J2074" i="4"/>
  <c r="K2077" i="4" l="1"/>
  <c r="L2076" i="4"/>
  <c r="M2076" i="4"/>
  <c r="H2076" i="4"/>
  <c r="J2075" i="4"/>
  <c r="I2075" i="4"/>
  <c r="K2078" i="4" l="1"/>
  <c r="M2077" i="4"/>
  <c r="L2077" i="4"/>
  <c r="H2077" i="4"/>
  <c r="I2076" i="4"/>
  <c r="J2076" i="4"/>
  <c r="K2079" i="4" l="1"/>
  <c r="L2078" i="4"/>
  <c r="M2078" i="4"/>
  <c r="H2078" i="4"/>
  <c r="J2077" i="4"/>
  <c r="I2077" i="4"/>
  <c r="K2080" i="4" l="1"/>
  <c r="M2079" i="4"/>
  <c r="L2079" i="4"/>
  <c r="H2079" i="4"/>
  <c r="I2078" i="4"/>
  <c r="J2078" i="4"/>
  <c r="K2081" i="4" l="1"/>
  <c r="L2080" i="4"/>
  <c r="M2080" i="4"/>
  <c r="H2080" i="4"/>
  <c r="J2079" i="4"/>
  <c r="I2079" i="4"/>
  <c r="K2082" i="4" l="1"/>
  <c r="M2081" i="4"/>
  <c r="L2081" i="4"/>
  <c r="H2081" i="4"/>
  <c r="I2080" i="4"/>
  <c r="J2080" i="4"/>
  <c r="K2083" i="4" l="1"/>
  <c r="L2082" i="4"/>
  <c r="M2082" i="4"/>
  <c r="H2082" i="4"/>
  <c r="J2081" i="4"/>
  <c r="I2081" i="4"/>
  <c r="K2084" i="4" l="1"/>
  <c r="M2083" i="4"/>
  <c r="L2083" i="4"/>
  <c r="H2083" i="4"/>
  <c r="I2082" i="4"/>
  <c r="J2082" i="4"/>
  <c r="K2085" i="4" l="1"/>
  <c r="L2084" i="4"/>
  <c r="M2084" i="4"/>
  <c r="H2084" i="4"/>
  <c r="J2083" i="4"/>
  <c r="I2083" i="4"/>
  <c r="K2086" i="4" l="1"/>
  <c r="M2085" i="4"/>
  <c r="L2085" i="4"/>
  <c r="H2085" i="4"/>
  <c r="I2084" i="4"/>
  <c r="J2084" i="4"/>
  <c r="K2087" i="4" l="1"/>
  <c r="L2086" i="4"/>
  <c r="M2086" i="4"/>
  <c r="H2086" i="4"/>
  <c r="J2085" i="4"/>
  <c r="I2085" i="4"/>
  <c r="K2088" i="4" l="1"/>
  <c r="M2087" i="4"/>
  <c r="L2087" i="4"/>
  <c r="H2087" i="4"/>
  <c r="I2086" i="4"/>
  <c r="J2086" i="4"/>
  <c r="K2089" i="4" l="1"/>
  <c r="L2088" i="4"/>
  <c r="M2088" i="4"/>
  <c r="H2088" i="4"/>
  <c r="J2087" i="4"/>
  <c r="I2087" i="4"/>
  <c r="K2090" i="4" l="1"/>
  <c r="M2089" i="4"/>
  <c r="L2089" i="4"/>
  <c r="H2089" i="4"/>
  <c r="I2088" i="4"/>
  <c r="J2088" i="4"/>
  <c r="K2091" i="4" l="1"/>
  <c r="L2090" i="4"/>
  <c r="M2090" i="4"/>
  <c r="H2090" i="4"/>
  <c r="J2089" i="4"/>
  <c r="I2089" i="4"/>
  <c r="K2092" i="4" l="1"/>
  <c r="M2091" i="4"/>
  <c r="L2091" i="4"/>
  <c r="H2091" i="4"/>
  <c r="I2090" i="4"/>
  <c r="J2090" i="4"/>
  <c r="K2093" i="4" l="1"/>
  <c r="L2092" i="4"/>
  <c r="M2092" i="4"/>
  <c r="H2092" i="4"/>
  <c r="J2091" i="4"/>
  <c r="I2091" i="4"/>
  <c r="K2094" i="4" l="1"/>
  <c r="M2093" i="4"/>
  <c r="L2093" i="4"/>
  <c r="H2093" i="4"/>
  <c r="I2092" i="4"/>
  <c r="J2092" i="4"/>
  <c r="K2095" i="4" l="1"/>
  <c r="L2094" i="4"/>
  <c r="M2094" i="4"/>
  <c r="H2094" i="4"/>
  <c r="J2093" i="4"/>
  <c r="I2093" i="4"/>
  <c r="K2096" i="4" l="1"/>
  <c r="M2095" i="4"/>
  <c r="L2095" i="4"/>
  <c r="H2095" i="4"/>
  <c r="I2094" i="4"/>
  <c r="J2094" i="4"/>
  <c r="K2097" i="4" l="1"/>
  <c r="L2096" i="4"/>
  <c r="M2096" i="4"/>
  <c r="H2096" i="4"/>
  <c r="J2095" i="4"/>
  <c r="I2095" i="4"/>
  <c r="K2098" i="4" l="1"/>
  <c r="M2097" i="4"/>
  <c r="L2097" i="4"/>
  <c r="H2097" i="4"/>
  <c r="I2096" i="4"/>
  <c r="J2096" i="4"/>
  <c r="K2099" i="4" l="1"/>
  <c r="L2098" i="4"/>
  <c r="M2098" i="4"/>
  <c r="H2098" i="4"/>
  <c r="J2097" i="4"/>
  <c r="I2097" i="4"/>
  <c r="K2100" i="4" l="1"/>
  <c r="M2099" i="4"/>
  <c r="L2099" i="4"/>
  <c r="H2099" i="4"/>
  <c r="I2098" i="4"/>
  <c r="J2098" i="4"/>
  <c r="K2101" i="4" l="1"/>
  <c r="L2100" i="4"/>
  <c r="M2100" i="4"/>
  <c r="H2100" i="4"/>
  <c r="J2099" i="4"/>
  <c r="I2099" i="4"/>
  <c r="K2102" i="4" l="1"/>
  <c r="M2101" i="4"/>
  <c r="L2101" i="4"/>
  <c r="H2101" i="4"/>
  <c r="I2100" i="4"/>
  <c r="J2100" i="4"/>
  <c r="K2103" i="4" l="1"/>
  <c r="L2102" i="4"/>
  <c r="M2102" i="4"/>
  <c r="H2102" i="4"/>
  <c r="J2101" i="4"/>
  <c r="I2101" i="4"/>
  <c r="K2104" i="4" l="1"/>
  <c r="M2103" i="4"/>
  <c r="L2103" i="4"/>
  <c r="H2103" i="4"/>
  <c r="I2102" i="4"/>
  <c r="J2102" i="4"/>
  <c r="K2105" i="4" l="1"/>
  <c r="L2104" i="4"/>
  <c r="M2104" i="4"/>
  <c r="H2104" i="4"/>
  <c r="J2103" i="4"/>
  <c r="I2103" i="4"/>
  <c r="K2106" i="4" l="1"/>
  <c r="M2105" i="4"/>
  <c r="L2105" i="4"/>
  <c r="H2105" i="4"/>
  <c r="I2104" i="4"/>
  <c r="J2104" i="4"/>
  <c r="K2107" i="4" l="1"/>
  <c r="L2106" i="4"/>
  <c r="M2106" i="4"/>
  <c r="H2106" i="4"/>
  <c r="J2105" i="4"/>
  <c r="I2105" i="4"/>
  <c r="K2108" i="4" l="1"/>
  <c r="M2107" i="4"/>
  <c r="L2107" i="4"/>
  <c r="H2107" i="4"/>
  <c r="I2106" i="4"/>
  <c r="J2106" i="4"/>
  <c r="K2109" i="4" l="1"/>
  <c r="L2108" i="4"/>
  <c r="M2108" i="4"/>
  <c r="H2108" i="4"/>
  <c r="J2107" i="4"/>
  <c r="I2107" i="4"/>
  <c r="K2110" i="4" l="1"/>
  <c r="M2109" i="4"/>
  <c r="L2109" i="4"/>
  <c r="H2109" i="4"/>
  <c r="I2108" i="4"/>
  <c r="J2108" i="4"/>
  <c r="K2111" i="4" l="1"/>
  <c r="L2110" i="4"/>
  <c r="M2110" i="4"/>
  <c r="H2110" i="4"/>
  <c r="J2109" i="4"/>
  <c r="I2109" i="4"/>
  <c r="K2112" i="4" l="1"/>
  <c r="M2111" i="4"/>
  <c r="L2111" i="4"/>
  <c r="H2111" i="4"/>
  <c r="I2110" i="4"/>
  <c r="J2110" i="4"/>
  <c r="K2113" i="4" l="1"/>
  <c r="L2112" i="4"/>
  <c r="M2112" i="4"/>
  <c r="H2112" i="4"/>
  <c r="J2111" i="4"/>
  <c r="I2111" i="4"/>
  <c r="K2114" i="4" l="1"/>
  <c r="M2113" i="4"/>
  <c r="L2113" i="4"/>
  <c r="H2113" i="4"/>
  <c r="I2112" i="4"/>
  <c r="J2112" i="4"/>
  <c r="K2115" i="4" l="1"/>
  <c r="L2114" i="4"/>
  <c r="M2114" i="4"/>
  <c r="H2114" i="4"/>
  <c r="J2113" i="4"/>
  <c r="I2113" i="4"/>
  <c r="K2116" i="4" l="1"/>
  <c r="M2115" i="4"/>
  <c r="L2115" i="4"/>
  <c r="H2115" i="4"/>
  <c r="I2114" i="4"/>
  <c r="J2114" i="4"/>
  <c r="K2117" i="4" l="1"/>
  <c r="L2116" i="4"/>
  <c r="M2116" i="4"/>
  <c r="H2116" i="4"/>
  <c r="J2115" i="4"/>
  <c r="I2115" i="4"/>
  <c r="K2118" i="4" l="1"/>
  <c r="M2117" i="4"/>
  <c r="L2117" i="4"/>
  <c r="H2117" i="4"/>
  <c r="I2116" i="4"/>
  <c r="J2116" i="4"/>
  <c r="K2119" i="4" l="1"/>
  <c r="L2118" i="4"/>
  <c r="M2118" i="4"/>
  <c r="H2118" i="4"/>
  <c r="J2117" i="4"/>
  <c r="I2117" i="4"/>
  <c r="K2120" i="4" l="1"/>
  <c r="M2119" i="4"/>
  <c r="L2119" i="4"/>
  <c r="H2119" i="4"/>
  <c r="I2118" i="4"/>
  <c r="J2118" i="4"/>
  <c r="K2121" i="4" l="1"/>
  <c r="L2120" i="4"/>
  <c r="M2120" i="4"/>
  <c r="H2120" i="4"/>
  <c r="J2119" i="4"/>
  <c r="I2119" i="4"/>
  <c r="K2122" i="4" l="1"/>
  <c r="M2121" i="4"/>
  <c r="L2121" i="4"/>
  <c r="H2121" i="4"/>
  <c r="I2120" i="4"/>
  <c r="J2120" i="4"/>
  <c r="K2123" i="4" l="1"/>
  <c r="L2122" i="4"/>
  <c r="M2122" i="4"/>
  <c r="H2122" i="4"/>
  <c r="J2121" i="4"/>
  <c r="I2121" i="4"/>
  <c r="K2124" i="4" l="1"/>
  <c r="M2123" i="4"/>
  <c r="L2123" i="4"/>
  <c r="H2123" i="4"/>
  <c r="I2122" i="4"/>
  <c r="J2122" i="4"/>
  <c r="K2125" i="4" l="1"/>
  <c r="L2124" i="4"/>
  <c r="M2124" i="4"/>
  <c r="H2124" i="4"/>
  <c r="J2123" i="4"/>
  <c r="I2123" i="4"/>
  <c r="K2126" i="4" l="1"/>
  <c r="M2125" i="4"/>
  <c r="L2125" i="4"/>
  <c r="H2125" i="4"/>
  <c r="I2124" i="4"/>
  <c r="J2124" i="4"/>
  <c r="K2127" i="4" l="1"/>
  <c r="L2126" i="4"/>
  <c r="M2126" i="4"/>
  <c r="H2126" i="4"/>
  <c r="J2125" i="4"/>
  <c r="I2125" i="4"/>
  <c r="K2128" i="4" l="1"/>
  <c r="M2127" i="4"/>
  <c r="L2127" i="4"/>
  <c r="H2127" i="4"/>
  <c r="I2126" i="4"/>
  <c r="J2126" i="4"/>
  <c r="K2129" i="4" l="1"/>
  <c r="L2128" i="4"/>
  <c r="M2128" i="4"/>
  <c r="H2128" i="4"/>
  <c r="J2127" i="4"/>
  <c r="I2127" i="4"/>
  <c r="K2130" i="4" l="1"/>
  <c r="M2129" i="4"/>
  <c r="L2129" i="4"/>
  <c r="H2129" i="4"/>
  <c r="I2128" i="4"/>
  <c r="J2128" i="4"/>
  <c r="K2131" i="4" l="1"/>
  <c r="L2130" i="4"/>
  <c r="M2130" i="4"/>
  <c r="H2130" i="4"/>
  <c r="J2129" i="4"/>
  <c r="I2129" i="4"/>
  <c r="K2132" i="4" l="1"/>
  <c r="M2131" i="4"/>
  <c r="L2131" i="4"/>
  <c r="H2131" i="4"/>
  <c r="I2130" i="4"/>
  <c r="J2130" i="4"/>
  <c r="K2133" i="4" l="1"/>
  <c r="L2132" i="4"/>
  <c r="M2132" i="4"/>
  <c r="H2132" i="4"/>
  <c r="J2131" i="4"/>
  <c r="I2131" i="4"/>
  <c r="K2134" i="4" l="1"/>
  <c r="M2133" i="4"/>
  <c r="L2133" i="4"/>
  <c r="H2133" i="4"/>
  <c r="I2132" i="4"/>
  <c r="J2132" i="4"/>
  <c r="K2135" i="4" l="1"/>
  <c r="L2134" i="4"/>
  <c r="M2134" i="4"/>
  <c r="H2134" i="4"/>
  <c r="J2133" i="4"/>
  <c r="I2133" i="4"/>
  <c r="K2136" i="4" l="1"/>
  <c r="M2135" i="4"/>
  <c r="L2135" i="4"/>
  <c r="H2135" i="4"/>
  <c r="I2134" i="4"/>
  <c r="J2134" i="4"/>
  <c r="K2137" i="4" l="1"/>
  <c r="L2136" i="4"/>
  <c r="M2136" i="4"/>
  <c r="H2136" i="4"/>
  <c r="J2135" i="4"/>
  <c r="I2135" i="4"/>
  <c r="K2138" i="4" l="1"/>
  <c r="M2137" i="4"/>
  <c r="L2137" i="4"/>
  <c r="H2137" i="4"/>
  <c r="I2136" i="4"/>
  <c r="J2136" i="4"/>
  <c r="K2139" i="4" l="1"/>
  <c r="L2138" i="4"/>
  <c r="M2138" i="4"/>
  <c r="H2138" i="4"/>
  <c r="J2137" i="4"/>
  <c r="I2137" i="4"/>
  <c r="K2140" i="4" l="1"/>
  <c r="M2139" i="4"/>
  <c r="L2139" i="4"/>
  <c r="H2139" i="4"/>
  <c r="I2138" i="4"/>
  <c r="J2138" i="4"/>
  <c r="K2141" i="4" l="1"/>
  <c r="M2140" i="4"/>
  <c r="L2140" i="4"/>
  <c r="H2140" i="4"/>
  <c r="J2139" i="4"/>
  <c r="I2139" i="4"/>
  <c r="K2142" i="4" l="1"/>
  <c r="M2141" i="4"/>
  <c r="L2141" i="4"/>
  <c r="H2141" i="4"/>
  <c r="I2140" i="4"/>
  <c r="J2140" i="4"/>
  <c r="K2143" i="4" l="1"/>
  <c r="L2142" i="4"/>
  <c r="M2142" i="4"/>
  <c r="H2142" i="4"/>
  <c r="J2141" i="4"/>
  <c r="I2141" i="4"/>
  <c r="K2144" i="4" l="1"/>
  <c r="M2143" i="4"/>
  <c r="L2143" i="4"/>
  <c r="H2143" i="4"/>
  <c r="I2142" i="4"/>
  <c r="J2142" i="4"/>
  <c r="K2145" i="4" l="1"/>
  <c r="L2144" i="4"/>
  <c r="M2144" i="4"/>
  <c r="H2144" i="4"/>
  <c r="J2143" i="4"/>
  <c r="I2143" i="4"/>
  <c r="K2146" i="4" l="1"/>
  <c r="M2145" i="4"/>
  <c r="L2145" i="4"/>
  <c r="H2145" i="4"/>
  <c r="I2144" i="4"/>
  <c r="J2144" i="4"/>
  <c r="K2147" i="4" l="1"/>
  <c r="L2146" i="4"/>
  <c r="M2146" i="4"/>
  <c r="H2146" i="4"/>
  <c r="J2145" i="4"/>
  <c r="I2145" i="4"/>
  <c r="K2148" i="4" l="1"/>
  <c r="M2147" i="4"/>
  <c r="L2147" i="4"/>
  <c r="H2147" i="4"/>
  <c r="I2146" i="4"/>
  <c r="J2146" i="4"/>
  <c r="K2149" i="4" l="1"/>
  <c r="L2148" i="4"/>
  <c r="M2148" i="4"/>
  <c r="H2148" i="4"/>
  <c r="J2147" i="4"/>
  <c r="I2147" i="4"/>
  <c r="K2150" i="4" l="1"/>
  <c r="L2149" i="4"/>
  <c r="M2149" i="4"/>
  <c r="H2149" i="4"/>
  <c r="I2148" i="4"/>
  <c r="J2148" i="4"/>
  <c r="K2151" i="4" l="1"/>
  <c r="L2150" i="4"/>
  <c r="M2150" i="4"/>
  <c r="H2150" i="4"/>
  <c r="J2149" i="4"/>
  <c r="I2149" i="4"/>
  <c r="K2152" i="4" l="1"/>
  <c r="M2151" i="4"/>
  <c r="L2151" i="4"/>
  <c r="H2151" i="4"/>
  <c r="I2150" i="4"/>
  <c r="J2150" i="4"/>
  <c r="K2153" i="4" l="1"/>
  <c r="L2152" i="4"/>
  <c r="M2152" i="4"/>
  <c r="H2152" i="4"/>
  <c r="J2151" i="4"/>
  <c r="I2151" i="4"/>
  <c r="K2154" i="4" l="1"/>
  <c r="M2153" i="4"/>
  <c r="L2153" i="4"/>
  <c r="H2153" i="4"/>
  <c r="I2152" i="4"/>
  <c r="J2152" i="4"/>
  <c r="K2155" i="4" l="1"/>
  <c r="L2154" i="4"/>
  <c r="M2154" i="4"/>
  <c r="H2154" i="4"/>
  <c r="J2153" i="4"/>
  <c r="I2153" i="4"/>
  <c r="K2156" i="4" l="1"/>
  <c r="M2155" i="4"/>
  <c r="L2155" i="4"/>
  <c r="H2155" i="4"/>
  <c r="I2154" i="4"/>
  <c r="J2154" i="4"/>
  <c r="K2157" i="4" l="1"/>
  <c r="L2156" i="4"/>
  <c r="M2156" i="4"/>
  <c r="H2156" i="4"/>
  <c r="J2155" i="4"/>
  <c r="I2155" i="4"/>
  <c r="K2158" i="4" l="1"/>
  <c r="M2157" i="4"/>
  <c r="L2157" i="4"/>
  <c r="H2157" i="4"/>
  <c r="I2156" i="4"/>
  <c r="J2156" i="4"/>
  <c r="K2159" i="4" l="1"/>
  <c r="L2158" i="4"/>
  <c r="M2158" i="4"/>
  <c r="H2158" i="4"/>
  <c r="J2157" i="4"/>
  <c r="I2157" i="4"/>
  <c r="K2160" i="4" l="1"/>
  <c r="M2159" i="4"/>
  <c r="L2159" i="4"/>
  <c r="H2159" i="4"/>
  <c r="I2158" i="4"/>
  <c r="J2158" i="4"/>
  <c r="K2161" i="4" l="1"/>
  <c r="L2160" i="4"/>
  <c r="M2160" i="4"/>
  <c r="H2160" i="4"/>
  <c r="J2159" i="4"/>
  <c r="I2159" i="4"/>
  <c r="K2162" i="4" l="1"/>
  <c r="M2161" i="4"/>
  <c r="L2161" i="4"/>
  <c r="H2161" i="4"/>
  <c r="I2160" i="4"/>
  <c r="J2160" i="4"/>
  <c r="K2163" i="4" l="1"/>
  <c r="L2162" i="4"/>
  <c r="M2162" i="4"/>
  <c r="H2162" i="4"/>
  <c r="J2161" i="4"/>
  <c r="I2161" i="4"/>
  <c r="K2164" i="4" l="1"/>
  <c r="M2163" i="4"/>
  <c r="L2163" i="4"/>
  <c r="H2163" i="4"/>
  <c r="I2162" i="4"/>
  <c r="J2162" i="4"/>
  <c r="K2165" i="4" l="1"/>
  <c r="L2164" i="4"/>
  <c r="M2164" i="4"/>
  <c r="H2164" i="4"/>
  <c r="J2163" i="4"/>
  <c r="I2163" i="4"/>
  <c r="K2166" i="4" l="1"/>
  <c r="M2165" i="4"/>
  <c r="L2165" i="4"/>
  <c r="H2165" i="4"/>
  <c r="I2164" i="4"/>
  <c r="J2164" i="4"/>
  <c r="K2167" i="4" l="1"/>
  <c r="L2166" i="4"/>
  <c r="M2166" i="4"/>
  <c r="H2166" i="4"/>
  <c r="J2165" i="4"/>
  <c r="I2165" i="4"/>
  <c r="K2168" i="4" l="1"/>
  <c r="M2167" i="4"/>
  <c r="L2167" i="4"/>
  <c r="H2167" i="4"/>
  <c r="I2166" i="4"/>
  <c r="J2166" i="4"/>
  <c r="K2169" i="4" l="1"/>
  <c r="L2168" i="4"/>
  <c r="M2168" i="4"/>
  <c r="H2168" i="4"/>
  <c r="J2167" i="4"/>
  <c r="I2167" i="4"/>
  <c r="K2170" i="4" l="1"/>
  <c r="M2169" i="4"/>
  <c r="L2169" i="4"/>
  <c r="H2169" i="4"/>
  <c r="I2168" i="4"/>
  <c r="J2168" i="4"/>
  <c r="K2171" i="4" l="1"/>
  <c r="L2170" i="4"/>
  <c r="M2170" i="4"/>
  <c r="H2170" i="4"/>
  <c r="J2169" i="4"/>
  <c r="I2169" i="4"/>
  <c r="K2172" i="4" l="1"/>
  <c r="M2171" i="4"/>
  <c r="L2171" i="4"/>
  <c r="H2171" i="4"/>
  <c r="I2170" i="4"/>
  <c r="J2170" i="4"/>
  <c r="K2173" i="4" l="1"/>
  <c r="L2172" i="4"/>
  <c r="M2172" i="4"/>
  <c r="H2172" i="4"/>
  <c r="J2171" i="4"/>
  <c r="I2171" i="4"/>
  <c r="K2174" i="4" l="1"/>
  <c r="M2173" i="4"/>
  <c r="L2173" i="4"/>
  <c r="H2173" i="4"/>
  <c r="I2172" i="4"/>
  <c r="J2172" i="4"/>
  <c r="K2175" i="4" l="1"/>
  <c r="L2174" i="4"/>
  <c r="M2174" i="4"/>
  <c r="H2174" i="4"/>
  <c r="J2173" i="4"/>
  <c r="I2173" i="4"/>
  <c r="K2176" i="4" l="1"/>
  <c r="M2175" i="4"/>
  <c r="L2175" i="4"/>
  <c r="H2175" i="4"/>
  <c r="I2174" i="4"/>
  <c r="J2174" i="4"/>
  <c r="K2177" i="4" l="1"/>
  <c r="L2176" i="4"/>
  <c r="M2176" i="4"/>
  <c r="H2176" i="4"/>
  <c r="J2175" i="4"/>
  <c r="I2175" i="4"/>
  <c r="K2178" i="4" l="1"/>
  <c r="M2177" i="4"/>
  <c r="L2177" i="4"/>
  <c r="H2177" i="4"/>
  <c r="I2176" i="4"/>
  <c r="J2176" i="4"/>
  <c r="K2179" i="4" l="1"/>
  <c r="L2178" i="4"/>
  <c r="M2178" i="4"/>
  <c r="H2178" i="4"/>
  <c r="J2177" i="4"/>
  <c r="I2177" i="4"/>
  <c r="K2180" i="4" l="1"/>
  <c r="M2179" i="4"/>
  <c r="L2179" i="4"/>
  <c r="H2179" i="4"/>
  <c r="I2178" i="4"/>
  <c r="J2178" i="4"/>
  <c r="K2181" i="4" l="1"/>
  <c r="L2180" i="4"/>
  <c r="M2180" i="4"/>
  <c r="H2180" i="4"/>
  <c r="J2179" i="4"/>
  <c r="I2179" i="4"/>
  <c r="K2182" i="4" l="1"/>
  <c r="M2181" i="4"/>
  <c r="L2181" i="4"/>
  <c r="H2181" i="4"/>
  <c r="I2180" i="4"/>
  <c r="J2180" i="4"/>
  <c r="K2183" i="4" l="1"/>
  <c r="L2182" i="4"/>
  <c r="M2182" i="4"/>
  <c r="H2182" i="4"/>
  <c r="J2181" i="4"/>
  <c r="I2181" i="4"/>
  <c r="K2184" i="4" l="1"/>
  <c r="M2183" i="4"/>
  <c r="L2183" i="4"/>
  <c r="H2183" i="4"/>
  <c r="I2182" i="4"/>
  <c r="J2182" i="4"/>
  <c r="K2185" i="4" l="1"/>
  <c r="L2184" i="4"/>
  <c r="M2184" i="4"/>
  <c r="H2184" i="4"/>
  <c r="J2183" i="4"/>
  <c r="I2183" i="4"/>
  <c r="K2186" i="4" l="1"/>
  <c r="M2185" i="4"/>
  <c r="L2185" i="4"/>
  <c r="H2185" i="4"/>
  <c r="I2184" i="4"/>
  <c r="J2184" i="4"/>
  <c r="K2187" i="4" l="1"/>
  <c r="L2186" i="4"/>
  <c r="M2186" i="4"/>
  <c r="H2186" i="4"/>
  <c r="J2185" i="4"/>
  <c r="I2185" i="4"/>
  <c r="K2188" i="4" l="1"/>
  <c r="M2187" i="4"/>
  <c r="L2187" i="4"/>
  <c r="H2187" i="4"/>
  <c r="I2186" i="4"/>
  <c r="J2186" i="4"/>
  <c r="K2189" i="4" l="1"/>
  <c r="L2188" i="4"/>
  <c r="M2188" i="4"/>
  <c r="H2188" i="4"/>
  <c r="J2187" i="4"/>
  <c r="I2187" i="4"/>
  <c r="K2190" i="4" l="1"/>
  <c r="M2189" i="4"/>
  <c r="L2189" i="4"/>
  <c r="H2189" i="4"/>
  <c r="I2188" i="4"/>
  <c r="J2188" i="4"/>
  <c r="K2191" i="4" l="1"/>
  <c r="L2190" i="4"/>
  <c r="M2190" i="4"/>
  <c r="H2190" i="4"/>
  <c r="J2189" i="4"/>
  <c r="I2189" i="4"/>
  <c r="K2192" i="4" l="1"/>
  <c r="M2191" i="4"/>
  <c r="L2191" i="4"/>
  <c r="H2191" i="4"/>
  <c r="I2190" i="4"/>
  <c r="J2190" i="4"/>
  <c r="K2193" i="4" l="1"/>
  <c r="L2192" i="4"/>
  <c r="M2192" i="4"/>
  <c r="H2192" i="4"/>
  <c r="J2191" i="4"/>
  <c r="I2191" i="4"/>
  <c r="K2194" i="4" l="1"/>
  <c r="M2193" i="4"/>
  <c r="L2193" i="4"/>
  <c r="H2193" i="4"/>
  <c r="I2192" i="4"/>
  <c r="J2192" i="4"/>
  <c r="K2195" i="4" l="1"/>
  <c r="L2194" i="4"/>
  <c r="M2194" i="4"/>
  <c r="H2194" i="4"/>
  <c r="J2193" i="4"/>
  <c r="I2193" i="4"/>
  <c r="K2196" i="4" l="1"/>
  <c r="M2195" i="4"/>
  <c r="L2195" i="4"/>
  <c r="H2195" i="4"/>
  <c r="I2194" i="4"/>
  <c r="J2194" i="4"/>
  <c r="K2197" i="4" l="1"/>
  <c r="L2196" i="4"/>
  <c r="M2196" i="4"/>
  <c r="H2196" i="4"/>
  <c r="J2195" i="4"/>
  <c r="I2195" i="4"/>
  <c r="K2198" i="4" l="1"/>
  <c r="M2197" i="4"/>
  <c r="L2197" i="4"/>
  <c r="H2197" i="4"/>
  <c r="I2196" i="4"/>
  <c r="J2196" i="4"/>
  <c r="K2199" i="4" l="1"/>
  <c r="L2198" i="4"/>
  <c r="M2198" i="4"/>
  <c r="H2198" i="4"/>
  <c r="J2197" i="4"/>
  <c r="I2197" i="4"/>
  <c r="K2200" i="4" l="1"/>
  <c r="M2199" i="4"/>
  <c r="L2199" i="4"/>
  <c r="H2199" i="4"/>
  <c r="I2198" i="4"/>
  <c r="J2198" i="4"/>
  <c r="K2201" i="4" l="1"/>
  <c r="L2200" i="4"/>
  <c r="M2200" i="4"/>
  <c r="H2200" i="4"/>
  <c r="J2199" i="4"/>
  <c r="I2199" i="4"/>
  <c r="K2202" i="4" l="1"/>
  <c r="M2201" i="4"/>
  <c r="L2201" i="4"/>
  <c r="H2201" i="4"/>
  <c r="I2200" i="4"/>
  <c r="J2200" i="4"/>
  <c r="K2203" i="4" l="1"/>
  <c r="L2202" i="4"/>
  <c r="M2202" i="4"/>
  <c r="H2202" i="4"/>
  <c r="J2201" i="4"/>
  <c r="I2201" i="4"/>
  <c r="K2204" i="4" l="1"/>
  <c r="M2203" i="4"/>
  <c r="L2203" i="4"/>
  <c r="H2203" i="4"/>
  <c r="I2202" i="4"/>
  <c r="J2202" i="4"/>
  <c r="K2205" i="4" l="1"/>
  <c r="L2204" i="4"/>
  <c r="M2204" i="4"/>
  <c r="H2204" i="4"/>
  <c r="J2203" i="4"/>
  <c r="I2203" i="4"/>
  <c r="K2206" i="4" l="1"/>
  <c r="M2205" i="4"/>
  <c r="L2205" i="4"/>
  <c r="H2205" i="4"/>
  <c r="I2204" i="4"/>
  <c r="J2204" i="4"/>
  <c r="K2207" i="4" l="1"/>
  <c r="L2206" i="4"/>
  <c r="M2206" i="4"/>
  <c r="H2206" i="4"/>
  <c r="J2205" i="4"/>
  <c r="I2205" i="4"/>
  <c r="K2208" i="4" l="1"/>
  <c r="M2207" i="4"/>
  <c r="L2207" i="4"/>
  <c r="H2207" i="4"/>
  <c r="I2206" i="4"/>
  <c r="J2206" i="4"/>
  <c r="K2209" i="4" l="1"/>
  <c r="L2208" i="4"/>
  <c r="M2208" i="4"/>
  <c r="H2208" i="4"/>
  <c r="J2207" i="4"/>
  <c r="I2207" i="4"/>
  <c r="K2210" i="4" l="1"/>
  <c r="M2209" i="4"/>
  <c r="L2209" i="4"/>
  <c r="H2209" i="4"/>
  <c r="I2208" i="4"/>
  <c r="J2208" i="4"/>
  <c r="K2211" i="4" l="1"/>
  <c r="L2210" i="4"/>
  <c r="M2210" i="4"/>
  <c r="H2210" i="4"/>
  <c r="J2209" i="4"/>
  <c r="I2209" i="4"/>
  <c r="K2212" i="4" l="1"/>
  <c r="M2211" i="4"/>
  <c r="L2211" i="4"/>
  <c r="H2211" i="4"/>
  <c r="I2210" i="4"/>
  <c r="J2210" i="4"/>
  <c r="K2213" i="4" l="1"/>
  <c r="L2212" i="4"/>
  <c r="M2212" i="4"/>
  <c r="H2212" i="4"/>
  <c r="J2211" i="4"/>
  <c r="I2211" i="4"/>
  <c r="K2214" i="4" l="1"/>
  <c r="M2213" i="4"/>
  <c r="L2213" i="4"/>
  <c r="H2213" i="4"/>
  <c r="I2212" i="4"/>
  <c r="J2212" i="4"/>
  <c r="K2215" i="4" l="1"/>
  <c r="L2214" i="4"/>
  <c r="M2214" i="4"/>
  <c r="H2214" i="4"/>
  <c r="J2213" i="4"/>
  <c r="I2213" i="4"/>
  <c r="K2216" i="4" l="1"/>
  <c r="M2215" i="4"/>
  <c r="L2215" i="4"/>
  <c r="H2215" i="4"/>
  <c r="I2214" i="4"/>
  <c r="J2214" i="4"/>
  <c r="K2217" i="4" l="1"/>
  <c r="L2216" i="4"/>
  <c r="M2216" i="4"/>
  <c r="H2216" i="4"/>
  <c r="J2215" i="4"/>
  <c r="I2215" i="4"/>
  <c r="K2218" i="4" l="1"/>
  <c r="M2217" i="4"/>
  <c r="L2217" i="4"/>
  <c r="H2217" i="4"/>
  <c r="I2216" i="4"/>
  <c r="J2216" i="4"/>
  <c r="K2219" i="4" l="1"/>
  <c r="L2218" i="4"/>
  <c r="M2218" i="4"/>
  <c r="H2218" i="4"/>
  <c r="J2217" i="4"/>
  <c r="I2217" i="4"/>
  <c r="K2220" i="4" l="1"/>
  <c r="M2219" i="4"/>
  <c r="L2219" i="4"/>
  <c r="H2219" i="4"/>
  <c r="I2218" i="4"/>
  <c r="J2218" i="4"/>
  <c r="K2221" i="4" l="1"/>
  <c r="L2220" i="4"/>
  <c r="M2220" i="4"/>
  <c r="H2220" i="4"/>
  <c r="J2219" i="4"/>
  <c r="I2219" i="4"/>
  <c r="K2222" i="4" l="1"/>
  <c r="M2221" i="4"/>
  <c r="L2221" i="4"/>
  <c r="H2221" i="4"/>
  <c r="I2220" i="4"/>
  <c r="J2220" i="4"/>
  <c r="K2223" i="4" l="1"/>
  <c r="L2222" i="4"/>
  <c r="M2222" i="4"/>
  <c r="H2222" i="4"/>
  <c r="J2221" i="4"/>
  <c r="I2221" i="4"/>
  <c r="K2224" i="4" l="1"/>
  <c r="M2223" i="4"/>
  <c r="L2223" i="4"/>
  <c r="H2223" i="4"/>
  <c r="I2222" i="4"/>
  <c r="J2222" i="4"/>
  <c r="K2225" i="4" l="1"/>
  <c r="L2224" i="4"/>
  <c r="M2224" i="4"/>
  <c r="H2224" i="4"/>
  <c r="J2223" i="4"/>
  <c r="I2223" i="4"/>
  <c r="K2226" i="4" l="1"/>
  <c r="M2225" i="4"/>
  <c r="L2225" i="4"/>
  <c r="H2225" i="4"/>
  <c r="I2224" i="4"/>
  <c r="J2224" i="4"/>
  <c r="K2227" i="4" l="1"/>
  <c r="L2226" i="4"/>
  <c r="M2226" i="4"/>
  <c r="H2226" i="4"/>
  <c r="J2225" i="4"/>
  <c r="I2225" i="4"/>
  <c r="K2228" i="4" l="1"/>
  <c r="M2227" i="4"/>
  <c r="L2227" i="4"/>
  <c r="H2227" i="4"/>
  <c r="I2226" i="4"/>
  <c r="J2226" i="4"/>
  <c r="K2229" i="4" l="1"/>
  <c r="L2228" i="4"/>
  <c r="M2228" i="4"/>
  <c r="H2228" i="4"/>
  <c r="J2227" i="4"/>
  <c r="I2227" i="4"/>
  <c r="K2230" i="4" l="1"/>
  <c r="M2229" i="4"/>
  <c r="L2229" i="4"/>
  <c r="H2229" i="4"/>
  <c r="I2228" i="4"/>
  <c r="J2228" i="4"/>
  <c r="K2231" i="4" l="1"/>
  <c r="L2230" i="4"/>
  <c r="M2230" i="4"/>
  <c r="H2230" i="4"/>
  <c r="J2229" i="4"/>
  <c r="I2229" i="4"/>
  <c r="K2232" i="4" l="1"/>
  <c r="M2231" i="4"/>
  <c r="L2231" i="4"/>
  <c r="H2231" i="4"/>
  <c r="I2230" i="4"/>
  <c r="J2230" i="4"/>
  <c r="K2233" i="4" l="1"/>
  <c r="L2232" i="4"/>
  <c r="M2232" i="4"/>
  <c r="H2232" i="4"/>
  <c r="J2231" i="4"/>
  <c r="I2231" i="4"/>
  <c r="K2234" i="4" l="1"/>
  <c r="M2233" i="4"/>
  <c r="L2233" i="4"/>
  <c r="H2233" i="4"/>
  <c r="I2232" i="4"/>
  <c r="J2232" i="4"/>
  <c r="K2235" i="4" l="1"/>
  <c r="L2234" i="4"/>
  <c r="M2234" i="4"/>
  <c r="H2234" i="4"/>
  <c r="J2233" i="4"/>
  <c r="I2233" i="4"/>
  <c r="K2236" i="4" l="1"/>
  <c r="M2235" i="4"/>
  <c r="L2235" i="4"/>
  <c r="H2235" i="4"/>
  <c r="I2234" i="4"/>
  <c r="J2234" i="4"/>
  <c r="K2237" i="4" l="1"/>
  <c r="L2236" i="4"/>
  <c r="M2236" i="4"/>
  <c r="H2236" i="4"/>
  <c r="J2235" i="4"/>
  <c r="I2235" i="4"/>
  <c r="K2238" i="4" l="1"/>
  <c r="M2237" i="4"/>
  <c r="L2237" i="4"/>
  <c r="H2237" i="4"/>
  <c r="I2236" i="4"/>
  <c r="J2236" i="4"/>
  <c r="K2239" i="4" l="1"/>
  <c r="L2238" i="4"/>
  <c r="M2238" i="4"/>
  <c r="H2238" i="4"/>
  <c r="J2237" i="4"/>
  <c r="I2237" i="4"/>
  <c r="K2240" i="4" l="1"/>
  <c r="M2239" i="4"/>
  <c r="L2239" i="4"/>
  <c r="H2239" i="4"/>
  <c r="I2238" i="4"/>
  <c r="J2238" i="4"/>
  <c r="K2241" i="4" l="1"/>
  <c r="L2240" i="4"/>
  <c r="M2240" i="4"/>
  <c r="H2240" i="4"/>
  <c r="J2239" i="4"/>
  <c r="I2239" i="4"/>
  <c r="K2242" i="4" l="1"/>
  <c r="M2241" i="4"/>
  <c r="L2241" i="4"/>
  <c r="H2241" i="4"/>
  <c r="I2240" i="4"/>
  <c r="J2240" i="4"/>
  <c r="K2243" i="4" l="1"/>
  <c r="L2242" i="4"/>
  <c r="M2242" i="4"/>
  <c r="H2242" i="4"/>
  <c r="J2241" i="4"/>
  <c r="I2241" i="4"/>
  <c r="K2244" i="4" l="1"/>
  <c r="M2243" i="4"/>
  <c r="L2243" i="4"/>
  <c r="H2243" i="4"/>
  <c r="I2242" i="4"/>
  <c r="J2242" i="4"/>
  <c r="K2245" i="4" l="1"/>
  <c r="L2244" i="4"/>
  <c r="M2244" i="4"/>
  <c r="H2244" i="4"/>
  <c r="J2243" i="4"/>
  <c r="I2243" i="4"/>
  <c r="K2246" i="4" l="1"/>
  <c r="M2245" i="4"/>
  <c r="L2245" i="4"/>
  <c r="H2245" i="4"/>
  <c r="I2244" i="4"/>
  <c r="J2244" i="4"/>
  <c r="K2247" i="4" l="1"/>
  <c r="L2246" i="4"/>
  <c r="M2246" i="4"/>
  <c r="H2246" i="4"/>
  <c r="J2245" i="4"/>
  <c r="I2245" i="4"/>
  <c r="K2248" i="4" l="1"/>
  <c r="M2247" i="4"/>
  <c r="L2247" i="4"/>
  <c r="H2247" i="4"/>
  <c r="I2246" i="4"/>
  <c r="J2246" i="4"/>
  <c r="K2249" i="4" l="1"/>
  <c r="L2248" i="4"/>
  <c r="M2248" i="4"/>
  <c r="H2248" i="4"/>
  <c r="J2247" i="4"/>
  <c r="I2247" i="4"/>
  <c r="K2250" i="4" l="1"/>
  <c r="M2249" i="4"/>
  <c r="L2249" i="4"/>
  <c r="H2249" i="4"/>
  <c r="I2248" i="4"/>
  <c r="J2248" i="4"/>
  <c r="K2251" i="4" l="1"/>
  <c r="L2250" i="4"/>
  <c r="M2250" i="4"/>
  <c r="H2250" i="4"/>
  <c r="J2249" i="4"/>
  <c r="I2249" i="4"/>
  <c r="K2252" i="4" l="1"/>
  <c r="M2251" i="4"/>
  <c r="L2251" i="4"/>
  <c r="H2251" i="4"/>
  <c r="I2250" i="4"/>
  <c r="J2250" i="4"/>
  <c r="K2253" i="4" l="1"/>
  <c r="L2252" i="4"/>
  <c r="M2252" i="4"/>
  <c r="H2252" i="4"/>
  <c r="J2251" i="4"/>
  <c r="I2251" i="4"/>
  <c r="K2254" i="4" l="1"/>
  <c r="M2253" i="4"/>
  <c r="L2253" i="4"/>
  <c r="H2253" i="4"/>
  <c r="I2252" i="4"/>
  <c r="J2252" i="4"/>
  <c r="K2255" i="4" l="1"/>
  <c r="L2254" i="4"/>
  <c r="M2254" i="4"/>
  <c r="H2254" i="4"/>
  <c r="J2253" i="4"/>
  <c r="I2253" i="4"/>
  <c r="K2256" i="4" l="1"/>
  <c r="M2255" i="4"/>
  <c r="L2255" i="4"/>
  <c r="H2255" i="4"/>
  <c r="I2254" i="4"/>
  <c r="J2254" i="4"/>
  <c r="K2257" i="4" l="1"/>
  <c r="L2256" i="4"/>
  <c r="M2256" i="4"/>
  <c r="H2256" i="4"/>
  <c r="J2255" i="4"/>
  <c r="I2255" i="4"/>
  <c r="K2258" i="4" l="1"/>
  <c r="M2257" i="4"/>
  <c r="L2257" i="4"/>
  <c r="H2257" i="4"/>
  <c r="I2256" i="4"/>
  <c r="J2256" i="4"/>
  <c r="K2259" i="4" l="1"/>
  <c r="L2258" i="4"/>
  <c r="M2258" i="4"/>
  <c r="H2258" i="4"/>
  <c r="J2257" i="4"/>
  <c r="I2257" i="4"/>
  <c r="K2260" i="4" l="1"/>
  <c r="M2259" i="4"/>
  <c r="L2259" i="4"/>
  <c r="H2259" i="4"/>
  <c r="I2258" i="4"/>
  <c r="J2258" i="4"/>
  <c r="K2261" i="4" l="1"/>
  <c r="L2260" i="4"/>
  <c r="M2260" i="4"/>
  <c r="H2260" i="4"/>
  <c r="J2259" i="4"/>
  <c r="I2259" i="4"/>
  <c r="K2262" i="4" l="1"/>
  <c r="M2261" i="4"/>
  <c r="L2261" i="4"/>
  <c r="H2261" i="4"/>
  <c r="I2260" i="4"/>
  <c r="J2260" i="4"/>
  <c r="K2263" i="4" l="1"/>
  <c r="L2262" i="4"/>
  <c r="M2262" i="4"/>
  <c r="H2262" i="4"/>
  <c r="J2261" i="4"/>
  <c r="I2261" i="4"/>
  <c r="K2264" i="4" l="1"/>
  <c r="M2263" i="4"/>
  <c r="L2263" i="4"/>
  <c r="H2263" i="4"/>
  <c r="I2262" i="4"/>
  <c r="J2262" i="4"/>
  <c r="K2265" i="4" l="1"/>
  <c r="L2264" i="4"/>
  <c r="M2264" i="4"/>
  <c r="H2264" i="4"/>
  <c r="J2263" i="4"/>
  <c r="I2263" i="4"/>
  <c r="K2266" i="4" l="1"/>
  <c r="M2265" i="4"/>
  <c r="L2265" i="4"/>
  <c r="H2265" i="4"/>
  <c r="I2264" i="4"/>
  <c r="J2264" i="4"/>
  <c r="K2267" i="4" l="1"/>
  <c r="L2266" i="4"/>
  <c r="M2266" i="4"/>
  <c r="H2266" i="4"/>
  <c r="J2265" i="4"/>
  <c r="I2265" i="4"/>
  <c r="K2268" i="4" l="1"/>
  <c r="M2267" i="4"/>
  <c r="L2267" i="4"/>
  <c r="H2267" i="4"/>
  <c r="I2266" i="4"/>
  <c r="J2266" i="4"/>
  <c r="K2269" i="4" l="1"/>
  <c r="L2268" i="4"/>
  <c r="M2268" i="4"/>
  <c r="H2268" i="4"/>
  <c r="J2267" i="4"/>
  <c r="I2267" i="4"/>
  <c r="K2270" i="4" l="1"/>
  <c r="M2269" i="4"/>
  <c r="L2269" i="4"/>
  <c r="H2269" i="4"/>
  <c r="I2268" i="4"/>
  <c r="J2268" i="4"/>
  <c r="K2271" i="4" l="1"/>
  <c r="L2270" i="4"/>
  <c r="M2270" i="4"/>
  <c r="H2270" i="4"/>
  <c r="J2269" i="4"/>
  <c r="I2269" i="4"/>
  <c r="K2272" i="4" l="1"/>
  <c r="M2271" i="4"/>
  <c r="L2271" i="4"/>
  <c r="H2271" i="4"/>
  <c r="I2270" i="4"/>
  <c r="J2270" i="4"/>
  <c r="K2273" i="4" l="1"/>
  <c r="L2272" i="4"/>
  <c r="M2272" i="4"/>
  <c r="H2272" i="4"/>
  <c r="J2271" i="4"/>
  <c r="I2271" i="4"/>
  <c r="K2274" i="4" l="1"/>
  <c r="M2273" i="4"/>
  <c r="L2273" i="4"/>
  <c r="H2273" i="4"/>
  <c r="I2272" i="4"/>
  <c r="J2272" i="4"/>
  <c r="K2275" i="4" l="1"/>
  <c r="L2274" i="4"/>
  <c r="M2274" i="4"/>
  <c r="H2274" i="4"/>
  <c r="J2273" i="4"/>
  <c r="I2273" i="4"/>
  <c r="K2276" i="4" l="1"/>
  <c r="M2275" i="4"/>
  <c r="L2275" i="4"/>
  <c r="H2275" i="4"/>
  <c r="I2274" i="4"/>
  <c r="J2274" i="4"/>
  <c r="K2277" i="4" l="1"/>
  <c r="L2276" i="4"/>
  <c r="M2276" i="4"/>
  <c r="H2276" i="4"/>
  <c r="J2275" i="4"/>
  <c r="I2275" i="4"/>
  <c r="K2278" i="4" l="1"/>
  <c r="M2277" i="4"/>
  <c r="L2277" i="4"/>
  <c r="H2277" i="4"/>
  <c r="I2276" i="4"/>
  <c r="J2276" i="4"/>
  <c r="K2279" i="4" l="1"/>
  <c r="L2278" i="4"/>
  <c r="M2278" i="4"/>
  <c r="H2278" i="4"/>
  <c r="J2277" i="4"/>
  <c r="I2277" i="4"/>
  <c r="K2280" i="4" l="1"/>
  <c r="M2279" i="4"/>
  <c r="L2279" i="4"/>
  <c r="H2279" i="4"/>
  <c r="I2278" i="4"/>
  <c r="J2278" i="4"/>
  <c r="K2281" i="4" l="1"/>
  <c r="L2280" i="4"/>
  <c r="M2280" i="4"/>
  <c r="H2280" i="4"/>
  <c r="J2279" i="4"/>
  <c r="I2279" i="4"/>
  <c r="K2282" i="4" l="1"/>
  <c r="M2281" i="4"/>
  <c r="L2281" i="4"/>
  <c r="H2281" i="4"/>
  <c r="I2280" i="4"/>
  <c r="J2280" i="4"/>
  <c r="K2283" i="4" l="1"/>
  <c r="L2282" i="4"/>
  <c r="M2282" i="4"/>
  <c r="H2282" i="4"/>
  <c r="J2281" i="4"/>
  <c r="I2281" i="4"/>
  <c r="K2284" i="4" l="1"/>
  <c r="M2283" i="4"/>
  <c r="L2283" i="4"/>
  <c r="H2283" i="4"/>
  <c r="I2282" i="4"/>
  <c r="J2282" i="4"/>
  <c r="K2285" i="4" l="1"/>
  <c r="L2284" i="4"/>
  <c r="M2284" i="4"/>
  <c r="H2284" i="4"/>
  <c r="J2283" i="4"/>
  <c r="I2283" i="4"/>
  <c r="K2286" i="4" l="1"/>
  <c r="M2285" i="4"/>
  <c r="L2285" i="4"/>
  <c r="H2285" i="4"/>
  <c r="I2284" i="4"/>
  <c r="J2284" i="4"/>
  <c r="K2287" i="4" l="1"/>
  <c r="L2286" i="4"/>
  <c r="M2286" i="4"/>
  <c r="H2286" i="4"/>
  <c r="J2285" i="4"/>
  <c r="I2285" i="4"/>
  <c r="K2288" i="4" l="1"/>
  <c r="M2287" i="4"/>
  <c r="L2287" i="4"/>
  <c r="H2287" i="4"/>
  <c r="I2286" i="4"/>
  <c r="J2286" i="4"/>
  <c r="K2289" i="4" l="1"/>
  <c r="L2288" i="4"/>
  <c r="M2288" i="4"/>
  <c r="H2288" i="4"/>
  <c r="J2287" i="4"/>
  <c r="I2287" i="4"/>
  <c r="K2290" i="4" l="1"/>
  <c r="M2289" i="4"/>
  <c r="L2289" i="4"/>
  <c r="H2289" i="4"/>
  <c r="I2288" i="4"/>
  <c r="J2288" i="4"/>
  <c r="K2291" i="4" l="1"/>
  <c r="L2290" i="4"/>
  <c r="M2290" i="4"/>
  <c r="H2290" i="4"/>
  <c r="J2289" i="4"/>
  <c r="I2289" i="4"/>
  <c r="K2292" i="4" l="1"/>
  <c r="M2291" i="4"/>
  <c r="L2291" i="4"/>
  <c r="H2291" i="4"/>
  <c r="I2290" i="4"/>
  <c r="J2290" i="4"/>
  <c r="K2293" i="4" l="1"/>
  <c r="L2292" i="4"/>
  <c r="M2292" i="4"/>
  <c r="H2292" i="4"/>
  <c r="J2291" i="4"/>
  <c r="I2291" i="4"/>
  <c r="K2294" i="4" l="1"/>
  <c r="M2293" i="4"/>
  <c r="L2293" i="4"/>
  <c r="H2293" i="4"/>
  <c r="I2292" i="4"/>
  <c r="J2292" i="4"/>
  <c r="K2295" i="4" l="1"/>
  <c r="L2294" i="4"/>
  <c r="M2294" i="4"/>
  <c r="H2294" i="4"/>
  <c r="J2293" i="4"/>
  <c r="I2293" i="4"/>
  <c r="K2296" i="4" l="1"/>
  <c r="M2295" i="4"/>
  <c r="L2295" i="4"/>
  <c r="H2295" i="4"/>
  <c r="I2294" i="4"/>
  <c r="J2294" i="4"/>
  <c r="K2297" i="4" l="1"/>
  <c r="L2296" i="4"/>
  <c r="M2296" i="4"/>
  <c r="H2296" i="4"/>
  <c r="J2295" i="4"/>
  <c r="I2295" i="4"/>
  <c r="K2298" i="4" l="1"/>
  <c r="M2297" i="4"/>
  <c r="L2297" i="4"/>
  <c r="H2297" i="4"/>
  <c r="I2296" i="4"/>
  <c r="J2296" i="4"/>
  <c r="K2299" i="4" l="1"/>
  <c r="L2298" i="4"/>
  <c r="M2298" i="4"/>
  <c r="H2298" i="4"/>
  <c r="J2297" i="4"/>
  <c r="I2297" i="4"/>
  <c r="K2300" i="4" l="1"/>
  <c r="M2299" i="4"/>
  <c r="L2299" i="4"/>
  <c r="H2299" i="4"/>
  <c r="I2298" i="4"/>
  <c r="J2298" i="4"/>
  <c r="K2301" i="4" l="1"/>
  <c r="L2300" i="4"/>
  <c r="M2300" i="4"/>
  <c r="H2300" i="4"/>
  <c r="J2299" i="4"/>
  <c r="I2299" i="4"/>
  <c r="K2302" i="4" l="1"/>
  <c r="M2301" i="4"/>
  <c r="L2301" i="4"/>
  <c r="H2301" i="4"/>
  <c r="I2300" i="4"/>
  <c r="J2300" i="4"/>
  <c r="K2303" i="4" l="1"/>
  <c r="L2302" i="4"/>
  <c r="M2302" i="4"/>
  <c r="H2302" i="4"/>
  <c r="J2301" i="4"/>
  <c r="I2301" i="4"/>
  <c r="K2304" i="4" l="1"/>
  <c r="M2303" i="4"/>
  <c r="L2303" i="4"/>
  <c r="H2303" i="4"/>
  <c r="I2302" i="4"/>
  <c r="J2302" i="4"/>
  <c r="K2305" i="4" l="1"/>
  <c r="L2304" i="4"/>
  <c r="M2304" i="4"/>
  <c r="H2304" i="4"/>
  <c r="J2303" i="4"/>
  <c r="I2303" i="4"/>
  <c r="K2306" i="4" l="1"/>
  <c r="M2305" i="4"/>
  <c r="L2305" i="4"/>
  <c r="H2305" i="4"/>
  <c r="I2304" i="4"/>
  <c r="J2304" i="4"/>
  <c r="K2307" i="4" l="1"/>
  <c r="L2306" i="4"/>
  <c r="M2306" i="4"/>
  <c r="H2306" i="4"/>
  <c r="J2305" i="4"/>
  <c r="I2305" i="4"/>
  <c r="K2308" i="4" l="1"/>
  <c r="M2307" i="4"/>
  <c r="L2307" i="4"/>
  <c r="H2307" i="4"/>
  <c r="I2306" i="4"/>
  <c r="J2306" i="4"/>
  <c r="K2309" i="4" l="1"/>
  <c r="L2308" i="4"/>
  <c r="M2308" i="4"/>
  <c r="H2308" i="4"/>
  <c r="J2307" i="4"/>
  <c r="I2307" i="4"/>
  <c r="K2310" i="4" l="1"/>
  <c r="M2309" i="4"/>
  <c r="L2309" i="4"/>
  <c r="H2309" i="4"/>
  <c r="I2308" i="4"/>
  <c r="J2308" i="4"/>
  <c r="K2311" i="4" l="1"/>
  <c r="L2310" i="4"/>
  <c r="M2310" i="4"/>
  <c r="H2310" i="4"/>
  <c r="J2309" i="4"/>
  <c r="I2309" i="4"/>
  <c r="K2312" i="4" l="1"/>
  <c r="M2311" i="4"/>
  <c r="L2311" i="4"/>
  <c r="H2311" i="4"/>
  <c r="I2310" i="4"/>
  <c r="J2310" i="4"/>
  <c r="K2313" i="4" l="1"/>
  <c r="L2312" i="4"/>
  <c r="M2312" i="4"/>
  <c r="H2312" i="4"/>
  <c r="J2311" i="4"/>
  <c r="I2311" i="4"/>
  <c r="K2314" i="4" l="1"/>
  <c r="M2313" i="4"/>
  <c r="L2313" i="4"/>
  <c r="H2313" i="4"/>
  <c r="I2312" i="4"/>
  <c r="J2312" i="4"/>
  <c r="K2315" i="4" l="1"/>
  <c r="L2314" i="4"/>
  <c r="M2314" i="4"/>
  <c r="H2314" i="4"/>
  <c r="J2313" i="4"/>
  <c r="I2313" i="4"/>
  <c r="K2316" i="4" l="1"/>
  <c r="M2315" i="4"/>
  <c r="L2315" i="4"/>
  <c r="H2315" i="4"/>
  <c r="I2314" i="4"/>
  <c r="J2314" i="4"/>
  <c r="K2317" i="4" l="1"/>
  <c r="L2316" i="4"/>
  <c r="M2316" i="4"/>
  <c r="H2316" i="4"/>
  <c r="J2315" i="4"/>
  <c r="I2315" i="4"/>
  <c r="K2318" i="4" l="1"/>
  <c r="M2317" i="4"/>
  <c r="L2317" i="4"/>
  <c r="H2317" i="4"/>
  <c r="I2316" i="4"/>
  <c r="J2316" i="4"/>
  <c r="K2319" i="4" l="1"/>
  <c r="L2318" i="4"/>
  <c r="M2318" i="4"/>
  <c r="H2318" i="4"/>
  <c r="J2317" i="4"/>
  <c r="I2317" i="4"/>
  <c r="K2320" i="4" l="1"/>
  <c r="M2319" i="4"/>
  <c r="L2319" i="4"/>
  <c r="H2319" i="4"/>
  <c r="I2318" i="4"/>
  <c r="J2318" i="4"/>
  <c r="K2321" i="4" l="1"/>
  <c r="L2320" i="4"/>
  <c r="M2320" i="4"/>
  <c r="H2320" i="4"/>
  <c r="J2319" i="4"/>
  <c r="I2319" i="4"/>
  <c r="K2322" i="4" l="1"/>
  <c r="M2321" i="4"/>
  <c r="L2321" i="4"/>
  <c r="H2321" i="4"/>
  <c r="I2320" i="4"/>
  <c r="J2320" i="4"/>
  <c r="K2323" i="4" l="1"/>
  <c r="L2322" i="4"/>
  <c r="M2322" i="4"/>
  <c r="H2322" i="4"/>
  <c r="J2321" i="4"/>
  <c r="I2321" i="4"/>
  <c r="K2324" i="4" l="1"/>
  <c r="M2323" i="4"/>
  <c r="L2323" i="4"/>
  <c r="H2323" i="4"/>
  <c r="I2322" i="4"/>
  <c r="J2322" i="4"/>
  <c r="K2325" i="4" l="1"/>
  <c r="L2324" i="4"/>
  <c r="M2324" i="4"/>
  <c r="H2324" i="4"/>
  <c r="J2323" i="4"/>
  <c r="I2323" i="4"/>
  <c r="K2326" i="4" l="1"/>
  <c r="M2325" i="4"/>
  <c r="L2325" i="4"/>
  <c r="H2325" i="4"/>
  <c r="I2324" i="4"/>
  <c r="J2324" i="4"/>
  <c r="K2327" i="4" l="1"/>
  <c r="L2326" i="4"/>
  <c r="M2326" i="4"/>
  <c r="H2326" i="4"/>
  <c r="J2325" i="4"/>
  <c r="I2325" i="4"/>
  <c r="K2328" i="4" l="1"/>
  <c r="M2327" i="4"/>
  <c r="L2327" i="4"/>
  <c r="H2327" i="4"/>
  <c r="I2326" i="4"/>
  <c r="J2326" i="4"/>
  <c r="K2329" i="4" l="1"/>
  <c r="L2328" i="4"/>
  <c r="M2328" i="4"/>
  <c r="H2328" i="4"/>
  <c r="J2327" i="4"/>
  <c r="I2327" i="4"/>
  <c r="K2330" i="4" l="1"/>
  <c r="M2329" i="4"/>
  <c r="L2329" i="4"/>
  <c r="H2329" i="4"/>
  <c r="I2328" i="4"/>
  <c r="J2328" i="4"/>
  <c r="K2331" i="4" l="1"/>
  <c r="L2330" i="4"/>
  <c r="M2330" i="4"/>
  <c r="H2330" i="4"/>
  <c r="J2329" i="4"/>
  <c r="I2329" i="4"/>
  <c r="K2332" i="4" l="1"/>
  <c r="M2331" i="4"/>
  <c r="L2331" i="4"/>
  <c r="H2331" i="4"/>
  <c r="I2330" i="4"/>
  <c r="J2330" i="4"/>
  <c r="K2333" i="4" l="1"/>
  <c r="L2332" i="4"/>
  <c r="M2332" i="4"/>
  <c r="H2332" i="4"/>
  <c r="J2331" i="4"/>
  <c r="I2331" i="4"/>
  <c r="K2334" i="4" l="1"/>
  <c r="M2333" i="4"/>
  <c r="L2333" i="4"/>
  <c r="H2333" i="4"/>
  <c r="I2332" i="4"/>
  <c r="J2332" i="4"/>
  <c r="K2335" i="4" l="1"/>
  <c r="L2334" i="4"/>
  <c r="M2334" i="4"/>
  <c r="H2334" i="4"/>
  <c r="J2333" i="4"/>
  <c r="I2333" i="4"/>
  <c r="K2336" i="4" l="1"/>
  <c r="M2335" i="4"/>
  <c r="L2335" i="4"/>
  <c r="H2335" i="4"/>
  <c r="I2334" i="4"/>
  <c r="J2334" i="4"/>
  <c r="K2337" i="4" l="1"/>
  <c r="L2336" i="4"/>
  <c r="M2336" i="4"/>
  <c r="H2336" i="4"/>
  <c r="J2335" i="4"/>
  <c r="I2335" i="4"/>
  <c r="K2338" i="4" l="1"/>
  <c r="M2337" i="4"/>
  <c r="L2337" i="4"/>
  <c r="H2337" i="4"/>
  <c r="I2336" i="4"/>
  <c r="J2336" i="4"/>
  <c r="K2339" i="4" l="1"/>
  <c r="L2338" i="4"/>
  <c r="M2338" i="4"/>
  <c r="H2338" i="4"/>
  <c r="J2337" i="4"/>
  <c r="I2337" i="4"/>
  <c r="K2340" i="4" l="1"/>
  <c r="M2339" i="4"/>
  <c r="L2339" i="4"/>
  <c r="H2339" i="4"/>
  <c r="I2338" i="4"/>
  <c r="J2338" i="4"/>
  <c r="K2341" i="4" l="1"/>
  <c r="L2340" i="4"/>
  <c r="M2340" i="4"/>
  <c r="H2340" i="4"/>
  <c r="J2339" i="4"/>
  <c r="I2339" i="4"/>
  <c r="K2342" i="4" l="1"/>
  <c r="M2341" i="4"/>
  <c r="L2341" i="4"/>
  <c r="H2341" i="4"/>
  <c r="I2340" i="4"/>
  <c r="J2340" i="4"/>
  <c r="K2343" i="4" l="1"/>
  <c r="L2342" i="4"/>
  <c r="M2342" i="4"/>
  <c r="H2342" i="4"/>
  <c r="J2341" i="4"/>
  <c r="I2341" i="4"/>
  <c r="K2344" i="4" l="1"/>
  <c r="M2343" i="4"/>
  <c r="L2343" i="4"/>
  <c r="H2343" i="4"/>
  <c r="I2342" i="4"/>
  <c r="J2342" i="4"/>
  <c r="K2345" i="4" l="1"/>
  <c r="L2344" i="4"/>
  <c r="M2344" i="4"/>
  <c r="H2344" i="4"/>
  <c r="J2343" i="4"/>
  <c r="I2343" i="4"/>
  <c r="K2346" i="4" l="1"/>
  <c r="M2345" i="4"/>
  <c r="L2345" i="4"/>
  <c r="H2345" i="4"/>
  <c r="I2344" i="4"/>
  <c r="J2344" i="4"/>
  <c r="K2347" i="4" l="1"/>
  <c r="L2346" i="4"/>
  <c r="M2346" i="4"/>
  <c r="H2346" i="4"/>
  <c r="J2345" i="4"/>
  <c r="I2345" i="4"/>
  <c r="K2348" i="4" l="1"/>
  <c r="M2347" i="4"/>
  <c r="L2347" i="4"/>
  <c r="H2347" i="4"/>
  <c r="I2346" i="4"/>
  <c r="J2346" i="4"/>
  <c r="K2349" i="4" l="1"/>
  <c r="L2348" i="4"/>
  <c r="M2348" i="4"/>
  <c r="H2348" i="4"/>
  <c r="J2347" i="4"/>
  <c r="I2347" i="4"/>
  <c r="K2350" i="4" l="1"/>
  <c r="M2349" i="4"/>
  <c r="L2349" i="4"/>
  <c r="H2349" i="4"/>
  <c r="I2348" i="4"/>
  <c r="J2348" i="4"/>
  <c r="K2351" i="4" l="1"/>
  <c r="L2350" i="4"/>
  <c r="M2350" i="4"/>
  <c r="H2350" i="4"/>
  <c r="J2349" i="4"/>
  <c r="I2349" i="4"/>
  <c r="K2352" i="4" l="1"/>
  <c r="M2351" i="4"/>
  <c r="L2351" i="4"/>
  <c r="H2351" i="4"/>
  <c r="I2350" i="4"/>
  <c r="J2350" i="4"/>
  <c r="K2353" i="4" l="1"/>
  <c r="L2352" i="4"/>
  <c r="M2352" i="4"/>
  <c r="H2352" i="4"/>
  <c r="J2351" i="4"/>
  <c r="I2351" i="4"/>
  <c r="K2354" i="4" l="1"/>
  <c r="M2353" i="4"/>
  <c r="L2353" i="4"/>
  <c r="H2353" i="4"/>
  <c r="I2352" i="4"/>
  <c r="J2352" i="4"/>
  <c r="K2355" i="4" l="1"/>
  <c r="L2354" i="4"/>
  <c r="M2354" i="4"/>
  <c r="H2354" i="4"/>
  <c r="J2353" i="4"/>
  <c r="I2353" i="4"/>
  <c r="K2356" i="4" l="1"/>
  <c r="M2355" i="4"/>
  <c r="L2355" i="4"/>
  <c r="H2355" i="4"/>
  <c r="I2354" i="4"/>
  <c r="J2354" i="4"/>
  <c r="K2357" i="4" l="1"/>
  <c r="L2356" i="4"/>
  <c r="M2356" i="4"/>
  <c r="H2356" i="4"/>
  <c r="J2355" i="4"/>
  <c r="I2355" i="4"/>
  <c r="K2358" i="4" l="1"/>
  <c r="M2357" i="4"/>
  <c r="L2357" i="4"/>
  <c r="H2357" i="4"/>
  <c r="I2356" i="4"/>
  <c r="J2356" i="4"/>
  <c r="K2359" i="4" l="1"/>
  <c r="L2358" i="4"/>
  <c r="M2358" i="4"/>
  <c r="H2358" i="4"/>
  <c r="J2357" i="4"/>
  <c r="I2357" i="4"/>
  <c r="K2360" i="4" l="1"/>
  <c r="M2359" i="4"/>
  <c r="L2359" i="4"/>
  <c r="H2359" i="4"/>
  <c r="I2358" i="4"/>
  <c r="J2358" i="4"/>
  <c r="K2361" i="4" l="1"/>
  <c r="L2360" i="4"/>
  <c r="M2360" i="4"/>
  <c r="H2360" i="4"/>
  <c r="J2359" i="4"/>
  <c r="I2359" i="4"/>
  <c r="K2362" i="4" l="1"/>
  <c r="M2361" i="4"/>
  <c r="L2361" i="4"/>
  <c r="H2361" i="4"/>
  <c r="I2360" i="4"/>
  <c r="J2360" i="4"/>
  <c r="K2363" i="4" l="1"/>
  <c r="L2362" i="4"/>
  <c r="M2362" i="4"/>
  <c r="H2362" i="4"/>
  <c r="J2361" i="4"/>
  <c r="I2361" i="4"/>
  <c r="K2364" i="4" l="1"/>
  <c r="M2363" i="4"/>
  <c r="L2363" i="4"/>
  <c r="H2363" i="4"/>
  <c r="I2362" i="4"/>
  <c r="J2362" i="4"/>
  <c r="K2365" i="4" l="1"/>
  <c r="L2364" i="4"/>
  <c r="M2364" i="4"/>
  <c r="H2364" i="4"/>
  <c r="J2363" i="4"/>
  <c r="I2363" i="4"/>
  <c r="K2366" i="4" l="1"/>
  <c r="M2365" i="4"/>
  <c r="L2365" i="4"/>
  <c r="H2365" i="4"/>
  <c r="I2364" i="4"/>
  <c r="J2364" i="4"/>
  <c r="K2367" i="4" l="1"/>
  <c r="L2366" i="4"/>
  <c r="M2366" i="4"/>
  <c r="H2366" i="4"/>
  <c r="J2365" i="4"/>
  <c r="I2365" i="4"/>
  <c r="K2368" i="4" l="1"/>
  <c r="M2367" i="4"/>
  <c r="L2367" i="4"/>
  <c r="H2367" i="4"/>
  <c r="I2366" i="4"/>
  <c r="J2366" i="4"/>
  <c r="K2369" i="4" l="1"/>
  <c r="L2368" i="4"/>
  <c r="M2368" i="4"/>
  <c r="H2368" i="4"/>
  <c r="J2367" i="4"/>
  <c r="I2367" i="4"/>
  <c r="K2370" i="4" l="1"/>
  <c r="M2369" i="4"/>
  <c r="L2369" i="4"/>
  <c r="H2369" i="4"/>
  <c r="I2368" i="4"/>
  <c r="J2368" i="4"/>
  <c r="K2371" i="4" l="1"/>
  <c r="L2370" i="4"/>
  <c r="M2370" i="4"/>
  <c r="H2370" i="4"/>
  <c r="J2369" i="4"/>
  <c r="I2369" i="4"/>
  <c r="K2372" i="4" l="1"/>
  <c r="M2371" i="4"/>
  <c r="L2371" i="4"/>
  <c r="H2371" i="4"/>
  <c r="I2370" i="4"/>
  <c r="J2370" i="4"/>
  <c r="K2373" i="4" l="1"/>
  <c r="L2372" i="4"/>
  <c r="M2372" i="4"/>
  <c r="H2372" i="4"/>
  <c r="J2371" i="4"/>
  <c r="I2371" i="4"/>
  <c r="K2374" i="4" l="1"/>
  <c r="M2373" i="4"/>
  <c r="L2373" i="4"/>
  <c r="H2373" i="4"/>
  <c r="I2372" i="4"/>
  <c r="J2372" i="4"/>
  <c r="K2375" i="4" l="1"/>
  <c r="L2374" i="4"/>
  <c r="M2374" i="4"/>
  <c r="H2374" i="4"/>
  <c r="J2373" i="4"/>
  <c r="I2373" i="4"/>
  <c r="K2376" i="4" l="1"/>
  <c r="M2375" i="4"/>
  <c r="L2375" i="4"/>
  <c r="H2375" i="4"/>
  <c r="I2374" i="4"/>
  <c r="J2374" i="4"/>
  <c r="K2377" i="4" l="1"/>
  <c r="L2376" i="4"/>
  <c r="M2376" i="4"/>
  <c r="H2376" i="4"/>
  <c r="J2375" i="4"/>
  <c r="I2375" i="4"/>
  <c r="K2378" i="4" l="1"/>
  <c r="M2377" i="4"/>
  <c r="L2377" i="4"/>
  <c r="H2377" i="4"/>
  <c r="I2376" i="4"/>
  <c r="J2376" i="4"/>
  <c r="K2379" i="4" l="1"/>
  <c r="L2378" i="4"/>
  <c r="M2378" i="4"/>
  <c r="H2378" i="4"/>
  <c r="J2377" i="4"/>
  <c r="I2377" i="4"/>
  <c r="K2380" i="4" l="1"/>
  <c r="M2379" i="4"/>
  <c r="L2379" i="4"/>
  <c r="H2379" i="4"/>
  <c r="I2378" i="4"/>
  <c r="J2378" i="4"/>
  <c r="K2381" i="4" l="1"/>
  <c r="L2380" i="4"/>
  <c r="M2380" i="4"/>
  <c r="H2380" i="4"/>
  <c r="J2379" i="4"/>
  <c r="I2379" i="4"/>
  <c r="K2382" i="4" l="1"/>
  <c r="L2381" i="4"/>
  <c r="M2381" i="4"/>
  <c r="H2381" i="4"/>
  <c r="I2380" i="4"/>
  <c r="J2380" i="4"/>
  <c r="K2383" i="4" l="1"/>
  <c r="M2382" i="4"/>
  <c r="L2382" i="4"/>
  <c r="H2382" i="4"/>
  <c r="J2381" i="4"/>
  <c r="I2381" i="4"/>
  <c r="K2384" i="4" l="1"/>
  <c r="M2383" i="4"/>
  <c r="L2383" i="4"/>
  <c r="H2383" i="4"/>
  <c r="I2382" i="4"/>
  <c r="J2382" i="4"/>
  <c r="K2385" i="4" l="1"/>
  <c r="L2384" i="4"/>
  <c r="M2384" i="4"/>
  <c r="H2384" i="4"/>
  <c r="J2383" i="4"/>
  <c r="I2383" i="4"/>
  <c r="K2386" i="4" l="1"/>
  <c r="L2385" i="4"/>
  <c r="M2385" i="4"/>
  <c r="H2385" i="4"/>
  <c r="I2384" i="4"/>
  <c r="J2384" i="4"/>
  <c r="K2387" i="4" l="1"/>
  <c r="L2386" i="4"/>
  <c r="M2386" i="4"/>
  <c r="H2386" i="4"/>
  <c r="J2385" i="4"/>
  <c r="I2385" i="4"/>
  <c r="K2388" i="4" l="1"/>
  <c r="M2387" i="4"/>
  <c r="L2387" i="4"/>
  <c r="H2387" i="4"/>
  <c r="I2386" i="4"/>
  <c r="J2386" i="4"/>
  <c r="K2389" i="4" l="1"/>
  <c r="M2388" i="4"/>
  <c r="L2388" i="4"/>
  <c r="H2388" i="4"/>
  <c r="J2387" i="4"/>
  <c r="I2387" i="4"/>
  <c r="K2390" i="4" l="1"/>
  <c r="L2389" i="4"/>
  <c r="M2389" i="4"/>
  <c r="H2389" i="4"/>
  <c r="I2388" i="4"/>
  <c r="J2388" i="4"/>
  <c r="K2391" i="4" l="1"/>
  <c r="L2390" i="4"/>
  <c r="M2390" i="4"/>
  <c r="H2390" i="4"/>
  <c r="J2389" i="4"/>
  <c r="I2389" i="4"/>
  <c r="K2392" i="4" l="1"/>
  <c r="L2391" i="4"/>
  <c r="M2391" i="4"/>
  <c r="H2391" i="4"/>
  <c r="I2390" i="4"/>
  <c r="J2390" i="4"/>
  <c r="K2393" i="4" l="1"/>
  <c r="L2392" i="4"/>
  <c r="M2392" i="4"/>
  <c r="H2392" i="4"/>
  <c r="J2391" i="4"/>
  <c r="I2391" i="4"/>
  <c r="K2394" i="4" l="1"/>
  <c r="M2393" i="4"/>
  <c r="L2393" i="4"/>
  <c r="H2393" i="4"/>
  <c r="I2392" i="4"/>
  <c r="J2392" i="4"/>
  <c r="K2395" i="4" l="1"/>
  <c r="L2394" i="4"/>
  <c r="M2394" i="4"/>
  <c r="H2394" i="4"/>
  <c r="J2393" i="4"/>
  <c r="I2393" i="4"/>
  <c r="K2396" i="4" l="1"/>
  <c r="M2395" i="4"/>
  <c r="L2395" i="4"/>
  <c r="H2395" i="4"/>
  <c r="I2394" i="4"/>
  <c r="J2394" i="4"/>
  <c r="K2397" i="4" l="1"/>
  <c r="L2396" i="4"/>
  <c r="M2396" i="4"/>
  <c r="H2396" i="4"/>
  <c r="J2395" i="4"/>
  <c r="I2395" i="4"/>
  <c r="K2398" i="4" l="1"/>
  <c r="M2397" i="4"/>
  <c r="L2397" i="4"/>
  <c r="H2397" i="4"/>
  <c r="I2396" i="4"/>
  <c r="J2396" i="4"/>
  <c r="K2399" i="4" l="1"/>
  <c r="M2398" i="4"/>
  <c r="L2398" i="4"/>
  <c r="H2398" i="4"/>
  <c r="J2397" i="4"/>
  <c r="I2397" i="4"/>
  <c r="K2400" i="4" l="1"/>
  <c r="M2399" i="4"/>
  <c r="L2399" i="4"/>
  <c r="H2399" i="4"/>
  <c r="I2398" i="4"/>
  <c r="J2398" i="4"/>
  <c r="K2401" i="4" l="1"/>
  <c r="L2400" i="4"/>
  <c r="M2400" i="4"/>
  <c r="H2400" i="4"/>
  <c r="J2399" i="4"/>
  <c r="I2399" i="4"/>
  <c r="K2402" i="4" l="1"/>
  <c r="M2401" i="4"/>
  <c r="L2401" i="4"/>
  <c r="H2401" i="4"/>
  <c r="I2400" i="4"/>
  <c r="J2400" i="4"/>
  <c r="K2403" i="4" l="1"/>
  <c r="L2402" i="4"/>
  <c r="M2402" i="4"/>
  <c r="H2402" i="4"/>
  <c r="J2401" i="4"/>
  <c r="I2401" i="4"/>
  <c r="K2404" i="4" l="1"/>
  <c r="M2403" i="4"/>
  <c r="L2403" i="4"/>
  <c r="H2403" i="4"/>
  <c r="I2402" i="4"/>
  <c r="J2402" i="4"/>
  <c r="K2405" i="4" l="1"/>
  <c r="L2404" i="4"/>
  <c r="M2404" i="4"/>
  <c r="H2404" i="4"/>
  <c r="J2403" i="4"/>
  <c r="I2403" i="4"/>
  <c r="K2406" i="4" l="1"/>
  <c r="M2405" i="4"/>
  <c r="L2405" i="4"/>
  <c r="H2405" i="4"/>
  <c r="I2404" i="4"/>
  <c r="J2404" i="4"/>
  <c r="K2407" i="4" l="1"/>
  <c r="L2406" i="4"/>
  <c r="M2406" i="4"/>
  <c r="H2406" i="4"/>
  <c r="J2405" i="4"/>
  <c r="I2405" i="4"/>
  <c r="K2408" i="4" l="1"/>
  <c r="M2407" i="4"/>
  <c r="L2407" i="4"/>
  <c r="H2407" i="4"/>
  <c r="I2406" i="4"/>
  <c r="J2406" i="4"/>
  <c r="K2409" i="4" l="1"/>
  <c r="L2408" i="4"/>
  <c r="M2408" i="4"/>
  <c r="H2408" i="4"/>
  <c r="J2407" i="4"/>
  <c r="I2407" i="4"/>
  <c r="K2410" i="4" l="1"/>
  <c r="M2409" i="4"/>
  <c r="L2409" i="4"/>
  <c r="H2409" i="4"/>
  <c r="I2408" i="4"/>
  <c r="J2408" i="4"/>
  <c r="K2411" i="4" l="1"/>
  <c r="L2410" i="4"/>
  <c r="M2410" i="4"/>
  <c r="H2410" i="4"/>
  <c r="J2409" i="4"/>
  <c r="I2409" i="4"/>
  <c r="K2412" i="4" l="1"/>
  <c r="M2411" i="4"/>
  <c r="L2411" i="4"/>
  <c r="H2411" i="4"/>
  <c r="I2410" i="4"/>
  <c r="J2410" i="4"/>
  <c r="K2413" i="4" l="1"/>
  <c r="L2412" i="4"/>
  <c r="M2412" i="4"/>
  <c r="H2412" i="4"/>
  <c r="J2411" i="4"/>
  <c r="I2411" i="4"/>
  <c r="K2414" i="4" l="1"/>
  <c r="M2413" i="4"/>
  <c r="L2413" i="4"/>
  <c r="H2413" i="4"/>
  <c r="I2412" i="4"/>
  <c r="J2412" i="4"/>
  <c r="K2415" i="4" l="1"/>
  <c r="L2414" i="4"/>
  <c r="M2414" i="4"/>
  <c r="H2414" i="4"/>
  <c r="J2413" i="4"/>
  <c r="I2413" i="4"/>
  <c r="K2416" i="4" l="1"/>
  <c r="M2415" i="4"/>
  <c r="L2415" i="4"/>
  <c r="H2415" i="4"/>
  <c r="I2414" i="4"/>
  <c r="J2414" i="4"/>
  <c r="K2417" i="4" l="1"/>
  <c r="L2416" i="4"/>
  <c r="M2416" i="4"/>
  <c r="H2416" i="4"/>
  <c r="J2415" i="4"/>
  <c r="I2415" i="4"/>
  <c r="K2418" i="4" l="1"/>
  <c r="M2417" i="4"/>
  <c r="L2417" i="4"/>
  <c r="H2417" i="4"/>
  <c r="I2416" i="4"/>
  <c r="J2416" i="4"/>
  <c r="K2419" i="4" l="1"/>
  <c r="L2418" i="4"/>
  <c r="M2418" i="4"/>
  <c r="H2418" i="4"/>
  <c r="J2417" i="4"/>
  <c r="I2417" i="4"/>
  <c r="K2420" i="4" l="1"/>
  <c r="M2419" i="4"/>
  <c r="L2419" i="4"/>
  <c r="H2419" i="4"/>
  <c r="I2418" i="4"/>
  <c r="J2418" i="4"/>
  <c r="K2421" i="4" l="1"/>
  <c r="L2420" i="4"/>
  <c r="M2420" i="4"/>
  <c r="H2420" i="4"/>
  <c r="J2419" i="4"/>
  <c r="I2419" i="4"/>
  <c r="K2422" i="4" l="1"/>
  <c r="M2421" i="4"/>
  <c r="L2421" i="4"/>
  <c r="H2421" i="4"/>
  <c r="I2420" i="4"/>
  <c r="J2420" i="4"/>
  <c r="K2423" i="4" l="1"/>
  <c r="L2422" i="4"/>
  <c r="M2422" i="4"/>
  <c r="H2422" i="4"/>
  <c r="J2421" i="4"/>
  <c r="I2421" i="4"/>
  <c r="K2424" i="4" l="1"/>
  <c r="M2423" i="4"/>
  <c r="L2423" i="4"/>
  <c r="H2423" i="4"/>
  <c r="I2422" i="4"/>
  <c r="J2422" i="4"/>
  <c r="K2425" i="4" l="1"/>
  <c r="L2424" i="4"/>
  <c r="M2424" i="4"/>
  <c r="H2424" i="4"/>
  <c r="J2423" i="4"/>
  <c r="I2423" i="4"/>
  <c r="K2426" i="4" l="1"/>
  <c r="M2425" i="4"/>
  <c r="L2425" i="4"/>
  <c r="H2425" i="4"/>
  <c r="I2424" i="4"/>
  <c r="J2424" i="4"/>
  <c r="K2427" i="4" l="1"/>
  <c r="L2426" i="4"/>
  <c r="M2426" i="4"/>
  <c r="H2426" i="4"/>
  <c r="J2425" i="4"/>
  <c r="I2425" i="4"/>
  <c r="K2428" i="4" l="1"/>
  <c r="M2427" i="4"/>
  <c r="L2427" i="4"/>
  <c r="H2427" i="4"/>
  <c r="I2426" i="4"/>
  <c r="J2426" i="4"/>
  <c r="K2429" i="4" l="1"/>
  <c r="L2428" i="4"/>
  <c r="M2428" i="4"/>
  <c r="H2428" i="4"/>
  <c r="J2427" i="4"/>
  <c r="I2427" i="4"/>
  <c r="K2430" i="4" l="1"/>
  <c r="M2429" i="4"/>
  <c r="L2429" i="4"/>
  <c r="H2429" i="4"/>
  <c r="I2428" i="4"/>
  <c r="J2428" i="4"/>
  <c r="K2431" i="4" l="1"/>
  <c r="M2430" i="4"/>
  <c r="L2430" i="4"/>
  <c r="H2430" i="4"/>
  <c r="J2429" i="4"/>
  <c r="I2429" i="4"/>
  <c r="K2432" i="4" l="1"/>
  <c r="M2431" i="4"/>
  <c r="L2431" i="4"/>
  <c r="H2431" i="4"/>
  <c r="I2430" i="4"/>
  <c r="J2430" i="4"/>
  <c r="K2433" i="4" l="1"/>
  <c r="L2432" i="4"/>
  <c r="M2432" i="4"/>
  <c r="H2432" i="4"/>
  <c r="J2431" i="4"/>
  <c r="I2431" i="4"/>
  <c r="K2434" i="4" l="1"/>
  <c r="M2433" i="4"/>
  <c r="L2433" i="4"/>
  <c r="H2433" i="4"/>
  <c r="I2432" i="4"/>
  <c r="J2432" i="4"/>
  <c r="K2435" i="4" l="1"/>
  <c r="L2434" i="4"/>
  <c r="M2434" i="4"/>
  <c r="H2434" i="4"/>
  <c r="J2433" i="4"/>
  <c r="I2433" i="4"/>
  <c r="K2436" i="4" l="1"/>
  <c r="M2435" i="4"/>
  <c r="L2435" i="4"/>
  <c r="H2435" i="4"/>
  <c r="I2434" i="4"/>
  <c r="J2434" i="4"/>
  <c r="K2437" i="4" l="1"/>
  <c r="L2436" i="4"/>
  <c r="M2436" i="4"/>
  <c r="H2436" i="4"/>
  <c r="J2435" i="4"/>
  <c r="I2435" i="4"/>
  <c r="K2438" i="4" l="1"/>
  <c r="M2437" i="4"/>
  <c r="L2437" i="4"/>
  <c r="H2437" i="4"/>
  <c r="I2436" i="4"/>
  <c r="J2436" i="4"/>
  <c r="K2439" i="4" l="1"/>
  <c r="L2438" i="4"/>
  <c r="M2438" i="4"/>
  <c r="H2438" i="4"/>
  <c r="J2437" i="4"/>
  <c r="I2437" i="4"/>
  <c r="K2440" i="4" l="1"/>
  <c r="M2439" i="4"/>
  <c r="L2439" i="4"/>
  <c r="H2439" i="4"/>
  <c r="I2438" i="4"/>
  <c r="J2438" i="4"/>
  <c r="K2441" i="4" l="1"/>
  <c r="L2440" i="4"/>
  <c r="M2440" i="4"/>
  <c r="H2440" i="4"/>
  <c r="J2439" i="4"/>
  <c r="I2439" i="4"/>
  <c r="K2442" i="4" l="1"/>
  <c r="M2441" i="4"/>
  <c r="L2441" i="4"/>
  <c r="H2441" i="4"/>
  <c r="I2440" i="4"/>
  <c r="J2440" i="4"/>
  <c r="K2443" i="4" l="1"/>
  <c r="L2442" i="4"/>
  <c r="M2442" i="4"/>
  <c r="H2442" i="4"/>
  <c r="J2441" i="4"/>
  <c r="I2441" i="4"/>
  <c r="K2444" i="4" l="1"/>
  <c r="M2443" i="4"/>
  <c r="L2443" i="4"/>
  <c r="H2443" i="4"/>
  <c r="I2442" i="4"/>
  <c r="J2442" i="4"/>
  <c r="K2445" i="4" l="1"/>
  <c r="L2444" i="4"/>
  <c r="M2444" i="4"/>
  <c r="H2444" i="4"/>
  <c r="J2443" i="4"/>
  <c r="I2443" i="4"/>
  <c r="K2446" i="4" l="1"/>
  <c r="M2445" i="4"/>
  <c r="L2445" i="4"/>
  <c r="H2445" i="4"/>
  <c r="I2444" i="4"/>
  <c r="J2444" i="4"/>
  <c r="K2447" i="4" l="1"/>
  <c r="L2446" i="4"/>
  <c r="M2446" i="4"/>
  <c r="H2446" i="4"/>
  <c r="J2445" i="4"/>
  <c r="I2445" i="4"/>
  <c r="K2448" i="4" l="1"/>
  <c r="M2447" i="4"/>
  <c r="L2447" i="4"/>
  <c r="H2447" i="4"/>
  <c r="I2446" i="4"/>
  <c r="J2446" i="4"/>
  <c r="K2449" i="4" l="1"/>
  <c r="L2448" i="4"/>
  <c r="M2448" i="4"/>
  <c r="H2448" i="4"/>
  <c r="J2447" i="4"/>
  <c r="I2447" i="4"/>
  <c r="K2450" i="4" l="1"/>
  <c r="M2449" i="4"/>
  <c r="L2449" i="4"/>
  <c r="H2449" i="4"/>
  <c r="I2448" i="4"/>
  <c r="J2448" i="4"/>
  <c r="K2451" i="4" l="1"/>
  <c r="L2450" i="4"/>
  <c r="M2450" i="4"/>
  <c r="H2450" i="4"/>
  <c r="J2449" i="4"/>
  <c r="I2449" i="4"/>
  <c r="K2452" i="4" l="1"/>
  <c r="M2451" i="4"/>
  <c r="L2451" i="4"/>
  <c r="H2451" i="4"/>
  <c r="I2450" i="4"/>
  <c r="J2450" i="4"/>
  <c r="K2453" i="4" l="1"/>
  <c r="L2452" i="4"/>
  <c r="M2452" i="4"/>
  <c r="H2452" i="4"/>
  <c r="J2451" i="4"/>
  <c r="I2451" i="4"/>
  <c r="K2454" i="4" l="1"/>
  <c r="M2453" i="4"/>
  <c r="L2453" i="4"/>
  <c r="H2453" i="4"/>
  <c r="I2452" i="4"/>
  <c r="J2452" i="4"/>
  <c r="K2455" i="4" l="1"/>
  <c r="L2454" i="4"/>
  <c r="M2454" i="4"/>
  <c r="H2454" i="4"/>
  <c r="J2453" i="4"/>
  <c r="I2453" i="4"/>
  <c r="K2456" i="4" l="1"/>
  <c r="M2455" i="4"/>
  <c r="L2455" i="4"/>
  <c r="H2455" i="4"/>
  <c r="I2454" i="4"/>
  <c r="J2454" i="4"/>
  <c r="K2457" i="4" l="1"/>
  <c r="L2456" i="4"/>
  <c r="M2456" i="4"/>
  <c r="H2456" i="4"/>
  <c r="J2455" i="4"/>
  <c r="I2455" i="4"/>
  <c r="K2458" i="4" l="1"/>
  <c r="M2457" i="4"/>
  <c r="L2457" i="4"/>
  <c r="H2457" i="4"/>
  <c r="I2456" i="4"/>
  <c r="J2456" i="4"/>
  <c r="K2459" i="4" l="1"/>
  <c r="L2458" i="4"/>
  <c r="M2458" i="4"/>
  <c r="H2458" i="4"/>
  <c r="J2457" i="4"/>
  <c r="I2457" i="4"/>
  <c r="K2460" i="4" l="1"/>
  <c r="M2459" i="4"/>
  <c r="L2459" i="4"/>
  <c r="H2459" i="4"/>
  <c r="I2458" i="4"/>
  <c r="J2458" i="4"/>
  <c r="K2461" i="4" l="1"/>
  <c r="L2460" i="4"/>
  <c r="M2460" i="4"/>
  <c r="H2460" i="4"/>
  <c r="J2459" i="4"/>
  <c r="I2459" i="4"/>
  <c r="K2462" i="4" l="1"/>
  <c r="M2461" i="4"/>
  <c r="L2461" i="4"/>
  <c r="H2461" i="4"/>
  <c r="I2460" i="4"/>
  <c r="J2460" i="4"/>
  <c r="K2463" i="4" l="1"/>
  <c r="L2462" i="4"/>
  <c r="M2462" i="4"/>
  <c r="H2462" i="4"/>
  <c r="J2461" i="4"/>
  <c r="I2461" i="4"/>
  <c r="K2464" i="4" l="1"/>
  <c r="M2463" i="4"/>
  <c r="L2463" i="4"/>
  <c r="H2463" i="4"/>
  <c r="I2462" i="4"/>
  <c r="J2462" i="4"/>
  <c r="K2465" i="4" l="1"/>
  <c r="L2464" i="4"/>
  <c r="M2464" i="4"/>
  <c r="H2464" i="4"/>
  <c r="J2463" i="4"/>
  <c r="I2463" i="4"/>
  <c r="K2466" i="4" l="1"/>
  <c r="M2465" i="4"/>
  <c r="L2465" i="4"/>
  <c r="H2465" i="4"/>
  <c r="I2464" i="4"/>
  <c r="J2464" i="4"/>
  <c r="K2467" i="4" l="1"/>
  <c r="L2466" i="4"/>
  <c r="M2466" i="4"/>
  <c r="H2466" i="4"/>
  <c r="J2465" i="4"/>
  <c r="I2465" i="4"/>
  <c r="K2468" i="4" l="1"/>
  <c r="M2467" i="4"/>
  <c r="L2467" i="4"/>
  <c r="H2467" i="4"/>
  <c r="I2466" i="4"/>
  <c r="J2466" i="4"/>
  <c r="K2469" i="4" l="1"/>
  <c r="L2468" i="4"/>
  <c r="M2468" i="4"/>
  <c r="H2468" i="4"/>
  <c r="J2467" i="4"/>
  <c r="I2467" i="4"/>
  <c r="K2470" i="4" l="1"/>
  <c r="M2469" i="4"/>
  <c r="L2469" i="4"/>
  <c r="H2469" i="4"/>
  <c r="I2468" i="4"/>
  <c r="J2468" i="4"/>
  <c r="K2471" i="4" l="1"/>
  <c r="L2470" i="4"/>
  <c r="M2470" i="4"/>
  <c r="H2470" i="4"/>
  <c r="J2469" i="4"/>
  <c r="I2469" i="4"/>
  <c r="K2472" i="4" l="1"/>
  <c r="M2471" i="4"/>
  <c r="L2471" i="4"/>
  <c r="H2471" i="4"/>
  <c r="I2470" i="4"/>
  <c r="J2470" i="4"/>
  <c r="K2473" i="4" l="1"/>
  <c r="L2472" i="4"/>
  <c r="M2472" i="4"/>
  <c r="H2472" i="4"/>
  <c r="J2471" i="4"/>
  <c r="I2471" i="4"/>
  <c r="K2474" i="4" l="1"/>
  <c r="M2473" i="4"/>
  <c r="L2473" i="4"/>
  <c r="H2473" i="4"/>
  <c r="I2472" i="4"/>
  <c r="J2472" i="4"/>
  <c r="K2475" i="4" l="1"/>
  <c r="L2474" i="4"/>
  <c r="M2474" i="4"/>
  <c r="H2474" i="4"/>
  <c r="J2473" i="4"/>
  <c r="I2473" i="4"/>
  <c r="K2476" i="4" l="1"/>
  <c r="M2475" i="4"/>
  <c r="L2475" i="4"/>
  <c r="H2475" i="4"/>
  <c r="I2474" i="4"/>
  <c r="J2474" i="4"/>
  <c r="K2477" i="4" l="1"/>
  <c r="L2476" i="4"/>
  <c r="M2476" i="4"/>
  <c r="H2476" i="4"/>
  <c r="J2475" i="4"/>
  <c r="I2475" i="4"/>
  <c r="K2478" i="4" l="1"/>
  <c r="M2477" i="4"/>
  <c r="L2477" i="4"/>
  <c r="H2477" i="4"/>
  <c r="I2476" i="4"/>
  <c r="J2476" i="4"/>
  <c r="K2479" i="4" l="1"/>
  <c r="L2478" i="4"/>
  <c r="M2478" i="4"/>
  <c r="H2478" i="4"/>
  <c r="J2477" i="4"/>
  <c r="I2477" i="4"/>
  <c r="K2480" i="4" l="1"/>
  <c r="M2479" i="4"/>
  <c r="L2479" i="4"/>
  <c r="H2479" i="4"/>
  <c r="I2478" i="4"/>
  <c r="J2478" i="4"/>
  <c r="K2481" i="4" l="1"/>
  <c r="L2480" i="4"/>
  <c r="M2480" i="4"/>
  <c r="H2480" i="4"/>
  <c r="J2479" i="4"/>
  <c r="I2479" i="4"/>
  <c r="K2482" i="4" l="1"/>
  <c r="M2481" i="4"/>
  <c r="L2481" i="4"/>
  <c r="H2481" i="4"/>
  <c r="I2480" i="4"/>
  <c r="J2480" i="4"/>
  <c r="K2483" i="4" l="1"/>
  <c r="L2482" i="4"/>
  <c r="M2482" i="4"/>
  <c r="H2482" i="4"/>
  <c r="J2481" i="4"/>
  <c r="I2481" i="4"/>
  <c r="K2484" i="4" l="1"/>
  <c r="L2483" i="4"/>
  <c r="M2483" i="4"/>
  <c r="H2483" i="4"/>
  <c r="I2482" i="4"/>
  <c r="J2482" i="4"/>
  <c r="K2485" i="4" l="1"/>
  <c r="L2484" i="4"/>
  <c r="M2484" i="4"/>
  <c r="H2484" i="4"/>
  <c r="J2483" i="4"/>
  <c r="I2483" i="4"/>
  <c r="K2486" i="4" l="1"/>
  <c r="L2485" i="4"/>
  <c r="M2485" i="4"/>
  <c r="H2485" i="4"/>
  <c r="I2484" i="4"/>
  <c r="J2484" i="4"/>
  <c r="K2487" i="4" l="1"/>
  <c r="L2486" i="4"/>
  <c r="M2486" i="4"/>
  <c r="H2486" i="4"/>
  <c r="J2485" i="4"/>
  <c r="I2485" i="4"/>
  <c r="K2488" i="4" l="1"/>
  <c r="L2487" i="4"/>
  <c r="M2487" i="4"/>
  <c r="H2487" i="4"/>
  <c r="I2486" i="4"/>
  <c r="J2486" i="4"/>
  <c r="K2489" i="4" l="1"/>
  <c r="L2488" i="4"/>
  <c r="M2488" i="4"/>
  <c r="H2488" i="4"/>
  <c r="J2487" i="4"/>
  <c r="I2487" i="4"/>
  <c r="K2490" i="4" l="1"/>
  <c r="L2489" i="4"/>
  <c r="M2489" i="4"/>
  <c r="H2489" i="4"/>
  <c r="I2488" i="4"/>
  <c r="J2488" i="4"/>
  <c r="K2491" i="4" l="1"/>
  <c r="L2490" i="4"/>
  <c r="M2490" i="4"/>
  <c r="H2490" i="4"/>
  <c r="J2489" i="4"/>
  <c r="I2489" i="4"/>
  <c r="K2492" i="4" l="1"/>
  <c r="L2491" i="4"/>
  <c r="M2491" i="4"/>
  <c r="H2491" i="4"/>
  <c r="I2490" i="4"/>
  <c r="J2490" i="4"/>
  <c r="K2493" i="4" l="1"/>
  <c r="L2492" i="4"/>
  <c r="M2492" i="4"/>
  <c r="H2492" i="4"/>
  <c r="J2491" i="4"/>
  <c r="I2491" i="4"/>
  <c r="K2494" i="4" l="1"/>
  <c r="L2493" i="4"/>
  <c r="M2493" i="4"/>
  <c r="H2493" i="4"/>
  <c r="I2492" i="4"/>
  <c r="J2492" i="4"/>
  <c r="K2495" i="4" l="1"/>
  <c r="L2494" i="4"/>
  <c r="M2494" i="4"/>
  <c r="H2494" i="4"/>
  <c r="J2493" i="4"/>
  <c r="I2493" i="4"/>
  <c r="K2496" i="4" l="1"/>
  <c r="L2495" i="4"/>
  <c r="M2495" i="4"/>
  <c r="H2495" i="4"/>
  <c r="I2494" i="4"/>
  <c r="J2494" i="4"/>
  <c r="K2497" i="4" l="1"/>
  <c r="L2496" i="4"/>
  <c r="M2496" i="4"/>
  <c r="H2496" i="4"/>
  <c r="J2495" i="4"/>
  <c r="I2495" i="4"/>
  <c r="K2498" i="4" l="1"/>
  <c r="L2497" i="4"/>
  <c r="M2497" i="4"/>
  <c r="H2497" i="4"/>
  <c r="I2496" i="4"/>
  <c r="J2496" i="4"/>
  <c r="K2499" i="4" l="1"/>
  <c r="L2498" i="4"/>
  <c r="M2498" i="4"/>
  <c r="H2498" i="4"/>
  <c r="J2497" i="4"/>
  <c r="I2497" i="4"/>
  <c r="K2500" i="4" l="1"/>
  <c r="L2499" i="4"/>
  <c r="M2499" i="4"/>
  <c r="H2499" i="4"/>
  <c r="I2498" i="4"/>
  <c r="J2498" i="4"/>
  <c r="K2501" i="4" l="1"/>
  <c r="L2500" i="4"/>
  <c r="M2500" i="4"/>
  <c r="H2500" i="4"/>
  <c r="J2499" i="4"/>
  <c r="I2499" i="4"/>
  <c r="K2502" i="4" l="1"/>
  <c r="L2501" i="4"/>
  <c r="M2501" i="4"/>
  <c r="H2501" i="4"/>
  <c r="I2500" i="4"/>
  <c r="J2500" i="4"/>
  <c r="K2503" i="4" l="1"/>
  <c r="L2502" i="4"/>
  <c r="M2502" i="4"/>
  <c r="H2502" i="4"/>
  <c r="J2501" i="4"/>
  <c r="I2501" i="4"/>
  <c r="K2504" i="4" l="1"/>
  <c r="L2503" i="4"/>
  <c r="M2503" i="4"/>
  <c r="H2503" i="4"/>
  <c r="I2502" i="4"/>
  <c r="J2502" i="4"/>
  <c r="K2505" i="4" l="1"/>
  <c r="L2504" i="4"/>
  <c r="M2504" i="4"/>
  <c r="H2504" i="4"/>
  <c r="J2503" i="4"/>
  <c r="I2503" i="4"/>
  <c r="K2506" i="4" l="1"/>
  <c r="L2505" i="4"/>
  <c r="M2505" i="4"/>
  <c r="H2505" i="4"/>
  <c r="I2504" i="4"/>
  <c r="J2504" i="4"/>
  <c r="K2507" i="4" l="1"/>
  <c r="L2506" i="4"/>
  <c r="M2506" i="4"/>
  <c r="H2506" i="4"/>
  <c r="J2505" i="4"/>
  <c r="I2505" i="4"/>
  <c r="K2508" i="4" l="1"/>
  <c r="L2507" i="4"/>
  <c r="M2507" i="4"/>
  <c r="H2507" i="4"/>
  <c r="I2506" i="4"/>
  <c r="J2506" i="4"/>
  <c r="K2509" i="4" l="1"/>
  <c r="M2508" i="4"/>
  <c r="L2508" i="4"/>
  <c r="H2508" i="4"/>
  <c r="J2507" i="4"/>
  <c r="I2507" i="4"/>
  <c r="K2510" i="4" l="1"/>
  <c r="L2509" i="4"/>
  <c r="M2509" i="4"/>
  <c r="H2509" i="4"/>
  <c r="I2508" i="4"/>
  <c r="J2508" i="4"/>
  <c r="K2511" i="4" l="1"/>
  <c r="L2510" i="4"/>
  <c r="M2510" i="4"/>
  <c r="H2510" i="4"/>
  <c r="J2509" i="4"/>
  <c r="I2509" i="4"/>
  <c r="K2512" i="4" l="1"/>
  <c r="L2511" i="4"/>
  <c r="M2511" i="4"/>
  <c r="H2511" i="4"/>
  <c r="I2510" i="4"/>
  <c r="J2510" i="4"/>
  <c r="K2513" i="4" l="1"/>
  <c r="L2512" i="4"/>
  <c r="M2512" i="4"/>
  <c r="H2512" i="4"/>
  <c r="J2511" i="4"/>
  <c r="I2511" i="4"/>
  <c r="K2514" i="4" l="1"/>
  <c r="L2513" i="4"/>
  <c r="M2513" i="4"/>
  <c r="H2513" i="4"/>
  <c r="I2512" i="4"/>
  <c r="J2512" i="4"/>
  <c r="K2515" i="4" l="1"/>
  <c r="L2514" i="4"/>
  <c r="M2514" i="4"/>
  <c r="H2514" i="4"/>
  <c r="J2513" i="4"/>
  <c r="I2513" i="4"/>
  <c r="K2516" i="4" l="1"/>
  <c r="L2515" i="4"/>
  <c r="M2515" i="4"/>
  <c r="H2515" i="4"/>
  <c r="I2514" i="4"/>
  <c r="J2514" i="4"/>
  <c r="K2517" i="4" l="1"/>
  <c r="L2516" i="4"/>
  <c r="M2516" i="4"/>
  <c r="H2516" i="4"/>
  <c r="J2515" i="4"/>
  <c r="I2515" i="4"/>
  <c r="K2518" i="4" l="1"/>
  <c r="L2517" i="4"/>
  <c r="M2517" i="4"/>
  <c r="H2517" i="4"/>
  <c r="I2516" i="4"/>
  <c r="J2516" i="4"/>
  <c r="K2519" i="4" l="1"/>
  <c r="L2518" i="4"/>
  <c r="M2518" i="4"/>
  <c r="H2518" i="4"/>
  <c r="J2517" i="4"/>
  <c r="I2517" i="4"/>
  <c r="K2520" i="4" l="1"/>
  <c r="L2519" i="4"/>
  <c r="M2519" i="4"/>
  <c r="H2519" i="4"/>
  <c r="I2518" i="4"/>
  <c r="J2518" i="4"/>
  <c r="K2521" i="4" l="1"/>
  <c r="L2520" i="4"/>
  <c r="M2520" i="4"/>
  <c r="H2520" i="4"/>
  <c r="J2519" i="4"/>
  <c r="I2519" i="4"/>
  <c r="K2522" i="4" l="1"/>
  <c r="L2521" i="4"/>
  <c r="M2521" i="4"/>
  <c r="H2521" i="4"/>
  <c r="I2520" i="4"/>
  <c r="J2520" i="4"/>
  <c r="K2523" i="4" l="1"/>
  <c r="L2522" i="4"/>
  <c r="M2522" i="4"/>
  <c r="H2522" i="4"/>
  <c r="J2521" i="4"/>
  <c r="I2521" i="4"/>
  <c r="K2524" i="4" l="1"/>
  <c r="L2523" i="4"/>
  <c r="M2523" i="4"/>
  <c r="H2523" i="4"/>
  <c r="I2522" i="4"/>
  <c r="J2522" i="4"/>
  <c r="K2525" i="4" l="1"/>
  <c r="L2524" i="4"/>
  <c r="M2524" i="4"/>
  <c r="H2524" i="4"/>
  <c r="J2523" i="4"/>
  <c r="I2523" i="4"/>
  <c r="K2526" i="4" l="1"/>
  <c r="L2525" i="4"/>
  <c r="M2525" i="4"/>
  <c r="H2525" i="4"/>
  <c r="I2524" i="4"/>
  <c r="J2524" i="4"/>
  <c r="K2527" i="4" l="1"/>
  <c r="L2526" i="4"/>
  <c r="M2526" i="4"/>
  <c r="H2526" i="4"/>
  <c r="J2525" i="4"/>
  <c r="I2525" i="4"/>
  <c r="K2528" i="4" l="1"/>
  <c r="L2527" i="4"/>
  <c r="M2527" i="4"/>
  <c r="H2527" i="4"/>
  <c r="I2526" i="4"/>
  <c r="J2526" i="4"/>
  <c r="K2529" i="4" l="1"/>
  <c r="L2528" i="4"/>
  <c r="M2528" i="4"/>
  <c r="H2528" i="4"/>
  <c r="J2527" i="4"/>
  <c r="I2527" i="4"/>
  <c r="K2530" i="4" l="1"/>
  <c r="L2529" i="4"/>
  <c r="M2529" i="4"/>
  <c r="H2529" i="4"/>
  <c r="I2528" i="4"/>
  <c r="J2528" i="4"/>
  <c r="K2531" i="4" l="1"/>
  <c r="L2530" i="4"/>
  <c r="M2530" i="4"/>
  <c r="H2530" i="4"/>
  <c r="J2529" i="4"/>
  <c r="I2529" i="4"/>
  <c r="K2532" i="4" l="1"/>
  <c r="L2531" i="4"/>
  <c r="M2531" i="4"/>
  <c r="H2531" i="4"/>
  <c r="I2530" i="4"/>
  <c r="J2530" i="4"/>
  <c r="K2533" i="4" l="1"/>
  <c r="L2532" i="4"/>
  <c r="M2532" i="4"/>
  <c r="H2532" i="4"/>
  <c r="J2531" i="4"/>
  <c r="I2531" i="4"/>
  <c r="K2534" i="4" l="1"/>
  <c r="L2533" i="4"/>
  <c r="M2533" i="4"/>
  <c r="H2533" i="4"/>
  <c r="I2532" i="4"/>
  <c r="J2532" i="4"/>
  <c r="K2535" i="4" l="1"/>
  <c r="L2534" i="4"/>
  <c r="M2534" i="4"/>
  <c r="H2534" i="4"/>
  <c r="J2533" i="4"/>
  <c r="I2533" i="4"/>
  <c r="K2536" i="4" l="1"/>
  <c r="L2535" i="4"/>
  <c r="M2535" i="4"/>
  <c r="H2535" i="4"/>
  <c r="I2534" i="4"/>
  <c r="J2534" i="4"/>
  <c r="K2537" i="4" l="1"/>
  <c r="L2536" i="4"/>
  <c r="M2536" i="4"/>
  <c r="H2536" i="4"/>
  <c r="J2535" i="4"/>
  <c r="I2535" i="4"/>
  <c r="K2538" i="4" l="1"/>
  <c r="L2537" i="4"/>
  <c r="M2537" i="4"/>
  <c r="H2537" i="4"/>
  <c r="I2536" i="4"/>
  <c r="J2536" i="4"/>
  <c r="K2539" i="4" l="1"/>
  <c r="M2538" i="4"/>
  <c r="L2538" i="4"/>
  <c r="H2538" i="4"/>
  <c r="J2537" i="4"/>
  <c r="I2537" i="4"/>
  <c r="K2540" i="4" l="1"/>
  <c r="M2539" i="4"/>
  <c r="L2539" i="4"/>
  <c r="H2539" i="4"/>
  <c r="I2538" i="4"/>
  <c r="J2538" i="4"/>
  <c r="K2541" i="4" l="1"/>
  <c r="M2540" i="4"/>
  <c r="L2540" i="4"/>
  <c r="H2540" i="4"/>
  <c r="J2539" i="4"/>
  <c r="I2539" i="4"/>
  <c r="K2542" i="4" l="1"/>
  <c r="M2541" i="4"/>
  <c r="L2541" i="4"/>
  <c r="H2541" i="4"/>
  <c r="I2540" i="4"/>
  <c r="J2540" i="4"/>
  <c r="K2543" i="4" l="1"/>
  <c r="M2542" i="4"/>
  <c r="L2542" i="4"/>
  <c r="H2542" i="4"/>
  <c r="J2541" i="4"/>
  <c r="I2541" i="4"/>
  <c r="K2544" i="4" l="1"/>
  <c r="M2543" i="4"/>
  <c r="L2543" i="4"/>
  <c r="H2543" i="4"/>
  <c r="I2542" i="4"/>
  <c r="J2542" i="4"/>
  <c r="K2545" i="4" l="1"/>
  <c r="M2544" i="4"/>
  <c r="L2544" i="4"/>
  <c r="H2544" i="4"/>
  <c r="J2543" i="4"/>
  <c r="I2543" i="4"/>
  <c r="K2546" i="4" l="1"/>
  <c r="M2545" i="4"/>
  <c r="L2545" i="4"/>
  <c r="H2545" i="4"/>
  <c r="I2544" i="4"/>
  <c r="J2544" i="4"/>
  <c r="K2547" i="4" l="1"/>
  <c r="M2546" i="4"/>
  <c r="L2546" i="4"/>
  <c r="H2546" i="4"/>
  <c r="J2545" i="4"/>
  <c r="I2545" i="4"/>
  <c r="K2548" i="4" l="1"/>
  <c r="M2547" i="4"/>
  <c r="L2547" i="4"/>
  <c r="H2547" i="4"/>
  <c r="I2546" i="4"/>
  <c r="J2546" i="4"/>
  <c r="K2549" i="4" l="1"/>
  <c r="M2548" i="4"/>
  <c r="L2548" i="4"/>
  <c r="H2548" i="4"/>
  <c r="J2547" i="4"/>
  <c r="I2547" i="4"/>
  <c r="K2550" i="4" l="1"/>
  <c r="M2549" i="4"/>
  <c r="L2549" i="4"/>
  <c r="H2549" i="4"/>
  <c r="I2548" i="4"/>
  <c r="J2548" i="4"/>
  <c r="K2551" i="4" l="1"/>
  <c r="M2550" i="4"/>
  <c r="L2550" i="4"/>
  <c r="H2550" i="4"/>
  <c r="J2549" i="4"/>
  <c r="I2549" i="4"/>
  <c r="K2552" i="4" l="1"/>
  <c r="M2551" i="4"/>
  <c r="L2551" i="4"/>
  <c r="H2551" i="4"/>
  <c r="I2550" i="4"/>
  <c r="J2550" i="4"/>
  <c r="K2553" i="4" l="1"/>
  <c r="M2552" i="4"/>
  <c r="L2552" i="4"/>
  <c r="H2552" i="4"/>
  <c r="J2551" i="4"/>
  <c r="I2551" i="4"/>
  <c r="K2554" i="4" l="1"/>
  <c r="M2553" i="4"/>
  <c r="L2553" i="4"/>
  <c r="H2553" i="4"/>
  <c r="I2552" i="4"/>
  <c r="J2552" i="4"/>
  <c r="K2555" i="4" l="1"/>
  <c r="M2554" i="4"/>
  <c r="L2554" i="4"/>
  <c r="H2554" i="4"/>
  <c r="J2553" i="4"/>
  <c r="I2553" i="4"/>
  <c r="K2556" i="4" l="1"/>
  <c r="M2555" i="4"/>
  <c r="L2555" i="4"/>
  <c r="H2555" i="4"/>
  <c r="I2554" i="4"/>
  <c r="J2554" i="4"/>
  <c r="K2557" i="4" l="1"/>
  <c r="M2556" i="4"/>
  <c r="L2556" i="4"/>
  <c r="H2556" i="4"/>
  <c r="J2555" i="4"/>
  <c r="I2555" i="4"/>
  <c r="K2558" i="4" l="1"/>
  <c r="M2557" i="4"/>
  <c r="L2557" i="4"/>
  <c r="H2557" i="4"/>
  <c r="I2556" i="4"/>
  <c r="J2556" i="4"/>
  <c r="K2559" i="4" l="1"/>
  <c r="M2558" i="4"/>
  <c r="L2558" i="4"/>
  <c r="H2558" i="4"/>
  <c r="J2557" i="4"/>
  <c r="I2557" i="4"/>
  <c r="K2560" i="4" l="1"/>
  <c r="M2559" i="4"/>
  <c r="L2559" i="4"/>
  <c r="H2559" i="4"/>
  <c r="I2558" i="4"/>
  <c r="J2558" i="4"/>
  <c r="K2561" i="4" l="1"/>
  <c r="M2560" i="4"/>
  <c r="L2560" i="4"/>
  <c r="H2560" i="4"/>
  <c r="J2559" i="4"/>
  <c r="I2559" i="4"/>
  <c r="K2562" i="4" l="1"/>
  <c r="M2561" i="4"/>
  <c r="L2561" i="4"/>
  <c r="H2561" i="4"/>
  <c r="I2560" i="4"/>
  <c r="J2560" i="4"/>
  <c r="K2563" i="4" l="1"/>
  <c r="M2562" i="4"/>
  <c r="L2562" i="4"/>
  <c r="H2562" i="4"/>
  <c r="J2561" i="4"/>
  <c r="I2561" i="4"/>
  <c r="K2564" i="4" l="1"/>
  <c r="M2563" i="4"/>
  <c r="L2563" i="4"/>
  <c r="H2563" i="4"/>
  <c r="I2562" i="4"/>
  <c r="J2562" i="4"/>
  <c r="K2565" i="4" l="1"/>
  <c r="M2564" i="4"/>
  <c r="L2564" i="4"/>
  <c r="H2564" i="4"/>
  <c r="J2563" i="4"/>
  <c r="I2563" i="4"/>
  <c r="K2566" i="4" l="1"/>
  <c r="M2565" i="4"/>
  <c r="L2565" i="4"/>
  <c r="H2565" i="4"/>
  <c r="I2564" i="4"/>
  <c r="J2564" i="4"/>
  <c r="K2567" i="4" l="1"/>
  <c r="M2566" i="4"/>
  <c r="L2566" i="4"/>
  <c r="H2566" i="4"/>
  <c r="J2565" i="4"/>
  <c r="I2565" i="4"/>
  <c r="K2568" i="4" l="1"/>
  <c r="M2567" i="4"/>
  <c r="L2567" i="4"/>
  <c r="H2567" i="4"/>
  <c r="I2566" i="4"/>
  <c r="J2566" i="4"/>
  <c r="K2569" i="4" l="1"/>
  <c r="M2568" i="4"/>
  <c r="L2568" i="4"/>
  <c r="H2568" i="4"/>
  <c r="J2567" i="4"/>
  <c r="I2567" i="4"/>
  <c r="K2570" i="4" l="1"/>
  <c r="M2569" i="4"/>
  <c r="L2569" i="4"/>
  <c r="H2569" i="4"/>
  <c r="I2568" i="4"/>
  <c r="J2568" i="4"/>
  <c r="K2571" i="4" l="1"/>
  <c r="M2570" i="4"/>
  <c r="L2570" i="4"/>
  <c r="H2570" i="4"/>
  <c r="J2569" i="4"/>
  <c r="I2569" i="4"/>
  <c r="K2572" i="4" l="1"/>
  <c r="M2571" i="4"/>
  <c r="L2571" i="4"/>
  <c r="H2571" i="4"/>
  <c r="I2570" i="4"/>
  <c r="J2570" i="4"/>
  <c r="K2573" i="4" l="1"/>
  <c r="M2572" i="4"/>
  <c r="L2572" i="4"/>
  <c r="H2572" i="4"/>
  <c r="J2571" i="4"/>
  <c r="I2571" i="4"/>
  <c r="K2574" i="4" l="1"/>
  <c r="M2573" i="4"/>
  <c r="L2573" i="4"/>
  <c r="H2573" i="4"/>
  <c r="I2572" i="4"/>
  <c r="J2572" i="4"/>
  <c r="K2575" i="4" l="1"/>
  <c r="M2574" i="4"/>
  <c r="L2574" i="4"/>
  <c r="H2574" i="4"/>
  <c r="J2573" i="4"/>
  <c r="I2573" i="4"/>
  <c r="K2576" i="4" l="1"/>
  <c r="M2575" i="4"/>
  <c r="L2575" i="4"/>
  <c r="H2575" i="4"/>
  <c r="I2574" i="4"/>
  <c r="J2574" i="4"/>
  <c r="K2577" i="4" l="1"/>
  <c r="M2576" i="4"/>
  <c r="L2576" i="4"/>
  <c r="H2576" i="4"/>
  <c r="J2575" i="4"/>
  <c r="I2575" i="4"/>
  <c r="K2578" i="4" l="1"/>
  <c r="M2577" i="4"/>
  <c r="L2577" i="4"/>
  <c r="H2577" i="4"/>
  <c r="I2576" i="4"/>
  <c r="J2576" i="4"/>
  <c r="K2579" i="4" l="1"/>
  <c r="M2578" i="4"/>
  <c r="L2578" i="4"/>
  <c r="H2578" i="4"/>
  <c r="J2577" i="4"/>
  <c r="I2577" i="4"/>
  <c r="K2580" i="4" l="1"/>
  <c r="M2579" i="4"/>
  <c r="L2579" i="4"/>
  <c r="H2579" i="4"/>
  <c r="I2578" i="4"/>
  <c r="J2578" i="4"/>
  <c r="K2581" i="4" l="1"/>
  <c r="M2580" i="4"/>
  <c r="L2580" i="4"/>
  <c r="H2580" i="4"/>
  <c r="J2579" i="4"/>
  <c r="I2579" i="4"/>
  <c r="K2582" i="4" l="1"/>
  <c r="M2581" i="4"/>
  <c r="L2581" i="4"/>
  <c r="H2581" i="4"/>
  <c r="I2580" i="4"/>
  <c r="J2580" i="4"/>
  <c r="K2583" i="4" l="1"/>
  <c r="M2582" i="4"/>
  <c r="L2582" i="4"/>
  <c r="H2582" i="4"/>
  <c r="J2581" i="4"/>
  <c r="I2581" i="4"/>
  <c r="K2584" i="4" l="1"/>
  <c r="M2583" i="4"/>
  <c r="L2583" i="4"/>
  <c r="H2583" i="4"/>
  <c r="I2582" i="4"/>
  <c r="J2582" i="4"/>
  <c r="K2585" i="4" l="1"/>
  <c r="M2584" i="4"/>
  <c r="L2584" i="4"/>
  <c r="H2584" i="4"/>
  <c r="J2583" i="4"/>
  <c r="I2583" i="4"/>
  <c r="K2586" i="4" l="1"/>
  <c r="M2585" i="4"/>
  <c r="L2585" i="4"/>
  <c r="H2585" i="4"/>
  <c r="I2584" i="4"/>
  <c r="J2584" i="4"/>
  <c r="K2587" i="4" l="1"/>
  <c r="M2586" i="4"/>
  <c r="L2586" i="4"/>
  <c r="H2586" i="4"/>
  <c r="J2585" i="4"/>
  <c r="I2585" i="4"/>
  <c r="K2588" i="4" l="1"/>
  <c r="M2587" i="4"/>
  <c r="L2587" i="4"/>
  <c r="H2587" i="4"/>
  <c r="I2586" i="4"/>
  <c r="J2586" i="4"/>
  <c r="K2589" i="4" l="1"/>
  <c r="M2588" i="4"/>
  <c r="L2588" i="4"/>
  <c r="H2588" i="4"/>
  <c r="J2587" i="4"/>
  <c r="I2587" i="4"/>
  <c r="K2590" i="4" l="1"/>
  <c r="M2589" i="4"/>
  <c r="L2589" i="4"/>
  <c r="H2589" i="4"/>
  <c r="I2588" i="4"/>
  <c r="J2588" i="4"/>
  <c r="K2591" i="4" l="1"/>
  <c r="M2590" i="4"/>
  <c r="L2590" i="4"/>
  <c r="H2590" i="4"/>
  <c r="J2589" i="4"/>
  <c r="I2589" i="4"/>
  <c r="K2592" i="4" l="1"/>
  <c r="M2591" i="4"/>
  <c r="L2591" i="4"/>
  <c r="H2591" i="4"/>
  <c r="I2590" i="4"/>
  <c r="J2590" i="4"/>
  <c r="K2593" i="4" l="1"/>
  <c r="M2592" i="4"/>
  <c r="L2592" i="4"/>
  <c r="H2592" i="4"/>
  <c r="J2591" i="4"/>
  <c r="I2591" i="4"/>
  <c r="K2594" i="4" l="1"/>
  <c r="M2593" i="4"/>
  <c r="L2593" i="4"/>
  <c r="H2593" i="4"/>
  <c r="I2592" i="4"/>
  <c r="J2592" i="4"/>
  <c r="K2595" i="4" l="1"/>
  <c r="M2594" i="4"/>
  <c r="L2594" i="4"/>
  <c r="H2594" i="4"/>
  <c r="J2593" i="4"/>
  <c r="I2593" i="4"/>
  <c r="K2596" i="4" l="1"/>
  <c r="M2595" i="4"/>
  <c r="L2595" i="4"/>
  <c r="H2595" i="4"/>
  <c r="I2594" i="4"/>
  <c r="J2594" i="4"/>
  <c r="K2597" i="4" l="1"/>
  <c r="M2596" i="4"/>
  <c r="L2596" i="4"/>
  <c r="H2596" i="4"/>
  <c r="J2595" i="4"/>
  <c r="I2595" i="4"/>
  <c r="K2598" i="4" l="1"/>
  <c r="M2597" i="4"/>
  <c r="L2597" i="4"/>
  <c r="H2597" i="4"/>
  <c r="I2596" i="4"/>
  <c r="J2596" i="4"/>
  <c r="K2599" i="4" l="1"/>
  <c r="M2598" i="4"/>
  <c r="L2598" i="4"/>
  <c r="H2598" i="4"/>
  <c r="J2597" i="4"/>
  <c r="I2597" i="4"/>
  <c r="K2600" i="4" l="1"/>
  <c r="M2599" i="4"/>
  <c r="L2599" i="4"/>
  <c r="H2599" i="4"/>
  <c r="I2598" i="4"/>
  <c r="J2598" i="4"/>
  <c r="K2601" i="4" l="1"/>
  <c r="M2600" i="4"/>
  <c r="L2600" i="4"/>
  <c r="H2600" i="4"/>
  <c r="J2599" i="4"/>
  <c r="I2599" i="4"/>
  <c r="K2602" i="4" l="1"/>
  <c r="M2601" i="4"/>
  <c r="L2601" i="4"/>
  <c r="H2601" i="4"/>
  <c r="I2600" i="4"/>
  <c r="J2600" i="4"/>
  <c r="K2603" i="4" l="1"/>
  <c r="M2602" i="4"/>
  <c r="L2602" i="4"/>
  <c r="H2602" i="4"/>
  <c r="J2601" i="4"/>
  <c r="I2601" i="4"/>
  <c r="K2604" i="4" l="1"/>
  <c r="M2603" i="4"/>
  <c r="L2603" i="4"/>
  <c r="H2603" i="4"/>
  <c r="I2602" i="4"/>
  <c r="J2602" i="4"/>
  <c r="K2605" i="4" l="1"/>
  <c r="M2604" i="4"/>
  <c r="L2604" i="4"/>
  <c r="H2604" i="4"/>
  <c r="J2603" i="4"/>
  <c r="I2603" i="4"/>
  <c r="K2606" i="4" l="1"/>
  <c r="M2605" i="4"/>
  <c r="L2605" i="4"/>
  <c r="H2605" i="4"/>
  <c r="I2604" i="4"/>
  <c r="J2604" i="4"/>
  <c r="K2607" i="4" l="1"/>
  <c r="M2606" i="4"/>
  <c r="L2606" i="4"/>
  <c r="H2606" i="4"/>
  <c r="J2605" i="4"/>
  <c r="I2605" i="4"/>
  <c r="K2608" i="4" l="1"/>
  <c r="M2607" i="4"/>
  <c r="L2607" i="4"/>
  <c r="H2607" i="4"/>
  <c r="I2606" i="4"/>
  <c r="J2606" i="4"/>
  <c r="K2609" i="4" l="1"/>
  <c r="M2608" i="4"/>
  <c r="L2608" i="4"/>
  <c r="H2608" i="4"/>
  <c r="J2607" i="4"/>
  <c r="I2607" i="4"/>
  <c r="K2610" i="4" l="1"/>
  <c r="M2609" i="4"/>
  <c r="L2609" i="4"/>
  <c r="H2609" i="4"/>
  <c r="I2608" i="4"/>
  <c r="J2608" i="4"/>
  <c r="K2611" i="4" l="1"/>
  <c r="M2610" i="4"/>
  <c r="L2610" i="4"/>
  <c r="H2610" i="4"/>
  <c r="J2609" i="4"/>
  <c r="I2609" i="4"/>
  <c r="K2612" i="4" l="1"/>
  <c r="M2611" i="4"/>
  <c r="L2611" i="4"/>
  <c r="H2611" i="4"/>
  <c r="I2610" i="4"/>
  <c r="J2610" i="4"/>
  <c r="K2613" i="4" l="1"/>
  <c r="M2612" i="4"/>
  <c r="L2612" i="4"/>
  <c r="H2612" i="4"/>
  <c r="J2611" i="4"/>
  <c r="I2611" i="4"/>
  <c r="K2614" i="4" l="1"/>
  <c r="M2613" i="4"/>
  <c r="L2613" i="4"/>
  <c r="H2613" i="4"/>
  <c r="I2612" i="4"/>
  <c r="J2612" i="4"/>
  <c r="K2615" i="4" l="1"/>
  <c r="M2614" i="4"/>
  <c r="L2614" i="4"/>
  <c r="H2614" i="4"/>
  <c r="J2613" i="4"/>
  <c r="I2613" i="4"/>
  <c r="K2616" i="4" l="1"/>
  <c r="M2615" i="4"/>
  <c r="L2615" i="4"/>
  <c r="H2615" i="4"/>
  <c r="I2614" i="4"/>
  <c r="J2614" i="4"/>
  <c r="K2617" i="4" l="1"/>
  <c r="M2616" i="4"/>
  <c r="L2616" i="4"/>
  <c r="H2616" i="4"/>
  <c r="J2615" i="4"/>
  <c r="I2615" i="4"/>
  <c r="K2618" i="4" l="1"/>
  <c r="M2617" i="4"/>
  <c r="L2617" i="4"/>
  <c r="H2617" i="4"/>
  <c r="I2616" i="4"/>
  <c r="J2616" i="4"/>
  <c r="K2619" i="4" l="1"/>
  <c r="M2618" i="4"/>
  <c r="L2618" i="4"/>
  <c r="H2618" i="4"/>
  <c r="J2617" i="4"/>
  <c r="I2617" i="4"/>
  <c r="K2620" i="4" l="1"/>
  <c r="M2619" i="4"/>
  <c r="L2619" i="4"/>
  <c r="H2619" i="4"/>
  <c r="I2618" i="4"/>
  <c r="J2618" i="4"/>
  <c r="K2621" i="4" l="1"/>
  <c r="M2620" i="4"/>
  <c r="L2620" i="4"/>
  <c r="H2620" i="4"/>
  <c r="J2619" i="4"/>
  <c r="I2619" i="4"/>
  <c r="K2622" i="4" l="1"/>
  <c r="M2621" i="4"/>
  <c r="L2621" i="4"/>
  <c r="H2621" i="4"/>
  <c r="I2620" i="4"/>
  <c r="J2620" i="4"/>
  <c r="K2623" i="4" l="1"/>
  <c r="M2622" i="4"/>
  <c r="L2622" i="4"/>
  <c r="H2622" i="4"/>
  <c r="J2621" i="4"/>
  <c r="I2621" i="4"/>
  <c r="K2624" i="4" l="1"/>
  <c r="M2623" i="4"/>
  <c r="L2623" i="4"/>
  <c r="H2623" i="4"/>
  <c r="I2622" i="4"/>
  <c r="J2622" i="4"/>
  <c r="K2625" i="4" l="1"/>
  <c r="M2624" i="4"/>
  <c r="L2624" i="4"/>
  <c r="H2624" i="4"/>
  <c r="J2623" i="4"/>
  <c r="I2623" i="4"/>
  <c r="K2626" i="4" l="1"/>
  <c r="M2625" i="4"/>
  <c r="L2625" i="4"/>
  <c r="H2625" i="4"/>
  <c r="I2624" i="4"/>
  <c r="J2624" i="4"/>
  <c r="K2627" i="4" l="1"/>
  <c r="M2626" i="4"/>
  <c r="L2626" i="4"/>
  <c r="H2626" i="4"/>
  <c r="J2625" i="4"/>
  <c r="I2625" i="4"/>
  <c r="K2628" i="4" l="1"/>
  <c r="M2627" i="4"/>
  <c r="L2627" i="4"/>
  <c r="H2627" i="4"/>
  <c r="I2626" i="4"/>
  <c r="J2626" i="4"/>
  <c r="K2629" i="4" l="1"/>
  <c r="M2628" i="4"/>
  <c r="L2628" i="4"/>
  <c r="H2628" i="4"/>
  <c r="J2627" i="4"/>
  <c r="I2627" i="4"/>
  <c r="K2630" i="4" l="1"/>
  <c r="M2629" i="4"/>
  <c r="L2629" i="4"/>
  <c r="H2629" i="4"/>
  <c r="I2628" i="4"/>
  <c r="J2628" i="4"/>
  <c r="K2631" i="4" l="1"/>
  <c r="M2630" i="4"/>
  <c r="L2630" i="4"/>
  <c r="H2630" i="4"/>
  <c r="J2629" i="4"/>
  <c r="I2629" i="4"/>
  <c r="K2632" i="4" l="1"/>
  <c r="M2631" i="4"/>
  <c r="L2631" i="4"/>
  <c r="H2631" i="4"/>
  <c r="I2630" i="4"/>
  <c r="J2630" i="4"/>
  <c r="K2633" i="4" l="1"/>
  <c r="M2632" i="4"/>
  <c r="L2632" i="4"/>
  <c r="H2632" i="4"/>
  <c r="J2631" i="4"/>
  <c r="I2631" i="4"/>
  <c r="K2634" i="4" l="1"/>
  <c r="M2633" i="4"/>
  <c r="L2633" i="4"/>
  <c r="H2633" i="4"/>
  <c r="I2632" i="4"/>
  <c r="J2632" i="4"/>
  <c r="K2635" i="4" l="1"/>
  <c r="M2634" i="4"/>
  <c r="L2634" i="4"/>
  <c r="H2634" i="4"/>
  <c r="J2633" i="4"/>
  <c r="I2633" i="4"/>
  <c r="K2636" i="4" l="1"/>
  <c r="M2635" i="4"/>
  <c r="L2635" i="4"/>
  <c r="H2635" i="4"/>
  <c r="I2634" i="4"/>
  <c r="J2634" i="4"/>
  <c r="K2637" i="4" l="1"/>
  <c r="M2636" i="4"/>
  <c r="L2636" i="4"/>
  <c r="H2636" i="4"/>
  <c r="J2635" i="4"/>
  <c r="I2635" i="4"/>
  <c r="K2638" i="4" l="1"/>
  <c r="M2637" i="4"/>
  <c r="L2637" i="4"/>
  <c r="H2637" i="4"/>
  <c r="I2636" i="4"/>
  <c r="J2636" i="4"/>
  <c r="K2639" i="4" l="1"/>
  <c r="M2638" i="4"/>
  <c r="L2638" i="4"/>
  <c r="H2638" i="4"/>
  <c r="J2637" i="4"/>
  <c r="I2637" i="4"/>
  <c r="K2640" i="4" l="1"/>
  <c r="M2639" i="4"/>
  <c r="L2639" i="4"/>
  <c r="H2639" i="4"/>
  <c r="I2638" i="4"/>
  <c r="J2638" i="4"/>
  <c r="K2641" i="4" l="1"/>
  <c r="M2640" i="4"/>
  <c r="L2640" i="4"/>
  <c r="H2640" i="4"/>
  <c r="J2639" i="4"/>
  <c r="I2639" i="4"/>
  <c r="K2642" i="4" l="1"/>
  <c r="M2641" i="4"/>
  <c r="L2641" i="4"/>
  <c r="H2641" i="4"/>
  <c r="I2640" i="4"/>
  <c r="J2640" i="4"/>
  <c r="K2643" i="4" l="1"/>
  <c r="M2642" i="4"/>
  <c r="L2642" i="4"/>
  <c r="H2642" i="4"/>
  <c r="J2641" i="4"/>
  <c r="I2641" i="4"/>
  <c r="K2644" i="4" l="1"/>
  <c r="M2643" i="4"/>
  <c r="L2643" i="4"/>
  <c r="H2643" i="4"/>
  <c r="I2642" i="4"/>
  <c r="J2642" i="4"/>
  <c r="K2645" i="4" l="1"/>
  <c r="M2644" i="4"/>
  <c r="L2644" i="4"/>
  <c r="H2644" i="4"/>
  <c r="J2643" i="4"/>
  <c r="I2643" i="4"/>
  <c r="K2646" i="4" l="1"/>
  <c r="M2645" i="4"/>
  <c r="L2645" i="4"/>
  <c r="H2645" i="4"/>
  <c r="I2644" i="4"/>
  <c r="J2644" i="4"/>
  <c r="K2647" i="4" l="1"/>
  <c r="M2646" i="4"/>
  <c r="L2646" i="4"/>
  <c r="H2646" i="4"/>
  <c r="J2645" i="4"/>
  <c r="I2645" i="4"/>
  <c r="K2648" i="4" l="1"/>
  <c r="M2647" i="4"/>
  <c r="L2647" i="4"/>
  <c r="H2647" i="4"/>
  <c r="I2646" i="4"/>
  <c r="J2646" i="4"/>
  <c r="K2649" i="4" l="1"/>
  <c r="M2648" i="4"/>
  <c r="L2648" i="4"/>
  <c r="H2648" i="4"/>
  <c r="J2647" i="4"/>
  <c r="I2647" i="4"/>
  <c r="K2650" i="4" l="1"/>
  <c r="M2649" i="4"/>
  <c r="L2649" i="4"/>
  <c r="H2649" i="4"/>
  <c r="I2648" i="4"/>
  <c r="J2648" i="4"/>
  <c r="K2651" i="4" l="1"/>
  <c r="M2650" i="4"/>
  <c r="L2650" i="4"/>
  <c r="H2650" i="4"/>
  <c r="J2649" i="4"/>
  <c r="I2649" i="4"/>
  <c r="K2652" i="4" l="1"/>
  <c r="M2651" i="4"/>
  <c r="L2651" i="4"/>
  <c r="H2651" i="4"/>
  <c r="I2650" i="4"/>
  <c r="J2650" i="4"/>
  <c r="K2653" i="4" l="1"/>
  <c r="M2652" i="4"/>
  <c r="L2652" i="4"/>
  <c r="H2652" i="4"/>
  <c r="J2651" i="4"/>
  <c r="I2651" i="4"/>
  <c r="K2654" i="4" l="1"/>
  <c r="M2653" i="4"/>
  <c r="L2653" i="4"/>
  <c r="H2653" i="4"/>
  <c r="I2652" i="4"/>
  <c r="J2652" i="4"/>
  <c r="K2655" i="4" l="1"/>
  <c r="M2654" i="4"/>
  <c r="L2654" i="4"/>
  <c r="H2654" i="4"/>
  <c r="J2653" i="4"/>
  <c r="I2653" i="4"/>
  <c r="K2656" i="4" l="1"/>
  <c r="M2655" i="4"/>
  <c r="L2655" i="4"/>
  <c r="H2655" i="4"/>
  <c r="I2654" i="4"/>
  <c r="J2654" i="4"/>
  <c r="K2657" i="4" l="1"/>
  <c r="M2656" i="4"/>
  <c r="L2656" i="4"/>
  <c r="H2656" i="4"/>
  <c r="J2655" i="4"/>
  <c r="I2655" i="4"/>
  <c r="K2658" i="4" l="1"/>
  <c r="M2657" i="4"/>
  <c r="L2657" i="4"/>
  <c r="H2657" i="4"/>
  <c r="I2656" i="4"/>
  <c r="J2656" i="4"/>
  <c r="K2659" i="4" l="1"/>
  <c r="M2658" i="4"/>
  <c r="L2658" i="4"/>
  <c r="H2658" i="4"/>
  <c r="J2657" i="4"/>
  <c r="I2657" i="4"/>
  <c r="K2660" i="4" l="1"/>
  <c r="M2659" i="4"/>
  <c r="L2659" i="4"/>
  <c r="H2659" i="4"/>
  <c r="I2658" i="4"/>
  <c r="J2658" i="4"/>
  <c r="K2661" i="4" l="1"/>
  <c r="M2660" i="4"/>
  <c r="L2660" i="4"/>
  <c r="H2660" i="4"/>
  <c r="J2659" i="4"/>
  <c r="I2659" i="4"/>
  <c r="K2662" i="4" l="1"/>
  <c r="L2661" i="4"/>
  <c r="M2661" i="4"/>
  <c r="H2661" i="4"/>
  <c r="I2660" i="4"/>
  <c r="J2660" i="4"/>
  <c r="K2663" i="4" l="1"/>
  <c r="M2662" i="4"/>
  <c r="L2662" i="4"/>
  <c r="H2662" i="4"/>
  <c r="J2661" i="4"/>
  <c r="I2661" i="4"/>
  <c r="K2664" i="4" l="1"/>
  <c r="M2663" i="4"/>
  <c r="L2663" i="4"/>
  <c r="H2663" i="4"/>
  <c r="I2662" i="4"/>
  <c r="J2662" i="4"/>
  <c r="K2665" i="4" l="1"/>
  <c r="M2664" i="4"/>
  <c r="L2664" i="4"/>
  <c r="H2664" i="4"/>
  <c r="J2663" i="4"/>
  <c r="I2663" i="4"/>
  <c r="K2666" i="4" l="1"/>
  <c r="M2665" i="4"/>
  <c r="L2665" i="4"/>
  <c r="H2665" i="4"/>
  <c r="I2664" i="4"/>
  <c r="J2664" i="4"/>
  <c r="K2667" i="4" l="1"/>
  <c r="M2666" i="4"/>
  <c r="L2666" i="4"/>
  <c r="H2666" i="4"/>
  <c r="J2665" i="4"/>
  <c r="I2665" i="4"/>
  <c r="K2668" i="4" l="1"/>
  <c r="M2667" i="4"/>
  <c r="L2667" i="4"/>
  <c r="H2667" i="4"/>
  <c r="I2666" i="4"/>
  <c r="J2666" i="4"/>
  <c r="K2669" i="4" l="1"/>
  <c r="M2668" i="4"/>
  <c r="L2668" i="4"/>
  <c r="H2668" i="4"/>
  <c r="J2667" i="4"/>
  <c r="I2667" i="4"/>
  <c r="K2670" i="4" l="1"/>
  <c r="M2669" i="4"/>
  <c r="L2669" i="4"/>
  <c r="H2669" i="4"/>
  <c r="I2668" i="4"/>
  <c r="J2668" i="4"/>
  <c r="K2671" i="4" l="1"/>
  <c r="M2670" i="4"/>
  <c r="L2670" i="4"/>
  <c r="H2670" i="4"/>
  <c r="J2669" i="4"/>
  <c r="I2669" i="4"/>
  <c r="K2672" i="4" l="1"/>
  <c r="M2671" i="4"/>
  <c r="L2671" i="4"/>
  <c r="H2671" i="4"/>
  <c r="I2670" i="4"/>
  <c r="J2670" i="4"/>
  <c r="K2673" i="4" l="1"/>
  <c r="M2672" i="4"/>
  <c r="L2672" i="4"/>
  <c r="H2672" i="4"/>
  <c r="J2671" i="4"/>
  <c r="I2671" i="4"/>
  <c r="K2674" i="4" l="1"/>
  <c r="M2673" i="4"/>
  <c r="L2673" i="4"/>
  <c r="H2673" i="4"/>
  <c r="I2672" i="4"/>
  <c r="J2672" i="4"/>
  <c r="K2675" i="4" l="1"/>
  <c r="M2674" i="4"/>
  <c r="L2674" i="4"/>
  <c r="H2674" i="4"/>
  <c r="J2673" i="4"/>
  <c r="I2673" i="4"/>
  <c r="K2676" i="4" l="1"/>
  <c r="M2675" i="4"/>
  <c r="L2675" i="4"/>
  <c r="H2675" i="4"/>
  <c r="I2674" i="4"/>
  <c r="J2674" i="4"/>
  <c r="K2677" i="4" l="1"/>
  <c r="M2676" i="4"/>
  <c r="L2676" i="4"/>
  <c r="H2676" i="4"/>
  <c r="J2675" i="4"/>
  <c r="I2675" i="4"/>
  <c r="K2678" i="4" l="1"/>
  <c r="M2677" i="4"/>
  <c r="L2677" i="4"/>
  <c r="H2677" i="4"/>
  <c r="I2676" i="4"/>
  <c r="J2676" i="4"/>
  <c r="K2679" i="4" l="1"/>
  <c r="M2678" i="4"/>
  <c r="L2678" i="4"/>
  <c r="H2678" i="4"/>
  <c r="J2677" i="4"/>
  <c r="I2677" i="4"/>
  <c r="K2680" i="4" l="1"/>
  <c r="M2679" i="4"/>
  <c r="L2679" i="4"/>
  <c r="H2679" i="4"/>
  <c r="I2678" i="4"/>
  <c r="J2678" i="4"/>
  <c r="K2681" i="4" l="1"/>
  <c r="M2680" i="4"/>
  <c r="L2680" i="4"/>
  <c r="H2680" i="4"/>
  <c r="J2679" i="4"/>
  <c r="I2679" i="4"/>
  <c r="K2682" i="4" l="1"/>
  <c r="M2681" i="4"/>
  <c r="L2681" i="4"/>
  <c r="H2681" i="4"/>
  <c r="I2680" i="4"/>
  <c r="J2680" i="4"/>
  <c r="K2683" i="4" l="1"/>
  <c r="M2682" i="4"/>
  <c r="L2682" i="4"/>
  <c r="H2682" i="4"/>
  <c r="J2681" i="4"/>
  <c r="I2681" i="4"/>
  <c r="K2684" i="4" l="1"/>
  <c r="M2683" i="4"/>
  <c r="L2683" i="4"/>
  <c r="H2683" i="4"/>
  <c r="I2682" i="4"/>
  <c r="J2682" i="4"/>
  <c r="K2685" i="4" l="1"/>
  <c r="M2684" i="4"/>
  <c r="L2684" i="4"/>
  <c r="H2684" i="4"/>
  <c r="J2683" i="4"/>
  <c r="I2683" i="4"/>
  <c r="K2686" i="4" l="1"/>
  <c r="M2685" i="4"/>
  <c r="L2685" i="4"/>
  <c r="H2685" i="4"/>
  <c r="I2684" i="4"/>
  <c r="J2684" i="4"/>
  <c r="K2687" i="4" l="1"/>
  <c r="M2686" i="4"/>
  <c r="L2686" i="4"/>
  <c r="H2686" i="4"/>
  <c r="J2685" i="4"/>
  <c r="I2685" i="4"/>
  <c r="K2688" i="4" l="1"/>
  <c r="M2687" i="4"/>
  <c r="L2687" i="4"/>
  <c r="H2687" i="4"/>
  <c r="I2686" i="4"/>
  <c r="J2686" i="4"/>
  <c r="K2689" i="4" l="1"/>
  <c r="M2688" i="4"/>
  <c r="L2688" i="4"/>
  <c r="H2688" i="4"/>
  <c r="J2687" i="4"/>
  <c r="I2687" i="4"/>
  <c r="K2690" i="4" l="1"/>
  <c r="M2689" i="4"/>
  <c r="L2689" i="4"/>
  <c r="H2689" i="4"/>
  <c r="I2688" i="4"/>
  <c r="J2688" i="4"/>
  <c r="K2691" i="4" l="1"/>
  <c r="M2690" i="4"/>
  <c r="L2690" i="4"/>
  <c r="H2690" i="4"/>
  <c r="J2689" i="4"/>
  <c r="I2689" i="4"/>
  <c r="K2692" i="4" l="1"/>
  <c r="M2691" i="4"/>
  <c r="L2691" i="4"/>
  <c r="H2691" i="4"/>
  <c r="I2690" i="4"/>
  <c r="J2690" i="4"/>
  <c r="K2693" i="4" l="1"/>
  <c r="M2692" i="4"/>
  <c r="L2692" i="4"/>
  <c r="H2692" i="4"/>
  <c r="J2691" i="4"/>
  <c r="I2691" i="4"/>
  <c r="K2694" i="4" l="1"/>
  <c r="M2693" i="4"/>
  <c r="L2693" i="4"/>
  <c r="H2693" i="4"/>
  <c r="I2692" i="4"/>
  <c r="J2692" i="4"/>
  <c r="K2695" i="4" l="1"/>
  <c r="M2694" i="4"/>
  <c r="L2694" i="4"/>
  <c r="H2694" i="4"/>
  <c r="J2693" i="4"/>
  <c r="I2693" i="4"/>
  <c r="K2696" i="4" l="1"/>
  <c r="M2695" i="4"/>
  <c r="L2695" i="4"/>
  <c r="H2695" i="4"/>
  <c r="I2694" i="4"/>
  <c r="J2694" i="4"/>
  <c r="K2697" i="4" l="1"/>
  <c r="M2696" i="4"/>
  <c r="L2696" i="4"/>
  <c r="H2696" i="4"/>
  <c r="J2695" i="4"/>
  <c r="I2695" i="4"/>
  <c r="K2698" i="4" l="1"/>
  <c r="M2697" i="4"/>
  <c r="L2697" i="4"/>
  <c r="H2697" i="4"/>
  <c r="I2696" i="4"/>
  <c r="J2696" i="4"/>
  <c r="K2699" i="4" l="1"/>
  <c r="M2698" i="4"/>
  <c r="L2698" i="4"/>
  <c r="H2698" i="4"/>
  <c r="J2697" i="4"/>
  <c r="I2697" i="4"/>
  <c r="K2700" i="4" l="1"/>
  <c r="M2699" i="4"/>
  <c r="L2699" i="4"/>
  <c r="H2699" i="4"/>
  <c r="I2698" i="4"/>
  <c r="J2698" i="4"/>
  <c r="K2701" i="4" l="1"/>
  <c r="M2700" i="4"/>
  <c r="L2700" i="4"/>
  <c r="H2700" i="4"/>
  <c r="J2699" i="4"/>
  <c r="I2699" i="4"/>
  <c r="K2702" i="4" l="1"/>
  <c r="M2701" i="4"/>
  <c r="L2701" i="4"/>
  <c r="H2701" i="4"/>
  <c r="I2700" i="4"/>
  <c r="J2700" i="4"/>
  <c r="K2703" i="4" l="1"/>
  <c r="M2702" i="4"/>
  <c r="L2702" i="4"/>
  <c r="H2702" i="4"/>
  <c r="J2701" i="4"/>
  <c r="I2701" i="4"/>
  <c r="K2704" i="4" l="1"/>
  <c r="M2703" i="4"/>
  <c r="L2703" i="4"/>
  <c r="H2703" i="4"/>
  <c r="I2702" i="4"/>
  <c r="J2702" i="4"/>
  <c r="K2705" i="4" l="1"/>
  <c r="M2704" i="4"/>
  <c r="L2704" i="4"/>
  <c r="H2704" i="4"/>
  <c r="J2703" i="4"/>
  <c r="I2703" i="4"/>
  <c r="K2706" i="4" l="1"/>
  <c r="M2705" i="4"/>
  <c r="L2705" i="4"/>
  <c r="H2705" i="4"/>
  <c r="I2704" i="4"/>
  <c r="J2704" i="4"/>
  <c r="K2707" i="4" l="1"/>
  <c r="M2706" i="4"/>
  <c r="L2706" i="4"/>
  <c r="H2706" i="4"/>
  <c r="J2705" i="4"/>
  <c r="I2705" i="4"/>
  <c r="K2708" i="4" l="1"/>
  <c r="M2707" i="4"/>
  <c r="L2707" i="4"/>
  <c r="H2707" i="4"/>
  <c r="I2706" i="4"/>
  <c r="J2706" i="4"/>
  <c r="K2709" i="4" l="1"/>
  <c r="M2708" i="4"/>
  <c r="L2708" i="4"/>
  <c r="H2708" i="4"/>
  <c r="J2707" i="4"/>
  <c r="I2707" i="4"/>
  <c r="K2710" i="4" l="1"/>
  <c r="M2709" i="4"/>
  <c r="L2709" i="4"/>
  <c r="H2709" i="4"/>
  <c r="I2708" i="4"/>
  <c r="J2708" i="4"/>
  <c r="K2711" i="4" l="1"/>
  <c r="M2710" i="4"/>
  <c r="L2710" i="4"/>
  <c r="H2710" i="4"/>
  <c r="J2709" i="4"/>
  <c r="I2709" i="4"/>
  <c r="K2712" i="4" l="1"/>
  <c r="M2711" i="4"/>
  <c r="L2711" i="4"/>
  <c r="H2711" i="4"/>
  <c r="I2710" i="4"/>
  <c r="J2710" i="4"/>
  <c r="K2713" i="4" l="1"/>
  <c r="M2712" i="4"/>
  <c r="L2712" i="4"/>
  <c r="H2712" i="4"/>
  <c r="J2711" i="4"/>
  <c r="I2711" i="4"/>
  <c r="K2714" i="4" l="1"/>
  <c r="M2713" i="4"/>
  <c r="L2713" i="4"/>
  <c r="H2713" i="4"/>
  <c r="I2712" i="4"/>
  <c r="J2712" i="4"/>
  <c r="K2715" i="4" l="1"/>
  <c r="M2714" i="4"/>
  <c r="L2714" i="4"/>
  <c r="H2714" i="4"/>
  <c r="J2713" i="4"/>
  <c r="I2713" i="4"/>
  <c r="K2716" i="4" l="1"/>
  <c r="M2715" i="4"/>
  <c r="L2715" i="4"/>
  <c r="H2715" i="4"/>
  <c r="I2714" i="4"/>
  <c r="J2714" i="4"/>
  <c r="K2717" i="4" l="1"/>
  <c r="M2716" i="4"/>
  <c r="L2716" i="4"/>
  <c r="H2716" i="4"/>
  <c r="J2715" i="4"/>
  <c r="I2715" i="4"/>
  <c r="K2718" i="4" l="1"/>
  <c r="M2717" i="4"/>
  <c r="L2717" i="4"/>
  <c r="H2717" i="4"/>
  <c r="I2716" i="4"/>
  <c r="J2716" i="4"/>
  <c r="K2719" i="4" l="1"/>
  <c r="M2718" i="4"/>
  <c r="L2718" i="4"/>
  <c r="H2718" i="4"/>
  <c r="J2717" i="4"/>
  <c r="I2717" i="4"/>
  <c r="K2720" i="4" l="1"/>
  <c r="M2719" i="4"/>
  <c r="L2719" i="4"/>
  <c r="H2719" i="4"/>
  <c r="I2718" i="4"/>
  <c r="J2718" i="4"/>
  <c r="K2721" i="4" l="1"/>
  <c r="M2720" i="4"/>
  <c r="L2720" i="4"/>
  <c r="H2720" i="4"/>
  <c r="J2719" i="4"/>
  <c r="I2719" i="4"/>
  <c r="K2722" i="4" l="1"/>
  <c r="M2721" i="4"/>
  <c r="L2721" i="4"/>
  <c r="H2721" i="4"/>
  <c r="I2720" i="4"/>
  <c r="J2720" i="4"/>
  <c r="K2723" i="4" l="1"/>
  <c r="M2722" i="4"/>
  <c r="L2722" i="4"/>
  <c r="H2722" i="4"/>
  <c r="J2721" i="4"/>
  <c r="I2721" i="4"/>
  <c r="K2724" i="4" l="1"/>
  <c r="M2723" i="4"/>
  <c r="L2723" i="4"/>
  <c r="H2723" i="4"/>
  <c r="I2722" i="4"/>
  <c r="J2722" i="4"/>
  <c r="K2725" i="4" l="1"/>
  <c r="M2724" i="4"/>
  <c r="L2724" i="4"/>
  <c r="H2724" i="4"/>
  <c r="J2723" i="4"/>
  <c r="I2723" i="4"/>
  <c r="K2726" i="4" l="1"/>
  <c r="M2725" i="4"/>
  <c r="L2725" i="4"/>
  <c r="H2725" i="4"/>
  <c r="I2724" i="4"/>
  <c r="J2724" i="4"/>
  <c r="K2727" i="4" l="1"/>
  <c r="M2726" i="4"/>
  <c r="L2726" i="4"/>
  <c r="H2726" i="4"/>
  <c r="J2725" i="4"/>
  <c r="I2725" i="4"/>
  <c r="K2728" i="4" l="1"/>
  <c r="M2727" i="4"/>
  <c r="L2727" i="4"/>
  <c r="H2727" i="4"/>
  <c r="I2726" i="4"/>
  <c r="J2726" i="4"/>
  <c r="K2729" i="4" l="1"/>
  <c r="M2728" i="4"/>
  <c r="L2728" i="4"/>
  <c r="H2728" i="4"/>
  <c r="J2727" i="4"/>
  <c r="I2727" i="4"/>
  <c r="K2730" i="4" l="1"/>
  <c r="M2729" i="4"/>
  <c r="L2729" i="4"/>
  <c r="H2729" i="4"/>
  <c r="I2728" i="4"/>
  <c r="J2728" i="4"/>
  <c r="K2731" i="4" l="1"/>
  <c r="M2730" i="4"/>
  <c r="L2730" i="4"/>
  <c r="H2730" i="4"/>
  <c r="J2729" i="4"/>
  <c r="I2729" i="4"/>
  <c r="K2732" i="4" l="1"/>
  <c r="M2731" i="4"/>
  <c r="L2731" i="4"/>
  <c r="H2731" i="4"/>
  <c r="I2730" i="4"/>
  <c r="J2730" i="4"/>
  <c r="K2733" i="4" l="1"/>
  <c r="M2732" i="4"/>
  <c r="L2732" i="4"/>
  <c r="H2732" i="4"/>
  <c r="J2731" i="4"/>
  <c r="I2731" i="4"/>
  <c r="K2734" i="4" l="1"/>
  <c r="M2733" i="4"/>
  <c r="L2733" i="4"/>
  <c r="H2733" i="4"/>
  <c r="I2732" i="4"/>
  <c r="J2732" i="4"/>
  <c r="K2735" i="4" l="1"/>
  <c r="M2734" i="4"/>
  <c r="L2734" i="4"/>
  <c r="H2734" i="4"/>
  <c r="J2733" i="4"/>
  <c r="I2733" i="4"/>
  <c r="K2736" i="4" l="1"/>
  <c r="M2735" i="4"/>
  <c r="L2735" i="4"/>
  <c r="H2735" i="4"/>
  <c r="I2734" i="4"/>
  <c r="J2734" i="4"/>
  <c r="K2737" i="4" l="1"/>
  <c r="M2736" i="4"/>
  <c r="L2736" i="4"/>
  <c r="H2736" i="4"/>
  <c r="J2735" i="4"/>
  <c r="I2735" i="4"/>
  <c r="K2738" i="4" l="1"/>
  <c r="M2737" i="4"/>
  <c r="L2737" i="4"/>
  <c r="H2737" i="4"/>
  <c r="I2736" i="4"/>
  <c r="J2736" i="4"/>
  <c r="K2739" i="4" l="1"/>
  <c r="M2738" i="4"/>
  <c r="L2738" i="4"/>
  <c r="H2738" i="4"/>
  <c r="J2737" i="4"/>
  <c r="I2737" i="4"/>
  <c r="K2740" i="4" l="1"/>
  <c r="M2739" i="4"/>
  <c r="L2739" i="4"/>
  <c r="H2739" i="4"/>
  <c r="I2738" i="4"/>
  <c r="J2738" i="4"/>
  <c r="K2741" i="4" l="1"/>
  <c r="M2740" i="4"/>
  <c r="L2740" i="4"/>
  <c r="H2740" i="4"/>
  <c r="J2739" i="4"/>
  <c r="I2739" i="4"/>
  <c r="K2742" i="4" l="1"/>
  <c r="M2741" i="4"/>
  <c r="L2741" i="4"/>
  <c r="H2741" i="4"/>
  <c r="I2740" i="4"/>
  <c r="J2740" i="4"/>
  <c r="K2743" i="4" l="1"/>
  <c r="M2742" i="4"/>
  <c r="L2742" i="4"/>
  <c r="H2742" i="4"/>
  <c r="J2741" i="4"/>
  <c r="I2741" i="4"/>
  <c r="K2744" i="4" l="1"/>
  <c r="M2743" i="4"/>
  <c r="L2743" i="4"/>
  <c r="H2743" i="4"/>
  <c r="I2742" i="4"/>
  <c r="J2742" i="4"/>
  <c r="K2745" i="4" l="1"/>
  <c r="M2744" i="4"/>
  <c r="L2744" i="4"/>
  <c r="H2744" i="4"/>
  <c r="J2743" i="4"/>
  <c r="I2743" i="4"/>
  <c r="K2746" i="4" l="1"/>
  <c r="M2745" i="4"/>
  <c r="L2745" i="4"/>
  <c r="H2745" i="4"/>
  <c r="I2744" i="4"/>
  <c r="J2744" i="4"/>
  <c r="K2747" i="4" l="1"/>
  <c r="M2746" i="4"/>
  <c r="L2746" i="4"/>
  <c r="H2746" i="4"/>
  <c r="J2745" i="4"/>
  <c r="I2745" i="4"/>
  <c r="K2748" i="4" l="1"/>
  <c r="M2747" i="4"/>
  <c r="L2747" i="4"/>
  <c r="H2747" i="4"/>
  <c r="I2746" i="4"/>
  <c r="J2746" i="4"/>
  <c r="K2749" i="4" l="1"/>
  <c r="M2748" i="4"/>
  <c r="L2748" i="4"/>
  <c r="H2748" i="4"/>
  <c r="J2747" i="4"/>
  <c r="I2747" i="4"/>
  <c r="K2750" i="4" l="1"/>
  <c r="M2749" i="4"/>
  <c r="L2749" i="4"/>
  <c r="H2749" i="4"/>
  <c r="I2748" i="4"/>
  <c r="J2748" i="4"/>
  <c r="K2751" i="4" l="1"/>
  <c r="M2750" i="4"/>
  <c r="L2750" i="4"/>
  <c r="H2750" i="4"/>
  <c r="J2749" i="4"/>
  <c r="I2749" i="4"/>
  <c r="K2752" i="4" l="1"/>
  <c r="M2751" i="4"/>
  <c r="L2751" i="4"/>
  <c r="H2751" i="4"/>
  <c r="I2750" i="4"/>
  <c r="J2750" i="4"/>
  <c r="K2753" i="4" l="1"/>
  <c r="M2752" i="4"/>
  <c r="L2752" i="4"/>
  <c r="H2752" i="4"/>
  <c r="J2751" i="4"/>
  <c r="I2751" i="4"/>
  <c r="K2754" i="4" l="1"/>
  <c r="M2753" i="4"/>
  <c r="L2753" i="4"/>
  <c r="H2753" i="4"/>
  <c r="I2752" i="4"/>
  <c r="J2752" i="4"/>
  <c r="K2755" i="4" l="1"/>
  <c r="M2754" i="4"/>
  <c r="L2754" i="4"/>
  <c r="H2754" i="4"/>
  <c r="J2753" i="4"/>
  <c r="I2753" i="4"/>
  <c r="K2756" i="4" l="1"/>
  <c r="M2755" i="4"/>
  <c r="L2755" i="4"/>
  <c r="H2755" i="4"/>
  <c r="I2754" i="4"/>
  <c r="J2754" i="4"/>
  <c r="K2757" i="4" l="1"/>
  <c r="M2756" i="4"/>
  <c r="L2756" i="4"/>
  <c r="H2756" i="4"/>
  <c r="J2755" i="4"/>
  <c r="I2755" i="4"/>
  <c r="K2758" i="4" l="1"/>
  <c r="M2757" i="4"/>
  <c r="L2757" i="4"/>
  <c r="H2757" i="4"/>
  <c r="I2756" i="4"/>
  <c r="J2756" i="4"/>
  <c r="K2759" i="4" l="1"/>
  <c r="M2758" i="4"/>
  <c r="L2758" i="4"/>
  <c r="H2758" i="4"/>
  <c r="J2757" i="4"/>
  <c r="I2757" i="4"/>
  <c r="K2760" i="4" l="1"/>
  <c r="M2759" i="4"/>
  <c r="L2759" i="4"/>
  <c r="H2759" i="4"/>
  <c r="I2758" i="4"/>
  <c r="J2758" i="4"/>
  <c r="K2761" i="4" l="1"/>
  <c r="M2760" i="4"/>
  <c r="L2760" i="4"/>
  <c r="H2760" i="4"/>
  <c r="J2759" i="4"/>
  <c r="I2759" i="4"/>
  <c r="K2762" i="4" l="1"/>
  <c r="M2761" i="4"/>
  <c r="L2761" i="4"/>
  <c r="H2761" i="4"/>
  <c r="I2760" i="4"/>
  <c r="J2760" i="4"/>
  <c r="K2763" i="4" l="1"/>
  <c r="M2762" i="4"/>
  <c r="L2762" i="4"/>
  <c r="H2762" i="4"/>
  <c r="J2761" i="4"/>
  <c r="I2761" i="4"/>
  <c r="K2764" i="4" l="1"/>
  <c r="M2763" i="4"/>
  <c r="L2763" i="4"/>
  <c r="H2763" i="4"/>
  <c r="I2762" i="4"/>
  <c r="J2762" i="4"/>
  <c r="K2765" i="4" l="1"/>
  <c r="M2764" i="4"/>
  <c r="L2764" i="4"/>
  <c r="H2764" i="4"/>
  <c r="J2763" i="4"/>
  <c r="I2763" i="4"/>
  <c r="K2766" i="4" l="1"/>
  <c r="M2765" i="4"/>
  <c r="L2765" i="4"/>
  <c r="H2765" i="4"/>
  <c r="I2764" i="4"/>
  <c r="J2764" i="4"/>
  <c r="K2767" i="4" l="1"/>
  <c r="M2766" i="4"/>
  <c r="L2766" i="4"/>
  <c r="H2766" i="4"/>
  <c r="J2765" i="4"/>
  <c r="I2765" i="4"/>
  <c r="K2768" i="4" l="1"/>
  <c r="M2767" i="4"/>
  <c r="L2767" i="4"/>
  <c r="H2767" i="4"/>
  <c r="I2766" i="4"/>
  <c r="J2766" i="4"/>
  <c r="K2769" i="4" l="1"/>
  <c r="M2768" i="4"/>
  <c r="L2768" i="4"/>
  <c r="H2768" i="4"/>
  <c r="J2767" i="4"/>
  <c r="I2767" i="4"/>
  <c r="K2770" i="4" l="1"/>
  <c r="M2769" i="4"/>
  <c r="L2769" i="4"/>
  <c r="H2769" i="4"/>
  <c r="I2768" i="4"/>
  <c r="J2768" i="4"/>
  <c r="K2771" i="4" l="1"/>
  <c r="M2770" i="4"/>
  <c r="L2770" i="4"/>
  <c r="H2770" i="4"/>
  <c r="J2769" i="4"/>
  <c r="I2769" i="4"/>
  <c r="K2772" i="4" l="1"/>
  <c r="M2771" i="4"/>
  <c r="L2771" i="4"/>
  <c r="H2771" i="4"/>
  <c r="I2770" i="4"/>
  <c r="J2770" i="4"/>
  <c r="K2773" i="4" l="1"/>
  <c r="M2772" i="4"/>
  <c r="L2772" i="4"/>
  <c r="H2772" i="4"/>
  <c r="J2771" i="4"/>
  <c r="I2771" i="4"/>
  <c r="K2774" i="4" l="1"/>
  <c r="M2773" i="4"/>
  <c r="L2773" i="4"/>
  <c r="H2773" i="4"/>
  <c r="I2772" i="4"/>
  <c r="J2772" i="4"/>
  <c r="K2775" i="4" l="1"/>
  <c r="M2774" i="4"/>
  <c r="L2774" i="4"/>
  <c r="H2774" i="4"/>
  <c r="J2773" i="4"/>
  <c r="I2773" i="4"/>
  <c r="K2776" i="4" l="1"/>
  <c r="M2775" i="4"/>
  <c r="L2775" i="4"/>
  <c r="H2775" i="4"/>
  <c r="I2774" i="4"/>
  <c r="J2774" i="4"/>
  <c r="K2777" i="4" l="1"/>
  <c r="M2776" i="4"/>
  <c r="L2776" i="4"/>
  <c r="H2776" i="4"/>
  <c r="J2775" i="4"/>
  <c r="I2775" i="4"/>
  <c r="K2778" i="4" l="1"/>
  <c r="M2777" i="4"/>
  <c r="L2777" i="4"/>
  <c r="H2777" i="4"/>
  <c r="I2776" i="4"/>
  <c r="J2776" i="4"/>
  <c r="K2779" i="4" l="1"/>
  <c r="M2778" i="4"/>
  <c r="L2778" i="4"/>
  <c r="H2778" i="4"/>
  <c r="J2777" i="4"/>
  <c r="I2777" i="4"/>
  <c r="K2780" i="4" l="1"/>
  <c r="M2779" i="4"/>
  <c r="L2779" i="4"/>
  <c r="H2779" i="4"/>
  <c r="I2778" i="4"/>
  <c r="J2778" i="4"/>
  <c r="K2781" i="4" l="1"/>
  <c r="M2780" i="4"/>
  <c r="L2780" i="4"/>
  <c r="H2780" i="4"/>
  <c r="J2779" i="4"/>
  <c r="I2779" i="4"/>
  <c r="K2782" i="4" l="1"/>
  <c r="M2781" i="4"/>
  <c r="L2781" i="4"/>
  <c r="H2781" i="4"/>
  <c r="I2780" i="4"/>
  <c r="J2780" i="4"/>
  <c r="K2783" i="4" l="1"/>
  <c r="M2782" i="4"/>
  <c r="L2782" i="4"/>
  <c r="H2782" i="4"/>
  <c r="J2781" i="4"/>
  <c r="I2781" i="4"/>
  <c r="K2784" i="4" l="1"/>
  <c r="M2783" i="4"/>
  <c r="L2783" i="4"/>
  <c r="H2783" i="4"/>
  <c r="I2782" i="4"/>
  <c r="J2782" i="4"/>
  <c r="K2785" i="4" l="1"/>
  <c r="M2784" i="4"/>
  <c r="L2784" i="4"/>
  <c r="H2784" i="4"/>
  <c r="J2783" i="4"/>
  <c r="I2783" i="4"/>
  <c r="K2786" i="4" l="1"/>
  <c r="M2785" i="4"/>
  <c r="L2785" i="4"/>
  <c r="H2785" i="4"/>
  <c r="I2784" i="4"/>
  <c r="J2784" i="4"/>
  <c r="K2787" i="4" l="1"/>
  <c r="M2786" i="4"/>
  <c r="L2786" i="4"/>
  <c r="H2786" i="4"/>
  <c r="J2785" i="4"/>
  <c r="I2785" i="4"/>
  <c r="K2788" i="4" l="1"/>
  <c r="M2787" i="4"/>
  <c r="L2787" i="4"/>
  <c r="H2787" i="4"/>
  <c r="I2786" i="4"/>
  <c r="J2786" i="4"/>
  <c r="K2789" i="4" l="1"/>
  <c r="M2788" i="4"/>
  <c r="L2788" i="4"/>
  <c r="H2788" i="4"/>
  <c r="J2787" i="4"/>
  <c r="I2787" i="4"/>
  <c r="K2790" i="4" l="1"/>
  <c r="M2789" i="4"/>
  <c r="L2789" i="4"/>
  <c r="H2789" i="4"/>
  <c r="I2788" i="4"/>
  <c r="J2788" i="4"/>
  <c r="K2791" i="4" l="1"/>
  <c r="M2790" i="4"/>
  <c r="L2790" i="4"/>
  <c r="H2790" i="4"/>
  <c r="J2789" i="4"/>
  <c r="I2789" i="4"/>
  <c r="K2792" i="4" l="1"/>
  <c r="M2791" i="4"/>
  <c r="L2791" i="4"/>
  <c r="H2791" i="4"/>
  <c r="I2790" i="4"/>
  <c r="J2790" i="4"/>
  <c r="K2793" i="4" l="1"/>
  <c r="M2792" i="4"/>
  <c r="L2792" i="4"/>
  <c r="H2792" i="4"/>
  <c r="J2791" i="4"/>
  <c r="I2791" i="4"/>
  <c r="K2794" i="4" l="1"/>
  <c r="M2793" i="4"/>
  <c r="L2793" i="4"/>
  <c r="H2793" i="4"/>
  <c r="I2792" i="4"/>
  <c r="J2792" i="4"/>
  <c r="K2795" i="4" l="1"/>
  <c r="M2794" i="4"/>
  <c r="L2794" i="4"/>
  <c r="H2794" i="4"/>
  <c r="J2793" i="4"/>
  <c r="I2793" i="4"/>
  <c r="K2796" i="4" l="1"/>
  <c r="M2795" i="4"/>
  <c r="L2795" i="4"/>
  <c r="H2795" i="4"/>
  <c r="I2794" i="4"/>
  <c r="J2794" i="4"/>
  <c r="K2797" i="4" l="1"/>
  <c r="M2796" i="4"/>
  <c r="L2796" i="4"/>
  <c r="H2796" i="4"/>
  <c r="J2795" i="4"/>
  <c r="I2795" i="4"/>
  <c r="K2798" i="4" l="1"/>
  <c r="M2797" i="4"/>
  <c r="L2797" i="4"/>
  <c r="H2797" i="4"/>
  <c r="I2796" i="4"/>
  <c r="J2796" i="4"/>
  <c r="K2799" i="4" l="1"/>
  <c r="M2798" i="4"/>
  <c r="L2798" i="4"/>
  <c r="H2798" i="4"/>
  <c r="J2797" i="4"/>
  <c r="I2797" i="4"/>
  <c r="K2800" i="4" l="1"/>
  <c r="M2799" i="4"/>
  <c r="L2799" i="4"/>
  <c r="H2799" i="4"/>
  <c r="I2798" i="4"/>
  <c r="J2798" i="4"/>
  <c r="K2801" i="4" l="1"/>
  <c r="M2800" i="4"/>
  <c r="L2800" i="4"/>
  <c r="H2800" i="4"/>
  <c r="J2799" i="4"/>
  <c r="I2799" i="4"/>
  <c r="K2802" i="4" l="1"/>
  <c r="M2801" i="4"/>
  <c r="L2801" i="4"/>
  <c r="H2801" i="4"/>
  <c r="I2800" i="4"/>
  <c r="J2800" i="4"/>
  <c r="K2803" i="4" l="1"/>
  <c r="M2802" i="4"/>
  <c r="L2802" i="4"/>
  <c r="H2802" i="4"/>
  <c r="J2801" i="4"/>
  <c r="I2801" i="4"/>
  <c r="K2804" i="4" l="1"/>
  <c r="M2803" i="4"/>
  <c r="L2803" i="4"/>
  <c r="H2803" i="4"/>
  <c r="I2802" i="4"/>
  <c r="J2802" i="4"/>
  <c r="K2805" i="4" l="1"/>
  <c r="M2804" i="4"/>
  <c r="L2804" i="4"/>
  <c r="H2804" i="4"/>
  <c r="J2803" i="4"/>
  <c r="I2803" i="4"/>
  <c r="K2806" i="4" l="1"/>
  <c r="M2805" i="4"/>
  <c r="L2805" i="4"/>
  <c r="H2805" i="4"/>
  <c r="I2804" i="4"/>
  <c r="J2804" i="4"/>
  <c r="K2807" i="4" l="1"/>
  <c r="M2806" i="4"/>
  <c r="L2806" i="4"/>
  <c r="H2806" i="4"/>
  <c r="J2805" i="4"/>
  <c r="I2805" i="4"/>
  <c r="K2808" i="4" l="1"/>
  <c r="M2807" i="4"/>
  <c r="L2807" i="4"/>
  <c r="H2807" i="4"/>
  <c r="I2806" i="4"/>
  <c r="J2806" i="4"/>
  <c r="K2809" i="4" l="1"/>
  <c r="M2808" i="4"/>
  <c r="L2808" i="4"/>
  <c r="H2808" i="4"/>
  <c r="J2807" i="4"/>
  <c r="I2807" i="4"/>
  <c r="K2810" i="4" l="1"/>
  <c r="M2809" i="4"/>
  <c r="L2809" i="4"/>
  <c r="H2809" i="4"/>
  <c r="I2808" i="4"/>
  <c r="J2808" i="4"/>
  <c r="K2811" i="4" l="1"/>
  <c r="M2810" i="4"/>
  <c r="L2810" i="4"/>
  <c r="H2810" i="4"/>
  <c r="J2809" i="4"/>
  <c r="I2809" i="4"/>
  <c r="K2812" i="4" l="1"/>
  <c r="M2811" i="4"/>
  <c r="L2811" i="4"/>
  <c r="H2811" i="4"/>
  <c r="I2810" i="4"/>
  <c r="J2810" i="4"/>
  <c r="K2813" i="4" l="1"/>
  <c r="M2812" i="4"/>
  <c r="L2812" i="4"/>
  <c r="H2812" i="4"/>
  <c r="J2811" i="4"/>
  <c r="I2811" i="4"/>
  <c r="K2814" i="4" l="1"/>
  <c r="M2813" i="4"/>
  <c r="L2813" i="4"/>
  <c r="H2813" i="4"/>
  <c r="I2812" i="4"/>
  <c r="J2812" i="4"/>
  <c r="K2815" i="4" l="1"/>
  <c r="M2814" i="4"/>
  <c r="L2814" i="4"/>
  <c r="H2814" i="4"/>
  <c r="J2813" i="4"/>
  <c r="I2813" i="4"/>
  <c r="K2816" i="4" l="1"/>
  <c r="M2815" i="4"/>
  <c r="L2815" i="4"/>
  <c r="H2815" i="4"/>
  <c r="I2814" i="4"/>
  <c r="J2814" i="4"/>
  <c r="K2817" i="4" l="1"/>
  <c r="M2816" i="4"/>
  <c r="L2816" i="4"/>
  <c r="H2816" i="4"/>
  <c r="J2815" i="4"/>
  <c r="I2815" i="4"/>
  <c r="K2818" i="4" l="1"/>
  <c r="M2817" i="4"/>
  <c r="L2817" i="4"/>
  <c r="H2817" i="4"/>
  <c r="I2816" i="4"/>
  <c r="J2816" i="4"/>
  <c r="K2819" i="4" l="1"/>
  <c r="M2818" i="4"/>
  <c r="L2818" i="4"/>
  <c r="H2818" i="4"/>
  <c r="J2817" i="4"/>
  <c r="I2817" i="4"/>
  <c r="K2820" i="4" l="1"/>
  <c r="M2819" i="4"/>
  <c r="L2819" i="4"/>
  <c r="H2819" i="4"/>
  <c r="I2818" i="4"/>
  <c r="J2818" i="4"/>
  <c r="K2821" i="4" l="1"/>
  <c r="M2820" i="4"/>
  <c r="L2820" i="4"/>
  <c r="H2820" i="4"/>
  <c r="J2819" i="4"/>
  <c r="I2819" i="4"/>
  <c r="K2822" i="4" l="1"/>
  <c r="M2821" i="4"/>
  <c r="L2821" i="4"/>
  <c r="H2821" i="4"/>
  <c r="I2820" i="4"/>
  <c r="J2820" i="4"/>
  <c r="K2823" i="4" l="1"/>
  <c r="M2822" i="4"/>
  <c r="L2822" i="4"/>
  <c r="H2822" i="4"/>
  <c r="J2821" i="4"/>
  <c r="I2821" i="4"/>
  <c r="K2824" i="4" l="1"/>
  <c r="M2823" i="4"/>
  <c r="L2823" i="4"/>
  <c r="H2823" i="4"/>
  <c r="I2822" i="4"/>
  <c r="J2822" i="4"/>
  <c r="K2825" i="4" l="1"/>
  <c r="L2824" i="4"/>
  <c r="M2824" i="4"/>
  <c r="H2824" i="4"/>
  <c r="J2823" i="4"/>
  <c r="I2823" i="4"/>
  <c r="K2826" i="4" l="1"/>
  <c r="M2825" i="4"/>
  <c r="L2825" i="4"/>
  <c r="H2825" i="4"/>
  <c r="I2824" i="4"/>
  <c r="J2824" i="4"/>
  <c r="K2827" i="4" l="1"/>
  <c r="M2826" i="4"/>
  <c r="L2826" i="4"/>
  <c r="H2826" i="4"/>
  <c r="J2825" i="4"/>
  <c r="I2825" i="4"/>
  <c r="K2828" i="4" l="1"/>
  <c r="M2827" i="4"/>
  <c r="L2827" i="4"/>
  <c r="H2827" i="4"/>
  <c r="I2826" i="4"/>
  <c r="J2826" i="4"/>
  <c r="K2829" i="4" l="1"/>
  <c r="M2828" i="4"/>
  <c r="L2828" i="4"/>
  <c r="H2828" i="4"/>
  <c r="J2827" i="4"/>
  <c r="I2827" i="4"/>
  <c r="K2830" i="4" l="1"/>
  <c r="M2829" i="4"/>
  <c r="L2829" i="4"/>
  <c r="H2829" i="4"/>
  <c r="I2828" i="4"/>
  <c r="J2828" i="4"/>
  <c r="K2831" i="4" l="1"/>
  <c r="M2830" i="4"/>
  <c r="L2830" i="4"/>
  <c r="H2830" i="4"/>
  <c r="J2829" i="4"/>
  <c r="I2829" i="4"/>
  <c r="K2832" i="4" l="1"/>
  <c r="M2831" i="4"/>
  <c r="L2831" i="4"/>
  <c r="H2831" i="4"/>
  <c r="I2830" i="4"/>
  <c r="J2830" i="4"/>
  <c r="K2833" i="4" l="1"/>
  <c r="M2832" i="4"/>
  <c r="L2832" i="4"/>
  <c r="H2832" i="4"/>
  <c r="J2831" i="4"/>
  <c r="I2831" i="4"/>
  <c r="K2834" i="4" l="1"/>
  <c r="M2833" i="4"/>
  <c r="L2833" i="4"/>
  <c r="H2833" i="4"/>
  <c r="I2832" i="4"/>
  <c r="J2832" i="4"/>
  <c r="K2835" i="4" l="1"/>
  <c r="M2834" i="4"/>
  <c r="L2834" i="4"/>
  <c r="H2834" i="4"/>
  <c r="J2833" i="4"/>
  <c r="I2833" i="4"/>
  <c r="K2836" i="4" l="1"/>
  <c r="M2835" i="4"/>
  <c r="L2835" i="4"/>
  <c r="H2835" i="4"/>
  <c r="I2834" i="4"/>
  <c r="J2834" i="4"/>
  <c r="K2837" i="4" l="1"/>
  <c r="M2836" i="4"/>
  <c r="L2836" i="4"/>
  <c r="H2836" i="4"/>
  <c r="J2835" i="4"/>
  <c r="I2835" i="4"/>
  <c r="K2838" i="4" l="1"/>
  <c r="M2837" i="4"/>
  <c r="L2837" i="4"/>
  <c r="H2837" i="4"/>
  <c r="I2836" i="4"/>
  <c r="J2836" i="4"/>
  <c r="K2839" i="4" l="1"/>
  <c r="M2838" i="4"/>
  <c r="L2838" i="4"/>
  <c r="H2838" i="4"/>
  <c r="J2837" i="4"/>
  <c r="I2837" i="4"/>
  <c r="K2840" i="4" l="1"/>
  <c r="M2839" i="4"/>
  <c r="L2839" i="4"/>
  <c r="H2839" i="4"/>
  <c r="I2838" i="4"/>
  <c r="J2838" i="4"/>
  <c r="K2841" i="4" l="1"/>
  <c r="M2840" i="4"/>
  <c r="L2840" i="4"/>
  <c r="H2840" i="4"/>
  <c r="J2839" i="4"/>
  <c r="I2839" i="4"/>
  <c r="K2842" i="4" l="1"/>
  <c r="M2841" i="4"/>
  <c r="L2841" i="4"/>
  <c r="H2841" i="4"/>
  <c r="I2840" i="4"/>
  <c r="J2840" i="4"/>
  <c r="K2843" i="4" l="1"/>
  <c r="M2842" i="4"/>
  <c r="L2842" i="4"/>
  <c r="H2842" i="4"/>
  <c r="J2841" i="4"/>
  <c r="I2841" i="4"/>
  <c r="K2844" i="4" l="1"/>
  <c r="M2843" i="4"/>
  <c r="L2843" i="4"/>
  <c r="H2843" i="4"/>
  <c r="I2842" i="4"/>
  <c r="J2842" i="4"/>
  <c r="K2845" i="4" l="1"/>
  <c r="M2844" i="4"/>
  <c r="L2844" i="4"/>
  <c r="H2844" i="4"/>
  <c r="J2843" i="4"/>
  <c r="I2843" i="4"/>
  <c r="K2846" i="4" l="1"/>
  <c r="M2845" i="4"/>
  <c r="L2845" i="4"/>
  <c r="H2845" i="4"/>
  <c r="I2844" i="4"/>
  <c r="J2844" i="4"/>
  <c r="K2847" i="4" l="1"/>
  <c r="M2846" i="4"/>
  <c r="L2846" i="4"/>
  <c r="H2846" i="4"/>
  <c r="J2845" i="4"/>
  <c r="I2845" i="4"/>
  <c r="K2848" i="4" l="1"/>
  <c r="M2847" i="4"/>
  <c r="L2847" i="4"/>
  <c r="H2847" i="4"/>
  <c r="I2846" i="4"/>
  <c r="J2846" i="4"/>
  <c r="K2849" i="4" l="1"/>
  <c r="M2848" i="4"/>
  <c r="L2848" i="4"/>
  <c r="H2848" i="4"/>
  <c r="J2847" i="4"/>
  <c r="I2847" i="4"/>
  <c r="K2850" i="4" l="1"/>
  <c r="M2849" i="4"/>
  <c r="L2849" i="4"/>
  <c r="H2849" i="4"/>
  <c r="I2848" i="4"/>
  <c r="J2848" i="4"/>
  <c r="K2851" i="4" l="1"/>
  <c r="M2850" i="4"/>
  <c r="L2850" i="4"/>
  <c r="H2850" i="4"/>
  <c r="J2849" i="4"/>
  <c r="I2849" i="4"/>
  <c r="K2852" i="4" l="1"/>
  <c r="M2851" i="4"/>
  <c r="L2851" i="4"/>
  <c r="H2851" i="4"/>
  <c r="I2850" i="4"/>
  <c r="J2850" i="4"/>
  <c r="K2853" i="4" l="1"/>
  <c r="M2852" i="4"/>
  <c r="L2852" i="4"/>
  <c r="H2852" i="4"/>
  <c r="J2851" i="4"/>
  <c r="I2851" i="4"/>
  <c r="K2854" i="4" l="1"/>
  <c r="M2853" i="4"/>
  <c r="L2853" i="4"/>
  <c r="H2853" i="4"/>
  <c r="I2852" i="4"/>
  <c r="J2852" i="4"/>
  <c r="K2855" i="4" l="1"/>
  <c r="M2854" i="4"/>
  <c r="L2854" i="4"/>
  <c r="H2854" i="4"/>
  <c r="J2853" i="4"/>
  <c r="I2853" i="4"/>
  <c r="K2856" i="4" l="1"/>
  <c r="M2855" i="4"/>
  <c r="L2855" i="4"/>
  <c r="H2855" i="4"/>
  <c r="I2854" i="4"/>
  <c r="J2854" i="4"/>
  <c r="K2857" i="4" l="1"/>
  <c r="M2856" i="4"/>
  <c r="L2856" i="4"/>
  <c r="H2856" i="4"/>
  <c r="J2855" i="4"/>
  <c r="I2855" i="4"/>
  <c r="K2858" i="4" l="1"/>
  <c r="M2857" i="4"/>
  <c r="L2857" i="4"/>
  <c r="H2857" i="4"/>
  <c r="I2856" i="4"/>
  <c r="J2856" i="4"/>
  <c r="K2859" i="4" l="1"/>
  <c r="M2858" i="4"/>
  <c r="L2858" i="4"/>
  <c r="H2858" i="4"/>
  <c r="J2857" i="4"/>
  <c r="I2857" i="4"/>
  <c r="K2860" i="4" l="1"/>
  <c r="M2859" i="4"/>
  <c r="L2859" i="4"/>
  <c r="H2859" i="4"/>
  <c r="I2858" i="4"/>
  <c r="J2858" i="4"/>
  <c r="K2861" i="4" l="1"/>
  <c r="M2860" i="4"/>
  <c r="L2860" i="4"/>
  <c r="H2860" i="4"/>
  <c r="J2859" i="4"/>
  <c r="I2859" i="4"/>
  <c r="K2862" i="4" l="1"/>
  <c r="M2861" i="4"/>
  <c r="L2861" i="4"/>
  <c r="H2861" i="4"/>
  <c r="I2860" i="4"/>
  <c r="J2860" i="4"/>
  <c r="K2863" i="4" l="1"/>
  <c r="M2862" i="4"/>
  <c r="L2862" i="4"/>
  <c r="H2862" i="4"/>
  <c r="J2861" i="4"/>
  <c r="I2861" i="4"/>
  <c r="K2864" i="4" l="1"/>
  <c r="M2863" i="4"/>
  <c r="L2863" i="4"/>
  <c r="H2863" i="4"/>
  <c r="I2862" i="4"/>
  <c r="J2862" i="4"/>
  <c r="K2865" i="4" l="1"/>
  <c r="M2864" i="4"/>
  <c r="L2864" i="4"/>
  <c r="H2864" i="4"/>
  <c r="J2863" i="4"/>
  <c r="I2863" i="4"/>
  <c r="K2866" i="4" l="1"/>
  <c r="M2865" i="4"/>
  <c r="L2865" i="4"/>
  <c r="H2865" i="4"/>
  <c r="I2864" i="4"/>
  <c r="J2864" i="4"/>
  <c r="K2867" i="4" l="1"/>
  <c r="M2866" i="4"/>
  <c r="L2866" i="4"/>
  <c r="H2866" i="4"/>
  <c r="J2865" i="4"/>
  <c r="I2865" i="4"/>
  <c r="K2868" i="4" l="1"/>
  <c r="M2867" i="4"/>
  <c r="L2867" i="4"/>
  <c r="H2867" i="4"/>
  <c r="I2866" i="4"/>
  <c r="J2866" i="4"/>
  <c r="K2869" i="4" l="1"/>
  <c r="M2868" i="4"/>
  <c r="L2868" i="4"/>
  <c r="H2868" i="4"/>
  <c r="J2867" i="4"/>
  <c r="I2867" i="4"/>
  <c r="K2870" i="4" l="1"/>
  <c r="M2869" i="4"/>
  <c r="L2869" i="4"/>
  <c r="H2869" i="4"/>
  <c r="I2868" i="4"/>
  <c r="J2868" i="4"/>
  <c r="K2871" i="4" l="1"/>
  <c r="M2870" i="4"/>
  <c r="L2870" i="4"/>
  <c r="H2870" i="4"/>
  <c r="J2869" i="4"/>
  <c r="I2869" i="4"/>
  <c r="K2872" i="4" l="1"/>
  <c r="M2871" i="4"/>
  <c r="L2871" i="4"/>
  <c r="H2871" i="4"/>
  <c r="I2870" i="4"/>
  <c r="J2870" i="4"/>
  <c r="K2873" i="4" l="1"/>
  <c r="M2872" i="4"/>
  <c r="L2872" i="4"/>
  <c r="H2872" i="4"/>
  <c r="J2871" i="4"/>
  <c r="I2871" i="4"/>
  <c r="K2874" i="4" l="1"/>
  <c r="M2873" i="4"/>
  <c r="L2873" i="4"/>
  <c r="H2873" i="4"/>
  <c r="I2872" i="4"/>
  <c r="J2872" i="4"/>
  <c r="K2875" i="4" l="1"/>
  <c r="M2874" i="4"/>
  <c r="L2874" i="4"/>
  <c r="H2874" i="4"/>
  <c r="J2873" i="4"/>
  <c r="I2873" i="4"/>
  <c r="K2876" i="4" l="1"/>
  <c r="M2875" i="4"/>
  <c r="L2875" i="4"/>
  <c r="H2875" i="4"/>
  <c r="I2874" i="4"/>
  <c r="J2874" i="4"/>
  <c r="K2877" i="4" l="1"/>
  <c r="M2876" i="4"/>
  <c r="L2876" i="4"/>
  <c r="H2876" i="4"/>
  <c r="J2875" i="4"/>
  <c r="I2875" i="4"/>
  <c r="K2878" i="4" l="1"/>
  <c r="M2877" i="4"/>
  <c r="L2877" i="4"/>
  <c r="H2877" i="4"/>
  <c r="I2876" i="4"/>
  <c r="J2876" i="4"/>
  <c r="K2879" i="4" l="1"/>
  <c r="M2878" i="4"/>
  <c r="L2878" i="4"/>
  <c r="H2878" i="4"/>
  <c r="J2877" i="4"/>
  <c r="I2877" i="4"/>
  <c r="K2880" i="4" l="1"/>
  <c r="M2879" i="4"/>
  <c r="L2879" i="4"/>
  <c r="H2879" i="4"/>
  <c r="I2878" i="4"/>
  <c r="J2878" i="4"/>
  <c r="K2881" i="4" l="1"/>
  <c r="M2880" i="4"/>
  <c r="L2880" i="4"/>
  <c r="H2880" i="4"/>
  <c r="J2879" i="4"/>
  <c r="I2879" i="4"/>
  <c r="K2882" i="4" l="1"/>
  <c r="M2881" i="4"/>
  <c r="L2881" i="4"/>
  <c r="H2881" i="4"/>
  <c r="I2880" i="4"/>
  <c r="J2880" i="4"/>
  <c r="K2883" i="4" l="1"/>
  <c r="M2882" i="4"/>
  <c r="L2882" i="4"/>
  <c r="H2882" i="4"/>
  <c r="J2881" i="4"/>
  <c r="I2881" i="4"/>
  <c r="K2884" i="4" l="1"/>
  <c r="M2883" i="4"/>
  <c r="L2883" i="4"/>
  <c r="H2883" i="4"/>
  <c r="I2882" i="4"/>
  <c r="J2882" i="4"/>
  <c r="K2885" i="4" l="1"/>
  <c r="M2884" i="4"/>
  <c r="L2884" i="4"/>
  <c r="H2884" i="4"/>
  <c r="J2883" i="4"/>
  <c r="I2883" i="4"/>
  <c r="K2886" i="4" l="1"/>
  <c r="M2885" i="4"/>
  <c r="L2885" i="4"/>
  <c r="H2885" i="4"/>
  <c r="I2884" i="4"/>
  <c r="J2884" i="4"/>
  <c r="K2887" i="4" l="1"/>
  <c r="M2886" i="4"/>
  <c r="L2886" i="4"/>
  <c r="H2886" i="4"/>
  <c r="J2885" i="4"/>
  <c r="I2885" i="4"/>
  <c r="K2888" i="4" l="1"/>
  <c r="M2887" i="4"/>
  <c r="L2887" i="4"/>
  <c r="H2887" i="4"/>
  <c r="I2886" i="4"/>
  <c r="J2886" i="4"/>
  <c r="K2889" i="4" l="1"/>
  <c r="M2888" i="4"/>
  <c r="L2888" i="4"/>
  <c r="H2888" i="4"/>
  <c r="J2887" i="4"/>
  <c r="I2887" i="4"/>
  <c r="K2890" i="4" l="1"/>
  <c r="M2889" i="4"/>
  <c r="L2889" i="4"/>
  <c r="H2889" i="4"/>
  <c r="I2888" i="4"/>
  <c r="J2888" i="4"/>
  <c r="K2891" i="4" l="1"/>
  <c r="M2890" i="4"/>
  <c r="L2890" i="4"/>
  <c r="H2890" i="4"/>
  <c r="J2889" i="4"/>
  <c r="I2889" i="4"/>
  <c r="K2892" i="4" l="1"/>
  <c r="M2891" i="4"/>
  <c r="L2891" i="4"/>
  <c r="H2891" i="4"/>
  <c r="I2890" i="4"/>
  <c r="J2890" i="4"/>
  <c r="K2893" i="4" l="1"/>
  <c r="M2892" i="4"/>
  <c r="L2892" i="4"/>
  <c r="H2892" i="4"/>
  <c r="J2891" i="4"/>
  <c r="I2891" i="4"/>
  <c r="K2894" i="4" l="1"/>
  <c r="M2893" i="4"/>
  <c r="L2893" i="4"/>
  <c r="H2893" i="4"/>
  <c r="I2892" i="4"/>
  <c r="J2892" i="4"/>
  <c r="K2895" i="4" l="1"/>
  <c r="M2894" i="4"/>
  <c r="L2894" i="4"/>
  <c r="H2894" i="4"/>
  <c r="J2893" i="4"/>
  <c r="I2893" i="4"/>
  <c r="K2896" i="4" l="1"/>
  <c r="M2895" i="4"/>
  <c r="L2895" i="4"/>
  <c r="H2895" i="4"/>
  <c r="I2894" i="4"/>
  <c r="J2894" i="4"/>
  <c r="K2897" i="4" l="1"/>
  <c r="M2896" i="4"/>
  <c r="L2896" i="4"/>
  <c r="H2896" i="4"/>
  <c r="J2895" i="4"/>
  <c r="I2895" i="4"/>
  <c r="K2898" i="4" l="1"/>
  <c r="M2897" i="4"/>
  <c r="L2897" i="4"/>
  <c r="H2897" i="4"/>
  <c r="I2896" i="4"/>
  <c r="J2896" i="4"/>
  <c r="K2899" i="4" l="1"/>
  <c r="M2898" i="4"/>
  <c r="L2898" i="4"/>
  <c r="H2898" i="4"/>
  <c r="J2897" i="4"/>
  <c r="I2897" i="4"/>
  <c r="K2900" i="4" l="1"/>
  <c r="M2899" i="4"/>
  <c r="L2899" i="4"/>
  <c r="H2899" i="4"/>
  <c r="I2898" i="4"/>
  <c r="J2898" i="4"/>
  <c r="K2901" i="4" l="1"/>
  <c r="M2900" i="4"/>
  <c r="L2900" i="4"/>
  <c r="H2900" i="4"/>
  <c r="J2899" i="4"/>
  <c r="I2899" i="4"/>
  <c r="K2902" i="4" l="1"/>
  <c r="M2901" i="4"/>
  <c r="L2901" i="4"/>
  <c r="H2901" i="4"/>
  <c r="I2900" i="4"/>
  <c r="J2900" i="4"/>
  <c r="K2903" i="4" l="1"/>
  <c r="M2902" i="4"/>
  <c r="L2902" i="4"/>
  <c r="H2902" i="4"/>
  <c r="J2901" i="4"/>
  <c r="I2901" i="4"/>
  <c r="K2904" i="4" l="1"/>
  <c r="M2903" i="4"/>
  <c r="L2903" i="4"/>
  <c r="H2903" i="4"/>
  <c r="I2902" i="4"/>
  <c r="J2902" i="4"/>
  <c r="K2905" i="4" l="1"/>
  <c r="M2904" i="4"/>
  <c r="L2904" i="4"/>
  <c r="H2904" i="4"/>
  <c r="J2903" i="4"/>
  <c r="I2903" i="4"/>
  <c r="K2906" i="4" l="1"/>
  <c r="M2905" i="4"/>
  <c r="L2905" i="4"/>
  <c r="H2905" i="4"/>
  <c r="I2904" i="4"/>
  <c r="J2904" i="4"/>
  <c r="K2907" i="4" l="1"/>
  <c r="M2906" i="4"/>
  <c r="L2906" i="4"/>
  <c r="H2906" i="4"/>
  <c r="J2905" i="4"/>
  <c r="I2905" i="4"/>
  <c r="K2908" i="4" l="1"/>
  <c r="M2907" i="4"/>
  <c r="L2907" i="4"/>
  <c r="H2907" i="4"/>
  <c r="I2906" i="4"/>
  <c r="J2906" i="4"/>
  <c r="K2909" i="4" l="1"/>
  <c r="M2908" i="4"/>
  <c r="L2908" i="4"/>
  <c r="H2908" i="4"/>
  <c r="J2907" i="4"/>
  <c r="I2907" i="4"/>
  <c r="K2910" i="4" l="1"/>
  <c r="M2909" i="4"/>
  <c r="L2909" i="4"/>
  <c r="H2909" i="4"/>
  <c r="I2908" i="4"/>
  <c r="J2908" i="4"/>
  <c r="K2911" i="4" l="1"/>
  <c r="M2910" i="4"/>
  <c r="L2910" i="4"/>
  <c r="H2910" i="4"/>
  <c r="J2909" i="4"/>
  <c r="I2909" i="4"/>
  <c r="K2912" i="4" l="1"/>
  <c r="M2911" i="4"/>
  <c r="L2911" i="4"/>
  <c r="H2911" i="4"/>
  <c r="I2910" i="4"/>
  <c r="J2910" i="4"/>
  <c r="K2913" i="4" l="1"/>
  <c r="M2912" i="4"/>
  <c r="L2912" i="4"/>
  <c r="H2912" i="4"/>
  <c r="J2911" i="4"/>
  <c r="I2911" i="4"/>
  <c r="K2914" i="4" l="1"/>
  <c r="M2913" i="4"/>
  <c r="L2913" i="4"/>
  <c r="H2913" i="4"/>
  <c r="I2912" i="4"/>
  <c r="J2912" i="4"/>
  <c r="K2915" i="4" l="1"/>
  <c r="M2914" i="4"/>
  <c r="L2914" i="4"/>
  <c r="H2914" i="4"/>
  <c r="J2913" i="4"/>
  <c r="I2913" i="4"/>
  <c r="K2916" i="4" l="1"/>
  <c r="M2915" i="4"/>
  <c r="L2915" i="4"/>
  <c r="H2915" i="4"/>
  <c r="I2914" i="4"/>
  <c r="J2914" i="4"/>
  <c r="K2917" i="4" l="1"/>
  <c r="M2916" i="4"/>
  <c r="L2916" i="4"/>
  <c r="H2916" i="4"/>
  <c r="J2915" i="4"/>
  <c r="I2915" i="4"/>
  <c r="K2918" i="4" l="1"/>
  <c r="M2917" i="4"/>
  <c r="L2917" i="4"/>
  <c r="H2917" i="4"/>
  <c r="I2916" i="4"/>
  <c r="J2916" i="4"/>
  <c r="K2919" i="4" l="1"/>
  <c r="M2918" i="4"/>
  <c r="L2918" i="4"/>
  <c r="H2918" i="4"/>
  <c r="J2917" i="4"/>
  <c r="I2917" i="4"/>
  <c r="K2920" i="4" l="1"/>
  <c r="M2919" i="4"/>
  <c r="L2919" i="4"/>
  <c r="H2919" i="4"/>
  <c r="I2918" i="4"/>
  <c r="J2918" i="4"/>
  <c r="K2921" i="4" l="1"/>
  <c r="M2920" i="4"/>
  <c r="L2920" i="4"/>
  <c r="H2920" i="4"/>
  <c r="J2919" i="4"/>
  <c r="I2919" i="4"/>
  <c r="K2922" i="4" l="1"/>
  <c r="M2921" i="4"/>
  <c r="L2921" i="4"/>
  <c r="H2921" i="4"/>
  <c r="I2920" i="4"/>
  <c r="J2920" i="4"/>
  <c r="K2923" i="4" l="1"/>
  <c r="M2922" i="4"/>
  <c r="L2922" i="4"/>
  <c r="H2922" i="4"/>
  <c r="J2921" i="4"/>
  <c r="I2921" i="4"/>
  <c r="K2924" i="4" l="1"/>
  <c r="M2923" i="4"/>
  <c r="L2923" i="4"/>
  <c r="H2923" i="4"/>
  <c r="I2922" i="4"/>
  <c r="J2922" i="4"/>
  <c r="K2925" i="4" l="1"/>
  <c r="M2924" i="4"/>
  <c r="L2924" i="4"/>
  <c r="H2924" i="4"/>
  <c r="J2923" i="4"/>
  <c r="I2923" i="4"/>
  <c r="K2926" i="4" l="1"/>
  <c r="M2925" i="4"/>
  <c r="L2925" i="4"/>
  <c r="H2925" i="4"/>
  <c r="I2924" i="4"/>
  <c r="J2924" i="4"/>
  <c r="K2927" i="4" l="1"/>
  <c r="M2926" i="4"/>
  <c r="L2926" i="4"/>
  <c r="H2926" i="4"/>
  <c r="J2925" i="4"/>
  <c r="I2925" i="4"/>
  <c r="K2928" i="4" l="1"/>
  <c r="M2927" i="4"/>
  <c r="L2927" i="4"/>
  <c r="H2927" i="4"/>
  <c r="I2926" i="4"/>
  <c r="J2926" i="4"/>
  <c r="K2929" i="4" l="1"/>
  <c r="M2928" i="4"/>
  <c r="L2928" i="4"/>
  <c r="H2928" i="4"/>
  <c r="J2927" i="4"/>
  <c r="I2927" i="4"/>
  <c r="K2930" i="4" l="1"/>
  <c r="M2929" i="4"/>
  <c r="L2929" i="4"/>
  <c r="H2929" i="4"/>
  <c r="I2928" i="4"/>
  <c r="J2928" i="4"/>
  <c r="K2931" i="4" l="1"/>
  <c r="M2930" i="4"/>
  <c r="L2930" i="4"/>
  <c r="H2930" i="4"/>
  <c r="J2929" i="4"/>
  <c r="I2929" i="4"/>
  <c r="K2932" i="4" l="1"/>
  <c r="M2931" i="4"/>
  <c r="L2931" i="4"/>
  <c r="H2931" i="4"/>
  <c r="I2930" i="4"/>
  <c r="J2930" i="4"/>
  <c r="K2933" i="4" l="1"/>
  <c r="M2932" i="4"/>
  <c r="L2932" i="4"/>
  <c r="H2932" i="4"/>
  <c r="J2931" i="4"/>
  <c r="I2931" i="4"/>
  <c r="K2934" i="4" l="1"/>
  <c r="M2933" i="4"/>
  <c r="L2933" i="4"/>
  <c r="H2933" i="4"/>
  <c r="I2932" i="4"/>
  <c r="J2932" i="4"/>
  <c r="K2935" i="4" l="1"/>
  <c r="M2934" i="4"/>
  <c r="L2934" i="4"/>
  <c r="H2934" i="4"/>
  <c r="J2933" i="4"/>
  <c r="I2933" i="4"/>
  <c r="K2936" i="4" l="1"/>
  <c r="M2935" i="4"/>
  <c r="L2935" i="4"/>
  <c r="H2935" i="4"/>
  <c r="I2934" i="4"/>
  <c r="J2934" i="4"/>
  <c r="K2937" i="4" l="1"/>
  <c r="M2936" i="4"/>
  <c r="L2936" i="4"/>
  <c r="H2936" i="4"/>
  <c r="J2935" i="4"/>
  <c r="I2935" i="4"/>
  <c r="K2938" i="4" l="1"/>
  <c r="M2937" i="4"/>
  <c r="L2937" i="4"/>
  <c r="H2937" i="4"/>
  <c r="I2936" i="4"/>
  <c r="J2936" i="4"/>
  <c r="K2939" i="4" l="1"/>
  <c r="M2938" i="4"/>
  <c r="L2938" i="4"/>
  <c r="H2938" i="4"/>
  <c r="J2937" i="4"/>
  <c r="I2937" i="4"/>
  <c r="K2940" i="4" l="1"/>
  <c r="M2939" i="4"/>
  <c r="L2939" i="4"/>
  <c r="H2939" i="4"/>
  <c r="I2938" i="4"/>
  <c r="J2938" i="4"/>
  <c r="K2941" i="4" l="1"/>
  <c r="M2940" i="4"/>
  <c r="L2940" i="4"/>
  <c r="H2940" i="4"/>
  <c r="J2939" i="4"/>
  <c r="I2939" i="4"/>
  <c r="K2942" i="4" l="1"/>
  <c r="M2941" i="4"/>
  <c r="L2941" i="4"/>
  <c r="H2941" i="4"/>
  <c r="I2940" i="4"/>
  <c r="J2940" i="4"/>
  <c r="K2943" i="4" l="1"/>
  <c r="M2942" i="4"/>
  <c r="L2942" i="4"/>
  <c r="H2942" i="4"/>
  <c r="J2941" i="4"/>
  <c r="I2941" i="4"/>
  <c r="K2944" i="4" l="1"/>
  <c r="M2943" i="4"/>
  <c r="L2943" i="4"/>
  <c r="H2943" i="4"/>
  <c r="I2942" i="4"/>
  <c r="J2942" i="4"/>
  <c r="K2945" i="4" l="1"/>
  <c r="M2944" i="4"/>
  <c r="L2944" i="4"/>
  <c r="H2944" i="4"/>
  <c r="J2943" i="4"/>
  <c r="I2943" i="4"/>
  <c r="K2946" i="4" l="1"/>
  <c r="M2945" i="4"/>
  <c r="L2945" i="4"/>
  <c r="H2945" i="4"/>
  <c r="I2944" i="4"/>
  <c r="J2944" i="4"/>
  <c r="K2947" i="4" l="1"/>
  <c r="M2946" i="4"/>
  <c r="L2946" i="4"/>
  <c r="H2946" i="4"/>
  <c r="J2945" i="4"/>
  <c r="I2945" i="4"/>
  <c r="K2948" i="4" l="1"/>
  <c r="M2947" i="4"/>
  <c r="L2947" i="4"/>
  <c r="H2947" i="4"/>
  <c r="I2946" i="4"/>
  <c r="J2946" i="4"/>
  <c r="K2949" i="4" l="1"/>
  <c r="M2948" i="4"/>
  <c r="L2948" i="4"/>
  <c r="H2948" i="4"/>
  <c r="J2947" i="4"/>
  <c r="I2947" i="4"/>
  <c r="K2950" i="4" l="1"/>
  <c r="M2949" i="4"/>
  <c r="L2949" i="4"/>
  <c r="H2949" i="4"/>
  <c r="I2948" i="4"/>
  <c r="J2948" i="4"/>
  <c r="K2951" i="4" l="1"/>
  <c r="M2950" i="4"/>
  <c r="L2950" i="4"/>
  <c r="H2950" i="4"/>
  <c r="J2949" i="4"/>
  <c r="I2949" i="4"/>
  <c r="K2952" i="4" l="1"/>
  <c r="M2951" i="4"/>
  <c r="L2951" i="4"/>
  <c r="H2951" i="4"/>
  <c r="I2950" i="4"/>
  <c r="J2950" i="4"/>
  <c r="K2953" i="4" l="1"/>
  <c r="M2952" i="4"/>
  <c r="L2952" i="4"/>
  <c r="H2952" i="4"/>
  <c r="J2951" i="4"/>
  <c r="I2951" i="4"/>
  <c r="K2954" i="4" l="1"/>
  <c r="M2953" i="4"/>
  <c r="L2953" i="4"/>
  <c r="H2953" i="4"/>
  <c r="I2952" i="4"/>
  <c r="J2952" i="4"/>
  <c r="K2955" i="4" l="1"/>
  <c r="M2954" i="4"/>
  <c r="L2954" i="4"/>
  <c r="H2954" i="4"/>
  <c r="J2953" i="4"/>
  <c r="I2953" i="4"/>
  <c r="K2956" i="4" l="1"/>
  <c r="M2955" i="4"/>
  <c r="L2955" i="4"/>
  <c r="H2955" i="4"/>
  <c r="I2954" i="4"/>
  <c r="J2954" i="4"/>
  <c r="K2957" i="4" l="1"/>
  <c r="M2956" i="4"/>
  <c r="L2956" i="4"/>
  <c r="H2956" i="4"/>
  <c r="J2955" i="4"/>
  <c r="I2955" i="4"/>
  <c r="K2958" i="4" l="1"/>
  <c r="M2957" i="4"/>
  <c r="L2957" i="4"/>
  <c r="H2957" i="4"/>
  <c r="I2956" i="4"/>
  <c r="J2956" i="4"/>
  <c r="K2959" i="4" l="1"/>
  <c r="M2958" i="4"/>
  <c r="L2958" i="4"/>
  <c r="H2958" i="4"/>
  <c r="J2957" i="4"/>
  <c r="I2957" i="4"/>
  <c r="K2960" i="4" l="1"/>
  <c r="M2959" i="4"/>
  <c r="L2959" i="4"/>
  <c r="H2959" i="4"/>
  <c r="I2958" i="4"/>
  <c r="J2958" i="4"/>
  <c r="K2961" i="4" l="1"/>
  <c r="M2960" i="4"/>
  <c r="L2960" i="4"/>
  <c r="H2960" i="4"/>
  <c r="J2959" i="4"/>
  <c r="I2959" i="4"/>
  <c r="K2962" i="4" l="1"/>
  <c r="M2961" i="4"/>
  <c r="L2961" i="4"/>
  <c r="H2961" i="4"/>
  <c r="I2960" i="4"/>
  <c r="J2960" i="4"/>
  <c r="K2963" i="4" l="1"/>
  <c r="M2962" i="4"/>
  <c r="L2962" i="4"/>
  <c r="H2962" i="4"/>
  <c r="J2961" i="4"/>
  <c r="I2961" i="4"/>
  <c r="K2964" i="4" l="1"/>
  <c r="M2963" i="4"/>
  <c r="L2963" i="4"/>
  <c r="H2963" i="4"/>
  <c r="I2962" i="4"/>
  <c r="J2962" i="4"/>
  <c r="K2965" i="4" l="1"/>
  <c r="M2964" i="4"/>
  <c r="L2964" i="4"/>
  <c r="H2964" i="4"/>
  <c r="J2963" i="4"/>
  <c r="I2963" i="4"/>
  <c r="K2966" i="4" l="1"/>
  <c r="M2965" i="4"/>
  <c r="L2965" i="4"/>
  <c r="H2965" i="4"/>
  <c r="I2964" i="4"/>
  <c r="J2964" i="4"/>
  <c r="K2967" i="4" l="1"/>
  <c r="M2966" i="4"/>
  <c r="L2966" i="4"/>
  <c r="H2966" i="4"/>
  <c r="J2965" i="4"/>
  <c r="I2965" i="4"/>
  <c r="K2968" i="4" l="1"/>
  <c r="M2967" i="4"/>
  <c r="L2967" i="4"/>
  <c r="H2967" i="4"/>
  <c r="I2966" i="4"/>
  <c r="J2966" i="4"/>
  <c r="K2969" i="4" l="1"/>
  <c r="M2968" i="4"/>
  <c r="L2968" i="4"/>
  <c r="H2968" i="4"/>
  <c r="J2967" i="4"/>
  <c r="I2967" i="4"/>
  <c r="K2970" i="4" l="1"/>
  <c r="M2969" i="4"/>
  <c r="L2969" i="4"/>
  <c r="H2969" i="4"/>
  <c r="I2968" i="4"/>
  <c r="J2968" i="4"/>
  <c r="K2971" i="4" l="1"/>
  <c r="M2970" i="4"/>
  <c r="L2970" i="4"/>
  <c r="H2970" i="4"/>
  <c r="J2969" i="4"/>
  <c r="I2969" i="4"/>
  <c r="K2972" i="4" l="1"/>
  <c r="M2971" i="4"/>
  <c r="L2971" i="4"/>
  <c r="H2971" i="4"/>
  <c r="I2970" i="4"/>
  <c r="J2970" i="4"/>
  <c r="K2973" i="4" l="1"/>
  <c r="M2972" i="4"/>
  <c r="L2972" i="4"/>
  <c r="H2972" i="4"/>
  <c r="J2971" i="4"/>
  <c r="I2971" i="4"/>
  <c r="K2974" i="4" l="1"/>
  <c r="M2973" i="4"/>
  <c r="L2973" i="4"/>
  <c r="H2973" i="4"/>
  <c r="I2972" i="4"/>
  <c r="J2972" i="4"/>
  <c r="K2975" i="4" l="1"/>
  <c r="M2974" i="4"/>
  <c r="L2974" i="4"/>
  <c r="H2974" i="4"/>
  <c r="J2973" i="4"/>
  <c r="I2973" i="4"/>
  <c r="K2976" i="4" l="1"/>
  <c r="M2975" i="4"/>
  <c r="L2975" i="4"/>
  <c r="H2975" i="4"/>
  <c r="I2974" i="4"/>
  <c r="J2974" i="4"/>
  <c r="K2977" i="4" l="1"/>
  <c r="M2976" i="4"/>
  <c r="L2976" i="4"/>
  <c r="H2976" i="4"/>
  <c r="J2975" i="4"/>
  <c r="I2975" i="4"/>
  <c r="K2978" i="4" l="1"/>
  <c r="M2977" i="4"/>
  <c r="L2977" i="4"/>
  <c r="H2977" i="4"/>
  <c r="I2976" i="4"/>
  <c r="J2976" i="4"/>
  <c r="K2979" i="4" l="1"/>
  <c r="M2978" i="4"/>
  <c r="L2978" i="4"/>
  <c r="H2978" i="4"/>
  <c r="J2977" i="4"/>
  <c r="I2977" i="4"/>
  <c r="K2980" i="4" l="1"/>
  <c r="M2979" i="4"/>
  <c r="L2979" i="4"/>
  <c r="H2979" i="4"/>
  <c r="I2978" i="4"/>
  <c r="J2978" i="4"/>
  <c r="K2981" i="4" l="1"/>
  <c r="M2980" i="4"/>
  <c r="L2980" i="4"/>
  <c r="H2980" i="4"/>
  <c r="J2979" i="4"/>
  <c r="I2979" i="4"/>
  <c r="K2982" i="4" l="1"/>
  <c r="M2981" i="4"/>
  <c r="L2981" i="4"/>
  <c r="H2981" i="4"/>
  <c r="I2980" i="4"/>
  <c r="J2980" i="4"/>
  <c r="K2983" i="4" l="1"/>
  <c r="M2982" i="4"/>
  <c r="L2982" i="4"/>
  <c r="H2982" i="4"/>
  <c r="J2981" i="4"/>
  <c r="I2981" i="4"/>
  <c r="K2984" i="4" l="1"/>
  <c r="M2983" i="4"/>
  <c r="L2983" i="4"/>
  <c r="H2983" i="4"/>
  <c r="I2982" i="4"/>
  <c r="J2982" i="4"/>
  <c r="K2985" i="4" l="1"/>
  <c r="M2984" i="4"/>
  <c r="L2984" i="4"/>
  <c r="H2984" i="4"/>
  <c r="J2983" i="4"/>
  <c r="I2983" i="4"/>
  <c r="K2986" i="4" l="1"/>
  <c r="M2985" i="4"/>
  <c r="L2985" i="4"/>
  <c r="H2985" i="4"/>
  <c r="I2984" i="4"/>
  <c r="J2984" i="4"/>
  <c r="K2987" i="4" l="1"/>
  <c r="M2986" i="4"/>
  <c r="L2986" i="4"/>
  <c r="H2986" i="4"/>
  <c r="J2985" i="4"/>
  <c r="I2985" i="4"/>
  <c r="K2988" i="4" l="1"/>
  <c r="M2987" i="4"/>
  <c r="L2987" i="4"/>
  <c r="H2987" i="4"/>
  <c r="I2986" i="4"/>
  <c r="J2986" i="4"/>
  <c r="K2989" i="4" l="1"/>
  <c r="M2988" i="4"/>
  <c r="L2988" i="4"/>
  <c r="H2988" i="4"/>
  <c r="J2987" i="4"/>
  <c r="I2987" i="4"/>
  <c r="K2990" i="4" l="1"/>
  <c r="M2989" i="4"/>
  <c r="L2989" i="4"/>
  <c r="H2989" i="4"/>
  <c r="I2988" i="4"/>
  <c r="J2988" i="4"/>
  <c r="K2991" i="4" l="1"/>
  <c r="M2990" i="4"/>
  <c r="L2990" i="4"/>
  <c r="H2990" i="4"/>
  <c r="J2989" i="4"/>
  <c r="I2989" i="4"/>
  <c r="K2992" i="4" l="1"/>
  <c r="M2991" i="4"/>
  <c r="L2991" i="4"/>
  <c r="H2991" i="4"/>
  <c r="I2990" i="4"/>
  <c r="J2990" i="4"/>
  <c r="K2993" i="4" l="1"/>
  <c r="M2992" i="4"/>
  <c r="L2992" i="4"/>
  <c r="H2992" i="4"/>
  <c r="J2991" i="4"/>
  <c r="I2991" i="4"/>
  <c r="K2994" i="4" l="1"/>
  <c r="M2993" i="4"/>
  <c r="L2993" i="4"/>
  <c r="H2993" i="4"/>
  <c r="I2992" i="4"/>
  <c r="J2992" i="4"/>
  <c r="K2995" i="4" l="1"/>
  <c r="M2994" i="4"/>
  <c r="L2994" i="4"/>
  <c r="H2994" i="4"/>
  <c r="J2993" i="4"/>
  <c r="I2993" i="4"/>
  <c r="K2996" i="4" l="1"/>
  <c r="M2995" i="4"/>
  <c r="L2995" i="4"/>
  <c r="H2995" i="4"/>
  <c r="I2994" i="4"/>
  <c r="J2994" i="4"/>
  <c r="K2997" i="4" l="1"/>
  <c r="M2996" i="4"/>
  <c r="L2996" i="4"/>
  <c r="H2996" i="4"/>
  <c r="J2995" i="4"/>
  <c r="I2995" i="4"/>
  <c r="K2998" i="4" l="1"/>
  <c r="M2997" i="4"/>
  <c r="L2997" i="4"/>
  <c r="H2997" i="4"/>
  <c r="I2996" i="4"/>
  <c r="J2996" i="4"/>
  <c r="K2999" i="4" l="1"/>
  <c r="M2998" i="4"/>
  <c r="L2998" i="4"/>
  <c r="H2998" i="4"/>
  <c r="J2997" i="4"/>
  <c r="I2997" i="4"/>
  <c r="K3000" i="4" l="1"/>
  <c r="M2999" i="4"/>
  <c r="L2999" i="4"/>
  <c r="H2999" i="4"/>
  <c r="I2998" i="4"/>
  <c r="J2998" i="4"/>
  <c r="M3000" i="4" l="1"/>
  <c r="L3000" i="4"/>
  <c r="H3000" i="4"/>
  <c r="J2999" i="4"/>
  <c r="I2999" i="4"/>
  <c r="I3000" i="4" l="1"/>
  <c r="J3000" i="4"/>
  <c r="C54" i="8"/>
  <c r="O13" i="8"/>
  <c r="Q13" i="8" l="1"/>
  <c r="N13" i="8"/>
  <c r="P13" i="8"/>
  <c r="P42" i="8"/>
  <c r="P29" i="8"/>
  <c r="N40" i="8"/>
  <c r="P50" i="8"/>
  <c r="Q53" i="8"/>
  <c r="O48" i="8"/>
  <c r="Q40" i="8"/>
  <c r="Q51" i="8"/>
  <c r="Q43" i="8"/>
  <c r="Q32" i="8"/>
  <c r="Q30" i="8"/>
  <c r="Q41" i="8"/>
  <c r="Q46" i="8"/>
  <c r="Q47" i="8"/>
  <c r="Q52" i="8"/>
  <c r="Q36" i="8"/>
  <c r="Q48" i="8"/>
  <c r="D54" i="8"/>
  <c r="AI15" i="8" s="1"/>
  <c r="Q34" i="8"/>
  <c r="Q38" i="8"/>
  <c r="Q39" i="8"/>
  <c r="Q37" i="8"/>
  <c r="Q42" i="8"/>
  <c r="Q44" i="8"/>
  <c r="Q33" i="8"/>
  <c r="Q50" i="8"/>
  <c r="Q35" i="8"/>
  <c r="Q49" i="8"/>
  <c r="Q31" i="8"/>
  <c r="Q45" i="8"/>
  <c r="P48" i="8" l="1"/>
  <c r="O50" i="8"/>
  <c r="N34" i="8"/>
  <c r="P34" i="8"/>
  <c r="O37" i="8"/>
  <c r="N37" i="8"/>
  <c r="N48" i="8"/>
  <c r="O34" i="8"/>
  <c r="N50" i="8"/>
  <c r="N14" i="8"/>
  <c r="O14" i="8"/>
  <c r="P14" i="8"/>
  <c r="O35" i="8"/>
  <c r="N35" i="8"/>
  <c r="P35" i="8"/>
  <c r="P44" i="8"/>
  <c r="N44" i="8"/>
  <c r="O44" i="8"/>
  <c r="P45" i="8"/>
  <c r="N45" i="8"/>
  <c r="O45" i="8"/>
  <c r="P46" i="8"/>
  <c r="O46" i="8"/>
  <c r="N46" i="8"/>
  <c r="P36" i="8"/>
  <c r="N36" i="8"/>
  <c r="O36" i="8"/>
  <c r="P31" i="8"/>
  <c r="O31" i="8"/>
  <c r="N31" i="8"/>
  <c r="P47" i="8"/>
  <c r="O47" i="8"/>
  <c r="N47" i="8"/>
  <c r="O38" i="8"/>
  <c r="P38" i="8"/>
  <c r="N38" i="8"/>
  <c r="P33" i="8"/>
  <c r="N33" i="8"/>
  <c r="O33" i="8"/>
  <c r="O32" i="8"/>
  <c r="N32" i="8"/>
  <c r="P32" i="8"/>
  <c r="N41" i="8"/>
  <c r="P41" i="8"/>
  <c r="O41" i="8"/>
  <c r="O52" i="8"/>
  <c r="P52" i="8"/>
  <c r="N52" i="8"/>
  <c r="Q14" i="8"/>
  <c r="O39" i="8"/>
  <c r="N39" i="8"/>
  <c r="P39" i="8"/>
  <c r="N51" i="8"/>
  <c r="P51" i="8"/>
  <c r="O51" i="8"/>
  <c r="O28" i="8"/>
  <c r="P28" i="8"/>
  <c r="N28" i="8"/>
  <c r="P40" i="8"/>
  <c r="N29" i="8"/>
  <c r="O40" i="8"/>
  <c r="O29" i="8"/>
  <c r="P37" i="8"/>
  <c r="P53" i="8"/>
  <c r="N53" i="8"/>
  <c r="O53" i="8"/>
  <c r="P49" i="8"/>
  <c r="O49" i="8"/>
  <c r="N49" i="8"/>
  <c r="P43" i="8"/>
  <c r="O43" i="8"/>
  <c r="N43" i="8"/>
  <c r="N42" i="8"/>
  <c r="O42" i="8"/>
  <c r="P30" i="8"/>
  <c r="N30" i="8"/>
  <c r="O30" i="8"/>
  <c r="M13" i="8"/>
  <c r="M32" i="8"/>
  <c r="M52" i="8"/>
  <c r="M29" i="8"/>
  <c r="M30" i="8"/>
  <c r="M47" i="8"/>
  <c r="M14" i="8"/>
  <c r="M45" i="8"/>
  <c r="M48" i="8"/>
  <c r="M37" i="8"/>
  <c r="M35" i="8"/>
  <c r="M38" i="8"/>
  <c r="M33" i="8"/>
  <c r="M51" i="8"/>
  <c r="M44" i="8"/>
  <c r="M50" i="8"/>
  <c r="M43" i="8"/>
  <c r="M46" i="8"/>
  <c r="E54" i="8"/>
  <c r="M42" i="8"/>
  <c r="M31" i="8"/>
  <c r="M53" i="8"/>
  <c r="M41" i="8"/>
  <c r="M36" i="8"/>
  <c r="M49" i="8"/>
  <c r="M34" i="8"/>
  <c r="M39" i="8"/>
  <c r="M40" i="8"/>
  <c r="G13" i="8"/>
  <c r="G14" i="8"/>
  <c r="G34" i="8"/>
  <c r="G22" i="8"/>
  <c r="G28" i="8"/>
  <c r="G31" i="8"/>
  <c r="G50" i="8"/>
  <c r="G19" i="8"/>
  <c r="F54" i="8"/>
  <c r="U9" i="8" s="1"/>
  <c r="G45" i="8"/>
  <c r="G39" i="8"/>
  <c r="G41" i="8"/>
  <c r="G21" i="8"/>
  <c r="G51" i="8"/>
  <c r="G42" i="8"/>
  <c r="G26" i="8"/>
  <c r="G47" i="8"/>
  <c r="G40" i="8"/>
  <c r="G38" i="8"/>
  <c r="G53" i="8"/>
  <c r="G18" i="8"/>
  <c r="G17" i="8"/>
  <c r="G48" i="8"/>
  <c r="G36" i="8"/>
  <c r="G35" i="8"/>
  <c r="G33" i="8"/>
  <c r="G32" i="8"/>
  <c r="G24" i="8"/>
  <c r="G30" i="8"/>
  <c r="G25" i="8"/>
  <c r="G15" i="8"/>
  <c r="G43" i="8"/>
  <c r="G44" i="8"/>
  <c r="G49" i="8"/>
  <c r="G27" i="8"/>
  <c r="G23" i="8"/>
  <c r="G16" i="8"/>
  <c r="G29" i="8"/>
  <c r="G37" i="8"/>
  <c r="G46" i="8"/>
  <c r="G52" i="8"/>
  <c r="G20" i="8"/>
  <c r="Q15" i="8"/>
  <c r="Q28" i="8"/>
  <c r="M28" i="8"/>
  <c r="Q16" i="8"/>
  <c r="Q27" i="8"/>
  <c r="Q17" i="8"/>
  <c r="Q24" i="8"/>
  <c r="Q23" i="8"/>
  <c r="Q29" i="8"/>
  <c r="Q18" i="8"/>
  <c r="Q26" i="8"/>
  <c r="Q22" i="8"/>
  <c r="Q20" i="8"/>
  <c r="Q25" i="8"/>
  <c r="Q19" i="8"/>
  <c r="Q21" i="8"/>
  <c r="P15" i="8" l="1"/>
  <c r="O15" i="8"/>
  <c r="N15" i="8"/>
  <c r="M15" i="8"/>
  <c r="P19" i="8"/>
  <c r="N19" i="8"/>
  <c r="M19" i="8"/>
  <c r="O19" i="8"/>
  <c r="M20" i="8"/>
  <c r="N20" i="8"/>
  <c r="P20" i="8"/>
  <c r="O20" i="8"/>
  <c r="O27" i="8"/>
  <c r="N27" i="8"/>
  <c r="P27" i="8"/>
  <c r="M27" i="8"/>
  <c r="P22" i="8"/>
  <c r="N22" i="8"/>
  <c r="M22" i="8"/>
  <c r="O22" i="8"/>
  <c r="O18" i="8"/>
  <c r="P18" i="8"/>
  <c r="M18" i="8"/>
  <c r="N18" i="8"/>
  <c r="N26" i="8"/>
  <c r="M26" i="8"/>
  <c r="O26" i="8"/>
  <c r="P26" i="8"/>
  <c r="P23" i="8"/>
  <c r="M23" i="8"/>
  <c r="N23" i="8"/>
  <c r="O23" i="8"/>
  <c r="P25" i="8"/>
  <c r="O25" i="8"/>
  <c r="M25" i="8"/>
  <c r="N25" i="8"/>
  <c r="N21" i="8"/>
  <c r="M21" i="8"/>
  <c r="P21" i="8"/>
  <c r="O21" i="8"/>
  <c r="P24" i="8"/>
  <c r="O24" i="8"/>
  <c r="M24" i="8"/>
  <c r="N24" i="8"/>
  <c r="P17" i="8"/>
  <c r="O17" i="8"/>
  <c r="M17" i="8"/>
  <c r="N17" i="8"/>
  <c r="N16" i="8"/>
  <c r="M16" i="8"/>
  <c r="O16" i="8"/>
  <c r="P16" i="8"/>
  <c r="CB7" i="8"/>
  <c r="DB13" i="1" s="1"/>
  <c r="AN49" i="8"/>
  <c r="BN55" i="1" s="1"/>
  <c r="GB38" i="1" s="1"/>
  <c r="BI49" i="8"/>
  <c r="CI55" i="1" s="1"/>
  <c r="GW38" i="1" s="1"/>
  <c r="AV49" i="8"/>
  <c r="BV55" i="1" s="1"/>
  <c r="GJ38" i="1" s="1"/>
  <c r="BD49" i="8"/>
  <c r="CD55" i="1" s="1"/>
  <c r="GR38" i="1" s="1"/>
  <c r="BK49" i="8"/>
  <c r="CK55" i="1" s="1"/>
  <c r="GY38" i="1" s="1"/>
  <c r="CB46" i="8"/>
  <c r="DB52" i="1" s="1"/>
  <c r="AT49" i="8"/>
  <c r="BT55" i="1" s="1"/>
  <c r="GH38" i="1" s="1"/>
  <c r="AQ49" i="8"/>
  <c r="BQ55" i="1" s="1"/>
  <c r="GE38" i="1" s="1"/>
  <c r="BY49" i="8"/>
  <c r="CY55" i="1" s="1"/>
  <c r="CB24" i="8"/>
  <c r="DB30" i="1" s="1"/>
  <c r="CB42" i="8"/>
  <c r="DB48" i="1" s="1"/>
  <c r="BP49" i="8"/>
  <c r="CP55" i="1" s="1"/>
  <c r="AS49" i="8"/>
  <c r="BS55" i="1" s="1"/>
  <c r="GG38" i="1" s="1"/>
  <c r="CB38" i="8"/>
  <c r="DB44" i="1" s="1"/>
  <c r="CB28" i="8"/>
  <c r="DB34" i="1" s="1"/>
  <c r="CB33" i="8"/>
  <c r="DB39" i="1" s="1"/>
  <c r="CB19" i="8"/>
  <c r="DB25" i="1" s="1"/>
  <c r="AW49" i="8"/>
  <c r="BW55" i="1" s="1"/>
  <c r="GK38" i="1" s="1"/>
  <c r="BB49" i="8"/>
  <c r="CB55" i="1" s="1"/>
  <c r="GP38" i="1" s="1"/>
  <c r="AP49" i="8"/>
  <c r="BP55" i="1" s="1"/>
  <c r="GD38" i="1" s="1"/>
  <c r="CB15" i="8"/>
  <c r="DB21" i="1" s="1"/>
  <c r="CB23" i="8"/>
  <c r="DB29" i="1" s="1"/>
  <c r="BL49" i="8"/>
  <c r="CL55" i="1" s="1"/>
  <c r="CB12" i="8"/>
  <c r="DB18" i="1" s="1"/>
  <c r="AM49" i="8"/>
  <c r="BM55" i="1" s="1"/>
  <c r="GA38" i="1" s="1"/>
  <c r="BF49" i="8"/>
  <c r="CF55" i="1" s="1"/>
  <c r="GT38" i="1" s="1"/>
  <c r="BM49" i="8"/>
  <c r="CM55" i="1" s="1"/>
  <c r="BR49" i="8"/>
  <c r="CR55" i="1" s="1"/>
  <c r="CB34" i="8"/>
  <c r="DB40" i="1" s="1"/>
  <c r="AX49" i="8"/>
  <c r="BX55" i="1" s="1"/>
  <c r="GL38" i="1" s="1"/>
  <c r="CB30" i="8"/>
  <c r="DB36" i="1" s="1"/>
  <c r="BS49" i="8"/>
  <c r="CS55" i="1" s="1"/>
  <c r="BA49" i="8"/>
  <c r="CA55" i="1" s="1"/>
  <c r="GO38" i="1" s="1"/>
  <c r="AR49" i="8"/>
  <c r="BR55" i="1" s="1"/>
  <c r="GF38" i="1" s="1"/>
  <c r="BH49" i="8"/>
  <c r="CH55" i="1" s="1"/>
  <c r="GV38" i="1" s="1"/>
  <c r="BX49" i="8"/>
  <c r="CX55" i="1" s="1"/>
  <c r="AL49" i="8"/>
  <c r="BG49" i="8"/>
  <c r="CG55" i="1" s="1"/>
  <c r="GU38" i="1" s="1"/>
  <c r="BC49" i="8"/>
  <c r="CC55" i="1" s="1"/>
  <c r="GQ38" i="1" s="1"/>
  <c r="CB37" i="8"/>
  <c r="DB43" i="1" s="1"/>
  <c r="AO49" i="8"/>
  <c r="BO55" i="1" s="1"/>
  <c r="GC38" i="1" s="1"/>
  <c r="CB20" i="8"/>
  <c r="DB26" i="1" s="1"/>
  <c r="CB17" i="8"/>
  <c r="DB23" i="1" s="1"/>
  <c r="CB18" i="8"/>
  <c r="DB24" i="1" s="1"/>
  <c r="AZ49" i="8"/>
  <c r="BZ55" i="1" s="1"/>
  <c r="GN38" i="1" s="1"/>
  <c r="CB32" i="8"/>
  <c r="DB38" i="1" s="1"/>
  <c r="CB11" i="8"/>
  <c r="DB17" i="1" s="1"/>
  <c r="BT49" i="8"/>
  <c r="CT55" i="1" s="1"/>
  <c r="AY49" i="8"/>
  <c r="BY55" i="1" s="1"/>
  <c r="GM38" i="1" s="1"/>
  <c r="CB31" i="8"/>
  <c r="DB37" i="1" s="1"/>
  <c r="CB22" i="8"/>
  <c r="DB28" i="1" s="1"/>
  <c r="BW49" i="8"/>
  <c r="CW55" i="1" s="1"/>
  <c r="BV49" i="8"/>
  <c r="CV55" i="1" s="1"/>
  <c r="CB41" i="8"/>
  <c r="DB47" i="1" s="1"/>
  <c r="CB39" i="8"/>
  <c r="DB45" i="1" s="1"/>
  <c r="BJ49" i="8"/>
  <c r="CJ55" i="1" s="1"/>
  <c r="GX38" i="1" s="1"/>
  <c r="AU49" i="8"/>
  <c r="BU55" i="1" s="1"/>
  <c r="GI38" i="1" s="1"/>
  <c r="BE49" i="8"/>
  <c r="CE55" i="1" s="1"/>
  <c r="GS38" i="1" s="1"/>
  <c r="CB16" i="8"/>
  <c r="DB22" i="1" s="1"/>
  <c r="CB36" i="8"/>
  <c r="DB42" i="1" s="1"/>
  <c r="CB44" i="8"/>
  <c r="DB50" i="1" s="1"/>
  <c r="BN49" i="8"/>
  <c r="CN55" i="1" s="1"/>
  <c r="CB27" i="8"/>
  <c r="DB33" i="1" s="1"/>
  <c r="CB26" i="8"/>
  <c r="DB32" i="1" s="1"/>
  <c r="CB45" i="8"/>
  <c r="DB51" i="1" s="1"/>
  <c r="CB10" i="8"/>
  <c r="DB16" i="1" s="1"/>
  <c r="CB9" i="8"/>
  <c r="DB15" i="1" s="1"/>
  <c r="BZ49" i="8"/>
  <c r="CZ55" i="1" s="1"/>
  <c r="CB29" i="8"/>
  <c r="DB35" i="1" s="1"/>
  <c r="CB48" i="8"/>
  <c r="DB54" i="1" s="1"/>
  <c r="CB21" i="8"/>
  <c r="DB27" i="1" s="1"/>
  <c r="CA49" i="8"/>
  <c r="DA55" i="1" s="1"/>
  <c r="CB13" i="8"/>
  <c r="DB19" i="1" s="1"/>
  <c r="BU49" i="8"/>
  <c r="CU55" i="1" s="1"/>
  <c r="CB47" i="8"/>
  <c r="DB53" i="1" s="1"/>
  <c r="CB35" i="8"/>
  <c r="DB41" i="1" s="1"/>
  <c r="CB14" i="8"/>
  <c r="DB20" i="1" s="1"/>
  <c r="CB43" i="8"/>
  <c r="DB49" i="1" s="1"/>
  <c r="CB40" i="8"/>
  <c r="DB46" i="1" s="1"/>
  <c r="CB8" i="8"/>
  <c r="DB14" i="1" s="1"/>
  <c r="BQ49" i="8"/>
  <c r="CQ55" i="1" s="1"/>
  <c r="CB25" i="8"/>
  <c r="DB31" i="1" s="1"/>
  <c r="BK53" i="1" l="1"/>
  <c r="BL55" i="1"/>
  <c r="FZ38" i="1" s="1"/>
  <c r="AP24" i="6"/>
  <c r="AL24" i="6"/>
  <c r="AH24" i="6"/>
  <c r="AD24" i="6"/>
  <c r="Z24" i="6"/>
  <c r="V24" i="6"/>
  <c r="R24" i="6"/>
  <c r="N24" i="6"/>
  <c r="J24" i="6"/>
  <c r="F24" i="6"/>
  <c r="AO24" i="6"/>
  <c r="AK24" i="6"/>
  <c r="AG24" i="6"/>
  <c r="AC24" i="6"/>
  <c r="Y24" i="6"/>
  <c r="U24" i="6"/>
  <c r="Q24" i="6"/>
  <c r="M24" i="6"/>
  <c r="I24" i="6"/>
  <c r="E24" i="6"/>
  <c r="AN24" i="6"/>
  <c r="AJ24" i="6"/>
  <c r="AF24" i="6"/>
  <c r="AB24" i="6"/>
  <c r="X24" i="6"/>
  <c r="T24" i="6"/>
  <c r="P24" i="6"/>
  <c r="L24" i="6"/>
  <c r="H24" i="6"/>
  <c r="D24" i="6"/>
  <c r="AM24" i="6"/>
  <c r="W24" i="6"/>
  <c r="G24" i="6"/>
  <c r="AI24" i="6"/>
  <c r="S24" i="6"/>
  <c r="C24" i="6"/>
  <c r="AE24" i="6"/>
  <c r="O24" i="6"/>
  <c r="AQ24" i="6"/>
  <c r="AA24" i="6"/>
  <c r="K24" i="6"/>
  <c r="AQ7" i="6"/>
  <c r="AM7" i="6"/>
  <c r="AI7" i="6"/>
  <c r="AE7" i="6"/>
  <c r="AA7" i="6"/>
  <c r="W7" i="6"/>
  <c r="S7" i="6"/>
  <c r="O7" i="6"/>
  <c r="K7" i="6"/>
  <c r="G7" i="6"/>
  <c r="C7" i="6"/>
  <c r="AP7" i="6"/>
  <c r="AL7" i="6"/>
  <c r="AH7" i="6"/>
  <c r="AD7" i="6"/>
  <c r="Z7" i="6"/>
  <c r="V7" i="6"/>
  <c r="R7" i="6"/>
  <c r="N7" i="6"/>
  <c r="J7" i="6"/>
  <c r="F7" i="6"/>
  <c r="AO7" i="6"/>
  <c r="AK7" i="6"/>
  <c r="AG7" i="6"/>
  <c r="AC7" i="6"/>
  <c r="Y7" i="6"/>
  <c r="U7" i="6"/>
  <c r="Q7" i="6"/>
  <c r="M7" i="6"/>
  <c r="I7" i="6"/>
  <c r="E7" i="6"/>
  <c r="AN7" i="6"/>
  <c r="AJ7" i="6"/>
  <c r="AF7" i="6"/>
  <c r="AB7" i="6"/>
  <c r="X7" i="6"/>
  <c r="T7" i="6"/>
  <c r="P7" i="6"/>
  <c r="L7" i="6"/>
  <c r="H7" i="6"/>
  <c r="D7" i="6"/>
  <c r="AP39" i="6"/>
  <c r="AL39" i="6"/>
  <c r="AH39" i="6"/>
  <c r="AD39" i="6"/>
  <c r="Z39" i="6"/>
  <c r="V39" i="6"/>
  <c r="AN39" i="6"/>
  <c r="AJ39" i="6"/>
  <c r="AF39" i="6"/>
  <c r="AB39" i="6"/>
  <c r="X39" i="6"/>
  <c r="AQ39" i="6"/>
  <c r="AM39" i="6"/>
  <c r="AI39" i="6"/>
  <c r="AE39" i="6"/>
  <c r="AA39" i="6"/>
  <c r="AO39" i="6"/>
  <c r="Y39" i="6"/>
  <c r="S39" i="6"/>
  <c r="O39" i="6"/>
  <c r="K39" i="6"/>
  <c r="G39" i="6"/>
  <c r="C39" i="6"/>
  <c r="AK39" i="6"/>
  <c r="W39" i="6"/>
  <c r="R39" i="6"/>
  <c r="N39" i="6"/>
  <c r="J39" i="6"/>
  <c r="F39" i="6"/>
  <c r="AG39" i="6"/>
  <c r="U39" i="6"/>
  <c r="Q39" i="6"/>
  <c r="M39" i="6"/>
  <c r="I39" i="6"/>
  <c r="E39" i="6"/>
  <c r="P39" i="6"/>
  <c r="L39" i="6"/>
  <c r="AC39" i="6"/>
  <c r="H39" i="6"/>
  <c r="T39" i="6"/>
  <c r="D39" i="6"/>
  <c r="AQ42" i="6"/>
  <c r="AM42" i="6"/>
  <c r="AI42" i="6"/>
  <c r="AE42" i="6"/>
  <c r="AA42" i="6"/>
  <c r="W42" i="6"/>
  <c r="S42" i="6"/>
  <c r="O42" i="6"/>
  <c r="K42" i="6"/>
  <c r="G42" i="6"/>
  <c r="C42" i="6"/>
  <c r="AO42" i="6"/>
  <c r="AK42" i="6"/>
  <c r="AG42" i="6"/>
  <c r="AC42" i="6"/>
  <c r="Y42" i="6"/>
  <c r="U42" i="6"/>
  <c r="Q42" i="6"/>
  <c r="M42" i="6"/>
  <c r="I42" i="6"/>
  <c r="E42" i="6"/>
  <c r="AN42" i="6"/>
  <c r="AJ42" i="6"/>
  <c r="AF42" i="6"/>
  <c r="AB42" i="6"/>
  <c r="X42" i="6"/>
  <c r="T42" i="6"/>
  <c r="P42" i="6"/>
  <c r="L42" i="6"/>
  <c r="H42" i="6"/>
  <c r="D42" i="6"/>
  <c r="AD42" i="6"/>
  <c r="N42" i="6"/>
  <c r="AP42" i="6"/>
  <c r="Z42" i="6"/>
  <c r="J42" i="6"/>
  <c r="AL42" i="6"/>
  <c r="V42" i="6"/>
  <c r="F42" i="6"/>
  <c r="AH42" i="6"/>
  <c r="R42" i="6"/>
  <c r="AO13" i="6"/>
  <c r="AK13" i="6"/>
  <c r="AG13" i="6"/>
  <c r="AC13" i="6"/>
  <c r="Y13" i="6"/>
  <c r="U13" i="6"/>
  <c r="Q13" i="6"/>
  <c r="M13" i="6"/>
  <c r="I13" i="6"/>
  <c r="E13" i="6"/>
  <c r="AN13" i="6"/>
  <c r="AI13" i="6"/>
  <c r="AD13" i="6"/>
  <c r="X13" i="6"/>
  <c r="S13" i="6"/>
  <c r="N13" i="6"/>
  <c r="H13" i="6"/>
  <c r="C13" i="6"/>
  <c r="AM13" i="6"/>
  <c r="AH13" i="6"/>
  <c r="AB13" i="6"/>
  <c r="W13" i="6"/>
  <c r="R13" i="6"/>
  <c r="L13" i="6"/>
  <c r="G13" i="6"/>
  <c r="AQ13" i="6"/>
  <c r="AL13" i="6"/>
  <c r="AF13" i="6"/>
  <c r="AA13" i="6"/>
  <c r="V13" i="6"/>
  <c r="P13" i="6"/>
  <c r="K13" i="6"/>
  <c r="F13" i="6"/>
  <c r="AP13" i="6"/>
  <c r="AJ13" i="6"/>
  <c r="AE13" i="6"/>
  <c r="Z13" i="6"/>
  <c r="T13" i="6"/>
  <c r="O13" i="6"/>
  <c r="J13" i="6"/>
  <c r="D13" i="6"/>
  <c r="AN34" i="6"/>
  <c r="AJ34" i="6"/>
  <c r="AF34" i="6"/>
  <c r="AB34" i="6"/>
  <c r="X34" i="6"/>
  <c r="T34" i="6"/>
  <c r="P34" i="6"/>
  <c r="L34" i="6"/>
  <c r="H34" i="6"/>
  <c r="D34" i="6"/>
  <c r="AQ34" i="6"/>
  <c r="AM34" i="6"/>
  <c r="AI34" i="6"/>
  <c r="AE34" i="6"/>
  <c r="AA34" i="6"/>
  <c r="W34" i="6"/>
  <c r="S34" i="6"/>
  <c r="O34" i="6"/>
  <c r="K34" i="6"/>
  <c r="G34" i="6"/>
  <c r="C34" i="6"/>
  <c r="AP34" i="6"/>
  <c r="AL34" i="6"/>
  <c r="AH34" i="6"/>
  <c r="AD34" i="6"/>
  <c r="Z34" i="6"/>
  <c r="V34" i="6"/>
  <c r="R34" i="6"/>
  <c r="N34" i="6"/>
  <c r="J34" i="6"/>
  <c r="F34" i="6"/>
  <c r="AC34" i="6"/>
  <c r="M34" i="6"/>
  <c r="AO34" i="6"/>
  <c r="Y34" i="6"/>
  <c r="I34" i="6"/>
  <c r="AK34" i="6"/>
  <c r="U34" i="6"/>
  <c r="E34" i="6"/>
  <c r="AG34" i="6"/>
  <c r="Q34" i="6"/>
  <c r="AQ46" i="6"/>
  <c r="AM46" i="6"/>
  <c r="AI46" i="6"/>
  <c r="AE46" i="6"/>
  <c r="AA46" i="6"/>
  <c r="W46" i="6"/>
  <c r="S46" i="6"/>
  <c r="O46" i="6"/>
  <c r="K46" i="6"/>
  <c r="G46" i="6"/>
  <c r="C46" i="6"/>
  <c r="AO46" i="6"/>
  <c r="AK46" i="6"/>
  <c r="AG46" i="6"/>
  <c r="AC46" i="6"/>
  <c r="Y46" i="6"/>
  <c r="U46" i="6"/>
  <c r="Q46" i="6"/>
  <c r="M46" i="6"/>
  <c r="I46" i="6"/>
  <c r="E46" i="6"/>
  <c r="AN46" i="6"/>
  <c r="AJ46" i="6"/>
  <c r="AF46" i="6"/>
  <c r="AB46" i="6"/>
  <c r="X46" i="6"/>
  <c r="T46" i="6"/>
  <c r="P46" i="6"/>
  <c r="L46" i="6"/>
  <c r="H46" i="6"/>
  <c r="D46" i="6"/>
  <c r="AP46" i="6"/>
  <c r="Z46" i="6"/>
  <c r="J46" i="6"/>
  <c r="AL46" i="6"/>
  <c r="V46" i="6"/>
  <c r="F46" i="6"/>
  <c r="AH46" i="6"/>
  <c r="R46" i="6"/>
  <c r="AD46" i="6"/>
  <c r="N46" i="6"/>
  <c r="AP12" i="6"/>
  <c r="AL12" i="6"/>
  <c r="AH12" i="6"/>
  <c r="AD12" i="6"/>
  <c r="Z12" i="6"/>
  <c r="V12" i="6"/>
  <c r="R12" i="6"/>
  <c r="N12" i="6"/>
  <c r="J12" i="6"/>
  <c r="F12" i="6"/>
  <c r="AM12" i="6"/>
  <c r="AG12" i="6"/>
  <c r="AB12" i="6"/>
  <c r="W12" i="6"/>
  <c r="Q12" i="6"/>
  <c r="L12" i="6"/>
  <c r="G12" i="6"/>
  <c r="AQ12" i="6"/>
  <c r="AK12" i="6"/>
  <c r="AF12" i="6"/>
  <c r="AA12" i="6"/>
  <c r="U12" i="6"/>
  <c r="P12" i="6"/>
  <c r="K12" i="6"/>
  <c r="E12" i="6"/>
  <c r="AO12" i="6"/>
  <c r="AJ12" i="6"/>
  <c r="AE12" i="6"/>
  <c r="Y12" i="6"/>
  <c r="T12" i="6"/>
  <c r="O12" i="6"/>
  <c r="I12" i="6"/>
  <c r="D12" i="6"/>
  <c r="AN12" i="6"/>
  <c r="AI12" i="6"/>
  <c r="AC12" i="6"/>
  <c r="X12" i="6"/>
  <c r="S12" i="6"/>
  <c r="M12" i="6"/>
  <c r="H12" i="6"/>
  <c r="C12" i="6"/>
  <c r="AP20" i="6"/>
  <c r="AL20" i="6"/>
  <c r="AH20" i="6"/>
  <c r="AD20" i="6"/>
  <c r="Z20" i="6"/>
  <c r="V20" i="6"/>
  <c r="R20" i="6"/>
  <c r="N20" i="6"/>
  <c r="J20" i="6"/>
  <c r="F20" i="6"/>
  <c r="AO20" i="6"/>
  <c r="AK20" i="6"/>
  <c r="AG20" i="6"/>
  <c r="AC20" i="6"/>
  <c r="Y20" i="6"/>
  <c r="U20" i="6"/>
  <c r="Q20" i="6"/>
  <c r="M20" i="6"/>
  <c r="I20" i="6"/>
  <c r="E20" i="6"/>
  <c r="AN20" i="6"/>
  <c r="AF20" i="6"/>
  <c r="X20" i="6"/>
  <c r="P20" i="6"/>
  <c r="H20" i="6"/>
  <c r="AM20" i="6"/>
  <c r="AE20" i="6"/>
  <c r="W20" i="6"/>
  <c r="O20" i="6"/>
  <c r="G20" i="6"/>
  <c r="AJ20" i="6"/>
  <c r="AB20" i="6"/>
  <c r="T20" i="6"/>
  <c r="L20" i="6"/>
  <c r="D20" i="6"/>
  <c r="AQ20" i="6"/>
  <c r="AI20" i="6"/>
  <c r="AA20" i="6"/>
  <c r="S20" i="6"/>
  <c r="K20" i="6"/>
  <c r="C20" i="6"/>
  <c r="AP28" i="6"/>
  <c r="AL28" i="6"/>
  <c r="AH28" i="6"/>
  <c r="AD28" i="6"/>
  <c r="Z28" i="6"/>
  <c r="V28" i="6"/>
  <c r="R28" i="6"/>
  <c r="N28" i="6"/>
  <c r="J28" i="6"/>
  <c r="F28" i="6"/>
  <c r="AO28" i="6"/>
  <c r="AK28" i="6"/>
  <c r="AG28" i="6"/>
  <c r="AC28" i="6"/>
  <c r="Y28" i="6"/>
  <c r="U28" i="6"/>
  <c r="Q28" i="6"/>
  <c r="M28" i="6"/>
  <c r="I28" i="6"/>
  <c r="E28" i="6"/>
  <c r="AN28" i="6"/>
  <c r="AJ28" i="6"/>
  <c r="AF28" i="6"/>
  <c r="AB28" i="6"/>
  <c r="X28" i="6"/>
  <c r="T28" i="6"/>
  <c r="P28" i="6"/>
  <c r="L28" i="6"/>
  <c r="H28" i="6"/>
  <c r="D28" i="6"/>
  <c r="AI28" i="6"/>
  <c r="S28" i="6"/>
  <c r="C28" i="6"/>
  <c r="AE28" i="6"/>
  <c r="O28" i="6"/>
  <c r="AQ28" i="6"/>
  <c r="AA28" i="6"/>
  <c r="K28" i="6"/>
  <c r="AM28" i="6"/>
  <c r="W28" i="6"/>
  <c r="G28" i="6"/>
  <c r="AP8" i="6"/>
  <c r="AL8" i="6"/>
  <c r="AH8" i="6"/>
  <c r="AD8" i="6"/>
  <c r="Z8" i="6"/>
  <c r="V8" i="6"/>
  <c r="R8" i="6"/>
  <c r="N8" i="6"/>
  <c r="J8" i="6"/>
  <c r="F8" i="6"/>
  <c r="AO8" i="6"/>
  <c r="AK8" i="6"/>
  <c r="AG8" i="6"/>
  <c r="AC8" i="6"/>
  <c r="Y8" i="6"/>
  <c r="U8" i="6"/>
  <c r="Q8" i="6"/>
  <c r="M8" i="6"/>
  <c r="I8" i="6"/>
  <c r="E8" i="6"/>
  <c r="AN8" i="6"/>
  <c r="AJ8" i="6"/>
  <c r="AF8" i="6"/>
  <c r="AB8" i="6"/>
  <c r="X8" i="6"/>
  <c r="T8" i="6"/>
  <c r="P8" i="6"/>
  <c r="L8" i="6"/>
  <c r="H8" i="6"/>
  <c r="D8" i="6"/>
  <c r="AQ8" i="6"/>
  <c r="AM8" i="6"/>
  <c r="AI8" i="6"/>
  <c r="AE8" i="6"/>
  <c r="AA8" i="6"/>
  <c r="W8" i="6"/>
  <c r="S8" i="6"/>
  <c r="O8" i="6"/>
  <c r="K8" i="6"/>
  <c r="G8" i="6"/>
  <c r="C8" i="6"/>
  <c r="AO9" i="6"/>
  <c r="AK9" i="6"/>
  <c r="AG9" i="6"/>
  <c r="AC9" i="6"/>
  <c r="Y9" i="6"/>
  <c r="U9" i="6"/>
  <c r="Q9" i="6"/>
  <c r="M9" i="6"/>
  <c r="I9" i="6"/>
  <c r="E9" i="6"/>
  <c r="AN9" i="6"/>
  <c r="AJ9" i="6"/>
  <c r="AF9" i="6"/>
  <c r="AB9" i="6"/>
  <c r="X9" i="6"/>
  <c r="T9" i="6"/>
  <c r="P9" i="6"/>
  <c r="L9" i="6"/>
  <c r="H9" i="6"/>
  <c r="D9" i="6"/>
  <c r="AQ9" i="6"/>
  <c r="AM9" i="6"/>
  <c r="AI9" i="6"/>
  <c r="AE9" i="6"/>
  <c r="AA9" i="6"/>
  <c r="W9" i="6"/>
  <c r="S9" i="6"/>
  <c r="O9" i="6"/>
  <c r="K9" i="6"/>
  <c r="G9" i="6"/>
  <c r="C9" i="6"/>
  <c r="AP9" i="6"/>
  <c r="AL9" i="6"/>
  <c r="AH9" i="6"/>
  <c r="AD9" i="6"/>
  <c r="Z9" i="6"/>
  <c r="V9" i="6"/>
  <c r="R9" i="6"/>
  <c r="N9" i="6"/>
  <c r="J9" i="6"/>
  <c r="F9" i="6"/>
  <c r="AO44" i="6"/>
  <c r="AK44" i="6"/>
  <c r="AG44" i="6"/>
  <c r="AC44" i="6"/>
  <c r="Y44" i="6"/>
  <c r="U44" i="6"/>
  <c r="Q44" i="6"/>
  <c r="M44" i="6"/>
  <c r="I44" i="6"/>
  <c r="E44" i="6"/>
  <c r="AQ44" i="6"/>
  <c r="AM44" i="6"/>
  <c r="AI44" i="6"/>
  <c r="AE44" i="6"/>
  <c r="AA44" i="6"/>
  <c r="W44" i="6"/>
  <c r="S44" i="6"/>
  <c r="O44" i="6"/>
  <c r="K44" i="6"/>
  <c r="G44" i="6"/>
  <c r="C44" i="6"/>
  <c r="AP44" i="6"/>
  <c r="AL44" i="6"/>
  <c r="AH44" i="6"/>
  <c r="AD44" i="6"/>
  <c r="Z44" i="6"/>
  <c r="V44" i="6"/>
  <c r="R44" i="6"/>
  <c r="N44" i="6"/>
  <c r="J44" i="6"/>
  <c r="F44" i="6"/>
  <c r="AB44" i="6"/>
  <c r="L44" i="6"/>
  <c r="AN44" i="6"/>
  <c r="X44" i="6"/>
  <c r="H44" i="6"/>
  <c r="AJ44" i="6"/>
  <c r="T44" i="6"/>
  <c r="D44" i="6"/>
  <c r="AF44" i="6"/>
  <c r="P44" i="6"/>
  <c r="AO25" i="6"/>
  <c r="AK25" i="6"/>
  <c r="AG25" i="6"/>
  <c r="AC25" i="6"/>
  <c r="Y25" i="6"/>
  <c r="U25" i="6"/>
  <c r="Q25" i="6"/>
  <c r="M25" i="6"/>
  <c r="I25" i="6"/>
  <c r="E25" i="6"/>
  <c r="AN25" i="6"/>
  <c r="AJ25" i="6"/>
  <c r="AF25" i="6"/>
  <c r="AB25" i="6"/>
  <c r="X25" i="6"/>
  <c r="T25" i="6"/>
  <c r="P25" i="6"/>
  <c r="L25" i="6"/>
  <c r="H25" i="6"/>
  <c r="D25" i="6"/>
  <c r="AQ25" i="6"/>
  <c r="AM25" i="6"/>
  <c r="AI25" i="6"/>
  <c r="AE25" i="6"/>
  <c r="AA25" i="6"/>
  <c r="W25" i="6"/>
  <c r="S25" i="6"/>
  <c r="O25" i="6"/>
  <c r="K25" i="6"/>
  <c r="G25" i="6"/>
  <c r="C25" i="6"/>
  <c r="AD25" i="6"/>
  <c r="N25" i="6"/>
  <c r="AP25" i="6"/>
  <c r="Z25" i="6"/>
  <c r="J25" i="6"/>
  <c r="AL25" i="6"/>
  <c r="V25" i="6"/>
  <c r="F25" i="6"/>
  <c r="AH25" i="6"/>
  <c r="R25" i="6"/>
  <c r="AN26" i="6"/>
  <c r="AJ26" i="6"/>
  <c r="AF26" i="6"/>
  <c r="AB26" i="6"/>
  <c r="X26" i="6"/>
  <c r="T26" i="6"/>
  <c r="P26" i="6"/>
  <c r="L26" i="6"/>
  <c r="H26" i="6"/>
  <c r="D26" i="6"/>
  <c r="AQ26" i="6"/>
  <c r="AM26" i="6"/>
  <c r="AI26" i="6"/>
  <c r="AE26" i="6"/>
  <c r="AA26" i="6"/>
  <c r="W26" i="6"/>
  <c r="S26" i="6"/>
  <c r="O26" i="6"/>
  <c r="K26" i="6"/>
  <c r="G26" i="6"/>
  <c r="C26" i="6"/>
  <c r="AP26" i="6"/>
  <c r="AL26" i="6"/>
  <c r="AH26" i="6"/>
  <c r="AD26" i="6"/>
  <c r="Z26" i="6"/>
  <c r="V26" i="6"/>
  <c r="R26" i="6"/>
  <c r="N26" i="6"/>
  <c r="J26" i="6"/>
  <c r="F26" i="6"/>
  <c r="AK26" i="6"/>
  <c r="U26" i="6"/>
  <c r="E26" i="6"/>
  <c r="AG26" i="6"/>
  <c r="Q26" i="6"/>
  <c r="AC26" i="6"/>
  <c r="M26" i="6"/>
  <c r="AO26" i="6"/>
  <c r="Y26" i="6"/>
  <c r="I26" i="6"/>
  <c r="AP43" i="6"/>
  <c r="AL43" i="6"/>
  <c r="AH43" i="6"/>
  <c r="AD43" i="6"/>
  <c r="Z43" i="6"/>
  <c r="V43" i="6"/>
  <c r="R43" i="6"/>
  <c r="N43" i="6"/>
  <c r="J43" i="6"/>
  <c r="F43" i="6"/>
  <c r="AN43" i="6"/>
  <c r="AJ43" i="6"/>
  <c r="AF43" i="6"/>
  <c r="AB43" i="6"/>
  <c r="X43" i="6"/>
  <c r="T43" i="6"/>
  <c r="P43" i="6"/>
  <c r="L43" i="6"/>
  <c r="H43" i="6"/>
  <c r="D43" i="6"/>
  <c r="AQ43" i="6"/>
  <c r="AM43" i="6"/>
  <c r="AI43" i="6"/>
  <c r="AE43" i="6"/>
  <c r="AA43" i="6"/>
  <c r="W43" i="6"/>
  <c r="S43" i="6"/>
  <c r="O43" i="6"/>
  <c r="K43" i="6"/>
  <c r="G43" i="6"/>
  <c r="C43" i="6"/>
  <c r="AK43" i="6"/>
  <c r="U43" i="6"/>
  <c r="E43" i="6"/>
  <c r="AG43" i="6"/>
  <c r="Q43" i="6"/>
  <c r="AC43" i="6"/>
  <c r="M43" i="6"/>
  <c r="Y43" i="6"/>
  <c r="I43" i="6"/>
  <c r="AO43" i="6"/>
  <c r="AQ35" i="6"/>
  <c r="AM35" i="6"/>
  <c r="AI35" i="6"/>
  <c r="AE35" i="6"/>
  <c r="AA35" i="6"/>
  <c r="W35" i="6"/>
  <c r="S35" i="6"/>
  <c r="O35" i="6"/>
  <c r="K35" i="6"/>
  <c r="G35" i="6"/>
  <c r="C35" i="6"/>
  <c r="AP35" i="6"/>
  <c r="AL35" i="6"/>
  <c r="AH35" i="6"/>
  <c r="AD35" i="6"/>
  <c r="Z35" i="6"/>
  <c r="V35" i="6"/>
  <c r="R35" i="6"/>
  <c r="N35" i="6"/>
  <c r="J35" i="6"/>
  <c r="F35" i="6"/>
  <c r="AO35" i="6"/>
  <c r="AK35" i="6"/>
  <c r="AG35" i="6"/>
  <c r="AC35" i="6"/>
  <c r="Y35" i="6"/>
  <c r="U35" i="6"/>
  <c r="Q35" i="6"/>
  <c r="M35" i="6"/>
  <c r="I35" i="6"/>
  <c r="E35" i="6"/>
  <c r="AJ35" i="6"/>
  <c r="T35" i="6"/>
  <c r="D35" i="6"/>
  <c r="AF35" i="6"/>
  <c r="P35" i="6"/>
  <c r="AB35" i="6"/>
  <c r="L35" i="6"/>
  <c r="AN35" i="6"/>
  <c r="X35" i="6"/>
  <c r="H35" i="6"/>
  <c r="AQ15" i="6"/>
  <c r="AM15" i="6"/>
  <c r="AI15" i="6"/>
  <c r="AE15" i="6"/>
  <c r="AA15" i="6"/>
  <c r="W15" i="6"/>
  <c r="S15" i="6"/>
  <c r="O15" i="6"/>
  <c r="K15" i="6"/>
  <c r="G15" i="6"/>
  <c r="C15" i="6"/>
  <c r="AL15" i="6"/>
  <c r="AG15" i="6"/>
  <c r="AB15" i="6"/>
  <c r="V15" i="6"/>
  <c r="Q15" i="6"/>
  <c r="L15" i="6"/>
  <c r="F15" i="6"/>
  <c r="AP15" i="6"/>
  <c r="AK15" i="6"/>
  <c r="AF15" i="6"/>
  <c r="Z15" i="6"/>
  <c r="U15" i="6"/>
  <c r="P15" i="6"/>
  <c r="J15" i="6"/>
  <c r="E15" i="6"/>
  <c r="AO15" i="6"/>
  <c r="AJ15" i="6"/>
  <c r="AD15" i="6"/>
  <c r="Y15" i="6"/>
  <c r="T15" i="6"/>
  <c r="N15" i="6"/>
  <c r="I15" i="6"/>
  <c r="D15" i="6"/>
  <c r="AN15" i="6"/>
  <c r="AH15" i="6"/>
  <c r="AC15" i="6"/>
  <c r="X15" i="6"/>
  <c r="R15" i="6"/>
  <c r="M15" i="6"/>
  <c r="H15" i="6"/>
  <c r="AN38" i="6"/>
  <c r="AJ38" i="6"/>
  <c r="AF38" i="6"/>
  <c r="AB38" i="6"/>
  <c r="X38" i="6"/>
  <c r="T38" i="6"/>
  <c r="P38" i="6"/>
  <c r="L38" i="6"/>
  <c r="H38" i="6"/>
  <c r="D38" i="6"/>
  <c r="AQ38" i="6"/>
  <c r="AM38" i="6"/>
  <c r="AI38" i="6"/>
  <c r="AE38" i="6"/>
  <c r="AA38" i="6"/>
  <c r="W38" i="6"/>
  <c r="S38" i="6"/>
  <c r="O38" i="6"/>
  <c r="K38" i="6"/>
  <c r="G38" i="6"/>
  <c r="C38" i="6"/>
  <c r="AP38" i="6"/>
  <c r="AL38" i="6"/>
  <c r="AH38" i="6"/>
  <c r="AD38" i="6"/>
  <c r="Z38" i="6"/>
  <c r="V38" i="6"/>
  <c r="R38" i="6"/>
  <c r="N38" i="6"/>
  <c r="J38" i="6"/>
  <c r="F38" i="6"/>
  <c r="AO38" i="6"/>
  <c r="Y38" i="6"/>
  <c r="I38" i="6"/>
  <c r="AK38" i="6"/>
  <c r="U38" i="6"/>
  <c r="E38" i="6"/>
  <c r="AG38" i="6"/>
  <c r="Q38" i="6"/>
  <c r="AC38" i="6"/>
  <c r="M38" i="6"/>
  <c r="AO40" i="6"/>
  <c r="AK40" i="6"/>
  <c r="AG40" i="6"/>
  <c r="AC40" i="6"/>
  <c r="Y40" i="6"/>
  <c r="U40" i="6"/>
  <c r="Q40" i="6"/>
  <c r="M40" i="6"/>
  <c r="I40" i="6"/>
  <c r="E40" i="6"/>
  <c r="AQ40" i="6"/>
  <c r="AM40" i="6"/>
  <c r="AI40" i="6"/>
  <c r="AE40" i="6"/>
  <c r="AA40" i="6"/>
  <c r="W40" i="6"/>
  <c r="S40" i="6"/>
  <c r="O40" i="6"/>
  <c r="K40" i="6"/>
  <c r="G40" i="6"/>
  <c r="C40" i="6"/>
  <c r="AP40" i="6"/>
  <c r="AL40" i="6"/>
  <c r="AH40" i="6"/>
  <c r="AD40" i="6"/>
  <c r="Z40" i="6"/>
  <c r="V40" i="6"/>
  <c r="R40" i="6"/>
  <c r="N40" i="6"/>
  <c r="J40" i="6"/>
  <c r="F40" i="6"/>
  <c r="AF40" i="6"/>
  <c r="P40" i="6"/>
  <c r="AB40" i="6"/>
  <c r="L40" i="6"/>
  <c r="AN40" i="6"/>
  <c r="X40" i="6"/>
  <c r="H40" i="6"/>
  <c r="T40" i="6"/>
  <c r="D40" i="6"/>
  <c r="AJ40" i="6"/>
  <c r="BO49" i="8"/>
  <c r="CO55" i="1" s="1"/>
  <c r="AO21" i="6"/>
  <c r="AK21" i="6"/>
  <c r="AG21" i="6"/>
  <c r="AC21" i="6"/>
  <c r="Y21" i="6"/>
  <c r="U21" i="6"/>
  <c r="Q21" i="6"/>
  <c r="M21" i="6"/>
  <c r="I21" i="6"/>
  <c r="E21" i="6"/>
  <c r="AN21" i="6"/>
  <c r="AJ21" i="6"/>
  <c r="AF21" i="6"/>
  <c r="AB21" i="6"/>
  <c r="X21" i="6"/>
  <c r="T21" i="6"/>
  <c r="P21" i="6"/>
  <c r="L21" i="6"/>
  <c r="H21" i="6"/>
  <c r="D21" i="6"/>
  <c r="AQ21" i="6"/>
  <c r="AM21" i="6"/>
  <c r="AI21" i="6"/>
  <c r="AE21" i="6"/>
  <c r="AA21" i="6"/>
  <c r="W21" i="6"/>
  <c r="S21" i="6"/>
  <c r="O21" i="6"/>
  <c r="AH21" i="6"/>
  <c r="R21" i="6"/>
  <c r="G21" i="6"/>
  <c r="AD21" i="6"/>
  <c r="N21" i="6"/>
  <c r="F21" i="6"/>
  <c r="AP21" i="6"/>
  <c r="Z21" i="6"/>
  <c r="K21" i="6"/>
  <c r="C21" i="6"/>
  <c r="AL21" i="6"/>
  <c r="V21" i="6"/>
  <c r="J21" i="6"/>
  <c r="AN30" i="6"/>
  <c r="AJ30" i="6"/>
  <c r="AF30" i="6"/>
  <c r="AB30" i="6"/>
  <c r="X30" i="6"/>
  <c r="T30" i="6"/>
  <c r="P30" i="6"/>
  <c r="L30" i="6"/>
  <c r="H30" i="6"/>
  <c r="D30" i="6"/>
  <c r="AQ30" i="6"/>
  <c r="AM30" i="6"/>
  <c r="AI30" i="6"/>
  <c r="AE30" i="6"/>
  <c r="AA30" i="6"/>
  <c r="W30" i="6"/>
  <c r="S30" i="6"/>
  <c r="O30" i="6"/>
  <c r="K30" i="6"/>
  <c r="G30" i="6"/>
  <c r="C30" i="6"/>
  <c r="AP30" i="6"/>
  <c r="AL30" i="6"/>
  <c r="AH30" i="6"/>
  <c r="AD30" i="6"/>
  <c r="Z30" i="6"/>
  <c r="V30" i="6"/>
  <c r="R30" i="6"/>
  <c r="N30" i="6"/>
  <c r="J30" i="6"/>
  <c r="F30" i="6"/>
  <c r="AG30" i="6"/>
  <c r="Q30" i="6"/>
  <c r="AC30" i="6"/>
  <c r="M30" i="6"/>
  <c r="AO30" i="6"/>
  <c r="Y30" i="6"/>
  <c r="I30" i="6"/>
  <c r="AK30" i="6"/>
  <c r="U30" i="6"/>
  <c r="E30" i="6"/>
  <c r="AN10" i="6"/>
  <c r="AJ10" i="6"/>
  <c r="AF10" i="6"/>
  <c r="AB10" i="6"/>
  <c r="X10" i="6"/>
  <c r="AO10" i="6"/>
  <c r="AI10" i="6"/>
  <c r="AD10" i="6"/>
  <c r="Y10" i="6"/>
  <c r="T10" i="6"/>
  <c r="P10" i="6"/>
  <c r="L10" i="6"/>
  <c r="H10" i="6"/>
  <c r="D10" i="6"/>
  <c r="AM10" i="6"/>
  <c r="AH10" i="6"/>
  <c r="AC10" i="6"/>
  <c r="W10" i="6"/>
  <c r="S10" i="6"/>
  <c r="O10" i="6"/>
  <c r="K10" i="6"/>
  <c r="G10" i="6"/>
  <c r="C10" i="6"/>
  <c r="AQ10" i="6"/>
  <c r="AL10" i="6"/>
  <c r="AG10" i="6"/>
  <c r="AA10" i="6"/>
  <c r="V10" i="6"/>
  <c r="R10" i="6"/>
  <c r="N10" i="6"/>
  <c r="J10" i="6"/>
  <c r="F10" i="6"/>
  <c r="AP10" i="6"/>
  <c r="AK10" i="6"/>
  <c r="AE10" i="6"/>
  <c r="Z10" i="6"/>
  <c r="U10" i="6"/>
  <c r="Q10" i="6"/>
  <c r="M10" i="6"/>
  <c r="I10" i="6"/>
  <c r="E10" i="6"/>
  <c r="AQ31" i="6"/>
  <c r="AM31" i="6"/>
  <c r="AI31" i="6"/>
  <c r="AE31" i="6"/>
  <c r="AA31" i="6"/>
  <c r="W31" i="6"/>
  <c r="S31" i="6"/>
  <c r="O31" i="6"/>
  <c r="K31" i="6"/>
  <c r="G31" i="6"/>
  <c r="C31" i="6"/>
  <c r="AP31" i="6"/>
  <c r="AL31" i="6"/>
  <c r="AH31" i="6"/>
  <c r="AD31" i="6"/>
  <c r="Z31" i="6"/>
  <c r="V31" i="6"/>
  <c r="R31" i="6"/>
  <c r="N31" i="6"/>
  <c r="J31" i="6"/>
  <c r="F31" i="6"/>
  <c r="AO31" i="6"/>
  <c r="AK31" i="6"/>
  <c r="AG31" i="6"/>
  <c r="AC31" i="6"/>
  <c r="Y31" i="6"/>
  <c r="U31" i="6"/>
  <c r="Q31" i="6"/>
  <c r="M31" i="6"/>
  <c r="I31" i="6"/>
  <c r="E31" i="6"/>
  <c r="AN31" i="6"/>
  <c r="X31" i="6"/>
  <c r="H31" i="6"/>
  <c r="AJ31" i="6"/>
  <c r="T31" i="6"/>
  <c r="D31" i="6"/>
  <c r="AF31" i="6"/>
  <c r="P31" i="6"/>
  <c r="AB31" i="6"/>
  <c r="L31" i="6"/>
  <c r="AO17" i="6"/>
  <c r="AK17" i="6"/>
  <c r="AG17" i="6"/>
  <c r="AC17" i="6"/>
  <c r="Y17" i="6"/>
  <c r="U17" i="6"/>
  <c r="Q17" i="6"/>
  <c r="M17" i="6"/>
  <c r="I17" i="6"/>
  <c r="E17" i="6"/>
  <c r="AP17" i="6"/>
  <c r="AJ17" i="6"/>
  <c r="AE17" i="6"/>
  <c r="Z17" i="6"/>
  <c r="T17" i="6"/>
  <c r="O17" i="6"/>
  <c r="J17" i="6"/>
  <c r="D17" i="6"/>
  <c r="AN17" i="6"/>
  <c r="AI17" i="6"/>
  <c r="AD17" i="6"/>
  <c r="X17" i="6"/>
  <c r="S17" i="6"/>
  <c r="N17" i="6"/>
  <c r="H17" i="6"/>
  <c r="C17" i="6"/>
  <c r="AM17" i="6"/>
  <c r="AH17" i="6"/>
  <c r="AB17" i="6"/>
  <c r="W17" i="6"/>
  <c r="R17" i="6"/>
  <c r="L17" i="6"/>
  <c r="G17" i="6"/>
  <c r="AQ17" i="6"/>
  <c r="AL17" i="6"/>
  <c r="AF17" i="6"/>
  <c r="AA17" i="6"/>
  <c r="V17" i="6"/>
  <c r="P17" i="6"/>
  <c r="K17" i="6"/>
  <c r="F17" i="6"/>
  <c r="AP16" i="6"/>
  <c r="AL16" i="6"/>
  <c r="AH16" i="6"/>
  <c r="AD16" i="6"/>
  <c r="Z16" i="6"/>
  <c r="V16" i="6"/>
  <c r="R16" i="6"/>
  <c r="N16" i="6"/>
  <c r="J16" i="6"/>
  <c r="F16" i="6"/>
  <c r="AN16" i="6"/>
  <c r="AI16" i="6"/>
  <c r="AC16" i="6"/>
  <c r="X16" i="6"/>
  <c r="S16" i="6"/>
  <c r="M16" i="6"/>
  <c r="H16" i="6"/>
  <c r="C16" i="6"/>
  <c r="AM16" i="6"/>
  <c r="AG16" i="6"/>
  <c r="AB16" i="6"/>
  <c r="W16" i="6"/>
  <c r="Q16" i="6"/>
  <c r="L16" i="6"/>
  <c r="G16" i="6"/>
  <c r="AQ16" i="6"/>
  <c r="AK16" i="6"/>
  <c r="AF16" i="6"/>
  <c r="AA16" i="6"/>
  <c r="U16" i="6"/>
  <c r="P16" i="6"/>
  <c r="K16" i="6"/>
  <c r="E16" i="6"/>
  <c r="AO16" i="6"/>
  <c r="AJ16" i="6"/>
  <c r="AE16" i="6"/>
  <c r="Y16" i="6"/>
  <c r="T16" i="6"/>
  <c r="O16" i="6"/>
  <c r="I16" i="6"/>
  <c r="D16" i="6"/>
  <c r="AQ19" i="6"/>
  <c r="AM19" i="6"/>
  <c r="AI19" i="6"/>
  <c r="AE19" i="6"/>
  <c r="AA19" i="6"/>
  <c r="W19" i="6"/>
  <c r="S19" i="6"/>
  <c r="O19" i="6"/>
  <c r="K19" i="6"/>
  <c r="G19" i="6"/>
  <c r="C19" i="6"/>
  <c r="AP19" i="6"/>
  <c r="AL19" i="6"/>
  <c r="AH19" i="6"/>
  <c r="AD19" i="6"/>
  <c r="Z19" i="6"/>
  <c r="V19" i="6"/>
  <c r="R19" i="6"/>
  <c r="N19" i="6"/>
  <c r="J19" i="6"/>
  <c r="F19" i="6"/>
  <c r="AO19" i="6"/>
  <c r="AG19" i="6"/>
  <c r="Y19" i="6"/>
  <c r="Q19" i="6"/>
  <c r="I19" i="6"/>
  <c r="AN19" i="6"/>
  <c r="AF19" i="6"/>
  <c r="X19" i="6"/>
  <c r="P19" i="6"/>
  <c r="H19" i="6"/>
  <c r="AK19" i="6"/>
  <c r="AC19" i="6"/>
  <c r="U19" i="6"/>
  <c r="M19" i="6"/>
  <c r="E19" i="6"/>
  <c r="AJ19" i="6"/>
  <c r="AB19" i="6"/>
  <c r="T19" i="6"/>
  <c r="L19" i="6"/>
  <c r="D19" i="6"/>
  <c r="AP36" i="6"/>
  <c r="AL36" i="6"/>
  <c r="AH36" i="6"/>
  <c r="AD36" i="6"/>
  <c r="Z36" i="6"/>
  <c r="V36" i="6"/>
  <c r="R36" i="6"/>
  <c r="N36" i="6"/>
  <c r="J36" i="6"/>
  <c r="F36" i="6"/>
  <c r="AO36" i="6"/>
  <c r="AK36" i="6"/>
  <c r="AG36" i="6"/>
  <c r="AC36" i="6"/>
  <c r="Y36" i="6"/>
  <c r="U36" i="6"/>
  <c r="Q36" i="6"/>
  <c r="M36" i="6"/>
  <c r="I36" i="6"/>
  <c r="E36" i="6"/>
  <c r="AN36" i="6"/>
  <c r="AJ36" i="6"/>
  <c r="AF36" i="6"/>
  <c r="AB36" i="6"/>
  <c r="X36" i="6"/>
  <c r="T36" i="6"/>
  <c r="P36" i="6"/>
  <c r="L36" i="6"/>
  <c r="H36" i="6"/>
  <c r="D36" i="6"/>
  <c r="AQ36" i="6"/>
  <c r="AA36" i="6"/>
  <c r="K36" i="6"/>
  <c r="AM36" i="6"/>
  <c r="W36" i="6"/>
  <c r="G36" i="6"/>
  <c r="AI36" i="6"/>
  <c r="S36" i="6"/>
  <c r="C36" i="6"/>
  <c r="AE36" i="6"/>
  <c r="O36" i="6"/>
  <c r="AO29" i="6"/>
  <c r="AK29" i="6"/>
  <c r="AG29" i="6"/>
  <c r="AC29" i="6"/>
  <c r="Y29" i="6"/>
  <c r="U29" i="6"/>
  <c r="Q29" i="6"/>
  <c r="M29" i="6"/>
  <c r="I29" i="6"/>
  <c r="E29" i="6"/>
  <c r="AN29" i="6"/>
  <c r="AJ29" i="6"/>
  <c r="AF29" i="6"/>
  <c r="AB29" i="6"/>
  <c r="X29" i="6"/>
  <c r="T29" i="6"/>
  <c r="P29" i="6"/>
  <c r="L29" i="6"/>
  <c r="H29" i="6"/>
  <c r="D29" i="6"/>
  <c r="AQ29" i="6"/>
  <c r="AM29" i="6"/>
  <c r="AI29" i="6"/>
  <c r="AE29" i="6"/>
  <c r="AA29" i="6"/>
  <c r="W29" i="6"/>
  <c r="S29" i="6"/>
  <c r="O29" i="6"/>
  <c r="K29" i="6"/>
  <c r="G29" i="6"/>
  <c r="C29" i="6"/>
  <c r="AP29" i="6"/>
  <c r="Z29" i="6"/>
  <c r="J29" i="6"/>
  <c r="AL29" i="6"/>
  <c r="V29" i="6"/>
  <c r="F29" i="6"/>
  <c r="AH29" i="6"/>
  <c r="R29" i="6"/>
  <c r="AD29" i="6"/>
  <c r="N29" i="6"/>
  <c r="AO33" i="6"/>
  <c r="AK33" i="6"/>
  <c r="AG33" i="6"/>
  <c r="AC33" i="6"/>
  <c r="Y33" i="6"/>
  <c r="U33" i="6"/>
  <c r="Q33" i="6"/>
  <c r="M33" i="6"/>
  <c r="I33" i="6"/>
  <c r="E33" i="6"/>
  <c r="AN33" i="6"/>
  <c r="AJ33" i="6"/>
  <c r="AF33" i="6"/>
  <c r="AB33" i="6"/>
  <c r="X33" i="6"/>
  <c r="T33" i="6"/>
  <c r="P33" i="6"/>
  <c r="L33" i="6"/>
  <c r="H33" i="6"/>
  <c r="D33" i="6"/>
  <c r="AQ33" i="6"/>
  <c r="AM33" i="6"/>
  <c r="AI33" i="6"/>
  <c r="AE33" i="6"/>
  <c r="AA33" i="6"/>
  <c r="W33" i="6"/>
  <c r="S33" i="6"/>
  <c r="O33" i="6"/>
  <c r="K33" i="6"/>
  <c r="G33" i="6"/>
  <c r="C33" i="6"/>
  <c r="AL33" i="6"/>
  <c r="V33" i="6"/>
  <c r="F33" i="6"/>
  <c r="AH33" i="6"/>
  <c r="R33" i="6"/>
  <c r="AD33" i="6"/>
  <c r="N33" i="6"/>
  <c r="AP33" i="6"/>
  <c r="Z33" i="6"/>
  <c r="J33" i="6"/>
  <c r="AQ11" i="6"/>
  <c r="AM11" i="6"/>
  <c r="AI11" i="6"/>
  <c r="AE11" i="6"/>
  <c r="AA11" i="6"/>
  <c r="W11" i="6"/>
  <c r="S11" i="6"/>
  <c r="O11" i="6"/>
  <c r="K11" i="6"/>
  <c r="G11" i="6"/>
  <c r="C11" i="6"/>
  <c r="AP11" i="6"/>
  <c r="AK11" i="6"/>
  <c r="AF11" i="6"/>
  <c r="Z11" i="6"/>
  <c r="U11" i="6"/>
  <c r="P11" i="6"/>
  <c r="J11" i="6"/>
  <c r="E11" i="6"/>
  <c r="AO11" i="6"/>
  <c r="AJ11" i="6"/>
  <c r="AD11" i="6"/>
  <c r="Y11" i="6"/>
  <c r="T11" i="6"/>
  <c r="N11" i="6"/>
  <c r="I11" i="6"/>
  <c r="D11" i="6"/>
  <c r="AN11" i="6"/>
  <c r="AH11" i="6"/>
  <c r="AC11" i="6"/>
  <c r="X11" i="6"/>
  <c r="R11" i="6"/>
  <c r="M11" i="6"/>
  <c r="H11" i="6"/>
  <c r="AL11" i="6"/>
  <c r="AG11" i="6"/>
  <c r="AB11" i="6"/>
  <c r="V11" i="6"/>
  <c r="Q11" i="6"/>
  <c r="L11" i="6"/>
  <c r="F11" i="6"/>
  <c r="AN22" i="6"/>
  <c r="AJ22" i="6"/>
  <c r="AF22" i="6"/>
  <c r="AB22" i="6"/>
  <c r="X22" i="6"/>
  <c r="T22" i="6"/>
  <c r="P22" i="6"/>
  <c r="L22" i="6"/>
  <c r="H22" i="6"/>
  <c r="D22" i="6"/>
  <c r="AQ22" i="6"/>
  <c r="AM22" i="6"/>
  <c r="AI22" i="6"/>
  <c r="AE22" i="6"/>
  <c r="AA22" i="6"/>
  <c r="W22" i="6"/>
  <c r="S22" i="6"/>
  <c r="O22" i="6"/>
  <c r="K22" i="6"/>
  <c r="G22" i="6"/>
  <c r="C22" i="6"/>
  <c r="AP22" i="6"/>
  <c r="AL22" i="6"/>
  <c r="AH22" i="6"/>
  <c r="AD22" i="6"/>
  <c r="Z22" i="6"/>
  <c r="V22" i="6"/>
  <c r="R22" i="6"/>
  <c r="N22" i="6"/>
  <c r="J22" i="6"/>
  <c r="F22" i="6"/>
  <c r="AO22" i="6"/>
  <c r="Y22" i="6"/>
  <c r="I22" i="6"/>
  <c r="AK22" i="6"/>
  <c r="U22" i="6"/>
  <c r="E22" i="6"/>
  <c r="AG22" i="6"/>
  <c r="Q22" i="6"/>
  <c r="AC22" i="6"/>
  <c r="M22" i="6"/>
  <c r="AN14" i="6"/>
  <c r="AJ14" i="6"/>
  <c r="AF14" i="6"/>
  <c r="AB14" i="6"/>
  <c r="X14" i="6"/>
  <c r="T14" i="6"/>
  <c r="P14" i="6"/>
  <c r="L14" i="6"/>
  <c r="H14" i="6"/>
  <c r="D14" i="6"/>
  <c r="AP14" i="6"/>
  <c r="AK14" i="6"/>
  <c r="AE14" i="6"/>
  <c r="Z14" i="6"/>
  <c r="U14" i="6"/>
  <c r="O14" i="6"/>
  <c r="J14" i="6"/>
  <c r="E14" i="6"/>
  <c r="AO14" i="6"/>
  <c r="AI14" i="6"/>
  <c r="AD14" i="6"/>
  <c r="Y14" i="6"/>
  <c r="S14" i="6"/>
  <c r="N14" i="6"/>
  <c r="I14" i="6"/>
  <c r="C14" i="6"/>
  <c r="AM14" i="6"/>
  <c r="AH14" i="6"/>
  <c r="AC14" i="6"/>
  <c r="W14" i="6"/>
  <c r="R14" i="6"/>
  <c r="M14" i="6"/>
  <c r="G14" i="6"/>
  <c r="AQ14" i="6"/>
  <c r="AL14" i="6"/>
  <c r="AG14" i="6"/>
  <c r="AA14" i="6"/>
  <c r="V14" i="6"/>
  <c r="Q14" i="6"/>
  <c r="K14" i="6"/>
  <c r="F14" i="6"/>
  <c r="AN18" i="6"/>
  <c r="AJ18" i="6"/>
  <c r="AF18" i="6"/>
  <c r="AB18" i="6"/>
  <c r="X18" i="6"/>
  <c r="T18" i="6"/>
  <c r="P18" i="6"/>
  <c r="L18" i="6"/>
  <c r="H18" i="6"/>
  <c r="D18" i="6"/>
  <c r="AQ18" i="6"/>
  <c r="AM18" i="6"/>
  <c r="AI18" i="6"/>
  <c r="AE18" i="6"/>
  <c r="AP18" i="6"/>
  <c r="AH18" i="6"/>
  <c r="AA18" i="6"/>
  <c r="V18" i="6"/>
  <c r="Q18" i="6"/>
  <c r="K18" i="6"/>
  <c r="F18" i="6"/>
  <c r="AO18" i="6"/>
  <c r="AG18" i="6"/>
  <c r="Z18" i="6"/>
  <c r="U18" i="6"/>
  <c r="O18" i="6"/>
  <c r="J18" i="6"/>
  <c r="E18" i="6"/>
  <c r="AL18" i="6"/>
  <c r="AD18" i="6"/>
  <c r="Y18" i="6"/>
  <c r="S18" i="6"/>
  <c r="N18" i="6"/>
  <c r="I18" i="6"/>
  <c r="C18" i="6"/>
  <c r="AK18" i="6"/>
  <c r="AC18" i="6"/>
  <c r="W18" i="6"/>
  <c r="R18" i="6"/>
  <c r="M18" i="6"/>
  <c r="G18" i="6"/>
  <c r="AP32" i="6"/>
  <c r="AL32" i="6"/>
  <c r="AH32" i="6"/>
  <c r="AD32" i="6"/>
  <c r="Z32" i="6"/>
  <c r="V32" i="6"/>
  <c r="R32" i="6"/>
  <c r="N32" i="6"/>
  <c r="J32" i="6"/>
  <c r="F32" i="6"/>
  <c r="AO32" i="6"/>
  <c r="AK32" i="6"/>
  <c r="AG32" i="6"/>
  <c r="AC32" i="6"/>
  <c r="Y32" i="6"/>
  <c r="U32" i="6"/>
  <c r="Q32" i="6"/>
  <c r="M32" i="6"/>
  <c r="I32" i="6"/>
  <c r="E32" i="6"/>
  <c r="AN32" i="6"/>
  <c r="AJ32" i="6"/>
  <c r="AF32" i="6"/>
  <c r="AB32" i="6"/>
  <c r="X32" i="6"/>
  <c r="T32" i="6"/>
  <c r="P32" i="6"/>
  <c r="L32" i="6"/>
  <c r="H32" i="6"/>
  <c r="D32" i="6"/>
  <c r="AE32" i="6"/>
  <c r="O32" i="6"/>
  <c r="AQ32" i="6"/>
  <c r="AA32" i="6"/>
  <c r="K32" i="6"/>
  <c r="AM32" i="6"/>
  <c r="W32" i="6"/>
  <c r="G32" i="6"/>
  <c r="AI32" i="6"/>
  <c r="S32" i="6"/>
  <c r="C32" i="6"/>
  <c r="AQ27" i="6"/>
  <c r="AM27" i="6"/>
  <c r="AI27" i="6"/>
  <c r="AE27" i="6"/>
  <c r="AA27" i="6"/>
  <c r="W27" i="6"/>
  <c r="S27" i="6"/>
  <c r="O27" i="6"/>
  <c r="K27" i="6"/>
  <c r="G27" i="6"/>
  <c r="C27" i="6"/>
  <c r="AP27" i="6"/>
  <c r="AL27" i="6"/>
  <c r="AH27" i="6"/>
  <c r="AD27" i="6"/>
  <c r="Z27" i="6"/>
  <c r="V27" i="6"/>
  <c r="R27" i="6"/>
  <c r="N27" i="6"/>
  <c r="J27" i="6"/>
  <c r="F27" i="6"/>
  <c r="AO27" i="6"/>
  <c r="AK27" i="6"/>
  <c r="AG27" i="6"/>
  <c r="AC27" i="6"/>
  <c r="Y27" i="6"/>
  <c r="U27" i="6"/>
  <c r="Q27" i="6"/>
  <c r="M27" i="6"/>
  <c r="I27" i="6"/>
  <c r="E27" i="6"/>
  <c r="AB27" i="6"/>
  <c r="L27" i="6"/>
  <c r="AN27" i="6"/>
  <c r="X27" i="6"/>
  <c r="H27" i="6"/>
  <c r="AJ27" i="6"/>
  <c r="T27" i="6"/>
  <c r="D27" i="6"/>
  <c r="AF27" i="6"/>
  <c r="P27" i="6"/>
  <c r="AO37" i="6"/>
  <c r="AK37" i="6"/>
  <c r="AG37" i="6"/>
  <c r="AC37" i="6"/>
  <c r="Y37" i="6"/>
  <c r="U37" i="6"/>
  <c r="Q37" i="6"/>
  <c r="M37" i="6"/>
  <c r="I37" i="6"/>
  <c r="E37" i="6"/>
  <c r="AN37" i="6"/>
  <c r="AJ37" i="6"/>
  <c r="AF37" i="6"/>
  <c r="AB37" i="6"/>
  <c r="X37" i="6"/>
  <c r="T37" i="6"/>
  <c r="P37" i="6"/>
  <c r="L37" i="6"/>
  <c r="H37" i="6"/>
  <c r="D37" i="6"/>
  <c r="AQ37" i="6"/>
  <c r="AM37" i="6"/>
  <c r="AI37" i="6"/>
  <c r="AE37" i="6"/>
  <c r="AA37" i="6"/>
  <c r="W37" i="6"/>
  <c r="S37" i="6"/>
  <c r="O37" i="6"/>
  <c r="K37" i="6"/>
  <c r="G37" i="6"/>
  <c r="C37" i="6"/>
  <c r="AH37" i="6"/>
  <c r="R37" i="6"/>
  <c r="AD37" i="6"/>
  <c r="N37" i="6"/>
  <c r="AP37" i="6"/>
  <c r="Z37" i="6"/>
  <c r="J37" i="6"/>
  <c r="AL37" i="6"/>
  <c r="V37" i="6"/>
  <c r="F37" i="6"/>
  <c r="AN41" i="6"/>
  <c r="AJ41" i="6"/>
  <c r="AF41" i="6"/>
  <c r="AB41" i="6"/>
  <c r="X41" i="6"/>
  <c r="T41" i="6"/>
  <c r="P41" i="6"/>
  <c r="L41" i="6"/>
  <c r="H41" i="6"/>
  <c r="D41" i="6"/>
  <c r="AP41" i="6"/>
  <c r="AL41" i="6"/>
  <c r="AH41" i="6"/>
  <c r="AD41" i="6"/>
  <c r="Z41" i="6"/>
  <c r="V41" i="6"/>
  <c r="R41" i="6"/>
  <c r="N41" i="6"/>
  <c r="J41" i="6"/>
  <c r="F41" i="6"/>
  <c r="AO41" i="6"/>
  <c r="AK41" i="6"/>
  <c r="AG41" i="6"/>
  <c r="AC41" i="6"/>
  <c r="Y41" i="6"/>
  <c r="U41" i="6"/>
  <c r="Q41" i="6"/>
  <c r="M41" i="6"/>
  <c r="I41" i="6"/>
  <c r="E41" i="6"/>
  <c r="AM41" i="6"/>
  <c r="W41" i="6"/>
  <c r="G41" i="6"/>
  <c r="AI41" i="6"/>
  <c r="S41" i="6"/>
  <c r="C41" i="6"/>
  <c r="AE41" i="6"/>
  <c r="O41" i="6"/>
  <c r="AQ41" i="6"/>
  <c r="AA41" i="6"/>
  <c r="K41" i="6"/>
  <c r="AQ23" i="6"/>
  <c r="AM23" i="6"/>
  <c r="AI23" i="6"/>
  <c r="AE23" i="6"/>
  <c r="AA23" i="6"/>
  <c r="W23" i="6"/>
  <c r="S23" i="6"/>
  <c r="O23" i="6"/>
  <c r="K23" i="6"/>
  <c r="G23" i="6"/>
  <c r="C23" i="6"/>
  <c r="AP23" i="6"/>
  <c r="AL23" i="6"/>
  <c r="AH23" i="6"/>
  <c r="AD23" i="6"/>
  <c r="Z23" i="6"/>
  <c r="V23" i="6"/>
  <c r="R23" i="6"/>
  <c r="N23" i="6"/>
  <c r="J23" i="6"/>
  <c r="F23" i="6"/>
  <c r="AO23" i="6"/>
  <c r="AK23" i="6"/>
  <c r="AG23" i="6"/>
  <c r="AC23" i="6"/>
  <c r="Y23" i="6"/>
  <c r="U23" i="6"/>
  <c r="Q23" i="6"/>
  <c r="M23" i="6"/>
  <c r="I23" i="6"/>
  <c r="E23" i="6"/>
  <c r="AF23" i="6"/>
  <c r="P23" i="6"/>
  <c r="AB23" i="6"/>
  <c r="L23" i="6"/>
  <c r="AN23" i="6"/>
  <c r="X23" i="6"/>
  <c r="H23" i="6"/>
  <c r="AJ23" i="6"/>
  <c r="T23" i="6"/>
  <c r="D23" i="6"/>
  <c r="AN45" i="6"/>
  <c r="AJ45" i="6"/>
  <c r="AF45" i="6"/>
  <c r="AB45" i="6"/>
  <c r="X45" i="6"/>
  <c r="T45" i="6"/>
  <c r="P45" i="6"/>
  <c r="L45" i="6"/>
  <c r="H45" i="6"/>
  <c r="D45" i="6"/>
  <c r="AP45" i="6"/>
  <c r="AL45" i="6"/>
  <c r="AH45" i="6"/>
  <c r="AD45" i="6"/>
  <c r="Z45" i="6"/>
  <c r="V45" i="6"/>
  <c r="R45" i="6"/>
  <c r="N45" i="6"/>
  <c r="J45" i="6"/>
  <c r="F45" i="6"/>
  <c r="AO45" i="6"/>
  <c r="AK45" i="6"/>
  <c r="AG45" i="6"/>
  <c r="AC45" i="6"/>
  <c r="Y45" i="6"/>
  <c r="U45" i="6"/>
  <c r="Q45" i="6"/>
  <c r="M45" i="6"/>
  <c r="I45" i="6"/>
  <c r="E45" i="6"/>
  <c r="AI45" i="6"/>
  <c r="S45" i="6"/>
  <c r="C45" i="6"/>
  <c r="AE45" i="6"/>
  <c r="O45" i="6"/>
  <c r="AQ45" i="6"/>
  <c r="AA45" i="6"/>
  <c r="K45" i="6"/>
  <c r="G45" i="6"/>
  <c r="AM45" i="6"/>
  <c r="W45" i="6"/>
  <c r="AN6" i="6"/>
  <c r="AJ6" i="6"/>
  <c r="AF6" i="6"/>
  <c r="AB6" i="6"/>
  <c r="X6" i="6"/>
  <c r="T6" i="6"/>
  <c r="P6" i="6"/>
  <c r="L6" i="6"/>
  <c r="H6" i="6"/>
  <c r="D6" i="6"/>
  <c r="AQ6" i="6"/>
  <c r="AM6" i="6"/>
  <c r="AI6" i="6"/>
  <c r="AE6" i="6"/>
  <c r="AA6" i="6"/>
  <c r="W6" i="6"/>
  <c r="S6" i="6"/>
  <c r="O6" i="6"/>
  <c r="K6" i="6"/>
  <c r="G6" i="6"/>
  <c r="C6" i="6"/>
  <c r="AP6" i="6"/>
  <c r="AL6" i="6"/>
  <c r="AH6" i="6"/>
  <c r="AD6" i="6"/>
  <c r="Z6" i="6"/>
  <c r="V6" i="6"/>
  <c r="R6" i="6"/>
  <c r="N6" i="6"/>
  <c r="J6" i="6"/>
  <c r="F6" i="6"/>
  <c r="AO6" i="6"/>
  <c r="AK6" i="6"/>
  <c r="AG6" i="6"/>
  <c r="AC6" i="6"/>
  <c r="Y6" i="6"/>
  <c r="U6" i="6"/>
  <c r="Q6" i="6"/>
  <c r="M6" i="6"/>
  <c r="I6" i="6"/>
  <c r="E6" i="6"/>
  <c r="U8" i="8"/>
  <c r="DI52" i="8"/>
  <c r="CB49" i="8" l="1"/>
  <c r="DB55" i="1" s="1"/>
  <c r="DL52" i="8"/>
  <c r="DE52" i="8"/>
  <c r="DG52" i="8"/>
  <c r="DM52" i="8"/>
  <c r="DK52" i="8"/>
  <c r="DF52" i="8"/>
  <c r="DD52" i="8"/>
  <c r="DJ52" i="8"/>
  <c r="DC52" i="8"/>
  <c r="AD8" i="8"/>
  <c r="V31" i="8"/>
  <c r="X31" i="8"/>
  <c r="U31" i="8"/>
  <c r="W31" i="8"/>
  <c r="U32" i="8"/>
  <c r="V32" i="8"/>
  <c r="W32" i="8"/>
  <c r="X32" i="8"/>
  <c r="AD9" i="8"/>
  <c r="AD10" i="8"/>
  <c r="U33" i="8"/>
  <c r="AD11" i="8"/>
  <c r="AD12" i="8"/>
  <c r="AD13" i="8"/>
  <c r="V33" i="8"/>
  <c r="AD14" i="8"/>
  <c r="AD15" i="8"/>
  <c r="AD16" i="8"/>
  <c r="W33" i="8"/>
  <c r="AD17" i="8"/>
  <c r="AD18" i="8"/>
  <c r="AD19" i="8"/>
  <c r="X33" i="8"/>
  <c r="U34" i="8"/>
  <c r="X16" i="8"/>
  <c r="X15" i="8"/>
  <c r="ID19" i="1" l="1"/>
  <c r="IC19" i="1"/>
  <c r="IC18" i="1"/>
  <c r="ID18" i="1"/>
  <c r="IC17" i="1"/>
  <c r="ID17" i="1"/>
  <c r="IC16" i="1"/>
  <c r="ID16" i="1"/>
  <c r="ID15" i="1"/>
  <c r="IC15" i="1"/>
  <c r="IC14" i="1"/>
  <c r="ID14" i="1"/>
  <c r="IC13" i="1"/>
  <c r="ID13" i="1"/>
  <c r="IC12" i="1"/>
  <c r="ID12" i="1"/>
  <c r="ID11" i="1"/>
  <c r="IC11" i="1"/>
  <c r="IC10" i="1"/>
  <c r="ID10" i="1"/>
  <c r="IC9" i="1"/>
  <c r="ID9" i="1"/>
  <c r="Y33" i="8"/>
  <c r="Y32" i="8"/>
  <c r="Y31" i="8"/>
  <c r="U7" i="8"/>
  <c r="IE19" i="1" l="1"/>
  <c r="IE9" i="1"/>
  <c r="IE13" i="1"/>
  <c r="IE10" i="1"/>
  <c r="IE12" i="1"/>
  <c r="IE14" i="1"/>
  <c r="IE16" i="1"/>
  <c r="IE18" i="1"/>
  <c r="IE11" i="1"/>
  <c r="IE15" i="1"/>
  <c r="IE17" i="1"/>
  <c r="U13" i="8"/>
  <c r="U15" i="8" s="1"/>
  <c r="U11" i="8"/>
  <c r="U10" i="8"/>
  <c r="U18" i="8"/>
  <c r="V18" i="8" s="1"/>
  <c r="U19" i="8"/>
  <c r="V19" i="8" s="1"/>
  <c r="U6" i="8"/>
  <c r="U16" i="8"/>
  <c r="Q54" i="8" s="1"/>
  <c r="U17" i="8"/>
  <c r="M54" i="8" s="1"/>
  <c r="G54" i="8" l="1"/>
  <c r="H54" i="8"/>
  <c r="V34" i="8"/>
  <c r="W34" i="8"/>
  <c r="X34" i="8"/>
  <c r="X14" i="8"/>
  <c r="Y34" i="8" l="1"/>
  <c r="CG50" i="8"/>
  <c r="CI43" i="8" l="1"/>
  <c r="CI50"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mwe00</author>
  </authors>
  <commentList>
    <comment ref="Q3" authorId="0" shapeId="0" xr:uid="{00000000-0006-0000-0400-000001000000}">
      <text>
        <r>
          <rPr>
            <b/>
            <sz val="9"/>
            <color indexed="81"/>
            <rFont val="Tahoma"/>
            <family val="2"/>
          </rPr>
          <t>Select 5 for annual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mwe00</author>
  </authors>
  <commentList>
    <comment ref="I9" authorId="0" shapeId="0" xr:uid="{00000000-0006-0000-0500-000001000000}">
      <text>
        <r>
          <rPr>
            <b/>
            <sz val="9"/>
            <color indexed="81"/>
            <rFont val="Tahoma"/>
            <family val="2"/>
          </rPr>
          <t xml:space="preserve">Including : size, shape, timing (months) of formation, false rings (inc. Esturine, settlement rings etc)
</t>
        </r>
      </text>
    </comment>
    <comment ref="R9" authorId="0" shapeId="0" xr:uid="{00000000-0006-0000-0500-000002000000}">
      <text>
        <r>
          <rPr>
            <b/>
            <sz val="9"/>
            <color indexed="81"/>
            <rFont val="Tahoma"/>
            <family val="2"/>
          </rPr>
          <t>Including interpretation of results from Analysis sheet, (bias etc)</t>
        </r>
      </text>
    </comment>
    <comment ref="I12" authorId="0" shapeId="0" xr:uid="{00000000-0006-0000-0500-000003000000}">
      <text>
        <r>
          <rPr>
            <b/>
            <sz val="9"/>
            <color indexed="81"/>
            <rFont val="Tahoma"/>
            <family val="2"/>
          </rPr>
          <t xml:space="preserve">Including months of formation, growth rate, split or false rings
</t>
        </r>
      </text>
    </comment>
    <comment ref="I15" authorId="0" shapeId="0" xr:uid="{00000000-0006-0000-0500-000004000000}">
      <text>
        <r>
          <rPr>
            <b/>
            <sz val="9"/>
            <color indexed="81"/>
            <rFont val="Tahoma"/>
            <family val="2"/>
          </rPr>
          <t>Including timing (months) of formation, areas where first seen, timing of counting the edge</t>
        </r>
      </text>
    </comment>
    <comment ref="R17" authorId="0" shapeId="0" xr:uid="{00000000-0006-0000-0500-000005000000}">
      <text>
        <r>
          <rPr>
            <b/>
            <sz val="9"/>
            <color indexed="81"/>
            <rFont val="Tahoma"/>
            <family val="2"/>
          </rPr>
          <t>Include training sessions as well as take home messages to concentrate on for next phase of training</t>
        </r>
      </text>
    </comment>
    <comment ref="I20" authorId="0" shapeId="0" xr:uid="{00000000-0006-0000-0500-000006000000}">
      <text>
        <r>
          <rPr>
            <b/>
            <sz val="9"/>
            <color indexed="81"/>
            <rFont val="Tahoma"/>
            <family val="2"/>
          </rPr>
          <t>Throughout otolith</t>
        </r>
      </text>
    </comment>
  </commentList>
</comments>
</file>

<file path=xl/sharedStrings.xml><?xml version="1.0" encoding="utf-8"?>
<sst xmlns="http://schemas.openxmlformats.org/spreadsheetml/2006/main" count="4359" uniqueCount="260">
  <si>
    <t>No.</t>
  </si>
  <si>
    <t>Fish No.</t>
  </si>
  <si>
    <t xml:space="preserve">Sex </t>
  </si>
  <si>
    <t>Expert</t>
  </si>
  <si>
    <t>Trainee</t>
  </si>
  <si>
    <t>% Agreed</t>
  </si>
  <si>
    <t>APE</t>
  </si>
  <si>
    <t>CV</t>
  </si>
  <si>
    <t>No. (Expert)</t>
  </si>
  <si>
    <t>No. Agreed</t>
  </si>
  <si>
    <t>% agreed</t>
  </si>
  <si>
    <t>Total</t>
  </si>
  <si>
    <t>Expert Age</t>
  </si>
  <si>
    <t>Trainee Age</t>
  </si>
  <si>
    <t>No. (Trainee)</t>
  </si>
  <si>
    <t>Fish Length</t>
  </si>
  <si>
    <t>Bias</t>
  </si>
  <si>
    <t>Av</t>
  </si>
  <si>
    <t>agreed</t>
  </si>
  <si>
    <t>STDEV</t>
  </si>
  <si>
    <t>Conf</t>
  </si>
  <si>
    <t>Mod.</t>
  </si>
  <si>
    <t>Conf.</t>
  </si>
  <si>
    <t>Reader Confidence Level</t>
  </si>
  <si>
    <t>Month</t>
  </si>
  <si>
    <t>Chi-Square</t>
  </si>
  <si>
    <t>Deg. Freedom</t>
  </si>
  <si>
    <t>P-value</t>
  </si>
  <si>
    <t>No. Aged</t>
  </si>
  <si>
    <t>No. Excluded</t>
  </si>
  <si>
    <t>Select</t>
  </si>
  <si>
    <t>%</t>
  </si>
  <si>
    <t>Anglerfish - Westerly (VI,VII)</t>
  </si>
  <si>
    <t>Bass - North Sea (IV)</t>
  </si>
  <si>
    <t>Bass - Irish &amp; Celtic Seas (VIIa,f,g)</t>
  </si>
  <si>
    <t>Bass - Eastern Channel (VIId)</t>
  </si>
  <si>
    <t>Bass - Westerly (VIIe,h)</t>
  </si>
  <si>
    <t>Cod - North Sea (IV)</t>
  </si>
  <si>
    <t>Cod - Irish Sea (VIIa)</t>
  </si>
  <si>
    <t>Cod - Eastern Channel (VIId)</t>
  </si>
  <si>
    <t>Cod - Westerly (VIIe-k)</t>
  </si>
  <si>
    <t>Dab - All Areas</t>
  </si>
  <si>
    <t>Haddock - North Sea</t>
  </si>
  <si>
    <t>Haddock - Westerly (VIIe-k)</t>
  </si>
  <si>
    <t>Herring - All Areas</t>
  </si>
  <si>
    <t>Hake - Westerly (VII)</t>
  </si>
  <si>
    <t>Lemon Sole - North Sea (IV)</t>
  </si>
  <si>
    <t>Lemon Sole - Westerly (VIIe-h)</t>
  </si>
  <si>
    <t>Mackerel (All Areas)</t>
  </si>
  <si>
    <t>Megrim - Westerly (VIIe-k)</t>
  </si>
  <si>
    <t>Red Mullet - All Areas</t>
  </si>
  <si>
    <t>Norway Pout - North Sea (IV)</t>
  </si>
  <si>
    <t>Plaice - North Sea (IV)</t>
  </si>
  <si>
    <t>Plaice - Irish Sea (VIIa)</t>
  </si>
  <si>
    <t>Plaice - Eastern Channel (VIId)</t>
  </si>
  <si>
    <t>Plaice - Western Channel (VIIe)</t>
  </si>
  <si>
    <t>Plaice - Celtic Sea (VIIf,g)</t>
  </si>
  <si>
    <t>Plaice - Westerly (VIIh-k)</t>
  </si>
  <si>
    <t>Saithe - Westerly (VII)</t>
  </si>
  <si>
    <t>Sole - North Sea (IV)</t>
  </si>
  <si>
    <t>Sole - Irish Sea (VIIa)</t>
  </si>
  <si>
    <t>Sole - Eastern Channel (VIId)</t>
  </si>
  <si>
    <t>Sole - Western Channel (VIIe)</t>
  </si>
  <si>
    <t>Sole (Celtic Sea - VIIf,g)</t>
  </si>
  <si>
    <t>Sole - Westerly (VIIh-k)</t>
  </si>
  <si>
    <t>Sprat - All Areas</t>
  </si>
  <si>
    <t>Whiting - North Sea (IV)</t>
  </si>
  <si>
    <t>Whiting - Eastern Channel (VIId)</t>
  </si>
  <si>
    <t>Whiting - Westerly (VIIe-k)</t>
  </si>
  <si>
    <t>Anglerfish - Westerly (IV)</t>
  </si>
  <si>
    <t>Anchovy - Westerly (VIIe-k)</t>
  </si>
  <si>
    <t>Flounder - All Areas</t>
  </si>
  <si>
    <t>Gurnards - North Sea (IV)</t>
  </si>
  <si>
    <t>Gurnards - Westerly (VII)</t>
  </si>
  <si>
    <t>provisional target</t>
  </si>
  <si>
    <t>Ling - North Sea (IV)</t>
  </si>
  <si>
    <t>Ling - Westerly (VII)</t>
  </si>
  <si>
    <t>Pilchard - Westerly (VII)</t>
  </si>
  <si>
    <t>Pollack - Westerly (VII)</t>
  </si>
  <si>
    <t>Saithe - North Sea (IV)</t>
  </si>
  <si>
    <t>Jan</t>
  </si>
  <si>
    <t>Feb</t>
  </si>
  <si>
    <t>Mar</t>
  </si>
  <si>
    <t>Apr</t>
  </si>
  <si>
    <t>May</t>
  </si>
  <si>
    <t>Jun</t>
  </si>
  <si>
    <t>Jul</t>
  </si>
  <si>
    <t>Aug</t>
  </si>
  <si>
    <t>Sep</t>
  </si>
  <si>
    <t>Oct</t>
  </si>
  <si>
    <t>Nov</t>
  </si>
  <si>
    <t>Dec</t>
  </si>
  <si>
    <t>Target agreement percentage for stock :</t>
  </si>
  <si>
    <t>No. QC'd</t>
  </si>
  <si>
    <t>Age Determination Quality Control Record</t>
  </si>
  <si>
    <t>Please fill in the report section below.</t>
  </si>
  <si>
    <t>What to do if QC result falls below the target for the stock:</t>
  </si>
  <si>
    <t>% below target</t>
  </si>
  <si>
    <t>Action required</t>
  </si>
  <si>
    <t>0.1 - 2.0</t>
  </si>
  <si>
    <t>Review disagreements with the reader and establish an agreed age. If this proves impossible, contact Age Determination Co-Ordinator for advice.</t>
  </si>
  <si>
    <t>2.1 - 5.0</t>
  </si>
  <si>
    <t>5.1 +</t>
  </si>
  <si>
    <t>Contact Age Determination Co-Ordinator immediately.</t>
  </si>
  <si>
    <t>What to do if APE is greater than 3%:</t>
  </si>
  <si>
    <t>% agreement</t>
  </si>
  <si>
    <t>Above QC target</t>
  </si>
  <si>
    <t>There may be a problem with the readers' interpretation of younger fish. Review disagreements with reader.</t>
  </si>
  <si>
    <t>Below QC target</t>
  </si>
  <si>
    <t>Contact Age Determination Co-Ordinator immediately as it may be necessary to check more of the readers' otoliths.</t>
  </si>
  <si>
    <t>Report:</t>
  </si>
  <si>
    <t>Please give a brief report of the QC on this stock. State any areas of disgreement and any problems you think the reader may have in interpretation. Where QC result fell outside the target, describe what action was taken.</t>
  </si>
  <si>
    <t>Totals</t>
  </si>
  <si>
    <t>Agreement (%) by month</t>
  </si>
  <si>
    <t>Chi-Square Calculations</t>
  </si>
  <si>
    <t>Degrees Of Freedom</t>
  </si>
  <si>
    <t>Age Diff.</t>
  </si>
  <si>
    <t>Sample ID</t>
  </si>
  <si>
    <t>No. Read</t>
  </si>
  <si>
    <t>No. Checked</t>
  </si>
  <si>
    <t>F</t>
  </si>
  <si>
    <t>M</t>
  </si>
  <si>
    <t xml:space="preserve">% </t>
  </si>
  <si>
    <t>(QC)</t>
  </si>
  <si>
    <t>Agreement by sex</t>
  </si>
  <si>
    <t>U</t>
  </si>
  <si>
    <t>Sex</t>
  </si>
  <si>
    <t>95% conf. interval</t>
  </si>
  <si>
    <t>Patagonian Toothfish (All Areas)</t>
  </si>
  <si>
    <t>Antarctic Toothfish (All Areas)</t>
  </si>
  <si>
    <t>Av. Trainee Age</t>
  </si>
  <si>
    <t>Developed by Mark Etherton</t>
  </si>
  <si>
    <t>Length At Age</t>
  </si>
  <si>
    <t>Age reading results by age group (inc. Cv, Confidence intervals and bias)</t>
  </si>
  <si>
    <t>No. Sampled</t>
  </si>
  <si>
    <t>James</t>
  </si>
  <si>
    <t>Mark</t>
  </si>
  <si>
    <t>Brian</t>
  </si>
  <si>
    <t>Agreed</t>
  </si>
  <si>
    <t>High</t>
  </si>
  <si>
    <t>Low</t>
  </si>
  <si>
    <t>g</t>
  </si>
  <si>
    <t>m</t>
  </si>
  <si>
    <t>p</t>
  </si>
  <si>
    <t>No. Disagreed</t>
  </si>
  <si>
    <t>email: Mark.Etherton@cefas.co.uk</t>
  </si>
  <si>
    <t>ICES Div.</t>
  </si>
  <si>
    <t>Rect.</t>
  </si>
  <si>
    <t>D8</t>
  </si>
  <si>
    <t>D9</t>
  </si>
  <si>
    <t>E0</t>
  </si>
  <si>
    <t>E1</t>
  </si>
  <si>
    <t>E2</t>
  </si>
  <si>
    <t>E3</t>
  </si>
  <si>
    <t>E4</t>
  </si>
  <si>
    <t>E5</t>
  </si>
  <si>
    <t>E6</t>
  </si>
  <si>
    <t>E7</t>
  </si>
  <si>
    <t>E8</t>
  </si>
  <si>
    <t>E9</t>
  </si>
  <si>
    <t>F0</t>
  </si>
  <si>
    <t>F1</t>
  </si>
  <si>
    <t>F2</t>
  </si>
  <si>
    <t>F3</t>
  </si>
  <si>
    <t>F4</t>
  </si>
  <si>
    <t>F5</t>
  </si>
  <si>
    <t>F6</t>
  </si>
  <si>
    <t>F7</t>
  </si>
  <si>
    <t>F8</t>
  </si>
  <si>
    <t>VIIa</t>
  </si>
  <si>
    <t>VIIb</t>
  </si>
  <si>
    <t>VIIc</t>
  </si>
  <si>
    <t>VIId</t>
  </si>
  <si>
    <t>VIIe</t>
  </si>
  <si>
    <t>VIIf</t>
  </si>
  <si>
    <t>VIIg</t>
  </si>
  <si>
    <t>VIIh</t>
  </si>
  <si>
    <t>VIIj</t>
  </si>
  <si>
    <t>VIIk</t>
  </si>
  <si>
    <t>IVa</t>
  </si>
  <si>
    <t>IVb</t>
  </si>
  <si>
    <t>IVc</t>
  </si>
  <si>
    <t>VIID</t>
  </si>
  <si>
    <t>30F0</t>
  </si>
  <si>
    <t>30E9</t>
  </si>
  <si>
    <t>Average Age</t>
  </si>
  <si>
    <t>Tot. No. sampled</t>
  </si>
  <si>
    <t>Trainee :</t>
  </si>
  <si>
    <t>Expert :</t>
  </si>
  <si>
    <t>QC :</t>
  </si>
  <si>
    <t>Year :</t>
  </si>
  <si>
    <t>Stock :</t>
  </si>
  <si>
    <t>Qtr</t>
  </si>
  <si>
    <t>ALKs - Expert reader Ages</t>
  </si>
  <si>
    <t>Stock</t>
  </si>
  <si>
    <t>No.:</t>
  </si>
  <si>
    <t>No. Excluded:</t>
  </si>
  <si>
    <t xml:space="preserve"> Age</t>
  </si>
  <si>
    <t>Average Length</t>
  </si>
  <si>
    <t>Months:</t>
  </si>
  <si>
    <t>(Recommend 150 minimum)</t>
  </si>
  <si>
    <t>Tot. No. Analysed</t>
  </si>
  <si>
    <t>Quarter</t>
  </si>
  <si>
    <t>ICES div.</t>
  </si>
  <si>
    <t>Table 1 - Age reading results</t>
  </si>
  <si>
    <t>Table 2 - Trainee vs Expert Results</t>
  </si>
  <si>
    <t>Table 3 - QC results</t>
  </si>
  <si>
    <t>Table 6 - No. of fish per rectangle</t>
  </si>
  <si>
    <t>Table 7 - No. fish by ICES Div.</t>
  </si>
  <si>
    <t>Age</t>
  </si>
  <si>
    <t>Table 8 - Trainee reader differences from expert reader</t>
  </si>
  <si>
    <t>Age difference</t>
  </si>
  <si>
    <t>Tot</t>
  </si>
  <si>
    <t>Table 9 - Expert reader vs QC age differences</t>
  </si>
  <si>
    <t>Age difference in years from expert reader to QC</t>
  </si>
  <si>
    <t>Q1</t>
  </si>
  <si>
    <t>Q2</t>
  </si>
  <si>
    <t>Q3</t>
  </si>
  <si>
    <t>Q4</t>
  </si>
  <si>
    <t>Table 4b - Numbers by quarter</t>
  </si>
  <si>
    <t>Table 4a - Numbers by month</t>
  </si>
  <si>
    <t>% of total QC'd</t>
  </si>
  <si>
    <t>Age Reading Error Matrix (AREM)</t>
  </si>
  <si>
    <t>Table 10 - Trainee vs expert reader (Age Reading Error Matrix)</t>
  </si>
  <si>
    <t>Reader feedback</t>
  </si>
  <si>
    <t>Interpretation of nucleus</t>
  </si>
  <si>
    <t>Interpretation of 1st year / juvenile phase</t>
  </si>
  <si>
    <t>Interpretation of edge</t>
  </si>
  <si>
    <t>Interpretation of split / false rings and growth checks</t>
  </si>
  <si>
    <t>General / overall observations</t>
  </si>
  <si>
    <t>Next steps</t>
  </si>
  <si>
    <t>For readers under training, the trainer to provide feedback to enable progress.</t>
  </si>
  <si>
    <t>This can be given during one-to-one discusssions, looking at particular otoliths / scales</t>
  </si>
  <si>
    <t>with reading errors / issues, but should also be recorded here. These notes should be</t>
  </si>
  <si>
    <t>completed with helpful comments for development as well as feedback on current performance.</t>
  </si>
  <si>
    <t>Note</t>
  </si>
  <si>
    <t>Females</t>
  </si>
  <si>
    <t>Males</t>
  </si>
  <si>
    <t>Av. Length Female</t>
  </si>
  <si>
    <t>Min Length Female</t>
  </si>
  <si>
    <t>Max Length Female</t>
  </si>
  <si>
    <t>Av. Length Male</t>
  </si>
  <si>
    <t>Min Length Male</t>
  </si>
  <si>
    <t>Max Length Male</t>
  </si>
  <si>
    <t>-</t>
  </si>
  <si>
    <r>
      <rPr>
        <b/>
        <sz val="20"/>
        <color theme="0"/>
        <rFont val="Calibri"/>
        <family val="2"/>
        <scheme val="minor"/>
      </rPr>
      <t xml:space="preserve">ATAQCS </t>
    </r>
    <r>
      <rPr>
        <sz val="20"/>
        <color theme="0"/>
        <rFont val="Calibri"/>
        <family val="2"/>
        <scheme val="minor"/>
      </rPr>
      <t>(Age Training And Quality Control System)</t>
    </r>
  </si>
  <si>
    <r>
      <t>Table 5 - Trainee vs expert reader comparison matrix</t>
    </r>
    <r>
      <rPr>
        <sz val="9"/>
        <color theme="1"/>
        <rFont val="Calibri"/>
        <family val="2"/>
        <scheme val="minor"/>
      </rPr>
      <t xml:space="preserve">                                                                                                            (Note : Green shaded area is agreement, blue represents under-ageing and brown represents over-ageing by the trainee)</t>
    </r>
  </si>
  <si>
    <t>Table 5 - Trainee vs expert reader comparison matrix                                                                                                            (Note : Green shaded area is agreement, blue represents under-ageing and brown represents over-ageing by the trainee)</t>
  </si>
  <si>
    <t>M1</t>
  </si>
  <si>
    <t>M2</t>
  </si>
  <si>
    <t>M3</t>
  </si>
  <si>
    <t>M4</t>
  </si>
  <si>
    <t>M5</t>
  </si>
  <si>
    <t>U1</t>
  </si>
  <si>
    <t>U2</t>
  </si>
  <si>
    <t>U3</t>
  </si>
  <si>
    <t>U4</t>
  </si>
  <si>
    <t>U5</t>
  </si>
  <si>
    <t>QC</t>
  </si>
  <si>
    <t>Check for obvious errors the reader may have made (skipping fish / row etc), establish pattern in reading (under-ageing, over-ageing, edge problems etc. Review disagreements with reader and establish an agreed age. If this proves impossible, contact Age Determination Co-Ordinator for advice.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</si>
</sst>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6" x14ac:knownFonts="1">
    <font>
      <sz val="11"/>
      <color theme="1"/>
      <name val="Calibri"/>
      <family val="2"/>
      <scheme val="minor"/>
    </font>
    <font>
      <sz val="11"/>
      <color theme="1"/>
      <name val="Calibri"/>
      <family val="2"/>
      <scheme val="minor"/>
    </font>
    <font>
      <sz val="8"/>
      <color theme="1"/>
      <name val="Calibri"/>
      <family val="2"/>
      <scheme val="minor"/>
    </font>
    <font>
      <sz val="9"/>
      <name val="Calibri"/>
      <family val="2"/>
      <scheme val="minor"/>
    </font>
    <font>
      <sz val="10"/>
      <color theme="1"/>
      <name val="Calibri"/>
      <family val="2"/>
      <scheme val="minor"/>
    </font>
    <font>
      <b/>
      <sz val="11"/>
      <color theme="1"/>
      <name val="Calibri"/>
      <family val="2"/>
      <scheme val="minor"/>
    </font>
    <font>
      <b/>
      <sz val="11"/>
      <color rgb="FFFF0000"/>
      <name val="Calibri"/>
      <family val="2"/>
      <scheme val="minor"/>
    </font>
    <font>
      <b/>
      <sz val="10"/>
      <name val="MS Sans Serif"/>
      <family val="2"/>
    </font>
    <font>
      <sz val="9"/>
      <color theme="1"/>
      <name val="Calibri"/>
      <family val="2"/>
      <scheme val="minor"/>
    </font>
    <font>
      <sz val="8"/>
      <name val="Calibri"/>
      <family val="2"/>
      <scheme val="minor"/>
    </font>
    <font>
      <sz val="8"/>
      <color rgb="FFFF0000"/>
      <name val="Calibri"/>
      <family val="2"/>
      <scheme val="minor"/>
    </font>
    <font>
      <b/>
      <sz val="9"/>
      <name val="Calibri"/>
      <family val="2"/>
      <scheme val="minor"/>
    </font>
    <font>
      <b/>
      <sz val="14"/>
      <color theme="1"/>
      <name val="Calibri"/>
      <family val="2"/>
      <scheme val="minor"/>
    </font>
    <font>
      <b/>
      <sz val="9"/>
      <color indexed="81"/>
      <name val="Tahoma"/>
      <family val="2"/>
    </font>
    <font>
      <sz val="20"/>
      <name val="Calibri"/>
      <family val="2"/>
      <scheme val="minor"/>
    </font>
    <font>
      <sz val="11"/>
      <color theme="0"/>
      <name val="Calibri"/>
      <family val="2"/>
      <scheme val="minor"/>
    </font>
    <font>
      <sz val="9"/>
      <color theme="0"/>
      <name val="Calibri"/>
      <family val="2"/>
      <scheme val="minor"/>
    </font>
    <font>
      <sz val="8"/>
      <color theme="0"/>
      <name val="Calibri"/>
      <family val="2"/>
      <scheme val="minor"/>
    </font>
    <font>
      <b/>
      <sz val="9"/>
      <color theme="1"/>
      <name val="Calibri"/>
      <family val="2"/>
      <scheme val="minor"/>
    </font>
    <font>
      <b/>
      <sz val="10"/>
      <color theme="1"/>
      <name val="Calibri"/>
      <family val="2"/>
      <scheme val="minor"/>
    </font>
    <font>
      <b/>
      <sz val="14"/>
      <name val="Calibri"/>
      <family val="2"/>
      <scheme val="minor"/>
    </font>
    <font>
      <b/>
      <sz val="8"/>
      <name val="Calibri"/>
      <family val="2"/>
      <scheme val="minor"/>
    </font>
    <font>
      <i/>
      <sz val="10"/>
      <color theme="1"/>
      <name val="Calibri"/>
      <family val="2"/>
      <scheme val="minor"/>
    </font>
    <font>
      <b/>
      <sz val="10"/>
      <color rgb="FFFFFFFF"/>
      <name val="Calibri"/>
      <family val="2"/>
      <scheme val="minor"/>
    </font>
    <font>
      <b/>
      <sz val="11"/>
      <color theme="0"/>
      <name val="Calibri"/>
      <family val="2"/>
      <scheme val="minor"/>
    </font>
    <font>
      <sz val="11"/>
      <name val="Calibri"/>
      <family val="2"/>
      <scheme val="minor"/>
    </font>
    <font>
      <b/>
      <sz val="11"/>
      <name val="Calibri"/>
      <family val="2"/>
      <scheme val="minor"/>
    </font>
    <font>
      <sz val="20"/>
      <color theme="0"/>
      <name val="Calibri"/>
      <family val="2"/>
      <scheme val="minor"/>
    </font>
    <font>
      <b/>
      <sz val="20"/>
      <color theme="0"/>
      <name val="Calibri"/>
      <family val="2"/>
      <scheme val="minor"/>
    </font>
    <font>
      <b/>
      <sz val="12"/>
      <name val="Calibri"/>
      <family val="2"/>
      <scheme val="minor"/>
    </font>
    <font>
      <sz val="11"/>
      <color theme="0" tint="-0.249977111117893"/>
      <name val="Calibri"/>
      <family val="2"/>
      <scheme val="minor"/>
    </font>
    <font>
      <sz val="8"/>
      <color theme="0" tint="-0.249977111117893"/>
      <name val="Calibri"/>
      <family val="2"/>
      <scheme val="minor"/>
    </font>
    <font>
      <b/>
      <sz val="11"/>
      <color theme="0" tint="-0.249977111117893"/>
      <name val="Calibri"/>
      <family val="2"/>
      <scheme val="minor"/>
    </font>
    <font>
      <b/>
      <sz val="9"/>
      <color theme="0" tint="-0.249977111117893"/>
      <name val="Calibri"/>
      <family val="2"/>
      <scheme val="minor"/>
    </font>
    <font>
      <b/>
      <sz val="12"/>
      <color theme="0" tint="-0.249977111117893"/>
      <name val="Calibri"/>
      <family val="2"/>
      <scheme val="minor"/>
    </font>
    <font>
      <sz val="9"/>
      <color theme="0" tint="-0.249977111117893"/>
      <name val="Calibri"/>
      <family val="2"/>
      <scheme val="minor"/>
    </font>
  </fonts>
  <fills count="25">
    <fill>
      <patternFill patternType="none"/>
    </fill>
    <fill>
      <patternFill patternType="gray125"/>
    </fill>
    <fill>
      <patternFill patternType="solid">
        <fgColor theme="6" tint="0.59999389629810485"/>
        <bgColor indexed="64"/>
      </patternFill>
    </fill>
    <fill>
      <patternFill patternType="solid">
        <fgColor rgb="FF92D050"/>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indexed="22"/>
        <bgColor indexed="64"/>
      </patternFill>
    </fill>
    <fill>
      <patternFill patternType="solid">
        <fgColor rgb="FFFFFF00"/>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C000"/>
        <bgColor indexed="64"/>
      </patternFill>
    </fill>
    <fill>
      <patternFill patternType="solid">
        <fgColor rgb="FF9BBB59"/>
        <bgColor indexed="64"/>
      </patternFill>
    </fill>
    <fill>
      <patternFill patternType="solid">
        <fgColor theme="5" tint="-0.249977111117893"/>
        <bgColor indexed="64"/>
      </patternFill>
    </fill>
    <fill>
      <patternFill patternType="solid">
        <fgColor theme="4"/>
        <bgColor indexed="64"/>
      </patternFill>
    </fill>
    <fill>
      <patternFill patternType="solid">
        <fgColor theme="2" tint="-9.9978637043366805E-2"/>
        <bgColor indexed="64"/>
      </patternFill>
    </fill>
  </fills>
  <borders count="7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hair">
        <color indexed="64"/>
      </right>
      <top style="thin">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top/>
      <bottom style="thin">
        <color indexed="64"/>
      </bottom>
      <diagonal/>
    </border>
    <border>
      <left/>
      <right style="medium">
        <color indexed="64"/>
      </right>
      <top style="thin">
        <color indexed="64"/>
      </top>
      <bottom/>
      <diagonal/>
    </border>
    <border>
      <left style="thin">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rgb="FF9BBB59"/>
      </left>
      <right/>
      <top style="medium">
        <color rgb="FF9BBB59"/>
      </top>
      <bottom/>
      <diagonal/>
    </border>
    <border>
      <left/>
      <right/>
      <top style="medium">
        <color rgb="FF9BBB59"/>
      </top>
      <bottom/>
      <diagonal/>
    </border>
    <border>
      <left/>
      <right style="medium">
        <color rgb="FF9BBB59"/>
      </right>
      <top style="medium">
        <color rgb="FF9BBB59"/>
      </top>
      <bottom/>
      <diagonal/>
    </border>
    <border>
      <left style="medium">
        <color rgb="FF9BBB59"/>
      </left>
      <right/>
      <top style="medium">
        <color rgb="FF9BBB59"/>
      </top>
      <bottom style="medium">
        <color rgb="FF9BBB59"/>
      </bottom>
      <diagonal/>
    </border>
    <border>
      <left/>
      <right/>
      <top style="medium">
        <color rgb="FF9BBB59"/>
      </top>
      <bottom style="medium">
        <color rgb="FF9BBB59"/>
      </bottom>
      <diagonal/>
    </border>
    <border>
      <left/>
      <right style="medium">
        <color rgb="FF9BBB59"/>
      </right>
      <top style="medium">
        <color rgb="FF9BBB59"/>
      </top>
      <bottom style="medium">
        <color rgb="FF9BBB59"/>
      </bottom>
      <diagonal/>
    </border>
    <border>
      <left style="medium">
        <color rgb="FF9BBB59"/>
      </left>
      <right/>
      <top/>
      <bottom/>
      <diagonal/>
    </border>
    <border>
      <left/>
      <right style="medium">
        <color rgb="FF9BBB59"/>
      </right>
      <top/>
      <bottom/>
      <diagonal/>
    </border>
    <border>
      <left style="medium">
        <color rgb="FF9BBB59"/>
      </left>
      <right/>
      <top/>
      <bottom style="medium">
        <color rgb="FF9BBB59"/>
      </bottom>
      <diagonal/>
    </border>
    <border>
      <left/>
      <right/>
      <top/>
      <bottom style="medium">
        <color rgb="FF9BBB59"/>
      </bottom>
      <diagonal/>
    </border>
    <border>
      <left/>
      <right style="medium">
        <color rgb="FF9BBB59"/>
      </right>
      <top/>
      <bottom style="medium">
        <color rgb="FF9BBB59"/>
      </bottom>
      <diagonal/>
    </border>
    <border>
      <left style="medium">
        <color indexed="64"/>
      </left>
      <right style="thin">
        <color indexed="64"/>
      </right>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517">
    <xf numFmtId="0" fontId="0" fillId="0" borderId="0" xfId="0"/>
    <xf numFmtId="164" fontId="3" fillId="3" borderId="1" xfId="0" applyNumberFormat="1" applyFont="1" applyFill="1" applyBorder="1" applyAlignment="1">
      <alignment horizontal="center"/>
    </xf>
    <xf numFmtId="0" fontId="0" fillId="7" borderId="1" xfId="0" applyFill="1" applyBorder="1"/>
    <xf numFmtId="0" fontId="7" fillId="9" borderId="0" xfId="0" applyFont="1" applyFill="1"/>
    <xf numFmtId="0" fontId="7" fillId="9" borderId="11" xfId="0" applyFont="1" applyFill="1" applyBorder="1"/>
    <xf numFmtId="0" fontId="7" fillId="9" borderId="1" xfId="0" applyFont="1" applyFill="1" applyBorder="1"/>
    <xf numFmtId="0" fontId="4" fillId="9" borderId="0" xfId="0" applyFont="1" applyFill="1"/>
    <xf numFmtId="0" fontId="4" fillId="9" borderId="10" xfId="0" applyFont="1" applyFill="1" applyBorder="1"/>
    <xf numFmtId="0" fontId="4" fillId="9" borderId="12" xfId="0" applyFont="1" applyFill="1" applyBorder="1"/>
    <xf numFmtId="0" fontId="4" fillId="9" borderId="9" xfId="0" applyFont="1" applyFill="1" applyBorder="1"/>
    <xf numFmtId="0" fontId="4" fillId="9" borderId="13" xfId="0" applyFont="1" applyFill="1" applyBorder="1"/>
    <xf numFmtId="0" fontId="4" fillId="9" borderId="1" xfId="0" applyFont="1" applyFill="1" applyBorder="1" applyAlignment="1">
      <alignment vertical="top"/>
    </xf>
    <xf numFmtId="0" fontId="4" fillId="9" borderId="1" xfId="0" applyFont="1" applyFill="1" applyBorder="1"/>
    <xf numFmtId="0" fontId="0" fillId="0" borderId="1" xfId="0" applyBorder="1"/>
    <xf numFmtId="0" fontId="0" fillId="10" borderId="1" xfId="0" applyFill="1" applyBorder="1" applyAlignment="1">
      <alignment horizontal="center"/>
    </xf>
    <xf numFmtId="166" fontId="0" fillId="0" borderId="1" xfId="0" applyNumberFormat="1" applyBorder="1"/>
    <xf numFmtId="165" fontId="0" fillId="0" borderId="1" xfId="0" applyNumberFormat="1" applyBorder="1"/>
    <xf numFmtId="164" fontId="0" fillId="0" borderId="1" xfId="0" applyNumberFormat="1" applyBorder="1"/>
    <xf numFmtId="2" fontId="0" fillId="0" borderId="1" xfId="0" applyNumberFormat="1" applyBorder="1"/>
    <xf numFmtId="0" fontId="5" fillId="0" borderId="1" xfId="0" applyFont="1" applyBorder="1" applyAlignment="1">
      <alignment horizontal="center"/>
    </xf>
    <xf numFmtId="0" fontId="0" fillId="6" borderId="9" xfId="0" applyFill="1" applyBorder="1"/>
    <xf numFmtId="0" fontId="0" fillId="6" borderId="0" xfId="0" applyFill="1"/>
    <xf numFmtId="0" fontId="0" fillId="10" borderId="0" xfId="0" applyFill="1"/>
    <xf numFmtId="49" fontId="0" fillId="10" borderId="1" xfId="0" applyNumberFormat="1" applyFill="1" applyBorder="1" applyAlignment="1">
      <alignment horizontal="center"/>
    </xf>
    <xf numFmtId="0" fontId="0" fillId="11" borderId="1" xfId="0" applyFill="1" applyBorder="1"/>
    <xf numFmtId="2" fontId="0" fillId="11" borderId="1" xfId="0" applyNumberFormat="1" applyFill="1" applyBorder="1"/>
    <xf numFmtId="167" fontId="0" fillId="11" borderId="1" xfId="0" applyNumberFormat="1" applyFill="1" applyBorder="1"/>
    <xf numFmtId="0" fontId="0" fillId="7" borderId="7" xfId="0" applyFill="1" applyBorder="1" applyAlignment="1">
      <alignment horizontal="center" wrapText="1"/>
    </xf>
    <xf numFmtId="0" fontId="0" fillId="2" borderId="1" xfId="0" applyFill="1" applyBorder="1"/>
    <xf numFmtId="1" fontId="0" fillId="0" borderId="1" xfId="0" applyNumberFormat="1" applyBorder="1" applyAlignment="1">
      <alignment horizontal="right"/>
    </xf>
    <xf numFmtId="2" fontId="0" fillId="0" borderId="1" xfId="0" applyNumberFormat="1" applyBorder="1" applyAlignment="1">
      <alignment horizontal="right"/>
    </xf>
    <xf numFmtId="165" fontId="0" fillId="0" borderId="1" xfId="0" applyNumberFormat="1" applyBorder="1" applyAlignment="1">
      <alignment horizontal="right"/>
    </xf>
    <xf numFmtId="0" fontId="0" fillId="6" borderId="1" xfId="0" applyFill="1" applyBorder="1"/>
    <xf numFmtId="0" fontId="0" fillId="10" borderId="1" xfId="0" applyFill="1" applyBorder="1"/>
    <xf numFmtId="0" fontId="0" fillId="11" borderId="0" xfId="0" applyFill="1"/>
    <xf numFmtId="0" fontId="0" fillId="13" borderId="1" xfId="0" applyFill="1" applyBorder="1"/>
    <xf numFmtId="166" fontId="0" fillId="0" borderId="1" xfId="1" applyNumberFormat="1" applyFont="1" applyFill="1" applyBorder="1" applyAlignment="1">
      <alignment horizontal="right"/>
    </xf>
    <xf numFmtId="0" fontId="0" fillId="0" borderId="6"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1" xfId="0" applyBorder="1" applyAlignment="1">
      <alignment horizontal="center"/>
    </xf>
    <xf numFmtId="0" fontId="0" fillId="0" borderId="26" xfId="0" applyBorder="1" applyAlignment="1">
      <alignment horizontal="center"/>
    </xf>
    <xf numFmtId="0" fontId="0" fillId="0" borderId="28" xfId="0" applyBorder="1" applyAlignment="1">
      <alignment horizontal="center"/>
    </xf>
    <xf numFmtId="0" fontId="0" fillId="0" borderId="34" xfId="0" applyBorder="1" applyAlignment="1">
      <alignment horizontal="center"/>
    </xf>
    <xf numFmtId="0" fontId="0" fillId="0" borderId="21" xfId="0" applyBorder="1" applyAlignment="1">
      <alignment horizontal="center"/>
    </xf>
    <xf numFmtId="0" fontId="0" fillId="0" borderId="32" xfId="0" applyBorder="1" applyAlignment="1">
      <alignment horizontal="center"/>
    </xf>
    <xf numFmtId="2" fontId="0" fillId="13" borderId="1" xfId="0" applyNumberFormat="1" applyFill="1" applyBorder="1"/>
    <xf numFmtId="164" fontId="0" fillId="0" borderId="1" xfId="0" applyNumberFormat="1" applyBorder="1" applyAlignment="1">
      <alignment horizontal="right"/>
    </xf>
    <xf numFmtId="0" fontId="0" fillId="0" borderId="1" xfId="0" applyBorder="1" applyAlignment="1">
      <alignment horizontal="right"/>
    </xf>
    <xf numFmtId="2" fontId="0" fillId="0" borderId="1" xfId="1" applyNumberFormat="1" applyFont="1" applyFill="1" applyBorder="1" applyAlignment="1">
      <alignment horizontal="right"/>
    </xf>
    <xf numFmtId="0" fontId="0" fillId="0" borderId="2" xfId="0" applyBorder="1"/>
    <xf numFmtId="0" fontId="0" fillId="0" borderId="8" xfId="0" applyBorder="1"/>
    <xf numFmtId="0" fontId="0" fillId="0" borderId="3" xfId="0" applyBorder="1"/>
    <xf numFmtId="0" fontId="0" fillId="0" borderId="37" xfId="0" applyBorder="1"/>
    <xf numFmtId="0" fontId="0" fillId="5" borderId="1" xfId="0" applyFill="1" applyBorder="1"/>
    <xf numFmtId="0" fontId="0" fillId="5" borderId="1" xfId="0" applyFill="1" applyBorder="1" applyAlignment="1">
      <alignment horizontal="right"/>
    </xf>
    <xf numFmtId="0" fontId="0" fillId="15" borderId="1" xfId="0" applyFill="1" applyBorder="1"/>
    <xf numFmtId="0" fontId="0" fillId="15" borderId="2" xfId="0" applyFill="1" applyBorder="1" applyAlignment="1">
      <alignment horizontal="right"/>
    </xf>
    <xf numFmtId="0" fontId="0" fillId="0" borderId="9" xfId="0" applyBorder="1"/>
    <xf numFmtId="0" fontId="15" fillId="0" borderId="0" xfId="0" applyFont="1"/>
    <xf numFmtId="0" fontId="15" fillId="0" borderId="6" xfId="0" applyFont="1" applyBorder="1" applyAlignment="1">
      <alignment wrapText="1"/>
    </xf>
    <xf numFmtId="0" fontId="15" fillId="0" borderId="2" xfId="0" applyFont="1" applyBorder="1"/>
    <xf numFmtId="0" fontId="15" fillId="0" borderId="8" xfId="0" applyFont="1" applyBorder="1"/>
    <xf numFmtId="0" fontId="15" fillId="0" borderId="3" xfId="0" applyFont="1" applyBorder="1"/>
    <xf numFmtId="0" fontId="15" fillId="0" borderId="0" xfId="0" applyFont="1" applyAlignment="1">
      <alignment horizontal="center"/>
    </xf>
    <xf numFmtId="0" fontId="15" fillId="0" borderId="5" xfId="0" applyFont="1" applyBorder="1" applyAlignment="1">
      <alignment wrapText="1"/>
    </xf>
    <xf numFmtId="0" fontId="15" fillId="0" borderId="1" xfId="0" applyFont="1" applyBorder="1"/>
    <xf numFmtId="0" fontId="15" fillId="0" borderId="1" xfId="0" applyFont="1" applyBorder="1" applyAlignment="1">
      <alignment horizontal="right"/>
    </xf>
    <xf numFmtId="0" fontId="15" fillId="6" borderId="1" xfId="0" applyFont="1" applyFill="1" applyBorder="1" applyAlignment="1">
      <alignment horizontal="center"/>
    </xf>
    <xf numFmtId="0" fontId="15" fillId="0" borderId="1" xfId="0" applyFont="1" applyBorder="1" applyAlignment="1">
      <alignment horizontal="center"/>
    </xf>
    <xf numFmtId="2" fontId="16" fillId="3" borderId="1" xfId="0" applyNumberFormat="1" applyFont="1" applyFill="1" applyBorder="1" applyAlignment="1">
      <alignment horizontal="center"/>
    </xf>
    <xf numFmtId="2" fontId="16" fillId="4" borderId="1" xfId="0" applyNumberFormat="1" applyFont="1" applyFill="1" applyBorder="1" applyAlignment="1">
      <alignment horizontal="center"/>
    </xf>
    <xf numFmtId="164" fontId="17" fillId="6" borderId="1" xfId="0" applyNumberFormat="1" applyFont="1" applyFill="1" applyBorder="1" applyAlignment="1">
      <alignment horizontal="center"/>
    </xf>
    <xf numFmtId="0" fontId="15" fillId="3" borderId="1" xfId="0" applyFont="1" applyFill="1" applyBorder="1"/>
    <xf numFmtId="0" fontId="15" fillId="0" borderId="7" xfId="0" applyFont="1" applyBorder="1" applyAlignment="1">
      <alignment horizontal="center"/>
    </xf>
    <xf numFmtId="2" fontId="16" fillId="5" borderId="1" xfId="0" applyNumberFormat="1" applyFont="1" applyFill="1" applyBorder="1" applyAlignment="1">
      <alignment horizontal="center"/>
    </xf>
    <xf numFmtId="2" fontId="17" fillId="6" borderId="1" xfId="0" applyNumberFormat="1" applyFont="1" applyFill="1" applyBorder="1" applyAlignment="1">
      <alignment horizontal="center"/>
    </xf>
    <xf numFmtId="1" fontId="17" fillId="6" borderId="1" xfId="0" applyNumberFormat="1" applyFont="1" applyFill="1" applyBorder="1" applyAlignment="1">
      <alignment horizontal="center"/>
    </xf>
    <xf numFmtId="10" fontId="15" fillId="0" borderId="0" xfId="1" applyNumberFormat="1" applyFont="1"/>
    <xf numFmtId="0" fontId="17" fillId="6" borderId="1" xfId="0" applyFont="1" applyFill="1" applyBorder="1" applyAlignment="1">
      <alignment horizontal="center"/>
    </xf>
    <xf numFmtId="164" fontId="16" fillId="3" borderId="1" xfId="0" applyNumberFormat="1" applyFont="1" applyFill="1" applyBorder="1" applyAlignment="1">
      <alignment horizontal="center"/>
    </xf>
    <xf numFmtId="164" fontId="16" fillId="0" borderId="1" xfId="0" applyNumberFormat="1" applyFont="1" applyBorder="1" applyAlignment="1">
      <alignment horizontal="center"/>
    </xf>
    <xf numFmtId="0" fontId="0" fillId="0" borderId="1" xfId="0" applyBorder="1" applyAlignment="1">
      <alignment horizontal="center"/>
    </xf>
    <xf numFmtId="0" fontId="8" fillId="0" borderId="0" xfId="0" applyFont="1" applyAlignment="1">
      <alignment horizontal="center"/>
    </xf>
    <xf numFmtId="164" fontId="8" fillId="0" borderId="0" xfId="0" applyNumberFormat="1" applyFont="1" applyAlignment="1">
      <alignment horizontal="center"/>
    </xf>
    <xf numFmtId="164" fontId="8" fillId="0" borderId="1" xfId="0" applyNumberFormat="1" applyFont="1" applyBorder="1" applyAlignment="1">
      <alignment horizontal="center"/>
    </xf>
    <xf numFmtId="164" fontId="8" fillId="2" borderId="1" xfId="0" applyNumberFormat="1" applyFont="1" applyFill="1" applyBorder="1" applyAlignment="1">
      <alignment horizontal="center"/>
    </xf>
    <xf numFmtId="0" fontId="0" fillId="2" borderId="5" xfId="0" applyFill="1" applyBorder="1" applyAlignment="1">
      <alignment horizontal="center"/>
    </xf>
    <xf numFmtId="0" fontId="0" fillId="0" borderId="6" xfId="0" applyBorder="1"/>
    <xf numFmtId="0" fontId="5" fillId="16" borderId="2" xfId="0" applyFont="1" applyFill="1" applyBorder="1"/>
    <xf numFmtId="0" fontId="5" fillId="16" borderId="8" xfId="0" applyFont="1" applyFill="1" applyBorder="1"/>
    <xf numFmtId="0" fontId="5" fillId="16" borderId="3" xfId="0" applyFont="1" applyFill="1" applyBorder="1"/>
    <xf numFmtId="0" fontId="0" fillId="6" borderId="0" xfId="0" applyFill="1" applyAlignment="1">
      <alignment horizontal="right"/>
    </xf>
    <xf numFmtId="0" fontId="0" fillId="12" borderId="1" xfId="0" applyFill="1" applyBorder="1" applyAlignment="1">
      <alignment horizontal="center"/>
    </xf>
    <xf numFmtId="0" fontId="0" fillId="12" borderId="5" xfId="0" applyFill="1" applyBorder="1" applyAlignment="1">
      <alignment horizontal="center"/>
    </xf>
    <xf numFmtId="0" fontId="0" fillId="15" borderId="16" xfId="0" applyFill="1" applyBorder="1" applyAlignment="1">
      <alignment horizontal="center"/>
    </xf>
    <xf numFmtId="0" fontId="0" fillId="15" borderId="17" xfId="0" applyFill="1" applyBorder="1" applyAlignment="1">
      <alignment horizontal="center"/>
    </xf>
    <xf numFmtId="0" fontId="0" fillId="15" borderId="33" xfId="0" applyFill="1" applyBorder="1" applyAlignment="1">
      <alignment horizontal="center"/>
    </xf>
    <xf numFmtId="0" fontId="0" fillId="15" borderId="19" xfId="0" applyFill="1" applyBorder="1" applyAlignment="1">
      <alignment horizontal="center"/>
    </xf>
    <xf numFmtId="0" fontId="0" fillId="15" borderId="1" xfId="0" applyFill="1" applyBorder="1" applyAlignment="1">
      <alignment horizontal="center"/>
    </xf>
    <xf numFmtId="0" fontId="0" fillId="15" borderId="3" xfId="0" applyFill="1" applyBorder="1" applyAlignment="1">
      <alignment horizontal="center"/>
    </xf>
    <xf numFmtId="0" fontId="0" fillId="15" borderId="22" xfId="0" applyFill="1" applyBorder="1" applyAlignment="1">
      <alignment horizontal="center"/>
    </xf>
    <xf numFmtId="0" fontId="0" fillId="15" borderId="2" xfId="0" applyFill="1" applyBorder="1" applyAlignment="1">
      <alignment horizontal="center"/>
    </xf>
    <xf numFmtId="0" fontId="0" fillId="15" borderId="27" xfId="0" applyFill="1" applyBorder="1" applyAlignment="1">
      <alignment horizontal="center"/>
    </xf>
    <xf numFmtId="0" fontId="0" fillId="15" borderId="5" xfId="0" applyFill="1" applyBorder="1" applyAlignment="1">
      <alignment horizontal="center"/>
    </xf>
    <xf numFmtId="0" fontId="0" fillId="15" borderId="14" xfId="0" applyFill="1" applyBorder="1" applyAlignment="1">
      <alignment horizontal="center"/>
    </xf>
    <xf numFmtId="0" fontId="0" fillId="15" borderId="6" xfId="0" applyFill="1" applyBorder="1" applyAlignment="1">
      <alignment horizontal="center"/>
    </xf>
    <xf numFmtId="0" fontId="0" fillId="15" borderId="35" xfId="0" applyFill="1" applyBorder="1" applyAlignment="1">
      <alignment horizontal="center"/>
    </xf>
    <xf numFmtId="0" fontId="0" fillId="15" borderId="28" xfId="0" applyFill="1" applyBorder="1" applyAlignment="1">
      <alignment horizontal="center"/>
    </xf>
    <xf numFmtId="0" fontId="0" fillId="15" borderId="23" xfId="0" applyFill="1" applyBorder="1" applyAlignment="1">
      <alignment horizontal="center"/>
    </xf>
    <xf numFmtId="0" fontId="0" fillId="12" borderId="24" xfId="0" applyFill="1" applyBorder="1" applyAlignment="1">
      <alignment horizontal="center"/>
    </xf>
    <xf numFmtId="0" fontId="0" fillId="12" borderId="19" xfId="0" applyFill="1" applyBorder="1" applyAlignment="1">
      <alignment horizontal="center"/>
    </xf>
    <xf numFmtId="0" fontId="0" fillId="12" borderId="21" xfId="0" applyFill="1" applyBorder="1" applyAlignment="1">
      <alignment horizontal="center"/>
    </xf>
    <xf numFmtId="0" fontId="0" fillId="17" borderId="15" xfId="0" applyFill="1" applyBorder="1" applyAlignment="1">
      <alignment horizontal="center"/>
    </xf>
    <xf numFmtId="0" fontId="0" fillId="17" borderId="14" xfId="0" applyFill="1" applyBorder="1" applyAlignment="1">
      <alignment horizontal="center"/>
    </xf>
    <xf numFmtId="0" fontId="0" fillId="17" borderId="29" xfId="0" applyFill="1" applyBorder="1" applyAlignment="1">
      <alignment horizontal="center"/>
    </xf>
    <xf numFmtId="0" fontId="0" fillId="17" borderId="30" xfId="0" applyFill="1" applyBorder="1" applyAlignment="1">
      <alignment horizontal="center"/>
    </xf>
    <xf numFmtId="0" fontId="0" fillId="17" borderId="1" xfId="0" applyFill="1" applyBorder="1" applyAlignment="1">
      <alignment horizontal="center"/>
    </xf>
    <xf numFmtId="0" fontId="0" fillId="17" borderId="24" xfId="0" applyFill="1" applyBorder="1" applyAlignment="1">
      <alignment horizontal="center"/>
    </xf>
    <xf numFmtId="0" fontId="0" fillId="17" borderId="19" xfId="0" applyFill="1" applyBorder="1" applyAlignment="1">
      <alignment horizontal="center"/>
    </xf>
    <xf numFmtId="0" fontId="0" fillId="17" borderId="4" xfId="0" applyFill="1" applyBorder="1" applyAlignment="1">
      <alignment horizontal="center"/>
    </xf>
    <xf numFmtId="0" fontId="0" fillId="7" borderId="16" xfId="0" applyFill="1" applyBorder="1" applyAlignment="1">
      <alignment horizontal="center"/>
    </xf>
    <xf numFmtId="0" fontId="0" fillId="2" borderId="17" xfId="0" applyFill="1" applyBorder="1" applyAlignment="1">
      <alignment horizontal="center"/>
    </xf>
    <xf numFmtId="0" fontId="0" fillId="2" borderId="28" xfId="0" applyFill="1" applyBorder="1" applyAlignment="1">
      <alignment horizontal="center"/>
    </xf>
    <xf numFmtId="0" fontId="0" fillId="2" borderId="16" xfId="0" applyFill="1" applyBorder="1" applyAlignment="1">
      <alignment horizontal="center"/>
    </xf>
    <xf numFmtId="0" fontId="0" fillId="2" borderId="1" xfId="0" applyFill="1" applyBorder="1" applyAlignment="1">
      <alignment horizontal="center"/>
    </xf>
    <xf numFmtId="0" fontId="0" fillId="2" borderId="11" xfId="0" applyFill="1" applyBorder="1" applyAlignment="1">
      <alignment horizontal="center"/>
    </xf>
    <xf numFmtId="0" fontId="0" fillId="2" borderId="19" xfId="0" applyFill="1" applyBorder="1" applyAlignment="1">
      <alignment horizontal="center"/>
    </xf>
    <xf numFmtId="0" fontId="0" fillId="2" borderId="23" xfId="0" applyFill="1" applyBorder="1" applyAlignment="1">
      <alignment horizontal="center"/>
    </xf>
    <xf numFmtId="0" fontId="0" fillId="2" borderId="21" xfId="0" applyFill="1" applyBorder="1" applyAlignment="1">
      <alignment horizontal="center"/>
    </xf>
    <xf numFmtId="0" fontId="0" fillId="2" borderId="31" xfId="0" applyFill="1" applyBorder="1" applyAlignment="1">
      <alignment horizontal="center"/>
    </xf>
    <xf numFmtId="0" fontId="0" fillId="7" borderId="6" xfId="0" applyFill="1" applyBorder="1" applyAlignment="1">
      <alignment horizontal="center"/>
    </xf>
    <xf numFmtId="0" fontId="0" fillId="18" borderId="24" xfId="0" applyFill="1" applyBorder="1" applyAlignment="1">
      <alignment horizontal="center"/>
    </xf>
    <xf numFmtId="0" fontId="0" fillId="18" borderId="5" xfId="0" applyFill="1" applyBorder="1" applyAlignment="1">
      <alignment horizontal="center"/>
    </xf>
    <xf numFmtId="0" fontId="0" fillId="18" borderId="19" xfId="0" applyFill="1" applyBorder="1" applyAlignment="1">
      <alignment horizontal="center"/>
    </xf>
    <xf numFmtId="0" fontId="0" fillId="18" borderId="1" xfId="0" applyFill="1" applyBorder="1" applyAlignment="1">
      <alignment horizontal="center"/>
    </xf>
    <xf numFmtId="0" fontId="0" fillId="18" borderId="21" xfId="0" applyFill="1" applyBorder="1" applyAlignment="1">
      <alignment horizontal="center"/>
    </xf>
    <xf numFmtId="0" fontId="0" fillId="18" borderId="22" xfId="0" applyFill="1" applyBorder="1" applyAlignment="1">
      <alignment horizontal="center"/>
    </xf>
    <xf numFmtId="0" fontId="0" fillId="18" borderId="20" xfId="0" applyFill="1" applyBorder="1" applyAlignment="1">
      <alignment horizontal="center"/>
    </xf>
    <xf numFmtId="0" fontId="0" fillId="18" borderId="23" xfId="0" applyFill="1" applyBorder="1" applyAlignment="1">
      <alignment horizontal="center"/>
    </xf>
    <xf numFmtId="0" fontId="0" fillId="18" borderId="15" xfId="0" applyFill="1" applyBorder="1" applyAlignment="1">
      <alignment horizontal="center"/>
    </xf>
    <xf numFmtId="0" fontId="0" fillId="18" borderId="14" xfId="0" applyFill="1" applyBorder="1" applyAlignment="1">
      <alignment horizontal="center"/>
    </xf>
    <xf numFmtId="0" fontId="0" fillId="18" borderId="36" xfId="0" applyFill="1" applyBorder="1" applyAlignment="1">
      <alignment horizontal="center"/>
    </xf>
    <xf numFmtId="0" fontId="0" fillId="18" borderId="27" xfId="0" applyFill="1" applyBorder="1" applyAlignment="1">
      <alignment horizontal="center"/>
    </xf>
    <xf numFmtId="0" fontId="19" fillId="9" borderId="0" xfId="0" applyFont="1" applyFill="1"/>
    <xf numFmtId="0" fontId="12" fillId="9" borderId="0" xfId="0" applyFont="1" applyFill="1"/>
    <xf numFmtId="0" fontId="20" fillId="9" borderId="0" xfId="0" applyFont="1" applyFill="1"/>
    <xf numFmtId="0" fontId="9" fillId="0" borderId="29" xfId="0" applyFont="1" applyBorder="1" applyAlignment="1">
      <alignment horizontal="center"/>
    </xf>
    <xf numFmtId="0" fontId="9" fillId="0" borderId="30" xfId="0" applyFont="1" applyBorder="1" applyAlignment="1">
      <alignment horizontal="center"/>
    </xf>
    <xf numFmtId="0" fontId="9" fillId="0" borderId="40" xfId="0" applyFont="1" applyBorder="1" applyAlignment="1">
      <alignment horizontal="center"/>
    </xf>
    <xf numFmtId="0" fontId="2" fillId="0" borderId="30" xfId="0" applyFont="1" applyBorder="1" applyAlignment="1">
      <alignment horizontal="center"/>
    </xf>
    <xf numFmtId="0" fontId="2" fillId="0" borderId="41" xfId="0" applyFont="1" applyBorder="1" applyAlignment="1">
      <alignment horizontal="center"/>
    </xf>
    <xf numFmtId="0" fontId="9" fillId="0" borderId="26" xfId="0" applyFont="1" applyBorder="1" applyAlignment="1">
      <alignment horizontal="center"/>
    </xf>
    <xf numFmtId="165" fontId="9" fillId="0" borderId="38" xfId="0" applyNumberFormat="1" applyFont="1" applyBorder="1" applyAlignment="1">
      <alignment horizontal="center"/>
    </xf>
    <xf numFmtId="165" fontId="9" fillId="0" borderId="48" xfId="0" applyNumberFormat="1" applyFont="1" applyBorder="1" applyAlignment="1">
      <alignment horizontal="center"/>
    </xf>
    <xf numFmtId="165" fontId="9" fillId="0" borderId="17" xfId="0" applyNumberFormat="1" applyFont="1" applyBorder="1" applyAlignment="1">
      <alignment horizontal="center"/>
    </xf>
    <xf numFmtId="165" fontId="9" fillId="0" borderId="18" xfId="0" applyNumberFormat="1" applyFont="1" applyBorder="1" applyAlignment="1">
      <alignment horizontal="center"/>
    </xf>
    <xf numFmtId="0" fontId="9" fillId="0" borderId="43" xfId="0" applyFont="1" applyBorder="1" applyAlignment="1">
      <alignment horizontal="center"/>
    </xf>
    <xf numFmtId="165" fontId="9" fillId="0" borderId="49" xfId="0" applyNumberFormat="1" applyFont="1" applyBorder="1" applyAlignment="1">
      <alignment horizontal="center"/>
    </xf>
    <xf numFmtId="165" fontId="9" fillId="0" borderId="12" xfId="0" applyNumberFormat="1" applyFont="1" applyBorder="1" applyAlignment="1">
      <alignment horizontal="center"/>
    </xf>
    <xf numFmtId="165" fontId="9" fillId="0" borderId="1" xfId="0" applyNumberFormat="1" applyFont="1" applyBorder="1" applyAlignment="1">
      <alignment horizontal="center"/>
    </xf>
    <xf numFmtId="165" fontId="9" fillId="0" borderId="20" xfId="0" applyNumberFormat="1" applyFont="1" applyBorder="1" applyAlignment="1">
      <alignment horizontal="center"/>
    </xf>
    <xf numFmtId="165" fontId="9" fillId="0" borderId="19" xfId="0" applyNumberFormat="1" applyFont="1" applyBorder="1" applyAlignment="1">
      <alignment horizontal="center"/>
    </xf>
    <xf numFmtId="165" fontId="9" fillId="0" borderId="14" xfId="0" applyNumberFormat="1" applyFont="1" applyBorder="1" applyAlignment="1">
      <alignment horizontal="center"/>
    </xf>
    <xf numFmtId="165" fontId="9" fillId="0" borderId="50" xfId="0" applyNumberFormat="1" applyFont="1" applyBorder="1" applyAlignment="1">
      <alignment horizontal="center"/>
    </xf>
    <xf numFmtId="0" fontId="9" fillId="0" borderId="32" xfId="0" applyFont="1" applyBorder="1" applyAlignment="1">
      <alignment horizontal="center"/>
    </xf>
    <xf numFmtId="165" fontId="9" fillId="0" borderId="21" xfId="0" applyNumberFormat="1" applyFont="1" applyBorder="1" applyAlignment="1">
      <alignment horizontal="center"/>
    </xf>
    <xf numFmtId="165" fontId="9" fillId="0" borderId="22" xfId="0" applyNumberFormat="1" applyFont="1" applyBorder="1" applyAlignment="1">
      <alignment horizontal="center"/>
    </xf>
    <xf numFmtId="165" fontId="9" fillId="0" borderId="51" xfId="0" applyNumberFormat="1" applyFont="1" applyBorder="1" applyAlignment="1">
      <alignment horizontal="center"/>
    </xf>
    <xf numFmtId="0" fontId="22" fillId="9" borderId="0" xfId="0" applyFont="1" applyFill="1"/>
    <xf numFmtId="0" fontId="0" fillId="20" borderId="0" xfId="0" applyFill="1"/>
    <xf numFmtId="0" fontId="23" fillId="21" borderId="59" xfId="0" applyFont="1" applyFill="1" applyBorder="1" applyAlignment="1">
      <alignment vertical="top" wrapText="1"/>
    </xf>
    <xf numFmtId="0" fontId="23" fillId="21" borderId="60" xfId="0" applyFont="1" applyFill="1" applyBorder="1" applyAlignment="1">
      <alignment vertical="top" wrapText="1"/>
    </xf>
    <xf numFmtId="0" fontId="23" fillId="21" borderId="61" xfId="0" applyFont="1" applyFill="1" applyBorder="1" applyAlignment="1">
      <alignment vertical="top" wrapText="1"/>
    </xf>
    <xf numFmtId="0" fontId="19" fillId="0" borderId="62" xfId="0" applyFont="1" applyBorder="1" applyAlignment="1">
      <alignment vertical="top" wrapText="1"/>
    </xf>
    <xf numFmtId="0" fontId="4" fillId="0" borderId="63" xfId="0" applyFont="1" applyBorder="1" applyAlignment="1">
      <alignment vertical="top" wrapText="1"/>
    </xf>
    <xf numFmtId="0" fontId="19" fillId="0" borderId="64" xfId="0" applyFont="1" applyBorder="1" applyAlignment="1">
      <alignment vertical="top" wrapText="1"/>
    </xf>
    <xf numFmtId="0" fontId="19" fillId="0" borderId="65" xfId="0" applyFont="1" applyBorder="1" applyAlignment="1">
      <alignment vertical="top" wrapText="1"/>
    </xf>
    <xf numFmtId="0" fontId="4" fillId="0" borderId="0" xfId="0" applyFont="1" applyAlignment="1">
      <alignment vertical="top" wrapText="1"/>
    </xf>
    <xf numFmtId="0" fontId="19" fillId="0" borderId="66" xfId="0" applyFont="1" applyBorder="1" applyAlignment="1">
      <alignment vertical="top" wrapText="1"/>
    </xf>
    <xf numFmtId="0" fontId="19" fillId="0" borderId="67" xfId="0" applyFont="1" applyBorder="1" applyAlignment="1">
      <alignment vertical="top" wrapText="1"/>
    </xf>
    <xf numFmtId="0" fontId="4" fillId="0" borderId="68" xfId="0" applyFont="1" applyBorder="1" applyAlignment="1">
      <alignment vertical="top" wrapText="1"/>
    </xf>
    <xf numFmtId="0" fontId="19" fillId="0" borderId="69" xfId="0" applyFont="1" applyBorder="1" applyAlignment="1">
      <alignment vertical="top" wrapText="1"/>
    </xf>
    <xf numFmtId="0" fontId="19" fillId="0" borderId="68" xfId="0" applyFont="1" applyBorder="1" applyAlignment="1">
      <alignment vertical="top" wrapText="1"/>
    </xf>
    <xf numFmtId="0" fontId="0" fillId="18" borderId="2" xfId="0" applyFill="1" applyBorder="1" applyAlignment="1">
      <alignment horizontal="center"/>
    </xf>
    <xf numFmtId="0" fontId="0" fillId="18" borderId="3" xfId="0" applyFill="1" applyBorder="1" applyAlignment="1">
      <alignment horizontal="center"/>
    </xf>
    <xf numFmtId="0" fontId="0" fillId="17" borderId="2" xfId="0" applyFill="1" applyBorder="1" applyAlignment="1">
      <alignment horizontal="center"/>
    </xf>
    <xf numFmtId="0" fontId="0" fillId="0" borderId="2" xfId="0" applyBorder="1" applyAlignment="1">
      <alignment horizontal="center"/>
    </xf>
    <xf numFmtId="0" fontId="0" fillId="2" borderId="3" xfId="0" applyFill="1" applyBorder="1" applyAlignment="1">
      <alignment horizontal="center"/>
    </xf>
    <xf numFmtId="0" fontId="5" fillId="16" borderId="2" xfId="0" applyFont="1" applyFill="1" applyBorder="1" applyAlignment="1">
      <alignment horizontal="left"/>
    </xf>
    <xf numFmtId="0" fontId="5" fillId="16" borderId="8" xfId="0" applyFont="1" applyFill="1" applyBorder="1" applyAlignment="1">
      <alignment horizontal="left"/>
    </xf>
    <xf numFmtId="0" fontId="5" fillId="16" borderId="3" xfId="0" applyFont="1" applyFill="1" applyBorder="1" applyAlignment="1">
      <alignment horizontal="left"/>
    </xf>
    <xf numFmtId="0" fontId="0" fillId="7" borderId="1" xfId="0" applyFill="1" applyBorder="1" applyAlignment="1">
      <alignment horizontal="center"/>
    </xf>
    <xf numFmtId="0" fontId="0" fillId="7" borderId="5" xfId="0" applyFill="1" applyBorder="1" applyAlignment="1">
      <alignment horizontal="center" wrapText="1"/>
    </xf>
    <xf numFmtId="0" fontId="0" fillId="7" borderId="2" xfId="0" applyFill="1" applyBorder="1" applyAlignment="1">
      <alignment horizontal="center"/>
    </xf>
    <xf numFmtId="0" fontId="0" fillId="12" borderId="2" xfId="0" applyFill="1" applyBorder="1" applyAlignment="1">
      <alignment horizontal="center"/>
    </xf>
    <xf numFmtId="0" fontId="0" fillId="0" borderId="3" xfId="0" applyBorder="1" applyAlignment="1">
      <alignment horizontal="center"/>
    </xf>
    <xf numFmtId="0" fontId="9" fillId="0" borderId="1" xfId="0" applyFont="1" applyBorder="1" applyAlignment="1">
      <alignment horizontal="center"/>
    </xf>
    <xf numFmtId="0" fontId="9" fillId="0" borderId="2" xfId="0" applyFont="1" applyBorder="1" applyAlignment="1">
      <alignment horizontal="center"/>
    </xf>
    <xf numFmtId="0" fontId="2" fillId="0" borderId="1" xfId="0" applyFont="1" applyBorder="1" applyAlignment="1">
      <alignment horizontal="center"/>
    </xf>
    <xf numFmtId="164" fontId="9" fillId="3" borderId="1" xfId="0" applyNumberFormat="1" applyFont="1" applyFill="1" applyBorder="1" applyAlignment="1">
      <alignment horizontal="center"/>
    </xf>
    <xf numFmtId="164" fontId="9" fillId="8" borderId="1" xfId="0" applyNumberFormat="1" applyFont="1" applyFill="1" applyBorder="1" applyAlignment="1">
      <alignment horizontal="center"/>
    </xf>
    <xf numFmtId="0" fontId="0" fillId="0" borderId="18"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5" xfId="0" applyBorder="1" applyAlignment="1">
      <alignment horizontal="center"/>
    </xf>
    <xf numFmtId="0" fontId="0" fillId="15" borderId="25" xfId="0" applyFill="1" applyBorder="1" applyAlignment="1">
      <alignment horizontal="center"/>
    </xf>
    <xf numFmtId="0" fontId="0" fillId="0" borderId="43" xfId="0" applyBorder="1" applyAlignment="1">
      <alignment horizontal="center"/>
    </xf>
    <xf numFmtId="0" fontId="0" fillId="0" borderId="27" xfId="0" applyBorder="1" applyAlignment="1">
      <alignment horizontal="center"/>
    </xf>
    <xf numFmtId="0" fontId="0" fillId="0" borderId="8" xfId="0" applyBorder="1" applyAlignment="1">
      <alignment horizontal="center"/>
    </xf>
    <xf numFmtId="0" fontId="0" fillId="15" borderId="24" xfId="0" applyFill="1" applyBorder="1" applyAlignment="1">
      <alignment horizontal="center"/>
    </xf>
    <xf numFmtId="0" fontId="0" fillId="15" borderId="21" xfId="0" applyFill="1" applyBorder="1" applyAlignment="1">
      <alignment horizontal="center"/>
    </xf>
    <xf numFmtId="0" fontId="0" fillId="7" borderId="19" xfId="0" applyFill="1" applyBorder="1" applyAlignment="1">
      <alignment horizontal="center"/>
    </xf>
    <xf numFmtId="0" fontId="0" fillId="0" borderId="14" xfId="0" applyBorder="1" applyAlignment="1">
      <alignment horizontal="center"/>
    </xf>
    <xf numFmtId="0" fontId="0" fillId="0" borderId="4" xfId="0" applyBorder="1" applyAlignment="1">
      <alignment horizontal="center"/>
    </xf>
    <xf numFmtId="0" fontId="0" fillId="2" borderId="15" xfId="0" applyFill="1" applyBorder="1" applyAlignment="1">
      <alignment horizontal="center"/>
    </xf>
    <xf numFmtId="0" fontId="0" fillId="7" borderId="70" xfId="0" applyFill="1" applyBorder="1" applyAlignment="1">
      <alignment horizontal="center"/>
    </xf>
    <xf numFmtId="0" fontId="0" fillId="7" borderId="24" xfId="0" applyFill="1" applyBorder="1" applyAlignment="1">
      <alignment horizontal="center"/>
    </xf>
    <xf numFmtId="0" fontId="0" fillId="0" borderId="51" xfId="0" applyBorder="1" applyAlignment="1">
      <alignment horizontal="center"/>
    </xf>
    <xf numFmtId="0" fontId="0" fillId="0" borderId="58" xfId="0" applyBorder="1" applyAlignment="1">
      <alignment horizontal="center"/>
    </xf>
    <xf numFmtId="0" fontId="0" fillId="0" borderId="71" xfId="0" applyBorder="1" applyAlignment="1">
      <alignment horizontal="center"/>
    </xf>
    <xf numFmtId="0" fontId="0" fillId="12" borderId="28" xfId="0" applyFill="1" applyBorder="1" applyAlignment="1">
      <alignment horizontal="center"/>
    </xf>
    <xf numFmtId="0" fontId="0" fillId="17" borderId="72" xfId="0" applyFill="1" applyBorder="1" applyAlignment="1">
      <alignment horizontal="center"/>
    </xf>
    <xf numFmtId="0" fontId="0" fillId="7" borderId="11" xfId="0" applyFill="1" applyBorder="1" applyAlignment="1">
      <alignment horizontal="center"/>
    </xf>
    <xf numFmtId="0" fontId="0" fillId="7" borderId="14" xfId="0" applyFill="1" applyBorder="1" applyAlignment="1">
      <alignment horizontal="center"/>
    </xf>
    <xf numFmtId="0" fontId="0" fillId="7" borderId="27" xfId="0" applyFill="1" applyBorder="1" applyAlignment="1">
      <alignment horizontal="center"/>
    </xf>
    <xf numFmtId="0" fontId="0" fillId="2" borderId="27" xfId="0" applyFill="1" applyBorder="1" applyAlignment="1">
      <alignment horizontal="center"/>
    </xf>
    <xf numFmtId="0" fontId="0" fillId="0" borderId="24" xfId="0" applyBorder="1" applyAlignment="1">
      <alignment horizontal="center"/>
    </xf>
    <xf numFmtId="0" fontId="0" fillId="0" borderId="73" xfId="0" applyBorder="1" applyAlignment="1">
      <alignment horizontal="center"/>
    </xf>
    <xf numFmtId="0" fontId="0" fillId="0" borderId="70" xfId="0" applyBorder="1" applyAlignment="1">
      <alignment horizontal="center"/>
    </xf>
    <xf numFmtId="0" fontId="0" fillId="0" borderId="74" xfId="0" applyBorder="1" applyAlignment="1">
      <alignment horizontal="center"/>
    </xf>
    <xf numFmtId="0" fontId="0" fillId="0" borderId="75" xfId="0" applyBorder="1" applyAlignment="1">
      <alignment horizontal="center"/>
    </xf>
    <xf numFmtId="0" fontId="0" fillId="18" borderId="25" xfId="0" applyFill="1" applyBorder="1" applyAlignment="1">
      <alignment horizontal="center"/>
    </xf>
    <xf numFmtId="0" fontId="0" fillId="12" borderId="23" xfId="0" applyFill="1" applyBorder="1" applyAlignment="1">
      <alignment horizontal="center"/>
    </xf>
    <xf numFmtId="0" fontId="0" fillId="17" borderId="22" xfId="0" applyFill="1" applyBorder="1" applyAlignment="1">
      <alignment horizontal="center"/>
    </xf>
    <xf numFmtId="0" fontId="0" fillId="17" borderId="76" xfId="0" applyFill="1" applyBorder="1" applyAlignment="1">
      <alignment horizontal="center"/>
    </xf>
    <xf numFmtId="0" fontId="0" fillId="2" borderId="77" xfId="0" applyFill="1" applyBorder="1" applyAlignment="1">
      <alignment horizontal="center"/>
    </xf>
    <xf numFmtId="0" fontId="0" fillId="7" borderId="28" xfId="0" applyFill="1" applyBorder="1" applyAlignment="1">
      <alignment horizontal="center"/>
    </xf>
    <xf numFmtId="0" fontId="0" fillId="0" borderId="39" xfId="0" applyBorder="1" applyAlignment="1">
      <alignment horizontal="center"/>
    </xf>
    <xf numFmtId="0" fontId="0" fillId="22" borderId="16" xfId="0" applyFill="1" applyBorder="1" applyAlignment="1">
      <alignment horizontal="center"/>
    </xf>
    <xf numFmtId="0" fontId="0" fillId="22" borderId="17" xfId="0" applyFill="1" applyBorder="1" applyAlignment="1">
      <alignment horizontal="center"/>
    </xf>
    <xf numFmtId="0" fontId="0" fillId="22" borderId="18" xfId="0" applyFill="1" applyBorder="1" applyAlignment="1">
      <alignment horizontal="center"/>
    </xf>
    <xf numFmtId="0" fontId="0" fillId="22" borderId="19" xfId="0" applyFill="1" applyBorder="1" applyAlignment="1">
      <alignment horizontal="center"/>
    </xf>
    <xf numFmtId="0" fontId="0" fillId="22" borderId="1" xfId="0" applyFill="1" applyBorder="1" applyAlignment="1">
      <alignment horizontal="center"/>
    </xf>
    <xf numFmtId="0" fontId="0" fillId="22" borderId="20" xfId="0" applyFill="1" applyBorder="1" applyAlignment="1">
      <alignment horizontal="center"/>
    </xf>
    <xf numFmtId="0" fontId="0" fillId="22" borderId="21" xfId="0" applyFill="1" applyBorder="1" applyAlignment="1">
      <alignment horizontal="center"/>
    </xf>
    <xf numFmtId="0" fontId="0" fillId="22" borderId="22" xfId="0" applyFill="1" applyBorder="1" applyAlignment="1">
      <alignment horizontal="center"/>
    </xf>
    <xf numFmtId="0" fontId="0" fillId="22" borderId="23" xfId="0" applyFill="1" applyBorder="1" applyAlignment="1">
      <alignment horizontal="center"/>
    </xf>
    <xf numFmtId="165" fontId="0" fillId="6" borderId="0" xfId="0" applyNumberFormat="1" applyFill="1" applyAlignment="1">
      <alignment horizontal="right"/>
    </xf>
    <xf numFmtId="0" fontId="0" fillId="0" borderId="14" xfId="0" applyBorder="1"/>
    <xf numFmtId="0" fontId="0" fillId="0" borderId="4" xfId="0" applyBorder="1"/>
    <xf numFmtId="0" fontId="0" fillId="12" borderId="1" xfId="0" applyFill="1" applyBorder="1" applyAlignment="1">
      <alignment horizontal="right"/>
    </xf>
    <xf numFmtId="0" fontId="0" fillId="12" borderId="5" xfId="0" applyFill="1" applyBorder="1" applyAlignment="1">
      <alignment horizontal="right"/>
    </xf>
    <xf numFmtId="0" fontId="0" fillId="0" borderId="0" xfId="0" applyAlignment="1">
      <alignment horizontal="center"/>
    </xf>
    <xf numFmtId="0" fontId="5" fillId="0" borderId="5" xfId="0" applyFont="1" applyBorder="1" applyAlignment="1">
      <alignment horizontal="center" wrapText="1"/>
    </xf>
    <xf numFmtId="0" fontId="5" fillId="0" borderId="7" xfId="0" applyFont="1" applyBorder="1" applyAlignment="1">
      <alignment horizontal="center" wrapText="1"/>
    </xf>
    <xf numFmtId="0" fontId="5" fillId="0" borderId="5" xfId="0" applyFont="1" applyBorder="1" applyAlignment="1">
      <alignment horizontal="center"/>
    </xf>
    <xf numFmtId="2" fontId="0" fillId="7" borderId="1" xfId="1" applyNumberFormat="1" applyFont="1" applyFill="1" applyBorder="1" applyAlignment="1">
      <alignment horizontal="right"/>
    </xf>
    <xf numFmtId="2" fontId="0" fillId="7" borderId="1" xfId="0" applyNumberFormat="1" applyFill="1" applyBorder="1"/>
    <xf numFmtId="165" fontId="0" fillId="7" borderId="1" xfId="0" applyNumberFormat="1" applyFill="1" applyBorder="1" applyAlignment="1">
      <alignment horizontal="right"/>
    </xf>
    <xf numFmtId="0" fontId="8" fillId="6" borderId="0" xfId="0" applyFont="1" applyFill="1" applyAlignment="1">
      <alignment horizontal="center"/>
    </xf>
    <xf numFmtId="0" fontId="0" fillId="6" borderId="0" xfId="0" applyFill="1" applyAlignment="1">
      <alignment horizontal="center"/>
    </xf>
    <xf numFmtId="164" fontId="8" fillId="6" borderId="0" xfId="0" applyNumberFormat="1" applyFont="1" applyFill="1" applyAlignment="1">
      <alignment horizontal="center"/>
    </xf>
    <xf numFmtId="2" fontId="0" fillId="6" borderId="0" xfId="0" applyNumberFormat="1" applyFill="1"/>
    <xf numFmtId="0" fontId="2" fillId="6" borderId="0" xfId="0" applyFont="1" applyFill="1"/>
    <xf numFmtId="0" fontId="0" fillId="0" borderId="0" xfId="0" applyAlignment="1">
      <alignment horizontal="right"/>
    </xf>
    <xf numFmtId="0" fontId="25" fillId="0" borderId="0" xfId="0" applyFont="1"/>
    <xf numFmtId="0" fontId="0" fillId="14" borderId="2" xfId="0" applyFill="1" applyBorder="1"/>
    <xf numFmtId="0" fontId="0" fillId="7" borderId="2" xfId="0" applyFill="1" applyBorder="1"/>
    <xf numFmtId="0" fontId="0" fillId="7" borderId="1" xfId="0" applyFill="1" applyBorder="1" applyAlignment="1">
      <alignment horizontal="right"/>
    </xf>
    <xf numFmtId="0" fontId="0" fillId="7" borderId="8" xfId="0" applyFill="1" applyBorder="1"/>
    <xf numFmtId="0" fontId="0" fillId="7" borderId="5" xfId="0" applyFill="1" applyBorder="1"/>
    <xf numFmtId="0" fontId="0" fillId="14" borderId="1" xfId="0" applyFill="1" applyBorder="1"/>
    <xf numFmtId="0" fontId="11" fillId="0" borderId="8" xfId="0" applyFont="1" applyBorder="1"/>
    <xf numFmtId="0" fontId="11" fillId="0" borderId="3" xfId="0" applyFont="1" applyBorder="1"/>
    <xf numFmtId="0" fontId="27" fillId="23" borderId="11" xfId="0" applyFont="1" applyFill="1" applyBorder="1" applyAlignment="1">
      <alignment vertical="center" wrapText="1"/>
    </xf>
    <xf numFmtId="0" fontId="27" fillId="23" borderId="10" xfId="0" applyFont="1" applyFill="1" applyBorder="1" applyAlignment="1">
      <alignment vertical="center" wrapText="1"/>
    </xf>
    <xf numFmtId="0" fontId="27" fillId="23" borderId="14" xfId="0" applyFont="1" applyFill="1" applyBorder="1" applyAlignment="1">
      <alignment vertical="center" wrapText="1"/>
    </xf>
    <xf numFmtId="0" fontId="27" fillId="23" borderId="4" xfId="0" applyFont="1" applyFill="1" applyBorder="1" applyAlignment="1">
      <alignment vertical="center" wrapText="1"/>
    </xf>
    <xf numFmtId="0" fontId="15" fillId="23" borderId="2" xfId="0" applyFont="1" applyFill="1" applyBorder="1"/>
    <xf numFmtId="0" fontId="15" fillId="23" borderId="8" xfId="0" applyFont="1" applyFill="1" applyBorder="1"/>
    <xf numFmtId="0" fontId="15" fillId="23" borderId="3" xfId="0" applyFont="1" applyFill="1" applyBorder="1"/>
    <xf numFmtId="0" fontId="0" fillId="6" borderId="0" xfId="0" applyFill="1" applyAlignment="1">
      <alignment horizontal="left"/>
    </xf>
    <xf numFmtId="0" fontId="9" fillId="6" borderId="0" xfId="0" applyFont="1" applyFill="1"/>
    <xf numFmtId="0" fontId="10" fillId="6" borderId="0" xfId="0" applyFont="1" applyFill="1" applyAlignment="1">
      <alignment vertical="top" wrapText="1"/>
    </xf>
    <xf numFmtId="0" fontId="9" fillId="6" borderId="0" xfId="0" applyFont="1" applyFill="1" applyAlignment="1">
      <alignment vertical="top"/>
    </xf>
    <xf numFmtId="1" fontId="0" fillId="6" borderId="0" xfId="0" applyNumberFormat="1" applyFill="1" applyAlignment="1">
      <alignment horizontal="right"/>
    </xf>
    <xf numFmtId="2" fontId="0" fillId="6" borderId="0" xfId="0" applyNumberFormat="1" applyFill="1" applyAlignment="1">
      <alignment horizontal="right"/>
    </xf>
    <xf numFmtId="165" fontId="0" fillId="6" borderId="0" xfId="0" applyNumberFormat="1" applyFill="1"/>
    <xf numFmtId="0" fontId="0" fillId="6" borderId="1" xfId="0" applyFill="1" applyBorder="1" applyAlignment="1">
      <alignment horizontal="right"/>
    </xf>
    <xf numFmtId="0" fontId="18" fillId="6" borderId="0" xfId="0" applyFont="1" applyFill="1" applyAlignment="1">
      <alignment horizontal="center"/>
    </xf>
    <xf numFmtId="164" fontId="18" fillId="6" borderId="0" xfId="0" applyNumberFormat="1" applyFont="1" applyFill="1" applyAlignment="1">
      <alignment horizontal="center"/>
    </xf>
    <xf numFmtId="0" fontId="5" fillId="6" borderId="0" xfId="0" applyFont="1" applyFill="1"/>
    <xf numFmtId="0" fontId="5" fillId="6" borderId="0" xfId="0" applyFont="1" applyFill="1" applyAlignment="1">
      <alignment horizontal="center"/>
    </xf>
    <xf numFmtId="0" fontId="5" fillId="6" borderId="0" xfId="0" applyFont="1" applyFill="1" applyAlignment="1">
      <alignment horizontal="left"/>
    </xf>
    <xf numFmtId="0" fontId="14" fillId="23" borderId="11" xfId="0" applyFont="1" applyFill="1" applyBorder="1" applyAlignment="1">
      <alignment vertical="center" wrapText="1"/>
    </xf>
    <xf numFmtId="0" fontId="14" fillId="23" borderId="10" xfId="0" applyFont="1" applyFill="1" applyBorder="1" applyAlignment="1">
      <alignment vertical="center" wrapText="1"/>
    </xf>
    <xf numFmtId="0" fontId="15" fillId="23" borderId="4" xfId="0" applyFont="1" applyFill="1" applyBorder="1" applyAlignment="1">
      <alignment vertical="center" wrapText="1"/>
    </xf>
    <xf numFmtId="0" fontId="0" fillId="0" borderId="11" xfId="0" applyBorder="1"/>
    <xf numFmtId="0" fontId="0" fillId="0" borderId="10" xfId="0" applyBorder="1"/>
    <xf numFmtId="0" fontId="0" fillId="0" borderId="10" xfId="0" applyBorder="1" applyAlignment="1">
      <alignment horizontal="center"/>
    </xf>
    <xf numFmtId="0" fontId="2" fillId="0" borderId="10" xfId="0" applyFont="1" applyBorder="1"/>
    <xf numFmtId="0" fontId="2" fillId="0" borderId="12" xfId="0" applyFont="1" applyBorder="1"/>
    <xf numFmtId="0" fontId="0" fillId="0" borderId="15" xfId="0" applyBorder="1"/>
    <xf numFmtId="0" fontId="0" fillId="0" borderId="10" xfId="0" applyBorder="1" applyAlignment="1">
      <alignment horizontal="right"/>
    </xf>
    <xf numFmtId="0" fontId="0" fillId="0" borderId="13" xfId="0" applyBorder="1"/>
    <xf numFmtId="0" fontId="2" fillId="0" borderId="3" xfId="0" applyFont="1" applyBorder="1" applyAlignment="1">
      <alignment horizontal="center"/>
    </xf>
    <xf numFmtId="164" fontId="2" fillId="0" borderId="1" xfId="0" applyNumberFormat="1" applyFont="1" applyBorder="1" applyAlignment="1">
      <alignment horizontal="center"/>
    </xf>
    <xf numFmtId="0" fontId="0" fillId="0" borderId="12" xfId="0" applyBorder="1" applyAlignment="1">
      <alignment horizontal="center"/>
    </xf>
    <xf numFmtId="0" fontId="24" fillId="6" borderId="0" xfId="0" applyFont="1" applyFill="1"/>
    <xf numFmtId="2" fontId="15" fillId="6" borderId="0" xfId="0" applyNumberFormat="1" applyFont="1" applyFill="1" applyAlignment="1">
      <alignment horizontal="right"/>
    </xf>
    <xf numFmtId="0" fontId="15" fillId="6" borderId="0" xfId="0" applyFont="1" applyFill="1"/>
    <xf numFmtId="0" fontId="12" fillId="6" borderId="0" xfId="0" applyFont="1" applyFill="1"/>
    <xf numFmtId="1" fontId="0" fillId="6" borderId="0" xfId="0" applyNumberFormat="1" applyFill="1"/>
    <xf numFmtId="0" fontId="30" fillId="6" borderId="0" xfId="0" applyFont="1" applyFill="1"/>
    <xf numFmtId="2" fontId="25" fillId="0" borderId="0" xfId="0" applyNumberFormat="1" applyFont="1"/>
    <xf numFmtId="2" fontId="25" fillId="0" borderId="0" xfId="1" applyNumberFormat="1" applyFont="1"/>
    <xf numFmtId="0" fontId="25" fillId="6" borderId="0" xfId="0" applyFont="1" applyFill="1"/>
    <xf numFmtId="0" fontId="25" fillId="6" borderId="0" xfId="0" applyFont="1" applyFill="1" applyAlignment="1">
      <alignment horizontal="center"/>
    </xf>
    <xf numFmtId="165" fontId="25" fillId="6" borderId="0" xfId="0" applyNumberFormat="1" applyFont="1" applyFill="1" applyAlignment="1">
      <alignment horizontal="right"/>
    </xf>
    <xf numFmtId="165" fontId="25" fillId="6" borderId="0" xfId="0" applyNumberFormat="1" applyFont="1" applyFill="1"/>
    <xf numFmtId="0" fontId="26" fillId="6" borderId="0" xfId="0" applyFont="1" applyFill="1"/>
    <xf numFmtId="0" fontId="26" fillId="6" borderId="0" xfId="0" applyFont="1" applyFill="1" applyAlignment="1">
      <alignment horizontal="left"/>
    </xf>
    <xf numFmtId="164" fontId="9" fillId="24" borderId="1" xfId="0" applyNumberFormat="1" applyFont="1" applyFill="1" applyBorder="1" applyAlignment="1">
      <alignment horizontal="center"/>
    </xf>
    <xf numFmtId="0" fontId="25" fillId="0" borderId="3" xfId="0" applyFont="1" applyBorder="1"/>
    <xf numFmtId="0" fontId="25" fillId="0" borderId="0" xfId="0" applyFont="1" applyAlignment="1">
      <alignment horizontal="center"/>
    </xf>
    <xf numFmtId="0" fontId="25" fillId="0" borderId="1" xfId="0" applyFont="1" applyBorder="1"/>
    <xf numFmtId="0" fontId="25" fillId="0" borderId="1" xfId="0" applyFont="1" applyBorder="1" applyAlignment="1">
      <alignment horizontal="right"/>
    </xf>
    <xf numFmtId="0" fontId="25" fillId="0" borderId="2" xfId="0" applyFont="1" applyBorder="1"/>
    <xf numFmtId="0" fontId="9" fillId="6" borderId="1" xfId="0" applyFont="1" applyFill="1" applyBorder="1" applyAlignment="1">
      <alignment horizontal="center"/>
    </xf>
    <xf numFmtId="0" fontId="25" fillId="0" borderId="1" xfId="0" applyFont="1" applyBorder="1" applyAlignment="1">
      <alignment horizontal="center"/>
    </xf>
    <xf numFmtId="164" fontId="3" fillId="0" borderId="1" xfId="0" applyNumberFormat="1" applyFont="1" applyBorder="1" applyAlignment="1">
      <alignment horizontal="center"/>
    </xf>
    <xf numFmtId="164" fontId="9" fillId="6" borderId="1" xfId="0" applyNumberFormat="1" applyFont="1" applyFill="1" applyBorder="1" applyAlignment="1">
      <alignment horizontal="center"/>
    </xf>
    <xf numFmtId="0" fontId="25" fillId="0" borderId="7" xfId="0" applyFont="1" applyBorder="1" applyAlignment="1">
      <alignment horizontal="center"/>
    </xf>
    <xf numFmtId="0" fontId="25" fillId="6" borderId="1" xfId="0" applyFont="1" applyFill="1" applyBorder="1" applyAlignment="1">
      <alignment horizontal="center"/>
    </xf>
    <xf numFmtId="0" fontId="11" fillId="0" borderId="6" xfId="0" applyFont="1" applyBorder="1" applyAlignment="1">
      <alignment wrapText="1"/>
    </xf>
    <xf numFmtId="0" fontId="29" fillId="0" borderId="2" xfId="0" applyFont="1" applyBorder="1"/>
    <xf numFmtId="0" fontId="11" fillId="0" borderId="5" xfId="0" applyFont="1" applyBorder="1" applyAlignment="1">
      <alignment wrapText="1"/>
    </xf>
    <xf numFmtId="0" fontId="30" fillId="6" borderId="0" xfId="0" applyFont="1" applyFill="1" applyAlignment="1">
      <alignment horizontal="center"/>
    </xf>
    <xf numFmtId="0" fontId="31" fillId="6" borderId="0" xfId="0" applyFont="1" applyFill="1" applyAlignment="1">
      <alignment vertical="top" wrapText="1"/>
    </xf>
    <xf numFmtId="0" fontId="32" fillId="6" borderId="0" xfId="0" applyFont="1" applyFill="1"/>
    <xf numFmtId="0" fontId="33" fillId="6" borderId="0" xfId="0" applyFont="1" applyFill="1" applyAlignment="1">
      <alignment wrapText="1"/>
    </xf>
    <xf numFmtId="0" fontId="34" fillId="6" borderId="0" xfId="0" applyFont="1" applyFill="1"/>
    <xf numFmtId="0" fontId="33" fillId="6" borderId="0" xfId="0" applyFont="1" applyFill="1"/>
    <xf numFmtId="0" fontId="31" fillId="6" borderId="0" xfId="0" applyFont="1" applyFill="1" applyAlignment="1">
      <alignment horizontal="center"/>
    </xf>
    <xf numFmtId="164" fontId="31" fillId="6" borderId="0" xfId="0" applyNumberFormat="1" applyFont="1" applyFill="1" applyAlignment="1">
      <alignment horizontal="center"/>
    </xf>
    <xf numFmtId="164" fontId="35" fillId="6" borderId="0" xfId="0" applyNumberFormat="1" applyFont="1" applyFill="1" applyAlignment="1">
      <alignment horizontal="center"/>
    </xf>
    <xf numFmtId="2" fontId="30" fillId="6" borderId="0" xfId="0" applyNumberFormat="1" applyFont="1" applyFill="1"/>
    <xf numFmtId="2" fontId="30" fillId="6" borderId="0" xfId="0" applyNumberFormat="1" applyFont="1" applyFill="1" applyAlignment="1">
      <alignment horizontal="right"/>
    </xf>
    <xf numFmtId="165" fontId="30" fillId="6" borderId="0" xfId="0" applyNumberFormat="1" applyFont="1" applyFill="1" applyAlignment="1">
      <alignment horizontal="right"/>
    </xf>
    <xf numFmtId="0" fontId="31" fillId="6" borderId="0" xfId="0" applyFont="1" applyFill="1"/>
    <xf numFmtId="0" fontId="32" fillId="6" borderId="0" xfId="0" applyFont="1" applyFill="1" applyAlignment="1">
      <alignment horizontal="left"/>
    </xf>
    <xf numFmtId="0" fontId="35" fillId="6" borderId="0" xfId="0" applyFont="1" applyFill="1" applyAlignment="1">
      <alignment horizontal="center"/>
    </xf>
    <xf numFmtId="0" fontId="30" fillId="6" borderId="0" xfId="0" applyFont="1" applyFill="1" applyAlignment="1">
      <alignment horizontal="right"/>
    </xf>
    <xf numFmtId="164" fontId="8" fillId="16" borderId="1" xfId="0" applyNumberFormat="1" applyFont="1" applyFill="1" applyBorder="1" applyAlignment="1">
      <alignment horizontal="center"/>
    </xf>
    <xf numFmtId="0" fontId="0" fillId="16" borderId="5" xfId="0" applyFill="1" applyBorder="1" applyAlignment="1">
      <alignment horizontal="center"/>
    </xf>
    <xf numFmtId="0" fontId="8" fillId="16" borderId="5" xfId="0" applyFont="1" applyFill="1" applyBorder="1" applyAlignment="1">
      <alignment horizontal="center"/>
    </xf>
    <xf numFmtId="0" fontId="18" fillId="16" borderId="5" xfId="0" applyFont="1" applyFill="1" applyBorder="1" applyAlignment="1">
      <alignment horizontal="center"/>
    </xf>
    <xf numFmtId="0" fontId="0" fillId="16" borderId="1" xfId="0" applyFill="1" applyBorder="1"/>
    <xf numFmtId="164" fontId="18" fillId="16" borderId="1" xfId="0" applyNumberFormat="1" applyFont="1" applyFill="1" applyBorder="1" applyAlignment="1">
      <alignment horizontal="center"/>
    </xf>
    <xf numFmtId="0" fontId="8" fillId="6" borderId="0" xfId="0" applyFont="1" applyFill="1"/>
    <xf numFmtId="0" fontId="30" fillId="0" borderId="0" xfId="0" applyFont="1"/>
    <xf numFmtId="1" fontId="30" fillId="6" borderId="0" xfId="0" applyNumberFormat="1" applyFont="1" applyFill="1" applyAlignment="1">
      <alignment horizontal="center"/>
    </xf>
    <xf numFmtId="0" fontId="30" fillId="6" borderId="0" xfId="0" applyFont="1" applyFill="1" applyAlignment="1">
      <alignment horizontal="center"/>
    </xf>
    <xf numFmtId="0" fontId="5" fillId="6" borderId="0" xfId="0" applyFont="1" applyFill="1" applyAlignment="1">
      <alignment horizontal="left"/>
    </xf>
    <xf numFmtId="0" fontId="25" fillId="0" borderId="2" xfId="0" applyFont="1" applyBorder="1" applyAlignment="1">
      <alignment horizontal="center"/>
    </xf>
    <xf numFmtId="0" fontId="25" fillId="0" borderId="8" xfId="0" applyFont="1" applyBorder="1" applyAlignment="1">
      <alignment horizontal="center"/>
    </xf>
    <xf numFmtId="0" fontId="15" fillId="0" borderId="6" xfId="0" applyFont="1" applyBorder="1" applyAlignment="1">
      <alignment horizontal="center" wrapText="1"/>
    </xf>
    <xf numFmtId="0" fontId="15" fillId="0" borderId="5" xfId="0" applyFont="1" applyBorder="1" applyAlignment="1">
      <alignment horizontal="center" wrapText="1"/>
    </xf>
    <xf numFmtId="0" fontId="15" fillId="0" borderId="2" xfId="0" applyFont="1" applyBorder="1" applyAlignment="1">
      <alignment horizontal="center"/>
    </xf>
    <xf numFmtId="0" fontId="15" fillId="0" borderId="8" xfId="0" applyFont="1" applyBorder="1" applyAlignment="1">
      <alignment horizontal="center"/>
    </xf>
    <xf numFmtId="0" fontId="25" fillId="0" borderId="6" xfId="0" applyFont="1" applyBorder="1" applyAlignment="1">
      <alignment horizontal="center" wrapText="1"/>
    </xf>
    <xf numFmtId="0" fontId="25" fillId="0" borderId="5" xfId="0" applyFont="1" applyBorder="1" applyAlignment="1">
      <alignment horizontal="center" wrapText="1"/>
    </xf>
    <xf numFmtId="0" fontId="32" fillId="6" borderId="0" xfId="0" applyFont="1" applyFill="1" applyAlignment="1">
      <alignment horizontal="left"/>
    </xf>
    <xf numFmtId="0" fontId="35" fillId="6" borderId="0" xfId="0" applyFont="1" applyFill="1" applyAlignment="1">
      <alignment horizontal="center"/>
    </xf>
    <xf numFmtId="0" fontId="5" fillId="6" borderId="0" xfId="0" applyFont="1" applyFill="1" applyAlignment="1">
      <alignment horizontal="left" vertical="center"/>
    </xf>
    <xf numFmtId="0" fontId="5" fillId="6" borderId="0" xfId="0" applyFont="1" applyFill="1" applyAlignment="1">
      <alignment horizontal="center"/>
    </xf>
    <xf numFmtId="0" fontId="0" fillId="10" borderId="2" xfId="0" applyFill="1" applyBorder="1" applyAlignment="1">
      <alignment horizontal="center"/>
    </xf>
    <xf numFmtId="0" fontId="0" fillId="10" borderId="8" xfId="0" applyFill="1" applyBorder="1" applyAlignment="1">
      <alignment horizontal="center"/>
    </xf>
    <xf numFmtId="0" fontId="0" fillId="10" borderId="3" xfId="0" applyFill="1" applyBorder="1" applyAlignment="1">
      <alignment horizontal="center"/>
    </xf>
    <xf numFmtId="0" fontId="27" fillId="23" borderId="10" xfId="0" applyFont="1" applyFill="1" applyBorder="1" applyAlignment="1">
      <alignment horizontal="center" vertical="center" wrapText="1"/>
    </xf>
    <xf numFmtId="0" fontId="27" fillId="23" borderId="12" xfId="0" applyFont="1" applyFill="1" applyBorder="1" applyAlignment="1">
      <alignment horizontal="center" vertical="center" wrapText="1"/>
    </xf>
    <xf numFmtId="0" fontId="27" fillId="23" borderId="4" xfId="0" applyFont="1" applyFill="1" applyBorder="1" applyAlignment="1">
      <alignment horizontal="center" vertical="center" wrapText="1"/>
    </xf>
    <xf numFmtId="0" fontId="27" fillId="23" borderId="15" xfId="0" applyFont="1" applyFill="1" applyBorder="1" applyAlignment="1">
      <alignment horizontal="center" vertical="center" wrapText="1"/>
    </xf>
    <xf numFmtId="0" fontId="30" fillId="6" borderId="0" xfId="0" applyFont="1" applyFill="1" applyAlignment="1">
      <alignment horizontal="left"/>
    </xf>
    <xf numFmtId="0" fontId="0" fillId="18" borderId="2" xfId="0" applyFill="1" applyBorder="1" applyAlignment="1">
      <alignment horizontal="center"/>
    </xf>
    <xf numFmtId="0" fontId="0" fillId="18" borderId="3" xfId="0" applyFill="1" applyBorder="1" applyAlignment="1">
      <alignment horizontal="center"/>
    </xf>
    <xf numFmtId="1" fontId="0" fillId="18" borderId="2" xfId="0" applyNumberFormat="1" applyFill="1" applyBorder="1" applyAlignment="1">
      <alignment horizontal="center"/>
    </xf>
    <xf numFmtId="1" fontId="0" fillId="18" borderId="3" xfId="0" applyNumberFormat="1" applyFill="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1" fontId="0" fillId="0" borderId="2" xfId="0" applyNumberFormat="1" applyBorder="1" applyAlignment="1">
      <alignment horizontal="center"/>
    </xf>
    <xf numFmtId="1" fontId="0" fillId="0" borderId="3" xfId="0" applyNumberFormat="1"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1" fontId="5" fillId="0" borderId="2" xfId="0" applyNumberFormat="1" applyFont="1" applyBorder="1" applyAlignment="1">
      <alignment horizontal="center"/>
    </xf>
    <xf numFmtId="1" fontId="5" fillId="0" borderId="3" xfId="0" applyNumberFormat="1" applyFont="1" applyBorder="1" applyAlignment="1">
      <alignment horizontal="center"/>
    </xf>
    <xf numFmtId="0" fontId="0" fillId="12" borderId="2" xfId="0" applyFill="1" applyBorder="1" applyAlignment="1">
      <alignment horizontal="center"/>
    </xf>
    <xf numFmtId="0" fontId="0" fillId="12" borderId="3" xfId="0" applyFill="1" applyBorder="1" applyAlignment="1">
      <alignment horizontal="center"/>
    </xf>
    <xf numFmtId="1" fontId="0" fillId="12" borderId="2" xfId="0" applyNumberFormat="1" applyFill="1" applyBorder="1" applyAlignment="1">
      <alignment horizontal="center"/>
    </xf>
    <xf numFmtId="1" fontId="0" fillId="12" borderId="3" xfId="0" applyNumberFormat="1" applyFill="1" applyBorder="1" applyAlignment="1">
      <alignment horizontal="center"/>
    </xf>
    <xf numFmtId="0" fontId="0" fillId="17" borderId="2" xfId="0" applyFill="1" applyBorder="1" applyAlignment="1">
      <alignment horizontal="center"/>
    </xf>
    <xf numFmtId="0" fontId="0" fillId="17" borderId="3" xfId="0" applyFill="1" applyBorder="1" applyAlignment="1">
      <alignment horizontal="center"/>
    </xf>
    <xf numFmtId="1" fontId="0" fillId="17" borderId="2" xfId="0" applyNumberFormat="1" applyFill="1" applyBorder="1" applyAlignment="1">
      <alignment horizontal="center"/>
    </xf>
    <xf numFmtId="1" fontId="0" fillId="17" borderId="3" xfId="0" applyNumberFormat="1" applyFill="1" applyBorder="1" applyAlignment="1">
      <alignment horizontal="center"/>
    </xf>
    <xf numFmtId="0" fontId="0" fillId="19" borderId="2" xfId="0" applyFill="1" applyBorder="1" applyAlignment="1">
      <alignment horizontal="center"/>
    </xf>
    <xf numFmtId="0" fontId="0" fillId="19" borderId="3" xfId="0" applyFill="1" applyBorder="1" applyAlignment="1">
      <alignment horizontal="center"/>
    </xf>
    <xf numFmtId="1" fontId="0" fillId="19" borderId="2" xfId="0" applyNumberFormat="1" applyFill="1" applyBorder="1" applyAlignment="1">
      <alignment horizontal="center"/>
    </xf>
    <xf numFmtId="1" fontId="0" fillId="19" borderId="3" xfId="0" applyNumberFormat="1" applyFill="1" applyBorder="1" applyAlignment="1">
      <alignment horizontal="center"/>
    </xf>
    <xf numFmtId="0" fontId="0" fillId="15" borderId="2" xfId="0" applyFill="1" applyBorder="1" applyAlignment="1">
      <alignment horizontal="center"/>
    </xf>
    <xf numFmtId="0" fontId="0" fillId="15" borderId="3" xfId="0" applyFill="1" applyBorder="1" applyAlignment="1">
      <alignment horizontal="center"/>
    </xf>
    <xf numFmtId="1" fontId="0" fillId="15" borderId="2" xfId="0" applyNumberFormat="1" applyFill="1" applyBorder="1" applyAlignment="1">
      <alignment horizontal="center"/>
    </xf>
    <xf numFmtId="1" fontId="0" fillId="15" borderId="3" xfId="0" applyNumberForma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1" fontId="0" fillId="2" borderId="2" xfId="0" applyNumberFormat="1" applyFill="1" applyBorder="1" applyAlignment="1">
      <alignment horizontal="center"/>
    </xf>
    <xf numFmtId="1" fontId="0" fillId="2" borderId="3" xfId="0" applyNumberFormat="1" applyFill="1" applyBorder="1" applyAlignment="1">
      <alignment horizontal="center"/>
    </xf>
    <xf numFmtId="0" fontId="0" fillId="22" borderId="2" xfId="0" applyFill="1" applyBorder="1" applyAlignment="1">
      <alignment horizontal="center"/>
    </xf>
    <xf numFmtId="0" fontId="0" fillId="22" borderId="3" xfId="0" applyFill="1" applyBorder="1" applyAlignment="1">
      <alignment horizontal="center"/>
    </xf>
    <xf numFmtId="1" fontId="0" fillId="22" borderId="2" xfId="0" applyNumberFormat="1" applyFill="1" applyBorder="1" applyAlignment="1">
      <alignment horizontal="center"/>
    </xf>
    <xf numFmtId="1" fontId="0" fillId="22" borderId="3" xfId="0" applyNumberFormat="1" applyFill="1" applyBorder="1" applyAlignment="1">
      <alignment horizontal="center"/>
    </xf>
    <xf numFmtId="0" fontId="5" fillId="16" borderId="2" xfId="0" applyFont="1" applyFill="1" applyBorder="1" applyAlignment="1">
      <alignment horizontal="left"/>
    </xf>
    <xf numFmtId="0" fontId="5" fillId="16" borderId="8" xfId="0" applyFont="1" applyFill="1" applyBorder="1" applyAlignment="1">
      <alignment horizontal="left"/>
    </xf>
    <xf numFmtId="0" fontId="5" fillId="16" borderId="3" xfId="0" applyFont="1" applyFill="1" applyBorder="1" applyAlignment="1">
      <alignment horizontal="left"/>
    </xf>
    <xf numFmtId="0" fontId="0" fillId="7" borderId="5" xfId="0" applyFill="1" applyBorder="1" applyAlignment="1">
      <alignment horizontal="center" wrapText="1"/>
    </xf>
    <xf numFmtId="0" fontId="0" fillId="7" borderId="1" xfId="0" applyFill="1" applyBorder="1" applyAlignment="1">
      <alignment horizontal="center" wrapText="1"/>
    </xf>
    <xf numFmtId="0" fontId="0" fillId="7" borderId="14" xfId="0" applyFill="1" applyBorder="1" applyAlignment="1">
      <alignment horizontal="center"/>
    </xf>
    <xf numFmtId="0" fontId="0" fillId="7" borderId="15" xfId="0" applyFill="1" applyBorder="1" applyAlignment="1">
      <alignment horizontal="center"/>
    </xf>
    <xf numFmtId="0" fontId="2" fillId="7" borderId="5" xfId="0" applyFont="1" applyFill="1" applyBorder="1" applyAlignment="1">
      <alignment horizontal="center" wrapText="1"/>
    </xf>
    <xf numFmtId="0" fontId="2" fillId="7" borderId="1" xfId="0" applyFont="1" applyFill="1" applyBorder="1" applyAlignment="1">
      <alignment horizontal="center" wrapText="1"/>
    </xf>
    <xf numFmtId="0" fontId="0" fillId="7" borderId="1" xfId="0" applyFill="1" applyBorder="1" applyAlignment="1">
      <alignment horizontal="center"/>
    </xf>
    <xf numFmtId="0" fontId="8" fillId="7" borderId="2" xfId="0" applyFont="1" applyFill="1" applyBorder="1" applyAlignment="1">
      <alignment horizontal="center"/>
    </xf>
    <xf numFmtId="0" fontId="8" fillId="7" borderId="8" xfId="0" applyFont="1" applyFill="1" applyBorder="1" applyAlignment="1">
      <alignment horizontal="center"/>
    </xf>
    <xf numFmtId="0" fontId="8" fillId="7" borderId="3" xfId="0" applyFont="1" applyFill="1" applyBorder="1" applyAlignment="1">
      <alignment horizontal="center"/>
    </xf>
    <xf numFmtId="0" fontId="0" fillId="7" borderId="2" xfId="0" applyFill="1" applyBorder="1" applyAlignment="1">
      <alignment horizontal="center"/>
    </xf>
    <xf numFmtId="0" fontId="0" fillId="7" borderId="8" xfId="0" applyFill="1" applyBorder="1" applyAlignment="1">
      <alignment horizontal="center"/>
    </xf>
    <xf numFmtId="0" fontId="0" fillId="7" borderId="3" xfId="0" applyFill="1" applyBorder="1" applyAlignment="1">
      <alignment horizontal="center"/>
    </xf>
    <xf numFmtId="0" fontId="5" fillId="16" borderId="2" xfId="0" applyFont="1" applyFill="1" applyBorder="1" applyAlignment="1">
      <alignment horizontal="left" vertical="center"/>
    </xf>
    <xf numFmtId="0" fontId="5" fillId="16" borderId="8" xfId="0" applyFont="1" applyFill="1" applyBorder="1" applyAlignment="1">
      <alignment horizontal="left" vertical="center"/>
    </xf>
    <xf numFmtId="0" fontId="5" fillId="16" borderId="3" xfId="0" applyFont="1" applyFill="1" applyBorder="1" applyAlignment="1">
      <alignment horizontal="left" vertical="center"/>
    </xf>
    <xf numFmtId="0" fontId="5" fillId="0" borderId="8" xfId="0" applyFont="1" applyBorder="1" applyAlignment="1">
      <alignment horizontal="center"/>
    </xf>
    <xf numFmtId="0" fontId="15" fillId="23" borderId="14" xfId="0" applyFont="1" applyFill="1" applyBorder="1" applyAlignment="1">
      <alignment horizontal="left" vertical="center" wrapText="1"/>
    </xf>
    <xf numFmtId="0" fontId="15" fillId="23" borderId="4" xfId="0" applyFont="1" applyFill="1" applyBorder="1" applyAlignment="1">
      <alignment horizontal="left" vertical="center" wrapText="1"/>
    </xf>
    <xf numFmtId="0" fontId="15" fillId="23" borderId="15" xfId="0" applyFont="1" applyFill="1" applyBorder="1" applyAlignment="1">
      <alignment horizontal="left" vertical="center" wrapText="1"/>
    </xf>
    <xf numFmtId="0" fontId="0" fillId="0" borderId="8" xfId="0" applyBorder="1" applyAlignment="1">
      <alignment horizontal="center"/>
    </xf>
    <xf numFmtId="0" fontId="5" fillId="7" borderId="2" xfId="0" applyFont="1" applyFill="1" applyBorder="1" applyAlignment="1">
      <alignment horizontal="center"/>
    </xf>
    <xf numFmtId="0" fontId="5" fillId="7" borderId="8" xfId="0" applyFont="1" applyFill="1" applyBorder="1" applyAlignment="1">
      <alignment horizontal="center"/>
    </xf>
    <xf numFmtId="0" fontId="5" fillId="7" borderId="3" xfId="0" applyFont="1" applyFill="1" applyBorder="1" applyAlignment="1">
      <alignment horizontal="center"/>
    </xf>
    <xf numFmtId="0" fontId="0" fillId="7" borderId="14" xfId="0" applyFill="1" applyBorder="1" applyAlignment="1">
      <alignment horizontal="center" wrapText="1"/>
    </xf>
    <xf numFmtId="0" fontId="0" fillId="7" borderId="2" xfId="0" applyFill="1" applyBorder="1" applyAlignment="1">
      <alignment horizontal="center" wrapText="1"/>
    </xf>
    <xf numFmtId="0" fontId="8" fillId="7" borderId="15" xfId="0" applyFont="1" applyFill="1" applyBorder="1" applyAlignment="1">
      <alignment horizontal="center" wrapText="1"/>
    </xf>
    <xf numFmtId="0" fontId="8" fillId="7" borderId="3" xfId="0" applyFont="1" applyFill="1" applyBorder="1" applyAlignment="1">
      <alignment horizontal="center" wrapText="1"/>
    </xf>
    <xf numFmtId="0" fontId="8" fillId="7" borderId="5" xfId="0" applyFont="1" applyFill="1" applyBorder="1" applyAlignment="1">
      <alignment horizontal="center" wrapText="1"/>
    </xf>
    <xf numFmtId="0" fontId="8" fillId="7" borderId="1" xfId="0" applyFont="1" applyFill="1" applyBorder="1" applyAlignment="1">
      <alignment horizontal="center" wrapText="1"/>
    </xf>
    <xf numFmtId="0" fontId="6" fillId="14" borderId="11" xfId="0" applyFont="1" applyFill="1" applyBorder="1" applyAlignment="1">
      <alignment horizontal="center"/>
    </xf>
    <xf numFmtId="0" fontId="6" fillId="14" borderId="10" xfId="0" applyFont="1" applyFill="1" applyBorder="1" applyAlignment="1">
      <alignment horizontal="center"/>
    </xf>
    <xf numFmtId="0" fontId="6" fillId="14" borderId="12" xfId="0" applyFont="1" applyFill="1" applyBorder="1" applyAlignment="1">
      <alignment horizontal="center"/>
    </xf>
    <xf numFmtId="0" fontId="6" fillId="14" borderId="14" xfId="0" applyFont="1" applyFill="1" applyBorder="1" applyAlignment="1">
      <alignment horizontal="center"/>
    </xf>
    <xf numFmtId="0" fontId="6" fillId="14" borderId="4" xfId="0" applyFont="1" applyFill="1" applyBorder="1" applyAlignment="1">
      <alignment horizontal="center"/>
    </xf>
    <xf numFmtId="0" fontId="6" fillId="14" borderId="15" xfId="0" applyFont="1" applyFill="1" applyBorder="1" applyAlignment="1">
      <alignment horizontal="center"/>
    </xf>
    <xf numFmtId="0" fontId="6" fillId="4" borderId="14" xfId="0" applyFont="1" applyFill="1" applyBorder="1" applyAlignment="1">
      <alignment horizontal="center"/>
    </xf>
    <xf numFmtId="0" fontId="6" fillId="4" borderId="4" xfId="0" applyFont="1" applyFill="1" applyBorder="1" applyAlignment="1">
      <alignment horizontal="center"/>
    </xf>
    <xf numFmtId="0" fontId="6" fillId="4" borderId="15" xfId="0" applyFont="1" applyFill="1" applyBorder="1" applyAlignment="1">
      <alignment horizontal="center"/>
    </xf>
    <xf numFmtId="0" fontId="6" fillId="4" borderId="11" xfId="0" applyFont="1" applyFill="1" applyBorder="1" applyAlignment="1">
      <alignment horizontal="center"/>
    </xf>
    <xf numFmtId="0" fontId="6" fillId="4" borderId="10" xfId="0" applyFont="1" applyFill="1" applyBorder="1" applyAlignment="1">
      <alignment horizontal="center"/>
    </xf>
    <xf numFmtId="0" fontId="6" fillId="4" borderId="12" xfId="0" applyFont="1" applyFill="1" applyBorder="1" applyAlignment="1">
      <alignment horizontal="center"/>
    </xf>
    <xf numFmtId="9" fontId="0" fillId="7" borderId="11" xfId="0" applyNumberFormat="1" applyFill="1" applyBorder="1" applyAlignment="1">
      <alignment horizontal="center" wrapText="1"/>
    </xf>
    <xf numFmtId="9" fontId="0" fillId="7" borderId="12" xfId="0" applyNumberFormat="1" applyFill="1" applyBorder="1" applyAlignment="1">
      <alignment horizontal="center" wrapText="1"/>
    </xf>
    <xf numFmtId="9" fontId="0" fillId="7" borderId="14" xfId="0" applyNumberFormat="1" applyFill="1" applyBorder="1" applyAlignment="1">
      <alignment horizontal="center" wrapText="1"/>
    </xf>
    <xf numFmtId="9" fontId="0" fillId="7" borderId="15" xfId="0" applyNumberFormat="1" applyFill="1" applyBorder="1" applyAlignment="1">
      <alignment horizontal="center" wrapText="1"/>
    </xf>
    <xf numFmtId="0" fontId="5" fillId="16" borderId="11" xfId="0" applyFont="1" applyFill="1" applyBorder="1" applyAlignment="1">
      <alignment horizontal="left"/>
    </xf>
    <xf numFmtId="0" fontId="5" fillId="16" borderId="10" xfId="0" applyFont="1" applyFill="1" applyBorder="1" applyAlignment="1">
      <alignment horizontal="left"/>
    </xf>
    <xf numFmtId="0" fontId="5" fillId="16" borderId="12" xfId="0" applyFont="1" applyFill="1" applyBorder="1" applyAlignment="1">
      <alignment horizontal="left"/>
    </xf>
    <xf numFmtId="0" fontId="21" fillId="0" borderId="44" xfId="0" applyFont="1" applyBorder="1" applyAlignment="1">
      <alignment horizontal="left"/>
    </xf>
    <xf numFmtId="0" fontId="21" fillId="0" borderId="45" xfId="0" applyFont="1" applyBorder="1" applyAlignment="1">
      <alignment horizontal="left"/>
    </xf>
    <xf numFmtId="0" fontId="21" fillId="0" borderId="46" xfId="0" applyFont="1" applyBorder="1" applyAlignment="1">
      <alignment horizontal="left"/>
    </xf>
    <xf numFmtId="0" fontId="9" fillId="0" borderId="47" xfId="0" applyFont="1" applyBorder="1" applyAlignment="1">
      <alignment horizontal="center" wrapText="1"/>
    </xf>
    <xf numFmtId="0" fontId="9" fillId="0" borderId="39" xfId="0" applyFont="1" applyBorder="1" applyAlignment="1">
      <alignment horizontal="center" wrapText="1"/>
    </xf>
    <xf numFmtId="0" fontId="4" fillId="10" borderId="52" xfId="0" applyFont="1" applyFill="1" applyBorder="1" applyAlignment="1">
      <alignment horizontal="left" vertical="top"/>
    </xf>
    <xf numFmtId="0" fontId="4" fillId="10" borderId="53" xfId="0" applyFont="1" applyFill="1" applyBorder="1" applyAlignment="1">
      <alignment horizontal="left" vertical="top"/>
    </xf>
    <xf numFmtId="0" fontId="4" fillId="10" borderId="54" xfId="0" applyFont="1" applyFill="1" applyBorder="1" applyAlignment="1">
      <alignment horizontal="left" vertical="top"/>
    </xf>
    <xf numFmtId="0" fontId="4" fillId="10" borderId="55" xfId="0" applyFont="1" applyFill="1" applyBorder="1" applyAlignment="1">
      <alignment horizontal="left" vertical="top"/>
    </xf>
    <xf numFmtId="0" fontId="4" fillId="10" borderId="0" xfId="0" applyFont="1" applyFill="1" applyAlignment="1">
      <alignment horizontal="left" vertical="top"/>
    </xf>
    <xf numFmtId="0" fontId="4" fillId="10" borderId="56" xfId="0" applyFont="1" applyFill="1" applyBorder="1" applyAlignment="1">
      <alignment horizontal="left" vertical="top"/>
    </xf>
    <xf numFmtId="0" fontId="4" fillId="10" borderId="57" xfId="0" applyFont="1" applyFill="1" applyBorder="1" applyAlignment="1">
      <alignment horizontal="left" vertical="top"/>
    </xf>
    <xf numFmtId="0" fontId="4" fillId="10" borderId="58" xfId="0" applyFont="1" applyFill="1" applyBorder="1" applyAlignment="1">
      <alignment horizontal="left" vertical="top"/>
    </xf>
    <xf numFmtId="0" fontId="4" fillId="10" borderId="42" xfId="0" applyFont="1" applyFill="1" applyBorder="1" applyAlignment="1">
      <alignment horizontal="left" vertical="top"/>
    </xf>
    <xf numFmtId="0" fontId="4" fillId="10" borderId="44" xfId="0" applyFont="1" applyFill="1" applyBorder="1" applyAlignment="1">
      <alignment horizontal="left" vertical="top"/>
    </xf>
    <xf numFmtId="0" fontId="4" fillId="10" borderId="45" xfId="0" applyFont="1" applyFill="1" applyBorder="1" applyAlignment="1">
      <alignment horizontal="left" vertical="top"/>
    </xf>
    <xf numFmtId="0" fontId="4" fillId="10" borderId="46" xfId="0" applyFont="1" applyFill="1" applyBorder="1" applyAlignment="1">
      <alignment horizontal="left" vertical="top"/>
    </xf>
    <xf numFmtId="0" fontId="4" fillId="9" borderId="2" xfId="0" applyFont="1" applyFill="1" applyBorder="1" applyAlignment="1">
      <alignment vertical="top" wrapText="1"/>
    </xf>
    <xf numFmtId="0" fontId="4" fillId="0" borderId="8" xfId="0" applyFont="1" applyBorder="1" applyAlignment="1">
      <alignment vertical="top" wrapText="1"/>
    </xf>
    <xf numFmtId="0" fontId="4" fillId="0" borderId="3" xfId="0" applyFont="1" applyBorder="1" applyAlignment="1">
      <alignment vertical="top" wrapText="1"/>
    </xf>
    <xf numFmtId="0" fontId="4" fillId="9" borderId="8" xfId="0" applyFont="1" applyFill="1" applyBorder="1" applyAlignment="1">
      <alignment vertical="top" wrapText="1"/>
    </xf>
    <xf numFmtId="0" fontId="4" fillId="9" borderId="3" xfId="0" applyFont="1" applyFill="1" applyBorder="1" applyAlignment="1">
      <alignment vertical="top" wrapText="1"/>
    </xf>
    <xf numFmtId="0" fontId="4" fillId="10" borderId="11" xfId="0" applyFont="1" applyFill="1" applyBorder="1" applyAlignment="1">
      <alignment vertical="top" wrapText="1"/>
    </xf>
    <xf numFmtId="0" fontId="4" fillId="10" borderId="10" xfId="0" applyFont="1" applyFill="1" applyBorder="1" applyAlignment="1">
      <alignment vertical="top" wrapText="1"/>
    </xf>
    <xf numFmtId="0" fontId="4" fillId="10" borderId="12" xfId="0" applyFont="1" applyFill="1" applyBorder="1" applyAlignment="1">
      <alignment vertical="top" wrapText="1"/>
    </xf>
    <xf numFmtId="0" fontId="4" fillId="10" borderId="9" xfId="0" applyFont="1" applyFill="1" applyBorder="1" applyAlignment="1">
      <alignment vertical="top" wrapText="1"/>
    </xf>
    <xf numFmtId="0" fontId="4" fillId="10" borderId="0" xfId="0" applyFont="1" applyFill="1" applyAlignment="1">
      <alignment vertical="top" wrapText="1"/>
    </xf>
    <xf numFmtId="0" fontId="4" fillId="10" borderId="13" xfId="0" applyFont="1" applyFill="1" applyBorder="1" applyAlignment="1">
      <alignment vertical="top" wrapText="1"/>
    </xf>
    <xf numFmtId="0" fontId="4" fillId="10" borderId="14" xfId="0" applyFont="1" applyFill="1" applyBorder="1" applyAlignment="1">
      <alignment vertical="top" wrapText="1"/>
    </xf>
    <xf numFmtId="0" fontId="4" fillId="10" borderId="4" xfId="0" applyFont="1" applyFill="1" applyBorder="1" applyAlignment="1">
      <alignment vertical="top" wrapText="1"/>
    </xf>
    <xf numFmtId="0" fontId="4" fillId="10" borderId="15" xfId="0" applyFont="1" applyFill="1" applyBorder="1" applyAlignment="1">
      <alignment vertical="top" wrapText="1"/>
    </xf>
    <xf numFmtId="0" fontId="7" fillId="9" borderId="2" xfId="0" applyFont="1" applyFill="1" applyBorder="1"/>
    <xf numFmtId="0" fontId="7" fillId="9" borderId="8" xfId="0" applyFont="1" applyFill="1" applyBorder="1"/>
    <xf numFmtId="0" fontId="7" fillId="9" borderId="3" xfId="0" applyFont="1" applyFill="1" applyBorder="1"/>
    <xf numFmtId="0" fontId="4" fillId="9" borderId="2" xfId="0" applyFont="1" applyFill="1" applyBorder="1" applyAlignment="1">
      <alignment wrapText="1"/>
    </xf>
    <xf numFmtId="0" fontId="4" fillId="9" borderId="8" xfId="0" applyFont="1" applyFill="1" applyBorder="1" applyAlignment="1">
      <alignment wrapText="1"/>
    </xf>
    <xf numFmtId="0" fontId="4" fillId="9" borderId="3" xfId="0" applyFont="1" applyFill="1" applyBorder="1" applyAlignment="1">
      <alignment wrapText="1"/>
    </xf>
    <xf numFmtId="0" fontId="4" fillId="9" borderId="2" xfId="0" applyFont="1" applyFill="1" applyBorder="1"/>
    <xf numFmtId="0" fontId="4" fillId="0" borderId="8" xfId="0" applyFont="1" applyBorder="1"/>
    <xf numFmtId="0" fontId="4" fillId="0" borderId="3" xfId="0" applyFont="1" applyBorder="1"/>
    <xf numFmtId="0" fontId="7" fillId="0" borderId="8" xfId="0" applyFont="1" applyBorder="1"/>
    <xf numFmtId="0" fontId="7" fillId="0" borderId="3" xfId="0" applyFont="1" applyBorder="1"/>
  </cellXfs>
  <cellStyles count="2">
    <cellStyle name="Normal" xfId="0" builtinId="0"/>
    <cellStyle name="Percent" xfId="1" builtinId="5"/>
  </cellStyles>
  <dxfs count="28">
    <dxf>
      <font>
        <color theme="2" tint="-0.499984740745262"/>
      </font>
    </dxf>
    <dxf>
      <font>
        <color theme="0"/>
      </font>
    </dxf>
    <dxf>
      <font>
        <color theme="0"/>
      </font>
    </dxf>
    <dxf>
      <fill>
        <patternFill>
          <bgColor theme="0" tint="-0.24994659260841701"/>
        </patternFill>
      </fill>
    </dxf>
    <dxf>
      <font>
        <color theme="0"/>
      </font>
    </dxf>
    <dxf>
      <font>
        <b/>
        <i val="0"/>
        <color auto="1"/>
      </font>
    </dxf>
    <dxf>
      <font>
        <b/>
        <i val="0"/>
        <color auto="1"/>
      </font>
    </dxf>
    <dxf>
      <font>
        <b/>
        <i val="0"/>
      </font>
      <fill>
        <patternFill>
          <bgColor theme="4" tint="0.59996337778862885"/>
        </patternFill>
      </fill>
    </dxf>
    <dxf>
      <font>
        <b/>
        <i/>
        <color auto="1"/>
      </font>
    </dxf>
    <dxf>
      <font>
        <color theme="0" tint="-4.9989318521683403E-2"/>
      </font>
    </dxf>
    <dxf>
      <font>
        <color theme="0" tint="-4.9989318521683403E-2"/>
      </font>
    </dxf>
    <dxf>
      <font>
        <color theme="0"/>
      </font>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border outline="0">
        <right style="thin">
          <color indexed="64"/>
        </right>
      </border>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border outline="0">
        <top style="thin">
          <color indexed="64"/>
        </top>
      </border>
    </dxf>
    <dxf>
      <fill>
        <patternFill patternType="solid">
          <fgColor indexed="64"/>
          <bgColor rgb="FFFFFF00"/>
        </patternFill>
      </fill>
      <alignment horizontal="center" vertical="bottom" textRotation="0" wrapText="0" indent="0" justifyLastLine="0" shrinkToFit="0" readingOrder="0"/>
    </dxf>
    <dxf>
      <font>
        <b/>
        <strike val="0"/>
        <outline val="0"/>
        <shadow val="0"/>
        <u val="none"/>
        <vertAlign val="baseline"/>
        <sz val="11"/>
        <color theme="1"/>
        <name val="Calibri"/>
        <scheme val="minor"/>
      </font>
      <fill>
        <patternFill patternType="none">
          <fgColor indexed="64"/>
          <bgColor auto="1"/>
        </patternFill>
      </fill>
    </dxf>
    <dxf>
      <font>
        <color theme="0" tint="-4.9989318521683403E-2"/>
      </font>
    </dxf>
    <dxf>
      <font>
        <color theme="0"/>
      </font>
    </dxf>
  </dxfs>
  <tableStyles count="0" defaultTableStyle="TableStyleMedium9" defaultPivotStyle="PivotStyleLight16"/>
  <colors>
    <mruColors>
      <color rgb="FFB6AE80"/>
      <color rgb="FFAAA1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100"/>
              <a:t>3. No. read by month (bars) and % agreement (line)</a:t>
            </a:r>
          </a:p>
        </c:rich>
      </c:tx>
      <c:layout>
        <c:manualLayout>
          <c:xMode val="edge"/>
          <c:yMode val="edge"/>
          <c:x val="0.18652510035032197"/>
          <c:y val="3.2921805958357225E-2"/>
        </c:manualLayout>
      </c:layout>
      <c:overlay val="0"/>
    </c:title>
    <c:autoTitleDeleted val="0"/>
    <c:plotArea>
      <c:layout>
        <c:manualLayout>
          <c:layoutTarget val="inner"/>
          <c:xMode val="edge"/>
          <c:yMode val="edge"/>
          <c:x val="0.12207421586113938"/>
          <c:y val="0.13458735700490271"/>
          <c:w val="0.75697046156523262"/>
          <c:h val="0.70950861684742261"/>
        </c:manualLayout>
      </c:layout>
      <c:barChart>
        <c:barDir val="col"/>
        <c:grouping val="clustered"/>
        <c:varyColors val="0"/>
        <c:ser>
          <c:idx val="1"/>
          <c:order val="0"/>
          <c:invertIfNegative val="0"/>
          <c:cat>
            <c:numRef>
              <c:f>Analysis!$U$23:$AF$23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Analysis!$AD$8:$AD$19</c:f>
              <c:numCache>
                <c:formatCode>General</c:formatCode>
                <c:ptCount val="12"/>
                <c:pt idx="0">
                  <c:v>109</c:v>
                </c:pt>
                <c:pt idx="1">
                  <c:v>138</c:v>
                </c:pt>
                <c:pt idx="2">
                  <c:v>129</c:v>
                </c:pt>
                <c:pt idx="3">
                  <c:v>234</c:v>
                </c:pt>
                <c:pt idx="4">
                  <c:v>157</c:v>
                </c:pt>
                <c:pt idx="5">
                  <c:v>164</c:v>
                </c:pt>
                <c:pt idx="6">
                  <c:v>58</c:v>
                </c:pt>
                <c:pt idx="7">
                  <c:v>0</c:v>
                </c:pt>
                <c:pt idx="8">
                  <c:v>0</c:v>
                </c:pt>
                <c:pt idx="9">
                  <c:v>0</c:v>
                </c:pt>
                <c:pt idx="10">
                  <c:v>0</c:v>
                </c:pt>
                <c:pt idx="11">
                  <c:v>0</c:v>
                </c:pt>
              </c:numCache>
            </c:numRef>
          </c:val>
          <c:extLst>
            <c:ext xmlns:c16="http://schemas.microsoft.com/office/drawing/2014/chart" uri="{C3380CC4-5D6E-409C-BE32-E72D297353CC}">
              <c16:uniqueId val="{00000000-420A-4202-921F-F0143B60139A}"/>
            </c:ext>
          </c:extLst>
        </c:ser>
        <c:dLbls>
          <c:showLegendKey val="0"/>
          <c:showVal val="0"/>
          <c:showCatName val="0"/>
          <c:showSerName val="0"/>
          <c:showPercent val="0"/>
          <c:showBubbleSize val="0"/>
        </c:dLbls>
        <c:gapWidth val="25"/>
        <c:axId val="180180864"/>
        <c:axId val="180191232"/>
      </c:barChart>
      <c:lineChart>
        <c:grouping val="standard"/>
        <c:varyColors val="0"/>
        <c:ser>
          <c:idx val="0"/>
          <c:order val="1"/>
          <c:marker>
            <c:symbol val="none"/>
          </c:marker>
          <c:val>
            <c:numRef>
              <c:f>Analysis!$AC$8:$AC$19</c:f>
              <c:numCache>
                <c:formatCode>0.0</c:formatCode>
                <c:ptCount val="12"/>
                <c:pt idx="0">
                  <c:v>86.238532110091754</c:v>
                </c:pt>
                <c:pt idx="1">
                  <c:v>88.489208633093526</c:v>
                </c:pt>
                <c:pt idx="2">
                  <c:v>91.729323308270665</c:v>
                </c:pt>
                <c:pt idx="3">
                  <c:v>94.915254237288138</c:v>
                </c:pt>
                <c:pt idx="4">
                  <c:v>97.484276729559753</c:v>
                </c:pt>
                <c:pt idx="5">
                  <c:v>95.151515151515156</c:v>
                </c:pt>
                <c:pt idx="6">
                  <c:v>94.915254237288138</c:v>
                </c:pt>
                <c:pt idx="7">
                  <c:v>#N/A</c:v>
                </c:pt>
                <c:pt idx="8">
                  <c:v>#N/A</c:v>
                </c:pt>
                <c:pt idx="9">
                  <c:v>#N/A</c:v>
                </c:pt>
                <c:pt idx="10">
                  <c:v>#N/A</c:v>
                </c:pt>
                <c:pt idx="11">
                  <c:v>#N/A</c:v>
                </c:pt>
              </c:numCache>
            </c:numRef>
          </c:val>
          <c:smooth val="0"/>
          <c:extLst>
            <c:ext xmlns:c16="http://schemas.microsoft.com/office/drawing/2014/chart" uri="{C3380CC4-5D6E-409C-BE32-E72D297353CC}">
              <c16:uniqueId val="{00000001-420A-4202-921F-F0143B60139A}"/>
            </c:ext>
          </c:extLst>
        </c:ser>
        <c:dLbls>
          <c:showLegendKey val="0"/>
          <c:showVal val="0"/>
          <c:showCatName val="0"/>
          <c:showSerName val="0"/>
          <c:showPercent val="0"/>
          <c:showBubbleSize val="0"/>
        </c:dLbls>
        <c:marker val="1"/>
        <c:smooth val="0"/>
        <c:axId val="180207616"/>
        <c:axId val="180193152"/>
      </c:lineChart>
      <c:catAx>
        <c:axId val="180180864"/>
        <c:scaling>
          <c:orientation val="minMax"/>
        </c:scaling>
        <c:delete val="0"/>
        <c:axPos val="b"/>
        <c:title>
          <c:tx>
            <c:rich>
              <a:bodyPr/>
              <a:lstStyle/>
              <a:p>
                <a:pPr>
                  <a:defRPr/>
                </a:pPr>
                <a:r>
                  <a:rPr lang="en-US"/>
                  <a:t>Month</a:t>
                </a:r>
              </a:p>
            </c:rich>
          </c:tx>
          <c:overlay val="0"/>
        </c:title>
        <c:numFmt formatCode="General" sourceLinked="1"/>
        <c:majorTickMark val="out"/>
        <c:minorTickMark val="none"/>
        <c:tickLblPos val="nextTo"/>
        <c:crossAx val="180191232"/>
        <c:crosses val="autoZero"/>
        <c:auto val="1"/>
        <c:lblAlgn val="ctr"/>
        <c:lblOffset val="100"/>
        <c:noMultiLvlLbl val="0"/>
      </c:catAx>
      <c:valAx>
        <c:axId val="180191232"/>
        <c:scaling>
          <c:orientation val="minMax"/>
        </c:scaling>
        <c:delete val="0"/>
        <c:axPos val="l"/>
        <c:majorGridlines/>
        <c:title>
          <c:tx>
            <c:rich>
              <a:bodyPr rot="-5400000" vert="horz"/>
              <a:lstStyle/>
              <a:p>
                <a:pPr>
                  <a:defRPr/>
                </a:pPr>
                <a:r>
                  <a:rPr lang="en-US"/>
                  <a:t>No. read</a:t>
                </a:r>
              </a:p>
            </c:rich>
          </c:tx>
          <c:layout>
            <c:manualLayout>
              <c:xMode val="edge"/>
              <c:yMode val="edge"/>
              <c:x val="4.7615858868081361E-3"/>
              <c:y val="0.38453015896597831"/>
            </c:manualLayout>
          </c:layout>
          <c:overlay val="0"/>
        </c:title>
        <c:numFmt formatCode="General" sourceLinked="1"/>
        <c:majorTickMark val="out"/>
        <c:minorTickMark val="none"/>
        <c:tickLblPos val="nextTo"/>
        <c:crossAx val="180180864"/>
        <c:crosses val="autoZero"/>
        <c:crossBetween val="between"/>
      </c:valAx>
      <c:valAx>
        <c:axId val="180193152"/>
        <c:scaling>
          <c:orientation val="minMax"/>
          <c:max val="100"/>
          <c:min val="0"/>
        </c:scaling>
        <c:delete val="0"/>
        <c:axPos val="r"/>
        <c:title>
          <c:tx>
            <c:rich>
              <a:bodyPr rot="-5400000" vert="horz"/>
              <a:lstStyle/>
              <a:p>
                <a:pPr>
                  <a:defRPr/>
                </a:pPr>
                <a:r>
                  <a:rPr lang="en-US"/>
                  <a:t>% agreement</a:t>
                </a:r>
              </a:p>
            </c:rich>
          </c:tx>
          <c:layout>
            <c:manualLayout>
              <c:xMode val="edge"/>
              <c:yMode val="edge"/>
              <c:x val="0.9441849741158046"/>
              <c:y val="0.36233694844748182"/>
            </c:manualLayout>
          </c:layout>
          <c:overlay val="0"/>
        </c:title>
        <c:numFmt formatCode="0" sourceLinked="0"/>
        <c:majorTickMark val="out"/>
        <c:minorTickMark val="none"/>
        <c:tickLblPos val="nextTo"/>
        <c:crossAx val="180207616"/>
        <c:crosses val="max"/>
        <c:crossBetween val="between"/>
      </c:valAx>
      <c:catAx>
        <c:axId val="180207616"/>
        <c:scaling>
          <c:orientation val="minMax"/>
        </c:scaling>
        <c:delete val="1"/>
        <c:axPos val="b"/>
        <c:majorTickMark val="out"/>
        <c:minorTickMark val="none"/>
        <c:tickLblPos val="none"/>
        <c:crossAx val="180193152"/>
        <c:crosses val="autoZero"/>
        <c:auto val="1"/>
        <c:lblAlgn val="ctr"/>
        <c:lblOffset val="100"/>
        <c:noMultiLvlLbl val="0"/>
      </c:catAx>
      <c:spPr>
        <a:solidFill>
          <a:schemeClr val="bg1"/>
        </a:solidFill>
      </c:spPr>
    </c:plotArea>
    <c:plotVisOnly val="1"/>
    <c:dispBlanksAs val="gap"/>
    <c:showDLblsOverMax val="0"/>
  </c:chart>
  <c:spPr>
    <a:solidFill>
      <a:schemeClr val="bg1"/>
    </a:solidFill>
  </c:spPr>
  <c:printSettings>
    <c:headerFooter/>
    <c:pageMargins b="0.75000000000000178" l="0.70000000000000062" r="0.70000000000000062" t="0.750000000000001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100"/>
              <a:t>1. Length distribution (all samples)</a:t>
            </a:r>
          </a:p>
        </c:rich>
      </c:tx>
      <c:overlay val="0"/>
    </c:title>
    <c:autoTitleDeleted val="0"/>
    <c:plotArea>
      <c:layout>
        <c:manualLayout>
          <c:layoutTarget val="inner"/>
          <c:xMode val="edge"/>
          <c:yMode val="edge"/>
          <c:x val="0.11668490591218472"/>
          <c:y val="0.12826660228792194"/>
          <c:w val="0.85305122876589756"/>
          <c:h val="0.69599428019610765"/>
        </c:manualLayout>
      </c:layout>
      <c:barChart>
        <c:barDir val="col"/>
        <c:grouping val="clustered"/>
        <c:varyColors val="0"/>
        <c:ser>
          <c:idx val="0"/>
          <c:order val="0"/>
          <c:spPr>
            <a:solidFill>
              <a:schemeClr val="accent2"/>
            </a:solidFill>
          </c:spPr>
          <c:invertIfNegative val="0"/>
          <c:cat>
            <c:numRef>
              <c:f>'Sheet 1'!$A$2:$A$34</c:f>
              <c:numCache>
                <c:formatCode>General</c:formatCode>
                <c:ptCount val="33"/>
                <c:pt idx="0">
                  <c:v>260</c:v>
                </c:pt>
                <c:pt idx="1">
                  <c:v>270</c:v>
                </c:pt>
                <c:pt idx="2">
                  <c:v>280</c:v>
                </c:pt>
                <c:pt idx="3">
                  <c:v>290</c:v>
                </c:pt>
                <c:pt idx="4">
                  <c:v>300</c:v>
                </c:pt>
                <c:pt idx="5">
                  <c:v>310</c:v>
                </c:pt>
                <c:pt idx="6">
                  <c:v>320</c:v>
                </c:pt>
                <c:pt idx="7">
                  <c:v>330</c:v>
                </c:pt>
                <c:pt idx="8">
                  <c:v>340</c:v>
                </c:pt>
                <c:pt idx="9">
                  <c:v>350</c:v>
                </c:pt>
                <c:pt idx="10">
                  <c:v>360</c:v>
                </c:pt>
                <c:pt idx="11">
                  <c:v>370</c:v>
                </c:pt>
                <c:pt idx="12">
                  <c:v>380</c:v>
                </c:pt>
                <c:pt idx="13">
                  <c:v>390</c:v>
                </c:pt>
                <c:pt idx="14">
                  <c:v>400</c:v>
                </c:pt>
                <c:pt idx="15">
                  <c:v>410</c:v>
                </c:pt>
                <c:pt idx="16">
                  <c:v>420</c:v>
                </c:pt>
                <c:pt idx="17">
                  <c:v>430</c:v>
                </c:pt>
                <c:pt idx="18">
                  <c:v>440</c:v>
                </c:pt>
                <c:pt idx="19">
                  <c:v>450</c:v>
                </c:pt>
                <c:pt idx="20">
                  <c:v>460</c:v>
                </c:pt>
                <c:pt idx="21">
                  <c:v>470</c:v>
                </c:pt>
                <c:pt idx="22">
                  <c:v>480</c:v>
                </c:pt>
                <c:pt idx="23">
                  <c:v>490</c:v>
                </c:pt>
                <c:pt idx="24">
                  <c:v>500</c:v>
                </c:pt>
                <c:pt idx="25">
                  <c:v>510</c:v>
                </c:pt>
                <c:pt idx="26">
                  <c:v>520</c:v>
                </c:pt>
                <c:pt idx="27">
                  <c:v>530</c:v>
                </c:pt>
                <c:pt idx="28">
                  <c:v>540</c:v>
                </c:pt>
                <c:pt idx="29">
                  <c:v>550</c:v>
                </c:pt>
                <c:pt idx="30">
                  <c:v>560</c:v>
                </c:pt>
                <c:pt idx="31">
                  <c:v>570</c:v>
                </c:pt>
                <c:pt idx="32">
                  <c:v>580</c:v>
                </c:pt>
              </c:numCache>
            </c:numRef>
          </c:cat>
          <c:val>
            <c:numRef>
              <c:f>'Sheet 1'!$B$2:$B$34</c:f>
              <c:numCache>
                <c:formatCode>General</c:formatCode>
                <c:ptCount val="33"/>
                <c:pt idx="0">
                  <c:v>8</c:v>
                </c:pt>
                <c:pt idx="1">
                  <c:v>26</c:v>
                </c:pt>
                <c:pt idx="2">
                  <c:v>57</c:v>
                </c:pt>
                <c:pt idx="3">
                  <c:v>77</c:v>
                </c:pt>
                <c:pt idx="4">
                  <c:v>89</c:v>
                </c:pt>
                <c:pt idx="5">
                  <c:v>87</c:v>
                </c:pt>
                <c:pt idx="6">
                  <c:v>89</c:v>
                </c:pt>
                <c:pt idx="7">
                  <c:v>82</c:v>
                </c:pt>
                <c:pt idx="8">
                  <c:v>77</c:v>
                </c:pt>
                <c:pt idx="9">
                  <c:v>63</c:v>
                </c:pt>
                <c:pt idx="10">
                  <c:v>66</c:v>
                </c:pt>
                <c:pt idx="11">
                  <c:v>49</c:v>
                </c:pt>
                <c:pt idx="12">
                  <c:v>45</c:v>
                </c:pt>
                <c:pt idx="13">
                  <c:v>43</c:v>
                </c:pt>
                <c:pt idx="14">
                  <c:v>36</c:v>
                </c:pt>
                <c:pt idx="15">
                  <c:v>23</c:v>
                </c:pt>
                <c:pt idx="16">
                  <c:v>17</c:v>
                </c:pt>
                <c:pt idx="17">
                  <c:v>16</c:v>
                </c:pt>
                <c:pt idx="18">
                  <c:v>5</c:v>
                </c:pt>
                <c:pt idx="19">
                  <c:v>7</c:v>
                </c:pt>
                <c:pt idx="20">
                  <c:v>11</c:v>
                </c:pt>
                <c:pt idx="21">
                  <c:v>5</c:v>
                </c:pt>
                <c:pt idx="22">
                  <c:v>5</c:v>
                </c:pt>
                <c:pt idx="23">
                  <c:v>3</c:v>
                </c:pt>
                <c:pt idx="24">
                  <c:v>4</c:v>
                </c:pt>
                <c:pt idx="25">
                  <c:v>2</c:v>
                </c:pt>
                <c:pt idx="26">
                  <c:v>0</c:v>
                </c:pt>
                <c:pt idx="27">
                  <c:v>1</c:v>
                </c:pt>
                <c:pt idx="28">
                  <c:v>3</c:v>
                </c:pt>
                <c:pt idx="29">
                  <c:v>0</c:v>
                </c:pt>
                <c:pt idx="30">
                  <c:v>3</c:v>
                </c:pt>
                <c:pt idx="31">
                  <c:v>0</c:v>
                </c:pt>
                <c:pt idx="32">
                  <c:v>1</c:v>
                </c:pt>
              </c:numCache>
            </c:numRef>
          </c:val>
          <c:extLst>
            <c:ext xmlns:c16="http://schemas.microsoft.com/office/drawing/2014/chart" uri="{C3380CC4-5D6E-409C-BE32-E72D297353CC}">
              <c16:uniqueId val="{00000000-6A9F-441B-8DCB-CAD9498B3861}"/>
            </c:ext>
          </c:extLst>
        </c:ser>
        <c:dLbls>
          <c:showLegendKey val="0"/>
          <c:showVal val="0"/>
          <c:showCatName val="0"/>
          <c:showSerName val="0"/>
          <c:showPercent val="0"/>
          <c:showBubbleSize val="0"/>
        </c:dLbls>
        <c:gapWidth val="15"/>
        <c:axId val="180215168"/>
        <c:axId val="180553216"/>
      </c:barChart>
      <c:catAx>
        <c:axId val="180215168"/>
        <c:scaling>
          <c:orientation val="minMax"/>
        </c:scaling>
        <c:delete val="0"/>
        <c:axPos val="b"/>
        <c:title>
          <c:tx>
            <c:rich>
              <a:bodyPr/>
              <a:lstStyle/>
              <a:p>
                <a:pPr>
                  <a:defRPr sz="1200"/>
                </a:pPr>
                <a:r>
                  <a:rPr lang="en-US" sz="1200"/>
                  <a:t>Length </a:t>
                </a:r>
              </a:p>
            </c:rich>
          </c:tx>
          <c:layout>
            <c:manualLayout>
              <c:xMode val="edge"/>
              <c:yMode val="edge"/>
              <c:x val="0.43551066709881797"/>
              <c:y val="0.90941019165057202"/>
            </c:manualLayout>
          </c:layout>
          <c:overlay val="0"/>
        </c:title>
        <c:numFmt formatCode="General" sourceLinked="1"/>
        <c:majorTickMark val="out"/>
        <c:minorTickMark val="none"/>
        <c:tickLblPos val="nextTo"/>
        <c:crossAx val="180553216"/>
        <c:crosses val="autoZero"/>
        <c:auto val="1"/>
        <c:lblAlgn val="ctr"/>
        <c:lblOffset val="100"/>
        <c:noMultiLvlLbl val="0"/>
      </c:catAx>
      <c:valAx>
        <c:axId val="180553216"/>
        <c:scaling>
          <c:orientation val="minMax"/>
        </c:scaling>
        <c:delete val="0"/>
        <c:axPos val="l"/>
        <c:majorGridlines/>
        <c:title>
          <c:tx>
            <c:rich>
              <a:bodyPr rot="-5400000" vert="horz"/>
              <a:lstStyle/>
              <a:p>
                <a:pPr>
                  <a:defRPr sz="1200"/>
                </a:pPr>
                <a:r>
                  <a:rPr lang="en-US" sz="1200"/>
                  <a:t>No.</a:t>
                </a:r>
              </a:p>
            </c:rich>
          </c:tx>
          <c:layout>
            <c:manualLayout>
              <c:xMode val="edge"/>
              <c:yMode val="edge"/>
              <c:x val="1.2106537530266345E-2"/>
              <c:y val="0.42809166542861388"/>
            </c:manualLayout>
          </c:layout>
          <c:overlay val="0"/>
        </c:title>
        <c:numFmt formatCode="General" sourceLinked="1"/>
        <c:majorTickMark val="out"/>
        <c:minorTickMark val="none"/>
        <c:tickLblPos val="nextTo"/>
        <c:crossAx val="180215168"/>
        <c:crosses val="autoZero"/>
        <c:crossBetween val="between"/>
      </c:valAx>
      <c:spPr>
        <a:solidFill>
          <a:schemeClr val="bg1"/>
        </a:solidFill>
        <a:ln w="6350">
          <a:solidFill>
            <a:schemeClr val="tx1"/>
          </a:solidFill>
        </a:ln>
      </c:spPr>
    </c:plotArea>
    <c:plotVisOnly val="1"/>
    <c:dispBlanksAs val="gap"/>
    <c:showDLblsOverMax val="0"/>
  </c:chart>
  <c:spPr>
    <a:solidFill>
      <a:schemeClr val="bg1"/>
    </a:solidFill>
    <a:ln>
      <a:solidFill>
        <a:schemeClr val="tx1"/>
      </a:solidFill>
    </a:ln>
  </c:spPr>
  <c:printSettings>
    <c:headerFooter/>
    <c:pageMargins b="0.75000000000000178" l="0.70000000000000062" r="0.70000000000000062" t="0.750000000000001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2. Length At Age By Reader</a:t>
            </a:r>
          </a:p>
        </c:rich>
      </c:tx>
      <c:overlay val="0"/>
    </c:title>
    <c:autoTitleDeleted val="0"/>
    <c:plotArea>
      <c:layout>
        <c:manualLayout>
          <c:layoutTarget val="inner"/>
          <c:xMode val="edge"/>
          <c:yMode val="edge"/>
          <c:x val="0.11308196253804645"/>
          <c:y val="0.13377311362617456"/>
          <c:w val="0.83261747747194892"/>
          <c:h val="0.72486245429121277"/>
        </c:manualLayout>
      </c:layout>
      <c:lineChart>
        <c:grouping val="standard"/>
        <c:varyColors val="0"/>
        <c:ser>
          <c:idx val="0"/>
          <c:order val="0"/>
          <c:tx>
            <c:strRef>
              <c:f>Input!$AU$7</c:f>
              <c:strCache>
                <c:ptCount val="1"/>
                <c:pt idx="0">
                  <c:v>Mark</c:v>
                </c:pt>
              </c:strCache>
            </c:strRef>
          </c:tx>
          <c:marker>
            <c:symbol val="none"/>
          </c:marker>
          <c:cat>
            <c:numRef>
              <c:f>Analysis!$B$13:$B$53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cat>
          <c:val>
            <c:numRef>
              <c:f>Analysis!$I$13:$I$53</c:f>
              <c:numCache>
                <c:formatCode>0</c:formatCode>
                <c:ptCount val="41"/>
                <c:pt idx="0">
                  <c:v>#N/A</c:v>
                </c:pt>
                <c:pt idx="1">
                  <c:v>#N/A</c:v>
                </c:pt>
                <c:pt idx="2">
                  <c:v>281.33333333333331</c:v>
                </c:pt>
                <c:pt idx="3">
                  <c:v>299.85294117647061</c:v>
                </c:pt>
                <c:pt idx="4">
                  <c:v>331.35714285714283</c:v>
                </c:pt>
                <c:pt idx="5">
                  <c:v>362.87234042553189</c:v>
                </c:pt>
                <c:pt idx="6">
                  <c:v>388.04597701149424</c:v>
                </c:pt>
                <c:pt idx="7">
                  <c:v>396.5625</c:v>
                </c:pt>
                <c:pt idx="8">
                  <c:v>401.25</c:v>
                </c:pt>
                <c:pt idx="9">
                  <c:v>453.84615384615387</c:v>
                </c:pt>
                <c:pt idx="10">
                  <c:v>456.66666666666669</c:v>
                </c:pt>
                <c:pt idx="11">
                  <c:v>482.85714285714283</c:v>
                </c:pt>
                <c:pt idx="12">
                  <c:v>506.66666666666669</c:v>
                </c:pt>
                <c:pt idx="13">
                  <c:v>485</c:v>
                </c:pt>
                <c:pt idx="14">
                  <c:v>560</c:v>
                </c:pt>
                <c:pt idx="15">
                  <c:v>360</c:v>
                </c:pt>
                <c:pt idx="16">
                  <c:v>380</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numCache>
            </c:numRef>
          </c:val>
          <c:smooth val="0"/>
          <c:extLst>
            <c:ext xmlns:c16="http://schemas.microsoft.com/office/drawing/2014/chart" uri="{C3380CC4-5D6E-409C-BE32-E72D297353CC}">
              <c16:uniqueId val="{00000000-F7EE-4E59-A7EF-415D2E4635BA}"/>
            </c:ext>
          </c:extLst>
        </c:ser>
        <c:ser>
          <c:idx val="1"/>
          <c:order val="1"/>
          <c:tx>
            <c:strRef>
              <c:f>Input!$AU$6</c:f>
              <c:strCache>
                <c:ptCount val="1"/>
                <c:pt idx="0">
                  <c:v>James</c:v>
                </c:pt>
              </c:strCache>
            </c:strRef>
          </c:tx>
          <c:marker>
            <c:symbol val="none"/>
          </c:marker>
          <c:cat>
            <c:numRef>
              <c:f>Analysis!$B$13:$B$53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cat>
          <c:val>
            <c:numRef>
              <c:f>Analysis!$J$13:$J$53</c:f>
              <c:numCache>
                <c:formatCode>0</c:formatCode>
                <c:ptCount val="41"/>
                <c:pt idx="0">
                  <c:v>#N/A</c:v>
                </c:pt>
                <c:pt idx="1">
                  <c:v>#N/A</c:v>
                </c:pt>
                <c:pt idx="2">
                  <c:v>283.75</c:v>
                </c:pt>
                <c:pt idx="3">
                  <c:v>299.51456310679612</c:v>
                </c:pt>
                <c:pt idx="4">
                  <c:v>331.35135135135135</c:v>
                </c:pt>
                <c:pt idx="5">
                  <c:v>360.41025641025641</c:v>
                </c:pt>
                <c:pt idx="6">
                  <c:v>385.61797752808991</c:v>
                </c:pt>
                <c:pt idx="7">
                  <c:v>399.41176470588238</c:v>
                </c:pt>
                <c:pt idx="8">
                  <c:v>402.5</c:v>
                </c:pt>
                <c:pt idx="9">
                  <c:v>462.5</c:v>
                </c:pt>
                <c:pt idx="10">
                  <c:v>447.5</c:v>
                </c:pt>
                <c:pt idx="11">
                  <c:v>502.5</c:v>
                </c:pt>
                <c:pt idx="12">
                  <c:v>496</c:v>
                </c:pt>
                <c:pt idx="13">
                  <c:v>#N/A</c:v>
                </c:pt>
                <c:pt idx="14">
                  <c:v>560</c:v>
                </c:pt>
                <c:pt idx="15">
                  <c:v>426.66666666666669</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numCache>
            </c:numRef>
          </c:val>
          <c:smooth val="0"/>
          <c:extLst>
            <c:ext xmlns:c16="http://schemas.microsoft.com/office/drawing/2014/chart" uri="{C3380CC4-5D6E-409C-BE32-E72D297353CC}">
              <c16:uniqueId val="{00000001-F7EE-4E59-A7EF-415D2E4635BA}"/>
            </c:ext>
          </c:extLst>
        </c:ser>
        <c:dLbls>
          <c:showLegendKey val="0"/>
          <c:showVal val="0"/>
          <c:showCatName val="0"/>
          <c:showSerName val="0"/>
          <c:showPercent val="0"/>
          <c:showBubbleSize val="0"/>
        </c:dLbls>
        <c:smooth val="0"/>
        <c:axId val="180588544"/>
        <c:axId val="180590464"/>
      </c:lineChart>
      <c:catAx>
        <c:axId val="180588544"/>
        <c:scaling>
          <c:orientation val="minMax"/>
        </c:scaling>
        <c:delete val="0"/>
        <c:axPos val="b"/>
        <c:title>
          <c:tx>
            <c:rich>
              <a:bodyPr/>
              <a:lstStyle/>
              <a:p>
                <a:pPr>
                  <a:defRPr sz="1100"/>
                </a:pPr>
                <a:r>
                  <a:rPr lang="en-US" sz="1100"/>
                  <a:t>Age</a:t>
                </a:r>
              </a:p>
            </c:rich>
          </c:tx>
          <c:overlay val="0"/>
        </c:title>
        <c:numFmt formatCode="General" sourceLinked="1"/>
        <c:majorTickMark val="out"/>
        <c:minorTickMark val="none"/>
        <c:tickLblPos val="nextTo"/>
        <c:crossAx val="180590464"/>
        <c:crosses val="autoZero"/>
        <c:auto val="1"/>
        <c:lblAlgn val="ctr"/>
        <c:lblOffset val="100"/>
        <c:tickLblSkip val="5"/>
        <c:noMultiLvlLbl val="0"/>
      </c:catAx>
      <c:valAx>
        <c:axId val="180590464"/>
        <c:scaling>
          <c:orientation val="minMax"/>
        </c:scaling>
        <c:delete val="0"/>
        <c:axPos val="l"/>
        <c:majorGridlines/>
        <c:title>
          <c:tx>
            <c:rich>
              <a:bodyPr rot="-5400000" vert="horz"/>
              <a:lstStyle/>
              <a:p>
                <a:pPr>
                  <a:defRPr sz="1100"/>
                </a:pPr>
                <a:r>
                  <a:rPr lang="en-US" sz="1100"/>
                  <a:t>Length</a:t>
                </a:r>
              </a:p>
            </c:rich>
          </c:tx>
          <c:layout>
            <c:manualLayout>
              <c:xMode val="edge"/>
              <c:yMode val="edge"/>
              <c:x val="3.2927671248570252E-3"/>
              <c:y val="0.41016641200886922"/>
            </c:manualLayout>
          </c:layout>
          <c:overlay val="0"/>
        </c:title>
        <c:numFmt formatCode="0" sourceLinked="0"/>
        <c:majorTickMark val="out"/>
        <c:minorTickMark val="none"/>
        <c:tickLblPos val="nextTo"/>
        <c:crossAx val="180588544"/>
        <c:crosses val="autoZero"/>
        <c:crossBetween val="between"/>
      </c:valAx>
      <c:spPr>
        <a:solidFill>
          <a:schemeClr val="bg1"/>
        </a:solidFill>
        <a:ln>
          <a:solidFill>
            <a:schemeClr val="tx1"/>
          </a:solidFill>
        </a:ln>
      </c:spPr>
    </c:plotArea>
    <c:legend>
      <c:legendPos val="r"/>
      <c:layout>
        <c:manualLayout>
          <c:xMode val="edge"/>
          <c:yMode val="edge"/>
          <c:x val="0.44686532544217311"/>
          <c:y val="0.58448089238569978"/>
          <c:w val="0.40549556481825588"/>
          <c:h val="0.20314982300221224"/>
        </c:manualLayout>
      </c:layout>
      <c:overlay val="0"/>
    </c:legend>
    <c:plotVisOnly val="1"/>
    <c:dispBlanksAs val="gap"/>
    <c:showDLblsOverMax val="0"/>
  </c:chart>
  <c:spPr>
    <a:solidFill>
      <a:schemeClr val="bg1"/>
    </a:solidFill>
  </c:spPr>
  <c:printSettings>
    <c:headerFooter/>
    <c:pageMargins b="0.75000000000000544" l="0.70000000000000062" r="0.70000000000000062" t="0.75000000000000544"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4. No. read by age (bars) and % agreement (line)</a:t>
            </a:r>
          </a:p>
        </c:rich>
      </c:tx>
      <c:overlay val="0"/>
    </c:title>
    <c:autoTitleDeleted val="0"/>
    <c:plotArea>
      <c:layout>
        <c:manualLayout>
          <c:layoutTarget val="inner"/>
          <c:xMode val="edge"/>
          <c:yMode val="edge"/>
          <c:x val="0.11785490024372416"/>
          <c:y val="0.16089129483814524"/>
          <c:w val="0.77551826472462393"/>
          <c:h val="0.65736475648877601"/>
        </c:manualLayout>
      </c:layout>
      <c:barChart>
        <c:barDir val="col"/>
        <c:grouping val="clustered"/>
        <c:varyColors val="0"/>
        <c:ser>
          <c:idx val="0"/>
          <c:order val="0"/>
          <c:spPr>
            <a:solidFill>
              <a:schemeClr val="accent2"/>
            </a:solidFill>
          </c:spPr>
          <c:invertIfNegative val="0"/>
          <c:cat>
            <c:numRef>
              <c:f>Analysis!$B$13:$B$53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cat>
          <c:val>
            <c:numRef>
              <c:f>Analysis!$D$13:$D$53</c:f>
              <c:numCache>
                <c:formatCode>General</c:formatCode>
                <c:ptCount val="41"/>
                <c:pt idx="0">
                  <c:v>0</c:v>
                </c:pt>
                <c:pt idx="1">
                  <c:v>0</c:v>
                </c:pt>
                <c:pt idx="2">
                  <c:v>15</c:v>
                </c:pt>
                <c:pt idx="3">
                  <c:v>204</c:v>
                </c:pt>
                <c:pt idx="4">
                  <c:v>420</c:v>
                </c:pt>
                <c:pt idx="5">
                  <c:v>188</c:v>
                </c:pt>
                <c:pt idx="6">
                  <c:v>87</c:v>
                </c:pt>
                <c:pt idx="7">
                  <c:v>32</c:v>
                </c:pt>
                <c:pt idx="8">
                  <c:v>8</c:v>
                </c:pt>
                <c:pt idx="9">
                  <c:v>13</c:v>
                </c:pt>
                <c:pt idx="10">
                  <c:v>6</c:v>
                </c:pt>
                <c:pt idx="11">
                  <c:v>7</c:v>
                </c:pt>
                <c:pt idx="12">
                  <c:v>3</c:v>
                </c:pt>
                <c:pt idx="13">
                  <c:v>2</c:v>
                </c:pt>
                <c:pt idx="14">
                  <c:v>2</c:v>
                </c:pt>
                <c:pt idx="15">
                  <c:v>1</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468D-4AC4-9847-FDC7E2297612}"/>
            </c:ext>
          </c:extLst>
        </c:ser>
        <c:dLbls>
          <c:showLegendKey val="0"/>
          <c:showVal val="0"/>
          <c:showCatName val="0"/>
          <c:showSerName val="0"/>
          <c:showPercent val="0"/>
          <c:showBubbleSize val="0"/>
        </c:dLbls>
        <c:gapWidth val="25"/>
        <c:axId val="180635520"/>
        <c:axId val="180641792"/>
      </c:barChart>
      <c:lineChart>
        <c:grouping val="standard"/>
        <c:varyColors val="0"/>
        <c:ser>
          <c:idx val="1"/>
          <c:order val="1"/>
          <c:spPr>
            <a:ln>
              <a:solidFill>
                <a:schemeClr val="accent1"/>
              </a:solidFill>
            </a:ln>
          </c:spPr>
          <c:marker>
            <c:symbol val="none"/>
          </c:marker>
          <c:cat>
            <c:numRef>
              <c:f>Analysis!$B$13:$B$53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cat>
          <c:val>
            <c:numRef>
              <c:f>Analysis!$G$13:$G$53</c:f>
              <c:numCache>
                <c:formatCode>0.0</c:formatCode>
                <c:ptCount val="41"/>
                <c:pt idx="0">
                  <c:v>#N/A</c:v>
                </c:pt>
                <c:pt idx="1">
                  <c:v>#N/A</c:v>
                </c:pt>
                <c:pt idx="2">
                  <c:v>100</c:v>
                </c:pt>
                <c:pt idx="3">
                  <c:v>97.058823529411768</c:v>
                </c:pt>
                <c:pt idx="4">
                  <c:v>94.523809523809518</c:v>
                </c:pt>
                <c:pt idx="5">
                  <c:v>92.021276595744681</c:v>
                </c:pt>
                <c:pt idx="6">
                  <c:v>88.505747126436788</c:v>
                </c:pt>
                <c:pt idx="7">
                  <c:v>87.5</c:v>
                </c:pt>
                <c:pt idx="8">
                  <c:v>100</c:v>
                </c:pt>
                <c:pt idx="9">
                  <c:v>92.307692307692307</c:v>
                </c:pt>
                <c:pt idx="10">
                  <c:v>100</c:v>
                </c:pt>
                <c:pt idx="11">
                  <c:v>57.142857142857139</c:v>
                </c:pt>
                <c:pt idx="12">
                  <c:v>100</c:v>
                </c:pt>
                <c:pt idx="13">
                  <c:v>#N/A</c:v>
                </c:pt>
                <c:pt idx="14">
                  <c:v>100</c:v>
                </c:pt>
                <c:pt idx="15">
                  <c:v>100</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numCache>
            </c:numRef>
          </c:val>
          <c:smooth val="0"/>
          <c:extLst>
            <c:ext xmlns:c16="http://schemas.microsoft.com/office/drawing/2014/chart" uri="{C3380CC4-5D6E-409C-BE32-E72D297353CC}">
              <c16:uniqueId val="{00000001-468D-4AC4-9847-FDC7E2297612}"/>
            </c:ext>
          </c:extLst>
        </c:ser>
        <c:dLbls>
          <c:showLegendKey val="0"/>
          <c:showVal val="0"/>
          <c:showCatName val="0"/>
          <c:showSerName val="0"/>
          <c:showPercent val="0"/>
          <c:showBubbleSize val="0"/>
        </c:dLbls>
        <c:marker val="1"/>
        <c:smooth val="0"/>
        <c:axId val="180654080"/>
        <c:axId val="180643712"/>
      </c:lineChart>
      <c:catAx>
        <c:axId val="180635520"/>
        <c:scaling>
          <c:orientation val="minMax"/>
        </c:scaling>
        <c:delete val="0"/>
        <c:axPos val="b"/>
        <c:title>
          <c:tx>
            <c:rich>
              <a:bodyPr/>
              <a:lstStyle/>
              <a:p>
                <a:pPr>
                  <a:defRPr/>
                </a:pPr>
                <a:r>
                  <a:rPr lang="en-US"/>
                  <a:t>Age (Expert reader)</a:t>
                </a:r>
              </a:p>
            </c:rich>
          </c:tx>
          <c:overlay val="0"/>
        </c:title>
        <c:numFmt formatCode="General" sourceLinked="1"/>
        <c:majorTickMark val="out"/>
        <c:minorTickMark val="none"/>
        <c:tickLblPos val="nextTo"/>
        <c:crossAx val="180641792"/>
        <c:crosses val="autoZero"/>
        <c:auto val="1"/>
        <c:lblAlgn val="ctr"/>
        <c:lblOffset val="100"/>
        <c:noMultiLvlLbl val="0"/>
      </c:catAx>
      <c:valAx>
        <c:axId val="180641792"/>
        <c:scaling>
          <c:orientation val="minMax"/>
        </c:scaling>
        <c:delete val="0"/>
        <c:axPos val="l"/>
        <c:majorGridlines/>
        <c:title>
          <c:tx>
            <c:rich>
              <a:bodyPr rot="-5400000" vert="horz"/>
              <a:lstStyle/>
              <a:p>
                <a:pPr>
                  <a:defRPr/>
                </a:pPr>
                <a:r>
                  <a:rPr lang="en-US"/>
                  <a:t>No.</a:t>
                </a:r>
              </a:p>
            </c:rich>
          </c:tx>
          <c:layout>
            <c:manualLayout>
              <c:xMode val="edge"/>
              <c:yMode val="edge"/>
              <c:x val="3.35946169208113E-3"/>
              <c:y val="0.44091801275119402"/>
            </c:manualLayout>
          </c:layout>
          <c:overlay val="0"/>
        </c:title>
        <c:numFmt formatCode="General" sourceLinked="1"/>
        <c:majorTickMark val="out"/>
        <c:minorTickMark val="none"/>
        <c:tickLblPos val="nextTo"/>
        <c:crossAx val="180635520"/>
        <c:crosses val="autoZero"/>
        <c:crossBetween val="between"/>
      </c:valAx>
      <c:valAx>
        <c:axId val="180643712"/>
        <c:scaling>
          <c:orientation val="minMax"/>
          <c:max val="100"/>
        </c:scaling>
        <c:delete val="0"/>
        <c:axPos val="r"/>
        <c:title>
          <c:tx>
            <c:rich>
              <a:bodyPr rot="-5400000" vert="horz"/>
              <a:lstStyle/>
              <a:p>
                <a:pPr>
                  <a:defRPr/>
                </a:pPr>
                <a:r>
                  <a:rPr lang="en-US"/>
                  <a:t>% agreement</a:t>
                </a:r>
              </a:p>
            </c:rich>
          </c:tx>
          <c:layout>
            <c:manualLayout>
              <c:xMode val="edge"/>
              <c:yMode val="edge"/>
              <c:x val="0.95742855688297579"/>
              <c:y val="0.3418600505125538"/>
            </c:manualLayout>
          </c:layout>
          <c:overlay val="0"/>
        </c:title>
        <c:numFmt formatCode="0" sourceLinked="0"/>
        <c:majorTickMark val="out"/>
        <c:minorTickMark val="none"/>
        <c:tickLblPos val="nextTo"/>
        <c:crossAx val="180654080"/>
        <c:crosses val="max"/>
        <c:crossBetween val="between"/>
      </c:valAx>
      <c:catAx>
        <c:axId val="180654080"/>
        <c:scaling>
          <c:orientation val="minMax"/>
        </c:scaling>
        <c:delete val="1"/>
        <c:axPos val="b"/>
        <c:numFmt formatCode="General" sourceLinked="1"/>
        <c:majorTickMark val="out"/>
        <c:minorTickMark val="none"/>
        <c:tickLblPos val="none"/>
        <c:crossAx val="180643712"/>
        <c:crosses val="autoZero"/>
        <c:auto val="1"/>
        <c:lblAlgn val="ctr"/>
        <c:lblOffset val="100"/>
        <c:noMultiLvlLbl val="0"/>
      </c:catAx>
      <c:spPr>
        <a:solidFill>
          <a:schemeClr val="bg1"/>
        </a:solidFill>
      </c:spPr>
    </c:plotArea>
    <c:plotVisOnly val="1"/>
    <c:dispBlanksAs val="gap"/>
    <c:showDLblsOverMax val="0"/>
  </c:chart>
  <c:spPr>
    <a:solidFill>
      <a:schemeClr val="bg1"/>
    </a:solidFill>
  </c:spPr>
  <c:printSettings>
    <c:headerFooter/>
    <c:pageMargins b="0.75000000000000178" l="0.70000000000000062" r="0.70000000000000062" t="0.75000000000000178"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GB" sz="1200"/>
              <a:t>5. Variance</a:t>
            </a:r>
          </a:p>
        </c:rich>
      </c:tx>
      <c:overlay val="0"/>
    </c:title>
    <c:autoTitleDeleted val="0"/>
    <c:plotArea>
      <c:layout>
        <c:manualLayout>
          <c:layoutTarget val="inner"/>
          <c:xMode val="edge"/>
          <c:yMode val="edge"/>
          <c:x val="0.12253993982943288"/>
          <c:y val="0.13064853157050171"/>
          <c:w val="0.84300429599499205"/>
          <c:h val="0.73304815196017248"/>
        </c:manualLayout>
      </c:layout>
      <c:stockChart>
        <c:ser>
          <c:idx val="0"/>
          <c:order val="0"/>
          <c:spPr>
            <a:ln w="28575">
              <a:noFill/>
            </a:ln>
          </c:spPr>
          <c:marker>
            <c:symbol val="dash"/>
            <c:size val="5"/>
            <c:spPr>
              <a:ln>
                <a:solidFill>
                  <a:schemeClr val="tx1"/>
                </a:solidFill>
              </a:ln>
            </c:spPr>
          </c:marker>
          <c:cat>
            <c:numRef>
              <c:f>Analysis!$B$13:$B$53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cat>
          <c:val>
            <c:numRef>
              <c:f>Analysis!$P$13:$P$53</c:f>
              <c:numCache>
                <c:formatCode>0.00</c:formatCode>
                <c:ptCount val="41"/>
                <c:pt idx="0">
                  <c:v>0</c:v>
                </c:pt>
                <c:pt idx="1">
                  <c:v>1</c:v>
                </c:pt>
                <c:pt idx="2">
                  <c:v>2</c:v>
                </c:pt>
                <c:pt idx="3">
                  <c:v>3.0628194563835045</c:v>
                </c:pt>
                <c:pt idx="4">
                  <c:v>4.0522371953598926</c:v>
                </c:pt>
                <c:pt idx="5">
                  <c:v>5.0864808930673755</c:v>
                </c:pt>
                <c:pt idx="6">
                  <c:v>6.1158549555079151</c:v>
                </c:pt>
                <c:pt idx="7">
                  <c:v>7.1330243272500597</c:v>
                </c:pt>
                <c:pt idx="8">
                  <c:v>8</c:v>
                </c:pt>
                <c:pt idx="9">
                  <c:v>9.0738433834261585</c:v>
                </c:pt>
                <c:pt idx="10">
                  <c:v>10</c:v>
                </c:pt>
                <c:pt idx="11">
                  <c:v>11.368341183919188</c:v>
                </c:pt>
                <c:pt idx="12">
                  <c:v>12</c:v>
                </c:pt>
                <c:pt idx="13">
                  <c:v>16.43994597681008</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val>
          <c:smooth val="0"/>
          <c:extLst>
            <c:ext xmlns:c16="http://schemas.microsoft.com/office/drawing/2014/chart" uri="{C3380CC4-5D6E-409C-BE32-E72D297353CC}">
              <c16:uniqueId val="{00000000-D1F7-4DDB-866F-8A7371163049}"/>
            </c:ext>
          </c:extLst>
        </c:ser>
        <c:ser>
          <c:idx val="1"/>
          <c:order val="1"/>
          <c:spPr>
            <a:ln w="28575">
              <a:noFill/>
            </a:ln>
          </c:spPr>
          <c:marker>
            <c:symbol val="dash"/>
            <c:size val="5"/>
            <c:spPr>
              <a:ln>
                <a:solidFill>
                  <a:schemeClr val="tx1"/>
                </a:solidFill>
              </a:ln>
            </c:spPr>
          </c:marker>
          <c:cat>
            <c:numRef>
              <c:f>Analysis!$B$13:$B$53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cat>
          <c:val>
            <c:numRef>
              <c:f>Analysis!$O$13:$O$53</c:f>
              <c:numCache>
                <c:formatCode>0.00</c:formatCode>
                <c:ptCount val="41"/>
                <c:pt idx="0">
                  <c:v>0</c:v>
                </c:pt>
                <c:pt idx="1">
                  <c:v>1</c:v>
                </c:pt>
                <c:pt idx="2">
                  <c:v>2</c:v>
                </c:pt>
                <c:pt idx="3">
                  <c:v>3.0058079945968874</c:v>
                </c:pt>
                <c:pt idx="4">
                  <c:v>4.0049056617829644</c:v>
                </c:pt>
                <c:pt idx="5">
                  <c:v>4.9986254899113485</c:v>
                </c:pt>
                <c:pt idx="6">
                  <c:v>5.9531105617334639</c:v>
                </c:pt>
                <c:pt idx="7">
                  <c:v>6.8044756727499403</c:v>
                </c:pt>
                <c:pt idx="8">
                  <c:v>8</c:v>
                </c:pt>
                <c:pt idx="9">
                  <c:v>8.7723104627276882</c:v>
                </c:pt>
                <c:pt idx="10">
                  <c:v>10</c:v>
                </c:pt>
                <c:pt idx="11">
                  <c:v>10.345944530366527</c:v>
                </c:pt>
                <c:pt idx="12">
                  <c:v>12</c:v>
                </c:pt>
                <c:pt idx="13">
                  <c:v>10.56005402318992</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val>
          <c:smooth val="0"/>
          <c:extLst>
            <c:ext xmlns:c16="http://schemas.microsoft.com/office/drawing/2014/chart" uri="{C3380CC4-5D6E-409C-BE32-E72D297353CC}">
              <c16:uniqueId val="{00000001-D1F7-4DDB-866F-8A7371163049}"/>
            </c:ext>
          </c:extLst>
        </c:ser>
        <c:ser>
          <c:idx val="2"/>
          <c:order val="2"/>
          <c:spPr>
            <a:ln w="12700">
              <a:solidFill>
                <a:srgbClr val="000000"/>
              </a:solidFill>
            </a:ln>
          </c:spPr>
          <c:marker>
            <c:symbol val="dot"/>
            <c:size val="3"/>
          </c:marker>
          <c:cat>
            <c:numRef>
              <c:f>Analysis!$B$13:$B$53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cat>
          <c:val>
            <c:numRef>
              <c:f>Analysis!$B$13:$B$53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val>
          <c:smooth val="0"/>
          <c:extLst>
            <c:ext xmlns:c16="http://schemas.microsoft.com/office/drawing/2014/chart" uri="{C3380CC4-5D6E-409C-BE32-E72D297353CC}">
              <c16:uniqueId val="{00000002-D1F7-4DDB-866F-8A7371163049}"/>
            </c:ext>
          </c:extLst>
        </c:ser>
        <c:dLbls>
          <c:showLegendKey val="0"/>
          <c:showVal val="0"/>
          <c:showCatName val="0"/>
          <c:showSerName val="0"/>
          <c:showPercent val="0"/>
          <c:showBubbleSize val="0"/>
        </c:dLbls>
        <c:axId val="180682112"/>
        <c:axId val="180696576"/>
      </c:stockChart>
      <c:catAx>
        <c:axId val="180682112"/>
        <c:scaling>
          <c:orientation val="minMax"/>
        </c:scaling>
        <c:delete val="0"/>
        <c:axPos val="b"/>
        <c:title>
          <c:tx>
            <c:rich>
              <a:bodyPr/>
              <a:lstStyle/>
              <a:p>
                <a:pPr>
                  <a:defRPr/>
                </a:pPr>
                <a:r>
                  <a:rPr lang="en-US"/>
                  <a:t>Age</a:t>
                </a:r>
              </a:p>
            </c:rich>
          </c:tx>
          <c:layout>
            <c:manualLayout>
              <c:xMode val="edge"/>
              <c:yMode val="edge"/>
              <c:x val="0.51924170681573001"/>
              <c:y val="0.93531942001082824"/>
            </c:manualLayout>
          </c:layout>
          <c:overlay val="0"/>
        </c:title>
        <c:numFmt formatCode="General" sourceLinked="1"/>
        <c:majorTickMark val="none"/>
        <c:minorTickMark val="none"/>
        <c:tickLblPos val="nextTo"/>
        <c:crossAx val="180696576"/>
        <c:crosses val="autoZero"/>
        <c:auto val="1"/>
        <c:lblAlgn val="ctr"/>
        <c:lblOffset val="100"/>
        <c:noMultiLvlLbl val="0"/>
      </c:catAx>
      <c:valAx>
        <c:axId val="180696576"/>
        <c:scaling>
          <c:orientation val="minMax"/>
          <c:max val="40"/>
          <c:min val="0"/>
        </c:scaling>
        <c:delete val="0"/>
        <c:axPos val="l"/>
        <c:majorGridlines/>
        <c:title>
          <c:tx>
            <c:rich>
              <a:bodyPr/>
              <a:lstStyle/>
              <a:p>
                <a:pPr>
                  <a:defRPr/>
                </a:pPr>
                <a:r>
                  <a:rPr lang="en-US"/>
                  <a:t>Age</a:t>
                </a:r>
              </a:p>
            </c:rich>
          </c:tx>
          <c:layout>
            <c:manualLayout>
              <c:xMode val="edge"/>
              <c:yMode val="edge"/>
              <c:x val="8.4128446283149513E-3"/>
              <c:y val="0.42838380101816131"/>
            </c:manualLayout>
          </c:layout>
          <c:overlay val="0"/>
        </c:title>
        <c:numFmt formatCode="0" sourceLinked="0"/>
        <c:majorTickMark val="none"/>
        <c:minorTickMark val="none"/>
        <c:tickLblPos val="nextTo"/>
        <c:crossAx val="180682112"/>
        <c:crosses val="autoZero"/>
        <c:crossBetween val="between"/>
        <c:majorUnit val="5"/>
      </c:valAx>
      <c:spPr>
        <a:solidFill>
          <a:schemeClr val="bg1"/>
        </a:solidFill>
        <a:ln>
          <a:solidFill>
            <a:schemeClr val="tx1"/>
          </a:solidFill>
        </a:ln>
      </c:spPr>
    </c:plotArea>
    <c:plotVisOnly val="1"/>
    <c:dispBlanksAs val="gap"/>
    <c:showDLblsOverMax val="0"/>
  </c:chart>
  <c:spPr>
    <a:solidFill>
      <a:schemeClr val="bg1"/>
    </a:solidFill>
  </c:spPr>
  <c:printSettings>
    <c:headerFooter/>
    <c:pageMargins b="0.75000000000000466" l="0.70000000000000062" r="0.70000000000000062" t="0.750000000000004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6. Bias by month</a:t>
            </a:r>
          </a:p>
        </c:rich>
      </c:tx>
      <c:overlay val="0"/>
    </c:title>
    <c:autoTitleDeleted val="0"/>
    <c:plotArea>
      <c:layout>
        <c:manualLayout>
          <c:layoutTarget val="inner"/>
          <c:xMode val="edge"/>
          <c:yMode val="edge"/>
          <c:x val="0.15404088292485704"/>
          <c:y val="0.12147414945773319"/>
          <c:w val="0.81212529600893313"/>
          <c:h val="0.73784795435670514"/>
        </c:manualLayout>
      </c:layout>
      <c:lineChart>
        <c:grouping val="standard"/>
        <c:varyColors val="0"/>
        <c:ser>
          <c:idx val="0"/>
          <c:order val="0"/>
          <c:marker>
            <c:symbol val="none"/>
          </c:marker>
          <c:val>
            <c:numRef>
              <c:f>Input!$IE$9:$IE$20</c:f>
              <c:numCache>
                <c:formatCode>General</c:formatCode>
                <c:ptCount val="12"/>
                <c:pt idx="0">
                  <c:v>0.11926605504587151</c:v>
                </c:pt>
                <c:pt idx="1">
                  <c:v>7.2463768115942351E-2</c:v>
                </c:pt>
                <c:pt idx="2">
                  <c:v>1.5503875968992276E-2</c:v>
                </c:pt>
                <c:pt idx="3">
                  <c:v>-2.564102564102555E-2</c:v>
                </c:pt>
                <c:pt idx="4">
                  <c:v>0</c:v>
                </c:pt>
                <c:pt idx="5">
                  <c:v>3.0487804878048586E-2</c:v>
                </c:pt>
                <c:pt idx="6">
                  <c:v>5.1724137931034253E-2</c:v>
                </c:pt>
                <c:pt idx="7">
                  <c:v>#N/A</c:v>
                </c:pt>
                <c:pt idx="8">
                  <c:v>#N/A</c:v>
                </c:pt>
                <c:pt idx="9">
                  <c:v>#N/A</c:v>
                </c:pt>
                <c:pt idx="10">
                  <c:v>#N/A</c:v>
                </c:pt>
                <c:pt idx="11">
                  <c:v>#N/A</c:v>
                </c:pt>
              </c:numCache>
            </c:numRef>
          </c:val>
          <c:smooth val="0"/>
          <c:extLst>
            <c:ext xmlns:c16="http://schemas.microsoft.com/office/drawing/2014/chart" uri="{C3380CC4-5D6E-409C-BE32-E72D297353CC}">
              <c16:uniqueId val="{00000000-F66F-4E96-AFBB-03E070D9E9C1}"/>
            </c:ext>
          </c:extLst>
        </c:ser>
        <c:dLbls>
          <c:showLegendKey val="0"/>
          <c:showVal val="0"/>
          <c:showCatName val="0"/>
          <c:showSerName val="0"/>
          <c:showPercent val="0"/>
          <c:showBubbleSize val="0"/>
        </c:dLbls>
        <c:smooth val="0"/>
        <c:axId val="180721152"/>
        <c:axId val="180723072"/>
      </c:lineChart>
      <c:catAx>
        <c:axId val="180721152"/>
        <c:scaling>
          <c:orientation val="minMax"/>
        </c:scaling>
        <c:delete val="0"/>
        <c:axPos val="b"/>
        <c:title>
          <c:tx>
            <c:rich>
              <a:bodyPr/>
              <a:lstStyle/>
              <a:p>
                <a:pPr>
                  <a:defRPr/>
                </a:pPr>
                <a:r>
                  <a:rPr lang="en-US"/>
                  <a:t>Month</a:t>
                </a:r>
              </a:p>
            </c:rich>
          </c:tx>
          <c:layout>
            <c:manualLayout>
              <c:xMode val="edge"/>
              <c:yMode val="edge"/>
              <c:x val="0.46113523035752108"/>
              <c:y val="0.92930933622460787"/>
            </c:manualLayout>
          </c:layout>
          <c:overlay val="0"/>
        </c:title>
        <c:majorTickMark val="cross"/>
        <c:minorTickMark val="none"/>
        <c:tickLblPos val="low"/>
        <c:crossAx val="180723072"/>
        <c:crosses val="autoZero"/>
        <c:auto val="1"/>
        <c:lblAlgn val="ctr"/>
        <c:lblOffset val="100"/>
        <c:noMultiLvlLbl val="0"/>
      </c:catAx>
      <c:valAx>
        <c:axId val="180723072"/>
        <c:scaling>
          <c:orientation val="minMax"/>
        </c:scaling>
        <c:delete val="0"/>
        <c:axPos val="l"/>
        <c:majorGridlines/>
        <c:title>
          <c:tx>
            <c:rich>
              <a:bodyPr rot="-5400000" vert="horz"/>
              <a:lstStyle/>
              <a:p>
                <a:pPr>
                  <a:defRPr sz="1050"/>
                </a:pPr>
                <a:r>
                  <a:rPr lang="en-US" sz="1050"/>
                  <a:t>Bias</a:t>
                </a:r>
              </a:p>
            </c:rich>
          </c:tx>
          <c:overlay val="0"/>
        </c:title>
        <c:numFmt formatCode="#,##0.00" sourceLinked="0"/>
        <c:majorTickMark val="out"/>
        <c:minorTickMark val="none"/>
        <c:tickLblPos val="nextTo"/>
        <c:crossAx val="180721152"/>
        <c:crosses val="autoZero"/>
        <c:crossBetween val="midCat"/>
      </c:valAx>
      <c:spPr>
        <a:solidFill>
          <a:schemeClr val="bg1"/>
        </a:solidFill>
        <a:ln>
          <a:solidFill>
            <a:schemeClr val="tx1"/>
          </a:solidFill>
        </a:ln>
      </c:spPr>
    </c:plotArea>
    <c:plotVisOnly val="1"/>
    <c:dispBlanksAs val="gap"/>
    <c:showDLblsOverMax val="0"/>
  </c:chart>
  <c:spPr>
    <a:solidFill>
      <a:schemeClr val="bg1"/>
    </a:solidFill>
  </c:spPr>
  <c:printSettings>
    <c:headerFooter/>
    <c:pageMargins b="0.75000000000000178" l="0.70000000000000062" r="0.70000000000000062" t="0.75000000000000178"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7. Age differences - trainee from trainer (no.s)</a:t>
            </a:r>
          </a:p>
        </c:rich>
      </c:tx>
      <c:overlay val="1"/>
    </c:title>
    <c:autoTitleDeleted val="0"/>
    <c:plotArea>
      <c:layout>
        <c:manualLayout>
          <c:layoutTarget val="inner"/>
          <c:xMode val="edge"/>
          <c:yMode val="edge"/>
          <c:x val="0.17670997266500815"/>
          <c:y val="0.17481677911746218"/>
          <c:w val="0.79127890905740339"/>
          <c:h val="0.66770708813367685"/>
        </c:manualLayout>
      </c:layout>
      <c:lineChart>
        <c:grouping val="standard"/>
        <c:varyColors val="0"/>
        <c:ser>
          <c:idx val="0"/>
          <c:order val="0"/>
          <c:marker>
            <c:symbol val="none"/>
          </c:marker>
          <c:cat>
            <c:numRef>
              <c:f>Analysis!$DC$5:$DM$5</c:f>
              <c:numCache>
                <c:formatCode>General</c:formatCode>
                <c:ptCount val="11"/>
                <c:pt idx="0">
                  <c:v>-5</c:v>
                </c:pt>
                <c:pt idx="1">
                  <c:v>-4</c:v>
                </c:pt>
                <c:pt idx="2">
                  <c:v>-3</c:v>
                </c:pt>
                <c:pt idx="3">
                  <c:v>-2</c:v>
                </c:pt>
                <c:pt idx="4">
                  <c:v>-1</c:v>
                </c:pt>
                <c:pt idx="5">
                  <c:v>0</c:v>
                </c:pt>
                <c:pt idx="6">
                  <c:v>1</c:v>
                </c:pt>
                <c:pt idx="7">
                  <c:v>2</c:v>
                </c:pt>
                <c:pt idx="8">
                  <c:v>3</c:v>
                </c:pt>
                <c:pt idx="9">
                  <c:v>4</c:v>
                </c:pt>
                <c:pt idx="10">
                  <c:v>5</c:v>
                </c:pt>
              </c:numCache>
            </c:numRef>
          </c:cat>
          <c:val>
            <c:numRef>
              <c:f>Analysis!$DC$6:$DM$6</c:f>
              <c:numCache>
                <c:formatCode>General</c:formatCode>
                <c:ptCount val="11"/>
                <c:pt idx="0">
                  <c:v>0</c:v>
                </c:pt>
                <c:pt idx="1">
                  <c:v>0</c:v>
                </c:pt>
                <c:pt idx="2">
                  <c:v>0</c:v>
                </c:pt>
                <c:pt idx="3">
                  <c:v>1</c:v>
                </c:pt>
                <c:pt idx="4">
                  <c:v>20</c:v>
                </c:pt>
                <c:pt idx="5">
                  <c:v>924</c:v>
                </c:pt>
                <c:pt idx="6">
                  <c:v>39</c:v>
                </c:pt>
                <c:pt idx="7">
                  <c:v>5</c:v>
                </c:pt>
                <c:pt idx="8">
                  <c:v>0</c:v>
                </c:pt>
                <c:pt idx="9">
                  <c:v>0</c:v>
                </c:pt>
                <c:pt idx="10">
                  <c:v>0</c:v>
                </c:pt>
              </c:numCache>
            </c:numRef>
          </c:val>
          <c:smooth val="0"/>
          <c:extLst>
            <c:ext xmlns:c16="http://schemas.microsoft.com/office/drawing/2014/chart" uri="{C3380CC4-5D6E-409C-BE32-E72D297353CC}">
              <c16:uniqueId val="{00000000-31AD-4DA9-8C76-E2FF047A671A}"/>
            </c:ext>
          </c:extLst>
        </c:ser>
        <c:dLbls>
          <c:showLegendKey val="0"/>
          <c:showVal val="0"/>
          <c:showCatName val="0"/>
          <c:showSerName val="0"/>
          <c:showPercent val="0"/>
          <c:showBubbleSize val="0"/>
        </c:dLbls>
        <c:smooth val="0"/>
        <c:axId val="180743168"/>
        <c:axId val="180757632"/>
      </c:lineChart>
      <c:catAx>
        <c:axId val="180743168"/>
        <c:scaling>
          <c:orientation val="minMax"/>
        </c:scaling>
        <c:delete val="0"/>
        <c:axPos val="b"/>
        <c:title>
          <c:tx>
            <c:rich>
              <a:bodyPr/>
              <a:lstStyle/>
              <a:p>
                <a:pPr>
                  <a:defRPr/>
                </a:pPr>
                <a:r>
                  <a:rPr lang="en-US"/>
                  <a:t>Age difference (years)</a:t>
                </a:r>
              </a:p>
            </c:rich>
          </c:tx>
          <c:overlay val="0"/>
        </c:title>
        <c:numFmt formatCode="General" sourceLinked="1"/>
        <c:majorTickMark val="in"/>
        <c:minorTickMark val="none"/>
        <c:tickLblPos val="nextTo"/>
        <c:crossAx val="180757632"/>
        <c:crosses val="autoZero"/>
        <c:auto val="1"/>
        <c:lblAlgn val="ctr"/>
        <c:lblOffset val="100"/>
        <c:noMultiLvlLbl val="0"/>
      </c:catAx>
      <c:valAx>
        <c:axId val="180757632"/>
        <c:scaling>
          <c:orientation val="minMax"/>
        </c:scaling>
        <c:delete val="0"/>
        <c:axPos val="l"/>
        <c:majorGridlines/>
        <c:title>
          <c:tx>
            <c:rich>
              <a:bodyPr rot="-5400000" vert="horz"/>
              <a:lstStyle/>
              <a:p>
                <a:pPr>
                  <a:defRPr/>
                </a:pPr>
                <a:r>
                  <a:rPr lang="en-US"/>
                  <a:t>No.</a:t>
                </a:r>
              </a:p>
            </c:rich>
          </c:tx>
          <c:layout>
            <c:manualLayout>
              <c:xMode val="edge"/>
              <c:yMode val="edge"/>
              <c:x val="1.0530161146685531E-2"/>
              <c:y val="0.37140248833921052"/>
            </c:manualLayout>
          </c:layout>
          <c:overlay val="0"/>
        </c:title>
        <c:numFmt formatCode="General" sourceLinked="1"/>
        <c:majorTickMark val="out"/>
        <c:minorTickMark val="none"/>
        <c:tickLblPos val="nextTo"/>
        <c:txPr>
          <a:bodyPr/>
          <a:lstStyle/>
          <a:p>
            <a:pPr>
              <a:defRPr sz="800"/>
            </a:pPr>
            <a:endParaRPr lang="en-US"/>
          </a:p>
        </c:txPr>
        <c:crossAx val="180743168"/>
        <c:crosses val="autoZero"/>
        <c:crossBetween val="midCat"/>
      </c:valAx>
      <c:spPr>
        <a:solidFill>
          <a:schemeClr val="bg1"/>
        </a:solidFill>
        <a:ln>
          <a:solidFill>
            <a:schemeClr val="tx1"/>
          </a:solidFill>
        </a:ln>
      </c:spPr>
    </c:plotArea>
    <c:plotVisOnly val="1"/>
    <c:dispBlanksAs val="gap"/>
    <c:showDLblsOverMax val="0"/>
  </c:chart>
  <c:spPr>
    <a:solidFill>
      <a:schemeClr val="bg1"/>
    </a:solidFill>
  </c:spPr>
  <c:printSettings>
    <c:headerFooter/>
    <c:pageMargins b="0.75000000000000044" l="0.7000000000000004" r="0.7000000000000004" t="0.75000000000000044" header="0.30000000000000021" footer="0.30000000000000021"/>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 at length</a:t>
            </a:r>
          </a:p>
        </c:rich>
      </c:tx>
      <c:layout>
        <c:manualLayout>
          <c:xMode val="edge"/>
          <c:yMode val="edge"/>
          <c:x val="0.3852049870782705"/>
          <c:y val="3.9506166694870545E-2"/>
        </c:manualLayout>
      </c:layout>
      <c:overlay val="1"/>
    </c:title>
    <c:autoTitleDeleted val="0"/>
    <c:plotArea>
      <c:layout/>
      <c:barChart>
        <c:barDir val="col"/>
        <c:grouping val="clustered"/>
        <c:varyColors val="0"/>
        <c:ser>
          <c:idx val="0"/>
          <c:order val="0"/>
          <c:spPr>
            <a:solidFill>
              <a:srgbClr val="FF0000"/>
            </a:solidFill>
          </c:spPr>
          <c:invertIfNegative val="0"/>
          <c:cat>
            <c:strRef>
              <c:f>ALK!$B$8:$B$46</c:f>
              <c:strCache>
                <c:ptCount val="33"/>
                <c:pt idx="0">
                  <c:v>260</c:v>
                </c:pt>
                <c:pt idx="1">
                  <c:v>270</c:v>
                </c:pt>
                <c:pt idx="2">
                  <c:v>280</c:v>
                </c:pt>
                <c:pt idx="3">
                  <c:v>290</c:v>
                </c:pt>
                <c:pt idx="4">
                  <c:v>300</c:v>
                </c:pt>
                <c:pt idx="5">
                  <c:v>310</c:v>
                </c:pt>
                <c:pt idx="6">
                  <c:v>320</c:v>
                </c:pt>
                <c:pt idx="7">
                  <c:v>330</c:v>
                </c:pt>
                <c:pt idx="8">
                  <c:v>340</c:v>
                </c:pt>
                <c:pt idx="9">
                  <c:v>350</c:v>
                </c:pt>
                <c:pt idx="10">
                  <c:v>360</c:v>
                </c:pt>
                <c:pt idx="11">
                  <c:v>370</c:v>
                </c:pt>
                <c:pt idx="12">
                  <c:v>380</c:v>
                </c:pt>
                <c:pt idx="13">
                  <c:v>390</c:v>
                </c:pt>
                <c:pt idx="14">
                  <c:v>400</c:v>
                </c:pt>
                <c:pt idx="15">
                  <c:v>410</c:v>
                </c:pt>
                <c:pt idx="16">
                  <c:v>420</c:v>
                </c:pt>
                <c:pt idx="17">
                  <c:v>430</c:v>
                </c:pt>
                <c:pt idx="18">
                  <c:v>440</c:v>
                </c:pt>
                <c:pt idx="19">
                  <c:v>450</c:v>
                </c:pt>
                <c:pt idx="20">
                  <c:v>460</c:v>
                </c:pt>
                <c:pt idx="21">
                  <c:v>470</c:v>
                </c:pt>
                <c:pt idx="22">
                  <c:v>480</c:v>
                </c:pt>
                <c:pt idx="23">
                  <c:v>490</c:v>
                </c:pt>
                <c:pt idx="24">
                  <c:v>500</c:v>
                </c:pt>
                <c:pt idx="25">
                  <c:v>510</c:v>
                </c:pt>
                <c:pt idx="26">
                  <c:v>520</c:v>
                </c:pt>
                <c:pt idx="27">
                  <c:v>530</c:v>
                </c:pt>
                <c:pt idx="28">
                  <c:v>540</c:v>
                </c:pt>
                <c:pt idx="29">
                  <c:v>550</c:v>
                </c:pt>
                <c:pt idx="30">
                  <c:v>560</c:v>
                </c:pt>
                <c:pt idx="31">
                  <c:v>570</c:v>
                </c:pt>
                <c:pt idx="32">
                  <c:v>580</c:v>
                </c:pt>
              </c:strCache>
            </c:strRef>
          </c:cat>
          <c:val>
            <c:numRef>
              <c:f>ALK!$AR$8:$AR$46</c:f>
              <c:numCache>
                <c:formatCode>General</c:formatCode>
                <c:ptCount val="39"/>
                <c:pt idx="0">
                  <c:v>4</c:v>
                </c:pt>
                <c:pt idx="1">
                  <c:v>15</c:v>
                </c:pt>
                <c:pt idx="2">
                  <c:v>37</c:v>
                </c:pt>
                <c:pt idx="3">
                  <c:v>50</c:v>
                </c:pt>
                <c:pt idx="4">
                  <c:v>51</c:v>
                </c:pt>
                <c:pt idx="5">
                  <c:v>52</c:v>
                </c:pt>
                <c:pt idx="6">
                  <c:v>56</c:v>
                </c:pt>
                <c:pt idx="7">
                  <c:v>55</c:v>
                </c:pt>
                <c:pt idx="8">
                  <c:v>53</c:v>
                </c:pt>
                <c:pt idx="9">
                  <c:v>51</c:v>
                </c:pt>
                <c:pt idx="10">
                  <c:v>54</c:v>
                </c:pt>
                <c:pt idx="11">
                  <c:v>43</c:v>
                </c:pt>
                <c:pt idx="12">
                  <c:v>42</c:v>
                </c:pt>
                <c:pt idx="13">
                  <c:v>38</c:v>
                </c:pt>
                <c:pt idx="14">
                  <c:v>33</c:v>
                </c:pt>
                <c:pt idx="15">
                  <c:v>20</c:v>
                </c:pt>
                <c:pt idx="16">
                  <c:v>16</c:v>
                </c:pt>
                <c:pt idx="17">
                  <c:v>16</c:v>
                </c:pt>
                <c:pt idx="18">
                  <c:v>5</c:v>
                </c:pt>
                <c:pt idx="19">
                  <c:v>7</c:v>
                </c:pt>
                <c:pt idx="20">
                  <c:v>11</c:v>
                </c:pt>
                <c:pt idx="21">
                  <c:v>5</c:v>
                </c:pt>
                <c:pt idx="22">
                  <c:v>4</c:v>
                </c:pt>
                <c:pt idx="23">
                  <c:v>2</c:v>
                </c:pt>
                <c:pt idx="24">
                  <c:v>4</c:v>
                </c:pt>
                <c:pt idx="25">
                  <c:v>2</c:v>
                </c:pt>
                <c:pt idx="26">
                  <c:v>0</c:v>
                </c:pt>
                <c:pt idx="27">
                  <c:v>1</c:v>
                </c:pt>
                <c:pt idx="28">
                  <c:v>3</c:v>
                </c:pt>
                <c:pt idx="29">
                  <c:v>0</c:v>
                </c:pt>
                <c:pt idx="30">
                  <c:v>3</c:v>
                </c:pt>
                <c:pt idx="31">
                  <c:v>0</c:v>
                </c:pt>
                <c:pt idx="32">
                  <c:v>1</c:v>
                </c:pt>
                <c:pt idx="33">
                  <c:v>0</c:v>
                </c:pt>
                <c:pt idx="34">
                  <c:v>0</c:v>
                </c:pt>
                <c:pt idx="35">
                  <c:v>0</c:v>
                </c:pt>
                <c:pt idx="36">
                  <c:v>0</c:v>
                </c:pt>
                <c:pt idx="37">
                  <c:v>0</c:v>
                </c:pt>
                <c:pt idx="38">
                  <c:v>0</c:v>
                </c:pt>
              </c:numCache>
            </c:numRef>
          </c:val>
          <c:extLst>
            <c:ext xmlns:c16="http://schemas.microsoft.com/office/drawing/2014/chart" uri="{C3380CC4-5D6E-409C-BE32-E72D297353CC}">
              <c16:uniqueId val="{00000000-97ED-46C4-8B44-9B114572E415}"/>
            </c:ext>
          </c:extLst>
        </c:ser>
        <c:dLbls>
          <c:showLegendKey val="0"/>
          <c:showVal val="0"/>
          <c:showCatName val="0"/>
          <c:showSerName val="0"/>
          <c:showPercent val="0"/>
          <c:showBubbleSize val="0"/>
        </c:dLbls>
        <c:gapWidth val="25"/>
        <c:axId val="181016448"/>
        <c:axId val="181017984"/>
      </c:barChart>
      <c:catAx>
        <c:axId val="181016448"/>
        <c:scaling>
          <c:orientation val="minMax"/>
        </c:scaling>
        <c:delete val="0"/>
        <c:axPos val="b"/>
        <c:numFmt formatCode="General" sourceLinked="0"/>
        <c:majorTickMark val="out"/>
        <c:minorTickMark val="none"/>
        <c:tickLblPos val="nextTo"/>
        <c:crossAx val="181017984"/>
        <c:crosses val="autoZero"/>
        <c:auto val="1"/>
        <c:lblAlgn val="ctr"/>
        <c:lblOffset val="100"/>
        <c:noMultiLvlLbl val="0"/>
      </c:catAx>
      <c:valAx>
        <c:axId val="181017984"/>
        <c:scaling>
          <c:orientation val="minMax"/>
        </c:scaling>
        <c:delete val="0"/>
        <c:axPos val="l"/>
        <c:majorGridlines/>
        <c:numFmt formatCode="General" sourceLinked="1"/>
        <c:majorTickMark val="out"/>
        <c:minorTickMark val="none"/>
        <c:tickLblPos val="nextTo"/>
        <c:crossAx val="181016448"/>
        <c:crosses val="autoZero"/>
        <c:crossBetween val="between"/>
      </c:valAx>
      <c:spPr>
        <a:solidFill>
          <a:schemeClr val="bg1">
            <a:lumMod val="85000"/>
          </a:schemeClr>
        </a:solidFill>
      </c:spPr>
    </c:plotArea>
    <c:plotVisOnly val="1"/>
    <c:dispBlanksAs val="gap"/>
    <c:showDLblsOverMax val="0"/>
  </c:chart>
  <c:spPr>
    <a:solidFill>
      <a:schemeClr val="bg1">
        <a:lumMod val="85000"/>
      </a:schemeClr>
    </a:solidFill>
  </c:spPr>
  <c:printSettings>
    <c:headerFooter/>
    <c:pageMargins b="0.75000000000000155" l="0.70000000000000062" r="0.70000000000000062" t="0.7500000000000015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 at age</a:t>
            </a:r>
          </a:p>
        </c:rich>
      </c:tx>
      <c:layout>
        <c:manualLayout>
          <c:xMode val="edge"/>
          <c:yMode val="edge"/>
          <c:x val="0.41997196718364926"/>
          <c:y val="5.5652184074346134E-2"/>
        </c:manualLayout>
      </c:layout>
      <c:overlay val="1"/>
    </c:title>
    <c:autoTitleDeleted val="0"/>
    <c:plotArea>
      <c:layout/>
      <c:barChart>
        <c:barDir val="col"/>
        <c:grouping val="clustered"/>
        <c:varyColors val="0"/>
        <c:ser>
          <c:idx val="0"/>
          <c:order val="0"/>
          <c:spPr>
            <a:solidFill>
              <a:srgbClr val="FF0000"/>
            </a:solidFill>
          </c:spPr>
          <c:invertIfNegative val="0"/>
          <c:cat>
            <c:numRef>
              <c:f>ALK!$C$7:$AQ$7</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cat>
          <c:val>
            <c:numRef>
              <c:f>ALK!$C$5:$AQ$5</c:f>
              <c:numCache>
                <c:formatCode>General</c:formatCode>
                <c:ptCount val="41"/>
                <c:pt idx="0">
                  <c:v>0</c:v>
                </c:pt>
                <c:pt idx="1">
                  <c:v>0</c:v>
                </c:pt>
                <c:pt idx="2">
                  <c:v>11</c:v>
                </c:pt>
                <c:pt idx="3">
                  <c:v>145</c:v>
                </c:pt>
                <c:pt idx="4">
                  <c:v>309</c:v>
                </c:pt>
                <c:pt idx="5">
                  <c:v>147</c:v>
                </c:pt>
                <c:pt idx="6">
                  <c:v>64</c:v>
                </c:pt>
                <c:pt idx="7">
                  <c:v>24</c:v>
                </c:pt>
                <c:pt idx="8">
                  <c:v>5</c:v>
                </c:pt>
                <c:pt idx="9">
                  <c:v>10</c:v>
                </c:pt>
                <c:pt idx="10">
                  <c:v>6</c:v>
                </c:pt>
                <c:pt idx="11">
                  <c:v>6</c:v>
                </c:pt>
                <c:pt idx="12">
                  <c:v>3</c:v>
                </c:pt>
                <c:pt idx="13">
                  <c:v>2</c:v>
                </c:pt>
                <c:pt idx="14">
                  <c:v>2</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DAB2-47B9-B9A0-0E322CEFC85A}"/>
            </c:ext>
          </c:extLst>
        </c:ser>
        <c:dLbls>
          <c:showLegendKey val="0"/>
          <c:showVal val="0"/>
          <c:showCatName val="0"/>
          <c:showSerName val="0"/>
          <c:showPercent val="0"/>
          <c:showBubbleSize val="0"/>
        </c:dLbls>
        <c:gapWidth val="25"/>
        <c:axId val="179073024"/>
        <c:axId val="179074560"/>
      </c:barChart>
      <c:catAx>
        <c:axId val="179073024"/>
        <c:scaling>
          <c:orientation val="minMax"/>
        </c:scaling>
        <c:delete val="0"/>
        <c:axPos val="b"/>
        <c:numFmt formatCode="General" sourceLinked="1"/>
        <c:majorTickMark val="out"/>
        <c:minorTickMark val="none"/>
        <c:tickLblPos val="nextTo"/>
        <c:crossAx val="179074560"/>
        <c:crosses val="autoZero"/>
        <c:auto val="1"/>
        <c:lblAlgn val="ctr"/>
        <c:lblOffset val="100"/>
        <c:noMultiLvlLbl val="0"/>
      </c:catAx>
      <c:valAx>
        <c:axId val="179074560"/>
        <c:scaling>
          <c:orientation val="minMax"/>
        </c:scaling>
        <c:delete val="0"/>
        <c:axPos val="l"/>
        <c:majorGridlines/>
        <c:numFmt formatCode="General" sourceLinked="1"/>
        <c:majorTickMark val="out"/>
        <c:minorTickMark val="none"/>
        <c:tickLblPos val="nextTo"/>
        <c:crossAx val="179073024"/>
        <c:crosses val="autoZero"/>
        <c:crossBetween val="between"/>
      </c:valAx>
      <c:spPr>
        <a:solidFill>
          <a:schemeClr val="bg1">
            <a:lumMod val="85000"/>
          </a:schemeClr>
        </a:solidFill>
      </c:spPr>
    </c:plotArea>
    <c:plotVisOnly val="1"/>
    <c:dispBlanksAs val="gap"/>
    <c:showDLblsOverMax val="0"/>
  </c:chart>
  <c:spPr>
    <a:solidFill>
      <a:schemeClr val="bg1">
        <a:lumMod val="85000"/>
      </a:schemeClr>
    </a:solidFill>
  </c:spPr>
  <c:printSettings>
    <c:headerFooter/>
    <c:pageMargins b="0.75000000000000155" l="0.70000000000000062" r="0.70000000000000062" t="0.7500000000000015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'Sheet 1'!$I$3000</c:f>
              <c:strCache>
                <c:ptCount val="1"/>
              </c:strCache>
            </c:strRef>
          </c:tx>
          <c:spPr>
            <a:ln w="28575">
              <a:noFill/>
            </a:ln>
          </c:spPr>
          <c:xVal>
            <c:strRef>
              <c:f>'Sheet 1'!$J$3:$J$2999</c:f>
              <c:strCache>
                <c:ptCount val="734"/>
                <c:pt idx="0">
                  <c:v>430</c:v>
                </c:pt>
                <c:pt idx="1">
                  <c:v>330</c:v>
                </c:pt>
                <c:pt idx="2">
                  <c:v>340</c:v>
                </c:pt>
                <c:pt idx="3">
                  <c:v>350</c:v>
                </c:pt>
                <c:pt idx="4">
                  <c:v>330</c:v>
                </c:pt>
                <c:pt idx="5">
                  <c:v>430</c:v>
                </c:pt>
                <c:pt idx="6">
                  <c:v>360</c:v>
                </c:pt>
                <c:pt idx="7">
                  <c:v>300</c:v>
                </c:pt>
                <c:pt idx="8">
                  <c:v>320</c:v>
                </c:pt>
                <c:pt idx="9">
                  <c:v>390</c:v>
                </c:pt>
                <c:pt idx="10">
                  <c:v>390</c:v>
                </c:pt>
                <c:pt idx="11">
                  <c:v>300</c:v>
                </c:pt>
                <c:pt idx="12">
                  <c:v>310</c:v>
                </c:pt>
                <c:pt idx="13">
                  <c:v>360</c:v>
                </c:pt>
                <c:pt idx="14">
                  <c:v>380</c:v>
                </c:pt>
                <c:pt idx="15">
                  <c:v>330</c:v>
                </c:pt>
                <c:pt idx="16">
                  <c:v>310</c:v>
                </c:pt>
                <c:pt idx="17">
                  <c:v>400</c:v>
                </c:pt>
                <c:pt idx="18">
                  <c:v>370</c:v>
                </c:pt>
                <c:pt idx="19">
                  <c:v>340</c:v>
                </c:pt>
                <c:pt idx="20">
                  <c:v>460</c:v>
                </c:pt>
                <c:pt idx="21">
                  <c:v>320</c:v>
                </c:pt>
                <c:pt idx="22">
                  <c:v>410</c:v>
                </c:pt>
                <c:pt idx="23">
                  <c:v>390</c:v>
                </c:pt>
                <c:pt idx="24">
                  <c:v>300</c:v>
                </c:pt>
                <c:pt idx="25">
                  <c:v>350</c:v>
                </c:pt>
                <c:pt idx="26">
                  <c:v>420</c:v>
                </c:pt>
                <c:pt idx="27">
                  <c:v>480</c:v>
                </c:pt>
                <c:pt idx="28">
                  <c:v>470</c:v>
                </c:pt>
                <c:pt idx="29">
                  <c:v>450</c:v>
                </c:pt>
                <c:pt idx="30">
                  <c:v>430</c:v>
                </c:pt>
                <c:pt idx="31">
                  <c:v>350</c:v>
                </c:pt>
                <c:pt idx="32">
                  <c:v>310</c:v>
                </c:pt>
                <c:pt idx="33">
                  <c:v>390</c:v>
                </c:pt>
                <c:pt idx="34">
                  <c:v>300</c:v>
                </c:pt>
                <c:pt idx="35">
                  <c:v>390</c:v>
                </c:pt>
                <c:pt idx="36">
                  <c:v>330</c:v>
                </c:pt>
                <c:pt idx="37">
                  <c:v>400</c:v>
                </c:pt>
                <c:pt idx="38">
                  <c:v>420</c:v>
                </c:pt>
                <c:pt idx="39">
                  <c:v>420</c:v>
                </c:pt>
                <c:pt idx="40">
                  <c:v>350</c:v>
                </c:pt>
                <c:pt idx="41">
                  <c:v>360</c:v>
                </c:pt>
                <c:pt idx="42">
                  <c:v>310</c:v>
                </c:pt>
                <c:pt idx="43">
                  <c:v>340</c:v>
                </c:pt>
                <c:pt idx="44">
                  <c:v>370</c:v>
                </c:pt>
                <c:pt idx="45">
                  <c:v>330</c:v>
                </c:pt>
                <c:pt idx="46">
                  <c:v>430</c:v>
                </c:pt>
                <c:pt idx="47">
                  <c:v>340</c:v>
                </c:pt>
                <c:pt idx="48">
                  <c:v>320</c:v>
                </c:pt>
                <c:pt idx="49">
                  <c:v>380</c:v>
                </c:pt>
                <c:pt idx="50">
                  <c:v>370</c:v>
                </c:pt>
                <c:pt idx="51">
                  <c:v>380</c:v>
                </c:pt>
                <c:pt idx="52">
                  <c:v>460</c:v>
                </c:pt>
                <c:pt idx="53">
                  <c:v>460</c:v>
                </c:pt>
                <c:pt idx="54">
                  <c:v>540</c:v>
                </c:pt>
                <c:pt idx="55">
                  <c:v>410</c:v>
                </c:pt>
                <c:pt idx="56">
                  <c:v>300</c:v>
                </c:pt>
                <c:pt idx="57">
                  <c:v>280</c:v>
                </c:pt>
                <c:pt idx="58">
                  <c:v>500</c:v>
                </c:pt>
                <c:pt idx="59">
                  <c:v>290</c:v>
                </c:pt>
                <c:pt idx="60">
                  <c:v>410</c:v>
                </c:pt>
                <c:pt idx="61">
                  <c:v>290</c:v>
                </c:pt>
                <c:pt idx="62">
                  <c:v>400</c:v>
                </c:pt>
                <c:pt idx="63">
                  <c:v>410</c:v>
                </c:pt>
                <c:pt idx="64">
                  <c:v>420</c:v>
                </c:pt>
                <c:pt idx="65">
                  <c:v>330</c:v>
                </c:pt>
                <c:pt idx="66">
                  <c:v>360</c:v>
                </c:pt>
                <c:pt idx="67">
                  <c:v>320</c:v>
                </c:pt>
                <c:pt idx="68">
                  <c:v>580</c:v>
                </c:pt>
                <c:pt idx="69">
                  <c:v>390</c:v>
                </c:pt>
                <c:pt idx="70">
                  <c:v>350</c:v>
                </c:pt>
                <c:pt idx="71">
                  <c:v>400</c:v>
                </c:pt>
                <c:pt idx="72">
                  <c:v>340</c:v>
                </c:pt>
                <c:pt idx="73">
                  <c:v>370</c:v>
                </c:pt>
                <c:pt idx="74">
                  <c:v>290</c:v>
                </c:pt>
                <c:pt idx="75">
                  <c:v>500</c:v>
                </c:pt>
                <c:pt idx="76">
                  <c:v>310</c:v>
                </c:pt>
                <c:pt idx="77">
                  <c:v>280</c:v>
                </c:pt>
                <c:pt idx="78">
                  <c:v>560</c:v>
                </c:pt>
                <c:pt idx="79">
                  <c:v>260</c:v>
                </c:pt>
                <c:pt idx="80">
                  <c:v>320</c:v>
                </c:pt>
                <c:pt idx="81">
                  <c:v>310</c:v>
                </c:pt>
                <c:pt idx="82">
                  <c:v>280</c:v>
                </c:pt>
                <c:pt idx="83">
                  <c:v>330</c:v>
                </c:pt>
                <c:pt idx="84">
                  <c:v>340</c:v>
                </c:pt>
                <c:pt idx="85">
                  <c:v>310</c:v>
                </c:pt>
                <c:pt idx="86">
                  <c:v>330</c:v>
                </c:pt>
                <c:pt idx="87">
                  <c:v>290</c:v>
                </c:pt>
                <c:pt idx="88">
                  <c:v>300</c:v>
                </c:pt>
                <c:pt idx="89">
                  <c:v>300</c:v>
                </c:pt>
                <c:pt idx="90">
                  <c:v>360</c:v>
                </c:pt>
                <c:pt idx="91">
                  <c:v>320</c:v>
                </c:pt>
                <c:pt idx="92">
                  <c:v>400</c:v>
                </c:pt>
                <c:pt idx="93">
                  <c:v>350</c:v>
                </c:pt>
                <c:pt idx="94">
                  <c:v>290</c:v>
                </c:pt>
                <c:pt idx="95">
                  <c:v>370</c:v>
                </c:pt>
                <c:pt idx="96">
                  <c:v>340</c:v>
                </c:pt>
                <c:pt idx="97">
                  <c:v>280</c:v>
                </c:pt>
                <c:pt idx="98">
                  <c:v>300</c:v>
                </c:pt>
                <c:pt idx="99">
                  <c:v>310</c:v>
                </c:pt>
                <c:pt idx="100">
                  <c:v>310</c:v>
                </c:pt>
                <c:pt idx="101">
                  <c:v>310</c:v>
                </c:pt>
                <c:pt idx="102">
                  <c:v>330</c:v>
                </c:pt>
                <c:pt idx="103">
                  <c:v>330</c:v>
                </c:pt>
                <c:pt idx="104">
                  <c:v>340</c:v>
                </c:pt>
                <c:pt idx="105">
                  <c:v>340</c:v>
                </c:pt>
                <c:pt idx="106">
                  <c:v>340</c:v>
                </c:pt>
                <c:pt idx="107">
                  <c:v>350</c:v>
                </c:pt>
                <c:pt idx="108">
                  <c:v>350</c:v>
                </c:pt>
                <c:pt idx="109">
                  <c:v>360</c:v>
                </c:pt>
                <c:pt idx="110">
                  <c:v>360</c:v>
                </c:pt>
                <c:pt idx="111">
                  <c:v>360</c:v>
                </c:pt>
                <c:pt idx="112">
                  <c:v>370</c:v>
                </c:pt>
                <c:pt idx="113">
                  <c:v>370</c:v>
                </c:pt>
                <c:pt idx="114">
                  <c:v>370</c:v>
                </c:pt>
                <c:pt idx="115">
                  <c:v>380</c:v>
                </c:pt>
                <c:pt idx="116">
                  <c:v>380</c:v>
                </c:pt>
                <c:pt idx="117">
                  <c:v>390</c:v>
                </c:pt>
                <c:pt idx="118">
                  <c:v>400</c:v>
                </c:pt>
                <c:pt idx="119">
                  <c:v>400</c:v>
                </c:pt>
                <c:pt idx="120">
                  <c:v>400</c:v>
                </c:pt>
                <c:pt idx="121">
                  <c:v>320</c:v>
                </c:pt>
                <c:pt idx="122">
                  <c:v>360</c:v>
                </c:pt>
                <c:pt idx="123">
                  <c:v>400</c:v>
                </c:pt>
                <c:pt idx="124">
                  <c:v>300</c:v>
                </c:pt>
                <c:pt idx="125">
                  <c:v>290</c:v>
                </c:pt>
                <c:pt idx="126">
                  <c:v>330</c:v>
                </c:pt>
                <c:pt idx="127">
                  <c:v>310</c:v>
                </c:pt>
                <c:pt idx="128">
                  <c:v>340</c:v>
                </c:pt>
                <c:pt idx="129">
                  <c:v>300</c:v>
                </c:pt>
                <c:pt idx="130">
                  <c:v>290</c:v>
                </c:pt>
                <c:pt idx="131">
                  <c:v>320</c:v>
                </c:pt>
                <c:pt idx="132">
                  <c:v>280</c:v>
                </c:pt>
                <c:pt idx="133">
                  <c:v>330</c:v>
                </c:pt>
                <c:pt idx="134">
                  <c:v>440</c:v>
                </c:pt>
                <c:pt idx="135">
                  <c:v>310</c:v>
                </c:pt>
                <c:pt idx="136">
                  <c:v>420</c:v>
                </c:pt>
                <c:pt idx="137">
                  <c:v>510</c:v>
                </c:pt>
                <c:pt idx="138">
                  <c:v>350</c:v>
                </c:pt>
                <c:pt idx="139">
                  <c:v>280</c:v>
                </c:pt>
                <c:pt idx="140">
                  <c:v>350</c:v>
                </c:pt>
                <c:pt idx="141">
                  <c:v>360</c:v>
                </c:pt>
                <c:pt idx="142">
                  <c:v>400</c:v>
                </c:pt>
                <c:pt idx="143">
                  <c:v>340</c:v>
                </c:pt>
                <c:pt idx="144">
                  <c:v>410</c:v>
                </c:pt>
                <c:pt idx="145">
                  <c:v>430</c:v>
                </c:pt>
                <c:pt idx="146">
                  <c:v>380</c:v>
                </c:pt>
                <c:pt idx="147">
                  <c:v>380</c:v>
                </c:pt>
                <c:pt idx="148">
                  <c:v>510</c:v>
                </c:pt>
                <c:pt idx="149">
                  <c:v>370</c:v>
                </c:pt>
                <c:pt idx="150">
                  <c:v>390</c:v>
                </c:pt>
                <c:pt idx="151">
                  <c:v>370</c:v>
                </c:pt>
                <c:pt idx="152">
                  <c:v>390</c:v>
                </c:pt>
                <c:pt idx="153">
                  <c:v>410</c:v>
                </c:pt>
                <c:pt idx="154">
                  <c:v>420</c:v>
                </c:pt>
                <c:pt idx="155">
                  <c:v>330</c:v>
                </c:pt>
                <c:pt idx="156">
                  <c:v>320</c:v>
                </c:pt>
                <c:pt idx="157">
                  <c:v>450</c:v>
                </c:pt>
                <c:pt idx="158">
                  <c:v>350</c:v>
                </c:pt>
                <c:pt idx="159">
                  <c:v>370</c:v>
                </c:pt>
                <c:pt idx="160">
                  <c:v>300</c:v>
                </c:pt>
                <c:pt idx="161">
                  <c:v>420</c:v>
                </c:pt>
                <c:pt idx="162">
                  <c:v>450</c:v>
                </c:pt>
                <c:pt idx="163">
                  <c:v>350</c:v>
                </c:pt>
                <c:pt idx="164">
                  <c:v>380</c:v>
                </c:pt>
                <c:pt idx="165">
                  <c:v>440</c:v>
                </c:pt>
                <c:pt idx="166">
                  <c:v>370</c:v>
                </c:pt>
                <c:pt idx="167">
                  <c:v>320</c:v>
                </c:pt>
                <c:pt idx="168">
                  <c:v>360</c:v>
                </c:pt>
                <c:pt idx="169">
                  <c:v>330</c:v>
                </c:pt>
                <c:pt idx="170">
                  <c:v>360</c:v>
                </c:pt>
                <c:pt idx="171">
                  <c:v>340</c:v>
                </c:pt>
                <c:pt idx="172">
                  <c:v>340</c:v>
                </c:pt>
                <c:pt idx="173">
                  <c:v>410</c:v>
                </c:pt>
                <c:pt idx="174">
                  <c:v>430</c:v>
                </c:pt>
                <c:pt idx="175">
                  <c:v>380</c:v>
                </c:pt>
                <c:pt idx="176">
                  <c:v>400</c:v>
                </c:pt>
                <c:pt idx="177">
                  <c:v>430</c:v>
                </c:pt>
                <c:pt idx="178">
                  <c:v>310</c:v>
                </c:pt>
                <c:pt idx="179">
                  <c:v>480</c:v>
                </c:pt>
                <c:pt idx="180">
                  <c:v>390</c:v>
                </c:pt>
                <c:pt idx="181">
                  <c:v>400</c:v>
                </c:pt>
                <c:pt idx="182">
                  <c:v>410</c:v>
                </c:pt>
                <c:pt idx="183">
                  <c:v>340</c:v>
                </c:pt>
                <c:pt idx="184">
                  <c:v>300</c:v>
                </c:pt>
                <c:pt idx="185">
                  <c:v>320</c:v>
                </c:pt>
                <c:pt idx="186">
                  <c:v>370</c:v>
                </c:pt>
                <c:pt idx="187">
                  <c:v>490</c:v>
                </c:pt>
                <c:pt idx="188">
                  <c:v>280</c:v>
                </c:pt>
                <c:pt idx="189">
                  <c:v>330</c:v>
                </c:pt>
                <c:pt idx="190">
                  <c:v>370</c:v>
                </c:pt>
                <c:pt idx="191">
                  <c:v>450</c:v>
                </c:pt>
                <c:pt idx="192">
                  <c:v>320</c:v>
                </c:pt>
                <c:pt idx="193">
                  <c:v>310</c:v>
                </c:pt>
                <c:pt idx="194">
                  <c:v>380</c:v>
                </c:pt>
                <c:pt idx="195">
                  <c:v>420</c:v>
                </c:pt>
                <c:pt idx="196">
                  <c:v>310</c:v>
                </c:pt>
                <c:pt idx="197">
                  <c:v>330</c:v>
                </c:pt>
                <c:pt idx="198">
                  <c:v>380</c:v>
                </c:pt>
                <c:pt idx="199">
                  <c:v>290</c:v>
                </c:pt>
                <c:pt idx="200">
                  <c:v>300</c:v>
                </c:pt>
                <c:pt idx="201">
                  <c:v>430</c:v>
                </c:pt>
                <c:pt idx="202">
                  <c:v>270</c:v>
                </c:pt>
                <c:pt idx="203">
                  <c:v>340</c:v>
                </c:pt>
                <c:pt idx="204">
                  <c:v>360</c:v>
                </c:pt>
                <c:pt idx="205">
                  <c:v>400</c:v>
                </c:pt>
                <c:pt idx="206">
                  <c:v>390</c:v>
                </c:pt>
                <c:pt idx="207">
                  <c:v>400</c:v>
                </c:pt>
                <c:pt idx="208">
                  <c:v>350</c:v>
                </c:pt>
                <c:pt idx="209">
                  <c:v>360</c:v>
                </c:pt>
                <c:pt idx="210">
                  <c:v>290</c:v>
                </c:pt>
                <c:pt idx="211">
                  <c:v>350</c:v>
                </c:pt>
                <c:pt idx="212">
                  <c:v>280</c:v>
                </c:pt>
                <c:pt idx="213">
                  <c:v>280</c:v>
                </c:pt>
                <c:pt idx="214">
                  <c:v>290</c:v>
                </c:pt>
                <c:pt idx="215">
                  <c:v>290</c:v>
                </c:pt>
                <c:pt idx="216">
                  <c:v>300</c:v>
                </c:pt>
                <c:pt idx="217">
                  <c:v>300</c:v>
                </c:pt>
                <c:pt idx="218">
                  <c:v>300</c:v>
                </c:pt>
                <c:pt idx="219">
                  <c:v>310</c:v>
                </c:pt>
                <c:pt idx="220">
                  <c:v>320</c:v>
                </c:pt>
                <c:pt idx="221">
                  <c:v>320</c:v>
                </c:pt>
                <c:pt idx="222">
                  <c:v>330</c:v>
                </c:pt>
                <c:pt idx="223">
                  <c:v>330</c:v>
                </c:pt>
                <c:pt idx="224">
                  <c:v>340</c:v>
                </c:pt>
                <c:pt idx="225">
                  <c:v>340</c:v>
                </c:pt>
                <c:pt idx="226">
                  <c:v>350</c:v>
                </c:pt>
                <c:pt idx="227">
                  <c:v>360</c:v>
                </c:pt>
                <c:pt idx="228">
                  <c:v>370</c:v>
                </c:pt>
                <c:pt idx="229">
                  <c:v>370</c:v>
                </c:pt>
                <c:pt idx="230">
                  <c:v>380</c:v>
                </c:pt>
                <c:pt idx="231">
                  <c:v>380</c:v>
                </c:pt>
                <c:pt idx="232">
                  <c:v>390</c:v>
                </c:pt>
                <c:pt idx="233">
                  <c:v>390</c:v>
                </c:pt>
                <c:pt idx="234">
                  <c:v>410</c:v>
                </c:pt>
                <c:pt idx="235">
                  <c:v>420</c:v>
                </c:pt>
                <c:pt idx="236">
                  <c:v>440</c:v>
                </c:pt>
                <c:pt idx="237">
                  <c:v>450</c:v>
                </c:pt>
                <c:pt idx="238">
                  <c:v>450</c:v>
                </c:pt>
                <c:pt idx="239">
                  <c:v>460</c:v>
                </c:pt>
                <c:pt idx="240">
                  <c:v>280</c:v>
                </c:pt>
                <c:pt idx="241">
                  <c:v>290</c:v>
                </c:pt>
                <c:pt idx="242">
                  <c:v>290</c:v>
                </c:pt>
                <c:pt idx="243">
                  <c:v>290</c:v>
                </c:pt>
                <c:pt idx="244">
                  <c:v>300</c:v>
                </c:pt>
                <c:pt idx="245">
                  <c:v>300</c:v>
                </c:pt>
                <c:pt idx="246">
                  <c:v>310</c:v>
                </c:pt>
                <c:pt idx="247">
                  <c:v>310</c:v>
                </c:pt>
                <c:pt idx="248">
                  <c:v>310</c:v>
                </c:pt>
                <c:pt idx="249">
                  <c:v>320</c:v>
                </c:pt>
                <c:pt idx="250">
                  <c:v>320</c:v>
                </c:pt>
                <c:pt idx="251">
                  <c:v>320</c:v>
                </c:pt>
                <c:pt idx="252">
                  <c:v>320</c:v>
                </c:pt>
                <c:pt idx="253">
                  <c:v>320</c:v>
                </c:pt>
                <c:pt idx="254">
                  <c:v>330</c:v>
                </c:pt>
                <c:pt idx="255">
                  <c:v>330</c:v>
                </c:pt>
                <c:pt idx="256">
                  <c:v>330</c:v>
                </c:pt>
                <c:pt idx="257">
                  <c:v>340</c:v>
                </c:pt>
                <c:pt idx="258">
                  <c:v>340</c:v>
                </c:pt>
                <c:pt idx="259">
                  <c:v>340</c:v>
                </c:pt>
                <c:pt idx="260">
                  <c:v>340</c:v>
                </c:pt>
                <c:pt idx="261">
                  <c:v>350</c:v>
                </c:pt>
                <c:pt idx="262">
                  <c:v>350</c:v>
                </c:pt>
                <c:pt idx="263">
                  <c:v>360</c:v>
                </c:pt>
                <c:pt idx="264">
                  <c:v>360</c:v>
                </c:pt>
                <c:pt idx="265">
                  <c:v>360</c:v>
                </c:pt>
                <c:pt idx="266">
                  <c:v>360</c:v>
                </c:pt>
                <c:pt idx="267">
                  <c:v>360</c:v>
                </c:pt>
                <c:pt idx="268">
                  <c:v>360</c:v>
                </c:pt>
                <c:pt idx="269">
                  <c:v>360</c:v>
                </c:pt>
                <c:pt idx="270">
                  <c:v>370</c:v>
                </c:pt>
                <c:pt idx="271">
                  <c:v>370</c:v>
                </c:pt>
                <c:pt idx="272">
                  <c:v>370</c:v>
                </c:pt>
                <c:pt idx="273">
                  <c:v>380</c:v>
                </c:pt>
                <c:pt idx="274">
                  <c:v>390</c:v>
                </c:pt>
                <c:pt idx="275">
                  <c:v>390</c:v>
                </c:pt>
                <c:pt idx="276">
                  <c:v>390</c:v>
                </c:pt>
                <c:pt idx="277">
                  <c:v>410</c:v>
                </c:pt>
                <c:pt idx="278">
                  <c:v>420</c:v>
                </c:pt>
                <c:pt idx="279">
                  <c:v>430</c:v>
                </c:pt>
                <c:pt idx="280">
                  <c:v>560</c:v>
                </c:pt>
                <c:pt idx="281">
                  <c:v>280</c:v>
                </c:pt>
                <c:pt idx="282">
                  <c:v>280</c:v>
                </c:pt>
                <c:pt idx="283">
                  <c:v>290</c:v>
                </c:pt>
                <c:pt idx="284">
                  <c:v>290</c:v>
                </c:pt>
                <c:pt idx="285">
                  <c:v>300</c:v>
                </c:pt>
                <c:pt idx="286">
                  <c:v>300</c:v>
                </c:pt>
                <c:pt idx="287">
                  <c:v>310</c:v>
                </c:pt>
                <c:pt idx="288">
                  <c:v>310</c:v>
                </c:pt>
                <c:pt idx="289">
                  <c:v>320</c:v>
                </c:pt>
                <c:pt idx="290">
                  <c:v>320</c:v>
                </c:pt>
                <c:pt idx="291">
                  <c:v>330</c:v>
                </c:pt>
                <c:pt idx="292">
                  <c:v>330</c:v>
                </c:pt>
                <c:pt idx="293">
                  <c:v>340</c:v>
                </c:pt>
                <c:pt idx="294">
                  <c:v>340</c:v>
                </c:pt>
                <c:pt idx="295">
                  <c:v>350</c:v>
                </c:pt>
                <c:pt idx="296">
                  <c:v>350</c:v>
                </c:pt>
                <c:pt idx="297">
                  <c:v>360</c:v>
                </c:pt>
                <c:pt idx="298">
                  <c:v>360</c:v>
                </c:pt>
                <c:pt idx="299">
                  <c:v>370</c:v>
                </c:pt>
                <c:pt idx="300">
                  <c:v>380</c:v>
                </c:pt>
                <c:pt idx="301">
                  <c:v>380</c:v>
                </c:pt>
                <c:pt idx="302">
                  <c:v>390</c:v>
                </c:pt>
                <c:pt idx="303">
                  <c:v>400</c:v>
                </c:pt>
                <c:pt idx="304">
                  <c:v>400</c:v>
                </c:pt>
                <c:pt idx="305">
                  <c:v>420</c:v>
                </c:pt>
                <c:pt idx="306">
                  <c:v>440</c:v>
                </c:pt>
                <c:pt idx="307">
                  <c:v>470</c:v>
                </c:pt>
                <c:pt idx="308">
                  <c:v>280</c:v>
                </c:pt>
                <c:pt idx="309">
                  <c:v>290</c:v>
                </c:pt>
                <c:pt idx="310">
                  <c:v>290</c:v>
                </c:pt>
                <c:pt idx="311">
                  <c:v>300</c:v>
                </c:pt>
                <c:pt idx="312">
                  <c:v>300</c:v>
                </c:pt>
                <c:pt idx="313">
                  <c:v>310</c:v>
                </c:pt>
                <c:pt idx="314">
                  <c:v>310</c:v>
                </c:pt>
                <c:pt idx="315">
                  <c:v>320</c:v>
                </c:pt>
                <c:pt idx="316">
                  <c:v>320</c:v>
                </c:pt>
                <c:pt idx="317">
                  <c:v>330</c:v>
                </c:pt>
                <c:pt idx="318">
                  <c:v>330</c:v>
                </c:pt>
                <c:pt idx="319">
                  <c:v>340</c:v>
                </c:pt>
                <c:pt idx="320">
                  <c:v>340</c:v>
                </c:pt>
                <c:pt idx="321">
                  <c:v>350</c:v>
                </c:pt>
                <c:pt idx="322">
                  <c:v>350</c:v>
                </c:pt>
                <c:pt idx="323">
                  <c:v>360</c:v>
                </c:pt>
                <c:pt idx="324">
                  <c:v>360</c:v>
                </c:pt>
                <c:pt idx="325">
                  <c:v>370</c:v>
                </c:pt>
                <c:pt idx="326">
                  <c:v>370</c:v>
                </c:pt>
                <c:pt idx="327">
                  <c:v>380</c:v>
                </c:pt>
                <c:pt idx="328">
                  <c:v>380</c:v>
                </c:pt>
                <c:pt idx="329">
                  <c:v>390</c:v>
                </c:pt>
                <c:pt idx="330">
                  <c:v>390</c:v>
                </c:pt>
                <c:pt idx="331">
                  <c:v>400</c:v>
                </c:pt>
                <c:pt idx="332">
                  <c:v>400</c:v>
                </c:pt>
                <c:pt idx="333">
                  <c:v>410</c:v>
                </c:pt>
                <c:pt idx="334">
                  <c:v>410</c:v>
                </c:pt>
                <c:pt idx="335">
                  <c:v>420</c:v>
                </c:pt>
                <c:pt idx="336">
                  <c:v>430</c:v>
                </c:pt>
                <c:pt idx="337">
                  <c:v>460</c:v>
                </c:pt>
                <c:pt idx="338">
                  <c:v>470</c:v>
                </c:pt>
                <c:pt idx="339">
                  <c:v>270</c:v>
                </c:pt>
                <c:pt idx="340">
                  <c:v>300</c:v>
                </c:pt>
                <c:pt idx="341">
                  <c:v>300</c:v>
                </c:pt>
                <c:pt idx="342">
                  <c:v>310</c:v>
                </c:pt>
                <c:pt idx="343">
                  <c:v>310</c:v>
                </c:pt>
                <c:pt idx="344">
                  <c:v>320</c:v>
                </c:pt>
                <c:pt idx="345">
                  <c:v>320</c:v>
                </c:pt>
                <c:pt idx="346">
                  <c:v>330</c:v>
                </c:pt>
                <c:pt idx="347">
                  <c:v>330</c:v>
                </c:pt>
                <c:pt idx="348">
                  <c:v>340</c:v>
                </c:pt>
                <c:pt idx="349">
                  <c:v>340</c:v>
                </c:pt>
                <c:pt idx="350">
                  <c:v>350</c:v>
                </c:pt>
                <c:pt idx="351">
                  <c:v>360</c:v>
                </c:pt>
                <c:pt idx="352">
                  <c:v>360</c:v>
                </c:pt>
                <c:pt idx="353">
                  <c:v>370</c:v>
                </c:pt>
                <c:pt idx="354">
                  <c:v>370</c:v>
                </c:pt>
                <c:pt idx="355">
                  <c:v>380</c:v>
                </c:pt>
                <c:pt idx="356">
                  <c:v>380</c:v>
                </c:pt>
                <c:pt idx="357">
                  <c:v>390</c:v>
                </c:pt>
                <c:pt idx="358">
                  <c:v>390</c:v>
                </c:pt>
                <c:pt idx="359">
                  <c:v>400</c:v>
                </c:pt>
                <c:pt idx="360">
                  <c:v>400</c:v>
                </c:pt>
                <c:pt idx="361">
                  <c:v>410</c:v>
                </c:pt>
                <c:pt idx="362">
                  <c:v>410</c:v>
                </c:pt>
                <c:pt idx="363">
                  <c:v>430</c:v>
                </c:pt>
                <c:pt idx="364">
                  <c:v>540</c:v>
                </c:pt>
                <c:pt idx="365">
                  <c:v>470</c:v>
                </c:pt>
                <c:pt idx="366">
                  <c:v>280</c:v>
                </c:pt>
                <c:pt idx="367">
                  <c:v>280</c:v>
                </c:pt>
                <c:pt idx="368">
                  <c:v>290</c:v>
                </c:pt>
                <c:pt idx="369">
                  <c:v>290</c:v>
                </c:pt>
                <c:pt idx="370">
                  <c:v>300</c:v>
                </c:pt>
                <c:pt idx="371">
                  <c:v>300</c:v>
                </c:pt>
                <c:pt idx="372">
                  <c:v>310</c:v>
                </c:pt>
                <c:pt idx="373">
                  <c:v>310</c:v>
                </c:pt>
                <c:pt idx="374">
                  <c:v>320</c:v>
                </c:pt>
                <c:pt idx="375">
                  <c:v>320</c:v>
                </c:pt>
                <c:pt idx="376">
                  <c:v>330</c:v>
                </c:pt>
                <c:pt idx="377">
                  <c:v>330</c:v>
                </c:pt>
                <c:pt idx="378">
                  <c:v>340</c:v>
                </c:pt>
                <c:pt idx="379">
                  <c:v>350</c:v>
                </c:pt>
                <c:pt idx="380">
                  <c:v>350</c:v>
                </c:pt>
                <c:pt idx="381">
                  <c:v>360</c:v>
                </c:pt>
                <c:pt idx="382">
                  <c:v>360</c:v>
                </c:pt>
                <c:pt idx="383">
                  <c:v>370</c:v>
                </c:pt>
                <c:pt idx="384">
                  <c:v>370</c:v>
                </c:pt>
                <c:pt idx="385">
                  <c:v>380</c:v>
                </c:pt>
                <c:pt idx="386">
                  <c:v>430</c:v>
                </c:pt>
                <c:pt idx="387">
                  <c:v>460</c:v>
                </c:pt>
                <c:pt idx="388">
                  <c:v>280</c:v>
                </c:pt>
                <c:pt idx="389">
                  <c:v>280</c:v>
                </c:pt>
                <c:pt idx="390">
                  <c:v>280</c:v>
                </c:pt>
                <c:pt idx="391">
                  <c:v>280</c:v>
                </c:pt>
                <c:pt idx="392">
                  <c:v>280</c:v>
                </c:pt>
                <c:pt idx="393">
                  <c:v>280</c:v>
                </c:pt>
                <c:pt idx="394">
                  <c:v>290</c:v>
                </c:pt>
                <c:pt idx="395">
                  <c:v>290</c:v>
                </c:pt>
                <c:pt idx="396">
                  <c:v>290</c:v>
                </c:pt>
                <c:pt idx="397">
                  <c:v>290</c:v>
                </c:pt>
                <c:pt idx="398">
                  <c:v>310</c:v>
                </c:pt>
                <c:pt idx="399">
                  <c:v>320</c:v>
                </c:pt>
                <c:pt idx="400">
                  <c:v>360</c:v>
                </c:pt>
                <c:pt idx="401">
                  <c:v>370</c:v>
                </c:pt>
                <c:pt idx="402">
                  <c:v>380</c:v>
                </c:pt>
                <c:pt idx="403">
                  <c:v>430</c:v>
                </c:pt>
                <c:pt idx="404">
                  <c:v>380</c:v>
                </c:pt>
                <c:pt idx="405">
                  <c:v>380</c:v>
                </c:pt>
                <c:pt idx="406">
                  <c:v>310</c:v>
                </c:pt>
                <c:pt idx="407">
                  <c:v>340</c:v>
                </c:pt>
                <c:pt idx="408">
                  <c:v>340</c:v>
                </c:pt>
                <c:pt idx="409">
                  <c:v>350</c:v>
                </c:pt>
                <c:pt idx="410">
                  <c:v>280</c:v>
                </c:pt>
                <c:pt idx="411">
                  <c:v>330</c:v>
                </c:pt>
                <c:pt idx="412">
                  <c:v>310</c:v>
                </c:pt>
                <c:pt idx="413">
                  <c:v>290</c:v>
                </c:pt>
                <c:pt idx="414">
                  <c:v>320</c:v>
                </c:pt>
                <c:pt idx="415">
                  <c:v>330</c:v>
                </c:pt>
                <c:pt idx="416">
                  <c:v>320</c:v>
                </c:pt>
                <c:pt idx="417">
                  <c:v>300</c:v>
                </c:pt>
                <c:pt idx="418">
                  <c:v>300</c:v>
                </c:pt>
                <c:pt idx="419">
                  <c:v>370</c:v>
                </c:pt>
                <c:pt idx="420">
                  <c:v>350</c:v>
                </c:pt>
                <c:pt idx="421">
                  <c:v>360</c:v>
                </c:pt>
                <c:pt idx="422">
                  <c:v>290</c:v>
                </c:pt>
                <c:pt idx="423">
                  <c:v>270</c:v>
                </c:pt>
                <c:pt idx="424">
                  <c:v>300</c:v>
                </c:pt>
                <c:pt idx="425">
                  <c:v>350</c:v>
                </c:pt>
                <c:pt idx="426">
                  <c:v>320</c:v>
                </c:pt>
                <c:pt idx="427">
                  <c:v>310</c:v>
                </c:pt>
                <c:pt idx="428">
                  <c:v>300</c:v>
                </c:pt>
                <c:pt idx="429">
                  <c:v>280</c:v>
                </c:pt>
                <c:pt idx="430">
                  <c:v>380</c:v>
                </c:pt>
                <c:pt idx="431">
                  <c:v>340</c:v>
                </c:pt>
                <c:pt idx="432">
                  <c:v>290</c:v>
                </c:pt>
                <c:pt idx="433">
                  <c:v>270</c:v>
                </c:pt>
                <c:pt idx="434">
                  <c:v>280</c:v>
                </c:pt>
                <c:pt idx="435">
                  <c:v>360</c:v>
                </c:pt>
                <c:pt idx="436">
                  <c:v>260</c:v>
                </c:pt>
                <c:pt idx="437">
                  <c:v>420</c:v>
                </c:pt>
                <c:pt idx="438">
                  <c:v>360</c:v>
                </c:pt>
                <c:pt idx="439">
                  <c:v>400</c:v>
                </c:pt>
                <c:pt idx="440">
                  <c:v>400</c:v>
                </c:pt>
                <c:pt idx="441">
                  <c:v>450</c:v>
                </c:pt>
                <c:pt idx="442">
                  <c:v>380</c:v>
                </c:pt>
                <c:pt idx="443">
                  <c:v>370</c:v>
                </c:pt>
                <c:pt idx="444">
                  <c:v>320</c:v>
                </c:pt>
                <c:pt idx="445">
                  <c:v>330</c:v>
                </c:pt>
                <c:pt idx="446">
                  <c:v>320</c:v>
                </c:pt>
                <c:pt idx="447">
                  <c:v>300</c:v>
                </c:pt>
                <c:pt idx="448">
                  <c:v>330</c:v>
                </c:pt>
                <c:pt idx="449">
                  <c:v>360</c:v>
                </c:pt>
                <c:pt idx="450">
                  <c:v>300</c:v>
                </c:pt>
                <c:pt idx="451">
                  <c:v>380</c:v>
                </c:pt>
                <c:pt idx="452">
                  <c:v>350</c:v>
                </c:pt>
                <c:pt idx="453">
                  <c:v>280</c:v>
                </c:pt>
                <c:pt idx="454">
                  <c:v>310</c:v>
                </c:pt>
                <c:pt idx="455">
                  <c:v>310</c:v>
                </c:pt>
                <c:pt idx="456">
                  <c:v>280</c:v>
                </c:pt>
                <c:pt idx="457">
                  <c:v>370</c:v>
                </c:pt>
                <c:pt idx="458">
                  <c:v>290</c:v>
                </c:pt>
                <c:pt idx="459">
                  <c:v>410</c:v>
                </c:pt>
                <c:pt idx="460">
                  <c:v>290</c:v>
                </c:pt>
                <c:pt idx="461">
                  <c:v>340</c:v>
                </c:pt>
                <c:pt idx="462">
                  <c:v>260</c:v>
                </c:pt>
                <c:pt idx="463">
                  <c:v>350</c:v>
                </c:pt>
                <c:pt idx="464">
                  <c:v>380</c:v>
                </c:pt>
                <c:pt idx="465">
                  <c:v>390</c:v>
                </c:pt>
                <c:pt idx="466">
                  <c:v>340</c:v>
                </c:pt>
                <c:pt idx="467">
                  <c:v>360</c:v>
                </c:pt>
                <c:pt idx="468">
                  <c:v>500</c:v>
                </c:pt>
                <c:pt idx="469">
                  <c:v>390</c:v>
                </c:pt>
                <c:pt idx="470">
                  <c:v>270</c:v>
                </c:pt>
                <c:pt idx="471">
                  <c:v>400</c:v>
                </c:pt>
                <c:pt idx="472">
                  <c:v>340</c:v>
                </c:pt>
                <c:pt idx="473">
                  <c:v>310</c:v>
                </c:pt>
                <c:pt idx="474">
                  <c:v>410</c:v>
                </c:pt>
                <c:pt idx="475">
                  <c:v>280</c:v>
                </c:pt>
                <c:pt idx="476">
                  <c:v>360</c:v>
                </c:pt>
                <c:pt idx="477">
                  <c:v>330</c:v>
                </c:pt>
                <c:pt idx="478">
                  <c:v>300</c:v>
                </c:pt>
                <c:pt idx="479">
                  <c:v>370</c:v>
                </c:pt>
                <c:pt idx="480">
                  <c:v>270</c:v>
                </c:pt>
                <c:pt idx="481">
                  <c:v>320</c:v>
                </c:pt>
                <c:pt idx="482">
                  <c:v>290</c:v>
                </c:pt>
                <c:pt idx="483">
                  <c:v>320</c:v>
                </c:pt>
                <c:pt idx="484">
                  <c:v>300</c:v>
                </c:pt>
                <c:pt idx="485">
                  <c:v>310</c:v>
                </c:pt>
                <c:pt idx="486">
                  <c:v>290</c:v>
                </c:pt>
                <c:pt idx="487">
                  <c:v>290</c:v>
                </c:pt>
                <c:pt idx="488">
                  <c:v>270</c:v>
                </c:pt>
                <c:pt idx="489">
                  <c:v>280</c:v>
                </c:pt>
                <c:pt idx="490">
                  <c:v>320</c:v>
                </c:pt>
                <c:pt idx="491">
                  <c:v>280</c:v>
                </c:pt>
                <c:pt idx="492">
                  <c:v>300</c:v>
                </c:pt>
                <c:pt idx="493">
                  <c:v>270</c:v>
                </c:pt>
                <c:pt idx="494">
                  <c:v>340</c:v>
                </c:pt>
                <c:pt idx="495">
                  <c:v>340</c:v>
                </c:pt>
                <c:pt idx="496">
                  <c:v>360</c:v>
                </c:pt>
                <c:pt idx="497">
                  <c:v>350</c:v>
                </c:pt>
                <c:pt idx="498">
                  <c:v>360</c:v>
                </c:pt>
                <c:pt idx="499">
                  <c:v>410</c:v>
                </c:pt>
                <c:pt idx="500">
                  <c:v>420</c:v>
                </c:pt>
                <c:pt idx="501">
                  <c:v>350</c:v>
                </c:pt>
                <c:pt idx="502">
                  <c:v>390</c:v>
                </c:pt>
                <c:pt idx="503">
                  <c:v>400</c:v>
                </c:pt>
                <c:pt idx="504">
                  <c:v>390</c:v>
                </c:pt>
                <c:pt idx="505">
                  <c:v>380</c:v>
                </c:pt>
                <c:pt idx="506">
                  <c:v>380</c:v>
                </c:pt>
                <c:pt idx="507">
                  <c:v>400</c:v>
                </c:pt>
                <c:pt idx="508">
                  <c:v>370</c:v>
                </c:pt>
                <c:pt idx="509">
                  <c:v>370</c:v>
                </c:pt>
                <c:pt idx="510">
                  <c:v>280</c:v>
                </c:pt>
                <c:pt idx="511">
                  <c:v>290</c:v>
                </c:pt>
                <c:pt idx="512">
                  <c:v>310</c:v>
                </c:pt>
                <c:pt idx="513">
                  <c:v>280</c:v>
                </c:pt>
                <c:pt idx="514">
                  <c:v>290</c:v>
                </c:pt>
                <c:pt idx="515">
                  <c:v>290</c:v>
                </c:pt>
                <c:pt idx="516">
                  <c:v>270</c:v>
                </c:pt>
                <c:pt idx="517">
                  <c:v>290</c:v>
                </c:pt>
                <c:pt idx="518">
                  <c:v>310</c:v>
                </c:pt>
                <c:pt idx="519">
                  <c:v>300</c:v>
                </c:pt>
                <c:pt idx="520">
                  <c:v>300</c:v>
                </c:pt>
                <c:pt idx="521">
                  <c:v>320</c:v>
                </c:pt>
                <c:pt idx="522">
                  <c:v>300</c:v>
                </c:pt>
                <c:pt idx="523">
                  <c:v>310</c:v>
                </c:pt>
                <c:pt idx="524">
                  <c:v>320</c:v>
                </c:pt>
                <c:pt idx="525">
                  <c:v>320</c:v>
                </c:pt>
                <c:pt idx="526">
                  <c:v>270</c:v>
                </c:pt>
                <c:pt idx="527">
                  <c:v>270</c:v>
                </c:pt>
                <c:pt idx="528">
                  <c:v>310</c:v>
                </c:pt>
                <c:pt idx="529">
                  <c:v>340</c:v>
                </c:pt>
                <c:pt idx="530">
                  <c:v>370</c:v>
                </c:pt>
                <c:pt idx="531">
                  <c:v>380</c:v>
                </c:pt>
                <c:pt idx="532">
                  <c:v>350</c:v>
                </c:pt>
                <c:pt idx="533">
                  <c:v>390</c:v>
                </c:pt>
                <c:pt idx="534">
                  <c:v>390</c:v>
                </c:pt>
                <c:pt idx="535">
                  <c:v>350</c:v>
                </c:pt>
                <c:pt idx="536">
                  <c:v>340</c:v>
                </c:pt>
                <c:pt idx="537">
                  <c:v>400</c:v>
                </c:pt>
                <c:pt idx="538">
                  <c:v>400</c:v>
                </c:pt>
                <c:pt idx="539">
                  <c:v>290</c:v>
                </c:pt>
                <c:pt idx="540">
                  <c:v>290</c:v>
                </c:pt>
                <c:pt idx="541">
                  <c:v>300</c:v>
                </c:pt>
                <c:pt idx="542">
                  <c:v>300</c:v>
                </c:pt>
                <c:pt idx="543">
                  <c:v>310</c:v>
                </c:pt>
                <c:pt idx="544">
                  <c:v>310</c:v>
                </c:pt>
                <c:pt idx="545">
                  <c:v>350</c:v>
                </c:pt>
                <c:pt idx="546">
                  <c:v>350</c:v>
                </c:pt>
                <c:pt idx="547">
                  <c:v>330</c:v>
                </c:pt>
                <c:pt idx="548">
                  <c:v>330</c:v>
                </c:pt>
                <c:pt idx="549">
                  <c:v>340</c:v>
                </c:pt>
                <c:pt idx="550">
                  <c:v>340</c:v>
                </c:pt>
                <c:pt idx="551">
                  <c:v>350</c:v>
                </c:pt>
                <c:pt idx="552">
                  <c:v>350</c:v>
                </c:pt>
                <c:pt idx="553">
                  <c:v>360</c:v>
                </c:pt>
                <c:pt idx="554">
                  <c:v>360</c:v>
                </c:pt>
                <c:pt idx="555">
                  <c:v>380</c:v>
                </c:pt>
                <c:pt idx="556">
                  <c:v>380</c:v>
                </c:pt>
                <c:pt idx="557">
                  <c:v>390</c:v>
                </c:pt>
                <c:pt idx="558">
                  <c:v>390</c:v>
                </c:pt>
                <c:pt idx="559">
                  <c:v>460</c:v>
                </c:pt>
                <c:pt idx="560">
                  <c:v>500</c:v>
                </c:pt>
                <c:pt idx="561">
                  <c:v>290</c:v>
                </c:pt>
                <c:pt idx="562">
                  <c:v>300</c:v>
                </c:pt>
                <c:pt idx="563">
                  <c:v>300</c:v>
                </c:pt>
                <c:pt idx="564">
                  <c:v>310</c:v>
                </c:pt>
                <c:pt idx="565">
                  <c:v>310</c:v>
                </c:pt>
                <c:pt idx="566">
                  <c:v>320</c:v>
                </c:pt>
                <c:pt idx="567">
                  <c:v>320</c:v>
                </c:pt>
                <c:pt idx="568">
                  <c:v>330</c:v>
                </c:pt>
                <c:pt idx="569">
                  <c:v>330</c:v>
                </c:pt>
                <c:pt idx="570">
                  <c:v>340</c:v>
                </c:pt>
                <c:pt idx="571">
                  <c:v>330</c:v>
                </c:pt>
                <c:pt idx="572">
                  <c:v>330</c:v>
                </c:pt>
                <c:pt idx="573">
                  <c:v>340</c:v>
                </c:pt>
                <c:pt idx="574">
                  <c:v>340</c:v>
                </c:pt>
                <c:pt idx="575">
                  <c:v>350</c:v>
                </c:pt>
                <c:pt idx="576">
                  <c:v>350</c:v>
                </c:pt>
                <c:pt idx="577">
                  <c:v>360</c:v>
                </c:pt>
                <c:pt idx="578">
                  <c:v>360</c:v>
                </c:pt>
                <c:pt idx="579">
                  <c:v>370</c:v>
                </c:pt>
                <c:pt idx="580">
                  <c:v>370</c:v>
                </c:pt>
                <c:pt idx="581">
                  <c:v>380</c:v>
                </c:pt>
                <c:pt idx="582">
                  <c:v>380</c:v>
                </c:pt>
                <c:pt idx="583">
                  <c:v>390</c:v>
                </c:pt>
                <c:pt idx="584">
                  <c:v>390</c:v>
                </c:pt>
                <c:pt idx="585">
                  <c:v>400</c:v>
                </c:pt>
                <c:pt idx="586">
                  <c:v>400</c:v>
                </c:pt>
                <c:pt idx="587">
                  <c:v>420</c:v>
                </c:pt>
                <c:pt idx="588">
                  <c:v>460</c:v>
                </c:pt>
                <c:pt idx="589">
                  <c:v>560</c:v>
                </c:pt>
                <c:pt idx="590">
                  <c:v>290</c:v>
                </c:pt>
                <c:pt idx="591">
                  <c:v>290</c:v>
                </c:pt>
                <c:pt idx="592">
                  <c:v>300</c:v>
                </c:pt>
                <c:pt idx="593">
                  <c:v>300</c:v>
                </c:pt>
                <c:pt idx="594">
                  <c:v>310</c:v>
                </c:pt>
                <c:pt idx="595">
                  <c:v>310</c:v>
                </c:pt>
                <c:pt idx="596">
                  <c:v>320</c:v>
                </c:pt>
                <c:pt idx="597">
                  <c:v>330</c:v>
                </c:pt>
                <c:pt idx="598">
                  <c:v>330</c:v>
                </c:pt>
                <c:pt idx="599">
                  <c:v>340</c:v>
                </c:pt>
                <c:pt idx="600">
                  <c:v>330</c:v>
                </c:pt>
                <c:pt idx="601">
                  <c:v>330</c:v>
                </c:pt>
                <c:pt idx="602">
                  <c:v>340</c:v>
                </c:pt>
                <c:pt idx="603">
                  <c:v>340</c:v>
                </c:pt>
                <c:pt idx="604">
                  <c:v>350</c:v>
                </c:pt>
                <c:pt idx="605">
                  <c:v>350</c:v>
                </c:pt>
                <c:pt idx="606">
                  <c:v>360</c:v>
                </c:pt>
                <c:pt idx="607">
                  <c:v>360</c:v>
                </c:pt>
                <c:pt idx="608">
                  <c:v>380</c:v>
                </c:pt>
                <c:pt idx="609">
                  <c:v>390</c:v>
                </c:pt>
                <c:pt idx="610">
                  <c:v>390</c:v>
                </c:pt>
                <c:pt idx="611">
                  <c:v>400</c:v>
                </c:pt>
                <c:pt idx="612">
                  <c:v>400</c:v>
                </c:pt>
                <c:pt idx="613">
                  <c:v>430</c:v>
                </c:pt>
                <c:pt idx="614">
                  <c:v>460</c:v>
                </c:pt>
                <c:pt idx="615">
                  <c:v>470</c:v>
                </c:pt>
                <c:pt idx="616">
                  <c:v>480</c:v>
                </c:pt>
                <c:pt idx="617">
                  <c:v>300</c:v>
                </c:pt>
                <c:pt idx="618">
                  <c:v>290</c:v>
                </c:pt>
                <c:pt idx="619">
                  <c:v>280</c:v>
                </c:pt>
                <c:pt idx="620">
                  <c:v>270</c:v>
                </c:pt>
                <c:pt idx="621">
                  <c:v>320</c:v>
                </c:pt>
                <c:pt idx="622">
                  <c:v>270</c:v>
                </c:pt>
                <c:pt idx="623">
                  <c:v>290</c:v>
                </c:pt>
                <c:pt idx="624">
                  <c:v>270</c:v>
                </c:pt>
                <c:pt idx="625">
                  <c:v>330</c:v>
                </c:pt>
                <c:pt idx="626">
                  <c:v>350</c:v>
                </c:pt>
                <c:pt idx="627">
                  <c:v>320</c:v>
                </c:pt>
                <c:pt idx="628">
                  <c:v>330</c:v>
                </c:pt>
                <c:pt idx="629">
                  <c:v>360</c:v>
                </c:pt>
                <c:pt idx="630">
                  <c:v>330</c:v>
                </c:pt>
                <c:pt idx="631">
                  <c:v>340</c:v>
                </c:pt>
                <c:pt idx="632">
                  <c:v>390</c:v>
                </c:pt>
                <c:pt idx="633">
                  <c:v>410</c:v>
                </c:pt>
                <c:pt idx="634">
                  <c:v>410</c:v>
                </c:pt>
                <c:pt idx="635">
                  <c:v>360</c:v>
                </c:pt>
                <c:pt idx="636">
                  <c:v>370</c:v>
                </c:pt>
                <c:pt idx="637">
                  <c:v>380</c:v>
                </c:pt>
                <c:pt idx="638">
                  <c:v>360</c:v>
                </c:pt>
                <c:pt idx="639">
                  <c:v>350</c:v>
                </c:pt>
                <c:pt idx="640">
                  <c:v>380</c:v>
                </c:pt>
                <c:pt idx="641">
                  <c:v>380</c:v>
                </c:pt>
                <c:pt idx="642">
                  <c:v>320</c:v>
                </c:pt>
                <c:pt idx="643">
                  <c:v>370</c:v>
                </c:pt>
                <c:pt idx="644">
                  <c:v>350</c:v>
                </c:pt>
                <c:pt idx="645">
                  <c:v>390</c:v>
                </c:pt>
                <c:pt idx="646">
                  <c:v>300</c:v>
                </c:pt>
                <c:pt idx="647">
                  <c:v>290</c:v>
                </c:pt>
                <c:pt idx="648">
                  <c:v>370</c:v>
                </c:pt>
                <c:pt idx="649">
                  <c:v>290</c:v>
                </c:pt>
                <c:pt idx="650">
                  <c:v>330</c:v>
                </c:pt>
                <c:pt idx="651">
                  <c:v>280</c:v>
                </c:pt>
                <c:pt idx="652">
                  <c:v>290</c:v>
                </c:pt>
                <c:pt idx="653">
                  <c:v>330</c:v>
                </c:pt>
                <c:pt idx="654">
                  <c:v>320</c:v>
                </c:pt>
                <c:pt idx="655">
                  <c:v>340</c:v>
                </c:pt>
                <c:pt idx="656">
                  <c:v>320</c:v>
                </c:pt>
                <c:pt idx="657">
                  <c:v>320</c:v>
                </c:pt>
                <c:pt idx="658">
                  <c:v>320</c:v>
                </c:pt>
                <c:pt idx="659">
                  <c:v>360</c:v>
                </c:pt>
                <c:pt idx="660">
                  <c:v>310</c:v>
                </c:pt>
                <c:pt idx="661">
                  <c:v>280</c:v>
                </c:pt>
                <c:pt idx="662">
                  <c:v>280</c:v>
                </c:pt>
                <c:pt idx="663">
                  <c:v>310</c:v>
                </c:pt>
                <c:pt idx="664">
                  <c:v>350</c:v>
                </c:pt>
                <c:pt idx="665">
                  <c:v>350</c:v>
                </c:pt>
                <c:pt idx="666">
                  <c:v>400</c:v>
                </c:pt>
                <c:pt idx="667">
                  <c:v>330</c:v>
                </c:pt>
                <c:pt idx="668">
                  <c:v>300</c:v>
                </c:pt>
                <c:pt idx="669">
                  <c:v>290</c:v>
                </c:pt>
                <c:pt idx="670">
                  <c:v>320</c:v>
                </c:pt>
                <c:pt idx="671">
                  <c:v>350</c:v>
                </c:pt>
                <c:pt idx="672">
                  <c:v>320</c:v>
                </c:pt>
                <c:pt idx="673">
                  <c:v>290</c:v>
                </c:pt>
                <c:pt idx="674">
                  <c:v>340</c:v>
                </c:pt>
                <c:pt idx="675">
                  <c:v>300</c:v>
                </c:pt>
                <c:pt idx="676">
                  <c:v>350</c:v>
                </c:pt>
                <c:pt idx="677">
                  <c:v>330</c:v>
                </c:pt>
                <c:pt idx="678">
                  <c:v>310</c:v>
                </c:pt>
                <c:pt idx="679">
                  <c:v>280</c:v>
                </c:pt>
                <c:pt idx="680">
                  <c:v>330</c:v>
                </c:pt>
                <c:pt idx="681">
                  <c:v>320</c:v>
                </c:pt>
                <c:pt idx="682">
                  <c:v>290</c:v>
                </c:pt>
                <c:pt idx="683">
                  <c:v>370</c:v>
                </c:pt>
                <c:pt idx="684">
                  <c:v>280</c:v>
                </c:pt>
                <c:pt idx="685">
                  <c:v>370</c:v>
                </c:pt>
                <c:pt idx="686">
                  <c:v>390</c:v>
                </c:pt>
                <c:pt idx="687">
                  <c:v>270</c:v>
                </c:pt>
                <c:pt idx="688">
                  <c:v>260</c:v>
                </c:pt>
                <c:pt idx="689">
                  <c:v>310</c:v>
                </c:pt>
                <c:pt idx="690">
                  <c:v>320</c:v>
                </c:pt>
                <c:pt idx="691">
                  <c:v>320</c:v>
                </c:pt>
                <c:pt idx="692">
                  <c:v>330</c:v>
                </c:pt>
                <c:pt idx="693">
                  <c:v>350</c:v>
                </c:pt>
                <c:pt idx="694">
                  <c:v>350</c:v>
                </c:pt>
                <c:pt idx="695">
                  <c:v>360</c:v>
                </c:pt>
                <c:pt idx="696">
                  <c:v>360</c:v>
                </c:pt>
                <c:pt idx="697">
                  <c:v>370</c:v>
                </c:pt>
                <c:pt idx="698">
                  <c:v>370</c:v>
                </c:pt>
                <c:pt idx="699">
                  <c:v>380</c:v>
                </c:pt>
                <c:pt idx="700">
                  <c:v>380</c:v>
                </c:pt>
                <c:pt idx="701">
                  <c:v>390</c:v>
                </c:pt>
                <c:pt idx="702">
                  <c:v>400</c:v>
                </c:pt>
                <c:pt idx="703">
                  <c:v>410</c:v>
                </c:pt>
                <c:pt idx="704">
                  <c:v>420</c:v>
                </c:pt>
                <c:pt idx="705">
                  <c:v>430</c:v>
                </c:pt>
                <c:pt idx="706">
                  <c:v>430</c:v>
                </c:pt>
                <c:pt idx="707">
                  <c:v>440</c:v>
                </c:pt>
                <c:pt idx="708">
                  <c:v>460</c:v>
                </c:pt>
                <c:pt idx="709">
                  <c:v>460</c:v>
                </c:pt>
                <c:pt idx="710">
                  <c:v>490</c:v>
                </c:pt>
                <c:pt idx="711">
                  <c:v>530</c:v>
                </c:pt>
                <c:pt idx="712">
                  <c:v>540</c:v>
                </c:pt>
                <c:pt idx="713">
                  <c:v>320</c:v>
                </c:pt>
                <c:pt idx="714">
                  <c:v>330</c:v>
                </c:pt>
                <c:pt idx="715">
                  <c:v>350</c:v>
                </c:pt>
                <c:pt idx="716">
                  <c:v>360</c:v>
                </c:pt>
                <c:pt idx="717">
                  <c:v>360</c:v>
                </c:pt>
                <c:pt idx="718">
                  <c:v>380</c:v>
                </c:pt>
                <c:pt idx="719">
                  <c:v>480</c:v>
                </c:pt>
                <c:pt idx="720">
                  <c:v>290</c:v>
                </c:pt>
                <c:pt idx="721">
                  <c:v>310</c:v>
                </c:pt>
                <c:pt idx="722">
                  <c:v>300</c:v>
                </c:pt>
                <c:pt idx="723">
                  <c:v>340</c:v>
                </c:pt>
                <c:pt idx="724">
                  <c:v>330</c:v>
                </c:pt>
                <c:pt idx="725">
                  <c:v>300</c:v>
                </c:pt>
                <c:pt idx="726">
                  <c:v>340</c:v>
                </c:pt>
                <c:pt idx="727">
                  <c:v>310</c:v>
                </c:pt>
                <c:pt idx="728">
                  <c:v>360</c:v>
                </c:pt>
                <c:pt idx="729">
                  <c:v>390</c:v>
                </c:pt>
                <c:pt idx="730">
                  <c:v>310</c:v>
                </c:pt>
                <c:pt idx="731">
                  <c:v>320</c:v>
                </c:pt>
                <c:pt idx="732">
                  <c:v>340</c:v>
                </c:pt>
                <c:pt idx="733">
                  <c:v>300</c:v>
                </c:pt>
              </c:strCache>
            </c:strRef>
          </c:xVal>
          <c:yVal>
            <c:numRef>
              <c:f>'Sheet 1'!$J$3000</c:f>
              <c:numCache>
                <c:formatCode>General</c:formatCode>
                <c:ptCount val="1"/>
                <c:pt idx="0">
                  <c:v>0</c:v>
                </c:pt>
              </c:numCache>
            </c:numRef>
          </c:yVal>
          <c:smooth val="0"/>
          <c:extLst>
            <c:ext xmlns:c16="http://schemas.microsoft.com/office/drawing/2014/chart" uri="{C3380CC4-5D6E-409C-BE32-E72D297353CC}">
              <c16:uniqueId val="{00000000-27BC-4709-A891-7A451B940D15}"/>
            </c:ext>
          </c:extLst>
        </c:ser>
        <c:dLbls>
          <c:showLegendKey val="0"/>
          <c:showVal val="0"/>
          <c:showCatName val="0"/>
          <c:showSerName val="0"/>
          <c:showPercent val="0"/>
          <c:showBubbleSize val="0"/>
        </c:dLbls>
        <c:axId val="182208000"/>
        <c:axId val="182209536"/>
      </c:scatterChart>
      <c:valAx>
        <c:axId val="182208000"/>
        <c:scaling>
          <c:orientation val="minMax"/>
        </c:scaling>
        <c:delete val="0"/>
        <c:axPos val="b"/>
        <c:majorTickMark val="out"/>
        <c:minorTickMark val="none"/>
        <c:tickLblPos val="nextTo"/>
        <c:crossAx val="182209536"/>
        <c:crosses val="autoZero"/>
        <c:crossBetween val="midCat"/>
      </c:valAx>
      <c:valAx>
        <c:axId val="182209536"/>
        <c:scaling>
          <c:orientation val="minMax"/>
        </c:scaling>
        <c:delete val="0"/>
        <c:axPos val="l"/>
        <c:majorGridlines/>
        <c:numFmt formatCode="General" sourceLinked="1"/>
        <c:majorTickMark val="out"/>
        <c:minorTickMark val="none"/>
        <c:tickLblPos val="nextTo"/>
        <c:crossAx val="18220800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45</xdr:col>
      <xdr:colOff>98768</xdr:colOff>
      <xdr:row>1</xdr:row>
      <xdr:rowOff>72684</xdr:rowOff>
    </xdr:from>
    <xdr:to>
      <xdr:col>49</xdr:col>
      <xdr:colOff>228475</xdr:colOff>
      <xdr:row>2</xdr:row>
      <xdr:rowOff>144243</xdr:rowOff>
    </xdr:to>
    <xdr:pic>
      <xdr:nvPicPr>
        <xdr:cNvPr id="6" name="Picture 5">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1" cstate="print"/>
        <a:srcRect l="6824" t="32900" r="69906" b="52400"/>
        <a:stretch>
          <a:fillRect/>
        </a:stretch>
      </xdr:blipFill>
      <xdr:spPr bwMode="auto">
        <a:xfrm>
          <a:off x="7496106" y="72684"/>
          <a:ext cx="2220259" cy="541624"/>
        </a:xfrm>
        <a:prstGeom prst="rect">
          <a:avLst/>
        </a:prstGeom>
        <a:noFill/>
        <a:ln w="9525">
          <a:solidFill>
            <a:schemeClr val="tx1"/>
          </a:solidFill>
          <a:prstDash val="solid"/>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61975</xdr:colOff>
      <xdr:row>1</xdr:row>
      <xdr:rowOff>35414</xdr:rowOff>
    </xdr:from>
    <xdr:to>
      <xdr:col>5</xdr:col>
      <xdr:colOff>134327</xdr:colOff>
      <xdr:row>1</xdr:row>
      <xdr:rowOff>573942</xdr:rowOff>
    </xdr:to>
    <xdr:pic>
      <xdr:nvPicPr>
        <xdr:cNvPr id="2" name="Pictur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rcRect l="6824" t="32900" r="69906" b="52400"/>
        <a:stretch>
          <a:fillRect/>
        </a:stretch>
      </xdr:blipFill>
      <xdr:spPr bwMode="auto">
        <a:xfrm>
          <a:off x="391687" y="35414"/>
          <a:ext cx="2233794" cy="538528"/>
        </a:xfrm>
        <a:prstGeom prst="rect">
          <a:avLst/>
        </a:prstGeom>
        <a:noFill/>
        <a:ln w="9525">
          <a:solidFill>
            <a:schemeClr val="tx1"/>
          </a:solidFill>
          <a:prstDash val="solid"/>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17</xdr:col>
      <xdr:colOff>583406</xdr:colOff>
      <xdr:row>0</xdr:row>
      <xdr:rowOff>76198</xdr:rowOff>
    </xdr:from>
    <xdr:to>
      <xdr:col>27</xdr:col>
      <xdr:colOff>345281</xdr:colOff>
      <xdr:row>18</xdr:row>
      <xdr:rowOff>119061</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85725</xdr:colOff>
      <xdr:row>0</xdr:row>
      <xdr:rowOff>76200</xdr:rowOff>
    </xdr:from>
    <xdr:to>
      <xdr:col>9</xdr:col>
      <xdr:colOff>452437</xdr:colOff>
      <xdr:row>18</xdr:row>
      <xdr:rowOff>119062</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454817</xdr:colOff>
      <xdr:row>0</xdr:row>
      <xdr:rowOff>76200</xdr:rowOff>
    </xdr:from>
    <xdr:to>
      <xdr:col>17</xdr:col>
      <xdr:colOff>583406</xdr:colOff>
      <xdr:row>18</xdr:row>
      <xdr:rowOff>119062</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83344</xdr:colOff>
      <xdr:row>18</xdr:row>
      <xdr:rowOff>119061</xdr:rowOff>
    </xdr:from>
    <xdr:to>
      <xdr:col>8</xdr:col>
      <xdr:colOff>214313</xdr:colOff>
      <xdr:row>36</xdr:row>
      <xdr:rowOff>95250</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214314</xdr:colOff>
      <xdr:row>18</xdr:row>
      <xdr:rowOff>123824</xdr:rowOff>
    </xdr:from>
    <xdr:to>
      <xdr:col>15</xdr:col>
      <xdr:colOff>119063</xdr:colOff>
      <xdr:row>36</xdr:row>
      <xdr:rowOff>95249</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107158</xdr:colOff>
      <xdr:row>18</xdr:row>
      <xdr:rowOff>119062</xdr:rowOff>
    </xdr:from>
    <xdr:to>
      <xdr:col>22</xdr:col>
      <xdr:colOff>11906</xdr:colOff>
      <xdr:row>36</xdr:row>
      <xdr:rowOff>95250</xdr:rowOff>
    </xdr:to>
    <xdr:graphicFrame macro="">
      <xdr:nvGraphicFramePr>
        <xdr:cNvPr id="20" name="Chart 19">
          <a:extLst>
            <a:ext uri="{FF2B5EF4-FFF2-40B4-BE49-F238E27FC236}">
              <a16:creationId xmlns:a16="http://schemas.microsoft.com/office/drawing/2014/main" id="{00000000-0008-0000-02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7145</xdr:colOff>
      <xdr:row>18</xdr:row>
      <xdr:rowOff>116683</xdr:rowOff>
    </xdr:from>
    <xdr:to>
      <xdr:col>27</xdr:col>
      <xdr:colOff>345281</xdr:colOff>
      <xdr:row>36</xdr:row>
      <xdr:rowOff>95251</xdr:rowOff>
    </xdr:to>
    <xdr:graphicFrame macro="">
      <xdr:nvGraphicFramePr>
        <xdr:cNvPr id="21" name="Chart 20">
          <a:extLst>
            <a:ext uri="{FF2B5EF4-FFF2-40B4-BE49-F238E27FC236}">
              <a16:creationId xmlns:a16="http://schemas.microsoft.com/office/drawing/2014/main" id="{00000000-0008-0000-0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0.56999</cdr:x>
      <cdr:y>0.17671</cdr:y>
    </cdr:from>
    <cdr:to>
      <cdr:x>0.57082</cdr:x>
      <cdr:y>0.83784</cdr:y>
    </cdr:to>
    <cdr:sp macro="" textlink="">
      <cdr:nvSpPr>
        <cdr:cNvPr id="3" name="Straight Connector 2"/>
        <cdr:cNvSpPr/>
      </cdr:nvSpPr>
      <cdr:spPr>
        <a:xfrm xmlns:a="http://schemas.openxmlformats.org/drawingml/2006/main" flipH="1" flipV="1">
          <a:off x="1930080" y="614775"/>
          <a:ext cx="2810" cy="2300075"/>
        </a:xfrm>
        <a:prstGeom xmlns:a="http://schemas.openxmlformats.org/drawingml/2006/main" prst="line">
          <a:avLst/>
        </a:prstGeom>
        <a:ln xmlns:a="http://schemas.openxmlformats.org/drawingml/2006/main" w="12700">
          <a:solidFill>
            <a:schemeClr val="bg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xdr:from>
      <xdr:col>44</xdr:col>
      <xdr:colOff>273844</xdr:colOff>
      <xdr:row>6</xdr:row>
      <xdr:rowOff>11906</xdr:rowOff>
    </xdr:from>
    <xdr:to>
      <xdr:col>53</xdr:col>
      <xdr:colOff>500063</xdr:colOff>
      <xdr:row>22</xdr:row>
      <xdr:rowOff>178594</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273843</xdr:colOff>
      <xdr:row>22</xdr:row>
      <xdr:rowOff>178595</xdr:rowOff>
    </xdr:from>
    <xdr:to>
      <xdr:col>53</xdr:col>
      <xdr:colOff>500061</xdr:colOff>
      <xdr:row>37</xdr:row>
      <xdr:rowOff>59532</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16</xdr:col>
      <xdr:colOff>28575</xdr:colOff>
      <xdr:row>2973</xdr:row>
      <xdr:rowOff>171450</xdr:rowOff>
    </xdr:from>
    <xdr:to>
      <xdr:col>30</xdr:col>
      <xdr:colOff>0</xdr:colOff>
      <xdr:row>2988</xdr:row>
      <xdr:rowOff>57150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2:L3002" totalsRowShown="0" headerRowDxfId="25" dataDxfId="24" tableBorderDxfId="23">
  <tableColumns count="11">
    <tableColumn id="1" xr3:uid="{00000000-0010-0000-0000-000001000000}" name="Sample ID" dataDxfId="22"/>
    <tableColumn id="2" xr3:uid="{00000000-0010-0000-0000-000002000000}" name="Fish No." dataDxfId="21"/>
    <tableColumn id="3" xr3:uid="{00000000-0010-0000-0000-000003000000}" name="ICES Div." dataDxfId="20"/>
    <tableColumn id="4" xr3:uid="{00000000-0010-0000-0000-000004000000}" name="Rect." dataDxfId="19"/>
    <tableColumn id="5" xr3:uid="{00000000-0010-0000-0000-000005000000}" name="Fish Length" dataDxfId="18"/>
    <tableColumn id="6" xr3:uid="{00000000-0010-0000-0000-000006000000}" name="Sex " dataDxfId="17"/>
    <tableColumn id="7" xr3:uid="{00000000-0010-0000-0000-000007000000}" name="Month" dataDxfId="16"/>
    <tableColumn id="8" xr3:uid="{00000000-0010-0000-0000-000008000000}" name="Trainee" dataDxfId="15"/>
    <tableColumn id="9" xr3:uid="{00000000-0010-0000-0000-000009000000}" name="Expert" dataDxfId="14"/>
    <tableColumn id="10" xr3:uid="{00000000-0010-0000-0000-00000A000000}" name="QC" dataDxfId="13"/>
    <tableColumn id="11" xr3:uid="{00000000-0010-0000-0000-00000B000000}" name="Conf"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A3003"/>
  <sheetViews>
    <sheetView showGridLines="0" tabSelected="1" zoomScale="77" zoomScaleNormal="77" workbookViewId="0">
      <selection activeCell="D2" sqref="D2"/>
    </sheetView>
  </sheetViews>
  <sheetFormatPr defaultRowHeight="14.4" x14ac:dyDescent="0.3"/>
  <cols>
    <col min="1" max="1" width="3.5546875" customWidth="1"/>
    <col min="2" max="2" width="8.44140625" style="255" customWidth="1"/>
    <col min="3" max="3" width="6.109375" style="255" customWidth="1"/>
    <col min="4" max="4" width="8.5546875" style="255" bestFit="1" customWidth="1"/>
    <col min="5" max="5" width="7.44140625" style="255" customWidth="1"/>
    <col min="6" max="6" width="8" style="255" customWidth="1"/>
    <col min="7" max="7" width="5.88671875" style="255" customWidth="1"/>
    <col min="8" max="8" width="7.88671875" style="255" customWidth="1"/>
    <col min="9" max="9" width="7.44140625" style="255" customWidth="1"/>
    <col min="10" max="10" width="6.88671875" style="255" customWidth="1"/>
    <col min="11" max="11" width="5.88671875" style="255" customWidth="1"/>
    <col min="12" max="12" width="6.109375" style="255" customWidth="1"/>
    <col min="13" max="13" width="0.33203125" hidden="1" customWidth="1"/>
    <col min="14" max="14" width="4" hidden="1" customWidth="1"/>
    <col min="15" max="15" width="6.109375" hidden="1" customWidth="1"/>
    <col min="16" max="16" width="5.6640625" hidden="1" customWidth="1"/>
    <col min="17" max="17" width="5.109375" hidden="1" customWidth="1"/>
    <col min="18" max="18" width="7.44140625" hidden="1" customWidth="1"/>
    <col min="19" max="21" width="2.44140625" hidden="1" customWidth="1"/>
    <col min="22" max="22" width="2.88671875" hidden="1" customWidth="1"/>
    <col min="23" max="23" width="6.109375" hidden="1" customWidth="1"/>
    <col min="24" max="25" width="2.44140625" hidden="1" customWidth="1"/>
    <col min="26" max="30" width="2.88671875" hidden="1" customWidth="1"/>
    <col min="31" max="31" width="5.5546875" hidden="1" customWidth="1"/>
    <col min="32" max="33" width="3.44140625" hidden="1" customWidth="1"/>
    <col min="34" max="34" width="2.88671875" hidden="1" customWidth="1"/>
    <col min="35" max="35" width="4.5546875" hidden="1" customWidth="1"/>
    <col min="36" max="36" width="2.109375" hidden="1" customWidth="1"/>
    <col min="37" max="37" width="4.5546875" hidden="1" customWidth="1"/>
    <col min="38" max="38" width="3.44140625" hidden="1" customWidth="1"/>
    <col min="39" max="39" width="4.5546875" hidden="1" customWidth="1"/>
    <col min="40" max="40" width="2.88671875" hidden="1" customWidth="1"/>
    <col min="41" max="41" width="4.5546875" hidden="1" customWidth="1"/>
    <col min="42" max="42" width="3.44140625" hidden="1" customWidth="1"/>
    <col min="43" max="43" width="5" hidden="1" customWidth="1"/>
    <col min="44" max="44" width="4" hidden="1" customWidth="1"/>
    <col min="45" max="45" width="5.44140625" customWidth="1"/>
    <col min="46" max="46" width="8.33203125" customWidth="1"/>
    <col min="47" max="47" width="7.44140625" customWidth="1"/>
    <col min="48" max="48" width="7.5546875" customWidth="1"/>
    <col min="49" max="49" width="8" customWidth="1"/>
    <col min="50" max="50" width="7.6640625" customWidth="1"/>
    <col min="51" max="51" width="7.109375" customWidth="1"/>
    <col min="52" max="52" width="6.6640625" customWidth="1"/>
    <col min="53" max="53" width="7.5546875" customWidth="1"/>
    <col min="54" max="54" width="8" customWidth="1"/>
    <col min="55" max="55" width="9.109375" customWidth="1"/>
    <col min="56" max="56" width="7.109375" customWidth="1"/>
    <col min="57" max="57" width="6.88671875" style="268" customWidth="1"/>
    <col min="58" max="58" width="6.5546875" style="268" customWidth="1"/>
    <col min="59" max="60" width="6.5546875" style="363" customWidth="1"/>
    <col min="61" max="62" width="6.6640625" style="363" customWidth="1"/>
    <col min="63" max="63" width="7.44140625" style="363" customWidth="1"/>
    <col min="64" max="106" width="4.44140625" style="363" customWidth="1"/>
    <col min="107" max="109" width="5.5546875" style="363" customWidth="1"/>
    <col min="110" max="120" width="5.5546875" customWidth="1"/>
    <col min="121" max="151" width="9.44140625" customWidth="1"/>
    <col min="152" max="157" width="3" customWidth="1"/>
    <col min="158" max="177" width="3" style="61" customWidth="1"/>
    <col min="178" max="178" width="6" style="61" customWidth="1"/>
    <col min="179" max="179" width="13.5546875" style="61" bestFit="1" customWidth="1"/>
    <col min="180" max="181" width="6" style="61" customWidth="1"/>
    <col min="182" max="182" width="10.5546875" style="61" bestFit="1" customWidth="1"/>
    <col min="183" max="208" width="6" style="61" customWidth="1"/>
    <col min="209" max="209" width="7.109375" style="61" customWidth="1"/>
    <col min="210" max="210" width="3" style="61" customWidth="1"/>
    <col min="211" max="241" width="3" style="268" customWidth="1"/>
    <col min="242" max="242" width="5.6640625" style="268" customWidth="1"/>
    <col min="243" max="261" width="9.109375" style="61"/>
  </cols>
  <sheetData>
    <row r="1" spans="1:239" ht="15" x14ac:dyDescent="0.25">
      <c r="A1" s="21"/>
      <c r="B1" s="263"/>
      <c r="C1" s="263"/>
      <c r="D1" s="263"/>
      <c r="E1" s="263"/>
      <c r="F1" s="263"/>
      <c r="G1" s="263"/>
      <c r="H1" s="263"/>
      <c r="I1" s="263"/>
      <c r="J1" s="263"/>
      <c r="K1" s="263"/>
      <c r="L1" s="263"/>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319"/>
      <c r="BF1" s="319"/>
      <c r="BG1" s="316"/>
      <c r="BH1" s="316"/>
      <c r="BI1" s="316"/>
      <c r="BJ1" s="316"/>
      <c r="BK1" s="316"/>
      <c r="BL1" s="316"/>
      <c r="BM1" s="316"/>
      <c r="BN1" s="316"/>
      <c r="BO1" s="316"/>
      <c r="BP1" s="316"/>
      <c r="BQ1" s="316"/>
      <c r="BR1" s="316"/>
      <c r="BS1" s="316"/>
      <c r="BT1" s="316"/>
      <c r="BU1" s="316"/>
      <c r="BV1" s="316"/>
      <c r="BW1" s="316"/>
      <c r="BX1" s="316"/>
      <c r="BY1" s="316"/>
      <c r="BZ1" s="316"/>
      <c r="CA1" s="316"/>
      <c r="CB1" s="316"/>
      <c r="CC1" s="316"/>
      <c r="CD1" s="316"/>
      <c r="CE1" s="316"/>
      <c r="CF1" s="316"/>
      <c r="CG1" s="316"/>
      <c r="CH1" s="316"/>
      <c r="CI1" s="316"/>
      <c r="CJ1" s="316"/>
      <c r="CK1" s="316"/>
      <c r="CL1" s="316"/>
      <c r="CM1" s="316"/>
      <c r="CN1" s="316"/>
      <c r="CO1" s="316"/>
      <c r="CP1" s="316"/>
      <c r="CQ1" s="316"/>
      <c r="CR1" s="316"/>
      <c r="CS1" s="316"/>
      <c r="CT1" s="316"/>
      <c r="CU1" s="316"/>
      <c r="CV1" s="316"/>
      <c r="CW1" s="316"/>
      <c r="CX1" s="316"/>
      <c r="CY1" s="316"/>
      <c r="CZ1" s="316"/>
      <c r="DA1" s="316"/>
      <c r="DB1" s="316"/>
      <c r="DC1" s="316"/>
      <c r="DD1" s="316"/>
      <c r="DE1" s="316"/>
      <c r="DF1" s="21"/>
      <c r="DG1" s="21"/>
      <c r="DH1" s="21"/>
      <c r="DI1" s="21"/>
      <c r="DJ1" s="21"/>
      <c r="DK1" s="21"/>
      <c r="DL1" s="21"/>
      <c r="DM1" s="21"/>
      <c r="DN1" s="21"/>
      <c r="DO1" s="21"/>
      <c r="DP1" s="21"/>
      <c r="DQ1" s="21"/>
      <c r="DR1" s="21"/>
      <c r="DS1" s="21"/>
      <c r="DT1" s="21"/>
      <c r="DU1" s="21"/>
      <c r="DV1" s="21"/>
      <c r="DW1" s="21"/>
      <c r="DX1" s="21"/>
      <c r="DY1" s="21"/>
      <c r="DZ1" s="21"/>
      <c r="EA1" s="21"/>
      <c r="EB1" s="21"/>
      <c r="EC1" s="21"/>
      <c r="ED1" s="21"/>
      <c r="EE1" s="21"/>
      <c r="EF1" s="21"/>
      <c r="EG1" s="21"/>
      <c r="EH1" s="21"/>
      <c r="EI1" s="21"/>
      <c r="EJ1" s="21"/>
      <c r="EK1" s="21"/>
      <c r="EL1" s="21"/>
      <c r="EM1" s="21"/>
      <c r="EN1" s="21"/>
      <c r="EO1" s="21"/>
      <c r="EP1" s="21"/>
      <c r="EQ1" s="21"/>
      <c r="ER1" s="21"/>
      <c r="ES1" s="21"/>
      <c r="ET1" s="21"/>
      <c r="EU1" s="21"/>
      <c r="EV1" s="21"/>
    </row>
    <row r="2" spans="1:239" ht="36.75" customHeight="1" x14ac:dyDescent="0.3">
      <c r="A2" s="21"/>
      <c r="B2" s="256" t="s">
        <v>117</v>
      </c>
      <c r="C2" s="256" t="s">
        <v>1</v>
      </c>
      <c r="D2" s="257" t="s">
        <v>146</v>
      </c>
      <c r="E2" s="257" t="s">
        <v>147</v>
      </c>
      <c r="F2" s="256" t="s">
        <v>15</v>
      </c>
      <c r="G2" s="258" t="s">
        <v>2</v>
      </c>
      <c r="H2" s="258" t="s">
        <v>24</v>
      </c>
      <c r="I2" s="256" t="s">
        <v>4</v>
      </c>
      <c r="J2" s="256" t="s">
        <v>3</v>
      </c>
      <c r="K2" s="256" t="s">
        <v>258</v>
      </c>
      <c r="L2" s="256" t="s">
        <v>20</v>
      </c>
      <c r="M2" t="s">
        <v>18</v>
      </c>
      <c r="N2" t="s">
        <v>192</v>
      </c>
      <c r="P2" t="s">
        <v>17</v>
      </c>
      <c r="AI2">
        <f>MAX(AI3:AI1002)</f>
        <v>734</v>
      </c>
      <c r="AM2">
        <f>MAX(AM3:AM1002)</f>
        <v>255</v>
      </c>
      <c r="AS2" s="21"/>
      <c r="AT2" s="277"/>
      <c r="AU2" s="278"/>
      <c r="AV2" s="278"/>
      <c r="AW2" s="278"/>
      <c r="AX2" s="278"/>
      <c r="AY2" s="382" t="s">
        <v>245</v>
      </c>
      <c r="AZ2" s="382"/>
      <c r="BA2" s="382"/>
      <c r="BB2" s="382"/>
      <c r="BC2" s="382"/>
      <c r="BD2" s="383"/>
      <c r="BE2" s="285"/>
      <c r="BF2" s="285"/>
      <c r="BG2" s="352"/>
      <c r="BH2" s="352"/>
      <c r="BI2" s="352"/>
      <c r="BJ2" s="316">
        <v>1</v>
      </c>
      <c r="BK2" s="342">
        <v>2</v>
      </c>
      <c r="BL2" s="342">
        <v>3</v>
      </c>
      <c r="BM2" s="342">
        <v>4</v>
      </c>
      <c r="BN2" s="342">
        <v>5</v>
      </c>
      <c r="BO2" s="342">
        <v>6</v>
      </c>
      <c r="BP2" s="342">
        <v>7</v>
      </c>
      <c r="BQ2" s="342">
        <v>8</v>
      </c>
      <c r="BR2" s="342">
        <v>9</v>
      </c>
      <c r="BS2" s="342">
        <v>10</v>
      </c>
      <c r="BT2" s="342">
        <v>11</v>
      </c>
      <c r="BU2" s="342">
        <v>12</v>
      </c>
      <c r="BV2" s="342" t="s">
        <v>215</v>
      </c>
      <c r="BW2" s="342" t="s">
        <v>216</v>
      </c>
      <c r="BX2" s="342" t="s">
        <v>217</v>
      </c>
      <c r="BY2" s="342" t="s">
        <v>218</v>
      </c>
      <c r="BZ2" s="342"/>
      <c r="CA2" s="342"/>
      <c r="CB2" s="342"/>
      <c r="CC2" s="342"/>
      <c r="CD2" s="342"/>
      <c r="CE2" s="342"/>
      <c r="CF2" s="342"/>
      <c r="CG2" s="342"/>
      <c r="CH2" s="342"/>
      <c r="CI2" s="342"/>
      <c r="CJ2" s="342"/>
      <c r="CK2" s="342"/>
      <c r="CL2" s="342"/>
      <c r="CM2" s="316"/>
      <c r="CN2" s="342"/>
      <c r="CO2" s="342"/>
      <c r="CP2" s="342"/>
      <c r="CQ2" s="342"/>
      <c r="CR2" s="342"/>
      <c r="CS2" s="342"/>
      <c r="CT2" s="342"/>
      <c r="CU2" s="342"/>
      <c r="CV2" s="342"/>
      <c r="CW2" s="342"/>
      <c r="CX2" s="342"/>
      <c r="CY2" s="342"/>
      <c r="CZ2" s="342"/>
      <c r="DA2" s="316"/>
      <c r="DB2" s="316"/>
      <c r="DC2" s="316"/>
      <c r="DD2" s="316"/>
      <c r="DE2" s="316"/>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row>
    <row r="3" spans="1:239" ht="16.5" customHeight="1" x14ac:dyDescent="0.3">
      <c r="A3" s="21"/>
      <c r="B3" s="14">
        <v>9842</v>
      </c>
      <c r="C3" s="23">
        <v>1</v>
      </c>
      <c r="D3" s="23" t="s">
        <v>182</v>
      </c>
      <c r="E3" s="23" t="s">
        <v>183</v>
      </c>
      <c r="F3" s="14">
        <v>430</v>
      </c>
      <c r="G3" s="14" t="s">
        <v>120</v>
      </c>
      <c r="H3" s="14">
        <v>3</v>
      </c>
      <c r="I3" s="14">
        <v>6</v>
      </c>
      <c r="J3" s="14">
        <v>5</v>
      </c>
      <c r="K3" s="14"/>
      <c r="L3" s="14" t="s">
        <v>141</v>
      </c>
      <c r="M3" s="24" t="str">
        <f>IF(I3&lt;&gt;"",IF(SUM(I3:I3)&lt;99,IF(I3=J3,I3,""),99),"")</f>
        <v/>
      </c>
      <c r="N3" s="24">
        <f t="shared" ref="N3:N66" si="0">IF(H3&lt;&gt;"",IF(H3&lt;4,1,IF(H3&lt;7,2,IF(H3&lt;10,3,4))),"")</f>
        <v>1</v>
      </c>
      <c r="O3" s="24" t="str">
        <f t="shared" ref="O3:O66" si="1">IF(SUM(I3:I3)&lt;99,J3&amp;" "&amp;I3,99&amp;" "&amp;99)</f>
        <v>5 6</v>
      </c>
      <c r="P3" s="24">
        <f t="shared" ref="P3:P66" si="2">(J3+I3)/2</f>
        <v>5.5</v>
      </c>
      <c r="Q3" s="25">
        <f t="shared" ref="Q3:Q66" si="3">IF(SUM(I3:J3)&lt;99,(I3-P3)^2+(J3-P3)^2,0)</f>
        <v>0.5</v>
      </c>
      <c r="R3" s="26">
        <f t="shared" ref="R3:R66" si="4">IF(SUM(I3:I3)&lt;99,IF(J3=0,IF(I3=0,0,((Q3)^0.5)/P3),((Q3)^0.5)/P3),"")</f>
        <v>0.12856486930664501</v>
      </c>
      <c r="S3" s="24">
        <f t="shared" ref="S3:S66" si="5">IF(SUM(I3+J3)&lt;98,IF(I3&lt;&gt;"",H3,""),"")</f>
        <v>3</v>
      </c>
      <c r="T3" s="24">
        <f t="shared" ref="T3:T66" si="6">IF(SUM(I3+J3)&lt;98,IF(J3&lt;&gt;"",H3,""),"")</f>
        <v>3</v>
      </c>
      <c r="U3" s="24" t="str">
        <f t="shared" ref="U3:U66" si="7">IF(SUM(I3+J3)&lt;99,IF(K3&lt;&gt;"",H3,""),"")</f>
        <v/>
      </c>
      <c r="V3" s="24" t="str">
        <f t="shared" ref="V3:V66" si="8">IF(J3&lt;99,IF(M3&lt;&gt;"",L3,""),"")</f>
        <v/>
      </c>
      <c r="W3" s="24" t="b">
        <f>IF(K3&lt;&gt;"",IF(J3&gt;98,99,IF(K3&gt;98,99,IF(K3+J3=198,99,IF(K3&lt;&gt;"",ABS(J3-K3),"")))))</f>
        <v>0</v>
      </c>
      <c r="X3" s="24" t="str">
        <f t="shared" ref="X3:X66" si="9">IF(I3&lt;&gt;0,IF(I3-J3&lt;&gt;0,"",H3),"")</f>
        <v/>
      </c>
      <c r="Y3" s="24">
        <f t="shared" ref="Y3:Y66" si="10">IF(J3&lt;&gt;"",H3,"")</f>
        <v>3</v>
      </c>
      <c r="Z3" s="24" t="str">
        <f t="shared" ref="Z3:Z66" si="11">IF(SUM(I3+J3)&lt;98,IF(I3&lt;&gt;"",G3,""),"")</f>
        <v>F</v>
      </c>
      <c r="AA3" s="24" t="str">
        <f>IF(I3&lt;&gt;"",IF(I3-J3=0,G3,""),"")</f>
        <v/>
      </c>
      <c r="AB3" s="34" t="str">
        <f t="shared" ref="AB3:AB66" si="12">IF(SUM(I3:J3)&gt;98,G3,"")</f>
        <v/>
      </c>
      <c r="AC3" s="34" t="str">
        <f t="shared" ref="AC3:AC66" si="13">IF(SUM(I3+J3)&lt;99,L3,"")</f>
        <v>g</v>
      </c>
      <c r="AD3" s="34" t="str">
        <f>IF(AA3&lt;&gt;"",AC3,"")</f>
        <v/>
      </c>
      <c r="AE3" s="34" t="str">
        <f t="shared" ref="AE3:AE66" si="14">H3&amp;" "&amp;I3-J3</f>
        <v>3 1</v>
      </c>
      <c r="AF3" s="34">
        <f t="shared" ref="AF3:AF66" si="15">IF(SUM(I3+J3)&lt;99,J3,"")</f>
        <v>5</v>
      </c>
      <c r="AG3" s="34">
        <f t="shared" ref="AG3:AG66" si="16">IF(AF3&lt;&gt;"",I3,"")</f>
        <v>6</v>
      </c>
      <c r="AH3" s="34">
        <f t="shared" ref="AH3:AH66" si="17">IF(I3&lt;&gt;"",IF((I3+J3)&gt;98,"",I3-J3),"")</f>
        <v>1</v>
      </c>
      <c r="AI3" s="172">
        <f>IF(AJ3&lt;&gt;"",1,0)</f>
        <v>1</v>
      </c>
      <c r="AJ3" s="172" t="str">
        <f t="shared" ref="AJ3:AJ66" si="18">IF(SUM(I3:J3)&lt;98,IF(G3="F",G3,""),"")</f>
        <v>F</v>
      </c>
      <c r="AK3" s="172">
        <f t="shared" ref="AK3:AK66" si="19">IF(AJ3&lt;&gt;"",F3,"")</f>
        <v>430</v>
      </c>
      <c r="AL3" s="172">
        <f t="shared" ref="AL3:AL66" si="20">IF(AK3&lt;&gt;"",J3,"")</f>
        <v>5</v>
      </c>
      <c r="AM3" s="172">
        <f>IF(AN3&lt;&gt;"",1,0)</f>
        <v>0</v>
      </c>
      <c r="AN3" s="172" t="str">
        <f t="shared" ref="AN3:AN66" si="21">IF(SUM(I3:J3)&lt;98,IF(G3="M",G3,""),"")</f>
        <v/>
      </c>
      <c r="AO3" s="172" t="str">
        <f t="shared" ref="AO3:AO66" si="22">IF(AN3&lt;&gt;"",F3,"")</f>
        <v/>
      </c>
      <c r="AP3" s="172" t="str">
        <f t="shared" ref="AP3:AP66" si="23">IF(AO3&lt;&gt;"",J3,"")</f>
        <v/>
      </c>
      <c r="AQ3" s="172" t="str">
        <f t="shared" ref="AQ3:AQ66" si="24">IF(K3&lt;&gt;"",J3&amp;" "&amp;(J3-K3),"")</f>
        <v/>
      </c>
      <c r="AR3" s="172" t="str">
        <f>Table1[[#This Row],[Sex ]]&amp;Table1[[#This Row],[Month]]</f>
        <v>F3</v>
      </c>
      <c r="AS3" s="21"/>
      <c r="AT3" s="279"/>
      <c r="AU3" s="280"/>
      <c r="AV3" s="280"/>
      <c r="AW3" s="280"/>
      <c r="AX3" s="280"/>
      <c r="AY3" s="384"/>
      <c r="AZ3" s="384"/>
      <c r="BA3" s="384"/>
      <c r="BB3" s="384"/>
      <c r="BC3" s="384"/>
      <c r="BD3" s="385"/>
      <c r="BE3" s="285"/>
      <c r="BF3" s="285"/>
      <c r="BG3" s="352"/>
      <c r="BH3" s="352"/>
      <c r="BI3" s="352" t="s">
        <v>121</v>
      </c>
      <c r="BJ3" s="316">
        <f t="shared" ref="BJ3:BU5" si="25">COUNTIF($AR$3:$AR$1003,$BI3&amp;BJ$2)</f>
        <v>1</v>
      </c>
      <c r="BK3" s="316">
        <f t="shared" si="25"/>
        <v>32</v>
      </c>
      <c r="BL3" s="316">
        <f t="shared" si="25"/>
        <v>39</v>
      </c>
      <c r="BM3" s="316">
        <f t="shared" si="25"/>
        <v>58</v>
      </c>
      <c r="BN3" s="316">
        <f t="shared" si="25"/>
        <v>52</v>
      </c>
      <c r="BO3" s="316">
        <f t="shared" si="25"/>
        <v>55</v>
      </c>
      <c r="BP3" s="316">
        <f t="shared" si="25"/>
        <v>22</v>
      </c>
      <c r="BQ3" s="316">
        <f t="shared" si="25"/>
        <v>0</v>
      </c>
      <c r="BR3" s="316">
        <f t="shared" si="25"/>
        <v>0</v>
      </c>
      <c r="BS3" s="316">
        <f t="shared" si="25"/>
        <v>0</v>
      </c>
      <c r="BT3" s="316">
        <f t="shared" si="25"/>
        <v>0</v>
      </c>
      <c r="BU3" s="316">
        <f t="shared" si="25"/>
        <v>0</v>
      </c>
      <c r="BV3" s="316">
        <f>SUM(BJ3:BL3)</f>
        <v>72</v>
      </c>
      <c r="BW3" s="316">
        <f>SUM(BM3:BO3)</f>
        <v>165</v>
      </c>
      <c r="BX3" s="316">
        <f>SUM(BP3:BR3)</f>
        <v>22</v>
      </c>
      <c r="BY3" s="316">
        <f>SUM(BS3:BU3)</f>
        <v>0</v>
      </c>
      <c r="BZ3" s="316"/>
      <c r="CA3" s="365"/>
      <c r="CB3" s="365"/>
      <c r="CC3" s="365"/>
      <c r="CD3" s="365"/>
      <c r="CE3" s="365"/>
      <c r="CF3" s="365"/>
      <c r="CG3" s="365"/>
      <c r="CH3" s="365"/>
      <c r="CI3" s="365"/>
      <c r="CJ3" s="365"/>
      <c r="CK3" s="365"/>
      <c r="CL3" s="365"/>
      <c r="CM3" s="316"/>
      <c r="CN3" s="386"/>
      <c r="CO3" s="386"/>
      <c r="CP3" s="386"/>
      <c r="CQ3" s="365"/>
      <c r="CR3" s="365"/>
      <c r="CS3" s="365"/>
      <c r="CT3" s="365"/>
      <c r="CU3" s="365"/>
      <c r="CV3" s="365"/>
      <c r="CW3" s="365"/>
      <c r="CX3" s="365"/>
      <c r="CY3" s="365"/>
      <c r="CZ3" s="365"/>
      <c r="DA3" s="316"/>
      <c r="DB3" s="316"/>
      <c r="DC3" s="316"/>
      <c r="DD3" s="316"/>
      <c r="DE3" s="316"/>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row>
    <row r="4" spans="1:239" ht="15" x14ac:dyDescent="0.25">
      <c r="A4" s="21"/>
      <c r="B4" s="14">
        <v>9842</v>
      </c>
      <c r="C4" s="23">
        <v>2</v>
      </c>
      <c r="D4" s="23" t="s">
        <v>182</v>
      </c>
      <c r="E4" s="23" t="s">
        <v>183</v>
      </c>
      <c r="F4" s="14">
        <v>330</v>
      </c>
      <c r="G4" s="14" t="s">
        <v>120</v>
      </c>
      <c r="H4" s="14">
        <v>3</v>
      </c>
      <c r="I4" s="14">
        <v>5</v>
      </c>
      <c r="J4" s="14">
        <v>5</v>
      </c>
      <c r="K4" s="14"/>
      <c r="L4" s="14" t="s">
        <v>141</v>
      </c>
      <c r="M4" s="24">
        <f t="shared" ref="M4:M67" si="26">IF(I4&lt;&gt;"",IF(SUM(I4:I4)&lt;99,IF(I4=J4,I4,""),""),"")</f>
        <v>5</v>
      </c>
      <c r="N4" s="24">
        <f t="shared" si="0"/>
        <v>1</v>
      </c>
      <c r="O4" s="24" t="str">
        <f t="shared" si="1"/>
        <v>5 5</v>
      </c>
      <c r="P4" s="24">
        <f t="shared" si="2"/>
        <v>5</v>
      </c>
      <c r="Q4" s="25">
        <f t="shared" si="3"/>
        <v>0</v>
      </c>
      <c r="R4" s="26">
        <f t="shared" si="4"/>
        <v>0</v>
      </c>
      <c r="S4" s="24">
        <f t="shared" si="5"/>
        <v>3</v>
      </c>
      <c r="T4" s="24">
        <f t="shared" si="6"/>
        <v>3</v>
      </c>
      <c r="U4" s="24" t="str">
        <f t="shared" si="7"/>
        <v/>
      </c>
      <c r="V4" s="24" t="str">
        <f t="shared" si="8"/>
        <v>g</v>
      </c>
      <c r="W4" s="24" t="str">
        <f t="shared" ref="W4:W67" si="27">IF(J4&gt;98,99,IF(K4&gt;98,99,IF(K4+J4=198,99,IF(K4&lt;&gt;"",ABS(J4-K4),""))))</f>
        <v/>
      </c>
      <c r="X4" s="24">
        <f t="shared" si="9"/>
        <v>3</v>
      </c>
      <c r="Y4" s="24">
        <f t="shared" si="10"/>
        <v>3</v>
      </c>
      <c r="Z4" s="24" t="str">
        <f t="shared" si="11"/>
        <v>F</v>
      </c>
      <c r="AA4" s="24" t="str">
        <f>IF(I4&lt;&gt;"",IF(SUM(I4:J4)&gt;98,"",IF(I4-J4=0,G4,"")))</f>
        <v>F</v>
      </c>
      <c r="AB4" s="34" t="str">
        <f t="shared" si="12"/>
        <v/>
      </c>
      <c r="AC4" s="34" t="str">
        <f t="shared" si="13"/>
        <v>g</v>
      </c>
      <c r="AD4" s="34" t="str">
        <f t="shared" ref="AD4:AD67" si="28">IF(AA4&lt;&gt;"",AC4,"")</f>
        <v>g</v>
      </c>
      <c r="AE4" s="34" t="str">
        <f t="shared" si="14"/>
        <v>3 0</v>
      </c>
      <c r="AF4" s="34">
        <f t="shared" si="15"/>
        <v>5</v>
      </c>
      <c r="AG4" s="34">
        <f t="shared" si="16"/>
        <v>5</v>
      </c>
      <c r="AH4" s="34">
        <f t="shared" si="17"/>
        <v>0</v>
      </c>
      <c r="AI4" s="172">
        <f>IF(AJ4&lt;&gt;"",AI3+1,"")</f>
        <v>2</v>
      </c>
      <c r="AJ4" s="172" t="str">
        <f t="shared" si="18"/>
        <v>F</v>
      </c>
      <c r="AK4" s="172">
        <f t="shared" si="19"/>
        <v>330</v>
      </c>
      <c r="AL4" s="172">
        <f t="shared" si="20"/>
        <v>5</v>
      </c>
      <c r="AM4" s="172" t="str">
        <f>IF(AN4&lt;&gt;"",AM3+1,"")</f>
        <v/>
      </c>
      <c r="AN4" s="172" t="str">
        <f t="shared" si="21"/>
        <v/>
      </c>
      <c r="AO4" s="172" t="str">
        <f t="shared" si="22"/>
        <v/>
      </c>
      <c r="AP4" s="172" t="str">
        <f t="shared" si="23"/>
        <v/>
      </c>
      <c r="AQ4" s="172" t="str">
        <f t="shared" si="24"/>
        <v/>
      </c>
      <c r="AR4" s="172" t="str">
        <f>Table1[[#This Row],[Sex ]]&amp;Table1[[#This Row],[Month]]</f>
        <v>F3</v>
      </c>
      <c r="AS4" s="21"/>
      <c r="AT4" s="281" t="s">
        <v>131</v>
      </c>
      <c r="AU4" s="282"/>
      <c r="AV4" s="282"/>
      <c r="AW4" s="282"/>
      <c r="AX4" s="282" t="s">
        <v>145</v>
      </c>
      <c r="AY4" s="282"/>
      <c r="AZ4" s="282"/>
      <c r="BA4" s="282"/>
      <c r="BB4" s="282"/>
      <c r="BC4" s="282"/>
      <c r="BD4" s="283"/>
      <c r="BE4" s="285"/>
      <c r="BF4" s="285"/>
      <c r="BG4" s="352"/>
      <c r="BH4" s="352"/>
      <c r="BI4" s="352" t="s">
        <v>120</v>
      </c>
      <c r="BJ4" s="316">
        <f t="shared" si="25"/>
        <v>108</v>
      </c>
      <c r="BK4" s="316">
        <f t="shared" si="25"/>
        <v>107</v>
      </c>
      <c r="BL4" s="316">
        <f t="shared" si="25"/>
        <v>94</v>
      </c>
      <c r="BM4" s="316">
        <f t="shared" si="25"/>
        <v>178</v>
      </c>
      <c r="BN4" s="316">
        <f t="shared" si="25"/>
        <v>107</v>
      </c>
      <c r="BO4" s="316">
        <f t="shared" si="25"/>
        <v>110</v>
      </c>
      <c r="BP4" s="316">
        <f t="shared" si="25"/>
        <v>37</v>
      </c>
      <c r="BQ4" s="316">
        <f t="shared" si="25"/>
        <v>0</v>
      </c>
      <c r="BR4" s="316">
        <f t="shared" si="25"/>
        <v>0</v>
      </c>
      <c r="BS4" s="316">
        <f t="shared" si="25"/>
        <v>0</v>
      </c>
      <c r="BT4" s="316">
        <f t="shared" si="25"/>
        <v>0</v>
      </c>
      <c r="BU4" s="316">
        <f t="shared" si="25"/>
        <v>0</v>
      </c>
      <c r="BV4" s="316">
        <f t="shared" ref="BV4:BV5" si="29">SUM(BJ4:BL4)</f>
        <v>309</v>
      </c>
      <c r="BW4" s="316">
        <f t="shared" ref="BW4:BW5" si="30">SUM(BM4:BO4)</f>
        <v>395</v>
      </c>
      <c r="BX4" s="316">
        <f t="shared" ref="BX4:BX5" si="31">SUM(BP4:BR4)</f>
        <v>37</v>
      </c>
      <c r="BY4" s="316">
        <f t="shared" ref="BY4:BY5" si="32">SUM(BS4:BU4)</f>
        <v>0</v>
      </c>
      <c r="BZ4" s="316"/>
      <c r="CA4" s="365"/>
      <c r="CB4" s="365"/>
      <c r="CC4" s="365"/>
      <c r="CD4" s="365"/>
      <c r="CE4" s="365"/>
      <c r="CF4" s="365"/>
      <c r="CG4" s="365"/>
      <c r="CH4" s="365"/>
      <c r="CI4" s="365"/>
      <c r="CJ4" s="365"/>
      <c r="CK4" s="365"/>
      <c r="CL4" s="365"/>
      <c r="CM4" s="316"/>
      <c r="CN4" s="386"/>
      <c r="CO4" s="386"/>
      <c r="CP4" s="386"/>
      <c r="CQ4" s="365"/>
      <c r="CR4" s="365"/>
      <c r="CS4" s="365"/>
      <c r="CT4" s="365"/>
      <c r="CU4" s="365"/>
      <c r="CV4" s="365"/>
      <c r="CW4" s="365"/>
      <c r="CX4" s="365"/>
      <c r="CY4" s="365"/>
      <c r="CZ4" s="365"/>
      <c r="DA4" s="316"/>
      <c r="DB4" s="316"/>
      <c r="DC4" s="366"/>
      <c r="DD4" s="366"/>
      <c r="DE4" s="366"/>
      <c r="DF4" s="366"/>
      <c r="DG4" s="366"/>
      <c r="DH4" s="366"/>
      <c r="DI4" s="366"/>
      <c r="DJ4" s="366"/>
      <c r="DK4" s="366"/>
      <c r="DL4" s="366"/>
      <c r="DM4" s="366"/>
      <c r="DN4" s="366"/>
      <c r="DO4" s="366"/>
      <c r="DP4" s="366"/>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row>
    <row r="5" spans="1:239" ht="15" customHeight="1" x14ac:dyDescent="0.25">
      <c r="A5" s="21"/>
      <c r="B5" s="14">
        <v>9842</v>
      </c>
      <c r="C5" s="23">
        <v>3</v>
      </c>
      <c r="D5" s="23" t="s">
        <v>182</v>
      </c>
      <c r="E5" s="23" t="s">
        <v>183</v>
      </c>
      <c r="F5" s="14">
        <v>340</v>
      </c>
      <c r="G5" s="14" t="s">
        <v>120</v>
      </c>
      <c r="H5" s="14">
        <v>3</v>
      </c>
      <c r="I5" s="14">
        <v>3</v>
      </c>
      <c r="J5" s="14">
        <v>99</v>
      </c>
      <c r="K5" s="14"/>
      <c r="L5" s="14" t="s">
        <v>141</v>
      </c>
      <c r="M5" s="24" t="str">
        <f t="shared" si="26"/>
        <v/>
      </c>
      <c r="N5" s="24">
        <f t="shared" si="0"/>
        <v>1</v>
      </c>
      <c r="O5" s="24" t="str">
        <f t="shared" si="1"/>
        <v>99 3</v>
      </c>
      <c r="P5" s="24">
        <f t="shared" si="2"/>
        <v>51</v>
      </c>
      <c r="Q5" s="25">
        <f t="shared" si="3"/>
        <v>0</v>
      </c>
      <c r="R5" s="26">
        <f t="shared" si="4"/>
        <v>0</v>
      </c>
      <c r="S5" s="24" t="str">
        <f t="shared" si="5"/>
        <v/>
      </c>
      <c r="T5" s="24" t="str">
        <f t="shared" si="6"/>
        <v/>
      </c>
      <c r="U5" s="24" t="str">
        <f t="shared" si="7"/>
        <v/>
      </c>
      <c r="V5" s="24" t="str">
        <f t="shared" si="8"/>
        <v/>
      </c>
      <c r="W5" s="24">
        <f t="shared" si="27"/>
        <v>99</v>
      </c>
      <c r="X5" s="24" t="str">
        <f t="shared" si="9"/>
        <v/>
      </c>
      <c r="Y5" s="24">
        <f t="shared" si="10"/>
        <v>3</v>
      </c>
      <c r="Z5" s="24" t="str">
        <f t="shared" si="11"/>
        <v/>
      </c>
      <c r="AA5" s="24" t="str">
        <f>IF(I5&lt;&gt;"",IF(I5-J5=0,G5,""),"")</f>
        <v/>
      </c>
      <c r="AB5" s="34" t="str">
        <f t="shared" si="12"/>
        <v>F</v>
      </c>
      <c r="AC5" s="34" t="str">
        <f t="shared" si="13"/>
        <v/>
      </c>
      <c r="AD5" s="34" t="str">
        <f t="shared" si="28"/>
        <v/>
      </c>
      <c r="AE5" s="34" t="str">
        <f t="shared" si="14"/>
        <v>3 -96</v>
      </c>
      <c r="AF5" s="34" t="str">
        <f t="shared" si="15"/>
        <v/>
      </c>
      <c r="AG5" s="34" t="str">
        <f t="shared" si="16"/>
        <v/>
      </c>
      <c r="AH5" s="34" t="str">
        <f t="shared" si="17"/>
        <v/>
      </c>
      <c r="AI5" s="172" t="str">
        <f>IF(AJ5&lt;&gt;"",MAX(AI$3:AI4)+1,"")</f>
        <v/>
      </c>
      <c r="AJ5" s="172" t="str">
        <f t="shared" si="18"/>
        <v/>
      </c>
      <c r="AK5" s="172" t="str">
        <f t="shared" si="19"/>
        <v/>
      </c>
      <c r="AL5" s="172" t="str">
        <f t="shared" si="20"/>
        <v/>
      </c>
      <c r="AM5" s="172" t="str">
        <f>IF(AN5&lt;&gt;"",MAX(AM$3:AM4)+1,"")</f>
        <v/>
      </c>
      <c r="AN5" s="172" t="str">
        <f t="shared" si="21"/>
        <v/>
      </c>
      <c r="AO5" s="172" t="str">
        <f t="shared" si="22"/>
        <v/>
      </c>
      <c r="AP5" s="172" t="str">
        <f t="shared" si="23"/>
        <v/>
      </c>
      <c r="AQ5" s="172" t="str">
        <f t="shared" si="24"/>
        <v/>
      </c>
      <c r="AR5" s="172" t="str">
        <f>Table1[[#This Row],[Sex ]]&amp;Table1[[#This Row],[Month]]</f>
        <v>F3</v>
      </c>
      <c r="AS5" s="21"/>
      <c r="AT5" s="21"/>
      <c r="AU5" s="21"/>
      <c r="AV5" s="21"/>
      <c r="AW5" s="21"/>
      <c r="AX5" s="21"/>
      <c r="AY5" s="21"/>
      <c r="AZ5" s="21"/>
      <c r="BA5" s="21"/>
      <c r="BB5" s="21"/>
      <c r="BC5" s="21"/>
      <c r="BD5" s="21"/>
      <c r="BE5" s="319"/>
      <c r="BF5" s="319"/>
      <c r="BG5" s="316"/>
      <c r="BH5" s="316"/>
      <c r="BI5" s="316" t="s">
        <v>125</v>
      </c>
      <c r="BJ5" s="316">
        <f t="shared" si="25"/>
        <v>0</v>
      </c>
      <c r="BK5" s="316">
        <f t="shared" si="25"/>
        <v>0</v>
      </c>
      <c r="BL5" s="316">
        <f t="shared" si="25"/>
        <v>0</v>
      </c>
      <c r="BM5" s="316">
        <f t="shared" si="25"/>
        <v>0</v>
      </c>
      <c r="BN5" s="316">
        <f t="shared" si="25"/>
        <v>0</v>
      </c>
      <c r="BO5" s="316">
        <f t="shared" si="25"/>
        <v>0</v>
      </c>
      <c r="BP5" s="316">
        <f t="shared" si="25"/>
        <v>0</v>
      </c>
      <c r="BQ5" s="316">
        <f t="shared" si="25"/>
        <v>0</v>
      </c>
      <c r="BR5" s="316">
        <f t="shared" si="25"/>
        <v>0</v>
      </c>
      <c r="BS5" s="316">
        <f t="shared" si="25"/>
        <v>0</v>
      </c>
      <c r="BT5" s="316">
        <f t="shared" si="25"/>
        <v>0</v>
      </c>
      <c r="BU5" s="316">
        <f t="shared" si="25"/>
        <v>0</v>
      </c>
      <c r="BV5" s="316">
        <f t="shared" si="29"/>
        <v>0</v>
      </c>
      <c r="BW5" s="316">
        <f t="shared" si="30"/>
        <v>0</v>
      </c>
      <c r="BX5" s="316">
        <f t="shared" si="31"/>
        <v>0</v>
      </c>
      <c r="BY5" s="316">
        <f t="shared" si="32"/>
        <v>0</v>
      </c>
      <c r="BZ5" s="316"/>
      <c r="CA5" s="365"/>
      <c r="CB5" s="365"/>
      <c r="CC5" s="365"/>
      <c r="CD5" s="365"/>
      <c r="CE5" s="365"/>
      <c r="CF5" s="365"/>
      <c r="CG5" s="365"/>
      <c r="CH5" s="365"/>
      <c r="CI5" s="365"/>
      <c r="CJ5" s="365"/>
      <c r="CK5" s="365"/>
      <c r="CL5" s="365"/>
      <c r="CM5" s="316"/>
      <c r="CN5" s="386"/>
      <c r="CO5" s="386"/>
      <c r="CP5" s="386"/>
      <c r="CQ5" s="365"/>
      <c r="CR5" s="365"/>
      <c r="CS5" s="365"/>
      <c r="CT5" s="365"/>
      <c r="CU5" s="365"/>
      <c r="CV5" s="365"/>
      <c r="CW5" s="365"/>
      <c r="CX5" s="365"/>
      <c r="CY5" s="365"/>
      <c r="CZ5" s="365"/>
      <c r="DA5" s="316"/>
      <c r="DB5" s="316"/>
      <c r="DC5" s="316"/>
      <c r="DD5" s="316"/>
      <c r="DE5" s="355"/>
      <c r="DF5" s="263"/>
      <c r="DG5" s="263"/>
      <c r="DH5" s="263"/>
      <c r="DI5" s="263"/>
      <c r="DJ5" s="263"/>
      <c r="DK5" s="263"/>
      <c r="DL5" s="263"/>
      <c r="DM5" s="263"/>
      <c r="DN5" s="263"/>
      <c r="DO5" s="263"/>
      <c r="DP5" s="263"/>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row>
    <row r="6" spans="1:239" ht="15" x14ac:dyDescent="0.25">
      <c r="A6" s="21"/>
      <c r="B6" s="14">
        <v>9842</v>
      </c>
      <c r="C6" s="23">
        <v>4</v>
      </c>
      <c r="D6" s="23" t="s">
        <v>182</v>
      </c>
      <c r="E6" s="23" t="s">
        <v>183</v>
      </c>
      <c r="F6" s="14">
        <v>340</v>
      </c>
      <c r="G6" s="14" t="s">
        <v>120</v>
      </c>
      <c r="H6" s="14">
        <v>3</v>
      </c>
      <c r="I6" s="14">
        <v>4</v>
      </c>
      <c r="J6" s="14">
        <v>4</v>
      </c>
      <c r="K6" s="14"/>
      <c r="L6" s="14" t="s">
        <v>141</v>
      </c>
      <c r="M6" s="24">
        <f t="shared" si="26"/>
        <v>4</v>
      </c>
      <c r="N6" s="24">
        <f t="shared" si="0"/>
        <v>1</v>
      </c>
      <c r="O6" s="24" t="str">
        <f t="shared" si="1"/>
        <v>4 4</v>
      </c>
      <c r="P6" s="24">
        <f t="shared" si="2"/>
        <v>4</v>
      </c>
      <c r="Q6" s="25">
        <f t="shared" si="3"/>
        <v>0</v>
      </c>
      <c r="R6" s="26">
        <f t="shared" si="4"/>
        <v>0</v>
      </c>
      <c r="S6" s="24">
        <f t="shared" si="5"/>
        <v>3</v>
      </c>
      <c r="T6" s="24">
        <f t="shared" si="6"/>
        <v>3</v>
      </c>
      <c r="U6" s="24" t="str">
        <f t="shared" si="7"/>
        <v/>
      </c>
      <c r="V6" s="24" t="str">
        <f t="shared" si="8"/>
        <v>g</v>
      </c>
      <c r="W6" s="24" t="str">
        <f t="shared" si="27"/>
        <v/>
      </c>
      <c r="X6" s="24">
        <f t="shared" si="9"/>
        <v>3</v>
      </c>
      <c r="Y6" s="24">
        <f t="shared" si="10"/>
        <v>3</v>
      </c>
      <c r="Z6" s="24" t="str">
        <f t="shared" si="11"/>
        <v>F</v>
      </c>
      <c r="AA6" s="24" t="str">
        <f>IF(I6&lt;&gt;"",IF(SUM(I6:J6)&gt;98,"",IF(I6-J6=0,G6,"")))</f>
        <v>F</v>
      </c>
      <c r="AB6" s="34" t="str">
        <f t="shared" si="12"/>
        <v/>
      </c>
      <c r="AC6" s="34" t="str">
        <f t="shared" si="13"/>
        <v>g</v>
      </c>
      <c r="AD6" s="34" t="str">
        <f t="shared" si="28"/>
        <v>g</v>
      </c>
      <c r="AE6" s="34" t="str">
        <f t="shared" si="14"/>
        <v>3 0</v>
      </c>
      <c r="AF6" s="34">
        <f t="shared" si="15"/>
        <v>4</v>
      </c>
      <c r="AG6" s="34">
        <f t="shared" si="16"/>
        <v>4</v>
      </c>
      <c r="AH6" s="34">
        <f t="shared" si="17"/>
        <v>0</v>
      </c>
      <c r="AI6" s="172">
        <f>IF(AJ6&lt;&gt;"",MAX(AI$3:AI5)+1,"")</f>
        <v>3</v>
      </c>
      <c r="AJ6" s="172" t="str">
        <f t="shared" si="18"/>
        <v>F</v>
      </c>
      <c r="AK6" s="172">
        <f t="shared" si="19"/>
        <v>340</v>
      </c>
      <c r="AL6" s="172">
        <f t="shared" si="20"/>
        <v>4</v>
      </c>
      <c r="AM6" s="172" t="str">
        <f>IF(AN6&lt;&gt;"",MAX(AM$3:AM5)+1,"")</f>
        <v/>
      </c>
      <c r="AN6" s="172" t="str">
        <f t="shared" si="21"/>
        <v/>
      </c>
      <c r="AO6" s="172" t="str">
        <f t="shared" si="22"/>
        <v/>
      </c>
      <c r="AP6" s="172" t="str">
        <f t="shared" si="23"/>
        <v/>
      </c>
      <c r="AQ6" s="172" t="str">
        <f t="shared" si="24"/>
        <v/>
      </c>
      <c r="AR6" s="172" t="str">
        <f>Table1[[#This Row],[Sex ]]&amp;Table1[[#This Row],[Month]]</f>
        <v>F3</v>
      </c>
      <c r="AS6" s="21"/>
      <c r="AT6" s="94" t="s">
        <v>187</v>
      </c>
      <c r="AU6" s="379" t="s">
        <v>135</v>
      </c>
      <c r="AV6" s="380"/>
      <c r="AW6" s="381"/>
      <c r="AX6" s="21"/>
      <c r="AY6" s="94" t="s">
        <v>191</v>
      </c>
      <c r="AZ6" s="379" t="s">
        <v>54</v>
      </c>
      <c r="BA6" s="380"/>
      <c r="BB6" s="380"/>
      <c r="BC6" s="380"/>
      <c r="BD6" s="381"/>
      <c r="BE6" s="319"/>
      <c r="BF6" s="319"/>
      <c r="BG6" s="316"/>
      <c r="BH6" s="316"/>
      <c r="BI6" s="316"/>
      <c r="BJ6" s="316"/>
      <c r="BK6" s="316"/>
      <c r="BL6" s="316"/>
      <c r="BM6" s="316"/>
      <c r="BN6" s="316"/>
      <c r="BO6" s="316"/>
      <c r="BP6" s="316"/>
      <c r="BQ6" s="316"/>
      <c r="BR6" s="316"/>
      <c r="BS6" s="316"/>
      <c r="BT6" s="316"/>
      <c r="BU6" s="316"/>
      <c r="BV6" s="316"/>
      <c r="BW6" s="365"/>
      <c r="BX6" s="365"/>
      <c r="BY6" s="365"/>
      <c r="BZ6" s="365"/>
      <c r="CA6" s="365"/>
      <c r="CB6" s="365"/>
      <c r="CC6" s="365"/>
      <c r="CD6" s="365"/>
      <c r="CE6" s="365"/>
      <c r="CF6" s="365"/>
      <c r="CG6" s="365"/>
      <c r="CH6" s="365"/>
      <c r="CI6" s="365"/>
      <c r="CJ6" s="365"/>
      <c r="CK6" s="365"/>
      <c r="CL6" s="365"/>
      <c r="CM6" s="316"/>
      <c r="CN6" s="386"/>
      <c r="CO6" s="386"/>
      <c r="CP6" s="386"/>
      <c r="CQ6" s="365"/>
      <c r="CR6" s="365"/>
      <c r="CS6" s="365"/>
      <c r="CT6" s="365"/>
      <c r="CU6" s="365"/>
      <c r="CV6" s="365"/>
      <c r="CW6" s="365"/>
      <c r="CX6" s="365"/>
      <c r="CY6" s="365"/>
      <c r="CZ6" s="365"/>
      <c r="DA6" s="316"/>
      <c r="DB6" s="316"/>
      <c r="DC6" s="316"/>
      <c r="DD6" s="316"/>
      <c r="DE6" s="355"/>
      <c r="DF6" s="263"/>
      <c r="DG6" s="263"/>
      <c r="DH6" s="263"/>
      <c r="DI6" s="263"/>
      <c r="DJ6" s="263"/>
      <c r="DK6" s="263"/>
      <c r="DL6" s="263"/>
      <c r="DM6" s="263"/>
      <c r="DN6" s="263"/>
      <c r="DO6" s="263"/>
      <c r="DP6" s="263"/>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row>
    <row r="7" spans="1:239" ht="15" customHeight="1" x14ac:dyDescent="0.25">
      <c r="A7" s="21"/>
      <c r="B7" s="14">
        <v>9842</v>
      </c>
      <c r="C7" s="23">
        <v>5</v>
      </c>
      <c r="D7" s="23" t="s">
        <v>182</v>
      </c>
      <c r="E7" s="23" t="s">
        <v>183</v>
      </c>
      <c r="F7" s="14">
        <v>350</v>
      </c>
      <c r="G7" s="14" t="s">
        <v>120</v>
      </c>
      <c r="H7" s="14">
        <v>3</v>
      </c>
      <c r="I7" s="14">
        <v>5</v>
      </c>
      <c r="J7" s="14">
        <v>5</v>
      </c>
      <c r="K7" s="14"/>
      <c r="L7" s="14" t="s">
        <v>141</v>
      </c>
      <c r="M7" s="24">
        <f t="shared" si="26"/>
        <v>5</v>
      </c>
      <c r="N7" s="24">
        <f t="shared" si="0"/>
        <v>1</v>
      </c>
      <c r="O7" s="24" t="str">
        <f t="shared" si="1"/>
        <v>5 5</v>
      </c>
      <c r="P7" s="24">
        <f t="shared" si="2"/>
        <v>5</v>
      </c>
      <c r="Q7" s="25">
        <f t="shared" si="3"/>
        <v>0</v>
      </c>
      <c r="R7" s="26">
        <f t="shared" si="4"/>
        <v>0</v>
      </c>
      <c r="S7" s="24">
        <f t="shared" si="5"/>
        <v>3</v>
      </c>
      <c r="T7" s="24">
        <f t="shared" si="6"/>
        <v>3</v>
      </c>
      <c r="U7" s="24" t="str">
        <f t="shared" si="7"/>
        <v/>
      </c>
      <c r="V7" s="24" t="str">
        <f t="shared" si="8"/>
        <v>g</v>
      </c>
      <c r="W7" s="24" t="str">
        <f t="shared" si="27"/>
        <v/>
      </c>
      <c r="X7" s="24">
        <f t="shared" si="9"/>
        <v>3</v>
      </c>
      <c r="Y7" s="24">
        <f t="shared" si="10"/>
        <v>3</v>
      </c>
      <c r="Z7" s="24" t="str">
        <f t="shared" si="11"/>
        <v>F</v>
      </c>
      <c r="AA7" s="24" t="str">
        <f>IF(I7&lt;&gt;"",IF(SUM(I7:J7)&gt;98,"",IF(I7-J7=0,G7,"")))</f>
        <v>F</v>
      </c>
      <c r="AB7" s="34" t="str">
        <f t="shared" si="12"/>
        <v/>
      </c>
      <c r="AC7" s="34" t="str">
        <f t="shared" si="13"/>
        <v>g</v>
      </c>
      <c r="AD7" s="34" t="str">
        <f t="shared" si="28"/>
        <v>g</v>
      </c>
      <c r="AE7" s="34" t="str">
        <f t="shared" si="14"/>
        <v>3 0</v>
      </c>
      <c r="AF7" s="34">
        <f t="shared" si="15"/>
        <v>5</v>
      </c>
      <c r="AG7" s="34">
        <f t="shared" si="16"/>
        <v>5</v>
      </c>
      <c r="AH7" s="34">
        <f t="shared" si="17"/>
        <v>0</v>
      </c>
      <c r="AI7" s="172">
        <f>IF(AJ7&lt;&gt;"",MAX(AI$3:AI6)+1,"")</f>
        <v>4</v>
      </c>
      <c r="AJ7" s="172" t="str">
        <f t="shared" si="18"/>
        <v>F</v>
      </c>
      <c r="AK7" s="172">
        <f t="shared" si="19"/>
        <v>350</v>
      </c>
      <c r="AL7" s="172">
        <f t="shared" si="20"/>
        <v>5</v>
      </c>
      <c r="AM7" s="172" t="str">
        <f>IF(AN7&lt;&gt;"",MAX(AM$3:AM6)+1,"")</f>
        <v/>
      </c>
      <c r="AN7" s="172" t="str">
        <f t="shared" si="21"/>
        <v/>
      </c>
      <c r="AO7" s="172" t="str">
        <f t="shared" si="22"/>
        <v/>
      </c>
      <c r="AP7" s="172" t="str">
        <f t="shared" si="23"/>
        <v/>
      </c>
      <c r="AQ7" s="172" t="str">
        <f t="shared" si="24"/>
        <v/>
      </c>
      <c r="AR7" s="172" t="str">
        <f>Table1[[#This Row],[Sex ]]&amp;Table1[[#This Row],[Month]]</f>
        <v>F3</v>
      </c>
      <c r="AS7" s="21"/>
      <c r="AT7" s="94" t="s">
        <v>188</v>
      </c>
      <c r="AU7" s="379" t="s">
        <v>136</v>
      </c>
      <c r="AV7" s="380"/>
      <c r="AW7" s="381"/>
      <c r="AX7" s="21"/>
      <c r="AY7" s="284"/>
      <c r="AZ7" s="284"/>
      <c r="BA7" s="284"/>
      <c r="BB7" s="284"/>
      <c r="BC7" s="94" t="s">
        <v>92</v>
      </c>
      <c r="BD7" s="32">
        <f>VLOOKUP(AZ6,AW12:BA74,5)</f>
        <v>95</v>
      </c>
      <c r="BE7" s="319"/>
      <c r="BF7" s="319"/>
      <c r="BG7" s="316"/>
      <c r="BH7" s="316"/>
      <c r="BI7" s="316"/>
      <c r="BJ7" s="316"/>
      <c r="BK7" s="316"/>
      <c r="BL7" s="316"/>
      <c r="BM7" s="365"/>
      <c r="BN7" s="365"/>
      <c r="BO7" s="365"/>
      <c r="BP7" s="365"/>
      <c r="BQ7" s="365"/>
      <c r="BR7" s="365"/>
      <c r="BS7" s="365"/>
      <c r="BT7" s="365"/>
      <c r="BU7" s="365"/>
      <c r="BV7" s="365"/>
      <c r="BW7" s="365"/>
      <c r="BX7" s="365"/>
      <c r="BY7" s="365"/>
      <c r="BZ7" s="365"/>
      <c r="CA7" s="365"/>
      <c r="CB7" s="365"/>
      <c r="CC7" s="365"/>
      <c r="CD7" s="365"/>
      <c r="CE7" s="365"/>
      <c r="CF7" s="365"/>
      <c r="CG7" s="365"/>
      <c r="CH7" s="365"/>
      <c r="CI7" s="365"/>
      <c r="CJ7" s="365"/>
      <c r="CK7" s="365"/>
      <c r="CL7" s="365"/>
      <c r="CM7" s="316"/>
      <c r="CN7" s="386"/>
      <c r="CO7" s="386"/>
      <c r="CP7" s="386"/>
      <c r="CQ7" s="365"/>
      <c r="CR7" s="365"/>
      <c r="CS7" s="365"/>
      <c r="CT7" s="365"/>
      <c r="CU7" s="365"/>
      <c r="CV7" s="365"/>
      <c r="CW7" s="365"/>
      <c r="CX7" s="365"/>
      <c r="CY7" s="365"/>
      <c r="CZ7" s="365"/>
      <c r="DA7" s="316"/>
      <c r="DB7" s="316"/>
      <c r="DC7" s="316"/>
      <c r="DD7" s="316"/>
      <c r="DE7" s="316"/>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FY7" s="62" t="s">
        <v>13</v>
      </c>
      <c r="FZ7" s="63" t="s">
        <v>12</v>
      </c>
      <c r="GA7" s="64"/>
      <c r="GB7" s="64"/>
      <c r="GC7" s="64"/>
      <c r="GD7" s="64"/>
      <c r="GE7" s="64"/>
      <c r="GF7" s="64"/>
      <c r="GG7" s="64"/>
      <c r="GH7" s="64"/>
      <c r="GI7" s="64"/>
      <c r="GJ7" s="64"/>
      <c r="GK7" s="64"/>
      <c r="GL7" s="64"/>
      <c r="GM7" s="64"/>
      <c r="GN7" s="64"/>
      <c r="GO7" s="64"/>
      <c r="GP7" s="64"/>
      <c r="GQ7" s="64"/>
      <c r="GR7" s="64"/>
      <c r="GS7" s="64"/>
      <c r="GT7" s="65"/>
      <c r="GZ7" s="66"/>
    </row>
    <row r="8" spans="1:239" ht="15" x14ac:dyDescent="0.25">
      <c r="A8" s="21"/>
      <c r="B8" s="14">
        <v>9842</v>
      </c>
      <c r="C8" s="23">
        <v>6</v>
      </c>
      <c r="D8" s="23" t="s">
        <v>182</v>
      </c>
      <c r="E8" s="23" t="s">
        <v>183</v>
      </c>
      <c r="F8" s="14">
        <v>330</v>
      </c>
      <c r="G8" s="14" t="s">
        <v>120</v>
      </c>
      <c r="H8" s="14">
        <v>3</v>
      </c>
      <c r="I8" s="14">
        <v>4</v>
      </c>
      <c r="J8" s="14">
        <v>4</v>
      </c>
      <c r="K8" s="14"/>
      <c r="L8" s="14" t="s">
        <v>141</v>
      </c>
      <c r="M8" s="24">
        <f t="shared" si="26"/>
        <v>4</v>
      </c>
      <c r="N8" s="24">
        <f t="shared" si="0"/>
        <v>1</v>
      </c>
      <c r="O8" s="24" t="str">
        <f t="shared" si="1"/>
        <v>4 4</v>
      </c>
      <c r="P8" s="24">
        <f t="shared" si="2"/>
        <v>4</v>
      </c>
      <c r="Q8" s="25">
        <f t="shared" si="3"/>
        <v>0</v>
      </c>
      <c r="R8" s="26">
        <f t="shared" si="4"/>
        <v>0</v>
      </c>
      <c r="S8" s="24">
        <f t="shared" si="5"/>
        <v>3</v>
      </c>
      <c r="T8" s="24">
        <f t="shared" si="6"/>
        <v>3</v>
      </c>
      <c r="U8" s="24" t="str">
        <f t="shared" si="7"/>
        <v/>
      </c>
      <c r="V8" s="24" t="str">
        <f t="shared" si="8"/>
        <v>g</v>
      </c>
      <c r="W8" s="24" t="str">
        <f t="shared" si="27"/>
        <v/>
      </c>
      <c r="X8" s="24">
        <f t="shared" si="9"/>
        <v>3</v>
      </c>
      <c r="Y8" s="24">
        <f t="shared" si="10"/>
        <v>3</v>
      </c>
      <c r="Z8" s="24" t="str">
        <f t="shared" si="11"/>
        <v>F</v>
      </c>
      <c r="AA8" s="24" t="str">
        <f>IF(I8&lt;&gt;"",IF(SUM(I8:J8)&gt;98,"",IF(I8-J8=0,G8,"")))</f>
        <v>F</v>
      </c>
      <c r="AB8" s="34" t="str">
        <f t="shared" si="12"/>
        <v/>
      </c>
      <c r="AC8" s="34" t="str">
        <f t="shared" si="13"/>
        <v>g</v>
      </c>
      <c r="AD8" s="34" t="str">
        <f t="shared" si="28"/>
        <v>g</v>
      </c>
      <c r="AE8" s="34" t="str">
        <f t="shared" si="14"/>
        <v>3 0</v>
      </c>
      <c r="AF8" s="34">
        <f t="shared" si="15"/>
        <v>4</v>
      </c>
      <c r="AG8" s="34">
        <f t="shared" si="16"/>
        <v>4</v>
      </c>
      <c r="AH8" s="34">
        <f t="shared" si="17"/>
        <v>0</v>
      </c>
      <c r="AI8" s="172">
        <f>IF(AJ8&lt;&gt;"",MAX(AI$3:AI7)+1,"")</f>
        <v>5</v>
      </c>
      <c r="AJ8" s="172" t="str">
        <f t="shared" si="18"/>
        <v>F</v>
      </c>
      <c r="AK8" s="172">
        <f t="shared" si="19"/>
        <v>330</v>
      </c>
      <c r="AL8" s="172">
        <f t="shared" si="20"/>
        <v>4</v>
      </c>
      <c r="AM8" s="172" t="str">
        <f>IF(AN8&lt;&gt;"",MAX(AM$3:AM7)+1,"")</f>
        <v/>
      </c>
      <c r="AN8" s="172" t="str">
        <f t="shared" si="21"/>
        <v/>
      </c>
      <c r="AO8" s="172" t="str">
        <f t="shared" si="22"/>
        <v/>
      </c>
      <c r="AP8" s="172" t="str">
        <f t="shared" si="23"/>
        <v/>
      </c>
      <c r="AQ8" s="172" t="str">
        <f t="shared" si="24"/>
        <v/>
      </c>
      <c r="AR8" s="172" t="str">
        <f>Table1[[#This Row],[Sex ]]&amp;Table1[[#This Row],[Month]]</f>
        <v>F3</v>
      </c>
      <c r="AS8" s="21"/>
      <c r="AT8" s="94" t="s">
        <v>189</v>
      </c>
      <c r="AU8" s="379" t="s">
        <v>137</v>
      </c>
      <c r="AV8" s="380"/>
      <c r="AW8" s="381"/>
      <c r="AX8" s="21"/>
      <c r="AY8" s="21"/>
      <c r="AZ8" s="94" t="s">
        <v>199</v>
      </c>
      <c r="BA8" s="291" t="str">
        <f>MIN(Input!H3:H3003)&amp;" - "&amp;MAX(Input!H3:H3003)</f>
        <v>1 - 7</v>
      </c>
      <c r="BB8" s="21"/>
      <c r="BC8" s="94" t="s">
        <v>190</v>
      </c>
      <c r="BD8" s="33">
        <v>2013</v>
      </c>
      <c r="BE8" s="285"/>
      <c r="BF8" s="287"/>
      <c r="BG8" s="341"/>
      <c r="BH8" s="341"/>
      <c r="BI8" s="341"/>
      <c r="BJ8" s="316"/>
      <c r="BK8" s="316"/>
      <c r="BL8" s="316"/>
      <c r="BM8" s="316"/>
      <c r="BN8" s="316"/>
      <c r="BO8" s="316"/>
      <c r="BP8" s="316"/>
      <c r="BQ8" s="316"/>
      <c r="BR8" s="316"/>
      <c r="BS8" s="316"/>
      <c r="BT8" s="316"/>
      <c r="BU8" s="316"/>
      <c r="BV8" s="316"/>
      <c r="BW8" s="316"/>
      <c r="BX8" s="316"/>
      <c r="BY8" s="316"/>
      <c r="BZ8" s="316"/>
      <c r="CA8" s="316"/>
      <c r="CB8" s="316"/>
      <c r="CC8" s="316"/>
      <c r="CD8" s="316"/>
      <c r="CE8" s="316"/>
      <c r="CF8" s="316"/>
      <c r="CG8" s="316"/>
      <c r="CH8" s="316"/>
      <c r="CI8" s="316"/>
      <c r="CJ8" s="316"/>
      <c r="CK8" s="316"/>
      <c r="CL8" s="316"/>
      <c r="CM8" s="316"/>
      <c r="CN8" s="316"/>
      <c r="CO8" s="316"/>
      <c r="CP8" s="316"/>
      <c r="CQ8" s="316"/>
      <c r="CR8" s="316"/>
      <c r="CS8" s="316"/>
      <c r="CT8" s="316"/>
      <c r="CU8" s="316"/>
      <c r="CV8" s="316"/>
      <c r="CW8" s="316"/>
      <c r="CX8" s="316"/>
      <c r="CY8" s="316"/>
      <c r="CZ8" s="316"/>
      <c r="DA8" s="316"/>
      <c r="DB8" s="316"/>
      <c r="DC8" s="316"/>
      <c r="DD8" s="316"/>
      <c r="DE8" s="316"/>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FY8" s="67"/>
      <c r="FZ8" s="68">
        <v>0</v>
      </c>
      <c r="GA8" s="68">
        <v>1</v>
      </c>
      <c r="GB8" s="68">
        <v>2</v>
      </c>
      <c r="GC8" s="68">
        <v>3</v>
      </c>
      <c r="GD8" s="68">
        <v>4</v>
      </c>
      <c r="GE8" s="68">
        <v>5</v>
      </c>
      <c r="GF8" s="68">
        <v>6</v>
      </c>
      <c r="GG8" s="68">
        <v>7</v>
      </c>
      <c r="GH8" s="68">
        <v>8</v>
      </c>
      <c r="GI8" s="68">
        <v>9</v>
      </c>
      <c r="GJ8" s="68">
        <v>10</v>
      </c>
      <c r="GK8" s="68">
        <v>11</v>
      </c>
      <c r="GL8" s="68">
        <v>12</v>
      </c>
      <c r="GM8" s="68">
        <v>13</v>
      </c>
      <c r="GN8" s="68">
        <v>14</v>
      </c>
      <c r="GO8" s="68">
        <v>15</v>
      </c>
      <c r="GP8" s="68">
        <v>16</v>
      </c>
      <c r="GQ8" s="68">
        <v>17</v>
      </c>
      <c r="GR8" s="69">
        <v>18</v>
      </c>
      <c r="GS8" s="68">
        <v>19</v>
      </c>
      <c r="GT8" s="63">
        <v>20</v>
      </c>
      <c r="GU8" s="63">
        <v>21</v>
      </c>
      <c r="GV8" s="63">
        <v>22</v>
      </c>
      <c r="GW8" s="63">
        <v>23</v>
      </c>
      <c r="GX8" s="63">
        <v>24</v>
      </c>
      <c r="GY8" s="63">
        <v>25</v>
      </c>
      <c r="GZ8" s="63">
        <v>99</v>
      </c>
      <c r="HA8" s="70" t="s">
        <v>11</v>
      </c>
      <c r="HJ8" s="268" t="e">
        <f>#REF!</f>
        <v>#REF!</v>
      </c>
      <c r="HK8" s="268" t="e">
        <f>#REF!</f>
        <v>#REF!</v>
      </c>
    </row>
    <row r="9" spans="1:239" ht="15" x14ac:dyDescent="0.25">
      <c r="A9" s="21"/>
      <c r="B9" s="14">
        <v>9842</v>
      </c>
      <c r="C9" s="23">
        <v>7</v>
      </c>
      <c r="D9" s="23" t="s">
        <v>182</v>
      </c>
      <c r="E9" s="23" t="s">
        <v>183</v>
      </c>
      <c r="F9" s="14">
        <v>430</v>
      </c>
      <c r="G9" s="14" t="s">
        <v>120</v>
      </c>
      <c r="H9" s="14">
        <v>3</v>
      </c>
      <c r="I9" s="14">
        <v>7</v>
      </c>
      <c r="J9" s="14">
        <v>7</v>
      </c>
      <c r="K9" s="14"/>
      <c r="L9" s="14" t="s">
        <v>141</v>
      </c>
      <c r="M9" s="24">
        <f t="shared" si="26"/>
        <v>7</v>
      </c>
      <c r="N9" s="24">
        <f t="shared" si="0"/>
        <v>1</v>
      </c>
      <c r="O9" s="24" t="str">
        <f t="shared" si="1"/>
        <v>7 7</v>
      </c>
      <c r="P9" s="24">
        <f t="shared" si="2"/>
        <v>7</v>
      </c>
      <c r="Q9" s="25">
        <f t="shared" si="3"/>
        <v>0</v>
      </c>
      <c r="R9" s="26">
        <f t="shared" si="4"/>
        <v>0</v>
      </c>
      <c r="S9" s="24">
        <f t="shared" si="5"/>
        <v>3</v>
      </c>
      <c r="T9" s="24">
        <f t="shared" si="6"/>
        <v>3</v>
      </c>
      <c r="U9" s="24" t="str">
        <f t="shared" si="7"/>
        <v/>
      </c>
      <c r="V9" s="24" t="str">
        <f t="shared" si="8"/>
        <v>g</v>
      </c>
      <c r="W9" s="24" t="str">
        <f t="shared" si="27"/>
        <v/>
      </c>
      <c r="X9" s="24">
        <f t="shared" si="9"/>
        <v>3</v>
      </c>
      <c r="Y9" s="24">
        <f t="shared" si="10"/>
        <v>3</v>
      </c>
      <c r="Z9" s="24" t="str">
        <f t="shared" si="11"/>
        <v>F</v>
      </c>
      <c r="AA9" s="24" t="str">
        <f>IF(I9&lt;&gt;"",IF(SUM(I9:J9)&gt;98,"",IF(I9-J9=0,G9,"")))</f>
        <v>F</v>
      </c>
      <c r="AB9" s="34" t="str">
        <f t="shared" si="12"/>
        <v/>
      </c>
      <c r="AC9" s="34" t="str">
        <f t="shared" si="13"/>
        <v>g</v>
      </c>
      <c r="AD9" s="34" t="str">
        <f t="shared" si="28"/>
        <v>g</v>
      </c>
      <c r="AE9" s="34" t="str">
        <f t="shared" si="14"/>
        <v>3 0</v>
      </c>
      <c r="AF9" s="34">
        <f t="shared" si="15"/>
        <v>7</v>
      </c>
      <c r="AG9" s="34">
        <f t="shared" si="16"/>
        <v>7</v>
      </c>
      <c r="AH9" s="34">
        <f t="shared" si="17"/>
        <v>0</v>
      </c>
      <c r="AI9" s="172">
        <f>IF(AJ9&lt;&gt;"",MAX(AI$3:AI8)+1,"")</f>
        <v>6</v>
      </c>
      <c r="AJ9" s="172" t="str">
        <f t="shared" si="18"/>
        <v>F</v>
      </c>
      <c r="AK9" s="172">
        <f t="shared" si="19"/>
        <v>430</v>
      </c>
      <c r="AL9" s="172">
        <f t="shared" si="20"/>
        <v>7</v>
      </c>
      <c r="AM9" s="172" t="str">
        <f>IF(AN9&lt;&gt;"",MAX(AM$3:AM8)+1,"")</f>
        <v/>
      </c>
      <c r="AN9" s="172" t="str">
        <f t="shared" si="21"/>
        <v/>
      </c>
      <c r="AO9" s="172" t="str">
        <f t="shared" si="22"/>
        <v/>
      </c>
      <c r="AP9" s="172" t="str">
        <f t="shared" si="23"/>
        <v/>
      </c>
      <c r="AQ9" s="172" t="str">
        <f t="shared" si="24"/>
        <v/>
      </c>
      <c r="AR9" s="172" t="str">
        <f>Table1[[#This Row],[Sex ]]&amp;Table1[[#This Row],[Month]]</f>
        <v>F3</v>
      </c>
      <c r="AS9" s="21"/>
      <c r="AT9" s="294"/>
      <c r="AU9" s="294"/>
      <c r="AV9" s="294"/>
      <c r="AW9" s="294"/>
      <c r="AX9" s="294"/>
      <c r="AY9" s="294"/>
      <c r="AZ9" s="294"/>
      <c r="BA9" s="294"/>
      <c r="BB9" s="294"/>
      <c r="BC9" s="294"/>
      <c r="BD9" s="294"/>
      <c r="BE9" s="294"/>
      <c r="BF9" s="294"/>
      <c r="BG9" s="342"/>
      <c r="BH9" s="342"/>
      <c r="BI9" s="342"/>
      <c r="BJ9" s="316"/>
      <c r="BK9" s="316"/>
      <c r="BL9" s="316"/>
      <c r="BM9" s="316"/>
      <c r="BN9" s="316"/>
      <c r="BO9" s="316"/>
      <c r="BP9" s="316"/>
      <c r="BQ9" s="316"/>
      <c r="BR9" s="316"/>
      <c r="BS9" s="316"/>
      <c r="BT9" s="316"/>
      <c r="BU9" s="316"/>
      <c r="BV9" s="316"/>
      <c r="BW9" s="316"/>
      <c r="BX9" s="316"/>
      <c r="BY9" s="316"/>
      <c r="BZ9" s="316"/>
      <c r="CA9" s="316"/>
      <c r="CB9" s="316"/>
      <c r="CC9" s="316"/>
      <c r="CD9" s="316"/>
      <c r="CE9" s="316"/>
      <c r="CF9" s="316"/>
      <c r="CG9" s="316"/>
      <c r="CH9" s="316"/>
      <c r="CI9" s="316"/>
      <c r="CJ9" s="316"/>
      <c r="CK9" s="316"/>
      <c r="CL9" s="316"/>
      <c r="CM9" s="316"/>
      <c r="CN9" s="316"/>
      <c r="CO9" s="316"/>
      <c r="CP9" s="316"/>
      <c r="CQ9" s="316"/>
      <c r="CR9" s="316"/>
      <c r="CS9" s="316"/>
      <c r="CT9" s="316"/>
      <c r="CU9" s="316"/>
      <c r="CV9" s="316"/>
      <c r="CW9" s="316"/>
      <c r="CX9" s="316"/>
      <c r="CY9" s="316"/>
      <c r="CZ9" s="316"/>
      <c r="DA9" s="316"/>
      <c r="DB9" s="316"/>
      <c r="DC9" s="316"/>
      <c r="DD9" s="316"/>
      <c r="DE9" s="316"/>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FV9" s="61" t="s">
        <v>116</v>
      </c>
      <c r="FY9" s="71">
        <v>0</v>
      </c>
      <c r="FZ9" s="72"/>
      <c r="GA9" s="73"/>
      <c r="GB9" s="73"/>
      <c r="GC9" s="73"/>
      <c r="GD9" s="73"/>
      <c r="GE9" s="73"/>
      <c r="GF9" s="73"/>
      <c r="GG9" s="73"/>
      <c r="GH9" s="73"/>
      <c r="GI9" s="73"/>
      <c r="GJ9" s="73"/>
      <c r="GK9" s="73"/>
      <c r="GL9" s="73"/>
      <c r="GM9" s="73"/>
      <c r="GN9" s="73"/>
      <c r="GO9" s="73"/>
      <c r="GP9" s="73"/>
      <c r="GQ9" s="73"/>
      <c r="GR9" s="73"/>
      <c r="GS9" s="73"/>
      <c r="GT9" s="73"/>
      <c r="GU9" s="73"/>
      <c r="GV9" s="73"/>
      <c r="GW9" s="73"/>
      <c r="GX9" s="73"/>
      <c r="GY9" s="73"/>
      <c r="GZ9" s="73"/>
      <c r="HA9" s="74">
        <f>SUM(FZ9:GT9)</f>
        <v>0</v>
      </c>
      <c r="HF9" s="317" t="e">
        <f>#REF!</f>
        <v>#REF!</v>
      </c>
      <c r="HG9" s="317" t="e">
        <f>#REF!</f>
        <v>#REF!</v>
      </c>
      <c r="HH9" s="268" t="e">
        <f>#REF!</f>
        <v>#REF!</v>
      </c>
      <c r="HJ9" s="268" t="e">
        <f>#REF!</f>
        <v>#REF!</v>
      </c>
      <c r="HK9" s="268" t="e">
        <f>#REF!</f>
        <v>#REF!</v>
      </c>
      <c r="HP9" s="268">
        <f t="shared" ref="HP9:HP72" si="33">J3</f>
        <v>5</v>
      </c>
      <c r="HQ9" s="268">
        <v>1</v>
      </c>
      <c r="HR9" s="268">
        <f t="shared" ref="HR9:HR72" si="34">IF(I3&lt;&gt;"",IF(I3&gt;98,0,IF(J3&gt;98,0,IF(I3&lt;&gt;J3,ABS((I3/J3)*100)-100,0))),0)</f>
        <v>20</v>
      </c>
      <c r="HS9" s="268">
        <f t="shared" ref="HS9:HS11" si="35">ABS(HR9)</f>
        <v>20</v>
      </c>
      <c r="HZ9" s="268">
        <v>1</v>
      </c>
      <c r="IA9" s="268">
        <f t="shared" ref="IA9:IA20" si="36">SUMIF($H$3:$H$1002,HZ9,$AF$3:$AF$1002)</f>
        <v>468</v>
      </c>
      <c r="IB9" s="268">
        <f t="shared" ref="IB9:IB20" si="37">SUMIF($H$3:$H$1002,HZ9,$AG$3:$AG$1002)</f>
        <v>481</v>
      </c>
      <c r="IC9" s="317">
        <f>IF(IA9&gt;0,IA9/Analysis!AD8,"")</f>
        <v>4.2935779816513762</v>
      </c>
      <c r="ID9" s="317">
        <f>IF(IB9&gt;0,IB9/Analysis!AD8,"")</f>
        <v>4.4128440366972477</v>
      </c>
      <c r="IE9" s="268">
        <f>IF(SUM(IA9+IB9)&gt;0,ID9-IC9,#N/A)</f>
        <v>0.11926605504587151</v>
      </c>
    </row>
    <row r="10" spans="1:239" ht="15" customHeight="1" x14ac:dyDescent="0.25">
      <c r="A10" s="21"/>
      <c r="B10" s="14">
        <v>9842</v>
      </c>
      <c r="C10" s="23">
        <v>8</v>
      </c>
      <c r="D10" s="23" t="s">
        <v>182</v>
      </c>
      <c r="E10" s="23" t="s">
        <v>183</v>
      </c>
      <c r="F10" s="14">
        <v>360</v>
      </c>
      <c r="G10" s="14" t="s">
        <v>120</v>
      </c>
      <c r="H10" s="14">
        <v>3</v>
      </c>
      <c r="I10" s="14">
        <v>4</v>
      </c>
      <c r="J10" s="14">
        <v>4</v>
      </c>
      <c r="K10" s="14"/>
      <c r="L10" s="14" t="s">
        <v>141</v>
      </c>
      <c r="M10" s="24">
        <f t="shared" si="26"/>
        <v>4</v>
      </c>
      <c r="N10" s="24">
        <f t="shared" si="0"/>
        <v>1</v>
      </c>
      <c r="O10" s="24" t="str">
        <f t="shared" si="1"/>
        <v>4 4</v>
      </c>
      <c r="P10" s="24">
        <f t="shared" si="2"/>
        <v>4</v>
      </c>
      <c r="Q10" s="25">
        <f t="shared" si="3"/>
        <v>0</v>
      </c>
      <c r="R10" s="26">
        <f t="shared" si="4"/>
        <v>0</v>
      </c>
      <c r="S10" s="24">
        <f t="shared" si="5"/>
        <v>3</v>
      </c>
      <c r="T10" s="24">
        <f t="shared" si="6"/>
        <v>3</v>
      </c>
      <c r="U10" s="24" t="str">
        <f t="shared" si="7"/>
        <v/>
      </c>
      <c r="V10" s="24" t="str">
        <f t="shared" si="8"/>
        <v>g</v>
      </c>
      <c r="W10" s="24" t="str">
        <f t="shared" si="27"/>
        <v/>
      </c>
      <c r="X10" s="24">
        <f t="shared" si="9"/>
        <v>3</v>
      </c>
      <c r="Y10" s="24">
        <f t="shared" si="10"/>
        <v>3</v>
      </c>
      <c r="Z10" s="24" t="str">
        <f t="shared" si="11"/>
        <v>F</v>
      </c>
      <c r="AA10" s="24" t="str">
        <f>IF(I10&lt;&gt;"",IF(SUM(I10:J10)&gt;98,"",IF(I10-J10=0,G10,"")))</f>
        <v>F</v>
      </c>
      <c r="AB10" s="34" t="str">
        <f t="shared" si="12"/>
        <v/>
      </c>
      <c r="AC10" s="34" t="str">
        <f t="shared" si="13"/>
        <v>g</v>
      </c>
      <c r="AD10" s="34" t="str">
        <f t="shared" si="28"/>
        <v>g</v>
      </c>
      <c r="AE10" s="34" t="str">
        <f t="shared" si="14"/>
        <v>3 0</v>
      </c>
      <c r="AF10" s="34">
        <f t="shared" si="15"/>
        <v>4</v>
      </c>
      <c r="AG10" s="34">
        <f t="shared" si="16"/>
        <v>4</v>
      </c>
      <c r="AH10" s="34">
        <f t="shared" si="17"/>
        <v>0</v>
      </c>
      <c r="AI10" s="172">
        <f>IF(AJ10&lt;&gt;"",MAX(AI$3:AI9)+1,"")</f>
        <v>7</v>
      </c>
      <c r="AJ10" s="172" t="str">
        <f t="shared" si="18"/>
        <v>F</v>
      </c>
      <c r="AK10" s="172">
        <f t="shared" si="19"/>
        <v>360</v>
      </c>
      <c r="AL10" s="172">
        <f t="shared" si="20"/>
        <v>4</v>
      </c>
      <c r="AM10" s="172" t="str">
        <f>IF(AN10&lt;&gt;"",MAX(AM$3:AM9)+1,"")</f>
        <v/>
      </c>
      <c r="AN10" s="172" t="str">
        <f t="shared" si="21"/>
        <v/>
      </c>
      <c r="AO10" s="172" t="str">
        <f t="shared" si="22"/>
        <v/>
      </c>
      <c r="AP10" s="172" t="str">
        <f t="shared" si="23"/>
        <v/>
      </c>
      <c r="AQ10" s="172" t="str">
        <f t="shared" si="24"/>
        <v/>
      </c>
      <c r="AR10" s="172" t="str">
        <f>Table1[[#This Row],[Sex ]]&amp;Table1[[#This Row],[Month]]</f>
        <v>F3</v>
      </c>
      <c r="AS10" s="21"/>
      <c r="AT10" s="294"/>
      <c r="AU10" s="294"/>
      <c r="AV10" s="294"/>
      <c r="AW10" s="294"/>
      <c r="AX10" s="294"/>
      <c r="AY10" s="294"/>
      <c r="AZ10" s="294"/>
      <c r="BA10" s="294"/>
      <c r="BB10" s="294"/>
      <c r="BC10" s="294"/>
      <c r="BD10" s="294"/>
      <c r="BE10" s="294"/>
      <c r="BF10" s="294"/>
      <c r="BG10" s="342"/>
      <c r="BH10" s="342"/>
      <c r="BI10" s="342"/>
      <c r="BJ10" s="316"/>
      <c r="BK10" s="342" t="s">
        <v>247</v>
      </c>
      <c r="BL10" s="342"/>
      <c r="BM10" s="342"/>
      <c r="BN10" s="342"/>
      <c r="BO10" s="342"/>
      <c r="BP10" s="342"/>
      <c r="BQ10" s="342"/>
      <c r="BR10" s="342"/>
      <c r="BS10" s="342"/>
      <c r="BT10" s="342"/>
      <c r="BU10" s="342"/>
      <c r="BV10" s="342"/>
      <c r="BW10" s="342"/>
      <c r="BX10" s="342"/>
      <c r="BY10" s="342"/>
      <c r="BZ10" s="342"/>
      <c r="CA10" s="342"/>
      <c r="CB10" s="342"/>
      <c r="CC10" s="342"/>
      <c r="CD10" s="342"/>
      <c r="CE10" s="342"/>
      <c r="CF10" s="342"/>
      <c r="CG10" s="342"/>
      <c r="CH10" s="342"/>
      <c r="CI10" s="342"/>
      <c r="CJ10" s="342"/>
      <c r="CK10" s="342"/>
      <c r="CL10" s="342"/>
      <c r="CM10" s="342"/>
      <c r="CN10" s="342"/>
      <c r="CO10" s="342"/>
      <c r="CP10" s="342"/>
      <c r="CQ10" s="342"/>
      <c r="CR10" s="342"/>
      <c r="CS10" s="342"/>
      <c r="CT10" s="342"/>
      <c r="CU10" s="342"/>
      <c r="CV10" s="342"/>
      <c r="CW10" s="342"/>
      <c r="CX10" s="342"/>
      <c r="CY10" s="342"/>
      <c r="CZ10" s="342"/>
      <c r="DA10" s="342"/>
      <c r="DB10" s="342"/>
      <c r="DC10" s="316"/>
      <c r="DD10" s="316"/>
      <c r="DE10" s="377"/>
      <c r="DF10" s="377"/>
      <c r="DG10" s="377"/>
      <c r="DH10" s="377"/>
      <c r="DI10" s="377"/>
      <c r="DJ10" s="377"/>
      <c r="DK10" s="377"/>
      <c r="DL10" s="377"/>
      <c r="DM10" s="377"/>
      <c r="DN10" s="377"/>
      <c r="DO10" s="377"/>
      <c r="DP10" s="377"/>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FV10" s="68">
        <v>1</v>
      </c>
      <c r="FW10" s="75">
        <f>SUM(IF(GA74=1,GA42),IF(GB75=1,GB43),IF(GC76=1,GC44),IF(GD77=1,GD45),IF(GE78=1,GE46),IF(GF79=1,GF47),IF(GG80=1,GG48),IF(GH81=1,GH49),IF(GI82=1,GI50),IF(GJ83=1,GJ51),IF(GK84=1,GK52),IF(GL85=1,GL53),IF(GM86=1,GM54),IF(GN87=1,GN55),IF(GO88=1,GO56),IF(GP89=1,GP57),IF(GQ90=1,GQ58),IF(GR91=1,GR59),IF(GS92=1,GS60),IF(GT93=1,GT61))</f>
        <v>20.52900432900433</v>
      </c>
      <c r="FY10" s="71">
        <v>1</v>
      </c>
      <c r="FZ10" s="73" t="e">
        <f>(Analysis!$AK8/Analysis!AL$6)*Analysis!AL8</f>
        <v>#DIV/0!</v>
      </c>
      <c r="GA10" s="73">
        <f>(Analysis!$AK8/Analysis!AM$6)*Analysis!AM8</f>
        <v>0</v>
      </c>
      <c r="GB10" s="73">
        <f>(Analysis!$AK8/Analysis!AN$6)*Analysis!AN8</f>
        <v>0</v>
      </c>
      <c r="GC10" s="73">
        <f>(Analysis!$AK8/Analysis!AO$6)*Analysis!AO8</f>
        <v>0</v>
      </c>
      <c r="GD10" s="73">
        <f>(Analysis!$AK8/Analysis!AP$6)*Analysis!AP8</f>
        <v>0</v>
      </c>
      <c r="GE10" s="73">
        <f>(Analysis!$AK8/Analysis!AQ$6)*Analysis!AQ8</f>
        <v>0</v>
      </c>
      <c r="GF10" s="73">
        <f>(Analysis!$AK8/Analysis!AR$6)*Analysis!AR8</f>
        <v>0</v>
      </c>
      <c r="GG10" s="73">
        <f>(Analysis!$AK8/Analysis!AS$6)*Analysis!AS8</f>
        <v>0</v>
      </c>
      <c r="GH10" s="73">
        <f>(Analysis!$AK8/Analysis!AT$6)*Analysis!AT8</f>
        <v>0</v>
      </c>
      <c r="GI10" s="73">
        <f>(Analysis!$AK8/Analysis!AU$6)*Analysis!AU8</f>
        <v>0</v>
      </c>
      <c r="GJ10" s="73">
        <f>(Analysis!$AK8/Analysis!AV$6)*Analysis!AV8</f>
        <v>0</v>
      </c>
      <c r="GK10" s="73">
        <f>(Analysis!$AK8/Analysis!AW$6)*Analysis!AW8</f>
        <v>0</v>
      </c>
      <c r="GL10" s="73">
        <f>(Analysis!$AK8/Analysis!AX$6)*Analysis!AX8</f>
        <v>0</v>
      </c>
      <c r="GM10" s="73">
        <f>(Analysis!$AK8/Analysis!AY$6)*Analysis!AY8</f>
        <v>0</v>
      </c>
      <c r="GN10" s="73">
        <f>(Analysis!$AK8/Analysis!AZ$6)*Analysis!AZ8</f>
        <v>0</v>
      </c>
      <c r="GO10" s="73">
        <f>(Analysis!$AK8/Analysis!BA$6)*Analysis!BA8</f>
        <v>0</v>
      </c>
      <c r="GP10" s="73">
        <f>(Analysis!$AK8/Analysis!BB$6)*Analysis!BB8</f>
        <v>0</v>
      </c>
      <c r="GQ10" s="73">
        <f>(Analysis!$AK8/Analysis!BC$6)*Analysis!BC8</f>
        <v>0</v>
      </c>
      <c r="GR10" s="73">
        <f>(Analysis!$AK8/Analysis!BD$6)*Analysis!BD8</f>
        <v>0</v>
      </c>
      <c r="GS10" s="73">
        <f>(Analysis!$AK8/Analysis!BE$6)*Analysis!BE8</f>
        <v>0</v>
      </c>
      <c r="GT10" s="73">
        <f>(Analysis!$AK8/Analysis!BF$6)*Analysis!BF8</f>
        <v>0</v>
      </c>
      <c r="GU10" s="73">
        <f>(Analysis!$AK8/Analysis!BG$6)*Analysis!BG8</f>
        <v>0</v>
      </c>
      <c r="GV10" s="73">
        <f>(Analysis!$AK8/Analysis!BH$6)*Analysis!BH8</f>
        <v>0</v>
      </c>
      <c r="GW10" s="73">
        <f>(Analysis!$AK8/Analysis!BI$6)*Analysis!BI8</f>
        <v>0</v>
      </c>
      <c r="GX10" s="73">
        <f>(Analysis!$AK8/Analysis!BJ$6)*Analysis!BJ8</f>
        <v>0</v>
      </c>
      <c r="GY10" s="73">
        <f>(Analysis!$AK8/Analysis!BK$6)*Analysis!BK8</f>
        <v>0</v>
      </c>
      <c r="GZ10" s="73"/>
      <c r="HA10" s="74" t="e">
        <f t="shared" ref="HA10:HA35" si="38">SUM(FZ10:GT10)</f>
        <v>#DIV/0!</v>
      </c>
      <c r="HC10" s="268" t="str">
        <f>IF(BB13&gt;0,#REF!,"")</f>
        <v/>
      </c>
      <c r="HF10" s="317">
        <f t="shared" ref="HF10:HF34" si="39">BH14</f>
        <v>0</v>
      </c>
      <c r="HG10" s="317">
        <f t="shared" ref="HG10:HG29" si="40">BG14</f>
        <v>0</v>
      </c>
      <c r="HH10" s="268" t="str">
        <f t="shared" ref="HH10:HH49" si="41">AW13</f>
        <v>Anglerfish - Westerly (IV)</v>
      </c>
      <c r="HJ10" s="268" t="e">
        <f>#REF!</f>
        <v>#REF!</v>
      </c>
      <c r="HK10" s="268" t="e">
        <f>#REF!</f>
        <v>#REF!</v>
      </c>
      <c r="HP10" s="268">
        <f t="shared" si="33"/>
        <v>5</v>
      </c>
      <c r="HQ10" s="268">
        <f>HQ9+1</f>
        <v>2</v>
      </c>
      <c r="HR10" s="268">
        <f t="shared" si="34"/>
        <v>0</v>
      </c>
      <c r="HS10" s="268">
        <f t="shared" si="35"/>
        <v>0</v>
      </c>
      <c r="HZ10" s="268">
        <v>2</v>
      </c>
      <c r="IA10" s="268">
        <f t="shared" si="36"/>
        <v>609</v>
      </c>
      <c r="IB10" s="268">
        <f t="shared" si="37"/>
        <v>619</v>
      </c>
      <c r="IC10" s="317">
        <f>IF(IA10&gt;0,IA10/Analysis!AD9,"")</f>
        <v>4.4130434782608692</v>
      </c>
      <c r="ID10" s="317">
        <f>IF(IB10&gt;0,IB10/Analysis!AD9,"")</f>
        <v>4.4855072463768115</v>
      </c>
      <c r="IE10" s="268">
        <f t="shared" ref="IE10:IE20" si="42">IF(SUM(IA10+IB10)&gt;0,ID10-IC10,#N/A)</f>
        <v>7.2463768115942351E-2</v>
      </c>
    </row>
    <row r="11" spans="1:239" ht="15" customHeight="1" x14ac:dyDescent="0.25">
      <c r="A11" s="21"/>
      <c r="B11" s="14">
        <v>9842</v>
      </c>
      <c r="C11" s="23">
        <v>9</v>
      </c>
      <c r="D11" s="23" t="s">
        <v>182</v>
      </c>
      <c r="E11" s="23" t="s">
        <v>183</v>
      </c>
      <c r="F11" s="14">
        <v>380</v>
      </c>
      <c r="G11" s="14" t="s">
        <v>121</v>
      </c>
      <c r="H11" s="14">
        <v>3</v>
      </c>
      <c r="I11" s="14">
        <v>15</v>
      </c>
      <c r="J11" s="14">
        <v>16</v>
      </c>
      <c r="K11" s="14"/>
      <c r="L11" s="14" t="s">
        <v>141</v>
      </c>
      <c r="M11" s="24" t="str">
        <f t="shared" si="26"/>
        <v/>
      </c>
      <c r="N11" s="24">
        <f t="shared" si="0"/>
        <v>1</v>
      </c>
      <c r="O11" s="24" t="str">
        <f t="shared" si="1"/>
        <v>16 15</v>
      </c>
      <c r="P11" s="24">
        <f t="shared" si="2"/>
        <v>15.5</v>
      </c>
      <c r="Q11" s="25">
        <f t="shared" si="3"/>
        <v>0.5</v>
      </c>
      <c r="R11" s="26">
        <f t="shared" si="4"/>
        <v>4.5619792334615973E-2</v>
      </c>
      <c r="S11" s="24">
        <f t="shared" si="5"/>
        <v>3</v>
      </c>
      <c r="T11" s="24">
        <f t="shared" si="6"/>
        <v>3</v>
      </c>
      <c r="U11" s="24" t="str">
        <f t="shared" si="7"/>
        <v/>
      </c>
      <c r="V11" s="24" t="str">
        <f t="shared" si="8"/>
        <v/>
      </c>
      <c r="W11" s="24" t="str">
        <f t="shared" si="27"/>
        <v/>
      </c>
      <c r="X11" s="24" t="str">
        <f t="shared" si="9"/>
        <v/>
      </c>
      <c r="Y11" s="24">
        <f t="shared" si="10"/>
        <v>3</v>
      </c>
      <c r="Z11" s="24" t="str">
        <f t="shared" si="11"/>
        <v>M</v>
      </c>
      <c r="AA11" s="24" t="str">
        <f>IF(I11&lt;&gt;"",IF(I11-J11=0,G11,""),"")</f>
        <v/>
      </c>
      <c r="AB11" s="34" t="str">
        <f t="shared" si="12"/>
        <v/>
      </c>
      <c r="AC11" s="34" t="str">
        <f t="shared" si="13"/>
        <v>g</v>
      </c>
      <c r="AD11" s="34" t="str">
        <f t="shared" si="28"/>
        <v/>
      </c>
      <c r="AE11" s="34" t="str">
        <f t="shared" si="14"/>
        <v>3 -1</v>
      </c>
      <c r="AF11" s="34">
        <f t="shared" si="15"/>
        <v>16</v>
      </c>
      <c r="AG11" s="34">
        <f t="shared" si="16"/>
        <v>15</v>
      </c>
      <c r="AH11" s="34">
        <f t="shared" si="17"/>
        <v>-1</v>
      </c>
      <c r="AI11" s="172" t="str">
        <f>IF(AJ11&lt;&gt;"",MAX(AI$3:AI10)+1,"")</f>
        <v/>
      </c>
      <c r="AJ11" s="172" t="str">
        <f t="shared" si="18"/>
        <v/>
      </c>
      <c r="AK11" s="172" t="str">
        <f t="shared" si="19"/>
        <v/>
      </c>
      <c r="AL11" s="172" t="str">
        <f t="shared" si="20"/>
        <v/>
      </c>
      <c r="AM11" s="172">
        <f>IF(AN11&lt;&gt;"",MAX(AM$3:AM10)+1,"")</f>
        <v>1</v>
      </c>
      <c r="AN11" s="172" t="str">
        <f t="shared" si="21"/>
        <v>M</v>
      </c>
      <c r="AO11" s="172">
        <f t="shared" si="22"/>
        <v>380</v>
      </c>
      <c r="AP11" s="172">
        <f t="shared" si="23"/>
        <v>16</v>
      </c>
      <c r="AQ11" s="172" t="str">
        <f t="shared" si="24"/>
        <v/>
      </c>
      <c r="AR11" s="172" t="str">
        <f>Table1[[#This Row],[Sex ]]&amp;Table1[[#This Row],[Month]]</f>
        <v>M3</v>
      </c>
      <c r="AS11" s="21"/>
      <c r="AT11" s="21"/>
      <c r="AU11" s="21"/>
      <c r="AV11" s="21"/>
      <c r="AW11" s="21" t="s">
        <v>30</v>
      </c>
      <c r="AX11" s="21"/>
      <c r="AY11" s="21"/>
      <c r="AZ11" s="21"/>
      <c r="BA11" s="21" t="s">
        <v>31</v>
      </c>
      <c r="BB11" s="21" t="s">
        <v>235</v>
      </c>
      <c r="BC11" s="21"/>
      <c r="BD11" s="21"/>
      <c r="BE11" s="285"/>
      <c r="BF11" s="285"/>
      <c r="BG11" s="341"/>
      <c r="BH11" s="341"/>
      <c r="BI11" s="341"/>
      <c r="BJ11" s="343" t="s">
        <v>12</v>
      </c>
      <c r="BK11" s="316"/>
      <c r="BL11" s="344" t="s">
        <v>13</v>
      </c>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c r="CI11" s="345"/>
      <c r="CJ11" s="345"/>
      <c r="CK11" s="345"/>
      <c r="CL11" s="345"/>
      <c r="CM11" s="345"/>
      <c r="CN11" s="345"/>
      <c r="CO11" s="345"/>
      <c r="CP11" s="345"/>
      <c r="CQ11" s="345"/>
      <c r="CR11" s="345"/>
      <c r="CS11" s="345"/>
      <c r="CT11" s="345"/>
      <c r="CU11" s="345"/>
      <c r="CV11" s="345"/>
      <c r="CW11" s="345"/>
      <c r="CX11" s="345"/>
      <c r="CY11" s="345"/>
      <c r="CZ11" s="345"/>
      <c r="DA11" s="345"/>
      <c r="DB11" s="345"/>
      <c r="DC11" s="316"/>
      <c r="DD11" s="316"/>
      <c r="DE11" s="316"/>
      <c r="DF11" s="378"/>
      <c r="DG11" s="378"/>
      <c r="DH11" s="378"/>
      <c r="DI11" s="378"/>
      <c r="DJ11" s="378"/>
      <c r="DK11" s="378"/>
      <c r="DL11" s="378"/>
      <c r="DM11" s="378"/>
      <c r="DN11" s="378"/>
      <c r="DO11" s="378"/>
      <c r="DP11" s="378"/>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FV11" s="68">
        <v>2</v>
      </c>
      <c r="FW11" s="75">
        <f>SUM(IF(GB74=1,GB42),IF(GC75=1,GC43),IF(GD76=1,GD44),IF(GE77=1,GE45),IF(GF78=1,GF46),IF(GG79=1,GG47),IF(GH80=1,GH48),IF(GI81=1,GI49),IF(GJ82=1,GJ50),IF(GK83=1,GK51),IF(GL84=1,GL52),IF(GM85=1,GM53),IF(GN86=1,GN54),IF(GO87=1,GO55),IF(GP88=1,GP56),IF(GQ89=1,GQ57),IF(GR90=1,GR58),IF(GS91=1,GS59),IF(GT92=1,GT60))</f>
        <v>4</v>
      </c>
      <c r="FY11" s="71">
        <v>2</v>
      </c>
      <c r="FZ11" s="73" t="e">
        <f>(Analysis!$AK9/Analysis!AL$6)*Analysis!AL9</f>
        <v>#DIV/0!</v>
      </c>
      <c r="GA11" s="73">
        <f>(Analysis!$AK9/Analysis!AM$6)*Analysis!AM9</f>
        <v>0</v>
      </c>
      <c r="GB11" s="73">
        <f>(Analysis!$AK9/Analysis!AN$6)*Analysis!AN9</f>
        <v>15</v>
      </c>
      <c r="GC11" s="73">
        <f>(Analysis!$AK9/Analysis!AO$6)*Analysis!AO9</f>
        <v>0</v>
      </c>
      <c r="GD11" s="73">
        <f>(Analysis!$AK9/Analysis!AP$6)*Analysis!AP9</f>
        <v>0</v>
      </c>
      <c r="GE11" s="73">
        <f>(Analysis!$AK9/Analysis!AQ$6)*Analysis!AQ9</f>
        <v>0</v>
      </c>
      <c r="GF11" s="73">
        <f>(Analysis!$AK9/Analysis!AR$6)*Analysis!AR9</f>
        <v>0</v>
      </c>
      <c r="GG11" s="73">
        <f>(Analysis!$AK9/Analysis!AS$6)*Analysis!AS9</f>
        <v>0</v>
      </c>
      <c r="GH11" s="73">
        <f>(Analysis!$AK9/Analysis!AT$6)*Analysis!AT9</f>
        <v>0</v>
      </c>
      <c r="GI11" s="73">
        <f>(Analysis!$AK9/Analysis!AU$6)*Analysis!AU9</f>
        <v>0</v>
      </c>
      <c r="GJ11" s="73">
        <f>(Analysis!$AK9/Analysis!AV$6)*Analysis!AV9</f>
        <v>0</v>
      </c>
      <c r="GK11" s="73">
        <f>(Analysis!$AK9/Analysis!AW$6)*Analysis!AW9</f>
        <v>0</v>
      </c>
      <c r="GL11" s="73">
        <f>(Analysis!$AK9/Analysis!AX$6)*Analysis!AX9</f>
        <v>0</v>
      </c>
      <c r="GM11" s="73">
        <f>(Analysis!$AK9/Analysis!AY$6)*Analysis!AY9</f>
        <v>0</v>
      </c>
      <c r="GN11" s="73">
        <f>(Analysis!$AK9/Analysis!AZ$6)*Analysis!AZ9</f>
        <v>0</v>
      </c>
      <c r="GO11" s="73">
        <f>(Analysis!$AK9/Analysis!BA$6)*Analysis!BA9</f>
        <v>0</v>
      </c>
      <c r="GP11" s="73">
        <f>(Analysis!$AK9/Analysis!BB$6)*Analysis!BB9</f>
        <v>0</v>
      </c>
      <c r="GQ11" s="73">
        <f>(Analysis!$AK9/Analysis!BC$6)*Analysis!BC9</f>
        <v>0</v>
      </c>
      <c r="GR11" s="73">
        <f>(Analysis!$AK9/Analysis!BD$6)*Analysis!BD9</f>
        <v>0</v>
      </c>
      <c r="GS11" s="73">
        <f>(Analysis!$AK9/Analysis!BE$6)*Analysis!BE9</f>
        <v>0</v>
      </c>
      <c r="GT11" s="73">
        <f>(Analysis!$AK9/Analysis!BF$6)*Analysis!BF9</f>
        <v>0</v>
      </c>
      <c r="GU11" s="73">
        <f>(Analysis!$AK9/Analysis!BG$6)*Analysis!BG9</f>
        <v>0</v>
      </c>
      <c r="GV11" s="73">
        <f>(Analysis!$AK9/Analysis!BH$6)*Analysis!BH9</f>
        <v>0</v>
      </c>
      <c r="GW11" s="73">
        <f>(Analysis!$AK9/Analysis!BI$6)*Analysis!BI9</f>
        <v>0</v>
      </c>
      <c r="GX11" s="73">
        <f>(Analysis!$AK9/Analysis!BJ$6)*Analysis!BJ9</f>
        <v>0</v>
      </c>
      <c r="GY11" s="73">
        <f>(Analysis!$AK9/Analysis!BK$6)*Analysis!BK9</f>
        <v>0</v>
      </c>
      <c r="GZ11" s="73"/>
      <c r="HA11" s="74" t="e">
        <f t="shared" si="38"/>
        <v>#DIV/0!</v>
      </c>
      <c r="HC11" s="268" t="str">
        <f>IF(BB14&gt;0,#REF!,"")</f>
        <v/>
      </c>
      <c r="HF11" s="317">
        <f t="shared" si="39"/>
        <v>0</v>
      </c>
      <c r="HG11" s="317">
        <f t="shared" si="40"/>
        <v>0</v>
      </c>
      <c r="HH11" s="268" t="str">
        <f t="shared" si="41"/>
        <v>Anglerfish - Westerly (VI,VII)</v>
      </c>
      <c r="HJ11" s="268" t="e">
        <f>#REF!</f>
        <v>#REF!</v>
      </c>
      <c r="HK11" s="268" t="e">
        <f>#REF!</f>
        <v>#REF!</v>
      </c>
      <c r="HP11" s="268">
        <f t="shared" si="33"/>
        <v>99</v>
      </c>
      <c r="HQ11" s="268">
        <f t="shared" ref="HQ11:HQ57" si="43">HQ10+1</f>
        <v>3</v>
      </c>
      <c r="HR11" s="268">
        <f t="shared" si="34"/>
        <v>0</v>
      </c>
      <c r="HS11" s="268">
        <f t="shared" si="35"/>
        <v>0</v>
      </c>
      <c r="HZ11" s="268">
        <v>3</v>
      </c>
      <c r="IA11" s="268">
        <f t="shared" si="36"/>
        <v>605</v>
      </c>
      <c r="IB11" s="268">
        <f t="shared" si="37"/>
        <v>607</v>
      </c>
      <c r="IC11" s="317">
        <f>IF(IA11&gt;0,IA11/Analysis!AD10,"")</f>
        <v>4.6899224806201554</v>
      </c>
      <c r="ID11" s="317">
        <f>IF(IB11&gt;0,IB11/Analysis!AD10,"")</f>
        <v>4.7054263565891477</v>
      </c>
      <c r="IE11" s="268">
        <f t="shared" si="42"/>
        <v>1.5503875968992276E-2</v>
      </c>
    </row>
    <row r="12" spans="1:239" ht="15" x14ac:dyDescent="0.25">
      <c r="A12" s="21"/>
      <c r="B12" s="14">
        <v>9842</v>
      </c>
      <c r="C12" s="23">
        <v>10</v>
      </c>
      <c r="D12" s="23" t="s">
        <v>182</v>
      </c>
      <c r="E12" s="23" t="s">
        <v>183</v>
      </c>
      <c r="F12" s="14">
        <v>300</v>
      </c>
      <c r="G12" s="14" t="s">
        <v>120</v>
      </c>
      <c r="H12" s="14">
        <v>3</v>
      </c>
      <c r="I12" s="14">
        <v>3</v>
      </c>
      <c r="J12" s="14">
        <v>3</v>
      </c>
      <c r="K12" s="14"/>
      <c r="L12" s="14" t="s">
        <v>141</v>
      </c>
      <c r="M12" s="24">
        <f t="shared" si="26"/>
        <v>3</v>
      </c>
      <c r="N12" s="24">
        <f t="shared" si="0"/>
        <v>1</v>
      </c>
      <c r="O12" s="24" t="str">
        <f t="shared" si="1"/>
        <v>3 3</v>
      </c>
      <c r="P12" s="24">
        <f t="shared" si="2"/>
        <v>3</v>
      </c>
      <c r="Q12" s="25">
        <f t="shared" si="3"/>
        <v>0</v>
      </c>
      <c r="R12" s="26">
        <f t="shared" si="4"/>
        <v>0</v>
      </c>
      <c r="S12" s="24">
        <f t="shared" si="5"/>
        <v>3</v>
      </c>
      <c r="T12" s="24">
        <f t="shared" si="6"/>
        <v>3</v>
      </c>
      <c r="U12" s="24" t="str">
        <f t="shared" si="7"/>
        <v/>
      </c>
      <c r="V12" s="24" t="str">
        <f t="shared" si="8"/>
        <v>g</v>
      </c>
      <c r="W12" s="24" t="str">
        <f t="shared" si="27"/>
        <v/>
      </c>
      <c r="X12" s="24">
        <f t="shared" si="9"/>
        <v>3</v>
      </c>
      <c r="Y12" s="24">
        <f t="shared" si="10"/>
        <v>3</v>
      </c>
      <c r="Z12" s="24" t="str">
        <f t="shared" si="11"/>
        <v>F</v>
      </c>
      <c r="AA12" s="24" t="str">
        <f t="shared" ref="AA12:AA21" si="44">IF(I12&lt;&gt;"",IF(SUM(I12:J12)&gt;98,"",IF(I12-J12=0,G12,"")))</f>
        <v>F</v>
      </c>
      <c r="AB12" s="34" t="str">
        <f t="shared" si="12"/>
        <v/>
      </c>
      <c r="AC12" s="34" t="str">
        <f t="shared" si="13"/>
        <v>g</v>
      </c>
      <c r="AD12" s="34" t="str">
        <f t="shared" si="28"/>
        <v>g</v>
      </c>
      <c r="AE12" s="34" t="str">
        <f t="shared" si="14"/>
        <v>3 0</v>
      </c>
      <c r="AF12" s="34">
        <f t="shared" si="15"/>
        <v>3</v>
      </c>
      <c r="AG12" s="34">
        <f t="shared" si="16"/>
        <v>3</v>
      </c>
      <c r="AH12" s="34">
        <f t="shared" si="17"/>
        <v>0</v>
      </c>
      <c r="AI12" s="172">
        <f>IF(AJ12&lt;&gt;"",MAX(AI$3:AI11)+1,"")</f>
        <v>8</v>
      </c>
      <c r="AJ12" s="172" t="str">
        <f t="shared" si="18"/>
        <v>F</v>
      </c>
      <c r="AK12" s="172">
        <f t="shared" si="19"/>
        <v>300</v>
      </c>
      <c r="AL12" s="172">
        <f t="shared" si="20"/>
        <v>3</v>
      </c>
      <c r="AM12" s="172" t="str">
        <f>IF(AN12&lt;&gt;"",MAX(AM$3:AM11)+1,"")</f>
        <v/>
      </c>
      <c r="AN12" s="172" t="str">
        <f t="shared" si="21"/>
        <v/>
      </c>
      <c r="AO12" s="172" t="str">
        <f t="shared" si="22"/>
        <v/>
      </c>
      <c r="AP12" s="172" t="str">
        <f t="shared" si="23"/>
        <v/>
      </c>
      <c r="AQ12" s="172" t="str">
        <f t="shared" si="24"/>
        <v/>
      </c>
      <c r="AR12" s="172" t="str">
        <f>Table1[[#This Row],[Sex ]]&amp;Table1[[#This Row],[Month]]</f>
        <v>F3</v>
      </c>
      <c r="AS12" s="21"/>
      <c r="AT12" s="21"/>
      <c r="AU12" s="21"/>
      <c r="AV12" s="21"/>
      <c r="AW12" s="22" t="s">
        <v>70</v>
      </c>
      <c r="AX12" s="22"/>
      <c r="AY12" s="22"/>
      <c r="AZ12" s="22"/>
      <c r="BA12" s="22">
        <v>95</v>
      </c>
      <c r="BB12" s="22"/>
      <c r="BC12" s="22"/>
      <c r="BD12" s="22"/>
      <c r="BE12" s="285"/>
      <c r="BF12" s="287"/>
      <c r="BG12" s="341"/>
      <c r="BH12" s="341"/>
      <c r="BI12" s="341"/>
      <c r="BJ12" s="343"/>
      <c r="BK12" s="316"/>
      <c r="BL12" s="342">
        <v>0</v>
      </c>
      <c r="BM12" s="342">
        <v>1</v>
      </c>
      <c r="BN12" s="342">
        <v>2</v>
      </c>
      <c r="BO12" s="342">
        <v>3</v>
      </c>
      <c r="BP12" s="342">
        <v>4</v>
      </c>
      <c r="BQ12" s="342">
        <v>5</v>
      </c>
      <c r="BR12" s="342">
        <v>6</v>
      </c>
      <c r="BS12" s="342">
        <v>7</v>
      </c>
      <c r="BT12" s="342">
        <v>8</v>
      </c>
      <c r="BU12" s="342">
        <v>9</v>
      </c>
      <c r="BV12" s="342">
        <v>10</v>
      </c>
      <c r="BW12" s="342">
        <v>11</v>
      </c>
      <c r="BX12" s="342">
        <v>12</v>
      </c>
      <c r="BY12" s="342">
        <v>13</v>
      </c>
      <c r="BZ12" s="342">
        <v>14</v>
      </c>
      <c r="CA12" s="342">
        <v>15</v>
      </c>
      <c r="CB12" s="342">
        <v>16</v>
      </c>
      <c r="CC12" s="342">
        <v>17</v>
      </c>
      <c r="CD12" s="342">
        <v>18</v>
      </c>
      <c r="CE12" s="342">
        <v>19</v>
      </c>
      <c r="CF12" s="342">
        <v>20</v>
      </c>
      <c r="CG12" s="342">
        <v>21</v>
      </c>
      <c r="CH12" s="342">
        <v>22</v>
      </c>
      <c r="CI12" s="342">
        <v>23</v>
      </c>
      <c r="CJ12" s="342">
        <v>24</v>
      </c>
      <c r="CK12" s="342">
        <v>25</v>
      </c>
      <c r="CL12" s="342">
        <v>26</v>
      </c>
      <c r="CM12" s="342">
        <v>27</v>
      </c>
      <c r="CN12" s="342">
        <v>28</v>
      </c>
      <c r="CO12" s="342">
        <v>29</v>
      </c>
      <c r="CP12" s="342">
        <v>30</v>
      </c>
      <c r="CQ12" s="342">
        <v>31</v>
      </c>
      <c r="CR12" s="342">
        <v>32</v>
      </c>
      <c r="CS12" s="342">
        <v>33</v>
      </c>
      <c r="CT12" s="342">
        <v>34</v>
      </c>
      <c r="CU12" s="342">
        <v>35</v>
      </c>
      <c r="CV12" s="342">
        <v>36</v>
      </c>
      <c r="CW12" s="342">
        <v>37</v>
      </c>
      <c r="CX12" s="342">
        <v>38</v>
      </c>
      <c r="CY12" s="342">
        <v>39</v>
      </c>
      <c r="CZ12" s="342">
        <v>40</v>
      </c>
      <c r="DA12" s="342">
        <v>99</v>
      </c>
      <c r="DB12" s="342" t="s">
        <v>11</v>
      </c>
      <c r="DC12" s="342"/>
      <c r="DD12" s="354"/>
      <c r="DE12" s="316"/>
      <c r="DF12" s="263"/>
      <c r="DG12" s="262"/>
      <c r="DH12" s="262"/>
      <c r="DI12" s="262"/>
      <c r="DJ12" s="262"/>
      <c r="DK12" s="292"/>
      <c r="DL12" s="262"/>
      <c r="DM12" s="262"/>
      <c r="DN12" s="262"/>
      <c r="DO12" s="262"/>
      <c r="DP12" s="262"/>
      <c r="DQ12" s="262"/>
      <c r="DR12" s="262"/>
      <c r="DS12" s="262"/>
      <c r="DT12" s="262"/>
      <c r="DU12" s="262"/>
      <c r="DV12" s="262"/>
      <c r="DW12" s="262"/>
      <c r="DX12" s="262"/>
      <c r="DY12" s="262"/>
      <c r="DZ12" s="262"/>
      <c r="EA12" s="262"/>
      <c r="EB12" s="262"/>
      <c r="EC12" s="262"/>
      <c r="ED12" s="262"/>
      <c r="EE12" s="262"/>
      <c r="EF12" s="262"/>
      <c r="EG12" s="262"/>
      <c r="EH12" s="262"/>
      <c r="EI12" s="262"/>
      <c r="EJ12" s="262"/>
      <c r="EK12" s="262"/>
      <c r="EL12" s="262"/>
      <c r="EM12" s="262"/>
      <c r="EN12" s="262"/>
      <c r="EO12" s="262"/>
      <c r="EP12" s="262"/>
      <c r="EQ12" s="262"/>
      <c r="ER12" s="262"/>
      <c r="ES12" s="262"/>
      <c r="ET12" s="262"/>
      <c r="EU12" s="262"/>
      <c r="EV12" s="262"/>
      <c r="EW12" s="85"/>
      <c r="EX12" s="85"/>
      <c r="EY12" s="85"/>
      <c r="EZ12" s="85"/>
      <c r="FV12" s="68">
        <v>3</v>
      </c>
      <c r="FW12" s="75">
        <f>SUM(IF(GC74=1,GC42),IF(GD75=1,GD43),IF(GE76=1,GE44),IF(GF77=1,GF45),IF(GG78=1,GG46),IF(GH79=1,GH47),IF(GI80=1,GI48),IF(GJ81=1,GJ49),IF(GK82=1,GK50),IF(GL83=1,GL51),IF(GM84=1,GM52),IF(GN85=1,GN53),IF(GO86=1,GO54),IF(GP87=1,GP55),IF(GQ88=1,GQ56),IF(GR89=1,GR57),IF(GS90=1,GS58),IF(GT91=1,GT59))</f>
        <v>0</v>
      </c>
      <c r="FY12" s="71">
        <v>3</v>
      </c>
      <c r="FZ12" s="73" t="e">
        <f>(Analysis!$AK10/Analysis!AL$6)*Analysis!AL10</f>
        <v>#DIV/0!</v>
      </c>
      <c r="GA12" s="73">
        <f>(Analysis!$AK10/Analysis!AM$6)*Analysis!AM10</f>
        <v>0</v>
      </c>
      <c r="GB12" s="73">
        <f>(Analysis!$AK10/Analysis!AN$6)*Analysis!AN10</f>
        <v>0</v>
      </c>
      <c r="GC12" s="73">
        <f>(Analysis!$AK10/Analysis!AO$6)*Analysis!AO10</f>
        <v>198</v>
      </c>
      <c r="GD12" s="73">
        <f>(Analysis!$AK10/Analysis!AP$6)*Analysis!AP10</f>
        <v>3.75</v>
      </c>
      <c r="GE12" s="73">
        <f>(Analysis!$AK10/Analysis!AQ$6)*Analysis!AQ10</f>
        <v>0.6</v>
      </c>
      <c r="GF12" s="73">
        <f>(Analysis!$AK10/Analysis!AR$6)*Analysis!AR10</f>
        <v>0</v>
      </c>
      <c r="GG12" s="73">
        <f>(Analysis!$AK10/Analysis!AS$6)*Analysis!AS10</f>
        <v>0</v>
      </c>
      <c r="GH12" s="73">
        <f>(Analysis!$AK10/Analysis!AT$6)*Analysis!AT10</f>
        <v>0</v>
      </c>
      <c r="GI12" s="73">
        <f>(Analysis!$AK10/Analysis!AU$6)*Analysis!AU10</f>
        <v>0</v>
      </c>
      <c r="GJ12" s="73">
        <f>(Analysis!$AK10/Analysis!AV$6)*Analysis!AV10</f>
        <v>0</v>
      </c>
      <c r="GK12" s="73">
        <f>(Analysis!$AK10/Analysis!AW$6)*Analysis!AW10</f>
        <v>0</v>
      </c>
      <c r="GL12" s="73">
        <f>(Analysis!$AK10/Analysis!AX$6)*Analysis!AX10</f>
        <v>0</v>
      </c>
      <c r="GM12" s="73">
        <f>(Analysis!$AK10/Analysis!AY$6)*Analysis!AY10</f>
        <v>0</v>
      </c>
      <c r="GN12" s="73">
        <f>(Analysis!$AK10/Analysis!AZ$6)*Analysis!AZ10</f>
        <v>0</v>
      </c>
      <c r="GO12" s="73">
        <f>(Analysis!$AK10/Analysis!BA$6)*Analysis!BA10</f>
        <v>0</v>
      </c>
      <c r="GP12" s="73">
        <f>(Analysis!$AK10/Analysis!BB$6)*Analysis!BB10</f>
        <v>0</v>
      </c>
      <c r="GQ12" s="73">
        <f>(Analysis!$AK10/Analysis!BC$6)*Analysis!BC10</f>
        <v>0</v>
      </c>
      <c r="GR12" s="73">
        <f>(Analysis!$AK10/Analysis!BD$6)*Analysis!BD10</f>
        <v>0</v>
      </c>
      <c r="GS12" s="73">
        <f>(Analysis!$AK10/Analysis!BE$6)*Analysis!BE10</f>
        <v>0</v>
      </c>
      <c r="GT12" s="73">
        <f>(Analysis!$AK10/Analysis!BF$6)*Analysis!BF10</f>
        <v>0</v>
      </c>
      <c r="GU12" s="73">
        <f>(Analysis!$AK10/Analysis!BG$6)*Analysis!BG10</f>
        <v>0</v>
      </c>
      <c r="GV12" s="73">
        <f>(Analysis!$AK10/Analysis!BH$6)*Analysis!BH10</f>
        <v>0</v>
      </c>
      <c r="GW12" s="73">
        <f>(Analysis!$AK10/Analysis!BI$6)*Analysis!BI10</f>
        <v>0</v>
      </c>
      <c r="GX12" s="73">
        <f>(Analysis!$AK10/Analysis!BJ$6)*Analysis!BJ10</f>
        <v>0</v>
      </c>
      <c r="GY12" s="73">
        <f>(Analysis!$AK10/Analysis!BK$6)*Analysis!BK10</f>
        <v>0</v>
      </c>
      <c r="GZ12" s="73"/>
      <c r="HA12" s="74" t="e">
        <f t="shared" si="38"/>
        <v>#DIV/0!</v>
      </c>
      <c r="HC12" s="268" t="e">
        <f>IF(BB15&gt;0,#REF!,"")</f>
        <v>#REF!</v>
      </c>
      <c r="HF12" s="317">
        <f t="shared" si="39"/>
        <v>0</v>
      </c>
      <c r="HG12" s="317">
        <f t="shared" si="40"/>
        <v>0</v>
      </c>
      <c r="HH12" s="268" t="str">
        <f t="shared" si="41"/>
        <v>Antarctic Toothfish (All Areas)</v>
      </c>
      <c r="HJ12" s="268" t="e">
        <f>#REF!</f>
        <v>#REF!</v>
      </c>
      <c r="HK12" s="268" t="e">
        <f>#REF!</f>
        <v>#REF!</v>
      </c>
      <c r="HP12" s="268">
        <f t="shared" si="33"/>
        <v>4</v>
      </c>
      <c r="HQ12" s="268">
        <f t="shared" si="43"/>
        <v>4</v>
      </c>
      <c r="HR12" s="268">
        <f t="shared" si="34"/>
        <v>0</v>
      </c>
      <c r="HS12" s="268">
        <f>ABS(HR12)</f>
        <v>0</v>
      </c>
      <c r="HZ12" s="268">
        <v>4</v>
      </c>
      <c r="IA12" s="268">
        <f t="shared" si="36"/>
        <v>1169</v>
      </c>
      <c r="IB12" s="268">
        <f t="shared" si="37"/>
        <v>1163</v>
      </c>
      <c r="IC12" s="317">
        <f>IF(IA12&gt;0,IA12/Analysis!AD11,"")</f>
        <v>4.9957264957264957</v>
      </c>
      <c r="ID12" s="317">
        <f>IF(IB12&gt;0,IB12/Analysis!AD11,"")</f>
        <v>4.9700854700854702</v>
      </c>
      <c r="IE12" s="268">
        <f t="shared" si="42"/>
        <v>-2.564102564102555E-2</v>
      </c>
    </row>
    <row r="13" spans="1:239" ht="15" x14ac:dyDescent="0.25">
      <c r="A13" s="21"/>
      <c r="B13" s="14">
        <v>9842</v>
      </c>
      <c r="C13" s="23">
        <v>11</v>
      </c>
      <c r="D13" s="23" t="s">
        <v>182</v>
      </c>
      <c r="E13" s="23" t="s">
        <v>183</v>
      </c>
      <c r="F13" s="14">
        <v>320</v>
      </c>
      <c r="G13" s="14" t="s">
        <v>120</v>
      </c>
      <c r="H13" s="14">
        <v>3</v>
      </c>
      <c r="I13" s="14">
        <v>4</v>
      </c>
      <c r="J13" s="14">
        <v>4</v>
      </c>
      <c r="K13" s="14"/>
      <c r="L13" s="14" t="s">
        <v>141</v>
      </c>
      <c r="M13" s="24">
        <f t="shared" si="26"/>
        <v>4</v>
      </c>
      <c r="N13" s="24">
        <f t="shared" si="0"/>
        <v>1</v>
      </c>
      <c r="O13" s="24" t="str">
        <f t="shared" si="1"/>
        <v>4 4</v>
      </c>
      <c r="P13" s="24">
        <f t="shared" si="2"/>
        <v>4</v>
      </c>
      <c r="Q13" s="25">
        <f t="shared" si="3"/>
        <v>0</v>
      </c>
      <c r="R13" s="26">
        <f t="shared" si="4"/>
        <v>0</v>
      </c>
      <c r="S13" s="24">
        <f t="shared" si="5"/>
        <v>3</v>
      </c>
      <c r="T13" s="24">
        <f t="shared" si="6"/>
        <v>3</v>
      </c>
      <c r="U13" s="24" t="str">
        <f t="shared" si="7"/>
        <v/>
      </c>
      <c r="V13" s="24" t="str">
        <f t="shared" si="8"/>
        <v>g</v>
      </c>
      <c r="W13" s="24" t="str">
        <f t="shared" si="27"/>
        <v/>
      </c>
      <c r="X13" s="24">
        <f t="shared" si="9"/>
        <v>3</v>
      </c>
      <c r="Y13" s="24">
        <f t="shared" si="10"/>
        <v>3</v>
      </c>
      <c r="Z13" s="24" t="str">
        <f t="shared" si="11"/>
        <v>F</v>
      </c>
      <c r="AA13" s="24" t="str">
        <f t="shared" si="44"/>
        <v>F</v>
      </c>
      <c r="AB13" s="34" t="str">
        <f t="shared" si="12"/>
        <v/>
      </c>
      <c r="AC13" s="34" t="str">
        <f t="shared" si="13"/>
        <v>g</v>
      </c>
      <c r="AD13" s="34" t="str">
        <f t="shared" si="28"/>
        <v>g</v>
      </c>
      <c r="AE13" s="34" t="str">
        <f t="shared" si="14"/>
        <v>3 0</v>
      </c>
      <c r="AF13" s="34">
        <f t="shared" si="15"/>
        <v>4</v>
      </c>
      <c r="AG13" s="34">
        <f t="shared" si="16"/>
        <v>4</v>
      </c>
      <c r="AH13" s="34">
        <f t="shared" si="17"/>
        <v>0</v>
      </c>
      <c r="AI13" s="172">
        <f>IF(AJ13&lt;&gt;"",MAX(AI$3:AI12)+1,"")</f>
        <v>9</v>
      </c>
      <c r="AJ13" s="172" t="str">
        <f t="shared" si="18"/>
        <v>F</v>
      </c>
      <c r="AK13" s="172">
        <f t="shared" si="19"/>
        <v>320</v>
      </c>
      <c r="AL13" s="172">
        <f t="shared" si="20"/>
        <v>4</v>
      </c>
      <c r="AM13" s="172" t="str">
        <f>IF(AN13&lt;&gt;"",MAX(AM$3:AM12)+1,"")</f>
        <v/>
      </c>
      <c r="AN13" s="172" t="str">
        <f t="shared" si="21"/>
        <v/>
      </c>
      <c r="AO13" s="172" t="str">
        <f t="shared" si="22"/>
        <v/>
      </c>
      <c r="AP13" s="172" t="str">
        <f t="shared" si="23"/>
        <v/>
      </c>
      <c r="AQ13" s="172" t="str">
        <f t="shared" si="24"/>
        <v/>
      </c>
      <c r="AR13" s="172" t="str">
        <f>Table1[[#This Row],[Sex ]]&amp;Table1[[#This Row],[Month]]</f>
        <v>F3</v>
      </c>
      <c r="AS13" s="21"/>
      <c r="AT13" s="21"/>
      <c r="AU13" s="21"/>
      <c r="AV13" s="21"/>
      <c r="AW13" s="22" t="s">
        <v>69</v>
      </c>
      <c r="AX13" s="22"/>
      <c r="AY13" s="22"/>
      <c r="AZ13" s="22"/>
      <c r="BA13" s="22">
        <v>80</v>
      </c>
      <c r="BB13" s="22"/>
      <c r="BC13" s="22"/>
      <c r="BD13" s="22"/>
      <c r="BE13" s="285"/>
      <c r="BF13" s="287"/>
      <c r="BG13" s="341"/>
      <c r="BH13" s="341"/>
      <c r="BI13" s="341"/>
      <c r="BJ13" s="346">
        <v>0</v>
      </c>
      <c r="BK13" s="346">
        <f>Analysis!AL9</f>
        <v>0</v>
      </c>
      <c r="BL13" s="347">
        <f>Analysis!AL7</f>
        <v>0</v>
      </c>
      <c r="BM13" s="347">
        <f>Analysis!AM7</f>
        <v>0</v>
      </c>
      <c r="BN13" s="347">
        <f>Analysis!AN7</f>
        <v>0</v>
      </c>
      <c r="BO13" s="347">
        <f>Analysis!AO7</f>
        <v>0</v>
      </c>
      <c r="BP13" s="347">
        <f>Analysis!AP7</f>
        <v>0</v>
      </c>
      <c r="BQ13" s="347">
        <f>Analysis!AQ7</f>
        <v>0</v>
      </c>
      <c r="BR13" s="347">
        <f>Analysis!AR7</f>
        <v>0</v>
      </c>
      <c r="BS13" s="347">
        <f>Analysis!AS7</f>
        <v>0</v>
      </c>
      <c r="BT13" s="347">
        <f>Analysis!AT7</f>
        <v>0</v>
      </c>
      <c r="BU13" s="347">
        <f>Analysis!AU7</f>
        <v>0</v>
      </c>
      <c r="BV13" s="347">
        <f>Analysis!AV7</f>
        <v>0</v>
      </c>
      <c r="BW13" s="347">
        <f>Analysis!AW7</f>
        <v>0</v>
      </c>
      <c r="BX13" s="347">
        <f>Analysis!AX7</f>
        <v>0</v>
      </c>
      <c r="BY13" s="347">
        <f>Analysis!AY7</f>
        <v>0</v>
      </c>
      <c r="BZ13" s="347">
        <f>Analysis!AZ7</f>
        <v>0</v>
      </c>
      <c r="CA13" s="347">
        <f>Analysis!BA7</f>
        <v>0</v>
      </c>
      <c r="CB13" s="347">
        <f>Analysis!BB7</f>
        <v>0</v>
      </c>
      <c r="CC13" s="347">
        <f>Analysis!BC7</f>
        <v>0</v>
      </c>
      <c r="CD13" s="347">
        <f>Analysis!BD7</f>
        <v>0</v>
      </c>
      <c r="CE13" s="347">
        <f>Analysis!BE7</f>
        <v>0</v>
      </c>
      <c r="CF13" s="347">
        <f>Analysis!BF7</f>
        <v>0</v>
      </c>
      <c r="CG13" s="347">
        <f>Analysis!BG7</f>
        <v>0</v>
      </c>
      <c r="CH13" s="347">
        <f>Analysis!BH7</f>
        <v>0</v>
      </c>
      <c r="CI13" s="347">
        <f>Analysis!BI7</f>
        <v>0</v>
      </c>
      <c r="CJ13" s="347">
        <f>Analysis!BJ7</f>
        <v>0</v>
      </c>
      <c r="CK13" s="347">
        <f>Analysis!BK7</f>
        <v>0</v>
      </c>
      <c r="CL13" s="347">
        <f>Analysis!BL7</f>
        <v>0</v>
      </c>
      <c r="CM13" s="347">
        <f>Analysis!BM7</f>
        <v>0</v>
      </c>
      <c r="CN13" s="347">
        <f>Analysis!BN7</f>
        <v>0</v>
      </c>
      <c r="CO13" s="347">
        <f>Analysis!BO7</f>
        <v>0</v>
      </c>
      <c r="CP13" s="347">
        <f>Analysis!BP7</f>
        <v>0</v>
      </c>
      <c r="CQ13" s="347">
        <f>Analysis!BQ7</f>
        <v>0</v>
      </c>
      <c r="CR13" s="347">
        <f>Analysis!BR7</f>
        <v>0</v>
      </c>
      <c r="CS13" s="347">
        <f>Analysis!BS7</f>
        <v>0</v>
      </c>
      <c r="CT13" s="347">
        <f>Analysis!BT7</f>
        <v>0</v>
      </c>
      <c r="CU13" s="347">
        <f>Analysis!BU7</f>
        <v>0</v>
      </c>
      <c r="CV13" s="347">
        <f>Analysis!BV7</f>
        <v>0</v>
      </c>
      <c r="CW13" s="347">
        <f>Analysis!BW7</f>
        <v>0</v>
      </c>
      <c r="CX13" s="347">
        <f>Analysis!BX7</f>
        <v>0</v>
      </c>
      <c r="CY13" s="347">
        <f>Analysis!BY7</f>
        <v>0</v>
      </c>
      <c r="CZ13" s="347">
        <f>Analysis!BZ7</f>
        <v>0</v>
      </c>
      <c r="DA13" s="347">
        <f>Analysis!CA7</f>
        <v>0</v>
      </c>
      <c r="DB13" s="347">
        <f>Analysis!CB7</f>
        <v>0</v>
      </c>
      <c r="DC13" s="348"/>
      <c r="DD13" s="348"/>
      <c r="DE13" s="316"/>
      <c r="DF13" s="264"/>
      <c r="DG13" s="264"/>
      <c r="DH13" s="264"/>
      <c r="DI13" s="264"/>
      <c r="DJ13" s="264"/>
      <c r="DK13" s="293"/>
      <c r="DL13" s="264"/>
      <c r="DM13" s="264"/>
      <c r="DN13" s="264"/>
      <c r="DO13" s="264"/>
      <c r="DP13" s="264"/>
      <c r="DQ13" s="264"/>
      <c r="DR13" s="264"/>
      <c r="DS13" s="264"/>
      <c r="DT13" s="264"/>
      <c r="DU13" s="264"/>
      <c r="DV13" s="264"/>
      <c r="DW13" s="264"/>
      <c r="DX13" s="264"/>
      <c r="DY13" s="264"/>
      <c r="DZ13" s="264"/>
      <c r="EA13" s="264"/>
      <c r="EB13" s="264"/>
      <c r="EC13" s="264"/>
      <c r="ED13" s="264"/>
      <c r="EE13" s="264"/>
      <c r="EF13" s="264"/>
      <c r="EG13" s="264"/>
      <c r="EH13" s="264"/>
      <c r="EI13" s="264"/>
      <c r="EJ13" s="264"/>
      <c r="EK13" s="264"/>
      <c r="EL13" s="264"/>
      <c r="EM13" s="264"/>
      <c r="EN13" s="264"/>
      <c r="EO13" s="264"/>
      <c r="EP13" s="264"/>
      <c r="EQ13" s="264"/>
      <c r="ER13" s="264"/>
      <c r="ES13" s="264"/>
      <c r="ET13" s="264"/>
      <c r="EU13" s="264"/>
      <c r="EV13" s="264"/>
      <c r="EW13" s="86"/>
      <c r="EX13" s="86"/>
      <c r="EY13" s="86"/>
      <c r="EZ13" s="86"/>
      <c r="FV13" s="68">
        <v>4</v>
      </c>
      <c r="FW13" s="75">
        <f>SUM(IF(GD74=1,GD42),IF(GE75=1,GE43),IF(GF76=1,GF44),IF(GG77=1,GG45),IF(GH78=1,GH46),IF(GI79=1,GI47),IF(GJ80=1,GJ48),IF(GK81=1,GK49),IF(GL82=1,GL50),IF(GM83=1,GM51),IF(GN84=1,GN52),IF(GO85=1,GO53),IF(GP86=1,GP54),IF(GQ87=1,GQ55),IF(GR88=1,GR56),IF(GS89=1,GS57),IF(GT90=1,GT58))</f>
        <v>0</v>
      </c>
      <c r="FY13" s="71">
        <v>4</v>
      </c>
      <c r="FZ13" s="73" t="e">
        <f>(Analysis!$AK11/Analysis!AL$6)*Analysis!AL11</f>
        <v>#DIV/0!</v>
      </c>
      <c r="GA13" s="73">
        <f>(Analysis!$AK11/Analysis!AM$6)*Analysis!AM11</f>
        <v>0</v>
      </c>
      <c r="GB13" s="73">
        <f>(Analysis!$AK11/Analysis!AN$6)*Analysis!AN11</f>
        <v>0</v>
      </c>
      <c r="GC13" s="73">
        <f>(Analysis!$AK11/Analysis!AO$6)*Analysis!AO11</f>
        <v>8</v>
      </c>
      <c r="GD13" s="73">
        <f>(Analysis!$AK11/Analysis!AP$6)*Analysis!AP11</f>
        <v>397</v>
      </c>
      <c r="GE13" s="73">
        <f>(Analysis!$AK11/Analysis!AQ$6)*Analysis!AQ11</f>
        <v>12.8</v>
      </c>
      <c r="GF13" s="73">
        <f>(Analysis!$AK11/Analysis!AR$6)*Analysis!AR11</f>
        <v>0.66666666666666663</v>
      </c>
      <c r="GG13" s="73">
        <f>(Analysis!$AK11/Analysis!AS$6)*Analysis!AS11</f>
        <v>0</v>
      </c>
      <c r="GH13" s="73">
        <f>(Analysis!$AK11/Analysis!AT$6)*Analysis!AT11</f>
        <v>0</v>
      </c>
      <c r="GI13" s="73">
        <f>(Analysis!$AK11/Analysis!AU$6)*Analysis!AU11</f>
        <v>0</v>
      </c>
      <c r="GJ13" s="73">
        <f>(Analysis!$AK11/Analysis!AV$6)*Analysis!AV11</f>
        <v>0</v>
      </c>
      <c r="GK13" s="73">
        <f>(Analysis!$AK11/Analysis!AW$6)*Analysis!AW11</f>
        <v>0</v>
      </c>
      <c r="GL13" s="73">
        <f>(Analysis!$AK11/Analysis!AX$6)*Analysis!AX11</f>
        <v>0</v>
      </c>
      <c r="GM13" s="73">
        <f>(Analysis!$AK11/Analysis!AY$6)*Analysis!AY11</f>
        <v>0</v>
      </c>
      <c r="GN13" s="73">
        <f>(Analysis!$AK11/Analysis!AZ$6)*Analysis!AZ11</f>
        <v>0</v>
      </c>
      <c r="GO13" s="73">
        <f>(Analysis!$AK11/Analysis!BA$6)*Analysis!BA11</f>
        <v>0</v>
      </c>
      <c r="GP13" s="73">
        <f>(Analysis!$AK11/Analysis!BB$6)*Analysis!BB11</f>
        <v>0</v>
      </c>
      <c r="GQ13" s="73">
        <f>(Analysis!$AK11/Analysis!BC$6)*Analysis!BC11</f>
        <v>0</v>
      </c>
      <c r="GR13" s="73">
        <f>(Analysis!$AK11/Analysis!BD$6)*Analysis!BD11</f>
        <v>0</v>
      </c>
      <c r="GS13" s="73">
        <f>(Analysis!$AK11/Analysis!BE$6)*Analysis!BE11</f>
        <v>0</v>
      </c>
      <c r="GT13" s="73">
        <f>(Analysis!$AK11/Analysis!BF$6)*Analysis!BF11</f>
        <v>0</v>
      </c>
      <c r="GU13" s="73">
        <f>(Analysis!$AK11/Analysis!BG$6)*Analysis!BG11</f>
        <v>0</v>
      </c>
      <c r="GV13" s="73">
        <f>(Analysis!$AK11/Analysis!BH$6)*Analysis!BH11</f>
        <v>0</v>
      </c>
      <c r="GW13" s="73">
        <f>(Analysis!$AK11/Analysis!BI$6)*Analysis!BI11</f>
        <v>0</v>
      </c>
      <c r="GX13" s="73">
        <f>(Analysis!$AK11/Analysis!BJ$6)*Analysis!BJ11</f>
        <v>0</v>
      </c>
      <c r="GY13" s="73">
        <f>(Analysis!$AK11/Analysis!BK$6)*Analysis!BK11</f>
        <v>0</v>
      </c>
      <c r="GZ13" s="73"/>
      <c r="HA13" s="74" t="e">
        <f t="shared" si="38"/>
        <v>#DIV/0!</v>
      </c>
      <c r="HC13" s="268" t="str">
        <f>IF(BB16&gt;0,#REF!,"")</f>
        <v/>
      </c>
      <c r="HF13" s="317">
        <f t="shared" si="39"/>
        <v>0</v>
      </c>
      <c r="HG13" s="317">
        <f t="shared" si="40"/>
        <v>0</v>
      </c>
      <c r="HH13" s="268" t="str">
        <f t="shared" si="41"/>
        <v>Bass - Eastern Channel (VIId)</v>
      </c>
      <c r="HJ13" s="268" t="e">
        <f>#REF!</f>
        <v>#REF!</v>
      </c>
      <c r="HK13" s="268" t="e">
        <f>#REF!</f>
        <v>#REF!</v>
      </c>
      <c r="HP13" s="268">
        <f t="shared" si="33"/>
        <v>5</v>
      </c>
      <c r="HQ13" s="268">
        <f t="shared" si="43"/>
        <v>5</v>
      </c>
      <c r="HR13" s="268">
        <f t="shared" si="34"/>
        <v>0</v>
      </c>
      <c r="HS13" s="268">
        <f t="shared" ref="HS13:HS76" si="45">ABS(HR13)</f>
        <v>0</v>
      </c>
      <c r="HZ13" s="268">
        <v>5</v>
      </c>
      <c r="IA13" s="268">
        <f t="shared" si="36"/>
        <v>652</v>
      </c>
      <c r="IB13" s="268">
        <f t="shared" si="37"/>
        <v>652</v>
      </c>
      <c r="IC13" s="317">
        <f>IF(IA13&gt;0,IA13/Analysis!AD12,"")</f>
        <v>4.1528662420382165</v>
      </c>
      <c r="ID13" s="317">
        <f>IF(IB13&gt;0,IB13/Analysis!AD12,"")</f>
        <v>4.1528662420382165</v>
      </c>
      <c r="IE13" s="268">
        <f t="shared" si="42"/>
        <v>0</v>
      </c>
    </row>
    <row r="14" spans="1:239" ht="15" customHeight="1" x14ac:dyDescent="0.25">
      <c r="A14" s="21"/>
      <c r="B14" s="14">
        <v>9842</v>
      </c>
      <c r="C14" s="23">
        <v>12</v>
      </c>
      <c r="D14" s="23" t="s">
        <v>182</v>
      </c>
      <c r="E14" s="23" t="s">
        <v>183</v>
      </c>
      <c r="F14" s="14">
        <v>390</v>
      </c>
      <c r="G14" s="14" t="s">
        <v>120</v>
      </c>
      <c r="H14" s="14">
        <v>3</v>
      </c>
      <c r="I14" s="14">
        <v>5</v>
      </c>
      <c r="J14" s="14">
        <v>5</v>
      </c>
      <c r="K14" s="14"/>
      <c r="L14" s="14" t="s">
        <v>141</v>
      </c>
      <c r="M14" s="24">
        <f t="shared" si="26"/>
        <v>5</v>
      </c>
      <c r="N14" s="24">
        <f t="shared" si="0"/>
        <v>1</v>
      </c>
      <c r="O14" s="24" t="str">
        <f t="shared" si="1"/>
        <v>5 5</v>
      </c>
      <c r="P14" s="24">
        <f t="shared" si="2"/>
        <v>5</v>
      </c>
      <c r="Q14" s="25">
        <f t="shared" si="3"/>
        <v>0</v>
      </c>
      <c r="R14" s="26">
        <f t="shared" si="4"/>
        <v>0</v>
      </c>
      <c r="S14" s="24">
        <f t="shared" si="5"/>
        <v>3</v>
      </c>
      <c r="T14" s="24">
        <f t="shared" si="6"/>
        <v>3</v>
      </c>
      <c r="U14" s="24" t="str">
        <f t="shared" si="7"/>
        <v/>
      </c>
      <c r="V14" s="24" t="str">
        <f t="shared" si="8"/>
        <v>g</v>
      </c>
      <c r="W14" s="24" t="str">
        <f t="shared" si="27"/>
        <v/>
      </c>
      <c r="X14" s="24">
        <f t="shared" si="9"/>
        <v>3</v>
      </c>
      <c r="Y14" s="24">
        <f t="shared" si="10"/>
        <v>3</v>
      </c>
      <c r="Z14" s="24" t="str">
        <f t="shared" si="11"/>
        <v>F</v>
      </c>
      <c r="AA14" s="24" t="str">
        <f t="shared" si="44"/>
        <v>F</v>
      </c>
      <c r="AB14" s="34" t="str">
        <f t="shared" si="12"/>
        <v/>
      </c>
      <c r="AC14" s="34" t="str">
        <f t="shared" si="13"/>
        <v>g</v>
      </c>
      <c r="AD14" s="34" t="str">
        <f t="shared" si="28"/>
        <v>g</v>
      </c>
      <c r="AE14" s="34" t="str">
        <f t="shared" si="14"/>
        <v>3 0</v>
      </c>
      <c r="AF14" s="34">
        <f t="shared" si="15"/>
        <v>5</v>
      </c>
      <c r="AG14" s="34">
        <f t="shared" si="16"/>
        <v>5</v>
      </c>
      <c r="AH14" s="34">
        <f t="shared" si="17"/>
        <v>0</v>
      </c>
      <c r="AI14" s="172">
        <f>IF(AJ14&lt;&gt;"",MAX(AI$3:AI13)+1,"")</f>
        <v>10</v>
      </c>
      <c r="AJ14" s="172" t="str">
        <f t="shared" si="18"/>
        <v>F</v>
      </c>
      <c r="AK14" s="172">
        <f t="shared" si="19"/>
        <v>390</v>
      </c>
      <c r="AL14" s="172">
        <f t="shared" si="20"/>
        <v>5</v>
      </c>
      <c r="AM14" s="172" t="str">
        <f>IF(AN14&lt;&gt;"",MAX(AM$3:AM13)+1,"")</f>
        <v/>
      </c>
      <c r="AN14" s="172" t="str">
        <f t="shared" si="21"/>
        <v/>
      </c>
      <c r="AO14" s="172" t="str">
        <f t="shared" si="22"/>
        <v/>
      </c>
      <c r="AP14" s="172" t="str">
        <f t="shared" si="23"/>
        <v/>
      </c>
      <c r="AQ14" s="172" t="str">
        <f t="shared" si="24"/>
        <v/>
      </c>
      <c r="AR14" s="172" t="str">
        <f>Table1[[#This Row],[Sex ]]&amp;Table1[[#This Row],[Month]]</f>
        <v>F3</v>
      </c>
      <c r="AS14" s="21"/>
      <c r="AT14" s="21"/>
      <c r="AU14" s="21"/>
      <c r="AV14" s="21"/>
      <c r="AW14" s="22" t="s">
        <v>32</v>
      </c>
      <c r="AX14" s="22"/>
      <c r="AY14" s="22"/>
      <c r="AZ14" s="22"/>
      <c r="BA14" s="22">
        <v>80</v>
      </c>
      <c r="BB14" s="22"/>
      <c r="BC14" s="22"/>
      <c r="BD14" s="22"/>
      <c r="BE14" s="321"/>
      <c r="BF14" s="322"/>
      <c r="BG14" s="349"/>
      <c r="BH14" s="349"/>
      <c r="BI14" s="350"/>
      <c r="BJ14" s="346">
        <v>1</v>
      </c>
      <c r="BK14" s="346">
        <f>Analysis!AL10</f>
        <v>0</v>
      </c>
      <c r="BL14" s="347">
        <f>Analysis!AL8</f>
        <v>0</v>
      </c>
      <c r="BM14" s="347">
        <f>Analysis!AM8</f>
        <v>0</v>
      </c>
      <c r="BN14" s="347">
        <f>Analysis!AN8</f>
        <v>0</v>
      </c>
      <c r="BO14" s="347">
        <f>Analysis!AO8</f>
        <v>0</v>
      </c>
      <c r="BP14" s="347">
        <f>Analysis!AP8</f>
        <v>0</v>
      </c>
      <c r="BQ14" s="347">
        <f>Analysis!AQ8</f>
        <v>0</v>
      </c>
      <c r="BR14" s="347">
        <f>Analysis!AR8</f>
        <v>0</v>
      </c>
      <c r="BS14" s="347">
        <f>Analysis!AS8</f>
        <v>0</v>
      </c>
      <c r="BT14" s="347">
        <f>Analysis!AT8</f>
        <v>0</v>
      </c>
      <c r="BU14" s="347">
        <f>Analysis!AU8</f>
        <v>0</v>
      </c>
      <c r="BV14" s="347">
        <f>Analysis!AV8</f>
        <v>0</v>
      </c>
      <c r="BW14" s="347">
        <f>Analysis!AW8</f>
        <v>0</v>
      </c>
      <c r="BX14" s="347">
        <f>Analysis!AX8</f>
        <v>0</v>
      </c>
      <c r="BY14" s="347">
        <f>Analysis!AY8</f>
        <v>0</v>
      </c>
      <c r="BZ14" s="347">
        <f>Analysis!AZ8</f>
        <v>0</v>
      </c>
      <c r="CA14" s="347">
        <f>Analysis!BA8</f>
        <v>0</v>
      </c>
      <c r="CB14" s="347">
        <f>Analysis!BB8</f>
        <v>0</v>
      </c>
      <c r="CC14" s="347">
        <f>Analysis!BC8</f>
        <v>0</v>
      </c>
      <c r="CD14" s="347">
        <f>Analysis!BD8</f>
        <v>0</v>
      </c>
      <c r="CE14" s="347">
        <f>Analysis!BE8</f>
        <v>0</v>
      </c>
      <c r="CF14" s="347">
        <f>Analysis!BF8</f>
        <v>0</v>
      </c>
      <c r="CG14" s="347">
        <f>Analysis!BG8</f>
        <v>0</v>
      </c>
      <c r="CH14" s="347">
        <f>Analysis!BH8</f>
        <v>0</v>
      </c>
      <c r="CI14" s="347">
        <f>Analysis!BI8</f>
        <v>0</v>
      </c>
      <c r="CJ14" s="347">
        <f>Analysis!BJ8</f>
        <v>0</v>
      </c>
      <c r="CK14" s="347">
        <f>Analysis!BK8</f>
        <v>0</v>
      </c>
      <c r="CL14" s="347">
        <f>Analysis!BL8</f>
        <v>0</v>
      </c>
      <c r="CM14" s="347">
        <f>Analysis!BM8</f>
        <v>0</v>
      </c>
      <c r="CN14" s="347">
        <f>Analysis!BN8</f>
        <v>0</v>
      </c>
      <c r="CO14" s="347">
        <f>Analysis!BO8</f>
        <v>0</v>
      </c>
      <c r="CP14" s="347">
        <f>Analysis!BP8</f>
        <v>0</v>
      </c>
      <c r="CQ14" s="347">
        <f>Analysis!BQ8</f>
        <v>0</v>
      </c>
      <c r="CR14" s="347">
        <f>Analysis!BR8</f>
        <v>0</v>
      </c>
      <c r="CS14" s="347">
        <f>Analysis!BS8</f>
        <v>0</v>
      </c>
      <c r="CT14" s="347">
        <f>Analysis!BT8</f>
        <v>0</v>
      </c>
      <c r="CU14" s="347">
        <f>Analysis!BU8</f>
        <v>0</v>
      </c>
      <c r="CV14" s="347">
        <f>Analysis!BV8</f>
        <v>0</v>
      </c>
      <c r="CW14" s="347">
        <f>Analysis!BW8</f>
        <v>0</v>
      </c>
      <c r="CX14" s="347">
        <f>Analysis!BX8</f>
        <v>0</v>
      </c>
      <c r="CY14" s="347">
        <f>Analysis!BY8</f>
        <v>0</v>
      </c>
      <c r="CZ14" s="347">
        <f>Analysis!BZ8</f>
        <v>0</v>
      </c>
      <c r="DA14" s="347">
        <f>Analysis!CA8</f>
        <v>0</v>
      </c>
      <c r="DB14" s="347">
        <f>Analysis!CB8</f>
        <v>0</v>
      </c>
      <c r="DC14" s="348"/>
      <c r="DD14" s="348"/>
      <c r="DE14" s="316"/>
      <c r="DF14" s="264"/>
      <c r="DG14" s="264"/>
      <c r="DH14" s="264"/>
      <c r="DI14" s="264"/>
      <c r="DJ14" s="264"/>
      <c r="DK14" s="293"/>
      <c r="DL14" s="264"/>
      <c r="DM14" s="264"/>
      <c r="DN14" s="264"/>
      <c r="DO14" s="264"/>
      <c r="DP14" s="264"/>
      <c r="DQ14" s="264"/>
      <c r="DR14" s="264"/>
      <c r="DS14" s="264"/>
      <c r="DT14" s="264"/>
      <c r="DU14" s="264"/>
      <c r="DV14" s="264"/>
      <c r="DW14" s="264"/>
      <c r="DX14" s="264"/>
      <c r="DY14" s="264"/>
      <c r="DZ14" s="264"/>
      <c r="EA14" s="264"/>
      <c r="EB14" s="264"/>
      <c r="EC14" s="264"/>
      <c r="ED14" s="264"/>
      <c r="EE14" s="264"/>
      <c r="EF14" s="264"/>
      <c r="EG14" s="264"/>
      <c r="EH14" s="264"/>
      <c r="EI14" s="264"/>
      <c r="EJ14" s="264"/>
      <c r="EK14" s="264"/>
      <c r="EL14" s="264"/>
      <c r="EM14" s="264"/>
      <c r="EN14" s="264"/>
      <c r="EO14" s="264"/>
      <c r="EP14" s="264"/>
      <c r="EQ14" s="264"/>
      <c r="ER14" s="264"/>
      <c r="ES14" s="264"/>
      <c r="ET14" s="264"/>
      <c r="EU14" s="264"/>
      <c r="EV14" s="264"/>
      <c r="EW14" s="86"/>
      <c r="EX14" s="86"/>
      <c r="EY14" s="86"/>
      <c r="EZ14" s="86"/>
      <c r="FV14" s="68">
        <v>5</v>
      </c>
      <c r="FW14" s="75">
        <f>SUM(IF(GE74=1,GE42),IF(GF75=1,GF43),IF(GG76=12,GG44),IF(GH77=1,GH45),IF(GI78=1,GI46),IF(GJ79=1,GJ47),IF(GK80=1,GK48),IF(GL81=1,GL49),IF(GM82=1,GM50),IF(GN83=1,GN51),IF(GO84=1,GO52),IF(GP85=1,GP53),IF(GQ86=1,GQ54),IF(GR87=1,GR55),IF(GS88=1,GS56),IF(GT89=1,GT57))</f>
        <v>0</v>
      </c>
      <c r="FY14" s="71">
        <v>5</v>
      </c>
      <c r="FZ14" s="73" t="e">
        <f>(Analysis!$AK12/Analysis!AL$6)*Analysis!AL12</f>
        <v>#DIV/0!</v>
      </c>
      <c r="GA14" s="73">
        <f>(Analysis!$AK12/Analysis!AM$6)*Analysis!AM12</f>
        <v>0</v>
      </c>
      <c r="GB14" s="73">
        <f>(Analysis!$AK12/Analysis!AN$6)*Analysis!AN12</f>
        <v>0</v>
      </c>
      <c r="GC14" s="73">
        <f>(Analysis!$AK12/Analysis!AO$6)*Analysis!AO12</f>
        <v>0</v>
      </c>
      <c r="GD14" s="73">
        <f>(Analysis!$AK12/Analysis!AP$6)*Analysis!AP12</f>
        <v>5</v>
      </c>
      <c r="GE14" s="73">
        <f>(Analysis!$AK12/Analysis!AQ$6)*Analysis!AQ12</f>
        <v>173</v>
      </c>
      <c r="GF14" s="73">
        <f>(Analysis!$AK12/Analysis!AR$6)*Analysis!AR12</f>
        <v>8.3333333333333339</v>
      </c>
      <c r="GG14" s="73">
        <f>(Analysis!$AK12/Analysis!AS$6)*Analysis!AS12</f>
        <v>0.7142857142857143</v>
      </c>
      <c r="GH14" s="73">
        <f>(Analysis!$AK12/Analysis!AT$6)*Analysis!AT12</f>
        <v>0</v>
      </c>
      <c r="GI14" s="73">
        <f>(Analysis!$AK12/Analysis!AU$6)*Analysis!AU12</f>
        <v>0</v>
      </c>
      <c r="GJ14" s="73">
        <f>(Analysis!$AK12/Analysis!AV$6)*Analysis!AV12</f>
        <v>0</v>
      </c>
      <c r="GK14" s="73">
        <f>(Analysis!$AK12/Analysis!AW$6)*Analysis!AW12</f>
        <v>0</v>
      </c>
      <c r="GL14" s="73">
        <f>(Analysis!$AK12/Analysis!AX$6)*Analysis!AX12</f>
        <v>0</v>
      </c>
      <c r="GM14" s="73">
        <f>(Analysis!$AK12/Analysis!AY$6)*Analysis!AY12</f>
        <v>0</v>
      </c>
      <c r="GN14" s="73">
        <f>(Analysis!$AK12/Analysis!AZ$6)*Analysis!AZ12</f>
        <v>0</v>
      </c>
      <c r="GO14" s="73">
        <f>(Analysis!$AK12/Analysis!BA$6)*Analysis!BA12</f>
        <v>0</v>
      </c>
      <c r="GP14" s="73">
        <f>(Analysis!$AK12/Analysis!BB$6)*Analysis!BB12</f>
        <v>0</v>
      </c>
      <c r="GQ14" s="73">
        <f>(Analysis!$AK12/Analysis!BC$6)*Analysis!BC12</f>
        <v>0</v>
      </c>
      <c r="GR14" s="73">
        <f>(Analysis!$AK12/Analysis!BD$6)*Analysis!BD12</f>
        <v>0</v>
      </c>
      <c r="GS14" s="73">
        <f>(Analysis!$AK12/Analysis!BE$6)*Analysis!BE12</f>
        <v>0</v>
      </c>
      <c r="GT14" s="73">
        <f>(Analysis!$AK12/Analysis!BF$6)*Analysis!BF12</f>
        <v>0</v>
      </c>
      <c r="GU14" s="73">
        <f>(Analysis!$AK12/Analysis!BG$6)*Analysis!BG12</f>
        <v>0</v>
      </c>
      <c r="GV14" s="73">
        <f>(Analysis!$AK12/Analysis!BH$6)*Analysis!BH12</f>
        <v>0</v>
      </c>
      <c r="GW14" s="73">
        <f>(Analysis!$AK12/Analysis!BI$6)*Analysis!BI12</f>
        <v>0</v>
      </c>
      <c r="GX14" s="73">
        <f>(Analysis!$AK12/Analysis!BJ$6)*Analysis!BJ12</f>
        <v>0</v>
      </c>
      <c r="GY14" s="73">
        <f>(Analysis!$AK12/Analysis!BK$6)*Analysis!BK12</f>
        <v>0</v>
      </c>
      <c r="GZ14" s="73"/>
      <c r="HA14" s="74" t="e">
        <f t="shared" si="38"/>
        <v>#DIV/0!</v>
      </c>
      <c r="HC14" s="268" t="str">
        <f>IF(BB17&gt;0,#REF!,"")</f>
        <v/>
      </c>
      <c r="HF14" s="317">
        <f t="shared" si="39"/>
        <v>0</v>
      </c>
      <c r="HG14" s="317">
        <f t="shared" si="40"/>
        <v>0</v>
      </c>
      <c r="HH14" s="268" t="str">
        <f t="shared" si="41"/>
        <v>Bass - Irish &amp; Celtic Seas (VIIa,f,g)</v>
      </c>
      <c r="HJ14" s="268" t="e">
        <f>#REF!</f>
        <v>#REF!</v>
      </c>
      <c r="HK14" s="268" t="e">
        <f>#REF!</f>
        <v>#REF!</v>
      </c>
      <c r="HP14" s="268">
        <f t="shared" si="33"/>
        <v>4</v>
      </c>
      <c r="HQ14" s="268">
        <f t="shared" si="43"/>
        <v>6</v>
      </c>
      <c r="HR14" s="268">
        <f t="shared" si="34"/>
        <v>0</v>
      </c>
      <c r="HS14" s="268">
        <f t="shared" si="45"/>
        <v>0</v>
      </c>
      <c r="HZ14" s="268">
        <v>6</v>
      </c>
      <c r="IA14" s="268">
        <f t="shared" si="36"/>
        <v>724</v>
      </c>
      <c r="IB14" s="268">
        <f t="shared" si="37"/>
        <v>729</v>
      </c>
      <c r="IC14" s="317">
        <f>IF(IA14&gt;0,IA14/Analysis!AD13,"")</f>
        <v>4.4146341463414638</v>
      </c>
      <c r="ID14" s="317">
        <f>IF(IB14&gt;0,IB14/Analysis!AD13,"")</f>
        <v>4.4451219512195124</v>
      </c>
      <c r="IE14" s="268">
        <f t="shared" si="42"/>
        <v>3.0487804878048586E-2</v>
      </c>
    </row>
    <row r="15" spans="1:239" ht="15" x14ac:dyDescent="0.25">
      <c r="A15" s="21"/>
      <c r="B15" s="14">
        <v>9842</v>
      </c>
      <c r="C15" s="23">
        <v>13</v>
      </c>
      <c r="D15" s="23" t="s">
        <v>182</v>
      </c>
      <c r="E15" s="23" t="s">
        <v>183</v>
      </c>
      <c r="F15" s="14">
        <v>390</v>
      </c>
      <c r="G15" s="14" t="s">
        <v>120</v>
      </c>
      <c r="H15" s="14">
        <v>3</v>
      </c>
      <c r="I15" s="14">
        <v>5</v>
      </c>
      <c r="J15" s="14">
        <v>5</v>
      </c>
      <c r="K15" s="14"/>
      <c r="L15" s="14" t="s">
        <v>141</v>
      </c>
      <c r="M15" s="24">
        <f t="shared" si="26"/>
        <v>5</v>
      </c>
      <c r="N15" s="24">
        <f t="shared" si="0"/>
        <v>1</v>
      </c>
      <c r="O15" s="24" t="str">
        <f t="shared" si="1"/>
        <v>5 5</v>
      </c>
      <c r="P15" s="24">
        <f t="shared" si="2"/>
        <v>5</v>
      </c>
      <c r="Q15" s="25">
        <f t="shared" si="3"/>
        <v>0</v>
      </c>
      <c r="R15" s="26">
        <f t="shared" si="4"/>
        <v>0</v>
      </c>
      <c r="S15" s="24">
        <f t="shared" si="5"/>
        <v>3</v>
      </c>
      <c r="T15" s="24">
        <f t="shared" si="6"/>
        <v>3</v>
      </c>
      <c r="U15" s="24" t="str">
        <f t="shared" si="7"/>
        <v/>
      </c>
      <c r="V15" s="24" t="str">
        <f t="shared" si="8"/>
        <v>g</v>
      </c>
      <c r="W15" s="24" t="str">
        <f t="shared" si="27"/>
        <v/>
      </c>
      <c r="X15" s="24">
        <f t="shared" si="9"/>
        <v>3</v>
      </c>
      <c r="Y15" s="24">
        <f t="shared" si="10"/>
        <v>3</v>
      </c>
      <c r="Z15" s="24" t="str">
        <f t="shared" si="11"/>
        <v>F</v>
      </c>
      <c r="AA15" s="24" t="str">
        <f t="shared" si="44"/>
        <v>F</v>
      </c>
      <c r="AB15" s="34" t="str">
        <f t="shared" si="12"/>
        <v/>
      </c>
      <c r="AC15" s="34" t="str">
        <f t="shared" si="13"/>
        <v>g</v>
      </c>
      <c r="AD15" s="34" t="str">
        <f t="shared" si="28"/>
        <v>g</v>
      </c>
      <c r="AE15" s="34" t="str">
        <f t="shared" si="14"/>
        <v>3 0</v>
      </c>
      <c r="AF15" s="34">
        <f t="shared" si="15"/>
        <v>5</v>
      </c>
      <c r="AG15" s="34">
        <f t="shared" si="16"/>
        <v>5</v>
      </c>
      <c r="AH15" s="34">
        <f t="shared" si="17"/>
        <v>0</v>
      </c>
      <c r="AI15" s="172">
        <f>IF(AJ15&lt;&gt;"",MAX(AI$3:AI14)+1,"")</f>
        <v>11</v>
      </c>
      <c r="AJ15" s="172" t="str">
        <f t="shared" si="18"/>
        <v>F</v>
      </c>
      <c r="AK15" s="172">
        <f t="shared" si="19"/>
        <v>390</v>
      </c>
      <c r="AL15" s="172">
        <f t="shared" si="20"/>
        <v>5</v>
      </c>
      <c r="AM15" s="172" t="str">
        <f>IF(AN15&lt;&gt;"",MAX(AM$3:AM14)+1,"")</f>
        <v/>
      </c>
      <c r="AN15" s="172" t="str">
        <f t="shared" si="21"/>
        <v/>
      </c>
      <c r="AO15" s="172" t="str">
        <f t="shared" si="22"/>
        <v/>
      </c>
      <c r="AP15" s="172" t="str">
        <f t="shared" si="23"/>
        <v/>
      </c>
      <c r="AQ15" s="172" t="str">
        <f t="shared" si="24"/>
        <v/>
      </c>
      <c r="AR15" s="172" t="str">
        <f>Table1[[#This Row],[Sex ]]&amp;Table1[[#This Row],[Month]]</f>
        <v>F3</v>
      </c>
      <c r="AS15" s="21"/>
      <c r="AT15" s="21"/>
      <c r="AU15" s="21"/>
      <c r="AV15" s="21"/>
      <c r="AW15" s="22" t="s">
        <v>129</v>
      </c>
      <c r="AX15" s="22"/>
      <c r="AY15" s="22"/>
      <c r="AZ15" s="22"/>
      <c r="BA15" s="22">
        <v>50</v>
      </c>
      <c r="BB15" s="22" t="s">
        <v>74</v>
      </c>
      <c r="BC15" s="22"/>
      <c r="BD15" s="22"/>
      <c r="BE15" s="321"/>
      <c r="BF15" s="322"/>
      <c r="BG15" s="349"/>
      <c r="BH15" s="349"/>
      <c r="BI15" s="350"/>
      <c r="BJ15" s="346">
        <v>2</v>
      </c>
      <c r="BK15" s="346">
        <f>Analysis!AL11</f>
        <v>0</v>
      </c>
      <c r="BL15" s="347">
        <f>Analysis!AL9</f>
        <v>0</v>
      </c>
      <c r="BM15" s="347">
        <f>Analysis!AM9</f>
        <v>0</v>
      </c>
      <c r="BN15" s="347">
        <f>Analysis!AN9</f>
        <v>15</v>
      </c>
      <c r="BO15" s="347">
        <f>Analysis!AO9</f>
        <v>0</v>
      </c>
      <c r="BP15" s="347">
        <f>Analysis!AP9</f>
        <v>0</v>
      </c>
      <c r="BQ15" s="347">
        <f>Analysis!AQ9</f>
        <v>0</v>
      </c>
      <c r="BR15" s="347">
        <f>Analysis!AR9</f>
        <v>0</v>
      </c>
      <c r="BS15" s="347">
        <f>Analysis!AS9</f>
        <v>0</v>
      </c>
      <c r="BT15" s="347">
        <f>Analysis!AT9</f>
        <v>0</v>
      </c>
      <c r="BU15" s="347">
        <f>Analysis!AU9</f>
        <v>0</v>
      </c>
      <c r="BV15" s="347">
        <f>Analysis!AV9</f>
        <v>0</v>
      </c>
      <c r="BW15" s="347">
        <f>Analysis!AW9</f>
        <v>0</v>
      </c>
      <c r="BX15" s="347">
        <f>Analysis!AX9</f>
        <v>0</v>
      </c>
      <c r="BY15" s="347">
        <f>Analysis!AY9</f>
        <v>0</v>
      </c>
      <c r="BZ15" s="347">
        <f>Analysis!AZ9</f>
        <v>0</v>
      </c>
      <c r="CA15" s="347">
        <f>Analysis!BA9</f>
        <v>0</v>
      </c>
      <c r="CB15" s="347">
        <f>Analysis!BB9</f>
        <v>0</v>
      </c>
      <c r="CC15" s="347">
        <f>Analysis!BC9</f>
        <v>0</v>
      </c>
      <c r="CD15" s="347">
        <f>Analysis!BD9</f>
        <v>0</v>
      </c>
      <c r="CE15" s="347">
        <f>Analysis!BE9</f>
        <v>0</v>
      </c>
      <c r="CF15" s="347">
        <f>Analysis!BF9</f>
        <v>0</v>
      </c>
      <c r="CG15" s="347">
        <f>Analysis!BG9</f>
        <v>0</v>
      </c>
      <c r="CH15" s="347">
        <f>Analysis!BH9</f>
        <v>0</v>
      </c>
      <c r="CI15" s="347">
        <f>Analysis!BI9</f>
        <v>0</v>
      </c>
      <c r="CJ15" s="347">
        <f>Analysis!BJ9</f>
        <v>0</v>
      </c>
      <c r="CK15" s="347">
        <f>Analysis!BK9</f>
        <v>0</v>
      </c>
      <c r="CL15" s="347">
        <f>Analysis!BL9</f>
        <v>0</v>
      </c>
      <c r="CM15" s="347">
        <f>Analysis!BM9</f>
        <v>0</v>
      </c>
      <c r="CN15" s="347">
        <f>Analysis!BN9</f>
        <v>0</v>
      </c>
      <c r="CO15" s="347">
        <f>Analysis!BO9</f>
        <v>0</v>
      </c>
      <c r="CP15" s="347">
        <f>Analysis!BP9</f>
        <v>0</v>
      </c>
      <c r="CQ15" s="347">
        <f>Analysis!BQ9</f>
        <v>0</v>
      </c>
      <c r="CR15" s="347">
        <f>Analysis!BR9</f>
        <v>0</v>
      </c>
      <c r="CS15" s="347">
        <f>Analysis!BS9</f>
        <v>0</v>
      </c>
      <c r="CT15" s="347">
        <f>Analysis!BT9</f>
        <v>0</v>
      </c>
      <c r="CU15" s="347">
        <f>Analysis!BU9</f>
        <v>0</v>
      </c>
      <c r="CV15" s="347">
        <f>Analysis!BV9</f>
        <v>0</v>
      </c>
      <c r="CW15" s="347">
        <f>Analysis!BW9</f>
        <v>0</v>
      </c>
      <c r="CX15" s="347">
        <f>Analysis!BX9</f>
        <v>0</v>
      </c>
      <c r="CY15" s="347">
        <f>Analysis!BY9</f>
        <v>0</v>
      </c>
      <c r="CZ15" s="347">
        <f>Analysis!BZ9</f>
        <v>0</v>
      </c>
      <c r="DA15" s="347">
        <f>Analysis!CA9</f>
        <v>0</v>
      </c>
      <c r="DB15" s="347">
        <f>Analysis!CB9</f>
        <v>15</v>
      </c>
      <c r="DC15" s="348"/>
      <c r="DD15" s="348"/>
      <c r="DE15" s="316"/>
      <c r="DF15" s="264"/>
      <c r="DG15" s="264"/>
      <c r="DH15" s="264"/>
      <c r="DI15" s="264"/>
      <c r="DJ15" s="264"/>
      <c r="DK15" s="293"/>
      <c r="DL15" s="264"/>
      <c r="DM15" s="264"/>
      <c r="DN15" s="264"/>
      <c r="DO15" s="264"/>
      <c r="DP15" s="264"/>
      <c r="DQ15" s="264"/>
      <c r="DR15" s="264"/>
      <c r="DS15" s="264"/>
      <c r="DT15" s="264"/>
      <c r="DU15" s="264"/>
      <c r="DV15" s="264"/>
      <c r="DW15" s="264"/>
      <c r="DX15" s="264"/>
      <c r="DY15" s="264"/>
      <c r="DZ15" s="264"/>
      <c r="EA15" s="264"/>
      <c r="EB15" s="264"/>
      <c r="EC15" s="264"/>
      <c r="ED15" s="264"/>
      <c r="EE15" s="264"/>
      <c r="EF15" s="264"/>
      <c r="EG15" s="264"/>
      <c r="EH15" s="264"/>
      <c r="EI15" s="264"/>
      <c r="EJ15" s="264"/>
      <c r="EK15" s="264"/>
      <c r="EL15" s="264"/>
      <c r="EM15" s="264"/>
      <c r="EN15" s="264"/>
      <c r="EO15" s="264"/>
      <c r="EP15" s="264"/>
      <c r="EQ15" s="264"/>
      <c r="ER15" s="264"/>
      <c r="ES15" s="264"/>
      <c r="ET15" s="264"/>
      <c r="EU15" s="264"/>
      <c r="EV15" s="264"/>
      <c r="EW15" s="86"/>
      <c r="EX15" s="86"/>
      <c r="EY15" s="86"/>
      <c r="EZ15" s="86"/>
      <c r="FV15" s="68">
        <v>6</v>
      </c>
      <c r="FW15" s="75">
        <f>SUM(IF(GF74=1,GF42),IF(GG75=1,GG43),IF(GH76=1,GH44),IF(GI77=1,GI45),IF(GJ78=1,GJ46),IF(GK79=1,GK47),IF(GL80=1,GL48),IF(GM81=1,GM49),IF(GN82=1,GN50),IF(GO83=1,GO51),IF(GP84=1,GP52),IF(GQ85=1,GQ53),IF(GR86=1,GR54),IF(GS87=1,GS55),IF(GT88=1,GT56))</f>
        <v>0</v>
      </c>
      <c r="FY15" s="71">
        <v>6</v>
      </c>
      <c r="FZ15" s="73" t="e">
        <f>(Analysis!$AK13/Analysis!AL$6)*Analysis!AL13</f>
        <v>#DIV/0!</v>
      </c>
      <c r="GA15" s="73">
        <f>(Analysis!$AK13/Analysis!AM$6)*Analysis!AM13</f>
        <v>0</v>
      </c>
      <c r="GB15" s="73">
        <f>(Analysis!$AK13/Analysis!AN$6)*Analysis!AN13</f>
        <v>0</v>
      </c>
      <c r="GC15" s="73">
        <f>(Analysis!$AK13/Analysis!AO$6)*Analysis!AO13</f>
        <v>0</v>
      </c>
      <c r="GD15" s="73">
        <f>(Analysis!$AK13/Analysis!AP$6)*Analysis!AP13</f>
        <v>0</v>
      </c>
      <c r="GE15" s="73">
        <f>(Analysis!$AK13/Analysis!AQ$6)*Analysis!AQ13</f>
        <v>4.8</v>
      </c>
      <c r="GF15" s="73">
        <f>(Analysis!$AK13/Analysis!AR$6)*Analysis!AR13</f>
        <v>77</v>
      </c>
      <c r="GG15" s="73">
        <f>(Analysis!$AK13/Analysis!AS$6)*Analysis!AS13</f>
        <v>4.2857142857142856</v>
      </c>
      <c r="GH15" s="73">
        <f>(Analysis!$AK13/Analysis!AT$6)*Analysis!AT13</f>
        <v>0.75</v>
      </c>
      <c r="GI15" s="73">
        <f>(Analysis!$AK13/Analysis!AU$6)*Analysis!AU13</f>
        <v>0</v>
      </c>
      <c r="GJ15" s="73">
        <f>(Analysis!$AK13/Analysis!AV$6)*Analysis!AV13</f>
        <v>0</v>
      </c>
      <c r="GK15" s="73">
        <f>(Analysis!$AK13/Analysis!AW$6)*Analysis!AW13</f>
        <v>0</v>
      </c>
      <c r="GL15" s="73">
        <f>(Analysis!$AK13/Analysis!AX$6)*Analysis!AX13</f>
        <v>0</v>
      </c>
      <c r="GM15" s="73">
        <f>(Analysis!$AK13/Analysis!AY$6)*Analysis!AY13</f>
        <v>0</v>
      </c>
      <c r="GN15" s="73">
        <f>(Analysis!$AK13/Analysis!AZ$6)*Analysis!AZ13</f>
        <v>0</v>
      </c>
      <c r="GO15" s="73">
        <f>(Analysis!$AK13/Analysis!BA$6)*Analysis!BA13</f>
        <v>0</v>
      </c>
      <c r="GP15" s="73">
        <f>(Analysis!$AK13/Analysis!BB$6)*Analysis!BB13</f>
        <v>0</v>
      </c>
      <c r="GQ15" s="73">
        <f>(Analysis!$AK13/Analysis!BC$6)*Analysis!BC13</f>
        <v>0</v>
      </c>
      <c r="GR15" s="73">
        <f>(Analysis!$AK13/Analysis!BD$6)*Analysis!BD13</f>
        <v>0</v>
      </c>
      <c r="GS15" s="73">
        <f>(Analysis!$AK13/Analysis!BE$6)*Analysis!BE13</f>
        <v>0</v>
      </c>
      <c r="GT15" s="73">
        <f>(Analysis!$AK13/Analysis!BF$6)*Analysis!BF13</f>
        <v>0</v>
      </c>
      <c r="GU15" s="73">
        <f>(Analysis!$AK13/Analysis!BG$6)*Analysis!BG13</f>
        <v>0</v>
      </c>
      <c r="GV15" s="73">
        <f>(Analysis!$AK13/Analysis!BH$6)*Analysis!BH13</f>
        <v>0</v>
      </c>
      <c r="GW15" s="73">
        <f>(Analysis!$AK13/Analysis!BI$6)*Analysis!BI13</f>
        <v>0</v>
      </c>
      <c r="GX15" s="73">
        <f>(Analysis!$AK13/Analysis!BJ$6)*Analysis!BJ13</f>
        <v>0</v>
      </c>
      <c r="GY15" s="73">
        <f>(Analysis!$AK13/Analysis!BK$6)*Analysis!BK13</f>
        <v>0</v>
      </c>
      <c r="GZ15" s="73"/>
      <c r="HA15" s="74" t="e">
        <f t="shared" si="38"/>
        <v>#DIV/0!</v>
      </c>
      <c r="HC15" s="268" t="str">
        <f>IF(BB18&gt;0,#REF!,"")</f>
        <v/>
      </c>
      <c r="HF15" s="317">
        <f t="shared" si="39"/>
        <v>0</v>
      </c>
      <c r="HG15" s="317">
        <f t="shared" si="40"/>
        <v>0</v>
      </c>
      <c r="HH15" s="268" t="str">
        <f t="shared" si="41"/>
        <v>Bass - North Sea (IV)</v>
      </c>
      <c r="HJ15" s="268" t="e">
        <f>#REF!</f>
        <v>#REF!</v>
      </c>
      <c r="HK15" s="268" t="e">
        <f>#REF!</f>
        <v>#REF!</v>
      </c>
      <c r="HP15" s="268">
        <f t="shared" si="33"/>
        <v>7</v>
      </c>
      <c r="HQ15" s="268">
        <f t="shared" si="43"/>
        <v>7</v>
      </c>
      <c r="HR15" s="268">
        <f t="shared" si="34"/>
        <v>0</v>
      </c>
      <c r="HS15" s="268">
        <f t="shared" si="45"/>
        <v>0</v>
      </c>
      <c r="HZ15" s="268">
        <v>7</v>
      </c>
      <c r="IA15" s="268">
        <f t="shared" si="36"/>
        <v>220</v>
      </c>
      <c r="IB15" s="268">
        <f t="shared" si="37"/>
        <v>223</v>
      </c>
      <c r="IC15" s="317">
        <f>IF(IA15&gt;0,IA15/Analysis!AD14,"")</f>
        <v>3.7931034482758621</v>
      </c>
      <c r="ID15" s="317">
        <f>IF(IB15&gt;0,IB15/Analysis!AD14,"")</f>
        <v>3.8448275862068964</v>
      </c>
      <c r="IE15" s="268">
        <f t="shared" si="42"/>
        <v>5.1724137931034253E-2</v>
      </c>
    </row>
    <row r="16" spans="1:239" ht="15" x14ac:dyDescent="0.25">
      <c r="A16" s="21"/>
      <c r="B16" s="14">
        <v>9842</v>
      </c>
      <c r="C16" s="23">
        <v>14</v>
      </c>
      <c r="D16" s="23" t="s">
        <v>182</v>
      </c>
      <c r="E16" s="23" t="s">
        <v>183</v>
      </c>
      <c r="F16" s="14">
        <v>310</v>
      </c>
      <c r="G16" s="14" t="s">
        <v>121</v>
      </c>
      <c r="H16" s="14">
        <v>3</v>
      </c>
      <c r="I16" s="14">
        <v>4</v>
      </c>
      <c r="J16" s="14">
        <v>4</v>
      </c>
      <c r="K16" s="14"/>
      <c r="L16" s="14" t="s">
        <v>141</v>
      </c>
      <c r="M16" s="24">
        <f t="shared" si="26"/>
        <v>4</v>
      </c>
      <c r="N16" s="24">
        <f t="shared" si="0"/>
        <v>1</v>
      </c>
      <c r="O16" s="24" t="str">
        <f t="shared" si="1"/>
        <v>4 4</v>
      </c>
      <c r="P16" s="24">
        <f t="shared" si="2"/>
        <v>4</v>
      </c>
      <c r="Q16" s="25">
        <f t="shared" si="3"/>
        <v>0</v>
      </c>
      <c r="R16" s="26">
        <f t="shared" si="4"/>
        <v>0</v>
      </c>
      <c r="S16" s="24">
        <f t="shared" si="5"/>
        <v>3</v>
      </c>
      <c r="T16" s="24">
        <f t="shared" si="6"/>
        <v>3</v>
      </c>
      <c r="U16" s="24" t="str">
        <f t="shared" si="7"/>
        <v/>
      </c>
      <c r="V16" s="24" t="str">
        <f t="shared" si="8"/>
        <v>g</v>
      </c>
      <c r="W16" s="24" t="str">
        <f t="shared" si="27"/>
        <v/>
      </c>
      <c r="X16" s="24">
        <f t="shared" si="9"/>
        <v>3</v>
      </c>
      <c r="Y16" s="24">
        <f t="shared" si="10"/>
        <v>3</v>
      </c>
      <c r="Z16" s="24" t="str">
        <f t="shared" si="11"/>
        <v>M</v>
      </c>
      <c r="AA16" s="24" t="str">
        <f t="shared" si="44"/>
        <v>M</v>
      </c>
      <c r="AB16" s="34" t="str">
        <f t="shared" si="12"/>
        <v/>
      </c>
      <c r="AC16" s="34" t="str">
        <f t="shared" si="13"/>
        <v>g</v>
      </c>
      <c r="AD16" s="34" t="str">
        <f t="shared" si="28"/>
        <v>g</v>
      </c>
      <c r="AE16" s="34" t="str">
        <f t="shared" si="14"/>
        <v>3 0</v>
      </c>
      <c r="AF16" s="34">
        <f t="shared" si="15"/>
        <v>4</v>
      </c>
      <c r="AG16" s="34">
        <f t="shared" si="16"/>
        <v>4</v>
      </c>
      <c r="AH16" s="34">
        <f t="shared" si="17"/>
        <v>0</v>
      </c>
      <c r="AI16" s="172" t="str">
        <f>IF(AJ16&lt;&gt;"",MAX(AI$3:AI15)+1,"")</f>
        <v/>
      </c>
      <c r="AJ16" s="172" t="str">
        <f t="shared" si="18"/>
        <v/>
      </c>
      <c r="AK16" s="172" t="str">
        <f t="shared" si="19"/>
        <v/>
      </c>
      <c r="AL16" s="172" t="str">
        <f t="shared" si="20"/>
        <v/>
      </c>
      <c r="AM16" s="172">
        <f>IF(AN16&lt;&gt;"",MAX(AM$3:AM15)+1,"")</f>
        <v>2</v>
      </c>
      <c r="AN16" s="172" t="str">
        <f t="shared" si="21"/>
        <v>M</v>
      </c>
      <c r="AO16" s="172">
        <f t="shared" si="22"/>
        <v>310</v>
      </c>
      <c r="AP16" s="172">
        <f t="shared" si="23"/>
        <v>4</v>
      </c>
      <c r="AQ16" s="172" t="str">
        <f t="shared" si="24"/>
        <v/>
      </c>
      <c r="AR16" s="172" t="str">
        <f>Table1[[#This Row],[Sex ]]&amp;Table1[[#This Row],[Month]]</f>
        <v>M3</v>
      </c>
      <c r="AS16" s="21"/>
      <c r="AT16" s="21"/>
      <c r="AU16" s="21"/>
      <c r="AV16" s="21"/>
      <c r="AW16" s="22" t="s">
        <v>35</v>
      </c>
      <c r="AX16" s="22"/>
      <c r="AY16" s="22"/>
      <c r="AZ16" s="22"/>
      <c r="BA16" s="22">
        <v>95</v>
      </c>
      <c r="BB16" s="22"/>
      <c r="BC16" s="22"/>
      <c r="BD16" s="22"/>
      <c r="BE16" s="321"/>
      <c r="BF16" s="322"/>
      <c r="BG16" s="349"/>
      <c r="BH16" s="349"/>
      <c r="BI16" s="350"/>
      <c r="BJ16" s="346">
        <v>3</v>
      </c>
      <c r="BK16" s="346">
        <f>Analysis!AL12</f>
        <v>0</v>
      </c>
      <c r="BL16" s="347">
        <f>Analysis!AL10</f>
        <v>0</v>
      </c>
      <c r="BM16" s="347">
        <f>Analysis!AM10</f>
        <v>0</v>
      </c>
      <c r="BN16" s="347">
        <f>Analysis!AN10</f>
        <v>0</v>
      </c>
      <c r="BO16" s="347">
        <f>Analysis!AO10</f>
        <v>198</v>
      </c>
      <c r="BP16" s="347">
        <f>Analysis!AP10</f>
        <v>5</v>
      </c>
      <c r="BQ16" s="347">
        <f>Analysis!AQ10</f>
        <v>1</v>
      </c>
      <c r="BR16" s="347">
        <f>Analysis!AR10</f>
        <v>0</v>
      </c>
      <c r="BS16" s="347">
        <f>Analysis!AS10</f>
        <v>0</v>
      </c>
      <c r="BT16" s="347">
        <f>Analysis!AT10</f>
        <v>0</v>
      </c>
      <c r="BU16" s="347">
        <f>Analysis!AU10</f>
        <v>0</v>
      </c>
      <c r="BV16" s="347">
        <f>Analysis!AV10</f>
        <v>0</v>
      </c>
      <c r="BW16" s="347">
        <f>Analysis!AW10</f>
        <v>0</v>
      </c>
      <c r="BX16" s="347">
        <f>Analysis!AX10</f>
        <v>0</v>
      </c>
      <c r="BY16" s="347">
        <f>Analysis!AY10</f>
        <v>0</v>
      </c>
      <c r="BZ16" s="347">
        <f>Analysis!AZ10</f>
        <v>0</v>
      </c>
      <c r="CA16" s="347">
        <f>Analysis!BA10</f>
        <v>0</v>
      </c>
      <c r="CB16" s="347">
        <f>Analysis!BB10</f>
        <v>0</v>
      </c>
      <c r="CC16" s="347">
        <f>Analysis!BC10</f>
        <v>0</v>
      </c>
      <c r="CD16" s="347">
        <f>Analysis!BD10</f>
        <v>0</v>
      </c>
      <c r="CE16" s="347">
        <f>Analysis!BE10</f>
        <v>0</v>
      </c>
      <c r="CF16" s="347">
        <f>Analysis!BF10</f>
        <v>0</v>
      </c>
      <c r="CG16" s="347">
        <f>Analysis!BG10</f>
        <v>0</v>
      </c>
      <c r="CH16" s="347">
        <f>Analysis!BH10</f>
        <v>0</v>
      </c>
      <c r="CI16" s="347">
        <f>Analysis!BI10</f>
        <v>0</v>
      </c>
      <c r="CJ16" s="347">
        <f>Analysis!BJ10</f>
        <v>0</v>
      </c>
      <c r="CK16" s="347">
        <f>Analysis!BK10</f>
        <v>0</v>
      </c>
      <c r="CL16" s="347">
        <f>Analysis!BL10</f>
        <v>0</v>
      </c>
      <c r="CM16" s="347">
        <f>Analysis!BM10</f>
        <v>0</v>
      </c>
      <c r="CN16" s="347">
        <f>Analysis!BN10</f>
        <v>0</v>
      </c>
      <c r="CO16" s="347">
        <f>Analysis!BO10</f>
        <v>0</v>
      </c>
      <c r="CP16" s="347">
        <f>Analysis!BP10</f>
        <v>0</v>
      </c>
      <c r="CQ16" s="347">
        <f>Analysis!BQ10</f>
        <v>0</v>
      </c>
      <c r="CR16" s="347">
        <f>Analysis!BR10</f>
        <v>0</v>
      </c>
      <c r="CS16" s="347">
        <f>Analysis!BS10</f>
        <v>0</v>
      </c>
      <c r="CT16" s="347">
        <f>Analysis!BT10</f>
        <v>0</v>
      </c>
      <c r="CU16" s="347">
        <f>Analysis!BU10</f>
        <v>0</v>
      </c>
      <c r="CV16" s="347">
        <f>Analysis!BV10</f>
        <v>0</v>
      </c>
      <c r="CW16" s="347">
        <f>Analysis!BW10</f>
        <v>0</v>
      </c>
      <c r="CX16" s="347">
        <f>Analysis!BX10</f>
        <v>0</v>
      </c>
      <c r="CY16" s="347">
        <f>Analysis!BY10</f>
        <v>0</v>
      </c>
      <c r="CZ16" s="347">
        <f>Analysis!BZ10</f>
        <v>0</v>
      </c>
      <c r="DA16" s="347">
        <f>Analysis!CA10</f>
        <v>0</v>
      </c>
      <c r="DB16" s="347">
        <f>Analysis!CB10</f>
        <v>204</v>
      </c>
      <c r="DC16" s="348"/>
      <c r="DD16" s="348"/>
      <c r="DE16" s="316"/>
      <c r="DF16" s="264"/>
      <c r="DG16" s="264"/>
      <c r="DH16" s="264"/>
      <c r="DI16" s="264"/>
      <c r="DJ16" s="264"/>
      <c r="DK16" s="293"/>
      <c r="DL16" s="264"/>
      <c r="DM16" s="264"/>
      <c r="DN16" s="264"/>
      <c r="DO16" s="264"/>
      <c r="DP16" s="264"/>
      <c r="DQ16" s="264"/>
      <c r="DR16" s="264"/>
      <c r="DS16" s="264"/>
      <c r="DT16" s="264"/>
      <c r="DU16" s="264"/>
      <c r="DV16" s="264"/>
      <c r="DW16" s="264"/>
      <c r="DX16" s="264"/>
      <c r="DY16" s="264"/>
      <c r="DZ16" s="264"/>
      <c r="EA16" s="264"/>
      <c r="EB16" s="264"/>
      <c r="EC16" s="264"/>
      <c r="ED16" s="264"/>
      <c r="EE16" s="264"/>
      <c r="EF16" s="264"/>
      <c r="EG16" s="264"/>
      <c r="EH16" s="264"/>
      <c r="EI16" s="264"/>
      <c r="EJ16" s="264"/>
      <c r="EK16" s="264"/>
      <c r="EL16" s="264"/>
      <c r="EM16" s="264"/>
      <c r="EN16" s="264"/>
      <c r="EO16" s="264"/>
      <c r="EP16" s="264"/>
      <c r="EQ16" s="264"/>
      <c r="ER16" s="264"/>
      <c r="ES16" s="264"/>
      <c r="ET16" s="264"/>
      <c r="EU16" s="264"/>
      <c r="EV16" s="264"/>
      <c r="EW16" s="86"/>
      <c r="EX16" s="86"/>
      <c r="EY16" s="86"/>
      <c r="EZ16" s="86"/>
      <c r="FV16" s="68">
        <v>7</v>
      </c>
      <c r="FW16" s="75">
        <f>SUM(IF(GG74=1,GG42),IF(GH75=1,GH43),IF(GI76=1,GI44),IF(GJ77=1,GJ45),IF(GK78=1,GK46),IF(GL79=1,GL47),IF(GM80=1,GM48),IF(GN81=1,GN49),IF(GO82=1,GO50),IF(GP83=1,GP51),IF(GQ84=1,GQ52),IF(GR85=1,GR53),IF(GS86=1,GS54),IF(GT87=1,GT55))</f>
        <v>0</v>
      </c>
      <c r="FY16" s="71">
        <v>7</v>
      </c>
      <c r="FZ16" s="73" t="e">
        <f>(Analysis!$AK14/Analysis!AL$6)*Analysis!AL14</f>
        <v>#DIV/0!</v>
      </c>
      <c r="GA16" s="73">
        <f>(Analysis!$AK14/Analysis!AM$6)*Analysis!AM14</f>
        <v>0</v>
      </c>
      <c r="GB16" s="73">
        <f>(Analysis!$AK14/Analysis!AN$6)*Analysis!AN14</f>
        <v>0</v>
      </c>
      <c r="GC16" s="73">
        <f>(Analysis!$AK14/Analysis!AO$6)*Analysis!AO14</f>
        <v>0</v>
      </c>
      <c r="GD16" s="73">
        <f>(Analysis!$AK14/Analysis!AP$6)*Analysis!AP14</f>
        <v>0</v>
      </c>
      <c r="GE16" s="73">
        <f>(Analysis!$AK14/Analysis!AQ$6)*Analysis!AQ14</f>
        <v>1.4</v>
      </c>
      <c r="GF16" s="73">
        <f>(Analysis!$AK14/Analysis!AR$6)*Analysis!AR14</f>
        <v>1.1666666666666667</v>
      </c>
      <c r="GG16" s="73">
        <f>(Analysis!$AK14/Analysis!AS$6)*Analysis!AS14</f>
        <v>28</v>
      </c>
      <c r="GH16" s="73">
        <f>(Analysis!$AK14/Analysis!AT$6)*Analysis!AT14</f>
        <v>1.75</v>
      </c>
      <c r="GI16" s="73">
        <f>(Analysis!$AK14/Analysis!AU$6)*Analysis!AU14</f>
        <v>0</v>
      </c>
      <c r="GJ16" s="73">
        <f>(Analysis!$AK14/Analysis!AV$6)*Analysis!AV14</f>
        <v>0</v>
      </c>
      <c r="GK16" s="73">
        <f>(Analysis!$AK14/Analysis!AW$6)*Analysis!AW14</f>
        <v>0</v>
      </c>
      <c r="GL16" s="73">
        <f>(Analysis!$AK14/Analysis!AX$6)*Analysis!AX14</f>
        <v>0</v>
      </c>
      <c r="GM16" s="73">
        <f>(Analysis!$AK14/Analysis!AY$6)*Analysis!AY14</f>
        <v>0</v>
      </c>
      <c r="GN16" s="73">
        <f>(Analysis!$AK14/Analysis!AZ$6)*Analysis!AZ14</f>
        <v>0</v>
      </c>
      <c r="GO16" s="73">
        <f>(Analysis!$AK14/Analysis!BA$6)*Analysis!BA14</f>
        <v>0</v>
      </c>
      <c r="GP16" s="73">
        <f>(Analysis!$AK14/Analysis!BB$6)*Analysis!BB14</f>
        <v>0</v>
      </c>
      <c r="GQ16" s="73">
        <f>(Analysis!$AK14/Analysis!BC$6)*Analysis!BC14</f>
        <v>0</v>
      </c>
      <c r="GR16" s="73">
        <f>(Analysis!$AK14/Analysis!BD$6)*Analysis!BD14</f>
        <v>0</v>
      </c>
      <c r="GS16" s="73">
        <f>(Analysis!$AK14/Analysis!BE$6)*Analysis!BE14</f>
        <v>0</v>
      </c>
      <c r="GT16" s="73">
        <f>(Analysis!$AK14/Analysis!BF$6)*Analysis!BF14</f>
        <v>0</v>
      </c>
      <c r="GU16" s="73">
        <f>(Analysis!$AK14/Analysis!BG$6)*Analysis!BG14</f>
        <v>0</v>
      </c>
      <c r="GV16" s="73">
        <f>(Analysis!$AK14/Analysis!BH$6)*Analysis!BH14</f>
        <v>0</v>
      </c>
      <c r="GW16" s="73">
        <f>(Analysis!$AK14/Analysis!BI$6)*Analysis!BI14</f>
        <v>0</v>
      </c>
      <c r="GX16" s="73">
        <f>(Analysis!$AK14/Analysis!BJ$6)*Analysis!BJ14</f>
        <v>0</v>
      </c>
      <c r="GY16" s="73">
        <f>(Analysis!$AK14/Analysis!BK$6)*Analysis!BK14</f>
        <v>0</v>
      </c>
      <c r="GZ16" s="73"/>
      <c r="HA16" s="74" t="e">
        <f t="shared" si="38"/>
        <v>#DIV/0!</v>
      </c>
      <c r="HC16" s="268" t="str">
        <f>IF(BB19&gt;0,#REF!,"")</f>
        <v/>
      </c>
      <c r="HF16" s="317">
        <f t="shared" si="39"/>
        <v>0</v>
      </c>
      <c r="HG16" s="317">
        <f t="shared" si="40"/>
        <v>0</v>
      </c>
      <c r="HH16" s="268" t="str">
        <f t="shared" si="41"/>
        <v>Bass - Westerly (VIIe,h)</v>
      </c>
      <c r="HJ16" s="268" t="e">
        <f>#REF!</f>
        <v>#REF!</v>
      </c>
      <c r="HK16" s="268" t="e">
        <f>#REF!</f>
        <v>#REF!</v>
      </c>
      <c r="HP16" s="268">
        <f t="shared" si="33"/>
        <v>4</v>
      </c>
      <c r="HQ16" s="268">
        <f t="shared" si="43"/>
        <v>8</v>
      </c>
      <c r="HR16" s="268">
        <f t="shared" si="34"/>
        <v>0</v>
      </c>
      <c r="HS16" s="268">
        <f t="shared" si="45"/>
        <v>0</v>
      </c>
      <c r="HZ16" s="268">
        <v>8</v>
      </c>
      <c r="IA16" s="268">
        <f t="shared" si="36"/>
        <v>0</v>
      </c>
      <c r="IB16" s="268">
        <f t="shared" si="37"/>
        <v>0</v>
      </c>
      <c r="IC16" s="317" t="str">
        <f>IF(IA16&gt;0,IA16/Analysis!AD15,"")</f>
        <v/>
      </c>
      <c r="ID16" s="317" t="str">
        <f>IF(IB16&gt;0,IB16/Analysis!AD15,"")</f>
        <v/>
      </c>
      <c r="IE16" s="268" t="e">
        <f t="shared" si="42"/>
        <v>#N/A</v>
      </c>
    </row>
    <row r="17" spans="1:239" ht="15" x14ac:dyDescent="0.25">
      <c r="A17" s="21"/>
      <c r="B17" s="14">
        <v>9842</v>
      </c>
      <c r="C17" s="23">
        <v>15</v>
      </c>
      <c r="D17" s="23" t="s">
        <v>182</v>
      </c>
      <c r="E17" s="23" t="s">
        <v>183</v>
      </c>
      <c r="F17" s="14">
        <v>300</v>
      </c>
      <c r="G17" s="14" t="s">
        <v>120</v>
      </c>
      <c r="H17" s="14">
        <v>3</v>
      </c>
      <c r="I17" s="14">
        <v>3</v>
      </c>
      <c r="J17" s="14">
        <v>3</v>
      </c>
      <c r="K17" s="14"/>
      <c r="L17" s="14" t="s">
        <v>141</v>
      </c>
      <c r="M17" s="24">
        <f t="shared" si="26"/>
        <v>3</v>
      </c>
      <c r="N17" s="24">
        <f t="shared" si="0"/>
        <v>1</v>
      </c>
      <c r="O17" s="24" t="str">
        <f t="shared" si="1"/>
        <v>3 3</v>
      </c>
      <c r="P17" s="24">
        <f t="shared" si="2"/>
        <v>3</v>
      </c>
      <c r="Q17" s="25">
        <f t="shared" si="3"/>
        <v>0</v>
      </c>
      <c r="R17" s="26">
        <f t="shared" si="4"/>
        <v>0</v>
      </c>
      <c r="S17" s="24">
        <f t="shared" si="5"/>
        <v>3</v>
      </c>
      <c r="T17" s="24">
        <f t="shared" si="6"/>
        <v>3</v>
      </c>
      <c r="U17" s="24" t="str">
        <f t="shared" si="7"/>
        <v/>
      </c>
      <c r="V17" s="24" t="str">
        <f t="shared" si="8"/>
        <v>g</v>
      </c>
      <c r="W17" s="24" t="str">
        <f t="shared" si="27"/>
        <v/>
      </c>
      <c r="X17" s="24">
        <f t="shared" si="9"/>
        <v>3</v>
      </c>
      <c r="Y17" s="24">
        <f t="shared" si="10"/>
        <v>3</v>
      </c>
      <c r="Z17" s="24" t="str">
        <f t="shared" si="11"/>
        <v>F</v>
      </c>
      <c r="AA17" s="24" t="str">
        <f t="shared" si="44"/>
        <v>F</v>
      </c>
      <c r="AB17" s="34" t="str">
        <f t="shared" si="12"/>
        <v/>
      </c>
      <c r="AC17" s="34" t="str">
        <f t="shared" si="13"/>
        <v>g</v>
      </c>
      <c r="AD17" s="34" t="str">
        <f t="shared" si="28"/>
        <v>g</v>
      </c>
      <c r="AE17" s="34" t="str">
        <f t="shared" si="14"/>
        <v>3 0</v>
      </c>
      <c r="AF17" s="34">
        <f t="shared" si="15"/>
        <v>3</v>
      </c>
      <c r="AG17" s="34">
        <f t="shared" si="16"/>
        <v>3</v>
      </c>
      <c r="AH17" s="34">
        <f t="shared" si="17"/>
        <v>0</v>
      </c>
      <c r="AI17" s="172">
        <f>IF(AJ17&lt;&gt;"",MAX(AI$3:AI16)+1,"")</f>
        <v>12</v>
      </c>
      <c r="AJ17" s="172" t="str">
        <f t="shared" si="18"/>
        <v>F</v>
      </c>
      <c r="AK17" s="172">
        <f t="shared" si="19"/>
        <v>300</v>
      </c>
      <c r="AL17" s="172">
        <f t="shared" si="20"/>
        <v>3</v>
      </c>
      <c r="AM17" s="172" t="str">
        <f>IF(AN17&lt;&gt;"",MAX(AM$3:AM16)+1,"")</f>
        <v/>
      </c>
      <c r="AN17" s="172" t="str">
        <f t="shared" si="21"/>
        <v/>
      </c>
      <c r="AO17" s="172" t="str">
        <f t="shared" si="22"/>
        <v/>
      </c>
      <c r="AP17" s="172" t="str">
        <f t="shared" si="23"/>
        <v/>
      </c>
      <c r="AQ17" s="172" t="str">
        <f t="shared" si="24"/>
        <v/>
      </c>
      <c r="AR17" s="172" t="str">
        <f>Table1[[#This Row],[Sex ]]&amp;Table1[[#This Row],[Month]]</f>
        <v>F3</v>
      </c>
      <c r="AS17" s="21"/>
      <c r="AT17" s="21"/>
      <c r="AU17" s="21"/>
      <c r="AV17" s="21"/>
      <c r="AW17" s="22" t="s">
        <v>34</v>
      </c>
      <c r="AX17" s="22"/>
      <c r="AY17" s="22"/>
      <c r="AZ17" s="22"/>
      <c r="BA17" s="22">
        <v>95</v>
      </c>
      <c r="BB17" s="22"/>
      <c r="BC17" s="22"/>
      <c r="BD17" s="22"/>
      <c r="BE17" s="321"/>
      <c r="BF17" s="322"/>
      <c r="BG17" s="349"/>
      <c r="BH17" s="349"/>
      <c r="BI17" s="350"/>
      <c r="BJ17" s="346">
        <v>4</v>
      </c>
      <c r="BK17" s="346">
        <f>Analysis!AL13</f>
        <v>0</v>
      </c>
      <c r="BL17" s="347">
        <f>Analysis!AL11</f>
        <v>0</v>
      </c>
      <c r="BM17" s="347">
        <f>Analysis!AM11</f>
        <v>0</v>
      </c>
      <c r="BN17" s="347">
        <f>Analysis!AN11</f>
        <v>0</v>
      </c>
      <c r="BO17" s="347">
        <f>Analysis!AO11</f>
        <v>6</v>
      </c>
      <c r="BP17" s="347">
        <f>Analysis!AP11</f>
        <v>397</v>
      </c>
      <c r="BQ17" s="347">
        <f>Analysis!AQ11</f>
        <v>16</v>
      </c>
      <c r="BR17" s="347">
        <f>Analysis!AR11</f>
        <v>1</v>
      </c>
      <c r="BS17" s="347">
        <f>Analysis!AS11</f>
        <v>0</v>
      </c>
      <c r="BT17" s="347">
        <f>Analysis!AT11</f>
        <v>0</v>
      </c>
      <c r="BU17" s="347">
        <f>Analysis!AU11</f>
        <v>0</v>
      </c>
      <c r="BV17" s="347">
        <f>Analysis!AV11</f>
        <v>0</v>
      </c>
      <c r="BW17" s="347">
        <f>Analysis!AW11</f>
        <v>0</v>
      </c>
      <c r="BX17" s="347">
        <f>Analysis!AX11</f>
        <v>0</v>
      </c>
      <c r="BY17" s="347">
        <f>Analysis!AY11</f>
        <v>0</v>
      </c>
      <c r="BZ17" s="347">
        <f>Analysis!AZ11</f>
        <v>0</v>
      </c>
      <c r="CA17" s="347">
        <f>Analysis!BA11</f>
        <v>0</v>
      </c>
      <c r="CB17" s="347">
        <f>Analysis!BB11</f>
        <v>0</v>
      </c>
      <c r="CC17" s="347">
        <f>Analysis!BC11</f>
        <v>0</v>
      </c>
      <c r="CD17" s="347">
        <f>Analysis!BD11</f>
        <v>0</v>
      </c>
      <c r="CE17" s="347">
        <f>Analysis!BE11</f>
        <v>0</v>
      </c>
      <c r="CF17" s="347">
        <f>Analysis!BF11</f>
        <v>0</v>
      </c>
      <c r="CG17" s="347">
        <f>Analysis!BG11</f>
        <v>0</v>
      </c>
      <c r="CH17" s="347">
        <f>Analysis!BH11</f>
        <v>0</v>
      </c>
      <c r="CI17" s="347">
        <f>Analysis!BI11</f>
        <v>0</v>
      </c>
      <c r="CJ17" s="347">
        <f>Analysis!BJ11</f>
        <v>0</v>
      </c>
      <c r="CK17" s="347">
        <f>Analysis!BK11</f>
        <v>0</v>
      </c>
      <c r="CL17" s="347">
        <f>Analysis!BL11</f>
        <v>0</v>
      </c>
      <c r="CM17" s="347">
        <f>Analysis!BM11</f>
        <v>0</v>
      </c>
      <c r="CN17" s="347">
        <f>Analysis!BN11</f>
        <v>0</v>
      </c>
      <c r="CO17" s="347">
        <f>Analysis!BO11</f>
        <v>0</v>
      </c>
      <c r="CP17" s="347">
        <f>Analysis!BP11</f>
        <v>0</v>
      </c>
      <c r="CQ17" s="347">
        <f>Analysis!BQ11</f>
        <v>0</v>
      </c>
      <c r="CR17" s="347">
        <f>Analysis!BR11</f>
        <v>0</v>
      </c>
      <c r="CS17" s="347">
        <f>Analysis!BS11</f>
        <v>0</v>
      </c>
      <c r="CT17" s="347">
        <f>Analysis!BT11</f>
        <v>0</v>
      </c>
      <c r="CU17" s="347">
        <f>Analysis!BU11</f>
        <v>0</v>
      </c>
      <c r="CV17" s="347">
        <f>Analysis!BV11</f>
        <v>0</v>
      </c>
      <c r="CW17" s="347">
        <f>Analysis!BW11</f>
        <v>0</v>
      </c>
      <c r="CX17" s="347">
        <f>Analysis!BX11</f>
        <v>0</v>
      </c>
      <c r="CY17" s="347">
        <f>Analysis!BY11</f>
        <v>0</v>
      </c>
      <c r="CZ17" s="347">
        <f>Analysis!BZ11</f>
        <v>0</v>
      </c>
      <c r="DA17" s="347">
        <f>Analysis!CA11</f>
        <v>0</v>
      </c>
      <c r="DB17" s="347">
        <f>Analysis!CB11</f>
        <v>420</v>
      </c>
      <c r="DC17" s="348"/>
      <c r="DD17" s="348"/>
      <c r="DE17" s="316"/>
      <c r="DF17" s="264"/>
      <c r="DG17" s="264"/>
      <c r="DH17" s="264"/>
      <c r="DI17" s="264"/>
      <c r="DJ17" s="264"/>
      <c r="DK17" s="293"/>
      <c r="DL17" s="264"/>
      <c r="DM17" s="264"/>
      <c r="DN17" s="264"/>
      <c r="DO17" s="264"/>
      <c r="DP17" s="264"/>
      <c r="DQ17" s="264"/>
      <c r="DR17" s="264"/>
      <c r="DS17" s="264"/>
      <c r="DT17" s="264"/>
      <c r="DU17" s="264"/>
      <c r="DV17" s="264"/>
      <c r="DW17" s="264"/>
      <c r="DX17" s="264"/>
      <c r="DY17" s="264"/>
      <c r="DZ17" s="264"/>
      <c r="EA17" s="264"/>
      <c r="EB17" s="264"/>
      <c r="EC17" s="264"/>
      <c r="ED17" s="264"/>
      <c r="EE17" s="264"/>
      <c r="EF17" s="264"/>
      <c r="EG17" s="264"/>
      <c r="EH17" s="264"/>
      <c r="EI17" s="264"/>
      <c r="EJ17" s="264"/>
      <c r="EK17" s="264"/>
      <c r="EL17" s="264"/>
      <c r="EM17" s="264"/>
      <c r="EN17" s="264"/>
      <c r="EO17" s="264"/>
      <c r="EP17" s="264"/>
      <c r="EQ17" s="264"/>
      <c r="ER17" s="264"/>
      <c r="ES17" s="264"/>
      <c r="ET17" s="264"/>
      <c r="EU17" s="264"/>
      <c r="EV17" s="264"/>
      <c r="EW17" s="86"/>
      <c r="EX17" s="86"/>
      <c r="EY17" s="86"/>
      <c r="EZ17" s="86"/>
      <c r="FV17" s="68">
        <v>8</v>
      </c>
      <c r="FW17" s="75">
        <f>SUM(IF(GH74=1,GH42),IF(GI75=1,GI43),IF(GJ76=1,GJ44),IF(GK77=1,GK45),IF(GL78=1,GL46),IF(GM79=1,GM47),IF(GN80=1,GN48),IF(GO81=1,GO49),IF(GP82=1,GP50),IF(GQ83=1,GQ51),IF(GR84=1,GR52),IF(GS85=1,GS53),IF(GT86=1,GT54))</f>
        <v>0</v>
      </c>
      <c r="FY17" s="71">
        <v>8</v>
      </c>
      <c r="FZ17" s="73" t="e">
        <f>(Analysis!$AK15/Analysis!AL$6)*Analysis!AL15</f>
        <v>#DIV/0!</v>
      </c>
      <c r="GA17" s="73">
        <f>(Analysis!$AK15/Analysis!AM$6)*Analysis!AM15</f>
        <v>0</v>
      </c>
      <c r="GB17" s="73">
        <f>(Analysis!$AK15/Analysis!AN$6)*Analysis!AN15</f>
        <v>0</v>
      </c>
      <c r="GC17" s="73">
        <f>(Analysis!$AK15/Analysis!AO$6)*Analysis!AO15</f>
        <v>0</v>
      </c>
      <c r="GD17" s="73">
        <f>(Analysis!$AK15/Analysis!AP$6)*Analysis!AP15</f>
        <v>0</v>
      </c>
      <c r="GE17" s="73">
        <f>(Analysis!$AK15/Analysis!AQ$6)*Analysis!AQ15</f>
        <v>0</v>
      </c>
      <c r="GF17" s="73">
        <f>(Analysis!$AK15/Analysis!AR$6)*Analysis!AR15</f>
        <v>0</v>
      </c>
      <c r="GG17" s="73">
        <f>(Analysis!$AK15/Analysis!AS$6)*Analysis!AS15</f>
        <v>0</v>
      </c>
      <c r="GH17" s="73">
        <f>(Analysis!$AK15/Analysis!AT$6)*Analysis!AT15</f>
        <v>8</v>
      </c>
      <c r="GI17" s="73">
        <f>(Analysis!$AK15/Analysis!AU$6)*Analysis!AU15</f>
        <v>0</v>
      </c>
      <c r="GJ17" s="73">
        <f>(Analysis!$AK15/Analysis!AV$6)*Analysis!AV15</f>
        <v>0</v>
      </c>
      <c r="GK17" s="73">
        <f>(Analysis!$AK15/Analysis!AW$6)*Analysis!AW15</f>
        <v>0</v>
      </c>
      <c r="GL17" s="73">
        <f>(Analysis!$AK15/Analysis!AX$6)*Analysis!AX15</f>
        <v>0</v>
      </c>
      <c r="GM17" s="73">
        <f>(Analysis!$AK15/Analysis!AY$6)*Analysis!AY15</f>
        <v>0</v>
      </c>
      <c r="GN17" s="73">
        <f>(Analysis!$AK15/Analysis!AZ$6)*Analysis!AZ15</f>
        <v>0</v>
      </c>
      <c r="GO17" s="73">
        <f>(Analysis!$AK15/Analysis!BA$6)*Analysis!BA15</f>
        <v>0</v>
      </c>
      <c r="GP17" s="73">
        <f>(Analysis!$AK15/Analysis!BB$6)*Analysis!BB15</f>
        <v>0</v>
      </c>
      <c r="GQ17" s="73">
        <f>(Analysis!$AK15/Analysis!BC$6)*Analysis!BC15</f>
        <v>0</v>
      </c>
      <c r="GR17" s="73">
        <f>(Analysis!$AK15/Analysis!BD$6)*Analysis!BD15</f>
        <v>0</v>
      </c>
      <c r="GS17" s="73">
        <f>(Analysis!$AK15/Analysis!BE$6)*Analysis!BE15</f>
        <v>0</v>
      </c>
      <c r="GT17" s="73">
        <f>(Analysis!$AK15/Analysis!BF$6)*Analysis!BF15</f>
        <v>0</v>
      </c>
      <c r="GU17" s="73">
        <f>(Analysis!$AK15/Analysis!BG$6)*Analysis!BG15</f>
        <v>0</v>
      </c>
      <c r="GV17" s="73">
        <f>(Analysis!$AK15/Analysis!BH$6)*Analysis!BH15</f>
        <v>0</v>
      </c>
      <c r="GW17" s="73">
        <f>(Analysis!$AK15/Analysis!BI$6)*Analysis!BI15</f>
        <v>0</v>
      </c>
      <c r="GX17" s="73">
        <f>(Analysis!$AK15/Analysis!BJ$6)*Analysis!BJ15</f>
        <v>0</v>
      </c>
      <c r="GY17" s="73">
        <f>(Analysis!$AK15/Analysis!BK$6)*Analysis!BK15</f>
        <v>0</v>
      </c>
      <c r="GZ17" s="73"/>
      <c r="HA17" s="74" t="e">
        <f t="shared" si="38"/>
        <v>#DIV/0!</v>
      </c>
      <c r="HC17" s="268" t="str">
        <f>IF(BB20&gt;0,#REF!,"")</f>
        <v/>
      </c>
      <c r="HF17" s="317">
        <f t="shared" si="39"/>
        <v>0</v>
      </c>
      <c r="HG17" s="317">
        <f t="shared" si="40"/>
        <v>0</v>
      </c>
      <c r="HH17" s="268" t="str">
        <f t="shared" si="41"/>
        <v>Cod - Eastern Channel (VIId)</v>
      </c>
      <c r="HJ17" s="268" t="e">
        <f>#REF!</f>
        <v>#REF!</v>
      </c>
      <c r="HK17" s="268" t="e">
        <f>#REF!</f>
        <v>#REF!</v>
      </c>
      <c r="HP17" s="268">
        <f t="shared" si="33"/>
        <v>16</v>
      </c>
      <c r="HQ17" s="268">
        <f t="shared" si="43"/>
        <v>9</v>
      </c>
      <c r="HR17" s="268">
        <f t="shared" si="34"/>
        <v>-6.25</v>
      </c>
      <c r="HS17" s="268">
        <f t="shared" si="45"/>
        <v>6.25</v>
      </c>
      <c r="HZ17" s="268">
        <v>9</v>
      </c>
      <c r="IA17" s="268">
        <f t="shared" si="36"/>
        <v>0</v>
      </c>
      <c r="IB17" s="268">
        <f t="shared" si="37"/>
        <v>0</v>
      </c>
      <c r="IC17" s="317" t="str">
        <f>IF(IA17&gt;0,IA17/Analysis!AD16,"")</f>
        <v/>
      </c>
      <c r="ID17" s="317" t="str">
        <f>IF(IB17&gt;0,IB17/Analysis!AD16,"")</f>
        <v/>
      </c>
      <c r="IE17" s="268" t="e">
        <f t="shared" si="42"/>
        <v>#N/A</v>
      </c>
    </row>
    <row r="18" spans="1:239" ht="15" x14ac:dyDescent="0.25">
      <c r="A18" s="21"/>
      <c r="B18" s="14">
        <v>9842</v>
      </c>
      <c r="C18" s="23">
        <v>16</v>
      </c>
      <c r="D18" s="23" t="s">
        <v>182</v>
      </c>
      <c r="E18" s="23" t="s">
        <v>183</v>
      </c>
      <c r="F18" s="14">
        <v>310</v>
      </c>
      <c r="G18" s="14" t="s">
        <v>120</v>
      </c>
      <c r="H18" s="14">
        <v>3</v>
      </c>
      <c r="I18" s="14">
        <v>4</v>
      </c>
      <c r="J18" s="14">
        <v>4</v>
      </c>
      <c r="K18" s="14"/>
      <c r="L18" s="14" t="s">
        <v>141</v>
      </c>
      <c r="M18" s="24">
        <f t="shared" si="26"/>
        <v>4</v>
      </c>
      <c r="N18" s="24">
        <f t="shared" si="0"/>
        <v>1</v>
      </c>
      <c r="O18" s="24" t="str">
        <f t="shared" si="1"/>
        <v>4 4</v>
      </c>
      <c r="P18" s="24">
        <f t="shared" si="2"/>
        <v>4</v>
      </c>
      <c r="Q18" s="25">
        <f t="shared" si="3"/>
        <v>0</v>
      </c>
      <c r="R18" s="26">
        <f t="shared" si="4"/>
        <v>0</v>
      </c>
      <c r="S18" s="24">
        <f t="shared" si="5"/>
        <v>3</v>
      </c>
      <c r="T18" s="24">
        <f t="shared" si="6"/>
        <v>3</v>
      </c>
      <c r="U18" s="24" t="str">
        <f t="shared" si="7"/>
        <v/>
      </c>
      <c r="V18" s="24" t="str">
        <f t="shared" si="8"/>
        <v>g</v>
      </c>
      <c r="W18" s="24" t="str">
        <f t="shared" si="27"/>
        <v/>
      </c>
      <c r="X18" s="24">
        <f t="shared" si="9"/>
        <v>3</v>
      </c>
      <c r="Y18" s="24">
        <f t="shared" si="10"/>
        <v>3</v>
      </c>
      <c r="Z18" s="24" t="str">
        <f t="shared" si="11"/>
        <v>F</v>
      </c>
      <c r="AA18" s="24" t="str">
        <f t="shared" si="44"/>
        <v>F</v>
      </c>
      <c r="AB18" s="34" t="str">
        <f t="shared" si="12"/>
        <v/>
      </c>
      <c r="AC18" s="34" t="str">
        <f t="shared" si="13"/>
        <v>g</v>
      </c>
      <c r="AD18" s="34" t="str">
        <f t="shared" si="28"/>
        <v>g</v>
      </c>
      <c r="AE18" s="34" t="str">
        <f t="shared" si="14"/>
        <v>3 0</v>
      </c>
      <c r="AF18" s="34">
        <f t="shared" si="15"/>
        <v>4</v>
      </c>
      <c r="AG18" s="34">
        <f t="shared" si="16"/>
        <v>4</v>
      </c>
      <c r="AH18" s="34">
        <f t="shared" si="17"/>
        <v>0</v>
      </c>
      <c r="AI18" s="172">
        <f>IF(AJ18&lt;&gt;"",MAX(AI$3:AI17)+1,"")</f>
        <v>13</v>
      </c>
      <c r="AJ18" s="172" t="str">
        <f t="shared" si="18"/>
        <v>F</v>
      </c>
      <c r="AK18" s="172">
        <f t="shared" si="19"/>
        <v>310</v>
      </c>
      <c r="AL18" s="172">
        <f t="shared" si="20"/>
        <v>4</v>
      </c>
      <c r="AM18" s="172" t="str">
        <f>IF(AN18&lt;&gt;"",MAX(AM$3:AM17)+1,"")</f>
        <v/>
      </c>
      <c r="AN18" s="172" t="str">
        <f t="shared" si="21"/>
        <v/>
      </c>
      <c r="AO18" s="172" t="str">
        <f t="shared" si="22"/>
        <v/>
      </c>
      <c r="AP18" s="172" t="str">
        <f t="shared" si="23"/>
        <v/>
      </c>
      <c r="AQ18" s="172" t="str">
        <f t="shared" si="24"/>
        <v/>
      </c>
      <c r="AR18" s="172" t="str">
        <f>Table1[[#This Row],[Sex ]]&amp;Table1[[#This Row],[Month]]</f>
        <v>F3</v>
      </c>
      <c r="AS18" s="21"/>
      <c r="AT18" s="21"/>
      <c r="AU18" s="21"/>
      <c r="AV18" s="21"/>
      <c r="AW18" s="22" t="s">
        <v>33</v>
      </c>
      <c r="AX18" s="22"/>
      <c r="AY18" s="22"/>
      <c r="AZ18" s="22"/>
      <c r="BA18" s="22">
        <v>95</v>
      </c>
      <c r="BB18" s="22"/>
      <c r="BC18" s="22"/>
      <c r="BD18" s="22"/>
      <c r="BE18" s="321"/>
      <c r="BF18" s="322"/>
      <c r="BG18" s="349"/>
      <c r="BH18" s="349"/>
      <c r="BI18" s="350"/>
      <c r="BJ18" s="346">
        <v>5</v>
      </c>
      <c r="BK18" s="346">
        <f>Analysis!AL14</f>
        <v>0</v>
      </c>
      <c r="BL18" s="347">
        <f>Analysis!AL12</f>
        <v>0</v>
      </c>
      <c r="BM18" s="347">
        <f>Analysis!AM12</f>
        <v>0</v>
      </c>
      <c r="BN18" s="347">
        <f>Analysis!AN12</f>
        <v>0</v>
      </c>
      <c r="BO18" s="347">
        <f>Analysis!AO12</f>
        <v>0</v>
      </c>
      <c r="BP18" s="347">
        <f>Analysis!AP12</f>
        <v>4</v>
      </c>
      <c r="BQ18" s="347">
        <f>Analysis!AQ12</f>
        <v>173</v>
      </c>
      <c r="BR18" s="347">
        <f>Analysis!AR12</f>
        <v>10</v>
      </c>
      <c r="BS18" s="347">
        <f>Analysis!AS12</f>
        <v>1</v>
      </c>
      <c r="BT18" s="347">
        <f>Analysis!AT12</f>
        <v>0</v>
      </c>
      <c r="BU18" s="347">
        <f>Analysis!AU12</f>
        <v>0</v>
      </c>
      <c r="BV18" s="347">
        <f>Analysis!AV12</f>
        <v>0</v>
      </c>
      <c r="BW18" s="347">
        <f>Analysis!AW12</f>
        <v>0</v>
      </c>
      <c r="BX18" s="347">
        <f>Analysis!AX12</f>
        <v>0</v>
      </c>
      <c r="BY18" s="347">
        <f>Analysis!AY12</f>
        <v>0</v>
      </c>
      <c r="BZ18" s="347">
        <f>Analysis!AZ12</f>
        <v>0</v>
      </c>
      <c r="CA18" s="347">
        <f>Analysis!BA12</f>
        <v>0</v>
      </c>
      <c r="CB18" s="347">
        <f>Analysis!BB12</f>
        <v>0</v>
      </c>
      <c r="CC18" s="347">
        <f>Analysis!BC12</f>
        <v>0</v>
      </c>
      <c r="CD18" s="347">
        <f>Analysis!BD12</f>
        <v>0</v>
      </c>
      <c r="CE18" s="347">
        <f>Analysis!BE12</f>
        <v>0</v>
      </c>
      <c r="CF18" s="347">
        <f>Analysis!BF12</f>
        <v>0</v>
      </c>
      <c r="CG18" s="347">
        <f>Analysis!BG12</f>
        <v>0</v>
      </c>
      <c r="CH18" s="347">
        <f>Analysis!BH12</f>
        <v>0</v>
      </c>
      <c r="CI18" s="347">
        <f>Analysis!BI12</f>
        <v>0</v>
      </c>
      <c r="CJ18" s="347">
        <f>Analysis!BJ12</f>
        <v>0</v>
      </c>
      <c r="CK18" s="347">
        <f>Analysis!BK12</f>
        <v>0</v>
      </c>
      <c r="CL18" s="347">
        <f>Analysis!BL12</f>
        <v>0</v>
      </c>
      <c r="CM18" s="347">
        <f>Analysis!BM12</f>
        <v>0</v>
      </c>
      <c r="CN18" s="347">
        <f>Analysis!BN12</f>
        <v>0</v>
      </c>
      <c r="CO18" s="347">
        <f>Analysis!BO12</f>
        <v>0</v>
      </c>
      <c r="CP18" s="347">
        <f>Analysis!BP12</f>
        <v>0</v>
      </c>
      <c r="CQ18" s="347">
        <f>Analysis!BQ12</f>
        <v>0</v>
      </c>
      <c r="CR18" s="347">
        <f>Analysis!BR12</f>
        <v>0</v>
      </c>
      <c r="CS18" s="347">
        <f>Analysis!BS12</f>
        <v>0</v>
      </c>
      <c r="CT18" s="347">
        <f>Analysis!BT12</f>
        <v>0</v>
      </c>
      <c r="CU18" s="347">
        <f>Analysis!BU12</f>
        <v>0</v>
      </c>
      <c r="CV18" s="347">
        <f>Analysis!BV12</f>
        <v>0</v>
      </c>
      <c r="CW18" s="347">
        <f>Analysis!BW12</f>
        <v>0</v>
      </c>
      <c r="CX18" s="347">
        <f>Analysis!BX12</f>
        <v>0</v>
      </c>
      <c r="CY18" s="347">
        <f>Analysis!BY12</f>
        <v>0</v>
      </c>
      <c r="CZ18" s="347">
        <f>Analysis!BZ12</f>
        <v>0</v>
      </c>
      <c r="DA18" s="347">
        <f>Analysis!CA12</f>
        <v>0</v>
      </c>
      <c r="DB18" s="347">
        <f>Analysis!CB12</f>
        <v>188</v>
      </c>
      <c r="DC18" s="348"/>
      <c r="DD18" s="348"/>
      <c r="DE18" s="316"/>
      <c r="DF18" s="264"/>
      <c r="DG18" s="264"/>
      <c r="DH18" s="264"/>
      <c r="DI18" s="264"/>
      <c r="DJ18" s="264"/>
      <c r="DK18" s="293"/>
      <c r="DL18" s="264"/>
      <c r="DM18" s="264"/>
      <c r="DN18" s="264"/>
      <c r="DO18" s="264"/>
      <c r="DP18" s="264"/>
      <c r="DQ18" s="264"/>
      <c r="DR18" s="264"/>
      <c r="DS18" s="264"/>
      <c r="DT18" s="264"/>
      <c r="DU18" s="264"/>
      <c r="DV18" s="264"/>
      <c r="DW18" s="264"/>
      <c r="DX18" s="264"/>
      <c r="DY18" s="264"/>
      <c r="DZ18" s="264"/>
      <c r="EA18" s="264"/>
      <c r="EB18" s="264"/>
      <c r="EC18" s="264"/>
      <c r="ED18" s="264"/>
      <c r="EE18" s="264"/>
      <c r="EF18" s="264"/>
      <c r="EG18" s="264"/>
      <c r="EH18" s="264"/>
      <c r="EI18" s="264"/>
      <c r="EJ18" s="264"/>
      <c r="EK18" s="264"/>
      <c r="EL18" s="264"/>
      <c r="EM18" s="264"/>
      <c r="EN18" s="264"/>
      <c r="EO18" s="264"/>
      <c r="EP18" s="264"/>
      <c r="EQ18" s="264"/>
      <c r="ER18" s="264"/>
      <c r="ES18" s="264"/>
      <c r="ET18" s="264"/>
      <c r="EU18" s="264"/>
      <c r="EV18" s="264"/>
      <c r="EW18" s="86"/>
      <c r="EX18" s="86"/>
      <c r="EY18" s="86"/>
      <c r="EZ18" s="86"/>
      <c r="FV18" s="68">
        <v>9</v>
      </c>
      <c r="FW18" s="75">
        <f>SUM(IF(GI74=1,GI42),IF(GJ75=1,GJ43),IF(GK76=1,GK44),IF(GL77=1,GL45),IF(GM78=1,GM46),IF(GN79=1,GN47),IF(GO80=1,GO48),IF(GP81=1,GP49),IF(GQ82=1,GQ50),IF(GR83=1,GR51),IF(GS84=1,GS52),IF(GT85=1,GT53))</f>
        <v>0</v>
      </c>
      <c r="FY18" s="71">
        <v>9</v>
      </c>
      <c r="FZ18" s="73" t="e">
        <f>(Analysis!$AK16/Analysis!AL$6)*Analysis!AL16</f>
        <v>#DIV/0!</v>
      </c>
      <c r="GA18" s="73">
        <f>(Analysis!$AK16/Analysis!AM$6)*Analysis!AM16</f>
        <v>0</v>
      </c>
      <c r="GB18" s="73">
        <f>(Analysis!$AK16/Analysis!AN$6)*Analysis!AN16</f>
        <v>0</v>
      </c>
      <c r="GC18" s="73">
        <f>(Analysis!$AK16/Analysis!AO$6)*Analysis!AO16</f>
        <v>0</v>
      </c>
      <c r="GD18" s="73">
        <f>(Analysis!$AK16/Analysis!AP$6)*Analysis!AP16</f>
        <v>0</v>
      </c>
      <c r="GE18" s="73">
        <f>(Analysis!$AK16/Analysis!AQ$6)*Analysis!AQ16</f>
        <v>0</v>
      </c>
      <c r="GF18" s="73">
        <f>(Analysis!$AK16/Analysis!AR$6)*Analysis!AR16</f>
        <v>0</v>
      </c>
      <c r="GG18" s="73">
        <f>(Analysis!$AK16/Analysis!AS$6)*Analysis!AS16</f>
        <v>0</v>
      </c>
      <c r="GH18" s="73">
        <f>(Analysis!$AK16/Analysis!AT$6)*Analysis!AT16</f>
        <v>1.125</v>
      </c>
      <c r="GI18" s="73">
        <f>(Analysis!$AK16/Analysis!AU$6)*Analysis!AU16</f>
        <v>12</v>
      </c>
      <c r="GJ18" s="73">
        <f>(Analysis!$AK16/Analysis!AV$6)*Analysis!AV16</f>
        <v>0</v>
      </c>
      <c r="GK18" s="73">
        <f>(Analysis!$AK16/Analysis!AW$6)*Analysis!AW16</f>
        <v>0</v>
      </c>
      <c r="GL18" s="73">
        <f>(Analysis!$AK16/Analysis!AX$6)*Analysis!AX16</f>
        <v>0</v>
      </c>
      <c r="GM18" s="73">
        <f>(Analysis!$AK16/Analysis!AY$6)*Analysis!AY16</f>
        <v>0</v>
      </c>
      <c r="GN18" s="73">
        <f>(Analysis!$AK16/Analysis!AZ$6)*Analysis!AZ16</f>
        <v>0</v>
      </c>
      <c r="GO18" s="73">
        <f>(Analysis!$AK16/Analysis!BA$6)*Analysis!BA16</f>
        <v>0</v>
      </c>
      <c r="GP18" s="73">
        <f>(Analysis!$AK16/Analysis!BB$6)*Analysis!BB16</f>
        <v>0</v>
      </c>
      <c r="GQ18" s="73">
        <f>(Analysis!$AK16/Analysis!BC$6)*Analysis!BC16</f>
        <v>0</v>
      </c>
      <c r="GR18" s="73">
        <f>(Analysis!$AK16/Analysis!BD$6)*Analysis!BD16</f>
        <v>0</v>
      </c>
      <c r="GS18" s="73">
        <f>(Analysis!$AK16/Analysis!BE$6)*Analysis!BE16</f>
        <v>0</v>
      </c>
      <c r="GT18" s="73">
        <f>(Analysis!$AK16/Analysis!BF$6)*Analysis!BF16</f>
        <v>0</v>
      </c>
      <c r="GU18" s="73">
        <f>(Analysis!$AK16/Analysis!BG$6)*Analysis!BG16</f>
        <v>0</v>
      </c>
      <c r="GV18" s="73">
        <f>(Analysis!$AK16/Analysis!BH$6)*Analysis!BH16</f>
        <v>0</v>
      </c>
      <c r="GW18" s="73">
        <f>(Analysis!$AK16/Analysis!BI$6)*Analysis!BI16</f>
        <v>0</v>
      </c>
      <c r="GX18" s="73">
        <f>(Analysis!$AK16/Analysis!BJ$6)*Analysis!BJ16</f>
        <v>0</v>
      </c>
      <c r="GY18" s="73">
        <f>(Analysis!$AK16/Analysis!BK$6)*Analysis!BK16</f>
        <v>0</v>
      </c>
      <c r="GZ18" s="73"/>
      <c r="HA18" s="74" t="e">
        <f t="shared" si="38"/>
        <v>#DIV/0!</v>
      </c>
      <c r="HC18" s="268" t="str">
        <f>IF(BB21&gt;0,#REF!,"")</f>
        <v/>
      </c>
      <c r="HF18" s="317">
        <f t="shared" si="39"/>
        <v>0</v>
      </c>
      <c r="HG18" s="317">
        <f t="shared" si="40"/>
        <v>0</v>
      </c>
      <c r="HH18" s="268" t="str">
        <f t="shared" si="41"/>
        <v>Cod - Irish Sea (VIIa)</v>
      </c>
      <c r="HJ18" s="268" t="e">
        <f>#REF!</f>
        <v>#REF!</v>
      </c>
      <c r="HK18" s="268" t="e">
        <f>#REF!</f>
        <v>#REF!</v>
      </c>
      <c r="HP18" s="268">
        <f t="shared" si="33"/>
        <v>3</v>
      </c>
      <c r="HQ18" s="268">
        <f t="shared" si="43"/>
        <v>10</v>
      </c>
      <c r="HR18" s="268">
        <f t="shared" si="34"/>
        <v>0</v>
      </c>
      <c r="HS18" s="268">
        <f t="shared" si="45"/>
        <v>0</v>
      </c>
      <c r="HZ18" s="268">
        <v>10</v>
      </c>
      <c r="IA18" s="268">
        <f t="shared" si="36"/>
        <v>0</v>
      </c>
      <c r="IB18" s="268">
        <f t="shared" si="37"/>
        <v>0</v>
      </c>
      <c r="IC18" s="317" t="str">
        <f>IF(IA18&gt;0,IA18/Analysis!AD17,"")</f>
        <v/>
      </c>
      <c r="ID18" s="317" t="str">
        <f>IF(IB18&gt;0,IB18/Analysis!AD17,"")</f>
        <v/>
      </c>
      <c r="IE18" s="268" t="e">
        <f t="shared" si="42"/>
        <v>#N/A</v>
      </c>
    </row>
    <row r="19" spans="1:239" ht="15" x14ac:dyDescent="0.25">
      <c r="A19" s="21"/>
      <c r="B19" s="14">
        <v>10157</v>
      </c>
      <c r="C19" s="23">
        <v>1</v>
      </c>
      <c r="D19" s="23" t="s">
        <v>182</v>
      </c>
      <c r="E19" s="23" t="s">
        <v>183</v>
      </c>
      <c r="F19" s="14">
        <v>360</v>
      </c>
      <c r="G19" s="14" t="s">
        <v>120</v>
      </c>
      <c r="H19" s="14">
        <v>4</v>
      </c>
      <c r="I19" s="14">
        <v>4</v>
      </c>
      <c r="J19" s="14">
        <v>4</v>
      </c>
      <c r="K19" s="14"/>
      <c r="L19" s="14" t="s">
        <v>141</v>
      </c>
      <c r="M19" s="24">
        <f t="shared" si="26"/>
        <v>4</v>
      </c>
      <c r="N19" s="24">
        <f t="shared" si="0"/>
        <v>2</v>
      </c>
      <c r="O19" s="24" t="str">
        <f t="shared" si="1"/>
        <v>4 4</v>
      </c>
      <c r="P19" s="24">
        <f t="shared" si="2"/>
        <v>4</v>
      </c>
      <c r="Q19" s="25">
        <f t="shared" si="3"/>
        <v>0</v>
      </c>
      <c r="R19" s="26">
        <f t="shared" si="4"/>
        <v>0</v>
      </c>
      <c r="S19" s="24">
        <f t="shared" si="5"/>
        <v>4</v>
      </c>
      <c r="T19" s="24">
        <f t="shared" si="6"/>
        <v>4</v>
      </c>
      <c r="U19" s="24" t="str">
        <f t="shared" si="7"/>
        <v/>
      </c>
      <c r="V19" s="24" t="str">
        <f t="shared" si="8"/>
        <v>g</v>
      </c>
      <c r="W19" s="24" t="str">
        <f t="shared" si="27"/>
        <v/>
      </c>
      <c r="X19" s="24">
        <f t="shared" si="9"/>
        <v>4</v>
      </c>
      <c r="Y19" s="24">
        <f t="shared" si="10"/>
        <v>4</v>
      </c>
      <c r="Z19" s="24" t="str">
        <f t="shared" si="11"/>
        <v>F</v>
      </c>
      <c r="AA19" s="24" t="str">
        <f t="shared" si="44"/>
        <v>F</v>
      </c>
      <c r="AB19" s="34" t="str">
        <f t="shared" si="12"/>
        <v/>
      </c>
      <c r="AC19" s="34" t="str">
        <f t="shared" si="13"/>
        <v>g</v>
      </c>
      <c r="AD19" s="34" t="str">
        <f t="shared" si="28"/>
        <v>g</v>
      </c>
      <c r="AE19" s="34" t="str">
        <f t="shared" si="14"/>
        <v>4 0</v>
      </c>
      <c r="AF19" s="34">
        <f t="shared" si="15"/>
        <v>4</v>
      </c>
      <c r="AG19" s="34">
        <f t="shared" si="16"/>
        <v>4</v>
      </c>
      <c r="AH19" s="34">
        <f t="shared" si="17"/>
        <v>0</v>
      </c>
      <c r="AI19" s="172">
        <f>IF(AJ19&lt;&gt;"",MAX(AI$3:AI18)+1,"")</f>
        <v>14</v>
      </c>
      <c r="AJ19" s="172" t="str">
        <f t="shared" si="18"/>
        <v>F</v>
      </c>
      <c r="AK19" s="172">
        <f t="shared" si="19"/>
        <v>360</v>
      </c>
      <c r="AL19" s="172">
        <f t="shared" si="20"/>
        <v>4</v>
      </c>
      <c r="AM19" s="172" t="str">
        <f>IF(AN19&lt;&gt;"",MAX(AM$3:AM18)+1,"")</f>
        <v/>
      </c>
      <c r="AN19" s="172" t="str">
        <f t="shared" si="21"/>
        <v/>
      </c>
      <c r="AO19" s="172" t="str">
        <f t="shared" si="22"/>
        <v/>
      </c>
      <c r="AP19" s="172" t="str">
        <f t="shared" si="23"/>
        <v/>
      </c>
      <c r="AQ19" s="172" t="str">
        <f t="shared" si="24"/>
        <v/>
      </c>
      <c r="AR19" s="172" t="str">
        <f>Table1[[#This Row],[Sex ]]&amp;Table1[[#This Row],[Month]]</f>
        <v>F4</v>
      </c>
      <c r="AS19" s="21"/>
      <c r="AT19" s="21"/>
      <c r="AU19" s="21"/>
      <c r="AV19" s="21"/>
      <c r="AW19" s="22" t="s">
        <v>36</v>
      </c>
      <c r="AX19" s="22"/>
      <c r="AY19" s="22"/>
      <c r="AZ19" s="22"/>
      <c r="BA19" s="22">
        <v>95</v>
      </c>
      <c r="BB19" s="22"/>
      <c r="BC19" s="22"/>
      <c r="BD19" s="22"/>
      <c r="BE19" s="321"/>
      <c r="BF19" s="322"/>
      <c r="BG19" s="349"/>
      <c r="BH19" s="349"/>
      <c r="BI19" s="350"/>
      <c r="BJ19" s="346">
        <v>6</v>
      </c>
      <c r="BK19" s="346">
        <f>Analysis!AL15</f>
        <v>0</v>
      </c>
      <c r="BL19" s="347">
        <f>Analysis!AL13</f>
        <v>0</v>
      </c>
      <c r="BM19" s="347">
        <f>Analysis!AM13</f>
        <v>0</v>
      </c>
      <c r="BN19" s="347">
        <f>Analysis!AN13</f>
        <v>0</v>
      </c>
      <c r="BO19" s="347">
        <f>Analysis!AO13</f>
        <v>0</v>
      </c>
      <c r="BP19" s="347">
        <f>Analysis!AP13</f>
        <v>0</v>
      </c>
      <c r="BQ19" s="347">
        <f>Analysis!AQ13</f>
        <v>4</v>
      </c>
      <c r="BR19" s="347">
        <f>Analysis!AR13</f>
        <v>77</v>
      </c>
      <c r="BS19" s="347">
        <f>Analysis!AS13</f>
        <v>5</v>
      </c>
      <c r="BT19" s="347">
        <f>Analysis!AT13</f>
        <v>1</v>
      </c>
      <c r="BU19" s="347">
        <f>Analysis!AU13</f>
        <v>0</v>
      </c>
      <c r="BV19" s="347">
        <f>Analysis!AV13</f>
        <v>0</v>
      </c>
      <c r="BW19" s="347">
        <f>Analysis!AW13</f>
        <v>0</v>
      </c>
      <c r="BX19" s="347">
        <f>Analysis!AX13</f>
        <v>0</v>
      </c>
      <c r="BY19" s="347">
        <f>Analysis!AY13</f>
        <v>0</v>
      </c>
      <c r="BZ19" s="347">
        <f>Analysis!AZ13</f>
        <v>0</v>
      </c>
      <c r="CA19" s="347">
        <f>Analysis!BA13</f>
        <v>0</v>
      </c>
      <c r="CB19" s="347">
        <f>Analysis!BB13</f>
        <v>0</v>
      </c>
      <c r="CC19" s="347">
        <f>Analysis!BC13</f>
        <v>0</v>
      </c>
      <c r="CD19" s="347">
        <f>Analysis!BD13</f>
        <v>0</v>
      </c>
      <c r="CE19" s="347">
        <f>Analysis!BE13</f>
        <v>0</v>
      </c>
      <c r="CF19" s="347">
        <f>Analysis!BF13</f>
        <v>0</v>
      </c>
      <c r="CG19" s="347">
        <f>Analysis!BG13</f>
        <v>0</v>
      </c>
      <c r="CH19" s="347">
        <f>Analysis!BH13</f>
        <v>0</v>
      </c>
      <c r="CI19" s="347">
        <f>Analysis!BI13</f>
        <v>0</v>
      </c>
      <c r="CJ19" s="347">
        <f>Analysis!BJ13</f>
        <v>0</v>
      </c>
      <c r="CK19" s="347">
        <f>Analysis!BK13</f>
        <v>0</v>
      </c>
      <c r="CL19" s="347">
        <f>Analysis!BL13</f>
        <v>0</v>
      </c>
      <c r="CM19" s="347">
        <f>Analysis!BM13</f>
        <v>0</v>
      </c>
      <c r="CN19" s="347">
        <f>Analysis!BN13</f>
        <v>0</v>
      </c>
      <c r="CO19" s="347">
        <f>Analysis!BO13</f>
        <v>0</v>
      </c>
      <c r="CP19" s="347">
        <f>Analysis!BP13</f>
        <v>0</v>
      </c>
      <c r="CQ19" s="347">
        <f>Analysis!BQ13</f>
        <v>0</v>
      </c>
      <c r="CR19" s="347">
        <f>Analysis!BR13</f>
        <v>0</v>
      </c>
      <c r="CS19" s="347">
        <f>Analysis!BS13</f>
        <v>0</v>
      </c>
      <c r="CT19" s="347">
        <f>Analysis!BT13</f>
        <v>0</v>
      </c>
      <c r="CU19" s="347">
        <f>Analysis!BU13</f>
        <v>0</v>
      </c>
      <c r="CV19" s="347">
        <f>Analysis!BV13</f>
        <v>0</v>
      </c>
      <c r="CW19" s="347">
        <f>Analysis!BW13</f>
        <v>0</v>
      </c>
      <c r="CX19" s="347">
        <f>Analysis!BX13</f>
        <v>0</v>
      </c>
      <c r="CY19" s="347">
        <f>Analysis!BY13</f>
        <v>0</v>
      </c>
      <c r="CZ19" s="347">
        <f>Analysis!BZ13</f>
        <v>0</v>
      </c>
      <c r="DA19" s="347">
        <f>Analysis!CA13</f>
        <v>0</v>
      </c>
      <c r="DB19" s="347">
        <f>Analysis!CB13</f>
        <v>87</v>
      </c>
      <c r="DC19" s="348"/>
      <c r="DD19" s="348"/>
      <c r="DE19" s="316"/>
      <c r="DF19" s="264"/>
      <c r="DG19" s="264"/>
      <c r="DH19" s="264"/>
      <c r="DI19" s="264"/>
      <c r="DJ19" s="264"/>
      <c r="DK19" s="293"/>
      <c r="DL19" s="264"/>
      <c r="DM19" s="264"/>
      <c r="DN19" s="264"/>
      <c r="DO19" s="264"/>
      <c r="DP19" s="264"/>
      <c r="DQ19" s="264"/>
      <c r="DR19" s="264"/>
      <c r="DS19" s="264"/>
      <c r="DT19" s="264"/>
      <c r="DU19" s="264"/>
      <c r="DV19" s="264"/>
      <c r="DW19" s="264"/>
      <c r="DX19" s="264"/>
      <c r="DY19" s="264"/>
      <c r="DZ19" s="264"/>
      <c r="EA19" s="264"/>
      <c r="EB19" s="264"/>
      <c r="EC19" s="264"/>
      <c r="ED19" s="264"/>
      <c r="EE19" s="264"/>
      <c r="EF19" s="264"/>
      <c r="EG19" s="264"/>
      <c r="EH19" s="264"/>
      <c r="EI19" s="264"/>
      <c r="EJ19" s="264"/>
      <c r="EK19" s="264"/>
      <c r="EL19" s="264"/>
      <c r="EM19" s="264"/>
      <c r="EN19" s="264"/>
      <c r="EO19" s="264"/>
      <c r="EP19" s="264"/>
      <c r="EQ19" s="264"/>
      <c r="ER19" s="264"/>
      <c r="ES19" s="264"/>
      <c r="ET19" s="264"/>
      <c r="EU19" s="264"/>
      <c r="EV19" s="264"/>
      <c r="EW19" s="86"/>
      <c r="EX19" s="86"/>
      <c r="EY19" s="86"/>
      <c r="EZ19" s="86"/>
      <c r="FV19" s="68">
        <v>10</v>
      </c>
      <c r="FW19" s="75">
        <f>SUM(IF(GJ74=1,GJ42),IF(GK75=1,GK43),IF(GL76=1,GL44),IF(GM77=1,GM45),IF(GN78=1,GN46),IF(GO79=1,GO47),IF(GP80=1,GP48),IF(GQ81=1,GQ49),IF(GR82=1,GR50),IF(GS83=1,GS51),IF(GT84=1,GT52))</f>
        <v>0</v>
      </c>
      <c r="FY19" s="71">
        <v>10</v>
      </c>
      <c r="FZ19" s="73" t="e">
        <f>(Analysis!$AK17/Analysis!AL$6)*Analysis!AL17</f>
        <v>#DIV/0!</v>
      </c>
      <c r="GA19" s="73">
        <f>(Analysis!$AK17/Analysis!AM$6)*Analysis!AM17</f>
        <v>0</v>
      </c>
      <c r="GB19" s="73">
        <f>(Analysis!$AK17/Analysis!AN$6)*Analysis!AN17</f>
        <v>0</v>
      </c>
      <c r="GC19" s="73">
        <f>(Analysis!$AK17/Analysis!AO$6)*Analysis!AO17</f>
        <v>0</v>
      </c>
      <c r="GD19" s="73">
        <f>(Analysis!$AK17/Analysis!AP$6)*Analysis!AP17</f>
        <v>0</v>
      </c>
      <c r="GE19" s="73">
        <f>(Analysis!$AK17/Analysis!AQ$6)*Analysis!AQ17</f>
        <v>0</v>
      </c>
      <c r="GF19" s="73">
        <f>(Analysis!$AK17/Analysis!AR$6)*Analysis!AR17</f>
        <v>0</v>
      </c>
      <c r="GG19" s="73">
        <f>(Analysis!$AK17/Analysis!AS$6)*Analysis!AS17</f>
        <v>0</v>
      </c>
      <c r="GH19" s="73">
        <f>(Analysis!$AK17/Analysis!AT$6)*Analysis!AT17</f>
        <v>0</v>
      </c>
      <c r="GI19" s="73">
        <f>(Analysis!$AK17/Analysis!AU$6)*Analysis!AU17</f>
        <v>0</v>
      </c>
      <c r="GJ19" s="73">
        <f>(Analysis!$AK17/Analysis!AV$6)*Analysis!AV17</f>
        <v>6</v>
      </c>
      <c r="GK19" s="73">
        <f>(Analysis!$AK17/Analysis!AW$6)*Analysis!AW17</f>
        <v>0</v>
      </c>
      <c r="GL19" s="73">
        <f>(Analysis!$AK17/Analysis!AX$6)*Analysis!AX17</f>
        <v>0</v>
      </c>
      <c r="GM19" s="73">
        <f>(Analysis!$AK17/Analysis!AY$6)*Analysis!AY17</f>
        <v>0</v>
      </c>
      <c r="GN19" s="73">
        <f>(Analysis!$AK17/Analysis!AZ$6)*Analysis!AZ17</f>
        <v>0</v>
      </c>
      <c r="GO19" s="73">
        <f>(Analysis!$AK17/Analysis!BA$6)*Analysis!BA17</f>
        <v>0</v>
      </c>
      <c r="GP19" s="73">
        <f>(Analysis!$AK17/Analysis!BB$6)*Analysis!BB17</f>
        <v>0</v>
      </c>
      <c r="GQ19" s="73">
        <f>(Analysis!$AK17/Analysis!BC$6)*Analysis!BC17</f>
        <v>0</v>
      </c>
      <c r="GR19" s="73">
        <f>(Analysis!$AK17/Analysis!BD$6)*Analysis!BD17</f>
        <v>0</v>
      </c>
      <c r="GS19" s="73">
        <f>(Analysis!$AK17/Analysis!BE$6)*Analysis!BE17</f>
        <v>0</v>
      </c>
      <c r="GT19" s="73">
        <f>(Analysis!$AK17/Analysis!BF$6)*Analysis!BF17</f>
        <v>0</v>
      </c>
      <c r="GU19" s="73">
        <f>(Analysis!$AK17/Analysis!BG$6)*Analysis!BG17</f>
        <v>0</v>
      </c>
      <c r="GV19" s="73">
        <f>(Analysis!$AK17/Analysis!BH$6)*Analysis!BH17</f>
        <v>0</v>
      </c>
      <c r="GW19" s="73">
        <f>(Analysis!$AK17/Analysis!BI$6)*Analysis!BI17</f>
        <v>0</v>
      </c>
      <c r="GX19" s="73">
        <f>(Analysis!$AK17/Analysis!BJ$6)*Analysis!BJ17</f>
        <v>0</v>
      </c>
      <c r="GY19" s="73">
        <f>(Analysis!$AK17/Analysis!BK$6)*Analysis!BK17</f>
        <v>0</v>
      </c>
      <c r="GZ19" s="73"/>
      <c r="HA19" s="74" t="e">
        <f t="shared" si="38"/>
        <v>#DIV/0!</v>
      </c>
      <c r="HC19" s="268" t="str">
        <f>IF(BB22&gt;0,#REF!,"")</f>
        <v/>
      </c>
      <c r="HF19" s="317">
        <f t="shared" si="39"/>
        <v>0</v>
      </c>
      <c r="HG19" s="317">
        <f t="shared" si="40"/>
        <v>0</v>
      </c>
      <c r="HH19" s="268" t="str">
        <f t="shared" si="41"/>
        <v>Cod - North Sea (IV)</v>
      </c>
      <c r="HJ19" s="268" t="e">
        <f>#REF!</f>
        <v>#REF!</v>
      </c>
      <c r="HK19" s="268" t="e">
        <f>#REF!</f>
        <v>#REF!</v>
      </c>
      <c r="HP19" s="268">
        <f t="shared" si="33"/>
        <v>4</v>
      </c>
      <c r="HQ19" s="268">
        <f t="shared" si="43"/>
        <v>11</v>
      </c>
      <c r="HR19" s="268">
        <f t="shared" si="34"/>
        <v>0</v>
      </c>
      <c r="HS19" s="268">
        <f t="shared" si="45"/>
        <v>0</v>
      </c>
      <c r="HZ19" s="268">
        <v>11</v>
      </c>
      <c r="IA19" s="268">
        <f t="shared" si="36"/>
        <v>0</v>
      </c>
      <c r="IB19" s="268">
        <f t="shared" si="37"/>
        <v>0</v>
      </c>
      <c r="IC19" s="317" t="str">
        <f>IF(IA19&gt;0,IA19/Analysis!AD18,"")</f>
        <v/>
      </c>
      <c r="ID19" s="317" t="str">
        <f>IF(IB19&gt;0,IB19/Analysis!AD18,"")</f>
        <v/>
      </c>
      <c r="IE19" s="268" t="e">
        <f t="shared" si="42"/>
        <v>#N/A</v>
      </c>
    </row>
    <row r="20" spans="1:239" ht="15" x14ac:dyDescent="0.25">
      <c r="A20" s="21"/>
      <c r="B20" s="14">
        <v>10157</v>
      </c>
      <c r="C20" s="23">
        <v>2</v>
      </c>
      <c r="D20" s="23" t="s">
        <v>182</v>
      </c>
      <c r="E20" s="23" t="s">
        <v>183</v>
      </c>
      <c r="F20" s="14">
        <v>360</v>
      </c>
      <c r="G20" s="14" t="s">
        <v>121</v>
      </c>
      <c r="H20" s="14">
        <v>4</v>
      </c>
      <c r="I20" s="14">
        <v>7</v>
      </c>
      <c r="J20" s="14">
        <v>7</v>
      </c>
      <c r="K20" s="14"/>
      <c r="L20" s="14" t="s">
        <v>141</v>
      </c>
      <c r="M20" s="24">
        <f t="shared" si="26"/>
        <v>7</v>
      </c>
      <c r="N20" s="24">
        <f t="shared" si="0"/>
        <v>2</v>
      </c>
      <c r="O20" s="24" t="str">
        <f t="shared" si="1"/>
        <v>7 7</v>
      </c>
      <c r="P20" s="24">
        <f t="shared" si="2"/>
        <v>7</v>
      </c>
      <c r="Q20" s="25">
        <f t="shared" si="3"/>
        <v>0</v>
      </c>
      <c r="R20" s="26">
        <f t="shared" si="4"/>
        <v>0</v>
      </c>
      <c r="S20" s="24">
        <f t="shared" si="5"/>
        <v>4</v>
      </c>
      <c r="T20" s="24">
        <f t="shared" si="6"/>
        <v>4</v>
      </c>
      <c r="U20" s="24" t="str">
        <f t="shared" si="7"/>
        <v/>
      </c>
      <c r="V20" s="24" t="str">
        <f t="shared" si="8"/>
        <v>g</v>
      </c>
      <c r="W20" s="24" t="str">
        <f t="shared" si="27"/>
        <v/>
      </c>
      <c r="X20" s="24">
        <f t="shared" si="9"/>
        <v>4</v>
      </c>
      <c r="Y20" s="24">
        <f t="shared" si="10"/>
        <v>4</v>
      </c>
      <c r="Z20" s="24" t="str">
        <f t="shared" si="11"/>
        <v>M</v>
      </c>
      <c r="AA20" s="24" t="str">
        <f t="shared" si="44"/>
        <v>M</v>
      </c>
      <c r="AB20" s="34" t="str">
        <f t="shared" si="12"/>
        <v/>
      </c>
      <c r="AC20" s="34" t="str">
        <f t="shared" si="13"/>
        <v>g</v>
      </c>
      <c r="AD20" s="34" t="str">
        <f t="shared" si="28"/>
        <v>g</v>
      </c>
      <c r="AE20" s="34" t="str">
        <f t="shared" si="14"/>
        <v>4 0</v>
      </c>
      <c r="AF20" s="34">
        <f t="shared" si="15"/>
        <v>7</v>
      </c>
      <c r="AG20" s="34">
        <f t="shared" si="16"/>
        <v>7</v>
      </c>
      <c r="AH20" s="34">
        <f t="shared" si="17"/>
        <v>0</v>
      </c>
      <c r="AI20" s="172" t="str">
        <f>IF(AJ20&lt;&gt;"",MAX(AI$3:AI19)+1,"")</f>
        <v/>
      </c>
      <c r="AJ20" s="172" t="str">
        <f t="shared" si="18"/>
        <v/>
      </c>
      <c r="AK20" s="172" t="str">
        <f t="shared" si="19"/>
        <v/>
      </c>
      <c r="AL20" s="172" t="str">
        <f t="shared" si="20"/>
        <v/>
      </c>
      <c r="AM20" s="172">
        <f>IF(AN20&lt;&gt;"",MAX(AM$3:AM19)+1,"")</f>
        <v>3</v>
      </c>
      <c r="AN20" s="172" t="str">
        <f t="shared" si="21"/>
        <v>M</v>
      </c>
      <c r="AO20" s="172">
        <f t="shared" si="22"/>
        <v>360</v>
      </c>
      <c r="AP20" s="172">
        <f t="shared" si="23"/>
        <v>7</v>
      </c>
      <c r="AQ20" s="172" t="str">
        <f t="shared" si="24"/>
        <v/>
      </c>
      <c r="AR20" s="172" t="str">
        <f>Table1[[#This Row],[Sex ]]&amp;Table1[[#This Row],[Month]]</f>
        <v>M4</v>
      </c>
      <c r="AS20" s="21"/>
      <c r="AT20" s="21"/>
      <c r="AU20" s="21"/>
      <c r="AV20" s="21"/>
      <c r="AW20" s="22" t="s">
        <v>39</v>
      </c>
      <c r="AX20" s="22"/>
      <c r="AY20" s="22"/>
      <c r="AZ20" s="22"/>
      <c r="BA20" s="22">
        <v>95</v>
      </c>
      <c r="BB20" s="22"/>
      <c r="BC20" s="22"/>
      <c r="BD20" s="22"/>
      <c r="BE20" s="321"/>
      <c r="BF20" s="322"/>
      <c r="BG20" s="349"/>
      <c r="BH20" s="349"/>
      <c r="BI20" s="350"/>
      <c r="BJ20" s="346">
        <v>7</v>
      </c>
      <c r="BK20" s="346">
        <f>Analysis!AL16</f>
        <v>0</v>
      </c>
      <c r="BL20" s="347">
        <f>Analysis!AL14</f>
        <v>0</v>
      </c>
      <c r="BM20" s="347">
        <f>Analysis!AM14</f>
        <v>0</v>
      </c>
      <c r="BN20" s="347">
        <f>Analysis!AN14</f>
        <v>0</v>
      </c>
      <c r="BO20" s="347">
        <f>Analysis!AO14</f>
        <v>0</v>
      </c>
      <c r="BP20" s="347">
        <f>Analysis!AP14</f>
        <v>0</v>
      </c>
      <c r="BQ20" s="347">
        <f>Analysis!AQ14</f>
        <v>1</v>
      </c>
      <c r="BR20" s="347">
        <f>Analysis!AR14</f>
        <v>1</v>
      </c>
      <c r="BS20" s="347">
        <f>Analysis!AS14</f>
        <v>28</v>
      </c>
      <c r="BT20" s="347">
        <f>Analysis!AT14</f>
        <v>2</v>
      </c>
      <c r="BU20" s="347">
        <f>Analysis!AU14</f>
        <v>0</v>
      </c>
      <c r="BV20" s="347">
        <f>Analysis!AV14</f>
        <v>0</v>
      </c>
      <c r="BW20" s="347">
        <f>Analysis!AW14</f>
        <v>0</v>
      </c>
      <c r="BX20" s="347">
        <f>Analysis!AX14</f>
        <v>0</v>
      </c>
      <c r="BY20" s="347">
        <f>Analysis!AY14</f>
        <v>0</v>
      </c>
      <c r="BZ20" s="347">
        <f>Analysis!AZ14</f>
        <v>0</v>
      </c>
      <c r="CA20" s="347">
        <f>Analysis!BA14</f>
        <v>0</v>
      </c>
      <c r="CB20" s="347">
        <f>Analysis!BB14</f>
        <v>0</v>
      </c>
      <c r="CC20" s="347">
        <f>Analysis!BC14</f>
        <v>0</v>
      </c>
      <c r="CD20" s="347">
        <f>Analysis!BD14</f>
        <v>0</v>
      </c>
      <c r="CE20" s="347">
        <f>Analysis!BE14</f>
        <v>0</v>
      </c>
      <c r="CF20" s="347">
        <f>Analysis!BF14</f>
        <v>0</v>
      </c>
      <c r="CG20" s="347">
        <f>Analysis!BG14</f>
        <v>0</v>
      </c>
      <c r="CH20" s="347">
        <f>Analysis!BH14</f>
        <v>0</v>
      </c>
      <c r="CI20" s="347">
        <f>Analysis!BI14</f>
        <v>0</v>
      </c>
      <c r="CJ20" s="347">
        <f>Analysis!BJ14</f>
        <v>0</v>
      </c>
      <c r="CK20" s="347">
        <f>Analysis!BK14</f>
        <v>0</v>
      </c>
      <c r="CL20" s="347">
        <f>Analysis!BL14</f>
        <v>0</v>
      </c>
      <c r="CM20" s="347">
        <f>Analysis!BM14</f>
        <v>0</v>
      </c>
      <c r="CN20" s="347">
        <f>Analysis!BN14</f>
        <v>0</v>
      </c>
      <c r="CO20" s="347">
        <f>Analysis!BO14</f>
        <v>0</v>
      </c>
      <c r="CP20" s="347">
        <f>Analysis!BP14</f>
        <v>0</v>
      </c>
      <c r="CQ20" s="347">
        <f>Analysis!BQ14</f>
        <v>0</v>
      </c>
      <c r="CR20" s="347">
        <f>Analysis!BR14</f>
        <v>0</v>
      </c>
      <c r="CS20" s="347">
        <f>Analysis!BS14</f>
        <v>0</v>
      </c>
      <c r="CT20" s="347">
        <f>Analysis!BT14</f>
        <v>0</v>
      </c>
      <c r="CU20" s="347">
        <f>Analysis!BU14</f>
        <v>0</v>
      </c>
      <c r="CV20" s="347">
        <f>Analysis!BV14</f>
        <v>0</v>
      </c>
      <c r="CW20" s="347">
        <f>Analysis!BW14</f>
        <v>0</v>
      </c>
      <c r="CX20" s="347">
        <f>Analysis!BX14</f>
        <v>0</v>
      </c>
      <c r="CY20" s="347">
        <f>Analysis!BY14</f>
        <v>0</v>
      </c>
      <c r="CZ20" s="347">
        <f>Analysis!BZ14</f>
        <v>0</v>
      </c>
      <c r="DA20" s="347">
        <f>Analysis!CA14</f>
        <v>0</v>
      </c>
      <c r="DB20" s="347">
        <f>Analysis!CB14</f>
        <v>32</v>
      </c>
      <c r="DC20" s="348"/>
      <c r="DD20" s="348"/>
      <c r="DE20" s="316"/>
      <c r="DF20" s="264"/>
      <c r="DG20" s="264"/>
      <c r="DH20" s="264"/>
      <c r="DI20" s="264"/>
      <c r="DJ20" s="264"/>
      <c r="DK20" s="293"/>
      <c r="DL20" s="264"/>
      <c r="DM20" s="264"/>
      <c r="DN20" s="264"/>
      <c r="DO20" s="264"/>
      <c r="DP20" s="264"/>
      <c r="DQ20" s="264"/>
      <c r="DR20" s="264"/>
      <c r="DS20" s="264"/>
      <c r="DT20" s="264"/>
      <c r="DU20" s="264"/>
      <c r="DV20" s="264"/>
      <c r="DW20" s="264"/>
      <c r="DX20" s="264"/>
      <c r="DY20" s="264"/>
      <c r="DZ20" s="264"/>
      <c r="EA20" s="264"/>
      <c r="EB20" s="264"/>
      <c r="EC20" s="264"/>
      <c r="ED20" s="264"/>
      <c r="EE20" s="264"/>
      <c r="EF20" s="264"/>
      <c r="EG20" s="264"/>
      <c r="EH20" s="264"/>
      <c r="EI20" s="264"/>
      <c r="EJ20" s="264"/>
      <c r="EK20" s="264"/>
      <c r="EL20" s="264"/>
      <c r="EM20" s="264"/>
      <c r="EN20" s="264"/>
      <c r="EO20" s="264"/>
      <c r="EP20" s="264"/>
      <c r="EQ20" s="264"/>
      <c r="ER20" s="264"/>
      <c r="ES20" s="264"/>
      <c r="ET20" s="264"/>
      <c r="EU20" s="264"/>
      <c r="EV20" s="264"/>
      <c r="EW20" s="86"/>
      <c r="EX20" s="86"/>
      <c r="EY20" s="86"/>
      <c r="EZ20" s="86"/>
      <c r="FV20" s="68">
        <v>11</v>
      </c>
      <c r="FW20" s="75">
        <f>SUM(IF(GK74=1,GK42),IF(GL75=1,GL43),IF(GM76=1,GM44),IF(GN77=1,GN45),IF(GO78=1,GO46),IF(GP79=1,GP47),IF(GQ80=1,GQ48),IF(GR81=1,GR49),IF(GS82=1,GS50),IF(GT83=1,GT51))</f>
        <v>0</v>
      </c>
      <c r="FY20" s="71">
        <v>11</v>
      </c>
      <c r="FZ20" s="73" t="e">
        <f>(Analysis!$AK18/Analysis!AL$6)*Analysis!AL18</f>
        <v>#DIV/0!</v>
      </c>
      <c r="GA20" s="73">
        <f>(Analysis!$AK18/Analysis!AM$6)*Analysis!AM18</f>
        <v>0</v>
      </c>
      <c r="GB20" s="73">
        <f>(Analysis!$AK18/Analysis!AN$6)*Analysis!AN18</f>
        <v>0</v>
      </c>
      <c r="GC20" s="73">
        <f>(Analysis!$AK18/Analysis!AO$6)*Analysis!AO18</f>
        <v>0</v>
      </c>
      <c r="GD20" s="73">
        <f>(Analysis!$AK18/Analysis!AP$6)*Analysis!AP18</f>
        <v>0</v>
      </c>
      <c r="GE20" s="73">
        <f>(Analysis!$AK18/Analysis!AQ$6)*Analysis!AQ18</f>
        <v>0</v>
      </c>
      <c r="GF20" s="73">
        <f>(Analysis!$AK18/Analysis!AR$6)*Analysis!AR18</f>
        <v>0</v>
      </c>
      <c r="GG20" s="73">
        <f>(Analysis!$AK18/Analysis!AS$6)*Analysis!AS18</f>
        <v>0</v>
      </c>
      <c r="GH20" s="73">
        <f>(Analysis!$AK18/Analysis!AT$6)*Analysis!AT18</f>
        <v>0</v>
      </c>
      <c r="GI20" s="73">
        <f>(Analysis!$AK18/Analysis!AU$6)*Analysis!AU18</f>
        <v>0</v>
      </c>
      <c r="GJ20" s="73">
        <f>(Analysis!$AK18/Analysis!AV$6)*Analysis!AV18</f>
        <v>2.2000000000000002</v>
      </c>
      <c r="GK20" s="73">
        <f>(Analysis!$AK18/Analysis!AW$6)*Analysis!AW18</f>
        <v>4</v>
      </c>
      <c r="GL20" s="73">
        <f>(Analysis!$AK18/Analysis!AX$6)*Analysis!AX18</f>
        <v>0.91666666666666663</v>
      </c>
      <c r="GM20" s="73">
        <f>(Analysis!$AK18/Analysis!AY$6)*Analysis!AY18</f>
        <v>0</v>
      </c>
      <c r="GN20" s="73">
        <f>(Analysis!$AK18/Analysis!AZ$6)*Analysis!AZ18</f>
        <v>0</v>
      </c>
      <c r="GO20" s="73">
        <f>(Analysis!$AK18/Analysis!BA$6)*Analysis!BA18</f>
        <v>0</v>
      </c>
      <c r="GP20" s="73">
        <f>(Analysis!$AK18/Analysis!BB$6)*Analysis!BB18</f>
        <v>0</v>
      </c>
      <c r="GQ20" s="73">
        <f>(Analysis!$AK18/Analysis!BC$6)*Analysis!BC18</f>
        <v>0</v>
      </c>
      <c r="GR20" s="73">
        <f>(Analysis!$AK18/Analysis!BD$6)*Analysis!BD18</f>
        <v>0</v>
      </c>
      <c r="GS20" s="73">
        <f>(Analysis!$AK18/Analysis!BE$6)*Analysis!BE18</f>
        <v>0</v>
      </c>
      <c r="GT20" s="73">
        <f>(Analysis!$AK18/Analysis!BF$6)*Analysis!BF18</f>
        <v>0</v>
      </c>
      <c r="GU20" s="73">
        <f>(Analysis!$AK18/Analysis!BG$6)*Analysis!BG18</f>
        <v>0</v>
      </c>
      <c r="GV20" s="73">
        <f>(Analysis!$AK18/Analysis!BH$6)*Analysis!BH18</f>
        <v>0</v>
      </c>
      <c r="GW20" s="73">
        <f>(Analysis!$AK18/Analysis!BI$6)*Analysis!BI18</f>
        <v>0</v>
      </c>
      <c r="GX20" s="73">
        <f>(Analysis!$AK18/Analysis!BJ$6)*Analysis!BJ18</f>
        <v>0</v>
      </c>
      <c r="GY20" s="73">
        <f>(Analysis!$AK18/Analysis!BK$6)*Analysis!BK18</f>
        <v>0</v>
      </c>
      <c r="GZ20" s="73"/>
      <c r="HA20" s="74" t="e">
        <f t="shared" si="38"/>
        <v>#DIV/0!</v>
      </c>
      <c r="HC20" s="268" t="str">
        <f>IF(BB23&gt;0,#REF!,"")</f>
        <v/>
      </c>
      <c r="HF20" s="317">
        <f t="shared" si="39"/>
        <v>0</v>
      </c>
      <c r="HG20" s="317">
        <f t="shared" si="40"/>
        <v>0</v>
      </c>
      <c r="HH20" s="268" t="str">
        <f t="shared" si="41"/>
        <v>Cod - Westerly (VIIe-k)</v>
      </c>
      <c r="HJ20" s="268" t="e">
        <f>#REF!</f>
        <v>#REF!</v>
      </c>
      <c r="HK20" s="268" t="e">
        <f>#REF!</f>
        <v>#REF!</v>
      </c>
      <c r="HP20" s="268">
        <f t="shared" si="33"/>
        <v>5</v>
      </c>
      <c r="HQ20" s="268">
        <f t="shared" si="43"/>
        <v>12</v>
      </c>
      <c r="HR20" s="268">
        <f t="shared" si="34"/>
        <v>0</v>
      </c>
      <c r="HS20" s="268">
        <f t="shared" si="45"/>
        <v>0</v>
      </c>
      <c r="HZ20" s="268">
        <v>12</v>
      </c>
      <c r="IA20" s="268">
        <f t="shared" si="36"/>
        <v>0</v>
      </c>
      <c r="IB20" s="268">
        <f t="shared" si="37"/>
        <v>0</v>
      </c>
      <c r="IC20" s="268" t="str">
        <f t="shared" ref="IC20" si="46">IF(IA20&gt;0,IA20/BE72,"")</f>
        <v/>
      </c>
      <c r="ID20" s="268" t="str">
        <f t="shared" ref="ID20" si="47">IF(IB20&gt;0,IB20/BE72,"")</f>
        <v/>
      </c>
      <c r="IE20" s="268" t="e">
        <f t="shared" si="42"/>
        <v>#N/A</v>
      </c>
    </row>
    <row r="21" spans="1:239" ht="15" x14ac:dyDescent="0.25">
      <c r="A21" s="21"/>
      <c r="B21" s="14">
        <v>10157</v>
      </c>
      <c r="C21" s="23">
        <v>3</v>
      </c>
      <c r="D21" s="23" t="s">
        <v>182</v>
      </c>
      <c r="E21" s="23" t="s">
        <v>183</v>
      </c>
      <c r="F21" s="14">
        <v>380</v>
      </c>
      <c r="G21" s="14" t="s">
        <v>120</v>
      </c>
      <c r="H21" s="14">
        <v>4</v>
      </c>
      <c r="I21" s="14">
        <v>6</v>
      </c>
      <c r="J21" s="14">
        <v>6</v>
      </c>
      <c r="K21" s="14"/>
      <c r="L21" s="14" t="s">
        <v>141</v>
      </c>
      <c r="M21" s="24">
        <f t="shared" si="26"/>
        <v>6</v>
      </c>
      <c r="N21" s="24">
        <f t="shared" si="0"/>
        <v>2</v>
      </c>
      <c r="O21" s="24" t="str">
        <f t="shared" si="1"/>
        <v>6 6</v>
      </c>
      <c r="P21" s="24">
        <f t="shared" si="2"/>
        <v>6</v>
      </c>
      <c r="Q21" s="25">
        <f t="shared" si="3"/>
        <v>0</v>
      </c>
      <c r="R21" s="26">
        <f t="shared" si="4"/>
        <v>0</v>
      </c>
      <c r="S21" s="24">
        <f t="shared" si="5"/>
        <v>4</v>
      </c>
      <c r="T21" s="24">
        <f t="shared" si="6"/>
        <v>4</v>
      </c>
      <c r="U21" s="24" t="str">
        <f t="shared" si="7"/>
        <v/>
      </c>
      <c r="V21" s="24" t="str">
        <f t="shared" si="8"/>
        <v>g</v>
      </c>
      <c r="W21" s="24" t="str">
        <f t="shared" si="27"/>
        <v/>
      </c>
      <c r="X21" s="24">
        <f t="shared" si="9"/>
        <v>4</v>
      </c>
      <c r="Y21" s="24">
        <f t="shared" si="10"/>
        <v>4</v>
      </c>
      <c r="Z21" s="24" t="str">
        <f t="shared" si="11"/>
        <v>F</v>
      </c>
      <c r="AA21" s="24" t="str">
        <f t="shared" si="44"/>
        <v>F</v>
      </c>
      <c r="AB21" s="34" t="str">
        <f t="shared" si="12"/>
        <v/>
      </c>
      <c r="AC21" s="34" t="str">
        <f t="shared" si="13"/>
        <v>g</v>
      </c>
      <c r="AD21" s="34" t="str">
        <f t="shared" si="28"/>
        <v>g</v>
      </c>
      <c r="AE21" s="34" t="str">
        <f t="shared" si="14"/>
        <v>4 0</v>
      </c>
      <c r="AF21" s="34">
        <f t="shared" si="15"/>
        <v>6</v>
      </c>
      <c r="AG21" s="34">
        <f t="shared" si="16"/>
        <v>6</v>
      </c>
      <c r="AH21" s="34">
        <f t="shared" si="17"/>
        <v>0</v>
      </c>
      <c r="AI21" s="172">
        <f>IF(AJ21&lt;&gt;"",MAX(AI$3:AI20)+1,"")</f>
        <v>15</v>
      </c>
      <c r="AJ21" s="172" t="str">
        <f t="shared" si="18"/>
        <v>F</v>
      </c>
      <c r="AK21" s="172">
        <f t="shared" si="19"/>
        <v>380</v>
      </c>
      <c r="AL21" s="172">
        <f t="shared" si="20"/>
        <v>6</v>
      </c>
      <c r="AM21" s="172" t="str">
        <f>IF(AN21&lt;&gt;"",MAX(AM$3:AM20)+1,"")</f>
        <v/>
      </c>
      <c r="AN21" s="172" t="str">
        <f t="shared" si="21"/>
        <v/>
      </c>
      <c r="AO21" s="172" t="str">
        <f t="shared" si="22"/>
        <v/>
      </c>
      <c r="AP21" s="172" t="str">
        <f t="shared" si="23"/>
        <v/>
      </c>
      <c r="AQ21" s="172" t="str">
        <f t="shared" si="24"/>
        <v/>
      </c>
      <c r="AR21" s="172" t="str">
        <f>Table1[[#This Row],[Sex ]]&amp;Table1[[#This Row],[Month]]</f>
        <v>F4</v>
      </c>
      <c r="AS21" s="21"/>
      <c r="AT21" s="21"/>
      <c r="AU21" s="21"/>
      <c r="AV21" s="21"/>
      <c r="AW21" s="22" t="s">
        <v>38</v>
      </c>
      <c r="AX21" s="22"/>
      <c r="AY21" s="22"/>
      <c r="AZ21" s="22"/>
      <c r="BA21" s="22">
        <v>95</v>
      </c>
      <c r="BB21" s="22"/>
      <c r="BC21" s="22"/>
      <c r="BD21" s="22"/>
      <c r="BE21" s="321"/>
      <c r="BF21" s="322"/>
      <c r="BG21" s="349"/>
      <c r="BH21" s="349"/>
      <c r="BI21" s="350"/>
      <c r="BJ21" s="346">
        <v>8</v>
      </c>
      <c r="BK21" s="346">
        <f>Analysis!AL17</f>
        <v>0</v>
      </c>
      <c r="BL21" s="347">
        <f>Analysis!AL15</f>
        <v>0</v>
      </c>
      <c r="BM21" s="347">
        <f>Analysis!AM15</f>
        <v>0</v>
      </c>
      <c r="BN21" s="347">
        <f>Analysis!AN15</f>
        <v>0</v>
      </c>
      <c r="BO21" s="347">
        <f>Analysis!AO15</f>
        <v>0</v>
      </c>
      <c r="BP21" s="347">
        <f>Analysis!AP15</f>
        <v>0</v>
      </c>
      <c r="BQ21" s="347">
        <f>Analysis!AQ15</f>
        <v>0</v>
      </c>
      <c r="BR21" s="347">
        <f>Analysis!AR15</f>
        <v>0</v>
      </c>
      <c r="BS21" s="347">
        <f>Analysis!AS15</f>
        <v>0</v>
      </c>
      <c r="BT21" s="347">
        <f>Analysis!AT15</f>
        <v>8</v>
      </c>
      <c r="BU21" s="347">
        <f>Analysis!AU15</f>
        <v>0</v>
      </c>
      <c r="BV21" s="347">
        <f>Analysis!AV15</f>
        <v>0</v>
      </c>
      <c r="BW21" s="347">
        <f>Analysis!AW15</f>
        <v>0</v>
      </c>
      <c r="BX21" s="347">
        <f>Analysis!AX15</f>
        <v>0</v>
      </c>
      <c r="BY21" s="347">
        <f>Analysis!AY15</f>
        <v>0</v>
      </c>
      <c r="BZ21" s="347">
        <f>Analysis!AZ15</f>
        <v>0</v>
      </c>
      <c r="CA21" s="347">
        <f>Analysis!BA15</f>
        <v>0</v>
      </c>
      <c r="CB21" s="347">
        <f>Analysis!BB15</f>
        <v>0</v>
      </c>
      <c r="CC21" s="347">
        <f>Analysis!BC15</f>
        <v>0</v>
      </c>
      <c r="CD21" s="347">
        <f>Analysis!BD15</f>
        <v>0</v>
      </c>
      <c r="CE21" s="347">
        <f>Analysis!BE15</f>
        <v>0</v>
      </c>
      <c r="CF21" s="347">
        <f>Analysis!BF15</f>
        <v>0</v>
      </c>
      <c r="CG21" s="347">
        <f>Analysis!BG15</f>
        <v>0</v>
      </c>
      <c r="CH21" s="347">
        <f>Analysis!BH15</f>
        <v>0</v>
      </c>
      <c r="CI21" s="347">
        <f>Analysis!BI15</f>
        <v>0</v>
      </c>
      <c r="CJ21" s="347">
        <f>Analysis!BJ15</f>
        <v>0</v>
      </c>
      <c r="CK21" s="347">
        <f>Analysis!BK15</f>
        <v>0</v>
      </c>
      <c r="CL21" s="347">
        <f>Analysis!BL15</f>
        <v>0</v>
      </c>
      <c r="CM21" s="347">
        <f>Analysis!BM15</f>
        <v>0</v>
      </c>
      <c r="CN21" s="347">
        <f>Analysis!BN15</f>
        <v>0</v>
      </c>
      <c r="CO21" s="347">
        <f>Analysis!BO15</f>
        <v>0</v>
      </c>
      <c r="CP21" s="347">
        <f>Analysis!BP15</f>
        <v>0</v>
      </c>
      <c r="CQ21" s="347">
        <f>Analysis!BQ15</f>
        <v>0</v>
      </c>
      <c r="CR21" s="347">
        <f>Analysis!BR15</f>
        <v>0</v>
      </c>
      <c r="CS21" s="347">
        <f>Analysis!BS15</f>
        <v>0</v>
      </c>
      <c r="CT21" s="347">
        <f>Analysis!BT15</f>
        <v>0</v>
      </c>
      <c r="CU21" s="347">
        <f>Analysis!BU15</f>
        <v>0</v>
      </c>
      <c r="CV21" s="347">
        <f>Analysis!BV15</f>
        <v>0</v>
      </c>
      <c r="CW21" s="347">
        <f>Analysis!BW15</f>
        <v>0</v>
      </c>
      <c r="CX21" s="347">
        <f>Analysis!BX15</f>
        <v>0</v>
      </c>
      <c r="CY21" s="347">
        <f>Analysis!BY15</f>
        <v>0</v>
      </c>
      <c r="CZ21" s="347">
        <f>Analysis!BZ15</f>
        <v>0</v>
      </c>
      <c r="DA21" s="347">
        <f>Analysis!CA15</f>
        <v>0</v>
      </c>
      <c r="DB21" s="347">
        <f>Analysis!CB15</f>
        <v>8</v>
      </c>
      <c r="DC21" s="348"/>
      <c r="DD21" s="348"/>
      <c r="DE21" s="316"/>
      <c r="DF21" s="264"/>
      <c r="DG21" s="264"/>
      <c r="DH21" s="264"/>
      <c r="DI21" s="264"/>
      <c r="DJ21" s="264"/>
      <c r="DK21" s="293"/>
      <c r="DL21" s="264"/>
      <c r="DM21" s="264"/>
      <c r="DN21" s="264"/>
      <c r="DO21" s="264"/>
      <c r="DP21" s="264"/>
      <c r="DQ21" s="264"/>
      <c r="DR21" s="264"/>
      <c r="DS21" s="264"/>
      <c r="DT21" s="264"/>
      <c r="DU21" s="264"/>
      <c r="DV21" s="264"/>
      <c r="DW21" s="264"/>
      <c r="DX21" s="264"/>
      <c r="DY21" s="264"/>
      <c r="DZ21" s="264"/>
      <c r="EA21" s="264"/>
      <c r="EB21" s="264"/>
      <c r="EC21" s="264"/>
      <c r="ED21" s="264"/>
      <c r="EE21" s="264"/>
      <c r="EF21" s="264"/>
      <c r="EG21" s="264"/>
      <c r="EH21" s="264"/>
      <c r="EI21" s="264"/>
      <c r="EJ21" s="264"/>
      <c r="EK21" s="264"/>
      <c r="EL21" s="264"/>
      <c r="EM21" s="264"/>
      <c r="EN21" s="264"/>
      <c r="EO21" s="264"/>
      <c r="EP21" s="264"/>
      <c r="EQ21" s="264"/>
      <c r="ER21" s="264"/>
      <c r="ES21" s="264"/>
      <c r="ET21" s="264"/>
      <c r="EU21" s="264"/>
      <c r="EV21" s="264"/>
      <c r="EW21" s="86"/>
      <c r="EX21" s="86"/>
      <c r="EY21" s="86"/>
      <c r="EZ21" s="86"/>
      <c r="FV21" s="68">
        <v>12</v>
      </c>
      <c r="FW21" s="75">
        <f>SUM(IF(GL74=1,GL42),IF(GM75=1,GM43),IF(GN76=1,GN44),IF(GO77=1,GO45),IF(GP78=1,GP46),IF(GQ79=1,GQ47),IF(GR80=1,GR48),IF(GS81=1,GS49),IF(GT82=1,GT50))</f>
        <v>0</v>
      </c>
      <c r="FY21" s="71">
        <v>12</v>
      </c>
      <c r="FZ21" s="73" t="e">
        <f>(Analysis!$AK19/Analysis!AL$6)*Analysis!AL19</f>
        <v>#DIV/0!</v>
      </c>
      <c r="GA21" s="73">
        <f>(Analysis!$AK19/Analysis!AM$6)*Analysis!AM19</f>
        <v>0</v>
      </c>
      <c r="GB21" s="73">
        <f>(Analysis!$AK19/Analysis!AN$6)*Analysis!AN19</f>
        <v>0</v>
      </c>
      <c r="GC21" s="73">
        <f>(Analysis!$AK19/Analysis!AO$6)*Analysis!AO19</f>
        <v>0</v>
      </c>
      <c r="GD21" s="73">
        <f>(Analysis!$AK19/Analysis!AP$6)*Analysis!AP19</f>
        <v>0</v>
      </c>
      <c r="GE21" s="73">
        <f>(Analysis!$AK19/Analysis!AQ$6)*Analysis!AQ19</f>
        <v>0</v>
      </c>
      <c r="GF21" s="73">
        <f>(Analysis!$AK19/Analysis!AR$6)*Analysis!AR19</f>
        <v>0</v>
      </c>
      <c r="GG21" s="73">
        <f>(Analysis!$AK19/Analysis!AS$6)*Analysis!AS19</f>
        <v>0</v>
      </c>
      <c r="GH21" s="73">
        <f>(Analysis!$AK19/Analysis!AT$6)*Analysis!AT19</f>
        <v>0</v>
      </c>
      <c r="GI21" s="73">
        <f>(Analysis!$AK19/Analysis!AU$6)*Analysis!AU19</f>
        <v>0</v>
      </c>
      <c r="GJ21" s="73">
        <f>(Analysis!$AK19/Analysis!AV$6)*Analysis!AV19</f>
        <v>0</v>
      </c>
      <c r="GK21" s="73">
        <f>(Analysis!$AK19/Analysis!AW$6)*Analysis!AW19</f>
        <v>0</v>
      </c>
      <c r="GL21" s="73">
        <f>(Analysis!$AK19/Analysis!AX$6)*Analysis!AX19</f>
        <v>3</v>
      </c>
      <c r="GM21" s="73">
        <f>(Analysis!$AK19/Analysis!AY$6)*Analysis!AY19</f>
        <v>0</v>
      </c>
      <c r="GN21" s="73">
        <f>(Analysis!$AK19/Analysis!AZ$6)*Analysis!AZ19</f>
        <v>0</v>
      </c>
      <c r="GO21" s="73">
        <f>(Analysis!$AK19/Analysis!BA$6)*Analysis!BA19</f>
        <v>0</v>
      </c>
      <c r="GP21" s="73">
        <f>(Analysis!$AK19/Analysis!BB$6)*Analysis!BB19</f>
        <v>0</v>
      </c>
      <c r="GQ21" s="73">
        <f>(Analysis!$AK19/Analysis!BC$6)*Analysis!BC19</f>
        <v>0</v>
      </c>
      <c r="GR21" s="73">
        <f>(Analysis!$AK19/Analysis!BD$6)*Analysis!BD19</f>
        <v>0</v>
      </c>
      <c r="GS21" s="73">
        <f>(Analysis!$AK19/Analysis!BE$6)*Analysis!BE19</f>
        <v>0</v>
      </c>
      <c r="GT21" s="73">
        <f>(Analysis!$AK19/Analysis!BF$6)*Analysis!BF19</f>
        <v>0</v>
      </c>
      <c r="GU21" s="73">
        <f>(Analysis!$AK19/Analysis!BG$6)*Analysis!BG19</f>
        <v>0</v>
      </c>
      <c r="GV21" s="73">
        <f>(Analysis!$AK19/Analysis!BH$6)*Analysis!BH19</f>
        <v>0</v>
      </c>
      <c r="GW21" s="73">
        <f>(Analysis!$AK19/Analysis!BI$6)*Analysis!BI19</f>
        <v>0</v>
      </c>
      <c r="GX21" s="73">
        <f>(Analysis!$AK19/Analysis!BJ$6)*Analysis!BJ19</f>
        <v>0</v>
      </c>
      <c r="GY21" s="73">
        <f>(Analysis!$AK19/Analysis!BK$6)*Analysis!BK19</f>
        <v>0</v>
      </c>
      <c r="GZ21" s="73"/>
      <c r="HA21" s="74" t="e">
        <f t="shared" si="38"/>
        <v>#DIV/0!</v>
      </c>
      <c r="HC21" s="268" t="str">
        <f>IF(BB24&gt;0,#REF!,"")</f>
        <v/>
      </c>
      <c r="HF21" s="317">
        <f t="shared" si="39"/>
        <v>0</v>
      </c>
      <c r="HG21" s="317">
        <f t="shared" si="40"/>
        <v>0</v>
      </c>
      <c r="HH21" s="268" t="str">
        <f t="shared" si="41"/>
        <v>Dab - All Areas</v>
      </c>
      <c r="HJ21" s="268" t="e">
        <f>#REF!</f>
        <v>#REF!</v>
      </c>
      <c r="HK21" s="268" t="e">
        <f>#REF!</f>
        <v>#REF!</v>
      </c>
      <c r="HP21" s="268">
        <f t="shared" si="33"/>
        <v>5</v>
      </c>
      <c r="HQ21" s="268">
        <f t="shared" si="43"/>
        <v>13</v>
      </c>
      <c r="HR21" s="268">
        <f t="shared" si="34"/>
        <v>0</v>
      </c>
      <c r="HS21" s="268">
        <f t="shared" si="45"/>
        <v>0</v>
      </c>
    </row>
    <row r="22" spans="1:239" ht="15" x14ac:dyDescent="0.25">
      <c r="A22" s="21"/>
      <c r="B22" s="14">
        <v>10157</v>
      </c>
      <c r="C22" s="23">
        <v>4</v>
      </c>
      <c r="D22" s="23" t="s">
        <v>182</v>
      </c>
      <c r="E22" s="23" t="s">
        <v>183</v>
      </c>
      <c r="F22" s="14">
        <v>310</v>
      </c>
      <c r="G22" s="14" t="s">
        <v>121</v>
      </c>
      <c r="H22" s="14">
        <v>4</v>
      </c>
      <c r="I22" s="14">
        <v>3</v>
      </c>
      <c r="J22" s="14">
        <v>4</v>
      </c>
      <c r="K22" s="14"/>
      <c r="L22" s="14" t="s">
        <v>141</v>
      </c>
      <c r="M22" s="24" t="str">
        <f t="shared" si="26"/>
        <v/>
      </c>
      <c r="N22" s="24">
        <f t="shared" si="0"/>
        <v>2</v>
      </c>
      <c r="O22" s="24" t="str">
        <f t="shared" si="1"/>
        <v>4 3</v>
      </c>
      <c r="P22" s="24">
        <f t="shared" si="2"/>
        <v>3.5</v>
      </c>
      <c r="Q22" s="25">
        <f t="shared" si="3"/>
        <v>0.5</v>
      </c>
      <c r="R22" s="26">
        <f t="shared" si="4"/>
        <v>0.20203050891044216</v>
      </c>
      <c r="S22" s="24">
        <f t="shared" si="5"/>
        <v>4</v>
      </c>
      <c r="T22" s="24">
        <f t="shared" si="6"/>
        <v>4</v>
      </c>
      <c r="U22" s="24" t="str">
        <f t="shared" si="7"/>
        <v/>
      </c>
      <c r="V22" s="24" t="str">
        <f t="shared" si="8"/>
        <v/>
      </c>
      <c r="W22" s="24" t="str">
        <f t="shared" si="27"/>
        <v/>
      </c>
      <c r="X22" s="24" t="str">
        <f t="shared" si="9"/>
        <v/>
      </c>
      <c r="Y22" s="24">
        <f t="shared" si="10"/>
        <v>4</v>
      </c>
      <c r="Z22" s="24" t="str">
        <f t="shared" si="11"/>
        <v>M</v>
      </c>
      <c r="AA22" s="24" t="str">
        <f>IF(I22&lt;&gt;"",IF(I22-J22=0,G22,""),"")</f>
        <v/>
      </c>
      <c r="AB22" s="34" t="str">
        <f t="shared" si="12"/>
        <v/>
      </c>
      <c r="AC22" s="34" t="str">
        <f t="shared" si="13"/>
        <v>g</v>
      </c>
      <c r="AD22" s="34" t="str">
        <f t="shared" si="28"/>
        <v/>
      </c>
      <c r="AE22" s="34" t="str">
        <f t="shared" si="14"/>
        <v>4 -1</v>
      </c>
      <c r="AF22" s="34">
        <f t="shared" si="15"/>
        <v>4</v>
      </c>
      <c r="AG22" s="34">
        <f t="shared" si="16"/>
        <v>3</v>
      </c>
      <c r="AH22" s="34">
        <f t="shared" si="17"/>
        <v>-1</v>
      </c>
      <c r="AI22" s="172" t="str">
        <f>IF(AJ22&lt;&gt;"",MAX(AI$3:AI21)+1,"")</f>
        <v/>
      </c>
      <c r="AJ22" s="172" t="str">
        <f t="shared" si="18"/>
        <v/>
      </c>
      <c r="AK22" s="172" t="str">
        <f t="shared" si="19"/>
        <v/>
      </c>
      <c r="AL22" s="172" t="str">
        <f t="shared" si="20"/>
        <v/>
      </c>
      <c r="AM22" s="172">
        <f>IF(AN22&lt;&gt;"",MAX(AM$3:AM21)+1,"")</f>
        <v>4</v>
      </c>
      <c r="AN22" s="172" t="str">
        <f t="shared" si="21"/>
        <v>M</v>
      </c>
      <c r="AO22" s="172">
        <f t="shared" si="22"/>
        <v>310</v>
      </c>
      <c r="AP22" s="172">
        <f t="shared" si="23"/>
        <v>4</v>
      </c>
      <c r="AQ22" s="172" t="str">
        <f t="shared" si="24"/>
        <v/>
      </c>
      <c r="AR22" s="172" t="str">
        <f>Table1[[#This Row],[Sex ]]&amp;Table1[[#This Row],[Month]]</f>
        <v>M4</v>
      </c>
      <c r="AS22" s="21"/>
      <c r="AT22" s="21"/>
      <c r="AU22" s="21"/>
      <c r="AV22" s="21"/>
      <c r="AW22" s="22" t="s">
        <v>37</v>
      </c>
      <c r="AX22" s="22"/>
      <c r="AY22" s="22"/>
      <c r="AZ22" s="22"/>
      <c r="BA22" s="22">
        <v>95</v>
      </c>
      <c r="BB22" s="22"/>
      <c r="BC22" s="22"/>
      <c r="BD22" s="22"/>
      <c r="BE22" s="321"/>
      <c r="BF22" s="322"/>
      <c r="BG22" s="349"/>
      <c r="BH22" s="349"/>
      <c r="BI22" s="350"/>
      <c r="BJ22" s="346">
        <v>9</v>
      </c>
      <c r="BK22" s="346">
        <f>Analysis!AL18</f>
        <v>0</v>
      </c>
      <c r="BL22" s="347">
        <f>Analysis!AL16</f>
        <v>0</v>
      </c>
      <c r="BM22" s="347">
        <f>Analysis!AM16</f>
        <v>0</v>
      </c>
      <c r="BN22" s="347">
        <f>Analysis!AN16</f>
        <v>0</v>
      </c>
      <c r="BO22" s="347">
        <f>Analysis!AO16</f>
        <v>0</v>
      </c>
      <c r="BP22" s="347">
        <f>Analysis!AP16</f>
        <v>0</v>
      </c>
      <c r="BQ22" s="347">
        <f>Analysis!AQ16</f>
        <v>0</v>
      </c>
      <c r="BR22" s="347">
        <f>Analysis!AR16</f>
        <v>0</v>
      </c>
      <c r="BS22" s="347">
        <f>Analysis!AS16</f>
        <v>0</v>
      </c>
      <c r="BT22" s="347">
        <f>Analysis!AT16</f>
        <v>1</v>
      </c>
      <c r="BU22" s="347">
        <f>Analysis!AU16</f>
        <v>12</v>
      </c>
      <c r="BV22" s="347">
        <f>Analysis!AV16</f>
        <v>0</v>
      </c>
      <c r="BW22" s="347">
        <f>Analysis!AW16</f>
        <v>0</v>
      </c>
      <c r="BX22" s="347">
        <f>Analysis!AX16</f>
        <v>0</v>
      </c>
      <c r="BY22" s="347">
        <f>Analysis!AY16</f>
        <v>0</v>
      </c>
      <c r="BZ22" s="347">
        <f>Analysis!AZ16</f>
        <v>0</v>
      </c>
      <c r="CA22" s="347">
        <f>Analysis!BA16</f>
        <v>0</v>
      </c>
      <c r="CB22" s="347">
        <f>Analysis!BB16</f>
        <v>0</v>
      </c>
      <c r="CC22" s="347">
        <f>Analysis!BC16</f>
        <v>0</v>
      </c>
      <c r="CD22" s="347">
        <f>Analysis!BD16</f>
        <v>0</v>
      </c>
      <c r="CE22" s="347">
        <f>Analysis!BE16</f>
        <v>0</v>
      </c>
      <c r="CF22" s="347">
        <f>Analysis!BF16</f>
        <v>0</v>
      </c>
      <c r="CG22" s="347">
        <f>Analysis!BG16</f>
        <v>0</v>
      </c>
      <c r="CH22" s="347">
        <f>Analysis!BH16</f>
        <v>0</v>
      </c>
      <c r="CI22" s="347">
        <f>Analysis!BI16</f>
        <v>0</v>
      </c>
      <c r="CJ22" s="347">
        <f>Analysis!BJ16</f>
        <v>0</v>
      </c>
      <c r="CK22" s="347">
        <f>Analysis!BK16</f>
        <v>0</v>
      </c>
      <c r="CL22" s="347">
        <f>Analysis!BL16</f>
        <v>0</v>
      </c>
      <c r="CM22" s="347">
        <f>Analysis!BM16</f>
        <v>0</v>
      </c>
      <c r="CN22" s="347">
        <f>Analysis!BN16</f>
        <v>0</v>
      </c>
      <c r="CO22" s="347">
        <f>Analysis!BO16</f>
        <v>0</v>
      </c>
      <c r="CP22" s="347">
        <f>Analysis!BP16</f>
        <v>0</v>
      </c>
      <c r="CQ22" s="347">
        <f>Analysis!BQ16</f>
        <v>0</v>
      </c>
      <c r="CR22" s="347">
        <f>Analysis!BR16</f>
        <v>0</v>
      </c>
      <c r="CS22" s="347">
        <f>Analysis!BS16</f>
        <v>0</v>
      </c>
      <c r="CT22" s="347">
        <f>Analysis!BT16</f>
        <v>0</v>
      </c>
      <c r="CU22" s="347">
        <f>Analysis!BU16</f>
        <v>0</v>
      </c>
      <c r="CV22" s="347">
        <f>Analysis!BV16</f>
        <v>0</v>
      </c>
      <c r="CW22" s="347">
        <f>Analysis!BW16</f>
        <v>0</v>
      </c>
      <c r="CX22" s="347">
        <f>Analysis!BX16</f>
        <v>0</v>
      </c>
      <c r="CY22" s="347">
        <f>Analysis!BY16</f>
        <v>0</v>
      </c>
      <c r="CZ22" s="347">
        <f>Analysis!BZ16</f>
        <v>0</v>
      </c>
      <c r="DA22" s="347">
        <f>Analysis!CA16</f>
        <v>0</v>
      </c>
      <c r="DB22" s="347">
        <f>Analysis!CB16</f>
        <v>13</v>
      </c>
      <c r="DC22" s="348"/>
      <c r="DD22" s="348"/>
      <c r="DE22" s="316"/>
      <c r="DF22" s="264"/>
      <c r="DG22" s="264"/>
      <c r="DH22" s="264"/>
      <c r="DI22" s="264"/>
      <c r="DJ22" s="264"/>
      <c r="DK22" s="293"/>
      <c r="DL22" s="264"/>
      <c r="DM22" s="264"/>
      <c r="DN22" s="264"/>
      <c r="DO22" s="264"/>
      <c r="DP22" s="264"/>
      <c r="DQ22" s="264"/>
      <c r="DR22" s="264"/>
      <c r="DS22" s="264"/>
      <c r="DT22" s="264"/>
      <c r="DU22" s="264"/>
      <c r="DV22" s="264"/>
      <c r="DW22" s="264"/>
      <c r="DX22" s="264"/>
      <c r="DY22" s="264"/>
      <c r="DZ22" s="264"/>
      <c r="EA22" s="264"/>
      <c r="EB22" s="264"/>
      <c r="EC22" s="264"/>
      <c r="ED22" s="264"/>
      <c r="EE22" s="264"/>
      <c r="EF22" s="264"/>
      <c r="EG22" s="264"/>
      <c r="EH22" s="264"/>
      <c r="EI22" s="264"/>
      <c r="EJ22" s="264"/>
      <c r="EK22" s="264"/>
      <c r="EL22" s="264"/>
      <c r="EM22" s="264"/>
      <c r="EN22" s="264"/>
      <c r="EO22" s="264"/>
      <c r="EP22" s="264"/>
      <c r="EQ22" s="264"/>
      <c r="ER22" s="264"/>
      <c r="ES22" s="264"/>
      <c r="ET22" s="264"/>
      <c r="EU22" s="264"/>
      <c r="EV22" s="264"/>
      <c r="EW22" s="86"/>
      <c r="EX22" s="86"/>
      <c r="EY22" s="86"/>
      <c r="EZ22" s="86"/>
      <c r="FV22" s="68">
        <v>13</v>
      </c>
      <c r="FW22" s="75">
        <f>SUM(IF(GM74=1,GM42),IF(GN75=1,GN43),IF(GO76=1,GO44),IF(GP77=1,GP45),IF(GQ78=1,GQ46),IF(GR79=1,GR47),IF(GS80=1,GS48),IF(GT81=1,GT49))</f>
        <v>0</v>
      </c>
      <c r="FY22" s="71">
        <v>13</v>
      </c>
      <c r="FZ22" s="73" t="e">
        <f>(Analysis!$AK20/Analysis!AL$6)*Analysis!AL20</f>
        <v>#DIV/0!</v>
      </c>
      <c r="GA22" s="73">
        <f>(Analysis!$AK20/Analysis!AM$6)*Analysis!AM20</f>
        <v>0</v>
      </c>
      <c r="GB22" s="73">
        <f>(Analysis!$AK20/Analysis!AN$6)*Analysis!AN20</f>
        <v>0</v>
      </c>
      <c r="GC22" s="73">
        <f>(Analysis!$AK20/Analysis!AO$6)*Analysis!AO20</f>
        <v>0</v>
      </c>
      <c r="GD22" s="73">
        <f>(Analysis!$AK20/Analysis!AP$6)*Analysis!AP20</f>
        <v>0</v>
      </c>
      <c r="GE22" s="73">
        <f>(Analysis!$AK20/Analysis!AQ$6)*Analysis!AQ20</f>
        <v>0</v>
      </c>
      <c r="GF22" s="73">
        <f>(Analysis!$AK20/Analysis!AR$6)*Analysis!AR20</f>
        <v>0</v>
      </c>
      <c r="GG22" s="73">
        <f>(Analysis!$AK20/Analysis!AS$6)*Analysis!AS20</f>
        <v>0</v>
      </c>
      <c r="GH22" s="73">
        <f>(Analysis!$AK20/Analysis!AT$6)*Analysis!AT20</f>
        <v>0</v>
      </c>
      <c r="GI22" s="73">
        <f>(Analysis!$AK20/Analysis!AU$6)*Analysis!AU20</f>
        <v>0</v>
      </c>
      <c r="GJ22" s="73">
        <f>(Analysis!$AK20/Analysis!AV$6)*Analysis!AV20</f>
        <v>0</v>
      </c>
      <c r="GK22" s="73">
        <f>(Analysis!$AK20/Analysis!AW$6)*Analysis!AW20</f>
        <v>0</v>
      </c>
      <c r="GL22" s="73">
        <f>(Analysis!$AK20/Analysis!AX$6)*Analysis!AX20</f>
        <v>1.0833333333333333</v>
      </c>
      <c r="GM22" s="73">
        <f>(Analysis!$AK20/Analysis!AY$6)*Analysis!AY20</f>
        <v>0</v>
      </c>
      <c r="GN22" s="73">
        <f>(Analysis!$AK20/Analysis!AZ$6)*Analysis!AZ20</f>
        <v>0</v>
      </c>
      <c r="GO22" s="73">
        <f>(Analysis!$AK20/Analysis!BA$6)*Analysis!BA20</f>
        <v>0.8666666666666667</v>
      </c>
      <c r="GP22" s="73">
        <f>(Analysis!$AK20/Analysis!BB$6)*Analysis!BB20</f>
        <v>0</v>
      </c>
      <c r="GQ22" s="73">
        <f>(Analysis!$AK20/Analysis!BC$6)*Analysis!BC20</f>
        <v>0</v>
      </c>
      <c r="GR22" s="73">
        <f>(Analysis!$AK20/Analysis!BD$6)*Analysis!BD20</f>
        <v>0</v>
      </c>
      <c r="GS22" s="73">
        <f>(Analysis!$AK20/Analysis!BE$6)*Analysis!BE20</f>
        <v>0</v>
      </c>
      <c r="GT22" s="73">
        <f>(Analysis!$AK20/Analysis!BF$6)*Analysis!BF20</f>
        <v>0</v>
      </c>
      <c r="GU22" s="73">
        <f>(Analysis!$AK20/Analysis!BG$6)*Analysis!BG20</f>
        <v>0</v>
      </c>
      <c r="GV22" s="73">
        <f>(Analysis!$AK20/Analysis!BH$6)*Analysis!BH20</f>
        <v>0</v>
      </c>
      <c r="GW22" s="73">
        <f>(Analysis!$AK20/Analysis!BI$6)*Analysis!BI20</f>
        <v>0</v>
      </c>
      <c r="GX22" s="73">
        <f>(Analysis!$AK20/Analysis!BJ$6)*Analysis!BJ20</f>
        <v>0</v>
      </c>
      <c r="GY22" s="73">
        <f>(Analysis!$AK20/Analysis!BK$6)*Analysis!BK20</f>
        <v>0</v>
      </c>
      <c r="GZ22" s="73"/>
      <c r="HA22" s="74" t="e">
        <f t="shared" si="38"/>
        <v>#DIV/0!</v>
      </c>
      <c r="HC22" s="268" t="e">
        <f>IF(BB25&gt;0,#REF!,"")</f>
        <v>#REF!</v>
      </c>
      <c r="HF22" s="317">
        <f t="shared" si="39"/>
        <v>0</v>
      </c>
      <c r="HG22" s="317">
        <f t="shared" si="40"/>
        <v>0</v>
      </c>
      <c r="HH22" s="268" t="str">
        <f t="shared" si="41"/>
        <v>Flounder - All Areas</v>
      </c>
      <c r="HJ22" s="268" t="e">
        <f>#REF!</f>
        <v>#REF!</v>
      </c>
      <c r="HK22" s="268" t="e">
        <f>#REF!</f>
        <v>#REF!</v>
      </c>
      <c r="HP22" s="268">
        <f t="shared" si="33"/>
        <v>4</v>
      </c>
      <c r="HQ22" s="268">
        <f t="shared" si="43"/>
        <v>14</v>
      </c>
      <c r="HR22" s="268">
        <f t="shared" si="34"/>
        <v>0</v>
      </c>
      <c r="HS22" s="268">
        <f t="shared" si="45"/>
        <v>0</v>
      </c>
    </row>
    <row r="23" spans="1:239" ht="15" x14ac:dyDescent="0.25">
      <c r="A23" s="21"/>
      <c r="B23" s="14">
        <v>10157</v>
      </c>
      <c r="C23" s="23">
        <v>5</v>
      </c>
      <c r="D23" s="23" t="s">
        <v>182</v>
      </c>
      <c r="E23" s="23" t="s">
        <v>183</v>
      </c>
      <c r="F23" s="14">
        <v>330</v>
      </c>
      <c r="G23" s="14" t="s">
        <v>120</v>
      </c>
      <c r="H23" s="14">
        <v>4</v>
      </c>
      <c r="I23" s="14">
        <v>4</v>
      </c>
      <c r="J23" s="14">
        <v>4</v>
      </c>
      <c r="K23" s="14"/>
      <c r="L23" s="14" t="s">
        <v>141</v>
      </c>
      <c r="M23" s="24">
        <f t="shared" si="26"/>
        <v>4</v>
      </c>
      <c r="N23" s="24">
        <f t="shared" si="0"/>
        <v>2</v>
      </c>
      <c r="O23" s="24" t="str">
        <f t="shared" si="1"/>
        <v>4 4</v>
      </c>
      <c r="P23" s="24">
        <f t="shared" si="2"/>
        <v>4</v>
      </c>
      <c r="Q23" s="25">
        <f t="shared" si="3"/>
        <v>0</v>
      </c>
      <c r="R23" s="26">
        <f t="shared" si="4"/>
        <v>0</v>
      </c>
      <c r="S23" s="24">
        <f t="shared" si="5"/>
        <v>4</v>
      </c>
      <c r="T23" s="24">
        <f t="shared" si="6"/>
        <v>4</v>
      </c>
      <c r="U23" s="24" t="str">
        <f t="shared" si="7"/>
        <v/>
      </c>
      <c r="V23" s="24" t="str">
        <f t="shared" si="8"/>
        <v>g</v>
      </c>
      <c r="W23" s="24" t="str">
        <f t="shared" si="27"/>
        <v/>
      </c>
      <c r="X23" s="24">
        <f t="shared" si="9"/>
        <v>4</v>
      </c>
      <c r="Y23" s="24">
        <f t="shared" si="10"/>
        <v>4</v>
      </c>
      <c r="Z23" s="24" t="str">
        <f t="shared" si="11"/>
        <v>F</v>
      </c>
      <c r="AA23" s="24" t="str">
        <f t="shared" ref="AA23:AA38" si="48">IF(I23&lt;&gt;"",IF(SUM(I23:J23)&gt;98,"",IF(I23-J23=0,G23,"")))</f>
        <v>F</v>
      </c>
      <c r="AB23" s="34" t="str">
        <f t="shared" si="12"/>
        <v/>
      </c>
      <c r="AC23" s="34" t="str">
        <f t="shared" si="13"/>
        <v>g</v>
      </c>
      <c r="AD23" s="34" t="str">
        <f t="shared" si="28"/>
        <v>g</v>
      </c>
      <c r="AE23" s="34" t="str">
        <f t="shared" si="14"/>
        <v>4 0</v>
      </c>
      <c r="AF23" s="34">
        <f t="shared" si="15"/>
        <v>4</v>
      </c>
      <c r="AG23" s="34">
        <f t="shared" si="16"/>
        <v>4</v>
      </c>
      <c r="AH23" s="34">
        <f t="shared" si="17"/>
        <v>0</v>
      </c>
      <c r="AI23" s="172">
        <f>IF(AJ23&lt;&gt;"",MAX(AI$3:AI22)+1,"")</f>
        <v>16</v>
      </c>
      <c r="AJ23" s="172" t="str">
        <f t="shared" si="18"/>
        <v>F</v>
      </c>
      <c r="AK23" s="172">
        <f t="shared" si="19"/>
        <v>330</v>
      </c>
      <c r="AL23" s="172">
        <f t="shared" si="20"/>
        <v>4</v>
      </c>
      <c r="AM23" s="172" t="str">
        <f>IF(AN23&lt;&gt;"",MAX(AM$3:AM22)+1,"")</f>
        <v/>
      </c>
      <c r="AN23" s="172" t="str">
        <f t="shared" si="21"/>
        <v/>
      </c>
      <c r="AO23" s="172" t="str">
        <f t="shared" si="22"/>
        <v/>
      </c>
      <c r="AP23" s="172" t="str">
        <f t="shared" si="23"/>
        <v/>
      </c>
      <c r="AQ23" s="172" t="str">
        <f t="shared" si="24"/>
        <v/>
      </c>
      <c r="AR23" s="172" t="str">
        <f>Table1[[#This Row],[Sex ]]&amp;Table1[[#This Row],[Month]]</f>
        <v>F4</v>
      </c>
      <c r="AS23" s="21"/>
      <c r="AT23" s="21"/>
      <c r="AU23" s="21"/>
      <c r="AV23" s="21"/>
      <c r="AW23" s="22" t="s">
        <v>40</v>
      </c>
      <c r="AX23" s="22"/>
      <c r="AY23" s="22"/>
      <c r="AZ23" s="22"/>
      <c r="BA23" s="22">
        <v>95</v>
      </c>
      <c r="BB23" s="22"/>
      <c r="BC23" s="22"/>
      <c r="BD23" s="22"/>
      <c r="BE23" s="321"/>
      <c r="BF23" s="322"/>
      <c r="BG23" s="349"/>
      <c r="BH23" s="349"/>
      <c r="BI23" s="350"/>
      <c r="BJ23" s="346">
        <v>10</v>
      </c>
      <c r="BK23" s="346">
        <f>Analysis!AL19</f>
        <v>0</v>
      </c>
      <c r="BL23" s="347">
        <f>Analysis!AL17</f>
        <v>0</v>
      </c>
      <c r="BM23" s="347">
        <f>Analysis!AM17</f>
        <v>0</v>
      </c>
      <c r="BN23" s="347">
        <f>Analysis!AN17</f>
        <v>0</v>
      </c>
      <c r="BO23" s="347">
        <f>Analysis!AO17</f>
        <v>0</v>
      </c>
      <c r="BP23" s="347">
        <f>Analysis!AP17</f>
        <v>0</v>
      </c>
      <c r="BQ23" s="347">
        <f>Analysis!AQ17</f>
        <v>0</v>
      </c>
      <c r="BR23" s="347">
        <f>Analysis!AR17</f>
        <v>0</v>
      </c>
      <c r="BS23" s="347">
        <f>Analysis!AS17</f>
        <v>0</v>
      </c>
      <c r="BT23" s="347">
        <f>Analysis!AT17</f>
        <v>0</v>
      </c>
      <c r="BU23" s="347">
        <f>Analysis!AU17</f>
        <v>0</v>
      </c>
      <c r="BV23" s="347">
        <f>Analysis!AV17</f>
        <v>6</v>
      </c>
      <c r="BW23" s="347">
        <f>Analysis!AW17</f>
        <v>0</v>
      </c>
      <c r="BX23" s="347">
        <f>Analysis!AX17</f>
        <v>0</v>
      </c>
      <c r="BY23" s="347">
        <f>Analysis!AY17</f>
        <v>0</v>
      </c>
      <c r="BZ23" s="347">
        <f>Analysis!AZ17</f>
        <v>0</v>
      </c>
      <c r="CA23" s="347">
        <f>Analysis!BA17</f>
        <v>0</v>
      </c>
      <c r="CB23" s="347">
        <f>Analysis!BB17</f>
        <v>0</v>
      </c>
      <c r="CC23" s="347">
        <f>Analysis!BC17</f>
        <v>0</v>
      </c>
      <c r="CD23" s="347">
        <f>Analysis!BD17</f>
        <v>0</v>
      </c>
      <c r="CE23" s="347">
        <f>Analysis!BE17</f>
        <v>0</v>
      </c>
      <c r="CF23" s="347">
        <f>Analysis!BF17</f>
        <v>0</v>
      </c>
      <c r="CG23" s="347">
        <f>Analysis!BG17</f>
        <v>0</v>
      </c>
      <c r="CH23" s="347">
        <f>Analysis!BH17</f>
        <v>0</v>
      </c>
      <c r="CI23" s="347">
        <f>Analysis!BI17</f>
        <v>0</v>
      </c>
      <c r="CJ23" s="347">
        <f>Analysis!BJ17</f>
        <v>0</v>
      </c>
      <c r="CK23" s="347">
        <f>Analysis!BK17</f>
        <v>0</v>
      </c>
      <c r="CL23" s="347">
        <f>Analysis!BL17</f>
        <v>0</v>
      </c>
      <c r="CM23" s="347">
        <f>Analysis!BM17</f>
        <v>0</v>
      </c>
      <c r="CN23" s="347">
        <f>Analysis!BN17</f>
        <v>0</v>
      </c>
      <c r="CO23" s="347">
        <f>Analysis!BO17</f>
        <v>0</v>
      </c>
      <c r="CP23" s="347">
        <f>Analysis!BP17</f>
        <v>0</v>
      </c>
      <c r="CQ23" s="347">
        <f>Analysis!BQ17</f>
        <v>0</v>
      </c>
      <c r="CR23" s="347">
        <f>Analysis!BR17</f>
        <v>0</v>
      </c>
      <c r="CS23" s="347">
        <f>Analysis!BS17</f>
        <v>0</v>
      </c>
      <c r="CT23" s="347">
        <f>Analysis!BT17</f>
        <v>0</v>
      </c>
      <c r="CU23" s="347">
        <f>Analysis!BU17</f>
        <v>0</v>
      </c>
      <c r="CV23" s="347">
        <f>Analysis!BV17</f>
        <v>0</v>
      </c>
      <c r="CW23" s="347">
        <f>Analysis!BW17</f>
        <v>0</v>
      </c>
      <c r="CX23" s="347">
        <f>Analysis!BX17</f>
        <v>0</v>
      </c>
      <c r="CY23" s="347">
        <f>Analysis!BY17</f>
        <v>0</v>
      </c>
      <c r="CZ23" s="347">
        <f>Analysis!BZ17</f>
        <v>0</v>
      </c>
      <c r="DA23" s="347">
        <f>Analysis!CA17</f>
        <v>0</v>
      </c>
      <c r="DB23" s="347">
        <f>Analysis!CB17</f>
        <v>6</v>
      </c>
      <c r="DC23" s="348"/>
      <c r="DD23" s="348"/>
      <c r="DE23" s="316"/>
      <c r="DF23" s="264"/>
      <c r="DG23" s="264"/>
      <c r="DH23" s="264"/>
      <c r="DI23" s="264"/>
      <c r="DJ23" s="264"/>
      <c r="DK23" s="293"/>
      <c r="DL23" s="264"/>
      <c r="DM23" s="264"/>
      <c r="DN23" s="264"/>
      <c r="DO23" s="264"/>
      <c r="DP23" s="264"/>
      <c r="DQ23" s="264"/>
      <c r="DR23" s="264"/>
      <c r="DS23" s="264"/>
      <c r="DT23" s="264"/>
      <c r="DU23" s="264"/>
      <c r="DV23" s="264"/>
      <c r="DW23" s="264"/>
      <c r="DX23" s="264"/>
      <c r="DY23" s="264"/>
      <c r="DZ23" s="264"/>
      <c r="EA23" s="264"/>
      <c r="EB23" s="264"/>
      <c r="EC23" s="264"/>
      <c r="ED23" s="264"/>
      <c r="EE23" s="264"/>
      <c r="EF23" s="264"/>
      <c r="EG23" s="264"/>
      <c r="EH23" s="264"/>
      <c r="EI23" s="264"/>
      <c r="EJ23" s="264"/>
      <c r="EK23" s="264"/>
      <c r="EL23" s="264"/>
      <c r="EM23" s="264"/>
      <c r="EN23" s="264"/>
      <c r="EO23" s="264"/>
      <c r="EP23" s="264"/>
      <c r="EQ23" s="264"/>
      <c r="ER23" s="264"/>
      <c r="ES23" s="264"/>
      <c r="ET23" s="264"/>
      <c r="EU23" s="264"/>
      <c r="EV23" s="264"/>
      <c r="EW23" s="86"/>
      <c r="EX23" s="86"/>
      <c r="EY23" s="86"/>
      <c r="EZ23" s="86"/>
      <c r="FV23" s="68">
        <v>14</v>
      </c>
      <c r="FW23" s="75">
        <f>SUM(IF(GN74=1,GN42),IF(GO75=1,GO43),IF(GP76=1,GP44),IF(GQ77=1,GQ45),IF(GR78=1,GR46),IF(GS79=1,GS47),IF(GT80=1,GT48))</f>
        <v>0</v>
      </c>
      <c r="FY23" s="71">
        <v>14</v>
      </c>
      <c r="FZ23" s="73" t="e">
        <f>(Analysis!$AK21/Analysis!AL$6)*Analysis!AL21</f>
        <v>#DIV/0!</v>
      </c>
      <c r="GA23" s="73">
        <f>(Analysis!$AK21/Analysis!AM$6)*Analysis!AM21</f>
        <v>0</v>
      </c>
      <c r="GB23" s="73">
        <f>(Analysis!$AK21/Analysis!AN$6)*Analysis!AN21</f>
        <v>0</v>
      </c>
      <c r="GC23" s="73">
        <f>(Analysis!$AK21/Analysis!AO$6)*Analysis!AO21</f>
        <v>0</v>
      </c>
      <c r="GD23" s="73">
        <f>(Analysis!$AK21/Analysis!AP$6)*Analysis!AP21</f>
        <v>0</v>
      </c>
      <c r="GE23" s="73">
        <f>(Analysis!$AK21/Analysis!AQ$6)*Analysis!AQ21</f>
        <v>0</v>
      </c>
      <c r="GF23" s="73">
        <f>(Analysis!$AK21/Analysis!AR$6)*Analysis!AR21</f>
        <v>0</v>
      </c>
      <c r="GG23" s="73">
        <f>(Analysis!$AK21/Analysis!AS$6)*Analysis!AS21</f>
        <v>0</v>
      </c>
      <c r="GH23" s="73">
        <f>(Analysis!$AK21/Analysis!AT$6)*Analysis!AT21</f>
        <v>0</v>
      </c>
      <c r="GI23" s="73">
        <f>(Analysis!$AK21/Analysis!AU$6)*Analysis!AU21</f>
        <v>0</v>
      </c>
      <c r="GJ23" s="73">
        <f>(Analysis!$AK21/Analysis!AV$6)*Analysis!AV21</f>
        <v>0</v>
      </c>
      <c r="GK23" s="73">
        <f>(Analysis!$AK21/Analysis!AW$6)*Analysis!AW21</f>
        <v>0</v>
      </c>
      <c r="GL23" s="73">
        <f>(Analysis!$AK21/Analysis!AX$6)*Analysis!AX21</f>
        <v>0</v>
      </c>
      <c r="GM23" s="73">
        <f>(Analysis!$AK21/Analysis!AY$6)*Analysis!AY21</f>
        <v>0</v>
      </c>
      <c r="GN23" s="73">
        <f>(Analysis!$AK21/Analysis!AZ$6)*Analysis!AZ21</f>
        <v>2</v>
      </c>
      <c r="GO23" s="73">
        <f>(Analysis!$AK21/Analysis!BA$6)*Analysis!BA21</f>
        <v>0</v>
      </c>
      <c r="GP23" s="73">
        <f>(Analysis!$AK21/Analysis!BB$6)*Analysis!BB21</f>
        <v>0</v>
      </c>
      <c r="GQ23" s="73">
        <f>(Analysis!$AK21/Analysis!BC$6)*Analysis!BC21</f>
        <v>0</v>
      </c>
      <c r="GR23" s="73">
        <f>(Analysis!$AK21/Analysis!BD$6)*Analysis!BD21</f>
        <v>0</v>
      </c>
      <c r="GS23" s="73">
        <f>(Analysis!$AK21/Analysis!BE$6)*Analysis!BE21</f>
        <v>0</v>
      </c>
      <c r="GT23" s="73">
        <f>(Analysis!$AK21/Analysis!BF$6)*Analysis!BF21</f>
        <v>0</v>
      </c>
      <c r="GU23" s="73">
        <f>(Analysis!$AK21/Analysis!BG$6)*Analysis!BG21</f>
        <v>0</v>
      </c>
      <c r="GV23" s="73">
        <f>(Analysis!$AK21/Analysis!BH$6)*Analysis!BH21</f>
        <v>0</v>
      </c>
      <c r="GW23" s="73">
        <f>(Analysis!$AK21/Analysis!BI$6)*Analysis!BI21</f>
        <v>0</v>
      </c>
      <c r="GX23" s="73">
        <f>(Analysis!$AK21/Analysis!BJ$6)*Analysis!BJ21</f>
        <v>0</v>
      </c>
      <c r="GY23" s="73">
        <f>(Analysis!$AK21/Analysis!BK$6)*Analysis!BK21</f>
        <v>0</v>
      </c>
      <c r="GZ23" s="73"/>
      <c r="HA23" s="74" t="e">
        <f t="shared" si="38"/>
        <v>#DIV/0!</v>
      </c>
      <c r="HC23" s="268" t="e">
        <f>IF(BB26&gt;0,#REF!,"")</f>
        <v>#REF!</v>
      </c>
      <c r="HF23" s="317">
        <f t="shared" si="39"/>
        <v>0</v>
      </c>
      <c r="HG23" s="317">
        <f t="shared" si="40"/>
        <v>0</v>
      </c>
      <c r="HH23" s="268" t="str">
        <f t="shared" si="41"/>
        <v>Gurnards - North Sea (IV)</v>
      </c>
      <c r="HJ23" s="268" t="e">
        <f>#REF!</f>
        <v>#REF!</v>
      </c>
      <c r="HK23" s="268" t="e">
        <f>#REF!</f>
        <v>#REF!</v>
      </c>
      <c r="HP23" s="268">
        <f t="shared" si="33"/>
        <v>3</v>
      </c>
      <c r="HQ23" s="268">
        <f t="shared" si="43"/>
        <v>15</v>
      </c>
      <c r="HR23" s="268">
        <f t="shared" si="34"/>
        <v>0</v>
      </c>
      <c r="HS23" s="268">
        <f t="shared" si="45"/>
        <v>0</v>
      </c>
    </row>
    <row r="24" spans="1:239" ht="15" x14ac:dyDescent="0.25">
      <c r="A24" s="21"/>
      <c r="B24" s="14">
        <v>10157</v>
      </c>
      <c r="C24" s="23">
        <v>6</v>
      </c>
      <c r="D24" s="23" t="s">
        <v>182</v>
      </c>
      <c r="E24" s="23" t="s">
        <v>183</v>
      </c>
      <c r="F24" s="14">
        <v>310</v>
      </c>
      <c r="G24" s="14" t="s">
        <v>120</v>
      </c>
      <c r="H24" s="14">
        <v>4</v>
      </c>
      <c r="I24" s="14">
        <v>3</v>
      </c>
      <c r="J24" s="14">
        <v>3</v>
      </c>
      <c r="K24" s="14"/>
      <c r="L24" s="14" t="s">
        <v>141</v>
      </c>
      <c r="M24" s="24">
        <f t="shared" si="26"/>
        <v>3</v>
      </c>
      <c r="N24" s="24">
        <f t="shared" si="0"/>
        <v>2</v>
      </c>
      <c r="O24" s="24" t="str">
        <f t="shared" si="1"/>
        <v>3 3</v>
      </c>
      <c r="P24" s="24">
        <f t="shared" si="2"/>
        <v>3</v>
      </c>
      <c r="Q24" s="25">
        <f t="shared" si="3"/>
        <v>0</v>
      </c>
      <c r="R24" s="26">
        <f t="shared" si="4"/>
        <v>0</v>
      </c>
      <c r="S24" s="24">
        <f t="shared" si="5"/>
        <v>4</v>
      </c>
      <c r="T24" s="24">
        <f t="shared" si="6"/>
        <v>4</v>
      </c>
      <c r="U24" s="24" t="str">
        <f t="shared" si="7"/>
        <v/>
      </c>
      <c r="V24" s="24" t="str">
        <f t="shared" si="8"/>
        <v>g</v>
      </c>
      <c r="W24" s="24" t="str">
        <f t="shared" si="27"/>
        <v/>
      </c>
      <c r="X24" s="24">
        <f t="shared" si="9"/>
        <v>4</v>
      </c>
      <c r="Y24" s="24">
        <f t="shared" si="10"/>
        <v>4</v>
      </c>
      <c r="Z24" s="24" t="str">
        <f t="shared" si="11"/>
        <v>F</v>
      </c>
      <c r="AA24" s="24" t="str">
        <f t="shared" si="48"/>
        <v>F</v>
      </c>
      <c r="AB24" s="34" t="str">
        <f t="shared" si="12"/>
        <v/>
      </c>
      <c r="AC24" s="34" t="str">
        <f t="shared" si="13"/>
        <v>g</v>
      </c>
      <c r="AD24" s="34" t="str">
        <f t="shared" si="28"/>
        <v>g</v>
      </c>
      <c r="AE24" s="34" t="str">
        <f t="shared" si="14"/>
        <v>4 0</v>
      </c>
      <c r="AF24" s="34">
        <f t="shared" si="15"/>
        <v>3</v>
      </c>
      <c r="AG24" s="34">
        <f t="shared" si="16"/>
        <v>3</v>
      </c>
      <c r="AH24" s="34">
        <f t="shared" si="17"/>
        <v>0</v>
      </c>
      <c r="AI24" s="172">
        <f>IF(AJ24&lt;&gt;"",MAX(AI$3:AI23)+1,"")</f>
        <v>17</v>
      </c>
      <c r="AJ24" s="172" t="str">
        <f t="shared" si="18"/>
        <v>F</v>
      </c>
      <c r="AK24" s="172">
        <f t="shared" si="19"/>
        <v>310</v>
      </c>
      <c r="AL24" s="172">
        <f t="shared" si="20"/>
        <v>3</v>
      </c>
      <c r="AM24" s="172" t="str">
        <f>IF(AN24&lt;&gt;"",MAX(AM$3:AM23)+1,"")</f>
        <v/>
      </c>
      <c r="AN24" s="172" t="str">
        <f t="shared" si="21"/>
        <v/>
      </c>
      <c r="AO24" s="172" t="str">
        <f t="shared" si="22"/>
        <v/>
      </c>
      <c r="AP24" s="172" t="str">
        <f t="shared" si="23"/>
        <v/>
      </c>
      <c r="AQ24" s="172" t="str">
        <f t="shared" si="24"/>
        <v/>
      </c>
      <c r="AR24" s="172" t="str">
        <f>Table1[[#This Row],[Sex ]]&amp;Table1[[#This Row],[Month]]</f>
        <v>F4</v>
      </c>
      <c r="AS24" s="21"/>
      <c r="AT24" s="21"/>
      <c r="AU24" s="21"/>
      <c r="AV24" s="21"/>
      <c r="AW24" s="22" t="s">
        <v>41</v>
      </c>
      <c r="AX24" s="22"/>
      <c r="AY24" s="22"/>
      <c r="AZ24" s="22"/>
      <c r="BA24" s="22">
        <v>90</v>
      </c>
      <c r="BB24" s="22"/>
      <c r="BC24" s="22"/>
      <c r="BD24" s="22"/>
      <c r="BE24" s="321"/>
      <c r="BF24" s="322"/>
      <c r="BG24" s="349"/>
      <c r="BH24" s="349"/>
      <c r="BI24" s="350"/>
      <c r="BJ24" s="346">
        <v>11</v>
      </c>
      <c r="BK24" s="346">
        <f>Analysis!AL20</f>
        <v>0</v>
      </c>
      <c r="BL24" s="347">
        <f>Analysis!AL18</f>
        <v>0</v>
      </c>
      <c r="BM24" s="347">
        <f>Analysis!AM18</f>
        <v>0</v>
      </c>
      <c r="BN24" s="347">
        <f>Analysis!AN18</f>
        <v>0</v>
      </c>
      <c r="BO24" s="347">
        <f>Analysis!AO18</f>
        <v>0</v>
      </c>
      <c r="BP24" s="347">
        <f>Analysis!AP18</f>
        <v>0</v>
      </c>
      <c r="BQ24" s="347">
        <f>Analysis!AQ18</f>
        <v>0</v>
      </c>
      <c r="BR24" s="347">
        <f>Analysis!AR18</f>
        <v>0</v>
      </c>
      <c r="BS24" s="347">
        <f>Analysis!AS18</f>
        <v>0</v>
      </c>
      <c r="BT24" s="347">
        <f>Analysis!AT18</f>
        <v>0</v>
      </c>
      <c r="BU24" s="347">
        <f>Analysis!AU18</f>
        <v>0</v>
      </c>
      <c r="BV24" s="347">
        <f>Analysis!AV18</f>
        <v>2</v>
      </c>
      <c r="BW24" s="347">
        <f>Analysis!AW18</f>
        <v>4</v>
      </c>
      <c r="BX24" s="347">
        <f>Analysis!AX18</f>
        <v>1</v>
      </c>
      <c r="BY24" s="347">
        <f>Analysis!AY18</f>
        <v>0</v>
      </c>
      <c r="BZ24" s="347">
        <f>Analysis!AZ18</f>
        <v>0</v>
      </c>
      <c r="CA24" s="347">
        <f>Analysis!BA18</f>
        <v>0</v>
      </c>
      <c r="CB24" s="347">
        <f>Analysis!BB18</f>
        <v>0</v>
      </c>
      <c r="CC24" s="347">
        <f>Analysis!BC18</f>
        <v>0</v>
      </c>
      <c r="CD24" s="347">
        <f>Analysis!BD18</f>
        <v>0</v>
      </c>
      <c r="CE24" s="347">
        <f>Analysis!BE18</f>
        <v>0</v>
      </c>
      <c r="CF24" s="347">
        <f>Analysis!BF18</f>
        <v>0</v>
      </c>
      <c r="CG24" s="347">
        <f>Analysis!BG18</f>
        <v>0</v>
      </c>
      <c r="CH24" s="347">
        <f>Analysis!BH18</f>
        <v>0</v>
      </c>
      <c r="CI24" s="347">
        <f>Analysis!BI18</f>
        <v>0</v>
      </c>
      <c r="CJ24" s="347">
        <f>Analysis!BJ18</f>
        <v>0</v>
      </c>
      <c r="CK24" s="347">
        <f>Analysis!BK18</f>
        <v>0</v>
      </c>
      <c r="CL24" s="347">
        <f>Analysis!BL18</f>
        <v>0</v>
      </c>
      <c r="CM24" s="347">
        <f>Analysis!BM18</f>
        <v>0</v>
      </c>
      <c r="CN24" s="347">
        <f>Analysis!BN18</f>
        <v>0</v>
      </c>
      <c r="CO24" s="347">
        <f>Analysis!BO18</f>
        <v>0</v>
      </c>
      <c r="CP24" s="347">
        <f>Analysis!BP18</f>
        <v>0</v>
      </c>
      <c r="CQ24" s="347">
        <f>Analysis!BQ18</f>
        <v>0</v>
      </c>
      <c r="CR24" s="347">
        <f>Analysis!BR18</f>
        <v>0</v>
      </c>
      <c r="CS24" s="347">
        <f>Analysis!BS18</f>
        <v>0</v>
      </c>
      <c r="CT24" s="347">
        <f>Analysis!BT18</f>
        <v>0</v>
      </c>
      <c r="CU24" s="347">
        <f>Analysis!BU18</f>
        <v>0</v>
      </c>
      <c r="CV24" s="347">
        <f>Analysis!BV18</f>
        <v>0</v>
      </c>
      <c r="CW24" s="347">
        <f>Analysis!BW18</f>
        <v>0</v>
      </c>
      <c r="CX24" s="347">
        <f>Analysis!BX18</f>
        <v>0</v>
      </c>
      <c r="CY24" s="347">
        <f>Analysis!BY18</f>
        <v>0</v>
      </c>
      <c r="CZ24" s="347">
        <f>Analysis!BZ18</f>
        <v>0</v>
      </c>
      <c r="DA24" s="347">
        <f>Analysis!CA18</f>
        <v>0</v>
      </c>
      <c r="DB24" s="347">
        <f>Analysis!CB18</f>
        <v>7</v>
      </c>
      <c r="DC24" s="348"/>
      <c r="DD24" s="348"/>
      <c r="DE24" s="316"/>
      <c r="DF24" s="264"/>
      <c r="DG24" s="264"/>
      <c r="DH24" s="264"/>
      <c r="DI24" s="264"/>
      <c r="DJ24" s="264"/>
      <c r="DK24" s="293"/>
      <c r="DL24" s="264"/>
      <c r="DM24" s="264"/>
      <c r="DN24" s="264"/>
      <c r="DO24" s="264"/>
      <c r="DP24" s="264"/>
      <c r="DQ24" s="264"/>
      <c r="DR24" s="264"/>
      <c r="DS24" s="264"/>
      <c r="DT24" s="264"/>
      <c r="DU24" s="264"/>
      <c r="DV24" s="264"/>
      <c r="DW24" s="264"/>
      <c r="DX24" s="264"/>
      <c r="DY24" s="264"/>
      <c r="DZ24" s="264"/>
      <c r="EA24" s="264"/>
      <c r="EB24" s="264"/>
      <c r="EC24" s="264"/>
      <c r="ED24" s="264"/>
      <c r="EE24" s="264"/>
      <c r="EF24" s="264"/>
      <c r="EG24" s="264"/>
      <c r="EH24" s="264"/>
      <c r="EI24" s="264"/>
      <c r="EJ24" s="264"/>
      <c r="EK24" s="264"/>
      <c r="EL24" s="264"/>
      <c r="EM24" s="264"/>
      <c r="EN24" s="264"/>
      <c r="EO24" s="264"/>
      <c r="EP24" s="264"/>
      <c r="EQ24" s="264"/>
      <c r="ER24" s="264"/>
      <c r="ES24" s="264"/>
      <c r="ET24" s="264"/>
      <c r="EU24" s="264"/>
      <c r="EV24" s="264"/>
      <c r="EW24" s="86"/>
      <c r="EX24" s="86"/>
      <c r="EY24" s="86"/>
      <c r="EZ24" s="86"/>
      <c r="FV24" s="68">
        <v>15</v>
      </c>
      <c r="FW24" s="75">
        <f>SUM(IF(GO74=1,GO42),IF(GP75=1,GP43),IF(GQ76=1,GQ44),IF(GR77=1,GR45),IF(GS78=1,GS46),IF(GT79=1,GT47))</f>
        <v>0</v>
      </c>
      <c r="FY24" s="71">
        <v>15</v>
      </c>
      <c r="FZ24" s="73" t="e">
        <f>(Analysis!$AK22/Analysis!AL$6)*Analysis!AL22</f>
        <v>#DIV/0!</v>
      </c>
      <c r="GA24" s="73">
        <f>(Analysis!$AK22/Analysis!AM$6)*Analysis!AM22</f>
        <v>0</v>
      </c>
      <c r="GB24" s="73">
        <f>(Analysis!$AK22/Analysis!AN$6)*Analysis!AN22</f>
        <v>0</v>
      </c>
      <c r="GC24" s="73">
        <f>(Analysis!$AK22/Analysis!AO$6)*Analysis!AO22</f>
        <v>0</v>
      </c>
      <c r="GD24" s="73">
        <f>(Analysis!$AK22/Analysis!AP$6)*Analysis!AP22</f>
        <v>0</v>
      </c>
      <c r="GE24" s="73">
        <f>(Analysis!$AK22/Analysis!AQ$6)*Analysis!AQ22</f>
        <v>0</v>
      </c>
      <c r="GF24" s="73">
        <f>(Analysis!$AK22/Analysis!AR$6)*Analysis!AR22</f>
        <v>0</v>
      </c>
      <c r="GG24" s="73">
        <f>(Analysis!$AK22/Analysis!AS$6)*Analysis!AS22</f>
        <v>0</v>
      </c>
      <c r="GH24" s="73">
        <f>(Analysis!$AK22/Analysis!AT$6)*Analysis!AT22</f>
        <v>0</v>
      </c>
      <c r="GI24" s="73">
        <f>(Analysis!$AK22/Analysis!AU$6)*Analysis!AU22</f>
        <v>0</v>
      </c>
      <c r="GJ24" s="73">
        <f>(Analysis!$AK22/Analysis!AV$6)*Analysis!AV22</f>
        <v>0</v>
      </c>
      <c r="GK24" s="73">
        <f>(Analysis!$AK22/Analysis!AW$6)*Analysis!AW22</f>
        <v>0</v>
      </c>
      <c r="GL24" s="73">
        <f>(Analysis!$AK22/Analysis!AX$6)*Analysis!AX22</f>
        <v>0</v>
      </c>
      <c r="GM24" s="73">
        <f>(Analysis!$AK22/Analysis!AY$6)*Analysis!AY22</f>
        <v>0</v>
      </c>
      <c r="GN24" s="73">
        <f>(Analysis!$AK22/Analysis!AZ$6)*Analysis!AZ22</f>
        <v>0</v>
      </c>
      <c r="GO24" s="73">
        <f>(Analysis!$AK22/Analysis!BA$6)*Analysis!BA22</f>
        <v>1</v>
      </c>
      <c r="GP24" s="73">
        <f>(Analysis!$AK22/Analysis!BB$6)*Analysis!BB22</f>
        <v>0</v>
      </c>
      <c r="GQ24" s="73">
        <f>(Analysis!$AK22/Analysis!BC$6)*Analysis!BC22</f>
        <v>0</v>
      </c>
      <c r="GR24" s="73">
        <f>(Analysis!$AK22/Analysis!BD$6)*Analysis!BD22</f>
        <v>0</v>
      </c>
      <c r="GS24" s="73">
        <f>(Analysis!$AK22/Analysis!BE$6)*Analysis!BE22</f>
        <v>0</v>
      </c>
      <c r="GT24" s="73">
        <f>(Analysis!$AK22/Analysis!BF$6)*Analysis!BF22</f>
        <v>0</v>
      </c>
      <c r="GU24" s="73">
        <f>(Analysis!$AK22/Analysis!BG$6)*Analysis!BG22</f>
        <v>0</v>
      </c>
      <c r="GV24" s="73">
        <f>(Analysis!$AK22/Analysis!BH$6)*Analysis!BH22</f>
        <v>0</v>
      </c>
      <c r="GW24" s="73">
        <f>(Analysis!$AK22/Analysis!BI$6)*Analysis!BI22</f>
        <v>0</v>
      </c>
      <c r="GX24" s="73">
        <f>(Analysis!$AK22/Analysis!BJ$6)*Analysis!BJ22</f>
        <v>0</v>
      </c>
      <c r="GY24" s="73">
        <f>(Analysis!$AK22/Analysis!BK$6)*Analysis!BK22</f>
        <v>0</v>
      </c>
      <c r="GZ24" s="73"/>
      <c r="HA24" s="74" t="e">
        <f t="shared" si="38"/>
        <v>#DIV/0!</v>
      </c>
      <c r="HC24" s="268" t="e">
        <f>IF(BB27&gt;0,#REF!,"")</f>
        <v>#REF!</v>
      </c>
      <c r="HF24" s="317">
        <f t="shared" si="39"/>
        <v>0</v>
      </c>
      <c r="HG24" s="317">
        <f t="shared" si="40"/>
        <v>0</v>
      </c>
      <c r="HH24" s="268" t="str">
        <f t="shared" si="41"/>
        <v>Gurnards - Westerly (VII)</v>
      </c>
      <c r="HJ24" s="268" t="e">
        <f>#REF!</f>
        <v>#REF!</v>
      </c>
      <c r="HK24" s="268" t="e">
        <f>#REF!</f>
        <v>#REF!</v>
      </c>
      <c r="HP24" s="268">
        <f t="shared" si="33"/>
        <v>4</v>
      </c>
      <c r="HQ24" s="268">
        <f t="shared" si="43"/>
        <v>16</v>
      </c>
      <c r="HR24" s="268">
        <f t="shared" si="34"/>
        <v>0</v>
      </c>
      <c r="HS24" s="268">
        <f t="shared" si="45"/>
        <v>0</v>
      </c>
    </row>
    <row r="25" spans="1:239" ht="15" x14ac:dyDescent="0.25">
      <c r="A25" s="21"/>
      <c r="B25" s="14">
        <v>10157</v>
      </c>
      <c r="C25" s="23">
        <v>7</v>
      </c>
      <c r="D25" s="23" t="s">
        <v>182</v>
      </c>
      <c r="E25" s="23" t="s">
        <v>183</v>
      </c>
      <c r="F25" s="14">
        <v>400</v>
      </c>
      <c r="G25" s="14" t="s">
        <v>120</v>
      </c>
      <c r="H25" s="14">
        <v>4</v>
      </c>
      <c r="I25" s="14">
        <v>6</v>
      </c>
      <c r="J25" s="14">
        <v>6</v>
      </c>
      <c r="K25" s="14"/>
      <c r="L25" s="14" t="s">
        <v>141</v>
      </c>
      <c r="M25" s="24">
        <f t="shared" si="26"/>
        <v>6</v>
      </c>
      <c r="N25" s="24">
        <f t="shared" si="0"/>
        <v>2</v>
      </c>
      <c r="O25" s="24" t="str">
        <f t="shared" si="1"/>
        <v>6 6</v>
      </c>
      <c r="P25" s="24">
        <f t="shared" si="2"/>
        <v>6</v>
      </c>
      <c r="Q25" s="25">
        <f t="shared" si="3"/>
        <v>0</v>
      </c>
      <c r="R25" s="26">
        <f t="shared" si="4"/>
        <v>0</v>
      </c>
      <c r="S25" s="24">
        <f t="shared" si="5"/>
        <v>4</v>
      </c>
      <c r="T25" s="24">
        <f t="shared" si="6"/>
        <v>4</v>
      </c>
      <c r="U25" s="24" t="str">
        <f t="shared" si="7"/>
        <v/>
      </c>
      <c r="V25" s="24" t="str">
        <f t="shared" si="8"/>
        <v>g</v>
      </c>
      <c r="W25" s="24" t="str">
        <f t="shared" si="27"/>
        <v/>
      </c>
      <c r="X25" s="24">
        <f t="shared" si="9"/>
        <v>4</v>
      </c>
      <c r="Y25" s="24">
        <f t="shared" si="10"/>
        <v>4</v>
      </c>
      <c r="Z25" s="24" t="str">
        <f t="shared" si="11"/>
        <v>F</v>
      </c>
      <c r="AA25" s="24" t="str">
        <f t="shared" si="48"/>
        <v>F</v>
      </c>
      <c r="AB25" s="34" t="str">
        <f t="shared" si="12"/>
        <v/>
      </c>
      <c r="AC25" s="34" t="str">
        <f t="shared" si="13"/>
        <v>g</v>
      </c>
      <c r="AD25" s="34" t="str">
        <f t="shared" si="28"/>
        <v>g</v>
      </c>
      <c r="AE25" s="34" t="str">
        <f t="shared" si="14"/>
        <v>4 0</v>
      </c>
      <c r="AF25" s="34">
        <f t="shared" si="15"/>
        <v>6</v>
      </c>
      <c r="AG25" s="34">
        <f t="shared" si="16"/>
        <v>6</v>
      </c>
      <c r="AH25" s="34">
        <f t="shared" si="17"/>
        <v>0</v>
      </c>
      <c r="AI25" s="172">
        <f>IF(AJ25&lt;&gt;"",MAX(AI$3:AI24)+1,"")</f>
        <v>18</v>
      </c>
      <c r="AJ25" s="172" t="str">
        <f t="shared" si="18"/>
        <v>F</v>
      </c>
      <c r="AK25" s="172">
        <f t="shared" si="19"/>
        <v>400</v>
      </c>
      <c r="AL25" s="172">
        <f t="shared" si="20"/>
        <v>6</v>
      </c>
      <c r="AM25" s="172" t="str">
        <f>IF(AN25&lt;&gt;"",MAX(AM$3:AM24)+1,"")</f>
        <v/>
      </c>
      <c r="AN25" s="172" t="str">
        <f t="shared" si="21"/>
        <v/>
      </c>
      <c r="AO25" s="172" t="str">
        <f t="shared" si="22"/>
        <v/>
      </c>
      <c r="AP25" s="172" t="str">
        <f t="shared" si="23"/>
        <v/>
      </c>
      <c r="AQ25" s="172" t="str">
        <f t="shared" si="24"/>
        <v/>
      </c>
      <c r="AR25" s="172" t="str">
        <f>Table1[[#This Row],[Sex ]]&amp;Table1[[#This Row],[Month]]</f>
        <v>F4</v>
      </c>
      <c r="AS25" s="21"/>
      <c r="AT25" s="21"/>
      <c r="AU25" s="21"/>
      <c r="AV25" s="21"/>
      <c r="AW25" s="22" t="s">
        <v>71</v>
      </c>
      <c r="AX25" s="22"/>
      <c r="AY25" s="22"/>
      <c r="AZ25" s="22"/>
      <c r="BA25" s="22">
        <v>90</v>
      </c>
      <c r="BB25" s="22" t="s">
        <v>74</v>
      </c>
      <c r="BC25" s="22"/>
      <c r="BD25" s="22"/>
      <c r="BE25" s="321"/>
      <c r="BF25" s="322"/>
      <c r="BG25" s="349"/>
      <c r="BH25" s="349"/>
      <c r="BI25" s="350"/>
      <c r="BJ25" s="346">
        <v>12</v>
      </c>
      <c r="BK25" s="346">
        <f>Analysis!AL21</f>
        <v>0</v>
      </c>
      <c r="BL25" s="347">
        <f>Analysis!AL19</f>
        <v>0</v>
      </c>
      <c r="BM25" s="347">
        <f>Analysis!AM19</f>
        <v>0</v>
      </c>
      <c r="BN25" s="347">
        <f>Analysis!AN19</f>
        <v>0</v>
      </c>
      <c r="BO25" s="347">
        <f>Analysis!AO19</f>
        <v>0</v>
      </c>
      <c r="BP25" s="347">
        <f>Analysis!AP19</f>
        <v>0</v>
      </c>
      <c r="BQ25" s="347">
        <f>Analysis!AQ19</f>
        <v>0</v>
      </c>
      <c r="BR25" s="347">
        <f>Analysis!AR19</f>
        <v>0</v>
      </c>
      <c r="BS25" s="347">
        <f>Analysis!AS19</f>
        <v>0</v>
      </c>
      <c r="BT25" s="347">
        <f>Analysis!AT19</f>
        <v>0</v>
      </c>
      <c r="BU25" s="347">
        <f>Analysis!AU19</f>
        <v>0</v>
      </c>
      <c r="BV25" s="347">
        <f>Analysis!AV19</f>
        <v>0</v>
      </c>
      <c r="BW25" s="347">
        <f>Analysis!AW19</f>
        <v>0</v>
      </c>
      <c r="BX25" s="347">
        <f>Analysis!AX19</f>
        <v>3</v>
      </c>
      <c r="BY25" s="347">
        <f>Analysis!AY19</f>
        <v>0</v>
      </c>
      <c r="BZ25" s="347">
        <f>Analysis!AZ19</f>
        <v>0</v>
      </c>
      <c r="CA25" s="347">
        <f>Analysis!BA19</f>
        <v>0</v>
      </c>
      <c r="CB25" s="347">
        <f>Analysis!BB19</f>
        <v>0</v>
      </c>
      <c r="CC25" s="347">
        <f>Analysis!BC19</f>
        <v>0</v>
      </c>
      <c r="CD25" s="347">
        <f>Analysis!BD19</f>
        <v>0</v>
      </c>
      <c r="CE25" s="347">
        <f>Analysis!BE19</f>
        <v>0</v>
      </c>
      <c r="CF25" s="347">
        <f>Analysis!BF19</f>
        <v>0</v>
      </c>
      <c r="CG25" s="347">
        <f>Analysis!BG19</f>
        <v>0</v>
      </c>
      <c r="CH25" s="347">
        <f>Analysis!BH19</f>
        <v>0</v>
      </c>
      <c r="CI25" s="347">
        <f>Analysis!BI19</f>
        <v>0</v>
      </c>
      <c r="CJ25" s="347">
        <f>Analysis!BJ19</f>
        <v>0</v>
      </c>
      <c r="CK25" s="347">
        <f>Analysis!BK19</f>
        <v>0</v>
      </c>
      <c r="CL25" s="347">
        <f>Analysis!BL19</f>
        <v>0</v>
      </c>
      <c r="CM25" s="347">
        <f>Analysis!BM19</f>
        <v>0</v>
      </c>
      <c r="CN25" s="347">
        <f>Analysis!BN19</f>
        <v>0</v>
      </c>
      <c r="CO25" s="347">
        <f>Analysis!BO19</f>
        <v>0</v>
      </c>
      <c r="CP25" s="347">
        <f>Analysis!BP19</f>
        <v>0</v>
      </c>
      <c r="CQ25" s="347">
        <f>Analysis!BQ19</f>
        <v>0</v>
      </c>
      <c r="CR25" s="347">
        <f>Analysis!BR19</f>
        <v>0</v>
      </c>
      <c r="CS25" s="347">
        <f>Analysis!BS19</f>
        <v>0</v>
      </c>
      <c r="CT25" s="347">
        <f>Analysis!BT19</f>
        <v>0</v>
      </c>
      <c r="CU25" s="347">
        <f>Analysis!BU19</f>
        <v>0</v>
      </c>
      <c r="CV25" s="347">
        <f>Analysis!BV19</f>
        <v>0</v>
      </c>
      <c r="CW25" s="347">
        <f>Analysis!BW19</f>
        <v>0</v>
      </c>
      <c r="CX25" s="347">
        <f>Analysis!BX19</f>
        <v>0</v>
      </c>
      <c r="CY25" s="347">
        <f>Analysis!BY19</f>
        <v>0</v>
      </c>
      <c r="CZ25" s="347">
        <f>Analysis!BZ19</f>
        <v>0</v>
      </c>
      <c r="DA25" s="347">
        <f>Analysis!CA19</f>
        <v>0</v>
      </c>
      <c r="DB25" s="347">
        <f>Analysis!CB19</f>
        <v>3</v>
      </c>
      <c r="DC25" s="348"/>
      <c r="DD25" s="348"/>
      <c r="DE25" s="316"/>
      <c r="DF25" s="264"/>
      <c r="DG25" s="264"/>
      <c r="DH25" s="264"/>
      <c r="DI25" s="264"/>
      <c r="DJ25" s="264"/>
      <c r="DK25" s="293"/>
      <c r="DL25" s="264"/>
      <c r="DM25" s="264"/>
      <c r="DN25" s="264"/>
      <c r="DO25" s="264"/>
      <c r="DP25" s="264"/>
      <c r="DQ25" s="264"/>
      <c r="DR25" s="264"/>
      <c r="DS25" s="264"/>
      <c r="DT25" s="264"/>
      <c r="DU25" s="264"/>
      <c r="DV25" s="264"/>
      <c r="DW25" s="264"/>
      <c r="DX25" s="264"/>
      <c r="DY25" s="264"/>
      <c r="DZ25" s="264"/>
      <c r="EA25" s="264"/>
      <c r="EB25" s="264"/>
      <c r="EC25" s="264"/>
      <c r="ED25" s="264"/>
      <c r="EE25" s="264"/>
      <c r="EF25" s="264"/>
      <c r="EG25" s="264"/>
      <c r="EH25" s="264"/>
      <c r="EI25" s="264"/>
      <c r="EJ25" s="264"/>
      <c r="EK25" s="264"/>
      <c r="EL25" s="264"/>
      <c r="EM25" s="264"/>
      <c r="EN25" s="264"/>
      <c r="EO25" s="264"/>
      <c r="EP25" s="264"/>
      <c r="EQ25" s="264"/>
      <c r="ER25" s="264"/>
      <c r="ES25" s="264"/>
      <c r="ET25" s="264"/>
      <c r="EU25" s="264"/>
      <c r="EV25" s="264"/>
      <c r="EW25" s="86"/>
      <c r="EX25" s="86"/>
      <c r="EY25" s="86"/>
      <c r="EZ25" s="86"/>
      <c r="FV25" s="68">
        <v>16</v>
      </c>
      <c r="FW25" s="75">
        <f>SUM(IF(GP74=1,GP42),IF(GQ75=1,GQ43),IF(GR76=1,GR44),IF(GS77=1,GS45),IF(GT78=1,GT46))</f>
        <v>0</v>
      </c>
      <c r="FY25" s="71">
        <v>16</v>
      </c>
      <c r="FZ25" s="73" t="e">
        <f>(Analysis!$AK23/Analysis!AL$6)*Analysis!AL23</f>
        <v>#DIV/0!</v>
      </c>
      <c r="GA25" s="73">
        <f>(Analysis!$AK23/Analysis!AM$6)*Analysis!AM23</f>
        <v>0</v>
      </c>
      <c r="GB25" s="73">
        <f>(Analysis!$AK23/Analysis!AN$6)*Analysis!AN23</f>
        <v>0</v>
      </c>
      <c r="GC25" s="73">
        <f>(Analysis!$AK23/Analysis!AO$6)*Analysis!AO23</f>
        <v>0</v>
      </c>
      <c r="GD25" s="73">
        <f>(Analysis!$AK23/Analysis!AP$6)*Analysis!AP23</f>
        <v>0</v>
      </c>
      <c r="GE25" s="73">
        <f>(Analysis!$AK23/Analysis!AQ$6)*Analysis!AQ23</f>
        <v>0</v>
      </c>
      <c r="GF25" s="73">
        <f>(Analysis!$AK23/Analysis!AR$6)*Analysis!AR23</f>
        <v>0</v>
      </c>
      <c r="GG25" s="73">
        <f>(Analysis!$AK23/Analysis!AS$6)*Analysis!AS23</f>
        <v>0</v>
      </c>
      <c r="GH25" s="73">
        <f>(Analysis!$AK23/Analysis!AT$6)*Analysis!AT23</f>
        <v>0</v>
      </c>
      <c r="GI25" s="73">
        <f>(Analysis!$AK23/Analysis!AU$6)*Analysis!AU23</f>
        <v>0</v>
      </c>
      <c r="GJ25" s="73">
        <f>(Analysis!$AK23/Analysis!AV$6)*Analysis!AV23</f>
        <v>0</v>
      </c>
      <c r="GK25" s="73">
        <f>(Analysis!$AK23/Analysis!AW$6)*Analysis!AW23</f>
        <v>0</v>
      </c>
      <c r="GL25" s="73">
        <f>(Analysis!$AK23/Analysis!AX$6)*Analysis!AX23</f>
        <v>0</v>
      </c>
      <c r="GM25" s="73">
        <f>(Analysis!$AK23/Analysis!AY$6)*Analysis!AY23</f>
        <v>0</v>
      </c>
      <c r="GN25" s="73">
        <f>(Analysis!$AK23/Analysis!AZ$6)*Analysis!AZ23</f>
        <v>0</v>
      </c>
      <c r="GO25" s="73">
        <f>(Analysis!$AK23/Analysis!BA$6)*Analysis!BA23</f>
        <v>1.0666666666666667</v>
      </c>
      <c r="GP25" s="73">
        <f>(Analysis!$AK23/Analysis!BB$6)*Analysis!BB23</f>
        <v>0</v>
      </c>
      <c r="GQ25" s="73">
        <f>(Analysis!$AK23/Analysis!BC$6)*Analysis!BC23</f>
        <v>0</v>
      </c>
      <c r="GR25" s="73">
        <f>(Analysis!$AK23/Analysis!BD$6)*Analysis!BD23</f>
        <v>0</v>
      </c>
      <c r="GS25" s="73">
        <f>(Analysis!$AK23/Analysis!BE$6)*Analysis!BE23</f>
        <v>0</v>
      </c>
      <c r="GT25" s="73">
        <f>(Analysis!$AK23/Analysis!BF$6)*Analysis!BF23</f>
        <v>0</v>
      </c>
      <c r="GU25" s="73">
        <f>(Analysis!$AK23/Analysis!BG$6)*Analysis!BG23</f>
        <v>0</v>
      </c>
      <c r="GV25" s="73">
        <f>(Analysis!$AK23/Analysis!BH$6)*Analysis!BH23</f>
        <v>0</v>
      </c>
      <c r="GW25" s="73">
        <f>(Analysis!$AK23/Analysis!BI$6)*Analysis!BI23</f>
        <v>0</v>
      </c>
      <c r="GX25" s="73">
        <f>(Analysis!$AK23/Analysis!BJ$6)*Analysis!BJ23</f>
        <v>0</v>
      </c>
      <c r="GY25" s="73">
        <f>(Analysis!$AK23/Analysis!BK$6)*Analysis!BK23</f>
        <v>0</v>
      </c>
      <c r="GZ25" s="73"/>
      <c r="HA25" s="74" t="e">
        <f t="shared" si="38"/>
        <v>#DIV/0!</v>
      </c>
      <c r="HC25" s="268" t="str">
        <f>IF(BB28&gt;0,#REF!,"")</f>
        <v/>
      </c>
      <c r="HF25" s="317">
        <f t="shared" si="39"/>
        <v>0</v>
      </c>
      <c r="HG25" s="317">
        <f t="shared" si="40"/>
        <v>0</v>
      </c>
      <c r="HH25" s="268" t="str">
        <f t="shared" si="41"/>
        <v>Haddock - North Sea</v>
      </c>
      <c r="HJ25" s="268" t="e">
        <f>#REF!</f>
        <v>#REF!</v>
      </c>
      <c r="HK25" s="268" t="e">
        <f>#REF!</f>
        <v>#REF!</v>
      </c>
      <c r="HP25" s="268">
        <f t="shared" si="33"/>
        <v>4</v>
      </c>
      <c r="HQ25" s="268">
        <f t="shared" si="43"/>
        <v>17</v>
      </c>
      <c r="HR25" s="268">
        <f t="shared" si="34"/>
        <v>0</v>
      </c>
      <c r="HS25" s="268">
        <f t="shared" si="45"/>
        <v>0</v>
      </c>
    </row>
    <row r="26" spans="1:239" ht="15" x14ac:dyDescent="0.25">
      <c r="A26" s="21"/>
      <c r="B26" s="14">
        <v>10157</v>
      </c>
      <c r="C26" s="23">
        <v>8</v>
      </c>
      <c r="D26" s="23" t="s">
        <v>182</v>
      </c>
      <c r="E26" s="23" t="s">
        <v>183</v>
      </c>
      <c r="F26" s="14">
        <v>370</v>
      </c>
      <c r="G26" s="14" t="s">
        <v>120</v>
      </c>
      <c r="H26" s="14">
        <v>4</v>
      </c>
      <c r="I26" s="14">
        <v>4</v>
      </c>
      <c r="J26" s="14">
        <v>4</v>
      </c>
      <c r="K26" s="14"/>
      <c r="L26" s="14" t="s">
        <v>141</v>
      </c>
      <c r="M26" s="24">
        <f t="shared" si="26"/>
        <v>4</v>
      </c>
      <c r="N26" s="24">
        <f t="shared" si="0"/>
        <v>2</v>
      </c>
      <c r="O26" s="24" t="str">
        <f t="shared" si="1"/>
        <v>4 4</v>
      </c>
      <c r="P26" s="24">
        <f t="shared" si="2"/>
        <v>4</v>
      </c>
      <c r="Q26" s="25">
        <f t="shared" si="3"/>
        <v>0</v>
      </c>
      <c r="R26" s="26">
        <f t="shared" si="4"/>
        <v>0</v>
      </c>
      <c r="S26" s="24">
        <f t="shared" si="5"/>
        <v>4</v>
      </c>
      <c r="T26" s="24">
        <f t="shared" si="6"/>
        <v>4</v>
      </c>
      <c r="U26" s="24" t="str">
        <f t="shared" si="7"/>
        <v/>
      </c>
      <c r="V26" s="24" t="str">
        <f t="shared" si="8"/>
        <v>g</v>
      </c>
      <c r="W26" s="24" t="str">
        <f t="shared" si="27"/>
        <v/>
      </c>
      <c r="X26" s="24">
        <f t="shared" si="9"/>
        <v>4</v>
      </c>
      <c r="Y26" s="24">
        <f t="shared" si="10"/>
        <v>4</v>
      </c>
      <c r="Z26" s="24" t="str">
        <f t="shared" si="11"/>
        <v>F</v>
      </c>
      <c r="AA26" s="24" t="str">
        <f t="shared" si="48"/>
        <v>F</v>
      </c>
      <c r="AB26" s="34" t="str">
        <f t="shared" si="12"/>
        <v/>
      </c>
      <c r="AC26" s="34" t="str">
        <f t="shared" si="13"/>
        <v>g</v>
      </c>
      <c r="AD26" s="34" t="str">
        <f t="shared" si="28"/>
        <v>g</v>
      </c>
      <c r="AE26" s="34" t="str">
        <f t="shared" si="14"/>
        <v>4 0</v>
      </c>
      <c r="AF26" s="34">
        <f t="shared" si="15"/>
        <v>4</v>
      </c>
      <c r="AG26" s="34">
        <f t="shared" si="16"/>
        <v>4</v>
      </c>
      <c r="AH26" s="34">
        <f t="shared" si="17"/>
        <v>0</v>
      </c>
      <c r="AI26" s="172">
        <f>IF(AJ26&lt;&gt;"",MAX(AI$3:AI25)+1,"")</f>
        <v>19</v>
      </c>
      <c r="AJ26" s="172" t="str">
        <f t="shared" si="18"/>
        <v>F</v>
      </c>
      <c r="AK26" s="172">
        <f t="shared" si="19"/>
        <v>370</v>
      </c>
      <c r="AL26" s="172">
        <f t="shared" si="20"/>
        <v>4</v>
      </c>
      <c r="AM26" s="172" t="str">
        <f>IF(AN26&lt;&gt;"",MAX(AM$3:AM25)+1,"")</f>
        <v/>
      </c>
      <c r="AN26" s="172" t="str">
        <f t="shared" si="21"/>
        <v/>
      </c>
      <c r="AO26" s="172" t="str">
        <f t="shared" si="22"/>
        <v/>
      </c>
      <c r="AP26" s="172" t="str">
        <f t="shared" si="23"/>
        <v/>
      </c>
      <c r="AQ26" s="172" t="str">
        <f t="shared" si="24"/>
        <v/>
      </c>
      <c r="AR26" s="172" t="str">
        <f>Table1[[#This Row],[Sex ]]&amp;Table1[[#This Row],[Month]]</f>
        <v>F4</v>
      </c>
      <c r="AS26" s="21"/>
      <c r="AT26" s="21"/>
      <c r="AU26" s="21"/>
      <c r="AV26" s="21"/>
      <c r="AW26" s="22" t="s">
        <v>72</v>
      </c>
      <c r="AX26" s="22"/>
      <c r="AY26" s="22"/>
      <c r="AZ26" s="22"/>
      <c r="BA26" s="22">
        <v>80</v>
      </c>
      <c r="BB26" s="22" t="s">
        <v>74</v>
      </c>
      <c r="BC26" s="22"/>
      <c r="BD26" s="22"/>
      <c r="BE26" s="321"/>
      <c r="BF26" s="322"/>
      <c r="BG26" s="349"/>
      <c r="BH26" s="349"/>
      <c r="BI26" s="350"/>
      <c r="BJ26" s="346">
        <v>13</v>
      </c>
      <c r="BK26" s="346">
        <f>Analysis!AL22</f>
        <v>0</v>
      </c>
      <c r="BL26" s="347">
        <f>Analysis!AL20</f>
        <v>0</v>
      </c>
      <c r="BM26" s="347">
        <f>Analysis!AM20</f>
        <v>0</v>
      </c>
      <c r="BN26" s="347">
        <f>Analysis!AN20</f>
        <v>0</v>
      </c>
      <c r="BO26" s="347">
        <f>Analysis!AO20</f>
        <v>0</v>
      </c>
      <c r="BP26" s="347">
        <f>Analysis!AP20</f>
        <v>0</v>
      </c>
      <c r="BQ26" s="347">
        <f>Analysis!AQ20</f>
        <v>0</v>
      </c>
      <c r="BR26" s="347">
        <f>Analysis!AR20</f>
        <v>0</v>
      </c>
      <c r="BS26" s="347">
        <f>Analysis!AS20</f>
        <v>0</v>
      </c>
      <c r="BT26" s="347">
        <f>Analysis!AT20</f>
        <v>0</v>
      </c>
      <c r="BU26" s="347">
        <f>Analysis!AU20</f>
        <v>0</v>
      </c>
      <c r="BV26" s="347">
        <f>Analysis!AV20</f>
        <v>0</v>
      </c>
      <c r="BW26" s="347">
        <f>Analysis!AW20</f>
        <v>0</v>
      </c>
      <c r="BX26" s="347">
        <f>Analysis!AX20</f>
        <v>1</v>
      </c>
      <c r="BY26" s="347">
        <f>Analysis!AY20</f>
        <v>0</v>
      </c>
      <c r="BZ26" s="347">
        <f>Analysis!AZ20</f>
        <v>0</v>
      </c>
      <c r="CA26" s="347">
        <f>Analysis!BA20</f>
        <v>1</v>
      </c>
      <c r="CB26" s="347">
        <f>Analysis!BB20</f>
        <v>0</v>
      </c>
      <c r="CC26" s="347">
        <f>Analysis!BC20</f>
        <v>0</v>
      </c>
      <c r="CD26" s="347">
        <f>Analysis!BD20</f>
        <v>0</v>
      </c>
      <c r="CE26" s="347">
        <f>Analysis!BE20</f>
        <v>0</v>
      </c>
      <c r="CF26" s="347">
        <f>Analysis!BF20</f>
        <v>0</v>
      </c>
      <c r="CG26" s="347">
        <f>Analysis!BG20</f>
        <v>0</v>
      </c>
      <c r="CH26" s="347">
        <f>Analysis!BH20</f>
        <v>0</v>
      </c>
      <c r="CI26" s="347">
        <f>Analysis!BI20</f>
        <v>0</v>
      </c>
      <c r="CJ26" s="347">
        <f>Analysis!BJ20</f>
        <v>0</v>
      </c>
      <c r="CK26" s="347">
        <f>Analysis!BK20</f>
        <v>0</v>
      </c>
      <c r="CL26" s="347">
        <f>Analysis!BL20</f>
        <v>0</v>
      </c>
      <c r="CM26" s="347">
        <f>Analysis!BM20</f>
        <v>0</v>
      </c>
      <c r="CN26" s="347">
        <f>Analysis!BN20</f>
        <v>0</v>
      </c>
      <c r="CO26" s="347">
        <f>Analysis!BO20</f>
        <v>0</v>
      </c>
      <c r="CP26" s="347">
        <f>Analysis!BP20</f>
        <v>0</v>
      </c>
      <c r="CQ26" s="347">
        <f>Analysis!BQ20</f>
        <v>0</v>
      </c>
      <c r="CR26" s="347">
        <f>Analysis!BR20</f>
        <v>0</v>
      </c>
      <c r="CS26" s="347">
        <f>Analysis!BS20</f>
        <v>0</v>
      </c>
      <c r="CT26" s="347">
        <f>Analysis!BT20</f>
        <v>0</v>
      </c>
      <c r="CU26" s="347">
        <f>Analysis!BU20</f>
        <v>0</v>
      </c>
      <c r="CV26" s="347">
        <f>Analysis!BV20</f>
        <v>0</v>
      </c>
      <c r="CW26" s="347">
        <f>Analysis!BW20</f>
        <v>0</v>
      </c>
      <c r="CX26" s="347">
        <f>Analysis!BX20</f>
        <v>0</v>
      </c>
      <c r="CY26" s="347">
        <f>Analysis!BY20</f>
        <v>0</v>
      </c>
      <c r="CZ26" s="347">
        <f>Analysis!BZ20</f>
        <v>0</v>
      </c>
      <c r="DA26" s="347">
        <f>Analysis!CA20</f>
        <v>0</v>
      </c>
      <c r="DB26" s="347">
        <f>Analysis!CB20</f>
        <v>2</v>
      </c>
      <c r="DC26" s="348"/>
      <c r="DD26" s="348"/>
      <c r="DE26" s="316"/>
      <c r="DF26" s="264"/>
      <c r="DG26" s="264"/>
      <c r="DH26" s="264"/>
      <c r="DI26" s="264"/>
      <c r="DJ26" s="264"/>
      <c r="DK26" s="293"/>
      <c r="DL26" s="264"/>
      <c r="DM26" s="264"/>
      <c r="DN26" s="264"/>
      <c r="DO26" s="264"/>
      <c r="DP26" s="264"/>
      <c r="DQ26" s="264"/>
      <c r="DR26" s="264"/>
      <c r="DS26" s="264"/>
      <c r="DT26" s="264"/>
      <c r="DU26" s="264"/>
      <c r="DV26" s="264"/>
      <c r="DW26" s="264"/>
      <c r="DX26" s="264"/>
      <c r="DY26" s="264"/>
      <c r="DZ26" s="264"/>
      <c r="EA26" s="264"/>
      <c r="EB26" s="264"/>
      <c r="EC26" s="264"/>
      <c r="ED26" s="264"/>
      <c r="EE26" s="264"/>
      <c r="EF26" s="264"/>
      <c r="EG26" s="264"/>
      <c r="EH26" s="264"/>
      <c r="EI26" s="264"/>
      <c r="EJ26" s="264"/>
      <c r="EK26" s="264"/>
      <c r="EL26" s="264"/>
      <c r="EM26" s="264"/>
      <c r="EN26" s="264"/>
      <c r="EO26" s="264"/>
      <c r="EP26" s="264"/>
      <c r="EQ26" s="264"/>
      <c r="ER26" s="264"/>
      <c r="ES26" s="264"/>
      <c r="ET26" s="264"/>
      <c r="EU26" s="264"/>
      <c r="EV26" s="264"/>
      <c r="EW26" s="86"/>
      <c r="EX26" s="86"/>
      <c r="EY26" s="86"/>
      <c r="EZ26" s="86"/>
      <c r="FV26" s="68">
        <v>17</v>
      </c>
      <c r="FW26" s="75">
        <f>SUM(IF(GQ74=1,GQ42),IF(GR75=1,GR43),IF(GS76=1,GS44),IF(GT77=1,GT45))</f>
        <v>0</v>
      </c>
      <c r="FY26" s="71">
        <v>17</v>
      </c>
      <c r="FZ26" s="73" t="e">
        <f>(Analysis!$AK24/Analysis!AL$6)*Analysis!AL24</f>
        <v>#DIV/0!</v>
      </c>
      <c r="GA26" s="73">
        <f>(Analysis!$AK24/Analysis!AM$6)*Analysis!AM24</f>
        <v>0</v>
      </c>
      <c r="GB26" s="73">
        <f>(Analysis!$AK24/Analysis!AN$6)*Analysis!AN24</f>
        <v>0</v>
      </c>
      <c r="GC26" s="73">
        <f>(Analysis!$AK24/Analysis!AO$6)*Analysis!AO24</f>
        <v>0</v>
      </c>
      <c r="GD26" s="73">
        <f>(Analysis!$AK24/Analysis!AP$6)*Analysis!AP24</f>
        <v>0</v>
      </c>
      <c r="GE26" s="73">
        <f>(Analysis!$AK24/Analysis!AQ$6)*Analysis!AQ24</f>
        <v>0</v>
      </c>
      <c r="GF26" s="73">
        <f>(Analysis!$AK24/Analysis!AR$6)*Analysis!AR24</f>
        <v>0</v>
      </c>
      <c r="GG26" s="73">
        <f>(Analysis!$AK24/Analysis!AS$6)*Analysis!AS24</f>
        <v>0</v>
      </c>
      <c r="GH26" s="73">
        <f>(Analysis!$AK24/Analysis!AT$6)*Analysis!AT24</f>
        <v>0</v>
      </c>
      <c r="GI26" s="73">
        <f>(Analysis!$AK24/Analysis!AU$6)*Analysis!AU24</f>
        <v>0</v>
      </c>
      <c r="GJ26" s="73">
        <f>(Analysis!$AK24/Analysis!AV$6)*Analysis!AV24</f>
        <v>0</v>
      </c>
      <c r="GK26" s="73">
        <f>(Analysis!$AK24/Analysis!AW$6)*Analysis!AW24</f>
        <v>0</v>
      </c>
      <c r="GL26" s="73">
        <f>(Analysis!$AK24/Analysis!AX$6)*Analysis!AX24</f>
        <v>0</v>
      </c>
      <c r="GM26" s="73">
        <f>(Analysis!$AK24/Analysis!AY$6)*Analysis!AY24</f>
        <v>0</v>
      </c>
      <c r="GN26" s="73">
        <f>(Analysis!$AK24/Analysis!AZ$6)*Analysis!AZ24</f>
        <v>0</v>
      </c>
      <c r="GO26" s="73">
        <f>(Analysis!$AK24/Analysis!BA$6)*Analysis!BA24</f>
        <v>0</v>
      </c>
      <c r="GP26" s="73">
        <f>(Analysis!$AK24/Analysis!BB$6)*Analysis!BB24</f>
        <v>0</v>
      </c>
      <c r="GQ26" s="73">
        <f>(Analysis!$AK24/Analysis!BC$6)*Analysis!BC24</f>
        <v>0</v>
      </c>
      <c r="GR26" s="73">
        <f>(Analysis!$AK24/Analysis!BD$6)*Analysis!BD24</f>
        <v>0</v>
      </c>
      <c r="GS26" s="73">
        <f>(Analysis!$AK24/Analysis!BE$6)*Analysis!BE24</f>
        <v>0</v>
      </c>
      <c r="GT26" s="73">
        <f>(Analysis!$AK24/Analysis!BF$6)*Analysis!BF24</f>
        <v>0</v>
      </c>
      <c r="GU26" s="73">
        <f>(Analysis!$AK24/Analysis!BG$6)*Analysis!BG24</f>
        <v>0</v>
      </c>
      <c r="GV26" s="73">
        <f>(Analysis!$AK24/Analysis!BH$6)*Analysis!BH24</f>
        <v>0</v>
      </c>
      <c r="GW26" s="73">
        <f>(Analysis!$AK24/Analysis!BI$6)*Analysis!BI24</f>
        <v>0</v>
      </c>
      <c r="GX26" s="73">
        <f>(Analysis!$AK24/Analysis!BJ$6)*Analysis!BJ24</f>
        <v>0</v>
      </c>
      <c r="GY26" s="73">
        <f>(Analysis!$AK24/Analysis!BK$6)*Analysis!BK24</f>
        <v>0</v>
      </c>
      <c r="GZ26" s="73"/>
      <c r="HA26" s="74" t="e">
        <f t="shared" si="38"/>
        <v>#DIV/0!</v>
      </c>
      <c r="HC26" s="268" t="str">
        <f>IF(BB29&gt;0,#REF!,"")</f>
        <v/>
      </c>
      <c r="HF26" s="317">
        <f t="shared" si="39"/>
        <v>0</v>
      </c>
      <c r="HG26" s="317">
        <f t="shared" si="40"/>
        <v>0</v>
      </c>
      <c r="HH26" s="268" t="str">
        <f t="shared" si="41"/>
        <v>Haddock - Westerly (VIIe-k)</v>
      </c>
      <c r="HJ26" s="268" t="e">
        <f>#REF!</f>
        <v>#REF!</v>
      </c>
      <c r="HK26" s="268" t="e">
        <f>#REF!</f>
        <v>#REF!</v>
      </c>
      <c r="HP26" s="268">
        <f t="shared" si="33"/>
        <v>7</v>
      </c>
      <c r="HQ26" s="268">
        <f t="shared" si="43"/>
        <v>18</v>
      </c>
      <c r="HR26" s="268">
        <f t="shared" si="34"/>
        <v>0</v>
      </c>
      <c r="HS26" s="268">
        <f t="shared" si="45"/>
        <v>0</v>
      </c>
    </row>
    <row r="27" spans="1:239" ht="15" x14ac:dyDescent="0.25">
      <c r="A27" s="21"/>
      <c r="B27" s="14">
        <v>10157</v>
      </c>
      <c r="C27" s="23">
        <v>9</v>
      </c>
      <c r="D27" s="23" t="s">
        <v>182</v>
      </c>
      <c r="E27" s="23" t="s">
        <v>183</v>
      </c>
      <c r="F27" s="14">
        <v>340</v>
      </c>
      <c r="G27" s="14" t="s">
        <v>120</v>
      </c>
      <c r="H27" s="14">
        <v>4</v>
      </c>
      <c r="I27" s="14">
        <v>4</v>
      </c>
      <c r="J27" s="14">
        <v>4</v>
      </c>
      <c r="K27" s="14"/>
      <c r="L27" s="14" t="s">
        <v>141</v>
      </c>
      <c r="M27" s="24">
        <f t="shared" si="26"/>
        <v>4</v>
      </c>
      <c r="N27" s="24">
        <f t="shared" si="0"/>
        <v>2</v>
      </c>
      <c r="O27" s="24" t="str">
        <f t="shared" si="1"/>
        <v>4 4</v>
      </c>
      <c r="P27" s="24">
        <f t="shared" si="2"/>
        <v>4</v>
      </c>
      <c r="Q27" s="25">
        <f t="shared" si="3"/>
        <v>0</v>
      </c>
      <c r="R27" s="26">
        <f t="shared" si="4"/>
        <v>0</v>
      </c>
      <c r="S27" s="24">
        <f t="shared" si="5"/>
        <v>4</v>
      </c>
      <c r="T27" s="24">
        <f t="shared" si="6"/>
        <v>4</v>
      </c>
      <c r="U27" s="24" t="str">
        <f t="shared" si="7"/>
        <v/>
      </c>
      <c r="V27" s="24" t="str">
        <f t="shared" si="8"/>
        <v>g</v>
      </c>
      <c r="W27" s="24" t="str">
        <f t="shared" si="27"/>
        <v/>
      </c>
      <c r="X27" s="24">
        <f t="shared" si="9"/>
        <v>4</v>
      </c>
      <c r="Y27" s="24">
        <f t="shared" si="10"/>
        <v>4</v>
      </c>
      <c r="Z27" s="24" t="str">
        <f t="shared" si="11"/>
        <v>F</v>
      </c>
      <c r="AA27" s="24" t="str">
        <f t="shared" si="48"/>
        <v>F</v>
      </c>
      <c r="AB27" s="34" t="str">
        <f t="shared" si="12"/>
        <v/>
      </c>
      <c r="AC27" s="34" t="str">
        <f t="shared" si="13"/>
        <v>g</v>
      </c>
      <c r="AD27" s="34" t="str">
        <f t="shared" si="28"/>
        <v>g</v>
      </c>
      <c r="AE27" s="34" t="str">
        <f t="shared" si="14"/>
        <v>4 0</v>
      </c>
      <c r="AF27" s="34">
        <f t="shared" si="15"/>
        <v>4</v>
      </c>
      <c r="AG27" s="34">
        <f t="shared" si="16"/>
        <v>4</v>
      </c>
      <c r="AH27" s="34">
        <f t="shared" si="17"/>
        <v>0</v>
      </c>
      <c r="AI27" s="172">
        <f>IF(AJ27&lt;&gt;"",MAX(AI$3:AI26)+1,"")</f>
        <v>20</v>
      </c>
      <c r="AJ27" s="172" t="str">
        <f t="shared" si="18"/>
        <v>F</v>
      </c>
      <c r="AK27" s="172">
        <f t="shared" si="19"/>
        <v>340</v>
      </c>
      <c r="AL27" s="172">
        <f t="shared" si="20"/>
        <v>4</v>
      </c>
      <c r="AM27" s="172" t="str">
        <f>IF(AN27&lt;&gt;"",MAX(AM$3:AM26)+1,"")</f>
        <v/>
      </c>
      <c r="AN27" s="172" t="str">
        <f t="shared" si="21"/>
        <v/>
      </c>
      <c r="AO27" s="172" t="str">
        <f t="shared" si="22"/>
        <v/>
      </c>
      <c r="AP27" s="172" t="str">
        <f t="shared" si="23"/>
        <v/>
      </c>
      <c r="AQ27" s="172" t="str">
        <f t="shared" si="24"/>
        <v/>
      </c>
      <c r="AR27" s="172" t="str">
        <f>Table1[[#This Row],[Sex ]]&amp;Table1[[#This Row],[Month]]</f>
        <v>F4</v>
      </c>
      <c r="AS27" s="21"/>
      <c r="AT27" s="21"/>
      <c r="AU27" s="21"/>
      <c r="AV27" s="21"/>
      <c r="AW27" s="22" t="s">
        <v>73</v>
      </c>
      <c r="AX27" s="22"/>
      <c r="AY27" s="22"/>
      <c r="AZ27" s="22"/>
      <c r="BA27" s="22">
        <v>80</v>
      </c>
      <c r="BB27" s="22" t="s">
        <v>74</v>
      </c>
      <c r="BC27" s="22"/>
      <c r="BD27" s="22"/>
      <c r="BE27" s="321"/>
      <c r="BF27" s="322"/>
      <c r="BG27" s="349"/>
      <c r="BH27" s="349"/>
      <c r="BI27" s="350"/>
      <c r="BJ27" s="346">
        <v>14</v>
      </c>
      <c r="BK27" s="346">
        <f>Analysis!AL23</f>
        <v>0</v>
      </c>
      <c r="BL27" s="347">
        <f>Analysis!AL21</f>
        <v>0</v>
      </c>
      <c r="BM27" s="347">
        <f>Analysis!AM21</f>
        <v>0</v>
      </c>
      <c r="BN27" s="347">
        <f>Analysis!AN21</f>
        <v>0</v>
      </c>
      <c r="BO27" s="347">
        <f>Analysis!AO21</f>
        <v>0</v>
      </c>
      <c r="BP27" s="347">
        <f>Analysis!AP21</f>
        <v>0</v>
      </c>
      <c r="BQ27" s="347">
        <f>Analysis!AQ21</f>
        <v>0</v>
      </c>
      <c r="BR27" s="347">
        <f>Analysis!AR21</f>
        <v>0</v>
      </c>
      <c r="BS27" s="347">
        <f>Analysis!AS21</f>
        <v>0</v>
      </c>
      <c r="BT27" s="347">
        <f>Analysis!AT21</f>
        <v>0</v>
      </c>
      <c r="BU27" s="347">
        <f>Analysis!AU21</f>
        <v>0</v>
      </c>
      <c r="BV27" s="347">
        <f>Analysis!AV21</f>
        <v>0</v>
      </c>
      <c r="BW27" s="347">
        <f>Analysis!AW21</f>
        <v>0</v>
      </c>
      <c r="BX27" s="347">
        <f>Analysis!AX21</f>
        <v>0</v>
      </c>
      <c r="BY27" s="347">
        <f>Analysis!AY21</f>
        <v>0</v>
      </c>
      <c r="BZ27" s="347">
        <f>Analysis!AZ21</f>
        <v>2</v>
      </c>
      <c r="CA27" s="347">
        <f>Analysis!BA21</f>
        <v>0</v>
      </c>
      <c r="CB27" s="347">
        <f>Analysis!BB21</f>
        <v>0</v>
      </c>
      <c r="CC27" s="347">
        <f>Analysis!BC21</f>
        <v>0</v>
      </c>
      <c r="CD27" s="347">
        <f>Analysis!BD21</f>
        <v>0</v>
      </c>
      <c r="CE27" s="347">
        <f>Analysis!BE21</f>
        <v>0</v>
      </c>
      <c r="CF27" s="347">
        <f>Analysis!BF21</f>
        <v>0</v>
      </c>
      <c r="CG27" s="347">
        <f>Analysis!BG21</f>
        <v>0</v>
      </c>
      <c r="CH27" s="347">
        <f>Analysis!BH21</f>
        <v>0</v>
      </c>
      <c r="CI27" s="347">
        <f>Analysis!BI21</f>
        <v>0</v>
      </c>
      <c r="CJ27" s="347">
        <f>Analysis!BJ21</f>
        <v>0</v>
      </c>
      <c r="CK27" s="347">
        <f>Analysis!BK21</f>
        <v>0</v>
      </c>
      <c r="CL27" s="347">
        <f>Analysis!BL21</f>
        <v>0</v>
      </c>
      <c r="CM27" s="347">
        <f>Analysis!BM21</f>
        <v>0</v>
      </c>
      <c r="CN27" s="347">
        <f>Analysis!BN21</f>
        <v>0</v>
      </c>
      <c r="CO27" s="347">
        <f>Analysis!BO21</f>
        <v>0</v>
      </c>
      <c r="CP27" s="347">
        <f>Analysis!BP21</f>
        <v>0</v>
      </c>
      <c r="CQ27" s="347">
        <f>Analysis!BQ21</f>
        <v>0</v>
      </c>
      <c r="CR27" s="347">
        <f>Analysis!BR21</f>
        <v>0</v>
      </c>
      <c r="CS27" s="347">
        <f>Analysis!BS21</f>
        <v>0</v>
      </c>
      <c r="CT27" s="347">
        <f>Analysis!BT21</f>
        <v>0</v>
      </c>
      <c r="CU27" s="347">
        <f>Analysis!BU21</f>
        <v>0</v>
      </c>
      <c r="CV27" s="347">
        <f>Analysis!BV21</f>
        <v>0</v>
      </c>
      <c r="CW27" s="347">
        <f>Analysis!BW21</f>
        <v>0</v>
      </c>
      <c r="CX27" s="347">
        <f>Analysis!BX21</f>
        <v>0</v>
      </c>
      <c r="CY27" s="347">
        <f>Analysis!BY21</f>
        <v>0</v>
      </c>
      <c r="CZ27" s="347">
        <f>Analysis!BZ21</f>
        <v>0</v>
      </c>
      <c r="DA27" s="347">
        <f>Analysis!CA21</f>
        <v>0</v>
      </c>
      <c r="DB27" s="347">
        <f>Analysis!CB21</f>
        <v>2</v>
      </c>
      <c r="DC27" s="348"/>
      <c r="DD27" s="348"/>
      <c r="DE27" s="316"/>
      <c r="DF27" s="264"/>
      <c r="DG27" s="264"/>
      <c r="DH27" s="264"/>
      <c r="DI27" s="264"/>
      <c r="DJ27" s="264"/>
      <c r="DK27" s="293"/>
      <c r="DL27" s="264"/>
      <c r="DM27" s="264"/>
      <c r="DN27" s="264"/>
      <c r="DO27" s="264"/>
      <c r="DP27" s="264"/>
      <c r="DQ27" s="264"/>
      <c r="DR27" s="264"/>
      <c r="DS27" s="264"/>
      <c r="DT27" s="264"/>
      <c r="DU27" s="264"/>
      <c r="DV27" s="264"/>
      <c r="DW27" s="264"/>
      <c r="DX27" s="264"/>
      <c r="DY27" s="264"/>
      <c r="DZ27" s="264"/>
      <c r="EA27" s="264"/>
      <c r="EB27" s="264"/>
      <c r="EC27" s="264"/>
      <c r="ED27" s="264"/>
      <c r="EE27" s="264"/>
      <c r="EF27" s="264"/>
      <c r="EG27" s="264"/>
      <c r="EH27" s="264"/>
      <c r="EI27" s="264"/>
      <c r="EJ27" s="264"/>
      <c r="EK27" s="264"/>
      <c r="EL27" s="264"/>
      <c r="EM27" s="264"/>
      <c r="EN27" s="264"/>
      <c r="EO27" s="264"/>
      <c r="EP27" s="264"/>
      <c r="EQ27" s="264"/>
      <c r="ER27" s="264"/>
      <c r="ES27" s="264"/>
      <c r="ET27" s="264"/>
      <c r="EU27" s="264"/>
      <c r="EV27" s="264"/>
      <c r="EW27" s="86"/>
      <c r="EX27" s="86"/>
      <c r="EY27" s="86"/>
      <c r="EZ27" s="86"/>
      <c r="FV27" s="68">
        <v>18</v>
      </c>
      <c r="FW27" s="75">
        <f>SUM(IF(GR74=1,GR42),IF(GS75=1,GS43),IF(GT76=1,GT44))</f>
        <v>0</v>
      </c>
      <c r="FY27" s="71">
        <v>18</v>
      </c>
      <c r="FZ27" s="73" t="e">
        <f>(Analysis!$AK25/Analysis!AL$6)*Analysis!AL25</f>
        <v>#DIV/0!</v>
      </c>
      <c r="GA27" s="73">
        <f>(Analysis!$AK25/Analysis!AM$6)*Analysis!AM25</f>
        <v>0</v>
      </c>
      <c r="GB27" s="73">
        <f>(Analysis!$AK25/Analysis!AN$6)*Analysis!AN25</f>
        <v>0</v>
      </c>
      <c r="GC27" s="73">
        <f>(Analysis!$AK25/Analysis!AO$6)*Analysis!AO25</f>
        <v>0</v>
      </c>
      <c r="GD27" s="73">
        <f>(Analysis!$AK25/Analysis!AP$6)*Analysis!AP25</f>
        <v>0</v>
      </c>
      <c r="GE27" s="73">
        <f>(Analysis!$AK25/Analysis!AQ$6)*Analysis!AQ25</f>
        <v>0</v>
      </c>
      <c r="GF27" s="73">
        <f>(Analysis!$AK25/Analysis!AR$6)*Analysis!AR25</f>
        <v>0</v>
      </c>
      <c r="GG27" s="73">
        <f>(Analysis!$AK25/Analysis!AS$6)*Analysis!AS25</f>
        <v>0</v>
      </c>
      <c r="GH27" s="73">
        <f>(Analysis!$AK25/Analysis!AT$6)*Analysis!AT25</f>
        <v>0</v>
      </c>
      <c r="GI27" s="73">
        <f>(Analysis!$AK25/Analysis!AU$6)*Analysis!AU25</f>
        <v>0</v>
      </c>
      <c r="GJ27" s="73">
        <f>(Analysis!$AK25/Analysis!AV$6)*Analysis!AV25</f>
        <v>0</v>
      </c>
      <c r="GK27" s="73">
        <f>(Analysis!$AK25/Analysis!AW$6)*Analysis!AW25</f>
        <v>0</v>
      </c>
      <c r="GL27" s="73">
        <f>(Analysis!$AK25/Analysis!AX$6)*Analysis!AX25</f>
        <v>0</v>
      </c>
      <c r="GM27" s="73">
        <f>(Analysis!$AK25/Analysis!AY$6)*Analysis!AY25</f>
        <v>0</v>
      </c>
      <c r="GN27" s="73">
        <f>(Analysis!$AK25/Analysis!AZ$6)*Analysis!AZ25</f>
        <v>0</v>
      </c>
      <c r="GO27" s="73">
        <f>(Analysis!$AK25/Analysis!BA$6)*Analysis!BA25</f>
        <v>0</v>
      </c>
      <c r="GP27" s="73">
        <f>(Analysis!$AK25/Analysis!BB$6)*Analysis!BB25</f>
        <v>0</v>
      </c>
      <c r="GQ27" s="73">
        <f>(Analysis!$AK25/Analysis!BC$6)*Analysis!BC25</f>
        <v>0</v>
      </c>
      <c r="GR27" s="73">
        <f>(Analysis!$AK25/Analysis!BD$6)*Analysis!BD25</f>
        <v>0</v>
      </c>
      <c r="GS27" s="73">
        <f>(Analysis!$AK25/Analysis!BE$6)*Analysis!BE25</f>
        <v>0</v>
      </c>
      <c r="GT27" s="73">
        <f>(Analysis!$AK25/Analysis!BF$6)*Analysis!BF25</f>
        <v>0</v>
      </c>
      <c r="GU27" s="73">
        <f>(Analysis!$AK25/Analysis!BG$6)*Analysis!BG25</f>
        <v>0</v>
      </c>
      <c r="GV27" s="73">
        <f>(Analysis!$AK25/Analysis!BH$6)*Analysis!BH25</f>
        <v>0</v>
      </c>
      <c r="GW27" s="73">
        <f>(Analysis!$AK25/Analysis!BI$6)*Analysis!BI25</f>
        <v>0</v>
      </c>
      <c r="GX27" s="73">
        <f>(Analysis!$AK25/Analysis!BJ$6)*Analysis!BJ25</f>
        <v>0</v>
      </c>
      <c r="GY27" s="73">
        <f>(Analysis!$AK25/Analysis!BK$6)*Analysis!BK25</f>
        <v>0</v>
      </c>
      <c r="GZ27" s="73"/>
      <c r="HA27" s="74" t="e">
        <f t="shared" si="38"/>
        <v>#DIV/0!</v>
      </c>
      <c r="HC27" s="268" t="str">
        <f>IF(BB30&gt;0,#REF!,"")</f>
        <v/>
      </c>
      <c r="HF27" s="317">
        <f t="shared" si="39"/>
        <v>0</v>
      </c>
      <c r="HG27" s="317">
        <f t="shared" si="40"/>
        <v>0</v>
      </c>
      <c r="HH27" s="268" t="str">
        <f t="shared" si="41"/>
        <v>Hake - Westerly (VII)</v>
      </c>
      <c r="HJ27" s="268" t="e">
        <f>#REF!</f>
        <v>#REF!</v>
      </c>
      <c r="HK27" s="268" t="e">
        <f>#REF!</f>
        <v>#REF!</v>
      </c>
      <c r="HP27" s="268">
        <f t="shared" si="33"/>
        <v>6</v>
      </c>
      <c r="HQ27" s="268">
        <f t="shared" si="43"/>
        <v>19</v>
      </c>
      <c r="HR27" s="268">
        <f t="shared" si="34"/>
        <v>0</v>
      </c>
      <c r="HS27" s="268">
        <f t="shared" si="45"/>
        <v>0</v>
      </c>
    </row>
    <row r="28" spans="1:239" ht="15" x14ac:dyDescent="0.25">
      <c r="A28" s="21"/>
      <c r="B28" s="14">
        <v>10157</v>
      </c>
      <c r="C28" s="23">
        <v>10</v>
      </c>
      <c r="D28" s="23" t="s">
        <v>182</v>
      </c>
      <c r="E28" s="23" t="s">
        <v>183</v>
      </c>
      <c r="F28" s="14">
        <v>300</v>
      </c>
      <c r="G28" s="14" t="s">
        <v>121</v>
      </c>
      <c r="H28" s="14">
        <v>4</v>
      </c>
      <c r="I28" s="14">
        <v>3</v>
      </c>
      <c r="J28" s="14">
        <v>3</v>
      </c>
      <c r="K28" s="14"/>
      <c r="L28" s="14" t="s">
        <v>141</v>
      </c>
      <c r="M28" s="24">
        <f t="shared" si="26"/>
        <v>3</v>
      </c>
      <c r="N28" s="24">
        <f t="shared" si="0"/>
        <v>2</v>
      </c>
      <c r="O28" s="24" t="str">
        <f t="shared" si="1"/>
        <v>3 3</v>
      </c>
      <c r="P28" s="24">
        <f t="shared" si="2"/>
        <v>3</v>
      </c>
      <c r="Q28" s="25">
        <f t="shared" si="3"/>
        <v>0</v>
      </c>
      <c r="R28" s="26">
        <f t="shared" si="4"/>
        <v>0</v>
      </c>
      <c r="S28" s="24">
        <f t="shared" si="5"/>
        <v>4</v>
      </c>
      <c r="T28" s="24">
        <f t="shared" si="6"/>
        <v>4</v>
      </c>
      <c r="U28" s="24" t="str">
        <f t="shared" si="7"/>
        <v/>
      </c>
      <c r="V28" s="24" t="str">
        <f t="shared" si="8"/>
        <v>g</v>
      </c>
      <c r="W28" s="24" t="str">
        <f t="shared" si="27"/>
        <v/>
      </c>
      <c r="X28" s="24">
        <f t="shared" si="9"/>
        <v>4</v>
      </c>
      <c r="Y28" s="24">
        <f t="shared" si="10"/>
        <v>4</v>
      </c>
      <c r="Z28" s="24" t="str">
        <f t="shared" si="11"/>
        <v>M</v>
      </c>
      <c r="AA28" s="24" t="str">
        <f t="shared" si="48"/>
        <v>M</v>
      </c>
      <c r="AB28" s="34" t="str">
        <f t="shared" si="12"/>
        <v/>
      </c>
      <c r="AC28" s="34" t="str">
        <f t="shared" si="13"/>
        <v>g</v>
      </c>
      <c r="AD28" s="34" t="str">
        <f t="shared" si="28"/>
        <v>g</v>
      </c>
      <c r="AE28" s="34" t="str">
        <f t="shared" si="14"/>
        <v>4 0</v>
      </c>
      <c r="AF28" s="34">
        <f t="shared" si="15"/>
        <v>3</v>
      </c>
      <c r="AG28" s="34">
        <f t="shared" si="16"/>
        <v>3</v>
      </c>
      <c r="AH28" s="34">
        <f t="shared" si="17"/>
        <v>0</v>
      </c>
      <c r="AI28" s="172" t="str">
        <f>IF(AJ28&lt;&gt;"",MAX(AI$3:AI27)+1,"")</f>
        <v/>
      </c>
      <c r="AJ28" s="172" t="str">
        <f t="shared" si="18"/>
        <v/>
      </c>
      <c r="AK28" s="172" t="str">
        <f t="shared" si="19"/>
        <v/>
      </c>
      <c r="AL28" s="172" t="str">
        <f t="shared" si="20"/>
        <v/>
      </c>
      <c r="AM28" s="172">
        <f>IF(AN28&lt;&gt;"",MAX(AM$3:AM27)+1,"")</f>
        <v>5</v>
      </c>
      <c r="AN28" s="172" t="str">
        <f t="shared" si="21"/>
        <v>M</v>
      </c>
      <c r="AO28" s="172">
        <f t="shared" si="22"/>
        <v>300</v>
      </c>
      <c r="AP28" s="172">
        <f t="shared" si="23"/>
        <v>3</v>
      </c>
      <c r="AQ28" s="172" t="str">
        <f t="shared" si="24"/>
        <v/>
      </c>
      <c r="AR28" s="172" t="str">
        <f>Table1[[#This Row],[Sex ]]&amp;Table1[[#This Row],[Month]]</f>
        <v>M4</v>
      </c>
      <c r="AS28" s="21"/>
      <c r="AT28" s="21"/>
      <c r="AU28" s="21"/>
      <c r="AV28" s="21"/>
      <c r="AW28" s="22" t="s">
        <v>42</v>
      </c>
      <c r="AX28" s="22"/>
      <c r="AY28" s="22"/>
      <c r="AZ28" s="22"/>
      <c r="BA28" s="22">
        <v>95</v>
      </c>
      <c r="BB28" s="22"/>
      <c r="BC28" s="22"/>
      <c r="BD28" s="22"/>
      <c r="BE28" s="321"/>
      <c r="BF28" s="322"/>
      <c r="BG28" s="349"/>
      <c r="BH28" s="349"/>
      <c r="BI28" s="350"/>
      <c r="BJ28" s="346">
        <v>15</v>
      </c>
      <c r="BK28" s="346">
        <f>Analysis!AL24</f>
        <v>0</v>
      </c>
      <c r="BL28" s="347">
        <f>Analysis!AL22</f>
        <v>0</v>
      </c>
      <c r="BM28" s="347">
        <f>Analysis!AM22</f>
        <v>0</v>
      </c>
      <c r="BN28" s="347">
        <f>Analysis!AN22</f>
        <v>0</v>
      </c>
      <c r="BO28" s="347">
        <f>Analysis!AO22</f>
        <v>0</v>
      </c>
      <c r="BP28" s="347">
        <f>Analysis!AP22</f>
        <v>0</v>
      </c>
      <c r="BQ28" s="347">
        <f>Analysis!AQ22</f>
        <v>0</v>
      </c>
      <c r="BR28" s="347">
        <f>Analysis!AR22</f>
        <v>0</v>
      </c>
      <c r="BS28" s="347">
        <f>Analysis!AS22</f>
        <v>0</v>
      </c>
      <c r="BT28" s="347">
        <f>Analysis!AT22</f>
        <v>0</v>
      </c>
      <c r="BU28" s="347">
        <f>Analysis!AU22</f>
        <v>0</v>
      </c>
      <c r="BV28" s="347">
        <f>Analysis!AV22</f>
        <v>0</v>
      </c>
      <c r="BW28" s="347">
        <f>Analysis!AW22</f>
        <v>0</v>
      </c>
      <c r="BX28" s="347">
        <f>Analysis!AX22</f>
        <v>0</v>
      </c>
      <c r="BY28" s="347">
        <f>Analysis!AY22</f>
        <v>0</v>
      </c>
      <c r="BZ28" s="347">
        <f>Analysis!AZ22</f>
        <v>0</v>
      </c>
      <c r="CA28" s="347">
        <f>Analysis!BA22</f>
        <v>1</v>
      </c>
      <c r="CB28" s="347">
        <f>Analysis!BB22</f>
        <v>0</v>
      </c>
      <c r="CC28" s="347">
        <f>Analysis!BC22</f>
        <v>0</v>
      </c>
      <c r="CD28" s="347">
        <f>Analysis!BD22</f>
        <v>0</v>
      </c>
      <c r="CE28" s="347">
        <f>Analysis!BE22</f>
        <v>0</v>
      </c>
      <c r="CF28" s="347">
        <f>Analysis!BF22</f>
        <v>0</v>
      </c>
      <c r="CG28" s="347">
        <f>Analysis!BG22</f>
        <v>0</v>
      </c>
      <c r="CH28" s="347">
        <f>Analysis!BH22</f>
        <v>0</v>
      </c>
      <c r="CI28" s="347">
        <f>Analysis!BI22</f>
        <v>0</v>
      </c>
      <c r="CJ28" s="347">
        <f>Analysis!BJ22</f>
        <v>0</v>
      </c>
      <c r="CK28" s="347">
        <f>Analysis!BK22</f>
        <v>0</v>
      </c>
      <c r="CL28" s="347">
        <f>Analysis!BL22</f>
        <v>0</v>
      </c>
      <c r="CM28" s="347">
        <f>Analysis!BM22</f>
        <v>0</v>
      </c>
      <c r="CN28" s="347">
        <f>Analysis!BN22</f>
        <v>0</v>
      </c>
      <c r="CO28" s="347">
        <f>Analysis!BO22</f>
        <v>0</v>
      </c>
      <c r="CP28" s="347">
        <f>Analysis!BP22</f>
        <v>0</v>
      </c>
      <c r="CQ28" s="347">
        <f>Analysis!BQ22</f>
        <v>0</v>
      </c>
      <c r="CR28" s="347">
        <f>Analysis!BR22</f>
        <v>0</v>
      </c>
      <c r="CS28" s="347">
        <f>Analysis!BS22</f>
        <v>0</v>
      </c>
      <c r="CT28" s="347">
        <f>Analysis!BT22</f>
        <v>0</v>
      </c>
      <c r="CU28" s="347">
        <f>Analysis!BU22</f>
        <v>0</v>
      </c>
      <c r="CV28" s="347">
        <f>Analysis!BV22</f>
        <v>0</v>
      </c>
      <c r="CW28" s="347">
        <f>Analysis!BW22</f>
        <v>0</v>
      </c>
      <c r="CX28" s="347">
        <f>Analysis!BX22</f>
        <v>0</v>
      </c>
      <c r="CY28" s="347">
        <f>Analysis!BY22</f>
        <v>0</v>
      </c>
      <c r="CZ28" s="347">
        <f>Analysis!BZ22</f>
        <v>0</v>
      </c>
      <c r="DA28" s="347">
        <f>Analysis!CA22</f>
        <v>0</v>
      </c>
      <c r="DB28" s="347">
        <f>Analysis!CB22</f>
        <v>1</v>
      </c>
      <c r="DC28" s="348"/>
      <c r="DD28" s="348"/>
      <c r="DE28" s="316"/>
      <c r="DF28" s="264"/>
      <c r="DG28" s="264"/>
      <c r="DH28" s="264"/>
      <c r="DI28" s="264"/>
      <c r="DJ28" s="264"/>
      <c r="DK28" s="293"/>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86"/>
      <c r="EX28" s="86"/>
      <c r="EY28" s="86"/>
      <c r="EZ28" s="86"/>
      <c r="FV28" s="68">
        <v>19</v>
      </c>
      <c r="FW28" s="75">
        <f>SUM(IF(GS74=1,GS42),IF(GT75=1,GT43))</f>
        <v>0</v>
      </c>
      <c r="FY28" s="71">
        <v>19</v>
      </c>
      <c r="FZ28" s="73" t="e">
        <f>(Analysis!$AK26/Analysis!AL$6)*Analysis!AL26</f>
        <v>#DIV/0!</v>
      </c>
      <c r="GA28" s="73">
        <f>(Analysis!$AK26/Analysis!AM$6)*Analysis!AM26</f>
        <v>0</v>
      </c>
      <c r="GB28" s="73">
        <f>(Analysis!$AK26/Analysis!AN$6)*Analysis!AN26</f>
        <v>0</v>
      </c>
      <c r="GC28" s="73">
        <f>(Analysis!$AK26/Analysis!AO$6)*Analysis!AO26</f>
        <v>0</v>
      </c>
      <c r="GD28" s="73">
        <f>(Analysis!$AK26/Analysis!AP$6)*Analysis!AP26</f>
        <v>0</v>
      </c>
      <c r="GE28" s="73">
        <f>(Analysis!$AK26/Analysis!AQ$6)*Analysis!AQ26</f>
        <v>0</v>
      </c>
      <c r="GF28" s="73">
        <f>(Analysis!$AK26/Analysis!AR$6)*Analysis!AR26</f>
        <v>0</v>
      </c>
      <c r="GG28" s="73">
        <f>(Analysis!$AK26/Analysis!AS$6)*Analysis!AS26</f>
        <v>0</v>
      </c>
      <c r="GH28" s="73">
        <f>(Analysis!$AK26/Analysis!AT$6)*Analysis!AT26</f>
        <v>0</v>
      </c>
      <c r="GI28" s="73">
        <f>(Analysis!$AK26/Analysis!AU$6)*Analysis!AU26</f>
        <v>0</v>
      </c>
      <c r="GJ28" s="73">
        <f>(Analysis!$AK26/Analysis!AV$6)*Analysis!AV26</f>
        <v>0</v>
      </c>
      <c r="GK28" s="73">
        <f>(Analysis!$AK26/Analysis!AW$6)*Analysis!AW26</f>
        <v>0</v>
      </c>
      <c r="GL28" s="73">
        <f>(Analysis!$AK26/Analysis!AX$6)*Analysis!AX26</f>
        <v>0</v>
      </c>
      <c r="GM28" s="73">
        <f>(Analysis!$AK26/Analysis!AY$6)*Analysis!AY26</f>
        <v>0</v>
      </c>
      <c r="GN28" s="73">
        <f>(Analysis!$AK26/Analysis!AZ$6)*Analysis!AZ26</f>
        <v>0</v>
      </c>
      <c r="GO28" s="73">
        <f>(Analysis!$AK26/Analysis!BA$6)*Analysis!BA26</f>
        <v>0</v>
      </c>
      <c r="GP28" s="73">
        <f>(Analysis!$AK26/Analysis!BB$6)*Analysis!BB26</f>
        <v>0</v>
      </c>
      <c r="GQ28" s="73">
        <f>(Analysis!$AK26/Analysis!BC$6)*Analysis!BC26</f>
        <v>0</v>
      </c>
      <c r="GR28" s="73">
        <f>(Analysis!$AK26/Analysis!BD$6)*Analysis!BD26</f>
        <v>0</v>
      </c>
      <c r="GS28" s="73">
        <f>(Analysis!$AK26/Analysis!BE$6)*Analysis!BE26</f>
        <v>0</v>
      </c>
      <c r="GT28" s="73">
        <f>(Analysis!$AK26/Analysis!BF$6)*Analysis!BF26</f>
        <v>0</v>
      </c>
      <c r="GU28" s="73">
        <f>(Analysis!$AK26/Analysis!BG$6)*Analysis!BG26</f>
        <v>0</v>
      </c>
      <c r="GV28" s="73">
        <f>(Analysis!$AK26/Analysis!BH$6)*Analysis!BH26</f>
        <v>0</v>
      </c>
      <c r="GW28" s="73">
        <f>(Analysis!$AK26/Analysis!BI$6)*Analysis!BI26</f>
        <v>0</v>
      </c>
      <c r="GX28" s="73">
        <f>(Analysis!$AK26/Analysis!BJ$6)*Analysis!BJ26</f>
        <v>0</v>
      </c>
      <c r="GY28" s="73">
        <f>(Analysis!$AK26/Analysis!BK$6)*Analysis!BK26</f>
        <v>0</v>
      </c>
      <c r="GZ28" s="73"/>
      <c r="HA28" s="74" t="e">
        <f t="shared" si="38"/>
        <v>#DIV/0!</v>
      </c>
      <c r="HC28" s="268" t="str">
        <f>IF(BB31&gt;0,#REF!,"")</f>
        <v/>
      </c>
      <c r="HF28" s="317">
        <f t="shared" si="39"/>
        <v>0</v>
      </c>
      <c r="HG28" s="317">
        <f t="shared" si="40"/>
        <v>0</v>
      </c>
      <c r="HH28" s="268" t="str">
        <f t="shared" si="41"/>
        <v>Herring - All Areas</v>
      </c>
      <c r="HJ28" s="268" t="e">
        <f>#REF!</f>
        <v>#REF!</v>
      </c>
      <c r="HK28" s="268" t="e">
        <f>#REF!</f>
        <v>#REF!</v>
      </c>
      <c r="HP28" s="268">
        <f t="shared" si="33"/>
        <v>4</v>
      </c>
      <c r="HQ28" s="268">
        <f t="shared" si="43"/>
        <v>20</v>
      </c>
      <c r="HR28" s="268">
        <f t="shared" si="34"/>
        <v>-25</v>
      </c>
      <c r="HS28" s="268">
        <f t="shared" si="45"/>
        <v>25</v>
      </c>
    </row>
    <row r="29" spans="1:239" ht="15" x14ac:dyDescent="0.25">
      <c r="A29" s="21"/>
      <c r="B29" s="14">
        <v>10157</v>
      </c>
      <c r="C29" s="23">
        <v>11</v>
      </c>
      <c r="D29" s="23" t="s">
        <v>182</v>
      </c>
      <c r="E29" s="23" t="s">
        <v>183</v>
      </c>
      <c r="F29" s="14">
        <v>460</v>
      </c>
      <c r="G29" s="14" t="s">
        <v>120</v>
      </c>
      <c r="H29" s="14">
        <v>4</v>
      </c>
      <c r="I29" s="14">
        <v>6</v>
      </c>
      <c r="J29" s="14">
        <v>6</v>
      </c>
      <c r="K29" s="14"/>
      <c r="L29" s="14" t="s">
        <v>141</v>
      </c>
      <c r="M29" s="24">
        <f t="shared" si="26"/>
        <v>6</v>
      </c>
      <c r="N29" s="24">
        <f t="shared" si="0"/>
        <v>2</v>
      </c>
      <c r="O29" s="24" t="str">
        <f t="shared" si="1"/>
        <v>6 6</v>
      </c>
      <c r="P29" s="24">
        <f t="shared" si="2"/>
        <v>6</v>
      </c>
      <c r="Q29" s="25">
        <f t="shared" si="3"/>
        <v>0</v>
      </c>
      <c r="R29" s="26">
        <f t="shared" si="4"/>
        <v>0</v>
      </c>
      <c r="S29" s="24">
        <f t="shared" si="5"/>
        <v>4</v>
      </c>
      <c r="T29" s="24">
        <f t="shared" si="6"/>
        <v>4</v>
      </c>
      <c r="U29" s="24" t="str">
        <f t="shared" si="7"/>
        <v/>
      </c>
      <c r="V29" s="24" t="str">
        <f t="shared" si="8"/>
        <v>g</v>
      </c>
      <c r="W29" s="24" t="str">
        <f t="shared" si="27"/>
        <v/>
      </c>
      <c r="X29" s="24">
        <f t="shared" si="9"/>
        <v>4</v>
      </c>
      <c r="Y29" s="24">
        <f t="shared" si="10"/>
        <v>4</v>
      </c>
      <c r="Z29" s="24" t="str">
        <f t="shared" si="11"/>
        <v>F</v>
      </c>
      <c r="AA29" s="24" t="str">
        <f t="shared" si="48"/>
        <v>F</v>
      </c>
      <c r="AB29" s="34" t="str">
        <f t="shared" si="12"/>
        <v/>
      </c>
      <c r="AC29" s="34" t="str">
        <f t="shared" si="13"/>
        <v>g</v>
      </c>
      <c r="AD29" s="34" t="str">
        <f t="shared" si="28"/>
        <v>g</v>
      </c>
      <c r="AE29" s="34" t="str">
        <f t="shared" si="14"/>
        <v>4 0</v>
      </c>
      <c r="AF29" s="34">
        <f t="shared" si="15"/>
        <v>6</v>
      </c>
      <c r="AG29" s="34">
        <f t="shared" si="16"/>
        <v>6</v>
      </c>
      <c r="AH29" s="34">
        <f t="shared" si="17"/>
        <v>0</v>
      </c>
      <c r="AI29" s="172">
        <f>IF(AJ29&lt;&gt;"",MAX(AI$3:AI28)+1,"")</f>
        <v>21</v>
      </c>
      <c r="AJ29" s="172" t="str">
        <f t="shared" si="18"/>
        <v>F</v>
      </c>
      <c r="AK29" s="172">
        <f t="shared" si="19"/>
        <v>460</v>
      </c>
      <c r="AL29" s="172">
        <f t="shared" si="20"/>
        <v>6</v>
      </c>
      <c r="AM29" s="172" t="str">
        <f>IF(AN29&lt;&gt;"",MAX(AM$3:AM28)+1,"")</f>
        <v/>
      </c>
      <c r="AN29" s="172" t="str">
        <f t="shared" si="21"/>
        <v/>
      </c>
      <c r="AO29" s="172" t="str">
        <f t="shared" si="22"/>
        <v/>
      </c>
      <c r="AP29" s="172" t="str">
        <f t="shared" si="23"/>
        <v/>
      </c>
      <c r="AQ29" s="172" t="str">
        <f t="shared" si="24"/>
        <v/>
      </c>
      <c r="AR29" s="172" t="str">
        <f>Table1[[#This Row],[Sex ]]&amp;Table1[[#This Row],[Month]]</f>
        <v>F4</v>
      </c>
      <c r="AS29" s="21"/>
      <c r="AT29" s="21"/>
      <c r="AU29" s="21"/>
      <c r="AV29" s="21"/>
      <c r="AW29" s="22" t="s">
        <v>43</v>
      </c>
      <c r="AX29" s="22"/>
      <c r="AY29" s="22"/>
      <c r="AZ29" s="22"/>
      <c r="BA29" s="22">
        <v>95</v>
      </c>
      <c r="BB29" s="22"/>
      <c r="BC29" s="22"/>
      <c r="BD29" s="22"/>
      <c r="BE29" s="321"/>
      <c r="BF29" s="322"/>
      <c r="BG29" s="349"/>
      <c r="BH29" s="349"/>
      <c r="BI29" s="350"/>
      <c r="BJ29" s="346">
        <v>16</v>
      </c>
      <c r="BK29" s="346">
        <f>Analysis!AL25</f>
        <v>0</v>
      </c>
      <c r="BL29" s="347">
        <f>Analysis!AL23</f>
        <v>0</v>
      </c>
      <c r="BM29" s="347">
        <f>Analysis!AM23</f>
        <v>0</v>
      </c>
      <c r="BN29" s="347">
        <f>Analysis!AN23</f>
        <v>0</v>
      </c>
      <c r="BO29" s="347">
        <f>Analysis!AO23</f>
        <v>0</v>
      </c>
      <c r="BP29" s="347">
        <f>Analysis!AP23</f>
        <v>0</v>
      </c>
      <c r="BQ29" s="347">
        <f>Analysis!AQ23</f>
        <v>0</v>
      </c>
      <c r="BR29" s="347">
        <f>Analysis!AR23</f>
        <v>0</v>
      </c>
      <c r="BS29" s="347">
        <f>Analysis!AS23</f>
        <v>0</v>
      </c>
      <c r="BT29" s="347">
        <f>Analysis!AT23</f>
        <v>0</v>
      </c>
      <c r="BU29" s="347">
        <f>Analysis!AU23</f>
        <v>0</v>
      </c>
      <c r="BV29" s="347">
        <f>Analysis!AV23</f>
        <v>0</v>
      </c>
      <c r="BW29" s="347">
        <f>Analysis!AW23</f>
        <v>0</v>
      </c>
      <c r="BX29" s="347">
        <f>Analysis!AX23</f>
        <v>0</v>
      </c>
      <c r="BY29" s="347">
        <f>Analysis!AY23</f>
        <v>0</v>
      </c>
      <c r="BZ29" s="347">
        <f>Analysis!AZ23</f>
        <v>0</v>
      </c>
      <c r="CA29" s="347">
        <f>Analysis!BA23</f>
        <v>1</v>
      </c>
      <c r="CB29" s="347">
        <f>Analysis!BB23</f>
        <v>0</v>
      </c>
      <c r="CC29" s="347">
        <f>Analysis!BC23</f>
        <v>0</v>
      </c>
      <c r="CD29" s="347">
        <f>Analysis!BD23</f>
        <v>0</v>
      </c>
      <c r="CE29" s="347">
        <f>Analysis!BE23</f>
        <v>0</v>
      </c>
      <c r="CF29" s="347">
        <f>Analysis!BF23</f>
        <v>0</v>
      </c>
      <c r="CG29" s="347">
        <f>Analysis!BG23</f>
        <v>0</v>
      </c>
      <c r="CH29" s="347">
        <f>Analysis!BH23</f>
        <v>0</v>
      </c>
      <c r="CI29" s="347">
        <f>Analysis!BI23</f>
        <v>0</v>
      </c>
      <c r="CJ29" s="347">
        <f>Analysis!BJ23</f>
        <v>0</v>
      </c>
      <c r="CK29" s="347">
        <f>Analysis!BK23</f>
        <v>0</v>
      </c>
      <c r="CL29" s="347">
        <f>Analysis!BL23</f>
        <v>0</v>
      </c>
      <c r="CM29" s="347">
        <f>Analysis!BM23</f>
        <v>0</v>
      </c>
      <c r="CN29" s="347">
        <f>Analysis!BN23</f>
        <v>0</v>
      </c>
      <c r="CO29" s="347">
        <f>Analysis!BO23</f>
        <v>0</v>
      </c>
      <c r="CP29" s="347">
        <f>Analysis!BP23</f>
        <v>0</v>
      </c>
      <c r="CQ29" s="347">
        <f>Analysis!BQ23</f>
        <v>0</v>
      </c>
      <c r="CR29" s="347">
        <f>Analysis!BR23</f>
        <v>0</v>
      </c>
      <c r="CS29" s="347">
        <f>Analysis!BS23</f>
        <v>0</v>
      </c>
      <c r="CT29" s="347">
        <f>Analysis!BT23</f>
        <v>0</v>
      </c>
      <c r="CU29" s="347">
        <f>Analysis!BU23</f>
        <v>0</v>
      </c>
      <c r="CV29" s="347">
        <f>Analysis!BV23</f>
        <v>0</v>
      </c>
      <c r="CW29" s="347">
        <f>Analysis!BW23</f>
        <v>0</v>
      </c>
      <c r="CX29" s="347">
        <f>Analysis!BX23</f>
        <v>0</v>
      </c>
      <c r="CY29" s="347">
        <f>Analysis!BY23</f>
        <v>0</v>
      </c>
      <c r="CZ29" s="347">
        <f>Analysis!BZ23</f>
        <v>0</v>
      </c>
      <c r="DA29" s="347">
        <f>Analysis!CA23</f>
        <v>0</v>
      </c>
      <c r="DB29" s="347">
        <f>Analysis!CB23</f>
        <v>1</v>
      </c>
      <c r="DC29" s="348"/>
      <c r="DD29" s="348"/>
      <c r="DE29" s="316"/>
      <c r="DF29" s="264"/>
      <c r="DG29" s="264"/>
      <c r="DH29" s="264"/>
      <c r="DI29" s="264"/>
      <c r="DJ29" s="264"/>
      <c r="DK29" s="293"/>
      <c r="DL29" s="264"/>
      <c r="DM29" s="264"/>
      <c r="DN29" s="264"/>
      <c r="DO29" s="264"/>
      <c r="DP29" s="264"/>
      <c r="DQ29" s="264"/>
      <c r="DR29" s="264"/>
      <c r="DS29" s="264"/>
      <c r="DT29" s="264"/>
      <c r="DU29" s="264"/>
      <c r="DV29" s="264"/>
      <c r="DW29" s="264"/>
      <c r="DX29" s="264"/>
      <c r="DY29" s="264"/>
      <c r="DZ29" s="264"/>
      <c r="EA29" s="264"/>
      <c r="EB29" s="264"/>
      <c r="EC29" s="264"/>
      <c r="ED29" s="264"/>
      <c r="EE29" s="264"/>
      <c r="EF29" s="264"/>
      <c r="EG29" s="264"/>
      <c r="EH29" s="264"/>
      <c r="EI29" s="264"/>
      <c r="EJ29" s="264"/>
      <c r="EK29" s="264"/>
      <c r="EL29" s="264"/>
      <c r="EM29" s="264"/>
      <c r="EN29" s="264"/>
      <c r="EO29" s="264"/>
      <c r="EP29" s="264"/>
      <c r="EQ29" s="264"/>
      <c r="ER29" s="264"/>
      <c r="ES29" s="264"/>
      <c r="ET29" s="264"/>
      <c r="EU29" s="264"/>
      <c r="EV29" s="264"/>
      <c r="EW29" s="86"/>
      <c r="EX29" s="86"/>
      <c r="EY29" s="86"/>
      <c r="EZ29" s="86"/>
      <c r="FV29" s="68">
        <v>20</v>
      </c>
      <c r="FW29" s="75">
        <f t="shared" ref="FW29:FW34" si="49">SUM(IF(GT74=1,GT42))</f>
        <v>0</v>
      </c>
      <c r="FY29" s="71">
        <v>20</v>
      </c>
      <c r="FZ29" s="73" t="e">
        <f>(Analysis!$AK27/Analysis!AL$6)*Analysis!AL27</f>
        <v>#DIV/0!</v>
      </c>
      <c r="GA29" s="73">
        <f>(Analysis!$AK27/Analysis!AM$6)*Analysis!AM27</f>
        <v>0</v>
      </c>
      <c r="GB29" s="73">
        <f>(Analysis!$AK27/Analysis!AN$6)*Analysis!AN27</f>
        <v>0</v>
      </c>
      <c r="GC29" s="73">
        <f>(Analysis!$AK27/Analysis!AO$6)*Analysis!AO27</f>
        <v>0</v>
      </c>
      <c r="GD29" s="73">
        <f>(Analysis!$AK27/Analysis!AP$6)*Analysis!AP27</f>
        <v>0</v>
      </c>
      <c r="GE29" s="73">
        <f>(Analysis!$AK27/Analysis!AQ$6)*Analysis!AQ27</f>
        <v>0</v>
      </c>
      <c r="GF29" s="73">
        <f>(Analysis!$AK27/Analysis!AR$6)*Analysis!AR27</f>
        <v>0</v>
      </c>
      <c r="GG29" s="73">
        <f>(Analysis!$AK27/Analysis!AS$6)*Analysis!AS27</f>
        <v>0</v>
      </c>
      <c r="GH29" s="73">
        <f>(Analysis!$AK27/Analysis!AT$6)*Analysis!AT27</f>
        <v>0</v>
      </c>
      <c r="GI29" s="73">
        <f>(Analysis!$AK27/Analysis!AU$6)*Analysis!AU27</f>
        <v>0</v>
      </c>
      <c r="GJ29" s="73">
        <f>(Analysis!$AK27/Analysis!AV$6)*Analysis!AV27</f>
        <v>0</v>
      </c>
      <c r="GK29" s="73">
        <f>(Analysis!$AK27/Analysis!AW$6)*Analysis!AW27</f>
        <v>0</v>
      </c>
      <c r="GL29" s="73">
        <f>(Analysis!$AK27/Analysis!AX$6)*Analysis!AX27</f>
        <v>0</v>
      </c>
      <c r="GM29" s="73">
        <f>(Analysis!$AK27/Analysis!AY$6)*Analysis!AY27</f>
        <v>0</v>
      </c>
      <c r="GN29" s="73">
        <f>(Analysis!$AK27/Analysis!AZ$6)*Analysis!AZ27</f>
        <v>0</v>
      </c>
      <c r="GO29" s="73">
        <f>(Analysis!$AK27/Analysis!BA$6)*Analysis!BA27</f>
        <v>0</v>
      </c>
      <c r="GP29" s="73">
        <f>(Analysis!$AK27/Analysis!BB$6)*Analysis!BB27</f>
        <v>0</v>
      </c>
      <c r="GQ29" s="73">
        <f>(Analysis!$AK27/Analysis!BC$6)*Analysis!BC27</f>
        <v>0</v>
      </c>
      <c r="GR29" s="73">
        <f>(Analysis!$AK27/Analysis!BD$6)*Analysis!BD27</f>
        <v>0</v>
      </c>
      <c r="GS29" s="73">
        <f>(Analysis!$AK27/Analysis!BE$6)*Analysis!BE27</f>
        <v>0</v>
      </c>
      <c r="GT29" s="73">
        <f>(Analysis!$AK27/Analysis!BF$6)*Analysis!BF27</f>
        <v>0</v>
      </c>
      <c r="GU29" s="73">
        <f>(Analysis!$AK27/Analysis!BG$6)*Analysis!BG27</f>
        <v>0</v>
      </c>
      <c r="GV29" s="73">
        <f>(Analysis!$AK27/Analysis!BH$6)*Analysis!BH27</f>
        <v>0</v>
      </c>
      <c r="GW29" s="73">
        <f>(Analysis!$AK27/Analysis!BI$6)*Analysis!BI27</f>
        <v>0</v>
      </c>
      <c r="GX29" s="73">
        <f>(Analysis!$AK27/Analysis!BJ$6)*Analysis!BJ27</f>
        <v>0</v>
      </c>
      <c r="GY29" s="73">
        <f>(Analysis!$AK27/Analysis!BK$6)*Analysis!BK27</f>
        <v>0</v>
      </c>
      <c r="GZ29" s="73"/>
      <c r="HA29" s="74" t="e">
        <f t="shared" si="38"/>
        <v>#DIV/0!</v>
      </c>
      <c r="HC29" s="268" t="str">
        <f>IF(BB32&gt;0,#REF!,"")</f>
        <v/>
      </c>
      <c r="HF29" s="317">
        <f t="shared" si="39"/>
        <v>0</v>
      </c>
      <c r="HG29" s="317">
        <f t="shared" si="40"/>
        <v>0</v>
      </c>
      <c r="HH29" s="268" t="str">
        <f t="shared" si="41"/>
        <v>Lemon Sole - North Sea (IV)</v>
      </c>
      <c r="HJ29" s="268" t="e">
        <f>#REF!</f>
        <v>#REF!</v>
      </c>
      <c r="HK29" s="268" t="e">
        <f>#REF!</f>
        <v>#REF!</v>
      </c>
      <c r="HP29" s="268">
        <f t="shared" si="33"/>
        <v>4</v>
      </c>
      <c r="HQ29" s="268">
        <f t="shared" si="43"/>
        <v>21</v>
      </c>
      <c r="HR29" s="268">
        <f t="shared" si="34"/>
        <v>0</v>
      </c>
      <c r="HS29" s="268">
        <f t="shared" si="45"/>
        <v>0</v>
      </c>
    </row>
    <row r="30" spans="1:239" ht="15" x14ac:dyDescent="0.25">
      <c r="A30" s="21"/>
      <c r="B30" s="14">
        <v>10157</v>
      </c>
      <c r="C30" s="23">
        <v>12</v>
      </c>
      <c r="D30" s="23" t="s">
        <v>182</v>
      </c>
      <c r="E30" s="23" t="s">
        <v>183</v>
      </c>
      <c r="F30" s="14">
        <v>330</v>
      </c>
      <c r="G30" s="14" t="s">
        <v>121</v>
      </c>
      <c r="H30" s="14">
        <v>4</v>
      </c>
      <c r="I30" s="14">
        <v>6</v>
      </c>
      <c r="J30" s="14">
        <v>6</v>
      </c>
      <c r="K30" s="14"/>
      <c r="L30" s="14" t="s">
        <v>141</v>
      </c>
      <c r="M30" s="24">
        <f t="shared" si="26"/>
        <v>6</v>
      </c>
      <c r="N30" s="24">
        <f t="shared" si="0"/>
        <v>2</v>
      </c>
      <c r="O30" s="24" t="str">
        <f t="shared" si="1"/>
        <v>6 6</v>
      </c>
      <c r="P30" s="24">
        <f t="shared" si="2"/>
        <v>6</v>
      </c>
      <c r="Q30" s="25">
        <f t="shared" si="3"/>
        <v>0</v>
      </c>
      <c r="R30" s="26">
        <f t="shared" si="4"/>
        <v>0</v>
      </c>
      <c r="S30" s="24">
        <f t="shared" si="5"/>
        <v>4</v>
      </c>
      <c r="T30" s="24">
        <f t="shared" si="6"/>
        <v>4</v>
      </c>
      <c r="U30" s="24" t="str">
        <f t="shared" si="7"/>
        <v/>
      </c>
      <c r="V30" s="24" t="str">
        <f t="shared" si="8"/>
        <v>g</v>
      </c>
      <c r="W30" s="24" t="str">
        <f t="shared" si="27"/>
        <v/>
      </c>
      <c r="X30" s="24">
        <f t="shared" si="9"/>
        <v>4</v>
      </c>
      <c r="Y30" s="24">
        <f t="shared" si="10"/>
        <v>4</v>
      </c>
      <c r="Z30" s="24" t="str">
        <f t="shared" si="11"/>
        <v>M</v>
      </c>
      <c r="AA30" s="24" t="str">
        <f t="shared" si="48"/>
        <v>M</v>
      </c>
      <c r="AB30" s="34" t="str">
        <f t="shared" si="12"/>
        <v/>
      </c>
      <c r="AC30" s="34" t="str">
        <f t="shared" si="13"/>
        <v>g</v>
      </c>
      <c r="AD30" s="34" t="str">
        <f t="shared" si="28"/>
        <v>g</v>
      </c>
      <c r="AE30" s="34" t="str">
        <f t="shared" si="14"/>
        <v>4 0</v>
      </c>
      <c r="AF30" s="34">
        <f t="shared" si="15"/>
        <v>6</v>
      </c>
      <c r="AG30" s="34">
        <f t="shared" si="16"/>
        <v>6</v>
      </c>
      <c r="AH30" s="34">
        <f t="shared" si="17"/>
        <v>0</v>
      </c>
      <c r="AI30" s="172" t="str">
        <f>IF(AJ30&lt;&gt;"",MAX(AI$3:AI29)+1,"")</f>
        <v/>
      </c>
      <c r="AJ30" s="172" t="str">
        <f t="shared" si="18"/>
        <v/>
      </c>
      <c r="AK30" s="172" t="str">
        <f t="shared" si="19"/>
        <v/>
      </c>
      <c r="AL30" s="172" t="str">
        <f t="shared" si="20"/>
        <v/>
      </c>
      <c r="AM30" s="172">
        <f>IF(AN30&lt;&gt;"",MAX(AM$3:AM29)+1,"")</f>
        <v>6</v>
      </c>
      <c r="AN30" s="172" t="str">
        <f t="shared" si="21"/>
        <v>M</v>
      </c>
      <c r="AO30" s="172">
        <f t="shared" si="22"/>
        <v>330</v>
      </c>
      <c r="AP30" s="172">
        <f t="shared" si="23"/>
        <v>6</v>
      </c>
      <c r="AQ30" s="172" t="str">
        <f t="shared" si="24"/>
        <v/>
      </c>
      <c r="AR30" s="172" t="str">
        <f>Table1[[#This Row],[Sex ]]&amp;Table1[[#This Row],[Month]]</f>
        <v>M4</v>
      </c>
      <c r="AS30" s="21"/>
      <c r="AT30" s="21"/>
      <c r="AU30" s="21"/>
      <c r="AV30" s="21"/>
      <c r="AW30" s="22" t="s">
        <v>45</v>
      </c>
      <c r="AX30" s="22"/>
      <c r="AY30" s="22"/>
      <c r="AZ30" s="22"/>
      <c r="BA30" s="22">
        <v>80</v>
      </c>
      <c r="BB30" s="22"/>
      <c r="BC30" s="22"/>
      <c r="BD30" s="22"/>
      <c r="BE30" s="321"/>
      <c r="BF30" s="322"/>
      <c r="BG30" s="349"/>
      <c r="BH30" s="349"/>
      <c r="BI30" s="350"/>
      <c r="BJ30" s="346">
        <v>17</v>
      </c>
      <c r="BK30" s="346">
        <f>Analysis!AL26</f>
        <v>0</v>
      </c>
      <c r="BL30" s="347">
        <f>Analysis!AL24</f>
        <v>0</v>
      </c>
      <c r="BM30" s="347">
        <f>Analysis!AM24</f>
        <v>0</v>
      </c>
      <c r="BN30" s="347">
        <f>Analysis!AN24</f>
        <v>0</v>
      </c>
      <c r="BO30" s="347">
        <f>Analysis!AO24</f>
        <v>0</v>
      </c>
      <c r="BP30" s="347">
        <f>Analysis!AP24</f>
        <v>0</v>
      </c>
      <c r="BQ30" s="347">
        <f>Analysis!AQ24</f>
        <v>0</v>
      </c>
      <c r="BR30" s="347">
        <f>Analysis!AR24</f>
        <v>0</v>
      </c>
      <c r="BS30" s="347">
        <f>Analysis!AS24</f>
        <v>0</v>
      </c>
      <c r="BT30" s="347">
        <f>Analysis!AT24</f>
        <v>0</v>
      </c>
      <c r="BU30" s="347">
        <f>Analysis!AU24</f>
        <v>0</v>
      </c>
      <c r="BV30" s="347">
        <f>Analysis!AV24</f>
        <v>0</v>
      </c>
      <c r="BW30" s="347">
        <f>Analysis!AW24</f>
        <v>0</v>
      </c>
      <c r="BX30" s="347">
        <f>Analysis!AX24</f>
        <v>0</v>
      </c>
      <c r="BY30" s="347">
        <f>Analysis!AY24</f>
        <v>0</v>
      </c>
      <c r="BZ30" s="347">
        <f>Analysis!AZ24</f>
        <v>0</v>
      </c>
      <c r="CA30" s="347">
        <f>Analysis!BA24</f>
        <v>0</v>
      </c>
      <c r="CB30" s="347">
        <f>Analysis!BB24</f>
        <v>0</v>
      </c>
      <c r="CC30" s="347">
        <f>Analysis!BC24</f>
        <v>0</v>
      </c>
      <c r="CD30" s="347">
        <f>Analysis!BD24</f>
        <v>0</v>
      </c>
      <c r="CE30" s="347">
        <f>Analysis!BE24</f>
        <v>0</v>
      </c>
      <c r="CF30" s="347">
        <f>Analysis!BF24</f>
        <v>0</v>
      </c>
      <c r="CG30" s="347">
        <f>Analysis!BG24</f>
        <v>0</v>
      </c>
      <c r="CH30" s="347">
        <f>Analysis!BH24</f>
        <v>0</v>
      </c>
      <c r="CI30" s="347">
        <f>Analysis!BI24</f>
        <v>0</v>
      </c>
      <c r="CJ30" s="347">
        <f>Analysis!BJ24</f>
        <v>0</v>
      </c>
      <c r="CK30" s="347">
        <f>Analysis!BK24</f>
        <v>0</v>
      </c>
      <c r="CL30" s="347">
        <f>Analysis!BL24</f>
        <v>0</v>
      </c>
      <c r="CM30" s="347">
        <f>Analysis!BM24</f>
        <v>0</v>
      </c>
      <c r="CN30" s="347">
        <f>Analysis!BN24</f>
        <v>0</v>
      </c>
      <c r="CO30" s="347">
        <f>Analysis!BO24</f>
        <v>0</v>
      </c>
      <c r="CP30" s="347">
        <f>Analysis!BP24</f>
        <v>0</v>
      </c>
      <c r="CQ30" s="347">
        <f>Analysis!BQ24</f>
        <v>0</v>
      </c>
      <c r="CR30" s="347">
        <f>Analysis!BR24</f>
        <v>0</v>
      </c>
      <c r="CS30" s="347">
        <f>Analysis!BS24</f>
        <v>0</v>
      </c>
      <c r="CT30" s="347">
        <f>Analysis!BT24</f>
        <v>0</v>
      </c>
      <c r="CU30" s="347">
        <f>Analysis!BU24</f>
        <v>0</v>
      </c>
      <c r="CV30" s="347">
        <f>Analysis!BV24</f>
        <v>0</v>
      </c>
      <c r="CW30" s="347">
        <f>Analysis!BW24</f>
        <v>0</v>
      </c>
      <c r="CX30" s="347">
        <f>Analysis!BX24</f>
        <v>0</v>
      </c>
      <c r="CY30" s="347">
        <f>Analysis!BY24</f>
        <v>0</v>
      </c>
      <c r="CZ30" s="347">
        <f>Analysis!BZ24</f>
        <v>0</v>
      </c>
      <c r="DA30" s="347">
        <f>Analysis!CA24</f>
        <v>0</v>
      </c>
      <c r="DB30" s="347">
        <f>Analysis!CB24</f>
        <v>0</v>
      </c>
      <c r="DC30" s="348"/>
      <c r="DD30" s="348"/>
      <c r="DE30" s="316"/>
      <c r="DF30" s="264"/>
      <c r="DG30" s="264"/>
      <c r="DH30" s="264"/>
      <c r="DI30" s="264"/>
      <c r="DJ30" s="264"/>
      <c r="DK30" s="293"/>
      <c r="DL30" s="264"/>
      <c r="DM30" s="264"/>
      <c r="DN30" s="264"/>
      <c r="DO30" s="264"/>
      <c r="DP30" s="264"/>
      <c r="DQ30" s="264"/>
      <c r="DR30" s="264"/>
      <c r="DS30" s="264"/>
      <c r="DT30" s="264"/>
      <c r="DU30" s="264"/>
      <c r="DV30" s="264"/>
      <c r="DW30" s="264"/>
      <c r="DX30" s="264"/>
      <c r="DY30" s="264"/>
      <c r="DZ30" s="264"/>
      <c r="EA30" s="264"/>
      <c r="EB30" s="264"/>
      <c r="EC30" s="264"/>
      <c r="ED30" s="264"/>
      <c r="EE30" s="264"/>
      <c r="EF30" s="264"/>
      <c r="EG30" s="264"/>
      <c r="EH30" s="264"/>
      <c r="EI30" s="264"/>
      <c r="EJ30" s="264"/>
      <c r="EK30" s="264"/>
      <c r="EL30" s="264"/>
      <c r="EM30" s="264"/>
      <c r="EN30" s="264"/>
      <c r="EO30" s="264"/>
      <c r="EP30" s="264"/>
      <c r="EQ30" s="264"/>
      <c r="ER30" s="264"/>
      <c r="ES30" s="264"/>
      <c r="ET30" s="264"/>
      <c r="EU30" s="264"/>
      <c r="EV30" s="264"/>
      <c r="EW30" s="86"/>
      <c r="EX30" s="86"/>
      <c r="EY30" s="86"/>
      <c r="EZ30" s="86"/>
      <c r="FV30" s="68">
        <v>21</v>
      </c>
      <c r="FW30" s="75">
        <f t="shared" si="49"/>
        <v>0</v>
      </c>
      <c r="FY30" s="71">
        <v>21</v>
      </c>
      <c r="FZ30" s="73" t="e">
        <f>(Analysis!$AK28/Analysis!AL$6)*Analysis!AL28</f>
        <v>#DIV/0!</v>
      </c>
      <c r="GA30" s="73">
        <f>(Analysis!$AK28/Analysis!AM$6)*Analysis!AM28</f>
        <v>0</v>
      </c>
      <c r="GB30" s="73">
        <f>(Analysis!$AK28/Analysis!AN$6)*Analysis!AN28</f>
        <v>0</v>
      </c>
      <c r="GC30" s="73">
        <f>(Analysis!$AK28/Analysis!AO$6)*Analysis!AO28</f>
        <v>0</v>
      </c>
      <c r="GD30" s="73">
        <f>(Analysis!$AK28/Analysis!AP$6)*Analysis!AP28</f>
        <v>0</v>
      </c>
      <c r="GE30" s="73">
        <f>(Analysis!$AK28/Analysis!AQ$6)*Analysis!AQ28</f>
        <v>0</v>
      </c>
      <c r="GF30" s="73">
        <f>(Analysis!$AK28/Analysis!AR$6)*Analysis!AR28</f>
        <v>0</v>
      </c>
      <c r="GG30" s="73">
        <f>(Analysis!$AK28/Analysis!AS$6)*Analysis!AS28</f>
        <v>0</v>
      </c>
      <c r="GH30" s="73">
        <f>(Analysis!$AK28/Analysis!AT$6)*Analysis!AT28</f>
        <v>0</v>
      </c>
      <c r="GI30" s="73">
        <f>(Analysis!$AK28/Analysis!AU$6)*Analysis!AU28</f>
        <v>0</v>
      </c>
      <c r="GJ30" s="73">
        <f>(Analysis!$AK28/Analysis!AV$6)*Analysis!AV28</f>
        <v>0</v>
      </c>
      <c r="GK30" s="73">
        <f>(Analysis!$AK28/Analysis!AW$6)*Analysis!AW28</f>
        <v>0</v>
      </c>
      <c r="GL30" s="73">
        <f>(Analysis!$AK28/Analysis!AX$6)*Analysis!AX28</f>
        <v>0</v>
      </c>
      <c r="GM30" s="73">
        <f>(Analysis!$AK28/Analysis!AY$6)*Analysis!AY28</f>
        <v>0</v>
      </c>
      <c r="GN30" s="73">
        <f>(Analysis!$AK28/Analysis!AZ$6)*Analysis!AZ28</f>
        <v>0</v>
      </c>
      <c r="GO30" s="73">
        <f>(Analysis!$AK28/Analysis!BA$6)*Analysis!BA28</f>
        <v>0</v>
      </c>
      <c r="GP30" s="73">
        <f>(Analysis!$AK28/Analysis!BB$6)*Analysis!BB28</f>
        <v>0</v>
      </c>
      <c r="GQ30" s="73">
        <f>(Analysis!$AK28/Analysis!BC$6)*Analysis!BC28</f>
        <v>0</v>
      </c>
      <c r="GR30" s="73">
        <f>(Analysis!$AK28/Analysis!BD$6)*Analysis!BD28</f>
        <v>0</v>
      </c>
      <c r="GS30" s="73">
        <f>(Analysis!$AK28/Analysis!BE$6)*Analysis!BE28</f>
        <v>0</v>
      </c>
      <c r="GT30" s="73">
        <f>(Analysis!$AK28/Analysis!BF$6)*Analysis!BF28</f>
        <v>0</v>
      </c>
      <c r="GU30" s="73">
        <f>(Analysis!$AK28/Analysis!BG$6)*Analysis!BG28</f>
        <v>0</v>
      </c>
      <c r="GV30" s="73">
        <f>(Analysis!$AK28/Analysis!BH$6)*Analysis!BH28</f>
        <v>0</v>
      </c>
      <c r="GW30" s="73">
        <f>(Analysis!$AK28/Analysis!BI$6)*Analysis!BI28</f>
        <v>0</v>
      </c>
      <c r="GX30" s="73">
        <f>(Analysis!$AK28/Analysis!BJ$6)*Analysis!BJ28</f>
        <v>0</v>
      </c>
      <c r="GY30" s="73">
        <f>(Analysis!$AK28/Analysis!BK$6)*Analysis!BK28</f>
        <v>0</v>
      </c>
      <c r="GZ30" s="73"/>
      <c r="HA30" s="74" t="e">
        <f t="shared" si="38"/>
        <v>#DIV/0!</v>
      </c>
      <c r="HF30" s="317">
        <f t="shared" si="39"/>
        <v>0</v>
      </c>
      <c r="HG30" s="317">
        <f t="shared" ref="HG30:HG34" si="50">BG34</f>
        <v>0</v>
      </c>
      <c r="HH30" s="268" t="str">
        <f t="shared" si="41"/>
        <v>Lemon Sole - Westerly (VIIe-h)</v>
      </c>
      <c r="HJ30" s="268" t="e">
        <f>#REF!</f>
        <v>#REF!</v>
      </c>
      <c r="HK30" s="268" t="e">
        <f>#REF!</f>
        <v>#REF!</v>
      </c>
      <c r="HP30" s="268">
        <f t="shared" si="33"/>
        <v>3</v>
      </c>
      <c r="HQ30" s="268">
        <f t="shared" si="43"/>
        <v>22</v>
      </c>
      <c r="HR30" s="268">
        <f t="shared" si="34"/>
        <v>0</v>
      </c>
      <c r="HS30" s="268">
        <f t="shared" si="45"/>
        <v>0</v>
      </c>
    </row>
    <row r="31" spans="1:239" ht="15" x14ac:dyDescent="0.25">
      <c r="A31" s="21"/>
      <c r="B31" s="14">
        <v>10157</v>
      </c>
      <c r="C31" s="23">
        <v>13</v>
      </c>
      <c r="D31" s="23" t="s">
        <v>182</v>
      </c>
      <c r="E31" s="23" t="s">
        <v>183</v>
      </c>
      <c r="F31" s="14">
        <v>320</v>
      </c>
      <c r="G31" s="14" t="s">
        <v>121</v>
      </c>
      <c r="H31" s="14">
        <v>4</v>
      </c>
      <c r="I31" s="14">
        <v>6</v>
      </c>
      <c r="J31" s="14">
        <v>6</v>
      </c>
      <c r="K31" s="14"/>
      <c r="L31" s="14" t="s">
        <v>141</v>
      </c>
      <c r="M31" s="24">
        <f t="shared" si="26"/>
        <v>6</v>
      </c>
      <c r="N31" s="24">
        <f t="shared" si="0"/>
        <v>2</v>
      </c>
      <c r="O31" s="24" t="str">
        <f t="shared" si="1"/>
        <v>6 6</v>
      </c>
      <c r="P31" s="24">
        <f t="shared" si="2"/>
        <v>6</v>
      </c>
      <c r="Q31" s="25">
        <f t="shared" si="3"/>
        <v>0</v>
      </c>
      <c r="R31" s="26">
        <f t="shared" si="4"/>
        <v>0</v>
      </c>
      <c r="S31" s="24">
        <f t="shared" si="5"/>
        <v>4</v>
      </c>
      <c r="T31" s="24">
        <f t="shared" si="6"/>
        <v>4</v>
      </c>
      <c r="U31" s="24" t="str">
        <f t="shared" si="7"/>
        <v/>
      </c>
      <c r="V31" s="24" t="str">
        <f t="shared" si="8"/>
        <v>g</v>
      </c>
      <c r="W31" s="24" t="str">
        <f t="shared" si="27"/>
        <v/>
      </c>
      <c r="X31" s="24">
        <f t="shared" si="9"/>
        <v>4</v>
      </c>
      <c r="Y31" s="24">
        <f t="shared" si="10"/>
        <v>4</v>
      </c>
      <c r="Z31" s="24" t="str">
        <f t="shared" si="11"/>
        <v>M</v>
      </c>
      <c r="AA31" s="24" t="str">
        <f t="shared" si="48"/>
        <v>M</v>
      </c>
      <c r="AB31" s="34" t="str">
        <f t="shared" si="12"/>
        <v/>
      </c>
      <c r="AC31" s="34" t="str">
        <f t="shared" si="13"/>
        <v>g</v>
      </c>
      <c r="AD31" s="34" t="str">
        <f t="shared" si="28"/>
        <v>g</v>
      </c>
      <c r="AE31" s="34" t="str">
        <f t="shared" si="14"/>
        <v>4 0</v>
      </c>
      <c r="AF31" s="34">
        <f t="shared" si="15"/>
        <v>6</v>
      </c>
      <c r="AG31" s="34">
        <f t="shared" si="16"/>
        <v>6</v>
      </c>
      <c r="AH31" s="34">
        <f t="shared" si="17"/>
        <v>0</v>
      </c>
      <c r="AI31" s="172" t="str">
        <f>IF(AJ31&lt;&gt;"",MAX(AI$3:AI30)+1,"")</f>
        <v/>
      </c>
      <c r="AJ31" s="172" t="str">
        <f t="shared" si="18"/>
        <v/>
      </c>
      <c r="AK31" s="172" t="str">
        <f t="shared" si="19"/>
        <v/>
      </c>
      <c r="AL31" s="172" t="str">
        <f t="shared" si="20"/>
        <v/>
      </c>
      <c r="AM31" s="172">
        <f>IF(AN31&lt;&gt;"",MAX(AM$3:AM30)+1,"")</f>
        <v>7</v>
      </c>
      <c r="AN31" s="172" t="str">
        <f t="shared" si="21"/>
        <v>M</v>
      </c>
      <c r="AO31" s="172">
        <f t="shared" si="22"/>
        <v>320</v>
      </c>
      <c r="AP31" s="172">
        <f t="shared" si="23"/>
        <v>6</v>
      </c>
      <c r="AQ31" s="172" t="str">
        <f t="shared" si="24"/>
        <v/>
      </c>
      <c r="AR31" s="172" t="str">
        <f>Table1[[#This Row],[Sex ]]&amp;Table1[[#This Row],[Month]]</f>
        <v>M4</v>
      </c>
      <c r="AS31" s="21"/>
      <c r="AT31" s="21"/>
      <c r="AU31" s="21"/>
      <c r="AV31" s="21"/>
      <c r="AW31" s="22" t="s">
        <v>44</v>
      </c>
      <c r="AX31" s="22"/>
      <c r="AY31" s="22"/>
      <c r="AZ31" s="22"/>
      <c r="BA31" s="22">
        <v>95</v>
      </c>
      <c r="BB31" s="22"/>
      <c r="BC31" s="22"/>
      <c r="BD31" s="22"/>
      <c r="BE31" s="321"/>
      <c r="BF31" s="322"/>
      <c r="BG31" s="349"/>
      <c r="BH31" s="349"/>
      <c r="BI31" s="350"/>
      <c r="BJ31" s="346">
        <v>18</v>
      </c>
      <c r="BK31" s="346">
        <f>Analysis!AL27</f>
        <v>0</v>
      </c>
      <c r="BL31" s="347">
        <f>Analysis!AL25</f>
        <v>0</v>
      </c>
      <c r="BM31" s="347">
        <f>Analysis!AM25</f>
        <v>0</v>
      </c>
      <c r="BN31" s="347">
        <f>Analysis!AN25</f>
        <v>0</v>
      </c>
      <c r="BO31" s="347">
        <f>Analysis!AO25</f>
        <v>0</v>
      </c>
      <c r="BP31" s="347">
        <f>Analysis!AP25</f>
        <v>0</v>
      </c>
      <c r="BQ31" s="347">
        <f>Analysis!AQ25</f>
        <v>0</v>
      </c>
      <c r="BR31" s="347">
        <f>Analysis!AR25</f>
        <v>0</v>
      </c>
      <c r="BS31" s="347">
        <f>Analysis!AS25</f>
        <v>0</v>
      </c>
      <c r="BT31" s="347">
        <f>Analysis!AT25</f>
        <v>0</v>
      </c>
      <c r="BU31" s="347">
        <f>Analysis!AU25</f>
        <v>0</v>
      </c>
      <c r="BV31" s="347">
        <f>Analysis!AV25</f>
        <v>0</v>
      </c>
      <c r="BW31" s="347">
        <f>Analysis!AW25</f>
        <v>0</v>
      </c>
      <c r="BX31" s="347">
        <f>Analysis!AX25</f>
        <v>0</v>
      </c>
      <c r="BY31" s="347">
        <f>Analysis!AY25</f>
        <v>0</v>
      </c>
      <c r="BZ31" s="347">
        <f>Analysis!AZ25</f>
        <v>0</v>
      </c>
      <c r="CA31" s="347">
        <f>Analysis!BA25</f>
        <v>0</v>
      </c>
      <c r="CB31" s="347">
        <f>Analysis!BB25</f>
        <v>0</v>
      </c>
      <c r="CC31" s="347">
        <f>Analysis!BC25</f>
        <v>0</v>
      </c>
      <c r="CD31" s="347">
        <f>Analysis!BD25</f>
        <v>0</v>
      </c>
      <c r="CE31" s="347">
        <f>Analysis!BE25</f>
        <v>0</v>
      </c>
      <c r="CF31" s="347">
        <f>Analysis!BF25</f>
        <v>0</v>
      </c>
      <c r="CG31" s="347">
        <f>Analysis!BG25</f>
        <v>0</v>
      </c>
      <c r="CH31" s="347">
        <f>Analysis!BH25</f>
        <v>0</v>
      </c>
      <c r="CI31" s="347">
        <f>Analysis!BI25</f>
        <v>0</v>
      </c>
      <c r="CJ31" s="347">
        <f>Analysis!BJ25</f>
        <v>0</v>
      </c>
      <c r="CK31" s="347">
        <f>Analysis!BK25</f>
        <v>0</v>
      </c>
      <c r="CL31" s="347">
        <f>Analysis!BL25</f>
        <v>0</v>
      </c>
      <c r="CM31" s="347">
        <f>Analysis!BM25</f>
        <v>0</v>
      </c>
      <c r="CN31" s="347">
        <f>Analysis!BN25</f>
        <v>0</v>
      </c>
      <c r="CO31" s="347">
        <f>Analysis!BO25</f>
        <v>0</v>
      </c>
      <c r="CP31" s="347">
        <f>Analysis!BP25</f>
        <v>0</v>
      </c>
      <c r="CQ31" s="347">
        <f>Analysis!BQ25</f>
        <v>0</v>
      </c>
      <c r="CR31" s="347">
        <f>Analysis!BR25</f>
        <v>0</v>
      </c>
      <c r="CS31" s="347">
        <f>Analysis!BS25</f>
        <v>0</v>
      </c>
      <c r="CT31" s="347">
        <f>Analysis!BT25</f>
        <v>0</v>
      </c>
      <c r="CU31" s="347">
        <f>Analysis!BU25</f>
        <v>0</v>
      </c>
      <c r="CV31" s="347">
        <f>Analysis!BV25</f>
        <v>0</v>
      </c>
      <c r="CW31" s="347">
        <f>Analysis!BW25</f>
        <v>0</v>
      </c>
      <c r="CX31" s="347">
        <f>Analysis!BX25</f>
        <v>0</v>
      </c>
      <c r="CY31" s="347">
        <f>Analysis!BY25</f>
        <v>0</v>
      </c>
      <c r="CZ31" s="347">
        <f>Analysis!BZ25</f>
        <v>0</v>
      </c>
      <c r="DA31" s="347">
        <f>Analysis!CA25</f>
        <v>0</v>
      </c>
      <c r="DB31" s="347">
        <f>Analysis!CB25</f>
        <v>0</v>
      </c>
      <c r="DC31" s="348"/>
      <c r="DD31" s="348"/>
      <c r="DE31" s="316"/>
      <c r="DF31" s="264"/>
      <c r="DG31" s="264"/>
      <c r="DH31" s="264"/>
      <c r="DI31" s="264"/>
      <c r="DJ31" s="264"/>
      <c r="DK31" s="293"/>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86"/>
      <c r="EX31" s="86"/>
      <c r="EY31" s="86"/>
      <c r="EZ31" s="86"/>
      <c r="FV31" s="68">
        <v>22</v>
      </c>
      <c r="FW31" s="75">
        <f t="shared" si="49"/>
        <v>0</v>
      </c>
      <c r="FY31" s="71">
        <v>22</v>
      </c>
      <c r="FZ31" s="73" t="e">
        <f>(Analysis!$AK29/Analysis!AL$6)*Analysis!AL29</f>
        <v>#DIV/0!</v>
      </c>
      <c r="GA31" s="73">
        <f>(Analysis!$AK29/Analysis!AM$6)*Analysis!AM29</f>
        <v>0</v>
      </c>
      <c r="GB31" s="73">
        <f>(Analysis!$AK29/Analysis!AN$6)*Analysis!AN29</f>
        <v>0</v>
      </c>
      <c r="GC31" s="73">
        <f>(Analysis!$AK29/Analysis!AO$6)*Analysis!AO29</f>
        <v>0</v>
      </c>
      <c r="GD31" s="73">
        <f>(Analysis!$AK29/Analysis!AP$6)*Analysis!AP29</f>
        <v>0</v>
      </c>
      <c r="GE31" s="73">
        <f>(Analysis!$AK29/Analysis!AQ$6)*Analysis!AQ29</f>
        <v>0</v>
      </c>
      <c r="GF31" s="73">
        <f>(Analysis!$AK29/Analysis!AR$6)*Analysis!AR29</f>
        <v>0</v>
      </c>
      <c r="GG31" s="73">
        <f>(Analysis!$AK29/Analysis!AS$6)*Analysis!AS29</f>
        <v>0</v>
      </c>
      <c r="GH31" s="73">
        <f>(Analysis!$AK29/Analysis!AT$6)*Analysis!AT29</f>
        <v>0</v>
      </c>
      <c r="GI31" s="73">
        <f>(Analysis!$AK29/Analysis!AU$6)*Analysis!AU29</f>
        <v>0</v>
      </c>
      <c r="GJ31" s="73">
        <f>(Analysis!$AK29/Analysis!AV$6)*Analysis!AV29</f>
        <v>0</v>
      </c>
      <c r="GK31" s="73">
        <f>(Analysis!$AK29/Analysis!AW$6)*Analysis!AW29</f>
        <v>0</v>
      </c>
      <c r="GL31" s="73">
        <f>(Analysis!$AK29/Analysis!AX$6)*Analysis!AX29</f>
        <v>0</v>
      </c>
      <c r="GM31" s="73">
        <f>(Analysis!$AK29/Analysis!AY$6)*Analysis!AY29</f>
        <v>0</v>
      </c>
      <c r="GN31" s="73">
        <f>(Analysis!$AK29/Analysis!AZ$6)*Analysis!AZ29</f>
        <v>0</v>
      </c>
      <c r="GO31" s="73">
        <f>(Analysis!$AK29/Analysis!BA$6)*Analysis!BA29</f>
        <v>0</v>
      </c>
      <c r="GP31" s="73">
        <f>(Analysis!$AK29/Analysis!BB$6)*Analysis!BB29</f>
        <v>0</v>
      </c>
      <c r="GQ31" s="73">
        <f>(Analysis!$AK29/Analysis!BC$6)*Analysis!BC29</f>
        <v>0</v>
      </c>
      <c r="GR31" s="73">
        <f>(Analysis!$AK29/Analysis!BD$6)*Analysis!BD29</f>
        <v>0</v>
      </c>
      <c r="GS31" s="73">
        <f>(Analysis!$AK29/Analysis!BE$6)*Analysis!BE29</f>
        <v>0</v>
      </c>
      <c r="GT31" s="73">
        <f>(Analysis!$AK29/Analysis!BF$6)*Analysis!BF29</f>
        <v>0</v>
      </c>
      <c r="GU31" s="73">
        <f>(Analysis!$AK29/Analysis!BG$6)*Analysis!BG29</f>
        <v>0</v>
      </c>
      <c r="GV31" s="73">
        <f>(Analysis!$AK29/Analysis!BH$6)*Analysis!BH29</f>
        <v>0</v>
      </c>
      <c r="GW31" s="73">
        <f>(Analysis!$AK29/Analysis!BI$6)*Analysis!BI29</f>
        <v>0</v>
      </c>
      <c r="GX31" s="73">
        <f>(Analysis!$AK29/Analysis!BJ$6)*Analysis!BJ29</f>
        <v>0</v>
      </c>
      <c r="GY31" s="73">
        <f>(Analysis!$AK29/Analysis!BK$6)*Analysis!BK29</f>
        <v>0</v>
      </c>
      <c r="GZ31" s="73"/>
      <c r="HA31" s="74" t="e">
        <f t="shared" si="38"/>
        <v>#DIV/0!</v>
      </c>
      <c r="HF31" s="317">
        <f t="shared" si="39"/>
        <v>0</v>
      </c>
      <c r="HG31" s="317">
        <f t="shared" si="50"/>
        <v>0</v>
      </c>
      <c r="HH31" s="268" t="str">
        <f t="shared" si="41"/>
        <v>Ling - North Sea (IV)</v>
      </c>
      <c r="HJ31" s="268" t="e">
        <f>#REF!</f>
        <v>#REF!</v>
      </c>
      <c r="HK31" s="268" t="e">
        <f>#REF!</f>
        <v>#REF!</v>
      </c>
      <c r="HP31" s="268">
        <f t="shared" si="33"/>
        <v>6</v>
      </c>
      <c r="HQ31" s="268">
        <f t="shared" si="43"/>
        <v>23</v>
      </c>
      <c r="HR31" s="268">
        <f t="shared" si="34"/>
        <v>0</v>
      </c>
      <c r="HS31" s="268">
        <f t="shared" si="45"/>
        <v>0</v>
      </c>
    </row>
    <row r="32" spans="1:239" ht="15" customHeight="1" x14ac:dyDescent="0.3">
      <c r="A32" s="21"/>
      <c r="B32" s="14">
        <v>10157</v>
      </c>
      <c r="C32" s="23">
        <v>14</v>
      </c>
      <c r="D32" s="23" t="s">
        <v>182</v>
      </c>
      <c r="E32" s="23" t="s">
        <v>183</v>
      </c>
      <c r="F32" s="14">
        <v>320</v>
      </c>
      <c r="G32" s="14" t="s">
        <v>120</v>
      </c>
      <c r="H32" s="14">
        <v>4</v>
      </c>
      <c r="I32" s="14">
        <v>4</v>
      </c>
      <c r="J32" s="14">
        <v>4</v>
      </c>
      <c r="K32" s="14"/>
      <c r="L32" s="14" t="s">
        <v>141</v>
      </c>
      <c r="M32" s="24">
        <f t="shared" si="26"/>
        <v>4</v>
      </c>
      <c r="N32" s="24">
        <f t="shared" si="0"/>
        <v>2</v>
      </c>
      <c r="O32" s="24" t="str">
        <f t="shared" si="1"/>
        <v>4 4</v>
      </c>
      <c r="P32" s="24">
        <f t="shared" si="2"/>
        <v>4</v>
      </c>
      <c r="Q32" s="25">
        <f t="shared" si="3"/>
        <v>0</v>
      </c>
      <c r="R32" s="26">
        <f t="shared" si="4"/>
        <v>0</v>
      </c>
      <c r="S32" s="24">
        <f t="shared" si="5"/>
        <v>4</v>
      </c>
      <c r="T32" s="24">
        <f t="shared" si="6"/>
        <v>4</v>
      </c>
      <c r="U32" s="24" t="str">
        <f t="shared" si="7"/>
        <v/>
      </c>
      <c r="V32" s="24" t="str">
        <f t="shared" si="8"/>
        <v>g</v>
      </c>
      <c r="W32" s="24" t="str">
        <f t="shared" si="27"/>
        <v/>
      </c>
      <c r="X32" s="24">
        <f t="shared" si="9"/>
        <v>4</v>
      </c>
      <c r="Y32" s="24">
        <f t="shared" si="10"/>
        <v>4</v>
      </c>
      <c r="Z32" s="24" t="str">
        <f t="shared" si="11"/>
        <v>F</v>
      </c>
      <c r="AA32" s="24" t="str">
        <f t="shared" si="48"/>
        <v>F</v>
      </c>
      <c r="AB32" s="34" t="str">
        <f t="shared" si="12"/>
        <v/>
      </c>
      <c r="AC32" s="34" t="str">
        <f t="shared" si="13"/>
        <v>g</v>
      </c>
      <c r="AD32" s="34" t="str">
        <f t="shared" si="28"/>
        <v>g</v>
      </c>
      <c r="AE32" s="34" t="str">
        <f t="shared" si="14"/>
        <v>4 0</v>
      </c>
      <c r="AF32" s="34">
        <f t="shared" si="15"/>
        <v>4</v>
      </c>
      <c r="AG32" s="34">
        <f t="shared" si="16"/>
        <v>4</v>
      </c>
      <c r="AH32" s="34">
        <f t="shared" si="17"/>
        <v>0</v>
      </c>
      <c r="AI32" s="172">
        <f>IF(AJ32&lt;&gt;"",MAX(AI$3:AI31)+1,"")</f>
        <v>22</v>
      </c>
      <c r="AJ32" s="172" t="str">
        <f t="shared" si="18"/>
        <v>F</v>
      </c>
      <c r="AK32" s="172">
        <f t="shared" si="19"/>
        <v>320</v>
      </c>
      <c r="AL32" s="172">
        <f t="shared" si="20"/>
        <v>4</v>
      </c>
      <c r="AM32" s="172" t="str">
        <f>IF(AN32&lt;&gt;"",MAX(AM$3:AM31)+1,"")</f>
        <v/>
      </c>
      <c r="AN32" s="172" t="str">
        <f t="shared" si="21"/>
        <v/>
      </c>
      <c r="AO32" s="172" t="str">
        <f t="shared" si="22"/>
        <v/>
      </c>
      <c r="AP32" s="172" t="str">
        <f t="shared" si="23"/>
        <v/>
      </c>
      <c r="AQ32" s="172" t="str">
        <f t="shared" si="24"/>
        <v/>
      </c>
      <c r="AR32" s="172" t="str">
        <f>Table1[[#This Row],[Sex ]]&amp;Table1[[#This Row],[Month]]</f>
        <v>F4</v>
      </c>
      <c r="AS32" s="21"/>
      <c r="AT32" s="21"/>
      <c r="AU32" s="21"/>
      <c r="AV32" s="21"/>
      <c r="AW32" s="22" t="s">
        <v>46</v>
      </c>
      <c r="AX32" s="22"/>
      <c r="AY32" s="22"/>
      <c r="AZ32" s="22"/>
      <c r="BA32" s="22">
        <v>95</v>
      </c>
      <c r="BB32" s="22"/>
      <c r="BC32" s="22"/>
      <c r="BD32" s="22"/>
      <c r="BE32" s="321"/>
      <c r="BF32" s="322"/>
      <c r="BG32" s="349"/>
      <c r="BH32" s="349"/>
      <c r="BI32" s="350"/>
      <c r="BJ32" s="346">
        <v>19</v>
      </c>
      <c r="BK32" s="346">
        <f>Analysis!AL28</f>
        <v>0</v>
      </c>
      <c r="BL32" s="347">
        <f>Analysis!AL26</f>
        <v>0</v>
      </c>
      <c r="BM32" s="347">
        <f>Analysis!AM26</f>
        <v>0</v>
      </c>
      <c r="BN32" s="347">
        <f>Analysis!AN26</f>
        <v>0</v>
      </c>
      <c r="BO32" s="347">
        <f>Analysis!AO26</f>
        <v>0</v>
      </c>
      <c r="BP32" s="347">
        <f>Analysis!AP26</f>
        <v>0</v>
      </c>
      <c r="BQ32" s="347">
        <f>Analysis!AQ26</f>
        <v>0</v>
      </c>
      <c r="BR32" s="347">
        <f>Analysis!AR26</f>
        <v>0</v>
      </c>
      <c r="BS32" s="347">
        <f>Analysis!AS26</f>
        <v>0</v>
      </c>
      <c r="BT32" s="347">
        <f>Analysis!AT26</f>
        <v>0</v>
      </c>
      <c r="BU32" s="347">
        <f>Analysis!AU26</f>
        <v>0</v>
      </c>
      <c r="BV32" s="347">
        <f>Analysis!AV26</f>
        <v>0</v>
      </c>
      <c r="BW32" s="347">
        <f>Analysis!AW26</f>
        <v>0</v>
      </c>
      <c r="BX32" s="347">
        <f>Analysis!AX26</f>
        <v>0</v>
      </c>
      <c r="BY32" s="347">
        <f>Analysis!AY26</f>
        <v>0</v>
      </c>
      <c r="BZ32" s="347">
        <f>Analysis!AZ26</f>
        <v>0</v>
      </c>
      <c r="CA32" s="347">
        <f>Analysis!BA26</f>
        <v>0</v>
      </c>
      <c r="CB32" s="347">
        <f>Analysis!BB26</f>
        <v>0</v>
      </c>
      <c r="CC32" s="347">
        <f>Analysis!BC26</f>
        <v>0</v>
      </c>
      <c r="CD32" s="347">
        <f>Analysis!BD26</f>
        <v>0</v>
      </c>
      <c r="CE32" s="347">
        <f>Analysis!BE26</f>
        <v>0</v>
      </c>
      <c r="CF32" s="347">
        <f>Analysis!BF26</f>
        <v>0</v>
      </c>
      <c r="CG32" s="347">
        <f>Analysis!BG26</f>
        <v>0</v>
      </c>
      <c r="CH32" s="347">
        <f>Analysis!BH26</f>
        <v>0</v>
      </c>
      <c r="CI32" s="347">
        <f>Analysis!BI26</f>
        <v>0</v>
      </c>
      <c r="CJ32" s="347">
        <f>Analysis!BJ26</f>
        <v>0</v>
      </c>
      <c r="CK32" s="347">
        <f>Analysis!BK26</f>
        <v>0</v>
      </c>
      <c r="CL32" s="347">
        <f>Analysis!BL26</f>
        <v>0</v>
      </c>
      <c r="CM32" s="347">
        <f>Analysis!BM26</f>
        <v>0</v>
      </c>
      <c r="CN32" s="347">
        <f>Analysis!BN26</f>
        <v>0</v>
      </c>
      <c r="CO32" s="347">
        <f>Analysis!BO26</f>
        <v>0</v>
      </c>
      <c r="CP32" s="347">
        <f>Analysis!BP26</f>
        <v>0</v>
      </c>
      <c r="CQ32" s="347">
        <f>Analysis!BQ26</f>
        <v>0</v>
      </c>
      <c r="CR32" s="347">
        <f>Analysis!BR26</f>
        <v>0</v>
      </c>
      <c r="CS32" s="347">
        <f>Analysis!BS26</f>
        <v>0</v>
      </c>
      <c r="CT32" s="347">
        <f>Analysis!BT26</f>
        <v>0</v>
      </c>
      <c r="CU32" s="347">
        <f>Analysis!BU26</f>
        <v>0</v>
      </c>
      <c r="CV32" s="347">
        <f>Analysis!BV26</f>
        <v>0</v>
      </c>
      <c r="CW32" s="347">
        <f>Analysis!BW26</f>
        <v>0</v>
      </c>
      <c r="CX32" s="347">
        <f>Analysis!BX26</f>
        <v>0</v>
      </c>
      <c r="CY32" s="347">
        <f>Analysis!BY26</f>
        <v>0</v>
      </c>
      <c r="CZ32" s="347">
        <f>Analysis!BZ26</f>
        <v>0</v>
      </c>
      <c r="DA32" s="347">
        <f>Analysis!CA26</f>
        <v>0</v>
      </c>
      <c r="DB32" s="347">
        <f>Analysis!CB26</f>
        <v>0</v>
      </c>
      <c r="DC32" s="348"/>
      <c r="DD32" s="348"/>
      <c r="DE32" s="316"/>
      <c r="DF32" s="264"/>
      <c r="DG32" s="264"/>
      <c r="DH32" s="264"/>
      <c r="DI32" s="264"/>
      <c r="DJ32" s="264"/>
      <c r="DK32" s="293"/>
      <c r="DL32" s="264"/>
      <c r="DM32" s="264"/>
      <c r="DN32" s="264"/>
      <c r="DO32" s="264"/>
      <c r="DP32" s="264"/>
      <c r="DQ32" s="264"/>
      <c r="DR32" s="264"/>
      <c r="DS32" s="264"/>
      <c r="DT32" s="264"/>
      <c r="DU32" s="264"/>
      <c r="DV32" s="264"/>
      <c r="DW32" s="264"/>
      <c r="DX32" s="264"/>
      <c r="DY32" s="264"/>
      <c r="DZ32" s="264"/>
      <c r="EA32" s="264"/>
      <c r="EB32" s="264"/>
      <c r="EC32" s="264"/>
      <c r="ED32" s="264"/>
      <c r="EE32" s="264"/>
      <c r="EF32" s="264"/>
      <c r="EG32" s="264"/>
      <c r="EH32" s="264"/>
      <c r="EI32" s="264"/>
      <c r="EJ32" s="264"/>
      <c r="EK32" s="264"/>
      <c r="EL32" s="264"/>
      <c r="EM32" s="264"/>
      <c r="EN32" s="264"/>
      <c r="EO32" s="264"/>
      <c r="EP32" s="264"/>
      <c r="EQ32" s="264"/>
      <c r="ER32" s="264"/>
      <c r="ES32" s="264"/>
      <c r="ET32" s="264"/>
      <c r="EU32" s="264"/>
      <c r="EV32" s="264"/>
      <c r="EW32" s="86"/>
      <c r="EX32" s="86"/>
      <c r="EY32" s="86"/>
      <c r="EZ32" s="86"/>
      <c r="FV32" s="68">
        <v>23</v>
      </c>
      <c r="FW32" s="75">
        <f t="shared" si="49"/>
        <v>0</v>
      </c>
      <c r="FY32" s="71">
        <v>23</v>
      </c>
      <c r="FZ32" s="73" t="e">
        <f>(Analysis!$AK30/Analysis!AL$6)*Analysis!AL30</f>
        <v>#DIV/0!</v>
      </c>
      <c r="GA32" s="73">
        <f>(Analysis!$AK30/Analysis!AM$6)*Analysis!AM30</f>
        <v>0</v>
      </c>
      <c r="GB32" s="73">
        <f>(Analysis!$AK30/Analysis!AN$6)*Analysis!AN30</f>
        <v>0</v>
      </c>
      <c r="GC32" s="73">
        <f>(Analysis!$AK30/Analysis!AO$6)*Analysis!AO30</f>
        <v>0</v>
      </c>
      <c r="GD32" s="73">
        <f>(Analysis!$AK30/Analysis!AP$6)*Analysis!AP30</f>
        <v>0</v>
      </c>
      <c r="GE32" s="73">
        <f>(Analysis!$AK30/Analysis!AQ$6)*Analysis!AQ30</f>
        <v>0</v>
      </c>
      <c r="GF32" s="73">
        <f>(Analysis!$AK30/Analysis!AR$6)*Analysis!AR30</f>
        <v>0</v>
      </c>
      <c r="GG32" s="73">
        <f>(Analysis!$AK30/Analysis!AS$6)*Analysis!AS30</f>
        <v>0</v>
      </c>
      <c r="GH32" s="73">
        <f>(Analysis!$AK30/Analysis!AT$6)*Analysis!AT30</f>
        <v>0</v>
      </c>
      <c r="GI32" s="73">
        <f>(Analysis!$AK30/Analysis!AU$6)*Analysis!AU30</f>
        <v>0</v>
      </c>
      <c r="GJ32" s="73">
        <f>(Analysis!$AK30/Analysis!AV$6)*Analysis!AV30</f>
        <v>0</v>
      </c>
      <c r="GK32" s="73">
        <f>(Analysis!$AK30/Analysis!AW$6)*Analysis!AW30</f>
        <v>0</v>
      </c>
      <c r="GL32" s="73">
        <f>(Analysis!$AK30/Analysis!AX$6)*Analysis!AX30</f>
        <v>0</v>
      </c>
      <c r="GM32" s="73">
        <f>(Analysis!$AK30/Analysis!AY$6)*Analysis!AY30</f>
        <v>0</v>
      </c>
      <c r="GN32" s="73">
        <f>(Analysis!$AK30/Analysis!AZ$6)*Analysis!AZ30</f>
        <v>0</v>
      </c>
      <c r="GO32" s="73">
        <f>(Analysis!$AK30/Analysis!BA$6)*Analysis!BA30</f>
        <v>0</v>
      </c>
      <c r="GP32" s="73">
        <f>(Analysis!$AK30/Analysis!BB$6)*Analysis!BB30</f>
        <v>0</v>
      </c>
      <c r="GQ32" s="73">
        <f>(Analysis!$AK30/Analysis!BC$6)*Analysis!BC30</f>
        <v>0</v>
      </c>
      <c r="GR32" s="73">
        <f>(Analysis!$AK30/Analysis!BD$6)*Analysis!BD30</f>
        <v>0</v>
      </c>
      <c r="GS32" s="73">
        <f>(Analysis!$AK30/Analysis!BE$6)*Analysis!BE30</f>
        <v>0</v>
      </c>
      <c r="GT32" s="73">
        <f>(Analysis!$AK30/Analysis!BF$6)*Analysis!BF30</f>
        <v>0</v>
      </c>
      <c r="GU32" s="73">
        <f>(Analysis!$AK30/Analysis!BG$6)*Analysis!BG30</f>
        <v>0</v>
      </c>
      <c r="GV32" s="73">
        <f>(Analysis!$AK30/Analysis!BH$6)*Analysis!BH30</f>
        <v>0</v>
      </c>
      <c r="GW32" s="73">
        <f>(Analysis!$AK30/Analysis!BI$6)*Analysis!BI30</f>
        <v>0</v>
      </c>
      <c r="GX32" s="73">
        <f>(Analysis!$AK30/Analysis!BJ$6)*Analysis!BJ30</f>
        <v>0</v>
      </c>
      <c r="GY32" s="73">
        <f>(Analysis!$AK30/Analysis!BK$6)*Analysis!BK30</f>
        <v>0</v>
      </c>
      <c r="GZ32" s="73"/>
      <c r="HA32" s="74" t="e">
        <f t="shared" si="38"/>
        <v>#DIV/0!</v>
      </c>
      <c r="HF32" s="317">
        <f t="shared" si="39"/>
        <v>0</v>
      </c>
      <c r="HG32" s="317">
        <f t="shared" si="50"/>
        <v>0</v>
      </c>
      <c r="HH32" s="268" t="str">
        <f t="shared" si="41"/>
        <v>Ling - Westerly (VII)</v>
      </c>
      <c r="HJ32" s="268" t="e">
        <f>#REF!</f>
        <v>#REF!</v>
      </c>
      <c r="HK32" s="268" t="e">
        <f>#REF!</f>
        <v>#REF!</v>
      </c>
      <c r="HP32" s="268">
        <f t="shared" si="33"/>
        <v>4</v>
      </c>
      <c r="HQ32" s="268">
        <f t="shared" si="43"/>
        <v>24</v>
      </c>
      <c r="HR32" s="268">
        <f t="shared" si="34"/>
        <v>0</v>
      </c>
      <c r="HS32" s="268">
        <f t="shared" si="45"/>
        <v>0</v>
      </c>
    </row>
    <row r="33" spans="1:227" x14ac:dyDescent="0.3">
      <c r="A33" s="21"/>
      <c r="B33" s="14">
        <v>10157</v>
      </c>
      <c r="C33" s="23">
        <v>15</v>
      </c>
      <c r="D33" s="23" t="s">
        <v>182</v>
      </c>
      <c r="E33" s="23" t="s">
        <v>183</v>
      </c>
      <c r="F33" s="14">
        <v>410</v>
      </c>
      <c r="G33" s="14" t="s">
        <v>120</v>
      </c>
      <c r="H33" s="14">
        <v>4</v>
      </c>
      <c r="I33" s="14">
        <v>5</v>
      </c>
      <c r="J33" s="14">
        <v>5</v>
      </c>
      <c r="K33" s="14"/>
      <c r="L33" s="14" t="s">
        <v>141</v>
      </c>
      <c r="M33" s="24">
        <f t="shared" si="26"/>
        <v>5</v>
      </c>
      <c r="N33" s="24">
        <f t="shared" si="0"/>
        <v>2</v>
      </c>
      <c r="O33" s="24" t="str">
        <f t="shared" si="1"/>
        <v>5 5</v>
      </c>
      <c r="P33" s="24">
        <f t="shared" si="2"/>
        <v>5</v>
      </c>
      <c r="Q33" s="25">
        <f t="shared" si="3"/>
        <v>0</v>
      </c>
      <c r="R33" s="26">
        <f t="shared" si="4"/>
        <v>0</v>
      </c>
      <c r="S33" s="24">
        <f t="shared" si="5"/>
        <v>4</v>
      </c>
      <c r="T33" s="24">
        <f t="shared" si="6"/>
        <v>4</v>
      </c>
      <c r="U33" s="24" t="str">
        <f t="shared" si="7"/>
        <v/>
      </c>
      <c r="V33" s="24" t="str">
        <f t="shared" si="8"/>
        <v>g</v>
      </c>
      <c r="W33" s="24" t="str">
        <f t="shared" si="27"/>
        <v/>
      </c>
      <c r="X33" s="24">
        <f t="shared" si="9"/>
        <v>4</v>
      </c>
      <c r="Y33" s="24">
        <f t="shared" si="10"/>
        <v>4</v>
      </c>
      <c r="Z33" s="24" t="str">
        <f t="shared" si="11"/>
        <v>F</v>
      </c>
      <c r="AA33" s="24" t="str">
        <f t="shared" si="48"/>
        <v>F</v>
      </c>
      <c r="AB33" s="34" t="str">
        <f t="shared" si="12"/>
        <v/>
      </c>
      <c r="AC33" s="34" t="str">
        <f t="shared" si="13"/>
        <v>g</v>
      </c>
      <c r="AD33" s="34" t="str">
        <f t="shared" si="28"/>
        <v>g</v>
      </c>
      <c r="AE33" s="34" t="str">
        <f t="shared" si="14"/>
        <v>4 0</v>
      </c>
      <c r="AF33" s="34">
        <f t="shared" si="15"/>
        <v>5</v>
      </c>
      <c r="AG33" s="34">
        <f t="shared" si="16"/>
        <v>5</v>
      </c>
      <c r="AH33" s="34">
        <f t="shared" si="17"/>
        <v>0</v>
      </c>
      <c r="AI33" s="172">
        <f>IF(AJ33&lt;&gt;"",MAX(AI$3:AI32)+1,"")</f>
        <v>23</v>
      </c>
      <c r="AJ33" s="172" t="str">
        <f t="shared" si="18"/>
        <v>F</v>
      </c>
      <c r="AK33" s="172">
        <f t="shared" si="19"/>
        <v>410</v>
      </c>
      <c r="AL33" s="172">
        <f t="shared" si="20"/>
        <v>5</v>
      </c>
      <c r="AM33" s="172" t="str">
        <f>IF(AN33&lt;&gt;"",MAX(AM$3:AM32)+1,"")</f>
        <v/>
      </c>
      <c r="AN33" s="172" t="str">
        <f t="shared" si="21"/>
        <v/>
      </c>
      <c r="AO33" s="172" t="str">
        <f t="shared" si="22"/>
        <v/>
      </c>
      <c r="AP33" s="172" t="str">
        <f t="shared" si="23"/>
        <v/>
      </c>
      <c r="AQ33" s="172" t="str">
        <f t="shared" si="24"/>
        <v/>
      </c>
      <c r="AR33" s="172" t="str">
        <f>Table1[[#This Row],[Sex ]]&amp;Table1[[#This Row],[Month]]</f>
        <v>F4</v>
      </c>
      <c r="AS33" s="21"/>
      <c r="AT33" s="21"/>
      <c r="AU33" s="21"/>
      <c r="AV33" s="21"/>
      <c r="AW33" s="22" t="s">
        <v>47</v>
      </c>
      <c r="AX33" s="22"/>
      <c r="AY33" s="22"/>
      <c r="AZ33" s="22"/>
      <c r="BA33" s="22">
        <v>95</v>
      </c>
      <c r="BB33" s="22"/>
      <c r="BC33" s="22"/>
      <c r="BD33" s="22"/>
      <c r="BE33" s="321"/>
      <c r="BF33" s="322"/>
      <c r="BG33" s="349"/>
      <c r="BH33" s="349"/>
      <c r="BI33" s="350"/>
      <c r="BJ33" s="346">
        <v>20</v>
      </c>
      <c r="BK33" s="346">
        <f>Analysis!AL29</f>
        <v>0</v>
      </c>
      <c r="BL33" s="347">
        <f>Analysis!AL27</f>
        <v>0</v>
      </c>
      <c r="BM33" s="347">
        <f>Analysis!AM27</f>
        <v>0</v>
      </c>
      <c r="BN33" s="347">
        <f>Analysis!AN27</f>
        <v>0</v>
      </c>
      <c r="BO33" s="347">
        <f>Analysis!AO27</f>
        <v>0</v>
      </c>
      <c r="BP33" s="347">
        <f>Analysis!AP27</f>
        <v>0</v>
      </c>
      <c r="BQ33" s="347">
        <f>Analysis!AQ27</f>
        <v>0</v>
      </c>
      <c r="BR33" s="347">
        <f>Analysis!AR27</f>
        <v>0</v>
      </c>
      <c r="BS33" s="347">
        <f>Analysis!AS27</f>
        <v>0</v>
      </c>
      <c r="BT33" s="347">
        <f>Analysis!AT27</f>
        <v>0</v>
      </c>
      <c r="BU33" s="347">
        <f>Analysis!AU27</f>
        <v>0</v>
      </c>
      <c r="BV33" s="347">
        <f>Analysis!AV27</f>
        <v>0</v>
      </c>
      <c r="BW33" s="347">
        <f>Analysis!AW27</f>
        <v>0</v>
      </c>
      <c r="BX33" s="347">
        <f>Analysis!AX27</f>
        <v>0</v>
      </c>
      <c r="BY33" s="347">
        <f>Analysis!AY27</f>
        <v>0</v>
      </c>
      <c r="BZ33" s="347">
        <f>Analysis!AZ27</f>
        <v>0</v>
      </c>
      <c r="CA33" s="347">
        <f>Analysis!BA27</f>
        <v>0</v>
      </c>
      <c r="CB33" s="347">
        <f>Analysis!BB27</f>
        <v>0</v>
      </c>
      <c r="CC33" s="347">
        <f>Analysis!BC27</f>
        <v>0</v>
      </c>
      <c r="CD33" s="347">
        <f>Analysis!BD27</f>
        <v>0</v>
      </c>
      <c r="CE33" s="347">
        <f>Analysis!BE27</f>
        <v>0</v>
      </c>
      <c r="CF33" s="347">
        <f>Analysis!BF27</f>
        <v>0</v>
      </c>
      <c r="CG33" s="347">
        <f>Analysis!BG27</f>
        <v>0</v>
      </c>
      <c r="CH33" s="347">
        <f>Analysis!BH27</f>
        <v>0</v>
      </c>
      <c r="CI33" s="347">
        <f>Analysis!BI27</f>
        <v>0</v>
      </c>
      <c r="CJ33" s="347">
        <f>Analysis!BJ27</f>
        <v>0</v>
      </c>
      <c r="CK33" s="347">
        <f>Analysis!BK27</f>
        <v>0</v>
      </c>
      <c r="CL33" s="347">
        <f>Analysis!BL27</f>
        <v>0</v>
      </c>
      <c r="CM33" s="347">
        <f>Analysis!BM27</f>
        <v>0</v>
      </c>
      <c r="CN33" s="347">
        <f>Analysis!BN27</f>
        <v>0</v>
      </c>
      <c r="CO33" s="347">
        <f>Analysis!BO27</f>
        <v>0</v>
      </c>
      <c r="CP33" s="347">
        <f>Analysis!BP27</f>
        <v>0</v>
      </c>
      <c r="CQ33" s="347">
        <f>Analysis!BQ27</f>
        <v>0</v>
      </c>
      <c r="CR33" s="347">
        <f>Analysis!BR27</f>
        <v>0</v>
      </c>
      <c r="CS33" s="347">
        <f>Analysis!BS27</f>
        <v>0</v>
      </c>
      <c r="CT33" s="347">
        <f>Analysis!BT27</f>
        <v>0</v>
      </c>
      <c r="CU33" s="347">
        <f>Analysis!BU27</f>
        <v>0</v>
      </c>
      <c r="CV33" s="347">
        <f>Analysis!BV27</f>
        <v>0</v>
      </c>
      <c r="CW33" s="347">
        <f>Analysis!BW27</f>
        <v>0</v>
      </c>
      <c r="CX33" s="347">
        <f>Analysis!BX27</f>
        <v>0</v>
      </c>
      <c r="CY33" s="347">
        <f>Analysis!BY27</f>
        <v>0</v>
      </c>
      <c r="CZ33" s="347">
        <f>Analysis!BZ27</f>
        <v>0</v>
      </c>
      <c r="DA33" s="347">
        <f>Analysis!CA27</f>
        <v>0</v>
      </c>
      <c r="DB33" s="347">
        <f>Analysis!CB27</f>
        <v>0</v>
      </c>
      <c r="DC33" s="348"/>
      <c r="DD33" s="348"/>
      <c r="DE33" s="316"/>
      <c r="DF33" s="264"/>
      <c r="DG33" s="264"/>
      <c r="DH33" s="264"/>
      <c r="DI33" s="264"/>
      <c r="DJ33" s="264"/>
      <c r="DK33" s="293"/>
      <c r="DL33" s="264"/>
      <c r="DM33" s="264"/>
      <c r="DN33" s="264"/>
      <c r="DO33" s="264"/>
      <c r="DP33" s="264"/>
      <c r="DQ33" s="264"/>
      <c r="DR33" s="264"/>
      <c r="DS33" s="264"/>
      <c r="DT33" s="264"/>
      <c r="DU33" s="264"/>
      <c r="DV33" s="264"/>
      <c r="DW33" s="264"/>
      <c r="DX33" s="264"/>
      <c r="DY33" s="264"/>
      <c r="DZ33" s="264"/>
      <c r="EA33" s="264"/>
      <c r="EB33" s="264"/>
      <c r="EC33" s="264"/>
      <c r="ED33" s="264"/>
      <c r="EE33" s="264"/>
      <c r="EF33" s="264"/>
      <c r="EG33" s="264"/>
      <c r="EH33" s="264"/>
      <c r="EI33" s="264"/>
      <c r="EJ33" s="264"/>
      <c r="EK33" s="264"/>
      <c r="EL33" s="264"/>
      <c r="EM33" s="264"/>
      <c r="EN33" s="264"/>
      <c r="EO33" s="264"/>
      <c r="EP33" s="264"/>
      <c r="EQ33" s="264"/>
      <c r="ER33" s="264"/>
      <c r="ES33" s="264"/>
      <c r="ET33" s="264"/>
      <c r="EU33" s="264"/>
      <c r="EV33" s="264"/>
      <c r="EW33" s="86"/>
      <c r="EX33" s="86"/>
      <c r="EY33" s="86"/>
      <c r="EZ33" s="86"/>
      <c r="FV33" s="68">
        <v>24</v>
      </c>
      <c r="FW33" s="75">
        <f t="shared" si="49"/>
        <v>0</v>
      </c>
      <c r="FY33" s="71">
        <v>24</v>
      </c>
      <c r="FZ33" s="73" t="e">
        <f>(Analysis!$AK31/Analysis!AL$6)*Analysis!AL31</f>
        <v>#DIV/0!</v>
      </c>
      <c r="GA33" s="73">
        <f>(Analysis!$AK31/Analysis!AM$6)*Analysis!AM31</f>
        <v>0</v>
      </c>
      <c r="GB33" s="73">
        <f>(Analysis!$AK31/Analysis!AN$6)*Analysis!AN31</f>
        <v>0</v>
      </c>
      <c r="GC33" s="73">
        <f>(Analysis!$AK31/Analysis!AO$6)*Analysis!AO31</f>
        <v>0</v>
      </c>
      <c r="GD33" s="73">
        <f>(Analysis!$AK31/Analysis!AP$6)*Analysis!AP31</f>
        <v>0</v>
      </c>
      <c r="GE33" s="73">
        <f>(Analysis!$AK31/Analysis!AQ$6)*Analysis!AQ31</f>
        <v>0</v>
      </c>
      <c r="GF33" s="73">
        <f>(Analysis!$AK31/Analysis!AR$6)*Analysis!AR31</f>
        <v>0</v>
      </c>
      <c r="GG33" s="73">
        <f>(Analysis!$AK31/Analysis!AS$6)*Analysis!AS31</f>
        <v>0</v>
      </c>
      <c r="GH33" s="73">
        <f>(Analysis!$AK31/Analysis!AT$6)*Analysis!AT31</f>
        <v>0</v>
      </c>
      <c r="GI33" s="73">
        <f>(Analysis!$AK31/Analysis!AU$6)*Analysis!AU31</f>
        <v>0</v>
      </c>
      <c r="GJ33" s="73">
        <f>(Analysis!$AK31/Analysis!AV$6)*Analysis!AV31</f>
        <v>0</v>
      </c>
      <c r="GK33" s="73">
        <f>(Analysis!$AK31/Analysis!AW$6)*Analysis!AW31</f>
        <v>0</v>
      </c>
      <c r="GL33" s="73">
        <f>(Analysis!$AK31/Analysis!AX$6)*Analysis!AX31</f>
        <v>0</v>
      </c>
      <c r="GM33" s="73">
        <f>(Analysis!$AK31/Analysis!AY$6)*Analysis!AY31</f>
        <v>0</v>
      </c>
      <c r="GN33" s="73">
        <f>(Analysis!$AK31/Analysis!AZ$6)*Analysis!AZ31</f>
        <v>0</v>
      </c>
      <c r="GO33" s="73">
        <f>(Analysis!$AK31/Analysis!BA$6)*Analysis!BA31</f>
        <v>0</v>
      </c>
      <c r="GP33" s="73">
        <f>(Analysis!$AK31/Analysis!BB$6)*Analysis!BB31</f>
        <v>0</v>
      </c>
      <c r="GQ33" s="73">
        <f>(Analysis!$AK31/Analysis!BC$6)*Analysis!BC31</f>
        <v>0</v>
      </c>
      <c r="GR33" s="73">
        <f>(Analysis!$AK31/Analysis!BD$6)*Analysis!BD31</f>
        <v>0</v>
      </c>
      <c r="GS33" s="73">
        <f>(Analysis!$AK31/Analysis!BE$6)*Analysis!BE31</f>
        <v>0</v>
      </c>
      <c r="GT33" s="73">
        <f>(Analysis!$AK31/Analysis!BF$6)*Analysis!BF31</f>
        <v>0</v>
      </c>
      <c r="GU33" s="73">
        <f>(Analysis!$AK31/Analysis!BG$6)*Analysis!BG31</f>
        <v>0</v>
      </c>
      <c r="GV33" s="73">
        <f>(Analysis!$AK31/Analysis!BH$6)*Analysis!BH31</f>
        <v>0</v>
      </c>
      <c r="GW33" s="73">
        <f>(Analysis!$AK31/Analysis!BI$6)*Analysis!BI31</f>
        <v>0</v>
      </c>
      <c r="GX33" s="73">
        <f>(Analysis!$AK31/Analysis!BJ$6)*Analysis!BJ31</f>
        <v>0</v>
      </c>
      <c r="GY33" s="73">
        <f>(Analysis!$AK31/Analysis!BK$6)*Analysis!BK31</f>
        <v>0</v>
      </c>
      <c r="GZ33" s="73"/>
      <c r="HA33" s="74" t="e">
        <f t="shared" si="38"/>
        <v>#DIV/0!</v>
      </c>
      <c r="HC33" s="318" t="e">
        <f>AVERAGE(HC9:HC29)</f>
        <v>#REF!</v>
      </c>
      <c r="HF33" s="317">
        <f t="shared" si="39"/>
        <v>0</v>
      </c>
      <c r="HG33" s="317">
        <f t="shared" si="50"/>
        <v>0</v>
      </c>
      <c r="HH33" s="268" t="str">
        <f t="shared" si="41"/>
        <v>Mackerel (All Areas)</v>
      </c>
      <c r="HJ33" s="268" t="e">
        <f>#REF!</f>
        <v>#REF!</v>
      </c>
      <c r="HK33" s="268" t="e">
        <f>#REF!</f>
        <v>#REF!</v>
      </c>
      <c r="HP33" s="268">
        <f t="shared" si="33"/>
        <v>4</v>
      </c>
      <c r="HQ33" s="268">
        <f t="shared" si="43"/>
        <v>25</v>
      </c>
      <c r="HR33" s="268">
        <f t="shared" si="34"/>
        <v>0</v>
      </c>
      <c r="HS33" s="268">
        <f t="shared" si="45"/>
        <v>0</v>
      </c>
    </row>
    <row r="34" spans="1:227" x14ac:dyDescent="0.3">
      <c r="A34" s="21"/>
      <c r="B34" s="14">
        <v>10157</v>
      </c>
      <c r="C34" s="23">
        <v>16</v>
      </c>
      <c r="D34" s="23" t="s">
        <v>182</v>
      </c>
      <c r="E34" s="23" t="s">
        <v>183</v>
      </c>
      <c r="F34" s="14">
        <v>390</v>
      </c>
      <c r="G34" s="14" t="s">
        <v>120</v>
      </c>
      <c r="H34" s="14">
        <v>4</v>
      </c>
      <c r="I34" s="14">
        <v>5</v>
      </c>
      <c r="J34" s="14">
        <v>5</v>
      </c>
      <c r="K34" s="14"/>
      <c r="L34" s="14" t="s">
        <v>141</v>
      </c>
      <c r="M34" s="24">
        <f t="shared" si="26"/>
        <v>5</v>
      </c>
      <c r="N34" s="24">
        <f t="shared" si="0"/>
        <v>2</v>
      </c>
      <c r="O34" s="24" t="str">
        <f t="shared" si="1"/>
        <v>5 5</v>
      </c>
      <c r="P34" s="24">
        <f t="shared" si="2"/>
        <v>5</v>
      </c>
      <c r="Q34" s="25">
        <f t="shared" si="3"/>
        <v>0</v>
      </c>
      <c r="R34" s="26">
        <f t="shared" si="4"/>
        <v>0</v>
      </c>
      <c r="S34" s="24">
        <f t="shared" si="5"/>
        <v>4</v>
      </c>
      <c r="T34" s="24">
        <f t="shared" si="6"/>
        <v>4</v>
      </c>
      <c r="U34" s="24" t="str">
        <f t="shared" si="7"/>
        <v/>
      </c>
      <c r="V34" s="24" t="str">
        <f t="shared" si="8"/>
        <v>g</v>
      </c>
      <c r="W34" s="24" t="str">
        <f t="shared" si="27"/>
        <v/>
      </c>
      <c r="X34" s="24">
        <f t="shared" si="9"/>
        <v>4</v>
      </c>
      <c r="Y34" s="24">
        <f t="shared" si="10"/>
        <v>4</v>
      </c>
      <c r="Z34" s="24" t="str">
        <f t="shared" si="11"/>
        <v>F</v>
      </c>
      <c r="AA34" s="24" t="str">
        <f t="shared" si="48"/>
        <v>F</v>
      </c>
      <c r="AB34" s="34" t="str">
        <f t="shared" si="12"/>
        <v/>
      </c>
      <c r="AC34" s="34" t="str">
        <f t="shared" si="13"/>
        <v>g</v>
      </c>
      <c r="AD34" s="34" t="str">
        <f t="shared" si="28"/>
        <v>g</v>
      </c>
      <c r="AE34" s="34" t="str">
        <f t="shared" si="14"/>
        <v>4 0</v>
      </c>
      <c r="AF34" s="34">
        <f t="shared" si="15"/>
        <v>5</v>
      </c>
      <c r="AG34" s="34">
        <f t="shared" si="16"/>
        <v>5</v>
      </c>
      <c r="AH34" s="34">
        <f t="shared" si="17"/>
        <v>0</v>
      </c>
      <c r="AI34" s="172">
        <f>IF(AJ34&lt;&gt;"",MAX(AI$3:AI33)+1,"")</f>
        <v>24</v>
      </c>
      <c r="AJ34" s="172" t="str">
        <f t="shared" si="18"/>
        <v>F</v>
      </c>
      <c r="AK34" s="172">
        <f t="shared" si="19"/>
        <v>390</v>
      </c>
      <c r="AL34" s="172">
        <f t="shared" si="20"/>
        <v>5</v>
      </c>
      <c r="AM34" s="172" t="str">
        <f>IF(AN34&lt;&gt;"",MAX(AM$3:AM33)+1,"")</f>
        <v/>
      </c>
      <c r="AN34" s="172" t="str">
        <f t="shared" si="21"/>
        <v/>
      </c>
      <c r="AO34" s="172" t="str">
        <f t="shared" si="22"/>
        <v/>
      </c>
      <c r="AP34" s="172" t="str">
        <f t="shared" si="23"/>
        <v/>
      </c>
      <c r="AQ34" s="172" t="str">
        <f t="shared" si="24"/>
        <v/>
      </c>
      <c r="AR34" s="172" t="str">
        <f>Table1[[#This Row],[Sex ]]&amp;Table1[[#This Row],[Month]]</f>
        <v>F4</v>
      </c>
      <c r="AS34" s="21"/>
      <c r="AT34" s="21"/>
      <c r="AU34" s="21"/>
      <c r="AV34" s="21"/>
      <c r="AW34" s="22" t="s">
        <v>75</v>
      </c>
      <c r="AX34" s="22"/>
      <c r="AY34" s="22"/>
      <c r="AZ34" s="22"/>
      <c r="BA34" s="22">
        <v>80</v>
      </c>
      <c r="BB34" s="22" t="s">
        <v>74</v>
      </c>
      <c r="BC34" s="22"/>
      <c r="BD34" s="22"/>
      <c r="BE34" s="321"/>
      <c r="BF34" s="322"/>
      <c r="BG34" s="349"/>
      <c r="BH34" s="349"/>
      <c r="BI34" s="350"/>
      <c r="BJ34" s="346">
        <v>21</v>
      </c>
      <c r="BK34" s="346">
        <f>Analysis!AL30</f>
        <v>0</v>
      </c>
      <c r="BL34" s="347">
        <f>Analysis!AL28</f>
        <v>0</v>
      </c>
      <c r="BM34" s="347">
        <f>Analysis!AM28</f>
        <v>0</v>
      </c>
      <c r="BN34" s="347">
        <f>Analysis!AN28</f>
        <v>0</v>
      </c>
      <c r="BO34" s="347">
        <f>Analysis!AO28</f>
        <v>0</v>
      </c>
      <c r="BP34" s="347">
        <f>Analysis!AP28</f>
        <v>0</v>
      </c>
      <c r="BQ34" s="347">
        <f>Analysis!AQ28</f>
        <v>0</v>
      </c>
      <c r="BR34" s="347">
        <f>Analysis!AR28</f>
        <v>0</v>
      </c>
      <c r="BS34" s="347">
        <f>Analysis!AS28</f>
        <v>0</v>
      </c>
      <c r="BT34" s="347">
        <f>Analysis!AT28</f>
        <v>0</v>
      </c>
      <c r="BU34" s="347">
        <f>Analysis!AU28</f>
        <v>0</v>
      </c>
      <c r="BV34" s="347">
        <f>Analysis!AV28</f>
        <v>0</v>
      </c>
      <c r="BW34" s="347">
        <f>Analysis!AW28</f>
        <v>0</v>
      </c>
      <c r="BX34" s="347">
        <f>Analysis!AX28</f>
        <v>0</v>
      </c>
      <c r="BY34" s="347">
        <f>Analysis!AY28</f>
        <v>0</v>
      </c>
      <c r="BZ34" s="347">
        <f>Analysis!AZ28</f>
        <v>0</v>
      </c>
      <c r="CA34" s="347">
        <f>Analysis!BA28</f>
        <v>0</v>
      </c>
      <c r="CB34" s="347">
        <f>Analysis!BB28</f>
        <v>0</v>
      </c>
      <c r="CC34" s="347">
        <f>Analysis!BC28</f>
        <v>0</v>
      </c>
      <c r="CD34" s="347">
        <f>Analysis!BD28</f>
        <v>0</v>
      </c>
      <c r="CE34" s="347">
        <f>Analysis!BE28</f>
        <v>0</v>
      </c>
      <c r="CF34" s="347">
        <f>Analysis!BF28</f>
        <v>0</v>
      </c>
      <c r="CG34" s="347">
        <f>Analysis!BG28</f>
        <v>0</v>
      </c>
      <c r="CH34" s="347">
        <f>Analysis!BH28</f>
        <v>0</v>
      </c>
      <c r="CI34" s="347">
        <f>Analysis!BI28</f>
        <v>0</v>
      </c>
      <c r="CJ34" s="347">
        <f>Analysis!BJ28</f>
        <v>0</v>
      </c>
      <c r="CK34" s="347">
        <f>Analysis!BK28</f>
        <v>0</v>
      </c>
      <c r="CL34" s="347">
        <f>Analysis!BL28</f>
        <v>0</v>
      </c>
      <c r="CM34" s="347">
        <f>Analysis!BM28</f>
        <v>0</v>
      </c>
      <c r="CN34" s="347">
        <f>Analysis!BN28</f>
        <v>0</v>
      </c>
      <c r="CO34" s="347">
        <f>Analysis!BO28</f>
        <v>0</v>
      </c>
      <c r="CP34" s="347">
        <f>Analysis!BP28</f>
        <v>0</v>
      </c>
      <c r="CQ34" s="347">
        <f>Analysis!BQ28</f>
        <v>0</v>
      </c>
      <c r="CR34" s="347">
        <f>Analysis!BR28</f>
        <v>0</v>
      </c>
      <c r="CS34" s="347">
        <f>Analysis!BS28</f>
        <v>0</v>
      </c>
      <c r="CT34" s="347">
        <f>Analysis!BT28</f>
        <v>0</v>
      </c>
      <c r="CU34" s="347">
        <f>Analysis!BU28</f>
        <v>0</v>
      </c>
      <c r="CV34" s="347">
        <f>Analysis!BV28</f>
        <v>0</v>
      </c>
      <c r="CW34" s="347">
        <f>Analysis!BW28</f>
        <v>0</v>
      </c>
      <c r="CX34" s="347">
        <f>Analysis!BX28</f>
        <v>0</v>
      </c>
      <c r="CY34" s="347">
        <f>Analysis!BY28</f>
        <v>0</v>
      </c>
      <c r="CZ34" s="347">
        <f>Analysis!BZ28</f>
        <v>0</v>
      </c>
      <c r="DA34" s="347">
        <f>Analysis!CA28</f>
        <v>0</v>
      </c>
      <c r="DB34" s="347">
        <f>Analysis!CB28</f>
        <v>0</v>
      </c>
      <c r="DC34" s="348"/>
      <c r="DD34" s="348"/>
      <c r="DE34" s="316"/>
      <c r="DF34" s="264"/>
      <c r="DG34" s="264"/>
      <c r="DH34" s="264"/>
      <c r="DI34" s="264"/>
      <c r="DJ34" s="264"/>
      <c r="DK34" s="293"/>
      <c r="DL34" s="264"/>
      <c r="DM34" s="264"/>
      <c r="DN34" s="264"/>
      <c r="DO34" s="264"/>
      <c r="DP34" s="264"/>
      <c r="DQ34" s="264"/>
      <c r="DR34" s="264"/>
      <c r="DS34" s="264"/>
      <c r="DT34" s="264"/>
      <c r="DU34" s="264"/>
      <c r="DV34" s="264"/>
      <c r="DW34" s="264"/>
      <c r="DX34" s="264"/>
      <c r="DY34" s="264"/>
      <c r="DZ34" s="264"/>
      <c r="EA34" s="264"/>
      <c r="EB34" s="264"/>
      <c r="EC34" s="264"/>
      <c r="ED34" s="264"/>
      <c r="EE34" s="264"/>
      <c r="EF34" s="264"/>
      <c r="EG34" s="264"/>
      <c r="EH34" s="264"/>
      <c r="EI34" s="264"/>
      <c r="EJ34" s="264"/>
      <c r="EK34" s="264"/>
      <c r="EL34" s="264"/>
      <c r="EM34" s="264"/>
      <c r="EN34" s="264"/>
      <c r="EO34" s="264"/>
      <c r="EP34" s="264"/>
      <c r="EQ34" s="264"/>
      <c r="ER34" s="264"/>
      <c r="ES34" s="264"/>
      <c r="ET34" s="264"/>
      <c r="EU34" s="264"/>
      <c r="EV34" s="264"/>
      <c r="EW34" s="86"/>
      <c r="EX34" s="86"/>
      <c r="EY34" s="86"/>
      <c r="EZ34" s="86"/>
      <c r="FV34" s="68">
        <v>25</v>
      </c>
      <c r="FW34" s="75">
        <f t="shared" si="49"/>
        <v>0</v>
      </c>
      <c r="FY34" s="71">
        <v>25</v>
      </c>
      <c r="FZ34" s="73" t="e">
        <f>(Analysis!$AK32/Analysis!AL$6)*Analysis!AL32</f>
        <v>#DIV/0!</v>
      </c>
      <c r="GA34" s="73">
        <f>(Analysis!$AK32/Analysis!AM$6)*Analysis!AM32</f>
        <v>0</v>
      </c>
      <c r="GB34" s="73">
        <f>(Analysis!$AK32/Analysis!AN$6)*Analysis!AN32</f>
        <v>0</v>
      </c>
      <c r="GC34" s="73">
        <f>(Analysis!$AK32/Analysis!AO$6)*Analysis!AO32</f>
        <v>0</v>
      </c>
      <c r="GD34" s="73">
        <f>(Analysis!$AK32/Analysis!AP$6)*Analysis!AP32</f>
        <v>0</v>
      </c>
      <c r="GE34" s="73">
        <f>(Analysis!$AK32/Analysis!AQ$6)*Analysis!AQ32</f>
        <v>0</v>
      </c>
      <c r="GF34" s="73">
        <f>(Analysis!$AK32/Analysis!AR$6)*Analysis!AR32</f>
        <v>0</v>
      </c>
      <c r="GG34" s="73">
        <f>(Analysis!$AK32/Analysis!AS$6)*Analysis!AS32</f>
        <v>0</v>
      </c>
      <c r="GH34" s="73">
        <f>(Analysis!$AK32/Analysis!AT$6)*Analysis!AT32</f>
        <v>0</v>
      </c>
      <c r="GI34" s="73">
        <f>(Analysis!$AK32/Analysis!AU$6)*Analysis!AU32</f>
        <v>0</v>
      </c>
      <c r="GJ34" s="73">
        <f>(Analysis!$AK32/Analysis!AV$6)*Analysis!AV32</f>
        <v>0</v>
      </c>
      <c r="GK34" s="73">
        <f>(Analysis!$AK32/Analysis!AW$6)*Analysis!AW32</f>
        <v>0</v>
      </c>
      <c r="GL34" s="73">
        <f>(Analysis!$AK32/Analysis!AX$6)*Analysis!AX32</f>
        <v>0</v>
      </c>
      <c r="GM34" s="73">
        <f>(Analysis!$AK32/Analysis!AY$6)*Analysis!AY32</f>
        <v>0</v>
      </c>
      <c r="GN34" s="73">
        <f>(Analysis!$AK32/Analysis!AZ$6)*Analysis!AZ32</f>
        <v>0</v>
      </c>
      <c r="GO34" s="73">
        <f>(Analysis!$AK32/Analysis!BA$6)*Analysis!BA32</f>
        <v>0</v>
      </c>
      <c r="GP34" s="73">
        <f>(Analysis!$AK32/Analysis!BB$6)*Analysis!BB32</f>
        <v>0</v>
      </c>
      <c r="GQ34" s="73">
        <f>(Analysis!$AK32/Analysis!BC$6)*Analysis!BC32</f>
        <v>0</v>
      </c>
      <c r="GR34" s="73">
        <f>(Analysis!$AK32/Analysis!BD$6)*Analysis!BD32</f>
        <v>0</v>
      </c>
      <c r="GS34" s="73">
        <f>(Analysis!$AK32/Analysis!BE$6)*Analysis!BE32</f>
        <v>0</v>
      </c>
      <c r="GT34" s="73">
        <f>(Analysis!$AK32/Analysis!BF$6)*Analysis!BF32</f>
        <v>0</v>
      </c>
      <c r="GU34" s="73">
        <f>(Analysis!$AK32/Analysis!BG$6)*Analysis!BG32</f>
        <v>0</v>
      </c>
      <c r="GV34" s="73">
        <f>(Analysis!$AK32/Analysis!BH$6)*Analysis!BH32</f>
        <v>0</v>
      </c>
      <c r="GW34" s="73">
        <f>(Analysis!$AK32/Analysis!BI$6)*Analysis!BI32</f>
        <v>0</v>
      </c>
      <c r="GX34" s="73">
        <f>(Analysis!$AK32/Analysis!BJ$6)*Analysis!BJ32</f>
        <v>0</v>
      </c>
      <c r="GY34" s="73">
        <f>(Analysis!$AK32/Analysis!BK$6)*Analysis!BK32</f>
        <v>0</v>
      </c>
      <c r="GZ34" s="73"/>
      <c r="HA34" s="74" t="e">
        <f t="shared" si="38"/>
        <v>#DIV/0!</v>
      </c>
      <c r="HF34" s="317">
        <f t="shared" si="39"/>
        <v>0</v>
      </c>
      <c r="HG34" s="317">
        <f t="shared" si="50"/>
        <v>0</v>
      </c>
      <c r="HH34" s="268" t="str">
        <f t="shared" si="41"/>
        <v>Megrim - Westerly (VIIe-k)</v>
      </c>
      <c r="HJ34" s="268" t="e">
        <f>#REF!</f>
        <v>#REF!</v>
      </c>
      <c r="HK34" s="268" t="e">
        <f>#REF!</f>
        <v>#REF!</v>
      </c>
      <c r="HP34" s="268">
        <f t="shared" si="33"/>
        <v>3</v>
      </c>
      <c r="HQ34" s="268">
        <f t="shared" si="43"/>
        <v>26</v>
      </c>
      <c r="HR34" s="268">
        <f t="shared" si="34"/>
        <v>0</v>
      </c>
      <c r="HS34" s="268">
        <f t="shared" si="45"/>
        <v>0</v>
      </c>
    </row>
    <row r="35" spans="1:227" x14ac:dyDescent="0.3">
      <c r="A35" s="21"/>
      <c r="B35" s="14">
        <v>10157</v>
      </c>
      <c r="C35" s="23">
        <v>17</v>
      </c>
      <c r="D35" s="23" t="s">
        <v>182</v>
      </c>
      <c r="E35" s="23" t="s">
        <v>183</v>
      </c>
      <c r="F35" s="14">
        <v>300</v>
      </c>
      <c r="G35" s="14" t="s">
        <v>120</v>
      </c>
      <c r="H35" s="14">
        <v>4</v>
      </c>
      <c r="I35" s="14">
        <v>4</v>
      </c>
      <c r="J35" s="14">
        <v>4</v>
      </c>
      <c r="K35" s="14"/>
      <c r="L35" s="14" t="s">
        <v>141</v>
      </c>
      <c r="M35" s="24">
        <f t="shared" si="26"/>
        <v>4</v>
      </c>
      <c r="N35" s="24">
        <f t="shared" si="0"/>
        <v>2</v>
      </c>
      <c r="O35" s="24" t="str">
        <f t="shared" si="1"/>
        <v>4 4</v>
      </c>
      <c r="P35" s="24">
        <f t="shared" si="2"/>
        <v>4</v>
      </c>
      <c r="Q35" s="25">
        <f t="shared" si="3"/>
        <v>0</v>
      </c>
      <c r="R35" s="26">
        <f t="shared" si="4"/>
        <v>0</v>
      </c>
      <c r="S35" s="24">
        <f t="shared" si="5"/>
        <v>4</v>
      </c>
      <c r="T35" s="24">
        <f t="shared" si="6"/>
        <v>4</v>
      </c>
      <c r="U35" s="24" t="str">
        <f t="shared" si="7"/>
        <v/>
      </c>
      <c r="V35" s="24" t="str">
        <f t="shared" si="8"/>
        <v>g</v>
      </c>
      <c r="W35" s="24" t="str">
        <f t="shared" si="27"/>
        <v/>
      </c>
      <c r="X35" s="24">
        <f t="shared" si="9"/>
        <v>4</v>
      </c>
      <c r="Y35" s="24">
        <f t="shared" si="10"/>
        <v>4</v>
      </c>
      <c r="Z35" s="24" t="str">
        <f t="shared" si="11"/>
        <v>F</v>
      </c>
      <c r="AA35" s="24" t="str">
        <f t="shared" si="48"/>
        <v>F</v>
      </c>
      <c r="AB35" s="34" t="str">
        <f t="shared" si="12"/>
        <v/>
      </c>
      <c r="AC35" s="34" t="str">
        <f t="shared" si="13"/>
        <v>g</v>
      </c>
      <c r="AD35" s="34" t="str">
        <f t="shared" si="28"/>
        <v>g</v>
      </c>
      <c r="AE35" s="34" t="str">
        <f t="shared" si="14"/>
        <v>4 0</v>
      </c>
      <c r="AF35" s="34">
        <f t="shared" si="15"/>
        <v>4</v>
      </c>
      <c r="AG35" s="34">
        <f t="shared" si="16"/>
        <v>4</v>
      </c>
      <c r="AH35" s="34">
        <f t="shared" si="17"/>
        <v>0</v>
      </c>
      <c r="AI35" s="172">
        <f>IF(AJ35&lt;&gt;"",MAX(AI$3:AI34)+1,"")</f>
        <v>25</v>
      </c>
      <c r="AJ35" s="172" t="str">
        <f t="shared" si="18"/>
        <v>F</v>
      </c>
      <c r="AK35" s="172">
        <f t="shared" si="19"/>
        <v>300</v>
      </c>
      <c r="AL35" s="172">
        <f t="shared" si="20"/>
        <v>4</v>
      </c>
      <c r="AM35" s="172" t="str">
        <f>IF(AN35&lt;&gt;"",MAX(AM$3:AM34)+1,"")</f>
        <v/>
      </c>
      <c r="AN35" s="172" t="str">
        <f t="shared" si="21"/>
        <v/>
      </c>
      <c r="AO35" s="172" t="str">
        <f t="shared" si="22"/>
        <v/>
      </c>
      <c r="AP35" s="172" t="str">
        <f t="shared" si="23"/>
        <v/>
      </c>
      <c r="AQ35" s="172" t="str">
        <f t="shared" si="24"/>
        <v/>
      </c>
      <c r="AR35" s="172" t="str">
        <f>Table1[[#This Row],[Sex ]]&amp;Table1[[#This Row],[Month]]</f>
        <v>F4</v>
      </c>
      <c r="AS35" s="21"/>
      <c r="AT35" s="21"/>
      <c r="AU35" s="21"/>
      <c r="AV35" s="21"/>
      <c r="AW35" s="22" t="s">
        <v>76</v>
      </c>
      <c r="AX35" s="22"/>
      <c r="AY35" s="22"/>
      <c r="AZ35" s="22"/>
      <c r="BA35" s="22">
        <v>80</v>
      </c>
      <c r="BB35" s="22" t="s">
        <v>74</v>
      </c>
      <c r="BC35" s="22"/>
      <c r="BD35" s="22"/>
      <c r="BE35" s="321"/>
      <c r="BF35" s="322"/>
      <c r="BG35" s="349"/>
      <c r="BH35" s="349"/>
      <c r="BI35" s="350"/>
      <c r="BJ35" s="346">
        <v>22</v>
      </c>
      <c r="BK35" s="346">
        <f>Analysis!AL31</f>
        <v>0</v>
      </c>
      <c r="BL35" s="347">
        <f>Analysis!AL29</f>
        <v>0</v>
      </c>
      <c r="BM35" s="347">
        <f>Analysis!AM29</f>
        <v>0</v>
      </c>
      <c r="BN35" s="347">
        <f>Analysis!AN29</f>
        <v>0</v>
      </c>
      <c r="BO35" s="347">
        <f>Analysis!AO29</f>
        <v>0</v>
      </c>
      <c r="BP35" s="347">
        <f>Analysis!AP29</f>
        <v>0</v>
      </c>
      <c r="BQ35" s="347">
        <f>Analysis!AQ29</f>
        <v>0</v>
      </c>
      <c r="BR35" s="347">
        <f>Analysis!AR29</f>
        <v>0</v>
      </c>
      <c r="BS35" s="347">
        <f>Analysis!AS29</f>
        <v>0</v>
      </c>
      <c r="BT35" s="347">
        <f>Analysis!AT29</f>
        <v>0</v>
      </c>
      <c r="BU35" s="347">
        <f>Analysis!AU29</f>
        <v>0</v>
      </c>
      <c r="BV35" s="347">
        <f>Analysis!AV29</f>
        <v>0</v>
      </c>
      <c r="BW35" s="347">
        <f>Analysis!AW29</f>
        <v>0</v>
      </c>
      <c r="BX35" s="347">
        <f>Analysis!AX29</f>
        <v>0</v>
      </c>
      <c r="BY35" s="347">
        <f>Analysis!AY29</f>
        <v>0</v>
      </c>
      <c r="BZ35" s="347">
        <f>Analysis!AZ29</f>
        <v>0</v>
      </c>
      <c r="CA35" s="347">
        <f>Analysis!BA29</f>
        <v>0</v>
      </c>
      <c r="CB35" s="347">
        <f>Analysis!BB29</f>
        <v>0</v>
      </c>
      <c r="CC35" s="347">
        <f>Analysis!BC29</f>
        <v>0</v>
      </c>
      <c r="CD35" s="347">
        <f>Analysis!BD29</f>
        <v>0</v>
      </c>
      <c r="CE35" s="347">
        <f>Analysis!BE29</f>
        <v>0</v>
      </c>
      <c r="CF35" s="347">
        <f>Analysis!BF29</f>
        <v>0</v>
      </c>
      <c r="CG35" s="347">
        <f>Analysis!BG29</f>
        <v>0</v>
      </c>
      <c r="CH35" s="347">
        <f>Analysis!BH29</f>
        <v>0</v>
      </c>
      <c r="CI35" s="347">
        <f>Analysis!BI29</f>
        <v>0</v>
      </c>
      <c r="CJ35" s="347">
        <f>Analysis!BJ29</f>
        <v>0</v>
      </c>
      <c r="CK35" s="347">
        <f>Analysis!BK29</f>
        <v>0</v>
      </c>
      <c r="CL35" s="347">
        <f>Analysis!BL29</f>
        <v>0</v>
      </c>
      <c r="CM35" s="347">
        <f>Analysis!BM29</f>
        <v>0</v>
      </c>
      <c r="CN35" s="347">
        <f>Analysis!BN29</f>
        <v>0</v>
      </c>
      <c r="CO35" s="347">
        <f>Analysis!BO29</f>
        <v>0</v>
      </c>
      <c r="CP35" s="347">
        <f>Analysis!BP29</f>
        <v>0</v>
      </c>
      <c r="CQ35" s="347">
        <f>Analysis!BQ29</f>
        <v>0</v>
      </c>
      <c r="CR35" s="347">
        <f>Analysis!BR29</f>
        <v>0</v>
      </c>
      <c r="CS35" s="347">
        <f>Analysis!BS29</f>
        <v>0</v>
      </c>
      <c r="CT35" s="347">
        <f>Analysis!BT29</f>
        <v>0</v>
      </c>
      <c r="CU35" s="347">
        <f>Analysis!BU29</f>
        <v>0</v>
      </c>
      <c r="CV35" s="347">
        <f>Analysis!BV29</f>
        <v>0</v>
      </c>
      <c r="CW35" s="347">
        <f>Analysis!BW29</f>
        <v>0</v>
      </c>
      <c r="CX35" s="347">
        <f>Analysis!BX29</f>
        <v>0</v>
      </c>
      <c r="CY35" s="347">
        <f>Analysis!BY29</f>
        <v>0</v>
      </c>
      <c r="CZ35" s="347">
        <f>Analysis!BZ29</f>
        <v>0</v>
      </c>
      <c r="DA35" s="347">
        <f>Analysis!CA29</f>
        <v>0</v>
      </c>
      <c r="DB35" s="347">
        <f>Analysis!CB29</f>
        <v>0</v>
      </c>
      <c r="DC35" s="348"/>
      <c r="DD35" s="348"/>
      <c r="DE35" s="316"/>
      <c r="DF35" s="264"/>
      <c r="DG35" s="264"/>
      <c r="DH35" s="264"/>
      <c r="DI35" s="264"/>
      <c r="DJ35" s="264"/>
      <c r="DK35" s="293"/>
      <c r="DL35" s="264"/>
      <c r="DM35" s="264"/>
      <c r="DN35" s="264"/>
      <c r="DO35" s="264"/>
      <c r="DP35" s="264"/>
      <c r="DQ35" s="264"/>
      <c r="DR35" s="264"/>
      <c r="DS35" s="264"/>
      <c r="DT35" s="264"/>
      <c r="DU35" s="264"/>
      <c r="DV35" s="264"/>
      <c r="DW35" s="264"/>
      <c r="DX35" s="264"/>
      <c r="DY35" s="264"/>
      <c r="DZ35" s="264"/>
      <c r="EA35" s="264"/>
      <c r="EB35" s="264"/>
      <c r="EC35" s="264"/>
      <c r="ED35" s="264"/>
      <c r="EE35" s="264"/>
      <c r="EF35" s="264"/>
      <c r="EG35" s="264"/>
      <c r="EH35" s="264"/>
      <c r="EI35" s="264"/>
      <c r="EJ35" s="264"/>
      <c r="EK35" s="264"/>
      <c r="EL35" s="264"/>
      <c r="EM35" s="264"/>
      <c r="EN35" s="264"/>
      <c r="EO35" s="264"/>
      <c r="EP35" s="264"/>
      <c r="EQ35" s="264"/>
      <c r="ER35" s="264"/>
      <c r="ES35" s="264"/>
      <c r="ET35" s="264"/>
      <c r="EU35" s="264"/>
      <c r="EV35" s="264"/>
      <c r="EW35" s="86"/>
      <c r="EX35" s="86"/>
      <c r="EY35" s="86"/>
      <c r="EZ35" s="86"/>
      <c r="FY35" s="76">
        <v>99</v>
      </c>
      <c r="FZ35" s="77"/>
      <c r="GA35" s="77"/>
      <c r="GB35" s="77"/>
      <c r="GC35" s="77"/>
      <c r="GD35" s="77"/>
      <c r="GE35" s="77"/>
      <c r="GF35" s="77"/>
      <c r="GG35" s="77"/>
      <c r="GH35" s="77"/>
      <c r="GI35" s="77"/>
      <c r="GJ35" s="77"/>
      <c r="GK35" s="77"/>
      <c r="GL35" s="77"/>
      <c r="GM35" s="77"/>
      <c r="GN35" s="77"/>
      <c r="GO35" s="77"/>
      <c r="GP35" s="77"/>
      <c r="GQ35" s="77"/>
      <c r="GR35" s="77"/>
      <c r="GS35" s="77"/>
      <c r="GT35" s="77"/>
      <c r="GU35" s="77"/>
      <c r="GV35" s="77"/>
      <c r="GW35" s="77"/>
      <c r="GX35" s="77"/>
      <c r="GY35" s="77"/>
      <c r="GZ35" s="72"/>
      <c r="HA35" s="74">
        <f t="shared" si="38"/>
        <v>0</v>
      </c>
      <c r="HF35" s="317">
        <f t="shared" ref="HF35:HF49" si="51">BH39</f>
        <v>0</v>
      </c>
      <c r="HG35" s="317">
        <f t="shared" ref="HG35:HG49" si="52">BG39</f>
        <v>0</v>
      </c>
      <c r="HH35" s="268" t="str">
        <f t="shared" si="41"/>
        <v>Norway Pout - North Sea (IV)</v>
      </c>
      <c r="HJ35" s="268" t="e">
        <f>#REF!</f>
        <v>#REF!</v>
      </c>
      <c r="HK35" s="268" t="e">
        <f>#REF!</f>
        <v>#REF!</v>
      </c>
      <c r="HP35" s="268">
        <f t="shared" si="33"/>
        <v>6</v>
      </c>
      <c r="HQ35" s="268">
        <f t="shared" si="43"/>
        <v>27</v>
      </c>
      <c r="HR35" s="268">
        <f t="shared" si="34"/>
        <v>0</v>
      </c>
      <c r="HS35" s="268">
        <f t="shared" si="45"/>
        <v>0</v>
      </c>
    </row>
    <row r="36" spans="1:227" x14ac:dyDescent="0.3">
      <c r="A36" s="21"/>
      <c r="B36" s="14">
        <v>10157</v>
      </c>
      <c r="C36" s="23">
        <v>18</v>
      </c>
      <c r="D36" s="23" t="s">
        <v>182</v>
      </c>
      <c r="E36" s="23" t="s">
        <v>183</v>
      </c>
      <c r="F36" s="14">
        <v>350</v>
      </c>
      <c r="G36" s="14" t="s">
        <v>120</v>
      </c>
      <c r="H36" s="14">
        <v>4</v>
      </c>
      <c r="I36" s="14">
        <v>4</v>
      </c>
      <c r="J36" s="14">
        <v>4</v>
      </c>
      <c r="K36" s="14"/>
      <c r="L36" s="14" t="s">
        <v>141</v>
      </c>
      <c r="M36" s="24">
        <f t="shared" si="26"/>
        <v>4</v>
      </c>
      <c r="N36" s="24">
        <f t="shared" si="0"/>
        <v>2</v>
      </c>
      <c r="O36" s="24" t="str">
        <f t="shared" si="1"/>
        <v>4 4</v>
      </c>
      <c r="P36" s="24">
        <f t="shared" si="2"/>
        <v>4</v>
      </c>
      <c r="Q36" s="25">
        <f t="shared" si="3"/>
        <v>0</v>
      </c>
      <c r="R36" s="26">
        <f t="shared" si="4"/>
        <v>0</v>
      </c>
      <c r="S36" s="24">
        <f t="shared" si="5"/>
        <v>4</v>
      </c>
      <c r="T36" s="24">
        <f t="shared" si="6"/>
        <v>4</v>
      </c>
      <c r="U36" s="24" t="str">
        <f t="shared" si="7"/>
        <v/>
      </c>
      <c r="V36" s="24" t="str">
        <f t="shared" si="8"/>
        <v>g</v>
      </c>
      <c r="W36" s="24" t="str">
        <f t="shared" si="27"/>
        <v/>
      </c>
      <c r="X36" s="24">
        <f t="shared" si="9"/>
        <v>4</v>
      </c>
      <c r="Y36" s="24">
        <f t="shared" si="10"/>
        <v>4</v>
      </c>
      <c r="Z36" s="24" t="str">
        <f t="shared" si="11"/>
        <v>F</v>
      </c>
      <c r="AA36" s="24" t="str">
        <f t="shared" si="48"/>
        <v>F</v>
      </c>
      <c r="AB36" s="34" t="str">
        <f t="shared" si="12"/>
        <v/>
      </c>
      <c r="AC36" s="34" t="str">
        <f t="shared" si="13"/>
        <v>g</v>
      </c>
      <c r="AD36" s="34" t="str">
        <f t="shared" si="28"/>
        <v>g</v>
      </c>
      <c r="AE36" s="34" t="str">
        <f t="shared" si="14"/>
        <v>4 0</v>
      </c>
      <c r="AF36" s="34">
        <f t="shared" si="15"/>
        <v>4</v>
      </c>
      <c r="AG36" s="34">
        <f t="shared" si="16"/>
        <v>4</v>
      </c>
      <c r="AH36" s="34">
        <f t="shared" si="17"/>
        <v>0</v>
      </c>
      <c r="AI36" s="172">
        <f>IF(AJ36&lt;&gt;"",MAX(AI$3:AI35)+1,"")</f>
        <v>26</v>
      </c>
      <c r="AJ36" s="172" t="str">
        <f t="shared" si="18"/>
        <v>F</v>
      </c>
      <c r="AK36" s="172">
        <f t="shared" si="19"/>
        <v>350</v>
      </c>
      <c r="AL36" s="172">
        <f t="shared" si="20"/>
        <v>4</v>
      </c>
      <c r="AM36" s="172" t="str">
        <f>IF(AN36&lt;&gt;"",MAX(AM$3:AM35)+1,"")</f>
        <v/>
      </c>
      <c r="AN36" s="172" t="str">
        <f t="shared" si="21"/>
        <v/>
      </c>
      <c r="AO36" s="172" t="str">
        <f t="shared" si="22"/>
        <v/>
      </c>
      <c r="AP36" s="172" t="str">
        <f t="shared" si="23"/>
        <v/>
      </c>
      <c r="AQ36" s="172" t="str">
        <f t="shared" si="24"/>
        <v/>
      </c>
      <c r="AR36" s="172" t="str">
        <f>Table1[[#This Row],[Sex ]]&amp;Table1[[#This Row],[Month]]</f>
        <v>F4</v>
      </c>
      <c r="AS36" s="21"/>
      <c r="AT36" s="21"/>
      <c r="AU36" s="21"/>
      <c r="AV36" s="21"/>
      <c r="AW36" s="22" t="s">
        <v>48</v>
      </c>
      <c r="AX36" s="22"/>
      <c r="AY36" s="22"/>
      <c r="AZ36" s="22"/>
      <c r="BA36" s="22">
        <v>90</v>
      </c>
      <c r="BB36" s="22"/>
      <c r="BC36" s="22"/>
      <c r="BD36" s="22"/>
      <c r="BE36" s="321"/>
      <c r="BF36" s="322"/>
      <c r="BG36" s="349"/>
      <c r="BH36" s="349"/>
      <c r="BI36" s="350"/>
      <c r="BJ36" s="346">
        <v>23</v>
      </c>
      <c r="BK36" s="346">
        <f>Analysis!AL32</f>
        <v>0</v>
      </c>
      <c r="BL36" s="347">
        <f>Analysis!AL30</f>
        <v>0</v>
      </c>
      <c r="BM36" s="347">
        <f>Analysis!AM30</f>
        <v>0</v>
      </c>
      <c r="BN36" s="347">
        <f>Analysis!AN30</f>
        <v>0</v>
      </c>
      <c r="BO36" s="347">
        <f>Analysis!AO30</f>
        <v>0</v>
      </c>
      <c r="BP36" s="347">
        <f>Analysis!AP30</f>
        <v>0</v>
      </c>
      <c r="BQ36" s="347">
        <f>Analysis!AQ30</f>
        <v>0</v>
      </c>
      <c r="BR36" s="347">
        <f>Analysis!AR30</f>
        <v>0</v>
      </c>
      <c r="BS36" s="347">
        <f>Analysis!AS30</f>
        <v>0</v>
      </c>
      <c r="BT36" s="347">
        <f>Analysis!AT30</f>
        <v>0</v>
      </c>
      <c r="BU36" s="347">
        <f>Analysis!AU30</f>
        <v>0</v>
      </c>
      <c r="BV36" s="347">
        <f>Analysis!AV30</f>
        <v>0</v>
      </c>
      <c r="BW36" s="347">
        <f>Analysis!AW30</f>
        <v>0</v>
      </c>
      <c r="BX36" s="347">
        <f>Analysis!AX30</f>
        <v>0</v>
      </c>
      <c r="BY36" s="347">
        <f>Analysis!AY30</f>
        <v>0</v>
      </c>
      <c r="BZ36" s="347">
        <f>Analysis!AZ30</f>
        <v>0</v>
      </c>
      <c r="CA36" s="347">
        <f>Analysis!BA30</f>
        <v>0</v>
      </c>
      <c r="CB36" s="347">
        <f>Analysis!BB30</f>
        <v>0</v>
      </c>
      <c r="CC36" s="347">
        <f>Analysis!BC30</f>
        <v>0</v>
      </c>
      <c r="CD36" s="347">
        <f>Analysis!BD30</f>
        <v>0</v>
      </c>
      <c r="CE36" s="347">
        <f>Analysis!BE30</f>
        <v>0</v>
      </c>
      <c r="CF36" s="347">
        <f>Analysis!BF30</f>
        <v>0</v>
      </c>
      <c r="CG36" s="347">
        <f>Analysis!BG30</f>
        <v>0</v>
      </c>
      <c r="CH36" s="347">
        <f>Analysis!BH30</f>
        <v>0</v>
      </c>
      <c r="CI36" s="347">
        <f>Analysis!BI30</f>
        <v>0</v>
      </c>
      <c r="CJ36" s="347">
        <f>Analysis!BJ30</f>
        <v>0</v>
      </c>
      <c r="CK36" s="347">
        <f>Analysis!BK30</f>
        <v>0</v>
      </c>
      <c r="CL36" s="347">
        <f>Analysis!BL30</f>
        <v>0</v>
      </c>
      <c r="CM36" s="347">
        <f>Analysis!BM30</f>
        <v>0</v>
      </c>
      <c r="CN36" s="347">
        <f>Analysis!BN30</f>
        <v>0</v>
      </c>
      <c r="CO36" s="347">
        <f>Analysis!BO30</f>
        <v>0</v>
      </c>
      <c r="CP36" s="347">
        <f>Analysis!BP30</f>
        <v>0</v>
      </c>
      <c r="CQ36" s="347">
        <f>Analysis!BQ30</f>
        <v>0</v>
      </c>
      <c r="CR36" s="347">
        <f>Analysis!BR30</f>
        <v>0</v>
      </c>
      <c r="CS36" s="347">
        <f>Analysis!BS30</f>
        <v>0</v>
      </c>
      <c r="CT36" s="347">
        <f>Analysis!BT30</f>
        <v>0</v>
      </c>
      <c r="CU36" s="347">
        <f>Analysis!BU30</f>
        <v>0</v>
      </c>
      <c r="CV36" s="347">
        <f>Analysis!BV30</f>
        <v>0</v>
      </c>
      <c r="CW36" s="347">
        <f>Analysis!BW30</f>
        <v>0</v>
      </c>
      <c r="CX36" s="347">
        <f>Analysis!BX30</f>
        <v>0</v>
      </c>
      <c r="CY36" s="347">
        <f>Analysis!BY30</f>
        <v>0</v>
      </c>
      <c r="CZ36" s="347">
        <f>Analysis!BZ30</f>
        <v>0</v>
      </c>
      <c r="DA36" s="347">
        <f>Analysis!CA30</f>
        <v>0</v>
      </c>
      <c r="DB36" s="347">
        <f>Analysis!CB30</f>
        <v>0</v>
      </c>
      <c r="DC36" s="348"/>
      <c r="DD36" s="348"/>
      <c r="DE36" s="316"/>
      <c r="DF36" s="264"/>
      <c r="DG36" s="264"/>
      <c r="DH36" s="264"/>
      <c r="DI36" s="264"/>
      <c r="DJ36" s="264"/>
      <c r="DK36" s="293"/>
      <c r="DL36" s="264"/>
      <c r="DM36" s="264"/>
      <c r="DN36" s="264"/>
      <c r="DO36" s="264"/>
      <c r="DP36" s="264"/>
      <c r="DQ36" s="264"/>
      <c r="DR36" s="264"/>
      <c r="DS36" s="264"/>
      <c r="DT36" s="264"/>
      <c r="DU36" s="264"/>
      <c r="DV36" s="264"/>
      <c r="DW36" s="264"/>
      <c r="DX36" s="264"/>
      <c r="DY36" s="264"/>
      <c r="DZ36" s="264"/>
      <c r="EA36" s="264"/>
      <c r="EB36" s="264"/>
      <c r="EC36" s="264"/>
      <c r="ED36" s="264"/>
      <c r="EE36" s="264"/>
      <c r="EF36" s="264"/>
      <c r="EG36" s="264"/>
      <c r="EH36" s="264"/>
      <c r="EI36" s="264"/>
      <c r="EJ36" s="264"/>
      <c r="EK36" s="264"/>
      <c r="EL36" s="264"/>
      <c r="EM36" s="264"/>
      <c r="EN36" s="264"/>
      <c r="EO36" s="264"/>
      <c r="EP36" s="264"/>
      <c r="EQ36" s="264"/>
      <c r="ER36" s="264"/>
      <c r="ES36" s="264"/>
      <c r="ET36" s="264"/>
      <c r="EU36" s="264"/>
      <c r="EV36" s="264"/>
      <c r="EW36" s="86"/>
      <c r="EX36" s="86"/>
      <c r="EY36" s="86"/>
      <c r="EZ36" s="86"/>
      <c r="FV36" s="68" t="s">
        <v>11</v>
      </c>
      <c r="FW36" s="75">
        <f>SUM(FW10:FW34)</f>
        <v>24.52900432900433</v>
      </c>
      <c r="FY36" s="70" t="s">
        <v>11</v>
      </c>
      <c r="FZ36" s="78" t="e">
        <f t="shared" ref="FZ36:GQ36" si="53">SUM(FZ9:FZ35)</f>
        <v>#DIV/0!</v>
      </c>
      <c r="GA36" s="78">
        <f t="shared" si="53"/>
        <v>0</v>
      </c>
      <c r="GB36" s="78">
        <f t="shared" si="53"/>
        <v>15</v>
      </c>
      <c r="GC36" s="78">
        <f t="shared" si="53"/>
        <v>206</v>
      </c>
      <c r="GD36" s="78">
        <f t="shared" si="53"/>
        <v>405.75</v>
      </c>
      <c r="GE36" s="78">
        <f t="shared" si="53"/>
        <v>192.60000000000002</v>
      </c>
      <c r="GF36" s="78">
        <f t="shared" si="53"/>
        <v>87.166666666666671</v>
      </c>
      <c r="GG36" s="78">
        <f t="shared" si="53"/>
        <v>33</v>
      </c>
      <c r="GH36" s="78">
        <f t="shared" si="53"/>
        <v>11.625</v>
      </c>
      <c r="GI36" s="78">
        <f t="shared" si="53"/>
        <v>12</v>
      </c>
      <c r="GJ36" s="78">
        <f t="shared" si="53"/>
        <v>8.1999999999999993</v>
      </c>
      <c r="GK36" s="78">
        <f t="shared" si="53"/>
        <v>4</v>
      </c>
      <c r="GL36" s="78">
        <f t="shared" si="53"/>
        <v>5</v>
      </c>
      <c r="GM36" s="78">
        <f t="shared" si="53"/>
        <v>0</v>
      </c>
      <c r="GN36" s="78">
        <f t="shared" si="53"/>
        <v>2</v>
      </c>
      <c r="GO36" s="78">
        <f t="shared" si="53"/>
        <v>2.9333333333333336</v>
      </c>
      <c r="GP36" s="78">
        <f t="shared" si="53"/>
        <v>0</v>
      </c>
      <c r="GQ36" s="78">
        <f t="shared" si="53"/>
        <v>0</v>
      </c>
      <c r="GR36" s="78">
        <f>SUM(GR9:GR29)</f>
        <v>0</v>
      </c>
      <c r="GS36" s="78">
        <f>SUM(GS9:GS35)</f>
        <v>0</v>
      </c>
      <c r="GT36" s="78">
        <f>SUM(GT9:GT35)</f>
        <v>0</v>
      </c>
      <c r="GU36" s="78">
        <f t="shared" ref="GU36:GY36" si="54">SUM(GU9:GU35)</f>
        <v>0</v>
      </c>
      <c r="GV36" s="78">
        <f t="shared" si="54"/>
        <v>0</v>
      </c>
      <c r="GW36" s="78">
        <f t="shared" si="54"/>
        <v>0</v>
      </c>
      <c r="GX36" s="78">
        <f t="shared" si="54"/>
        <v>0</v>
      </c>
      <c r="GY36" s="78">
        <f t="shared" si="54"/>
        <v>0</v>
      </c>
      <c r="GZ36" s="78">
        <f>SUM(GZ9:GZ35)</f>
        <v>0</v>
      </c>
      <c r="HA36" s="79" t="e">
        <f>SUM(FZ36:GZ36)</f>
        <v>#DIV/0!</v>
      </c>
      <c r="HF36" s="317">
        <f t="shared" si="51"/>
        <v>0</v>
      </c>
      <c r="HG36" s="317">
        <f t="shared" si="52"/>
        <v>0</v>
      </c>
      <c r="HH36" s="268" t="str">
        <f t="shared" si="41"/>
        <v>Patagonian Toothfish (All Areas)</v>
      </c>
      <c r="HJ36" s="268" t="e">
        <f>#REF!</f>
        <v>#REF!</v>
      </c>
      <c r="HK36" s="268" t="e">
        <f>#REF!</f>
        <v>#REF!</v>
      </c>
      <c r="HP36" s="268">
        <f t="shared" si="33"/>
        <v>6</v>
      </c>
      <c r="HQ36" s="268">
        <f t="shared" si="43"/>
        <v>28</v>
      </c>
      <c r="HR36" s="268">
        <f t="shared" si="34"/>
        <v>0</v>
      </c>
      <c r="HS36" s="268">
        <f t="shared" si="45"/>
        <v>0</v>
      </c>
    </row>
    <row r="37" spans="1:227" x14ac:dyDescent="0.3">
      <c r="A37" s="21"/>
      <c r="B37" s="14">
        <v>10157</v>
      </c>
      <c r="C37" s="23">
        <v>19</v>
      </c>
      <c r="D37" s="23" t="s">
        <v>182</v>
      </c>
      <c r="E37" s="23" t="s">
        <v>183</v>
      </c>
      <c r="F37" s="14">
        <v>420</v>
      </c>
      <c r="G37" s="14" t="s">
        <v>120</v>
      </c>
      <c r="H37" s="14">
        <v>4</v>
      </c>
      <c r="I37" s="14">
        <v>6</v>
      </c>
      <c r="J37" s="14">
        <v>6</v>
      </c>
      <c r="K37" s="14"/>
      <c r="L37" s="14" t="s">
        <v>141</v>
      </c>
      <c r="M37" s="24">
        <f t="shared" si="26"/>
        <v>6</v>
      </c>
      <c r="N37" s="24">
        <f t="shared" si="0"/>
        <v>2</v>
      </c>
      <c r="O37" s="24" t="str">
        <f t="shared" si="1"/>
        <v>6 6</v>
      </c>
      <c r="P37" s="24">
        <f t="shared" si="2"/>
        <v>6</v>
      </c>
      <c r="Q37" s="25">
        <f t="shared" si="3"/>
        <v>0</v>
      </c>
      <c r="R37" s="26">
        <f t="shared" si="4"/>
        <v>0</v>
      </c>
      <c r="S37" s="24">
        <f t="shared" si="5"/>
        <v>4</v>
      </c>
      <c r="T37" s="24">
        <f t="shared" si="6"/>
        <v>4</v>
      </c>
      <c r="U37" s="24" t="str">
        <f t="shared" si="7"/>
        <v/>
      </c>
      <c r="V37" s="24" t="str">
        <f t="shared" si="8"/>
        <v>g</v>
      </c>
      <c r="W37" s="24" t="str">
        <f t="shared" si="27"/>
        <v/>
      </c>
      <c r="X37" s="24">
        <f t="shared" si="9"/>
        <v>4</v>
      </c>
      <c r="Y37" s="24">
        <f t="shared" si="10"/>
        <v>4</v>
      </c>
      <c r="Z37" s="24" t="str">
        <f t="shared" si="11"/>
        <v>F</v>
      </c>
      <c r="AA37" s="24" t="str">
        <f t="shared" si="48"/>
        <v>F</v>
      </c>
      <c r="AB37" s="34" t="str">
        <f t="shared" si="12"/>
        <v/>
      </c>
      <c r="AC37" s="34" t="str">
        <f t="shared" si="13"/>
        <v>g</v>
      </c>
      <c r="AD37" s="34" t="str">
        <f t="shared" si="28"/>
        <v>g</v>
      </c>
      <c r="AE37" s="34" t="str">
        <f t="shared" si="14"/>
        <v>4 0</v>
      </c>
      <c r="AF37" s="34">
        <f t="shared" si="15"/>
        <v>6</v>
      </c>
      <c r="AG37" s="34">
        <f t="shared" si="16"/>
        <v>6</v>
      </c>
      <c r="AH37" s="34">
        <f t="shared" si="17"/>
        <v>0</v>
      </c>
      <c r="AI37" s="172">
        <f>IF(AJ37&lt;&gt;"",MAX(AI$3:AI36)+1,"")</f>
        <v>27</v>
      </c>
      <c r="AJ37" s="172" t="str">
        <f t="shared" si="18"/>
        <v>F</v>
      </c>
      <c r="AK37" s="172">
        <f t="shared" si="19"/>
        <v>420</v>
      </c>
      <c r="AL37" s="172">
        <f t="shared" si="20"/>
        <v>6</v>
      </c>
      <c r="AM37" s="172" t="str">
        <f>IF(AN37&lt;&gt;"",MAX(AM$3:AM36)+1,"")</f>
        <v/>
      </c>
      <c r="AN37" s="172" t="str">
        <f t="shared" si="21"/>
        <v/>
      </c>
      <c r="AO37" s="172" t="str">
        <f t="shared" si="22"/>
        <v/>
      </c>
      <c r="AP37" s="172" t="str">
        <f t="shared" si="23"/>
        <v/>
      </c>
      <c r="AQ37" s="172" t="str">
        <f t="shared" si="24"/>
        <v/>
      </c>
      <c r="AR37" s="172" t="str">
        <f>Table1[[#This Row],[Sex ]]&amp;Table1[[#This Row],[Month]]</f>
        <v>F4</v>
      </c>
      <c r="AS37" s="21"/>
      <c r="AT37" s="21"/>
      <c r="AU37" s="21"/>
      <c r="AV37" s="21"/>
      <c r="AW37" s="22" t="s">
        <v>49</v>
      </c>
      <c r="AX37" s="22"/>
      <c r="AY37" s="22"/>
      <c r="AZ37" s="22"/>
      <c r="BA37" s="22">
        <v>80</v>
      </c>
      <c r="BB37" s="22"/>
      <c r="BC37" s="22"/>
      <c r="BD37" s="22"/>
      <c r="BE37" s="321"/>
      <c r="BF37" s="322"/>
      <c r="BG37" s="349"/>
      <c r="BH37" s="349"/>
      <c r="BI37" s="350"/>
      <c r="BJ37" s="346">
        <v>24</v>
      </c>
      <c r="BK37" s="346">
        <f>Analysis!AL33</f>
        <v>0</v>
      </c>
      <c r="BL37" s="347">
        <f>Analysis!AL31</f>
        <v>0</v>
      </c>
      <c r="BM37" s="347">
        <f>Analysis!AM31</f>
        <v>0</v>
      </c>
      <c r="BN37" s="347">
        <f>Analysis!AN31</f>
        <v>0</v>
      </c>
      <c r="BO37" s="347">
        <f>Analysis!AO31</f>
        <v>0</v>
      </c>
      <c r="BP37" s="347">
        <f>Analysis!AP31</f>
        <v>0</v>
      </c>
      <c r="BQ37" s="347">
        <f>Analysis!AQ31</f>
        <v>0</v>
      </c>
      <c r="BR37" s="347">
        <f>Analysis!AR31</f>
        <v>0</v>
      </c>
      <c r="BS37" s="347">
        <f>Analysis!AS31</f>
        <v>0</v>
      </c>
      <c r="BT37" s="347">
        <f>Analysis!AT31</f>
        <v>0</v>
      </c>
      <c r="BU37" s="347">
        <f>Analysis!AU31</f>
        <v>0</v>
      </c>
      <c r="BV37" s="347">
        <f>Analysis!AV31</f>
        <v>0</v>
      </c>
      <c r="BW37" s="347">
        <f>Analysis!AW31</f>
        <v>0</v>
      </c>
      <c r="BX37" s="347">
        <f>Analysis!AX31</f>
        <v>0</v>
      </c>
      <c r="BY37" s="347">
        <f>Analysis!AY31</f>
        <v>0</v>
      </c>
      <c r="BZ37" s="347">
        <f>Analysis!AZ31</f>
        <v>0</v>
      </c>
      <c r="CA37" s="347">
        <f>Analysis!BA31</f>
        <v>0</v>
      </c>
      <c r="CB37" s="347">
        <f>Analysis!BB31</f>
        <v>0</v>
      </c>
      <c r="CC37" s="347">
        <f>Analysis!BC31</f>
        <v>0</v>
      </c>
      <c r="CD37" s="347">
        <f>Analysis!BD31</f>
        <v>0</v>
      </c>
      <c r="CE37" s="347">
        <f>Analysis!BE31</f>
        <v>0</v>
      </c>
      <c r="CF37" s="347">
        <f>Analysis!BF31</f>
        <v>0</v>
      </c>
      <c r="CG37" s="347">
        <f>Analysis!BG31</f>
        <v>0</v>
      </c>
      <c r="CH37" s="347">
        <f>Analysis!BH31</f>
        <v>0</v>
      </c>
      <c r="CI37" s="347">
        <f>Analysis!BI31</f>
        <v>0</v>
      </c>
      <c r="CJ37" s="347">
        <f>Analysis!BJ31</f>
        <v>0</v>
      </c>
      <c r="CK37" s="347">
        <f>Analysis!BK31</f>
        <v>0</v>
      </c>
      <c r="CL37" s="347">
        <f>Analysis!BL31</f>
        <v>0</v>
      </c>
      <c r="CM37" s="347">
        <f>Analysis!BM31</f>
        <v>0</v>
      </c>
      <c r="CN37" s="347">
        <f>Analysis!BN31</f>
        <v>0</v>
      </c>
      <c r="CO37" s="347">
        <f>Analysis!BO31</f>
        <v>0</v>
      </c>
      <c r="CP37" s="347">
        <f>Analysis!BP31</f>
        <v>0</v>
      </c>
      <c r="CQ37" s="347">
        <f>Analysis!BQ31</f>
        <v>0</v>
      </c>
      <c r="CR37" s="347">
        <f>Analysis!BR31</f>
        <v>0</v>
      </c>
      <c r="CS37" s="347">
        <f>Analysis!BS31</f>
        <v>0</v>
      </c>
      <c r="CT37" s="347">
        <f>Analysis!BT31</f>
        <v>0</v>
      </c>
      <c r="CU37" s="347">
        <f>Analysis!BU31</f>
        <v>0</v>
      </c>
      <c r="CV37" s="347">
        <f>Analysis!BV31</f>
        <v>0</v>
      </c>
      <c r="CW37" s="347">
        <f>Analysis!BW31</f>
        <v>0</v>
      </c>
      <c r="CX37" s="347">
        <f>Analysis!BX31</f>
        <v>0</v>
      </c>
      <c r="CY37" s="347">
        <f>Analysis!BY31</f>
        <v>0</v>
      </c>
      <c r="CZ37" s="347">
        <f>Analysis!BZ31</f>
        <v>0</v>
      </c>
      <c r="DA37" s="347">
        <f>Analysis!CA31</f>
        <v>0</v>
      </c>
      <c r="DB37" s="347">
        <f>Analysis!CB31</f>
        <v>0</v>
      </c>
      <c r="DC37" s="348"/>
      <c r="DD37" s="348"/>
      <c r="DE37" s="316"/>
      <c r="DF37" s="264"/>
      <c r="DG37" s="264"/>
      <c r="DH37" s="264"/>
      <c r="DI37" s="264"/>
      <c r="DJ37" s="264"/>
      <c r="DK37" s="293"/>
      <c r="DL37" s="264"/>
      <c r="DM37" s="264"/>
      <c r="DN37" s="264"/>
      <c r="DO37" s="264"/>
      <c r="DP37" s="264"/>
      <c r="DQ37" s="264"/>
      <c r="DR37" s="264"/>
      <c r="DS37" s="264"/>
      <c r="DT37" s="264"/>
      <c r="DU37" s="264"/>
      <c r="DV37" s="264"/>
      <c r="DW37" s="264"/>
      <c r="DX37" s="264"/>
      <c r="DY37" s="264"/>
      <c r="DZ37" s="264"/>
      <c r="EA37" s="264"/>
      <c r="EB37" s="264"/>
      <c r="EC37" s="264"/>
      <c r="ED37" s="264"/>
      <c r="EE37" s="264"/>
      <c r="EF37" s="264"/>
      <c r="EG37" s="264"/>
      <c r="EH37" s="264"/>
      <c r="EI37" s="264"/>
      <c r="EJ37" s="264"/>
      <c r="EK37" s="264"/>
      <c r="EL37" s="264"/>
      <c r="EM37" s="264"/>
      <c r="EN37" s="264"/>
      <c r="EO37" s="264"/>
      <c r="EP37" s="264"/>
      <c r="EQ37" s="264"/>
      <c r="ER37" s="264"/>
      <c r="ES37" s="264"/>
      <c r="ET37" s="264"/>
      <c r="EU37" s="264"/>
      <c r="EV37" s="264"/>
      <c r="EW37" s="86"/>
      <c r="EX37" s="86"/>
      <c r="EY37" s="86"/>
      <c r="EZ37" s="86"/>
      <c r="HF37" s="317">
        <f t="shared" si="51"/>
        <v>0</v>
      </c>
      <c r="HG37" s="317">
        <f t="shared" si="52"/>
        <v>0</v>
      </c>
      <c r="HH37" s="268" t="str">
        <f t="shared" si="41"/>
        <v>Pilchard - Westerly (VII)</v>
      </c>
      <c r="HJ37" s="268" t="e">
        <f>#REF!</f>
        <v>#REF!</v>
      </c>
      <c r="HK37" s="268" t="e">
        <f>#REF!</f>
        <v>#REF!</v>
      </c>
      <c r="HP37" s="268">
        <f t="shared" si="33"/>
        <v>6</v>
      </c>
      <c r="HQ37" s="268">
        <f t="shared" si="43"/>
        <v>29</v>
      </c>
      <c r="HR37" s="268">
        <f t="shared" si="34"/>
        <v>0</v>
      </c>
      <c r="HS37" s="268">
        <f t="shared" si="45"/>
        <v>0</v>
      </c>
    </row>
    <row r="38" spans="1:227" x14ac:dyDescent="0.3">
      <c r="A38" s="21"/>
      <c r="B38" s="14">
        <v>10157</v>
      </c>
      <c r="C38" s="23">
        <v>20</v>
      </c>
      <c r="D38" s="23" t="s">
        <v>182</v>
      </c>
      <c r="E38" s="23" t="s">
        <v>183</v>
      </c>
      <c r="F38" s="14">
        <v>480</v>
      </c>
      <c r="G38" s="14" t="s">
        <v>120</v>
      </c>
      <c r="H38" s="14">
        <v>4</v>
      </c>
      <c r="I38" s="14">
        <v>7</v>
      </c>
      <c r="J38" s="14">
        <v>7</v>
      </c>
      <c r="K38" s="14"/>
      <c r="L38" s="14" t="s">
        <v>141</v>
      </c>
      <c r="M38" s="24">
        <f t="shared" si="26"/>
        <v>7</v>
      </c>
      <c r="N38" s="24">
        <f t="shared" si="0"/>
        <v>2</v>
      </c>
      <c r="O38" s="24" t="str">
        <f t="shared" si="1"/>
        <v>7 7</v>
      </c>
      <c r="P38" s="24">
        <f t="shared" si="2"/>
        <v>7</v>
      </c>
      <c r="Q38" s="25">
        <f t="shared" si="3"/>
        <v>0</v>
      </c>
      <c r="R38" s="26">
        <f t="shared" si="4"/>
        <v>0</v>
      </c>
      <c r="S38" s="24">
        <f t="shared" si="5"/>
        <v>4</v>
      </c>
      <c r="T38" s="24">
        <f t="shared" si="6"/>
        <v>4</v>
      </c>
      <c r="U38" s="24" t="str">
        <f t="shared" si="7"/>
        <v/>
      </c>
      <c r="V38" s="24" t="str">
        <f t="shared" si="8"/>
        <v>g</v>
      </c>
      <c r="W38" s="24" t="str">
        <f t="shared" si="27"/>
        <v/>
      </c>
      <c r="X38" s="24">
        <f t="shared" si="9"/>
        <v>4</v>
      </c>
      <c r="Y38" s="24">
        <f t="shared" si="10"/>
        <v>4</v>
      </c>
      <c r="Z38" s="24" t="str">
        <f t="shared" si="11"/>
        <v>F</v>
      </c>
      <c r="AA38" s="24" t="str">
        <f t="shared" si="48"/>
        <v>F</v>
      </c>
      <c r="AB38" s="34" t="str">
        <f t="shared" si="12"/>
        <v/>
      </c>
      <c r="AC38" s="34" t="str">
        <f t="shared" si="13"/>
        <v>g</v>
      </c>
      <c r="AD38" s="34" t="str">
        <f t="shared" si="28"/>
        <v>g</v>
      </c>
      <c r="AE38" s="34" t="str">
        <f t="shared" si="14"/>
        <v>4 0</v>
      </c>
      <c r="AF38" s="34">
        <f t="shared" si="15"/>
        <v>7</v>
      </c>
      <c r="AG38" s="34">
        <f t="shared" si="16"/>
        <v>7</v>
      </c>
      <c r="AH38" s="34">
        <f t="shared" si="17"/>
        <v>0</v>
      </c>
      <c r="AI38" s="172">
        <f>IF(AJ38&lt;&gt;"",MAX(AI$3:AI37)+1,"")</f>
        <v>28</v>
      </c>
      <c r="AJ38" s="172" t="str">
        <f t="shared" si="18"/>
        <v>F</v>
      </c>
      <c r="AK38" s="172">
        <f t="shared" si="19"/>
        <v>480</v>
      </c>
      <c r="AL38" s="172">
        <f t="shared" si="20"/>
        <v>7</v>
      </c>
      <c r="AM38" s="172" t="str">
        <f>IF(AN38&lt;&gt;"",MAX(AM$3:AM37)+1,"")</f>
        <v/>
      </c>
      <c r="AN38" s="172" t="str">
        <f t="shared" si="21"/>
        <v/>
      </c>
      <c r="AO38" s="172" t="str">
        <f t="shared" si="22"/>
        <v/>
      </c>
      <c r="AP38" s="172" t="str">
        <f t="shared" si="23"/>
        <v/>
      </c>
      <c r="AQ38" s="172" t="str">
        <f t="shared" si="24"/>
        <v/>
      </c>
      <c r="AR38" s="172" t="str">
        <f>Table1[[#This Row],[Sex ]]&amp;Table1[[#This Row],[Month]]</f>
        <v>F4</v>
      </c>
      <c r="AS38" s="21"/>
      <c r="AT38" s="21"/>
      <c r="AU38" s="21"/>
      <c r="AV38" s="21"/>
      <c r="AW38" s="22" t="s">
        <v>51</v>
      </c>
      <c r="AX38" s="22"/>
      <c r="AY38" s="22"/>
      <c r="AZ38" s="22"/>
      <c r="BA38" s="22">
        <v>95</v>
      </c>
      <c r="BB38" s="22"/>
      <c r="BC38" s="22"/>
      <c r="BD38" s="22"/>
      <c r="BE38" s="321"/>
      <c r="BF38" s="322"/>
      <c r="BG38" s="349"/>
      <c r="BH38" s="349"/>
      <c r="BI38" s="350"/>
      <c r="BJ38" s="346">
        <v>25</v>
      </c>
      <c r="BK38" s="346">
        <f>Analysis!AL34</f>
        <v>0</v>
      </c>
      <c r="BL38" s="347">
        <f>Analysis!AL32</f>
        <v>0</v>
      </c>
      <c r="BM38" s="347">
        <f>Analysis!AM32</f>
        <v>0</v>
      </c>
      <c r="BN38" s="347">
        <f>Analysis!AN32</f>
        <v>0</v>
      </c>
      <c r="BO38" s="347">
        <f>Analysis!AO32</f>
        <v>0</v>
      </c>
      <c r="BP38" s="347">
        <f>Analysis!AP32</f>
        <v>0</v>
      </c>
      <c r="BQ38" s="347">
        <f>Analysis!AQ32</f>
        <v>0</v>
      </c>
      <c r="BR38" s="347">
        <f>Analysis!AR32</f>
        <v>0</v>
      </c>
      <c r="BS38" s="347">
        <f>Analysis!AS32</f>
        <v>0</v>
      </c>
      <c r="BT38" s="347">
        <f>Analysis!AT32</f>
        <v>0</v>
      </c>
      <c r="BU38" s="347">
        <f>Analysis!AU32</f>
        <v>0</v>
      </c>
      <c r="BV38" s="347">
        <f>Analysis!AV32</f>
        <v>0</v>
      </c>
      <c r="BW38" s="347">
        <f>Analysis!AW32</f>
        <v>0</v>
      </c>
      <c r="BX38" s="347">
        <f>Analysis!AX32</f>
        <v>0</v>
      </c>
      <c r="BY38" s="347">
        <f>Analysis!AY32</f>
        <v>0</v>
      </c>
      <c r="BZ38" s="347">
        <f>Analysis!AZ32</f>
        <v>0</v>
      </c>
      <c r="CA38" s="347">
        <f>Analysis!BA32</f>
        <v>0</v>
      </c>
      <c r="CB38" s="347">
        <f>Analysis!BB32</f>
        <v>0</v>
      </c>
      <c r="CC38" s="347">
        <f>Analysis!BC32</f>
        <v>0</v>
      </c>
      <c r="CD38" s="347">
        <f>Analysis!BD32</f>
        <v>0</v>
      </c>
      <c r="CE38" s="347">
        <f>Analysis!BE32</f>
        <v>0</v>
      </c>
      <c r="CF38" s="347">
        <f>Analysis!BF32</f>
        <v>0</v>
      </c>
      <c r="CG38" s="347">
        <f>Analysis!BG32</f>
        <v>0</v>
      </c>
      <c r="CH38" s="347">
        <f>Analysis!BH32</f>
        <v>0</v>
      </c>
      <c r="CI38" s="347">
        <f>Analysis!BI32</f>
        <v>0</v>
      </c>
      <c r="CJ38" s="347">
        <f>Analysis!BJ32</f>
        <v>0</v>
      </c>
      <c r="CK38" s="347">
        <f>Analysis!BK32</f>
        <v>0</v>
      </c>
      <c r="CL38" s="347">
        <f>Analysis!BL32</f>
        <v>0</v>
      </c>
      <c r="CM38" s="347">
        <f>Analysis!BM32</f>
        <v>0</v>
      </c>
      <c r="CN38" s="347">
        <f>Analysis!BN32</f>
        <v>0</v>
      </c>
      <c r="CO38" s="347">
        <f>Analysis!BO32</f>
        <v>0</v>
      </c>
      <c r="CP38" s="347">
        <f>Analysis!BP32</f>
        <v>0</v>
      </c>
      <c r="CQ38" s="347">
        <f>Analysis!BQ32</f>
        <v>0</v>
      </c>
      <c r="CR38" s="347">
        <f>Analysis!BR32</f>
        <v>0</v>
      </c>
      <c r="CS38" s="347">
        <f>Analysis!BS32</f>
        <v>0</v>
      </c>
      <c r="CT38" s="347">
        <f>Analysis!BT32</f>
        <v>0</v>
      </c>
      <c r="CU38" s="347">
        <f>Analysis!BU32</f>
        <v>0</v>
      </c>
      <c r="CV38" s="347">
        <f>Analysis!BV32</f>
        <v>0</v>
      </c>
      <c r="CW38" s="347">
        <f>Analysis!BW32</f>
        <v>0</v>
      </c>
      <c r="CX38" s="347">
        <f>Analysis!BX32</f>
        <v>0</v>
      </c>
      <c r="CY38" s="347">
        <f>Analysis!BY32</f>
        <v>0</v>
      </c>
      <c r="CZ38" s="347">
        <f>Analysis!BZ32</f>
        <v>0</v>
      </c>
      <c r="DA38" s="347">
        <f>Analysis!CA32</f>
        <v>0</v>
      </c>
      <c r="DB38" s="347">
        <f>Analysis!CB32</f>
        <v>0</v>
      </c>
      <c r="DC38" s="348"/>
      <c r="DD38" s="348"/>
      <c r="DE38" s="316"/>
      <c r="DF38" s="264"/>
      <c r="DG38" s="264"/>
      <c r="DH38" s="264"/>
      <c r="DI38" s="264"/>
      <c r="DJ38" s="264"/>
      <c r="DK38" s="293"/>
      <c r="DL38" s="264"/>
      <c r="DM38" s="264"/>
      <c r="DN38" s="264"/>
      <c r="DO38" s="264"/>
      <c r="DP38" s="264"/>
      <c r="DQ38" s="264"/>
      <c r="DR38" s="264"/>
      <c r="DS38" s="264"/>
      <c r="DT38" s="264"/>
      <c r="DU38" s="264"/>
      <c r="DV38" s="264"/>
      <c r="DW38" s="264"/>
      <c r="DX38" s="264"/>
      <c r="DY38" s="264"/>
      <c r="DZ38" s="264"/>
      <c r="EA38" s="264"/>
      <c r="EB38" s="264"/>
      <c r="EC38" s="264"/>
      <c r="ED38" s="264"/>
      <c r="EE38" s="264"/>
      <c r="EF38" s="264"/>
      <c r="EG38" s="264"/>
      <c r="EH38" s="264"/>
      <c r="EI38" s="264"/>
      <c r="EJ38" s="264"/>
      <c r="EK38" s="264"/>
      <c r="EL38" s="264"/>
      <c r="EM38" s="264"/>
      <c r="EN38" s="264"/>
      <c r="EO38" s="264"/>
      <c r="EP38" s="264"/>
      <c r="EQ38" s="264"/>
      <c r="ER38" s="264"/>
      <c r="ES38" s="264"/>
      <c r="ET38" s="264"/>
      <c r="EU38" s="264"/>
      <c r="EV38" s="264"/>
      <c r="EW38" s="86"/>
      <c r="EX38" s="86"/>
      <c r="EY38" s="86"/>
      <c r="EZ38" s="86"/>
      <c r="FZ38" s="80" t="e">
        <f t="shared" ref="FZ38:GY38" si="55">SUM(FZ9:FZ34)/BL55</f>
        <v>#DIV/0!</v>
      </c>
      <c r="GA38" s="80" t="e">
        <f t="shared" si="55"/>
        <v>#DIV/0!</v>
      </c>
      <c r="GB38" s="80">
        <f t="shared" si="55"/>
        <v>0.9375</v>
      </c>
      <c r="GC38" s="80">
        <f t="shared" si="55"/>
        <v>1</v>
      </c>
      <c r="GD38" s="80">
        <f t="shared" si="55"/>
        <v>0.99692874692874689</v>
      </c>
      <c r="GE38" s="80">
        <f t="shared" si="55"/>
        <v>0.98769230769230776</v>
      </c>
      <c r="GF38" s="80">
        <f t="shared" si="55"/>
        <v>0.97940074906367047</v>
      </c>
      <c r="GG38" s="80">
        <f t="shared" si="55"/>
        <v>0.97058823529411764</v>
      </c>
      <c r="GH38" s="80">
        <f t="shared" si="55"/>
        <v>0.96875</v>
      </c>
      <c r="GI38" s="80">
        <f t="shared" si="55"/>
        <v>1</v>
      </c>
      <c r="GJ38" s="80">
        <f t="shared" si="55"/>
        <v>1.0249999999999999</v>
      </c>
      <c r="GK38" s="80">
        <f t="shared" si="55"/>
        <v>1</v>
      </c>
      <c r="GL38" s="80">
        <f t="shared" si="55"/>
        <v>1</v>
      </c>
      <c r="GM38" s="80" t="e">
        <f t="shared" si="55"/>
        <v>#DIV/0!</v>
      </c>
      <c r="GN38" s="80">
        <f t="shared" si="55"/>
        <v>1</v>
      </c>
      <c r="GO38" s="80">
        <f t="shared" si="55"/>
        <v>0.97777777777777786</v>
      </c>
      <c r="GP38" s="80" t="e">
        <f t="shared" si="55"/>
        <v>#DIV/0!</v>
      </c>
      <c r="GQ38" s="80" t="e">
        <f t="shared" si="55"/>
        <v>#DIV/0!</v>
      </c>
      <c r="GR38" s="80" t="e">
        <f t="shared" si="55"/>
        <v>#DIV/0!</v>
      </c>
      <c r="GS38" s="80" t="e">
        <f t="shared" si="55"/>
        <v>#DIV/0!</v>
      </c>
      <c r="GT38" s="80" t="e">
        <f t="shared" si="55"/>
        <v>#DIV/0!</v>
      </c>
      <c r="GU38" s="80" t="e">
        <f t="shared" si="55"/>
        <v>#DIV/0!</v>
      </c>
      <c r="GV38" s="80" t="e">
        <f t="shared" si="55"/>
        <v>#DIV/0!</v>
      </c>
      <c r="GW38" s="80" t="e">
        <f t="shared" si="55"/>
        <v>#DIV/0!</v>
      </c>
      <c r="GX38" s="80" t="e">
        <f t="shared" si="55"/>
        <v>#DIV/0!</v>
      </c>
      <c r="GY38" s="80" t="e">
        <f t="shared" si="55"/>
        <v>#DIV/0!</v>
      </c>
      <c r="HF38" s="317">
        <f t="shared" si="51"/>
        <v>0</v>
      </c>
      <c r="HG38" s="317">
        <f t="shared" si="52"/>
        <v>0</v>
      </c>
      <c r="HH38" s="268" t="str">
        <f t="shared" si="41"/>
        <v>Plaice - Celtic Sea (VIIf,g)</v>
      </c>
      <c r="HJ38" s="268" t="e">
        <f>#REF!</f>
        <v>#REF!</v>
      </c>
      <c r="HK38" s="268" t="e">
        <f>#REF!</f>
        <v>#REF!</v>
      </c>
      <c r="HP38" s="268">
        <f t="shared" si="33"/>
        <v>4</v>
      </c>
      <c r="HQ38" s="268">
        <f t="shared" si="43"/>
        <v>30</v>
      </c>
      <c r="HR38" s="268">
        <f t="shared" si="34"/>
        <v>0</v>
      </c>
      <c r="HS38" s="268">
        <f t="shared" si="45"/>
        <v>0</v>
      </c>
    </row>
    <row r="39" spans="1:227" x14ac:dyDescent="0.3">
      <c r="A39" s="21"/>
      <c r="B39" s="14">
        <v>10157</v>
      </c>
      <c r="C39" s="23">
        <v>21</v>
      </c>
      <c r="D39" s="23" t="s">
        <v>182</v>
      </c>
      <c r="E39" s="23" t="s">
        <v>183</v>
      </c>
      <c r="F39" s="14">
        <v>350</v>
      </c>
      <c r="G39" s="14" t="s">
        <v>121</v>
      </c>
      <c r="H39" s="14">
        <v>4</v>
      </c>
      <c r="I39" s="14">
        <v>5</v>
      </c>
      <c r="J39" s="14">
        <v>6</v>
      </c>
      <c r="K39" s="14"/>
      <c r="L39" s="14" t="s">
        <v>141</v>
      </c>
      <c r="M39" s="24" t="str">
        <f t="shared" si="26"/>
        <v/>
      </c>
      <c r="N39" s="24">
        <f t="shared" si="0"/>
        <v>2</v>
      </c>
      <c r="O39" s="24" t="str">
        <f t="shared" si="1"/>
        <v>6 5</v>
      </c>
      <c r="P39" s="24">
        <f t="shared" si="2"/>
        <v>5.5</v>
      </c>
      <c r="Q39" s="25">
        <f t="shared" si="3"/>
        <v>0.5</v>
      </c>
      <c r="R39" s="26">
        <f t="shared" si="4"/>
        <v>0.12856486930664501</v>
      </c>
      <c r="S39" s="24">
        <f t="shared" si="5"/>
        <v>4</v>
      </c>
      <c r="T39" s="24">
        <f t="shared" si="6"/>
        <v>4</v>
      </c>
      <c r="U39" s="24" t="str">
        <f t="shared" si="7"/>
        <v/>
      </c>
      <c r="V39" s="24" t="str">
        <f t="shared" si="8"/>
        <v/>
      </c>
      <c r="W39" s="24" t="str">
        <f t="shared" si="27"/>
        <v/>
      </c>
      <c r="X39" s="24" t="str">
        <f t="shared" si="9"/>
        <v/>
      </c>
      <c r="Y39" s="24">
        <f t="shared" si="10"/>
        <v>4</v>
      </c>
      <c r="Z39" s="24" t="str">
        <f t="shared" si="11"/>
        <v>M</v>
      </c>
      <c r="AA39" s="24" t="str">
        <f>IF(I39&lt;&gt;"",IF(I39-J39=0,G39,""),"")</f>
        <v/>
      </c>
      <c r="AB39" s="34" t="str">
        <f t="shared" si="12"/>
        <v/>
      </c>
      <c r="AC39" s="34" t="str">
        <f t="shared" si="13"/>
        <v>g</v>
      </c>
      <c r="AD39" s="34" t="str">
        <f t="shared" si="28"/>
        <v/>
      </c>
      <c r="AE39" s="34" t="str">
        <f t="shared" si="14"/>
        <v>4 -1</v>
      </c>
      <c r="AF39" s="34">
        <f t="shared" si="15"/>
        <v>6</v>
      </c>
      <c r="AG39" s="34">
        <f t="shared" si="16"/>
        <v>5</v>
      </c>
      <c r="AH39" s="34">
        <f t="shared" si="17"/>
        <v>-1</v>
      </c>
      <c r="AI39" s="172" t="str">
        <f>IF(AJ39&lt;&gt;"",MAX(AI$3:AI38)+1,"")</f>
        <v/>
      </c>
      <c r="AJ39" s="172" t="str">
        <f t="shared" si="18"/>
        <v/>
      </c>
      <c r="AK39" s="172" t="str">
        <f t="shared" si="19"/>
        <v/>
      </c>
      <c r="AL39" s="172" t="str">
        <f t="shared" si="20"/>
        <v/>
      </c>
      <c r="AM39" s="172">
        <f>IF(AN39&lt;&gt;"",MAX(AM$3:AM38)+1,"")</f>
        <v>8</v>
      </c>
      <c r="AN39" s="172" t="str">
        <f t="shared" si="21"/>
        <v>M</v>
      </c>
      <c r="AO39" s="172">
        <f t="shared" si="22"/>
        <v>350</v>
      </c>
      <c r="AP39" s="172">
        <f t="shared" si="23"/>
        <v>6</v>
      </c>
      <c r="AQ39" s="172" t="str">
        <f t="shared" si="24"/>
        <v/>
      </c>
      <c r="AR39" s="172" t="str">
        <f>Table1[[#This Row],[Sex ]]&amp;Table1[[#This Row],[Month]]</f>
        <v>M4</v>
      </c>
      <c r="AS39" s="21"/>
      <c r="AT39" s="21"/>
      <c r="AU39" s="21"/>
      <c r="AV39" s="21"/>
      <c r="AW39" s="22" t="s">
        <v>128</v>
      </c>
      <c r="AX39" s="22"/>
      <c r="AY39" s="22"/>
      <c r="AZ39" s="22"/>
      <c r="BA39" s="22">
        <v>50</v>
      </c>
      <c r="BB39" s="22" t="s">
        <v>74</v>
      </c>
      <c r="BC39" s="22"/>
      <c r="BD39" s="22"/>
      <c r="BE39" s="321"/>
      <c r="BF39" s="322"/>
      <c r="BG39" s="349"/>
      <c r="BH39" s="349"/>
      <c r="BI39" s="350"/>
      <c r="BJ39" s="346">
        <v>26</v>
      </c>
      <c r="BK39" s="346">
        <f>Analysis!AL35</f>
        <v>0</v>
      </c>
      <c r="BL39" s="347">
        <f>Analysis!AL33</f>
        <v>0</v>
      </c>
      <c r="BM39" s="347">
        <f>Analysis!AM33</f>
        <v>0</v>
      </c>
      <c r="BN39" s="347">
        <f>Analysis!AN33</f>
        <v>0</v>
      </c>
      <c r="BO39" s="347">
        <f>Analysis!AO33</f>
        <v>0</v>
      </c>
      <c r="BP39" s="347">
        <f>Analysis!AP33</f>
        <v>0</v>
      </c>
      <c r="BQ39" s="347">
        <f>Analysis!AQ33</f>
        <v>0</v>
      </c>
      <c r="BR39" s="347">
        <f>Analysis!AR33</f>
        <v>0</v>
      </c>
      <c r="BS39" s="347">
        <f>Analysis!AS33</f>
        <v>0</v>
      </c>
      <c r="BT39" s="347">
        <f>Analysis!AT33</f>
        <v>0</v>
      </c>
      <c r="BU39" s="347">
        <f>Analysis!AU33</f>
        <v>0</v>
      </c>
      <c r="BV39" s="347">
        <f>Analysis!AV33</f>
        <v>0</v>
      </c>
      <c r="BW39" s="347">
        <f>Analysis!AW33</f>
        <v>0</v>
      </c>
      <c r="BX39" s="347">
        <f>Analysis!AX33</f>
        <v>0</v>
      </c>
      <c r="BY39" s="347">
        <f>Analysis!AY33</f>
        <v>0</v>
      </c>
      <c r="BZ39" s="347">
        <f>Analysis!AZ33</f>
        <v>0</v>
      </c>
      <c r="CA39" s="347">
        <f>Analysis!BA33</f>
        <v>0</v>
      </c>
      <c r="CB39" s="347">
        <f>Analysis!BB33</f>
        <v>0</v>
      </c>
      <c r="CC39" s="347">
        <f>Analysis!BC33</f>
        <v>0</v>
      </c>
      <c r="CD39" s="347">
        <f>Analysis!BD33</f>
        <v>0</v>
      </c>
      <c r="CE39" s="347">
        <f>Analysis!BE33</f>
        <v>0</v>
      </c>
      <c r="CF39" s="347">
        <f>Analysis!BF33</f>
        <v>0</v>
      </c>
      <c r="CG39" s="347">
        <f>Analysis!BG33</f>
        <v>0</v>
      </c>
      <c r="CH39" s="347">
        <f>Analysis!BH33</f>
        <v>0</v>
      </c>
      <c r="CI39" s="347">
        <f>Analysis!BI33</f>
        <v>0</v>
      </c>
      <c r="CJ39" s="347">
        <f>Analysis!BJ33</f>
        <v>0</v>
      </c>
      <c r="CK39" s="347">
        <f>Analysis!BK33</f>
        <v>0</v>
      </c>
      <c r="CL39" s="347">
        <f>Analysis!BL33</f>
        <v>0</v>
      </c>
      <c r="CM39" s="347">
        <f>Analysis!BM33</f>
        <v>0</v>
      </c>
      <c r="CN39" s="347">
        <f>Analysis!BN33</f>
        <v>0</v>
      </c>
      <c r="CO39" s="347">
        <f>Analysis!BO33</f>
        <v>0</v>
      </c>
      <c r="CP39" s="347">
        <f>Analysis!BP33</f>
        <v>0</v>
      </c>
      <c r="CQ39" s="347">
        <f>Analysis!BQ33</f>
        <v>0</v>
      </c>
      <c r="CR39" s="347">
        <f>Analysis!BR33</f>
        <v>0</v>
      </c>
      <c r="CS39" s="347">
        <f>Analysis!BS33</f>
        <v>0</v>
      </c>
      <c r="CT39" s="347">
        <f>Analysis!BT33</f>
        <v>0</v>
      </c>
      <c r="CU39" s="347">
        <f>Analysis!BU33</f>
        <v>0</v>
      </c>
      <c r="CV39" s="347">
        <f>Analysis!BV33</f>
        <v>0</v>
      </c>
      <c r="CW39" s="347">
        <f>Analysis!BW33</f>
        <v>0</v>
      </c>
      <c r="CX39" s="347">
        <f>Analysis!BX33</f>
        <v>0</v>
      </c>
      <c r="CY39" s="347">
        <f>Analysis!BY33</f>
        <v>0</v>
      </c>
      <c r="CZ39" s="347">
        <f>Analysis!BZ33</f>
        <v>0</v>
      </c>
      <c r="DA39" s="347">
        <f>Analysis!CA33</f>
        <v>0</v>
      </c>
      <c r="DB39" s="347">
        <f>Analysis!CB33</f>
        <v>0</v>
      </c>
      <c r="DC39" s="316"/>
      <c r="DD39" s="316"/>
      <c r="DE39" s="316"/>
      <c r="DF39" s="264"/>
      <c r="DG39" s="264"/>
      <c r="DH39" s="264"/>
      <c r="DI39" s="264"/>
      <c r="DJ39" s="264"/>
      <c r="DK39" s="293"/>
      <c r="DL39" s="264"/>
      <c r="DM39" s="264"/>
      <c r="DN39" s="264"/>
      <c r="DO39" s="264"/>
      <c r="DP39" s="264"/>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HF39" s="317">
        <f t="shared" si="51"/>
        <v>0</v>
      </c>
      <c r="HG39" s="317">
        <f t="shared" si="52"/>
        <v>0</v>
      </c>
      <c r="HH39" s="268" t="str">
        <f t="shared" si="41"/>
        <v>Plaice - Eastern Channel (VIId)</v>
      </c>
      <c r="HJ39" s="268" t="e">
        <f>#REF!</f>
        <v>#REF!</v>
      </c>
      <c r="HK39" s="268" t="e">
        <f>#REF!</f>
        <v>#REF!</v>
      </c>
      <c r="HP39" s="268">
        <f t="shared" si="33"/>
        <v>5</v>
      </c>
      <c r="HQ39" s="268">
        <f t="shared" si="43"/>
        <v>31</v>
      </c>
      <c r="HR39" s="268">
        <f t="shared" si="34"/>
        <v>0</v>
      </c>
      <c r="HS39" s="268">
        <f t="shared" si="45"/>
        <v>0</v>
      </c>
    </row>
    <row r="40" spans="1:227" ht="15" customHeight="1" x14ac:dyDescent="0.3">
      <c r="A40" s="21"/>
      <c r="B40" s="14">
        <v>10157</v>
      </c>
      <c r="C40" s="23">
        <v>22</v>
      </c>
      <c r="D40" s="23" t="s">
        <v>182</v>
      </c>
      <c r="E40" s="23" t="s">
        <v>183</v>
      </c>
      <c r="F40" s="14">
        <v>470</v>
      </c>
      <c r="G40" s="14" t="s">
        <v>120</v>
      </c>
      <c r="H40" s="14">
        <v>4</v>
      </c>
      <c r="I40" s="14">
        <v>11</v>
      </c>
      <c r="J40" s="14">
        <v>11</v>
      </c>
      <c r="K40" s="14"/>
      <c r="L40" s="14" t="s">
        <v>141</v>
      </c>
      <c r="M40" s="24">
        <f t="shared" si="26"/>
        <v>11</v>
      </c>
      <c r="N40" s="24">
        <f t="shared" si="0"/>
        <v>2</v>
      </c>
      <c r="O40" s="24" t="str">
        <f t="shared" si="1"/>
        <v>11 11</v>
      </c>
      <c r="P40" s="24">
        <f t="shared" si="2"/>
        <v>11</v>
      </c>
      <c r="Q40" s="25">
        <f t="shared" si="3"/>
        <v>0</v>
      </c>
      <c r="R40" s="26">
        <f t="shared" si="4"/>
        <v>0</v>
      </c>
      <c r="S40" s="24">
        <f t="shared" si="5"/>
        <v>4</v>
      </c>
      <c r="T40" s="24">
        <f t="shared" si="6"/>
        <v>4</v>
      </c>
      <c r="U40" s="24" t="str">
        <f t="shared" si="7"/>
        <v/>
      </c>
      <c r="V40" s="24" t="str">
        <f t="shared" si="8"/>
        <v>g</v>
      </c>
      <c r="W40" s="24" t="str">
        <f t="shared" si="27"/>
        <v/>
      </c>
      <c r="X40" s="24">
        <f t="shared" si="9"/>
        <v>4</v>
      </c>
      <c r="Y40" s="24">
        <f t="shared" si="10"/>
        <v>4</v>
      </c>
      <c r="Z40" s="24" t="str">
        <f t="shared" si="11"/>
        <v>F</v>
      </c>
      <c r="AA40" s="24" t="str">
        <f>IF(I40&lt;&gt;"",IF(SUM(I40:J40)&gt;98,"",IF(I40-J40=0,G40,"")))</f>
        <v>F</v>
      </c>
      <c r="AB40" s="34" t="str">
        <f t="shared" si="12"/>
        <v/>
      </c>
      <c r="AC40" s="34" t="str">
        <f t="shared" si="13"/>
        <v>g</v>
      </c>
      <c r="AD40" s="34" t="str">
        <f t="shared" si="28"/>
        <v>g</v>
      </c>
      <c r="AE40" s="34" t="str">
        <f t="shared" si="14"/>
        <v>4 0</v>
      </c>
      <c r="AF40" s="34">
        <f t="shared" si="15"/>
        <v>11</v>
      </c>
      <c r="AG40" s="34">
        <f t="shared" si="16"/>
        <v>11</v>
      </c>
      <c r="AH40" s="34">
        <f t="shared" si="17"/>
        <v>0</v>
      </c>
      <c r="AI40" s="172">
        <f>IF(AJ40&lt;&gt;"",MAX(AI$3:AI39)+1,"")</f>
        <v>29</v>
      </c>
      <c r="AJ40" s="172" t="str">
        <f t="shared" si="18"/>
        <v>F</v>
      </c>
      <c r="AK40" s="172">
        <f t="shared" si="19"/>
        <v>470</v>
      </c>
      <c r="AL40" s="172">
        <f t="shared" si="20"/>
        <v>11</v>
      </c>
      <c r="AM40" s="172" t="str">
        <f>IF(AN40&lt;&gt;"",MAX(AM$3:AM39)+1,"")</f>
        <v/>
      </c>
      <c r="AN40" s="172" t="str">
        <f t="shared" si="21"/>
        <v/>
      </c>
      <c r="AO40" s="172" t="str">
        <f t="shared" si="22"/>
        <v/>
      </c>
      <c r="AP40" s="172" t="str">
        <f t="shared" si="23"/>
        <v/>
      </c>
      <c r="AQ40" s="172" t="str">
        <f t="shared" si="24"/>
        <v/>
      </c>
      <c r="AR40" s="172" t="str">
        <f>Table1[[#This Row],[Sex ]]&amp;Table1[[#This Row],[Month]]</f>
        <v>F4</v>
      </c>
      <c r="AS40" s="21"/>
      <c r="AT40" s="21"/>
      <c r="AU40" s="21"/>
      <c r="AV40" s="21"/>
      <c r="AW40" s="22" t="s">
        <v>77</v>
      </c>
      <c r="AX40" s="22"/>
      <c r="AY40" s="22"/>
      <c r="AZ40" s="22"/>
      <c r="BA40" s="22">
        <v>80</v>
      </c>
      <c r="BB40" s="22" t="s">
        <v>74</v>
      </c>
      <c r="BC40" s="22"/>
      <c r="BD40" s="22"/>
      <c r="BE40" s="321"/>
      <c r="BF40" s="322"/>
      <c r="BG40" s="349"/>
      <c r="BH40" s="349"/>
      <c r="BI40" s="350"/>
      <c r="BJ40" s="346">
        <v>27</v>
      </c>
      <c r="BK40" s="346">
        <f>Analysis!AL36</f>
        <v>0</v>
      </c>
      <c r="BL40" s="347">
        <f>Analysis!AL34</f>
        <v>0</v>
      </c>
      <c r="BM40" s="347">
        <f>Analysis!AM34</f>
        <v>0</v>
      </c>
      <c r="BN40" s="347">
        <f>Analysis!AN34</f>
        <v>0</v>
      </c>
      <c r="BO40" s="347">
        <f>Analysis!AO34</f>
        <v>0</v>
      </c>
      <c r="BP40" s="347">
        <f>Analysis!AP34</f>
        <v>0</v>
      </c>
      <c r="BQ40" s="347">
        <f>Analysis!AQ34</f>
        <v>0</v>
      </c>
      <c r="BR40" s="347">
        <f>Analysis!AR34</f>
        <v>0</v>
      </c>
      <c r="BS40" s="347">
        <f>Analysis!AS34</f>
        <v>0</v>
      </c>
      <c r="BT40" s="347">
        <f>Analysis!AT34</f>
        <v>0</v>
      </c>
      <c r="BU40" s="347">
        <f>Analysis!AU34</f>
        <v>0</v>
      </c>
      <c r="BV40" s="347">
        <f>Analysis!AV34</f>
        <v>0</v>
      </c>
      <c r="BW40" s="347">
        <f>Analysis!AW34</f>
        <v>0</v>
      </c>
      <c r="BX40" s="347">
        <f>Analysis!AX34</f>
        <v>0</v>
      </c>
      <c r="BY40" s="347">
        <f>Analysis!AY34</f>
        <v>0</v>
      </c>
      <c r="BZ40" s="347">
        <f>Analysis!AZ34</f>
        <v>0</v>
      </c>
      <c r="CA40" s="347">
        <f>Analysis!BA34</f>
        <v>0</v>
      </c>
      <c r="CB40" s="347">
        <f>Analysis!BB34</f>
        <v>0</v>
      </c>
      <c r="CC40" s="347">
        <f>Analysis!BC34</f>
        <v>0</v>
      </c>
      <c r="CD40" s="347">
        <f>Analysis!BD34</f>
        <v>0</v>
      </c>
      <c r="CE40" s="347">
        <f>Analysis!BE34</f>
        <v>0</v>
      </c>
      <c r="CF40" s="347">
        <f>Analysis!BF34</f>
        <v>0</v>
      </c>
      <c r="CG40" s="347">
        <f>Analysis!BG34</f>
        <v>0</v>
      </c>
      <c r="CH40" s="347">
        <f>Analysis!BH34</f>
        <v>0</v>
      </c>
      <c r="CI40" s="347">
        <f>Analysis!BI34</f>
        <v>0</v>
      </c>
      <c r="CJ40" s="347">
        <f>Analysis!BJ34</f>
        <v>0</v>
      </c>
      <c r="CK40" s="347">
        <f>Analysis!BK34</f>
        <v>0</v>
      </c>
      <c r="CL40" s="347">
        <f>Analysis!BL34</f>
        <v>0</v>
      </c>
      <c r="CM40" s="347">
        <f>Analysis!BM34</f>
        <v>0</v>
      </c>
      <c r="CN40" s="347">
        <f>Analysis!BN34</f>
        <v>0</v>
      </c>
      <c r="CO40" s="347">
        <f>Analysis!BO34</f>
        <v>0</v>
      </c>
      <c r="CP40" s="347">
        <f>Analysis!BP34</f>
        <v>0</v>
      </c>
      <c r="CQ40" s="347">
        <f>Analysis!BQ34</f>
        <v>0</v>
      </c>
      <c r="CR40" s="347">
        <f>Analysis!BR34</f>
        <v>0</v>
      </c>
      <c r="CS40" s="347">
        <f>Analysis!BS34</f>
        <v>0</v>
      </c>
      <c r="CT40" s="347">
        <f>Analysis!BT34</f>
        <v>0</v>
      </c>
      <c r="CU40" s="347">
        <f>Analysis!BU34</f>
        <v>0</v>
      </c>
      <c r="CV40" s="347">
        <f>Analysis!BV34</f>
        <v>0</v>
      </c>
      <c r="CW40" s="347">
        <f>Analysis!BW34</f>
        <v>0</v>
      </c>
      <c r="CX40" s="347">
        <f>Analysis!BX34</f>
        <v>0</v>
      </c>
      <c r="CY40" s="347">
        <f>Analysis!BY34</f>
        <v>0</v>
      </c>
      <c r="CZ40" s="347">
        <f>Analysis!BZ34</f>
        <v>0</v>
      </c>
      <c r="DA40" s="347">
        <f>Analysis!CA34</f>
        <v>0</v>
      </c>
      <c r="DB40" s="347">
        <f>Analysis!CB34</f>
        <v>0</v>
      </c>
      <c r="DC40" s="316"/>
      <c r="DD40" s="316"/>
      <c r="DE40" s="316"/>
      <c r="DF40" s="264"/>
      <c r="DG40" s="264"/>
      <c r="DH40" s="264"/>
      <c r="DI40" s="264"/>
      <c r="DJ40" s="264"/>
      <c r="DK40" s="293"/>
      <c r="DL40" s="264"/>
      <c r="DM40" s="264"/>
      <c r="DN40" s="264"/>
      <c r="DO40" s="264"/>
      <c r="DP40" s="264"/>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FY40" s="373" t="s">
        <v>12</v>
      </c>
      <c r="FZ40" s="367" t="s">
        <v>114</v>
      </c>
      <c r="GA40" s="368"/>
      <c r="GB40" s="368"/>
      <c r="GC40" s="368"/>
      <c r="GD40" s="368"/>
      <c r="GE40" s="368"/>
      <c r="GF40" s="368"/>
      <c r="GG40" s="368"/>
      <c r="GH40" s="368"/>
      <c r="GI40" s="368"/>
      <c r="GJ40" s="368"/>
      <c r="GK40" s="368"/>
      <c r="GL40" s="368"/>
      <c r="GM40" s="368"/>
      <c r="GN40" s="368"/>
      <c r="GO40" s="368"/>
      <c r="GP40" s="368"/>
      <c r="GQ40" s="368"/>
      <c r="GR40" s="368"/>
      <c r="GS40" s="368"/>
      <c r="GT40" s="326"/>
      <c r="GU40" s="268"/>
      <c r="GV40" s="268"/>
      <c r="GW40" s="268"/>
      <c r="GX40" s="268"/>
      <c r="GY40" s="268"/>
      <c r="GZ40" s="327"/>
      <c r="HA40" s="268"/>
      <c r="HF40" s="317">
        <f t="shared" si="51"/>
        <v>0</v>
      </c>
      <c r="HG40" s="317">
        <f t="shared" si="52"/>
        <v>0</v>
      </c>
      <c r="HH40" s="268" t="str">
        <f t="shared" si="41"/>
        <v>Plaice - Irish Sea (VIIa)</v>
      </c>
      <c r="HJ40" s="268" t="e">
        <f>#REF!</f>
        <v>#REF!</v>
      </c>
      <c r="HK40" s="268" t="e">
        <f>#REF!</f>
        <v>#REF!</v>
      </c>
      <c r="HP40" s="268">
        <f t="shared" si="33"/>
        <v>5</v>
      </c>
      <c r="HQ40" s="268">
        <f t="shared" si="43"/>
        <v>32</v>
      </c>
      <c r="HR40" s="268">
        <f t="shared" si="34"/>
        <v>0</v>
      </c>
      <c r="HS40" s="268">
        <f t="shared" si="45"/>
        <v>0</v>
      </c>
    </row>
    <row r="41" spans="1:227" x14ac:dyDescent="0.3">
      <c r="A41" s="21"/>
      <c r="B41" s="14">
        <v>10157</v>
      </c>
      <c r="C41" s="23">
        <v>23</v>
      </c>
      <c r="D41" s="23" t="s">
        <v>182</v>
      </c>
      <c r="E41" s="23" t="s">
        <v>183</v>
      </c>
      <c r="F41" s="14">
        <v>450</v>
      </c>
      <c r="G41" s="14" t="s">
        <v>120</v>
      </c>
      <c r="H41" s="14">
        <v>4</v>
      </c>
      <c r="I41" s="14">
        <v>10</v>
      </c>
      <c r="J41" s="14">
        <v>11</v>
      </c>
      <c r="K41" s="14"/>
      <c r="L41" s="14" t="s">
        <v>143</v>
      </c>
      <c r="M41" s="24" t="str">
        <f t="shared" si="26"/>
        <v/>
      </c>
      <c r="N41" s="24">
        <f t="shared" si="0"/>
        <v>2</v>
      </c>
      <c r="O41" s="24" t="str">
        <f t="shared" si="1"/>
        <v>11 10</v>
      </c>
      <c r="P41" s="24">
        <f t="shared" si="2"/>
        <v>10.5</v>
      </c>
      <c r="Q41" s="25">
        <f t="shared" si="3"/>
        <v>0.5</v>
      </c>
      <c r="R41" s="26">
        <f t="shared" si="4"/>
        <v>6.7343502970147393E-2</v>
      </c>
      <c r="S41" s="24">
        <f t="shared" si="5"/>
        <v>4</v>
      </c>
      <c r="T41" s="24">
        <f t="shared" si="6"/>
        <v>4</v>
      </c>
      <c r="U41" s="24" t="str">
        <f t="shared" si="7"/>
        <v/>
      </c>
      <c r="V41" s="24" t="str">
        <f t="shared" si="8"/>
        <v/>
      </c>
      <c r="W41" s="24" t="str">
        <f t="shared" si="27"/>
        <v/>
      </c>
      <c r="X41" s="24" t="str">
        <f t="shared" si="9"/>
        <v/>
      </c>
      <c r="Y41" s="24">
        <f t="shared" si="10"/>
        <v>4</v>
      </c>
      <c r="Z41" s="24" t="str">
        <f t="shared" si="11"/>
        <v>F</v>
      </c>
      <c r="AA41" s="24" t="str">
        <f>IF(I41&lt;&gt;"",IF(I41-J41=0,G41,""),"")</f>
        <v/>
      </c>
      <c r="AB41" s="34" t="str">
        <f t="shared" si="12"/>
        <v/>
      </c>
      <c r="AC41" s="34" t="str">
        <f t="shared" si="13"/>
        <v>p</v>
      </c>
      <c r="AD41" s="34" t="str">
        <f t="shared" si="28"/>
        <v/>
      </c>
      <c r="AE41" s="34" t="str">
        <f t="shared" si="14"/>
        <v>4 -1</v>
      </c>
      <c r="AF41" s="34">
        <f t="shared" si="15"/>
        <v>11</v>
      </c>
      <c r="AG41" s="34">
        <f t="shared" si="16"/>
        <v>10</v>
      </c>
      <c r="AH41" s="34">
        <f t="shared" si="17"/>
        <v>-1</v>
      </c>
      <c r="AI41" s="172">
        <f>IF(AJ41&lt;&gt;"",MAX(AI$3:AI40)+1,"")</f>
        <v>30</v>
      </c>
      <c r="AJ41" s="172" t="str">
        <f t="shared" si="18"/>
        <v>F</v>
      </c>
      <c r="AK41" s="172">
        <f t="shared" si="19"/>
        <v>450</v>
      </c>
      <c r="AL41" s="172">
        <f t="shared" si="20"/>
        <v>11</v>
      </c>
      <c r="AM41" s="172" t="str">
        <f>IF(AN41&lt;&gt;"",MAX(AM$3:AM40)+1,"")</f>
        <v/>
      </c>
      <c r="AN41" s="172" t="str">
        <f t="shared" si="21"/>
        <v/>
      </c>
      <c r="AO41" s="172" t="str">
        <f t="shared" si="22"/>
        <v/>
      </c>
      <c r="AP41" s="172" t="str">
        <f t="shared" si="23"/>
        <v/>
      </c>
      <c r="AQ41" s="172" t="str">
        <f t="shared" si="24"/>
        <v/>
      </c>
      <c r="AR41" s="172" t="str">
        <f>Table1[[#This Row],[Sex ]]&amp;Table1[[#This Row],[Month]]</f>
        <v>F4</v>
      </c>
      <c r="AS41" s="21"/>
      <c r="AT41" s="21"/>
      <c r="AU41" s="21"/>
      <c r="AV41" s="21"/>
      <c r="AW41" s="22" t="s">
        <v>56</v>
      </c>
      <c r="AX41" s="22"/>
      <c r="AY41" s="22"/>
      <c r="AZ41" s="22"/>
      <c r="BA41" s="22">
        <v>95</v>
      </c>
      <c r="BB41" s="22"/>
      <c r="BC41" s="22"/>
      <c r="BD41" s="22"/>
      <c r="BE41" s="321"/>
      <c r="BF41" s="322"/>
      <c r="BG41" s="349"/>
      <c r="BH41" s="349"/>
      <c r="BI41" s="350"/>
      <c r="BJ41" s="346">
        <v>28</v>
      </c>
      <c r="BK41" s="346">
        <f>Analysis!AL37</f>
        <v>0</v>
      </c>
      <c r="BL41" s="347">
        <f>Analysis!AL35</f>
        <v>0</v>
      </c>
      <c r="BM41" s="347">
        <f>Analysis!AM35</f>
        <v>0</v>
      </c>
      <c r="BN41" s="347">
        <f>Analysis!AN35</f>
        <v>0</v>
      </c>
      <c r="BO41" s="347">
        <f>Analysis!AO35</f>
        <v>0</v>
      </c>
      <c r="BP41" s="347">
        <f>Analysis!AP35</f>
        <v>0</v>
      </c>
      <c r="BQ41" s="347">
        <f>Analysis!AQ35</f>
        <v>0</v>
      </c>
      <c r="BR41" s="347">
        <f>Analysis!AR35</f>
        <v>0</v>
      </c>
      <c r="BS41" s="347">
        <f>Analysis!AS35</f>
        <v>0</v>
      </c>
      <c r="BT41" s="347">
        <f>Analysis!AT35</f>
        <v>0</v>
      </c>
      <c r="BU41" s="347">
        <f>Analysis!AU35</f>
        <v>0</v>
      </c>
      <c r="BV41" s="347">
        <f>Analysis!AV35</f>
        <v>0</v>
      </c>
      <c r="BW41" s="347">
        <f>Analysis!AW35</f>
        <v>0</v>
      </c>
      <c r="BX41" s="347">
        <f>Analysis!AX35</f>
        <v>0</v>
      </c>
      <c r="BY41" s="347">
        <f>Analysis!AY35</f>
        <v>0</v>
      </c>
      <c r="BZ41" s="347">
        <f>Analysis!AZ35</f>
        <v>0</v>
      </c>
      <c r="CA41" s="347">
        <f>Analysis!BA35</f>
        <v>0</v>
      </c>
      <c r="CB41" s="347">
        <f>Analysis!BB35</f>
        <v>0</v>
      </c>
      <c r="CC41" s="347">
        <f>Analysis!BC35</f>
        <v>0</v>
      </c>
      <c r="CD41" s="347">
        <f>Analysis!BD35</f>
        <v>0</v>
      </c>
      <c r="CE41" s="347">
        <f>Analysis!BE35</f>
        <v>0</v>
      </c>
      <c r="CF41" s="347">
        <f>Analysis!BF35</f>
        <v>0</v>
      </c>
      <c r="CG41" s="347">
        <f>Analysis!BG35</f>
        <v>0</v>
      </c>
      <c r="CH41" s="347">
        <f>Analysis!BH35</f>
        <v>0</v>
      </c>
      <c r="CI41" s="347">
        <f>Analysis!BI35</f>
        <v>0</v>
      </c>
      <c r="CJ41" s="347">
        <f>Analysis!BJ35</f>
        <v>0</v>
      </c>
      <c r="CK41" s="347">
        <f>Analysis!BK35</f>
        <v>0</v>
      </c>
      <c r="CL41" s="347">
        <f>Analysis!BL35</f>
        <v>0</v>
      </c>
      <c r="CM41" s="347">
        <f>Analysis!BM35</f>
        <v>0</v>
      </c>
      <c r="CN41" s="347">
        <f>Analysis!BN35</f>
        <v>0</v>
      </c>
      <c r="CO41" s="347">
        <f>Analysis!BO35</f>
        <v>0</v>
      </c>
      <c r="CP41" s="347">
        <f>Analysis!BP35</f>
        <v>0</v>
      </c>
      <c r="CQ41" s="347">
        <f>Analysis!BQ35</f>
        <v>0</v>
      </c>
      <c r="CR41" s="347">
        <f>Analysis!BR35</f>
        <v>0</v>
      </c>
      <c r="CS41" s="347">
        <f>Analysis!BS35</f>
        <v>0</v>
      </c>
      <c r="CT41" s="347">
        <f>Analysis!BT35</f>
        <v>0</v>
      </c>
      <c r="CU41" s="347">
        <f>Analysis!BU35</f>
        <v>0</v>
      </c>
      <c r="CV41" s="347">
        <f>Analysis!BV35</f>
        <v>0</v>
      </c>
      <c r="CW41" s="347">
        <f>Analysis!BW35</f>
        <v>0</v>
      </c>
      <c r="CX41" s="347">
        <f>Analysis!BX35</f>
        <v>0</v>
      </c>
      <c r="CY41" s="347">
        <f>Analysis!BY35</f>
        <v>0</v>
      </c>
      <c r="CZ41" s="347">
        <f>Analysis!BZ35</f>
        <v>0</v>
      </c>
      <c r="DA41" s="347">
        <f>Analysis!CA35</f>
        <v>0</v>
      </c>
      <c r="DB41" s="347">
        <f>Analysis!CB35</f>
        <v>0</v>
      </c>
      <c r="DC41" s="316"/>
      <c r="DD41" s="316"/>
      <c r="DE41" s="316"/>
      <c r="DF41" s="264"/>
      <c r="DG41" s="264"/>
      <c r="DH41" s="264"/>
      <c r="DI41" s="264"/>
      <c r="DJ41" s="264"/>
      <c r="DK41" s="293"/>
      <c r="DL41" s="264"/>
      <c r="DM41" s="264"/>
      <c r="DN41" s="264"/>
      <c r="DO41" s="264"/>
      <c r="DP41" s="264"/>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FY41" s="374"/>
      <c r="FZ41" s="328">
        <v>0</v>
      </c>
      <c r="GA41" s="328">
        <v>1</v>
      </c>
      <c r="GB41" s="328">
        <v>2</v>
      </c>
      <c r="GC41" s="328">
        <v>3</v>
      </c>
      <c r="GD41" s="328">
        <v>4</v>
      </c>
      <c r="GE41" s="328">
        <v>5</v>
      </c>
      <c r="GF41" s="328">
        <v>6</v>
      </c>
      <c r="GG41" s="328">
        <v>7</v>
      </c>
      <c r="GH41" s="328">
        <v>8</v>
      </c>
      <c r="GI41" s="328">
        <v>9</v>
      </c>
      <c r="GJ41" s="328">
        <v>10</v>
      </c>
      <c r="GK41" s="328">
        <v>11</v>
      </c>
      <c r="GL41" s="328">
        <v>12</v>
      </c>
      <c r="GM41" s="328">
        <v>13</v>
      </c>
      <c r="GN41" s="328">
        <v>14</v>
      </c>
      <c r="GO41" s="328">
        <v>15</v>
      </c>
      <c r="GP41" s="328">
        <v>16</v>
      </c>
      <c r="GQ41" s="328">
        <v>17</v>
      </c>
      <c r="GR41" s="329">
        <v>18</v>
      </c>
      <c r="GS41" s="328">
        <v>19</v>
      </c>
      <c r="GT41" s="330">
        <v>20</v>
      </c>
      <c r="GU41" s="330">
        <v>21</v>
      </c>
      <c r="GV41" s="330">
        <v>22</v>
      </c>
      <c r="GW41" s="330">
        <v>23</v>
      </c>
      <c r="GX41" s="330">
        <v>24</v>
      </c>
      <c r="GY41" s="330">
        <v>25</v>
      </c>
      <c r="GZ41" s="330">
        <v>99</v>
      </c>
      <c r="HA41" s="331" t="s">
        <v>11</v>
      </c>
      <c r="HF41" s="317">
        <f t="shared" si="51"/>
        <v>0</v>
      </c>
      <c r="HG41" s="317">
        <f t="shared" si="52"/>
        <v>0</v>
      </c>
      <c r="HH41" s="268" t="str">
        <f t="shared" si="41"/>
        <v>Plaice - North Sea (IV)</v>
      </c>
      <c r="HJ41" s="268" t="e">
        <f>#REF!</f>
        <v>#REF!</v>
      </c>
      <c r="HK41" s="268" t="e">
        <f>#REF!</f>
        <v>#REF!</v>
      </c>
      <c r="HP41" s="268">
        <f t="shared" si="33"/>
        <v>4</v>
      </c>
      <c r="HQ41" s="268">
        <f t="shared" si="43"/>
        <v>33</v>
      </c>
      <c r="HR41" s="268">
        <f t="shared" si="34"/>
        <v>0</v>
      </c>
      <c r="HS41" s="268">
        <f t="shared" si="45"/>
        <v>0</v>
      </c>
    </row>
    <row r="42" spans="1:227" x14ac:dyDescent="0.3">
      <c r="A42" s="21"/>
      <c r="B42" s="14">
        <v>10157</v>
      </c>
      <c r="C42" s="23">
        <v>24</v>
      </c>
      <c r="D42" s="23" t="s">
        <v>182</v>
      </c>
      <c r="E42" s="23" t="s">
        <v>183</v>
      </c>
      <c r="F42" s="14">
        <v>430</v>
      </c>
      <c r="G42" s="14" t="s">
        <v>120</v>
      </c>
      <c r="H42" s="14">
        <v>4</v>
      </c>
      <c r="I42" s="14">
        <v>6</v>
      </c>
      <c r="J42" s="14">
        <v>6</v>
      </c>
      <c r="K42" s="14"/>
      <c r="L42" s="14" t="s">
        <v>141</v>
      </c>
      <c r="M42" s="24">
        <f t="shared" si="26"/>
        <v>6</v>
      </c>
      <c r="N42" s="24">
        <f t="shared" si="0"/>
        <v>2</v>
      </c>
      <c r="O42" s="24" t="str">
        <f t="shared" si="1"/>
        <v>6 6</v>
      </c>
      <c r="P42" s="24">
        <f t="shared" si="2"/>
        <v>6</v>
      </c>
      <c r="Q42" s="25">
        <f t="shared" si="3"/>
        <v>0</v>
      </c>
      <c r="R42" s="26">
        <f t="shared" si="4"/>
        <v>0</v>
      </c>
      <c r="S42" s="24">
        <f t="shared" si="5"/>
        <v>4</v>
      </c>
      <c r="T42" s="24">
        <f t="shared" si="6"/>
        <v>4</v>
      </c>
      <c r="U42" s="24" t="str">
        <f t="shared" si="7"/>
        <v/>
      </c>
      <c r="V42" s="24" t="str">
        <f t="shared" si="8"/>
        <v>g</v>
      </c>
      <c r="W42" s="24" t="str">
        <f t="shared" si="27"/>
        <v/>
      </c>
      <c r="X42" s="24">
        <f t="shared" si="9"/>
        <v>4</v>
      </c>
      <c r="Y42" s="24">
        <f t="shared" si="10"/>
        <v>4</v>
      </c>
      <c r="Z42" s="24" t="str">
        <f t="shared" si="11"/>
        <v>F</v>
      </c>
      <c r="AA42" s="24" t="str">
        <f>IF(I42&lt;&gt;"",IF(SUM(I42:J42)&gt;98,"",IF(I42-J42=0,G42,"")))</f>
        <v>F</v>
      </c>
      <c r="AB42" s="34" t="str">
        <f t="shared" si="12"/>
        <v/>
      </c>
      <c r="AC42" s="34" t="str">
        <f t="shared" si="13"/>
        <v>g</v>
      </c>
      <c r="AD42" s="34" t="str">
        <f t="shared" si="28"/>
        <v>g</v>
      </c>
      <c r="AE42" s="34" t="str">
        <f t="shared" si="14"/>
        <v>4 0</v>
      </c>
      <c r="AF42" s="34">
        <f t="shared" si="15"/>
        <v>6</v>
      </c>
      <c r="AG42" s="34">
        <f t="shared" si="16"/>
        <v>6</v>
      </c>
      <c r="AH42" s="34">
        <f t="shared" si="17"/>
        <v>0</v>
      </c>
      <c r="AI42" s="172">
        <f>IF(AJ42&lt;&gt;"",MAX(AI$3:AI41)+1,"")</f>
        <v>31</v>
      </c>
      <c r="AJ42" s="172" t="str">
        <f t="shared" si="18"/>
        <v>F</v>
      </c>
      <c r="AK42" s="172">
        <f t="shared" si="19"/>
        <v>430</v>
      </c>
      <c r="AL42" s="172">
        <f t="shared" si="20"/>
        <v>6</v>
      </c>
      <c r="AM42" s="172" t="str">
        <f>IF(AN42&lt;&gt;"",MAX(AM$3:AM41)+1,"")</f>
        <v/>
      </c>
      <c r="AN42" s="172" t="str">
        <f t="shared" si="21"/>
        <v/>
      </c>
      <c r="AO42" s="172" t="str">
        <f t="shared" si="22"/>
        <v/>
      </c>
      <c r="AP42" s="172" t="str">
        <f t="shared" si="23"/>
        <v/>
      </c>
      <c r="AQ42" s="172" t="str">
        <f t="shared" si="24"/>
        <v/>
      </c>
      <c r="AR42" s="172" t="str">
        <f>Table1[[#This Row],[Sex ]]&amp;Table1[[#This Row],[Month]]</f>
        <v>F4</v>
      </c>
      <c r="AS42" s="21"/>
      <c r="AT42" s="21"/>
      <c r="AU42" s="21"/>
      <c r="AV42" s="21"/>
      <c r="AW42" s="22" t="s">
        <v>54</v>
      </c>
      <c r="AX42" s="22"/>
      <c r="AY42" s="22"/>
      <c r="AZ42" s="22"/>
      <c r="BA42" s="22">
        <v>95</v>
      </c>
      <c r="BB42" s="22"/>
      <c r="BC42" s="22"/>
      <c r="BD42" s="22"/>
      <c r="BE42" s="321"/>
      <c r="BF42" s="322"/>
      <c r="BG42" s="349"/>
      <c r="BH42" s="349"/>
      <c r="BI42" s="350"/>
      <c r="BJ42" s="346">
        <v>29</v>
      </c>
      <c r="BK42" s="346">
        <f>Analysis!AL38</f>
        <v>0</v>
      </c>
      <c r="BL42" s="347">
        <f>Analysis!AL36</f>
        <v>0</v>
      </c>
      <c r="BM42" s="347">
        <f>Analysis!AM36</f>
        <v>0</v>
      </c>
      <c r="BN42" s="347">
        <f>Analysis!AN36</f>
        <v>0</v>
      </c>
      <c r="BO42" s="347">
        <f>Analysis!AO36</f>
        <v>0</v>
      </c>
      <c r="BP42" s="347">
        <f>Analysis!AP36</f>
        <v>0</v>
      </c>
      <c r="BQ42" s="347">
        <f>Analysis!AQ36</f>
        <v>0</v>
      </c>
      <c r="BR42" s="347">
        <f>Analysis!AR36</f>
        <v>0</v>
      </c>
      <c r="BS42" s="347">
        <f>Analysis!AS36</f>
        <v>0</v>
      </c>
      <c r="BT42" s="347">
        <f>Analysis!AT36</f>
        <v>0</v>
      </c>
      <c r="BU42" s="347">
        <f>Analysis!AU36</f>
        <v>0</v>
      </c>
      <c r="BV42" s="347">
        <f>Analysis!AV36</f>
        <v>0</v>
      </c>
      <c r="BW42" s="347">
        <f>Analysis!AW36</f>
        <v>0</v>
      </c>
      <c r="BX42" s="347">
        <f>Analysis!AX36</f>
        <v>0</v>
      </c>
      <c r="BY42" s="347">
        <f>Analysis!AY36</f>
        <v>0</v>
      </c>
      <c r="BZ42" s="347">
        <f>Analysis!AZ36</f>
        <v>0</v>
      </c>
      <c r="CA42" s="347">
        <f>Analysis!BA36</f>
        <v>0</v>
      </c>
      <c r="CB42" s="347">
        <f>Analysis!BB36</f>
        <v>0</v>
      </c>
      <c r="CC42" s="347">
        <f>Analysis!BC36</f>
        <v>0</v>
      </c>
      <c r="CD42" s="347">
        <f>Analysis!BD36</f>
        <v>0</v>
      </c>
      <c r="CE42" s="347">
        <f>Analysis!BE36</f>
        <v>0</v>
      </c>
      <c r="CF42" s="347">
        <f>Analysis!BF36</f>
        <v>0</v>
      </c>
      <c r="CG42" s="347">
        <f>Analysis!BG36</f>
        <v>0</v>
      </c>
      <c r="CH42" s="347">
        <f>Analysis!BH36</f>
        <v>0</v>
      </c>
      <c r="CI42" s="347">
        <f>Analysis!BI36</f>
        <v>0</v>
      </c>
      <c r="CJ42" s="347">
        <f>Analysis!BJ36</f>
        <v>0</v>
      </c>
      <c r="CK42" s="347">
        <f>Analysis!BK36</f>
        <v>0</v>
      </c>
      <c r="CL42" s="347">
        <f>Analysis!BL36</f>
        <v>0</v>
      </c>
      <c r="CM42" s="347">
        <f>Analysis!BM36</f>
        <v>0</v>
      </c>
      <c r="CN42" s="347">
        <f>Analysis!BN36</f>
        <v>0</v>
      </c>
      <c r="CO42" s="347">
        <f>Analysis!BO36</f>
        <v>0</v>
      </c>
      <c r="CP42" s="347">
        <f>Analysis!BP36</f>
        <v>0</v>
      </c>
      <c r="CQ42" s="347">
        <f>Analysis!BQ36</f>
        <v>0</v>
      </c>
      <c r="CR42" s="347">
        <f>Analysis!BR36</f>
        <v>0</v>
      </c>
      <c r="CS42" s="347">
        <f>Analysis!BS36</f>
        <v>0</v>
      </c>
      <c r="CT42" s="347">
        <f>Analysis!BT36</f>
        <v>0</v>
      </c>
      <c r="CU42" s="347">
        <f>Analysis!BU36</f>
        <v>0</v>
      </c>
      <c r="CV42" s="347">
        <f>Analysis!BV36</f>
        <v>0</v>
      </c>
      <c r="CW42" s="347">
        <f>Analysis!BW36</f>
        <v>0</v>
      </c>
      <c r="CX42" s="347">
        <f>Analysis!BX36</f>
        <v>0</v>
      </c>
      <c r="CY42" s="347">
        <f>Analysis!BY36</f>
        <v>0</v>
      </c>
      <c r="CZ42" s="347">
        <f>Analysis!BZ36</f>
        <v>0</v>
      </c>
      <c r="DA42" s="347">
        <f>Analysis!CA36</f>
        <v>0</v>
      </c>
      <c r="DB42" s="347">
        <f>Analysis!CB36</f>
        <v>0</v>
      </c>
      <c r="DC42" s="316"/>
      <c r="DD42" s="316"/>
      <c r="DE42" s="316"/>
      <c r="DF42" s="264"/>
      <c r="DG42" s="264"/>
      <c r="DH42" s="264"/>
      <c r="DI42" s="264"/>
      <c r="DJ42" s="264"/>
      <c r="DK42" s="293"/>
      <c r="DL42" s="264"/>
      <c r="DM42" s="264"/>
      <c r="DN42" s="264"/>
      <c r="DO42" s="264"/>
      <c r="DP42" s="264"/>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FY42" s="332">
        <v>0</v>
      </c>
      <c r="FZ42" s="1"/>
      <c r="GA42" s="1" t="e">
        <f>(BM13-BL14)^2/(BM13+BL14)</f>
        <v>#DIV/0!</v>
      </c>
      <c r="GB42" s="1" t="e">
        <f>(BN13-BL15)^2/(BN13+BL15)</f>
        <v>#DIV/0!</v>
      </c>
      <c r="GC42" s="1" t="e">
        <f>(BO13-BL16)^2/(BO13+BL16)</f>
        <v>#DIV/0!</v>
      </c>
      <c r="GD42" s="1" t="e">
        <f>(BP13-BL17)^2/(BP13+BL17)</f>
        <v>#DIV/0!</v>
      </c>
      <c r="GE42" s="1" t="e">
        <f>(BQ13-BL18)^2/(BQ13+BL18)</f>
        <v>#DIV/0!</v>
      </c>
      <c r="GF42" s="1" t="e">
        <f>(BR13-BL19)^2/(BR13+BL19)</f>
        <v>#DIV/0!</v>
      </c>
      <c r="GG42" s="1" t="e">
        <f>(BS13-BL20)^2/(BS13+BL20)</f>
        <v>#DIV/0!</v>
      </c>
      <c r="GH42" s="1" t="e">
        <f>(BT13-BL21)^2/(BT13+BL21)</f>
        <v>#DIV/0!</v>
      </c>
      <c r="GI42" s="1" t="e">
        <f>(BU13-BL22)^2/(BU13+BL22)</f>
        <v>#DIV/0!</v>
      </c>
      <c r="GJ42" s="1" t="e">
        <f>(BV13-BL23)^2/(BV13+BL23)</f>
        <v>#DIV/0!</v>
      </c>
      <c r="GK42" s="1" t="e">
        <f>(BW13-BL24)^2/(BW13+BL24)</f>
        <v>#DIV/0!</v>
      </c>
      <c r="GL42" s="1" t="e">
        <f>(BX13-BL25)^2/(BX13+BL25)</f>
        <v>#DIV/0!</v>
      </c>
      <c r="GM42" s="1" t="e">
        <f>(BY13-BL26)^2/(BY13+BL26)</f>
        <v>#DIV/0!</v>
      </c>
      <c r="GN42" s="1" t="e">
        <f>(BZ13-BL27)^2/(BZ13+BL27)</f>
        <v>#DIV/0!</v>
      </c>
      <c r="GO42" s="1" t="e">
        <f>(CA13-BL28)^2/(CA13+BL28)</f>
        <v>#DIV/0!</v>
      </c>
      <c r="GP42" s="1" t="e">
        <f>(CB13-BL29)^2/(CB13+BL29)</f>
        <v>#DIV/0!</v>
      </c>
      <c r="GQ42" s="1" t="e">
        <f>(CC13-BL30)^2/(CC13+BL30)</f>
        <v>#DIV/0!</v>
      </c>
      <c r="GR42" s="1" t="e">
        <f>(CD13-BL31)^2/(CD13+BL31)</f>
        <v>#DIV/0!</v>
      </c>
      <c r="GS42" s="1" t="e">
        <f>(CE13-BL32)^2/(CE13+BL32)</f>
        <v>#DIV/0!</v>
      </c>
      <c r="GT42" s="1" t="e">
        <f t="shared" ref="GT42:GY42" si="56">(CF13-BL33)^2/(CF13+BL33)</f>
        <v>#DIV/0!</v>
      </c>
      <c r="GU42" s="1" t="e">
        <f t="shared" si="56"/>
        <v>#DIV/0!</v>
      </c>
      <c r="GV42" s="1" t="e">
        <f t="shared" si="56"/>
        <v>#DIV/0!</v>
      </c>
      <c r="GW42" s="1" t="e">
        <f t="shared" si="56"/>
        <v>#DIV/0!</v>
      </c>
      <c r="GX42" s="1" t="e">
        <f t="shared" si="56"/>
        <v>#DIV/0!</v>
      </c>
      <c r="GY42" s="1" t="e">
        <f t="shared" si="56"/>
        <v>#DIV/0!</v>
      </c>
      <c r="GZ42" s="333"/>
      <c r="HA42" s="334" t="e">
        <f>SUM(FZ42:GZ42)</f>
        <v>#DIV/0!</v>
      </c>
      <c r="HF42" s="317">
        <f t="shared" si="51"/>
        <v>0</v>
      </c>
      <c r="HG42" s="317">
        <f t="shared" si="52"/>
        <v>0</v>
      </c>
      <c r="HH42" s="268" t="str">
        <f t="shared" si="41"/>
        <v>Plaice - Westerly (VIIh-k)</v>
      </c>
      <c r="HJ42" s="268" t="e">
        <f>#REF!</f>
        <v>#REF!</v>
      </c>
      <c r="HK42" s="268" t="e">
        <f>#REF!</f>
        <v>#REF!</v>
      </c>
      <c r="HP42" s="268">
        <f t="shared" si="33"/>
        <v>4</v>
      </c>
      <c r="HQ42" s="268">
        <f t="shared" si="43"/>
        <v>34</v>
      </c>
      <c r="HR42" s="268">
        <f t="shared" si="34"/>
        <v>0</v>
      </c>
      <c r="HS42" s="268">
        <f t="shared" si="45"/>
        <v>0</v>
      </c>
    </row>
    <row r="43" spans="1:227" x14ac:dyDescent="0.3">
      <c r="A43" s="21"/>
      <c r="B43" s="14">
        <v>10277</v>
      </c>
      <c r="C43" s="23">
        <v>1</v>
      </c>
      <c r="D43" s="23" t="s">
        <v>182</v>
      </c>
      <c r="E43" s="23" t="s">
        <v>183</v>
      </c>
      <c r="F43" s="14">
        <v>360</v>
      </c>
      <c r="G43" s="14" t="s">
        <v>121</v>
      </c>
      <c r="H43" s="14">
        <v>4</v>
      </c>
      <c r="I43" s="14">
        <v>4</v>
      </c>
      <c r="J43" s="14">
        <v>4</v>
      </c>
      <c r="K43" s="14"/>
      <c r="L43" s="14" t="s">
        <v>141</v>
      </c>
      <c r="M43" s="24">
        <f t="shared" si="26"/>
        <v>4</v>
      </c>
      <c r="N43" s="24">
        <f t="shared" si="0"/>
        <v>2</v>
      </c>
      <c r="O43" s="24" t="str">
        <f t="shared" si="1"/>
        <v>4 4</v>
      </c>
      <c r="P43" s="24">
        <f t="shared" si="2"/>
        <v>4</v>
      </c>
      <c r="Q43" s="25">
        <f t="shared" si="3"/>
        <v>0</v>
      </c>
      <c r="R43" s="26">
        <f t="shared" si="4"/>
        <v>0</v>
      </c>
      <c r="S43" s="24">
        <f t="shared" si="5"/>
        <v>4</v>
      </c>
      <c r="T43" s="24">
        <f t="shared" si="6"/>
        <v>4</v>
      </c>
      <c r="U43" s="24" t="str">
        <f t="shared" si="7"/>
        <v/>
      </c>
      <c r="V43" s="24" t="str">
        <f t="shared" si="8"/>
        <v>g</v>
      </c>
      <c r="W43" s="24" t="str">
        <f t="shared" si="27"/>
        <v/>
      </c>
      <c r="X43" s="24">
        <f t="shared" si="9"/>
        <v>4</v>
      </c>
      <c r="Y43" s="24">
        <f t="shared" si="10"/>
        <v>4</v>
      </c>
      <c r="Z43" s="24" t="str">
        <f t="shared" si="11"/>
        <v>M</v>
      </c>
      <c r="AA43" s="24" t="str">
        <f>IF(I43&lt;&gt;"",IF(SUM(I43:J43)&gt;98,"",IF(I43-J43=0,G43,"")))</f>
        <v>M</v>
      </c>
      <c r="AB43" s="34" t="str">
        <f t="shared" si="12"/>
        <v/>
      </c>
      <c r="AC43" s="34" t="str">
        <f t="shared" si="13"/>
        <v>g</v>
      </c>
      <c r="AD43" s="34" t="str">
        <f t="shared" si="28"/>
        <v>g</v>
      </c>
      <c r="AE43" s="34" t="str">
        <f t="shared" si="14"/>
        <v>4 0</v>
      </c>
      <c r="AF43" s="34">
        <f t="shared" si="15"/>
        <v>4</v>
      </c>
      <c r="AG43" s="34">
        <f t="shared" si="16"/>
        <v>4</v>
      </c>
      <c r="AH43" s="34">
        <f t="shared" si="17"/>
        <v>0</v>
      </c>
      <c r="AI43" s="172" t="str">
        <f>IF(AJ43&lt;&gt;"",MAX(AI$3:AI42)+1,"")</f>
        <v/>
      </c>
      <c r="AJ43" s="172" t="str">
        <f t="shared" si="18"/>
        <v/>
      </c>
      <c r="AK43" s="172" t="str">
        <f t="shared" si="19"/>
        <v/>
      </c>
      <c r="AL43" s="172" t="str">
        <f t="shared" si="20"/>
        <v/>
      </c>
      <c r="AM43" s="172">
        <f>IF(AN43&lt;&gt;"",MAX(AM$3:AM42)+1,"")</f>
        <v>9</v>
      </c>
      <c r="AN43" s="172" t="str">
        <f t="shared" si="21"/>
        <v>M</v>
      </c>
      <c r="AO43" s="172">
        <f t="shared" si="22"/>
        <v>360</v>
      </c>
      <c r="AP43" s="172">
        <f t="shared" si="23"/>
        <v>4</v>
      </c>
      <c r="AQ43" s="172" t="str">
        <f t="shared" si="24"/>
        <v/>
      </c>
      <c r="AR43" s="172" t="str">
        <f>Table1[[#This Row],[Sex ]]&amp;Table1[[#This Row],[Month]]</f>
        <v>M4</v>
      </c>
      <c r="AS43" s="21"/>
      <c r="AT43" s="21"/>
      <c r="AU43" s="21"/>
      <c r="AV43" s="21"/>
      <c r="AW43" s="22" t="s">
        <v>53</v>
      </c>
      <c r="AX43" s="22"/>
      <c r="AY43" s="22"/>
      <c r="AZ43" s="22"/>
      <c r="BA43" s="22">
        <v>95</v>
      </c>
      <c r="BB43" s="22"/>
      <c r="BC43" s="22"/>
      <c r="BD43" s="22"/>
      <c r="BE43" s="321"/>
      <c r="BF43" s="322"/>
      <c r="BG43" s="349"/>
      <c r="BH43" s="349"/>
      <c r="BI43" s="350"/>
      <c r="BJ43" s="346">
        <v>30</v>
      </c>
      <c r="BK43" s="346">
        <f>Analysis!AL39</f>
        <v>0</v>
      </c>
      <c r="BL43" s="347">
        <f>Analysis!AL37</f>
        <v>0</v>
      </c>
      <c r="BM43" s="347">
        <f>Analysis!AM37</f>
        <v>0</v>
      </c>
      <c r="BN43" s="347">
        <f>Analysis!AN37</f>
        <v>0</v>
      </c>
      <c r="BO43" s="347">
        <f>Analysis!AO37</f>
        <v>0</v>
      </c>
      <c r="BP43" s="347">
        <f>Analysis!AP37</f>
        <v>0</v>
      </c>
      <c r="BQ43" s="347">
        <f>Analysis!AQ37</f>
        <v>0</v>
      </c>
      <c r="BR43" s="347">
        <f>Analysis!AR37</f>
        <v>0</v>
      </c>
      <c r="BS43" s="347">
        <f>Analysis!AS37</f>
        <v>0</v>
      </c>
      <c r="BT43" s="347">
        <f>Analysis!AT37</f>
        <v>0</v>
      </c>
      <c r="BU43" s="347">
        <f>Analysis!AU37</f>
        <v>0</v>
      </c>
      <c r="BV43" s="347">
        <f>Analysis!AV37</f>
        <v>0</v>
      </c>
      <c r="BW43" s="347">
        <f>Analysis!AW37</f>
        <v>0</v>
      </c>
      <c r="BX43" s="347">
        <f>Analysis!AX37</f>
        <v>0</v>
      </c>
      <c r="BY43" s="347">
        <f>Analysis!AY37</f>
        <v>0</v>
      </c>
      <c r="BZ43" s="347">
        <f>Analysis!AZ37</f>
        <v>0</v>
      </c>
      <c r="CA43" s="347">
        <f>Analysis!BA37</f>
        <v>0</v>
      </c>
      <c r="CB43" s="347">
        <f>Analysis!BB37</f>
        <v>0</v>
      </c>
      <c r="CC43" s="347">
        <f>Analysis!BC37</f>
        <v>0</v>
      </c>
      <c r="CD43" s="347">
        <f>Analysis!BD37</f>
        <v>0</v>
      </c>
      <c r="CE43" s="347">
        <f>Analysis!BE37</f>
        <v>0</v>
      </c>
      <c r="CF43" s="347">
        <f>Analysis!BF37</f>
        <v>0</v>
      </c>
      <c r="CG43" s="347">
        <f>Analysis!BG37</f>
        <v>0</v>
      </c>
      <c r="CH43" s="347">
        <f>Analysis!BH37</f>
        <v>0</v>
      </c>
      <c r="CI43" s="347">
        <f>Analysis!BI37</f>
        <v>0</v>
      </c>
      <c r="CJ43" s="347">
        <f>Analysis!BJ37</f>
        <v>0</v>
      </c>
      <c r="CK43" s="347">
        <f>Analysis!BK37</f>
        <v>0</v>
      </c>
      <c r="CL43" s="347">
        <f>Analysis!BL37</f>
        <v>0</v>
      </c>
      <c r="CM43" s="347">
        <f>Analysis!BM37</f>
        <v>0</v>
      </c>
      <c r="CN43" s="347">
        <f>Analysis!BN37</f>
        <v>0</v>
      </c>
      <c r="CO43" s="347">
        <f>Analysis!BO37</f>
        <v>0</v>
      </c>
      <c r="CP43" s="347">
        <f>Analysis!BP37</f>
        <v>0</v>
      </c>
      <c r="CQ43" s="347">
        <f>Analysis!BQ37</f>
        <v>0</v>
      </c>
      <c r="CR43" s="347">
        <f>Analysis!BR37</f>
        <v>0</v>
      </c>
      <c r="CS43" s="347">
        <f>Analysis!BS37</f>
        <v>0</v>
      </c>
      <c r="CT43" s="347">
        <f>Analysis!BT37</f>
        <v>0</v>
      </c>
      <c r="CU43" s="347">
        <f>Analysis!BU37</f>
        <v>0</v>
      </c>
      <c r="CV43" s="347">
        <f>Analysis!BV37</f>
        <v>0</v>
      </c>
      <c r="CW43" s="347">
        <f>Analysis!BW37</f>
        <v>0</v>
      </c>
      <c r="CX43" s="347">
        <f>Analysis!BX37</f>
        <v>0</v>
      </c>
      <c r="CY43" s="347">
        <f>Analysis!BY37</f>
        <v>0</v>
      </c>
      <c r="CZ43" s="347">
        <f>Analysis!BZ37</f>
        <v>0</v>
      </c>
      <c r="DA43" s="347">
        <f>Analysis!CA37</f>
        <v>0</v>
      </c>
      <c r="DB43" s="347">
        <f>Analysis!CB37</f>
        <v>0</v>
      </c>
      <c r="DC43" s="316"/>
      <c r="DD43" s="316"/>
      <c r="DE43" s="316"/>
      <c r="DF43" s="264"/>
      <c r="DG43" s="264"/>
      <c r="DH43" s="264"/>
      <c r="DI43" s="264"/>
      <c r="DJ43" s="264"/>
      <c r="DK43" s="293"/>
      <c r="DL43" s="264"/>
      <c r="DM43" s="264"/>
      <c r="DN43" s="264"/>
      <c r="DO43" s="264"/>
      <c r="DP43" s="264"/>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FY43" s="332">
        <v>1</v>
      </c>
      <c r="FZ43" s="333"/>
      <c r="GA43" s="1"/>
      <c r="GB43" s="1" t="e">
        <f>(BN14-BM15)^2/(BN14+BM15)</f>
        <v>#DIV/0!</v>
      </c>
      <c r="GC43" s="1" t="e">
        <f>(BO14-BM16)^2/(BO14+BM16)</f>
        <v>#DIV/0!</v>
      </c>
      <c r="GD43" s="1" t="e">
        <f>(BP14-BM17)^2/(BP14+BM17)</f>
        <v>#DIV/0!</v>
      </c>
      <c r="GE43" s="1" t="e">
        <f>(BQ14-BM18)^2/(BQ14+BM18)</f>
        <v>#DIV/0!</v>
      </c>
      <c r="GF43" s="1" t="e">
        <f>(BR14-BM19)^2/(BR14+BM19)</f>
        <v>#DIV/0!</v>
      </c>
      <c r="GG43" s="1" t="e">
        <f>(BS14-BM20)^2/(BS14+BM20)</f>
        <v>#DIV/0!</v>
      </c>
      <c r="GH43" s="1" t="e">
        <f>(BT14-BM21)^2/(BT14+BM21)</f>
        <v>#DIV/0!</v>
      </c>
      <c r="GI43" s="1" t="e">
        <f>(BU14-BM22)^2/(BU14+BM22)</f>
        <v>#DIV/0!</v>
      </c>
      <c r="GJ43" s="1" t="e">
        <f>(BV14-BM23)^2/(BV14+BM23)</f>
        <v>#DIV/0!</v>
      </c>
      <c r="GK43" s="1" t="e">
        <f>(BW14-BM24)^2/(BW14+BM24)</f>
        <v>#DIV/0!</v>
      </c>
      <c r="GL43" s="1" t="e">
        <f>(BX14-BM25)^2/(BX14+BM25)</f>
        <v>#DIV/0!</v>
      </c>
      <c r="GM43" s="1" t="e">
        <f>(BY14-BM26)^2/(BY14+BM26)</f>
        <v>#DIV/0!</v>
      </c>
      <c r="GN43" s="1" t="e">
        <f>(BZ14-BM27)^2/(BZ14+BM27)</f>
        <v>#DIV/0!</v>
      </c>
      <c r="GO43" s="1" t="e">
        <f>(CA14-BM28)^2/(CA14+BM28)</f>
        <v>#DIV/0!</v>
      </c>
      <c r="GP43" s="1" t="e">
        <f>(CB14-BM29)^2/(CB14+BM29)</f>
        <v>#DIV/0!</v>
      </c>
      <c r="GQ43" s="1" t="e">
        <f>(CC14-BM30)^2/(CC14+BM30)</f>
        <v>#DIV/0!</v>
      </c>
      <c r="GR43" s="1" t="e">
        <f>(CD14-BM31)^2/(CD14+BM31)</f>
        <v>#DIV/0!</v>
      </c>
      <c r="GS43" s="1" t="e">
        <f>(CE14-BM32)^2/(CE14+BM32)</f>
        <v>#DIV/0!</v>
      </c>
      <c r="GT43" s="1" t="e">
        <f t="shared" ref="GT43:GY43" si="57">(CF14-BM33)^2/(CF14+BM33)</f>
        <v>#DIV/0!</v>
      </c>
      <c r="GU43" s="1" t="e">
        <f t="shared" si="57"/>
        <v>#DIV/0!</v>
      </c>
      <c r="GV43" s="1" t="e">
        <f t="shared" si="57"/>
        <v>#DIV/0!</v>
      </c>
      <c r="GW43" s="1" t="e">
        <f t="shared" si="57"/>
        <v>#DIV/0!</v>
      </c>
      <c r="GX43" s="1" t="e">
        <f t="shared" si="57"/>
        <v>#DIV/0!</v>
      </c>
      <c r="GY43" s="1" t="e">
        <f t="shared" si="57"/>
        <v>#DIV/0!</v>
      </c>
      <c r="GZ43" s="333"/>
      <c r="HA43" s="334" t="e">
        <f t="shared" ref="HA43:HA68" si="58">SUM(FZ43:GZ43)</f>
        <v>#DIV/0!</v>
      </c>
      <c r="HF43" s="317">
        <f t="shared" si="51"/>
        <v>0</v>
      </c>
      <c r="HG43" s="317">
        <f t="shared" si="52"/>
        <v>0</v>
      </c>
      <c r="HH43" s="268" t="str">
        <f t="shared" si="41"/>
        <v>Plaice - Western Channel (VIIe)</v>
      </c>
      <c r="HJ43" s="268" t="e">
        <f>#REF!</f>
        <v>#REF!</v>
      </c>
      <c r="HK43" s="268" t="e">
        <f>#REF!</f>
        <v>#REF!</v>
      </c>
      <c r="HP43" s="268">
        <f t="shared" si="33"/>
        <v>6</v>
      </c>
      <c r="HQ43" s="268">
        <f t="shared" si="43"/>
        <v>35</v>
      </c>
      <c r="HR43" s="268">
        <f t="shared" si="34"/>
        <v>0</v>
      </c>
      <c r="HS43" s="268">
        <f t="shared" si="45"/>
        <v>0</v>
      </c>
    </row>
    <row r="44" spans="1:227" x14ac:dyDescent="0.3">
      <c r="A44" s="21"/>
      <c r="B44" s="14">
        <v>10277</v>
      </c>
      <c r="C44" s="23">
        <v>2</v>
      </c>
      <c r="D44" s="23" t="s">
        <v>182</v>
      </c>
      <c r="E44" s="23" t="s">
        <v>183</v>
      </c>
      <c r="F44" s="14">
        <v>350</v>
      </c>
      <c r="G44" s="14" t="s">
        <v>120</v>
      </c>
      <c r="H44" s="14">
        <v>4</v>
      </c>
      <c r="I44" s="14">
        <v>5</v>
      </c>
      <c r="J44" s="14">
        <v>6</v>
      </c>
      <c r="K44" s="14"/>
      <c r="L44" s="14" t="s">
        <v>141</v>
      </c>
      <c r="M44" s="24" t="str">
        <f t="shared" si="26"/>
        <v/>
      </c>
      <c r="N44" s="24">
        <f t="shared" si="0"/>
        <v>2</v>
      </c>
      <c r="O44" s="24" t="str">
        <f t="shared" si="1"/>
        <v>6 5</v>
      </c>
      <c r="P44" s="24">
        <f t="shared" si="2"/>
        <v>5.5</v>
      </c>
      <c r="Q44" s="25">
        <f t="shared" si="3"/>
        <v>0.5</v>
      </c>
      <c r="R44" s="26">
        <f t="shared" si="4"/>
        <v>0.12856486930664501</v>
      </c>
      <c r="S44" s="24">
        <f t="shared" si="5"/>
        <v>4</v>
      </c>
      <c r="T44" s="24">
        <f t="shared" si="6"/>
        <v>4</v>
      </c>
      <c r="U44" s="24" t="str">
        <f t="shared" si="7"/>
        <v/>
      </c>
      <c r="V44" s="24" t="str">
        <f t="shared" si="8"/>
        <v/>
      </c>
      <c r="W44" s="24" t="str">
        <f t="shared" si="27"/>
        <v/>
      </c>
      <c r="X44" s="24" t="str">
        <f t="shared" si="9"/>
        <v/>
      </c>
      <c r="Y44" s="24">
        <f t="shared" si="10"/>
        <v>4</v>
      </c>
      <c r="Z44" s="24" t="str">
        <f t="shared" si="11"/>
        <v>F</v>
      </c>
      <c r="AA44" s="24" t="str">
        <f>IF(I44&lt;&gt;"",IF(I44-J44=0,G44,""),"")</f>
        <v/>
      </c>
      <c r="AB44" s="34" t="str">
        <f t="shared" si="12"/>
        <v/>
      </c>
      <c r="AC44" s="34" t="str">
        <f t="shared" si="13"/>
        <v>g</v>
      </c>
      <c r="AD44" s="34" t="str">
        <f t="shared" si="28"/>
        <v/>
      </c>
      <c r="AE44" s="34" t="str">
        <f t="shared" si="14"/>
        <v>4 -1</v>
      </c>
      <c r="AF44" s="34">
        <f t="shared" si="15"/>
        <v>6</v>
      </c>
      <c r="AG44" s="34">
        <f t="shared" si="16"/>
        <v>5</v>
      </c>
      <c r="AH44" s="34">
        <f t="shared" si="17"/>
        <v>-1</v>
      </c>
      <c r="AI44" s="172">
        <f>IF(AJ44&lt;&gt;"",MAX(AI$3:AI43)+1,"")</f>
        <v>32</v>
      </c>
      <c r="AJ44" s="172" t="str">
        <f t="shared" si="18"/>
        <v>F</v>
      </c>
      <c r="AK44" s="172">
        <f t="shared" si="19"/>
        <v>350</v>
      </c>
      <c r="AL44" s="172">
        <f t="shared" si="20"/>
        <v>6</v>
      </c>
      <c r="AM44" s="172" t="str">
        <f>IF(AN44&lt;&gt;"",MAX(AM$3:AM43)+1,"")</f>
        <v/>
      </c>
      <c r="AN44" s="172" t="str">
        <f t="shared" si="21"/>
        <v/>
      </c>
      <c r="AO44" s="172" t="str">
        <f t="shared" si="22"/>
        <v/>
      </c>
      <c r="AP44" s="172" t="str">
        <f t="shared" si="23"/>
        <v/>
      </c>
      <c r="AQ44" s="172" t="str">
        <f t="shared" si="24"/>
        <v/>
      </c>
      <c r="AR44" s="172" t="str">
        <f>Table1[[#This Row],[Sex ]]&amp;Table1[[#This Row],[Month]]</f>
        <v>F4</v>
      </c>
      <c r="AS44" s="21"/>
      <c r="AT44" s="21"/>
      <c r="AU44" s="21"/>
      <c r="AV44" s="21"/>
      <c r="AW44" s="22" t="s">
        <v>52</v>
      </c>
      <c r="AX44" s="22"/>
      <c r="AY44" s="22"/>
      <c r="AZ44" s="22"/>
      <c r="BA44" s="22">
        <v>90</v>
      </c>
      <c r="BB44" s="22"/>
      <c r="BC44" s="22"/>
      <c r="BD44" s="22"/>
      <c r="BE44" s="321"/>
      <c r="BF44" s="322"/>
      <c r="BG44" s="349"/>
      <c r="BH44" s="349"/>
      <c r="BI44" s="350"/>
      <c r="BJ44" s="346">
        <v>31</v>
      </c>
      <c r="BK44" s="346">
        <f>Analysis!AL40</f>
        <v>0</v>
      </c>
      <c r="BL44" s="347">
        <f>Analysis!AL38</f>
        <v>0</v>
      </c>
      <c r="BM44" s="347">
        <f>Analysis!AM38</f>
        <v>0</v>
      </c>
      <c r="BN44" s="347">
        <f>Analysis!AN38</f>
        <v>0</v>
      </c>
      <c r="BO44" s="347">
        <f>Analysis!AO38</f>
        <v>0</v>
      </c>
      <c r="BP44" s="347">
        <f>Analysis!AP38</f>
        <v>0</v>
      </c>
      <c r="BQ44" s="347">
        <f>Analysis!AQ38</f>
        <v>0</v>
      </c>
      <c r="BR44" s="347">
        <f>Analysis!AR38</f>
        <v>0</v>
      </c>
      <c r="BS44" s="347">
        <f>Analysis!AS38</f>
        <v>0</v>
      </c>
      <c r="BT44" s="347">
        <f>Analysis!AT38</f>
        <v>0</v>
      </c>
      <c r="BU44" s="347">
        <f>Analysis!AU38</f>
        <v>0</v>
      </c>
      <c r="BV44" s="347">
        <f>Analysis!AV38</f>
        <v>0</v>
      </c>
      <c r="BW44" s="347">
        <f>Analysis!AW38</f>
        <v>0</v>
      </c>
      <c r="BX44" s="347">
        <f>Analysis!AX38</f>
        <v>0</v>
      </c>
      <c r="BY44" s="347">
        <f>Analysis!AY38</f>
        <v>0</v>
      </c>
      <c r="BZ44" s="347">
        <f>Analysis!AZ38</f>
        <v>0</v>
      </c>
      <c r="CA44" s="347">
        <f>Analysis!BA38</f>
        <v>0</v>
      </c>
      <c r="CB44" s="347">
        <f>Analysis!BB38</f>
        <v>0</v>
      </c>
      <c r="CC44" s="347">
        <f>Analysis!BC38</f>
        <v>0</v>
      </c>
      <c r="CD44" s="347">
        <f>Analysis!BD38</f>
        <v>0</v>
      </c>
      <c r="CE44" s="347">
        <f>Analysis!BE38</f>
        <v>0</v>
      </c>
      <c r="CF44" s="347">
        <f>Analysis!BF38</f>
        <v>0</v>
      </c>
      <c r="CG44" s="347">
        <f>Analysis!BG38</f>
        <v>0</v>
      </c>
      <c r="CH44" s="347">
        <f>Analysis!BH38</f>
        <v>0</v>
      </c>
      <c r="CI44" s="347">
        <f>Analysis!BI38</f>
        <v>0</v>
      </c>
      <c r="CJ44" s="347">
        <f>Analysis!BJ38</f>
        <v>0</v>
      </c>
      <c r="CK44" s="347">
        <f>Analysis!BK38</f>
        <v>0</v>
      </c>
      <c r="CL44" s="347">
        <f>Analysis!BL38</f>
        <v>0</v>
      </c>
      <c r="CM44" s="347">
        <f>Analysis!BM38</f>
        <v>0</v>
      </c>
      <c r="CN44" s="347">
        <f>Analysis!BN38</f>
        <v>0</v>
      </c>
      <c r="CO44" s="347">
        <f>Analysis!BO38</f>
        <v>0</v>
      </c>
      <c r="CP44" s="347">
        <f>Analysis!BP38</f>
        <v>0</v>
      </c>
      <c r="CQ44" s="347">
        <f>Analysis!BQ38</f>
        <v>0</v>
      </c>
      <c r="CR44" s="347">
        <f>Analysis!BR38</f>
        <v>0</v>
      </c>
      <c r="CS44" s="347">
        <f>Analysis!BS38</f>
        <v>0</v>
      </c>
      <c r="CT44" s="347">
        <f>Analysis!BT38</f>
        <v>0</v>
      </c>
      <c r="CU44" s="347">
        <f>Analysis!BU38</f>
        <v>0</v>
      </c>
      <c r="CV44" s="347">
        <f>Analysis!BV38</f>
        <v>0</v>
      </c>
      <c r="CW44" s="347">
        <f>Analysis!BW38</f>
        <v>0</v>
      </c>
      <c r="CX44" s="347">
        <f>Analysis!BX38</f>
        <v>0</v>
      </c>
      <c r="CY44" s="347">
        <f>Analysis!BY38</f>
        <v>0</v>
      </c>
      <c r="CZ44" s="347">
        <f>Analysis!BZ38</f>
        <v>0</v>
      </c>
      <c r="DA44" s="347">
        <f>Analysis!CA38</f>
        <v>0</v>
      </c>
      <c r="DB44" s="347">
        <f>Analysis!CB38</f>
        <v>0</v>
      </c>
      <c r="DC44" s="316"/>
      <c r="DD44" s="316"/>
      <c r="DE44" s="316"/>
      <c r="DF44" s="264"/>
      <c r="DG44" s="264"/>
      <c r="DH44" s="264"/>
      <c r="DI44" s="264"/>
      <c r="DJ44" s="264"/>
      <c r="DK44" s="293"/>
      <c r="DL44" s="264"/>
      <c r="DM44" s="264"/>
      <c r="DN44" s="264"/>
      <c r="DO44" s="264"/>
      <c r="DP44" s="264"/>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FY44" s="332">
        <v>2</v>
      </c>
      <c r="FZ44" s="333"/>
      <c r="GA44" s="333"/>
      <c r="GB44" s="1"/>
      <c r="GC44" s="1" t="e">
        <f>(BO15-BN16)^2/(BO15+BN16)</f>
        <v>#DIV/0!</v>
      </c>
      <c r="GD44" s="1" t="e">
        <f>(BP15-BN17)^2/(BP15+BN17)</f>
        <v>#DIV/0!</v>
      </c>
      <c r="GE44" s="1" t="e">
        <f>(BQ15-BN18)^2/(BQ15+BN18)</f>
        <v>#DIV/0!</v>
      </c>
      <c r="GF44" s="1" t="e">
        <f>(BR15-BN19)^2/(BR15+BN19)</f>
        <v>#DIV/0!</v>
      </c>
      <c r="GG44" s="1" t="e">
        <f>(BS15-BN20)^2/(BS15+BN20)</f>
        <v>#DIV/0!</v>
      </c>
      <c r="GH44" s="1" t="e">
        <f>(BT15-BN21)^2/(BT15-BN21)</f>
        <v>#DIV/0!</v>
      </c>
      <c r="GI44" s="1" t="e">
        <f>(BU15-BN22)^2/(BU15+BN22)</f>
        <v>#DIV/0!</v>
      </c>
      <c r="GJ44" s="1" t="e">
        <f>(BV15-BN23)^2/(BV15+BN23)</f>
        <v>#DIV/0!</v>
      </c>
      <c r="GK44" s="1" t="e">
        <f>(BW15-BN24)^2/(BW15+BN24)</f>
        <v>#DIV/0!</v>
      </c>
      <c r="GL44" s="1" t="e">
        <f>(BX15-BN25)^2/(BX15+BN25)</f>
        <v>#DIV/0!</v>
      </c>
      <c r="GM44" s="1" t="e">
        <f>(BY15-BN26)^2/(BY15+BN26)</f>
        <v>#DIV/0!</v>
      </c>
      <c r="GN44" s="1" t="e">
        <f>(BZ15-BN27)^2/(BZ15+BN27)</f>
        <v>#DIV/0!</v>
      </c>
      <c r="GO44" s="1" t="e">
        <f>(CA15-BN28)^2/(CA15+BN28)</f>
        <v>#DIV/0!</v>
      </c>
      <c r="GP44" s="1" t="e">
        <f>(CB15-BN29)^2/(CB15+BN29)</f>
        <v>#DIV/0!</v>
      </c>
      <c r="GQ44" s="1" t="e">
        <f>(CC15-BN30)^2/(CC15+BN30)</f>
        <v>#DIV/0!</v>
      </c>
      <c r="GR44" s="1" t="e">
        <f>(CD15-BN31)^2/(CD15+BN31)</f>
        <v>#DIV/0!</v>
      </c>
      <c r="GS44" s="1" t="e">
        <f>(CE15-BN32)^2/(CE15+BN32)</f>
        <v>#DIV/0!</v>
      </c>
      <c r="GT44" s="1" t="e">
        <f t="shared" ref="GT44:GY44" si="59">(CF15-BN33)^2/(CF15+BN33)</f>
        <v>#DIV/0!</v>
      </c>
      <c r="GU44" s="1" t="e">
        <f t="shared" si="59"/>
        <v>#DIV/0!</v>
      </c>
      <c r="GV44" s="1" t="e">
        <f t="shared" si="59"/>
        <v>#DIV/0!</v>
      </c>
      <c r="GW44" s="1" t="e">
        <f t="shared" si="59"/>
        <v>#DIV/0!</v>
      </c>
      <c r="GX44" s="1" t="e">
        <f t="shared" si="59"/>
        <v>#DIV/0!</v>
      </c>
      <c r="GY44" s="1" t="e">
        <f t="shared" si="59"/>
        <v>#DIV/0!</v>
      </c>
      <c r="GZ44" s="333"/>
      <c r="HA44" s="334" t="e">
        <f t="shared" si="58"/>
        <v>#DIV/0!</v>
      </c>
      <c r="HF44" s="317">
        <f t="shared" si="51"/>
        <v>0</v>
      </c>
      <c r="HG44" s="317">
        <f t="shared" si="52"/>
        <v>0</v>
      </c>
      <c r="HH44" s="268" t="str">
        <f t="shared" si="41"/>
        <v>Pollack - Westerly (VII)</v>
      </c>
      <c r="HJ44" s="268" t="e">
        <f>#REF!</f>
        <v>#REF!</v>
      </c>
      <c r="HK44" s="268" t="e">
        <f>#REF!</f>
        <v>#REF!</v>
      </c>
      <c r="HP44" s="268">
        <f t="shared" si="33"/>
        <v>7</v>
      </c>
      <c r="HQ44" s="268">
        <f t="shared" si="43"/>
        <v>36</v>
      </c>
      <c r="HR44" s="268">
        <f t="shared" si="34"/>
        <v>0</v>
      </c>
      <c r="HS44" s="268">
        <f t="shared" si="45"/>
        <v>0</v>
      </c>
    </row>
    <row r="45" spans="1:227" x14ac:dyDescent="0.3">
      <c r="A45" s="21"/>
      <c r="B45" s="14">
        <v>10277</v>
      </c>
      <c r="C45" s="23">
        <v>3</v>
      </c>
      <c r="D45" s="23" t="s">
        <v>182</v>
      </c>
      <c r="E45" s="23" t="s">
        <v>183</v>
      </c>
      <c r="F45" s="14">
        <v>310</v>
      </c>
      <c r="G45" s="14" t="s">
        <v>120</v>
      </c>
      <c r="H45" s="14">
        <v>4</v>
      </c>
      <c r="I45" s="14">
        <v>4</v>
      </c>
      <c r="J45" s="14">
        <v>4</v>
      </c>
      <c r="K45" s="14"/>
      <c r="L45" s="14" t="s">
        <v>141</v>
      </c>
      <c r="M45" s="24">
        <f t="shared" si="26"/>
        <v>4</v>
      </c>
      <c r="N45" s="24">
        <f t="shared" si="0"/>
        <v>2</v>
      </c>
      <c r="O45" s="24" t="str">
        <f t="shared" si="1"/>
        <v>4 4</v>
      </c>
      <c r="P45" s="24">
        <f t="shared" si="2"/>
        <v>4</v>
      </c>
      <c r="Q45" s="25">
        <f t="shared" si="3"/>
        <v>0</v>
      </c>
      <c r="R45" s="26">
        <f t="shared" si="4"/>
        <v>0</v>
      </c>
      <c r="S45" s="24">
        <f t="shared" si="5"/>
        <v>4</v>
      </c>
      <c r="T45" s="24">
        <f t="shared" si="6"/>
        <v>4</v>
      </c>
      <c r="U45" s="24" t="str">
        <f t="shared" si="7"/>
        <v/>
      </c>
      <c r="V45" s="24" t="str">
        <f t="shared" si="8"/>
        <v>g</v>
      </c>
      <c r="W45" s="24" t="str">
        <f t="shared" si="27"/>
        <v/>
      </c>
      <c r="X45" s="24">
        <f t="shared" si="9"/>
        <v>4</v>
      </c>
      <c r="Y45" s="24">
        <f t="shared" si="10"/>
        <v>4</v>
      </c>
      <c r="Z45" s="24" t="str">
        <f t="shared" si="11"/>
        <v>F</v>
      </c>
      <c r="AA45" s="24" t="str">
        <f t="shared" ref="AA45:AA58" si="60">IF(I45&lt;&gt;"",IF(SUM(I45:J45)&gt;98,"",IF(I45-J45=0,G45,"")))</f>
        <v>F</v>
      </c>
      <c r="AB45" s="34" t="str">
        <f t="shared" si="12"/>
        <v/>
      </c>
      <c r="AC45" s="34" t="str">
        <f t="shared" si="13"/>
        <v>g</v>
      </c>
      <c r="AD45" s="34" t="str">
        <f t="shared" si="28"/>
        <v>g</v>
      </c>
      <c r="AE45" s="34" t="str">
        <f t="shared" si="14"/>
        <v>4 0</v>
      </c>
      <c r="AF45" s="34">
        <f t="shared" si="15"/>
        <v>4</v>
      </c>
      <c r="AG45" s="34">
        <f t="shared" si="16"/>
        <v>4</v>
      </c>
      <c r="AH45" s="34">
        <f t="shared" si="17"/>
        <v>0</v>
      </c>
      <c r="AI45" s="172">
        <f>IF(AJ45&lt;&gt;"",MAX(AI$3:AI44)+1,"")</f>
        <v>33</v>
      </c>
      <c r="AJ45" s="172" t="str">
        <f t="shared" si="18"/>
        <v>F</v>
      </c>
      <c r="AK45" s="172">
        <f t="shared" si="19"/>
        <v>310</v>
      </c>
      <c r="AL45" s="172">
        <f t="shared" si="20"/>
        <v>4</v>
      </c>
      <c r="AM45" s="172" t="str">
        <f>IF(AN45&lt;&gt;"",MAX(AM$3:AM44)+1,"")</f>
        <v/>
      </c>
      <c r="AN45" s="172" t="str">
        <f t="shared" si="21"/>
        <v/>
      </c>
      <c r="AO45" s="172" t="str">
        <f t="shared" si="22"/>
        <v/>
      </c>
      <c r="AP45" s="172" t="str">
        <f t="shared" si="23"/>
        <v/>
      </c>
      <c r="AQ45" s="172" t="str">
        <f t="shared" si="24"/>
        <v/>
      </c>
      <c r="AR45" s="172" t="str">
        <f>Table1[[#This Row],[Sex ]]&amp;Table1[[#This Row],[Month]]</f>
        <v>F4</v>
      </c>
      <c r="AS45" s="21"/>
      <c r="AT45" s="21"/>
      <c r="AU45" s="21"/>
      <c r="AV45" s="21"/>
      <c r="AW45" s="22" t="s">
        <v>57</v>
      </c>
      <c r="AX45" s="22"/>
      <c r="AY45" s="22"/>
      <c r="AZ45" s="22"/>
      <c r="BA45" s="22">
        <v>95</v>
      </c>
      <c r="BB45" s="22"/>
      <c r="BC45" s="22"/>
      <c r="BD45" s="22"/>
      <c r="BE45" s="321"/>
      <c r="BF45" s="322"/>
      <c r="BG45" s="349"/>
      <c r="BH45" s="349"/>
      <c r="BI45" s="350"/>
      <c r="BJ45" s="346">
        <v>32</v>
      </c>
      <c r="BK45" s="346">
        <f>Analysis!AL41</f>
        <v>0</v>
      </c>
      <c r="BL45" s="347">
        <f>Analysis!AL39</f>
        <v>0</v>
      </c>
      <c r="BM45" s="347">
        <f>Analysis!AM39</f>
        <v>0</v>
      </c>
      <c r="BN45" s="347">
        <f>Analysis!AN39</f>
        <v>0</v>
      </c>
      <c r="BO45" s="347">
        <f>Analysis!AO39</f>
        <v>0</v>
      </c>
      <c r="BP45" s="347">
        <f>Analysis!AP39</f>
        <v>0</v>
      </c>
      <c r="BQ45" s="347">
        <f>Analysis!AQ39</f>
        <v>0</v>
      </c>
      <c r="BR45" s="347">
        <f>Analysis!AR39</f>
        <v>0</v>
      </c>
      <c r="BS45" s="347">
        <f>Analysis!AS39</f>
        <v>0</v>
      </c>
      <c r="BT45" s="347">
        <f>Analysis!AT39</f>
        <v>0</v>
      </c>
      <c r="BU45" s="347">
        <f>Analysis!AU39</f>
        <v>0</v>
      </c>
      <c r="BV45" s="347">
        <f>Analysis!AV39</f>
        <v>0</v>
      </c>
      <c r="BW45" s="347">
        <f>Analysis!AW39</f>
        <v>0</v>
      </c>
      <c r="BX45" s="347">
        <f>Analysis!AX39</f>
        <v>0</v>
      </c>
      <c r="BY45" s="347">
        <f>Analysis!AY39</f>
        <v>0</v>
      </c>
      <c r="BZ45" s="347">
        <f>Analysis!AZ39</f>
        <v>0</v>
      </c>
      <c r="CA45" s="347">
        <f>Analysis!BA39</f>
        <v>0</v>
      </c>
      <c r="CB45" s="347">
        <f>Analysis!BB39</f>
        <v>0</v>
      </c>
      <c r="CC45" s="347">
        <f>Analysis!BC39</f>
        <v>0</v>
      </c>
      <c r="CD45" s="347">
        <f>Analysis!BD39</f>
        <v>0</v>
      </c>
      <c r="CE45" s="347">
        <f>Analysis!BE39</f>
        <v>0</v>
      </c>
      <c r="CF45" s="347">
        <f>Analysis!BF39</f>
        <v>0</v>
      </c>
      <c r="CG45" s="347">
        <f>Analysis!BG39</f>
        <v>0</v>
      </c>
      <c r="CH45" s="347">
        <f>Analysis!BH39</f>
        <v>0</v>
      </c>
      <c r="CI45" s="347">
        <f>Analysis!BI39</f>
        <v>0</v>
      </c>
      <c r="CJ45" s="347">
        <f>Analysis!BJ39</f>
        <v>0</v>
      </c>
      <c r="CK45" s="347">
        <f>Analysis!BK39</f>
        <v>0</v>
      </c>
      <c r="CL45" s="347">
        <f>Analysis!BL39</f>
        <v>0</v>
      </c>
      <c r="CM45" s="347">
        <f>Analysis!BM39</f>
        <v>0</v>
      </c>
      <c r="CN45" s="347">
        <f>Analysis!BN39</f>
        <v>0</v>
      </c>
      <c r="CO45" s="347">
        <f>Analysis!BO39</f>
        <v>0</v>
      </c>
      <c r="CP45" s="347">
        <f>Analysis!BP39</f>
        <v>0</v>
      </c>
      <c r="CQ45" s="347">
        <f>Analysis!BQ39</f>
        <v>0</v>
      </c>
      <c r="CR45" s="347">
        <f>Analysis!BR39</f>
        <v>0</v>
      </c>
      <c r="CS45" s="347">
        <f>Analysis!BS39</f>
        <v>0</v>
      </c>
      <c r="CT45" s="347">
        <f>Analysis!BT39</f>
        <v>0</v>
      </c>
      <c r="CU45" s="347">
        <f>Analysis!BU39</f>
        <v>0</v>
      </c>
      <c r="CV45" s="347">
        <f>Analysis!BV39</f>
        <v>0</v>
      </c>
      <c r="CW45" s="347">
        <f>Analysis!BW39</f>
        <v>0</v>
      </c>
      <c r="CX45" s="347">
        <f>Analysis!BX39</f>
        <v>0</v>
      </c>
      <c r="CY45" s="347">
        <f>Analysis!BY39</f>
        <v>0</v>
      </c>
      <c r="CZ45" s="347">
        <f>Analysis!BZ39</f>
        <v>0</v>
      </c>
      <c r="DA45" s="347">
        <f>Analysis!CA39</f>
        <v>0</v>
      </c>
      <c r="DB45" s="347">
        <f>Analysis!CB39</f>
        <v>0</v>
      </c>
      <c r="DC45" s="316"/>
      <c r="DD45" s="316"/>
      <c r="DE45" s="316"/>
      <c r="DF45" s="264"/>
      <c r="DG45" s="264"/>
      <c r="DH45" s="264"/>
      <c r="DI45" s="264"/>
      <c r="DJ45" s="264"/>
      <c r="DK45" s="293"/>
      <c r="DL45" s="264"/>
      <c r="DM45" s="264"/>
      <c r="DN45" s="264"/>
      <c r="DO45" s="264"/>
      <c r="DP45" s="264"/>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FY45" s="332">
        <v>3</v>
      </c>
      <c r="FZ45" s="333"/>
      <c r="GA45" s="333"/>
      <c r="GB45" s="333"/>
      <c r="GC45" s="1"/>
      <c r="GD45" s="1">
        <f>(BP16-BO17)^2/(BP16+BO17)</f>
        <v>9.0909090909090912E-2</v>
      </c>
      <c r="GE45" s="1">
        <f>(BQ16-BO18)^2/(BQ16+BO18)</f>
        <v>1</v>
      </c>
      <c r="GF45" s="1" t="e">
        <f>(BR16-BO19)^2/(BR16+BO19)</f>
        <v>#DIV/0!</v>
      </c>
      <c r="GG45" s="1" t="e">
        <f>(BS16-BO20)^2/(BS16+BO20)</f>
        <v>#DIV/0!</v>
      </c>
      <c r="GH45" s="1" t="e">
        <f>(BT16-BO21)^2/(BT16+BO21)</f>
        <v>#DIV/0!</v>
      </c>
      <c r="GI45" s="1" t="e">
        <f>(BU16-BO22)^2/(BU16+BO22)</f>
        <v>#DIV/0!</v>
      </c>
      <c r="GJ45" s="1" t="e">
        <f>(BV16-BO23)^2/(BV16+BO23)</f>
        <v>#DIV/0!</v>
      </c>
      <c r="GK45" s="1" t="e">
        <f>(BW16-BO24)^2/(BW16+BO24)</f>
        <v>#DIV/0!</v>
      </c>
      <c r="GL45" s="1" t="e">
        <f>(BX16-BO25)^2/(BX16+BO25)</f>
        <v>#DIV/0!</v>
      </c>
      <c r="GM45" s="1" t="e">
        <f>(BY16-BO26)^2/(BY16+BO26)</f>
        <v>#DIV/0!</v>
      </c>
      <c r="GN45" s="1" t="e">
        <f>(BZ16-BO27)^2/(BZ16+BO27)</f>
        <v>#DIV/0!</v>
      </c>
      <c r="GO45" s="1" t="e">
        <f>(CA16-BO28)^2/(CA16+BO28)</f>
        <v>#DIV/0!</v>
      </c>
      <c r="GP45" s="1" t="e">
        <f>(CB16-BO29)^2/(CB16+BO29)</f>
        <v>#DIV/0!</v>
      </c>
      <c r="GQ45" s="1" t="e">
        <f>(CC16-BO30)^2/(CC16+BO30)</f>
        <v>#DIV/0!</v>
      </c>
      <c r="GR45" s="1" t="e">
        <f>(CD16-BO31)^2/(CD16+BO31)</f>
        <v>#DIV/0!</v>
      </c>
      <c r="GS45" s="1" t="e">
        <f>(CE16-BO32)^2/(CE16+BO32)</f>
        <v>#DIV/0!</v>
      </c>
      <c r="GT45" s="1" t="e">
        <f t="shared" ref="GT45:GY45" si="61">(CF16-BO33)^2/(CF16+BO33)</f>
        <v>#DIV/0!</v>
      </c>
      <c r="GU45" s="1" t="e">
        <f t="shared" si="61"/>
        <v>#DIV/0!</v>
      </c>
      <c r="GV45" s="1" t="e">
        <f t="shared" si="61"/>
        <v>#DIV/0!</v>
      </c>
      <c r="GW45" s="1" t="e">
        <f t="shared" si="61"/>
        <v>#DIV/0!</v>
      </c>
      <c r="GX45" s="1" t="e">
        <f t="shared" si="61"/>
        <v>#DIV/0!</v>
      </c>
      <c r="GY45" s="1" t="e">
        <f t="shared" si="61"/>
        <v>#DIV/0!</v>
      </c>
      <c r="GZ45" s="333"/>
      <c r="HA45" s="334" t="e">
        <f t="shared" si="58"/>
        <v>#DIV/0!</v>
      </c>
      <c r="HF45" s="317">
        <f t="shared" si="51"/>
        <v>0</v>
      </c>
      <c r="HG45" s="317">
        <f t="shared" si="52"/>
        <v>0</v>
      </c>
      <c r="HH45" s="268" t="str">
        <f t="shared" si="41"/>
        <v>Red Mullet - All Areas</v>
      </c>
      <c r="HJ45" s="268" t="e">
        <f>#REF!</f>
        <v>#REF!</v>
      </c>
      <c r="HK45" s="268" t="e">
        <f>#REF!</f>
        <v>#REF!</v>
      </c>
      <c r="HP45" s="268">
        <f t="shared" si="33"/>
        <v>6</v>
      </c>
      <c r="HQ45" s="268">
        <f t="shared" si="43"/>
        <v>37</v>
      </c>
      <c r="HR45" s="268">
        <f t="shared" si="34"/>
        <v>-16.666666666666657</v>
      </c>
      <c r="HS45" s="268">
        <f t="shared" si="45"/>
        <v>16.666666666666657</v>
      </c>
    </row>
    <row r="46" spans="1:227" x14ac:dyDescent="0.3">
      <c r="A46" s="21"/>
      <c r="B46" s="14">
        <v>10277</v>
      </c>
      <c r="C46" s="23">
        <v>4</v>
      </c>
      <c r="D46" s="23" t="s">
        <v>182</v>
      </c>
      <c r="E46" s="23" t="s">
        <v>183</v>
      </c>
      <c r="F46" s="14">
        <v>390</v>
      </c>
      <c r="G46" s="14" t="s">
        <v>120</v>
      </c>
      <c r="H46" s="14">
        <v>4</v>
      </c>
      <c r="I46" s="14">
        <v>5</v>
      </c>
      <c r="J46" s="14">
        <v>5</v>
      </c>
      <c r="K46" s="14"/>
      <c r="L46" s="14" t="s">
        <v>141</v>
      </c>
      <c r="M46" s="24">
        <f t="shared" si="26"/>
        <v>5</v>
      </c>
      <c r="N46" s="24">
        <f t="shared" si="0"/>
        <v>2</v>
      </c>
      <c r="O46" s="24" t="str">
        <f t="shared" si="1"/>
        <v>5 5</v>
      </c>
      <c r="P46" s="24">
        <f t="shared" si="2"/>
        <v>5</v>
      </c>
      <c r="Q46" s="25">
        <f t="shared" si="3"/>
        <v>0</v>
      </c>
      <c r="R46" s="26">
        <f t="shared" si="4"/>
        <v>0</v>
      </c>
      <c r="S46" s="24">
        <f t="shared" si="5"/>
        <v>4</v>
      </c>
      <c r="T46" s="24">
        <f t="shared" si="6"/>
        <v>4</v>
      </c>
      <c r="U46" s="24" t="str">
        <f t="shared" si="7"/>
        <v/>
      </c>
      <c r="V46" s="24" t="str">
        <f t="shared" si="8"/>
        <v>g</v>
      </c>
      <c r="W46" s="24" t="str">
        <f t="shared" si="27"/>
        <v/>
      </c>
      <c r="X46" s="24">
        <f t="shared" si="9"/>
        <v>4</v>
      </c>
      <c r="Y46" s="24">
        <f t="shared" si="10"/>
        <v>4</v>
      </c>
      <c r="Z46" s="24" t="str">
        <f t="shared" si="11"/>
        <v>F</v>
      </c>
      <c r="AA46" s="24" t="str">
        <f t="shared" si="60"/>
        <v>F</v>
      </c>
      <c r="AB46" s="34" t="str">
        <f t="shared" si="12"/>
        <v/>
      </c>
      <c r="AC46" s="34" t="str">
        <f t="shared" si="13"/>
        <v>g</v>
      </c>
      <c r="AD46" s="34" t="str">
        <f t="shared" si="28"/>
        <v>g</v>
      </c>
      <c r="AE46" s="34" t="str">
        <f t="shared" si="14"/>
        <v>4 0</v>
      </c>
      <c r="AF46" s="34">
        <f t="shared" si="15"/>
        <v>5</v>
      </c>
      <c r="AG46" s="34">
        <f t="shared" si="16"/>
        <v>5</v>
      </c>
      <c r="AH46" s="34">
        <f t="shared" si="17"/>
        <v>0</v>
      </c>
      <c r="AI46" s="172">
        <f>IF(AJ46&lt;&gt;"",MAX(AI$3:AI45)+1,"")</f>
        <v>34</v>
      </c>
      <c r="AJ46" s="172" t="str">
        <f t="shared" si="18"/>
        <v>F</v>
      </c>
      <c r="AK46" s="172">
        <f t="shared" si="19"/>
        <v>390</v>
      </c>
      <c r="AL46" s="172">
        <f t="shared" si="20"/>
        <v>5</v>
      </c>
      <c r="AM46" s="172" t="str">
        <f>IF(AN46&lt;&gt;"",MAX(AM$3:AM45)+1,"")</f>
        <v/>
      </c>
      <c r="AN46" s="172" t="str">
        <f t="shared" si="21"/>
        <v/>
      </c>
      <c r="AO46" s="172" t="str">
        <f t="shared" si="22"/>
        <v/>
      </c>
      <c r="AP46" s="172" t="str">
        <f t="shared" si="23"/>
        <v/>
      </c>
      <c r="AQ46" s="172" t="str">
        <f t="shared" si="24"/>
        <v/>
      </c>
      <c r="AR46" s="172" t="str">
        <f>Table1[[#This Row],[Sex ]]&amp;Table1[[#This Row],[Month]]</f>
        <v>F4</v>
      </c>
      <c r="AS46" s="21"/>
      <c r="AT46" s="21"/>
      <c r="AU46" s="21"/>
      <c r="AV46" s="21"/>
      <c r="AW46" s="22" t="s">
        <v>55</v>
      </c>
      <c r="AX46" s="22"/>
      <c r="AY46" s="22"/>
      <c r="AZ46" s="22"/>
      <c r="BA46" s="22">
        <v>95</v>
      </c>
      <c r="BB46" s="22"/>
      <c r="BC46" s="22"/>
      <c r="BD46" s="22"/>
      <c r="BE46" s="321"/>
      <c r="BF46" s="322"/>
      <c r="BG46" s="349"/>
      <c r="BH46" s="349"/>
      <c r="BI46" s="350"/>
      <c r="BJ46" s="346">
        <v>33</v>
      </c>
      <c r="BK46" s="346">
        <f>Analysis!AL42</f>
        <v>0</v>
      </c>
      <c r="BL46" s="347">
        <f>Analysis!AL40</f>
        <v>0</v>
      </c>
      <c r="BM46" s="347">
        <f>Analysis!AM40</f>
        <v>0</v>
      </c>
      <c r="BN46" s="347">
        <f>Analysis!AN40</f>
        <v>0</v>
      </c>
      <c r="BO46" s="347">
        <f>Analysis!AO40</f>
        <v>0</v>
      </c>
      <c r="BP46" s="347">
        <f>Analysis!AP40</f>
        <v>0</v>
      </c>
      <c r="BQ46" s="347">
        <f>Analysis!AQ40</f>
        <v>0</v>
      </c>
      <c r="BR46" s="347">
        <f>Analysis!AR40</f>
        <v>0</v>
      </c>
      <c r="BS46" s="347">
        <f>Analysis!AS40</f>
        <v>0</v>
      </c>
      <c r="BT46" s="347">
        <f>Analysis!AT40</f>
        <v>0</v>
      </c>
      <c r="BU46" s="347">
        <f>Analysis!AU40</f>
        <v>0</v>
      </c>
      <c r="BV46" s="347">
        <f>Analysis!AV40</f>
        <v>0</v>
      </c>
      <c r="BW46" s="347">
        <f>Analysis!AW40</f>
        <v>0</v>
      </c>
      <c r="BX46" s="347">
        <f>Analysis!AX40</f>
        <v>0</v>
      </c>
      <c r="BY46" s="347">
        <f>Analysis!AY40</f>
        <v>0</v>
      </c>
      <c r="BZ46" s="347">
        <f>Analysis!AZ40</f>
        <v>0</v>
      </c>
      <c r="CA46" s="347">
        <f>Analysis!BA40</f>
        <v>0</v>
      </c>
      <c r="CB46" s="347">
        <f>Analysis!BB40</f>
        <v>0</v>
      </c>
      <c r="CC46" s="347">
        <f>Analysis!BC40</f>
        <v>0</v>
      </c>
      <c r="CD46" s="347">
        <f>Analysis!BD40</f>
        <v>0</v>
      </c>
      <c r="CE46" s="347">
        <f>Analysis!BE40</f>
        <v>0</v>
      </c>
      <c r="CF46" s="347">
        <f>Analysis!BF40</f>
        <v>0</v>
      </c>
      <c r="CG46" s="347">
        <f>Analysis!BG40</f>
        <v>0</v>
      </c>
      <c r="CH46" s="347">
        <f>Analysis!BH40</f>
        <v>0</v>
      </c>
      <c r="CI46" s="347">
        <f>Analysis!BI40</f>
        <v>0</v>
      </c>
      <c r="CJ46" s="347">
        <f>Analysis!BJ40</f>
        <v>0</v>
      </c>
      <c r="CK46" s="347">
        <f>Analysis!BK40</f>
        <v>0</v>
      </c>
      <c r="CL46" s="347">
        <f>Analysis!BL40</f>
        <v>0</v>
      </c>
      <c r="CM46" s="347">
        <f>Analysis!BM40</f>
        <v>0</v>
      </c>
      <c r="CN46" s="347">
        <f>Analysis!BN40</f>
        <v>0</v>
      </c>
      <c r="CO46" s="347">
        <f>Analysis!BO40</f>
        <v>0</v>
      </c>
      <c r="CP46" s="347">
        <f>Analysis!BP40</f>
        <v>0</v>
      </c>
      <c r="CQ46" s="347">
        <f>Analysis!BQ40</f>
        <v>0</v>
      </c>
      <c r="CR46" s="347">
        <f>Analysis!BR40</f>
        <v>0</v>
      </c>
      <c r="CS46" s="347">
        <f>Analysis!BS40</f>
        <v>0</v>
      </c>
      <c r="CT46" s="347">
        <f>Analysis!BT40</f>
        <v>0</v>
      </c>
      <c r="CU46" s="347">
        <f>Analysis!BU40</f>
        <v>0</v>
      </c>
      <c r="CV46" s="347">
        <f>Analysis!BV40</f>
        <v>0</v>
      </c>
      <c r="CW46" s="347">
        <f>Analysis!BW40</f>
        <v>0</v>
      </c>
      <c r="CX46" s="347">
        <f>Analysis!BX40</f>
        <v>0</v>
      </c>
      <c r="CY46" s="347">
        <f>Analysis!BY40</f>
        <v>0</v>
      </c>
      <c r="CZ46" s="347">
        <f>Analysis!BZ40</f>
        <v>0</v>
      </c>
      <c r="DA46" s="347">
        <f>Analysis!CA40</f>
        <v>0</v>
      </c>
      <c r="DB46" s="347">
        <f>Analysis!CB40</f>
        <v>0</v>
      </c>
      <c r="DC46" s="316"/>
      <c r="DD46" s="316"/>
      <c r="DE46" s="316"/>
      <c r="DF46" s="264"/>
      <c r="DG46" s="264"/>
      <c r="DH46" s="264"/>
      <c r="DI46" s="264"/>
      <c r="DJ46" s="264"/>
      <c r="DK46" s="293"/>
      <c r="DL46" s="264"/>
      <c r="DM46" s="264"/>
      <c r="DN46" s="264"/>
      <c r="DO46" s="264"/>
      <c r="DP46" s="264"/>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FY46" s="332">
        <v>4</v>
      </c>
      <c r="FZ46" s="333"/>
      <c r="GA46" s="333"/>
      <c r="GB46" s="333"/>
      <c r="GC46" s="333"/>
      <c r="GD46" s="1"/>
      <c r="GE46" s="1">
        <f>(BQ17-BP18)^2/(BQ17+BP18)</f>
        <v>7.2</v>
      </c>
      <c r="GF46" s="1">
        <f>(BR17-BP19)^2/(BR17+BP19)</f>
        <v>1</v>
      </c>
      <c r="GG46" s="1" t="e">
        <f>(BS17-BP20)^2/(BS17+BP20)</f>
        <v>#DIV/0!</v>
      </c>
      <c r="GH46" s="1" t="e">
        <f>(BT17-BP21)^2/(BT17+BP21)</f>
        <v>#DIV/0!</v>
      </c>
      <c r="GI46" s="1" t="e">
        <f>(BU17-BP22)^2/(BU17+BP22)</f>
        <v>#DIV/0!</v>
      </c>
      <c r="GJ46" s="1" t="e">
        <f>(BV17-BP23)^2/(BV17+BP23)</f>
        <v>#DIV/0!</v>
      </c>
      <c r="GK46" s="1" t="e">
        <f>(BW17-BP24)^2/(BW17+BP24)</f>
        <v>#DIV/0!</v>
      </c>
      <c r="GL46" s="1" t="e">
        <f>(BX17-BP25)^2/(BX17+BP25)</f>
        <v>#DIV/0!</v>
      </c>
      <c r="GM46" s="1" t="e">
        <f>(BY17-BP26)^2/(BY17+BP26)</f>
        <v>#DIV/0!</v>
      </c>
      <c r="GN46" s="1" t="e">
        <f>(BZ17-BP27)^2/(BZ17+BP27)</f>
        <v>#DIV/0!</v>
      </c>
      <c r="GO46" s="1" t="e">
        <f>(CA17-BP28)^2/(CA17+BP28)</f>
        <v>#DIV/0!</v>
      </c>
      <c r="GP46" s="1" t="e">
        <f>(CB17-BP29)^2/(CB17+BP29)</f>
        <v>#DIV/0!</v>
      </c>
      <c r="GQ46" s="1" t="e">
        <f>(CC17-BP30)^2/(CC17+BP30)</f>
        <v>#DIV/0!</v>
      </c>
      <c r="GR46" s="1" t="e">
        <f>(CD17-BP31)^2/(CD17+BP31)</f>
        <v>#DIV/0!</v>
      </c>
      <c r="GS46" s="1" t="e">
        <f>(CE17-BP32)^2/(CE17+BP32)</f>
        <v>#DIV/0!</v>
      </c>
      <c r="GT46" s="1" t="e">
        <f t="shared" ref="GT46:GY46" si="62">(CF17-BP33)^2/(CF17+BP33)</f>
        <v>#DIV/0!</v>
      </c>
      <c r="GU46" s="1" t="e">
        <f t="shared" si="62"/>
        <v>#DIV/0!</v>
      </c>
      <c r="GV46" s="1" t="e">
        <f t="shared" si="62"/>
        <v>#DIV/0!</v>
      </c>
      <c r="GW46" s="1" t="e">
        <f t="shared" si="62"/>
        <v>#DIV/0!</v>
      </c>
      <c r="GX46" s="1" t="e">
        <f t="shared" si="62"/>
        <v>#DIV/0!</v>
      </c>
      <c r="GY46" s="1" t="e">
        <f t="shared" si="62"/>
        <v>#DIV/0!</v>
      </c>
      <c r="GZ46" s="333"/>
      <c r="HA46" s="334" t="e">
        <f t="shared" si="58"/>
        <v>#DIV/0!</v>
      </c>
      <c r="HF46" s="317">
        <f t="shared" si="51"/>
        <v>0</v>
      </c>
      <c r="HG46" s="317">
        <f t="shared" si="52"/>
        <v>0</v>
      </c>
      <c r="HH46" s="268" t="str">
        <f t="shared" si="41"/>
        <v>Saithe - North Sea (IV)</v>
      </c>
      <c r="HJ46" s="268" t="e">
        <f>#REF!</f>
        <v>#REF!</v>
      </c>
      <c r="HK46" s="268" t="e">
        <f>#REF!</f>
        <v>#REF!</v>
      </c>
      <c r="HP46" s="268">
        <f t="shared" si="33"/>
        <v>11</v>
      </c>
      <c r="HQ46" s="268">
        <f t="shared" si="43"/>
        <v>38</v>
      </c>
      <c r="HR46" s="268">
        <f t="shared" si="34"/>
        <v>0</v>
      </c>
      <c r="HS46" s="268">
        <f t="shared" si="45"/>
        <v>0</v>
      </c>
    </row>
    <row r="47" spans="1:227" x14ac:dyDescent="0.3">
      <c r="A47" s="21"/>
      <c r="B47" s="14">
        <v>10277</v>
      </c>
      <c r="C47" s="23">
        <v>5</v>
      </c>
      <c r="D47" s="23" t="s">
        <v>182</v>
      </c>
      <c r="E47" s="23" t="s">
        <v>183</v>
      </c>
      <c r="F47" s="14">
        <v>300</v>
      </c>
      <c r="G47" s="14" t="s">
        <v>121</v>
      </c>
      <c r="H47" s="14">
        <v>4</v>
      </c>
      <c r="I47" s="14">
        <v>4</v>
      </c>
      <c r="J47" s="14">
        <v>4</v>
      </c>
      <c r="K47" s="14"/>
      <c r="L47" s="14" t="s">
        <v>141</v>
      </c>
      <c r="M47" s="24">
        <f t="shared" si="26"/>
        <v>4</v>
      </c>
      <c r="N47" s="24">
        <f t="shared" si="0"/>
        <v>2</v>
      </c>
      <c r="O47" s="24" t="str">
        <f t="shared" si="1"/>
        <v>4 4</v>
      </c>
      <c r="P47" s="24">
        <f t="shared" si="2"/>
        <v>4</v>
      </c>
      <c r="Q47" s="25">
        <f t="shared" si="3"/>
        <v>0</v>
      </c>
      <c r="R47" s="26">
        <f t="shared" si="4"/>
        <v>0</v>
      </c>
      <c r="S47" s="24">
        <f t="shared" si="5"/>
        <v>4</v>
      </c>
      <c r="T47" s="24">
        <f t="shared" si="6"/>
        <v>4</v>
      </c>
      <c r="U47" s="24" t="str">
        <f t="shared" si="7"/>
        <v/>
      </c>
      <c r="V47" s="24" t="str">
        <f t="shared" si="8"/>
        <v>g</v>
      </c>
      <c r="W47" s="24" t="str">
        <f t="shared" si="27"/>
        <v/>
      </c>
      <c r="X47" s="24">
        <f t="shared" si="9"/>
        <v>4</v>
      </c>
      <c r="Y47" s="24">
        <f t="shared" si="10"/>
        <v>4</v>
      </c>
      <c r="Z47" s="24" t="str">
        <f t="shared" si="11"/>
        <v>M</v>
      </c>
      <c r="AA47" s="24" t="str">
        <f t="shared" si="60"/>
        <v>M</v>
      </c>
      <c r="AB47" s="34" t="str">
        <f t="shared" si="12"/>
        <v/>
      </c>
      <c r="AC47" s="34" t="str">
        <f t="shared" si="13"/>
        <v>g</v>
      </c>
      <c r="AD47" s="34" t="str">
        <f t="shared" si="28"/>
        <v>g</v>
      </c>
      <c r="AE47" s="34" t="str">
        <f t="shared" si="14"/>
        <v>4 0</v>
      </c>
      <c r="AF47" s="34">
        <f t="shared" si="15"/>
        <v>4</v>
      </c>
      <c r="AG47" s="34">
        <f t="shared" si="16"/>
        <v>4</v>
      </c>
      <c r="AH47" s="34">
        <f t="shared" si="17"/>
        <v>0</v>
      </c>
      <c r="AI47" s="172" t="str">
        <f>IF(AJ47&lt;&gt;"",MAX(AI$3:AI46)+1,"")</f>
        <v/>
      </c>
      <c r="AJ47" s="172" t="str">
        <f t="shared" si="18"/>
        <v/>
      </c>
      <c r="AK47" s="172" t="str">
        <f t="shared" si="19"/>
        <v/>
      </c>
      <c r="AL47" s="172" t="str">
        <f t="shared" si="20"/>
        <v/>
      </c>
      <c r="AM47" s="172">
        <f>IF(AN47&lt;&gt;"",MAX(AM$3:AM46)+1,"")</f>
        <v>10</v>
      </c>
      <c r="AN47" s="172" t="str">
        <f t="shared" si="21"/>
        <v>M</v>
      </c>
      <c r="AO47" s="172">
        <f t="shared" si="22"/>
        <v>300</v>
      </c>
      <c r="AP47" s="172">
        <f t="shared" si="23"/>
        <v>4</v>
      </c>
      <c r="AQ47" s="172" t="str">
        <f t="shared" si="24"/>
        <v/>
      </c>
      <c r="AR47" s="172" t="str">
        <f>Table1[[#This Row],[Sex ]]&amp;Table1[[#This Row],[Month]]</f>
        <v>M4</v>
      </c>
      <c r="AS47" s="21"/>
      <c r="AT47" s="21"/>
      <c r="AU47" s="21"/>
      <c r="AV47" s="21"/>
      <c r="AW47" s="22" t="s">
        <v>78</v>
      </c>
      <c r="AX47" s="22"/>
      <c r="AY47" s="22"/>
      <c r="AZ47" s="22"/>
      <c r="BA47" s="22">
        <v>95</v>
      </c>
      <c r="BB47" s="22"/>
      <c r="BC47" s="22"/>
      <c r="BD47" s="22"/>
      <c r="BE47" s="321"/>
      <c r="BF47" s="322"/>
      <c r="BG47" s="349"/>
      <c r="BH47" s="349"/>
      <c r="BI47" s="350"/>
      <c r="BJ47" s="346">
        <v>34</v>
      </c>
      <c r="BK47" s="346">
        <f>Analysis!AL43</f>
        <v>0</v>
      </c>
      <c r="BL47" s="347">
        <f>Analysis!AL41</f>
        <v>0</v>
      </c>
      <c r="BM47" s="347">
        <f>Analysis!AM41</f>
        <v>0</v>
      </c>
      <c r="BN47" s="347">
        <f>Analysis!AN41</f>
        <v>0</v>
      </c>
      <c r="BO47" s="347">
        <f>Analysis!AO41</f>
        <v>0</v>
      </c>
      <c r="BP47" s="347">
        <f>Analysis!AP41</f>
        <v>0</v>
      </c>
      <c r="BQ47" s="347">
        <f>Analysis!AQ41</f>
        <v>0</v>
      </c>
      <c r="BR47" s="347">
        <f>Analysis!AR41</f>
        <v>0</v>
      </c>
      <c r="BS47" s="347">
        <f>Analysis!AS41</f>
        <v>0</v>
      </c>
      <c r="BT47" s="347">
        <f>Analysis!AT41</f>
        <v>0</v>
      </c>
      <c r="BU47" s="347">
        <f>Analysis!AU41</f>
        <v>0</v>
      </c>
      <c r="BV47" s="347">
        <f>Analysis!AV41</f>
        <v>0</v>
      </c>
      <c r="BW47" s="347">
        <f>Analysis!AW41</f>
        <v>0</v>
      </c>
      <c r="BX47" s="347">
        <f>Analysis!AX41</f>
        <v>0</v>
      </c>
      <c r="BY47" s="347">
        <f>Analysis!AY41</f>
        <v>0</v>
      </c>
      <c r="BZ47" s="347">
        <f>Analysis!AZ41</f>
        <v>0</v>
      </c>
      <c r="CA47" s="347">
        <f>Analysis!BA41</f>
        <v>0</v>
      </c>
      <c r="CB47" s="347">
        <f>Analysis!BB41</f>
        <v>0</v>
      </c>
      <c r="CC47" s="347">
        <f>Analysis!BC41</f>
        <v>0</v>
      </c>
      <c r="CD47" s="347">
        <f>Analysis!BD41</f>
        <v>0</v>
      </c>
      <c r="CE47" s="347">
        <f>Analysis!BE41</f>
        <v>0</v>
      </c>
      <c r="CF47" s="347">
        <f>Analysis!BF41</f>
        <v>0</v>
      </c>
      <c r="CG47" s="347">
        <f>Analysis!BG41</f>
        <v>0</v>
      </c>
      <c r="CH47" s="347">
        <f>Analysis!BH41</f>
        <v>0</v>
      </c>
      <c r="CI47" s="347">
        <f>Analysis!BI41</f>
        <v>0</v>
      </c>
      <c r="CJ47" s="347">
        <f>Analysis!BJ41</f>
        <v>0</v>
      </c>
      <c r="CK47" s="347">
        <f>Analysis!BK41</f>
        <v>0</v>
      </c>
      <c r="CL47" s="347">
        <f>Analysis!BL41</f>
        <v>0</v>
      </c>
      <c r="CM47" s="347">
        <f>Analysis!BM41</f>
        <v>0</v>
      </c>
      <c r="CN47" s="347">
        <f>Analysis!BN41</f>
        <v>0</v>
      </c>
      <c r="CO47" s="347">
        <f>Analysis!BO41</f>
        <v>0</v>
      </c>
      <c r="CP47" s="347">
        <f>Analysis!BP41</f>
        <v>0</v>
      </c>
      <c r="CQ47" s="347">
        <f>Analysis!BQ41</f>
        <v>0</v>
      </c>
      <c r="CR47" s="347">
        <f>Analysis!BR41</f>
        <v>0</v>
      </c>
      <c r="CS47" s="347">
        <f>Analysis!BS41</f>
        <v>0</v>
      </c>
      <c r="CT47" s="347">
        <f>Analysis!BT41</f>
        <v>0</v>
      </c>
      <c r="CU47" s="347">
        <f>Analysis!BU41</f>
        <v>0</v>
      </c>
      <c r="CV47" s="347">
        <f>Analysis!BV41</f>
        <v>0</v>
      </c>
      <c r="CW47" s="347">
        <f>Analysis!BW41</f>
        <v>0</v>
      </c>
      <c r="CX47" s="347">
        <f>Analysis!BX41</f>
        <v>0</v>
      </c>
      <c r="CY47" s="347">
        <f>Analysis!BY41</f>
        <v>0</v>
      </c>
      <c r="CZ47" s="347">
        <f>Analysis!BZ41</f>
        <v>0</v>
      </c>
      <c r="DA47" s="347">
        <f>Analysis!CA41</f>
        <v>0</v>
      </c>
      <c r="DB47" s="347">
        <f>Analysis!CB41</f>
        <v>0</v>
      </c>
      <c r="DC47" s="316"/>
      <c r="DD47" s="316"/>
      <c r="DE47" s="316"/>
      <c r="DF47" s="264"/>
      <c r="DG47" s="264"/>
      <c r="DH47" s="264"/>
      <c r="DI47" s="264"/>
      <c r="DJ47" s="264"/>
      <c r="DK47" s="293"/>
      <c r="DL47" s="264"/>
      <c r="DM47" s="264"/>
      <c r="DN47" s="264"/>
      <c r="DO47" s="264"/>
      <c r="DP47" s="264"/>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FY47" s="332">
        <v>5</v>
      </c>
      <c r="FZ47" s="333"/>
      <c r="GA47" s="333"/>
      <c r="GB47" s="333"/>
      <c r="GC47" s="333"/>
      <c r="GD47" s="333"/>
      <c r="GE47" s="1"/>
      <c r="GF47" s="1">
        <f>(BR18-BQ19)^2/(BR18+BQ19)</f>
        <v>2.5714285714285716</v>
      </c>
      <c r="GG47" s="1">
        <f>(BS18-BQ20)^2/(BS18+BQ20)</f>
        <v>0</v>
      </c>
      <c r="GH47" s="1" t="e">
        <f>(BT18-BQ21)^2/(BT18+BQ21)</f>
        <v>#DIV/0!</v>
      </c>
      <c r="GI47" s="1" t="e">
        <f>(BU18-BQ22)^2/(BU18+BQ22)</f>
        <v>#DIV/0!</v>
      </c>
      <c r="GJ47" s="1" t="e">
        <f>(BV18-BQ23)^2/(BV18+BQ23)</f>
        <v>#DIV/0!</v>
      </c>
      <c r="GK47" s="1" t="e">
        <f>(BW18-BQ24)^2/(BW18+BQ24)</f>
        <v>#DIV/0!</v>
      </c>
      <c r="GL47" s="1" t="e">
        <f>(BX18-BQ25)^2/(BX18+BQ25)</f>
        <v>#DIV/0!</v>
      </c>
      <c r="GM47" s="1" t="e">
        <f>(BY18-BQ26)^2/(BY18+BQ26)</f>
        <v>#DIV/0!</v>
      </c>
      <c r="GN47" s="1" t="e">
        <f>(BZ18-BQ27)^2/(BZ18+BQ27)</f>
        <v>#DIV/0!</v>
      </c>
      <c r="GO47" s="1" t="e">
        <f>(CA18-BQ28)^2/(CA18+BQ28)</f>
        <v>#DIV/0!</v>
      </c>
      <c r="GP47" s="1" t="e">
        <f>(CB18-BQ29)^2/(CB18+BQ29)</f>
        <v>#DIV/0!</v>
      </c>
      <c r="GQ47" s="1" t="e">
        <f>(CC18-BQ30)^2/(CC18+BQ30)</f>
        <v>#DIV/0!</v>
      </c>
      <c r="GR47" s="1" t="e">
        <f>(CD18-BQ31)^2/(CD18+BQ31)</f>
        <v>#DIV/0!</v>
      </c>
      <c r="GS47" s="1" t="e">
        <f>(CE18-BQ32)^2/(CE18+BQ32)</f>
        <v>#DIV/0!</v>
      </c>
      <c r="GT47" s="1" t="e">
        <f t="shared" ref="GT47:GY47" si="63">(CF18-BQ33)^2/(CF18+BQ33)</f>
        <v>#DIV/0!</v>
      </c>
      <c r="GU47" s="1" t="e">
        <f t="shared" si="63"/>
        <v>#DIV/0!</v>
      </c>
      <c r="GV47" s="1" t="e">
        <f t="shared" si="63"/>
        <v>#DIV/0!</v>
      </c>
      <c r="GW47" s="1" t="e">
        <f t="shared" si="63"/>
        <v>#DIV/0!</v>
      </c>
      <c r="GX47" s="1" t="e">
        <f t="shared" si="63"/>
        <v>#DIV/0!</v>
      </c>
      <c r="GY47" s="1" t="e">
        <f t="shared" si="63"/>
        <v>#DIV/0!</v>
      </c>
      <c r="GZ47" s="333"/>
      <c r="HA47" s="334" t="e">
        <f t="shared" si="58"/>
        <v>#DIV/0!</v>
      </c>
      <c r="HF47" s="317">
        <f t="shared" si="51"/>
        <v>0</v>
      </c>
      <c r="HG47" s="317">
        <f t="shared" si="52"/>
        <v>0</v>
      </c>
      <c r="HH47" s="268" t="str">
        <f t="shared" si="41"/>
        <v>Saithe - Westerly (VII)</v>
      </c>
      <c r="HJ47" s="268" t="e">
        <f>#REF!</f>
        <v>#REF!</v>
      </c>
      <c r="HK47" s="268" t="e">
        <f>#REF!</f>
        <v>#REF!</v>
      </c>
      <c r="HP47" s="268">
        <f t="shared" si="33"/>
        <v>11</v>
      </c>
      <c r="HQ47" s="268">
        <f t="shared" si="43"/>
        <v>39</v>
      </c>
      <c r="HR47" s="268">
        <f t="shared" si="34"/>
        <v>-9.0909090909090935</v>
      </c>
      <c r="HS47" s="268">
        <f t="shared" si="45"/>
        <v>9.0909090909090935</v>
      </c>
    </row>
    <row r="48" spans="1:227" x14ac:dyDescent="0.3">
      <c r="A48" s="21"/>
      <c r="B48" s="14">
        <v>10277</v>
      </c>
      <c r="C48" s="23">
        <v>6</v>
      </c>
      <c r="D48" s="23" t="s">
        <v>182</v>
      </c>
      <c r="E48" s="23" t="s">
        <v>183</v>
      </c>
      <c r="F48" s="14">
        <v>300</v>
      </c>
      <c r="G48" s="14" t="s">
        <v>120</v>
      </c>
      <c r="H48" s="14">
        <v>4</v>
      </c>
      <c r="I48" s="14">
        <v>4</v>
      </c>
      <c r="J48" s="14">
        <v>4</v>
      </c>
      <c r="K48" s="14"/>
      <c r="L48" s="14" t="s">
        <v>141</v>
      </c>
      <c r="M48" s="24">
        <f t="shared" si="26"/>
        <v>4</v>
      </c>
      <c r="N48" s="24">
        <f t="shared" si="0"/>
        <v>2</v>
      </c>
      <c r="O48" s="24" t="str">
        <f t="shared" si="1"/>
        <v>4 4</v>
      </c>
      <c r="P48" s="24">
        <f t="shared" si="2"/>
        <v>4</v>
      </c>
      <c r="Q48" s="25">
        <f t="shared" si="3"/>
        <v>0</v>
      </c>
      <c r="R48" s="26">
        <f t="shared" si="4"/>
        <v>0</v>
      </c>
      <c r="S48" s="24">
        <f t="shared" si="5"/>
        <v>4</v>
      </c>
      <c r="T48" s="24">
        <f t="shared" si="6"/>
        <v>4</v>
      </c>
      <c r="U48" s="24" t="str">
        <f t="shared" si="7"/>
        <v/>
      </c>
      <c r="V48" s="24" t="str">
        <f t="shared" si="8"/>
        <v>g</v>
      </c>
      <c r="W48" s="24" t="str">
        <f t="shared" si="27"/>
        <v/>
      </c>
      <c r="X48" s="24">
        <f t="shared" si="9"/>
        <v>4</v>
      </c>
      <c r="Y48" s="24">
        <f t="shared" si="10"/>
        <v>4</v>
      </c>
      <c r="Z48" s="24" t="str">
        <f t="shared" si="11"/>
        <v>F</v>
      </c>
      <c r="AA48" s="24" t="str">
        <f t="shared" si="60"/>
        <v>F</v>
      </c>
      <c r="AB48" s="34" t="str">
        <f t="shared" si="12"/>
        <v/>
      </c>
      <c r="AC48" s="34" t="str">
        <f t="shared" si="13"/>
        <v>g</v>
      </c>
      <c r="AD48" s="34" t="str">
        <f t="shared" si="28"/>
        <v>g</v>
      </c>
      <c r="AE48" s="34" t="str">
        <f t="shared" si="14"/>
        <v>4 0</v>
      </c>
      <c r="AF48" s="34">
        <f t="shared" si="15"/>
        <v>4</v>
      </c>
      <c r="AG48" s="34">
        <f t="shared" si="16"/>
        <v>4</v>
      </c>
      <c r="AH48" s="34">
        <f t="shared" si="17"/>
        <v>0</v>
      </c>
      <c r="AI48" s="172">
        <f>IF(AJ48&lt;&gt;"",MAX(AI$3:AI47)+1,"")</f>
        <v>35</v>
      </c>
      <c r="AJ48" s="172" t="str">
        <f t="shared" si="18"/>
        <v>F</v>
      </c>
      <c r="AK48" s="172">
        <f t="shared" si="19"/>
        <v>300</v>
      </c>
      <c r="AL48" s="172">
        <f t="shared" si="20"/>
        <v>4</v>
      </c>
      <c r="AM48" s="172" t="str">
        <f>IF(AN48&lt;&gt;"",MAX(AM$3:AM47)+1,"")</f>
        <v/>
      </c>
      <c r="AN48" s="172" t="str">
        <f t="shared" si="21"/>
        <v/>
      </c>
      <c r="AO48" s="172" t="str">
        <f t="shared" si="22"/>
        <v/>
      </c>
      <c r="AP48" s="172" t="str">
        <f t="shared" si="23"/>
        <v/>
      </c>
      <c r="AQ48" s="172" t="str">
        <f t="shared" si="24"/>
        <v/>
      </c>
      <c r="AR48" s="172" t="str">
        <f>Table1[[#This Row],[Sex ]]&amp;Table1[[#This Row],[Month]]</f>
        <v>F4</v>
      </c>
      <c r="AS48" s="21"/>
      <c r="AT48" s="21"/>
      <c r="AU48" s="21"/>
      <c r="AV48" s="21"/>
      <c r="AW48" s="22" t="s">
        <v>50</v>
      </c>
      <c r="AX48" s="22"/>
      <c r="AY48" s="22"/>
      <c r="AZ48" s="22"/>
      <c r="BA48" s="22">
        <v>80</v>
      </c>
      <c r="BB48" s="22"/>
      <c r="BC48" s="22"/>
      <c r="BD48" s="22"/>
      <c r="BE48" s="321"/>
      <c r="BF48" s="322"/>
      <c r="BG48" s="349"/>
      <c r="BH48" s="349"/>
      <c r="BI48" s="350"/>
      <c r="BJ48" s="346">
        <v>35</v>
      </c>
      <c r="BK48" s="346">
        <f>Analysis!AL44</f>
        <v>0</v>
      </c>
      <c r="BL48" s="347">
        <f>Analysis!AL42</f>
        <v>0</v>
      </c>
      <c r="BM48" s="347">
        <f>Analysis!AM42</f>
        <v>0</v>
      </c>
      <c r="BN48" s="347">
        <f>Analysis!AN42</f>
        <v>0</v>
      </c>
      <c r="BO48" s="347">
        <f>Analysis!AO42</f>
        <v>0</v>
      </c>
      <c r="BP48" s="347">
        <f>Analysis!AP42</f>
        <v>0</v>
      </c>
      <c r="BQ48" s="347">
        <f>Analysis!AQ42</f>
        <v>0</v>
      </c>
      <c r="BR48" s="347">
        <f>Analysis!AR42</f>
        <v>0</v>
      </c>
      <c r="BS48" s="347">
        <f>Analysis!AS42</f>
        <v>0</v>
      </c>
      <c r="BT48" s="347">
        <f>Analysis!AT42</f>
        <v>0</v>
      </c>
      <c r="BU48" s="347">
        <f>Analysis!AU42</f>
        <v>0</v>
      </c>
      <c r="BV48" s="347">
        <f>Analysis!AV42</f>
        <v>0</v>
      </c>
      <c r="BW48" s="347">
        <f>Analysis!AW42</f>
        <v>0</v>
      </c>
      <c r="BX48" s="347">
        <f>Analysis!AX42</f>
        <v>0</v>
      </c>
      <c r="BY48" s="347">
        <f>Analysis!AY42</f>
        <v>0</v>
      </c>
      <c r="BZ48" s="347">
        <f>Analysis!AZ42</f>
        <v>0</v>
      </c>
      <c r="CA48" s="347">
        <f>Analysis!BA42</f>
        <v>0</v>
      </c>
      <c r="CB48" s="347">
        <f>Analysis!BB42</f>
        <v>0</v>
      </c>
      <c r="CC48" s="347">
        <f>Analysis!BC42</f>
        <v>0</v>
      </c>
      <c r="CD48" s="347">
        <f>Analysis!BD42</f>
        <v>0</v>
      </c>
      <c r="CE48" s="347">
        <f>Analysis!BE42</f>
        <v>0</v>
      </c>
      <c r="CF48" s="347">
        <f>Analysis!BF42</f>
        <v>0</v>
      </c>
      <c r="CG48" s="347">
        <f>Analysis!BG42</f>
        <v>0</v>
      </c>
      <c r="CH48" s="347">
        <f>Analysis!BH42</f>
        <v>0</v>
      </c>
      <c r="CI48" s="347">
        <f>Analysis!BI42</f>
        <v>0</v>
      </c>
      <c r="CJ48" s="347">
        <f>Analysis!BJ42</f>
        <v>0</v>
      </c>
      <c r="CK48" s="347">
        <f>Analysis!BK42</f>
        <v>0</v>
      </c>
      <c r="CL48" s="347">
        <f>Analysis!BL42</f>
        <v>0</v>
      </c>
      <c r="CM48" s="347">
        <f>Analysis!BM42</f>
        <v>0</v>
      </c>
      <c r="CN48" s="347">
        <f>Analysis!BN42</f>
        <v>0</v>
      </c>
      <c r="CO48" s="347">
        <f>Analysis!BO42</f>
        <v>0</v>
      </c>
      <c r="CP48" s="347">
        <f>Analysis!BP42</f>
        <v>0</v>
      </c>
      <c r="CQ48" s="347">
        <f>Analysis!BQ42</f>
        <v>0</v>
      </c>
      <c r="CR48" s="347">
        <f>Analysis!BR42</f>
        <v>0</v>
      </c>
      <c r="CS48" s="347">
        <f>Analysis!BS42</f>
        <v>0</v>
      </c>
      <c r="CT48" s="347">
        <f>Analysis!BT42</f>
        <v>0</v>
      </c>
      <c r="CU48" s="347">
        <f>Analysis!BU42</f>
        <v>0</v>
      </c>
      <c r="CV48" s="347">
        <f>Analysis!BV42</f>
        <v>0</v>
      </c>
      <c r="CW48" s="347">
        <f>Analysis!BW42</f>
        <v>0</v>
      </c>
      <c r="CX48" s="347">
        <f>Analysis!BX42</f>
        <v>0</v>
      </c>
      <c r="CY48" s="347">
        <f>Analysis!BY42</f>
        <v>0</v>
      </c>
      <c r="CZ48" s="347">
        <f>Analysis!BZ42</f>
        <v>0</v>
      </c>
      <c r="DA48" s="347">
        <f>Analysis!CA42</f>
        <v>0</v>
      </c>
      <c r="DB48" s="347">
        <f>Analysis!CB42</f>
        <v>0</v>
      </c>
      <c r="DC48" s="316"/>
      <c r="DD48" s="316"/>
      <c r="DE48" s="316"/>
      <c r="DF48" s="264"/>
      <c r="DG48" s="264"/>
      <c r="DH48" s="264"/>
      <c r="DI48" s="264"/>
      <c r="DJ48" s="264"/>
      <c r="DK48" s="293"/>
      <c r="DL48" s="264"/>
      <c r="DM48" s="264"/>
      <c r="DN48" s="264"/>
      <c r="DO48" s="264"/>
      <c r="DP48" s="264"/>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FY48" s="332">
        <v>6</v>
      </c>
      <c r="FZ48" s="333"/>
      <c r="GA48" s="333"/>
      <c r="GB48" s="333"/>
      <c r="GC48" s="333"/>
      <c r="GD48" s="333"/>
      <c r="GE48" s="333"/>
      <c r="GF48" s="1"/>
      <c r="GG48" s="1">
        <f>(BS19-BR20)^2/(BS19+BR20)</f>
        <v>2.6666666666666665</v>
      </c>
      <c r="GH48" s="1">
        <f>(BT19-BR21)^2/(BT19+BR21)</f>
        <v>1</v>
      </c>
      <c r="GI48" s="1" t="e">
        <f>(BU19-BR22)^2/(BU19+BR22)</f>
        <v>#DIV/0!</v>
      </c>
      <c r="GJ48" s="1" t="e">
        <f>(BV19-BR23)^2/(BV19+BR23)</f>
        <v>#DIV/0!</v>
      </c>
      <c r="GK48" s="1" t="e">
        <f>(BW19-BR24)^2/(BW19+BR24)</f>
        <v>#DIV/0!</v>
      </c>
      <c r="GL48" s="1" t="e">
        <f>(BX19-BR25)^2/(BX19+BR25)</f>
        <v>#DIV/0!</v>
      </c>
      <c r="GM48" s="1" t="e">
        <f>(BY19-BR26)^2/(BY19+BR26)</f>
        <v>#DIV/0!</v>
      </c>
      <c r="GN48" s="1" t="e">
        <f>(BZ19-BR27)^2/(BZ19+BR27)</f>
        <v>#DIV/0!</v>
      </c>
      <c r="GO48" s="1" t="e">
        <f>(CA19-BR28)^2/(CA19+BR28)</f>
        <v>#DIV/0!</v>
      </c>
      <c r="GP48" s="1" t="e">
        <f>(CB19-BR29)^2/(CB19+BR29)</f>
        <v>#DIV/0!</v>
      </c>
      <c r="GQ48" s="1" t="e">
        <f>(CC19-BR30)^2/(CC19+BR30)</f>
        <v>#DIV/0!</v>
      </c>
      <c r="GR48" s="1" t="e">
        <f>(CD19-BR31)^2/(CD19+BR31)</f>
        <v>#DIV/0!</v>
      </c>
      <c r="GS48" s="1" t="e">
        <f>(CE19-BR32)^2/(CE19+BR32)</f>
        <v>#DIV/0!</v>
      </c>
      <c r="GT48" s="1" t="e">
        <f t="shared" ref="GT48:GY48" si="64">(CF19-BR33)^2/(CF19+BR33)</f>
        <v>#DIV/0!</v>
      </c>
      <c r="GU48" s="1" t="e">
        <f t="shared" si="64"/>
        <v>#DIV/0!</v>
      </c>
      <c r="GV48" s="1" t="e">
        <f t="shared" si="64"/>
        <v>#DIV/0!</v>
      </c>
      <c r="GW48" s="1" t="e">
        <f t="shared" si="64"/>
        <v>#DIV/0!</v>
      </c>
      <c r="GX48" s="1" t="e">
        <f t="shared" si="64"/>
        <v>#DIV/0!</v>
      </c>
      <c r="GY48" s="1" t="e">
        <f t="shared" si="64"/>
        <v>#DIV/0!</v>
      </c>
      <c r="GZ48" s="333"/>
      <c r="HA48" s="334" t="e">
        <f t="shared" si="58"/>
        <v>#DIV/0!</v>
      </c>
      <c r="HF48" s="317">
        <f t="shared" si="51"/>
        <v>0</v>
      </c>
      <c r="HG48" s="317">
        <f t="shared" si="52"/>
        <v>0</v>
      </c>
      <c r="HH48" s="268" t="str">
        <f t="shared" si="41"/>
        <v>Sole - Eastern Channel (VIId)</v>
      </c>
      <c r="HJ48" s="268" t="e">
        <f>#REF!</f>
        <v>#REF!</v>
      </c>
      <c r="HK48" s="268" t="e">
        <f>#REF!</f>
        <v>#REF!</v>
      </c>
      <c r="HP48" s="268">
        <f t="shared" si="33"/>
        <v>6</v>
      </c>
      <c r="HQ48" s="268">
        <f t="shared" si="43"/>
        <v>40</v>
      </c>
      <c r="HR48" s="268">
        <f t="shared" si="34"/>
        <v>0</v>
      </c>
      <c r="HS48" s="268">
        <f t="shared" si="45"/>
        <v>0</v>
      </c>
    </row>
    <row r="49" spans="1:227" x14ac:dyDescent="0.3">
      <c r="A49" s="21"/>
      <c r="B49" s="14">
        <v>10277</v>
      </c>
      <c r="C49" s="23">
        <v>7</v>
      </c>
      <c r="D49" s="23" t="s">
        <v>182</v>
      </c>
      <c r="E49" s="23" t="s">
        <v>183</v>
      </c>
      <c r="F49" s="14">
        <v>390</v>
      </c>
      <c r="G49" s="14" t="s">
        <v>120</v>
      </c>
      <c r="H49" s="14">
        <v>4</v>
      </c>
      <c r="I49" s="14">
        <v>5</v>
      </c>
      <c r="J49" s="14">
        <v>5</v>
      </c>
      <c r="K49" s="14"/>
      <c r="L49" s="14" t="s">
        <v>141</v>
      </c>
      <c r="M49" s="24">
        <f t="shared" si="26"/>
        <v>5</v>
      </c>
      <c r="N49" s="24">
        <f t="shared" si="0"/>
        <v>2</v>
      </c>
      <c r="O49" s="24" t="str">
        <f t="shared" si="1"/>
        <v>5 5</v>
      </c>
      <c r="P49" s="24">
        <f t="shared" si="2"/>
        <v>5</v>
      </c>
      <c r="Q49" s="25">
        <f t="shared" si="3"/>
        <v>0</v>
      </c>
      <c r="R49" s="26">
        <f t="shared" si="4"/>
        <v>0</v>
      </c>
      <c r="S49" s="24">
        <f t="shared" si="5"/>
        <v>4</v>
      </c>
      <c r="T49" s="24">
        <f t="shared" si="6"/>
        <v>4</v>
      </c>
      <c r="U49" s="24" t="str">
        <f t="shared" si="7"/>
        <v/>
      </c>
      <c r="V49" s="24" t="str">
        <f t="shared" si="8"/>
        <v>g</v>
      </c>
      <c r="W49" s="24" t="str">
        <f t="shared" si="27"/>
        <v/>
      </c>
      <c r="X49" s="24">
        <f t="shared" si="9"/>
        <v>4</v>
      </c>
      <c r="Y49" s="24">
        <f t="shared" si="10"/>
        <v>4</v>
      </c>
      <c r="Z49" s="24" t="str">
        <f t="shared" si="11"/>
        <v>F</v>
      </c>
      <c r="AA49" s="24" t="str">
        <f t="shared" si="60"/>
        <v>F</v>
      </c>
      <c r="AB49" s="34" t="str">
        <f t="shared" si="12"/>
        <v/>
      </c>
      <c r="AC49" s="34" t="str">
        <f t="shared" si="13"/>
        <v>g</v>
      </c>
      <c r="AD49" s="34" t="str">
        <f t="shared" si="28"/>
        <v>g</v>
      </c>
      <c r="AE49" s="34" t="str">
        <f t="shared" si="14"/>
        <v>4 0</v>
      </c>
      <c r="AF49" s="34">
        <f t="shared" si="15"/>
        <v>5</v>
      </c>
      <c r="AG49" s="34">
        <f t="shared" si="16"/>
        <v>5</v>
      </c>
      <c r="AH49" s="34">
        <f t="shared" si="17"/>
        <v>0</v>
      </c>
      <c r="AI49" s="172">
        <f>IF(AJ49&lt;&gt;"",MAX(AI$3:AI48)+1,"")</f>
        <v>36</v>
      </c>
      <c r="AJ49" s="172" t="str">
        <f t="shared" si="18"/>
        <v>F</v>
      </c>
      <c r="AK49" s="172">
        <f t="shared" si="19"/>
        <v>390</v>
      </c>
      <c r="AL49" s="172">
        <f t="shared" si="20"/>
        <v>5</v>
      </c>
      <c r="AM49" s="172" t="str">
        <f>IF(AN49&lt;&gt;"",MAX(AM$3:AM48)+1,"")</f>
        <v/>
      </c>
      <c r="AN49" s="172" t="str">
        <f t="shared" si="21"/>
        <v/>
      </c>
      <c r="AO49" s="172" t="str">
        <f t="shared" si="22"/>
        <v/>
      </c>
      <c r="AP49" s="172" t="str">
        <f t="shared" si="23"/>
        <v/>
      </c>
      <c r="AQ49" s="172" t="str">
        <f t="shared" si="24"/>
        <v/>
      </c>
      <c r="AR49" s="172" t="str">
        <f>Table1[[#This Row],[Sex ]]&amp;Table1[[#This Row],[Month]]</f>
        <v>F4</v>
      </c>
      <c r="AS49" s="21"/>
      <c r="AT49" s="21"/>
      <c r="AU49" s="21"/>
      <c r="AV49" s="21"/>
      <c r="AW49" s="22" t="s">
        <v>79</v>
      </c>
      <c r="AX49" s="22"/>
      <c r="AY49" s="22"/>
      <c r="AZ49" s="22"/>
      <c r="BA49" s="22">
        <v>95</v>
      </c>
      <c r="BB49" s="22"/>
      <c r="BC49" s="22"/>
      <c r="BD49" s="22"/>
      <c r="BE49" s="321"/>
      <c r="BF49" s="322"/>
      <c r="BG49" s="349"/>
      <c r="BH49" s="349"/>
      <c r="BI49" s="350"/>
      <c r="BJ49" s="346">
        <v>36</v>
      </c>
      <c r="BK49" s="346">
        <f>Analysis!AL45</f>
        <v>0</v>
      </c>
      <c r="BL49" s="347">
        <f>Analysis!AL43</f>
        <v>0</v>
      </c>
      <c r="BM49" s="347">
        <f>Analysis!AM43</f>
        <v>0</v>
      </c>
      <c r="BN49" s="347">
        <f>Analysis!AN43</f>
        <v>0</v>
      </c>
      <c r="BO49" s="347">
        <f>Analysis!AO43</f>
        <v>0</v>
      </c>
      <c r="BP49" s="347">
        <f>Analysis!AP43</f>
        <v>0</v>
      </c>
      <c r="BQ49" s="347">
        <f>Analysis!AQ43</f>
        <v>0</v>
      </c>
      <c r="BR49" s="347">
        <f>Analysis!AR43</f>
        <v>0</v>
      </c>
      <c r="BS49" s="347">
        <f>Analysis!AS43</f>
        <v>0</v>
      </c>
      <c r="BT49" s="347">
        <f>Analysis!AT43</f>
        <v>0</v>
      </c>
      <c r="BU49" s="347">
        <f>Analysis!AU43</f>
        <v>0</v>
      </c>
      <c r="BV49" s="347">
        <f>Analysis!AV43</f>
        <v>0</v>
      </c>
      <c r="BW49" s="347">
        <f>Analysis!AW43</f>
        <v>0</v>
      </c>
      <c r="BX49" s="347">
        <f>Analysis!AX43</f>
        <v>0</v>
      </c>
      <c r="BY49" s="347">
        <f>Analysis!AY43</f>
        <v>0</v>
      </c>
      <c r="BZ49" s="347">
        <f>Analysis!AZ43</f>
        <v>0</v>
      </c>
      <c r="CA49" s="347">
        <f>Analysis!BA43</f>
        <v>0</v>
      </c>
      <c r="CB49" s="347">
        <f>Analysis!BB43</f>
        <v>0</v>
      </c>
      <c r="CC49" s="347">
        <f>Analysis!BC43</f>
        <v>0</v>
      </c>
      <c r="CD49" s="347">
        <f>Analysis!BD43</f>
        <v>0</v>
      </c>
      <c r="CE49" s="347">
        <f>Analysis!BE43</f>
        <v>0</v>
      </c>
      <c r="CF49" s="347">
        <f>Analysis!BF43</f>
        <v>0</v>
      </c>
      <c r="CG49" s="347">
        <f>Analysis!BG43</f>
        <v>0</v>
      </c>
      <c r="CH49" s="347">
        <f>Analysis!BH43</f>
        <v>0</v>
      </c>
      <c r="CI49" s="347">
        <f>Analysis!BI43</f>
        <v>0</v>
      </c>
      <c r="CJ49" s="347">
        <f>Analysis!BJ43</f>
        <v>0</v>
      </c>
      <c r="CK49" s="347">
        <f>Analysis!BK43</f>
        <v>0</v>
      </c>
      <c r="CL49" s="347">
        <f>Analysis!BL43</f>
        <v>0</v>
      </c>
      <c r="CM49" s="347">
        <f>Analysis!BM43</f>
        <v>0</v>
      </c>
      <c r="CN49" s="347">
        <f>Analysis!BN43</f>
        <v>0</v>
      </c>
      <c r="CO49" s="347">
        <f>Analysis!BO43</f>
        <v>0</v>
      </c>
      <c r="CP49" s="347">
        <f>Analysis!BP43</f>
        <v>0</v>
      </c>
      <c r="CQ49" s="347">
        <f>Analysis!BQ43</f>
        <v>0</v>
      </c>
      <c r="CR49" s="347">
        <f>Analysis!BR43</f>
        <v>0</v>
      </c>
      <c r="CS49" s="347">
        <f>Analysis!BS43</f>
        <v>0</v>
      </c>
      <c r="CT49" s="347">
        <f>Analysis!BT43</f>
        <v>0</v>
      </c>
      <c r="CU49" s="347">
        <f>Analysis!BU43</f>
        <v>0</v>
      </c>
      <c r="CV49" s="347">
        <f>Analysis!BV43</f>
        <v>0</v>
      </c>
      <c r="CW49" s="347">
        <f>Analysis!BW43</f>
        <v>0</v>
      </c>
      <c r="CX49" s="347">
        <f>Analysis!BX43</f>
        <v>0</v>
      </c>
      <c r="CY49" s="347">
        <f>Analysis!BY43</f>
        <v>0</v>
      </c>
      <c r="CZ49" s="347">
        <f>Analysis!BZ43</f>
        <v>0</v>
      </c>
      <c r="DA49" s="347">
        <f>Analysis!CA43</f>
        <v>0</v>
      </c>
      <c r="DB49" s="347">
        <f>Analysis!CB43</f>
        <v>0</v>
      </c>
      <c r="DC49" s="316"/>
      <c r="DD49" s="316"/>
      <c r="DE49" s="316"/>
      <c r="DF49" s="264"/>
      <c r="DG49" s="264"/>
      <c r="DH49" s="264"/>
      <c r="DI49" s="264"/>
      <c r="DJ49" s="264"/>
      <c r="DK49" s="293"/>
      <c r="DL49" s="264"/>
      <c r="DM49" s="264"/>
      <c r="DN49" s="264"/>
      <c r="DO49" s="264"/>
      <c r="DP49" s="264"/>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FY49" s="332">
        <v>7</v>
      </c>
      <c r="FZ49" s="333"/>
      <c r="GA49" s="333"/>
      <c r="GB49" s="333"/>
      <c r="GC49" s="333"/>
      <c r="GD49" s="333"/>
      <c r="GE49" s="333"/>
      <c r="GF49" s="333"/>
      <c r="GG49" s="1"/>
      <c r="GH49" s="1">
        <f>(BT20-BS21)^2/(BT20+BS21)</f>
        <v>2</v>
      </c>
      <c r="GI49" s="1" t="e">
        <f>(BU20-BS22)^2/(BU20+BS22)</f>
        <v>#DIV/0!</v>
      </c>
      <c r="GJ49" s="1" t="e">
        <f>(BV20-BS23)^2/(BV20+BS23)</f>
        <v>#DIV/0!</v>
      </c>
      <c r="GK49" s="1" t="e">
        <f>(BW20-BS24)^2/(BW20+BS24)</f>
        <v>#DIV/0!</v>
      </c>
      <c r="GL49" s="1" t="e">
        <f>(BX20-BS25)^2/(BX20+BS209)</f>
        <v>#DIV/0!</v>
      </c>
      <c r="GM49" s="1" t="e">
        <f>(BY20-BS26)^2/(BY20+BS26)</f>
        <v>#DIV/0!</v>
      </c>
      <c r="GN49" s="1" t="e">
        <f>(BZ20-BS27)^2/(BZ20+BS27)</f>
        <v>#DIV/0!</v>
      </c>
      <c r="GO49" s="1" t="e">
        <f>(CA20-BS28)^2/(CA20+BS28)</f>
        <v>#DIV/0!</v>
      </c>
      <c r="GP49" s="1" t="e">
        <f>(CB20-BS29)^2/(CB20+BS29)</f>
        <v>#DIV/0!</v>
      </c>
      <c r="GQ49" s="1" t="e">
        <f>(CC20-BS30)^2/(CC20+BS30)</f>
        <v>#DIV/0!</v>
      </c>
      <c r="GR49" s="1" t="e">
        <f>(CD20-BS31)^2/(CD20+BS31)</f>
        <v>#DIV/0!</v>
      </c>
      <c r="GS49" s="1" t="e">
        <f>(CE20-BS32)^2/(CE20+BS32)</f>
        <v>#DIV/0!</v>
      </c>
      <c r="GT49" s="1" t="e">
        <f t="shared" ref="GT49:GY49" si="65">(CF20-BS33)^2/(CF20+BS33)</f>
        <v>#DIV/0!</v>
      </c>
      <c r="GU49" s="1" t="e">
        <f t="shared" si="65"/>
        <v>#DIV/0!</v>
      </c>
      <c r="GV49" s="1" t="e">
        <f t="shared" si="65"/>
        <v>#DIV/0!</v>
      </c>
      <c r="GW49" s="1" t="e">
        <f t="shared" si="65"/>
        <v>#DIV/0!</v>
      </c>
      <c r="GX49" s="1" t="e">
        <f t="shared" si="65"/>
        <v>#DIV/0!</v>
      </c>
      <c r="GY49" s="1" t="e">
        <f t="shared" si="65"/>
        <v>#DIV/0!</v>
      </c>
      <c r="GZ49" s="333"/>
      <c r="HA49" s="334" t="e">
        <f t="shared" si="58"/>
        <v>#DIV/0!</v>
      </c>
      <c r="HF49" s="317">
        <f t="shared" si="51"/>
        <v>0</v>
      </c>
      <c r="HG49" s="317">
        <f t="shared" si="52"/>
        <v>0</v>
      </c>
      <c r="HH49" s="268" t="str">
        <f t="shared" si="41"/>
        <v>Sole - Irish Sea (VIIa)</v>
      </c>
      <c r="HJ49" s="268" t="e">
        <f>#REF!</f>
        <v>#REF!</v>
      </c>
      <c r="HK49" s="268" t="e">
        <f>#REF!</f>
        <v>#REF!</v>
      </c>
      <c r="HP49" s="268">
        <f t="shared" si="33"/>
        <v>4</v>
      </c>
      <c r="HQ49" s="268">
        <f t="shared" si="43"/>
        <v>41</v>
      </c>
      <c r="HR49" s="268">
        <f t="shared" si="34"/>
        <v>0</v>
      </c>
      <c r="HS49" s="268">
        <f t="shared" si="45"/>
        <v>0</v>
      </c>
    </row>
    <row r="50" spans="1:227" x14ac:dyDescent="0.3">
      <c r="A50" s="21"/>
      <c r="B50" s="14">
        <v>10277</v>
      </c>
      <c r="C50" s="23">
        <v>8</v>
      </c>
      <c r="D50" s="23" t="s">
        <v>182</v>
      </c>
      <c r="E50" s="23" t="s">
        <v>183</v>
      </c>
      <c r="F50" s="14">
        <v>330</v>
      </c>
      <c r="G50" s="14" t="s">
        <v>120</v>
      </c>
      <c r="H50" s="14">
        <v>4</v>
      </c>
      <c r="I50" s="14">
        <v>4</v>
      </c>
      <c r="J50" s="14">
        <v>4</v>
      </c>
      <c r="K50" s="14"/>
      <c r="L50" s="14" t="s">
        <v>141</v>
      </c>
      <c r="M50" s="24">
        <f t="shared" si="26"/>
        <v>4</v>
      </c>
      <c r="N50" s="24">
        <f t="shared" si="0"/>
        <v>2</v>
      </c>
      <c r="O50" s="24" t="str">
        <f t="shared" si="1"/>
        <v>4 4</v>
      </c>
      <c r="P50" s="24">
        <f t="shared" si="2"/>
        <v>4</v>
      </c>
      <c r="Q50" s="25">
        <f t="shared" si="3"/>
        <v>0</v>
      </c>
      <c r="R50" s="26">
        <f t="shared" si="4"/>
        <v>0</v>
      </c>
      <c r="S50" s="24">
        <f t="shared" si="5"/>
        <v>4</v>
      </c>
      <c r="T50" s="24">
        <f t="shared" si="6"/>
        <v>4</v>
      </c>
      <c r="U50" s="24" t="str">
        <f t="shared" si="7"/>
        <v/>
      </c>
      <c r="V50" s="24" t="str">
        <f t="shared" si="8"/>
        <v>g</v>
      </c>
      <c r="W50" s="24" t="str">
        <f t="shared" si="27"/>
        <v/>
      </c>
      <c r="X50" s="24">
        <f t="shared" si="9"/>
        <v>4</v>
      </c>
      <c r="Y50" s="24">
        <f t="shared" si="10"/>
        <v>4</v>
      </c>
      <c r="Z50" s="24" t="str">
        <f t="shared" si="11"/>
        <v>F</v>
      </c>
      <c r="AA50" s="24" t="str">
        <f t="shared" si="60"/>
        <v>F</v>
      </c>
      <c r="AB50" s="34" t="str">
        <f t="shared" si="12"/>
        <v/>
      </c>
      <c r="AC50" s="34" t="str">
        <f t="shared" si="13"/>
        <v>g</v>
      </c>
      <c r="AD50" s="34" t="str">
        <f t="shared" si="28"/>
        <v>g</v>
      </c>
      <c r="AE50" s="34" t="str">
        <f t="shared" si="14"/>
        <v>4 0</v>
      </c>
      <c r="AF50" s="34">
        <f t="shared" si="15"/>
        <v>4</v>
      </c>
      <c r="AG50" s="34">
        <f t="shared" si="16"/>
        <v>4</v>
      </c>
      <c r="AH50" s="34">
        <f t="shared" si="17"/>
        <v>0</v>
      </c>
      <c r="AI50" s="172">
        <f>IF(AJ50&lt;&gt;"",MAX(AI$3:AI49)+1,"")</f>
        <v>37</v>
      </c>
      <c r="AJ50" s="172" t="str">
        <f t="shared" si="18"/>
        <v>F</v>
      </c>
      <c r="AK50" s="172">
        <f t="shared" si="19"/>
        <v>330</v>
      </c>
      <c r="AL50" s="172">
        <f t="shared" si="20"/>
        <v>4</v>
      </c>
      <c r="AM50" s="172" t="str">
        <f>IF(AN50&lt;&gt;"",MAX(AM$3:AM49)+1,"")</f>
        <v/>
      </c>
      <c r="AN50" s="172" t="str">
        <f t="shared" si="21"/>
        <v/>
      </c>
      <c r="AO50" s="172" t="str">
        <f t="shared" si="22"/>
        <v/>
      </c>
      <c r="AP50" s="172" t="str">
        <f t="shared" si="23"/>
        <v/>
      </c>
      <c r="AQ50" s="172" t="str">
        <f t="shared" si="24"/>
        <v/>
      </c>
      <c r="AR50" s="172" t="str">
        <f>Table1[[#This Row],[Sex ]]&amp;Table1[[#This Row],[Month]]</f>
        <v>F4</v>
      </c>
      <c r="AS50" s="21"/>
      <c r="AT50" s="21"/>
      <c r="AU50" s="21"/>
      <c r="AV50" s="21"/>
      <c r="AW50" s="22" t="s">
        <v>58</v>
      </c>
      <c r="AX50" s="22"/>
      <c r="AY50" s="22"/>
      <c r="AZ50" s="22"/>
      <c r="BA50" s="22">
        <v>95</v>
      </c>
      <c r="BB50" s="22"/>
      <c r="BC50" s="22"/>
      <c r="BD50" s="22"/>
      <c r="BE50" s="321"/>
      <c r="BF50" s="322"/>
      <c r="BG50" s="349"/>
      <c r="BH50" s="349"/>
      <c r="BI50" s="350"/>
      <c r="BJ50" s="346">
        <v>37</v>
      </c>
      <c r="BK50" s="346">
        <f>Analysis!AL46</f>
        <v>0</v>
      </c>
      <c r="BL50" s="347">
        <f>Analysis!AL44</f>
        <v>0</v>
      </c>
      <c r="BM50" s="347">
        <f>Analysis!AM44</f>
        <v>0</v>
      </c>
      <c r="BN50" s="347">
        <f>Analysis!AN44</f>
        <v>0</v>
      </c>
      <c r="BO50" s="347">
        <f>Analysis!AO44</f>
        <v>0</v>
      </c>
      <c r="BP50" s="347">
        <f>Analysis!AP44</f>
        <v>0</v>
      </c>
      <c r="BQ50" s="347">
        <f>Analysis!AQ44</f>
        <v>0</v>
      </c>
      <c r="BR50" s="347">
        <f>Analysis!AR44</f>
        <v>0</v>
      </c>
      <c r="BS50" s="347">
        <f>Analysis!AS44</f>
        <v>0</v>
      </c>
      <c r="BT50" s="347">
        <f>Analysis!AT44</f>
        <v>0</v>
      </c>
      <c r="BU50" s="347">
        <f>Analysis!AU44</f>
        <v>0</v>
      </c>
      <c r="BV50" s="347">
        <f>Analysis!AV44</f>
        <v>0</v>
      </c>
      <c r="BW50" s="347">
        <f>Analysis!AW44</f>
        <v>0</v>
      </c>
      <c r="BX50" s="347">
        <f>Analysis!AX44</f>
        <v>0</v>
      </c>
      <c r="BY50" s="347">
        <f>Analysis!AY44</f>
        <v>0</v>
      </c>
      <c r="BZ50" s="347">
        <f>Analysis!AZ44</f>
        <v>0</v>
      </c>
      <c r="CA50" s="347">
        <f>Analysis!BA44</f>
        <v>0</v>
      </c>
      <c r="CB50" s="347">
        <f>Analysis!BB44</f>
        <v>0</v>
      </c>
      <c r="CC50" s="347">
        <f>Analysis!BC44</f>
        <v>0</v>
      </c>
      <c r="CD50" s="347">
        <f>Analysis!BD44</f>
        <v>0</v>
      </c>
      <c r="CE50" s="347">
        <f>Analysis!BE44</f>
        <v>0</v>
      </c>
      <c r="CF50" s="347">
        <f>Analysis!BF44</f>
        <v>0</v>
      </c>
      <c r="CG50" s="347">
        <f>Analysis!BG44</f>
        <v>0</v>
      </c>
      <c r="CH50" s="347">
        <f>Analysis!BH44</f>
        <v>0</v>
      </c>
      <c r="CI50" s="347">
        <f>Analysis!BI44</f>
        <v>0</v>
      </c>
      <c r="CJ50" s="347">
        <f>Analysis!BJ44</f>
        <v>0</v>
      </c>
      <c r="CK50" s="347">
        <f>Analysis!BK44</f>
        <v>0</v>
      </c>
      <c r="CL50" s="347">
        <f>Analysis!BL44</f>
        <v>0</v>
      </c>
      <c r="CM50" s="347">
        <f>Analysis!BM44</f>
        <v>0</v>
      </c>
      <c r="CN50" s="347">
        <f>Analysis!BN44</f>
        <v>0</v>
      </c>
      <c r="CO50" s="347">
        <f>Analysis!BO44</f>
        <v>0</v>
      </c>
      <c r="CP50" s="347">
        <f>Analysis!BP44</f>
        <v>0</v>
      </c>
      <c r="CQ50" s="347">
        <f>Analysis!BQ44</f>
        <v>0</v>
      </c>
      <c r="CR50" s="347">
        <f>Analysis!BR44</f>
        <v>0</v>
      </c>
      <c r="CS50" s="347">
        <f>Analysis!BS44</f>
        <v>0</v>
      </c>
      <c r="CT50" s="347">
        <f>Analysis!BT44</f>
        <v>0</v>
      </c>
      <c r="CU50" s="347">
        <f>Analysis!BU44</f>
        <v>0</v>
      </c>
      <c r="CV50" s="347">
        <f>Analysis!BV44</f>
        <v>0</v>
      </c>
      <c r="CW50" s="347">
        <f>Analysis!BW44</f>
        <v>0</v>
      </c>
      <c r="CX50" s="347">
        <f>Analysis!BX44</f>
        <v>0</v>
      </c>
      <c r="CY50" s="347">
        <f>Analysis!BY44</f>
        <v>0</v>
      </c>
      <c r="CZ50" s="347">
        <f>Analysis!BZ44</f>
        <v>0</v>
      </c>
      <c r="DA50" s="347">
        <f>Analysis!CA44</f>
        <v>0</v>
      </c>
      <c r="DB50" s="347">
        <f>Analysis!CB44</f>
        <v>0</v>
      </c>
      <c r="DC50" s="316"/>
      <c r="DD50" s="316"/>
      <c r="DE50" s="316"/>
      <c r="DF50" s="264"/>
      <c r="DG50" s="264"/>
      <c r="DH50" s="264"/>
      <c r="DI50" s="264"/>
      <c r="DJ50" s="264"/>
      <c r="DK50" s="293"/>
      <c r="DL50" s="264"/>
      <c r="DM50" s="264"/>
      <c r="DN50" s="264"/>
      <c r="DO50" s="264"/>
      <c r="DP50" s="264"/>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FY50" s="332">
        <v>8</v>
      </c>
      <c r="FZ50" s="333"/>
      <c r="GA50" s="333"/>
      <c r="GB50" s="333"/>
      <c r="GC50" s="333"/>
      <c r="GD50" s="333"/>
      <c r="GE50" s="333"/>
      <c r="GF50" s="333"/>
      <c r="GG50" s="333"/>
      <c r="GH50" s="1"/>
      <c r="GI50" s="1">
        <f>(BU21-BT22)^2/(BU21+BT22)</f>
        <v>1</v>
      </c>
      <c r="GJ50" s="1" t="e">
        <f>(BV21-BT23)^2/(BV21+BT23)</f>
        <v>#DIV/0!</v>
      </c>
      <c r="GK50" s="1" t="e">
        <f>(BW21-BT24)^2/(BW21+BT24)</f>
        <v>#DIV/0!</v>
      </c>
      <c r="GL50" s="1" t="e">
        <f>(BX21-BT25)^2/(BX21+BT25)</f>
        <v>#DIV/0!</v>
      </c>
      <c r="GM50" s="1" t="e">
        <f>(BY21-BT26)^2/(BY21+BT26)</f>
        <v>#DIV/0!</v>
      </c>
      <c r="GN50" s="1" t="e">
        <f>(BZ21-BT27)^2/(BZ21+BT27)</f>
        <v>#DIV/0!</v>
      </c>
      <c r="GO50" s="1" t="e">
        <f>(CA21-BT28)^2/(CA21+BT28)</f>
        <v>#DIV/0!</v>
      </c>
      <c r="GP50" s="1" t="e">
        <f>(CB21-BT29)^2/(CB21+BT29)</f>
        <v>#DIV/0!</v>
      </c>
      <c r="GQ50" s="1" t="e">
        <f>(CC21-BT30)^2/(CC21+BT30)</f>
        <v>#DIV/0!</v>
      </c>
      <c r="GR50" s="1" t="e">
        <f>(CD21-BT31)^2/(CD21+BT31)</f>
        <v>#DIV/0!</v>
      </c>
      <c r="GS50" s="1" t="e">
        <f>(CE21-BT32)^2/(CE21+BT32)</f>
        <v>#DIV/0!</v>
      </c>
      <c r="GT50" s="1" t="e">
        <f t="shared" ref="GT50:GY50" si="66">(CF21-BT33)^2/(CF21+BT33)</f>
        <v>#DIV/0!</v>
      </c>
      <c r="GU50" s="1" t="e">
        <f t="shared" si="66"/>
        <v>#DIV/0!</v>
      </c>
      <c r="GV50" s="1" t="e">
        <f t="shared" si="66"/>
        <v>#DIV/0!</v>
      </c>
      <c r="GW50" s="1" t="e">
        <f t="shared" si="66"/>
        <v>#DIV/0!</v>
      </c>
      <c r="GX50" s="1" t="e">
        <f t="shared" si="66"/>
        <v>#DIV/0!</v>
      </c>
      <c r="GY50" s="1" t="e">
        <f t="shared" si="66"/>
        <v>#DIV/0!</v>
      </c>
      <c r="GZ50" s="333"/>
      <c r="HA50" s="334" t="e">
        <f t="shared" si="58"/>
        <v>#DIV/0!</v>
      </c>
      <c r="HJ50" s="268" t="e">
        <f>#REF!</f>
        <v>#REF!</v>
      </c>
      <c r="HK50" s="268" t="e">
        <f>#REF!</f>
        <v>#REF!</v>
      </c>
      <c r="HP50" s="268">
        <f t="shared" si="33"/>
        <v>6</v>
      </c>
      <c r="HQ50" s="268">
        <f t="shared" si="43"/>
        <v>42</v>
      </c>
      <c r="HR50" s="268">
        <f t="shared" si="34"/>
        <v>-16.666666666666657</v>
      </c>
      <c r="HS50" s="268">
        <f t="shared" si="45"/>
        <v>16.666666666666657</v>
      </c>
    </row>
    <row r="51" spans="1:227" x14ac:dyDescent="0.3">
      <c r="A51" s="21"/>
      <c r="B51" s="14">
        <v>10277</v>
      </c>
      <c r="C51" s="23">
        <v>9</v>
      </c>
      <c r="D51" s="23" t="s">
        <v>182</v>
      </c>
      <c r="E51" s="23" t="s">
        <v>183</v>
      </c>
      <c r="F51" s="14">
        <v>400</v>
      </c>
      <c r="G51" s="14" t="s">
        <v>120</v>
      </c>
      <c r="H51" s="14">
        <v>4</v>
      </c>
      <c r="I51" s="14">
        <v>6</v>
      </c>
      <c r="J51" s="14">
        <v>6</v>
      </c>
      <c r="K51" s="14"/>
      <c r="L51" s="14" t="s">
        <v>141</v>
      </c>
      <c r="M51" s="24">
        <f t="shared" si="26"/>
        <v>6</v>
      </c>
      <c r="N51" s="24">
        <f t="shared" si="0"/>
        <v>2</v>
      </c>
      <c r="O51" s="24" t="str">
        <f t="shared" si="1"/>
        <v>6 6</v>
      </c>
      <c r="P51" s="24">
        <f t="shared" si="2"/>
        <v>6</v>
      </c>
      <c r="Q51" s="25">
        <f t="shared" si="3"/>
        <v>0</v>
      </c>
      <c r="R51" s="26">
        <f t="shared" si="4"/>
        <v>0</v>
      </c>
      <c r="S51" s="24">
        <f t="shared" si="5"/>
        <v>4</v>
      </c>
      <c r="T51" s="24">
        <f t="shared" si="6"/>
        <v>4</v>
      </c>
      <c r="U51" s="24" t="str">
        <f t="shared" si="7"/>
        <v/>
      </c>
      <c r="V51" s="24" t="str">
        <f t="shared" si="8"/>
        <v>g</v>
      </c>
      <c r="W51" s="24" t="str">
        <f t="shared" si="27"/>
        <v/>
      </c>
      <c r="X51" s="24">
        <f t="shared" si="9"/>
        <v>4</v>
      </c>
      <c r="Y51" s="24">
        <f t="shared" si="10"/>
        <v>4</v>
      </c>
      <c r="Z51" s="24" t="str">
        <f t="shared" si="11"/>
        <v>F</v>
      </c>
      <c r="AA51" s="24" t="str">
        <f t="shared" si="60"/>
        <v>F</v>
      </c>
      <c r="AB51" s="34" t="str">
        <f t="shared" si="12"/>
        <v/>
      </c>
      <c r="AC51" s="34" t="str">
        <f t="shared" si="13"/>
        <v>g</v>
      </c>
      <c r="AD51" s="34" t="str">
        <f t="shared" si="28"/>
        <v>g</v>
      </c>
      <c r="AE51" s="34" t="str">
        <f t="shared" si="14"/>
        <v>4 0</v>
      </c>
      <c r="AF51" s="34">
        <f t="shared" si="15"/>
        <v>6</v>
      </c>
      <c r="AG51" s="34">
        <f t="shared" si="16"/>
        <v>6</v>
      </c>
      <c r="AH51" s="34">
        <f t="shared" si="17"/>
        <v>0</v>
      </c>
      <c r="AI51" s="172">
        <f>IF(AJ51&lt;&gt;"",MAX(AI$3:AI50)+1,"")</f>
        <v>38</v>
      </c>
      <c r="AJ51" s="172" t="str">
        <f t="shared" si="18"/>
        <v>F</v>
      </c>
      <c r="AK51" s="172">
        <f t="shared" si="19"/>
        <v>400</v>
      </c>
      <c r="AL51" s="172">
        <f t="shared" si="20"/>
        <v>6</v>
      </c>
      <c r="AM51" s="172" t="str">
        <f>IF(AN51&lt;&gt;"",MAX(AM$3:AM50)+1,"")</f>
        <v/>
      </c>
      <c r="AN51" s="172" t="str">
        <f t="shared" si="21"/>
        <v/>
      </c>
      <c r="AO51" s="172" t="str">
        <f t="shared" si="22"/>
        <v/>
      </c>
      <c r="AP51" s="172" t="str">
        <f t="shared" si="23"/>
        <v/>
      </c>
      <c r="AQ51" s="172" t="str">
        <f t="shared" si="24"/>
        <v/>
      </c>
      <c r="AR51" s="172" t="str">
        <f>Table1[[#This Row],[Sex ]]&amp;Table1[[#This Row],[Month]]</f>
        <v>F4</v>
      </c>
      <c r="AS51" s="21"/>
      <c r="AT51" s="21"/>
      <c r="AU51" s="21"/>
      <c r="AV51" s="21"/>
      <c r="AW51" s="22" t="s">
        <v>61</v>
      </c>
      <c r="AX51" s="22"/>
      <c r="AY51" s="22"/>
      <c r="AZ51" s="22"/>
      <c r="BA51" s="22">
        <v>95</v>
      </c>
      <c r="BB51" s="22"/>
      <c r="BC51" s="22"/>
      <c r="BD51" s="22"/>
      <c r="BE51" s="321"/>
      <c r="BF51" s="322"/>
      <c r="BG51" s="349"/>
      <c r="BH51" s="349"/>
      <c r="BI51" s="350"/>
      <c r="BJ51" s="346">
        <v>38</v>
      </c>
      <c r="BK51" s="346">
        <f>Analysis!AL47</f>
        <v>0</v>
      </c>
      <c r="BL51" s="347">
        <f>Analysis!AL45</f>
        <v>0</v>
      </c>
      <c r="BM51" s="347">
        <f>Analysis!AM45</f>
        <v>0</v>
      </c>
      <c r="BN51" s="347">
        <f>Analysis!AN45</f>
        <v>0</v>
      </c>
      <c r="BO51" s="347">
        <f>Analysis!AO45</f>
        <v>0</v>
      </c>
      <c r="BP51" s="347">
        <f>Analysis!AP45</f>
        <v>0</v>
      </c>
      <c r="BQ51" s="347">
        <f>Analysis!AQ45</f>
        <v>0</v>
      </c>
      <c r="BR51" s="347">
        <f>Analysis!AR45</f>
        <v>0</v>
      </c>
      <c r="BS51" s="347">
        <f>Analysis!AS45</f>
        <v>0</v>
      </c>
      <c r="BT51" s="347">
        <f>Analysis!AT45</f>
        <v>0</v>
      </c>
      <c r="BU51" s="347">
        <f>Analysis!AU45</f>
        <v>0</v>
      </c>
      <c r="BV51" s="347">
        <f>Analysis!AV45</f>
        <v>0</v>
      </c>
      <c r="BW51" s="347">
        <f>Analysis!AW45</f>
        <v>0</v>
      </c>
      <c r="BX51" s="347">
        <f>Analysis!AX45</f>
        <v>0</v>
      </c>
      <c r="BY51" s="347">
        <f>Analysis!AY45</f>
        <v>0</v>
      </c>
      <c r="BZ51" s="347">
        <f>Analysis!AZ45</f>
        <v>0</v>
      </c>
      <c r="CA51" s="347">
        <f>Analysis!BA45</f>
        <v>0</v>
      </c>
      <c r="CB51" s="347">
        <f>Analysis!BB45</f>
        <v>0</v>
      </c>
      <c r="CC51" s="347">
        <f>Analysis!BC45</f>
        <v>0</v>
      </c>
      <c r="CD51" s="347">
        <f>Analysis!BD45</f>
        <v>0</v>
      </c>
      <c r="CE51" s="347">
        <f>Analysis!BE45</f>
        <v>0</v>
      </c>
      <c r="CF51" s="347">
        <f>Analysis!BF45</f>
        <v>0</v>
      </c>
      <c r="CG51" s="347">
        <f>Analysis!BG45</f>
        <v>0</v>
      </c>
      <c r="CH51" s="347">
        <f>Analysis!BH45</f>
        <v>0</v>
      </c>
      <c r="CI51" s="347">
        <f>Analysis!BI45</f>
        <v>0</v>
      </c>
      <c r="CJ51" s="347">
        <f>Analysis!BJ45</f>
        <v>0</v>
      </c>
      <c r="CK51" s="347">
        <f>Analysis!BK45</f>
        <v>0</v>
      </c>
      <c r="CL51" s="347">
        <f>Analysis!BL45</f>
        <v>0</v>
      </c>
      <c r="CM51" s="347">
        <f>Analysis!BM45</f>
        <v>0</v>
      </c>
      <c r="CN51" s="347">
        <f>Analysis!BN45</f>
        <v>0</v>
      </c>
      <c r="CO51" s="347">
        <f>Analysis!BO45</f>
        <v>0</v>
      </c>
      <c r="CP51" s="347">
        <f>Analysis!BP45</f>
        <v>0</v>
      </c>
      <c r="CQ51" s="347">
        <f>Analysis!BQ45</f>
        <v>0</v>
      </c>
      <c r="CR51" s="347">
        <f>Analysis!BR45</f>
        <v>0</v>
      </c>
      <c r="CS51" s="347">
        <f>Analysis!BS45</f>
        <v>0</v>
      </c>
      <c r="CT51" s="347">
        <f>Analysis!BT45</f>
        <v>0</v>
      </c>
      <c r="CU51" s="347">
        <f>Analysis!BU45</f>
        <v>0</v>
      </c>
      <c r="CV51" s="347">
        <f>Analysis!BV45</f>
        <v>0</v>
      </c>
      <c r="CW51" s="347">
        <f>Analysis!BW45</f>
        <v>0</v>
      </c>
      <c r="CX51" s="347">
        <f>Analysis!BX45</f>
        <v>0</v>
      </c>
      <c r="CY51" s="347">
        <f>Analysis!BY45</f>
        <v>0</v>
      </c>
      <c r="CZ51" s="347">
        <f>Analysis!BZ45</f>
        <v>0</v>
      </c>
      <c r="DA51" s="347">
        <f>Analysis!CA45</f>
        <v>0</v>
      </c>
      <c r="DB51" s="347">
        <f>Analysis!CB45</f>
        <v>0</v>
      </c>
      <c r="DC51" s="316"/>
      <c r="DD51" s="316"/>
      <c r="DE51" s="316"/>
      <c r="DF51" s="264"/>
      <c r="DG51" s="264"/>
      <c r="DH51" s="264"/>
      <c r="DI51" s="264"/>
      <c r="DJ51" s="264"/>
      <c r="DK51" s="293"/>
      <c r="DL51" s="264"/>
      <c r="DM51" s="264"/>
      <c r="DN51" s="264"/>
      <c r="DO51" s="264"/>
      <c r="DP51" s="264"/>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FY51" s="332">
        <v>9</v>
      </c>
      <c r="FZ51" s="333"/>
      <c r="GA51" s="333"/>
      <c r="GB51" s="333"/>
      <c r="GC51" s="333"/>
      <c r="GD51" s="333"/>
      <c r="GE51" s="333"/>
      <c r="GF51" s="333"/>
      <c r="GG51" s="333"/>
      <c r="GH51" s="333"/>
      <c r="GI51" s="1"/>
      <c r="GJ51" s="1" t="e">
        <f>(BV22-BU23)^2/(BV22+BU23)</f>
        <v>#DIV/0!</v>
      </c>
      <c r="GK51" s="1" t="e">
        <f>(BW22-BU24)^2/(BW22+BU24)</f>
        <v>#DIV/0!</v>
      </c>
      <c r="GL51" s="1" t="e">
        <f>(BX22-BU25)^2/(BX22+BU25)</f>
        <v>#DIV/0!</v>
      </c>
      <c r="GM51" s="1" t="e">
        <f>(BY22-BU26)^2/(BY22+BU26)</f>
        <v>#DIV/0!</v>
      </c>
      <c r="GN51" s="1" t="e">
        <f>(BZ22-BU27)^2/(BZ22+BU27)</f>
        <v>#DIV/0!</v>
      </c>
      <c r="GO51" s="1" t="e">
        <f>(CA22-BU28)^2/(CA22+BU28)</f>
        <v>#DIV/0!</v>
      </c>
      <c r="GP51" s="1" t="e">
        <f>(CB22-BU29)^2/(CB22+BU29)</f>
        <v>#DIV/0!</v>
      </c>
      <c r="GQ51" s="1" t="e">
        <f>(CC22-BU30)^2/(CC22+BU30)</f>
        <v>#DIV/0!</v>
      </c>
      <c r="GR51" s="1" t="e">
        <f>(CD22-BU31)^2/(CD22+BU31)</f>
        <v>#DIV/0!</v>
      </c>
      <c r="GS51" s="1" t="e">
        <f>(CE22-BU32)^2/(CE22+BU32)</f>
        <v>#DIV/0!</v>
      </c>
      <c r="GT51" s="1" t="e">
        <f t="shared" ref="GT51:GY51" si="67">(CF22-BU33)^2/(CF22+BU33)</f>
        <v>#DIV/0!</v>
      </c>
      <c r="GU51" s="1" t="e">
        <f t="shared" si="67"/>
        <v>#DIV/0!</v>
      </c>
      <c r="GV51" s="1" t="e">
        <f t="shared" si="67"/>
        <v>#DIV/0!</v>
      </c>
      <c r="GW51" s="1" t="e">
        <f t="shared" si="67"/>
        <v>#DIV/0!</v>
      </c>
      <c r="GX51" s="1" t="e">
        <f t="shared" si="67"/>
        <v>#DIV/0!</v>
      </c>
      <c r="GY51" s="1" t="e">
        <f t="shared" si="67"/>
        <v>#DIV/0!</v>
      </c>
      <c r="GZ51" s="333"/>
      <c r="HA51" s="334" t="e">
        <f t="shared" si="58"/>
        <v>#DIV/0!</v>
      </c>
      <c r="HJ51" s="268" t="e">
        <f>#REF!</f>
        <v>#REF!</v>
      </c>
      <c r="HK51" s="268" t="e">
        <f>#REF!</f>
        <v>#REF!</v>
      </c>
      <c r="HP51" s="268">
        <f t="shared" si="33"/>
        <v>4</v>
      </c>
      <c r="HQ51" s="268">
        <f t="shared" si="43"/>
        <v>43</v>
      </c>
      <c r="HR51" s="268">
        <f t="shared" si="34"/>
        <v>0</v>
      </c>
      <c r="HS51" s="268">
        <f t="shared" si="45"/>
        <v>0</v>
      </c>
    </row>
    <row r="52" spans="1:227" x14ac:dyDescent="0.3">
      <c r="A52" s="21"/>
      <c r="B52" s="14">
        <v>10277</v>
      </c>
      <c r="C52" s="23">
        <v>10</v>
      </c>
      <c r="D52" s="23" t="s">
        <v>182</v>
      </c>
      <c r="E52" s="23" t="s">
        <v>183</v>
      </c>
      <c r="F52" s="14">
        <v>330</v>
      </c>
      <c r="G52" s="14" t="s">
        <v>121</v>
      </c>
      <c r="H52" s="14">
        <v>4</v>
      </c>
      <c r="I52" s="14">
        <v>6</v>
      </c>
      <c r="J52" s="14">
        <v>6</v>
      </c>
      <c r="K52" s="14"/>
      <c r="L52" s="14" t="s">
        <v>142</v>
      </c>
      <c r="M52" s="24">
        <f t="shared" si="26"/>
        <v>6</v>
      </c>
      <c r="N52" s="24">
        <f t="shared" si="0"/>
        <v>2</v>
      </c>
      <c r="O52" s="24" t="str">
        <f t="shared" si="1"/>
        <v>6 6</v>
      </c>
      <c r="P52" s="24">
        <f t="shared" si="2"/>
        <v>6</v>
      </c>
      <c r="Q52" s="25">
        <f t="shared" si="3"/>
        <v>0</v>
      </c>
      <c r="R52" s="26">
        <f t="shared" si="4"/>
        <v>0</v>
      </c>
      <c r="S52" s="24">
        <f t="shared" si="5"/>
        <v>4</v>
      </c>
      <c r="T52" s="24">
        <f t="shared" si="6"/>
        <v>4</v>
      </c>
      <c r="U52" s="24" t="str">
        <f t="shared" si="7"/>
        <v/>
      </c>
      <c r="V52" s="24" t="str">
        <f t="shared" si="8"/>
        <v>m</v>
      </c>
      <c r="W52" s="24" t="str">
        <f t="shared" si="27"/>
        <v/>
      </c>
      <c r="X52" s="24">
        <f t="shared" si="9"/>
        <v>4</v>
      </c>
      <c r="Y52" s="24">
        <f t="shared" si="10"/>
        <v>4</v>
      </c>
      <c r="Z52" s="24" t="str">
        <f t="shared" si="11"/>
        <v>M</v>
      </c>
      <c r="AA52" s="24" t="str">
        <f t="shared" si="60"/>
        <v>M</v>
      </c>
      <c r="AB52" s="34" t="str">
        <f t="shared" si="12"/>
        <v/>
      </c>
      <c r="AC52" s="34" t="str">
        <f t="shared" si="13"/>
        <v>m</v>
      </c>
      <c r="AD52" s="34" t="str">
        <f t="shared" si="28"/>
        <v>m</v>
      </c>
      <c r="AE52" s="34" t="str">
        <f t="shared" si="14"/>
        <v>4 0</v>
      </c>
      <c r="AF52" s="34">
        <f t="shared" si="15"/>
        <v>6</v>
      </c>
      <c r="AG52" s="34">
        <f t="shared" si="16"/>
        <v>6</v>
      </c>
      <c r="AH52" s="34">
        <f t="shared" si="17"/>
        <v>0</v>
      </c>
      <c r="AI52" s="172" t="str">
        <f>IF(AJ52&lt;&gt;"",MAX(AI$3:AI51)+1,"")</f>
        <v/>
      </c>
      <c r="AJ52" s="172" t="str">
        <f t="shared" si="18"/>
        <v/>
      </c>
      <c r="AK52" s="172" t="str">
        <f t="shared" si="19"/>
        <v/>
      </c>
      <c r="AL52" s="172" t="str">
        <f t="shared" si="20"/>
        <v/>
      </c>
      <c r="AM52" s="172">
        <f>IF(AN52&lt;&gt;"",MAX(AM$3:AM51)+1,"")</f>
        <v>11</v>
      </c>
      <c r="AN52" s="172" t="str">
        <f t="shared" si="21"/>
        <v>M</v>
      </c>
      <c r="AO52" s="172">
        <f t="shared" si="22"/>
        <v>330</v>
      </c>
      <c r="AP52" s="172">
        <f t="shared" si="23"/>
        <v>6</v>
      </c>
      <c r="AQ52" s="172" t="str">
        <f t="shared" si="24"/>
        <v/>
      </c>
      <c r="AR52" s="172" t="str">
        <f>Table1[[#This Row],[Sex ]]&amp;Table1[[#This Row],[Month]]</f>
        <v>M4</v>
      </c>
      <c r="AS52" s="21"/>
      <c r="AT52" s="21"/>
      <c r="AU52" s="21"/>
      <c r="AV52" s="21"/>
      <c r="AW52" s="22" t="s">
        <v>60</v>
      </c>
      <c r="AX52" s="22"/>
      <c r="AY52" s="22"/>
      <c r="AZ52" s="22"/>
      <c r="BA52" s="22">
        <v>95</v>
      </c>
      <c r="BB52" s="22"/>
      <c r="BC52" s="22"/>
      <c r="BD52" s="22"/>
      <c r="BE52" s="321"/>
      <c r="BF52" s="322"/>
      <c r="BG52" s="349"/>
      <c r="BH52" s="349"/>
      <c r="BI52" s="350"/>
      <c r="BJ52" s="346">
        <v>39</v>
      </c>
      <c r="BK52" s="346">
        <f>Analysis!AL48</f>
        <v>0</v>
      </c>
      <c r="BL52" s="347">
        <f>Analysis!AL46</f>
        <v>0</v>
      </c>
      <c r="BM52" s="347">
        <f>Analysis!AM46</f>
        <v>0</v>
      </c>
      <c r="BN52" s="347">
        <f>Analysis!AN46</f>
        <v>0</v>
      </c>
      <c r="BO52" s="347">
        <f>Analysis!AO46</f>
        <v>0</v>
      </c>
      <c r="BP52" s="347">
        <f>Analysis!AP46</f>
        <v>0</v>
      </c>
      <c r="BQ52" s="347">
        <f>Analysis!AQ46</f>
        <v>0</v>
      </c>
      <c r="BR52" s="347">
        <f>Analysis!AR46</f>
        <v>0</v>
      </c>
      <c r="BS52" s="347">
        <f>Analysis!AS46</f>
        <v>0</v>
      </c>
      <c r="BT52" s="347">
        <f>Analysis!AT46</f>
        <v>0</v>
      </c>
      <c r="BU52" s="347">
        <f>Analysis!AU46</f>
        <v>0</v>
      </c>
      <c r="BV52" s="347">
        <f>Analysis!AV46</f>
        <v>0</v>
      </c>
      <c r="BW52" s="347">
        <f>Analysis!AW46</f>
        <v>0</v>
      </c>
      <c r="BX52" s="347">
        <f>Analysis!AX46</f>
        <v>0</v>
      </c>
      <c r="BY52" s="347">
        <f>Analysis!AY46</f>
        <v>0</v>
      </c>
      <c r="BZ52" s="347">
        <f>Analysis!AZ46</f>
        <v>0</v>
      </c>
      <c r="CA52" s="347">
        <f>Analysis!BA46</f>
        <v>0</v>
      </c>
      <c r="CB52" s="347">
        <f>Analysis!BB46</f>
        <v>0</v>
      </c>
      <c r="CC52" s="347">
        <f>Analysis!BC46</f>
        <v>0</v>
      </c>
      <c r="CD52" s="347">
        <f>Analysis!BD46</f>
        <v>0</v>
      </c>
      <c r="CE52" s="347">
        <f>Analysis!BE46</f>
        <v>0</v>
      </c>
      <c r="CF52" s="347">
        <f>Analysis!BF46</f>
        <v>0</v>
      </c>
      <c r="CG52" s="347">
        <f>Analysis!BG46</f>
        <v>0</v>
      </c>
      <c r="CH52" s="347">
        <f>Analysis!BH46</f>
        <v>0</v>
      </c>
      <c r="CI52" s="347">
        <f>Analysis!BI46</f>
        <v>0</v>
      </c>
      <c r="CJ52" s="347">
        <f>Analysis!BJ46</f>
        <v>0</v>
      </c>
      <c r="CK52" s="347">
        <f>Analysis!BK46</f>
        <v>0</v>
      </c>
      <c r="CL52" s="347">
        <f>Analysis!BL46</f>
        <v>0</v>
      </c>
      <c r="CM52" s="347">
        <f>Analysis!BM46</f>
        <v>0</v>
      </c>
      <c r="CN52" s="347">
        <f>Analysis!BN46</f>
        <v>0</v>
      </c>
      <c r="CO52" s="347">
        <f>Analysis!BO46</f>
        <v>0</v>
      </c>
      <c r="CP52" s="347">
        <f>Analysis!BP46</f>
        <v>0</v>
      </c>
      <c r="CQ52" s="347">
        <f>Analysis!BQ46</f>
        <v>0</v>
      </c>
      <c r="CR52" s="347">
        <f>Analysis!BR46</f>
        <v>0</v>
      </c>
      <c r="CS52" s="347">
        <f>Analysis!BS46</f>
        <v>0</v>
      </c>
      <c r="CT52" s="347">
        <f>Analysis!BT46</f>
        <v>0</v>
      </c>
      <c r="CU52" s="347">
        <f>Analysis!BU46</f>
        <v>0</v>
      </c>
      <c r="CV52" s="347">
        <f>Analysis!BV46</f>
        <v>0</v>
      </c>
      <c r="CW52" s="347">
        <f>Analysis!BW46</f>
        <v>0</v>
      </c>
      <c r="CX52" s="347">
        <f>Analysis!BX46</f>
        <v>0</v>
      </c>
      <c r="CY52" s="347">
        <f>Analysis!BY46</f>
        <v>0</v>
      </c>
      <c r="CZ52" s="347">
        <f>Analysis!BZ46</f>
        <v>0</v>
      </c>
      <c r="DA52" s="347">
        <f>Analysis!CA46</f>
        <v>0</v>
      </c>
      <c r="DB52" s="347">
        <f>Analysis!CB46</f>
        <v>0</v>
      </c>
      <c r="DC52" s="316"/>
      <c r="DD52" s="316"/>
      <c r="DE52" s="316"/>
      <c r="DF52" s="264"/>
      <c r="DG52" s="264"/>
      <c r="DH52" s="264"/>
      <c r="DI52" s="264"/>
      <c r="DJ52" s="264"/>
      <c r="DK52" s="293"/>
      <c r="DL52" s="264"/>
      <c r="DM52" s="264"/>
      <c r="DN52" s="264"/>
      <c r="DO52" s="264"/>
      <c r="DP52" s="264"/>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FY52" s="332">
        <v>10</v>
      </c>
      <c r="FZ52" s="333"/>
      <c r="GA52" s="333"/>
      <c r="GB52" s="333"/>
      <c r="GC52" s="333"/>
      <c r="GD52" s="333"/>
      <c r="GE52" s="333"/>
      <c r="GF52" s="333"/>
      <c r="GG52" s="333"/>
      <c r="GH52" s="333"/>
      <c r="GI52" s="333"/>
      <c r="GJ52" s="1"/>
      <c r="GK52" s="1">
        <f>(BW23-BV24)^2/(BW23+BV24)</f>
        <v>2</v>
      </c>
      <c r="GL52" s="1" t="e">
        <f>(BX23-BV25)^2/(BX23+BV25)</f>
        <v>#DIV/0!</v>
      </c>
      <c r="GM52" s="1" t="e">
        <f>(BY23-BV26)^2/(BY23+BV26)</f>
        <v>#DIV/0!</v>
      </c>
      <c r="GN52" s="1" t="e">
        <f>(BZ23-BV27)^2/(BZ23+BV27)</f>
        <v>#DIV/0!</v>
      </c>
      <c r="GO52" s="1" t="e">
        <f>(CA23-BV28)^2/(CA23+BV28)</f>
        <v>#DIV/0!</v>
      </c>
      <c r="GP52" s="1" t="e">
        <f>(CB23-BV29)^2/(CB23+BV29)</f>
        <v>#DIV/0!</v>
      </c>
      <c r="GQ52" s="1" t="e">
        <f>(CC23-BV30)^2/(CC23+BV30)</f>
        <v>#DIV/0!</v>
      </c>
      <c r="GR52" s="1" t="e">
        <f>(CD23-BV31)^2/(CD23+BV31)</f>
        <v>#DIV/0!</v>
      </c>
      <c r="GS52" s="1" t="e">
        <f>(CE23-BV32)^2/(CE23+BV32)</f>
        <v>#DIV/0!</v>
      </c>
      <c r="GT52" s="1" t="e">
        <f t="shared" ref="GT52:GY52" si="68">(CF23-BV33)^2/(CF23+BV33)</f>
        <v>#DIV/0!</v>
      </c>
      <c r="GU52" s="1" t="e">
        <f t="shared" si="68"/>
        <v>#DIV/0!</v>
      </c>
      <c r="GV52" s="1" t="e">
        <f t="shared" si="68"/>
        <v>#DIV/0!</v>
      </c>
      <c r="GW52" s="1" t="e">
        <f t="shared" si="68"/>
        <v>#DIV/0!</v>
      </c>
      <c r="GX52" s="1" t="e">
        <f t="shared" si="68"/>
        <v>#DIV/0!</v>
      </c>
      <c r="GY52" s="1" t="e">
        <f t="shared" si="68"/>
        <v>#DIV/0!</v>
      </c>
      <c r="GZ52" s="333"/>
      <c r="HA52" s="334" t="e">
        <f t="shared" si="58"/>
        <v>#DIV/0!</v>
      </c>
      <c r="HJ52" s="268" t="e">
        <f>#REF!</f>
        <v>#REF!</v>
      </c>
      <c r="HK52" s="268" t="e">
        <f>#REF!</f>
        <v>#REF!</v>
      </c>
      <c r="HP52" s="268">
        <f t="shared" si="33"/>
        <v>5</v>
      </c>
      <c r="HQ52" s="268">
        <f t="shared" si="43"/>
        <v>44</v>
      </c>
      <c r="HR52" s="268">
        <f t="shared" si="34"/>
        <v>0</v>
      </c>
      <c r="HS52" s="268">
        <f t="shared" si="45"/>
        <v>0</v>
      </c>
    </row>
    <row r="53" spans="1:227" x14ac:dyDescent="0.3">
      <c r="A53" s="21"/>
      <c r="B53" s="14">
        <v>10277</v>
      </c>
      <c r="C53" s="23">
        <v>11</v>
      </c>
      <c r="D53" s="23" t="s">
        <v>182</v>
      </c>
      <c r="E53" s="23" t="s">
        <v>183</v>
      </c>
      <c r="F53" s="14">
        <v>420</v>
      </c>
      <c r="G53" s="14" t="s">
        <v>120</v>
      </c>
      <c r="H53" s="14">
        <v>4</v>
      </c>
      <c r="I53" s="14">
        <v>5</v>
      </c>
      <c r="J53" s="14">
        <v>5</v>
      </c>
      <c r="K53" s="14"/>
      <c r="L53" s="14" t="s">
        <v>141</v>
      </c>
      <c r="M53" s="24">
        <f t="shared" si="26"/>
        <v>5</v>
      </c>
      <c r="N53" s="24">
        <f t="shared" si="0"/>
        <v>2</v>
      </c>
      <c r="O53" s="24" t="str">
        <f t="shared" si="1"/>
        <v>5 5</v>
      </c>
      <c r="P53" s="24">
        <f t="shared" si="2"/>
        <v>5</v>
      </c>
      <c r="Q53" s="25">
        <f t="shared" si="3"/>
        <v>0</v>
      </c>
      <c r="R53" s="26">
        <f t="shared" si="4"/>
        <v>0</v>
      </c>
      <c r="S53" s="24">
        <f t="shared" si="5"/>
        <v>4</v>
      </c>
      <c r="T53" s="24">
        <f t="shared" si="6"/>
        <v>4</v>
      </c>
      <c r="U53" s="24" t="str">
        <f t="shared" si="7"/>
        <v/>
      </c>
      <c r="V53" s="24" t="str">
        <f t="shared" si="8"/>
        <v>g</v>
      </c>
      <c r="W53" s="24" t="str">
        <f t="shared" si="27"/>
        <v/>
      </c>
      <c r="X53" s="24">
        <f t="shared" si="9"/>
        <v>4</v>
      </c>
      <c r="Y53" s="24">
        <f t="shared" si="10"/>
        <v>4</v>
      </c>
      <c r="Z53" s="24" t="str">
        <f t="shared" si="11"/>
        <v>F</v>
      </c>
      <c r="AA53" s="24" t="str">
        <f t="shared" si="60"/>
        <v>F</v>
      </c>
      <c r="AB53" s="34" t="str">
        <f t="shared" si="12"/>
        <v/>
      </c>
      <c r="AC53" s="34" t="str">
        <f t="shared" si="13"/>
        <v>g</v>
      </c>
      <c r="AD53" s="34" t="str">
        <f t="shared" si="28"/>
        <v>g</v>
      </c>
      <c r="AE53" s="34" t="str">
        <f t="shared" si="14"/>
        <v>4 0</v>
      </c>
      <c r="AF53" s="34">
        <f t="shared" si="15"/>
        <v>5</v>
      </c>
      <c r="AG53" s="34">
        <f t="shared" si="16"/>
        <v>5</v>
      </c>
      <c r="AH53" s="34">
        <f t="shared" si="17"/>
        <v>0</v>
      </c>
      <c r="AI53" s="172">
        <f>IF(AJ53&lt;&gt;"",MAX(AI$3:AI52)+1,"")</f>
        <v>39</v>
      </c>
      <c r="AJ53" s="172" t="str">
        <f t="shared" si="18"/>
        <v>F</v>
      </c>
      <c r="AK53" s="172">
        <f t="shared" si="19"/>
        <v>420</v>
      </c>
      <c r="AL53" s="172">
        <f t="shared" si="20"/>
        <v>5</v>
      </c>
      <c r="AM53" s="172" t="str">
        <f>IF(AN53&lt;&gt;"",MAX(AM$3:AM52)+1,"")</f>
        <v/>
      </c>
      <c r="AN53" s="172" t="str">
        <f t="shared" si="21"/>
        <v/>
      </c>
      <c r="AO53" s="172" t="str">
        <f t="shared" si="22"/>
        <v/>
      </c>
      <c r="AP53" s="172" t="str">
        <f t="shared" si="23"/>
        <v/>
      </c>
      <c r="AQ53" s="172" t="str">
        <f t="shared" si="24"/>
        <v/>
      </c>
      <c r="AR53" s="172" t="str">
        <f>Table1[[#This Row],[Sex ]]&amp;Table1[[#This Row],[Month]]</f>
        <v>F4</v>
      </c>
      <c r="AS53" s="21"/>
      <c r="AT53" s="21"/>
      <c r="AU53" s="21"/>
      <c r="AV53" s="21"/>
      <c r="AW53" s="22" t="s">
        <v>59</v>
      </c>
      <c r="AX53" s="22"/>
      <c r="AY53" s="22"/>
      <c r="AZ53" s="22"/>
      <c r="BA53" s="22">
        <v>95</v>
      </c>
      <c r="BB53" s="22"/>
      <c r="BC53" s="22"/>
      <c r="BD53" s="22"/>
      <c r="BE53" s="321"/>
      <c r="BF53" s="322"/>
      <c r="BG53" s="349"/>
      <c r="BH53" s="349"/>
      <c r="BI53" s="350"/>
      <c r="BJ53" s="346">
        <v>40</v>
      </c>
      <c r="BK53" s="346">
        <f>Analysis!AL49</f>
        <v>0</v>
      </c>
      <c r="BL53" s="347">
        <f>Analysis!AL47</f>
        <v>0</v>
      </c>
      <c r="BM53" s="347">
        <f>Analysis!AM47</f>
        <v>0</v>
      </c>
      <c r="BN53" s="347">
        <f>Analysis!AN47</f>
        <v>0</v>
      </c>
      <c r="BO53" s="347">
        <f>Analysis!AO47</f>
        <v>0</v>
      </c>
      <c r="BP53" s="347">
        <f>Analysis!AP47</f>
        <v>0</v>
      </c>
      <c r="BQ53" s="347">
        <f>Analysis!AQ47</f>
        <v>0</v>
      </c>
      <c r="BR53" s="347">
        <f>Analysis!AR47</f>
        <v>0</v>
      </c>
      <c r="BS53" s="347">
        <f>Analysis!AS47</f>
        <v>0</v>
      </c>
      <c r="BT53" s="347">
        <f>Analysis!AT47</f>
        <v>0</v>
      </c>
      <c r="BU53" s="347">
        <f>Analysis!AU47</f>
        <v>0</v>
      </c>
      <c r="BV53" s="347">
        <f>Analysis!AV47</f>
        <v>0</v>
      </c>
      <c r="BW53" s="347">
        <f>Analysis!AW47</f>
        <v>0</v>
      </c>
      <c r="BX53" s="347">
        <f>Analysis!AX47</f>
        <v>0</v>
      </c>
      <c r="BY53" s="347">
        <f>Analysis!AY47</f>
        <v>0</v>
      </c>
      <c r="BZ53" s="347">
        <f>Analysis!AZ47</f>
        <v>0</v>
      </c>
      <c r="CA53" s="347">
        <f>Analysis!BA47</f>
        <v>0</v>
      </c>
      <c r="CB53" s="347">
        <f>Analysis!BB47</f>
        <v>0</v>
      </c>
      <c r="CC53" s="347">
        <f>Analysis!BC47</f>
        <v>0</v>
      </c>
      <c r="CD53" s="347">
        <f>Analysis!BD47</f>
        <v>0</v>
      </c>
      <c r="CE53" s="347">
        <f>Analysis!BE47</f>
        <v>0</v>
      </c>
      <c r="CF53" s="347">
        <f>Analysis!BF47</f>
        <v>0</v>
      </c>
      <c r="CG53" s="347">
        <f>Analysis!BG47</f>
        <v>0</v>
      </c>
      <c r="CH53" s="347">
        <f>Analysis!BH47</f>
        <v>0</v>
      </c>
      <c r="CI53" s="347">
        <f>Analysis!BI47</f>
        <v>0</v>
      </c>
      <c r="CJ53" s="347">
        <f>Analysis!BJ47</f>
        <v>0</v>
      </c>
      <c r="CK53" s="347">
        <f>Analysis!BK47</f>
        <v>0</v>
      </c>
      <c r="CL53" s="347">
        <f>Analysis!BL47</f>
        <v>0</v>
      </c>
      <c r="CM53" s="347">
        <f>Analysis!BM47</f>
        <v>0</v>
      </c>
      <c r="CN53" s="347">
        <f>Analysis!BN47</f>
        <v>0</v>
      </c>
      <c r="CO53" s="347">
        <f>Analysis!BO47</f>
        <v>0</v>
      </c>
      <c r="CP53" s="347">
        <f>Analysis!BP47</f>
        <v>0</v>
      </c>
      <c r="CQ53" s="347">
        <f>Analysis!BQ47</f>
        <v>0</v>
      </c>
      <c r="CR53" s="347">
        <f>Analysis!BR47</f>
        <v>0</v>
      </c>
      <c r="CS53" s="347">
        <f>Analysis!BS47</f>
        <v>0</v>
      </c>
      <c r="CT53" s="347">
        <f>Analysis!BT47</f>
        <v>0</v>
      </c>
      <c r="CU53" s="347">
        <f>Analysis!BU47</f>
        <v>0</v>
      </c>
      <c r="CV53" s="347">
        <f>Analysis!BV47</f>
        <v>0</v>
      </c>
      <c r="CW53" s="347">
        <f>Analysis!BW47</f>
        <v>0</v>
      </c>
      <c r="CX53" s="347">
        <f>Analysis!BX47</f>
        <v>0</v>
      </c>
      <c r="CY53" s="347">
        <f>Analysis!BY47</f>
        <v>0</v>
      </c>
      <c r="CZ53" s="347">
        <f>Analysis!BZ47</f>
        <v>0</v>
      </c>
      <c r="DA53" s="347">
        <f>Analysis!CA47</f>
        <v>0</v>
      </c>
      <c r="DB53" s="347">
        <f>Analysis!CB47</f>
        <v>0</v>
      </c>
      <c r="DC53" s="316"/>
      <c r="DD53" s="316"/>
      <c r="DE53" s="316"/>
      <c r="DF53" s="264"/>
      <c r="DG53" s="264"/>
      <c r="DH53" s="264"/>
      <c r="DI53" s="264"/>
      <c r="DJ53" s="264"/>
      <c r="DK53" s="293"/>
      <c r="DL53" s="264"/>
      <c r="DM53" s="264"/>
      <c r="DN53" s="264"/>
      <c r="DO53" s="264"/>
      <c r="DP53" s="264"/>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FY53" s="332">
        <v>11</v>
      </c>
      <c r="FZ53" s="333"/>
      <c r="GA53" s="333"/>
      <c r="GB53" s="333"/>
      <c r="GC53" s="333"/>
      <c r="GD53" s="333"/>
      <c r="GE53" s="333"/>
      <c r="GF53" s="333"/>
      <c r="GG53" s="333"/>
      <c r="GH53" s="333"/>
      <c r="GI53" s="333"/>
      <c r="GJ53" s="333"/>
      <c r="GK53" s="1"/>
      <c r="GL53" s="1">
        <f>(BX24-BW25)^2/(BX24+BW25)</f>
        <v>1</v>
      </c>
      <c r="GM53" s="1" t="e">
        <f>(BY24-BW26)^2/(BY24+BW26)</f>
        <v>#DIV/0!</v>
      </c>
      <c r="GN53" s="1" t="e">
        <f>(BZ24-BW27)^2/(BZ24+BW27)</f>
        <v>#DIV/0!</v>
      </c>
      <c r="GO53" s="1" t="e">
        <f>(CA24-BW28)^2/(CA24+BW28)</f>
        <v>#DIV/0!</v>
      </c>
      <c r="GP53" s="1" t="e">
        <f>(CB24-BW29)^2/(CB24+BW29)</f>
        <v>#DIV/0!</v>
      </c>
      <c r="GQ53" s="1" t="e">
        <f>(CC24-BW30)^2/(CC24+BW30)</f>
        <v>#DIV/0!</v>
      </c>
      <c r="GR53" s="1" t="e">
        <f>(CD24-BW31)^2/(CD24+BW31)</f>
        <v>#DIV/0!</v>
      </c>
      <c r="GS53" s="1" t="e">
        <f>(CE24-BW32)^2/(CE24+BW32)</f>
        <v>#DIV/0!</v>
      </c>
      <c r="GT53" s="1" t="e">
        <f t="shared" ref="GT53:GY53" si="69">(CF24-BW33)^2/(CF24+BW33)</f>
        <v>#DIV/0!</v>
      </c>
      <c r="GU53" s="1" t="e">
        <f t="shared" si="69"/>
        <v>#DIV/0!</v>
      </c>
      <c r="GV53" s="1" t="e">
        <f t="shared" si="69"/>
        <v>#DIV/0!</v>
      </c>
      <c r="GW53" s="1" t="e">
        <f t="shared" si="69"/>
        <v>#DIV/0!</v>
      </c>
      <c r="GX53" s="1" t="e">
        <f t="shared" si="69"/>
        <v>#DIV/0!</v>
      </c>
      <c r="GY53" s="1" t="e">
        <f t="shared" si="69"/>
        <v>#DIV/0!</v>
      </c>
      <c r="GZ53" s="333"/>
      <c r="HA53" s="334" t="e">
        <f t="shared" si="58"/>
        <v>#DIV/0!</v>
      </c>
      <c r="HJ53" s="268" t="e">
        <f>#REF!</f>
        <v>#REF!</v>
      </c>
      <c r="HK53" s="268" t="e">
        <f>#REF!</f>
        <v>#REF!</v>
      </c>
      <c r="HP53" s="268">
        <f t="shared" si="33"/>
        <v>4</v>
      </c>
      <c r="HQ53" s="268">
        <f t="shared" si="43"/>
        <v>45</v>
      </c>
      <c r="HR53" s="268">
        <f t="shared" si="34"/>
        <v>0</v>
      </c>
      <c r="HS53" s="268">
        <f t="shared" si="45"/>
        <v>0</v>
      </c>
    </row>
    <row r="54" spans="1:227" x14ac:dyDescent="0.3">
      <c r="A54" s="21"/>
      <c r="B54" s="14">
        <v>10277</v>
      </c>
      <c r="C54" s="23">
        <v>12</v>
      </c>
      <c r="D54" s="23" t="s">
        <v>182</v>
      </c>
      <c r="E54" s="23" t="s">
        <v>183</v>
      </c>
      <c r="F54" s="14">
        <v>420</v>
      </c>
      <c r="G54" s="14" t="s">
        <v>120</v>
      </c>
      <c r="H54" s="14">
        <v>4</v>
      </c>
      <c r="I54" s="14">
        <v>6</v>
      </c>
      <c r="J54" s="14">
        <v>6</v>
      </c>
      <c r="K54" s="14"/>
      <c r="L54" s="14" t="s">
        <v>141</v>
      </c>
      <c r="M54" s="24">
        <f t="shared" si="26"/>
        <v>6</v>
      </c>
      <c r="N54" s="24">
        <f t="shared" si="0"/>
        <v>2</v>
      </c>
      <c r="O54" s="24" t="str">
        <f t="shared" si="1"/>
        <v>6 6</v>
      </c>
      <c r="P54" s="24">
        <f t="shared" si="2"/>
        <v>6</v>
      </c>
      <c r="Q54" s="25">
        <f t="shared" si="3"/>
        <v>0</v>
      </c>
      <c r="R54" s="26">
        <f t="shared" si="4"/>
        <v>0</v>
      </c>
      <c r="S54" s="24">
        <f t="shared" si="5"/>
        <v>4</v>
      </c>
      <c r="T54" s="24">
        <f t="shared" si="6"/>
        <v>4</v>
      </c>
      <c r="U54" s="24" t="str">
        <f t="shared" si="7"/>
        <v/>
      </c>
      <c r="V54" s="24" t="str">
        <f t="shared" si="8"/>
        <v>g</v>
      </c>
      <c r="W54" s="24" t="str">
        <f t="shared" si="27"/>
        <v/>
      </c>
      <c r="X54" s="24">
        <f t="shared" si="9"/>
        <v>4</v>
      </c>
      <c r="Y54" s="24">
        <f t="shared" si="10"/>
        <v>4</v>
      </c>
      <c r="Z54" s="24" t="str">
        <f t="shared" si="11"/>
        <v>F</v>
      </c>
      <c r="AA54" s="24" t="str">
        <f t="shared" si="60"/>
        <v>F</v>
      </c>
      <c r="AB54" s="34" t="str">
        <f t="shared" si="12"/>
        <v/>
      </c>
      <c r="AC54" s="34" t="str">
        <f t="shared" si="13"/>
        <v>g</v>
      </c>
      <c r="AD54" s="34" t="str">
        <f t="shared" si="28"/>
        <v>g</v>
      </c>
      <c r="AE54" s="34" t="str">
        <f t="shared" si="14"/>
        <v>4 0</v>
      </c>
      <c r="AF54" s="34">
        <f t="shared" si="15"/>
        <v>6</v>
      </c>
      <c r="AG54" s="34">
        <f t="shared" si="16"/>
        <v>6</v>
      </c>
      <c r="AH54" s="34">
        <f t="shared" si="17"/>
        <v>0</v>
      </c>
      <c r="AI54" s="172">
        <f>IF(AJ54&lt;&gt;"",MAX(AI$3:AI53)+1,"")</f>
        <v>40</v>
      </c>
      <c r="AJ54" s="172" t="str">
        <f t="shared" si="18"/>
        <v>F</v>
      </c>
      <c r="AK54" s="172">
        <f t="shared" si="19"/>
        <v>420</v>
      </c>
      <c r="AL54" s="172">
        <f t="shared" si="20"/>
        <v>6</v>
      </c>
      <c r="AM54" s="172" t="str">
        <f>IF(AN54&lt;&gt;"",MAX(AM$3:AM53)+1,"")</f>
        <v/>
      </c>
      <c r="AN54" s="172" t="str">
        <f t="shared" si="21"/>
        <v/>
      </c>
      <c r="AO54" s="172" t="str">
        <f t="shared" si="22"/>
        <v/>
      </c>
      <c r="AP54" s="172" t="str">
        <f t="shared" si="23"/>
        <v/>
      </c>
      <c r="AQ54" s="172" t="str">
        <f t="shared" si="24"/>
        <v/>
      </c>
      <c r="AR54" s="172" t="str">
        <f>Table1[[#This Row],[Sex ]]&amp;Table1[[#This Row],[Month]]</f>
        <v>F4</v>
      </c>
      <c r="AS54" s="21"/>
      <c r="AT54" s="21"/>
      <c r="AU54" s="21"/>
      <c r="AV54" s="21"/>
      <c r="AW54" s="22" t="s">
        <v>64</v>
      </c>
      <c r="AX54" s="22"/>
      <c r="AY54" s="22"/>
      <c r="AZ54" s="22"/>
      <c r="BA54" s="22">
        <v>90</v>
      </c>
      <c r="BB54" s="22"/>
      <c r="BC54" s="22"/>
      <c r="BD54" s="22"/>
      <c r="BE54" s="321"/>
      <c r="BF54" s="322"/>
      <c r="BG54" s="349"/>
      <c r="BH54" s="349"/>
      <c r="BI54" s="351"/>
      <c r="BJ54" s="346">
        <v>99</v>
      </c>
      <c r="BK54" s="346"/>
      <c r="BL54" s="347">
        <f>Analysis!AL48</f>
        <v>0</v>
      </c>
      <c r="BM54" s="347">
        <f>Analysis!AM48</f>
        <v>0</v>
      </c>
      <c r="BN54" s="347">
        <f>Analysis!AN48</f>
        <v>1</v>
      </c>
      <c r="BO54" s="347">
        <f>Analysis!AO48</f>
        <v>2</v>
      </c>
      <c r="BP54" s="347">
        <f>Analysis!AP48</f>
        <v>1</v>
      </c>
      <c r="BQ54" s="347">
        <f>Analysis!AQ48</f>
        <v>0</v>
      </c>
      <c r="BR54" s="347">
        <f>Analysis!AR48</f>
        <v>0</v>
      </c>
      <c r="BS54" s="347">
        <f>Analysis!AS48</f>
        <v>0</v>
      </c>
      <c r="BT54" s="347">
        <f>Analysis!AT48</f>
        <v>0</v>
      </c>
      <c r="BU54" s="347">
        <f>Analysis!AU48</f>
        <v>0</v>
      </c>
      <c r="BV54" s="347">
        <f>Analysis!AV48</f>
        <v>0</v>
      </c>
      <c r="BW54" s="347">
        <f>Analysis!AW48</f>
        <v>0</v>
      </c>
      <c r="BX54" s="347">
        <f>Analysis!AX48</f>
        <v>0</v>
      </c>
      <c r="BY54" s="347">
        <f>Analysis!AY48</f>
        <v>0</v>
      </c>
      <c r="BZ54" s="347">
        <f>Analysis!AZ48</f>
        <v>0</v>
      </c>
      <c r="CA54" s="347">
        <f>Analysis!BA48</f>
        <v>0</v>
      </c>
      <c r="CB54" s="347">
        <f>Analysis!BB48</f>
        <v>0</v>
      </c>
      <c r="CC54" s="347">
        <f>Analysis!BC48</f>
        <v>0</v>
      </c>
      <c r="CD54" s="347">
        <f>Analysis!BD48</f>
        <v>0</v>
      </c>
      <c r="CE54" s="347">
        <f>Analysis!BE48</f>
        <v>0</v>
      </c>
      <c r="CF54" s="347">
        <f>Analysis!BF48</f>
        <v>0</v>
      </c>
      <c r="CG54" s="347">
        <f>Analysis!BG48</f>
        <v>0</v>
      </c>
      <c r="CH54" s="347">
        <f>Analysis!BH48</f>
        <v>0</v>
      </c>
      <c r="CI54" s="347">
        <f>Analysis!BI48</f>
        <v>0</v>
      </c>
      <c r="CJ54" s="347">
        <f>Analysis!BJ48</f>
        <v>0</v>
      </c>
      <c r="CK54" s="347">
        <f>Analysis!BK48</f>
        <v>0</v>
      </c>
      <c r="CL54" s="347">
        <f>Analysis!BL48</f>
        <v>0</v>
      </c>
      <c r="CM54" s="347">
        <f>Analysis!BM48</f>
        <v>0</v>
      </c>
      <c r="CN54" s="347">
        <f>Analysis!BN48</f>
        <v>0</v>
      </c>
      <c r="CO54" s="347">
        <f>Analysis!BO48</f>
        <v>0</v>
      </c>
      <c r="CP54" s="347">
        <f>Analysis!BP48</f>
        <v>0</v>
      </c>
      <c r="CQ54" s="347">
        <f>Analysis!BQ48</f>
        <v>0</v>
      </c>
      <c r="CR54" s="347">
        <f>Analysis!BR48</f>
        <v>0</v>
      </c>
      <c r="CS54" s="347">
        <f>Analysis!BS48</f>
        <v>0</v>
      </c>
      <c r="CT54" s="347">
        <f>Analysis!BT48</f>
        <v>0</v>
      </c>
      <c r="CU54" s="347">
        <f>Analysis!BU48</f>
        <v>0</v>
      </c>
      <c r="CV54" s="347">
        <f>Analysis!BV48</f>
        <v>0</v>
      </c>
      <c r="CW54" s="347">
        <f>Analysis!BW48</f>
        <v>0</v>
      </c>
      <c r="CX54" s="347">
        <f>Analysis!BX48</f>
        <v>0</v>
      </c>
      <c r="CY54" s="347">
        <f>Analysis!BY48</f>
        <v>0</v>
      </c>
      <c r="CZ54" s="347">
        <f>Analysis!BZ48</f>
        <v>0</v>
      </c>
      <c r="DA54" s="347">
        <f>Analysis!CA48</f>
        <v>7</v>
      </c>
      <c r="DB54" s="347">
        <f>Analysis!CB48</f>
        <v>11</v>
      </c>
      <c r="DC54" s="348"/>
      <c r="DD54" s="348"/>
      <c r="DE54" s="316"/>
      <c r="DF54" s="264"/>
      <c r="DG54" s="264"/>
      <c r="DH54" s="264"/>
      <c r="DI54" s="264"/>
      <c r="DJ54" s="264"/>
      <c r="DK54" s="293"/>
      <c r="DL54" s="264"/>
      <c r="DM54" s="264"/>
      <c r="DN54" s="264"/>
      <c r="DO54" s="264"/>
      <c r="DP54" s="264"/>
      <c r="DQ54" s="264"/>
      <c r="DR54" s="264"/>
      <c r="DS54" s="264"/>
      <c r="DT54" s="264"/>
      <c r="DU54" s="264"/>
      <c r="DV54" s="264"/>
      <c r="DW54" s="264"/>
      <c r="DX54" s="264"/>
      <c r="DY54" s="264"/>
      <c r="DZ54" s="264"/>
      <c r="EA54" s="264"/>
      <c r="EB54" s="264"/>
      <c r="EC54" s="264"/>
      <c r="ED54" s="264"/>
      <c r="EE54" s="264"/>
      <c r="EF54" s="264"/>
      <c r="EG54" s="264"/>
      <c r="EH54" s="264"/>
      <c r="EI54" s="264"/>
      <c r="EJ54" s="264"/>
      <c r="EK54" s="264"/>
      <c r="EL54" s="264"/>
      <c r="EM54" s="264"/>
      <c r="EN54" s="264"/>
      <c r="EO54" s="264"/>
      <c r="EP54" s="264"/>
      <c r="EQ54" s="264"/>
      <c r="ER54" s="264"/>
      <c r="ES54" s="264"/>
      <c r="ET54" s="264"/>
      <c r="EU54" s="264"/>
      <c r="EV54" s="264"/>
      <c r="EW54" s="86"/>
      <c r="EX54" s="86"/>
      <c r="EY54" s="86"/>
      <c r="EZ54" s="86"/>
      <c r="FY54" s="332">
        <v>12</v>
      </c>
      <c r="FZ54" s="333"/>
      <c r="GA54" s="333"/>
      <c r="GB54" s="333"/>
      <c r="GC54" s="333"/>
      <c r="GD54" s="333"/>
      <c r="GE54" s="333"/>
      <c r="GF54" s="333"/>
      <c r="GG54" s="333"/>
      <c r="GH54" s="333"/>
      <c r="GI54" s="333"/>
      <c r="GJ54" s="333"/>
      <c r="GK54" s="333"/>
      <c r="GL54" s="1"/>
      <c r="GM54" s="1">
        <f>(BY25-BX26)^2/(BY25+BX26)</f>
        <v>1</v>
      </c>
      <c r="GN54" s="1" t="e">
        <f>(BZ25-BX27)^2/(BZ25+BX27)</f>
        <v>#DIV/0!</v>
      </c>
      <c r="GO54" s="1" t="e">
        <f>(CA25-BX28)^2/(CA25+BX28)</f>
        <v>#DIV/0!</v>
      </c>
      <c r="GP54" s="1" t="e">
        <f>(CB25-BX29)^2/(CB25+BX29)</f>
        <v>#DIV/0!</v>
      </c>
      <c r="GQ54" s="1" t="e">
        <f>(CC25-BX30)^2/(CC25+BX30)</f>
        <v>#DIV/0!</v>
      </c>
      <c r="GR54" s="1" t="e">
        <f>(CD25-BX31)^2/(CD25+BX31)</f>
        <v>#DIV/0!</v>
      </c>
      <c r="GS54" s="1" t="e">
        <f>(CE25-BX32)^2/(CE25+BX32)</f>
        <v>#DIV/0!</v>
      </c>
      <c r="GT54" s="1" t="e">
        <f t="shared" ref="GT54:GY54" si="70">(CF25-BX33)^2/(CF25+BX33)</f>
        <v>#DIV/0!</v>
      </c>
      <c r="GU54" s="1" t="e">
        <f t="shared" si="70"/>
        <v>#DIV/0!</v>
      </c>
      <c r="GV54" s="1" t="e">
        <f t="shared" si="70"/>
        <v>#DIV/0!</v>
      </c>
      <c r="GW54" s="1" t="e">
        <f t="shared" si="70"/>
        <v>#DIV/0!</v>
      </c>
      <c r="GX54" s="1" t="e">
        <f t="shared" si="70"/>
        <v>#DIV/0!</v>
      </c>
      <c r="GY54" s="1" t="e">
        <f t="shared" si="70"/>
        <v>#DIV/0!</v>
      </c>
      <c r="GZ54" s="333"/>
      <c r="HA54" s="334" t="e">
        <f t="shared" si="58"/>
        <v>#DIV/0!</v>
      </c>
      <c r="HJ54" s="268" t="e">
        <f>#REF!</f>
        <v>#REF!</v>
      </c>
      <c r="HK54" s="268" t="e">
        <f>#REF!</f>
        <v>#REF!</v>
      </c>
      <c r="HP54" s="268">
        <f t="shared" si="33"/>
        <v>4</v>
      </c>
      <c r="HQ54" s="268">
        <f t="shared" si="43"/>
        <v>46</v>
      </c>
      <c r="HR54" s="268">
        <f t="shared" si="34"/>
        <v>0</v>
      </c>
      <c r="HS54" s="268">
        <f t="shared" si="45"/>
        <v>0</v>
      </c>
    </row>
    <row r="55" spans="1:227" x14ac:dyDescent="0.3">
      <c r="A55" s="21"/>
      <c r="B55" s="14">
        <v>10277</v>
      </c>
      <c r="C55" s="23">
        <v>13</v>
      </c>
      <c r="D55" s="23" t="s">
        <v>182</v>
      </c>
      <c r="E55" s="23" t="s">
        <v>183</v>
      </c>
      <c r="F55" s="14">
        <v>350</v>
      </c>
      <c r="G55" s="14" t="s">
        <v>120</v>
      </c>
      <c r="H55" s="14">
        <v>4</v>
      </c>
      <c r="I55" s="14">
        <v>5</v>
      </c>
      <c r="J55" s="14">
        <v>5</v>
      </c>
      <c r="K55" s="14"/>
      <c r="L55" s="14" t="s">
        <v>141</v>
      </c>
      <c r="M55" s="24">
        <f t="shared" si="26"/>
        <v>5</v>
      </c>
      <c r="N55" s="24">
        <f t="shared" si="0"/>
        <v>2</v>
      </c>
      <c r="O55" s="24" t="str">
        <f t="shared" si="1"/>
        <v>5 5</v>
      </c>
      <c r="P55" s="24">
        <f t="shared" si="2"/>
        <v>5</v>
      </c>
      <c r="Q55" s="25">
        <f t="shared" si="3"/>
        <v>0</v>
      </c>
      <c r="R55" s="26">
        <f t="shared" si="4"/>
        <v>0</v>
      </c>
      <c r="S55" s="24">
        <f t="shared" si="5"/>
        <v>4</v>
      </c>
      <c r="T55" s="24">
        <f t="shared" si="6"/>
        <v>4</v>
      </c>
      <c r="U55" s="24" t="str">
        <f t="shared" si="7"/>
        <v/>
      </c>
      <c r="V55" s="24" t="str">
        <f t="shared" si="8"/>
        <v>g</v>
      </c>
      <c r="W55" s="24" t="str">
        <f t="shared" si="27"/>
        <v/>
      </c>
      <c r="X55" s="24">
        <f t="shared" si="9"/>
        <v>4</v>
      </c>
      <c r="Y55" s="24">
        <f t="shared" si="10"/>
        <v>4</v>
      </c>
      <c r="Z55" s="24" t="str">
        <f t="shared" si="11"/>
        <v>F</v>
      </c>
      <c r="AA55" s="24" t="str">
        <f t="shared" si="60"/>
        <v>F</v>
      </c>
      <c r="AB55" s="34" t="str">
        <f t="shared" si="12"/>
        <v/>
      </c>
      <c r="AC55" s="34" t="str">
        <f t="shared" si="13"/>
        <v>g</v>
      </c>
      <c r="AD55" s="34" t="str">
        <f t="shared" si="28"/>
        <v>g</v>
      </c>
      <c r="AE55" s="34" t="str">
        <f t="shared" si="14"/>
        <v>4 0</v>
      </c>
      <c r="AF55" s="34">
        <f t="shared" si="15"/>
        <v>5</v>
      </c>
      <c r="AG55" s="34">
        <f t="shared" si="16"/>
        <v>5</v>
      </c>
      <c r="AH55" s="34">
        <f t="shared" si="17"/>
        <v>0</v>
      </c>
      <c r="AI55" s="172">
        <f>IF(AJ55&lt;&gt;"",MAX(AI$3:AI54)+1,"")</f>
        <v>41</v>
      </c>
      <c r="AJ55" s="172" t="str">
        <f t="shared" si="18"/>
        <v>F</v>
      </c>
      <c r="AK55" s="172">
        <f t="shared" si="19"/>
        <v>350</v>
      </c>
      <c r="AL55" s="172">
        <f t="shared" si="20"/>
        <v>5</v>
      </c>
      <c r="AM55" s="172" t="str">
        <f>IF(AN55&lt;&gt;"",MAX(AM$3:AM54)+1,"")</f>
        <v/>
      </c>
      <c r="AN55" s="172" t="str">
        <f t="shared" si="21"/>
        <v/>
      </c>
      <c r="AO55" s="172" t="str">
        <f t="shared" si="22"/>
        <v/>
      </c>
      <c r="AP55" s="172" t="str">
        <f t="shared" si="23"/>
        <v/>
      </c>
      <c r="AQ55" s="172" t="str">
        <f t="shared" si="24"/>
        <v/>
      </c>
      <c r="AR55" s="172" t="str">
        <f>Table1[[#This Row],[Sex ]]&amp;Table1[[#This Row],[Month]]</f>
        <v>F4</v>
      </c>
      <c r="AS55" s="21"/>
      <c r="AT55" s="21"/>
      <c r="AU55" s="21"/>
      <c r="AV55" s="21"/>
      <c r="AW55" s="22" t="s">
        <v>62</v>
      </c>
      <c r="AX55" s="22"/>
      <c r="AY55" s="22"/>
      <c r="AZ55" s="22"/>
      <c r="BA55" s="22">
        <v>95</v>
      </c>
      <c r="BB55" s="22"/>
      <c r="BC55" s="22"/>
      <c r="BD55" s="22"/>
      <c r="BE55" s="319"/>
      <c r="BF55" s="319"/>
      <c r="BG55" s="316"/>
      <c r="BH55" s="316"/>
      <c r="BI55" s="316"/>
      <c r="BJ55" s="346" t="s">
        <v>11</v>
      </c>
      <c r="BK55" s="346"/>
      <c r="BL55" s="347">
        <f>Analysis!AL49</f>
        <v>0</v>
      </c>
      <c r="BM55" s="347">
        <f>Analysis!AM49</f>
        <v>0</v>
      </c>
      <c r="BN55" s="347">
        <f>Analysis!AN49</f>
        <v>16</v>
      </c>
      <c r="BO55" s="347">
        <f>Analysis!AO49</f>
        <v>206</v>
      </c>
      <c r="BP55" s="347">
        <f>Analysis!AP49</f>
        <v>407</v>
      </c>
      <c r="BQ55" s="347">
        <f>Analysis!AQ49</f>
        <v>195</v>
      </c>
      <c r="BR55" s="347">
        <f>Analysis!AR49</f>
        <v>89</v>
      </c>
      <c r="BS55" s="347">
        <f>Analysis!AS49</f>
        <v>34</v>
      </c>
      <c r="BT55" s="347">
        <f>Analysis!AT49</f>
        <v>12</v>
      </c>
      <c r="BU55" s="347">
        <f>Analysis!AU49</f>
        <v>12</v>
      </c>
      <c r="BV55" s="347">
        <f>Analysis!AV49</f>
        <v>8</v>
      </c>
      <c r="BW55" s="347">
        <f>Analysis!AW49</f>
        <v>4</v>
      </c>
      <c r="BX55" s="347">
        <f>Analysis!AX49</f>
        <v>5</v>
      </c>
      <c r="BY55" s="347">
        <f>Analysis!AY49</f>
        <v>0</v>
      </c>
      <c r="BZ55" s="347">
        <f>Analysis!AZ49</f>
        <v>2</v>
      </c>
      <c r="CA55" s="347">
        <f>Analysis!BA49</f>
        <v>3</v>
      </c>
      <c r="CB55" s="347">
        <f>Analysis!BB49</f>
        <v>0</v>
      </c>
      <c r="CC55" s="347">
        <f>Analysis!BC49</f>
        <v>0</v>
      </c>
      <c r="CD55" s="347">
        <f>Analysis!BD49</f>
        <v>0</v>
      </c>
      <c r="CE55" s="347">
        <f>Analysis!BE49</f>
        <v>0</v>
      </c>
      <c r="CF55" s="347">
        <f>Analysis!BF49</f>
        <v>0</v>
      </c>
      <c r="CG55" s="347">
        <f>Analysis!BG49</f>
        <v>0</v>
      </c>
      <c r="CH55" s="347">
        <f>Analysis!BH49</f>
        <v>0</v>
      </c>
      <c r="CI55" s="347">
        <f>Analysis!BI49</f>
        <v>0</v>
      </c>
      <c r="CJ55" s="347">
        <f>Analysis!BJ49</f>
        <v>0</v>
      </c>
      <c r="CK55" s="347">
        <f>Analysis!BK49</f>
        <v>0</v>
      </c>
      <c r="CL55" s="347">
        <f>Analysis!BL49</f>
        <v>0</v>
      </c>
      <c r="CM55" s="347">
        <f>Analysis!BM49</f>
        <v>0</v>
      </c>
      <c r="CN55" s="347">
        <f>Analysis!BN49</f>
        <v>0</v>
      </c>
      <c r="CO55" s="347">
        <f>Analysis!BO49</f>
        <v>0</v>
      </c>
      <c r="CP55" s="347">
        <f>Analysis!BP49</f>
        <v>0</v>
      </c>
      <c r="CQ55" s="347">
        <f>Analysis!BQ49</f>
        <v>0</v>
      </c>
      <c r="CR55" s="347">
        <f>Analysis!BR49</f>
        <v>0</v>
      </c>
      <c r="CS55" s="347">
        <f>Analysis!BS49</f>
        <v>0</v>
      </c>
      <c r="CT55" s="347">
        <f>Analysis!BT49</f>
        <v>0</v>
      </c>
      <c r="CU55" s="347">
        <f>Analysis!BU49</f>
        <v>0</v>
      </c>
      <c r="CV55" s="347">
        <f>Analysis!BV49</f>
        <v>0</v>
      </c>
      <c r="CW55" s="347">
        <f>Analysis!BW49</f>
        <v>0</v>
      </c>
      <c r="CX55" s="347">
        <f>Analysis!BX49</f>
        <v>0</v>
      </c>
      <c r="CY55" s="347">
        <f>Analysis!BY49</f>
        <v>0</v>
      </c>
      <c r="CZ55" s="347">
        <f>Analysis!BZ49</f>
        <v>0</v>
      </c>
      <c r="DA55" s="347">
        <f>Analysis!CA49</f>
        <v>7</v>
      </c>
      <c r="DB55" s="347">
        <f>Analysis!CB49</f>
        <v>1000</v>
      </c>
      <c r="DC55" s="348"/>
      <c r="DD55" s="348"/>
      <c r="DE55" s="348"/>
      <c r="DF55" s="264"/>
      <c r="DG55" s="264"/>
      <c r="DH55" s="264"/>
      <c r="DI55" s="264"/>
      <c r="DJ55" s="264"/>
      <c r="DK55" s="293"/>
      <c r="DL55" s="264"/>
      <c r="DM55" s="264"/>
      <c r="DN55" s="264"/>
      <c r="DO55" s="264"/>
      <c r="DP55" s="264"/>
      <c r="DQ55" s="264"/>
      <c r="DR55" s="264"/>
      <c r="DS55" s="264"/>
      <c r="DT55" s="264"/>
      <c r="DU55" s="264"/>
      <c r="DV55" s="264"/>
      <c r="DW55" s="264"/>
      <c r="DX55" s="264"/>
      <c r="DY55" s="264"/>
      <c r="DZ55" s="264"/>
      <c r="EA55" s="264"/>
      <c r="EB55" s="264"/>
      <c r="EC55" s="264"/>
      <c r="ED55" s="264"/>
      <c r="EE55" s="264"/>
      <c r="EF55" s="264"/>
      <c r="EG55" s="264"/>
      <c r="EH55" s="264"/>
      <c r="EI55" s="264"/>
      <c r="EJ55" s="264"/>
      <c r="EK55" s="264"/>
      <c r="EL55" s="264"/>
      <c r="EM55" s="264"/>
      <c r="EN55" s="264"/>
      <c r="EO55" s="264"/>
      <c r="EP55" s="264"/>
      <c r="EQ55" s="264"/>
      <c r="ER55" s="264"/>
      <c r="ES55" s="264"/>
      <c r="ET55" s="264"/>
      <c r="EU55" s="264"/>
      <c r="EV55" s="264"/>
      <c r="EW55" s="86"/>
      <c r="EX55" s="86"/>
      <c r="EY55" s="86"/>
      <c r="EZ55" s="86"/>
      <c r="FY55" s="332">
        <v>13</v>
      </c>
      <c r="FZ55" s="333"/>
      <c r="GA55" s="333"/>
      <c r="GB55" s="333"/>
      <c r="GC55" s="333"/>
      <c r="GD55" s="333"/>
      <c r="GE55" s="333"/>
      <c r="GF55" s="333"/>
      <c r="GG55" s="333"/>
      <c r="GH55" s="333"/>
      <c r="GI55" s="333"/>
      <c r="GJ55" s="333"/>
      <c r="GK55" s="333"/>
      <c r="GL55" s="333"/>
      <c r="GM55" s="1"/>
      <c r="GN55" s="1" t="e">
        <f>(BZ26-BY27)^2/(BZ26+BY27)</f>
        <v>#DIV/0!</v>
      </c>
      <c r="GO55" s="1">
        <f>(CA26-BY28)^2/(CA26+BY28)</f>
        <v>1</v>
      </c>
      <c r="GP55" s="1" t="e">
        <f>(CB26-BY29)^2/(CB26+BY29)</f>
        <v>#DIV/0!</v>
      </c>
      <c r="GQ55" s="1" t="e">
        <f>(CC26-BY30)^2/(CC26+BY30)</f>
        <v>#DIV/0!</v>
      </c>
      <c r="GR55" s="1" t="e">
        <f>(CD26-BY31)^2/(CD26+BY31)</f>
        <v>#DIV/0!</v>
      </c>
      <c r="GS55" s="1" t="e">
        <f>(CE26-BY32)^2/(CE26+BY32)</f>
        <v>#DIV/0!</v>
      </c>
      <c r="GT55" s="1" t="e">
        <f t="shared" ref="GT55:GY55" si="71">(CF26-BY33)^2/(CF26+BY33)</f>
        <v>#DIV/0!</v>
      </c>
      <c r="GU55" s="1" t="e">
        <f t="shared" si="71"/>
        <v>#DIV/0!</v>
      </c>
      <c r="GV55" s="1" t="e">
        <f t="shared" si="71"/>
        <v>#DIV/0!</v>
      </c>
      <c r="GW55" s="1" t="e">
        <f t="shared" si="71"/>
        <v>#DIV/0!</v>
      </c>
      <c r="GX55" s="1" t="e">
        <f t="shared" si="71"/>
        <v>#DIV/0!</v>
      </c>
      <c r="GY55" s="1" t="e">
        <f t="shared" si="71"/>
        <v>#DIV/0!</v>
      </c>
      <c r="GZ55" s="333"/>
      <c r="HA55" s="334" t="e">
        <f t="shared" si="58"/>
        <v>#DIV/0!</v>
      </c>
      <c r="HJ55" s="268" t="e">
        <f>#REF!</f>
        <v>#REF!</v>
      </c>
      <c r="HK55" s="268" t="e">
        <f>#REF!</f>
        <v>#REF!</v>
      </c>
      <c r="HP55" s="268">
        <f t="shared" si="33"/>
        <v>5</v>
      </c>
      <c r="HQ55" s="268">
        <f t="shared" si="43"/>
        <v>47</v>
      </c>
      <c r="HR55" s="268">
        <f t="shared" si="34"/>
        <v>0</v>
      </c>
      <c r="HS55" s="268">
        <f t="shared" si="45"/>
        <v>0</v>
      </c>
    </row>
    <row r="56" spans="1:227" x14ac:dyDescent="0.3">
      <c r="A56" s="21"/>
      <c r="B56" s="14">
        <v>10277</v>
      </c>
      <c r="C56" s="23">
        <v>14</v>
      </c>
      <c r="D56" s="23" t="s">
        <v>182</v>
      </c>
      <c r="E56" s="23" t="s">
        <v>183</v>
      </c>
      <c r="F56" s="14">
        <v>360</v>
      </c>
      <c r="G56" s="14" t="s">
        <v>120</v>
      </c>
      <c r="H56" s="14">
        <v>4</v>
      </c>
      <c r="I56" s="14">
        <v>5</v>
      </c>
      <c r="J56" s="14">
        <v>5</v>
      </c>
      <c r="K56" s="14"/>
      <c r="L56" s="14" t="s">
        <v>141</v>
      </c>
      <c r="M56" s="24">
        <f t="shared" si="26"/>
        <v>5</v>
      </c>
      <c r="N56" s="24">
        <f t="shared" si="0"/>
        <v>2</v>
      </c>
      <c r="O56" s="24" t="str">
        <f t="shared" si="1"/>
        <v>5 5</v>
      </c>
      <c r="P56" s="24">
        <f t="shared" si="2"/>
        <v>5</v>
      </c>
      <c r="Q56" s="25">
        <f t="shared" si="3"/>
        <v>0</v>
      </c>
      <c r="R56" s="26">
        <f t="shared" si="4"/>
        <v>0</v>
      </c>
      <c r="S56" s="24">
        <f t="shared" si="5"/>
        <v>4</v>
      </c>
      <c r="T56" s="24">
        <f t="shared" si="6"/>
        <v>4</v>
      </c>
      <c r="U56" s="24" t="str">
        <f t="shared" si="7"/>
        <v/>
      </c>
      <c r="V56" s="24" t="str">
        <f t="shared" si="8"/>
        <v>g</v>
      </c>
      <c r="W56" s="24" t="str">
        <f t="shared" si="27"/>
        <v/>
      </c>
      <c r="X56" s="24">
        <f t="shared" si="9"/>
        <v>4</v>
      </c>
      <c r="Y56" s="24">
        <f t="shared" si="10"/>
        <v>4</v>
      </c>
      <c r="Z56" s="24" t="str">
        <f t="shared" si="11"/>
        <v>F</v>
      </c>
      <c r="AA56" s="24" t="str">
        <f t="shared" si="60"/>
        <v>F</v>
      </c>
      <c r="AB56" s="34" t="str">
        <f t="shared" si="12"/>
        <v/>
      </c>
      <c r="AC56" s="34" t="str">
        <f t="shared" si="13"/>
        <v>g</v>
      </c>
      <c r="AD56" s="34" t="str">
        <f t="shared" si="28"/>
        <v>g</v>
      </c>
      <c r="AE56" s="34" t="str">
        <f t="shared" si="14"/>
        <v>4 0</v>
      </c>
      <c r="AF56" s="34">
        <f t="shared" si="15"/>
        <v>5</v>
      </c>
      <c r="AG56" s="34">
        <f t="shared" si="16"/>
        <v>5</v>
      </c>
      <c r="AH56" s="34">
        <f t="shared" si="17"/>
        <v>0</v>
      </c>
      <c r="AI56" s="172">
        <f>IF(AJ56&lt;&gt;"",MAX(AI$3:AI55)+1,"")</f>
        <v>42</v>
      </c>
      <c r="AJ56" s="172" t="str">
        <f t="shared" si="18"/>
        <v>F</v>
      </c>
      <c r="AK56" s="172">
        <f t="shared" si="19"/>
        <v>360</v>
      </c>
      <c r="AL56" s="172">
        <f t="shared" si="20"/>
        <v>5</v>
      </c>
      <c r="AM56" s="172" t="str">
        <f>IF(AN56&lt;&gt;"",MAX(AM$3:AM55)+1,"")</f>
        <v/>
      </c>
      <c r="AN56" s="172" t="str">
        <f t="shared" si="21"/>
        <v/>
      </c>
      <c r="AO56" s="172" t="str">
        <f t="shared" si="22"/>
        <v/>
      </c>
      <c r="AP56" s="172" t="str">
        <f t="shared" si="23"/>
        <v/>
      </c>
      <c r="AQ56" s="172" t="str">
        <f t="shared" si="24"/>
        <v/>
      </c>
      <c r="AR56" s="172" t="str">
        <f>Table1[[#This Row],[Sex ]]&amp;Table1[[#This Row],[Month]]</f>
        <v>F4</v>
      </c>
      <c r="AS56" s="21"/>
      <c r="AT56" s="21"/>
      <c r="AU56" s="21"/>
      <c r="AV56" s="21"/>
      <c r="AW56" s="22" t="s">
        <v>63</v>
      </c>
      <c r="AX56" s="22"/>
      <c r="AY56" s="22"/>
      <c r="AZ56" s="22"/>
      <c r="BA56" s="22">
        <v>95</v>
      </c>
      <c r="BB56" s="22"/>
      <c r="BC56" s="22"/>
      <c r="BD56" s="22"/>
      <c r="BE56" s="319"/>
      <c r="BF56" s="319"/>
      <c r="BG56" s="316"/>
      <c r="BH56" s="316"/>
      <c r="BI56" s="316"/>
      <c r="BJ56" s="316"/>
      <c r="BK56" s="352"/>
      <c r="BL56" s="316"/>
      <c r="BM56" s="316"/>
      <c r="BN56" s="316"/>
      <c r="BO56" s="316"/>
      <c r="BP56" s="316"/>
      <c r="BQ56" s="316"/>
      <c r="BR56" s="316"/>
      <c r="BS56" s="316"/>
      <c r="BT56" s="316"/>
      <c r="BU56" s="316"/>
      <c r="BV56" s="316"/>
      <c r="BW56" s="316"/>
      <c r="BX56" s="316"/>
      <c r="BY56" s="316"/>
      <c r="BZ56" s="316"/>
      <c r="CA56" s="316"/>
      <c r="CB56" s="316"/>
      <c r="CC56" s="316"/>
      <c r="CD56" s="316"/>
      <c r="CE56" s="316"/>
      <c r="CF56" s="316"/>
      <c r="CG56" s="316"/>
      <c r="CH56" s="316"/>
      <c r="CI56" s="316"/>
      <c r="CJ56" s="316"/>
      <c r="CK56" s="316"/>
      <c r="CL56" s="316"/>
      <c r="CM56" s="316"/>
      <c r="CN56" s="316"/>
      <c r="CO56" s="316"/>
      <c r="CP56" s="316"/>
      <c r="CQ56" s="316"/>
      <c r="CR56" s="316"/>
      <c r="CS56" s="316"/>
      <c r="CT56" s="316"/>
      <c r="CU56" s="316"/>
      <c r="CV56" s="316"/>
      <c r="CW56" s="316"/>
      <c r="CX56" s="316"/>
      <c r="CY56" s="316"/>
      <c r="CZ56" s="316"/>
      <c r="DA56" s="316"/>
      <c r="DB56" s="316"/>
      <c r="DC56" s="316"/>
      <c r="DD56" s="316"/>
      <c r="DE56" s="316"/>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FY56" s="332">
        <v>14</v>
      </c>
      <c r="FZ56" s="333"/>
      <c r="GA56" s="333"/>
      <c r="GB56" s="333"/>
      <c r="GC56" s="333"/>
      <c r="GD56" s="333"/>
      <c r="GE56" s="333"/>
      <c r="GF56" s="333"/>
      <c r="GG56" s="333"/>
      <c r="GH56" s="333"/>
      <c r="GI56" s="333"/>
      <c r="GJ56" s="333"/>
      <c r="GK56" s="333"/>
      <c r="GL56" s="333"/>
      <c r="GM56" s="333"/>
      <c r="GN56" s="1"/>
      <c r="GO56" s="1" t="e">
        <f>(CA27-BZ28)^2/(CA27+BZ28)</f>
        <v>#DIV/0!</v>
      </c>
      <c r="GP56" s="1" t="e">
        <f>(CB27-BZ29)^2/(CB27+BZ29)</f>
        <v>#DIV/0!</v>
      </c>
      <c r="GQ56" s="1" t="e">
        <f>(CC27-BZ30)^2/(CC27+BZ30)</f>
        <v>#DIV/0!</v>
      </c>
      <c r="GR56" s="1" t="e">
        <f>(CD27-BZ31)^2/(CD27+BZ31)</f>
        <v>#DIV/0!</v>
      </c>
      <c r="GS56" s="1" t="e">
        <f>(CE27-BZ32)^2/(CE27+BZ32)</f>
        <v>#DIV/0!</v>
      </c>
      <c r="GT56" s="1" t="e">
        <f t="shared" ref="GT56:GY56" si="72">(CF27-BZ33)^2/(CF27+BZ33)</f>
        <v>#DIV/0!</v>
      </c>
      <c r="GU56" s="1" t="e">
        <f t="shared" si="72"/>
        <v>#DIV/0!</v>
      </c>
      <c r="GV56" s="1" t="e">
        <f t="shared" si="72"/>
        <v>#DIV/0!</v>
      </c>
      <c r="GW56" s="1" t="e">
        <f t="shared" si="72"/>
        <v>#DIV/0!</v>
      </c>
      <c r="GX56" s="1" t="e">
        <f t="shared" si="72"/>
        <v>#DIV/0!</v>
      </c>
      <c r="GY56" s="1" t="e">
        <f t="shared" si="72"/>
        <v>#DIV/0!</v>
      </c>
      <c r="GZ56" s="333"/>
      <c r="HA56" s="334" t="e">
        <f t="shared" si="58"/>
        <v>#DIV/0!</v>
      </c>
      <c r="HJ56" s="268" t="e">
        <f>#REF!</f>
        <v>#REF!</v>
      </c>
      <c r="HK56" s="268" t="e">
        <f>#REF!</f>
        <v>#REF!</v>
      </c>
      <c r="HP56" s="268">
        <f t="shared" si="33"/>
        <v>4</v>
      </c>
      <c r="HQ56" s="268">
        <f t="shared" si="43"/>
        <v>48</v>
      </c>
      <c r="HR56" s="268">
        <f t="shared" si="34"/>
        <v>0</v>
      </c>
      <c r="HS56" s="268">
        <f t="shared" si="45"/>
        <v>0</v>
      </c>
    </row>
    <row r="57" spans="1:227" x14ac:dyDescent="0.3">
      <c r="A57" s="21"/>
      <c r="B57" s="14">
        <v>10277</v>
      </c>
      <c r="C57" s="23">
        <v>15</v>
      </c>
      <c r="D57" s="23" t="s">
        <v>182</v>
      </c>
      <c r="E57" s="23" t="s">
        <v>183</v>
      </c>
      <c r="F57" s="14">
        <v>320</v>
      </c>
      <c r="G57" s="14" t="s">
        <v>121</v>
      </c>
      <c r="H57" s="14">
        <v>4</v>
      </c>
      <c r="I57" s="14">
        <v>6</v>
      </c>
      <c r="J57" s="14">
        <v>6</v>
      </c>
      <c r="K57" s="14"/>
      <c r="L57" s="14" t="s">
        <v>141</v>
      </c>
      <c r="M57" s="24">
        <f t="shared" si="26"/>
        <v>6</v>
      </c>
      <c r="N57" s="24">
        <f t="shared" si="0"/>
        <v>2</v>
      </c>
      <c r="O57" s="24" t="str">
        <f t="shared" si="1"/>
        <v>6 6</v>
      </c>
      <c r="P57" s="24">
        <f t="shared" si="2"/>
        <v>6</v>
      </c>
      <c r="Q57" s="25">
        <f t="shared" si="3"/>
        <v>0</v>
      </c>
      <c r="R57" s="26">
        <f t="shared" si="4"/>
        <v>0</v>
      </c>
      <c r="S57" s="24">
        <f t="shared" si="5"/>
        <v>4</v>
      </c>
      <c r="T57" s="24">
        <f t="shared" si="6"/>
        <v>4</v>
      </c>
      <c r="U57" s="24" t="str">
        <f t="shared" si="7"/>
        <v/>
      </c>
      <c r="V57" s="24" t="str">
        <f t="shared" si="8"/>
        <v>g</v>
      </c>
      <c r="W57" s="24" t="str">
        <f t="shared" si="27"/>
        <v/>
      </c>
      <c r="X57" s="24">
        <f t="shared" si="9"/>
        <v>4</v>
      </c>
      <c r="Y57" s="24">
        <f t="shared" si="10"/>
        <v>4</v>
      </c>
      <c r="Z57" s="24" t="str">
        <f t="shared" si="11"/>
        <v>M</v>
      </c>
      <c r="AA57" s="24" t="str">
        <f t="shared" si="60"/>
        <v>M</v>
      </c>
      <c r="AB57" s="34" t="str">
        <f t="shared" si="12"/>
        <v/>
      </c>
      <c r="AC57" s="34" t="str">
        <f t="shared" si="13"/>
        <v>g</v>
      </c>
      <c r="AD57" s="34" t="str">
        <f t="shared" si="28"/>
        <v>g</v>
      </c>
      <c r="AE57" s="34" t="str">
        <f t="shared" si="14"/>
        <v>4 0</v>
      </c>
      <c r="AF57" s="34">
        <f t="shared" si="15"/>
        <v>6</v>
      </c>
      <c r="AG57" s="34">
        <f t="shared" si="16"/>
        <v>6</v>
      </c>
      <c r="AH57" s="34">
        <f t="shared" si="17"/>
        <v>0</v>
      </c>
      <c r="AI57" s="172" t="str">
        <f>IF(AJ57&lt;&gt;"",MAX(AI$3:AI56)+1,"")</f>
        <v/>
      </c>
      <c r="AJ57" s="172" t="str">
        <f t="shared" si="18"/>
        <v/>
      </c>
      <c r="AK57" s="172" t="str">
        <f t="shared" si="19"/>
        <v/>
      </c>
      <c r="AL57" s="172" t="str">
        <f t="shared" si="20"/>
        <v/>
      </c>
      <c r="AM57" s="172">
        <f>IF(AN57&lt;&gt;"",MAX(AM$3:AM56)+1,"")</f>
        <v>12</v>
      </c>
      <c r="AN57" s="172" t="str">
        <f t="shared" si="21"/>
        <v>M</v>
      </c>
      <c r="AO57" s="172">
        <f t="shared" si="22"/>
        <v>320</v>
      </c>
      <c r="AP57" s="172">
        <f t="shared" si="23"/>
        <v>6</v>
      </c>
      <c r="AQ57" s="172" t="str">
        <f t="shared" si="24"/>
        <v/>
      </c>
      <c r="AR57" s="172" t="str">
        <f>Table1[[#This Row],[Sex ]]&amp;Table1[[#This Row],[Month]]</f>
        <v>M4</v>
      </c>
      <c r="AS57" s="21"/>
      <c r="AT57" s="21"/>
      <c r="AU57" s="21"/>
      <c r="AV57" s="21"/>
      <c r="AW57" s="22" t="s">
        <v>65</v>
      </c>
      <c r="AX57" s="22"/>
      <c r="AY57" s="22"/>
      <c r="AZ57" s="22"/>
      <c r="BA57" s="22">
        <v>95</v>
      </c>
      <c r="BB57" s="22"/>
      <c r="BC57" s="22"/>
      <c r="BD57" s="22"/>
      <c r="BE57" s="294"/>
      <c r="BF57" s="323"/>
      <c r="BG57" s="375"/>
      <c r="BH57" s="375"/>
      <c r="BI57" s="375"/>
      <c r="BJ57" s="375"/>
      <c r="BK57" s="352"/>
      <c r="BL57" s="316"/>
      <c r="BM57" s="316"/>
      <c r="BN57" s="316"/>
      <c r="BO57" s="316"/>
      <c r="BP57" s="316"/>
      <c r="BQ57" s="316"/>
      <c r="BR57" s="316"/>
      <c r="BS57" s="316"/>
      <c r="BT57" s="316"/>
      <c r="BU57" s="316"/>
      <c r="BV57" s="316"/>
      <c r="BW57" s="316"/>
      <c r="BX57" s="316"/>
      <c r="BY57" s="316"/>
      <c r="BZ57" s="316"/>
      <c r="CA57" s="316"/>
      <c r="CB57" s="316"/>
      <c r="CC57" s="316"/>
      <c r="CD57" s="316"/>
      <c r="CE57" s="316"/>
      <c r="CF57" s="316"/>
      <c r="CG57" s="316"/>
      <c r="CH57" s="316"/>
      <c r="CI57" s="316"/>
      <c r="CJ57" s="316"/>
      <c r="CK57" s="316"/>
      <c r="CL57" s="316"/>
      <c r="CM57" s="316"/>
      <c r="CN57" s="316"/>
      <c r="CO57" s="316"/>
      <c r="CP57" s="316"/>
      <c r="CQ57" s="316"/>
      <c r="CR57" s="316"/>
      <c r="CS57" s="316"/>
      <c r="CT57" s="316"/>
      <c r="CU57" s="316"/>
      <c r="CV57" s="316"/>
      <c r="CW57" s="316"/>
      <c r="CX57" s="316"/>
      <c r="CY57" s="316"/>
      <c r="CZ57" s="316"/>
      <c r="DA57" s="316"/>
      <c r="DB57" s="316"/>
      <c r="DC57" s="316"/>
      <c r="DD57" s="316"/>
      <c r="DE57" s="316"/>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FY57" s="332">
        <v>15</v>
      </c>
      <c r="FZ57" s="333"/>
      <c r="GA57" s="333"/>
      <c r="GB57" s="333"/>
      <c r="GC57" s="333"/>
      <c r="GD57" s="333"/>
      <c r="GE57" s="333"/>
      <c r="GF57" s="333"/>
      <c r="GG57" s="333"/>
      <c r="GH57" s="333"/>
      <c r="GI57" s="333"/>
      <c r="GJ57" s="333"/>
      <c r="GK57" s="333"/>
      <c r="GL57" s="333"/>
      <c r="GM57" s="333"/>
      <c r="GN57" s="333"/>
      <c r="GO57" s="1"/>
      <c r="GP57" s="1">
        <f>(CB28-CA29)^2/(CB28+CA29)</f>
        <v>1</v>
      </c>
      <c r="GQ57" s="1" t="e">
        <f>(CC28-CA30)^2/(CC28+CA30)</f>
        <v>#DIV/0!</v>
      </c>
      <c r="GR57" s="1" t="e">
        <f>(CD28-CA31)^2/(CD28+CA31)</f>
        <v>#DIV/0!</v>
      </c>
      <c r="GS57" s="1" t="e">
        <f>(CE28-CA32)^2/(CE28+CA32)</f>
        <v>#DIV/0!</v>
      </c>
      <c r="GT57" s="1" t="e">
        <f t="shared" ref="GT57:GY57" si="73">(CF28-CA33)^2/(CF28+CA33)</f>
        <v>#DIV/0!</v>
      </c>
      <c r="GU57" s="1" t="e">
        <f t="shared" si="73"/>
        <v>#DIV/0!</v>
      </c>
      <c r="GV57" s="1" t="e">
        <f t="shared" si="73"/>
        <v>#DIV/0!</v>
      </c>
      <c r="GW57" s="1" t="e">
        <f t="shared" si="73"/>
        <v>#DIV/0!</v>
      </c>
      <c r="GX57" s="1" t="e">
        <f t="shared" si="73"/>
        <v>#DIV/0!</v>
      </c>
      <c r="GY57" s="1" t="e">
        <f t="shared" si="73"/>
        <v>#DIV/0!</v>
      </c>
      <c r="GZ57" s="333"/>
      <c r="HA57" s="334" t="e">
        <f t="shared" si="58"/>
        <v>#DIV/0!</v>
      </c>
      <c r="HJ57" s="268" t="e">
        <f>#REF!</f>
        <v>#REF!</v>
      </c>
      <c r="HK57" s="268" t="e">
        <f>#REF!</f>
        <v>#REF!</v>
      </c>
      <c r="HP57" s="268">
        <f t="shared" si="33"/>
        <v>6</v>
      </c>
      <c r="HQ57" s="268">
        <f t="shared" si="43"/>
        <v>49</v>
      </c>
      <c r="HR57" s="268">
        <f t="shared" si="34"/>
        <v>0</v>
      </c>
      <c r="HS57" s="268">
        <f t="shared" si="45"/>
        <v>0</v>
      </c>
    </row>
    <row r="58" spans="1:227" x14ac:dyDescent="0.3">
      <c r="A58" s="21"/>
      <c r="B58" s="14">
        <v>10277</v>
      </c>
      <c r="C58" s="23">
        <v>16</v>
      </c>
      <c r="D58" s="23" t="s">
        <v>182</v>
      </c>
      <c r="E58" s="23" t="s">
        <v>183</v>
      </c>
      <c r="F58" s="14">
        <v>310</v>
      </c>
      <c r="G58" s="14" t="s">
        <v>120</v>
      </c>
      <c r="H58" s="14">
        <v>4</v>
      </c>
      <c r="I58" s="14">
        <v>4</v>
      </c>
      <c r="J58" s="14">
        <v>4</v>
      </c>
      <c r="K58" s="14"/>
      <c r="L58" s="14" t="s">
        <v>141</v>
      </c>
      <c r="M58" s="24">
        <f t="shared" si="26"/>
        <v>4</v>
      </c>
      <c r="N58" s="24">
        <f t="shared" si="0"/>
        <v>2</v>
      </c>
      <c r="O58" s="24" t="str">
        <f t="shared" si="1"/>
        <v>4 4</v>
      </c>
      <c r="P58" s="24">
        <f t="shared" si="2"/>
        <v>4</v>
      </c>
      <c r="Q58" s="25">
        <f t="shared" si="3"/>
        <v>0</v>
      </c>
      <c r="R58" s="26">
        <f t="shared" si="4"/>
        <v>0</v>
      </c>
      <c r="S58" s="24">
        <f t="shared" si="5"/>
        <v>4</v>
      </c>
      <c r="T58" s="24">
        <f t="shared" si="6"/>
        <v>4</v>
      </c>
      <c r="U58" s="24" t="str">
        <f t="shared" si="7"/>
        <v/>
      </c>
      <c r="V58" s="24" t="str">
        <f t="shared" si="8"/>
        <v>g</v>
      </c>
      <c r="W58" s="24" t="str">
        <f t="shared" si="27"/>
        <v/>
      </c>
      <c r="X58" s="24">
        <f t="shared" si="9"/>
        <v>4</v>
      </c>
      <c r="Y58" s="24">
        <f t="shared" si="10"/>
        <v>4</v>
      </c>
      <c r="Z58" s="24" t="str">
        <f t="shared" si="11"/>
        <v>F</v>
      </c>
      <c r="AA58" s="24" t="str">
        <f t="shared" si="60"/>
        <v>F</v>
      </c>
      <c r="AB58" s="34" t="str">
        <f t="shared" si="12"/>
        <v/>
      </c>
      <c r="AC58" s="34" t="str">
        <f t="shared" si="13"/>
        <v>g</v>
      </c>
      <c r="AD58" s="34" t="str">
        <f t="shared" si="28"/>
        <v>g</v>
      </c>
      <c r="AE58" s="34" t="str">
        <f t="shared" si="14"/>
        <v>4 0</v>
      </c>
      <c r="AF58" s="34">
        <f t="shared" si="15"/>
        <v>4</v>
      </c>
      <c r="AG58" s="34">
        <f t="shared" si="16"/>
        <v>4</v>
      </c>
      <c r="AH58" s="34">
        <f t="shared" si="17"/>
        <v>0</v>
      </c>
      <c r="AI58" s="172">
        <f>IF(AJ58&lt;&gt;"",MAX(AI$3:AI57)+1,"")</f>
        <v>43</v>
      </c>
      <c r="AJ58" s="172" t="str">
        <f t="shared" si="18"/>
        <v>F</v>
      </c>
      <c r="AK58" s="172">
        <f t="shared" si="19"/>
        <v>310</v>
      </c>
      <c r="AL58" s="172">
        <f t="shared" si="20"/>
        <v>4</v>
      </c>
      <c r="AM58" s="172" t="str">
        <f>IF(AN58&lt;&gt;"",MAX(AM$3:AM57)+1,"")</f>
        <v/>
      </c>
      <c r="AN58" s="172" t="str">
        <f t="shared" si="21"/>
        <v/>
      </c>
      <c r="AO58" s="172" t="str">
        <f t="shared" si="22"/>
        <v/>
      </c>
      <c r="AP58" s="172" t="str">
        <f t="shared" si="23"/>
        <v/>
      </c>
      <c r="AQ58" s="172" t="str">
        <f t="shared" si="24"/>
        <v/>
      </c>
      <c r="AR58" s="172" t="str">
        <f>Table1[[#This Row],[Sex ]]&amp;Table1[[#This Row],[Month]]</f>
        <v>F4</v>
      </c>
      <c r="AS58" s="21"/>
      <c r="AT58" s="21"/>
      <c r="AU58" s="21"/>
      <c r="AV58" s="21"/>
      <c r="AW58" s="22" t="s">
        <v>67</v>
      </c>
      <c r="AX58" s="22"/>
      <c r="AY58" s="22"/>
      <c r="AZ58" s="22"/>
      <c r="BA58" s="22">
        <v>80</v>
      </c>
      <c r="BB58" s="22"/>
      <c r="BC58" s="22"/>
      <c r="BD58" s="22"/>
      <c r="BE58" s="285"/>
      <c r="BF58" s="285"/>
      <c r="BG58" s="376"/>
      <c r="BH58" s="376"/>
      <c r="BI58" s="376"/>
      <c r="BJ58" s="376"/>
      <c r="BK58" s="316" t="s">
        <v>161</v>
      </c>
      <c r="BL58" s="316">
        <f>BV4</f>
        <v>309</v>
      </c>
      <c r="BM58" s="316"/>
      <c r="BN58" s="316"/>
      <c r="BO58" s="316"/>
      <c r="BP58" s="316"/>
      <c r="BQ58" s="316"/>
      <c r="BR58" s="316"/>
      <c r="BS58" s="316"/>
      <c r="BT58" s="316"/>
      <c r="BU58" s="316"/>
      <c r="BV58" s="316"/>
      <c r="BW58" s="316"/>
      <c r="BX58" s="316"/>
      <c r="BY58" s="316"/>
      <c r="BZ58" s="316"/>
      <c r="CA58" s="316"/>
      <c r="CB58" s="316"/>
      <c r="CC58" s="316"/>
      <c r="CD58" s="316"/>
      <c r="CE58" s="316"/>
      <c r="CF58" s="316"/>
      <c r="CG58" s="316"/>
      <c r="CH58" s="316"/>
      <c r="CI58" s="316"/>
      <c r="CJ58" s="316"/>
      <c r="CK58" s="316"/>
      <c r="CL58" s="316"/>
      <c r="CM58" s="316"/>
      <c r="CN58" s="316"/>
      <c r="CO58" s="316"/>
      <c r="CP58" s="316"/>
      <c r="CQ58" s="316"/>
      <c r="CR58" s="316"/>
      <c r="CS58" s="316"/>
      <c r="CT58" s="316"/>
      <c r="CU58" s="316"/>
      <c r="CV58" s="316"/>
      <c r="CW58" s="316"/>
      <c r="CX58" s="316"/>
      <c r="CY58" s="316"/>
      <c r="CZ58" s="316"/>
      <c r="DA58" s="316"/>
      <c r="DB58" s="316"/>
      <c r="DC58" s="316"/>
      <c r="DD58" s="316"/>
      <c r="DE58" s="316"/>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FY58" s="332">
        <v>16</v>
      </c>
      <c r="FZ58" s="333"/>
      <c r="GA58" s="333"/>
      <c r="GB58" s="333"/>
      <c r="GC58" s="333"/>
      <c r="GD58" s="333"/>
      <c r="GE58" s="333"/>
      <c r="GF58" s="333"/>
      <c r="GG58" s="333"/>
      <c r="GH58" s="333"/>
      <c r="GI58" s="333"/>
      <c r="GJ58" s="333"/>
      <c r="GK58" s="333"/>
      <c r="GL58" s="333"/>
      <c r="GM58" s="333"/>
      <c r="GN58" s="333"/>
      <c r="GO58" s="333"/>
      <c r="GP58" s="1"/>
      <c r="GQ58" s="1" t="e">
        <f>(CC29-CB30)^2/(CC29+CB30)</f>
        <v>#DIV/0!</v>
      </c>
      <c r="GR58" s="1" t="e">
        <f>(CD29-CB31)^2/(CD29+CB31)</f>
        <v>#DIV/0!</v>
      </c>
      <c r="GS58" s="1" t="e">
        <f>(CE29-CB32)^2/(CE29+CB32)</f>
        <v>#DIV/0!</v>
      </c>
      <c r="GT58" s="1" t="e">
        <f t="shared" ref="GT58:GY58" si="74">(CF29-CB33)^2/(CF29+CB33)</f>
        <v>#DIV/0!</v>
      </c>
      <c r="GU58" s="1" t="e">
        <f t="shared" si="74"/>
        <v>#DIV/0!</v>
      </c>
      <c r="GV58" s="1" t="e">
        <f t="shared" si="74"/>
        <v>#DIV/0!</v>
      </c>
      <c r="GW58" s="1" t="e">
        <f t="shared" si="74"/>
        <v>#DIV/0!</v>
      </c>
      <c r="GX58" s="1" t="e">
        <f t="shared" si="74"/>
        <v>#DIV/0!</v>
      </c>
      <c r="GY58" s="1" t="e">
        <f t="shared" si="74"/>
        <v>#DIV/0!</v>
      </c>
      <c r="GZ58" s="333"/>
      <c r="HA58" s="334" t="e">
        <f t="shared" si="58"/>
        <v>#DIV/0!</v>
      </c>
      <c r="HJ58" s="268" t="e">
        <f>#REF!</f>
        <v>#REF!</v>
      </c>
      <c r="HK58" s="268" t="e">
        <f>#REF!</f>
        <v>#REF!</v>
      </c>
      <c r="HP58" s="268">
        <f t="shared" si="33"/>
        <v>6</v>
      </c>
      <c r="HQ58" s="268">
        <f>HQ57+1</f>
        <v>50</v>
      </c>
      <c r="HR58" s="268">
        <f t="shared" si="34"/>
        <v>0</v>
      </c>
      <c r="HS58" s="268">
        <f t="shared" si="45"/>
        <v>0</v>
      </c>
    </row>
    <row r="59" spans="1:227" x14ac:dyDescent="0.3">
      <c r="A59" s="21"/>
      <c r="B59" s="14">
        <v>10277</v>
      </c>
      <c r="C59" s="23">
        <v>17</v>
      </c>
      <c r="D59" s="23" t="s">
        <v>182</v>
      </c>
      <c r="E59" s="23" t="s">
        <v>183</v>
      </c>
      <c r="F59" s="14">
        <v>320</v>
      </c>
      <c r="G59" s="14" t="s">
        <v>120</v>
      </c>
      <c r="H59" s="14">
        <v>4</v>
      </c>
      <c r="I59" s="14">
        <v>2</v>
      </c>
      <c r="J59" s="14">
        <v>99</v>
      </c>
      <c r="K59" s="14"/>
      <c r="L59" s="14" t="s">
        <v>141</v>
      </c>
      <c r="M59" s="24" t="str">
        <f t="shared" si="26"/>
        <v/>
      </c>
      <c r="N59" s="24">
        <f t="shared" si="0"/>
        <v>2</v>
      </c>
      <c r="O59" s="24" t="str">
        <f t="shared" si="1"/>
        <v>99 2</v>
      </c>
      <c r="P59" s="24">
        <f t="shared" si="2"/>
        <v>50.5</v>
      </c>
      <c r="Q59" s="25">
        <f t="shared" si="3"/>
        <v>0</v>
      </c>
      <c r="R59" s="26">
        <f t="shared" si="4"/>
        <v>0</v>
      </c>
      <c r="S59" s="24" t="str">
        <f t="shared" si="5"/>
        <v/>
      </c>
      <c r="T59" s="24" t="str">
        <f t="shared" si="6"/>
        <v/>
      </c>
      <c r="U59" s="24" t="str">
        <f t="shared" si="7"/>
        <v/>
      </c>
      <c r="V59" s="24" t="str">
        <f t="shared" si="8"/>
        <v/>
      </c>
      <c r="W59" s="24">
        <f t="shared" si="27"/>
        <v>99</v>
      </c>
      <c r="X59" s="24" t="str">
        <f t="shared" si="9"/>
        <v/>
      </c>
      <c r="Y59" s="24">
        <f t="shared" si="10"/>
        <v>4</v>
      </c>
      <c r="Z59" s="24" t="str">
        <f t="shared" si="11"/>
        <v/>
      </c>
      <c r="AA59" s="24" t="str">
        <f>IF(I59&lt;&gt;"",IF(I59-J59=0,G59,""),"")</f>
        <v/>
      </c>
      <c r="AB59" s="34" t="str">
        <f t="shared" si="12"/>
        <v>F</v>
      </c>
      <c r="AC59" s="34" t="str">
        <f t="shared" si="13"/>
        <v/>
      </c>
      <c r="AD59" s="34" t="str">
        <f t="shared" si="28"/>
        <v/>
      </c>
      <c r="AE59" s="34" t="str">
        <f t="shared" si="14"/>
        <v>4 -97</v>
      </c>
      <c r="AF59" s="34" t="str">
        <f t="shared" si="15"/>
        <v/>
      </c>
      <c r="AG59" s="34" t="str">
        <f t="shared" si="16"/>
        <v/>
      </c>
      <c r="AH59" s="34" t="str">
        <f t="shared" si="17"/>
        <v/>
      </c>
      <c r="AI59" s="172" t="str">
        <f>IF(AJ59&lt;&gt;"",MAX(AI$3:AI58)+1,"")</f>
        <v/>
      </c>
      <c r="AJ59" s="172" t="str">
        <f t="shared" si="18"/>
        <v/>
      </c>
      <c r="AK59" s="172" t="str">
        <f t="shared" si="19"/>
        <v/>
      </c>
      <c r="AL59" s="172" t="str">
        <f t="shared" si="20"/>
        <v/>
      </c>
      <c r="AM59" s="172" t="str">
        <f>IF(AN59&lt;&gt;"",MAX(AM$3:AM58)+1,"")</f>
        <v/>
      </c>
      <c r="AN59" s="172" t="str">
        <f t="shared" si="21"/>
        <v/>
      </c>
      <c r="AO59" s="172" t="str">
        <f t="shared" si="22"/>
        <v/>
      </c>
      <c r="AP59" s="172" t="str">
        <f t="shared" si="23"/>
        <v/>
      </c>
      <c r="AQ59" s="172" t="str">
        <f t="shared" si="24"/>
        <v/>
      </c>
      <c r="AR59" s="172" t="str">
        <f>Table1[[#This Row],[Sex ]]&amp;Table1[[#This Row],[Month]]</f>
        <v>F4</v>
      </c>
      <c r="AS59" s="21"/>
      <c r="AT59" s="21"/>
      <c r="AU59" s="21"/>
      <c r="AV59" s="21"/>
      <c r="AW59" s="22" t="s">
        <v>66</v>
      </c>
      <c r="AX59" s="22"/>
      <c r="AY59" s="22"/>
      <c r="AZ59" s="22"/>
      <c r="BA59" s="22">
        <v>80</v>
      </c>
      <c r="BB59" s="22"/>
      <c r="BC59" s="22"/>
      <c r="BD59" s="22"/>
      <c r="BE59" s="362"/>
      <c r="BF59" s="319"/>
      <c r="BG59" s="316"/>
      <c r="BH59" s="352"/>
      <c r="BI59" s="355"/>
      <c r="BJ59" s="316"/>
      <c r="BK59" s="316" t="s">
        <v>162</v>
      </c>
      <c r="BL59" s="316">
        <f>BW4</f>
        <v>395</v>
      </c>
      <c r="BM59" s="316"/>
      <c r="BN59" s="316"/>
      <c r="BO59" s="316"/>
      <c r="BP59" s="316"/>
      <c r="BQ59" s="316"/>
      <c r="BR59" s="316"/>
      <c r="BS59" s="316"/>
      <c r="BT59" s="316"/>
      <c r="BU59" s="316"/>
      <c r="BV59" s="316"/>
      <c r="BW59" s="316"/>
      <c r="BX59" s="316"/>
      <c r="BY59" s="316"/>
      <c r="BZ59" s="316"/>
      <c r="CA59" s="316"/>
      <c r="CB59" s="316"/>
      <c r="CC59" s="316"/>
      <c r="CD59" s="316"/>
      <c r="CE59" s="316"/>
      <c r="CF59" s="316"/>
      <c r="CG59" s="316"/>
      <c r="CH59" s="316"/>
      <c r="CI59" s="316"/>
      <c r="CJ59" s="316"/>
      <c r="CK59" s="316"/>
      <c r="CL59" s="316"/>
      <c r="CM59" s="316"/>
      <c r="CN59" s="316"/>
      <c r="CO59" s="316"/>
      <c r="CP59" s="316"/>
      <c r="CQ59" s="316"/>
      <c r="CR59" s="316"/>
      <c r="CS59" s="316"/>
      <c r="CT59" s="316"/>
      <c r="CU59" s="316"/>
      <c r="CV59" s="316"/>
      <c r="CW59" s="316"/>
      <c r="CX59" s="316"/>
      <c r="CY59" s="316"/>
      <c r="CZ59" s="316"/>
      <c r="DA59" s="316"/>
      <c r="DB59" s="316"/>
      <c r="DC59" s="316"/>
      <c r="DD59" s="316"/>
      <c r="DE59" s="316"/>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FY59" s="332">
        <v>17</v>
      </c>
      <c r="FZ59" s="333"/>
      <c r="GA59" s="333"/>
      <c r="GB59" s="333"/>
      <c r="GC59" s="333"/>
      <c r="GD59" s="333"/>
      <c r="GE59" s="333"/>
      <c r="GF59" s="333"/>
      <c r="GG59" s="333"/>
      <c r="GH59" s="333"/>
      <c r="GI59" s="333"/>
      <c r="GJ59" s="333"/>
      <c r="GK59" s="333"/>
      <c r="GL59" s="333"/>
      <c r="GM59" s="333"/>
      <c r="GN59" s="333"/>
      <c r="GO59" s="333"/>
      <c r="GP59" s="333"/>
      <c r="GQ59" s="1"/>
      <c r="GR59" s="1" t="e">
        <f>(CD30-CC31)^2/(CD30+CC31)</f>
        <v>#DIV/0!</v>
      </c>
      <c r="GS59" s="1" t="e">
        <f>(CE30-CC32)^2/(CE30+CC32)</f>
        <v>#DIV/0!</v>
      </c>
      <c r="GT59" s="1" t="e">
        <f t="shared" ref="GT59:GY59" si="75">(CF30-CC33)^2/(CF30+CC33)</f>
        <v>#DIV/0!</v>
      </c>
      <c r="GU59" s="1" t="e">
        <f t="shared" si="75"/>
        <v>#DIV/0!</v>
      </c>
      <c r="GV59" s="1" t="e">
        <f t="shared" si="75"/>
        <v>#DIV/0!</v>
      </c>
      <c r="GW59" s="1" t="e">
        <f t="shared" si="75"/>
        <v>#DIV/0!</v>
      </c>
      <c r="GX59" s="1" t="e">
        <f t="shared" si="75"/>
        <v>#DIV/0!</v>
      </c>
      <c r="GY59" s="1" t="e">
        <f t="shared" si="75"/>
        <v>#DIV/0!</v>
      </c>
      <c r="GZ59" s="333"/>
      <c r="HA59" s="334" t="e">
        <f t="shared" si="58"/>
        <v>#DIV/0!</v>
      </c>
      <c r="HJ59" s="268" t="e">
        <f>#REF!</f>
        <v>#REF!</v>
      </c>
      <c r="HK59" s="268" t="e">
        <f>#REF!</f>
        <v>#REF!</v>
      </c>
      <c r="HP59" s="268">
        <f t="shared" si="33"/>
        <v>5</v>
      </c>
      <c r="HQ59" s="268">
        <f t="shared" ref="HQ59:HQ122" si="76">HQ58+1</f>
        <v>51</v>
      </c>
      <c r="HR59" s="268">
        <f t="shared" si="34"/>
        <v>0</v>
      </c>
      <c r="HS59" s="268">
        <f t="shared" si="45"/>
        <v>0</v>
      </c>
    </row>
    <row r="60" spans="1:227" x14ac:dyDescent="0.3">
      <c r="A60" s="21"/>
      <c r="B60" s="14">
        <v>10277</v>
      </c>
      <c r="C60" s="23">
        <v>18</v>
      </c>
      <c r="D60" s="23" t="s">
        <v>182</v>
      </c>
      <c r="E60" s="23" t="s">
        <v>183</v>
      </c>
      <c r="F60" s="14">
        <v>340</v>
      </c>
      <c r="G60" s="14" t="s">
        <v>120</v>
      </c>
      <c r="H60" s="14">
        <v>4</v>
      </c>
      <c r="I60" s="14">
        <v>4</v>
      </c>
      <c r="J60" s="14">
        <v>4</v>
      </c>
      <c r="K60" s="14"/>
      <c r="L60" s="14" t="s">
        <v>141</v>
      </c>
      <c r="M60" s="24">
        <f t="shared" si="26"/>
        <v>4</v>
      </c>
      <c r="N60" s="24">
        <f t="shared" si="0"/>
        <v>2</v>
      </c>
      <c r="O60" s="24" t="str">
        <f t="shared" si="1"/>
        <v>4 4</v>
      </c>
      <c r="P60" s="24">
        <f t="shared" si="2"/>
        <v>4</v>
      </c>
      <c r="Q60" s="25">
        <f t="shared" si="3"/>
        <v>0</v>
      </c>
      <c r="R60" s="26">
        <f t="shared" si="4"/>
        <v>0</v>
      </c>
      <c r="S60" s="24">
        <f t="shared" si="5"/>
        <v>4</v>
      </c>
      <c r="T60" s="24">
        <f t="shared" si="6"/>
        <v>4</v>
      </c>
      <c r="U60" s="24" t="str">
        <f t="shared" si="7"/>
        <v/>
      </c>
      <c r="V60" s="24" t="str">
        <f t="shared" si="8"/>
        <v>g</v>
      </c>
      <c r="W60" s="24" t="str">
        <f t="shared" si="27"/>
        <v/>
      </c>
      <c r="X60" s="24">
        <f t="shared" si="9"/>
        <v>4</v>
      </c>
      <c r="Y60" s="24">
        <f t="shared" si="10"/>
        <v>4</v>
      </c>
      <c r="Z60" s="24" t="str">
        <f t="shared" si="11"/>
        <v>F</v>
      </c>
      <c r="AA60" s="24" t="str">
        <f t="shared" ref="AA60:AA91" si="77">IF(I60&lt;&gt;"",IF(SUM(I60:J60)&gt;98,"",IF(I60-J60=0,G60,"")))</f>
        <v>F</v>
      </c>
      <c r="AB60" s="34" t="str">
        <f t="shared" si="12"/>
        <v/>
      </c>
      <c r="AC60" s="34" t="str">
        <f t="shared" si="13"/>
        <v>g</v>
      </c>
      <c r="AD60" s="34" t="str">
        <f t="shared" si="28"/>
        <v>g</v>
      </c>
      <c r="AE60" s="34" t="str">
        <f t="shared" si="14"/>
        <v>4 0</v>
      </c>
      <c r="AF60" s="34">
        <f t="shared" si="15"/>
        <v>4</v>
      </c>
      <c r="AG60" s="34">
        <f t="shared" si="16"/>
        <v>4</v>
      </c>
      <c r="AH60" s="34">
        <f t="shared" si="17"/>
        <v>0</v>
      </c>
      <c r="AI60" s="172">
        <f>IF(AJ60&lt;&gt;"",MAX(AI$3:AI59)+1,"")</f>
        <v>44</v>
      </c>
      <c r="AJ60" s="172" t="str">
        <f t="shared" si="18"/>
        <v>F</v>
      </c>
      <c r="AK60" s="172">
        <f t="shared" si="19"/>
        <v>340</v>
      </c>
      <c r="AL60" s="172">
        <f t="shared" si="20"/>
        <v>4</v>
      </c>
      <c r="AM60" s="172" t="str">
        <f>IF(AN60&lt;&gt;"",MAX(AM$3:AM59)+1,"")</f>
        <v/>
      </c>
      <c r="AN60" s="172" t="str">
        <f t="shared" si="21"/>
        <v/>
      </c>
      <c r="AO60" s="172" t="str">
        <f t="shared" si="22"/>
        <v/>
      </c>
      <c r="AP60" s="172" t="str">
        <f t="shared" si="23"/>
        <v/>
      </c>
      <c r="AQ60" s="172" t="str">
        <f t="shared" si="24"/>
        <v/>
      </c>
      <c r="AR60" s="172" t="str">
        <f>Table1[[#This Row],[Sex ]]&amp;Table1[[#This Row],[Month]]</f>
        <v>F4</v>
      </c>
      <c r="AS60" s="21"/>
      <c r="AT60" s="21"/>
      <c r="AU60" s="21"/>
      <c r="AV60" s="21"/>
      <c r="AW60" s="22" t="s">
        <v>68</v>
      </c>
      <c r="AX60" s="22"/>
      <c r="AY60" s="22"/>
      <c r="AZ60" s="22"/>
      <c r="BA60" s="22">
        <v>80</v>
      </c>
      <c r="BB60" s="22"/>
      <c r="BC60" s="22"/>
      <c r="BD60" s="22"/>
      <c r="BE60" s="320"/>
      <c r="BF60" s="319"/>
      <c r="BG60" s="316"/>
      <c r="BH60" s="316"/>
      <c r="BI60" s="316"/>
      <c r="BJ60" s="316"/>
      <c r="BK60" s="316" t="s">
        <v>163</v>
      </c>
      <c r="BL60" s="316">
        <f>BX4</f>
        <v>37</v>
      </c>
      <c r="BM60" s="316"/>
      <c r="BN60" s="316"/>
      <c r="BO60" s="316"/>
      <c r="BP60" s="316"/>
      <c r="BQ60" s="316"/>
      <c r="BR60" s="316"/>
      <c r="BS60" s="316"/>
      <c r="BT60" s="316"/>
      <c r="BU60" s="316"/>
      <c r="BV60" s="316"/>
      <c r="BW60" s="316"/>
      <c r="BX60" s="316"/>
      <c r="BY60" s="316"/>
      <c r="BZ60" s="316"/>
      <c r="CA60" s="316"/>
      <c r="CB60" s="316"/>
      <c r="CC60" s="316"/>
      <c r="CD60" s="316"/>
      <c r="CE60" s="316"/>
      <c r="CF60" s="316"/>
      <c r="CG60" s="316"/>
      <c r="CH60" s="316"/>
      <c r="CI60" s="316"/>
      <c r="CJ60" s="316"/>
      <c r="CK60" s="316"/>
      <c r="CL60" s="316"/>
      <c r="CM60" s="316"/>
      <c r="CN60" s="316"/>
      <c r="CO60" s="316"/>
      <c r="CP60" s="316"/>
      <c r="CQ60" s="316"/>
      <c r="CR60" s="316"/>
      <c r="CS60" s="316"/>
      <c r="CT60" s="316"/>
      <c r="CU60" s="316"/>
      <c r="CV60" s="316"/>
      <c r="CW60" s="316"/>
      <c r="CX60" s="316"/>
      <c r="CY60" s="316"/>
      <c r="CZ60" s="316"/>
      <c r="DA60" s="316"/>
      <c r="DB60" s="316"/>
      <c r="DC60" s="316"/>
      <c r="DD60" s="316"/>
      <c r="DE60" s="316"/>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FY60" s="332">
        <v>18</v>
      </c>
      <c r="FZ60" s="333"/>
      <c r="GA60" s="333"/>
      <c r="GB60" s="333"/>
      <c r="GC60" s="333"/>
      <c r="GD60" s="333"/>
      <c r="GE60" s="333"/>
      <c r="GF60" s="333"/>
      <c r="GG60" s="333"/>
      <c r="GH60" s="333"/>
      <c r="GI60" s="333"/>
      <c r="GJ60" s="333"/>
      <c r="GK60" s="333"/>
      <c r="GL60" s="333"/>
      <c r="GM60" s="333"/>
      <c r="GN60" s="333"/>
      <c r="GO60" s="333"/>
      <c r="GP60" s="333"/>
      <c r="GQ60" s="333"/>
      <c r="GR60" s="1"/>
      <c r="GS60" s="1" t="e">
        <f>(CE31-CD32)^2/(CE31+CD32)</f>
        <v>#DIV/0!</v>
      </c>
      <c r="GT60" s="1" t="e">
        <f t="shared" ref="GT60:GY60" si="78">(CF31-CD33)^2/(CF31+CD33)</f>
        <v>#DIV/0!</v>
      </c>
      <c r="GU60" s="1" t="e">
        <f t="shared" si="78"/>
        <v>#DIV/0!</v>
      </c>
      <c r="GV60" s="1" t="e">
        <f t="shared" si="78"/>
        <v>#DIV/0!</v>
      </c>
      <c r="GW60" s="1" t="e">
        <f t="shared" si="78"/>
        <v>#DIV/0!</v>
      </c>
      <c r="GX60" s="1" t="e">
        <f t="shared" si="78"/>
        <v>#DIV/0!</v>
      </c>
      <c r="GY60" s="1" t="e">
        <f t="shared" si="78"/>
        <v>#DIV/0!</v>
      </c>
      <c r="GZ60" s="333"/>
      <c r="HA60" s="334" t="e">
        <f t="shared" si="58"/>
        <v>#DIV/0!</v>
      </c>
      <c r="HJ60" s="268" t="e">
        <f>#REF!</f>
        <v>#REF!</v>
      </c>
      <c r="HK60" s="268" t="e">
        <f>#REF!</f>
        <v>#REF!</v>
      </c>
      <c r="HP60" s="268">
        <f t="shared" si="33"/>
        <v>6</v>
      </c>
      <c r="HQ60" s="268">
        <f t="shared" si="76"/>
        <v>52</v>
      </c>
      <c r="HR60" s="268">
        <f t="shared" si="34"/>
        <v>0</v>
      </c>
      <c r="HS60" s="268">
        <f t="shared" si="45"/>
        <v>0</v>
      </c>
    </row>
    <row r="61" spans="1:227" x14ac:dyDescent="0.3">
      <c r="A61" s="21"/>
      <c r="B61" s="14">
        <v>10277</v>
      </c>
      <c r="C61" s="23">
        <v>19</v>
      </c>
      <c r="D61" s="23" t="s">
        <v>182</v>
      </c>
      <c r="E61" s="23" t="s">
        <v>183</v>
      </c>
      <c r="F61" s="14">
        <v>370</v>
      </c>
      <c r="G61" s="14" t="s">
        <v>120</v>
      </c>
      <c r="H61" s="14">
        <v>4</v>
      </c>
      <c r="I61" s="14">
        <v>6</v>
      </c>
      <c r="J61" s="14">
        <v>6</v>
      </c>
      <c r="K61" s="14"/>
      <c r="L61" s="14" t="s">
        <v>141</v>
      </c>
      <c r="M61" s="24">
        <f t="shared" si="26"/>
        <v>6</v>
      </c>
      <c r="N61" s="24">
        <f t="shared" si="0"/>
        <v>2</v>
      </c>
      <c r="O61" s="24" t="str">
        <f t="shared" si="1"/>
        <v>6 6</v>
      </c>
      <c r="P61" s="24">
        <f t="shared" si="2"/>
        <v>6</v>
      </c>
      <c r="Q61" s="25">
        <f t="shared" si="3"/>
        <v>0</v>
      </c>
      <c r="R61" s="26">
        <f t="shared" si="4"/>
        <v>0</v>
      </c>
      <c r="S61" s="24">
        <f t="shared" si="5"/>
        <v>4</v>
      </c>
      <c r="T61" s="24">
        <f t="shared" si="6"/>
        <v>4</v>
      </c>
      <c r="U61" s="24" t="str">
        <f t="shared" si="7"/>
        <v/>
      </c>
      <c r="V61" s="24" t="str">
        <f t="shared" si="8"/>
        <v>g</v>
      </c>
      <c r="W61" s="24" t="str">
        <f t="shared" si="27"/>
        <v/>
      </c>
      <c r="X61" s="24">
        <f t="shared" si="9"/>
        <v>4</v>
      </c>
      <c r="Y61" s="24">
        <f t="shared" si="10"/>
        <v>4</v>
      </c>
      <c r="Z61" s="24" t="str">
        <f t="shared" si="11"/>
        <v>F</v>
      </c>
      <c r="AA61" s="24" t="str">
        <f t="shared" si="77"/>
        <v>F</v>
      </c>
      <c r="AB61" s="34" t="str">
        <f t="shared" si="12"/>
        <v/>
      </c>
      <c r="AC61" s="34" t="str">
        <f t="shared" si="13"/>
        <v>g</v>
      </c>
      <c r="AD61" s="34" t="str">
        <f t="shared" si="28"/>
        <v>g</v>
      </c>
      <c r="AE61" s="34" t="str">
        <f t="shared" si="14"/>
        <v>4 0</v>
      </c>
      <c r="AF61" s="34">
        <f t="shared" si="15"/>
        <v>6</v>
      </c>
      <c r="AG61" s="34">
        <f t="shared" si="16"/>
        <v>6</v>
      </c>
      <c r="AH61" s="34">
        <f t="shared" si="17"/>
        <v>0</v>
      </c>
      <c r="AI61" s="172">
        <f>IF(AJ61&lt;&gt;"",MAX(AI$3:AI60)+1,"")</f>
        <v>45</v>
      </c>
      <c r="AJ61" s="172" t="str">
        <f t="shared" si="18"/>
        <v>F</v>
      </c>
      <c r="AK61" s="172">
        <f t="shared" si="19"/>
        <v>370</v>
      </c>
      <c r="AL61" s="172">
        <f t="shared" si="20"/>
        <v>6</v>
      </c>
      <c r="AM61" s="172" t="str">
        <f>IF(AN61&lt;&gt;"",MAX(AM$3:AM60)+1,"")</f>
        <v/>
      </c>
      <c r="AN61" s="172" t="str">
        <f t="shared" si="21"/>
        <v/>
      </c>
      <c r="AO61" s="172" t="str">
        <f t="shared" si="22"/>
        <v/>
      </c>
      <c r="AP61" s="172" t="str">
        <f t="shared" si="23"/>
        <v/>
      </c>
      <c r="AQ61" s="172" t="str">
        <f t="shared" si="24"/>
        <v/>
      </c>
      <c r="AR61" s="172" t="str">
        <f>Table1[[#This Row],[Sex ]]&amp;Table1[[#This Row],[Month]]</f>
        <v>F4</v>
      </c>
      <c r="AS61" s="21"/>
      <c r="AT61" s="21"/>
      <c r="AU61" s="21"/>
      <c r="AV61" s="21"/>
      <c r="AW61" s="22"/>
      <c r="AX61" s="22"/>
      <c r="AY61" s="22"/>
      <c r="AZ61" s="22"/>
      <c r="BA61" s="22"/>
      <c r="BB61" s="22"/>
      <c r="BC61" s="22"/>
      <c r="BD61" s="22"/>
      <c r="BE61" s="319"/>
      <c r="BF61" s="319"/>
      <c r="BG61" s="316"/>
      <c r="BH61" s="316"/>
      <c r="BI61" s="355"/>
      <c r="BJ61" s="316"/>
      <c r="BK61" s="316" t="s">
        <v>164</v>
      </c>
      <c r="BL61" s="316">
        <f>BY4</f>
        <v>0</v>
      </c>
      <c r="BM61" s="316"/>
      <c r="BN61" s="316"/>
      <c r="BO61" s="316"/>
      <c r="BP61" s="316"/>
      <c r="BQ61" s="316"/>
      <c r="BR61" s="316"/>
      <c r="BS61" s="316"/>
      <c r="BT61" s="316"/>
      <c r="BU61" s="316"/>
      <c r="BV61" s="316"/>
      <c r="BW61" s="316"/>
      <c r="BX61" s="316"/>
      <c r="BY61" s="316"/>
      <c r="BZ61" s="316"/>
      <c r="CA61" s="316"/>
      <c r="CB61" s="316"/>
      <c r="CC61" s="316"/>
      <c r="CD61" s="316"/>
      <c r="CE61" s="316"/>
      <c r="CF61" s="316"/>
      <c r="CG61" s="316"/>
      <c r="CH61" s="316"/>
      <c r="CI61" s="316"/>
      <c r="CJ61" s="316"/>
      <c r="CK61" s="316"/>
      <c r="CL61" s="316"/>
      <c r="CM61" s="316"/>
      <c r="CN61" s="316"/>
      <c r="CO61" s="316"/>
      <c r="CP61" s="316"/>
      <c r="CQ61" s="316"/>
      <c r="CR61" s="316"/>
      <c r="CS61" s="316"/>
      <c r="CT61" s="316"/>
      <c r="CU61" s="316"/>
      <c r="CV61" s="316"/>
      <c r="CW61" s="316"/>
      <c r="CX61" s="316"/>
      <c r="CY61" s="316"/>
      <c r="CZ61" s="316"/>
      <c r="DA61" s="316"/>
      <c r="DB61" s="316"/>
      <c r="DC61" s="316"/>
      <c r="DD61" s="316"/>
      <c r="DE61" s="316"/>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FY61" s="332">
        <v>19</v>
      </c>
      <c r="FZ61" s="333"/>
      <c r="GA61" s="333"/>
      <c r="GB61" s="333"/>
      <c r="GC61" s="333"/>
      <c r="GD61" s="333"/>
      <c r="GE61" s="333"/>
      <c r="GF61" s="333"/>
      <c r="GG61" s="333"/>
      <c r="GH61" s="333"/>
      <c r="GI61" s="333"/>
      <c r="GJ61" s="333"/>
      <c r="GK61" s="333"/>
      <c r="GL61" s="333"/>
      <c r="GM61" s="333"/>
      <c r="GN61" s="333"/>
      <c r="GO61" s="333"/>
      <c r="GP61" s="333"/>
      <c r="GQ61" s="333"/>
      <c r="GR61" s="333"/>
      <c r="GS61" s="1"/>
      <c r="GT61" s="1" t="e">
        <f t="shared" ref="GT61:GY61" si="79">(CF32-CE33)^2/(CF32+CE33)</f>
        <v>#DIV/0!</v>
      </c>
      <c r="GU61" s="1" t="e">
        <f t="shared" si="79"/>
        <v>#DIV/0!</v>
      </c>
      <c r="GV61" s="1" t="e">
        <f t="shared" si="79"/>
        <v>#DIV/0!</v>
      </c>
      <c r="GW61" s="1" t="e">
        <f t="shared" si="79"/>
        <v>#DIV/0!</v>
      </c>
      <c r="GX61" s="1" t="e">
        <f t="shared" si="79"/>
        <v>#DIV/0!</v>
      </c>
      <c r="GY61" s="1" t="e">
        <f t="shared" si="79"/>
        <v>#DIV/0!</v>
      </c>
      <c r="GZ61" s="333"/>
      <c r="HA61" s="334" t="e">
        <f t="shared" si="58"/>
        <v>#DIV/0!</v>
      </c>
      <c r="HJ61" s="268" t="e">
        <f>#REF!</f>
        <v>#REF!</v>
      </c>
      <c r="HK61" s="268" t="e">
        <f>#REF!</f>
        <v>#REF!</v>
      </c>
      <c r="HP61" s="268">
        <f t="shared" si="33"/>
        <v>5</v>
      </c>
      <c r="HQ61" s="268">
        <f t="shared" si="76"/>
        <v>53</v>
      </c>
      <c r="HR61" s="268">
        <f t="shared" si="34"/>
        <v>0</v>
      </c>
      <c r="HS61" s="268">
        <f t="shared" si="45"/>
        <v>0</v>
      </c>
    </row>
    <row r="62" spans="1:227" x14ac:dyDescent="0.3">
      <c r="A62" s="21"/>
      <c r="B62" s="14">
        <v>10277</v>
      </c>
      <c r="C62" s="23">
        <v>20</v>
      </c>
      <c r="D62" s="23" t="s">
        <v>182</v>
      </c>
      <c r="E62" s="23" t="s">
        <v>183</v>
      </c>
      <c r="F62" s="14">
        <v>320</v>
      </c>
      <c r="G62" s="14" t="s">
        <v>121</v>
      </c>
      <c r="H62" s="14">
        <v>4</v>
      </c>
      <c r="I62" s="14">
        <v>4</v>
      </c>
      <c r="J62" s="14">
        <v>4</v>
      </c>
      <c r="K62" s="14"/>
      <c r="L62" s="14" t="s">
        <v>141</v>
      </c>
      <c r="M62" s="24">
        <f t="shared" si="26"/>
        <v>4</v>
      </c>
      <c r="N62" s="24">
        <f t="shared" si="0"/>
        <v>2</v>
      </c>
      <c r="O62" s="24" t="str">
        <f t="shared" si="1"/>
        <v>4 4</v>
      </c>
      <c r="P62" s="24">
        <f t="shared" si="2"/>
        <v>4</v>
      </c>
      <c r="Q62" s="25">
        <f t="shared" si="3"/>
        <v>0</v>
      </c>
      <c r="R62" s="26">
        <f t="shared" si="4"/>
        <v>0</v>
      </c>
      <c r="S62" s="24">
        <f t="shared" si="5"/>
        <v>4</v>
      </c>
      <c r="T62" s="24">
        <f t="shared" si="6"/>
        <v>4</v>
      </c>
      <c r="U62" s="24" t="str">
        <f t="shared" si="7"/>
        <v/>
      </c>
      <c r="V62" s="24" t="str">
        <f t="shared" si="8"/>
        <v>g</v>
      </c>
      <c r="W62" s="24" t="str">
        <f t="shared" si="27"/>
        <v/>
      </c>
      <c r="X62" s="24">
        <f t="shared" si="9"/>
        <v>4</v>
      </c>
      <c r="Y62" s="24">
        <f t="shared" si="10"/>
        <v>4</v>
      </c>
      <c r="Z62" s="24" t="str">
        <f t="shared" si="11"/>
        <v>M</v>
      </c>
      <c r="AA62" s="24" t="str">
        <f t="shared" si="77"/>
        <v>M</v>
      </c>
      <c r="AB62" s="34" t="str">
        <f t="shared" si="12"/>
        <v/>
      </c>
      <c r="AC62" s="34" t="str">
        <f t="shared" si="13"/>
        <v>g</v>
      </c>
      <c r="AD62" s="34" t="str">
        <f t="shared" si="28"/>
        <v>g</v>
      </c>
      <c r="AE62" s="34" t="str">
        <f t="shared" si="14"/>
        <v>4 0</v>
      </c>
      <c r="AF62" s="34">
        <f t="shared" si="15"/>
        <v>4</v>
      </c>
      <c r="AG62" s="34">
        <f t="shared" si="16"/>
        <v>4</v>
      </c>
      <c r="AH62" s="34">
        <f t="shared" si="17"/>
        <v>0</v>
      </c>
      <c r="AI62" s="172" t="str">
        <f>IF(AJ62&lt;&gt;"",MAX(AI$3:AI61)+1,"")</f>
        <v/>
      </c>
      <c r="AJ62" s="172" t="str">
        <f t="shared" si="18"/>
        <v/>
      </c>
      <c r="AK62" s="172" t="str">
        <f t="shared" si="19"/>
        <v/>
      </c>
      <c r="AL62" s="172" t="str">
        <f t="shared" si="20"/>
        <v/>
      </c>
      <c r="AM62" s="172">
        <f>IF(AN62&lt;&gt;"",MAX(AM$3:AM61)+1,"")</f>
        <v>13</v>
      </c>
      <c r="AN62" s="172" t="str">
        <f t="shared" si="21"/>
        <v>M</v>
      </c>
      <c r="AO62" s="172">
        <f t="shared" si="22"/>
        <v>320</v>
      </c>
      <c r="AP62" s="172">
        <f t="shared" si="23"/>
        <v>4</v>
      </c>
      <c r="AQ62" s="172" t="str">
        <f t="shared" si="24"/>
        <v/>
      </c>
      <c r="AR62" s="172" t="str">
        <f>Table1[[#This Row],[Sex ]]&amp;Table1[[#This Row],[Month]]</f>
        <v>M4</v>
      </c>
      <c r="AS62" s="21"/>
      <c r="AT62" s="21"/>
      <c r="AU62" s="21"/>
      <c r="AV62" s="21"/>
      <c r="AW62" s="22"/>
      <c r="AX62" s="22"/>
      <c r="AY62" s="22"/>
      <c r="AZ62" s="22"/>
      <c r="BA62" s="22"/>
      <c r="BB62" s="22"/>
      <c r="BC62" s="22"/>
      <c r="BD62" s="22"/>
      <c r="BE62" s="319"/>
      <c r="BF62" s="319"/>
      <c r="BG62" s="316"/>
      <c r="BH62" s="316"/>
      <c r="BI62" s="355"/>
      <c r="BJ62" s="316"/>
      <c r="BK62" s="316" t="s">
        <v>165</v>
      </c>
      <c r="BL62" s="316">
        <f>SUM(BL58:BL61)</f>
        <v>741</v>
      </c>
      <c r="BM62" s="316"/>
      <c r="BN62" s="316"/>
      <c r="BO62" s="316"/>
      <c r="BP62" s="316"/>
      <c r="BQ62" s="316"/>
      <c r="BR62" s="316"/>
      <c r="BS62" s="316"/>
      <c r="BT62" s="316"/>
      <c r="BU62" s="316"/>
      <c r="BV62" s="316"/>
      <c r="BW62" s="316"/>
      <c r="BX62" s="316"/>
      <c r="BY62" s="316"/>
      <c r="BZ62" s="316"/>
      <c r="CA62" s="316"/>
      <c r="CB62" s="316"/>
      <c r="CC62" s="316"/>
      <c r="CD62" s="316"/>
      <c r="CE62" s="316"/>
      <c r="CF62" s="316"/>
      <c r="CG62" s="316"/>
      <c r="CH62" s="316"/>
      <c r="CI62" s="316"/>
      <c r="CJ62" s="316"/>
      <c r="CK62" s="316"/>
      <c r="CL62" s="316"/>
      <c r="CM62" s="316"/>
      <c r="CN62" s="316"/>
      <c r="CO62" s="316"/>
      <c r="CP62" s="316"/>
      <c r="CQ62" s="316"/>
      <c r="CR62" s="316"/>
      <c r="CS62" s="316"/>
      <c r="CT62" s="316"/>
      <c r="CU62" s="316"/>
      <c r="CV62" s="316"/>
      <c r="CW62" s="316"/>
      <c r="CX62" s="316"/>
      <c r="CY62" s="316"/>
      <c r="CZ62" s="316"/>
      <c r="DA62" s="316"/>
      <c r="DB62" s="316"/>
      <c r="DC62" s="316"/>
      <c r="DD62" s="316"/>
      <c r="DE62" s="316"/>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FY62" s="332">
        <v>20</v>
      </c>
      <c r="FZ62" s="333"/>
      <c r="GA62" s="333"/>
      <c r="GB62" s="333"/>
      <c r="GC62" s="333"/>
      <c r="GD62" s="333"/>
      <c r="GE62" s="333"/>
      <c r="GF62" s="333"/>
      <c r="GG62" s="333"/>
      <c r="GH62" s="333"/>
      <c r="GI62" s="333"/>
      <c r="GJ62" s="333"/>
      <c r="GK62" s="333"/>
      <c r="GL62" s="333"/>
      <c r="GM62" s="333"/>
      <c r="GN62" s="333"/>
      <c r="GO62" s="333"/>
      <c r="GP62" s="333"/>
      <c r="GQ62" s="333"/>
      <c r="GR62" s="333"/>
      <c r="GS62" s="333"/>
      <c r="GT62" s="1"/>
      <c r="GU62" s="1" t="e">
        <f>(CG33-CF34)^2/(CG33+CF34)</f>
        <v>#DIV/0!</v>
      </c>
      <c r="GV62" s="1" t="e">
        <f>(CH33-CG34)^2/(CH33+CG34)</f>
        <v>#DIV/0!</v>
      </c>
      <c r="GW62" s="1" t="e">
        <f>(CI33-CH34)^2/(CI33+CH34)</f>
        <v>#DIV/0!</v>
      </c>
      <c r="GX62" s="1" t="e">
        <f>(CJ33-CI34)^2/(CJ33+CI34)</f>
        <v>#DIV/0!</v>
      </c>
      <c r="GY62" s="1" t="e">
        <f>(CK33-CJ34)^2/(CK33+CJ34)</f>
        <v>#DIV/0!</v>
      </c>
      <c r="GZ62" s="333"/>
      <c r="HA62" s="334" t="e">
        <f t="shared" si="58"/>
        <v>#DIV/0!</v>
      </c>
      <c r="HJ62" s="268" t="e">
        <f>#REF!</f>
        <v>#REF!</v>
      </c>
      <c r="HK62" s="268" t="e">
        <f>#REF!</f>
        <v>#REF!</v>
      </c>
      <c r="HP62" s="268">
        <f t="shared" si="33"/>
        <v>5</v>
      </c>
      <c r="HQ62" s="268">
        <f t="shared" si="76"/>
        <v>54</v>
      </c>
      <c r="HR62" s="268">
        <f t="shared" si="34"/>
        <v>0</v>
      </c>
      <c r="HS62" s="268">
        <f t="shared" si="45"/>
        <v>0</v>
      </c>
    </row>
    <row r="63" spans="1:227" x14ac:dyDescent="0.3">
      <c r="A63" s="21"/>
      <c r="B63" s="14">
        <v>10277</v>
      </c>
      <c r="C63" s="23">
        <v>21</v>
      </c>
      <c r="D63" s="23" t="s">
        <v>182</v>
      </c>
      <c r="E63" s="23" t="s">
        <v>183</v>
      </c>
      <c r="F63" s="14">
        <v>330</v>
      </c>
      <c r="G63" s="14" t="s">
        <v>120</v>
      </c>
      <c r="H63" s="14">
        <v>4</v>
      </c>
      <c r="I63" s="14">
        <v>4</v>
      </c>
      <c r="J63" s="14">
        <v>4</v>
      </c>
      <c r="K63" s="14"/>
      <c r="L63" s="14" t="s">
        <v>141</v>
      </c>
      <c r="M63" s="24">
        <f t="shared" si="26"/>
        <v>4</v>
      </c>
      <c r="N63" s="24">
        <f t="shared" si="0"/>
        <v>2</v>
      </c>
      <c r="O63" s="24" t="str">
        <f t="shared" si="1"/>
        <v>4 4</v>
      </c>
      <c r="P63" s="24">
        <f t="shared" si="2"/>
        <v>4</v>
      </c>
      <c r="Q63" s="25">
        <f t="shared" si="3"/>
        <v>0</v>
      </c>
      <c r="R63" s="26">
        <f t="shared" si="4"/>
        <v>0</v>
      </c>
      <c r="S63" s="24">
        <f t="shared" si="5"/>
        <v>4</v>
      </c>
      <c r="T63" s="24">
        <f t="shared" si="6"/>
        <v>4</v>
      </c>
      <c r="U63" s="24" t="str">
        <f t="shared" si="7"/>
        <v/>
      </c>
      <c r="V63" s="24" t="str">
        <f t="shared" si="8"/>
        <v>g</v>
      </c>
      <c r="W63" s="24" t="str">
        <f t="shared" si="27"/>
        <v/>
      </c>
      <c r="X63" s="24">
        <f t="shared" si="9"/>
        <v>4</v>
      </c>
      <c r="Y63" s="24">
        <f t="shared" si="10"/>
        <v>4</v>
      </c>
      <c r="Z63" s="24" t="str">
        <f t="shared" si="11"/>
        <v>F</v>
      </c>
      <c r="AA63" s="24" t="str">
        <f t="shared" si="77"/>
        <v>F</v>
      </c>
      <c r="AB63" s="34" t="str">
        <f t="shared" si="12"/>
        <v/>
      </c>
      <c r="AC63" s="34" t="str">
        <f t="shared" si="13"/>
        <v>g</v>
      </c>
      <c r="AD63" s="34" t="str">
        <f t="shared" si="28"/>
        <v>g</v>
      </c>
      <c r="AE63" s="34" t="str">
        <f t="shared" si="14"/>
        <v>4 0</v>
      </c>
      <c r="AF63" s="34">
        <f t="shared" si="15"/>
        <v>4</v>
      </c>
      <c r="AG63" s="34">
        <f t="shared" si="16"/>
        <v>4</v>
      </c>
      <c r="AH63" s="34">
        <f t="shared" si="17"/>
        <v>0</v>
      </c>
      <c r="AI63" s="172">
        <f>IF(AJ63&lt;&gt;"",MAX(AI$3:AI62)+1,"")</f>
        <v>46</v>
      </c>
      <c r="AJ63" s="172" t="str">
        <f t="shared" si="18"/>
        <v>F</v>
      </c>
      <c r="AK63" s="172">
        <f t="shared" si="19"/>
        <v>330</v>
      </c>
      <c r="AL63" s="172">
        <f t="shared" si="20"/>
        <v>4</v>
      </c>
      <c r="AM63" s="172" t="str">
        <f>IF(AN63&lt;&gt;"",MAX(AM$3:AM62)+1,"")</f>
        <v/>
      </c>
      <c r="AN63" s="172" t="str">
        <f t="shared" si="21"/>
        <v/>
      </c>
      <c r="AO63" s="172" t="str">
        <f t="shared" si="22"/>
        <v/>
      </c>
      <c r="AP63" s="172" t="str">
        <f t="shared" si="23"/>
        <v/>
      </c>
      <c r="AQ63" s="172" t="str">
        <f t="shared" si="24"/>
        <v/>
      </c>
      <c r="AR63" s="172" t="str">
        <f>Table1[[#This Row],[Sex ]]&amp;Table1[[#This Row],[Month]]</f>
        <v>F4</v>
      </c>
      <c r="AS63" s="21"/>
      <c r="AT63" s="21"/>
      <c r="AU63" s="21"/>
      <c r="AV63" s="21"/>
      <c r="AW63" s="22"/>
      <c r="AX63" s="22"/>
      <c r="AY63" s="22"/>
      <c r="AZ63" s="22"/>
      <c r="BA63" s="22"/>
      <c r="BB63" s="22"/>
      <c r="BC63" s="22"/>
      <c r="BD63" s="22"/>
      <c r="BE63" s="319"/>
      <c r="BF63" s="319"/>
      <c r="BG63" s="316"/>
      <c r="BH63" s="316"/>
      <c r="BI63" s="316"/>
      <c r="BJ63" s="316"/>
      <c r="BK63" s="316" t="s">
        <v>248</v>
      </c>
      <c r="BL63" s="316">
        <f>BV3</f>
        <v>72</v>
      </c>
      <c r="BM63" s="316"/>
      <c r="BN63" s="316"/>
      <c r="BO63" s="316"/>
      <c r="BP63" s="316"/>
      <c r="BQ63" s="316"/>
      <c r="BR63" s="316"/>
      <c r="BS63" s="316"/>
      <c r="BT63" s="316"/>
      <c r="BU63" s="316"/>
      <c r="BV63" s="316"/>
      <c r="BW63" s="316"/>
      <c r="BX63" s="316"/>
      <c r="BY63" s="316"/>
      <c r="BZ63" s="316"/>
      <c r="CA63" s="316"/>
      <c r="CB63" s="316"/>
      <c r="CC63" s="316"/>
      <c r="CD63" s="316"/>
      <c r="CE63" s="316"/>
      <c r="CF63" s="316"/>
      <c r="CG63" s="316"/>
      <c r="CH63" s="316"/>
      <c r="CI63" s="316"/>
      <c r="CJ63" s="316"/>
      <c r="CK63" s="316"/>
      <c r="CL63" s="316"/>
      <c r="CM63" s="316"/>
      <c r="CN63" s="316"/>
      <c r="CO63" s="316"/>
      <c r="CP63" s="316"/>
      <c r="CQ63" s="316"/>
      <c r="CR63" s="316"/>
      <c r="CS63" s="316"/>
      <c r="CT63" s="316"/>
      <c r="CU63" s="316"/>
      <c r="CV63" s="316"/>
      <c r="CW63" s="316"/>
      <c r="CX63" s="316"/>
      <c r="CY63" s="316"/>
      <c r="CZ63" s="316"/>
      <c r="DA63" s="316"/>
      <c r="DB63" s="316"/>
      <c r="DC63" s="316"/>
      <c r="DD63" s="316"/>
      <c r="DE63" s="316"/>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FY63" s="332">
        <v>21</v>
      </c>
      <c r="FZ63" s="333"/>
      <c r="GA63" s="333"/>
      <c r="GB63" s="333"/>
      <c r="GC63" s="333"/>
      <c r="GD63" s="333"/>
      <c r="GE63" s="333"/>
      <c r="GF63" s="333"/>
      <c r="GG63" s="333"/>
      <c r="GH63" s="333"/>
      <c r="GI63" s="333"/>
      <c r="GJ63" s="333"/>
      <c r="GK63" s="333"/>
      <c r="GL63" s="333"/>
      <c r="GM63" s="333"/>
      <c r="GN63" s="333"/>
      <c r="GO63" s="333"/>
      <c r="GP63" s="333"/>
      <c r="GQ63" s="333"/>
      <c r="GR63" s="333"/>
      <c r="GS63" s="333"/>
      <c r="GT63" s="333"/>
      <c r="GU63" s="1"/>
      <c r="GV63" s="1" t="e">
        <f>(CH34-CG35)^2/(CH34+CG35)</f>
        <v>#DIV/0!</v>
      </c>
      <c r="GW63" s="1" t="e">
        <f>(CI34-CH35)^2/(CI34+CH35)</f>
        <v>#DIV/0!</v>
      </c>
      <c r="GX63" s="1" t="e">
        <f>(CJ34-CI35)^2/(CJ34+CI35)</f>
        <v>#DIV/0!</v>
      </c>
      <c r="GY63" s="1" t="e">
        <f>(CK34-CJ35)^2/(CK34+CJ35)</f>
        <v>#DIV/0!</v>
      </c>
      <c r="GZ63" s="333"/>
      <c r="HA63" s="334" t="e">
        <f t="shared" si="58"/>
        <v>#DIV/0!</v>
      </c>
      <c r="HJ63" s="268" t="e">
        <f>#REF!</f>
        <v>#REF!</v>
      </c>
      <c r="HK63" s="268" t="e">
        <f>#REF!</f>
        <v>#REF!</v>
      </c>
      <c r="HP63" s="268">
        <f t="shared" si="33"/>
        <v>6</v>
      </c>
      <c r="HQ63" s="268">
        <f t="shared" si="76"/>
        <v>55</v>
      </c>
      <c r="HR63" s="268">
        <f t="shared" si="34"/>
        <v>0</v>
      </c>
      <c r="HS63" s="268">
        <f t="shared" si="45"/>
        <v>0</v>
      </c>
    </row>
    <row r="64" spans="1:227" x14ac:dyDescent="0.3">
      <c r="A64" s="21"/>
      <c r="B64" s="14">
        <v>10277</v>
      </c>
      <c r="C64" s="23">
        <v>22</v>
      </c>
      <c r="D64" s="23" t="s">
        <v>182</v>
      </c>
      <c r="E64" s="23" t="s">
        <v>183</v>
      </c>
      <c r="F64" s="14">
        <v>430</v>
      </c>
      <c r="G64" s="14" t="s">
        <v>120</v>
      </c>
      <c r="H64" s="14">
        <v>4</v>
      </c>
      <c r="I64" s="14">
        <v>7</v>
      </c>
      <c r="J64" s="14">
        <v>7</v>
      </c>
      <c r="K64" s="14"/>
      <c r="L64" s="14" t="s">
        <v>141</v>
      </c>
      <c r="M64" s="24">
        <f t="shared" si="26"/>
        <v>7</v>
      </c>
      <c r="N64" s="24">
        <f t="shared" si="0"/>
        <v>2</v>
      </c>
      <c r="O64" s="24" t="str">
        <f t="shared" si="1"/>
        <v>7 7</v>
      </c>
      <c r="P64" s="24">
        <f t="shared" si="2"/>
        <v>7</v>
      </c>
      <c r="Q64" s="25">
        <f t="shared" si="3"/>
        <v>0</v>
      </c>
      <c r="R64" s="26">
        <f t="shared" si="4"/>
        <v>0</v>
      </c>
      <c r="S64" s="24">
        <f t="shared" si="5"/>
        <v>4</v>
      </c>
      <c r="T64" s="24">
        <f t="shared" si="6"/>
        <v>4</v>
      </c>
      <c r="U64" s="24" t="str">
        <f t="shared" si="7"/>
        <v/>
      </c>
      <c r="V64" s="24" t="str">
        <f t="shared" si="8"/>
        <v>g</v>
      </c>
      <c r="W64" s="24" t="str">
        <f t="shared" si="27"/>
        <v/>
      </c>
      <c r="X64" s="24">
        <f t="shared" si="9"/>
        <v>4</v>
      </c>
      <c r="Y64" s="24">
        <f t="shared" si="10"/>
        <v>4</v>
      </c>
      <c r="Z64" s="24" t="str">
        <f t="shared" si="11"/>
        <v>F</v>
      </c>
      <c r="AA64" s="24" t="str">
        <f t="shared" si="77"/>
        <v>F</v>
      </c>
      <c r="AB64" s="34" t="str">
        <f t="shared" si="12"/>
        <v/>
      </c>
      <c r="AC64" s="34" t="str">
        <f t="shared" si="13"/>
        <v>g</v>
      </c>
      <c r="AD64" s="34" t="str">
        <f t="shared" si="28"/>
        <v>g</v>
      </c>
      <c r="AE64" s="34" t="str">
        <f t="shared" si="14"/>
        <v>4 0</v>
      </c>
      <c r="AF64" s="34">
        <f t="shared" si="15"/>
        <v>7</v>
      </c>
      <c r="AG64" s="34">
        <f t="shared" si="16"/>
        <v>7</v>
      </c>
      <c r="AH64" s="34">
        <f t="shared" si="17"/>
        <v>0</v>
      </c>
      <c r="AI64" s="172">
        <f>IF(AJ64&lt;&gt;"",MAX(AI$3:AI63)+1,"")</f>
        <v>47</v>
      </c>
      <c r="AJ64" s="172" t="str">
        <f t="shared" si="18"/>
        <v>F</v>
      </c>
      <c r="AK64" s="172">
        <f t="shared" si="19"/>
        <v>430</v>
      </c>
      <c r="AL64" s="172">
        <f t="shared" si="20"/>
        <v>7</v>
      </c>
      <c r="AM64" s="172" t="str">
        <f>IF(AN64&lt;&gt;"",MAX(AM$3:AM63)+1,"")</f>
        <v/>
      </c>
      <c r="AN64" s="172" t="str">
        <f t="shared" si="21"/>
        <v/>
      </c>
      <c r="AO64" s="172" t="str">
        <f t="shared" si="22"/>
        <v/>
      </c>
      <c r="AP64" s="172" t="str">
        <f t="shared" si="23"/>
        <v/>
      </c>
      <c r="AQ64" s="172" t="str">
        <f t="shared" si="24"/>
        <v/>
      </c>
      <c r="AR64" s="172" t="str">
        <f>Table1[[#This Row],[Sex ]]&amp;Table1[[#This Row],[Month]]</f>
        <v>F4</v>
      </c>
      <c r="AS64" s="21"/>
      <c r="AT64" s="21"/>
      <c r="AU64" s="21"/>
      <c r="AV64" s="21"/>
      <c r="AW64" s="22"/>
      <c r="AX64" s="22"/>
      <c r="AY64" s="22"/>
      <c r="AZ64" s="22"/>
      <c r="BA64" s="22"/>
      <c r="BB64" s="22"/>
      <c r="BC64" s="22"/>
      <c r="BD64" s="22"/>
      <c r="BE64" s="319"/>
      <c r="BF64" s="319"/>
      <c r="BG64" s="316"/>
      <c r="BH64" s="316"/>
      <c r="BI64" s="355"/>
      <c r="BJ64" s="316"/>
      <c r="BK64" s="316" t="s">
        <v>249</v>
      </c>
      <c r="BL64" s="316">
        <f>BW3</f>
        <v>165</v>
      </c>
      <c r="BM64" s="316"/>
      <c r="BN64" s="316"/>
      <c r="BO64" s="316"/>
      <c r="BP64" s="316"/>
      <c r="BQ64" s="316"/>
      <c r="BR64" s="316"/>
      <c r="BS64" s="316"/>
      <c r="BT64" s="316"/>
      <c r="BU64" s="316"/>
      <c r="BV64" s="316"/>
      <c r="BW64" s="316"/>
      <c r="BX64" s="316"/>
      <c r="BY64" s="316"/>
      <c r="BZ64" s="316"/>
      <c r="CA64" s="316"/>
      <c r="CB64" s="316"/>
      <c r="CC64" s="316"/>
      <c r="CD64" s="316"/>
      <c r="CE64" s="316"/>
      <c r="CF64" s="316"/>
      <c r="CG64" s="316"/>
      <c r="CH64" s="316"/>
      <c r="CI64" s="316"/>
      <c r="CJ64" s="316"/>
      <c r="CK64" s="316"/>
      <c r="CL64" s="316"/>
      <c r="CM64" s="316"/>
      <c r="CN64" s="316"/>
      <c r="CO64" s="316"/>
      <c r="CP64" s="316"/>
      <c r="CQ64" s="316"/>
      <c r="CR64" s="316"/>
      <c r="CS64" s="316"/>
      <c r="CT64" s="316"/>
      <c r="CU64" s="316"/>
      <c r="CV64" s="316"/>
      <c r="CW64" s="316"/>
      <c r="CX64" s="316"/>
      <c r="CY64" s="316"/>
      <c r="CZ64" s="316"/>
      <c r="DA64" s="316"/>
      <c r="DB64" s="316"/>
      <c r="DC64" s="316"/>
      <c r="DD64" s="316"/>
      <c r="DE64" s="316"/>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FY64" s="332">
        <v>22</v>
      </c>
      <c r="FZ64" s="333"/>
      <c r="GA64" s="333"/>
      <c r="GB64" s="333"/>
      <c r="GC64" s="333"/>
      <c r="GD64" s="333"/>
      <c r="GE64" s="333"/>
      <c r="GF64" s="333"/>
      <c r="GG64" s="333"/>
      <c r="GH64" s="333"/>
      <c r="GI64" s="333"/>
      <c r="GJ64" s="333"/>
      <c r="GK64" s="333"/>
      <c r="GL64" s="333"/>
      <c r="GM64" s="333"/>
      <c r="GN64" s="333"/>
      <c r="GO64" s="333"/>
      <c r="GP64" s="333"/>
      <c r="GQ64" s="333"/>
      <c r="GR64" s="333"/>
      <c r="GS64" s="333"/>
      <c r="GT64" s="333"/>
      <c r="GU64" s="333"/>
      <c r="GV64" s="1"/>
      <c r="GW64" s="1" t="e">
        <f>(CI35-CH36)^2/(CI35+CH36)</f>
        <v>#DIV/0!</v>
      </c>
      <c r="GX64" s="1" t="e">
        <f>(CJ35-CI36)^2/(CJ35+CI36)</f>
        <v>#DIV/0!</v>
      </c>
      <c r="GY64" s="1" t="e">
        <f>(CK35-CJ36)^2/(CK35+CJ36)</f>
        <v>#DIV/0!</v>
      </c>
      <c r="GZ64" s="333"/>
      <c r="HA64" s="334" t="e">
        <f t="shared" si="58"/>
        <v>#DIV/0!</v>
      </c>
      <c r="HJ64" s="268" t="e">
        <f>#REF!</f>
        <v>#REF!</v>
      </c>
      <c r="HK64" s="268" t="e">
        <f>#REF!</f>
        <v>#REF!</v>
      </c>
      <c r="HP64" s="268">
        <f t="shared" si="33"/>
        <v>4</v>
      </c>
      <c r="HQ64" s="268">
        <f t="shared" si="76"/>
        <v>56</v>
      </c>
      <c r="HR64" s="268">
        <f t="shared" si="34"/>
        <v>0</v>
      </c>
      <c r="HS64" s="268">
        <f t="shared" si="45"/>
        <v>0</v>
      </c>
    </row>
    <row r="65" spans="1:227" x14ac:dyDescent="0.3">
      <c r="A65" s="21"/>
      <c r="B65" s="14">
        <v>10277</v>
      </c>
      <c r="C65" s="23">
        <v>23</v>
      </c>
      <c r="D65" s="23" t="s">
        <v>182</v>
      </c>
      <c r="E65" s="23" t="s">
        <v>183</v>
      </c>
      <c r="F65" s="14">
        <v>340</v>
      </c>
      <c r="G65" s="14" t="s">
        <v>120</v>
      </c>
      <c r="H65" s="14">
        <v>4</v>
      </c>
      <c r="I65" s="14">
        <v>3</v>
      </c>
      <c r="J65" s="14">
        <v>3</v>
      </c>
      <c r="K65" s="14"/>
      <c r="L65" s="14" t="s">
        <v>141</v>
      </c>
      <c r="M65" s="24">
        <f t="shared" si="26"/>
        <v>3</v>
      </c>
      <c r="N65" s="24">
        <f t="shared" si="0"/>
        <v>2</v>
      </c>
      <c r="O65" s="24" t="str">
        <f t="shared" si="1"/>
        <v>3 3</v>
      </c>
      <c r="P65" s="24">
        <f t="shared" si="2"/>
        <v>3</v>
      </c>
      <c r="Q65" s="25">
        <f t="shared" si="3"/>
        <v>0</v>
      </c>
      <c r="R65" s="26">
        <f t="shared" si="4"/>
        <v>0</v>
      </c>
      <c r="S65" s="24">
        <f t="shared" si="5"/>
        <v>4</v>
      </c>
      <c r="T65" s="24">
        <f t="shared" si="6"/>
        <v>4</v>
      </c>
      <c r="U65" s="24" t="str">
        <f t="shared" si="7"/>
        <v/>
      </c>
      <c r="V65" s="24" t="str">
        <f t="shared" si="8"/>
        <v>g</v>
      </c>
      <c r="W65" s="24" t="str">
        <f t="shared" si="27"/>
        <v/>
      </c>
      <c r="X65" s="24">
        <f t="shared" si="9"/>
        <v>4</v>
      </c>
      <c r="Y65" s="24">
        <f t="shared" si="10"/>
        <v>4</v>
      </c>
      <c r="Z65" s="24" t="str">
        <f t="shared" si="11"/>
        <v>F</v>
      </c>
      <c r="AA65" s="24" t="str">
        <f t="shared" si="77"/>
        <v>F</v>
      </c>
      <c r="AB65" s="34" t="str">
        <f t="shared" si="12"/>
        <v/>
      </c>
      <c r="AC65" s="34" t="str">
        <f t="shared" si="13"/>
        <v>g</v>
      </c>
      <c r="AD65" s="34" t="str">
        <f t="shared" si="28"/>
        <v>g</v>
      </c>
      <c r="AE65" s="34" t="str">
        <f t="shared" si="14"/>
        <v>4 0</v>
      </c>
      <c r="AF65" s="34">
        <f t="shared" si="15"/>
        <v>3</v>
      </c>
      <c r="AG65" s="34">
        <f t="shared" si="16"/>
        <v>3</v>
      </c>
      <c r="AH65" s="34">
        <f t="shared" si="17"/>
        <v>0</v>
      </c>
      <c r="AI65" s="172">
        <f>IF(AJ65&lt;&gt;"",MAX(AI$3:AI64)+1,"")</f>
        <v>48</v>
      </c>
      <c r="AJ65" s="172" t="str">
        <f t="shared" si="18"/>
        <v>F</v>
      </c>
      <c r="AK65" s="172">
        <f t="shared" si="19"/>
        <v>340</v>
      </c>
      <c r="AL65" s="172">
        <f t="shared" si="20"/>
        <v>3</v>
      </c>
      <c r="AM65" s="172" t="str">
        <f>IF(AN65&lt;&gt;"",MAX(AM$3:AM64)+1,"")</f>
        <v/>
      </c>
      <c r="AN65" s="172" t="str">
        <f t="shared" si="21"/>
        <v/>
      </c>
      <c r="AO65" s="172" t="str">
        <f t="shared" si="22"/>
        <v/>
      </c>
      <c r="AP65" s="172" t="str">
        <f t="shared" si="23"/>
        <v/>
      </c>
      <c r="AQ65" s="172" t="str">
        <f t="shared" si="24"/>
        <v/>
      </c>
      <c r="AR65" s="172" t="str">
        <f>Table1[[#This Row],[Sex ]]&amp;Table1[[#This Row],[Month]]</f>
        <v>F4</v>
      </c>
      <c r="AS65" s="21"/>
      <c r="AT65" s="21"/>
      <c r="AU65" s="21"/>
      <c r="AV65" s="21"/>
      <c r="AW65" s="22"/>
      <c r="AX65" s="22"/>
      <c r="AY65" s="22"/>
      <c r="AZ65" s="22"/>
      <c r="BA65" s="22"/>
      <c r="BB65" s="22"/>
      <c r="BC65" s="22"/>
      <c r="BD65" s="22"/>
      <c r="BE65" s="319"/>
      <c r="BF65" s="319"/>
      <c r="BG65" s="316"/>
      <c r="BH65" s="316"/>
      <c r="BI65" s="355"/>
      <c r="BJ65" s="316"/>
      <c r="BK65" s="316" t="s">
        <v>250</v>
      </c>
      <c r="BL65" s="316">
        <f>BX3</f>
        <v>22</v>
      </c>
      <c r="BM65" s="316"/>
      <c r="BN65" s="316"/>
      <c r="BO65" s="316"/>
      <c r="BP65" s="316"/>
      <c r="BQ65" s="316"/>
      <c r="BR65" s="316"/>
      <c r="BS65" s="316"/>
      <c r="BT65" s="316"/>
      <c r="BU65" s="316"/>
      <c r="BV65" s="316"/>
      <c r="BW65" s="316"/>
      <c r="BX65" s="316"/>
      <c r="BY65" s="316"/>
      <c r="BZ65" s="316"/>
      <c r="CA65" s="316"/>
      <c r="CB65" s="316"/>
      <c r="CC65" s="316"/>
      <c r="CD65" s="316"/>
      <c r="CE65" s="316"/>
      <c r="CF65" s="316"/>
      <c r="CG65" s="316"/>
      <c r="CH65" s="316"/>
      <c r="CI65" s="316"/>
      <c r="CJ65" s="316"/>
      <c r="CK65" s="316"/>
      <c r="CL65" s="316"/>
      <c r="CM65" s="316"/>
      <c r="CN65" s="316"/>
      <c r="CO65" s="316"/>
      <c r="CP65" s="316"/>
      <c r="CQ65" s="316"/>
      <c r="CR65" s="316"/>
      <c r="CS65" s="316"/>
      <c r="CT65" s="316"/>
      <c r="CU65" s="316"/>
      <c r="CV65" s="316"/>
      <c r="CW65" s="316"/>
      <c r="CX65" s="316"/>
      <c r="CY65" s="316"/>
      <c r="CZ65" s="316"/>
      <c r="DA65" s="316"/>
      <c r="DB65" s="316"/>
      <c r="DC65" s="316"/>
      <c r="DD65" s="316"/>
      <c r="DE65" s="316"/>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FY65" s="332">
        <v>23</v>
      </c>
      <c r="FZ65" s="333"/>
      <c r="GA65" s="333"/>
      <c r="GB65" s="333"/>
      <c r="GC65" s="333"/>
      <c r="GD65" s="333"/>
      <c r="GE65" s="333"/>
      <c r="GF65" s="333"/>
      <c r="GG65" s="333"/>
      <c r="GH65" s="333"/>
      <c r="GI65" s="333"/>
      <c r="GJ65" s="333"/>
      <c r="GK65" s="333"/>
      <c r="GL65" s="333"/>
      <c r="GM65" s="333"/>
      <c r="GN65" s="333"/>
      <c r="GO65" s="333"/>
      <c r="GP65" s="333"/>
      <c r="GQ65" s="333"/>
      <c r="GR65" s="333"/>
      <c r="GS65" s="333"/>
      <c r="GT65" s="333"/>
      <c r="GU65" s="333"/>
      <c r="GV65" s="333"/>
      <c r="GW65" s="1"/>
      <c r="GX65" s="1" t="e">
        <f>(CJ36-CI37)^2/(CJ36+CI37)</f>
        <v>#DIV/0!</v>
      </c>
      <c r="GY65" s="1" t="e">
        <f>(CK36-CJ37)^2/(CK36+CJ37)</f>
        <v>#DIV/0!</v>
      </c>
      <c r="GZ65" s="333"/>
      <c r="HA65" s="334" t="e">
        <f t="shared" si="58"/>
        <v>#DIV/0!</v>
      </c>
      <c r="HJ65" s="268" t="e">
        <f>#REF!</f>
        <v>#REF!</v>
      </c>
      <c r="HK65" s="268" t="e">
        <f>#REF!</f>
        <v>#REF!</v>
      </c>
      <c r="HP65" s="268">
        <f t="shared" si="33"/>
        <v>99</v>
      </c>
      <c r="HQ65" s="268">
        <f t="shared" si="76"/>
        <v>57</v>
      </c>
      <c r="HR65" s="268">
        <f t="shared" si="34"/>
        <v>0</v>
      </c>
      <c r="HS65" s="268">
        <f t="shared" si="45"/>
        <v>0</v>
      </c>
    </row>
    <row r="66" spans="1:227" x14ac:dyDescent="0.3">
      <c r="A66" s="21"/>
      <c r="B66" s="14">
        <v>10277</v>
      </c>
      <c r="C66" s="23">
        <v>24</v>
      </c>
      <c r="D66" s="23" t="s">
        <v>182</v>
      </c>
      <c r="E66" s="23" t="s">
        <v>183</v>
      </c>
      <c r="F66" s="14">
        <v>320</v>
      </c>
      <c r="G66" s="14" t="s">
        <v>120</v>
      </c>
      <c r="H66" s="14">
        <v>4</v>
      </c>
      <c r="I66" s="14">
        <v>4</v>
      </c>
      <c r="J66" s="14">
        <v>4</v>
      </c>
      <c r="K66" s="14"/>
      <c r="L66" s="14" t="s">
        <v>141</v>
      </c>
      <c r="M66" s="24">
        <f t="shared" si="26"/>
        <v>4</v>
      </c>
      <c r="N66" s="24">
        <f t="shared" si="0"/>
        <v>2</v>
      </c>
      <c r="O66" s="24" t="str">
        <f t="shared" si="1"/>
        <v>4 4</v>
      </c>
      <c r="P66" s="24">
        <f t="shared" si="2"/>
        <v>4</v>
      </c>
      <c r="Q66" s="25">
        <f t="shared" si="3"/>
        <v>0</v>
      </c>
      <c r="R66" s="26">
        <f t="shared" si="4"/>
        <v>0</v>
      </c>
      <c r="S66" s="24">
        <f t="shared" si="5"/>
        <v>4</v>
      </c>
      <c r="T66" s="24">
        <f t="shared" si="6"/>
        <v>4</v>
      </c>
      <c r="U66" s="24" t="str">
        <f t="shared" si="7"/>
        <v/>
      </c>
      <c r="V66" s="24" t="str">
        <f t="shared" si="8"/>
        <v>g</v>
      </c>
      <c r="W66" s="24" t="str">
        <f t="shared" si="27"/>
        <v/>
      </c>
      <c r="X66" s="24">
        <f t="shared" si="9"/>
        <v>4</v>
      </c>
      <c r="Y66" s="24">
        <f t="shared" si="10"/>
        <v>4</v>
      </c>
      <c r="Z66" s="24" t="str">
        <f t="shared" si="11"/>
        <v>F</v>
      </c>
      <c r="AA66" s="24" t="str">
        <f t="shared" si="77"/>
        <v>F</v>
      </c>
      <c r="AB66" s="34" t="str">
        <f t="shared" si="12"/>
        <v/>
      </c>
      <c r="AC66" s="34" t="str">
        <f t="shared" si="13"/>
        <v>g</v>
      </c>
      <c r="AD66" s="34" t="str">
        <f t="shared" si="28"/>
        <v>g</v>
      </c>
      <c r="AE66" s="34" t="str">
        <f t="shared" si="14"/>
        <v>4 0</v>
      </c>
      <c r="AF66" s="34">
        <f t="shared" si="15"/>
        <v>4</v>
      </c>
      <c r="AG66" s="34">
        <f t="shared" si="16"/>
        <v>4</v>
      </c>
      <c r="AH66" s="34">
        <f t="shared" si="17"/>
        <v>0</v>
      </c>
      <c r="AI66" s="172">
        <f>IF(AJ66&lt;&gt;"",MAX(AI$3:AI65)+1,"")</f>
        <v>49</v>
      </c>
      <c r="AJ66" s="172" t="str">
        <f t="shared" si="18"/>
        <v>F</v>
      </c>
      <c r="AK66" s="172">
        <f t="shared" si="19"/>
        <v>320</v>
      </c>
      <c r="AL66" s="172">
        <f t="shared" si="20"/>
        <v>4</v>
      </c>
      <c r="AM66" s="172" t="str">
        <f>IF(AN66&lt;&gt;"",MAX(AM$3:AM65)+1,"")</f>
        <v/>
      </c>
      <c r="AN66" s="172" t="str">
        <f t="shared" si="21"/>
        <v/>
      </c>
      <c r="AO66" s="172" t="str">
        <f t="shared" si="22"/>
        <v/>
      </c>
      <c r="AP66" s="172" t="str">
        <f t="shared" si="23"/>
        <v/>
      </c>
      <c r="AQ66" s="172" t="str">
        <f t="shared" si="24"/>
        <v/>
      </c>
      <c r="AR66" s="172" t="str">
        <f>Table1[[#This Row],[Sex ]]&amp;Table1[[#This Row],[Month]]</f>
        <v>F4</v>
      </c>
      <c r="AS66" s="21"/>
      <c r="AT66" s="21"/>
      <c r="AU66" s="21"/>
      <c r="AV66" s="21"/>
      <c r="AW66" s="22"/>
      <c r="AX66" s="22"/>
      <c r="AY66" s="22"/>
      <c r="AZ66" s="22"/>
      <c r="BA66" s="22"/>
      <c r="BB66" s="22"/>
      <c r="BC66" s="22"/>
      <c r="BD66" s="22"/>
      <c r="BE66" s="319"/>
      <c r="BF66" s="319"/>
      <c r="BG66" s="316"/>
      <c r="BH66" s="316"/>
      <c r="BI66" s="316"/>
      <c r="BJ66" s="316"/>
      <c r="BK66" s="316" t="s">
        <v>251</v>
      </c>
      <c r="BL66" s="316">
        <f>BY3</f>
        <v>0</v>
      </c>
      <c r="BM66" s="316"/>
      <c r="BN66" s="316"/>
      <c r="BO66" s="316"/>
      <c r="BP66" s="316"/>
      <c r="BQ66" s="316"/>
      <c r="BR66" s="316"/>
      <c r="BS66" s="316"/>
      <c r="BT66" s="316"/>
      <c r="BU66" s="316"/>
      <c r="BV66" s="316"/>
      <c r="BW66" s="316"/>
      <c r="BX66" s="316"/>
      <c r="BY66" s="316"/>
      <c r="BZ66" s="316"/>
      <c r="CA66" s="316"/>
      <c r="CB66" s="316"/>
      <c r="CC66" s="316"/>
      <c r="CD66" s="316"/>
      <c r="CE66" s="316"/>
      <c r="CF66" s="316"/>
      <c r="CG66" s="316"/>
      <c r="CH66" s="316"/>
      <c r="CI66" s="316"/>
      <c r="CJ66" s="316"/>
      <c r="CK66" s="316"/>
      <c r="CL66" s="316"/>
      <c r="CM66" s="316"/>
      <c r="CN66" s="316"/>
      <c r="CO66" s="316"/>
      <c r="CP66" s="316"/>
      <c r="CQ66" s="316"/>
      <c r="CR66" s="316"/>
      <c r="CS66" s="316"/>
      <c r="CT66" s="316"/>
      <c r="CU66" s="316"/>
      <c r="CV66" s="316"/>
      <c r="CW66" s="316"/>
      <c r="CX66" s="316"/>
      <c r="CY66" s="316"/>
      <c r="CZ66" s="316"/>
      <c r="DA66" s="316"/>
      <c r="DB66" s="316"/>
      <c r="DC66" s="316"/>
      <c r="DD66" s="316"/>
      <c r="DE66" s="316"/>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FY66" s="332">
        <v>24</v>
      </c>
      <c r="FZ66" s="333"/>
      <c r="GA66" s="333"/>
      <c r="GB66" s="333"/>
      <c r="GC66" s="333"/>
      <c r="GD66" s="333"/>
      <c r="GE66" s="333"/>
      <c r="GF66" s="333"/>
      <c r="GG66" s="333"/>
      <c r="GH66" s="333"/>
      <c r="GI66" s="333"/>
      <c r="GJ66" s="333"/>
      <c r="GK66" s="333"/>
      <c r="GL66" s="333"/>
      <c r="GM66" s="333"/>
      <c r="GN66" s="333"/>
      <c r="GO66" s="333"/>
      <c r="GP66" s="333"/>
      <c r="GQ66" s="333"/>
      <c r="GR66" s="333"/>
      <c r="GS66" s="333"/>
      <c r="GT66" s="333"/>
      <c r="GU66" s="333"/>
      <c r="GV66" s="333"/>
      <c r="GW66" s="333"/>
      <c r="GX66" s="1"/>
      <c r="GY66" s="1" t="e">
        <f>(CK37-CJ38)^2/(CK37+CJ38)</f>
        <v>#DIV/0!</v>
      </c>
      <c r="GZ66" s="333"/>
      <c r="HA66" s="334" t="e">
        <f t="shared" si="58"/>
        <v>#DIV/0!</v>
      </c>
      <c r="HJ66" s="268" t="e">
        <f>#REF!</f>
        <v>#REF!</v>
      </c>
      <c r="HK66" s="268" t="e">
        <f>#REF!</f>
        <v>#REF!</v>
      </c>
      <c r="HP66" s="268">
        <f t="shared" si="33"/>
        <v>4</v>
      </c>
      <c r="HQ66" s="268">
        <f t="shared" si="76"/>
        <v>58</v>
      </c>
      <c r="HR66" s="268">
        <f t="shared" si="34"/>
        <v>0</v>
      </c>
      <c r="HS66" s="268">
        <f t="shared" si="45"/>
        <v>0</v>
      </c>
    </row>
    <row r="67" spans="1:227" x14ac:dyDescent="0.3">
      <c r="A67" s="21"/>
      <c r="B67" s="14">
        <v>10277</v>
      </c>
      <c r="C67" s="23">
        <v>25</v>
      </c>
      <c r="D67" s="23" t="s">
        <v>182</v>
      </c>
      <c r="E67" s="23" t="s">
        <v>183</v>
      </c>
      <c r="F67" s="14">
        <v>380</v>
      </c>
      <c r="G67" s="14" t="s">
        <v>120</v>
      </c>
      <c r="H67" s="14">
        <v>4</v>
      </c>
      <c r="I67" s="14">
        <v>5</v>
      </c>
      <c r="J67" s="14">
        <v>5</v>
      </c>
      <c r="K67" s="14"/>
      <c r="L67" s="14" t="s">
        <v>141</v>
      </c>
      <c r="M67" s="24">
        <f t="shared" si="26"/>
        <v>5</v>
      </c>
      <c r="N67" s="24">
        <f t="shared" ref="N67:N130" si="80">IF(H67&lt;&gt;"",IF(H67&lt;4,1,IF(H67&lt;7,2,IF(H67&lt;10,3,4))),"")</f>
        <v>2</v>
      </c>
      <c r="O67" s="24" t="str">
        <f t="shared" ref="O67:O130" si="81">IF(SUM(I67:I67)&lt;99,J67&amp;" "&amp;I67,99&amp;" "&amp;99)</f>
        <v>5 5</v>
      </c>
      <c r="P67" s="24">
        <f t="shared" ref="P67:P130" si="82">(J67+I67)/2</f>
        <v>5</v>
      </c>
      <c r="Q67" s="25">
        <f t="shared" ref="Q67:Q130" si="83">IF(SUM(I67:J67)&lt;99,(I67-P67)^2+(J67-P67)^2,0)</f>
        <v>0</v>
      </c>
      <c r="R67" s="26">
        <f t="shared" ref="R67:R130" si="84">IF(SUM(I67:I67)&lt;99,IF(J67=0,IF(I67=0,0,((Q67)^0.5)/P67),((Q67)^0.5)/P67),"")</f>
        <v>0</v>
      </c>
      <c r="S67" s="24">
        <f t="shared" ref="S67:S130" si="85">IF(SUM(I67+J67)&lt;98,IF(I67&lt;&gt;"",H67,""),"")</f>
        <v>4</v>
      </c>
      <c r="T67" s="24">
        <f t="shared" ref="T67:T130" si="86">IF(SUM(I67+J67)&lt;98,IF(J67&lt;&gt;"",H67,""),"")</f>
        <v>4</v>
      </c>
      <c r="U67" s="24" t="str">
        <f t="shared" ref="U67:U130" si="87">IF(SUM(I67+J67)&lt;99,IF(K67&lt;&gt;"",H67,""),"")</f>
        <v/>
      </c>
      <c r="V67" s="24" t="str">
        <f t="shared" ref="V67:V130" si="88">IF(J67&lt;99,IF(M67&lt;&gt;"",L67,""),"")</f>
        <v>g</v>
      </c>
      <c r="W67" s="24" t="str">
        <f t="shared" si="27"/>
        <v/>
      </c>
      <c r="X67" s="24">
        <f t="shared" ref="X67:X130" si="89">IF(I67&lt;&gt;0,IF(I67-J67&lt;&gt;0,"",H67),"")</f>
        <v>4</v>
      </c>
      <c r="Y67" s="24">
        <f t="shared" ref="Y67:Y130" si="90">IF(J67&lt;&gt;"",H67,"")</f>
        <v>4</v>
      </c>
      <c r="Z67" s="24" t="str">
        <f t="shared" ref="Z67:Z130" si="91">IF(SUM(I67+J67)&lt;98,IF(I67&lt;&gt;"",G67,""),"")</f>
        <v>F</v>
      </c>
      <c r="AA67" s="24" t="str">
        <f t="shared" si="77"/>
        <v>F</v>
      </c>
      <c r="AB67" s="34" t="str">
        <f t="shared" ref="AB67:AB130" si="92">IF(SUM(I67:J67)&gt;98,G67,"")</f>
        <v/>
      </c>
      <c r="AC67" s="34" t="str">
        <f t="shared" ref="AC67:AC130" si="93">IF(SUM(I67+J67)&lt;99,L67,"")</f>
        <v>g</v>
      </c>
      <c r="AD67" s="34" t="str">
        <f t="shared" si="28"/>
        <v>g</v>
      </c>
      <c r="AE67" s="34" t="str">
        <f t="shared" ref="AE67:AE130" si="94">H67&amp;" "&amp;I67-J67</f>
        <v>4 0</v>
      </c>
      <c r="AF67" s="34">
        <f t="shared" ref="AF67:AF130" si="95">IF(SUM(I67+J67)&lt;99,J67,"")</f>
        <v>5</v>
      </c>
      <c r="AG67" s="34">
        <f t="shared" ref="AG67:AG130" si="96">IF(AF67&lt;&gt;"",I67,"")</f>
        <v>5</v>
      </c>
      <c r="AH67" s="34">
        <f t="shared" ref="AH67:AH130" si="97">IF(I67&lt;&gt;"",IF((I67+J67)&gt;98,"",I67-J67),"")</f>
        <v>0</v>
      </c>
      <c r="AI67" s="172">
        <f>IF(AJ67&lt;&gt;"",MAX(AI$3:AI66)+1,"")</f>
        <v>50</v>
      </c>
      <c r="AJ67" s="172" t="str">
        <f t="shared" ref="AJ67:AJ130" si="98">IF(SUM(I67:J67)&lt;98,IF(G67="F",G67,""),"")</f>
        <v>F</v>
      </c>
      <c r="AK67" s="172">
        <f t="shared" ref="AK67:AK130" si="99">IF(AJ67&lt;&gt;"",F67,"")</f>
        <v>380</v>
      </c>
      <c r="AL67" s="172">
        <f t="shared" ref="AL67:AL130" si="100">IF(AK67&lt;&gt;"",J67,"")</f>
        <v>5</v>
      </c>
      <c r="AM67" s="172" t="str">
        <f>IF(AN67&lt;&gt;"",MAX(AM$3:AM66)+1,"")</f>
        <v/>
      </c>
      <c r="AN67" s="172" t="str">
        <f t="shared" ref="AN67:AN130" si="101">IF(SUM(I67:J67)&lt;98,IF(G67="M",G67,""),"")</f>
        <v/>
      </c>
      <c r="AO67" s="172" t="str">
        <f t="shared" ref="AO67:AO130" si="102">IF(AN67&lt;&gt;"",F67,"")</f>
        <v/>
      </c>
      <c r="AP67" s="172" t="str">
        <f t="shared" ref="AP67:AP130" si="103">IF(AO67&lt;&gt;"",J67,"")</f>
        <v/>
      </c>
      <c r="AQ67" s="172" t="str">
        <f t="shared" ref="AQ67:AQ130" si="104">IF(K67&lt;&gt;"",J67&amp;" "&amp;(J67-K67),"")</f>
        <v/>
      </c>
      <c r="AR67" s="172" t="str">
        <f>Table1[[#This Row],[Sex ]]&amp;Table1[[#This Row],[Month]]</f>
        <v>F4</v>
      </c>
      <c r="AS67" s="21"/>
      <c r="AT67" s="21"/>
      <c r="AU67" s="21"/>
      <c r="AV67" s="21"/>
      <c r="AW67" s="22"/>
      <c r="AX67" s="22"/>
      <c r="AY67" s="22"/>
      <c r="AZ67" s="22"/>
      <c r="BA67" s="22"/>
      <c r="BB67" s="22"/>
      <c r="BC67" s="22"/>
      <c r="BD67" s="22"/>
      <c r="BE67" s="319"/>
      <c r="BF67" s="319"/>
      <c r="BG67" s="316"/>
      <c r="BH67" s="316"/>
      <c r="BI67" s="355"/>
      <c r="BJ67" s="349"/>
      <c r="BK67" s="316" t="s">
        <v>252</v>
      </c>
      <c r="BL67" s="316">
        <f>SUM(BL63:BL66)</f>
        <v>259</v>
      </c>
      <c r="BM67" s="316"/>
      <c r="BN67" s="316"/>
      <c r="BO67" s="316"/>
      <c r="BP67" s="316"/>
      <c r="BQ67" s="316"/>
      <c r="BR67" s="316"/>
      <c r="BS67" s="316"/>
      <c r="BT67" s="316"/>
      <c r="BU67" s="316"/>
      <c r="BV67" s="316"/>
      <c r="BW67" s="316"/>
      <c r="BX67" s="316"/>
      <c r="BY67" s="316"/>
      <c r="BZ67" s="316"/>
      <c r="CA67" s="316"/>
      <c r="CB67" s="316"/>
      <c r="CC67" s="316"/>
      <c r="CD67" s="316"/>
      <c r="CE67" s="316"/>
      <c r="CF67" s="316"/>
      <c r="CG67" s="316"/>
      <c r="CH67" s="316"/>
      <c r="CI67" s="316"/>
      <c r="CJ67" s="316"/>
      <c r="CK67" s="316"/>
      <c r="CL67" s="316"/>
      <c r="CM67" s="316"/>
      <c r="CN67" s="316"/>
      <c r="CO67" s="316"/>
      <c r="CP67" s="316"/>
      <c r="CQ67" s="316"/>
      <c r="CR67" s="316"/>
      <c r="CS67" s="316"/>
      <c r="CT67" s="316"/>
      <c r="CU67" s="316"/>
      <c r="CV67" s="316"/>
      <c r="CW67" s="316"/>
      <c r="CX67" s="316"/>
      <c r="CY67" s="316"/>
      <c r="CZ67" s="316"/>
      <c r="DA67" s="316"/>
      <c r="DB67" s="316"/>
      <c r="DC67" s="316"/>
      <c r="DD67" s="316"/>
      <c r="DE67" s="316"/>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FY67" s="332">
        <v>25</v>
      </c>
      <c r="FZ67" s="333"/>
      <c r="GA67" s="333"/>
      <c r="GB67" s="333"/>
      <c r="GC67" s="333"/>
      <c r="GD67" s="333"/>
      <c r="GE67" s="333"/>
      <c r="GF67" s="333"/>
      <c r="GG67" s="333"/>
      <c r="GH67" s="333"/>
      <c r="GI67" s="333"/>
      <c r="GJ67" s="333"/>
      <c r="GK67" s="333"/>
      <c r="GL67" s="333"/>
      <c r="GM67" s="333"/>
      <c r="GN67" s="333"/>
      <c r="GO67" s="333"/>
      <c r="GP67" s="333"/>
      <c r="GQ67" s="333"/>
      <c r="GR67" s="333"/>
      <c r="GS67" s="333"/>
      <c r="GT67" s="333"/>
      <c r="GU67" s="333"/>
      <c r="GV67" s="333"/>
      <c r="GW67" s="333"/>
      <c r="GX67" s="333"/>
      <c r="GY67" s="1"/>
      <c r="GZ67" s="333"/>
      <c r="HA67" s="334">
        <f t="shared" si="58"/>
        <v>0</v>
      </c>
      <c r="HJ67" s="268" t="e">
        <f>#REF!</f>
        <v>#REF!</v>
      </c>
      <c r="HK67" s="268" t="e">
        <f>#REF!</f>
        <v>#REF!</v>
      </c>
      <c r="HP67" s="268">
        <f t="shared" si="33"/>
        <v>6</v>
      </c>
      <c r="HQ67" s="268">
        <f t="shared" si="76"/>
        <v>59</v>
      </c>
      <c r="HR67" s="268">
        <f t="shared" si="34"/>
        <v>0</v>
      </c>
      <c r="HS67" s="268">
        <f t="shared" si="45"/>
        <v>0</v>
      </c>
    </row>
    <row r="68" spans="1:227" x14ac:dyDescent="0.3">
      <c r="A68" s="21"/>
      <c r="B68" s="14">
        <v>10277</v>
      </c>
      <c r="C68" s="23">
        <v>26</v>
      </c>
      <c r="D68" s="23" t="s">
        <v>182</v>
      </c>
      <c r="E68" s="23" t="s">
        <v>183</v>
      </c>
      <c r="F68" s="14">
        <v>370</v>
      </c>
      <c r="G68" s="14" t="s">
        <v>120</v>
      </c>
      <c r="H68" s="14">
        <v>4</v>
      </c>
      <c r="I68" s="14">
        <v>6</v>
      </c>
      <c r="J68" s="14">
        <v>6</v>
      </c>
      <c r="K68" s="14"/>
      <c r="L68" s="14" t="s">
        <v>141</v>
      </c>
      <c r="M68" s="24">
        <f t="shared" ref="M68:M131" si="105">IF(I68&lt;&gt;"",IF(SUM(I68:I68)&lt;99,IF(I68=J68,I68,""),""),"")</f>
        <v>6</v>
      </c>
      <c r="N68" s="24">
        <f t="shared" si="80"/>
        <v>2</v>
      </c>
      <c r="O68" s="24" t="str">
        <f t="shared" si="81"/>
        <v>6 6</v>
      </c>
      <c r="P68" s="24">
        <f t="shared" si="82"/>
        <v>6</v>
      </c>
      <c r="Q68" s="25">
        <f t="shared" si="83"/>
        <v>0</v>
      </c>
      <c r="R68" s="26">
        <f t="shared" si="84"/>
        <v>0</v>
      </c>
      <c r="S68" s="24">
        <f t="shared" si="85"/>
        <v>4</v>
      </c>
      <c r="T68" s="24">
        <f t="shared" si="86"/>
        <v>4</v>
      </c>
      <c r="U68" s="24" t="str">
        <f t="shared" si="87"/>
        <v/>
      </c>
      <c r="V68" s="24" t="str">
        <f t="shared" si="88"/>
        <v>g</v>
      </c>
      <c r="W68" s="24" t="str">
        <f t="shared" ref="W68:W131" si="106">IF(J68&gt;98,99,IF(K68&gt;98,99,IF(K68+J68=198,99,IF(K68&lt;&gt;"",ABS(J68-K68),""))))</f>
        <v/>
      </c>
      <c r="X68" s="24">
        <f t="shared" si="89"/>
        <v>4</v>
      </c>
      <c r="Y68" s="24">
        <f t="shared" si="90"/>
        <v>4</v>
      </c>
      <c r="Z68" s="24" t="str">
        <f t="shared" si="91"/>
        <v>F</v>
      </c>
      <c r="AA68" s="24" t="str">
        <f t="shared" si="77"/>
        <v>F</v>
      </c>
      <c r="AB68" s="34" t="str">
        <f t="shared" si="92"/>
        <v/>
      </c>
      <c r="AC68" s="34" t="str">
        <f t="shared" si="93"/>
        <v>g</v>
      </c>
      <c r="AD68" s="34" t="str">
        <f t="shared" ref="AD68:AD131" si="107">IF(AA68&lt;&gt;"",AC68,"")</f>
        <v>g</v>
      </c>
      <c r="AE68" s="34" t="str">
        <f t="shared" si="94"/>
        <v>4 0</v>
      </c>
      <c r="AF68" s="34">
        <f t="shared" si="95"/>
        <v>6</v>
      </c>
      <c r="AG68" s="34">
        <f t="shared" si="96"/>
        <v>6</v>
      </c>
      <c r="AH68" s="34">
        <f t="shared" si="97"/>
        <v>0</v>
      </c>
      <c r="AI68" s="172">
        <f>IF(AJ68&lt;&gt;"",MAX(AI$3:AI67)+1,"")</f>
        <v>51</v>
      </c>
      <c r="AJ68" s="172" t="str">
        <f t="shared" si="98"/>
        <v>F</v>
      </c>
      <c r="AK68" s="172">
        <f t="shared" si="99"/>
        <v>370</v>
      </c>
      <c r="AL68" s="172">
        <f t="shared" si="100"/>
        <v>6</v>
      </c>
      <c r="AM68" s="172" t="str">
        <f>IF(AN68&lt;&gt;"",MAX(AM$3:AM67)+1,"")</f>
        <v/>
      </c>
      <c r="AN68" s="172" t="str">
        <f t="shared" si="101"/>
        <v/>
      </c>
      <c r="AO68" s="172" t="str">
        <f t="shared" si="102"/>
        <v/>
      </c>
      <c r="AP68" s="172" t="str">
        <f t="shared" si="103"/>
        <v/>
      </c>
      <c r="AQ68" s="172" t="str">
        <f t="shared" si="104"/>
        <v/>
      </c>
      <c r="AR68" s="172" t="str">
        <f>Table1[[#This Row],[Sex ]]&amp;Table1[[#This Row],[Month]]</f>
        <v>F4</v>
      </c>
      <c r="AS68" s="21"/>
      <c r="AT68" s="21"/>
      <c r="AU68" s="21"/>
      <c r="AV68" s="21"/>
      <c r="AW68" s="22"/>
      <c r="AX68" s="22"/>
      <c r="AY68" s="22"/>
      <c r="AZ68" s="22"/>
      <c r="BA68" s="22"/>
      <c r="BB68" s="22"/>
      <c r="BC68" s="22"/>
      <c r="BD68" s="22"/>
      <c r="BE68" s="319"/>
      <c r="BF68" s="319"/>
      <c r="BG68" s="316"/>
      <c r="BH68" s="316"/>
      <c r="BI68" s="355"/>
      <c r="BJ68" s="349"/>
      <c r="BK68" s="316" t="s">
        <v>253</v>
      </c>
      <c r="BL68" s="316">
        <f>BV5</f>
        <v>0</v>
      </c>
      <c r="BM68" s="316"/>
      <c r="BN68" s="316"/>
      <c r="BO68" s="316"/>
      <c r="BP68" s="316"/>
      <c r="BQ68" s="316"/>
      <c r="BR68" s="316"/>
      <c r="BS68" s="316"/>
      <c r="BT68" s="316"/>
      <c r="BU68" s="316"/>
      <c r="BV68" s="316"/>
      <c r="BW68" s="316"/>
      <c r="BX68" s="316"/>
      <c r="BY68" s="316"/>
      <c r="BZ68" s="316"/>
      <c r="CA68" s="316"/>
      <c r="CB68" s="316"/>
      <c r="CC68" s="316"/>
      <c r="CD68" s="316"/>
      <c r="CE68" s="316"/>
      <c r="CF68" s="316"/>
      <c r="CG68" s="316"/>
      <c r="CH68" s="316"/>
      <c r="CI68" s="316"/>
      <c r="CJ68" s="316"/>
      <c r="CK68" s="316"/>
      <c r="CL68" s="316"/>
      <c r="CM68" s="316"/>
      <c r="CN68" s="316"/>
      <c r="CO68" s="316"/>
      <c r="CP68" s="316"/>
      <c r="CQ68" s="316"/>
      <c r="CR68" s="316"/>
      <c r="CS68" s="316"/>
      <c r="CT68" s="316"/>
      <c r="CU68" s="316"/>
      <c r="CV68" s="316"/>
      <c r="CW68" s="316"/>
      <c r="CX68" s="316"/>
      <c r="CY68" s="316"/>
      <c r="CZ68" s="316"/>
      <c r="DA68" s="316"/>
      <c r="DB68" s="316"/>
      <c r="DC68" s="316"/>
      <c r="DD68" s="316"/>
      <c r="DE68" s="316"/>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FY68" s="335">
        <v>99</v>
      </c>
      <c r="FZ68" s="333"/>
      <c r="GA68" s="333"/>
      <c r="GB68" s="333"/>
      <c r="GC68" s="333"/>
      <c r="GD68" s="333"/>
      <c r="GE68" s="333"/>
      <c r="GF68" s="333"/>
      <c r="GG68" s="333"/>
      <c r="GH68" s="333"/>
      <c r="GI68" s="333"/>
      <c r="GJ68" s="333"/>
      <c r="GK68" s="333"/>
      <c r="GL68" s="333"/>
      <c r="GM68" s="333"/>
      <c r="GN68" s="333"/>
      <c r="GO68" s="333"/>
      <c r="GP68" s="333"/>
      <c r="GQ68" s="333"/>
      <c r="GR68" s="333"/>
      <c r="GS68" s="333"/>
      <c r="GT68" s="333"/>
      <c r="GU68" s="333"/>
      <c r="GV68" s="333"/>
      <c r="GW68" s="333"/>
      <c r="GX68" s="333"/>
      <c r="GY68" s="333"/>
      <c r="GZ68" s="333"/>
      <c r="HA68" s="334">
        <f t="shared" si="58"/>
        <v>0</v>
      </c>
      <c r="HJ68" s="268" t="e">
        <f>#REF!</f>
        <v>#REF!</v>
      </c>
      <c r="HK68" s="268" t="e">
        <f>#REF!</f>
        <v>#REF!</v>
      </c>
      <c r="HP68" s="268">
        <f t="shared" si="33"/>
        <v>4</v>
      </c>
      <c r="HQ68" s="268">
        <f t="shared" si="76"/>
        <v>60</v>
      </c>
      <c r="HR68" s="268">
        <f t="shared" si="34"/>
        <v>0</v>
      </c>
      <c r="HS68" s="268">
        <f t="shared" si="45"/>
        <v>0</v>
      </c>
    </row>
    <row r="69" spans="1:227" x14ac:dyDescent="0.3">
      <c r="A69" s="21"/>
      <c r="B69" s="14">
        <v>10277</v>
      </c>
      <c r="C69" s="23">
        <v>27</v>
      </c>
      <c r="D69" s="23" t="s">
        <v>182</v>
      </c>
      <c r="E69" s="23" t="s">
        <v>183</v>
      </c>
      <c r="F69" s="14">
        <v>380</v>
      </c>
      <c r="G69" s="14" t="s">
        <v>120</v>
      </c>
      <c r="H69" s="14">
        <v>4</v>
      </c>
      <c r="I69" s="14">
        <v>5</v>
      </c>
      <c r="J69" s="14">
        <v>5</v>
      </c>
      <c r="K69" s="14"/>
      <c r="L69" s="14" t="s">
        <v>141</v>
      </c>
      <c r="M69" s="24">
        <f t="shared" si="105"/>
        <v>5</v>
      </c>
      <c r="N69" s="24">
        <f t="shared" si="80"/>
        <v>2</v>
      </c>
      <c r="O69" s="24" t="str">
        <f t="shared" si="81"/>
        <v>5 5</v>
      </c>
      <c r="P69" s="24">
        <f t="shared" si="82"/>
        <v>5</v>
      </c>
      <c r="Q69" s="25">
        <f t="shared" si="83"/>
        <v>0</v>
      </c>
      <c r="R69" s="26">
        <f t="shared" si="84"/>
        <v>0</v>
      </c>
      <c r="S69" s="24">
        <f t="shared" si="85"/>
        <v>4</v>
      </c>
      <c r="T69" s="24">
        <f t="shared" si="86"/>
        <v>4</v>
      </c>
      <c r="U69" s="24" t="str">
        <f t="shared" si="87"/>
        <v/>
      </c>
      <c r="V69" s="24" t="str">
        <f t="shared" si="88"/>
        <v>g</v>
      </c>
      <c r="W69" s="24" t="str">
        <f t="shared" si="106"/>
        <v/>
      </c>
      <c r="X69" s="24">
        <f t="shared" si="89"/>
        <v>4</v>
      </c>
      <c r="Y69" s="24">
        <f t="shared" si="90"/>
        <v>4</v>
      </c>
      <c r="Z69" s="24" t="str">
        <f t="shared" si="91"/>
        <v>F</v>
      </c>
      <c r="AA69" s="24" t="str">
        <f t="shared" si="77"/>
        <v>F</v>
      </c>
      <c r="AB69" s="34" t="str">
        <f t="shared" si="92"/>
        <v/>
      </c>
      <c r="AC69" s="34" t="str">
        <f t="shared" si="93"/>
        <v>g</v>
      </c>
      <c r="AD69" s="34" t="str">
        <f t="shared" si="107"/>
        <v>g</v>
      </c>
      <c r="AE69" s="34" t="str">
        <f t="shared" si="94"/>
        <v>4 0</v>
      </c>
      <c r="AF69" s="34">
        <f t="shared" si="95"/>
        <v>5</v>
      </c>
      <c r="AG69" s="34">
        <f t="shared" si="96"/>
        <v>5</v>
      </c>
      <c r="AH69" s="34">
        <f t="shared" si="97"/>
        <v>0</v>
      </c>
      <c r="AI69" s="172">
        <f>IF(AJ69&lt;&gt;"",MAX(AI$3:AI68)+1,"")</f>
        <v>52</v>
      </c>
      <c r="AJ69" s="172" t="str">
        <f t="shared" si="98"/>
        <v>F</v>
      </c>
      <c r="AK69" s="172">
        <f t="shared" si="99"/>
        <v>380</v>
      </c>
      <c r="AL69" s="172">
        <f t="shared" si="100"/>
        <v>5</v>
      </c>
      <c r="AM69" s="172" t="str">
        <f>IF(AN69&lt;&gt;"",MAX(AM$3:AM68)+1,"")</f>
        <v/>
      </c>
      <c r="AN69" s="172" t="str">
        <f t="shared" si="101"/>
        <v/>
      </c>
      <c r="AO69" s="172" t="str">
        <f t="shared" si="102"/>
        <v/>
      </c>
      <c r="AP69" s="172" t="str">
        <f t="shared" si="103"/>
        <v/>
      </c>
      <c r="AQ69" s="172" t="str">
        <f t="shared" si="104"/>
        <v/>
      </c>
      <c r="AR69" s="172" t="str">
        <f>Table1[[#This Row],[Sex ]]&amp;Table1[[#This Row],[Month]]</f>
        <v>F4</v>
      </c>
      <c r="AS69" s="21"/>
      <c r="AT69" s="21"/>
      <c r="AU69" s="21"/>
      <c r="AV69" s="21"/>
      <c r="AW69" s="22"/>
      <c r="AX69" s="22"/>
      <c r="AY69" s="22"/>
      <c r="AZ69" s="22"/>
      <c r="BA69" s="22"/>
      <c r="BB69" s="22"/>
      <c r="BC69" s="22"/>
      <c r="BD69" s="22"/>
      <c r="BE69" s="319"/>
      <c r="BF69" s="319"/>
      <c r="BG69" s="316"/>
      <c r="BH69" s="316"/>
      <c r="BI69" s="316"/>
      <c r="BJ69" s="316"/>
      <c r="BK69" s="316" t="s">
        <v>254</v>
      </c>
      <c r="BL69" s="316">
        <f>BW5</f>
        <v>0</v>
      </c>
      <c r="BM69" s="316"/>
      <c r="BN69" s="316"/>
      <c r="BO69" s="316"/>
      <c r="BP69" s="316"/>
      <c r="BQ69" s="316"/>
      <c r="BR69" s="316"/>
      <c r="BS69" s="316"/>
      <c r="BT69" s="316"/>
      <c r="BU69" s="316"/>
      <c r="BV69" s="316"/>
      <c r="BW69" s="316"/>
      <c r="BX69" s="316"/>
      <c r="BY69" s="316"/>
      <c r="BZ69" s="316"/>
      <c r="CA69" s="316"/>
      <c r="CB69" s="316"/>
      <c r="CC69" s="316"/>
      <c r="CD69" s="316"/>
      <c r="CE69" s="316"/>
      <c r="CF69" s="316"/>
      <c r="CG69" s="316"/>
      <c r="CH69" s="316"/>
      <c r="CI69" s="316"/>
      <c r="CJ69" s="316"/>
      <c r="CK69" s="316"/>
      <c r="CL69" s="316"/>
      <c r="CM69" s="316"/>
      <c r="CN69" s="316"/>
      <c r="CO69" s="316"/>
      <c r="CP69" s="316"/>
      <c r="CQ69" s="316"/>
      <c r="CR69" s="316"/>
      <c r="CS69" s="316"/>
      <c r="CT69" s="316"/>
      <c r="CU69" s="316"/>
      <c r="CV69" s="316"/>
      <c r="CW69" s="316"/>
      <c r="CX69" s="316"/>
      <c r="CY69" s="316"/>
      <c r="CZ69" s="316"/>
      <c r="DA69" s="316"/>
      <c r="DB69" s="316"/>
      <c r="DC69" s="316"/>
      <c r="DD69" s="316"/>
      <c r="DE69" s="316"/>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FY69" s="336" t="s">
        <v>11</v>
      </c>
      <c r="FZ69" s="334">
        <f t="shared" ref="FZ69:GQ69" si="108">SUM(FZ42:FZ68)</f>
        <v>0</v>
      </c>
      <c r="GA69" s="334" t="e">
        <f t="shared" si="108"/>
        <v>#DIV/0!</v>
      </c>
      <c r="GB69" s="334" t="e">
        <f t="shared" si="108"/>
        <v>#DIV/0!</v>
      </c>
      <c r="GC69" s="334" t="e">
        <f t="shared" si="108"/>
        <v>#DIV/0!</v>
      </c>
      <c r="GD69" s="334" t="e">
        <f t="shared" si="108"/>
        <v>#DIV/0!</v>
      </c>
      <c r="GE69" s="334" t="e">
        <f t="shared" si="108"/>
        <v>#DIV/0!</v>
      </c>
      <c r="GF69" s="334" t="e">
        <f t="shared" si="108"/>
        <v>#DIV/0!</v>
      </c>
      <c r="GG69" s="334" t="e">
        <f t="shared" si="108"/>
        <v>#DIV/0!</v>
      </c>
      <c r="GH69" s="334" t="e">
        <f t="shared" si="108"/>
        <v>#DIV/0!</v>
      </c>
      <c r="GI69" s="334" t="e">
        <f t="shared" si="108"/>
        <v>#DIV/0!</v>
      </c>
      <c r="GJ69" s="334" t="e">
        <f t="shared" si="108"/>
        <v>#DIV/0!</v>
      </c>
      <c r="GK69" s="334" t="e">
        <f t="shared" si="108"/>
        <v>#DIV/0!</v>
      </c>
      <c r="GL69" s="334" t="e">
        <f t="shared" si="108"/>
        <v>#DIV/0!</v>
      </c>
      <c r="GM69" s="334" t="e">
        <f t="shared" si="108"/>
        <v>#DIV/0!</v>
      </c>
      <c r="GN69" s="334" t="e">
        <f t="shared" si="108"/>
        <v>#DIV/0!</v>
      </c>
      <c r="GO69" s="334" t="e">
        <f t="shared" si="108"/>
        <v>#DIV/0!</v>
      </c>
      <c r="GP69" s="334" t="e">
        <f t="shared" si="108"/>
        <v>#DIV/0!</v>
      </c>
      <c r="GQ69" s="334" t="e">
        <f t="shared" si="108"/>
        <v>#DIV/0!</v>
      </c>
      <c r="GR69" s="334" t="e">
        <f>SUM(GR42:GR62)</f>
        <v>#DIV/0!</v>
      </c>
      <c r="GS69" s="334" t="e">
        <f>SUM(GS42:GS68)</f>
        <v>#DIV/0!</v>
      </c>
      <c r="GT69" s="334" t="e">
        <f>SUM(GT42:GT68)</f>
        <v>#DIV/0!</v>
      </c>
      <c r="GU69" s="334" t="e">
        <f t="shared" ref="GU69:GY69" si="109">SUM(GU42:GU68)</f>
        <v>#DIV/0!</v>
      </c>
      <c r="GV69" s="334" t="e">
        <f t="shared" si="109"/>
        <v>#DIV/0!</v>
      </c>
      <c r="GW69" s="334" t="e">
        <f t="shared" si="109"/>
        <v>#DIV/0!</v>
      </c>
      <c r="GX69" s="334" t="e">
        <f t="shared" si="109"/>
        <v>#DIV/0!</v>
      </c>
      <c r="GY69" s="334" t="e">
        <f t="shared" si="109"/>
        <v>#DIV/0!</v>
      </c>
      <c r="GZ69" s="334">
        <f>SUM(GZ42:GZ68)</f>
        <v>0</v>
      </c>
      <c r="HA69" s="334" t="e">
        <f>SUM(FZ69:GZ69)</f>
        <v>#DIV/0!</v>
      </c>
      <c r="HJ69" s="268" t="e">
        <f>#REF!</f>
        <v>#REF!</v>
      </c>
      <c r="HK69" s="268" t="e">
        <f>#REF!</f>
        <v>#REF!</v>
      </c>
      <c r="HP69" s="268">
        <f t="shared" si="33"/>
        <v>4</v>
      </c>
      <c r="HQ69" s="268">
        <f t="shared" si="76"/>
        <v>61</v>
      </c>
      <c r="HR69" s="268">
        <f t="shared" si="34"/>
        <v>0</v>
      </c>
      <c r="HS69" s="268">
        <f t="shared" si="45"/>
        <v>0</v>
      </c>
    </row>
    <row r="70" spans="1:227" x14ac:dyDescent="0.3">
      <c r="A70" s="21"/>
      <c r="B70" s="14">
        <v>10277</v>
      </c>
      <c r="C70" s="23">
        <v>28</v>
      </c>
      <c r="D70" s="23" t="s">
        <v>182</v>
      </c>
      <c r="E70" s="23" t="s">
        <v>183</v>
      </c>
      <c r="F70" s="14">
        <v>310</v>
      </c>
      <c r="G70" s="14" t="s">
        <v>121</v>
      </c>
      <c r="H70" s="14">
        <v>4</v>
      </c>
      <c r="I70" s="14">
        <v>4</v>
      </c>
      <c r="J70" s="14">
        <v>4</v>
      </c>
      <c r="K70" s="14"/>
      <c r="L70" s="14" t="s">
        <v>141</v>
      </c>
      <c r="M70" s="24">
        <f t="shared" si="105"/>
        <v>4</v>
      </c>
      <c r="N70" s="24">
        <f t="shared" si="80"/>
        <v>2</v>
      </c>
      <c r="O70" s="24" t="str">
        <f t="shared" si="81"/>
        <v>4 4</v>
      </c>
      <c r="P70" s="24">
        <f t="shared" si="82"/>
        <v>4</v>
      </c>
      <c r="Q70" s="25">
        <f t="shared" si="83"/>
        <v>0</v>
      </c>
      <c r="R70" s="26">
        <f t="shared" si="84"/>
        <v>0</v>
      </c>
      <c r="S70" s="24">
        <f t="shared" si="85"/>
        <v>4</v>
      </c>
      <c r="T70" s="24">
        <f t="shared" si="86"/>
        <v>4</v>
      </c>
      <c r="U70" s="24" t="str">
        <f t="shared" si="87"/>
        <v/>
      </c>
      <c r="V70" s="24" t="str">
        <f t="shared" si="88"/>
        <v>g</v>
      </c>
      <c r="W70" s="24" t="str">
        <f t="shared" si="106"/>
        <v/>
      </c>
      <c r="X70" s="24">
        <f t="shared" si="89"/>
        <v>4</v>
      </c>
      <c r="Y70" s="24">
        <f t="shared" si="90"/>
        <v>4</v>
      </c>
      <c r="Z70" s="24" t="str">
        <f t="shared" si="91"/>
        <v>M</v>
      </c>
      <c r="AA70" s="24" t="str">
        <f t="shared" si="77"/>
        <v>M</v>
      </c>
      <c r="AB70" s="34" t="str">
        <f t="shared" si="92"/>
        <v/>
      </c>
      <c r="AC70" s="34" t="str">
        <f t="shared" si="93"/>
        <v>g</v>
      </c>
      <c r="AD70" s="34" t="str">
        <f t="shared" si="107"/>
        <v>g</v>
      </c>
      <c r="AE70" s="34" t="str">
        <f t="shared" si="94"/>
        <v>4 0</v>
      </c>
      <c r="AF70" s="34">
        <f t="shared" si="95"/>
        <v>4</v>
      </c>
      <c r="AG70" s="34">
        <f t="shared" si="96"/>
        <v>4</v>
      </c>
      <c r="AH70" s="34">
        <f t="shared" si="97"/>
        <v>0</v>
      </c>
      <c r="AI70" s="172" t="str">
        <f>IF(AJ70&lt;&gt;"",MAX(AI$3:AI69)+1,"")</f>
        <v/>
      </c>
      <c r="AJ70" s="172" t="str">
        <f t="shared" si="98"/>
        <v/>
      </c>
      <c r="AK70" s="172" t="str">
        <f t="shared" si="99"/>
        <v/>
      </c>
      <c r="AL70" s="172" t="str">
        <f t="shared" si="100"/>
        <v/>
      </c>
      <c r="AM70" s="172">
        <f>IF(AN70&lt;&gt;"",MAX(AM$3:AM69)+1,"")</f>
        <v>14</v>
      </c>
      <c r="AN70" s="172" t="str">
        <f t="shared" si="101"/>
        <v>M</v>
      </c>
      <c r="AO70" s="172">
        <f t="shared" si="102"/>
        <v>310</v>
      </c>
      <c r="AP70" s="172">
        <f t="shared" si="103"/>
        <v>4</v>
      </c>
      <c r="AQ70" s="172" t="str">
        <f t="shared" si="104"/>
        <v/>
      </c>
      <c r="AR70" s="172" t="str">
        <f>Table1[[#This Row],[Sex ]]&amp;Table1[[#This Row],[Month]]</f>
        <v>M4</v>
      </c>
      <c r="AS70" s="21"/>
      <c r="AT70" s="21"/>
      <c r="AU70" s="21"/>
      <c r="AV70" s="21"/>
      <c r="AW70" s="22"/>
      <c r="AX70" s="22"/>
      <c r="AY70" s="22"/>
      <c r="AZ70" s="22"/>
      <c r="BA70" s="22"/>
      <c r="BB70" s="22"/>
      <c r="BC70" s="22"/>
      <c r="BD70" s="22"/>
      <c r="BE70" s="319"/>
      <c r="BF70" s="319"/>
      <c r="BG70" s="316"/>
      <c r="BH70" s="316"/>
      <c r="BI70" s="355"/>
      <c r="BJ70" s="349"/>
      <c r="BK70" s="316" t="s">
        <v>255</v>
      </c>
      <c r="BL70" s="316">
        <f>BX5</f>
        <v>0</v>
      </c>
      <c r="BM70" s="316"/>
      <c r="BN70" s="316"/>
      <c r="BO70" s="316"/>
      <c r="BP70" s="316"/>
      <c r="BQ70" s="316"/>
      <c r="BR70" s="316"/>
      <c r="BS70" s="316"/>
      <c r="BT70" s="316"/>
      <c r="BU70" s="316"/>
      <c r="BV70" s="316"/>
      <c r="BW70" s="316"/>
      <c r="BX70" s="316"/>
      <c r="BY70" s="316"/>
      <c r="BZ70" s="316"/>
      <c r="CA70" s="316"/>
      <c r="CB70" s="316"/>
      <c r="CC70" s="316"/>
      <c r="CD70" s="316"/>
      <c r="CE70" s="316"/>
      <c r="CF70" s="316"/>
      <c r="CG70" s="316"/>
      <c r="CH70" s="316"/>
      <c r="CI70" s="316"/>
      <c r="CJ70" s="316"/>
      <c r="CK70" s="316"/>
      <c r="CL70" s="316"/>
      <c r="CM70" s="316"/>
      <c r="CN70" s="316"/>
      <c r="CO70" s="316"/>
      <c r="CP70" s="316"/>
      <c r="CQ70" s="316"/>
      <c r="CR70" s="316"/>
      <c r="CS70" s="316"/>
      <c r="CT70" s="316"/>
      <c r="CU70" s="316"/>
      <c r="CV70" s="316"/>
      <c r="CW70" s="316"/>
      <c r="CX70" s="316"/>
      <c r="CY70" s="316"/>
      <c r="CZ70" s="316"/>
      <c r="DA70" s="316"/>
      <c r="DB70" s="316"/>
      <c r="DC70" s="316"/>
      <c r="DD70" s="316"/>
      <c r="DE70" s="316"/>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HJ70" s="268" t="e">
        <f>#REF!</f>
        <v>#REF!</v>
      </c>
      <c r="HK70" s="268" t="e">
        <f>#REF!</f>
        <v>#REF!</v>
      </c>
      <c r="HP70" s="268">
        <f t="shared" si="33"/>
        <v>7</v>
      </c>
      <c r="HQ70" s="268">
        <f t="shared" si="76"/>
        <v>62</v>
      </c>
      <c r="HR70" s="268">
        <f t="shared" si="34"/>
        <v>0</v>
      </c>
      <c r="HS70" s="268">
        <f t="shared" si="45"/>
        <v>0</v>
      </c>
    </row>
    <row r="71" spans="1:227" x14ac:dyDescent="0.3">
      <c r="A71" s="21"/>
      <c r="B71" s="14">
        <v>10277</v>
      </c>
      <c r="C71" s="23">
        <v>29</v>
      </c>
      <c r="D71" s="23" t="s">
        <v>182</v>
      </c>
      <c r="E71" s="23" t="s">
        <v>183</v>
      </c>
      <c r="F71" s="14">
        <v>460</v>
      </c>
      <c r="G71" s="14" t="s">
        <v>120</v>
      </c>
      <c r="H71" s="14">
        <v>4</v>
      </c>
      <c r="I71" s="14">
        <v>10</v>
      </c>
      <c r="J71" s="14">
        <v>10</v>
      </c>
      <c r="K71" s="14"/>
      <c r="L71" s="14" t="s">
        <v>141</v>
      </c>
      <c r="M71" s="24">
        <f t="shared" si="105"/>
        <v>10</v>
      </c>
      <c r="N71" s="24">
        <f t="shared" si="80"/>
        <v>2</v>
      </c>
      <c r="O71" s="24" t="str">
        <f t="shared" si="81"/>
        <v>10 10</v>
      </c>
      <c r="P71" s="24">
        <f t="shared" si="82"/>
        <v>10</v>
      </c>
      <c r="Q71" s="25">
        <f t="shared" si="83"/>
        <v>0</v>
      </c>
      <c r="R71" s="26">
        <f t="shared" si="84"/>
        <v>0</v>
      </c>
      <c r="S71" s="24">
        <f t="shared" si="85"/>
        <v>4</v>
      </c>
      <c r="T71" s="24">
        <f t="shared" si="86"/>
        <v>4</v>
      </c>
      <c r="U71" s="24" t="str">
        <f t="shared" si="87"/>
        <v/>
      </c>
      <c r="V71" s="24" t="str">
        <f t="shared" si="88"/>
        <v>g</v>
      </c>
      <c r="W71" s="24" t="str">
        <f t="shared" si="106"/>
        <v/>
      </c>
      <c r="X71" s="24">
        <f t="shared" si="89"/>
        <v>4</v>
      </c>
      <c r="Y71" s="24">
        <f t="shared" si="90"/>
        <v>4</v>
      </c>
      <c r="Z71" s="24" t="str">
        <f t="shared" si="91"/>
        <v>F</v>
      </c>
      <c r="AA71" s="24" t="str">
        <f t="shared" si="77"/>
        <v>F</v>
      </c>
      <c r="AB71" s="34" t="str">
        <f t="shared" si="92"/>
        <v/>
      </c>
      <c r="AC71" s="34" t="str">
        <f t="shared" si="93"/>
        <v>g</v>
      </c>
      <c r="AD71" s="34" t="str">
        <f t="shared" si="107"/>
        <v>g</v>
      </c>
      <c r="AE71" s="34" t="str">
        <f t="shared" si="94"/>
        <v>4 0</v>
      </c>
      <c r="AF71" s="34">
        <f t="shared" si="95"/>
        <v>10</v>
      </c>
      <c r="AG71" s="34">
        <f t="shared" si="96"/>
        <v>10</v>
      </c>
      <c r="AH71" s="34">
        <f t="shared" si="97"/>
        <v>0</v>
      </c>
      <c r="AI71" s="172">
        <f>IF(AJ71&lt;&gt;"",MAX(AI$3:AI70)+1,"")</f>
        <v>53</v>
      </c>
      <c r="AJ71" s="172" t="str">
        <f t="shared" si="98"/>
        <v>F</v>
      </c>
      <c r="AK71" s="172">
        <f t="shared" si="99"/>
        <v>460</v>
      </c>
      <c r="AL71" s="172">
        <f t="shared" si="100"/>
        <v>10</v>
      </c>
      <c r="AM71" s="172" t="str">
        <f>IF(AN71&lt;&gt;"",MAX(AM$3:AM70)+1,"")</f>
        <v/>
      </c>
      <c r="AN71" s="172" t="str">
        <f t="shared" si="101"/>
        <v/>
      </c>
      <c r="AO71" s="172" t="str">
        <f t="shared" si="102"/>
        <v/>
      </c>
      <c r="AP71" s="172" t="str">
        <f t="shared" si="103"/>
        <v/>
      </c>
      <c r="AQ71" s="172" t="str">
        <f t="shared" si="104"/>
        <v/>
      </c>
      <c r="AR71" s="172" t="str">
        <f>Table1[[#This Row],[Sex ]]&amp;Table1[[#This Row],[Month]]</f>
        <v>F4</v>
      </c>
      <c r="AS71" s="21"/>
      <c r="AT71" s="21"/>
      <c r="AU71" s="21"/>
      <c r="AV71" s="21"/>
      <c r="AW71" s="22"/>
      <c r="AX71" s="22"/>
      <c r="AY71" s="22"/>
      <c r="AZ71" s="22"/>
      <c r="BA71" s="22"/>
      <c r="BB71" s="22"/>
      <c r="BC71" s="22"/>
      <c r="BD71" s="22"/>
      <c r="BE71" s="319"/>
      <c r="BF71" s="319"/>
      <c r="BG71" s="316"/>
      <c r="BH71" s="316"/>
      <c r="BI71" s="316"/>
      <c r="BJ71" s="316"/>
      <c r="BK71" s="316" t="s">
        <v>256</v>
      </c>
      <c r="BL71" s="316">
        <f>BY5</f>
        <v>0</v>
      </c>
      <c r="BM71" s="316"/>
      <c r="BN71" s="316"/>
      <c r="BO71" s="316"/>
      <c r="BP71" s="316"/>
      <c r="BQ71" s="316"/>
      <c r="BR71" s="316"/>
      <c r="BS71" s="316"/>
      <c r="BT71" s="316"/>
      <c r="BU71" s="316"/>
      <c r="BV71" s="316"/>
      <c r="BW71" s="316"/>
      <c r="BX71" s="316"/>
      <c r="BY71" s="316"/>
      <c r="BZ71" s="316"/>
      <c r="CA71" s="316"/>
      <c r="CB71" s="316"/>
      <c r="CC71" s="316"/>
      <c r="CD71" s="316"/>
      <c r="CE71" s="316"/>
      <c r="CF71" s="316"/>
      <c r="CG71" s="316"/>
      <c r="CH71" s="316"/>
      <c r="CI71" s="316"/>
      <c r="CJ71" s="316"/>
      <c r="CK71" s="316"/>
      <c r="CL71" s="316"/>
      <c r="CM71" s="316"/>
      <c r="CN71" s="316"/>
      <c r="CO71" s="316"/>
      <c r="CP71" s="316"/>
      <c r="CQ71" s="316"/>
      <c r="CR71" s="316"/>
      <c r="CS71" s="316"/>
      <c r="CT71" s="316"/>
      <c r="CU71" s="316"/>
      <c r="CV71" s="316"/>
      <c r="CW71" s="316"/>
      <c r="CX71" s="316"/>
      <c r="CY71" s="316"/>
      <c r="CZ71" s="316"/>
      <c r="DA71" s="316"/>
      <c r="DB71" s="316"/>
      <c r="DC71" s="316"/>
      <c r="DD71" s="316"/>
      <c r="DE71" s="316"/>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HJ71" s="268" t="e">
        <f>#REF!</f>
        <v>#REF!</v>
      </c>
      <c r="HK71" s="268" t="e">
        <f>#REF!</f>
        <v>#REF!</v>
      </c>
      <c r="HP71" s="268">
        <f t="shared" si="33"/>
        <v>3</v>
      </c>
      <c r="HQ71" s="268">
        <f t="shared" si="76"/>
        <v>63</v>
      </c>
      <c r="HR71" s="268">
        <f t="shared" si="34"/>
        <v>0</v>
      </c>
      <c r="HS71" s="268">
        <f t="shared" si="45"/>
        <v>0</v>
      </c>
    </row>
    <row r="72" spans="1:227" x14ac:dyDescent="0.3">
      <c r="A72" s="21"/>
      <c r="B72" s="14">
        <v>10277</v>
      </c>
      <c r="C72" s="23">
        <v>30</v>
      </c>
      <c r="D72" s="23" t="s">
        <v>182</v>
      </c>
      <c r="E72" s="23" t="s">
        <v>183</v>
      </c>
      <c r="F72" s="14">
        <v>460</v>
      </c>
      <c r="G72" s="14" t="s">
        <v>120</v>
      </c>
      <c r="H72" s="14">
        <v>4</v>
      </c>
      <c r="I72" s="14">
        <v>7</v>
      </c>
      <c r="J72" s="14">
        <v>7</v>
      </c>
      <c r="K72" s="14"/>
      <c r="L72" s="14" t="s">
        <v>142</v>
      </c>
      <c r="M72" s="24">
        <f t="shared" si="105"/>
        <v>7</v>
      </c>
      <c r="N72" s="24">
        <f t="shared" si="80"/>
        <v>2</v>
      </c>
      <c r="O72" s="24" t="str">
        <f t="shared" si="81"/>
        <v>7 7</v>
      </c>
      <c r="P72" s="24">
        <f t="shared" si="82"/>
        <v>7</v>
      </c>
      <c r="Q72" s="25">
        <f t="shared" si="83"/>
        <v>0</v>
      </c>
      <c r="R72" s="26">
        <f t="shared" si="84"/>
        <v>0</v>
      </c>
      <c r="S72" s="24">
        <f t="shared" si="85"/>
        <v>4</v>
      </c>
      <c r="T72" s="24">
        <f t="shared" si="86"/>
        <v>4</v>
      </c>
      <c r="U72" s="24" t="str">
        <f t="shared" si="87"/>
        <v/>
      </c>
      <c r="V72" s="24" t="str">
        <f t="shared" si="88"/>
        <v>m</v>
      </c>
      <c r="W72" s="24" t="str">
        <f t="shared" si="106"/>
        <v/>
      </c>
      <c r="X72" s="24">
        <f t="shared" si="89"/>
        <v>4</v>
      </c>
      <c r="Y72" s="24">
        <f t="shared" si="90"/>
        <v>4</v>
      </c>
      <c r="Z72" s="24" t="str">
        <f t="shared" si="91"/>
        <v>F</v>
      </c>
      <c r="AA72" s="24" t="str">
        <f t="shared" si="77"/>
        <v>F</v>
      </c>
      <c r="AB72" s="34" t="str">
        <f t="shared" si="92"/>
        <v/>
      </c>
      <c r="AC72" s="34" t="str">
        <f t="shared" si="93"/>
        <v>m</v>
      </c>
      <c r="AD72" s="34" t="str">
        <f t="shared" si="107"/>
        <v>m</v>
      </c>
      <c r="AE72" s="34" t="str">
        <f t="shared" si="94"/>
        <v>4 0</v>
      </c>
      <c r="AF72" s="34">
        <f t="shared" si="95"/>
        <v>7</v>
      </c>
      <c r="AG72" s="34">
        <f t="shared" si="96"/>
        <v>7</v>
      </c>
      <c r="AH72" s="34">
        <f t="shared" si="97"/>
        <v>0</v>
      </c>
      <c r="AI72" s="172">
        <f>IF(AJ72&lt;&gt;"",MAX(AI$3:AI71)+1,"")</f>
        <v>54</v>
      </c>
      <c r="AJ72" s="172" t="str">
        <f t="shared" si="98"/>
        <v>F</v>
      </c>
      <c r="AK72" s="172">
        <f t="shared" si="99"/>
        <v>460</v>
      </c>
      <c r="AL72" s="172">
        <f t="shared" si="100"/>
        <v>7</v>
      </c>
      <c r="AM72" s="172" t="str">
        <f>IF(AN72&lt;&gt;"",MAX(AM$3:AM71)+1,"")</f>
        <v/>
      </c>
      <c r="AN72" s="172" t="str">
        <f t="shared" si="101"/>
        <v/>
      </c>
      <c r="AO72" s="172" t="str">
        <f t="shared" si="102"/>
        <v/>
      </c>
      <c r="AP72" s="172" t="str">
        <f t="shared" si="103"/>
        <v/>
      </c>
      <c r="AQ72" s="172" t="str">
        <f t="shared" si="104"/>
        <v/>
      </c>
      <c r="AR72" s="172" t="str">
        <f>Table1[[#This Row],[Sex ]]&amp;Table1[[#This Row],[Month]]</f>
        <v>F4</v>
      </c>
      <c r="AS72" s="21"/>
      <c r="AT72" s="21"/>
      <c r="AU72" s="21"/>
      <c r="AV72" s="21"/>
      <c r="AW72" s="22"/>
      <c r="AX72" s="22"/>
      <c r="AY72" s="22"/>
      <c r="AZ72" s="22"/>
      <c r="BA72" s="22"/>
      <c r="BB72" s="22"/>
      <c r="BC72" s="22"/>
      <c r="BD72" s="22"/>
      <c r="BE72" s="319"/>
      <c r="BF72" s="319"/>
      <c r="BG72" s="353"/>
      <c r="BH72" s="316"/>
      <c r="BI72" s="316"/>
      <c r="BJ72" s="316"/>
      <c r="BK72" s="316" t="s">
        <v>257</v>
      </c>
      <c r="BL72" s="316">
        <f>SUM(BL68:BL71)</f>
        <v>0</v>
      </c>
      <c r="BM72" s="316"/>
      <c r="BN72" s="316"/>
      <c r="BO72" s="316"/>
      <c r="BP72" s="316"/>
      <c r="BQ72" s="316"/>
      <c r="BR72" s="316"/>
      <c r="BS72" s="316"/>
      <c r="BT72" s="316"/>
      <c r="BU72" s="316"/>
      <c r="BV72" s="316"/>
      <c r="BW72" s="316"/>
      <c r="BX72" s="316"/>
      <c r="BY72" s="316"/>
      <c r="BZ72" s="316"/>
      <c r="CA72" s="316"/>
      <c r="CB72" s="316"/>
      <c r="CC72" s="316"/>
      <c r="CD72" s="316"/>
      <c r="CE72" s="316"/>
      <c r="CF72" s="316"/>
      <c r="CG72" s="316"/>
      <c r="CH72" s="316"/>
      <c r="CI72" s="316"/>
      <c r="CJ72" s="316"/>
      <c r="CK72" s="316"/>
      <c r="CL72" s="316"/>
      <c r="CM72" s="316"/>
      <c r="CN72" s="316"/>
      <c r="CO72" s="316"/>
      <c r="CP72" s="316"/>
      <c r="CQ72" s="316"/>
      <c r="CR72" s="316"/>
      <c r="CS72" s="316"/>
      <c r="CT72" s="316"/>
      <c r="CU72" s="316"/>
      <c r="CV72" s="316"/>
      <c r="CW72" s="316"/>
      <c r="CX72" s="316"/>
      <c r="CY72" s="316"/>
      <c r="CZ72" s="316"/>
      <c r="DA72" s="316"/>
      <c r="DB72" s="316"/>
      <c r="DC72" s="316"/>
      <c r="DD72" s="316"/>
      <c r="DE72" s="316"/>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FY72" s="369" t="s">
        <v>12</v>
      </c>
      <c r="FZ72" s="371" t="s">
        <v>115</v>
      </c>
      <c r="GA72" s="372"/>
      <c r="GB72" s="372"/>
      <c r="GC72" s="372"/>
      <c r="GD72" s="372"/>
      <c r="GE72" s="372"/>
      <c r="GF72" s="372"/>
      <c r="GG72" s="372"/>
      <c r="GH72" s="372"/>
      <c r="GI72" s="372"/>
      <c r="GJ72" s="372"/>
      <c r="GK72" s="372"/>
      <c r="GL72" s="372"/>
      <c r="GM72" s="372"/>
      <c r="GN72" s="372"/>
      <c r="GO72" s="372"/>
      <c r="GP72" s="372"/>
      <c r="GQ72" s="372"/>
      <c r="GR72" s="372"/>
      <c r="GS72" s="372"/>
      <c r="GT72" s="65"/>
      <c r="GZ72" s="66"/>
      <c r="HJ72" s="268" t="e">
        <f>#REF!</f>
        <v>#REF!</v>
      </c>
      <c r="HK72" s="268" t="e">
        <f>#REF!</f>
        <v>#REF!</v>
      </c>
      <c r="HP72" s="268">
        <f t="shared" si="33"/>
        <v>4</v>
      </c>
      <c r="HQ72" s="268">
        <f t="shared" si="76"/>
        <v>64</v>
      </c>
      <c r="HR72" s="268">
        <f t="shared" si="34"/>
        <v>0</v>
      </c>
      <c r="HS72" s="268">
        <f t="shared" si="45"/>
        <v>0</v>
      </c>
    </row>
    <row r="73" spans="1:227" x14ac:dyDescent="0.3">
      <c r="A73" s="21"/>
      <c r="B73" s="14">
        <v>10277</v>
      </c>
      <c r="C73" s="23">
        <v>31</v>
      </c>
      <c r="D73" s="23" t="s">
        <v>182</v>
      </c>
      <c r="E73" s="23" t="s">
        <v>183</v>
      </c>
      <c r="F73" s="14">
        <v>540</v>
      </c>
      <c r="G73" s="14" t="s">
        <v>120</v>
      </c>
      <c r="H73" s="14">
        <v>4</v>
      </c>
      <c r="I73" s="14">
        <v>11</v>
      </c>
      <c r="J73" s="14">
        <v>11</v>
      </c>
      <c r="K73" s="14"/>
      <c r="L73" s="14" t="s">
        <v>142</v>
      </c>
      <c r="M73" s="24">
        <f t="shared" si="105"/>
        <v>11</v>
      </c>
      <c r="N73" s="24">
        <f t="shared" si="80"/>
        <v>2</v>
      </c>
      <c r="O73" s="24" t="str">
        <f t="shared" si="81"/>
        <v>11 11</v>
      </c>
      <c r="P73" s="24">
        <f t="shared" si="82"/>
        <v>11</v>
      </c>
      <c r="Q73" s="25">
        <f t="shared" si="83"/>
        <v>0</v>
      </c>
      <c r="R73" s="26">
        <f t="shared" si="84"/>
        <v>0</v>
      </c>
      <c r="S73" s="24">
        <f t="shared" si="85"/>
        <v>4</v>
      </c>
      <c r="T73" s="24">
        <f t="shared" si="86"/>
        <v>4</v>
      </c>
      <c r="U73" s="24" t="str">
        <f t="shared" si="87"/>
        <v/>
      </c>
      <c r="V73" s="24" t="str">
        <f t="shared" si="88"/>
        <v>m</v>
      </c>
      <c r="W73" s="24" t="str">
        <f t="shared" si="106"/>
        <v/>
      </c>
      <c r="X73" s="24">
        <f t="shared" si="89"/>
        <v>4</v>
      </c>
      <c r="Y73" s="24">
        <f t="shared" si="90"/>
        <v>4</v>
      </c>
      <c r="Z73" s="24" t="str">
        <f t="shared" si="91"/>
        <v>F</v>
      </c>
      <c r="AA73" s="24" t="str">
        <f t="shared" si="77"/>
        <v>F</v>
      </c>
      <c r="AB73" s="34" t="str">
        <f t="shared" si="92"/>
        <v/>
      </c>
      <c r="AC73" s="34" t="str">
        <f t="shared" si="93"/>
        <v>m</v>
      </c>
      <c r="AD73" s="34" t="str">
        <f t="shared" si="107"/>
        <v>m</v>
      </c>
      <c r="AE73" s="34" t="str">
        <f t="shared" si="94"/>
        <v>4 0</v>
      </c>
      <c r="AF73" s="34">
        <f t="shared" si="95"/>
        <v>11</v>
      </c>
      <c r="AG73" s="34">
        <f t="shared" si="96"/>
        <v>11</v>
      </c>
      <c r="AH73" s="34">
        <f t="shared" si="97"/>
        <v>0</v>
      </c>
      <c r="AI73" s="172">
        <f>IF(AJ73&lt;&gt;"",MAX(AI$3:AI72)+1,"")</f>
        <v>55</v>
      </c>
      <c r="AJ73" s="172" t="str">
        <f t="shared" si="98"/>
        <v>F</v>
      </c>
      <c r="AK73" s="172">
        <f t="shared" si="99"/>
        <v>540</v>
      </c>
      <c r="AL73" s="172">
        <f t="shared" si="100"/>
        <v>11</v>
      </c>
      <c r="AM73" s="172" t="str">
        <f>IF(AN73&lt;&gt;"",MAX(AM$3:AM72)+1,"")</f>
        <v/>
      </c>
      <c r="AN73" s="172" t="str">
        <f t="shared" si="101"/>
        <v/>
      </c>
      <c r="AO73" s="172" t="str">
        <f t="shared" si="102"/>
        <v/>
      </c>
      <c r="AP73" s="172" t="str">
        <f t="shared" si="103"/>
        <v/>
      </c>
      <c r="AQ73" s="172" t="str">
        <f t="shared" si="104"/>
        <v/>
      </c>
      <c r="AR73" s="172" t="str">
        <f>Table1[[#This Row],[Sex ]]&amp;Table1[[#This Row],[Month]]</f>
        <v>F4</v>
      </c>
      <c r="AS73" s="21"/>
      <c r="AT73" s="21"/>
      <c r="AU73" s="21"/>
      <c r="AV73" s="21"/>
      <c r="AW73" s="22"/>
      <c r="AX73" s="22"/>
      <c r="AY73" s="22"/>
      <c r="AZ73" s="22"/>
      <c r="BA73" s="22"/>
      <c r="BB73" s="22"/>
      <c r="BC73" s="22"/>
      <c r="BD73" s="22"/>
      <c r="BE73" s="319"/>
      <c r="BF73" s="319"/>
      <c r="BG73" s="353"/>
      <c r="BH73" s="316"/>
      <c r="BI73" s="316"/>
      <c r="BJ73" s="316"/>
      <c r="BK73" s="316"/>
      <c r="BL73" s="316"/>
      <c r="BM73" s="316"/>
      <c r="BN73" s="316"/>
      <c r="BO73" s="316"/>
      <c r="BP73" s="316"/>
      <c r="BQ73" s="316"/>
      <c r="BR73" s="316"/>
      <c r="BS73" s="316"/>
      <c r="BT73" s="316"/>
      <c r="BU73" s="316"/>
      <c r="BV73" s="316"/>
      <c r="BW73" s="316"/>
      <c r="BX73" s="316"/>
      <c r="BY73" s="316"/>
      <c r="BZ73" s="316"/>
      <c r="CA73" s="316"/>
      <c r="CB73" s="316"/>
      <c r="CC73" s="316"/>
      <c r="CD73" s="316"/>
      <c r="CE73" s="316"/>
      <c r="CF73" s="316"/>
      <c r="CG73" s="316"/>
      <c r="CH73" s="316"/>
      <c r="CI73" s="316"/>
      <c r="CJ73" s="316"/>
      <c r="CK73" s="316"/>
      <c r="CL73" s="316"/>
      <c r="CM73" s="316"/>
      <c r="CN73" s="316"/>
      <c r="CO73" s="316"/>
      <c r="CP73" s="316"/>
      <c r="CQ73" s="316"/>
      <c r="CR73" s="316"/>
      <c r="CS73" s="316"/>
      <c r="CT73" s="316"/>
      <c r="CU73" s="316"/>
      <c r="CV73" s="316"/>
      <c r="CW73" s="316"/>
      <c r="CX73" s="316"/>
      <c r="CY73" s="316"/>
      <c r="CZ73" s="316"/>
      <c r="DA73" s="316"/>
      <c r="DB73" s="316"/>
      <c r="DC73" s="316"/>
      <c r="DD73" s="316"/>
      <c r="DE73" s="316"/>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FY73" s="370"/>
      <c r="FZ73" s="68">
        <v>0</v>
      </c>
      <c r="GA73" s="68">
        <v>1</v>
      </c>
      <c r="GB73" s="68">
        <v>2</v>
      </c>
      <c r="GC73" s="68">
        <v>3</v>
      </c>
      <c r="GD73" s="68">
        <v>4</v>
      </c>
      <c r="GE73" s="68">
        <v>5</v>
      </c>
      <c r="GF73" s="68">
        <v>6</v>
      </c>
      <c r="GG73" s="68">
        <v>7</v>
      </c>
      <c r="GH73" s="68">
        <v>8</v>
      </c>
      <c r="GI73" s="68">
        <v>9</v>
      </c>
      <c r="GJ73" s="68">
        <v>10</v>
      </c>
      <c r="GK73" s="68">
        <v>11</v>
      </c>
      <c r="GL73" s="68">
        <v>12</v>
      </c>
      <c r="GM73" s="68">
        <v>13</v>
      </c>
      <c r="GN73" s="68">
        <v>14</v>
      </c>
      <c r="GO73" s="68">
        <v>15</v>
      </c>
      <c r="GP73" s="68">
        <v>16</v>
      </c>
      <c r="GQ73" s="68">
        <v>17</v>
      </c>
      <c r="GR73" s="69">
        <v>18</v>
      </c>
      <c r="GS73" s="68">
        <v>19</v>
      </c>
      <c r="GT73" s="63">
        <v>20</v>
      </c>
      <c r="GU73" s="63">
        <v>21</v>
      </c>
      <c r="GV73" s="63">
        <v>22</v>
      </c>
      <c r="GW73" s="63">
        <v>23</v>
      </c>
      <c r="GX73" s="63">
        <v>24</v>
      </c>
      <c r="GY73" s="63">
        <v>25</v>
      </c>
      <c r="GZ73" s="63">
        <v>99</v>
      </c>
      <c r="HA73" s="81" t="s">
        <v>11</v>
      </c>
      <c r="HJ73" s="268" t="e">
        <f>#REF!</f>
        <v>#REF!</v>
      </c>
      <c r="HK73" s="268" t="e">
        <f>#REF!</f>
        <v>#REF!</v>
      </c>
      <c r="HP73" s="268">
        <f t="shared" ref="HP73:HP136" si="110">J67</f>
        <v>5</v>
      </c>
      <c r="HQ73" s="268">
        <f t="shared" si="76"/>
        <v>65</v>
      </c>
      <c r="HR73" s="268">
        <f t="shared" ref="HR73:HR136" si="111">IF(I67&lt;&gt;"",IF(I67&gt;98,0,IF(J67&gt;98,0,IF(I67&lt;&gt;J67,ABS((I67/J67)*100)-100,0))),0)</f>
        <v>0</v>
      </c>
      <c r="HS73" s="268">
        <f t="shared" si="45"/>
        <v>0</v>
      </c>
    </row>
    <row r="74" spans="1:227" x14ac:dyDescent="0.3">
      <c r="A74" s="21"/>
      <c r="B74" s="14">
        <v>10277</v>
      </c>
      <c r="C74" s="23">
        <v>32</v>
      </c>
      <c r="D74" s="23" t="s">
        <v>182</v>
      </c>
      <c r="E74" s="23" t="s">
        <v>183</v>
      </c>
      <c r="F74" s="14">
        <v>300</v>
      </c>
      <c r="G74" s="14" t="s">
        <v>121</v>
      </c>
      <c r="H74" s="14">
        <v>4</v>
      </c>
      <c r="I74" s="14">
        <v>4</v>
      </c>
      <c r="J74" s="14">
        <v>4</v>
      </c>
      <c r="K74" s="14"/>
      <c r="L74" s="14" t="s">
        <v>142</v>
      </c>
      <c r="M74" s="24">
        <f t="shared" si="105"/>
        <v>4</v>
      </c>
      <c r="N74" s="24">
        <f t="shared" si="80"/>
        <v>2</v>
      </c>
      <c r="O74" s="24" t="str">
        <f t="shared" si="81"/>
        <v>4 4</v>
      </c>
      <c r="P74" s="24">
        <f t="shared" si="82"/>
        <v>4</v>
      </c>
      <c r="Q74" s="25">
        <f t="shared" si="83"/>
        <v>0</v>
      </c>
      <c r="R74" s="26">
        <f t="shared" si="84"/>
        <v>0</v>
      </c>
      <c r="S74" s="24">
        <f t="shared" si="85"/>
        <v>4</v>
      </c>
      <c r="T74" s="24">
        <f t="shared" si="86"/>
        <v>4</v>
      </c>
      <c r="U74" s="24" t="str">
        <f t="shared" si="87"/>
        <v/>
      </c>
      <c r="V74" s="24" t="str">
        <f t="shared" si="88"/>
        <v>m</v>
      </c>
      <c r="W74" s="24" t="str">
        <f t="shared" si="106"/>
        <v/>
      </c>
      <c r="X74" s="24">
        <f t="shared" si="89"/>
        <v>4</v>
      </c>
      <c r="Y74" s="24">
        <f t="shared" si="90"/>
        <v>4</v>
      </c>
      <c r="Z74" s="24" t="str">
        <f t="shared" si="91"/>
        <v>M</v>
      </c>
      <c r="AA74" s="24" t="str">
        <f t="shared" si="77"/>
        <v>M</v>
      </c>
      <c r="AB74" s="34" t="str">
        <f t="shared" si="92"/>
        <v/>
      </c>
      <c r="AC74" s="34" t="str">
        <f t="shared" si="93"/>
        <v>m</v>
      </c>
      <c r="AD74" s="34" t="str">
        <f t="shared" si="107"/>
        <v>m</v>
      </c>
      <c r="AE74" s="34" t="str">
        <f t="shared" si="94"/>
        <v>4 0</v>
      </c>
      <c r="AF74" s="34">
        <f t="shared" si="95"/>
        <v>4</v>
      </c>
      <c r="AG74" s="34">
        <f t="shared" si="96"/>
        <v>4</v>
      </c>
      <c r="AH74" s="34">
        <f t="shared" si="97"/>
        <v>0</v>
      </c>
      <c r="AI74" s="172" t="str">
        <f>IF(AJ74&lt;&gt;"",MAX(AI$3:AI73)+1,"")</f>
        <v/>
      </c>
      <c r="AJ74" s="172" t="str">
        <f t="shared" si="98"/>
        <v/>
      </c>
      <c r="AK74" s="172" t="str">
        <f t="shared" si="99"/>
        <v/>
      </c>
      <c r="AL74" s="172" t="str">
        <f t="shared" si="100"/>
        <v/>
      </c>
      <c r="AM74" s="172">
        <f>IF(AN74&lt;&gt;"",MAX(AM$3:AM73)+1,"")</f>
        <v>15</v>
      </c>
      <c r="AN74" s="172" t="str">
        <f t="shared" si="101"/>
        <v>M</v>
      </c>
      <c r="AO74" s="172">
        <f t="shared" si="102"/>
        <v>300</v>
      </c>
      <c r="AP74" s="172">
        <f t="shared" si="103"/>
        <v>4</v>
      </c>
      <c r="AQ74" s="172" t="str">
        <f t="shared" si="104"/>
        <v/>
      </c>
      <c r="AR74" s="172" t="str">
        <f>Table1[[#This Row],[Sex ]]&amp;Table1[[#This Row],[Month]]</f>
        <v>M4</v>
      </c>
      <c r="AS74" s="21"/>
      <c r="AT74" s="21"/>
      <c r="AU74" s="21"/>
      <c r="AV74" s="21"/>
      <c r="AW74" s="22"/>
      <c r="AX74" s="22"/>
      <c r="AY74" s="22"/>
      <c r="AZ74" s="22"/>
      <c r="BA74" s="22"/>
      <c r="BB74" s="22"/>
      <c r="BC74" s="22"/>
      <c r="BD74" s="22"/>
      <c r="BE74" s="319"/>
      <c r="BF74" s="319"/>
      <c r="BG74" s="316"/>
      <c r="BH74" s="316"/>
      <c r="BI74" s="316"/>
      <c r="BJ74" s="316"/>
      <c r="BK74" s="316"/>
      <c r="BL74" s="316"/>
      <c r="BM74" s="316"/>
      <c r="BN74" s="316"/>
      <c r="BO74" s="316"/>
      <c r="BP74" s="316"/>
      <c r="BQ74" s="316"/>
      <c r="BR74" s="316"/>
      <c r="BS74" s="316"/>
      <c r="BT74" s="316"/>
      <c r="BU74" s="316"/>
      <c r="BV74" s="316"/>
      <c r="BW74" s="316"/>
      <c r="BX74" s="316"/>
      <c r="BY74" s="316"/>
      <c r="BZ74" s="316"/>
      <c r="CA74" s="316"/>
      <c r="CB74" s="316"/>
      <c r="CC74" s="316"/>
      <c r="CD74" s="316"/>
      <c r="CE74" s="316"/>
      <c r="CF74" s="316"/>
      <c r="CG74" s="316"/>
      <c r="CH74" s="316"/>
      <c r="CI74" s="316"/>
      <c r="CJ74" s="316"/>
      <c r="CK74" s="316"/>
      <c r="CL74" s="316"/>
      <c r="CM74" s="316"/>
      <c r="CN74" s="316"/>
      <c r="CO74" s="316"/>
      <c r="CP74" s="316"/>
      <c r="CQ74" s="316"/>
      <c r="CR74" s="316"/>
      <c r="CS74" s="316"/>
      <c r="CT74" s="316"/>
      <c r="CU74" s="316"/>
      <c r="CV74" s="316"/>
      <c r="CW74" s="316"/>
      <c r="CX74" s="316"/>
      <c r="CY74" s="316"/>
      <c r="CZ74" s="316"/>
      <c r="DA74" s="316"/>
      <c r="DB74" s="316"/>
      <c r="DC74" s="316"/>
      <c r="DD74" s="316"/>
      <c r="DE74" s="316"/>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FY74" s="71">
        <v>0</v>
      </c>
      <c r="FZ74" s="82"/>
      <c r="GA74" s="82">
        <f>IF(BM13&gt;0,1,IF(BL14&gt;0,1,0))</f>
        <v>0</v>
      </c>
      <c r="GB74" s="82">
        <f>IF(BN13&gt;0,1,IF(BL15&gt;0,1,0))</f>
        <v>0</v>
      </c>
      <c r="GC74" s="82">
        <f>IF(BO13&gt;0,1,IF(BL16&gt;0,1,0))</f>
        <v>0</v>
      </c>
      <c r="GD74" s="82">
        <f>IF(BP13&gt;0,1,IF(BL17&gt;0,1,0))</f>
        <v>0</v>
      </c>
      <c r="GE74" s="82">
        <f>IF(BQ13&gt;0,1,IF(BL18&gt;0,1,0))</f>
        <v>0</v>
      </c>
      <c r="GF74" s="82">
        <f>IF(BR14&gt;0,1,IF(BL19&gt;0,1,0))</f>
        <v>0</v>
      </c>
      <c r="GG74" s="82">
        <f>IF(BS13&gt;0,1,IF(BL20&gt;0,1,0))</f>
        <v>0</v>
      </c>
      <c r="GH74" s="82">
        <f>IF(BT13&gt;0,1,IF(BL21&gt;0,1,0))</f>
        <v>0</v>
      </c>
      <c r="GI74" s="82">
        <f>IF(BU13&gt;0,1,IF(BL22&gt;0,1,0))</f>
        <v>0</v>
      </c>
      <c r="GJ74" s="82">
        <f>IF(BV13&gt;0,1,IF(BL23&gt;0,1,0))</f>
        <v>0</v>
      </c>
      <c r="GK74" s="82">
        <f>IF(BW13&gt;0,1,IF(BL24&gt;0,1,0))</f>
        <v>0</v>
      </c>
      <c r="GL74" s="82">
        <f>IF(BX13&gt;0,1,IF(BL25&gt;0,1,0))</f>
        <v>0</v>
      </c>
      <c r="GM74" s="82">
        <f>IF(BY13&gt;0,1,IF(BL26&gt;0,1,0))</f>
        <v>0</v>
      </c>
      <c r="GN74" s="82">
        <f>IF(BZ13&gt;0,1,IF(BL27&gt;0,1,0))</f>
        <v>0</v>
      </c>
      <c r="GO74" s="82">
        <f>IF(CA13&gt;0,1,IF(BL28&gt;0,1,0))</f>
        <v>0</v>
      </c>
      <c r="GP74" s="82">
        <f>IF(CB13&gt;0,1,IF(BL29&gt;0,1,0))</f>
        <v>0</v>
      </c>
      <c r="GQ74" s="82">
        <f>IF(CC13&gt;0,1,IF(BL30&gt;0,1,0))</f>
        <v>0</v>
      </c>
      <c r="GR74" s="82">
        <f>IF(CD13&gt;0,1,IF(BL31&gt;0,1,0))</f>
        <v>0</v>
      </c>
      <c r="GS74" s="82">
        <f>IF(CE13&gt;0,1,IF(BL32&gt;0,1,0))</f>
        <v>0</v>
      </c>
      <c r="GT74" s="82">
        <f t="shared" ref="GT74:GY74" si="112">IF(CF13&gt;0,1,IF(BL33&gt;0,1,0))</f>
        <v>0</v>
      </c>
      <c r="GU74" s="82">
        <f t="shared" si="112"/>
        <v>0</v>
      </c>
      <c r="GV74" s="82">
        <f t="shared" si="112"/>
        <v>0</v>
      </c>
      <c r="GW74" s="82">
        <f t="shared" si="112"/>
        <v>0</v>
      </c>
      <c r="GX74" s="82">
        <f t="shared" si="112"/>
        <v>0</v>
      </c>
      <c r="GY74" s="82">
        <f t="shared" si="112"/>
        <v>0</v>
      </c>
      <c r="GZ74" s="83"/>
      <c r="HA74" s="74">
        <f>SUM(FZ74:GZ74)</f>
        <v>0</v>
      </c>
      <c r="HJ74" s="268" t="e">
        <f>#REF!</f>
        <v>#REF!</v>
      </c>
      <c r="HK74" s="268" t="e">
        <f>#REF!</f>
        <v>#REF!</v>
      </c>
      <c r="HP74" s="268">
        <f t="shared" si="110"/>
        <v>6</v>
      </c>
      <c r="HQ74" s="268">
        <f t="shared" si="76"/>
        <v>66</v>
      </c>
      <c r="HR74" s="268">
        <f t="shared" si="111"/>
        <v>0</v>
      </c>
      <c r="HS74" s="268">
        <f t="shared" si="45"/>
        <v>0</v>
      </c>
    </row>
    <row r="75" spans="1:227" x14ac:dyDescent="0.3">
      <c r="A75" s="21"/>
      <c r="B75" s="14">
        <v>10277</v>
      </c>
      <c r="C75" s="23">
        <v>33</v>
      </c>
      <c r="D75" s="23" t="s">
        <v>182</v>
      </c>
      <c r="E75" s="23" t="s">
        <v>183</v>
      </c>
      <c r="F75" s="14">
        <v>410</v>
      </c>
      <c r="G75" s="14" t="s">
        <v>120</v>
      </c>
      <c r="H75" s="14">
        <v>4</v>
      </c>
      <c r="I75" s="14">
        <v>6</v>
      </c>
      <c r="J75" s="14">
        <v>6</v>
      </c>
      <c r="K75" s="14"/>
      <c r="L75" s="14" t="s">
        <v>142</v>
      </c>
      <c r="M75" s="24">
        <f t="shared" si="105"/>
        <v>6</v>
      </c>
      <c r="N75" s="24">
        <f t="shared" si="80"/>
        <v>2</v>
      </c>
      <c r="O75" s="24" t="str">
        <f t="shared" si="81"/>
        <v>6 6</v>
      </c>
      <c r="P75" s="24">
        <f t="shared" si="82"/>
        <v>6</v>
      </c>
      <c r="Q75" s="25">
        <f t="shared" si="83"/>
        <v>0</v>
      </c>
      <c r="R75" s="26">
        <f t="shared" si="84"/>
        <v>0</v>
      </c>
      <c r="S75" s="24">
        <f t="shared" si="85"/>
        <v>4</v>
      </c>
      <c r="T75" s="24">
        <f t="shared" si="86"/>
        <v>4</v>
      </c>
      <c r="U75" s="24" t="str">
        <f t="shared" si="87"/>
        <v/>
      </c>
      <c r="V75" s="24" t="str">
        <f t="shared" si="88"/>
        <v>m</v>
      </c>
      <c r="W75" s="24" t="str">
        <f t="shared" si="106"/>
        <v/>
      </c>
      <c r="X75" s="24">
        <f t="shared" si="89"/>
        <v>4</v>
      </c>
      <c r="Y75" s="24">
        <f t="shared" si="90"/>
        <v>4</v>
      </c>
      <c r="Z75" s="24" t="str">
        <f t="shared" si="91"/>
        <v>F</v>
      </c>
      <c r="AA75" s="24" t="str">
        <f t="shared" si="77"/>
        <v>F</v>
      </c>
      <c r="AB75" s="34" t="str">
        <f t="shared" si="92"/>
        <v/>
      </c>
      <c r="AC75" s="34" t="str">
        <f t="shared" si="93"/>
        <v>m</v>
      </c>
      <c r="AD75" s="34" t="str">
        <f t="shared" si="107"/>
        <v>m</v>
      </c>
      <c r="AE75" s="34" t="str">
        <f t="shared" si="94"/>
        <v>4 0</v>
      </c>
      <c r="AF75" s="34">
        <f t="shared" si="95"/>
        <v>6</v>
      </c>
      <c r="AG75" s="34">
        <f t="shared" si="96"/>
        <v>6</v>
      </c>
      <c r="AH75" s="34">
        <f t="shared" si="97"/>
        <v>0</v>
      </c>
      <c r="AI75" s="172">
        <f>IF(AJ75&lt;&gt;"",MAX(AI$3:AI74)+1,"")</f>
        <v>56</v>
      </c>
      <c r="AJ75" s="172" t="str">
        <f t="shared" si="98"/>
        <v>F</v>
      </c>
      <c r="AK75" s="172">
        <f t="shared" si="99"/>
        <v>410</v>
      </c>
      <c r="AL75" s="172">
        <f t="shared" si="100"/>
        <v>6</v>
      </c>
      <c r="AM75" s="172" t="str">
        <f>IF(AN75&lt;&gt;"",MAX(AM$3:AM74)+1,"")</f>
        <v/>
      </c>
      <c r="AN75" s="172" t="str">
        <f t="shared" si="101"/>
        <v/>
      </c>
      <c r="AO75" s="172" t="str">
        <f t="shared" si="102"/>
        <v/>
      </c>
      <c r="AP75" s="172" t="str">
        <f t="shared" si="103"/>
        <v/>
      </c>
      <c r="AQ75" s="172" t="str">
        <f t="shared" si="104"/>
        <v/>
      </c>
      <c r="AR75" s="172" t="str">
        <f>Table1[[#This Row],[Sex ]]&amp;Table1[[#This Row],[Month]]</f>
        <v>F4</v>
      </c>
      <c r="AS75" s="21"/>
      <c r="AT75" s="21"/>
      <c r="AU75" s="21"/>
      <c r="AV75" s="21"/>
      <c r="AW75" s="21"/>
      <c r="AX75" s="21"/>
      <c r="AY75" s="21"/>
      <c r="AZ75" s="21"/>
      <c r="BA75" s="21"/>
      <c r="BB75" s="21"/>
      <c r="BC75" s="21"/>
      <c r="BD75" s="21"/>
      <c r="BE75" s="319"/>
      <c r="BF75" s="319"/>
      <c r="BG75" s="316"/>
      <c r="BH75" s="316"/>
      <c r="BI75" s="316"/>
      <c r="BJ75" s="316"/>
      <c r="BK75" s="316"/>
      <c r="BL75" s="316"/>
      <c r="BM75" s="316"/>
      <c r="BN75" s="316"/>
      <c r="BO75" s="316"/>
      <c r="BP75" s="316"/>
      <c r="BQ75" s="316"/>
      <c r="BR75" s="316"/>
      <c r="BS75" s="316"/>
      <c r="BT75" s="316"/>
      <c r="BU75" s="316"/>
      <c r="BV75" s="316"/>
      <c r="BW75" s="316"/>
      <c r="BX75" s="316"/>
      <c r="BY75" s="316"/>
      <c r="BZ75" s="316"/>
      <c r="CA75" s="316"/>
      <c r="CB75" s="316"/>
      <c r="CC75" s="316"/>
      <c r="CD75" s="316"/>
      <c r="CE75" s="316"/>
      <c r="CF75" s="316"/>
      <c r="CG75" s="316"/>
      <c r="CH75" s="316"/>
      <c r="CI75" s="316"/>
      <c r="CJ75" s="316"/>
      <c r="CK75" s="316"/>
      <c r="CL75" s="316"/>
      <c r="CM75" s="316"/>
      <c r="CN75" s="316"/>
      <c r="CO75" s="316"/>
      <c r="CP75" s="316"/>
      <c r="CQ75" s="316"/>
      <c r="CR75" s="316"/>
      <c r="CS75" s="316"/>
      <c r="CT75" s="316"/>
      <c r="CU75" s="316"/>
      <c r="CV75" s="316"/>
      <c r="CW75" s="316"/>
      <c r="CX75" s="316"/>
      <c r="CY75" s="316"/>
      <c r="CZ75" s="316"/>
      <c r="DA75" s="316"/>
      <c r="DB75" s="316"/>
      <c r="DC75" s="316"/>
      <c r="DD75" s="316"/>
      <c r="DE75" s="316"/>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FY75" s="71">
        <v>1</v>
      </c>
      <c r="FZ75" s="83"/>
      <c r="GA75" s="82"/>
      <c r="GB75" s="82">
        <f>IF(BN14&gt;0,1,IF(BM15&gt;0,1,0))</f>
        <v>0</v>
      </c>
      <c r="GC75" s="82">
        <f>IF(BO14&gt;0,1,IF(BM16&gt;0,1,0))</f>
        <v>0</v>
      </c>
      <c r="GD75" s="82">
        <f>IF(BP14&gt;0,1,IF(BM17&gt;0,1,0))</f>
        <v>0</v>
      </c>
      <c r="GE75" s="82">
        <f>IF(BQ14&gt;0,1,IF(BM18&gt;0,1,0))</f>
        <v>0</v>
      </c>
      <c r="GF75" s="82">
        <f>IF(BR14&gt;0,1,IF(BM19&gt;0,1,0))</f>
        <v>0</v>
      </c>
      <c r="GG75" s="82">
        <f>IF(BS14&gt;0,1,IF(BM20,1,0))</f>
        <v>0</v>
      </c>
      <c r="GH75" s="82">
        <f>IF(BT14&gt;0,1,IF(BM21&gt;0,1,0))</f>
        <v>0</v>
      </c>
      <c r="GI75" s="82">
        <f>IF(BU14&gt;0,1,IF(BM22&gt;0,1,0))</f>
        <v>0</v>
      </c>
      <c r="GJ75" s="82">
        <f>IF(BV14&gt;0,1,IF(BM23&gt;0,1,0))</f>
        <v>0</v>
      </c>
      <c r="GK75" s="82">
        <f>IF(BW14&gt;0,1,IF(BM24&gt;0,1,0))</f>
        <v>0</v>
      </c>
      <c r="GL75" s="82">
        <f>IF(BX14&gt;0,1,IF(BM25&gt;0,1,0))</f>
        <v>0</v>
      </c>
      <c r="GM75" s="82">
        <f>IF(BY14&gt;0,1,IF(BM26&gt;0,1,0))</f>
        <v>0</v>
      </c>
      <c r="GN75" s="82">
        <f>IF(BZ14&gt;0,1,IF(BM27&gt;0,1,0))</f>
        <v>0</v>
      </c>
      <c r="GO75" s="82">
        <f>IF(CA14&gt;0,1,IF(BM28&gt;0,1,0))</f>
        <v>0</v>
      </c>
      <c r="GP75" s="82">
        <f>IF(CB14&gt;0,1,IF(BM29&gt;0,1,0))</f>
        <v>0</v>
      </c>
      <c r="GQ75" s="82">
        <f>IF(CC14&gt;0,1,IF(BM30&gt;0,1,0))</f>
        <v>0</v>
      </c>
      <c r="GR75" s="82">
        <f>IF(CD14&gt;0,1,IF(BM31&gt;0,1,0))</f>
        <v>0</v>
      </c>
      <c r="GS75" s="82">
        <f>IF(CE14&gt;0,1,IF(BM32&gt;0,1,0))</f>
        <v>0</v>
      </c>
      <c r="GT75" s="82">
        <f t="shared" ref="GT75:GY75" si="113">IF(CF14&gt;0,1,IF(BM33&gt;0,1,0))</f>
        <v>0</v>
      </c>
      <c r="GU75" s="82">
        <f t="shared" si="113"/>
        <v>0</v>
      </c>
      <c r="GV75" s="82">
        <f t="shared" si="113"/>
        <v>0</v>
      </c>
      <c r="GW75" s="82">
        <f t="shared" si="113"/>
        <v>0</v>
      </c>
      <c r="GX75" s="82">
        <f t="shared" si="113"/>
        <v>0</v>
      </c>
      <c r="GY75" s="82">
        <f t="shared" si="113"/>
        <v>0</v>
      </c>
      <c r="GZ75" s="83"/>
      <c r="HA75" s="74">
        <f t="shared" ref="HA75:HA100" si="114">SUM(FZ75:GZ75)</f>
        <v>0</v>
      </c>
      <c r="HJ75" s="268" t="e">
        <f>#REF!</f>
        <v>#REF!</v>
      </c>
      <c r="HK75" s="268" t="e">
        <f>#REF!</f>
        <v>#REF!</v>
      </c>
      <c r="HP75" s="268">
        <f t="shared" si="110"/>
        <v>5</v>
      </c>
      <c r="HQ75" s="268">
        <f t="shared" si="76"/>
        <v>67</v>
      </c>
      <c r="HR75" s="268">
        <f t="shared" si="111"/>
        <v>0</v>
      </c>
      <c r="HS75" s="268">
        <f t="shared" si="45"/>
        <v>0</v>
      </c>
    </row>
    <row r="76" spans="1:227" x14ac:dyDescent="0.3">
      <c r="A76" s="21"/>
      <c r="B76" s="14">
        <v>10277</v>
      </c>
      <c r="C76" s="23">
        <v>34</v>
      </c>
      <c r="D76" s="23" t="s">
        <v>182</v>
      </c>
      <c r="E76" s="23" t="s">
        <v>183</v>
      </c>
      <c r="F76" s="14">
        <v>330</v>
      </c>
      <c r="G76" s="14" t="s">
        <v>121</v>
      </c>
      <c r="H76" s="14">
        <v>4</v>
      </c>
      <c r="I76" s="14">
        <v>4</v>
      </c>
      <c r="J76" s="14">
        <v>4</v>
      </c>
      <c r="K76" s="14"/>
      <c r="L76" s="14" t="s">
        <v>142</v>
      </c>
      <c r="M76" s="24">
        <f t="shared" si="105"/>
        <v>4</v>
      </c>
      <c r="N76" s="24">
        <f t="shared" si="80"/>
        <v>2</v>
      </c>
      <c r="O76" s="24" t="str">
        <f t="shared" si="81"/>
        <v>4 4</v>
      </c>
      <c r="P76" s="24">
        <f t="shared" si="82"/>
        <v>4</v>
      </c>
      <c r="Q76" s="25">
        <f t="shared" si="83"/>
        <v>0</v>
      </c>
      <c r="R76" s="26">
        <f t="shared" si="84"/>
        <v>0</v>
      </c>
      <c r="S76" s="24">
        <f t="shared" si="85"/>
        <v>4</v>
      </c>
      <c r="T76" s="24">
        <f t="shared" si="86"/>
        <v>4</v>
      </c>
      <c r="U76" s="24" t="str">
        <f t="shared" si="87"/>
        <v/>
      </c>
      <c r="V76" s="24" t="str">
        <f t="shared" si="88"/>
        <v>m</v>
      </c>
      <c r="W76" s="24" t="str">
        <f t="shared" si="106"/>
        <v/>
      </c>
      <c r="X76" s="24">
        <f t="shared" si="89"/>
        <v>4</v>
      </c>
      <c r="Y76" s="24">
        <f t="shared" si="90"/>
        <v>4</v>
      </c>
      <c r="Z76" s="24" t="str">
        <f t="shared" si="91"/>
        <v>M</v>
      </c>
      <c r="AA76" s="24" t="str">
        <f t="shared" si="77"/>
        <v>M</v>
      </c>
      <c r="AB76" s="34" t="str">
        <f t="shared" si="92"/>
        <v/>
      </c>
      <c r="AC76" s="34" t="str">
        <f t="shared" si="93"/>
        <v>m</v>
      </c>
      <c r="AD76" s="34" t="str">
        <f t="shared" si="107"/>
        <v>m</v>
      </c>
      <c r="AE76" s="34" t="str">
        <f t="shared" si="94"/>
        <v>4 0</v>
      </c>
      <c r="AF76" s="34">
        <f t="shared" si="95"/>
        <v>4</v>
      </c>
      <c r="AG76" s="34">
        <f t="shared" si="96"/>
        <v>4</v>
      </c>
      <c r="AH76" s="34">
        <f t="shared" si="97"/>
        <v>0</v>
      </c>
      <c r="AI76" s="172" t="str">
        <f>IF(AJ76&lt;&gt;"",MAX(AI$3:AI75)+1,"")</f>
        <v/>
      </c>
      <c r="AJ76" s="172" t="str">
        <f t="shared" si="98"/>
        <v/>
      </c>
      <c r="AK76" s="172" t="str">
        <f t="shared" si="99"/>
        <v/>
      </c>
      <c r="AL76" s="172" t="str">
        <f t="shared" si="100"/>
        <v/>
      </c>
      <c r="AM76" s="172">
        <f>IF(AN76&lt;&gt;"",MAX(AM$3:AM75)+1,"")</f>
        <v>16</v>
      </c>
      <c r="AN76" s="172" t="str">
        <f t="shared" si="101"/>
        <v>M</v>
      </c>
      <c r="AO76" s="172">
        <f t="shared" si="102"/>
        <v>330</v>
      </c>
      <c r="AP76" s="172">
        <f t="shared" si="103"/>
        <v>4</v>
      </c>
      <c r="AQ76" s="172" t="str">
        <f t="shared" si="104"/>
        <v/>
      </c>
      <c r="AR76" s="172" t="str">
        <f>Table1[[#This Row],[Sex ]]&amp;Table1[[#This Row],[Month]]</f>
        <v>M4</v>
      </c>
      <c r="AS76" s="21"/>
      <c r="AT76" s="21"/>
      <c r="AU76" s="21"/>
      <c r="AV76" s="21"/>
      <c r="AW76" s="21"/>
      <c r="AX76" s="21"/>
      <c r="AY76" s="21"/>
      <c r="AZ76" s="21"/>
      <c r="BA76" s="21"/>
      <c r="BB76" s="21"/>
      <c r="BC76" s="21"/>
      <c r="BD76" s="21"/>
      <c r="BE76" s="319"/>
      <c r="BF76" s="319"/>
      <c r="BG76" s="316"/>
      <c r="BH76" s="316"/>
      <c r="BI76" s="316"/>
      <c r="BJ76" s="316"/>
      <c r="BK76" s="316"/>
      <c r="BL76" s="316"/>
      <c r="BM76" s="316"/>
      <c r="BN76" s="316"/>
      <c r="BO76" s="316"/>
      <c r="BP76" s="316"/>
      <c r="BQ76" s="316"/>
      <c r="BR76" s="316"/>
      <c r="BS76" s="316"/>
      <c r="BT76" s="316"/>
      <c r="BU76" s="316"/>
      <c r="BV76" s="316"/>
      <c r="BW76" s="316"/>
      <c r="BX76" s="316"/>
      <c r="BY76" s="316"/>
      <c r="BZ76" s="316"/>
      <c r="CA76" s="316"/>
      <c r="CB76" s="316"/>
      <c r="CC76" s="316"/>
      <c r="CD76" s="316"/>
      <c r="CE76" s="316"/>
      <c r="CF76" s="316"/>
      <c r="CG76" s="316"/>
      <c r="CH76" s="316"/>
      <c r="CI76" s="316"/>
      <c r="CJ76" s="316"/>
      <c r="CK76" s="316"/>
      <c r="CL76" s="316"/>
      <c r="CM76" s="316"/>
      <c r="CN76" s="316"/>
      <c r="CO76" s="316"/>
      <c r="CP76" s="316"/>
      <c r="CQ76" s="316"/>
      <c r="CR76" s="316"/>
      <c r="CS76" s="316"/>
      <c r="CT76" s="316"/>
      <c r="CU76" s="316"/>
      <c r="CV76" s="316"/>
      <c r="CW76" s="316"/>
      <c r="CX76" s="316"/>
      <c r="CY76" s="316"/>
      <c r="CZ76" s="316"/>
      <c r="DA76" s="316"/>
      <c r="DB76" s="316"/>
      <c r="DC76" s="316"/>
      <c r="DD76" s="316"/>
      <c r="DE76" s="316"/>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FY76" s="71">
        <v>2</v>
      </c>
      <c r="FZ76" s="83"/>
      <c r="GA76" s="83"/>
      <c r="GB76" s="82"/>
      <c r="GC76" s="82">
        <f>IF(BO15&gt;0,1,IF(BN16&gt;0,1,0))</f>
        <v>0</v>
      </c>
      <c r="GD76" s="82">
        <f>IF(BP15&gt;0,1,IF(BN17&gt;0,1,0))</f>
        <v>0</v>
      </c>
      <c r="GE76" s="82">
        <f>IF(BQ15&gt;0,1,IF(BN18&gt;0,1,0))</f>
        <v>0</v>
      </c>
      <c r="GF76" s="82">
        <f>IF(BR15&gt;0,1,IF(BN19&gt;0,1,0))</f>
        <v>0</v>
      </c>
      <c r="GG76" s="82">
        <f>IF(BS15&gt;0,1,IF(BN20&gt;0,1,0))</f>
        <v>0</v>
      </c>
      <c r="GH76" s="82">
        <f>IF(BT15&gt;0,1,IF(BN21&gt;0,1,0))</f>
        <v>0</v>
      </c>
      <c r="GI76" s="82">
        <f>IF(BU15&gt;0,1,IF(BN22&gt;0,1,0))</f>
        <v>0</v>
      </c>
      <c r="GJ76" s="82">
        <f>IF(BV15&gt;0,1,IF(BN23&gt;0,1,0))</f>
        <v>0</v>
      </c>
      <c r="GK76" s="82">
        <f>IF(BW15&gt;0,1,IF(BN24&gt;0,1,0))</f>
        <v>0</v>
      </c>
      <c r="GL76" s="82">
        <f>IF(BX15&gt;0,1,IF(BN25&gt;0,1,0))</f>
        <v>0</v>
      </c>
      <c r="GM76" s="82">
        <f>IF(BY15&gt;0,1,IF(BN26&gt;0,1,0))</f>
        <v>0</v>
      </c>
      <c r="GN76" s="82">
        <f>IF(BZ15&gt;0,1,IF(BN27&gt;0,1,0))</f>
        <v>0</v>
      </c>
      <c r="GO76" s="82">
        <f>IF(CA15&gt;0,1,IF(BN28&gt;0,1,0))</f>
        <v>0</v>
      </c>
      <c r="GP76" s="82">
        <f>IF(CB15&gt;0,1,IF(BN29&gt;0,1,0))</f>
        <v>0</v>
      </c>
      <c r="GQ76" s="82">
        <f>IF(CC15&gt;0,1,IF(BN30&gt;0,1,0))</f>
        <v>0</v>
      </c>
      <c r="GR76" s="82">
        <f>IF(CD15&gt;0,1,IF(BN31&gt;0,1,0))</f>
        <v>0</v>
      </c>
      <c r="GS76" s="82">
        <f>IF(CE15&gt;0,1,IF(BN32&gt;0,1,0))</f>
        <v>0</v>
      </c>
      <c r="GT76" s="82">
        <f t="shared" ref="GT76:GY76" si="115">IF(CF15&gt;0,1,IF(BN33&gt;0,1,0))</f>
        <v>0</v>
      </c>
      <c r="GU76" s="82">
        <f t="shared" si="115"/>
        <v>0</v>
      </c>
      <c r="GV76" s="82">
        <f t="shared" si="115"/>
        <v>0</v>
      </c>
      <c r="GW76" s="82">
        <f t="shared" si="115"/>
        <v>0</v>
      </c>
      <c r="GX76" s="82">
        <f t="shared" si="115"/>
        <v>0</v>
      </c>
      <c r="GY76" s="82">
        <f t="shared" si="115"/>
        <v>0</v>
      </c>
      <c r="GZ76" s="83"/>
      <c r="HA76" s="74">
        <f t="shared" si="114"/>
        <v>0</v>
      </c>
      <c r="HJ76" s="268" t="e">
        <f>#REF!</f>
        <v>#REF!</v>
      </c>
      <c r="HK76" s="268" t="e">
        <f>#REF!</f>
        <v>#REF!</v>
      </c>
      <c r="HP76" s="268">
        <f t="shared" si="110"/>
        <v>4</v>
      </c>
      <c r="HQ76" s="268">
        <f t="shared" si="76"/>
        <v>68</v>
      </c>
      <c r="HR76" s="268">
        <f t="shared" si="111"/>
        <v>0</v>
      </c>
      <c r="HS76" s="268">
        <f t="shared" si="45"/>
        <v>0</v>
      </c>
    </row>
    <row r="77" spans="1:227" x14ac:dyDescent="0.3">
      <c r="A77" s="21"/>
      <c r="B77" s="14">
        <v>10277</v>
      </c>
      <c r="C77" s="23">
        <v>35</v>
      </c>
      <c r="D77" s="23" t="s">
        <v>182</v>
      </c>
      <c r="E77" s="23" t="s">
        <v>183</v>
      </c>
      <c r="F77" s="14">
        <v>300</v>
      </c>
      <c r="G77" s="14" t="s">
        <v>120</v>
      </c>
      <c r="H77" s="14">
        <v>4</v>
      </c>
      <c r="I77" s="14">
        <v>4</v>
      </c>
      <c r="J77" s="14">
        <v>4</v>
      </c>
      <c r="K77" s="14"/>
      <c r="L77" s="14" t="s">
        <v>142</v>
      </c>
      <c r="M77" s="24">
        <f t="shared" si="105"/>
        <v>4</v>
      </c>
      <c r="N77" s="24">
        <f t="shared" si="80"/>
        <v>2</v>
      </c>
      <c r="O77" s="24" t="str">
        <f t="shared" si="81"/>
        <v>4 4</v>
      </c>
      <c r="P77" s="24">
        <f t="shared" si="82"/>
        <v>4</v>
      </c>
      <c r="Q77" s="25">
        <f t="shared" si="83"/>
        <v>0</v>
      </c>
      <c r="R77" s="26">
        <f t="shared" si="84"/>
        <v>0</v>
      </c>
      <c r="S77" s="24">
        <f t="shared" si="85"/>
        <v>4</v>
      </c>
      <c r="T77" s="24">
        <f t="shared" si="86"/>
        <v>4</v>
      </c>
      <c r="U77" s="24" t="str">
        <f t="shared" si="87"/>
        <v/>
      </c>
      <c r="V77" s="24" t="str">
        <f t="shared" si="88"/>
        <v>m</v>
      </c>
      <c r="W77" s="24" t="str">
        <f t="shared" si="106"/>
        <v/>
      </c>
      <c r="X77" s="24">
        <f t="shared" si="89"/>
        <v>4</v>
      </c>
      <c r="Y77" s="24">
        <f t="shared" si="90"/>
        <v>4</v>
      </c>
      <c r="Z77" s="24" t="str">
        <f t="shared" si="91"/>
        <v>F</v>
      </c>
      <c r="AA77" s="24" t="str">
        <f t="shared" si="77"/>
        <v>F</v>
      </c>
      <c r="AB77" s="34" t="str">
        <f t="shared" si="92"/>
        <v/>
      </c>
      <c r="AC77" s="34" t="str">
        <f t="shared" si="93"/>
        <v>m</v>
      </c>
      <c r="AD77" s="34" t="str">
        <f t="shared" si="107"/>
        <v>m</v>
      </c>
      <c r="AE77" s="34" t="str">
        <f t="shared" si="94"/>
        <v>4 0</v>
      </c>
      <c r="AF77" s="34">
        <f t="shared" si="95"/>
        <v>4</v>
      </c>
      <c r="AG77" s="34">
        <f t="shared" si="96"/>
        <v>4</v>
      </c>
      <c r="AH77" s="34">
        <f t="shared" si="97"/>
        <v>0</v>
      </c>
      <c r="AI77" s="172">
        <f>IF(AJ77&lt;&gt;"",MAX(AI$3:AI76)+1,"")</f>
        <v>57</v>
      </c>
      <c r="AJ77" s="172" t="str">
        <f t="shared" si="98"/>
        <v>F</v>
      </c>
      <c r="AK77" s="172">
        <f t="shared" si="99"/>
        <v>300</v>
      </c>
      <c r="AL77" s="172">
        <f t="shared" si="100"/>
        <v>4</v>
      </c>
      <c r="AM77" s="172" t="str">
        <f>IF(AN77&lt;&gt;"",MAX(AM$3:AM76)+1,"")</f>
        <v/>
      </c>
      <c r="AN77" s="172" t="str">
        <f t="shared" si="101"/>
        <v/>
      </c>
      <c r="AO77" s="172" t="str">
        <f t="shared" si="102"/>
        <v/>
      </c>
      <c r="AP77" s="172" t="str">
        <f t="shared" si="103"/>
        <v/>
      </c>
      <c r="AQ77" s="172" t="str">
        <f t="shared" si="104"/>
        <v/>
      </c>
      <c r="AR77" s="172" t="str">
        <f>Table1[[#This Row],[Sex ]]&amp;Table1[[#This Row],[Month]]</f>
        <v>F4</v>
      </c>
      <c r="AS77" s="21"/>
      <c r="AT77" s="21"/>
      <c r="AU77" s="21"/>
      <c r="AV77" s="21"/>
      <c r="AW77" s="21"/>
      <c r="AX77" s="21"/>
      <c r="AY77" s="21"/>
      <c r="AZ77" s="21"/>
      <c r="BA77" s="21"/>
      <c r="BB77" s="21"/>
      <c r="BC77" s="21"/>
      <c r="BD77" s="21"/>
      <c r="BE77" s="319"/>
      <c r="BF77" s="319"/>
      <c r="BG77" s="316"/>
      <c r="BH77" s="316"/>
      <c r="BI77" s="316"/>
      <c r="BJ77" s="316"/>
      <c r="BK77" s="316"/>
      <c r="BL77" s="316"/>
      <c r="BM77" s="316"/>
      <c r="BN77" s="316"/>
      <c r="BO77" s="316"/>
      <c r="BP77" s="316"/>
      <c r="BQ77" s="316"/>
      <c r="BR77" s="316"/>
      <c r="BS77" s="316"/>
      <c r="BT77" s="316"/>
      <c r="BU77" s="316"/>
      <c r="BV77" s="316"/>
      <c r="BW77" s="316"/>
      <c r="BX77" s="316"/>
      <c r="BY77" s="316"/>
      <c r="BZ77" s="316"/>
      <c r="CA77" s="316"/>
      <c r="CB77" s="316"/>
      <c r="CC77" s="316"/>
      <c r="CD77" s="316"/>
      <c r="CE77" s="316"/>
      <c r="CF77" s="316"/>
      <c r="CG77" s="316"/>
      <c r="CH77" s="316"/>
      <c r="CI77" s="316"/>
      <c r="CJ77" s="316"/>
      <c r="CK77" s="316"/>
      <c r="CL77" s="316"/>
      <c r="CM77" s="316"/>
      <c r="CN77" s="316"/>
      <c r="CO77" s="316"/>
      <c r="CP77" s="316"/>
      <c r="CQ77" s="316"/>
      <c r="CR77" s="316"/>
      <c r="CS77" s="316"/>
      <c r="CT77" s="316"/>
      <c r="CU77" s="316"/>
      <c r="CV77" s="316"/>
      <c r="CW77" s="316"/>
      <c r="CX77" s="316"/>
      <c r="CY77" s="316"/>
      <c r="CZ77" s="316"/>
      <c r="DA77" s="316"/>
      <c r="DB77" s="316"/>
      <c r="DC77" s="316"/>
      <c r="DD77" s="316"/>
      <c r="DE77" s="316"/>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FY77" s="71">
        <v>3</v>
      </c>
      <c r="FZ77" s="83"/>
      <c r="GA77" s="83"/>
      <c r="GB77" s="83"/>
      <c r="GC77" s="82"/>
      <c r="GD77" s="82">
        <f>IF(BP16&gt;0,1,IF(BO17&gt;0,1,0))</f>
        <v>1</v>
      </c>
      <c r="GE77" s="82">
        <f>IF(BQ16&gt;0,1,IF(BO18&gt;0,1,0))</f>
        <v>1</v>
      </c>
      <c r="GF77" s="82">
        <f>IF(BR16&gt;0,1,IF(BO19&gt;0,1,0))</f>
        <v>0</v>
      </c>
      <c r="GG77" s="82">
        <f>IF(BS16&gt;0,1,IF(BO20&gt;0,1,0))</f>
        <v>0</v>
      </c>
      <c r="GH77" s="82">
        <f>IF(BT16&gt;0,1,IF(BO21&gt;0,1,0))</f>
        <v>0</v>
      </c>
      <c r="GI77" s="82">
        <f>IF(BU16&gt;0,1,IF(BO22&gt;0,1,0))</f>
        <v>0</v>
      </c>
      <c r="GJ77" s="82">
        <f>IF(BV16&gt;0,1,IF(BO23&gt;0,1,0))</f>
        <v>0</v>
      </c>
      <c r="GK77" s="82">
        <f>IF(BW16&gt;0,1,IF(BO24&gt;0,1,0))</f>
        <v>0</v>
      </c>
      <c r="GL77" s="82">
        <f>IF(BX16&gt;0,1,IF(BO25&gt;0,1,0))</f>
        <v>0</v>
      </c>
      <c r="GM77" s="82">
        <f>IF(BY16&gt;0,1,IF(BO26&gt;0,1,0))</f>
        <v>0</v>
      </c>
      <c r="GN77" s="82">
        <f>IF(BZ16&gt;0,1,IF(BO27&gt;0,1,0))</f>
        <v>0</v>
      </c>
      <c r="GO77" s="82">
        <f>IF(CA16&gt;0,1,IF(BO28&gt;0,1,0))</f>
        <v>0</v>
      </c>
      <c r="GP77" s="82">
        <f>IF(CB16&gt;0,1,IF(BO29&gt;0,1,0))</f>
        <v>0</v>
      </c>
      <c r="GQ77" s="82">
        <f>IF(CC16&gt;0,1,IF(BO30&gt;0,1,0))</f>
        <v>0</v>
      </c>
      <c r="GR77" s="82">
        <f>IF(CD16&gt;0,1,IF(BO31&gt;0,1,0))</f>
        <v>0</v>
      </c>
      <c r="GS77" s="82">
        <f>IF(CE16&gt;0,1,IF(BO32&gt;0,1,0))</f>
        <v>0</v>
      </c>
      <c r="GT77" s="82">
        <f t="shared" ref="GT77:GY77" si="116">IF(CF16&gt;0,1,IF(BO33&gt;0,1,0))</f>
        <v>0</v>
      </c>
      <c r="GU77" s="82">
        <f t="shared" si="116"/>
        <v>0</v>
      </c>
      <c r="GV77" s="82">
        <f t="shared" si="116"/>
        <v>0</v>
      </c>
      <c r="GW77" s="82">
        <f t="shared" si="116"/>
        <v>0</v>
      </c>
      <c r="GX77" s="82">
        <f t="shared" si="116"/>
        <v>0</v>
      </c>
      <c r="GY77" s="82">
        <f t="shared" si="116"/>
        <v>0</v>
      </c>
      <c r="GZ77" s="83"/>
      <c r="HA77" s="74">
        <f t="shared" si="114"/>
        <v>2</v>
      </c>
      <c r="HJ77" s="268" t="e">
        <f>#REF!</f>
        <v>#REF!</v>
      </c>
      <c r="HK77" s="268" t="e">
        <f>#REF!</f>
        <v>#REF!</v>
      </c>
      <c r="HP77" s="268">
        <f t="shared" si="110"/>
        <v>10</v>
      </c>
      <c r="HQ77" s="268">
        <f t="shared" si="76"/>
        <v>69</v>
      </c>
      <c r="HR77" s="268">
        <f t="shared" si="111"/>
        <v>0</v>
      </c>
      <c r="HS77" s="268">
        <f t="shared" ref="HS77:HS140" si="117">ABS(HR77)</f>
        <v>0</v>
      </c>
    </row>
    <row r="78" spans="1:227" x14ac:dyDescent="0.3">
      <c r="A78" s="21"/>
      <c r="B78" s="14">
        <v>10277</v>
      </c>
      <c r="C78" s="23">
        <v>36</v>
      </c>
      <c r="D78" s="23" t="s">
        <v>182</v>
      </c>
      <c r="E78" s="23" t="s">
        <v>183</v>
      </c>
      <c r="F78" s="14">
        <v>280</v>
      </c>
      <c r="G78" s="14" t="s">
        <v>120</v>
      </c>
      <c r="H78" s="14">
        <v>4</v>
      </c>
      <c r="I78" s="14">
        <v>3</v>
      </c>
      <c r="J78" s="14">
        <v>3</v>
      </c>
      <c r="K78" s="14"/>
      <c r="L78" s="14" t="s">
        <v>142</v>
      </c>
      <c r="M78" s="24">
        <f t="shared" si="105"/>
        <v>3</v>
      </c>
      <c r="N78" s="24">
        <f t="shared" si="80"/>
        <v>2</v>
      </c>
      <c r="O78" s="24" t="str">
        <f t="shared" si="81"/>
        <v>3 3</v>
      </c>
      <c r="P78" s="24">
        <f t="shared" si="82"/>
        <v>3</v>
      </c>
      <c r="Q78" s="25">
        <f t="shared" si="83"/>
        <v>0</v>
      </c>
      <c r="R78" s="26">
        <f t="shared" si="84"/>
        <v>0</v>
      </c>
      <c r="S78" s="24">
        <f t="shared" si="85"/>
        <v>4</v>
      </c>
      <c r="T78" s="24">
        <f t="shared" si="86"/>
        <v>4</v>
      </c>
      <c r="U78" s="24" t="str">
        <f t="shared" si="87"/>
        <v/>
      </c>
      <c r="V78" s="24" t="str">
        <f t="shared" si="88"/>
        <v>m</v>
      </c>
      <c r="W78" s="24" t="str">
        <f t="shared" si="106"/>
        <v/>
      </c>
      <c r="X78" s="24">
        <f t="shared" si="89"/>
        <v>4</v>
      </c>
      <c r="Y78" s="24">
        <f t="shared" si="90"/>
        <v>4</v>
      </c>
      <c r="Z78" s="24" t="str">
        <f t="shared" si="91"/>
        <v>F</v>
      </c>
      <c r="AA78" s="24" t="str">
        <f t="shared" si="77"/>
        <v>F</v>
      </c>
      <c r="AB78" s="34" t="str">
        <f t="shared" si="92"/>
        <v/>
      </c>
      <c r="AC78" s="34" t="str">
        <f t="shared" si="93"/>
        <v>m</v>
      </c>
      <c r="AD78" s="34" t="str">
        <f t="shared" si="107"/>
        <v>m</v>
      </c>
      <c r="AE78" s="34" t="str">
        <f t="shared" si="94"/>
        <v>4 0</v>
      </c>
      <c r="AF78" s="34">
        <f t="shared" si="95"/>
        <v>3</v>
      </c>
      <c r="AG78" s="34">
        <f t="shared" si="96"/>
        <v>3</v>
      </c>
      <c r="AH78" s="34">
        <f t="shared" si="97"/>
        <v>0</v>
      </c>
      <c r="AI78" s="172">
        <f>IF(AJ78&lt;&gt;"",MAX(AI$3:AI77)+1,"")</f>
        <v>58</v>
      </c>
      <c r="AJ78" s="172" t="str">
        <f t="shared" si="98"/>
        <v>F</v>
      </c>
      <c r="AK78" s="172">
        <f t="shared" si="99"/>
        <v>280</v>
      </c>
      <c r="AL78" s="172">
        <f t="shared" si="100"/>
        <v>3</v>
      </c>
      <c r="AM78" s="172" t="str">
        <f>IF(AN78&lt;&gt;"",MAX(AM$3:AM77)+1,"")</f>
        <v/>
      </c>
      <c r="AN78" s="172" t="str">
        <f t="shared" si="101"/>
        <v/>
      </c>
      <c r="AO78" s="172" t="str">
        <f t="shared" si="102"/>
        <v/>
      </c>
      <c r="AP78" s="172" t="str">
        <f t="shared" si="103"/>
        <v/>
      </c>
      <c r="AQ78" s="172" t="str">
        <f t="shared" si="104"/>
        <v/>
      </c>
      <c r="AR78" s="172" t="str">
        <f>Table1[[#This Row],[Sex ]]&amp;Table1[[#This Row],[Month]]</f>
        <v>F4</v>
      </c>
      <c r="AS78" s="21"/>
      <c r="AT78" s="21"/>
      <c r="AU78" s="21"/>
      <c r="AV78" s="21"/>
      <c r="AW78" s="21"/>
      <c r="AX78" s="21"/>
      <c r="AY78" s="21"/>
      <c r="AZ78" s="21"/>
      <c r="BA78" s="21"/>
      <c r="BB78" s="21"/>
      <c r="BC78" s="21"/>
      <c r="BD78" s="21"/>
      <c r="BE78" s="319"/>
      <c r="BF78" s="319"/>
      <c r="BG78" s="316"/>
      <c r="BH78" s="316"/>
      <c r="BI78" s="316"/>
      <c r="BJ78" s="316"/>
      <c r="BK78" s="316"/>
      <c r="BL78" s="316"/>
      <c r="BM78" s="316"/>
      <c r="BN78" s="316"/>
      <c r="BO78" s="316"/>
      <c r="BP78" s="316"/>
      <c r="BQ78" s="316"/>
      <c r="BR78" s="316"/>
      <c r="BS78" s="316"/>
      <c r="BT78" s="316"/>
      <c r="BU78" s="316"/>
      <c r="BV78" s="316"/>
      <c r="BW78" s="316"/>
      <c r="BX78" s="316"/>
      <c r="BY78" s="316"/>
      <c r="BZ78" s="316"/>
      <c r="CA78" s="316"/>
      <c r="CB78" s="316"/>
      <c r="CC78" s="316"/>
      <c r="CD78" s="316"/>
      <c r="CE78" s="316"/>
      <c r="CF78" s="316"/>
      <c r="CG78" s="316"/>
      <c r="CH78" s="316"/>
      <c r="CI78" s="316"/>
      <c r="CJ78" s="316"/>
      <c r="CK78" s="316"/>
      <c r="CL78" s="316"/>
      <c r="CM78" s="316"/>
      <c r="CN78" s="316"/>
      <c r="CO78" s="316"/>
      <c r="CP78" s="316"/>
      <c r="CQ78" s="316"/>
      <c r="CR78" s="316"/>
      <c r="CS78" s="316"/>
      <c r="CT78" s="316"/>
      <c r="CU78" s="316"/>
      <c r="CV78" s="316"/>
      <c r="CW78" s="316"/>
      <c r="CX78" s="316"/>
      <c r="CY78" s="316"/>
      <c r="CZ78" s="316"/>
      <c r="DA78" s="316"/>
      <c r="DB78" s="316"/>
      <c r="DC78" s="316"/>
      <c r="DD78" s="316"/>
      <c r="DE78" s="316"/>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FY78" s="71">
        <v>4</v>
      </c>
      <c r="FZ78" s="83"/>
      <c r="GA78" s="83"/>
      <c r="GB78" s="83"/>
      <c r="GC78" s="83"/>
      <c r="GD78" s="82"/>
      <c r="GE78" s="82">
        <f>IF(BQ17&gt;0,1,IF(BP18&gt;0,1,0))</f>
        <v>1</v>
      </c>
      <c r="GF78" s="82">
        <f>IF(BR17&gt;0,1,IF(BP19&gt;0,1,0))</f>
        <v>1</v>
      </c>
      <c r="GG78" s="82">
        <f>IF(BS17&gt;0,1,IF(BP20&gt;0,1,0))</f>
        <v>0</v>
      </c>
      <c r="GH78" s="82">
        <f>IF(BT17&gt;0,1,IF(BP21&gt;0,1,0))</f>
        <v>0</v>
      </c>
      <c r="GI78" s="82">
        <f>IF(BU17&gt;0,1,IF(BP22&gt;0,1,0))</f>
        <v>0</v>
      </c>
      <c r="GJ78" s="82">
        <f>IF(BV17&gt;0,1,IF(BP23&gt;0,1,0))</f>
        <v>0</v>
      </c>
      <c r="GK78" s="82">
        <f>IF(BW17&gt;0,1,IF(BP24&gt;0,1,0))</f>
        <v>0</v>
      </c>
      <c r="GL78" s="82">
        <f>IF(BX17&gt;0,1,IF(BP25&gt;0,1,0))</f>
        <v>0</v>
      </c>
      <c r="GM78" s="82">
        <f>IF(BY17&gt;0,1,IF(BP26&gt;0,1,0))</f>
        <v>0</v>
      </c>
      <c r="GN78" s="82">
        <f>IF(BZ17&gt;0,1,IF(BP27&gt;0,1,0))</f>
        <v>0</v>
      </c>
      <c r="GO78" s="82">
        <f>IF(CA17&gt;0,1,IF(BP28&gt;0,1,0))</f>
        <v>0</v>
      </c>
      <c r="GP78" s="82">
        <f>IF(CB17&gt;0,1,IF(BP29&gt;0,1,0))</f>
        <v>0</v>
      </c>
      <c r="GQ78" s="82">
        <f>IF(CC17&gt;0,1,IF(BP30&gt;0,1,0))</f>
        <v>0</v>
      </c>
      <c r="GR78" s="82">
        <f>IF(CD17&gt;0,1,IF(BP31&gt;0,1,0))</f>
        <v>0</v>
      </c>
      <c r="GS78" s="82">
        <f>IF(CE17&gt;0,1,IF(BP32&gt;0,1,0))</f>
        <v>0</v>
      </c>
      <c r="GT78" s="82">
        <f t="shared" ref="GT78:GY78" si="118">IF(CF17&gt;0,1,IF(BP33&gt;0,1,0))</f>
        <v>0</v>
      </c>
      <c r="GU78" s="82">
        <f t="shared" si="118"/>
        <v>0</v>
      </c>
      <c r="GV78" s="82">
        <f t="shared" si="118"/>
        <v>0</v>
      </c>
      <c r="GW78" s="82">
        <f t="shared" si="118"/>
        <v>0</v>
      </c>
      <c r="GX78" s="82">
        <f t="shared" si="118"/>
        <v>0</v>
      </c>
      <c r="GY78" s="82">
        <f t="shared" si="118"/>
        <v>0</v>
      </c>
      <c r="GZ78" s="83"/>
      <c r="HA78" s="74">
        <f t="shared" si="114"/>
        <v>2</v>
      </c>
      <c r="HJ78" s="268" t="e">
        <f>#REF!</f>
        <v>#REF!</v>
      </c>
      <c r="HK78" s="268" t="e">
        <f>#REF!</f>
        <v>#REF!</v>
      </c>
      <c r="HP78" s="268">
        <f t="shared" si="110"/>
        <v>7</v>
      </c>
      <c r="HQ78" s="268">
        <f t="shared" si="76"/>
        <v>70</v>
      </c>
      <c r="HR78" s="268">
        <f t="shared" si="111"/>
        <v>0</v>
      </c>
      <c r="HS78" s="268">
        <f t="shared" si="117"/>
        <v>0</v>
      </c>
    </row>
    <row r="79" spans="1:227" x14ac:dyDescent="0.3">
      <c r="A79" s="21"/>
      <c r="B79" s="14">
        <v>10277</v>
      </c>
      <c r="C79" s="23">
        <v>37</v>
      </c>
      <c r="D79" s="23" t="s">
        <v>182</v>
      </c>
      <c r="E79" s="23" t="s">
        <v>183</v>
      </c>
      <c r="F79" s="14">
        <v>350</v>
      </c>
      <c r="G79" s="14" t="s">
        <v>121</v>
      </c>
      <c r="H79" s="14">
        <v>4</v>
      </c>
      <c r="I79" s="14">
        <v>5</v>
      </c>
      <c r="J79" s="14">
        <v>5</v>
      </c>
      <c r="K79" s="14"/>
      <c r="L79" s="14" t="s">
        <v>141</v>
      </c>
      <c r="M79" s="24">
        <f t="shared" si="105"/>
        <v>5</v>
      </c>
      <c r="N79" s="24">
        <f t="shared" si="80"/>
        <v>2</v>
      </c>
      <c r="O79" s="24" t="str">
        <f t="shared" si="81"/>
        <v>5 5</v>
      </c>
      <c r="P79" s="24">
        <f t="shared" si="82"/>
        <v>5</v>
      </c>
      <c r="Q79" s="25">
        <f t="shared" si="83"/>
        <v>0</v>
      </c>
      <c r="R79" s="26">
        <f t="shared" si="84"/>
        <v>0</v>
      </c>
      <c r="S79" s="24">
        <f t="shared" si="85"/>
        <v>4</v>
      </c>
      <c r="T79" s="24">
        <f t="shared" si="86"/>
        <v>4</v>
      </c>
      <c r="U79" s="24" t="str">
        <f t="shared" si="87"/>
        <v/>
      </c>
      <c r="V79" s="24" t="str">
        <f t="shared" si="88"/>
        <v>g</v>
      </c>
      <c r="W79" s="24" t="str">
        <f t="shared" si="106"/>
        <v/>
      </c>
      <c r="X79" s="24">
        <f t="shared" si="89"/>
        <v>4</v>
      </c>
      <c r="Y79" s="24">
        <f t="shared" si="90"/>
        <v>4</v>
      </c>
      <c r="Z79" s="24" t="str">
        <f t="shared" si="91"/>
        <v>M</v>
      </c>
      <c r="AA79" s="24" t="str">
        <f t="shared" si="77"/>
        <v>M</v>
      </c>
      <c r="AB79" s="34" t="str">
        <f t="shared" si="92"/>
        <v/>
      </c>
      <c r="AC79" s="34" t="str">
        <f t="shared" si="93"/>
        <v>g</v>
      </c>
      <c r="AD79" s="34" t="str">
        <f t="shared" si="107"/>
        <v>g</v>
      </c>
      <c r="AE79" s="34" t="str">
        <f t="shared" si="94"/>
        <v>4 0</v>
      </c>
      <c r="AF79" s="34">
        <f t="shared" si="95"/>
        <v>5</v>
      </c>
      <c r="AG79" s="34">
        <f t="shared" si="96"/>
        <v>5</v>
      </c>
      <c r="AH79" s="34">
        <f t="shared" si="97"/>
        <v>0</v>
      </c>
      <c r="AI79" s="172" t="str">
        <f>IF(AJ79&lt;&gt;"",MAX(AI$3:AI78)+1,"")</f>
        <v/>
      </c>
      <c r="AJ79" s="172" t="str">
        <f t="shared" si="98"/>
        <v/>
      </c>
      <c r="AK79" s="172" t="str">
        <f t="shared" si="99"/>
        <v/>
      </c>
      <c r="AL79" s="172" t="str">
        <f t="shared" si="100"/>
        <v/>
      </c>
      <c r="AM79" s="172">
        <f>IF(AN79&lt;&gt;"",MAX(AM$3:AM78)+1,"")</f>
        <v>17</v>
      </c>
      <c r="AN79" s="172" t="str">
        <f t="shared" si="101"/>
        <v>M</v>
      </c>
      <c r="AO79" s="172">
        <f t="shared" si="102"/>
        <v>350</v>
      </c>
      <c r="AP79" s="172">
        <f t="shared" si="103"/>
        <v>5</v>
      </c>
      <c r="AQ79" s="172" t="str">
        <f t="shared" si="104"/>
        <v/>
      </c>
      <c r="AR79" s="172" t="str">
        <f>Table1[[#This Row],[Sex ]]&amp;Table1[[#This Row],[Month]]</f>
        <v>M4</v>
      </c>
      <c r="AS79" s="21"/>
      <c r="AT79" s="21"/>
      <c r="AU79" s="21"/>
      <c r="AV79" s="21"/>
      <c r="AW79" s="21"/>
      <c r="AX79" s="21"/>
      <c r="AY79" s="21"/>
      <c r="AZ79" s="21"/>
      <c r="BA79" s="21"/>
      <c r="BB79" s="21"/>
      <c r="BC79" s="21"/>
      <c r="BD79" s="21"/>
      <c r="BE79" s="319"/>
      <c r="BF79" s="319"/>
      <c r="BG79" s="316"/>
      <c r="BH79" s="316"/>
      <c r="BI79" s="316"/>
      <c r="BJ79" s="316"/>
      <c r="BK79" s="316"/>
      <c r="BL79" s="316"/>
      <c r="BM79" s="316"/>
      <c r="BN79" s="316"/>
      <c r="BO79" s="316"/>
      <c r="BP79" s="316"/>
      <c r="BQ79" s="316"/>
      <c r="BR79" s="316"/>
      <c r="BS79" s="316"/>
      <c r="BT79" s="316"/>
      <c r="BU79" s="316"/>
      <c r="BV79" s="316"/>
      <c r="BW79" s="316"/>
      <c r="BX79" s="316"/>
      <c r="BY79" s="316"/>
      <c r="BZ79" s="316"/>
      <c r="CA79" s="316"/>
      <c r="CB79" s="316"/>
      <c r="CC79" s="316"/>
      <c r="CD79" s="316"/>
      <c r="CE79" s="316"/>
      <c r="CF79" s="316"/>
      <c r="CG79" s="316"/>
      <c r="CH79" s="316"/>
      <c r="CI79" s="316"/>
      <c r="CJ79" s="316"/>
      <c r="CK79" s="316"/>
      <c r="CL79" s="316"/>
      <c r="CM79" s="316"/>
      <c r="CN79" s="316"/>
      <c r="CO79" s="316"/>
      <c r="CP79" s="316"/>
      <c r="CQ79" s="316"/>
      <c r="CR79" s="316"/>
      <c r="CS79" s="316"/>
      <c r="CT79" s="316"/>
      <c r="CU79" s="316"/>
      <c r="CV79" s="316"/>
      <c r="CW79" s="316"/>
      <c r="CX79" s="316"/>
      <c r="CY79" s="316"/>
      <c r="CZ79" s="316"/>
      <c r="DA79" s="316"/>
      <c r="DB79" s="316"/>
      <c r="DC79" s="316"/>
      <c r="DD79" s="316"/>
      <c r="DE79" s="316"/>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FY79" s="71">
        <v>5</v>
      </c>
      <c r="FZ79" s="83"/>
      <c r="GA79" s="83"/>
      <c r="GB79" s="83"/>
      <c r="GC79" s="83"/>
      <c r="GD79" s="83"/>
      <c r="GE79" s="82"/>
      <c r="GF79" s="82">
        <f>IF(BR18&gt;0,1,IF(BQ19&gt;0,1,0))</f>
        <v>1</v>
      </c>
      <c r="GG79" s="82">
        <f>IF(BS18&gt;0,1,IF(BQ20&gt;0,1,0))</f>
        <v>1</v>
      </c>
      <c r="GH79" s="82">
        <f>IF(BT18&gt;0,1,IF(BQ21&gt;0,1,0))</f>
        <v>0</v>
      </c>
      <c r="GI79" s="82">
        <f>IF(BU18&gt;0,1,IF(BQ22&gt;0,1,0))</f>
        <v>0</v>
      </c>
      <c r="GJ79" s="82">
        <f>IF(BV18&gt;0,1,IF(BQ23&gt;0,1,0))</f>
        <v>0</v>
      </c>
      <c r="GK79" s="82">
        <f>IF(BW18&gt;0,1,IF(BQ24&gt;0,1,0))</f>
        <v>0</v>
      </c>
      <c r="GL79" s="82">
        <f>IF(BX18&gt;0,1,IF(BQ25&gt;0,1,0))</f>
        <v>0</v>
      </c>
      <c r="GM79" s="82">
        <f>IF(BY18&gt;0,1,IF(BQ26&gt;0,1,0))</f>
        <v>0</v>
      </c>
      <c r="GN79" s="82">
        <f>IF(BZ18&gt;0,1,IF(BQ27&gt;0,1,0))</f>
        <v>0</v>
      </c>
      <c r="GO79" s="82">
        <f>IF(CA18&gt;0,1,IF(BQ28&gt;0,1,0))</f>
        <v>0</v>
      </c>
      <c r="GP79" s="82">
        <f>IF(CB18&gt;0,1,IF(BQ29&gt;0,1,0))</f>
        <v>0</v>
      </c>
      <c r="GQ79" s="82">
        <f>IF(CC18&gt;0,1,IF(BQ30&gt;0,1,0))</f>
        <v>0</v>
      </c>
      <c r="GR79" s="82">
        <f>IF(CD18&gt;0,1,IF(BQ31&gt;0,1,0))</f>
        <v>0</v>
      </c>
      <c r="GS79" s="82">
        <f>IF(CE18&gt;0,1,IF(BQ32&gt;0,1,0))</f>
        <v>0</v>
      </c>
      <c r="GT79" s="82">
        <f t="shared" ref="GT79:GY79" si="119">IF(CF18&gt;0,1,IF(BQ33&gt;0,1,0))</f>
        <v>0</v>
      </c>
      <c r="GU79" s="82">
        <f t="shared" si="119"/>
        <v>0</v>
      </c>
      <c r="GV79" s="82">
        <f t="shared" si="119"/>
        <v>0</v>
      </c>
      <c r="GW79" s="82">
        <f t="shared" si="119"/>
        <v>0</v>
      </c>
      <c r="GX79" s="82">
        <f t="shared" si="119"/>
        <v>0</v>
      </c>
      <c r="GY79" s="82">
        <f t="shared" si="119"/>
        <v>0</v>
      </c>
      <c r="GZ79" s="83"/>
      <c r="HA79" s="74">
        <f t="shared" si="114"/>
        <v>2</v>
      </c>
      <c r="HJ79" s="268" t="e">
        <f>#REF!</f>
        <v>#REF!</v>
      </c>
      <c r="HK79" s="268" t="e">
        <f>#REF!</f>
        <v>#REF!</v>
      </c>
      <c r="HP79" s="268">
        <f t="shared" si="110"/>
        <v>11</v>
      </c>
      <c r="HQ79" s="268">
        <f t="shared" si="76"/>
        <v>71</v>
      </c>
      <c r="HR79" s="268">
        <f t="shared" si="111"/>
        <v>0</v>
      </c>
      <c r="HS79" s="268">
        <f t="shared" si="117"/>
        <v>0</v>
      </c>
    </row>
    <row r="80" spans="1:227" x14ac:dyDescent="0.3">
      <c r="A80" s="21"/>
      <c r="B80" s="14">
        <v>10277</v>
      </c>
      <c r="C80" s="23">
        <v>38</v>
      </c>
      <c r="D80" s="23" t="s">
        <v>182</v>
      </c>
      <c r="E80" s="23" t="s">
        <v>183</v>
      </c>
      <c r="F80" s="14">
        <v>500</v>
      </c>
      <c r="G80" s="14" t="s">
        <v>120</v>
      </c>
      <c r="H80" s="14">
        <v>4</v>
      </c>
      <c r="I80" s="14">
        <v>10</v>
      </c>
      <c r="J80" s="14">
        <v>10</v>
      </c>
      <c r="K80" s="14"/>
      <c r="L80" s="14" t="s">
        <v>141</v>
      </c>
      <c r="M80" s="24">
        <f t="shared" si="105"/>
        <v>10</v>
      </c>
      <c r="N80" s="24">
        <f t="shared" si="80"/>
        <v>2</v>
      </c>
      <c r="O80" s="24" t="str">
        <f t="shared" si="81"/>
        <v>10 10</v>
      </c>
      <c r="P80" s="24">
        <f t="shared" si="82"/>
        <v>10</v>
      </c>
      <c r="Q80" s="25">
        <f t="shared" si="83"/>
        <v>0</v>
      </c>
      <c r="R80" s="26">
        <f t="shared" si="84"/>
        <v>0</v>
      </c>
      <c r="S80" s="24">
        <f t="shared" si="85"/>
        <v>4</v>
      </c>
      <c r="T80" s="24">
        <f t="shared" si="86"/>
        <v>4</v>
      </c>
      <c r="U80" s="24" t="str">
        <f t="shared" si="87"/>
        <v/>
      </c>
      <c r="V80" s="24" t="str">
        <f t="shared" si="88"/>
        <v>g</v>
      </c>
      <c r="W80" s="24" t="str">
        <f t="shared" si="106"/>
        <v/>
      </c>
      <c r="X80" s="24">
        <f t="shared" si="89"/>
        <v>4</v>
      </c>
      <c r="Y80" s="24">
        <f t="shared" si="90"/>
        <v>4</v>
      </c>
      <c r="Z80" s="24" t="str">
        <f t="shared" si="91"/>
        <v>F</v>
      </c>
      <c r="AA80" s="24" t="str">
        <f t="shared" si="77"/>
        <v>F</v>
      </c>
      <c r="AB80" s="34" t="str">
        <f t="shared" si="92"/>
        <v/>
      </c>
      <c r="AC80" s="34" t="str">
        <f t="shared" si="93"/>
        <v>g</v>
      </c>
      <c r="AD80" s="34" t="str">
        <f t="shared" si="107"/>
        <v>g</v>
      </c>
      <c r="AE80" s="34" t="str">
        <f t="shared" si="94"/>
        <v>4 0</v>
      </c>
      <c r="AF80" s="34">
        <f t="shared" si="95"/>
        <v>10</v>
      </c>
      <c r="AG80" s="34">
        <f t="shared" si="96"/>
        <v>10</v>
      </c>
      <c r="AH80" s="34">
        <f t="shared" si="97"/>
        <v>0</v>
      </c>
      <c r="AI80" s="172">
        <f>IF(AJ80&lt;&gt;"",MAX(AI$3:AI79)+1,"")</f>
        <v>59</v>
      </c>
      <c r="AJ80" s="172" t="str">
        <f t="shared" si="98"/>
        <v>F</v>
      </c>
      <c r="AK80" s="172">
        <f t="shared" si="99"/>
        <v>500</v>
      </c>
      <c r="AL80" s="172">
        <f t="shared" si="100"/>
        <v>10</v>
      </c>
      <c r="AM80" s="172" t="str">
        <f>IF(AN80&lt;&gt;"",MAX(AM$3:AM79)+1,"")</f>
        <v/>
      </c>
      <c r="AN80" s="172" t="str">
        <f t="shared" si="101"/>
        <v/>
      </c>
      <c r="AO80" s="172" t="str">
        <f t="shared" si="102"/>
        <v/>
      </c>
      <c r="AP80" s="172" t="str">
        <f t="shared" si="103"/>
        <v/>
      </c>
      <c r="AQ80" s="172" t="str">
        <f t="shared" si="104"/>
        <v/>
      </c>
      <c r="AR80" s="172" t="str">
        <f>Table1[[#This Row],[Sex ]]&amp;Table1[[#This Row],[Month]]</f>
        <v>F4</v>
      </c>
      <c r="AS80" s="21"/>
      <c r="AT80" s="21"/>
      <c r="AU80" s="21"/>
      <c r="AV80" s="21"/>
      <c r="AW80" s="21"/>
      <c r="AX80" s="21"/>
      <c r="AY80" s="21"/>
      <c r="AZ80" s="21"/>
      <c r="BA80" s="21"/>
      <c r="BB80" s="21"/>
      <c r="BC80" s="21"/>
      <c r="BD80" s="21"/>
      <c r="BE80" s="319"/>
      <c r="BF80" s="319"/>
      <c r="BG80" s="316"/>
      <c r="BH80" s="316"/>
      <c r="BI80" s="316"/>
      <c r="BJ80" s="316"/>
      <c r="BK80" s="316"/>
      <c r="BL80" s="316"/>
      <c r="BM80" s="316"/>
      <c r="BN80" s="316"/>
      <c r="BO80" s="316"/>
      <c r="BP80" s="316"/>
      <c r="BQ80" s="316"/>
      <c r="BR80" s="316"/>
      <c r="BS80" s="316"/>
      <c r="BT80" s="316"/>
      <c r="BU80" s="316"/>
      <c r="BV80" s="316"/>
      <c r="BW80" s="316"/>
      <c r="BX80" s="316"/>
      <c r="BY80" s="316"/>
      <c r="BZ80" s="316"/>
      <c r="CA80" s="316"/>
      <c r="CB80" s="316"/>
      <c r="CC80" s="316"/>
      <c r="CD80" s="316"/>
      <c r="CE80" s="316"/>
      <c r="CF80" s="316"/>
      <c r="CG80" s="316"/>
      <c r="CH80" s="316"/>
      <c r="CI80" s="316"/>
      <c r="CJ80" s="316"/>
      <c r="CK80" s="316"/>
      <c r="CL80" s="316"/>
      <c r="CM80" s="316"/>
      <c r="CN80" s="316"/>
      <c r="CO80" s="316"/>
      <c r="CP80" s="316"/>
      <c r="CQ80" s="316"/>
      <c r="CR80" s="316"/>
      <c r="CS80" s="316"/>
      <c r="CT80" s="316"/>
      <c r="CU80" s="316"/>
      <c r="CV80" s="316"/>
      <c r="CW80" s="316"/>
      <c r="CX80" s="316"/>
      <c r="CY80" s="316"/>
      <c r="CZ80" s="316"/>
      <c r="DA80" s="316"/>
      <c r="DB80" s="316"/>
      <c r="DC80" s="316"/>
      <c r="DD80" s="316"/>
      <c r="DE80" s="316"/>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FY80" s="71">
        <v>6</v>
      </c>
      <c r="FZ80" s="83"/>
      <c r="GA80" s="83"/>
      <c r="GB80" s="83"/>
      <c r="GC80" s="83"/>
      <c r="GD80" s="83"/>
      <c r="GE80" s="83"/>
      <c r="GF80" s="82"/>
      <c r="GG80" s="82">
        <f>IF(BS19&gt;0,1,IF(BR20&gt;0,1,0))</f>
        <v>1</v>
      </c>
      <c r="GH80" s="82">
        <f>IF(BT19&gt;0,1,IF(BR21&gt;0,1,0))</f>
        <v>1</v>
      </c>
      <c r="GI80" s="82">
        <f>IF(BU19&gt;0,1,IF(BR22&gt;0,1,0))</f>
        <v>0</v>
      </c>
      <c r="GJ80" s="82">
        <f>IF(BV19&gt;0,1,IF(BR23&gt;0,1,0))</f>
        <v>0</v>
      </c>
      <c r="GK80" s="82">
        <f>IF(BW19&gt;0,1,IF(BR24&gt;0,1,0))</f>
        <v>0</v>
      </c>
      <c r="GL80" s="82">
        <f>IF(BX19&gt;0,1,IF(BR25&gt;0,1,0))</f>
        <v>0</v>
      </c>
      <c r="GM80" s="82">
        <f>IF(BY19&gt;0,1,IF(BR26&gt;0,1,0))</f>
        <v>0</v>
      </c>
      <c r="GN80" s="82">
        <f>IF(BZ19&gt;0,1,IF(BR27&gt;0,1,0))</f>
        <v>0</v>
      </c>
      <c r="GO80" s="82">
        <f>IF(CA19&gt;0,1,IF(BR28&gt;0,1,0))</f>
        <v>0</v>
      </c>
      <c r="GP80" s="82">
        <f>IF(CB19&gt;0,1,IF(BR29&gt;0,1,0))</f>
        <v>0</v>
      </c>
      <c r="GQ80" s="82">
        <f>IF(CC19&gt;0,1,IF(BR30&gt;0,1,0))</f>
        <v>0</v>
      </c>
      <c r="GR80" s="82">
        <f>IF(CD19&gt;0,1,IF(BR31&gt;0,1,0))</f>
        <v>0</v>
      </c>
      <c r="GS80" s="82">
        <f>IF(CE19&gt;0,1,IF(BR32&gt;0,1,0))</f>
        <v>0</v>
      </c>
      <c r="GT80" s="82">
        <f t="shared" ref="GT80:GY80" si="120">IF(CF19&gt;0,1,IF(BR33&gt;0,1,0))</f>
        <v>0</v>
      </c>
      <c r="GU80" s="82">
        <f t="shared" si="120"/>
        <v>0</v>
      </c>
      <c r="GV80" s="82">
        <f t="shared" si="120"/>
        <v>0</v>
      </c>
      <c r="GW80" s="82">
        <f t="shared" si="120"/>
        <v>0</v>
      </c>
      <c r="GX80" s="82">
        <f t="shared" si="120"/>
        <v>0</v>
      </c>
      <c r="GY80" s="82">
        <f t="shared" si="120"/>
        <v>0</v>
      </c>
      <c r="GZ80" s="83"/>
      <c r="HA80" s="74">
        <f t="shared" si="114"/>
        <v>2</v>
      </c>
      <c r="HJ80" s="268" t="e">
        <f>#REF!</f>
        <v>#REF!</v>
      </c>
      <c r="HK80" s="268" t="e">
        <f>#REF!</f>
        <v>#REF!</v>
      </c>
      <c r="HP80" s="268">
        <f t="shared" si="110"/>
        <v>4</v>
      </c>
      <c r="HQ80" s="268">
        <f t="shared" si="76"/>
        <v>72</v>
      </c>
      <c r="HR80" s="268">
        <f t="shared" si="111"/>
        <v>0</v>
      </c>
      <c r="HS80" s="268">
        <f t="shared" si="117"/>
        <v>0</v>
      </c>
    </row>
    <row r="81" spans="1:227" x14ac:dyDescent="0.3">
      <c r="A81" s="21"/>
      <c r="B81" s="14">
        <v>10277</v>
      </c>
      <c r="C81" s="23">
        <v>39</v>
      </c>
      <c r="D81" s="23" t="s">
        <v>182</v>
      </c>
      <c r="E81" s="23" t="s">
        <v>183</v>
      </c>
      <c r="F81" s="14">
        <v>290</v>
      </c>
      <c r="G81" s="14" t="s">
        <v>120</v>
      </c>
      <c r="H81" s="14">
        <v>4</v>
      </c>
      <c r="I81" s="14">
        <v>4</v>
      </c>
      <c r="J81" s="14">
        <v>4</v>
      </c>
      <c r="K81" s="14"/>
      <c r="L81" s="14" t="s">
        <v>141</v>
      </c>
      <c r="M81" s="24">
        <f t="shared" si="105"/>
        <v>4</v>
      </c>
      <c r="N81" s="24">
        <f t="shared" si="80"/>
        <v>2</v>
      </c>
      <c r="O81" s="24" t="str">
        <f t="shared" si="81"/>
        <v>4 4</v>
      </c>
      <c r="P81" s="24">
        <f t="shared" si="82"/>
        <v>4</v>
      </c>
      <c r="Q81" s="25">
        <f t="shared" si="83"/>
        <v>0</v>
      </c>
      <c r="R81" s="26">
        <f t="shared" si="84"/>
        <v>0</v>
      </c>
      <c r="S81" s="24">
        <f t="shared" si="85"/>
        <v>4</v>
      </c>
      <c r="T81" s="24">
        <f t="shared" si="86"/>
        <v>4</v>
      </c>
      <c r="U81" s="24" t="str">
        <f t="shared" si="87"/>
        <v/>
      </c>
      <c r="V81" s="24" t="str">
        <f t="shared" si="88"/>
        <v>g</v>
      </c>
      <c r="W81" s="24" t="str">
        <f t="shared" si="106"/>
        <v/>
      </c>
      <c r="X81" s="24">
        <f t="shared" si="89"/>
        <v>4</v>
      </c>
      <c r="Y81" s="24">
        <f t="shared" si="90"/>
        <v>4</v>
      </c>
      <c r="Z81" s="24" t="str">
        <f t="shared" si="91"/>
        <v>F</v>
      </c>
      <c r="AA81" s="24" t="str">
        <f t="shared" si="77"/>
        <v>F</v>
      </c>
      <c r="AB81" s="34" t="str">
        <f t="shared" si="92"/>
        <v/>
      </c>
      <c r="AC81" s="34" t="str">
        <f t="shared" si="93"/>
        <v>g</v>
      </c>
      <c r="AD81" s="34" t="str">
        <f t="shared" si="107"/>
        <v>g</v>
      </c>
      <c r="AE81" s="34" t="str">
        <f t="shared" si="94"/>
        <v>4 0</v>
      </c>
      <c r="AF81" s="34">
        <f t="shared" si="95"/>
        <v>4</v>
      </c>
      <c r="AG81" s="34">
        <f t="shared" si="96"/>
        <v>4</v>
      </c>
      <c r="AH81" s="34">
        <f t="shared" si="97"/>
        <v>0</v>
      </c>
      <c r="AI81" s="172">
        <f>IF(AJ81&lt;&gt;"",MAX(AI$3:AI80)+1,"")</f>
        <v>60</v>
      </c>
      <c r="AJ81" s="172" t="str">
        <f t="shared" si="98"/>
        <v>F</v>
      </c>
      <c r="AK81" s="172">
        <f t="shared" si="99"/>
        <v>290</v>
      </c>
      <c r="AL81" s="172">
        <f t="shared" si="100"/>
        <v>4</v>
      </c>
      <c r="AM81" s="172" t="str">
        <f>IF(AN81&lt;&gt;"",MAX(AM$3:AM80)+1,"")</f>
        <v/>
      </c>
      <c r="AN81" s="172" t="str">
        <f t="shared" si="101"/>
        <v/>
      </c>
      <c r="AO81" s="172" t="str">
        <f t="shared" si="102"/>
        <v/>
      </c>
      <c r="AP81" s="172" t="str">
        <f t="shared" si="103"/>
        <v/>
      </c>
      <c r="AQ81" s="172" t="str">
        <f t="shared" si="104"/>
        <v/>
      </c>
      <c r="AR81" s="172" t="str">
        <f>Table1[[#This Row],[Sex ]]&amp;Table1[[#This Row],[Month]]</f>
        <v>F4</v>
      </c>
      <c r="AS81" s="21"/>
      <c r="AT81" s="21"/>
      <c r="AU81" s="21"/>
      <c r="AV81" s="21"/>
      <c r="AW81" s="21"/>
      <c r="AX81" s="21"/>
      <c r="AY81" s="21"/>
      <c r="AZ81" s="21"/>
      <c r="BA81" s="21"/>
      <c r="BB81" s="21"/>
      <c r="BC81" s="21"/>
      <c r="BD81" s="21"/>
      <c r="BE81" s="319"/>
      <c r="BF81" s="319"/>
      <c r="BG81" s="316"/>
      <c r="BH81" s="316"/>
      <c r="BI81" s="316"/>
      <c r="BJ81" s="316"/>
      <c r="BK81" s="316"/>
      <c r="BL81" s="316"/>
      <c r="BM81" s="316"/>
      <c r="BN81" s="316"/>
      <c r="BO81" s="316"/>
      <c r="BP81" s="316"/>
      <c r="BQ81" s="316"/>
      <c r="BR81" s="316"/>
      <c r="BS81" s="316"/>
      <c r="BT81" s="316"/>
      <c r="BU81" s="316"/>
      <c r="BV81" s="316"/>
      <c r="BW81" s="316"/>
      <c r="BX81" s="316"/>
      <c r="BY81" s="316"/>
      <c r="BZ81" s="316"/>
      <c r="CA81" s="316"/>
      <c r="CB81" s="316"/>
      <c r="CC81" s="316"/>
      <c r="CD81" s="316"/>
      <c r="CE81" s="316"/>
      <c r="CF81" s="316"/>
      <c r="CG81" s="316"/>
      <c r="CH81" s="316"/>
      <c r="CI81" s="316"/>
      <c r="CJ81" s="316"/>
      <c r="CK81" s="316"/>
      <c r="CL81" s="316"/>
      <c r="CM81" s="316"/>
      <c r="CN81" s="316"/>
      <c r="CO81" s="316"/>
      <c r="CP81" s="316"/>
      <c r="CQ81" s="316"/>
      <c r="CR81" s="316"/>
      <c r="CS81" s="316"/>
      <c r="CT81" s="316"/>
      <c r="CU81" s="316"/>
      <c r="CV81" s="316"/>
      <c r="CW81" s="316"/>
      <c r="CX81" s="316"/>
      <c r="CY81" s="316"/>
      <c r="CZ81" s="316"/>
      <c r="DA81" s="316"/>
      <c r="DB81" s="316"/>
      <c r="DC81" s="316"/>
      <c r="DD81" s="316"/>
      <c r="DE81" s="316"/>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FY81" s="71">
        <v>7</v>
      </c>
      <c r="FZ81" s="83"/>
      <c r="GA81" s="83"/>
      <c r="GB81" s="83"/>
      <c r="GC81" s="83"/>
      <c r="GD81" s="83"/>
      <c r="GE81" s="83"/>
      <c r="GF81" s="83"/>
      <c r="GG81" s="82"/>
      <c r="GH81" s="82">
        <f>IF(BT20&gt;0,1,IF(BS21&gt;0,1,0))</f>
        <v>1</v>
      </c>
      <c r="GI81" s="82">
        <f>IF(BU20&gt;0,1,IF(BS22&gt;0,1,0))</f>
        <v>0</v>
      </c>
      <c r="GJ81" s="82">
        <f>IF(BV20&gt;0,1,IF(BS23&gt;0,1,0))</f>
        <v>0</v>
      </c>
      <c r="GK81" s="82">
        <f>IF(BW20&gt;0,1,IF(BS24&gt;0,1,0))</f>
        <v>0</v>
      </c>
      <c r="GL81" s="82">
        <f>IF(BX20&gt;0,1,IF(BS25&gt;0,1,0))</f>
        <v>0</v>
      </c>
      <c r="GM81" s="82">
        <f>IF(BY20&gt;0,1,IF(BS26&gt;0,1,0))</f>
        <v>0</v>
      </c>
      <c r="GN81" s="82">
        <f>IF(BZ20&gt;0,1,IF(BS27&gt;0,1,0))</f>
        <v>0</v>
      </c>
      <c r="GO81" s="82">
        <f>IF(CA20&gt;0,1,IF(BS28&gt;0,1,0))</f>
        <v>0</v>
      </c>
      <c r="GP81" s="82">
        <f>IF(CB20&gt;0,1,IF(BS29&gt;0,1,0))</f>
        <v>0</v>
      </c>
      <c r="GQ81" s="82">
        <f>IF(CC20&gt;0,1,IF(BS30&gt;0,1,0))</f>
        <v>0</v>
      </c>
      <c r="GR81" s="82">
        <f>IF(CD20&gt;0,1,IF(BS31&gt;0,1,0))</f>
        <v>0</v>
      </c>
      <c r="GS81" s="82">
        <f>IF(CE20&gt;0,1,IF(BS32&gt;0,1,0))</f>
        <v>0</v>
      </c>
      <c r="GT81" s="82">
        <f t="shared" ref="GT81:GY81" si="121">IF(CF20&gt;0,1,IF(BS33&gt;0,1,0))</f>
        <v>0</v>
      </c>
      <c r="GU81" s="82">
        <f t="shared" si="121"/>
        <v>0</v>
      </c>
      <c r="GV81" s="82">
        <f t="shared" si="121"/>
        <v>0</v>
      </c>
      <c r="GW81" s="82">
        <f t="shared" si="121"/>
        <v>0</v>
      </c>
      <c r="GX81" s="82">
        <f t="shared" si="121"/>
        <v>0</v>
      </c>
      <c r="GY81" s="82">
        <f t="shared" si="121"/>
        <v>0</v>
      </c>
      <c r="GZ81" s="83"/>
      <c r="HA81" s="74">
        <f t="shared" si="114"/>
        <v>1</v>
      </c>
      <c r="HJ81" s="268" t="e">
        <f>#REF!</f>
        <v>#REF!</v>
      </c>
      <c r="HK81" s="268" t="e">
        <f>#REF!</f>
        <v>#REF!</v>
      </c>
      <c r="HP81" s="268">
        <f t="shared" si="110"/>
        <v>6</v>
      </c>
      <c r="HQ81" s="268">
        <f t="shared" si="76"/>
        <v>73</v>
      </c>
      <c r="HR81" s="268">
        <f t="shared" si="111"/>
        <v>0</v>
      </c>
      <c r="HS81" s="268">
        <f t="shared" si="117"/>
        <v>0</v>
      </c>
    </row>
    <row r="82" spans="1:227" x14ac:dyDescent="0.3">
      <c r="A82" s="21"/>
      <c r="B82" s="14">
        <v>10277</v>
      </c>
      <c r="C82" s="23">
        <v>40</v>
      </c>
      <c r="D82" s="23" t="s">
        <v>182</v>
      </c>
      <c r="E82" s="23" t="s">
        <v>183</v>
      </c>
      <c r="F82" s="14">
        <v>410</v>
      </c>
      <c r="G82" s="14" t="s">
        <v>120</v>
      </c>
      <c r="H82" s="14">
        <v>4</v>
      </c>
      <c r="I82" s="14">
        <v>6</v>
      </c>
      <c r="J82" s="14">
        <v>6</v>
      </c>
      <c r="K82" s="14"/>
      <c r="L82" s="14" t="s">
        <v>141</v>
      </c>
      <c r="M82" s="24">
        <f t="shared" si="105"/>
        <v>6</v>
      </c>
      <c r="N82" s="24">
        <f t="shared" si="80"/>
        <v>2</v>
      </c>
      <c r="O82" s="24" t="str">
        <f t="shared" si="81"/>
        <v>6 6</v>
      </c>
      <c r="P82" s="24">
        <f t="shared" si="82"/>
        <v>6</v>
      </c>
      <c r="Q82" s="25">
        <f t="shared" si="83"/>
        <v>0</v>
      </c>
      <c r="R82" s="26">
        <f t="shared" si="84"/>
        <v>0</v>
      </c>
      <c r="S82" s="24">
        <f t="shared" si="85"/>
        <v>4</v>
      </c>
      <c r="T82" s="24">
        <f t="shared" si="86"/>
        <v>4</v>
      </c>
      <c r="U82" s="24" t="str">
        <f t="shared" si="87"/>
        <v/>
      </c>
      <c r="V82" s="24" t="str">
        <f t="shared" si="88"/>
        <v>g</v>
      </c>
      <c r="W82" s="24" t="str">
        <f t="shared" si="106"/>
        <v/>
      </c>
      <c r="X82" s="24">
        <f t="shared" si="89"/>
        <v>4</v>
      </c>
      <c r="Y82" s="24">
        <f t="shared" si="90"/>
        <v>4</v>
      </c>
      <c r="Z82" s="24" t="str">
        <f t="shared" si="91"/>
        <v>F</v>
      </c>
      <c r="AA82" s="24" t="str">
        <f t="shared" si="77"/>
        <v>F</v>
      </c>
      <c r="AB82" s="34" t="str">
        <f t="shared" si="92"/>
        <v/>
      </c>
      <c r="AC82" s="34" t="str">
        <f t="shared" si="93"/>
        <v>g</v>
      </c>
      <c r="AD82" s="34" t="str">
        <f t="shared" si="107"/>
        <v>g</v>
      </c>
      <c r="AE82" s="34" t="str">
        <f t="shared" si="94"/>
        <v>4 0</v>
      </c>
      <c r="AF82" s="34">
        <f t="shared" si="95"/>
        <v>6</v>
      </c>
      <c r="AG82" s="34">
        <f t="shared" si="96"/>
        <v>6</v>
      </c>
      <c r="AH82" s="34">
        <f t="shared" si="97"/>
        <v>0</v>
      </c>
      <c r="AI82" s="172">
        <f>IF(AJ82&lt;&gt;"",MAX(AI$3:AI81)+1,"")</f>
        <v>61</v>
      </c>
      <c r="AJ82" s="172" t="str">
        <f t="shared" si="98"/>
        <v>F</v>
      </c>
      <c r="AK82" s="172">
        <f t="shared" si="99"/>
        <v>410</v>
      </c>
      <c r="AL82" s="172">
        <f t="shared" si="100"/>
        <v>6</v>
      </c>
      <c r="AM82" s="172" t="str">
        <f>IF(AN82&lt;&gt;"",MAX(AM$3:AM81)+1,"")</f>
        <v/>
      </c>
      <c r="AN82" s="172" t="str">
        <f t="shared" si="101"/>
        <v/>
      </c>
      <c r="AO82" s="172" t="str">
        <f t="shared" si="102"/>
        <v/>
      </c>
      <c r="AP82" s="172" t="str">
        <f t="shared" si="103"/>
        <v/>
      </c>
      <c r="AQ82" s="172" t="str">
        <f t="shared" si="104"/>
        <v/>
      </c>
      <c r="AR82" s="172" t="str">
        <f>Table1[[#This Row],[Sex ]]&amp;Table1[[#This Row],[Month]]</f>
        <v>F4</v>
      </c>
      <c r="AS82" s="21"/>
      <c r="AT82" s="21"/>
      <c r="AU82" s="21"/>
      <c r="AV82" s="21"/>
      <c r="AW82" s="21"/>
      <c r="AX82" s="21"/>
      <c r="AY82" s="21"/>
      <c r="AZ82" s="21"/>
      <c r="BA82" s="21"/>
      <c r="BB82" s="21"/>
      <c r="BC82" s="21"/>
      <c r="BD82" s="21"/>
      <c r="BE82" s="319"/>
      <c r="BF82" s="319"/>
      <c r="BG82" s="316"/>
      <c r="BH82" s="316"/>
      <c r="BI82" s="316"/>
      <c r="BJ82" s="316"/>
      <c r="BK82" s="316"/>
      <c r="BL82" s="316"/>
      <c r="BM82" s="316"/>
      <c r="BN82" s="316"/>
      <c r="BO82" s="316"/>
      <c r="BP82" s="316"/>
      <c r="BQ82" s="316"/>
      <c r="BR82" s="316"/>
      <c r="BS82" s="316"/>
      <c r="BT82" s="316"/>
      <c r="BU82" s="316"/>
      <c r="BV82" s="316"/>
      <c r="BW82" s="316"/>
      <c r="BX82" s="316"/>
      <c r="BY82" s="316"/>
      <c r="BZ82" s="316"/>
      <c r="CA82" s="316"/>
      <c r="CB82" s="316"/>
      <c r="CC82" s="316"/>
      <c r="CD82" s="316"/>
      <c r="CE82" s="316"/>
      <c r="CF82" s="316"/>
      <c r="CG82" s="316"/>
      <c r="CH82" s="316"/>
      <c r="CI82" s="316"/>
      <c r="CJ82" s="316"/>
      <c r="CK82" s="316"/>
      <c r="CL82" s="316"/>
      <c r="CM82" s="316"/>
      <c r="CN82" s="316"/>
      <c r="CO82" s="316"/>
      <c r="CP82" s="316"/>
      <c r="CQ82" s="316"/>
      <c r="CR82" s="316"/>
      <c r="CS82" s="316"/>
      <c r="CT82" s="316"/>
      <c r="CU82" s="316"/>
      <c r="CV82" s="316"/>
      <c r="CW82" s="316"/>
      <c r="CX82" s="316"/>
      <c r="CY82" s="316"/>
      <c r="CZ82" s="316"/>
      <c r="DA82" s="316"/>
      <c r="DB82" s="316"/>
      <c r="DC82" s="316"/>
      <c r="DD82" s="316"/>
      <c r="DE82" s="316"/>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FY82" s="71">
        <v>8</v>
      </c>
      <c r="FZ82" s="83"/>
      <c r="GA82" s="83"/>
      <c r="GB82" s="83"/>
      <c r="GC82" s="83"/>
      <c r="GD82" s="83"/>
      <c r="GE82" s="83"/>
      <c r="GF82" s="83"/>
      <c r="GG82" s="83"/>
      <c r="GH82" s="82"/>
      <c r="GI82" s="82">
        <f>IF(BU21&gt;0,1,IF(BT22&gt;0,1,0))</f>
        <v>1</v>
      </c>
      <c r="GJ82" s="82">
        <f>IF(BV21&gt;0,1,IF(BT23&gt;0,1,0))</f>
        <v>0</v>
      </c>
      <c r="GK82" s="82">
        <f>IF(BW21&gt;0,1,IF(BT24&gt;0,1,0))</f>
        <v>0</v>
      </c>
      <c r="GL82" s="82">
        <f>IF(BX21&gt;0,1,IF(BT25&gt;0,1,0))</f>
        <v>0</v>
      </c>
      <c r="GM82" s="82">
        <f>IF(BY21&gt;0,1,IF(BT26&gt;0,1,0))</f>
        <v>0</v>
      </c>
      <c r="GN82" s="82">
        <f>IF(BZ21&gt;0,1,IF(BT27&gt;0,1,0))</f>
        <v>0</v>
      </c>
      <c r="GO82" s="82">
        <f>IF(CA21&gt;0,1,IF(BT28&gt;0,1,0))</f>
        <v>0</v>
      </c>
      <c r="GP82" s="82">
        <f>IF(CB21&gt;0,1,IF(BT29&gt;0,1,0))</f>
        <v>0</v>
      </c>
      <c r="GQ82" s="82">
        <f>IF(CC21&gt;0,1,IF(BT30&gt;0,1,0))</f>
        <v>0</v>
      </c>
      <c r="GR82" s="82">
        <f>IF(CD21&gt;0,1,IF(BT31&gt;0,1,0))</f>
        <v>0</v>
      </c>
      <c r="GS82" s="82">
        <f>IF(CE21&gt;0,1,IF(BT32&gt;0,1,0))</f>
        <v>0</v>
      </c>
      <c r="GT82" s="82">
        <f t="shared" ref="GT82:GY82" si="122">IF(CF21&gt;0,1,IF(BT33&gt;0,1,0))</f>
        <v>0</v>
      </c>
      <c r="GU82" s="82">
        <f t="shared" si="122"/>
        <v>0</v>
      </c>
      <c r="GV82" s="82">
        <f t="shared" si="122"/>
        <v>0</v>
      </c>
      <c r="GW82" s="82">
        <f t="shared" si="122"/>
        <v>0</v>
      </c>
      <c r="GX82" s="82">
        <f t="shared" si="122"/>
        <v>0</v>
      </c>
      <c r="GY82" s="82">
        <f t="shared" si="122"/>
        <v>0</v>
      </c>
      <c r="GZ82" s="83"/>
      <c r="HA82" s="74">
        <f t="shared" si="114"/>
        <v>1</v>
      </c>
      <c r="HJ82" s="268" t="e">
        <f>#REF!</f>
        <v>#REF!</v>
      </c>
      <c r="HK82" s="268" t="e">
        <f>#REF!</f>
        <v>#REF!</v>
      </c>
      <c r="HP82" s="268">
        <f t="shared" si="110"/>
        <v>4</v>
      </c>
      <c r="HQ82" s="268">
        <f t="shared" si="76"/>
        <v>74</v>
      </c>
      <c r="HR82" s="268">
        <f t="shared" si="111"/>
        <v>0</v>
      </c>
      <c r="HS82" s="268">
        <f t="shared" si="117"/>
        <v>0</v>
      </c>
    </row>
    <row r="83" spans="1:227" x14ac:dyDescent="0.3">
      <c r="A83" s="21"/>
      <c r="B83" s="14">
        <v>10277</v>
      </c>
      <c r="C83" s="23">
        <v>41</v>
      </c>
      <c r="D83" s="23" t="s">
        <v>182</v>
      </c>
      <c r="E83" s="23" t="s">
        <v>183</v>
      </c>
      <c r="F83" s="14">
        <v>290</v>
      </c>
      <c r="G83" s="14" t="s">
        <v>120</v>
      </c>
      <c r="H83" s="14">
        <v>4</v>
      </c>
      <c r="I83" s="14">
        <v>3</v>
      </c>
      <c r="J83" s="14">
        <v>3</v>
      </c>
      <c r="K83" s="14"/>
      <c r="L83" s="14" t="s">
        <v>141</v>
      </c>
      <c r="M83" s="24">
        <f t="shared" si="105"/>
        <v>3</v>
      </c>
      <c r="N83" s="24">
        <f t="shared" si="80"/>
        <v>2</v>
      </c>
      <c r="O83" s="24" t="str">
        <f t="shared" si="81"/>
        <v>3 3</v>
      </c>
      <c r="P83" s="24">
        <f t="shared" si="82"/>
        <v>3</v>
      </c>
      <c r="Q83" s="25">
        <f t="shared" si="83"/>
        <v>0</v>
      </c>
      <c r="R83" s="26">
        <f t="shared" si="84"/>
        <v>0</v>
      </c>
      <c r="S83" s="24">
        <f t="shared" si="85"/>
        <v>4</v>
      </c>
      <c r="T83" s="24">
        <f t="shared" si="86"/>
        <v>4</v>
      </c>
      <c r="U83" s="24" t="str">
        <f t="shared" si="87"/>
        <v/>
      </c>
      <c r="V83" s="24" t="str">
        <f t="shared" si="88"/>
        <v>g</v>
      </c>
      <c r="W83" s="24" t="str">
        <f t="shared" si="106"/>
        <v/>
      </c>
      <c r="X83" s="24">
        <f t="shared" si="89"/>
        <v>4</v>
      </c>
      <c r="Y83" s="24">
        <f t="shared" si="90"/>
        <v>4</v>
      </c>
      <c r="Z83" s="24" t="str">
        <f t="shared" si="91"/>
        <v>F</v>
      </c>
      <c r="AA83" s="24" t="str">
        <f t="shared" si="77"/>
        <v>F</v>
      </c>
      <c r="AB83" s="34" t="str">
        <f t="shared" si="92"/>
        <v/>
      </c>
      <c r="AC83" s="34" t="str">
        <f t="shared" si="93"/>
        <v>g</v>
      </c>
      <c r="AD83" s="34" t="str">
        <f t="shared" si="107"/>
        <v>g</v>
      </c>
      <c r="AE83" s="34" t="str">
        <f t="shared" si="94"/>
        <v>4 0</v>
      </c>
      <c r="AF83" s="34">
        <f t="shared" si="95"/>
        <v>3</v>
      </c>
      <c r="AG83" s="34">
        <f t="shared" si="96"/>
        <v>3</v>
      </c>
      <c r="AH83" s="34">
        <f t="shared" si="97"/>
        <v>0</v>
      </c>
      <c r="AI83" s="172">
        <f>IF(AJ83&lt;&gt;"",MAX(AI$3:AI82)+1,"")</f>
        <v>62</v>
      </c>
      <c r="AJ83" s="172" t="str">
        <f t="shared" si="98"/>
        <v>F</v>
      </c>
      <c r="AK83" s="172">
        <f t="shared" si="99"/>
        <v>290</v>
      </c>
      <c r="AL83" s="172">
        <f t="shared" si="100"/>
        <v>3</v>
      </c>
      <c r="AM83" s="172" t="str">
        <f>IF(AN83&lt;&gt;"",MAX(AM$3:AM82)+1,"")</f>
        <v/>
      </c>
      <c r="AN83" s="172" t="str">
        <f t="shared" si="101"/>
        <v/>
      </c>
      <c r="AO83" s="172" t="str">
        <f t="shared" si="102"/>
        <v/>
      </c>
      <c r="AP83" s="172" t="str">
        <f t="shared" si="103"/>
        <v/>
      </c>
      <c r="AQ83" s="172" t="str">
        <f t="shared" si="104"/>
        <v/>
      </c>
      <c r="AR83" s="172" t="str">
        <f>Table1[[#This Row],[Sex ]]&amp;Table1[[#This Row],[Month]]</f>
        <v>F4</v>
      </c>
      <c r="AS83" s="21"/>
      <c r="AT83" s="21"/>
      <c r="AU83" s="21"/>
      <c r="AV83" s="21"/>
      <c r="AW83" s="21"/>
      <c r="AX83" s="21"/>
      <c r="AY83" s="21"/>
      <c r="AZ83" s="21"/>
      <c r="BA83" s="21"/>
      <c r="BB83" s="21"/>
      <c r="BC83" s="21"/>
      <c r="BD83" s="21"/>
      <c r="BE83" s="319"/>
      <c r="BF83" s="319"/>
      <c r="BG83" s="316"/>
      <c r="BH83" s="316"/>
      <c r="BI83" s="316"/>
      <c r="BJ83" s="316"/>
      <c r="BK83" s="316"/>
      <c r="BL83" s="316"/>
      <c r="BM83" s="316"/>
      <c r="BN83" s="316"/>
      <c r="BO83" s="316"/>
      <c r="BP83" s="316"/>
      <c r="BQ83" s="316"/>
      <c r="BR83" s="316"/>
      <c r="BS83" s="316"/>
      <c r="BT83" s="316"/>
      <c r="BU83" s="316"/>
      <c r="BV83" s="316"/>
      <c r="BW83" s="316"/>
      <c r="BX83" s="316"/>
      <c r="BY83" s="316"/>
      <c r="BZ83" s="316"/>
      <c r="CA83" s="316"/>
      <c r="CB83" s="316"/>
      <c r="CC83" s="316"/>
      <c r="CD83" s="316"/>
      <c r="CE83" s="316"/>
      <c r="CF83" s="316"/>
      <c r="CG83" s="316"/>
      <c r="CH83" s="316"/>
      <c r="CI83" s="316"/>
      <c r="CJ83" s="316"/>
      <c r="CK83" s="316"/>
      <c r="CL83" s="316"/>
      <c r="CM83" s="316"/>
      <c r="CN83" s="316"/>
      <c r="CO83" s="316"/>
      <c r="CP83" s="316"/>
      <c r="CQ83" s="316"/>
      <c r="CR83" s="316"/>
      <c r="CS83" s="316"/>
      <c r="CT83" s="316"/>
      <c r="CU83" s="316"/>
      <c r="CV83" s="316"/>
      <c r="CW83" s="316"/>
      <c r="CX83" s="316"/>
      <c r="CY83" s="316"/>
      <c r="CZ83" s="316"/>
      <c r="DA83" s="316"/>
      <c r="DB83" s="316"/>
      <c r="DC83" s="316"/>
      <c r="DD83" s="316"/>
      <c r="DE83" s="316"/>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FY83" s="71">
        <v>9</v>
      </c>
      <c r="FZ83" s="83"/>
      <c r="GA83" s="83"/>
      <c r="GB83" s="83"/>
      <c r="GC83" s="83"/>
      <c r="GD83" s="83"/>
      <c r="GE83" s="83"/>
      <c r="GF83" s="83"/>
      <c r="GG83" s="83"/>
      <c r="GH83" s="83"/>
      <c r="GI83" s="82"/>
      <c r="GJ83" s="82">
        <f>IF(BV22&gt;0,1,IF(BU23&gt;0,1,0))</f>
        <v>0</v>
      </c>
      <c r="GK83" s="82">
        <f>IF(BW22&gt;0,1,IF(BU24&gt;0,1,0))</f>
        <v>0</v>
      </c>
      <c r="GL83" s="82">
        <f>IF(BX22&gt;0,1,IF(BU25&gt;0,1,0))</f>
        <v>0</v>
      </c>
      <c r="GM83" s="82">
        <f>IF(BY22&gt;0,1,IF(BU26&gt;0,1,0))</f>
        <v>0</v>
      </c>
      <c r="GN83" s="82">
        <f>IF(BZ22&gt;0,1,IF(BU27&gt;0,1,0))</f>
        <v>0</v>
      </c>
      <c r="GO83" s="82">
        <f>IF(CA22&gt;0,1,IF(BU28&gt;0,1,0))</f>
        <v>0</v>
      </c>
      <c r="GP83" s="82">
        <f>IF(CB22&gt;0,1,IF(BU29&gt;0,1,0))</f>
        <v>0</v>
      </c>
      <c r="GQ83" s="82">
        <f>IF(CC22&gt;0,1,IF(BU30&gt;0,1,0))</f>
        <v>0</v>
      </c>
      <c r="GR83" s="82">
        <f>IF(CD22&gt;0,1,IF(BU31&gt;0,1,0))</f>
        <v>0</v>
      </c>
      <c r="GS83" s="82">
        <f>IF(CE22&gt;0,1,IF(BU32&gt;0,1,0))</f>
        <v>0</v>
      </c>
      <c r="GT83" s="82">
        <f t="shared" ref="GT83:GY83" si="123">IF(CF22&gt;0,1,IF(BU33&gt;0,1,0))</f>
        <v>0</v>
      </c>
      <c r="GU83" s="82">
        <f t="shared" si="123"/>
        <v>0</v>
      </c>
      <c r="GV83" s="82">
        <f t="shared" si="123"/>
        <v>0</v>
      </c>
      <c r="GW83" s="82">
        <f t="shared" si="123"/>
        <v>0</v>
      </c>
      <c r="GX83" s="82">
        <f t="shared" si="123"/>
        <v>0</v>
      </c>
      <c r="GY83" s="82">
        <f t="shared" si="123"/>
        <v>0</v>
      </c>
      <c r="GZ83" s="83"/>
      <c r="HA83" s="74">
        <f t="shared" si="114"/>
        <v>0</v>
      </c>
      <c r="HJ83" s="268" t="e">
        <f>#REF!</f>
        <v>#REF!</v>
      </c>
      <c r="HK83" s="268" t="e">
        <f>#REF!</f>
        <v>#REF!</v>
      </c>
      <c r="HP83" s="268">
        <f t="shared" si="110"/>
        <v>4</v>
      </c>
      <c r="HQ83" s="268">
        <f t="shared" si="76"/>
        <v>75</v>
      </c>
      <c r="HR83" s="268">
        <f t="shared" si="111"/>
        <v>0</v>
      </c>
      <c r="HS83" s="268">
        <f t="shared" si="117"/>
        <v>0</v>
      </c>
    </row>
    <row r="84" spans="1:227" x14ac:dyDescent="0.3">
      <c r="A84" s="21"/>
      <c r="B84" s="14">
        <v>10277</v>
      </c>
      <c r="C84" s="23">
        <v>42</v>
      </c>
      <c r="D84" s="23" t="s">
        <v>182</v>
      </c>
      <c r="E84" s="23" t="s">
        <v>183</v>
      </c>
      <c r="F84" s="14">
        <v>400</v>
      </c>
      <c r="G84" s="14" t="s">
        <v>120</v>
      </c>
      <c r="H84" s="14">
        <v>4</v>
      </c>
      <c r="I84" s="14">
        <v>4</v>
      </c>
      <c r="J84" s="14">
        <v>4</v>
      </c>
      <c r="K84" s="14"/>
      <c r="L84" s="14" t="s">
        <v>141</v>
      </c>
      <c r="M84" s="24">
        <f t="shared" si="105"/>
        <v>4</v>
      </c>
      <c r="N84" s="24">
        <f t="shared" si="80"/>
        <v>2</v>
      </c>
      <c r="O84" s="24" t="str">
        <f t="shared" si="81"/>
        <v>4 4</v>
      </c>
      <c r="P84" s="24">
        <f t="shared" si="82"/>
        <v>4</v>
      </c>
      <c r="Q84" s="25">
        <f t="shared" si="83"/>
        <v>0</v>
      </c>
      <c r="R84" s="26">
        <f t="shared" si="84"/>
        <v>0</v>
      </c>
      <c r="S84" s="24">
        <f t="shared" si="85"/>
        <v>4</v>
      </c>
      <c r="T84" s="24">
        <f t="shared" si="86"/>
        <v>4</v>
      </c>
      <c r="U84" s="24" t="str">
        <f t="shared" si="87"/>
        <v/>
      </c>
      <c r="V84" s="24" t="str">
        <f t="shared" si="88"/>
        <v>g</v>
      </c>
      <c r="W84" s="24" t="str">
        <f t="shared" si="106"/>
        <v/>
      </c>
      <c r="X84" s="24">
        <f t="shared" si="89"/>
        <v>4</v>
      </c>
      <c r="Y84" s="24">
        <f t="shared" si="90"/>
        <v>4</v>
      </c>
      <c r="Z84" s="24" t="str">
        <f t="shared" si="91"/>
        <v>F</v>
      </c>
      <c r="AA84" s="24" t="str">
        <f t="shared" si="77"/>
        <v>F</v>
      </c>
      <c r="AB84" s="34" t="str">
        <f t="shared" si="92"/>
        <v/>
      </c>
      <c r="AC84" s="34" t="str">
        <f t="shared" si="93"/>
        <v>g</v>
      </c>
      <c r="AD84" s="34" t="str">
        <f t="shared" si="107"/>
        <v>g</v>
      </c>
      <c r="AE84" s="34" t="str">
        <f t="shared" si="94"/>
        <v>4 0</v>
      </c>
      <c r="AF84" s="34">
        <f t="shared" si="95"/>
        <v>4</v>
      </c>
      <c r="AG84" s="34">
        <f t="shared" si="96"/>
        <v>4</v>
      </c>
      <c r="AH84" s="34">
        <f t="shared" si="97"/>
        <v>0</v>
      </c>
      <c r="AI84" s="172">
        <f>IF(AJ84&lt;&gt;"",MAX(AI$3:AI83)+1,"")</f>
        <v>63</v>
      </c>
      <c r="AJ84" s="172" t="str">
        <f t="shared" si="98"/>
        <v>F</v>
      </c>
      <c r="AK84" s="172">
        <f t="shared" si="99"/>
        <v>400</v>
      </c>
      <c r="AL84" s="172">
        <f t="shared" si="100"/>
        <v>4</v>
      </c>
      <c r="AM84" s="172" t="str">
        <f>IF(AN84&lt;&gt;"",MAX(AM$3:AM83)+1,"")</f>
        <v/>
      </c>
      <c r="AN84" s="172" t="str">
        <f t="shared" si="101"/>
        <v/>
      </c>
      <c r="AO84" s="172" t="str">
        <f t="shared" si="102"/>
        <v/>
      </c>
      <c r="AP84" s="172" t="str">
        <f t="shared" si="103"/>
        <v/>
      </c>
      <c r="AQ84" s="172" t="str">
        <f t="shared" si="104"/>
        <v/>
      </c>
      <c r="AR84" s="172" t="str">
        <f>Table1[[#This Row],[Sex ]]&amp;Table1[[#This Row],[Month]]</f>
        <v>F4</v>
      </c>
      <c r="AS84" s="21"/>
      <c r="AT84" s="21"/>
      <c r="AU84" s="21"/>
      <c r="AV84" s="21"/>
      <c r="AW84" s="21"/>
      <c r="AX84" s="21"/>
      <c r="AY84" s="21"/>
      <c r="AZ84" s="21"/>
      <c r="BA84" s="21"/>
      <c r="BB84" s="21"/>
      <c r="BC84" s="21"/>
      <c r="BD84" s="21"/>
      <c r="BE84" s="319"/>
      <c r="BF84" s="319"/>
      <c r="BG84" s="316"/>
      <c r="BH84" s="316"/>
      <c r="BI84" s="316"/>
      <c r="BJ84" s="316"/>
      <c r="BK84" s="316"/>
      <c r="BL84" s="316"/>
      <c r="BM84" s="316"/>
      <c r="BN84" s="316"/>
      <c r="BO84" s="316"/>
      <c r="BP84" s="316"/>
      <c r="BQ84" s="316"/>
      <c r="BR84" s="316"/>
      <c r="BS84" s="316"/>
      <c r="BT84" s="316"/>
      <c r="BU84" s="316"/>
      <c r="BV84" s="316"/>
      <c r="BW84" s="316"/>
      <c r="BX84" s="316"/>
      <c r="BY84" s="316"/>
      <c r="BZ84" s="316"/>
      <c r="CA84" s="316"/>
      <c r="CB84" s="316"/>
      <c r="CC84" s="316"/>
      <c r="CD84" s="316"/>
      <c r="CE84" s="316"/>
      <c r="CF84" s="316"/>
      <c r="CG84" s="316"/>
      <c r="CH84" s="316"/>
      <c r="CI84" s="316"/>
      <c r="CJ84" s="316"/>
      <c r="CK84" s="316"/>
      <c r="CL84" s="316"/>
      <c r="CM84" s="316"/>
      <c r="CN84" s="316"/>
      <c r="CO84" s="316"/>
      <c r="CP84" s="316"/>
      <c r="CQ84" s="316"/>
      <c r="CR84" s="316"/>
      <c r="CS84" s="316"/>
      <c r="CT84" s="316"/>
      <c r="CU84" s="316"/>
      <c r="CV84" s="316"/>
      <c r="CW84" s="316"/>
      <c r="CX84" s="316"/>
      <c r="CY84" s="316"/>
      <c r="CZ84" s="316"/>
      <c r="DA84" s="316"/>
      <c r="DB84" s="316"/>
      <c r="DC84" s="316"/>
      <c r="DD84" s="316"/>
      <c r="DE84" s="316"/>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FY84" s="71">
        <v>10</v>
      </c>
      <c r="FZ84" s="83"/>
      <c r="GA84" s="83"/>
      <c r="GB84" s="83"/>
      <c r="GC84" s="83"/>
      <c r="GD84" s="83"/>
      <c r="GE84" s="83"/>
      <c r="GF84" s="83"/>
      <c r="GG84" s="83"/>
      <c r="GH84" s="83"/>
      <c r="GI84" s="83"/>
      <c r="GJ84" s="82"/>
      <c r="GK84" s="82">
        <f>IF(BW23&gt;0,1,IF(BV24&gt;0,1,0))</f>
        <v>1</v>
      </c>
      <c r="GL84" s="82">
        <f>IF(BX23&gt;0,1,IF(BV25&gt;0,1,0))</f>
        <v>0</v>
      </c>
      <c r="GM84" s="82">
        <f>IF(BY23&gt;0,1,IF(BV26&gt;0,1,0))</f>
        <v>0</v>
      </c>
      <c r="GN84" s="82">
        <f>IF(BZ23&gt;0,1,IF(BV27&gt;0,1,0))</f>
        <v>0</v>
      </c>
      <c r="GO84" s="82">
        <f>IF(CA23&gt;0,1,IF(BV28&gt;0,1,0))</f>
        <v>0</v>
      </c>
      <c r="GP84" s="82">
        <f>IF(CB23&gt;0,1,IF(BV29&gt;0,1,0))</f>
        <v>0</v>
      </c>
      <c r="GQ84" s="82">
        <f>IF(CC23&gt;0,1,IF(BV30&gt;0,1,0))</f>
        <v>0</v>
      </c>
      <c r="GR84" s="82">
        <f>IF(CD23&gt;0,1,IF(BV31&gt;0,1,0))</f>
        <v>0</v>
      </c>
      <c r="GS84" s="82">
        <f>IF(CE23&gt;0,1,IF(BV32&gt;0,1,0))</f>
        <v>0</v>
      </c>
      <c r="GT84" s="82">
        <f t="shared" ref="GT84:GY84" si="124">IF(CF23&gt;0,1,IF(BV33&gt;0,1,0))</f>
        <v>0</v>
      </c>
      <c r="GU84" s="82">
        <f t="shared" si="124"/>
        <v>0</v>
      </c>
      <c r="GV84" s="82">
        <f t="shared" si="124"/>
        <v>0</v>
      </c>
      <c r="GW84" s="82">
        <f t="shared" si="124"/>
        <v>0</v>
      </c>
      <c r="GX84" s="82">
        <f t="shared" si="124"/>
        <v>0</v>
      </c>
      <c r="GY84" s="82">
        <f t="shared" si="124"/>
        <v>0</v>
      </c>
      <c r="GZ84" s="83"/>
      <c r="HA84" s="74">
        <f t="shared" si="114"/>
        <v>1</v>
      </c>
      <c r="HJ84" s="268" t="e">
        <f>#REF!</f>
        <v>#REF!</v>
      </c>
      <c r="HK84" s="268" t="e">
        <f>#REF!</f>
        <v>#REF!</v>
      </c>
      <c r="HP84" s="268">
        <f t="shared" si="110"/>
        <v>3</v>
      </c>
      <c r="HQ84" s="268">
        <f t="shared" si="76"/>
        <v>76</v>
      </c>
      <c r="HR84" s="268">
        <f t="shared" si="111"/>
        <v>0</v>
      </c>
      <c r="HS84" s="268">
        <f t="shared" si="117"/>
        <v>0</v>
      </c>
    </row>
    <row r="85" spans="1:227" x14ac:dyDescent="0.3">
      <c r="A85" s="21"/>
      <c r="B85" s="14">
        <v>10277</v>
      </c>
      <c r="C85" s="23">
        <v>43</v>
      </c>
      <c r="D85" s="23" t="s">
        <v>182</v>
      </c>
      <c r="E85" s="23" t="s">
        <v>183</v>
      </c>
      <c r="F85" s="14">
        <v>310</v>
      </c>
      <c r="G85" s="14" t="s">
        <v>121</v>
      </c>
      <c r="H85" s="14">
        <v>4</v>
      </c>
      <c r="I85" s="14">
        <v>4</v>
      </c>
      <c r="J85" s="14">
        <v>4</v>
      </c>
      <c r="K85" s="14"/>
      <c r="L85" s="14" t="s">
        <v>141</v>
      </c>
      <c r="M85" s="24">
        <f t="shared" si="105"/>
        <v>4</v>
      </c>
      <c r="N85" s="24">
        <f t="shared" si="80"/>
        <v>2</v>
      </c>
      <c r="O85" s="24" t="str">
        <f t="shared" si="81"/>
        <v>4 4</v>
      </c>
      <c r="P85" s="24">
        <f t="shared" si="82"/>
        <v>4</v>
      </c>
      <c r="Q85" s="25">
        <f t="shared" si="83"/>
        <v>0</v>
      </c>
      <c r="R85" s="26">
        <f t="shared" si="84"/>
        <v>0</v>
      </c>
      <c r="S85" s="24">
        <f t="shared" si="85"/>
        <v>4</v>
      </c>
      <c r="T85" s="24">
        <f t="shared" si="86"/>
        <v>4</v>
      </c>
      <c r="U85" s="24" t="str">
        <f t="shared" si="87"/>
        <v/>
      </c>
      <c r="V85" s="24" t="str">
        <f t="shared" si="88"/>
        <v>g</v>
      </c>
      <c r="W85" s="24" t="str">
        <f t="shared" si="106"/>
        <v/>
      </c>
      <c r="X85" s="24">
        <f t="shared" si="89"/>
        <v>4</v>
      </c>
      <c r="Y85" s="24">
        <f t="shared" si="90"/>
        <v>4</v>
      </c>
      <c r="Z85" s="24" t="str">
        <f t="shared" si="91"/>
        <v>M</v>
      </c>
      <c r="AA85" s="24" t="str">
        <f t="shared" si="77"/>
        <v>M</v>
      </c>
      <c r="AB85" s="34" t="str">
        <f t="shared" si="92"/>
        <v/>
      </c>
      <c r="AC85" s="34" t="str">
        <f t="shared" si="93"/>
        <v>g</v>
      </c>
      <c r="AD85" s="34" t="str">
        <f t="shared" si="107"/>
        <v>g</v>
      </c>
      <c r="AE85" s="34" t="str">
        <f t="shared" si="94"/>
        <v>4 0</v>
      </c>
      <c r="AF85" s="34">
        <f t="shared" si="95"/>
        <v>4</v>
      </c>
      <c r="AG85" s="34">
        <f t="shared" si="96"/>
        <v>4</v>
      </c>
      <c r="AH85" s="34">
        <f t="shared" si="97"/>
        <v>0</v>
      </c>
      <c r="AI85" s="172" t="str">
        <f>IF(AJ85&lt;&gt;"",MAX(AI$3:AI84)+1,"")</f>
        <v/>
      </c>
      <c r="AJ85" s="172" t="str">
        <f t="shared" si="98"/>
        <v/>
      </c>
      <c r="AK85" s="172" t="str">
        <f t="shared" si="99"/>
        <v/>
      </c>
      <c r="AL85" s="172" t="str">
        <f t="shared" si="100"/>
        <v/>
      </c>
      <c r="AM85" s="172">
        <f>IF(AN85&lt;&gt;"",MAX(AM$3:AM84)+1,"")</f>
        <v>18</v>
      </c>
      <c r="AN85" s="172" t="str">
        <f t="shared" si="101"/>
        <v>M</v>
      </c>
      <c r="AO85" s="172">
        <f t="shared" si="102"/>
        <v>310</v>
      </c>
      <c r="AP85" s="172">
        <f t="shared" si="103"/>
        <v>4</v>
      </c>
      <c r="AQ85" s="172" t="str">
        <f t="shared" si="104"/>
        <v/>
      </c>
      <c r="AR85" s="172" t="str">
        <f>Table1[[#This Row],[Sex ]]&amp;Table1[[#This Row],[Month]]</f>
        <v>M4</v>
      </c>
      <c r="AS85" s="21"/>
      <c r="AT85" s="21"/>
      <c r="AU85" s="21"/>
      <c r="AV85" s="21"/>
      <c r="AW85" s="21"/>
      <c r="AX85" s="21"/>
      <c r="AY85" s="21"/>
      <c r="AZ85" s="21"/>
      <c r="BA85" s="21"/>
      <c r="BB85" s="21"/>
      <c r="BC85" s="21"/>
      <c r="BD85" s="21"/>
      <c r="BE85" s="319"/>
      <c r="BF85" s="319"/>
      <c r="BG85" s="316"/>
      <c r="BH85" s="316"/>
      <c r="BI85" s="316"/>
      <c r="BJ85" s="316"/>
      <c r="BK85" s="316"/>
      <c r="BL85" s="316"/>
      <c r="BM85" s="316"/>
      <c r="BN85" s="316"/>
      <c r="BO85" s="316"/>
      <c r="BP85" s="316"/>
      <c r="BQ85" s="316"/>
      <c r="BR85" s="316"/>
      <c r="BS85" s="316"/>
      <c r="BT85" s="316"/>
      <c r="BU85" s="316"/>
      <c r="BV85" s="316"/>
      <c r="BW85" s="316"/>
      <c r="BX85" s="316"/>
      <c r="BY85" s="316"/>
      <c r="BZ85" s="316"/>
      <c r="CA85" s="316"/>
      <c r="CB85" s="316"/>
      <c r="CC85" s="316"/>
      <c r="CD85" s="316"/>
      <c r="CE85" s="316"/>
      <c r="CF85" s="316"/>
      <c r="CG85" s="316"/>
      <c r="CH85" s="316"/>
      <c r="CI85" s="316"/>
      <c r="CJ85" s="316"/>
      <c r="CK85" s="316"/>
      <c r="CL85" s="316"/>
      <c r="CM85" s="316"/>
      <c r="CN85" s="316"/>
      <c r="CO85" s="316"/>
      <c r="CP85" s="316"/>
      <c r="CQ85" s="316"/>
      <c r="CR85" s="316"/>
      <c r="CS85" s="316"/>
      <c r="CT85" s="316"/>
      <c r="CU85" s="316"/>
      <c r="CV85" s="316"/>
      <c r="CW85" s="316"/>
      <c r="CX85" s="316"/>
      <c r="CY85" s="316"/>
      <c r="CZ85" s="316"/>
      <c r="DA85" s="316"/>
      <c r="DB85" s="316"/>
      <c r="DC85" s="316"/>
      <c r="DD85" s="316"/>
      <c r="DE85" s="316"/>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FY85" s="71">
        <v>11</v>
      </c>
      <c r="FZ85" s="83"/>
      <c r="GA85" s="83"/>
      <c r="GB85" s="83"/>
      <c r="GC85" s="83"/>
      <c r="GD85" s="83"/>
      <c r="GE85" s="83"/>
      <c r="GF85" s="83"/>
      <c r="GG85" s="83"/>
      <c r="GH85" s="83"/>
      <c r="GI85" s="83"/>
      <c r="GJ85" s="83"/>
      <c r="GK85" s="82"/>
      <c r="GL85" s="82">
        <f>IF(BX24&gt;0,1,IF(BW25&gt;0,1,0))</f>
        <v>1</v>
      </c>
      <c r="GM85" s="82">
        <f>IF(BY24&gt;0,1,IF(BW26&gt;0,1,0))</f>
        <v>0</v>
      </c>
      <c r="GN85" s="82">
        <f>IF(BZ24&gt;0,1,IF(BW27&gt;0,1,0))</f>
        <v>0</v>
      </c>
      <c r="GO85" s="82">
        <f>IF(CA24&gt;0,1,IF(BW28&gt;0,1,0))</f>
        <v>0</v>
      </c>
      <c r="GP85" s="82">
        <f>IF(CB24&gt;0,1,IF(BW29&gt;0,1,0))</f>
        <v>0</v>
      </c>
      <c r="GQ85" s="82">
        <f>IF(CC24&gt;0,1,IF(BW30&gt;0,1,0))</f>
        <v>0</v>
      </c>
      <c r="GR85" s="82">
        <f>IF(CD24&gt;0,1,IF(BW31&gt;0,1,0))</f>
        <v>0</v>
      </c>
      <c r="GS85" s="82">
        <f>IF(CE24&gt;0,1,IF(BW32&gt;0,1,0))</f>
        <v>0</v>
      </c>
      <c r="GT85" s="82">
        <f t="shared" ref="GT85:GY85" si="125">IF(CF24&gt;0,1,IF(GK94&gt;0,1,0))</f>
        <v>0</v>
      </c>
      <c r="GU85" s="82">
        <f t="shared" si="125"/>
        <v>0</v>
      </c>
      <c r="GV85" s="82">
        <f t="shared" si="125"/>
        <v>0</v>
      </c>
      <c r="GW85" s="82">
        <f t="shared" si="125"/>
        <v>0</v>
      </c>
      <c r="GX85" s="82">
        <f t="shared" si="125"/>
        <v>0</v>
      </c>
      <c r="GY85" s="82">
        <f t="shared" si="125"/>
        <v>0</v>
      </c>
      <c r="GZ85" s="83"/>
      <c r="HA85" s="74">
        <f t="shared" si="114"/>
        <v>1</v>
      </c>
      <c r="HJ85" s="268" t="e">
        <f>#REF!</f>
        <v>#REF!</v>
      </c>
      <c r="HK85" s="268" t="e">
        <f>#REF!</f>
        <v>#REF!</v>
      </c>
      <c r="HP85" s="268">
        <f t="shared" si="110"/>
        <v>5</v>
      </c>
      <c r="HQ85" s="268">
        <f t="shared" si="76"/>
        <v>77</v>
      </c>
      <c r="HR85" s="268">
        <f t="shared" si="111"/>
        <v>0</v>
      </c>
      <c r="HS85" s="268">
        <f t="shared" si="117"/>
        <v>0</v>
      </c>
    </row>
    <row r="86" spans="1:227" x14ac:dyDescent="0.3">
      <c r="A86" s="21"/>
      <c r="B86" s="14">
        <v>10378</v>
      </c>
      <c r="C86" s="23">
        <v>1</v>
      </c>
      <c r="D86" s="23" t="s">
        <v>182</v>
      </c>
      <c r="E86" s="23" t="s">
        <v>183</v>
      </c>
      <c r="F86" s="14">
        <v>410</v>
      </c>
      <c r="G86" s="14" t="s">
        <v>120</v>
      </c>
      <c r="H86" s="14">
        <v>4</v>
      </c>
      <c r="I86" s="14">
        <v>6</v>
      </c>
      <c r="J86" s="14">
        <v>6</v>
      </c>
      <c r="K86" s="14">
        <v>6</v>
      </c>
      <c r="L86" s="14" t="s">
        <v>141</v>
      </c>
      <c r="M86" s="24">
        <f t="shared" si="105"/>
        <v>6</v>
      </c>
      <c r="N86" s="24">
        <f t="shared" si="80"/>
        <v>2</v>
      </c>
      <c r="O86" s="24" t="str">
        <f t="shared" si="81"/>
        <v>6 6</v>
      </c>
      <c r="P86" s="24">
        <f t="shared" si="82"/>
        <v>6</v>
      </c>
      <c r="Q86" s="25">
        <f t="shared" si="83"/>
        <v>0</v>
      </c>
      <c r="R86" s="26">
        <f t="shared" si="84"/>
        <v>0</v>
      </c>
      <c r="S86" s="24">
        <f t="shared" si="85"/>
        <v>4</v>
      </c>
      <c r="T86" s="24">
        <f t="shared" si="86"/>
        <v>4</v>
      </c>
      <c r="U86" s="24">
        <f t="shared" si="87"/>
        <v>4</v>
      </c>
      <c r="V86" s="24" t="str">
        <f t="shared" si="88"/>
        <v>g</v>
      </c>
      <c r="W86" s="24">
        <f t="shared" si="106"/>
        <v>0</v>
      </c>
      <c r="X86" s="24">
        <f t="shared" si="89"/>
        <v>4</v>
      </c>
      <c r="Y86" s="24">
        <f t="shared" si="90"/>
        <v>4</v>
      </c>
      <c r="Z86" s="24" t="str">
        <f t="shared" si="91"/>
        <v>F</v>
      </c>
      <c r="AA86" s="24" t="str">
        <f t="shared" si="77"/>
        <v>F</v>
      </c>
      <c r="AB86" s="34" t="str">
        <f t="shared" si="92"/>
        <v/>
      </c>
      <c r="AC86" s="34" t="str">
        <f t="shared" si="93"/>
        <v>g</v>
      </c>
      <c r="AD86" s="34" t="str">
        <f t="shared" si="107"/>
        <v>g</v>
      </c>
      <c r="AE86" s="34" t="str">
        <f t="shared" si="94"/>
        <v>4 0</v>
      </c>
      <c r="AF86" s="34">
        <f t="shared" si="95"/>
        <v>6</v>
      </c>
      <c r="AG86" s="34">
        <f t="shared" si="96"/>
        <v>6</v>
      </c>
      <c r="AH86" s="34">
        <f t="shared" si="97"/>
        <v>0</v>
      </c>
      <c r="AI86" s="172">
        <f>IF(AJ86&lt;&gt;"",MAX(AI$3:AI85)+1,"")</f>
        <v>64</v>
      </c>
      <c r="AJ86" s="172" t="str">
        <f t="shared" si="98"/>
        <v>F</v>
      </c>
      <c r="AK86" s="172">
        <f t="shared" si="99"/>
        <v>410</v>
      </c>
      <c r="AL86" s="172">
        <f t="shared" si="100"/>
        <v>6</v>
      </c>
      <c r="AM86" s="172" t="str">
        <f>IF(AN86&lt;&gt;"",MAX(AM$3:AM85)+1,"")</f>
        <v/>
      </c>
      <c r="AN86" s="172" t="str">
        <f t="shared" si="101"/>
        <v/>
      </c>
      <c r="AO86" s="172" t="str">
        <f t="shared" si="102"/>
        <v/>
      </c>
      <c r="AP86" s="172" t="str">
        <f t="shared" si="103"/>
        <v/>
      </c>
      <c r="AQ86" s="172" t="str">
        <f t="shared" si="104"/>
        <v>6 0</v>
      </c>
      <c r="AR86" s="172" t="str">
        <f>Table1[[#This Row],[Sex ]]&amp;Table1[[#This Row],[Month]]</f>
        <v>F4</v>
      </c>
      <c r="AS86" s="21"/>
      <c r="AT86" s="21"/>
      <c r="AU86" s="21"/>
      <c r="AV86" s="21"/>
      <c r="AW86" s="21"/>
      <c r="AX86" s="21"/>
      <c r="AY86" s="21"/>
      <c r="AZ86" s="21"/>
      <c r="BA86" s="21"/>
      <c r="BB86" s="21"/>
      <c r="BC86" s="21"/>
      <c r="BD86" s="21"/>
      <c r="BE86" s="319"/>
      <c r="BF86" s="319"/>
      <c r="BG86" s="316"/>
      <c r="BH86" s="316"/>
      <c r="BI86" s="316"/>
      <c r="BJ86" s="316"/>
      <c r="BK86" s="316"/>
      <c r="BL86" s="316"/>
      <c r="BM86" s="316"/>
      <c r="BN86" s="316"/>
      <c r="BO86" s="316"/>
      <c r="BP86" s="316"/>
      <c r="BQ86" s="316"/>
      <c r="BR86" s="316"/>
      <c r="BS86" s="316"/>
      <c r="BT86" s="316"/>
      <c r="BU86" s="316"/>
      <c r="BV86" s="316"/>
      <c r="BW86" s="316"/>
      <c r="BX86" s="316"/>
      <c r="BY86" s="316"/>
      <c r="BZ86" s="316"/>
      <c r="CA86" s="316"/>
      <c r="CB86" s="316"/>
      <c r="CC86" s="316"/>
      <c r="CD86" s="316"/>
      <c r="CE86" s="316"/>
      <c r="CF86" s="316"/>
      <c r="CG86" s="316"/>
      <c r="CH86" s="316"/>
      <c r="CI86" s="316"/>
      <c r="CJ86" s="316"/>
      <c r="CK86" s="316"/>
      <c r="CL86" s="316"/>
      <c r="CM86" s="316"/>
      <c r="CN86" s="316"/>
      <c r="CO86" s="316"/>
      <c r="CP86" s="316"/>
      <c r="CQ86" s="316"/>
      <c r="CR86" s="316"/>
      <c r="CS86" s="316"/>
      <c r="CT86" s="316"/>
      <c r="CU86" s="316"/>
      <c r="CV86" s="316"/>
      <c r="CW86" s="316"/>
      <c r="CX86" s="316"/>
      <c r="CY86" s="316"/>
      <c r="CZ86" s="316"/>
      <c r="DA86" s="316"/>
      <c r="DB86" s="316"/>
      <c r="DC86" s="316"/>
      <c r="DD86" s="316"/>
      <c r="DE86" s="316"/>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FY86" s="71">
        <v>12</v>
      </c>
      <c r="FZ86" s="83"/>
      <c r="GA86" s="83"/>
      <c r="GB86" s="83"/>
      <c r="GC86" s="83"/>
      <c r="GD86" s="83"/>
      <c r="GE86" s="83"/>
      <c r="GF86" s="83"/>
      <c r="GG86" s="83"/>
      <c r="GH86" s="83"/>
      <c r="GI86" s="83"/>
      <c r="GJ86" s="83"/>
      <c r="GK86" s="83"/>
      <c r="GL86" s="82"/>
      <c r="GM86" s="82">
        <f>IF(BY25&gt;0,1,IF(BX26&gt;0,1,0))</f>
        <v>1</v>
      </c>
      <c r="GN86" s="82">
        <f>IF(BZ25&gt;0,1,IF(BX27&gt;0,1,0))</f>
        <v>0</v>
      </c>
      <c r="GO86" s="82">
        <f>IF(CA25&gt;0,1,IF(BX28&gt;0,1,0))</f>
        <v>0</v>
      </c>
      <c r="GP86" s="82">
        <f>IF(CB25&gt;0,1,IF(BX29&gt;0,1,0))</f>
        <v>0</v>
      </c>
      <c r="GQ86" s="82">
        <f>IF(CC25&gt;0,1,IF(BX30&gt;0,1,0))</f>
        <v>0</v>
      </c>
      <c r="GR86" s="82">
        <f>IF(CD25&gt;0,1,IF(BX31&gt;0,1,0))</f>
        <v>0</v>
      </c>
      <c r="GS86" s="82">
        <f>IF(CE25&gt;0,1,IF(BX32&gt;0,1,0))</f>
        <v>0</v>
      </c>
      <c r="GT86" s="82">
        <f t="shared" ref="GT86:GY86" si="126">IF(CF25&gt;0,1,IF(BX33&gt;0,1,0))</f>
        <v>0</v>
      </c>
      <c r="GU86" s="82">
        <f t="shared" si="126"/>
        <v>0</v>
      </c>
      <c r="GV86" s="82">
        <f t="shared" si="126"/>
        <v>0</v>
      </c>
      <c r="GW86" s="82">
        <f t="shared" si="126"/>
        <v>0</v>
      </c>
      <c r="GX86" s="82">
        <f t="shared" si="126"/>
        <v>0</v>
      </c>
      <c r="GY86" s="82">
        <f t="shared" si="126"/>
        <v>0</v>
      </c>
      <c r="GZ86" s="83"/>
      <c r="HA86" s="74">
        <f t="shared" si="114"/>
        <v>1</v>
      </c>
      <c r="HP86" s="268">
        <f t="shared" si="110"/>
        <v>10</v>
      </c>
      <c r="HQ86" s="268">
        <f t="shared" si="76"/>
        <v>78</v>
      </c>
      <c r="HR86" s="268">
        <f t="shared" si="111"/>
        <v>0</v>
      </c>
      <c r="HS86" s="268">
        <f t="shared" si="117"/>
        <v>0</v>
      </c>
    </row>
    <row r="87" spans="1:227" x14ac:dyDescent="0.3">
      <c r="A87" s="21"/>
      <c r="B87" s="14">
        <v>10378</v>
      </c>
      <c r="C87" s="23">
        <v>2</v>
      </c>
      <c r="D87" s="23" t="s">
        <v>182</v>
      </c>
      <c r="E87" s="23" t="s">
        <v>183</v>
      </c>
      <c r="F87" s="14">
        <v>420</v>
      </c>
      <c r="G87" s="14" t="s">
        <v>120</v>
      </c>
      <c r="H87" s="14">
        <v>4</v>
      </c>
      <c r="I87" s="14">
        <v>10</v>
      </c>
      <c r="J87" s="14">
        <v>10</v>
      </c>
      <c r="K87" s="14">
        <v>10</v>
      </c>
      <c r="L87" s="14" t="s">
        <v>141</v>
      </c>
      <c r="M87" s="24">
        <f t="shared" si="105"/>
        <v>10</v>
      </c>
      <c r="N87" s="24">
        <f t="shared" si="80"/>
        <v>2</v>
      </c>
      <c r="O87" s="24" t="str">
        <f t="shared" si="81"/>
        <v>10 10</v>
      </c>
      <c r="P87" s="24">
        <f t="shared" si="82"/>
        <v>10</v>
      </c>
      <c r="Q87" s="25">
        <f t="shared" si="83"/>
        <v>0</v>
      </c>
      <c r="R87" s="26">
        <f t="shared" si="84"/>
        <v>0</v>
      </c>
      <c r="S87" s="24">
        <f t="shared" si="85"/>
        <v>4</v>
      </c>
      <c r="T87" s="24">
        <f t="shared" si="86"/>
        <v>4</v>
      </c>
      <c r="U87" s="24">
        <f t="shared" si="87"/>
        <v>4</v>
      </c>
      <c r="V87" s="24" t="str">
        <f t="shared" si="88"/>
        <v>g</v>
      </c>
      <c r="W87" s="24">
        <f t="shared" si="106"/>
        <v>0</v>
      </c>
      <c r="X87" s="24">
        <f t="shared" si="89"/>
        <v>4</v>
      </c>
      <c r="Y87" s="24">
        <f t="shared" si="90"/>
        <v>4</v>
      </c>
      <c r="Z87" s="24" t="str">
        <f t="shared" si="91"/>
        <v>F</v>
      </c>
      <c r="AA87" s="24" t="str">
        <f t="shared" si="77"/>
        <v>F</v>
      </c>
      <c r="AB87" s="34" t="str">
        <f t="shared" si="92"/>
        <v/>
      </c>
      <c r="AC87" s="34" t="str">
        <f t="shared" si="93"/>
        <v>g</v>
      </c>
      <c r="AD87" s="34" t="str">
        <f t="shared" si="107"/>
        <v>g</v>
      </c>
      <c r="AE87" s="34" t="str">
        <f t="shared" si="94"/>
        <v>4 0</v>
      </c>
      <c r="AF87" s="34">
        <f t="shared" si="95"/>
        <v>10</v>
      </c>
      <c r="AG87" s="34">
        <f t="shared" si="96"/>
        <v>10</v>
      </c>
      <c r="AH87" s="34">
        <f t="shared" si="97"/>
        <v>0</v>
      </c>
      <c r="AI87" s="172">
        <f>IF(AJ87&lt;&gt;"",MAX(AI$3:AI86)+1,"")</f>
        <v>65</v>
      </c>
      <c r="AJ87" s="172" t="str">
        <f t="shared" si="98"/>
        <v>F</v>
      </c>
      <c r="AK87" s="172">
        <f t="shared" si="99"/>
        <v>420</v>
      </c>
      <c r="AL87" s="172">
        <f t="shared" si="100"/>
        <v>10</v>
      </c>
      <c r="AM87" s="172" t="str">
        <f>IF(AN87&lt;&gt;"",MAX(AM$3:AM86)+1,"")</f>
        <v/>
      </c>
      <c r="AN87" s="172" t="str">
        <f t="shared" si="101"/>
        <v/>
      </c>
      <c r="AO87" s="172" t="str">
        <f t="shared" si="102"/>
        <v/>
      </c>
      <c r="AP87" s="172" t="str">
        <f t="shared" si="103"/>
        <v/>
      </c>
      <c r="AQ87" s="172" t="str">
        <f t="shared" si="104"/>
        <v>10 0</v>
      </c>
      <c r="AR87" s="172" t="str">
        <f>Table1[[#This Row],[Sex ]]&amp;Table1[[#This Row],[Month]]</f>
        <v>F4</v>
      </c>
      <c r="AS87" s="21"/>
      <c r="AT87" s="21"/>
      <c r="AU87" s="21"/>
      <c r="AV87" s="21"/>
      <c r="AW87" s="21"/>
      <c r="AX87" s="21"/>
      <c r="AY87" s="21"/>
      <c r="AZ87" s="21"/>
      <c r="BA87" s="21"/>
      <c r="BB87" s="21"/>
      <c r="BC87" s="21"/>
      <c r="BD87" s="21"/>
      <c r="BE87" s="319"/>
      <c r="BF87" s="319"/>
      <c r="BG87" s="316"/>
      <c r="BH87" s="316"/>
      <c r="BI87" s="316"/>
      <c r="BJ87" s="316"/>
      <c r="BK87" s="316"/>
      <c r="BL87" s="316"/>
      <c r="BM87" s="316"/>
      <c r="BN87" s="316"/>
      <c r="BO87" s="316"/>
      <c r="BP87" s="316"/>
      <c r="BQ87" s="316"/>
      <c r="BR87" s="316"/>
      <c r="BS87" s="316"/>
      <c r="BT87" s="316"/>
      <c r="BU87" s="316"/>
      <c r="BV87" s="316"/>
      <c r="BW87" s="316"/>
      <c r="BX87" s="316"/>
      <c r="BY87" s="316"/>
      <c r="BZ87" s="316"/>
      <c r="CA87" s="316"/>
      <c r="CB87" s="316"/>
      <c r="CC87" s="316"/>
      <c r="CD87" s="316"/>
      <c r="CE87" s="316"/>
      <c r="CF87" s="316"/>
      <c r="CG87" s="316"/>
      <c r="CH87" s="316"/>
      <c r="CI87" s="316"/>
      <c r="CJ87" s="316"/>
      <c r="CK87" s="316"/>
      <c r="CL87" s="316"/>
      <c r="CM87" s="316"/>
      <c r="CN87" s="316"/>
      <c r="CO87" s="316"/>
      <c r="CP87" s="316"/>
      <c r="CQ87" s="316"/>
      <c r="CR87" s="316"/>
      <c r="CS87" s="316"/>
      <c r="CT87" s="316"/>
      <c r="CU87" s="316"/>
      <c r="CV87" s="316"/>
      <c r="CW87" s="316"/>
      <c r="CX87" s="316"/>
      <c r="CY87" s="316"/>
      <c r="CZ87" s="316"/>
      <c r="DA87" s="316"/>
      <c r="DB87" s="316"/>
      <c r="DC87" s="316"/>
      <c r="DD87" s="316"/>
      <c r="DE87" s="316"/>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FY87" s="71">
        <v>13</v>
      </c>
      <c r="FZ87" s="83"/>
      <c r="GA87" s="83"/>
      <c r="GB87" s="83"/>
      <c r="GC87" s="83"/>
      <c r="GD87" s="83"/>
      <c r="GE87" s="83"/>
      <c r="GF87" s="83"/>
      <c r="GG87" s="83"/>
      <c r="GH87" s="83"/>
      <c r="GI87" s="83"/>
      <c r="GJ87" s="83"/>
      <c r="GK87" s="83"/>
      <c r="GL87" s="83"/>
      <c r="GM87" s="82"/>
      <c r="GN87" s="82">
        <f>IF(BZ26&gt;0,1,IF(BY27&gt;0,1,0))</f>
        <v>0</v>
      </c>
      <c r="GO87" s="82">
        <f>IF(CA26&gt;0,1,IF(BY28&gt;0,1,0))</f>
        <v>1</v>
      </c>
      <c r="GP87" s="82">
        <f>IF(CB26&gt;0,1,IF(BY29&gt;0,1,0))</f>
        <v>0</v>
      </c>
      <c r="GQ87" s="82">
        <f>IF(CC26&gt;0,1,IF(BY30&gt;0,1,0))</f>
        <v>0</v>
      </c>
      <c r="GR87" s="82">
        <f>IF(CD26&gt;0,1,IF(BY31&gt;0,1,0))</f>
        <v>0</v>
      </c>
      <c r="GS87" s="82">
        <f>IF(CE26&gt;0,1,IF(BY32&gt;0,1,0))</f>
        <v>0</v>
      </c>
      <c r="GT87" s="82">
        <f t="shared" ref="GT87:GY87" si="127">IF(CF26&gt;0,1,IF(BY33&gt;0,1,0))</f>
        <v>0</v>
      </c>
      <c r="GU87" s="82">
        <f t="shared" si="127"/>
        <v>0</v>
      </c>
      <c r="GV87" s="82">
        <f t="shared" si="127"/>
        <v>0</v>
      </c>
      <c r="GW87" s="82">
        <f t="shared" si="127"/>
        <v>0</v>
      </c>
      <c r="GX87" s="82">
        <f t="shared" si="127"/>
        <v>0</v>
      </c>
      <c r="GY87" s="82">
        <f t="shared" si="127"/>
        <v>0</v>
      </c>
      <c r="GZ87" s="83"/>
      <c r="HA87" s="74">
        <f t="shared" si="114"/>
        <v>1</v>
      </c>
      <c r="HP87" s="268">
        <f t="shared" si="110"/>
        <v>4</v>
      </c>
      <c r="HQ87" s="268">
        <f t="shared" si="76"/>
        <v>79</v>
      </c>
      <c r="HR87" s="268">
        <f t="shared" si="111"/>
        <v>0</v>
      </c>
      <c r="HS87" s="268">
        <f t="shared" si="117"/>
        <v>0</v>
      </c>
    </row>
    <row r="88" spans="1:227" x14ac:dyDescent="0.3">
      <c r="A88" s="21"/>
      <c r="B88" s="14">
        <v>10378</v>
      </c>
      <c r="C88" s="23">
        <v>3</v>
      </c>
      <c r="D88" s="23" t="s">
        <v>182</v>
      </c>
      <c r="E88" s="23" t="s">
        <v>183</v>
      </c>
      <c r="F88" s="14">
        <v>330</v>
      </c>
      <c r="G88" s="14" t="s">
        <v>120</v>
      </c>
      <c r="H88" s="14">
        <v>4</v>
      </c>
      <c r="I88" s="14">
        <v>3</v>
      </c>
      <c r="J88" s="14">
        <v>3</v>
      </c>
      <c r="K88" s="14">
        <v>3</v>
      </c>
      <c r="L88" s="14" t="s">
        <v>141</v>
      </c>
      <c r="M88" s="24">
        <f t="shared" si="105"/>
        <v>3</v>
      </c>
      <c r="N88" s="24">
        <f t="shared" si="80"/>
        <v>2</v>
      </c>
      <c r="O88" s="24" t="str">
        <f t="shared" si="81"/>
        <v>3 3</v>
      </c>
      <c r="P88" s="24">
        <f t="shared" si="82"/>
        <v>3</v>
      </c>
      <c r="Q88" s="25">
        <f t="shared" si="83"/>
        <v>0</v>
      </c>
      <c r="R88" s="26">
        <f t="shared" si="84"/>
        <v>0</v>
      </c>
      <c r="S88" s="24">
        <f t="shared" si="85"/>
        <v>4</v>
      </c>
      <c r="T88" s="24">
        <f t="shared" si="86"/>
        <v>4</v>
      </c>
      <c r="U88" s="24">
        <f t="shared" si="87"/>
        <v>4</v>
      </c>
      <c r="V88" s="24" t="str">
        <f t="shared" si="88"/>
        <v>g</v>
      </c>
      <c r="W88" s="24">
        <f t="shared" si="106"/>
        <v>0</v>
      </c>
      <c r="X88" s="24">
        <f t="shared" si="89"/>
        <v>4</v>
      </c>
      <c r="Y88" s="24">
        <f t="shared" si="90"/>
        <v>4</v>
      </c>
      <c r="Z88" s="24" t="str">
        <f t="shared" si="91"/>
        <v>F</v>
      </c>
      <c r="AA88" s="24" t="str">
        <f t="shared" si="77"/>
        <v>F</v>
      </c>
      <c r="AB88" s="34" t="str">
        <f t="shared" si="92"/>
        <v/>
      </c>
      <c r="AC88" s="34" t="str">
        <f t="shared" si="93"/>
        <v>g</v>
      </c>
      <c r="AD88" s="34" t="str">
        <f t="shared" si="107"/>
        <v>g</v>
      </c>
      <c r="AE88" s="34" t="str">
        <f t="shared" si="94"/>
        <v>4 0</v>
      </c>
      <c r="AF88" s="34">
        <f t="shared" si="95"/>
        <v>3</v>
      </c>
      <c r="AG88" s="34">
        <f t="shared" si="96"/>
        <v>3</v>
      </c>
      <c r="AH88" s="34">
        <f t="shared" si="97"/>
        <v>0</v>
      </c>
      <c r="AI88" s="172">
        <f>IF(AJ88&lt;&gt;"",MAX(AI$3:AI87)+1,"")</f>
        <v>66</v>
      </c>
      <c r="AJ88" s="172" t="str">
        <f t="shared" si="98"/>
        <v>F</v>
      </c>
      <c r="AK88" s="172">
        <f t="shared" si="99"/>
        <v>330</v>
      </c>
      <c r="AL88" s="172">
        <f t="shared" si="100"/>
        <v>3</v>
      </c>
      <c r="AM88" s="172" t="str">
        <f>IF(AN88&lt;&gt;"",MAX(AM$3:AM87)+1,"")</f>
        <v/>
      </c>
      <c r="AN88" s="172" t="str">
        <f t="shared" si="101"/>
        <v/>
      </c>
      <c r="AO88" s="172" t="str">
        <f t="shared" si="102"/>
        <v/>
      </c>
      <c r="AP88" s="172" t="str">
        <f t="shared" si="103"/>
        <v/>
      </c>
      <c r="AQ88" s="172" t="str">
        <f t="shared" si="104"/>
        <v>3 0</v>
      </c>
      <c r="AR88" s="172" t="str">
        <f>Table1[[#This Row],[Sex ]]&amp;Table1[[#This Row],[Month]]</f>
        <v>F4</v>
      </c>
      <c r="AS88" s="21"/>
      <c r="AT88" s="21"/>
      <c r="AU88" s="21"/>
      <c r="AV88" s="21"/>
      <c r="AW88" s="21"/>
      <c r="AX88" s="21"/>
      <c r="AY88" s="21"/>
      <c r="AZ88" s="21"/>
      <c r="BA88" s="21"/>
      <c r="BB88" s="21"/>
      <c r="BC88" s="21"/>
      <c r="BD88" s="21"/>
      <c r="BE88" s="319"/>
      <c r="BF88" s="319"/>
      <c r="BG88" s="316"/>
      <c r="BH88" s="316"/>
      <c r="BI88" s="316"/>
      <c r="BJ88" s="316"/>
      <c r="BK88" s="316"/>
      <c r="BL88" s="316"/>
      <c r="BM88" s="316"/>
      <c r="BN88" s="316"/>
      <c r="BO88" s="316"/>
      <c r="BP88" s="316"/>
      <c r="BQ88" s="316"/>
      <c r="BR88" s="316"/>
      <c r="BS88" s="316"/>
      <c r="BT88" s="316"/>
      <c r="BU88" s="316"/>
      <c r="BV88" s="316"/>
      <c r="BW88" s="316"/>
      <c r="BX88" s="316"/>
      <c r="BY88" s="316"/>
      <c r="BZ88" s="316"/>
      <c r="CA88" s="316"/>
      <c r="CB88" s="316"/>
      <c r="CC88" s="316"/>
      <c r="CD88" s="316"/>
      <c r="CE88" s="316"/>
      <c r="CF88" s="316"/>
      <c r="CG88" s="316"/>
      <c r="CH88" s="316"/>
      <c r="CI88" s="316"/>
      <c r="CJ88" s="316"/>
      <c r="CK88" s="316"/>
      <c r="CL88" s="316"/>
      <c r="CM88" s="316"/>
      <c r="CN88" s="316"/>
      <c r="CO88" s="316"/>
      <c r="CP88" s="316"/>
      <c r="CQ88" s="316"/>
      <c r="CR88" s="316"/>
      <c r="CS88" s="316"/>
      <c r="CT88" s="316"/>
      <c r="CU88" s="316"/>
      <c r="CV88" s="316"/>
      <c r="CW88" s="316"/>
      <c r="CX88" s="316"/>
      <c r="CY88" s="316"/>
      <c r="CZ88" s="316"/>
      <c r="DA88" s="316"/>
      <c r="DB88" s="316"/>
      <c r="DC88" s="316"/>
      <c r="DD88" s="316"/>
      <c r="DE88" s="316"/>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FY88" s="71">
        <v>14</v>
      </c>
      <c r="FZ88" s="83"/>
      <c r="GA88" s="83"/>
      <c r="GB88" s="83"/>
      <c r="GC88" s="83"/>
      <c r="GD88" s="83"/>
      <c r="GE88" s="83"/>
      <c r="GF88" s="83"/>
      <c r="GG88" s="83"/>
      <c r="GH88" s="83"/>
      <c r="GI88" s="83"/>
      <c r="GJ88" s="83"/>
      <c r="GK88" s="83"/>
      <c r="GL88" s="83"/>
      <c r="GM88" s="83"/>
      <c r="GN88" s="82"/>
      <c r="GO88" s="82">
        <f>IF(CA27&gt;0,1,IF(BZ28&gt;0,1,0))</f>
        <v>0</v>
      </c>
      <c r="GP88" s="82">
        <f>IF(CB27&gt;0,1,IF(BZ29&gt;0,1,0))</f>
        <v>0</v>
      </c>
      <c r="GQ88" s="82">
        <f>IF(CC27&gt;0,1,IF(BZ30&gt;0,1,0))</f>
        <v>0</v>
      </c>
      <c r="GR88" s="82">
        <f>IF(CD27&gt;0,1,IF(BZ31&gt;0,1,0))</f>
        <v>0</v>
      </c>
      <c r="GS88" s="82">
        <f>IF(CE27&gt;0,1,IF(BZ32&gt;0,1,0))</f>
        <v>0</v>
      </c>
      <c r="GT88" s="82">
        <f t="shared" ref="GT88:GY88" si="128">IF(CF27&gt;0,1,IF(BZ33&gt;0,1,0))</f>
        <v>0</v>
      </c>
      <c r="GU88" s="82">
        <f t="shared" si="128"/>
        <v>0</v>
      </c>
      <c r="GV88" s="82">
        <f t="shared" si="128"/>
        <v>0</v>
      </c>
      <c r="GW88" s="82">
        <f t="shared" si="128"/>
        <v>0</v>
      </c>
      <c r="GX88" s="82">
        <f t="shared" si="128"/>
        <v>0</v>
      </c>
      <c r="GY88" s="82">
        <f t="shared" si="128"/>
        <v>0</v>
      </c>
      <c r="GZ88" s="83"/>
      <c r="HA88" s="74">
        <f t="shared" si="114"/>
        <v>0</v>
      </c>
      <c r="HP88" s="268">
        <f t="shared" si="110"/>
        <v>6</v>
      </c>
      <c r="HQ88" s="268">
        <f t="shared" si="76"/>
        <v>80</v>
      </c>
      <c r="HR88" s="268">
        <f t="shared" si="111"/>
        <v>0</v>
      </c>
      <c r="HS88" s="268">
        <f t="shared" si="117"/>
        <v>0</v>
      </c>
    </row>
    <row r="89" spans="1:227" x14ac:dyDescent="0.3">
      <c r="A89" s="21"/>
      <c r="B89" s="14">
        <v>10378</v>
      </c>
      <c r="C89" s="23">
        <v>4</v>
      </c>
      <c r="D89" s="23" t="s">
        <v>182</v>
      </c>
      <c r="E89" s="23" t="s">
        <v>183</v>
      </c>
      <c r="F89" s="14">
        <v>360</v>
      </c>
      <c r="G89" s="14" t="s">
        <v>120</v>
      </c>
      <c r="H89" s="14">
        <v>4</v>
      </c>
      <c r="I89" s="14">
        <v>4</v>
      </c>
      <c r="J89" s="14">
        <v>4</v>
      </c>
      <c r="K89" s="14">
        <v>4</v>
      </c>
      <c r="L89" s="14" t="s">
        <v>141</v>
      </c>
      <c r="M89" s="24">
        <f t="shared" si="105"/>
        <v>4</v>
      </c>
      <c r="N89" s="24">
        <f t="shared" si="80"/>
        <v>2</v>
      </c>
      <c r="O89" s="24" t="str">
        <f t="shared" si="81"/>
        <v>4 4</v>
      </c>
      <c r="P89" s="24">
        <f t="shared" si="82"/>
        <v>4</v>
      </c>
      <c r="Q89" s="25">
        <f t="shared" si="83"/>
        <v>0</v>
      </c>
      <c r="R89" s="26">
        <f t="shared" si="84"/>
        <v>0</v>
      </c>
      <c r="S89" s="24">
        <f t="shared" si="85"/>
        <v>4</v>
      </c>
      <c r="T89" s="24">
        <f t="shared" si="86"/>
        <v>4</v>
      </c>
      <c r="U89" s="24">
        <f t="shared" si="87"/>
        <v>4</v>
      </c>
      <c r="V89" s="24" t="str">
        <f t="shared" si="88"/>
        <v>g</v>
      </c>
      <c r="W89" s="24">
        <f t="shared" si="106"/>
        <v>0</v>
      </c>
      <c r="X89" s="24">
        <f t="shared" si="89"/>
        <v>4</v>
      </c>
      <c r="Y89" s="24">
        <f t="shared" si="90"/>
        <v>4</v>
      </c>
      <c r="Z89" s="24" t="str">
        <f t="shared" si="91"/>
        <v>F</v>
      </c>
      <c r="AA89" s="24" t="str">
        <f t="shared" si="77"/>
        <v>F</v>
      </c>
      <c r="AB89" s="34" t="str">
        <f t="shared" si="92"/>
        <v/>
      </c>
      <c r="AC89" s="34" t="str">
        <f t="shared" si="93"/>
        <v>g</v>
      </c>
      <c r="AD89" s="34" t="str">
        <f t="shared" si="107"/>
        <v>g</v>
      </c>
      <c r="AE89" s="34" t="str">
        <f t="shared" si="94"/>
        <v>4 0</v>
      </c>
      <c r="AF89" s="34">
        <f t="shared" si="95"/>
        <v>4</v>
      </c>
      <c r="AG89" s="34">
        <f t="shared" si="96"/>
        <v>4</v>
      </c>
      <c r="AH89" s="34">
        <f t="shared" si="97"/>
        <v>0</v>
      </c>
      <c r="AI89" s="172">
        <f>IF(AJ89&lt;&gt;"",MAX(AI$3:AI88)+1,"")</f>
        <v>67</v>
      </c>
      <c r="AJ89" s="172" t="str">
        <f t="shared" si="98"/>
        <v>F</v>
      </c>
      <c r="AK89" s="172">
        <f t="shared" si="99"/>
        <v>360</v>
      </c>
      <c r="AL89" s="172">
        <f t="shared" si="100"/>
        <v>4</v>
      </c>
      <c r="AM89" s="172" t="str">
        <f>IF(AN89&lt;&gt;"",MAX(AM$3:AM88)+1,"")</f>
        <v/>
      </c>
      <c r="AN89" s="172" t="str">
        <f t="shared" si="101"/>
        <v/>
      </c>
      <c r="AO89" s="172" t="str">
        <f t="shared" si="102"/>
        <v/>
      </c>
      <c r="AP89" s="172" t="str">
        <f t="shared" si="103"/>
        <v/>
      </c>
      <c r="AQ89" s="172" t="str">
        <f t="shared" si="104"/>
        <v>4 0</v>
      </c>
      <c r="AR89" s="172" t="str">
        <f>Table1[[#This Row],[Sex ]]&amp;Table1[[#This Row],[Month]]</f>
        <v>F4</v>
      </c>
      <c r="AS89" s="21"/>
      <c r="AT89" s="21"/>
      <c r="AU89" s="21"/>
      <c r="AV89" s="21"/>
      <c r="AW89" s="21"/>
      <c r="AX89" s="21"/>
      <c r="AY89" s="21"/>
      <c r="AZ89" s="21"/>
      <c r="BA89" s="21"/>
      <c r="BB89" s="21"/>
      <c r="BC89" s="21"/>
      <c r="BD89" s="21"/>
      <c r="BE89" s="319"/>
      <c r="BF89" s="319"/>
      <c r="BG89" s="316"/>
      <c r="BH89" s="316"/>
      <c r="BI89" s="316"/>
      <c r="BJ89" s="316"/>
      <c r="BK89" s="316"/>
      <c r="BL89" s="316"/>
      <c r="BM89" s="316"/>
      <c r="BN89" s="316"/>
      <c r="BO89" s="316"/>
      <c r="BP89" s="316"/>
      <c r="BQ89" s="316"/>
      <c r="BR89" s="316"/>
      <c r="BS89" s="316"/>
      <c r="BT89" s="316"/>
      <c r="BU89" s="316"/>
      <c r="BV89" s="316"/>
      <c r="BW89" s="316"/>
      <c r="BX89" s="316"/>
      <c r="BY89" s="316"/>
      <c r="BZ89" s="316"/>
      <c r="CA89" s="316"/>
      <c r="CB89" s="316"/>
      <c r="CC89" s="316"/>
      <c r="CD89" s="316"/>
      <c r="CE89" s="316"/>
      <c r="CF89" s="316"/>
      <c r="CG89" s="316"/>
      <c r="CH89" s="316"/>
      <c r="CI89" s="316"/>
      <c r="CJ89" s="316"/>
      <c r="CK89" s="316"/>
      <c r="CL89" s="316"/>
      <c r="CM89" s="316"/>
      <c r="CN89" s="316"/>
      <c r="CO89" s="316"/>
      <c r="CP89" s="316"/>
      <c r="CQ89" s="316"/>
      <c r="CR89" s="316"/>
      <c r="CS89" s="316"/>
      <c r="CT89" s="316"/>
      <c r="CU89" s="316"/>
      <c r="CV89" s="316"/>
      <c r="CW89" s="316"/>
      <c r="CX89" s="316"/>
      <c r="CY89" s="316"/>
      <c r="CZ89" s="316"/>
      <c r="DA89" s="316"/>
      <c r="DB89" s="316"/>
      <c r="DC89" s="316"/>
      <c r="DD89" s="316"/>
      <c r="DE89" s="316"/>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FY89" s="71">
        <v>15</v>
      </c>
      <c r="FZ89" s="83"/>
      <c r="GA89" s="83"/>
      <c r="GB89" s="83"/>
      <c r="GC89" s="83"/>
      <c r="GD89" s="83"/>
      <c r="GE89" s="83"/>
      <c r="GF89" s="83"/>
      <c r="GG89" s="83"/>
      <c r="GH89" s="83"/>
      <c r="GI89" s="83"/>
      <c r="GJ89" s="83"/>
      <c r="GK89" s="83"/>
      <c r="GL89" s="83"/>
      <c r="GM89" s="83"/>
      <c r="GN89" s="83"/>
      <c r="GO89" s="82"/>
      <c r="GP89" s="82">
        <f>IF(CB28&gt;0,1,IF(CA29&gt;0,1,0))</f>
        <v>1</v>
      </c>
      <c r="GQ89" s="82">
        <f>IF(CC28&gt;0,1,IF(CA30&gt;0,1,0))</f>
        <v>0</v>
      </c>
      <c r="GR89" s="82">
        <f>IF(CD28&gt;0,1,IF(CA31&gt;0,1,0))</f>
        <v>0</v>
      </c>
      <c r="GS89" s="82">
        <f>IF(CE28&gt;0,1,IF(CA32&gt;0,1,0))</f>
        <v>0</v>
      </c>
      <c r="GT89" s="82">
        <f t="shared" ref="GT89:GY89" si="129">IF(CF28&gt;0,1,IF(CA33&gt;0,1,0))</f>
        <v>0</v>
      </c>
      <c r="GU89" s="82">
        <f t="shared" si="129"/>
        <v>0</v>
      </c>
      <c r="GV89" s="82">
        <f t="shared" si="129"/>
        <v>0</v>
      </c>
      <c r="GW89" s="82">
        <f t="shared" si="129"/>
        <v>0</v>
      </c>
      <c r="GX89" s="82">
        <f t="shared" si="129"/>
        <v>0</v>
      </c>
      <c r="GY89" s="82">
        <f t="shared" si="129"/>
        <v>0</v>
      </c>
      <c r="GZ89" s="83"/>
      <c r="HA89" s="74">
        <f t="shared" si="114"/>
        <v>1</v>
      </c>
      <c r="HP89" s="268">
        <f t="shared" si="110"/>
        <v>3</v>
      </c>
      <c r="HQ89" s="268">
        <f t="shared" si="76"/>
        <v>81</v>
      </c>
      <c r="HR89" s="268">
        <f t="shared" si="111"/>
        <v>0</v>
      </c>
      <c r="HS89" s="268">
        <f t="shared" si="117"/>
        <v>0</v>
      </c>
    </row>
    <row r="90" spans="1:227" x14ac:dyDescent="0.3">
      <c r="A90" s="21"/>
      <c r="B90" s="14">
        <v>10378</v>
      </c>
      <c r="C90" s="23">
        <v>5</v>
      </c>
      <c r="D90" s="23" t="s">
        <v>182</v>
      </c>
      <c r="E90" s="23" t="s">
        <v>183</v>
      </c>
      <c r="F90" s="14">
        <v>320</v>
      </c>
      <c r="G90" s="14" t="s">
        <v>120</v>
      </c>
      <c r="H90" s="14">
        <v>4</v>
      </c>
      <c r="I90" s="14">
        <v>5</v>
      </c>
      <c r="J90" s="14">
        <v>5</v>
      </c>
      <c r="K90" s="14">
        <v>5</v>
      </c>
      <c r="L90" s="14" t="s">
        <v>141</v>
      </c>
      <c r="M90" s="24">
        <f t="shared" si="105"/>
        <v>5</v>
      </c>
      <c r="N90" s="24">
        <f t="shared" si="80"/>
        <v>2</v>
      </c>
      <c r="O90" s="24" t="str">
        <f t="shared" si="81"/>
        <v>5 5</v>
      </c>
      <c r="P90" s="24">
        <f t="shared" si="82"/>
        <v>5</v>
      </c>
      <c r="Q90" s="25">
        <f t="shared" si="83"/>
        <v>0</v>
      </c>
      <c r="R90" s="26">
        <f t="shared" si="84"/>
        <v>0</v>
      </c>
      <c r="S90" s="24">
        <f t="shared" si="85"/>
        <v>4</v>
      </c>
      <c r="T90" s="24">
        <f t="shared" si="86"/>
        <v>4</v>
      </c>
      <c r="U90" s="24">
        <f t="shared" si="87"/>
        <v>4</v>
      </c>
      <c r="V90" s="24" t="str">
        <f t="shared" si="88"/>
        <v>g</v>
      </c>
      <c r="W90" s="24">
        <f t="shared" si="106"/>
        <v>0</v>
      </c>
      <c r="X90" s="24">
        <f t="shared" si="89"/>
        <v>4</v>
      </c>
      <c r="Y90" s="24">
        <f t="shared" si="90"/>
        <v>4</v>
      </c>
      <c r="Z90" s="24" t="str">
        <f t="shared" si="91"/>
        <v>F</v>
      </c>
      <c r="AA90" s="24" t="str">
        <f t="shared" si="77"/>
        <v>F</v>
      </c>
      <c r="AB90" s="34" t="str">
        <f t="shared" si="92"/>
        <v/>
      </c>
      <c r="AC90" s="34" t="str">
        <f t="shared" si="93"/>
        <v>g</v>
      </c>
      <c r="AD90" s="34" t="str">
        <f t="shared" si="107"/>
        <v>g</v>
      </c>
      <c r="AE90" s="34" t="str">
        <f t="shared" si="94"/>
        <v>4 0</v>
      </c>
      <c r="AF90" s="34">
        <f t="shared" si="95"/>
        <v>5</v>
      </c>
      <c r="AG90" s="34">
        <f t="shared" si="96"/>
        <v>5</v>
      </c>
      <c r="AH90" s="34">
        <f t="shared" si="97"/>
        <v>0</v>
      </c>
      <c r="AI90" s="172">
        <f>IF(AJ90&lt;&gt;"",MAX(AI$3:AI89)+1,"")</f>
        <v>68</v>
      </c>
      <c r="AJ90" s="172" t="str">
        <f t="shared" si="98"/>
        <v>F</v>
      </c>
      <c r="AK90" s="172">
        <f t="shared" si="99"/>
        <v>320</v>
      </c>
      <c r="AL90" s="172">
        <f t="shared" si="100"/>
        <v>5</v>
      </c>
      <c r="AM90" s="172" t="str">
        <f>IF(AN90&lt;&gt;"",MAX(AM$3:AM89)+1,"")</f>
        <v/>
      </c>
      <c r="AN90" s="172" t="str">
        <f t="shared" si="101"/>
        <v/>
      </c>
      <c r="AO90" s="172" t="str">
        <f t="shared" si="102"/>
        <v/>
      </c>
      <c r="AP90" s="172" t="str">
        <f t="shared" si="103"/>
        <v/>
      </c>
      <c r="AQ90" s="172" t="str">
        <f t="shared" si="104"/>
        <v>5 0</v>
      </c>
      <c r="AR90" s="172" t="str">
        <f>Table1[[#This Row],[Sex ]]&amp;Table1[[#This Row],[Month]]</f>
        <v>F4</v>
      </c>
      <c r="AS90" s="21"/>
      <c r="AT90" s="296"/>
      <c r="AU90" s="296"/>
      <c r="AV90" s="296"/>
      <c r="AW90" s="296"/>
      <c r="AX90" s="296"/>
      <c r="AY90" s="296"/>
      <c r="AZ90" s="296"/>
      <c r="BA90" s="296"/>
      <c r="BB90" s="296"/>
      <c r="BC90" s="296"/>
      <c r="BD90" s="296"/>
      <c r="BE90" s="324"/>
      <c r="BF90" s="324"/>
      <c r="BG90" s="353"/>
      <c r="BH90" s="353"/>
      <c r="BI90" s="353"/>
      <c r="BJ90" s="353"/>
      <c r="BK90" s="353"/>
      <c r="BL90" s="353"/>
      <c r="BM90" s="353"/>
      <c r="BN90" s="353"/>
      <c r="BO90" s="353"/>
      <c r="BP90" s="316"/>
      <c r="BQ90" s="316"/>
      <c r="BR90" s="353"/>
      <c r="BS90" s="353"/>
      <c r="BT90" s="353"/>
      <c r="BU90" s="353"/>
      <c r="BV90" s="353"/>
      <c r="BW90" s="353"/>
      <c r="BX90" s="316"/>
      <c r="BY90" s="316"/>
      <c r="BZ90" s="316"/>
      <c r="CA90" s="316"/>
      <c r="CB90" s="316"/>
      <c r="CC90" s="316"/>
      <c r="CD90" s="316"/>
      <c r="CE90" s="316"/>
      <c r="CF90" s="316"/>
      <c r="CG90" s="316"/>
      <c r="CH90" s="316"/>
      <c r="CI90" s="316"/>
      <c r="CJ90" s="316"/>
      <c r="CK90" s="316"/>
      <c r="CL90" s="316"/>
      <c r="CM90" s="316"/>
      <c r="CN90" s="316"/>
      <c r="CO90" s="316"/>
      <c r="CP90" s="316"/>
      <c r="CQ90" s="316"/>
      <c r="CR90" s="316"/>
      <c r="CS90" s="316"/>
      <c r="CT90" s="316"/>
      <c r="CU90" s="316"/>
      <c r="CV90" s="316"/>
      <c r="CW90" s="316"/>
      <c r="CX90" s="316"/>
      <c r="CY90" s="316"/>
      <c r="CZ90" s="316"/>
      <c r="DA90" s="316"/>
      <c r="DB90" s="316"/>
      <c r="DC90" s="316"/>
      <c r="DD90" s="316"/>
      <c r="DE90" s="316"/>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FY90" s="71">
        <v>16</v>
      </c>
      <c r="FZ90" s="83"/>
      <c r="GA90" s="83"/>
      <c r="GB90" s="83"/>
      <c r="GC90" s="83"/>
      <c r="GD90" s="83"/>
      <c r="GE90" s="83"/>
      <c r="GF90" s="83"/>
      <c r="GG90" s="83"/>
      <c r="GH90" s="83"/>
      <c r="GI90" s="83"/>
      <c r="GJ90" s="83"/>
      <c r="GK90" s="83"/>
      <c r="GL90" s="83"/>
      <c r="GM90" s="83"/>
      <c r="GN90" s="83"/>
      <c r="GO90" s="83"/>
      <c r="GP90" s="82"/>
      <c r="GQ90" s="82">
        <f>IF(CC29&gt;0,1,IF(CB30&gt;0,1,0))</f>
        <v>0</v>
      </c>
      <c r="GR90" s="82">
        <f>IF(CD29&gt;0,1,IF(CB31&gt;0,1,0))</f>
        <v>0</v>
      </c>
      <c r="GS90" s="82">
        <f>IF(CE29&gt;0,1,IF(CB32&gt;0,1,0))</f>
        <v>0</v>
      </c>
      <c r="GT90" s="82">
        <f t="shared" ref="GT90:GY90" si="130">IF(CF29&gt;0,1,IF(CB33&gt;0,1,0))</f>
        <v>0</v>
      </c>
      <c r="GU90" s="82">
        <f t="shared" si="130"/>
        <v>0</v>
      </c>
      <c r="GV90" s="82">
        <f t="shared" si="130"/>
        <v>0</v>
      </c>
      <c r="GW90" s="82">
        <f t="shared" si="130"/>
        <v>0</v>
      </c>
      <c r="GX90" s="82">
        <f t="shared" si="130"/>
        <v>0</v>
      </c>
      <c r="GY90" s="82">
        <f t="shared" si="130"/>
        <v>0</v>
      </c>
      <c r="GZ90" s="83"/>
      <c r="HA90" s="74">
        <f t="shared" si="114"/>
        <v>0</v>
      </c>
      <c r="HP90" s="268">
        <f t="shared" si="110"/>
        <v>4</v>
      </c>
      <c r="HQ90" s="268">
        <f t="shared" si="76"/>
        <v>82</v>
      </c>
      <c r="HR90" s="268">
        <f t="shared" si="111"/>
        <v>0</v>
      </c>
      <c r="HS90" s="268">
        <f t="shared" si="117"/>
        <v>0</v>
      </c>
    </row>
    <row r="91" spans="1:227" x14ac:dyDescent="0.3">
      <c r="A91" s="21"/>
      <c r="B91" s="14">
        <v>10378</v>
      </c>
      <c r="C91" s="23">
        <v>6</v>
      </c>
      <c r="D91" s="23" t="s">
        <v>182</v>
      </c>
      <c r="E91" s="23" t="s">
        <v>183</v>
      </c>
      <c r="F91" s="14">
        <v>580</v>
      </c>
      <c r="G91" s="14" t="s">
        <v>120</v>
      </c>
      <c r="H91" s="14">
        <v>4</v>
      </c>
      <c r="I91" s="14">
        <v>12</v>
      </c>
      <c r="J91" s="14">
        <v>12</v>
      </c>
      <c r="K91" s="14">
        <v>12</v>
      </c>
      <c r="L91" s="14" t="s">
        <v>141</v>
      </c>
      <c r="M91" s="24">
        <f t="shared" si="105"/>
        <v>12</v>
      </c>
      <c r="N91" s="24">
        <f t="shared" si="80"/>
        <v>2</v>
      </c>
      <c r="O91" s="24" t="str">
        <f t="shared" si="81"/>
        <v>12 12</v>
      </c>
      <c r="P91" s="24">
        <f t="shared" si="82"/>
        <v>12</v>
      </c>
      <c r="Q91" s="25">
        <f t="shared" si="83"/>
        <v>0</v>
      </c>
      <c r="R91" s="26">
        <f t="shared" si="84"/>
        <v>0</v>
      </c>
      <c r="S91" s="24">
        <f t="shared" si="85"/>
        <v>4</v>
      </c>
      <c r="T91" s="24">
        <f t="shared" si="86"/>
        <v>4</v>
      </c>
      <c r="U91" s="24">
        <f t="shared" si="87"/>
        <v>4</v>
      </c>
      <c r="V91" s="24" t="str">
        <f t="shared" si="88"/>
        <v>g</v>
      </c>
      <c r="W91" s="24">
        <f t="shared" si="106"/>
        <v>0</v>
      </c>
      <c r="X91" s="24">
        <f t="shared" si="89"/>
        <v>4</v>
      </c>
      <c r="Y91" s="24">
        <f t="shared" si="90"/>
        <v>4</v>
      </c>
      <c r="Z91" s="24" t="str">
        <f t="shared" si="91"/>
        <v>F</v>
      </c>
      <c r="AA91" s="24" t="str">
        <f t="shared" si="77"/>
        <v>F</v>
      </c>
      <c r="AB91" s="34" t="str">
        <f t="shared" si="92"/>
        <v/>
      </c>
      <c r="AC91" s="34" t="str">
        <f t="shared" si="93"/>
        <v>g</v>
      </c>
      <c r="AD91" s="34" t="str">
        <f t="shared" si="107"/>
        <v>g</v>
      </c>
      <c r="AE91" s="34" t="str">
        <f t="shared" si="94"/>
        <v>4 0</v>
      </c>
      <c r="AF91" s="34">
        <f t="shared" si="95"/>
        <v>12</v>
      </c>
      <c r="AG91" s="34">
        <f t="shared" si="96"/>
        <v>12</v>
      </c>
      <c r="AH91" s="34">
        <f t="shared" si="97"/>
        <v>0</v>
      </c>
      <c r="AI91" s="172">
        <f>IF(AJ91&lt;&gt;"",MAX(AI$3:AI90)+1,"")</f>
        <v>69</v>
      </c>
      <c r="AJ91" s="172" t="str">
        <f t="shared" si="98"/>
        <v>F</v>
      </c>
      <c r="AK91" s="172">
        <f t="shared" si="99"/>
        <v>580</v>
      </c>
      <c r="AL91" s="172">
        <f t="shared" si="100"/>
        <v>12</v>
      </c>
      <c r="AM91" s="172" t="str">
        <f>IF(AN91&lt;&gt;"",MAX(AM$3:AM90)+1,"")</f>
        <v/>
      </c>
      <c r="AN91" s="172" t="str">
        <f t="shared" si="101"/>
        <v/>
      </c>
      <c r="AO91" s="172" t="str">
        <f t="shared" si="102"/>
        <v/>
      </c>
      <c r="AP91" s="172" t="str">
        <f t="shared" si="103"/>
        <v/>
      </c>
      <c r="AQ91" s="172" t="str">
        <f t="shared" si="104"/>
        <v>12 0</v>
      </c>
      <c r="AR91" s="172" t="str">
        <f>Table1[[#This Row],[Sex ]]&amp;Table1[[#This Row],[Month]]</f>
        <v>F4</v>
      </c>
      <c r="AS91" s="21"/>
      <c r="AT91" s="21"/>
      <c r="AU91" s="263"/>
      <c r="AV91" s="263"/>
      <c r="AW91" s="263"/>
      <c r="AX91" s="263"/>
      <c r="AY91" s="263"/>
      <c r="AZ91" s="263"/>
      <c r="BA91" s="263"/>
      <c r="BB91" s="263"/>
      <c r="BC91" s="263"/>
      <c r="BD91" s="263"/>
      <c r="BE91" s="320"/>
      <c r="BF91" s="320"/>
      <c r="BG91" s="340"/>
      <c r="BH91" s="340"/>
      <c r="BI91" s="340"/>
      <c r="BJ91" s="340"/>
      <c r="BK91" s="340"/>
      <c r="BL91" s="340"/>
      <c r="BM91" s="340"/>
      <c r="BN91" s="340"/>
      <c r="BO91" s="340"/>
      <c r="BP91" s="316"/>
      <c r="BQ91" s="316"/>
      <c r="BR91" s="365"/>
      <c r="BS91" s="365"/>
      <c r="BT91" s="365"/>
      <c r="BU91" s="365"/>
      <c r="BV91" s="365"/>
      <c r="BW91" s="365"/>
      <c r="BX91" s="316"/>
      <c r="BY91" s="316"/>
      <c r="BZ91" s="316"/>
      <c r="CA91" s="316"/>
      <c r="CB91" s="316"/>
      <c r="CC91" s="316"/>
      <c r="CD91" s="316"/>
      <c r="CE91" s="316"/>
      <c r="CF91" s="316"/>
      <c r="CG91" s="316"/>
      <c r="CH91" s="316"/>
      <c r="CI91" s="316"/>
      <c r="CJ91" s="316"/>
      <c r="CK91" s="316"/>
      <c r="CL91" s="316"/>
      <c r="CM91" s="316"/>
      <c r="CN91" s="316"/>
      <c r="CO91" s="316"/>
      <c r="CP91" s="316"/>
      <c r="CQ91" s="316"/>
      <c r="CR91" s="316"/>
      <c r="CS91" s="316"/>
      <c r="CT91" s="316"/>
      <c r="CU91" s="316"/>
      <c r="CV91" s="316"/>
      <c r="CW91" s="316"/>
      <c r="CX91" s="316"/>
      <c r="CY91" s="316"/>
      <c r="CZ91" s="316"/>
      <c r="DA91" s="316"/>
      <c r="DB91" s="316"/>
      <c r="DC91" s="316"/>
      <c r="DD91" s="316"/>
      <c r="DE91" s="316"/>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FY91" s="71">
        <v>17</v>
      </c>
      <c r="FZ91" s="83"/>
      <c r="GA91" s="83"/>
      <c r="GB91" s="83"/>
      <c r="GC91" s="83"/>
      <c r="GD91" s="83"/>
      <c r="GE91" s="83"/>
      <c r="GF91" s="83"/>
      <c r="GG91" s="83"/>
      <c r="GH91" s="83"/>
      <c r="GI91" s="83"/>
      <c r="GJ91" s="83"/>
      <c r="GK91" s="83"/>
      <c r="GL91" s="83"/>
      <c r="GM91" s="83"/>
      <c r="GN91" s="83"/>
      <c r="GO91" s="83"/>
      <c r="GP91" s="83"/>
      <c r="GQ91" s="82"/>
      <c r="GR91" s="82">
        <f>IF(CD30&gt;0,1,IF(CC31&gt;0,1,0))</f>
        <v>0</v>
      </c>
      <c r="GS91" s="82">
        <f>IF(CE30&gt;0,1,IF(CC32&gt;0,1,0))</f>
        <v>0</v>
      </c>
      <c r="GT91" s="82">
        <f t="shared" ref="GT91:GY91" si="131">IF(CF30&gt;0,1,IF(CC33&gt;0,1,0))</f>
        <v>0</v>
      </c>
      <c r="GU91" s="82">
        <f t="shared" si="131"/>
        <v>0</v>
      </c>
      <c r="GV91" s="82">
        <f t="shared" si="131"/>
        <v>0</v>
      </c>
      <c r="GW91" s="82">
        <f t="shared" si="131"/>
        <v>0</v>
      </c>
      <c r="GX91" s="82">
        <f t="shared" si="131"/>
        <v>0</v>
      </c>
      <c r="GY91" s="82">
        <f t="shared" si="131"/>
        <v>0</v>
      </c>
      <c r="GZ91" s="83"/>
      <c r="HA91" s="74">
        <f t="shared" si="114"/>
        <v>0</v>
      </c>
      <c r="HP91" s="268">
        <f t="shared" si="110"/>
        <v>4</v>
      </c>
      <c r="HQ91" s="268">
        <f t="shared" si="76"/>
        <v>83</v>
      </c>
      <c r="HR91" s="268">
        <f t="shared" si="111"/>
        <v>0</v>
      </c>
      <c r="HS91" s="268">
        <f t="shared" si="117"/>
        <v>0</v>
      </c>
    </row>
    <row r="92" spans="1:227" x14ac:dyDescent="0.3">
      <c r="A92" s="21"/>
      <c r="B92" s="14">
        <v>10378</v>
      </c>
      <c r="C92" s="23">
        <v>7</v>
      </c>
      <c r="D92" s="23" t="s">
        <v>182</v>
      </c>
      <c r="E92" s="23" t="s">
        <v>183</v>
      </c>
      <c r="F92" s="14">
        <v>390</v>
      </c>
      <c r="G92" s="14" t="s">
        <v>120</v>
      </c>
      <c r="H92" s="14">
        <v>4</v>
      </c>
      <c r="I92" s="14">
        <v>5</v>
      </c>
      <c r="J92" s="14">
        <v>5</v>
      </c>
      <c r="K92" s="14">
        <v>5</v>
      </c>
      <c r="L92" s="14" t="s">
        <v>141</v>
      </c>
      <c r="M92" s="24">
        <f t="shared" si="105"/>
        <v>5</v>
      </c>
      <c r="N92" s="24">
        <f t="shared" si="80"/>
        <v>2</v>
      </c>
      <c r="O92" s="24" t="str">
        <f t="shared" si="81"/>
        <v>5 5</v>
      </c>
      <c r="P92" s="24">
        <f t="shared" si="82"/>
        <v>5</v>
      </c>
      <c r="Q92" s="25">
        <f t="shared" si="83"/>
        <v>0</v>
      </c>
      <c r="R92" s="26">
        <f t="shared" si="84"/>
        <v>0</v>
      </c>
      <c r="S92" s="24">
        <f t="shared" si="85"/>
        <v>4</v>
      </c>
      <c r="T92" s="24">
        <f t="shared" si="86"/>
        <v>4</v>
      </c>
      <c r="U92" s="24">
        <f t="shared" si="87"/>
        <v>4</v>
      </c>
      <c r="V92" s="24" t="str">
        <f t="shared" si="88"/>
        <v>g</v>
      </c>
      <c r="W92" s="24">
        <f t="shared" si="106"/>
        <v>0</v>
      </c>
      <c r="X92" s="24">
        <f t="shared" si="89"/>
        <v>4</v>
      </c>
      <c r="Y92" s="24">
        <f t="shared" si="90"/>
        <v>4</v>
      </c>
      <c r="Z92" s="24" t="str">
        <f t="shared" si="91"/>
        <v>F</v>
      </c>
      <c r="AA92" s="24" t="str">
        <f t="shared" ref="AA92:AA111" si="132">IF(I92&lt;&gt;"",IF(SUM(I92:J92)&gt;98,"",IF(I92-J92=0,G92,"")))</f>
        <v>F</v>
      </c>
      <c r="AB92" s="34" t="str">
        <f t="shared" si="92"/>
        <v/>
      </c>
      <c r="AC92" s="34" t="str">
        <f t="shared" si="93"/>
        <v>g</v>
      </c>
      <c r="AD92" s="34" t="str">
        <f t="shared" si="107"/>
        <v>g</v>
      </c>
      <c r="AE92" s="34" t="str">
        <f t="shared" si="94"/>
        <v>4 0</v>
      </c>
      <c r="AF92" s="34">
        <f t="shared" si="95"/>
        <v>5</v>
      </c>
      <c r="AG92" s="34">
        <f t="shared" si="96"/>
        <v>5</v>
      </c>
      <c r="AH92" s="34">
        <f t="shared" si="97"/>
        <v>0</v>
      </c>
      <c r="AI92" s="172">
        <f>IF(AJ92&lt;&gt;"",MAX(AI$3:AI91)+1,"")</f>
        <v>70</v>
      </c>
      <c r="AJ92" s="172" t="str">
        <f t="shared" si="98"/>
        <v>F</v>
      </c>
      <c r="AK92" s="172">
        <f t="shared" si="99"/>
        <v>390</v>
      </c>
      <c r="AL92" s="172">
        <f t="shared" si="100"/>
        <v>5</v>
      </c>
      <c r="AM92" s="172" t="str">
        <f>IF(AN92&lt;&gt;"",MAX(AM$3:AM91)+1,"")</f>
        <v/>
      </c>
      <c r="AN92" s="172" t="str">
        <f t="shared" si="101"/>
        <v/>
      </c>
      <c r="AO92" s="172" t="str">
        <f t="shared" si="102"/>
        <v/>
      </c>
      <c r="AP92" s="172" t="str">
        <f t="shared" si="103"/>
        <v/>
      </c>
      <c r="AQ92" s="172" t="str">
        <f t="shared" si="104"/>
        <v>5 0</v>
      </c>
      <c r="AR92" s="172" t="str">
        <f>Table1[[#This Row],[Sex ]]&amp;Table1[[#This Row],[Month]]</f>
        <v>F4</v>
      </c>
      <c r="AS92" s="21"/>
      <c r="AT92" s="263"/>
      <c r="AU92" s="263"/>
      <c r="AV92" s="263"/>
      <c r="AW92" s="263"/>
      <c r="AX92" s="263"/>
      <c r="AY92" s="263"/>
      <c r="AZ92" s="263"/>
      <c r="BA92" s="263"/>
      <c r="BB92" s="263"/>
      <c r="BC92" s="263"/>
      <c r="BD92" s="263"/>
      <c r="BE92" s="320"/>
      <c r="BF92" s="320"/>
      <c r="BG92" s="340"/>
      <c r="BH92" s="340"/>
      <c r="BI92" s="340"/>
      <c r="BJ92" s="340"/>
      <c r="BK92" s="340"/>
      <c r="BL92" s="340"/>
      <c r="BM92" s="340"/>
      <c r="BN92" s="340"/>
      <c r="BO92" s="340"/>
      <c r="BP92" s="316"/>
      <c r="BQ92" s="316"/>
      <c r="BR92" s="365"/>
      <c r="BS92" s="365"/>
      <c r="BT92" s="365"/>
      <c r="BU92" s="365"/>
      <c r="BV92" s="364"/>
      <c r="BW92" s="364"/>
      <c r="BX92" s="316"/>
      <c r="BY92" s="316"/>
      <c r="BZ92" s="316"/>
      <c r="CA92" s="316"/>
      <c r="CB92" s="316"/>
      <c r="CC92" s="316"/>
      <c r="CD92" s="316"/>
      <c r="CE92" s="316"/>
      <c r="CF92" s="316"/>
      <c r="CG92" s="316"/>
      <c r="CH92" s="316"/>
      <c r="CI92" s="316"/>
      <c r="CJ92" s="316"/>
      <c r="CK92" s="316"/>
      <c r="CL92" s="316"/>
      <c r="CM92" s="316"/>
      <c r="CN92" s="316"/>
      <c r="CO92" s="316"/>
      <c r="CP92" s="316"/>
      <c r="CQ92" s="316"/>
      <c r="CR92" s="316"/>
      <c r="CS92" s="316"/>
      <c r="CT92" s="316"/>
      <c r="CU92" s="316"/>
      <c r="CV92" s="316"/>
      <c r="CW92" s="316"/>
      <c r="CX92" s="316"/>
      <c r="CY92" s="316"/>
      <c r="CZ92" s="316"/>
      <c r="DA92" s="316"/>
      <c r="DB92" s="316"/>
      <c r="DC92" s="316"/>
      <c r="DD92" s="316"/>
      <c r="DE92" s="316"/>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FY92" s="71">
        <v>18</v>
      </c>
      <c r="FZ92" s="83"/>
      <c r="GA92" s="83"/>
      <c r="GB92" s="83"/>
      <c r="GC92" s="83"/>
      <c r="GD92" s="83"/>
      <c r="GE92" s="83"/>
      <c r="GF92" s="83"/>
      <c r="GG92" s="83"/>
      <c r="GH92" s="83"/>
      <c r="GI92" s="83"/>
      <c r="GJ92" s="83"/>
      <c r="GK92" s="83"/>
      <c r="GL92" s="83"/>
      <c r="GM92" s="83"/>
      <c r="GN92" s="83"/>
      <c r="GO92" s="83"/>
      <c r="GP92" s="83"/>
      <c r="GQ92" s="83"/>
      <c r="GR92" s="82"/>
      <c r="GS92" s="82">
        <f>IF(CE31&gt;0,1,IF(CD32&gt;0,1,0))</f>
        <v>0</v>
      </c>
      <c r="GT92" s="82">
        <f t="shared" ref="GT92:GY92" si="133">IF(CF31&gt;0,1,IF(CD33&gt;0,1,0))</f>
        <v>0</v>
      </c>
      <c r="GU92" s="82">
        <f t="shared" si="133"/>
        <v>0</v>
      </c>
      <c r="GV92" s="82">
        <f t="shared" si="133"/>
        <v>0</v>
      </c>
      <c r="GW92" s="82">
        <f t="shared" si="133"/>
        <v>0</v>
      </c>
      <c r="GX92" s="82">
        <f t="shared" si="133"/>
        <v>0</v>
      </c>
      <c r="GY92" s="82">
        <f t="shared" si="133"/>
        <v>0</v>
      </c>
      <c r="GZ92" s="83"/>
      <c r="HA92" s="74">
        <f t="shared" si="114"/>
        <v>0</v>
      </c>
      <c r="HP92" s="268">
        <f t="shared" si="110"/>
        <v>6</v>
      </c>
      <c r="HQ92" s="268">
        <f t="shared" si="76"/>
        <v>84</v>
      </c>
      <c r="HR92" s="268">
        <f t="shared" si="111"/>
        <v>0</v>
      </c>
      <c r="HS92" s="268">
        <f t="shared" si="117"/>
        <v>0</v>
      </c>
    </row>
    <row r="93" spans="1:227" x14ac:dyDescent="0.3">
      <c r="A93" s="21"/>
      <c r="B93" s="14">
        <v>10378</v>
      </c>
      <c r="C93" s="23">
        <v>8</v>
      </c>
      <c r="D93" s="23" t="s">
        <v>182</v>
      </c>
      <c r="E93" s="23" t="s">
        <v>183</v>
      </c>
      <c r="F93" s="14">
        <v>300</v>
      </c>
      <c r="G93" s="14" t="s">
        <v>121</v>
      </c>
      <c r="H93" s="14">
        <v>4</v>
      </c>
      <c r="I93" s="14">
        <v>4</v>
      </c>
      <c r="J93" s="14">
        <v>4</v>
      </c>
      <c r="K93" s="14">
        <v>4</v>
      </c>
      <c r="L93" s="14" t="s">
        <v>141</v>
      </c>
      <c r="M93" s="24">
        <f t="shared" si="105"/>
        <v>4</v>
      </c>
      <c r="N93" s="24">
        <f t="shared" si="80"/>
        <v>2</v>
      </c>
      <c r="O93" s="24" t="str">
        <f t="shared" si="81"/>
        <v>4 4</v>
      </c>
      <c r="P93" s="24">
        <f t="shared" si="82"/>
        <v>4</v>
      </c>
      <c r="Q93" s="25">
        <f t="shared" si="83"/>
        <v>0</v>
      </c>
      <c r="R93" s="26">
        <f t="shared" si="84"/>
        <v>0</v>
      </c>
      <c r="S93" s="24">
        <f t="shared" si="85"/>
        <v>4</v>
      </c>
      <c r="T93" s="24">
        <f t="shared" si="86"/>
        <v>4</v>
      </c>
      <c r="U93" s="24">
        <f t="shared" si="87"/>
        <v>4</v>
      </c>
      <c r="V93" s="24" t="str">
        <f t="shared" si="88"/>
        <v>g</v>
      </c>
      <c r="W93" s="24">
        <f t="shared" si="106"/>
        <v>0</v>
      </c>
      <c r="X93" s="24">
        <f t="shared" si="89"/>
        <v>4</v>
      </c>
      <c r="Y93" s="24">
        <f t="shared" si="90"/>
        <v>4</v>
      </c>
      <c r="Z93" s="24" t="str">
        <f t="shared" si="91"/>
        <v>M</v>
      </c>
      <c r="AA93" s="24" t="str">
        <f t="shared" si="132"/>
        <v>M</v>
      </c>
      <c r="AB93" s="34" t="str">
        <f t="shared" si="92"/>
        <v/>
      </c>
      <c r="AC93" s="34" t="str">
        <f t="shared" si="93"/>
        <v>g</v>
      </c>
      <c r="AD93" s="34" t="str">
        <f t="shared" si="107"/>
        <v>g</v>
      </c>
      <c r="AE93" s="34" t="str">
        <f t="shared" si="94"/>
        <v>4 0</v>
      </c>
      <c r="AF93" s="34">
        <f t="shared" si="95"/>
        <v>4</v>
      </c>
      <c r="AG93" s="34">
        <f t="shared" si="96"/>
        <v>4</v>
      </c>
      <c r="AH93" s="34">
        <f t="shared" si="97"/>
        <v>0</v>
      </c>
      <c r="AI93" s="172" t="str">
        <f>IF(AJ93&lt;&gt;"",MAX(AI$3:AI92)+1,"")</f>
        <v/>
      </c>
      <c r="AJ93" s="172" t="str">
        <f t="shared" si="98"/>
        <v/>
      </c>
      <c r="AK93" s="172" t="str">
        <f t="shared" si="99"/>
        <v/>
      </c>
      <c r="AL93" s="172" t="str">
        <f t="shared" si="100"/>
        <v/>
      </c>
      <c r="AM93" s="172">
        <f>IF(AN93&lt;&gt;"",MAX(AM$3:AM92)+1,"")</f>
        <v>19</v>
      </c>
      <c r="AN93" s="172" t="str">
        <f t="shared" si="101"/>
        <v>M</v>
      </c>
      <c r="AO93" s="172">
        <f t="shared" si="102"/>
        <v>300</v>
      </c>
      <c r="AP93" s="172">
        <f t="shared" si="103"/>
        <v>4</v>
      </c>
      <c r="AQ93" s="172" t="str">
        <f t="shared" si="104"/>
        <v>4 0</v>
      </c>
      <c r="AR93" s="172" t="str">
        <f>Table1[[#This Row],[Sex ]]&amp;Table1[[#This Row],[Month]]</f>
        <v>M4</v>
      </c>
      <c r="AS93" s="21"/>
      <c r="AT93" s="263"/>
      <c r="AU93" s="263"/>
      <c r="AV93" s="263"/>
      <c r="AW93" s="263"/>
      <c r="AX93" s="263"/>
      <c r="AY93" s="263"/>
      <c r="AZ93" s="263"/>
      <c r="BA93" s="263"/>
      <c r="BB93" s="263"/>
      <c r="BC93" s="263"/>
      <c r="BD93" s="263"/>
      <c r="BE93" s="320"/>
      <c r="BF93" s="320"/>
      <c r="BG93" s="340"/>
      <c r="BH93" s="340"/>
      <c r="BI93" s="340"/>
      <c r="BJ93" s="340"/>
      <c r="BK93" s="340"/>
      <c r="BL93" s="340"/>
      <c r="BM93" s="340"/>
      <c r="BN93" s="340"/>
      <c r="BO93" s="340"/>
      <c r="BP93" s="316"/>
      <c r="BQ93" s="316"/>
      <c r="BR93" s="365"/>
      <c r="BS93" s="365"/>
      <c r="BT93" s="365"/>
      <c r="BU93" s="365"/>
      <c r="BV93" s="364"/>
      <c r="BW93" s="364"/>
      <c r="BX93" s="316"/>
      <c r="BY93" s="316"/>
      <c r="BZ93" s="316"/>
      <c r="CA93" s="316"/>
      <c r="CB93" s="316"/>
      <c r="CC93" s="316"/>
      <c r="CD93" s="316"/>
      <c r="CE93" s="316"/>
      <c r="CF93" s="316"/>
      <c r="CG93" s="316"/>
      <c r="CH93" s="316"/>
      <c r="CI93" s="316"/>
      <c r="CJ93" s="316"/>
      <c r="CK93" s="316"/>
      <c r="CL93" s="316"/>
      <c r="CM93" s="316"/>
      <c r="CN93" s="316"/>
      <c r="CO93" s="316"/>
      <c r="CP93" s="316"/>
      <c r="CQ93" s="316"/>
      <c r="CR93" s="316"/>
      <c r="CS93" s="316"/>
      <c r="CT93" s="316"/>
      <c r="CU93" s="316"/>
      <c r="CV93" s="316"/>
      <c r="CW93" s="316"/>
      <c r="CX93" s="316"/>
      <c r="CY93" s="316"/>
      <c r="CZ93" s="316"/>
      <c r="DA93" s="316"/>
      <c r="DB93" s="316"/>
      <c r="DC93" s="316"/>
      <c r="DD93" s="316"/>
      <c r="DE93" s="316"/>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FY93" s="71">
        <v>19</v>
      </c>
      <c r="FZ93" s="83"/>
      <c r="GA93" s="83"/>
      <c r="GB93" s="83"/>
      <c r="GC93" s="83"/>
      <c r="GD93" s="83"/>
      <c r="GE93" s="83"/>
      <c r="GF93" s="83"/>
      <c r="GG93" s="83"/>
      <c r="GH93" s="83"/>
      <c r="GI93" s="83"/>
      <c r="GJ93" s="83"/>
      <c r="GK93" s="83"/>
      <c r="GL93" s="83"/>
      <c r="GM93" s="83"/>
      <c r="GN93" s="83"/>
      <c r="GO93" s="83"/>
      <c r="GP93" s="83"/>
      <c r="GQ93" s="83"/>
      <c r="GR93" s="83"/>
      <c r="GS93" s="82"/>
      <c r="GT93" s="82">
        <f t="shared" ref="GT93:GY93" si="134">IF(CF32&gt;0,1,IF(CE33&gt;0,1,0))</f>
        <v>0</v>
      </c>
      <c r="GU93" s="82">
        <f t="shared" si="134"/>
        <v>0</v>
      </c>
      <c r="GV93" s="82">
        <f t="shared" si="134"/>
        <v>0</v>
      </c>
      <c r="GW93" s="82">
        <f t="shared" si="134"/>
        <v>0</v>
      </c>
      <c r="GX93" s="82">
        <f t="shared" si="134"/>
        <v>0</v>
      </c>
      <c r="GY93" s="82">
        <f t="shared" si="134"/>
        <v>0</v>
      </c>
      <c r="GZ93" s="83"/>
      <c r="HA93" s="74">
        <f t="shared" si="114"/>
        <v>0</v>
      </c>
      <c r="HP93" s="268">
        <f t="shared" si="110"/>
        <v>10</v>
      </c>
      <c r="HQ93" s="268">
        <f t="shared" si="76"/>
        <v>85</v>
      </c>
      <c r="HR93" s="268">
        <f t="shared" si="111"/>
        <v>0</v>
      </c>
      <c r="HS93" s="268">
        <f t="shared" si="117"/>
        <v>0</v>
      </c>
    </row>
    <row r="94" spans="1:227" x14ac:dyDescent="0.3">
      <c r="A94" s="21"/>
      <c r="B94" s="14">
        <v>10378</v>
      </c>
      <c r="C94" s="23">
        <v>9</v>
      </c>
      <c r="D94" s="23" t="s">
        <v>182</v>
      </c>
      <c r="E94" s="23" t="s">
        <v>183</v>
      </c>
      <c r="F94" s="14">
        <v>350</v>
      </c>
      <c r="G94" s="14" t="s">
        <v>120</v>
      </c>
      <c r="H94" s="14">
        <v>4</v>
      </c>
      <c r="I94" s="14">
        <v>5</v>
      </c>
      <c r="J94" s="14">
        <v>5</v>
      </c>
      <c r="K94" s="14">
        <v>5</v>
      </c>
      <c r="L94" s="14" t="s">
        <v>141</v>
      </c>
      <c r="M94" s="24">
        <f t="shared" si="105"/>
        <v>5</v>
      </c>
      <c r="N94" s="24">
        <f t="shared" si="80"/>
        <v>2</v>
      </c>
      <c r="O94" s="24" t="str">
        <f t="shared" si="81"/>
        <v>5 5</v>
      </c>
      <c r="P94" s="24">
        <f t="shared" si="82"/>
        <v>5</v>
      </c>
      <c r="Q94" s="25">
        <f t="shared" si="83"/>
        <v>0</v>
      </c>
      <c r="R94" s="26">
        <f t="shared" si="84"/>
        <v>0</v>
      </c>
      <c r="S94" s="24">
        <f t="shared" si="85"/>
        <v>4</v>
      </c>
      <c r="T94" s="24">
        <f t="shared" si="86"/>
        <v>4</v>
      </c>
      <c r="U94" s="24">
        <f t="shared" si="87"/>
        <v>4</v>
      </c>
      <c r="V94" s="24" t="str">
        <f t="shared" si="88"/>
        <v>g</v>
      </c>
      <c r="W94" s="24">
        <f t="shared" si="106"/>
        <v>0</v>
      </c>
      <c r="X94" s="24">
        <f t="shared" si="89"/>
        <v>4</v>
      </c>
      <c r="Y94" s="24">
        <f t="shared" si="90"/>
        <v>4</v>
      </c>
      <c r="Z94" s="24" t="str">
        <f t="shared" si="91"/>
        <v>F</v>
      </c>
      <c r="AA94" s="24" t="str">
        <f t="shared" si="132"/>
        <v>F</v>
      </c>
      <c r="AB94" s="34" t="str">
        <f t="shared" si="92"/>
        <v/>
      </c>
      <c r="AC94" s="34" t="str">
        <f t="shared" si="93"/>
        <v>g</v>
      </c>
      <c r="AD94" s="34" t="str">
        <f t="shared" si="107"/>
        <v>g</v>
      </c>
      <c r="AE94" s="34" t="str">
        <f t="shared" si="94"/>
        <v>4 0</v>
      </c>
      <c r="AF94" s="34">
        <f t="shared" si="95"/>
        <v>5</v>
      </c>
      <c r="AG94" s="34">
        <f t="shared" si="96"/>
        <v>5</v>
      </c>
      <c r="AH94" s="34">
        <f t="shared" si="97"/>
        <v>0</v>
      </c>
      <c r="AI94" s="172">
        <f>IF(AJ94&lt;&gt;"",MAX(AI$3:AI93)+1,"")</f>
        <v>71</v>
      </c>
      <c r="AJ94" s="172" t="str">
        <f t="shared" si="98"/>
        <v>F</v>
      </c>
      <c r="AK94" s="172">
        <f t="shared" si="99"/>
        <v>350</v>
      </c>
      <c r="AL94" s="172">
        <f t="shared" si="100"/>
        <v>5</v>
      </c>
      <c r="AM94" s="172" t="str">
        <f>IF(AN94&lt;&gt;"",MAX(AM$3:AM93)+1,"")</f>
        <v/>
      </c>
      <c r="AN94" s="172" t="str">
        <f t="shared" si="101"/>
        <v/>
      </c>
      <c r="AO94" s="172" t="str">
        <f t="shared" si="102"/>
        <v/>
      </c>
      <c r="AP94" s="172" t="str">
        <f t="shared" si="103"/>
        <v/>
      </c>
      <c r="AQ94" s="172" t="str">
        <f t="shared" si="104"/>
        <v>5 0</v>
      </c>
      <c r="AR94" s="172" t="str">
        <f>Table1[[#This Row],[Sex ]]&amp;Table1[[#This Row],[Month]]</f>
        <v>F4</v>
      </c>
      <c r="AS94" s="21"/>
      <c r="AT94" s="263"/>
      <c r="AU94" s="263"/>
      <c r="AV94" s="263"/>
      <c r="AW94" s="263"/>
      <c r="AX94" s="263"/>
      <c r="AY94" s="263"/>
      <c r="AZ94" s="263"/>
      <c r="BA94" s="263"/>
      <c r="BB94" s="263"/>
      <c r="BC94" s="263"/>
      <c r="BD94" s="263"/>
      <c r="BE94" s="320"/>
      <c r="BF94" s="320"/>
      <c r="BG94" s="340"/>
      <c r="BH94" s="340"/>
      <c r="BI94" s="340"/>
      <c r="BJ94" s="340"/>
      <c r="BK94" s="340"/>
      <c r="BL94" s="340"/>
      <c r="BM94" s="340"/>
      <c r="BN94" s="340"/>
      <c r="BO94" s="340"/>
      <c r="BP94" s="316"/>
      <c r="BQ94" s="316"/>
      <c r="BR94" s="365"/>
      <c r="BS94" s="365"/>
      <c r="BT94" s="365"/>
      <c r="BU94" s="365"/>
      <c r="BV94" s="364"/>
      <c r="BW94" s="364"/>
      <c r="BX94" s="316"/>
      <c r="BY94" s="316"/>
      <c r="BZ94" s="316"/>
      <c r="CA94" s="316"/>
      <c r="CB94" s="316"/>
      <c r="CC94" s="316"/>
      <c r="CD94" s="316"/>
      <c r="CE94" s="316"/>
      <c r="CF94" s="316"/>
      <c r="CG94" s="316"/>
      <c r="CH94" s="316"/>
      <c r="CI94" s="316"/>
      <c r="CJ94" s="316"/>
      <c r="CK94" s="316"/>
      <c r="CL94" s="316"/>
      <c r="CM94" s="316"/>
      <c r="CN94" s="316"/>
      <c r="CO94" s="316"/>
      <c r="CP94" s="316"/>
      <c r="CQ94" s="316"/>
      <c r="CR94" s="316"/>
      <c r="CS94" s="316"/>
      <c r="CT94" s="316"/>
      <c r="CU94" s="316"/>
      <c r="CV94" s="316"/>
      <c r="CW94" s="316"/>
      <c r="CX94" s="316"/>
      <c r="CY94" s="316"/>
      <c r="CZ94" s="316"/>
      <c r="DA94" s="316"/>
      <c r="DB94" s="316"/>
      <c r="DC94" s="316"/>
      <c r="DD94" s="316"/>
      <c r="DE94" s="316"/>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FY94" s="71">
        <v>20</v>
      </c>
      <c r="FZ94" s="83"/>
      <c r="GA94" s="83"/>
      <c r="GB94" s="83"/>
      <c r="GC94" s="83"/>
      <c r="GD94" s="83"/>
      <c r="GE94" s="83"/>
      <c r="GF94" s="83"/>
      <c r="GG94" s="83"/>
      <c r="GH94" s="83"/>
      <c r="GI94" s="83"/>
      <c r="GJ94" s="83"/>
      <c r="GK94" s="83"/>
      <c r="GL94" s="83"/>
      <c r="GM94" s="83"/>
      <c r="GN94" s="83"/>
      <c r="GO94" s="83"/>
      <c r="GP94" s="83"/>
      <c r="GQ94" s="83"/>
      <c r="GR94" s="83"/>
      <c r="GS94" s="83"/>
      <c r="GT94" s="82"/>
      <c r="GU94" s="82">
        <f>IF(CG33&gt;0,1,IF(CF34&gt;0,1,0))</f>
        <v>0</v>
      </c>
      <c r="GV94" s="82">
        <f>IF(CH33&gt;0,1,IF(CG34&gt;0,1,0))</f>
        <v>0</v>
      </c>
      <c r="GW94" s="82">
        <f>IF(CI33&gt;0,1,IF(CH34&gt;0,1,0))</f>
        <v>0</v>
      </c>
      <c r="GX94" s="82">
        <f>IF(CJ33&gt;0,1,IF(CI34&gt;0,1,0))</f>
        <v>0</v>
      </c>
      <c r="GY94" s="82">
        <f>IF(CK33&gt;0,1,IF(CJ34&gt;0,1,0))</f>
        <v>0</v>
      </c>
      <c r="GZ94" s="83"/>
      <c r="HA94" s="74">
        <f t="shared" si="114"/>
        <v>0</v>
      </c>
      <c r="HP94" s="268">
        <f t="shared" si="110"/>
        <v>3</v>
      </c>
      <c r="HQ94" s="268">
        <f t="shared" si="76"/>
        <v>86</v>
      </c>
      <c r="HR94" s="268">
        <f t="shared" si="111"/>
        <v>0</v>
      </c>
      <c r="HS94" s="268">
        <f t="shared" si="117"/>
        <v>0</v>
      </c>
    </row>
    <row r="95" spans="1:227" x14ac:dyDescent="0.3">
      <c r="A95" s="21"/>
      <c r="B95" s="14">
        <v>10378</v>
      </c>
      <c r="C95" s="23">
        <v>10</v>
      </c>
      <c r="D95" s="23" t="s">
        <v>182</v>
      </c>
      <c r="E95" s="23" t="s">
        <v>183</v>
      </c>
      <c r="F95" s="14">
        <v>400</v>
      </c>
      <c r="G95" s="14" t="s">
        <v>120</v>
      </c>
      <c r="H95" s="14">
        <v>4</v>
      </c>
      <c r="I95" s="14">
        <v>4</v>
      </c>
      <c r="J95" s="14">
        <v>4</v>
      </c>
      <c r="K95" s="14">
        <v>4</v>
      </c>
      <c r="L95" s="14" t="s">
        <v>141</v>
      </c>
      <c r="M95" s="24">
        <f t="shared" si="105"/>
        <v>4</v>
      </c>
      <c r="N95" s="24">
        <f t="shared" si="80"/>
        <v>2</v>
      </c>
      <c r="O95" s="24" t="str">
        <f t="shared" si="81"/>
        <v>4 4</v>
      </c>
      <c r="P95" s="24">
        <f t="shared" si="82"/>
        <v>4</v>
      </c>
      <c r="Q95" s="25">
        <f t="shared" si="83"/>
        <v>0</v>
      </c>
      <c r="R95" s="26">
        <f t="shared" si="84"/>
        <v>0</v>
      </c>
      <c r="S95" s="24">
        <f t="shared" si="85"/>
        <v>4</v>
      </c>
      <c r="T95" s="24">
        <f t="shared" si="86"/>
        <v>4</v>
      </c>
      <c r="U95" s="24">
        <f t="shared" si="87"/>
        <v>4</v>
      </c>
      <c r="V95" s="24" t="str">
        <f t="shared" si="88"/>
        <v>g</v>
      </c>
      <c r="W95" s="24">
        <f t="shared" si="106"/>
        <v>0</v>
      </c>
      <c r="X95" s="24">
        <f t="shared" si="89"/>
        <v>4</v>
      </c>
      <c r="Y95" s="24">
        <f t="shared" si="90"/>
        <v>4</v>
      </c>
      <c r="Z95" s="24" t="str">
        <f t="shared" si="91"/>
        <v>F</v>
      </c>
      <c r="AA95" s="24" t="str">
        <f t="shared" si="132"/>
        <v>F</v>
      </c>
      <c r="AB95" s="34" t="str">
        <f t="shared" si="92"/>
        <v/>
      </c>
      <c r="AC95" s="34" t="str">
        <f t="shared" si="93"/>
        <v>g</v>
      </c>
      <c r="AD95" s="34" t="str">
        <f t="shared" si="107"/>
        <v>g</v>
      </c>
      <c r="AE95" s="34" t="str">
        <f t="shared" si="94"/>
        <v>4 0</v>
      </c>
      <c r="AF95" s="34">
        <f t="shared" si="95"/>
        <v>4</v>
      </c>
      <c r="AG95" s="34">
        <f t="shared" si="96"/>
        <v>4</v>
      </c>
      <c r="AH95" s="34">
        <f t="shared" si="97"/>
        <v>0</v>
      </c>
      <c r="AI95" s="172">
        <f>IF(AJ95&lt;&gt;"",MAX(AI$3:AI94)+1,"")</f>
        <v>72</v>
      </c>
      <c r="AJ95" s="172" t="str">
        <f t="shared" si="98"/>
        <v>F</v>
      </c>
      <c r="AK95" s="172">
        <f t="shared" si="99"/>
        <v>400</v>
      </c>
      <c r="AL95" s="172">
        <f t="shared" si="100"/>
        <v>4</v>
      </c>
      <c r="AM95" s="172" t="str">
        <f>IF(AN95&lt;&gt;"",MAX(AM$3:AM94)+1,"")</f>
        <v/>
      </c>
      <c r="AN95" s="172" t="str">
        <f t="shared" si="101"/>
        <v/>
      </c>
      <c r="AO95" s="172" t="str">
        <f t="shared" si="102"/>
        <v/>
      </c>
      <c r="AP95" s="172" t="str">
        <f t="shared" si="103"/>
        <v/>
      </c>
      <c r="AQ95" s="172" t="str">
        <f t="shared" si="104"/>
        <v>4 0</v>
      </c>
      <c r="AR95" s="172" t="str">
        <f>Table1[[#This Row],[Sex ]]&amp;Table1[[#This Row],[Month]]</f>
        <v>F4</v>
      </c>
      <c r="AS95" s="21"/>
      <c r="AT95" s="263"/>
      <c r="AU95" s="263"/>
      <c r="AV95" s="263"/>
      <c r="AW95" s="263"/>
      <c r="AX95" s="263"/>
      <c r="AY95" s="263"/>
      <c r="AZ95" s="263"/>
      <c r="BA95" s="263"/>
      <c r="BB95" s="263"/>
      <c r="BC95" s="263"/>
      <c r="BD95" s="263"/>
      <c r="BE95" s="320"/>
      <c r="BF95" s="320"/>
      <c r="BG95" s="340"/>
      <c r="BH95" s="340"/>
      <c r="BI95" s="340"/>
      <c r="BJ95" s="340"/>
      <c r="BK95" s="340"/>
      <c r="BL95" s="340"/>
      <c r="BM95" s="340"/>
      <c r="BN95" s="340"/>
      <c r="BO95" s="340"/>
      <c r="BP95" s="316"/>
      <c r="BQ95" s="316"/>
      <c r="BR95" s="365"/>
      <c r="BS95" s="365"/>
      <c r="BT95" s="365"/>
      <c r="BU95" s="365"/>
      <c r="BV95" s="364"/>
      <c r="BW95" s="364"/>
      <c r="BX95" s="316"/>
      <c r="BY95" s="316"/>
      <c r="BZ95" s="316"/>
      <c r="CA95" s="316"/>
      <c r="CB95" s="316"/>
      <c r="CC95" s="316"/>
      <c r="CD95" s="316"/>
      <c r="CE95" s="316"/>
      <c r="CF95" s="316"/>
      <c r="CG95" s="316"/>
      <c r="CH95" s="316"/>
      <c r="CI95" s="316"/>
      <c r="CJ95" s="316"/>
      <c r="CK95" s="316"/>
      <c r="CL95" s="316"/>
      <c r="CM95" s="316"/>
      <c r="CN95" s="316"/>
      <c r="CO95" s="316"/>
      <c r="CP95" s="316"/>
      <c r="CQ95" s="316"/>
      <c r="CR95" s="316"/>
      <c r="CS95" s="316"/>
      <c r="CT95" s="316"/>
      <c r="CU95" s="316"/>
      <c r="CV95" s="316"/>
      <c r="CW95" s="316"/>
      <c r="CX95" s="316"/>
      <c r="CY95" s="316"/>
      <c r="CZ95" s="316"/>
      <c r="DA95" s="316"/>
      <c r="DB95" s="316"/>
      <c r="DC95" s="316"/>
      <c r="DD95" s="316"/>
      <c r="DE95" s="316"/>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FY95" s="71">
        <v>21</v>
      </c>
      <c r="FZ95" s="83"/>
      <c r="GA95" s="83"/>
      <c r="GB95" s="83"/>
      <c r="GC95" s="83"/>
      <c r="GD95" s="83"/>
      <c r="GE95" s="83"/>
      <c r="GF95" s="83"/>
      <c r="GG95" s="83"/>
      <c r="GH95" s="83"/>
      <c r="GI95" s="83"/>
      <c r="GJ95" s="83"/>
      <c r="GK95" s="83"/>
      <c r="GL95" s="83"/>
      <c r="GM95" s="83"/>
      <c r="GN95" s="83"/>
      <c r="GO95" s="83"/>
      <c r="GP95" s="83"/>
      <c r="GQ95" s="83"/>
      <c r="GR95" s="83"/>
      <c r="GS95" s="83"/>
      <c r="GT95" s="83"/>
      <c r="GU95" s="82"/>
      <c r="GV95" s="82">
        <f>IF(CH34&gt;0,1,IF(CG35&gt;0,1,0))</f>
        <v>0</v>
      </c>
      <c r="GW95" s="82">
        <f>IF(CI34&gt;0,1,IF(CH35&gt;0,1,0))</f>
        <v>0</v>
      </c>
      <c r="GX95" s="82">
        <f>IF(CJ34&gt;0,1,IF(CI35&gt;0,1,0))</f>
        <v>0</v>
      </c>
      <c r="GY95" s="82">
        <f>IF(CK34&gt;0,1,IF(CJ35&gt;0,1,0))</f>
        <v>0</v>
      </c>
      <c r="GZ95" s="83"/>
      <c r="HA95" s="74">
        <f t="shared" si="114"/>
        <v>0</v>
      </c>
      <c r="HP95" s="268">
        <f t="shared" si="110"/>
        <v>4</v>
      </c>
      <c r="HQ95" s="268">
        <f t="shared" si="76"/>
        <v>87</v>
      </c>
      <c r="HR95" s="268">
        <f t="shared" si="111"/>
        <v>0</v>
      </c>
      <c r="HS95" s="268">
        <f t="shared" si="117"/>
        <v>0</v>
      </c>
    </row>
    <row r="96" spans="1:227" x14ac:dyDescent="0.3">
      <c r="A96" s="21"/>
      <c r="B96" s="14">
        <v>10378</v>
      </c>
      <c r="C96" s="23">
        <v>11</v>
      </c>
      <c r="D96" s="23" t="s">
        <v>182</v>
      </c>
      <c r="E96" s="23" t="s">
        <v>183</v>
      </c>
      <c r="F96" s="14">
        <v>340</v>
      </c>
      <c r="G96" s="14" t="s">
        <v>120</v>
      </c>
      <c r="H96" s="14">
        <v>4</v>
      </c>
      <c r="I96" s="14">
        <v>4</v>
      </c>
      <c r="J96" s="14">
        <v>4</v>
      </c>
      <c r="K96" s="14">
        <v>4</v>
      </c>
      <c r="L96" s="14" t="s">
        <v>141</v>
      </c>
      <c r="M96" s="24">
        <f t="shared" si="105"/>
        <v>4</v>
      </c>
      <c r="N96" s="24">
        <f t="shared" si="80"/>
        <v>2</v>
      </c>
      <c r="O96" s="24" t="str">
        <f t="shared" si="81"/>
        <v>4 4</v>
      </c>
      <c r="P96" s="24">
        <f t="shared" si="82"/>
        <v>4</v>
      </c>
      <c r="Q96" s="25">
        <f t="shared" si="83"/>
        <v>0</v>
      </c>
      <c r="R96" s="26">
        <f t="shared" si="84"/>
        <v>0</v>
      </c>
      <c r="S96" s="24">
        <f t="shared" si="85"/>
        <v>4</v>
      </c>
      <c r="T96" s="24">
        <f t="shared" si="86"/>
        <v>4</v>
      </c>
      <c r="U96" s="24">
        <f t="shared" si="87"/>
        <v>4</v>
      </c>
      <c r="V96" s="24" t="str">
        <f t="shared" si="88"/>
        <v>g</v>
      </c>
      <c r="W96" s="24">
        <f t="shared" si="106"/>
        <v>0</v>
      </c>
      <c r="X96" s="24">
        <f t="shared" si="89"/>
        <v>4</v>
      </c>
      <c r="Y96" s="24">
        <f t="shared" si="90"/>
        <v>4</v>
      </c>
      <c r="Z96" s="24" t="str">
        <f t="shared" si="91"/>
        <v>F</v>
      </c>
      <c r="AA96" s="24" t="str">
        <f t="shared" si="132"/>
        <v>F</v>
      </c>
      <c r="AB96" s="34" t="str">
        <f t="shared" si="92"/>
        <v/>
      </c>
      <c r="AC96" s="34" t="str">
        <f t="shared" si="93"/>
        <v>g</v>
      </c>
      <c r="AD96" s="34" t="str">
        <f t="shared" si="107"/>
        <v>g</v>
      </c>
      <c r="AE96" s="34" t="str">
        <f t="shared" si="94"/>
        <v>4 0</v>
      </c>
      <c r="AF96" s="34">
        <f t="shared" si="95"/>
        <v>4</v>
      </c>
      <c r="AG96" s="34">
        <f t="shared" si="96"/>
        <v>4</v>
      </c>
      <c r="AH96" s="34">
        <f t="shared" si="97"/>
        <v>0</v>
      </c>
      <c r="AI96" s="172">
        <f>IF(AJ96&lt;&gt;"",MAX(AI$3:AI95)+1,"")</f>
        <v>73</v>
      </c>
      <c r="AJ96" s="172" t="str">
        <f t="shared" si="98"/>
        <v>F</v>
      </c>
      <c r="AK96" s="172">
        <f t="shared" si="99"/>
        <v>340</v>
      </c>
      <c r="AL96" s="172">
        <f t="shared" si="100"/>
        <v>4</v>
      </c>
      <c r="AM96" s="172" t="str">
        <f>IF(AN96&lt;&gt;"",MAX(AM$3:AM95)+1,"")</f>
        <v/>
      </c>
      <c r="AN96" s="172" t="str">
        <f t="shared" si="101"/>
        <v/>
      </c>
      <c r="AO96" s="172" t="str">
        <f t="shared" si="102"/>
        <v/>
      </c>
      <c r="AP96" s="172" t="str">
        <f t="shared" si="103"/>
        <v/>
      </c>
      <c r="AQ96" s="172" t="str">
        <f t="shared" si="104"/>
        <v>4 0</v>
      </c>
      <c r="AR96" s="172" t="str">
        <f>Table1[[#This Row],[Sex ]]&amp;Table1[[#This Row],[Month]]</f>
        <v>F4</v>
      </c>
      <c r="AS96" s="21"/>
      <c r="AT96" s="263"/>
      <c r="AU96" s="263"/>
      <c r="AV96" s="263"/>
      <c r="AW96" s="263"/>
      <c r="AX96" s="263"/>
      <c r="AY96" s="263"/>
      <c r="AZ96" s="263"/>
      <c r="BA96" s="263"/>
      <c r="BB96" s="263"/>
      <c r="BC96" s="263"/>
      <c r="BD96" s="263"/>
      <c r="BE96" s="320"/>
      <c r="BF96" s="320"/>
      <c r="BG96" s="340"/>
      <c r="BH96" s="340"/>
      <c r="BI96" s="340"/>
      <c r="BJ96" s="340"/>
      <c r="BK96" s="340"/>
      <c r="BL96" s="340"/>
      <c r="BM96" s="340"/>
      <c r="BN96" s="340"/>
      <c r="BO96" s="340"/>
      <c r="BP96" s="316"/>
      <c r="BQ96" s="316"/>
      <c r="BR96" s="365"/>
      <c r="BS96" s="365"/>
      <c r="BT96" s="365"/>
      <c r="BU96" s="365"/>
      <c r="BV96" s="364"/>
      <c r="BW96" s="364"/>
      <c r="BX96" s="316"/>
      <c r="BY96" s="316"/>
      <c r="BZ96" s="316"/>
      <c r="CA96" s="316"/>
      <c r="CB96" s="316"/>
      <c r="CC96" s="316"/>
      <c r="CD96" s="316"/>
      <c r="CE96" s="316"/>
      <c r="CF96" s="316"/>
      <c r="CG96" s="316"/>
      <c r="CH96" s="316"/>
      <c r="CI96" s="316"/>
      <c r="CJ96" s="316"/>
      <c r="CK96" s="316"/>
      <c r="CL96" s="316"/>
      <c r="CM96" s="316"/>
      <c r="CN96" s="316"/>
      <c r="CO96" s="316"/>
      <c r="CP96" s="316"/>
      <c r="CQ96" s="316"/>
      <c r="CR96" s="316"/>
      <c r="CS96" s="316"/>
      <c r="CT96" s="316"/>
      <c r="CU96" s="316"/>
      <c r="CV96" s="316"/>
      <c r="CW96" s="316"/>
      <c r="CX96" s="316"/>
      <c r="CY96" s="316"/>
      <c r="CZ96" s="316"/>
      <c r="DA96" s="316"/>
      <c r="DB96" s="316"/>
      <c r="DC96" s="316"/>
      <c r="DD96" s="316"/>
      <c r="DE96" s="316"/>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FY96" s="71">
        <v>22</v>
      </c>
      <c r="FZ96" s="83"/>
      <c r="GA96" s="83"/>
      <c r="GB96" s="83"/>
      <c r="GC96" s="83"/>
      <c r="GD96" s="83"/>
      <c r="GE96" s="83"/>
      <c r="GF96" s="83"/>
      <c r="GG96" s="83"/>
      <c r="GH96" s="83"/>
      <c r="GI96" s="83"/>
      <c r="GJ96" s="83"/>
      <c r="GK96" s="83"/>
      <c r="GL96" s="83"/>
      <c r="GM96" s="83"/>
      <c r="GN96" s="83"/>
      <c r="GO96" s="83"/>
      <c r="GP96" s="83"/>
      <c r="GQ96" s="83"/>
      <c r="GR96" s="83"/>
      <c r="GS96" s="83"/>
      <c r="GT96" s="83"/>
      <c r="GU96" s="83"/>
      <c r="GV96" s="82"/>
      <c r="GW96" s="82">
        <f>IF(CI35&gt;0,1,IF(CH36&gt;0,1,0))</f>
        <v>0</v>
      </c>
      <c r="GX96" s="82">
        <f>IF(CJ35&gt;0,1,IF(CI36&gt;0,1,0))</f>
        <v>0</v>
      </c>
      <c r="GY96" s="82">
        <f>IF(CK35&gt;0,1,IF(CJ36&gt;0,1,0))</f>
        <v>0</v>
      </c>
      <c r="GZ96" s="83"/>
      <c r="HA96" s="74">
        <f t="shared" si="114"/>
        <v>0</v>
      </c>
      <c r="HP96" s="268">
        <f t="shared" si="110"/>
        <v>5</v>
      </c>
      <c r="HQ96" s="268">
        <f t="shared" si="76"/>
        <v>88</v>
      </c>
      <c r="HR96" s="268">
        <f t="shared" si="111"/>
        <v>0</v>
      </c>
      <c r="HS96" s="268">
        <f t="shared" si="117"/>
        <v>0</v>
      </c>
    </row>
    <row r="97" spans="1:227" x14ac:dyDescent="0.3">
      <c r="A97" s="21"/>
      <c r="B97" s="14">
        <v>10378</v>
      </c>
      <c r="C97" s="23">
        <v>12</v>
      </c>
      <c r="D97" s="23" t="s">
        <v>182</v>
      </c>
      <c r="E97" s="23" t="s">
        <v>183</v>
      </c>
      <c r="F97" s="14">
        <v>370</v>
      </c>
      <c r="G97" s="14" t="s">
        <v>120</v>
      </c>
      <c r="H97" s="14">
        <v>4</v>
      </c>
      <c r="I97" s="14">
        <v>4</v>
      </c>
      <c r="J97" s="14">
        <v>4</v>
      </c>
      <c r="K97" s="14">
        <v>4</v>
      </c>
      <c r="L97" s="14" t="s">
        <v>141</v>
      </c>
      <c r="M97" s="24">
        <f t="shared" si="105"/>
        <v>4</v>
      </c>
      <c r="N97" s="24">
        <f t="shared" si="80"/>
        <v>2</v>
      </c>
      <c r="O97" s="24" t="str">
        <f t="shared" si="81"/>
        <v>4 4</v>
      </c>
      <c r="P97" s="24">
        <f t="shared" si="82"/>
        <v>4</v>
      </c>
      <c r="Q97" s="25">
        <f t="shared" si="83"/>
        <v>0</v>
      </c>
      <c r="R97" s="26">
        <f t="shared" si="84"/>
        <v>0</v>
      </c>
      <c r="S97" s="24">
        <f t="shared" si="85"/>
        <v>4</v>
      </c>
      <c r="T97" s="24">
        <f t="shared" si="86"/>
        <v>4</v>
      </c>
      <c r="U97" s="24">
        <f t="shared" si="87"/>
        <v>4</v>
      </c>
      <c r="V97" s="24" t="str">
        <f t="shared" si="88"/>
        <v>g</v>
      </c>
      <c r="W97" s="24">
        <f t="shared" si="106"/>
        <v>0</v>
      </c>
      <c r="X97" s="24">
        <f t="shared" si="89"/>
        <v>4</v>
      </c>
      <c r="Y97" s="24">
        <f t="shared" si="90"/>
        <v>4</v>
      </c>
      <c r="Z97" s="24" t="str">
        <f t="shared" si="91"/>
        <v>F</v>
      </c>
      <c r="AA97" s="24" t="str">
        <f t="shared" si="132"/>
        <v>F</v>
      </c>
      <c r="AB97" s="34" t="str">
        <f t="shared" si="92"/>
        <v/>
      </c>
      <c r="AC97" s="34" t="str">
        <f t="shared" si="93"/>
        <v>g</v>
      </c>
      <c r="AD97" s="34" t="str">
        <f t="shared" si="107"/>
        <v>g</v>
      </c>
      <c r="AE97" s="34" t="str">
        <f t="shared" si="94"/>
        <v>4 0</v>
      </c>
      <c r="AF97" s="34">
        <f t="shared" si="95"/>
        <v>4</v>
      </c>
      <c r="AG97" s="34">
        <f t="shared" si="96"/>
        <v>4</v>
      </c>
      <c r="AH97" s="34">
        <f t="shared" si="97"/>
        <v>0</v>
      </c>
      <c r="AI97" s="172">
        <f>IF(AJ97&lt;&gt;"",MAX(AI$3:AI96)+1,"")</f>
        <v>74</v>
      </c>
      <c r="AJ97" s="172" t="str">
        <f t="shared" si="98"/>
        <v>F</v>
      </c>
      <c r="AK97" s="172">
        <f t="shared" si="99"/>
        <v>370</v>
      </c>
      <c r="AL97" s="172">
        <f t="shared" si="100"/>
        <v>4</v>
      </c>
      <c r="AM97" s="172" t="str">
        <f>IF(AN97&lt;&gt;"",MAX(AM$3:AM96)+1,"")</f>
        <v/>
      </c>
      <c r="AN97" s="172" t="str">
        <f t="shared" si="101"/>
        <v/>
      </c>
      <c r="AO97" s="172" t="str">
        <f t="shared" si="102"/>
        <v/>
      </c>
      <c r="AP97" s="172" t="str">
        <f t="shared" si="103"/>
        <v/>
      </c>
      <c r="AQ97" s="172" t="str">
        <f t="shared" si="104"/>
        <v>4 0</v>
      </c>
      <c r="AR97" s="172" t="str">
        <f>Table1[[#This Row],[Sex ]]&amp;Table1[[#This Row],[Month]]</f>
        <v>F4</v>
      </c>
      <c r="AS97" s="21"/>
      <c r="AT97" s="263"/>
      <c r="AU97" s="263"/>
      <c r="AV97" s="263"/>
      <c r="AW97" s="263"/>
      <c r="AX97" s="263"/>
      <c r="AY97" s="263"/>
      <c r="AZ97" s="263"/>
      <c r="BA97" s="263"/>
      <c r="BB97" s="263"/>
      <c r="BC97" s="263"/>
      <c r="BD97" s="263"/>
      <c r="BE97" s="320"/>
      <c r="BF97" s="320"/>
      <c r="BG97" s="340"/>
      <c r="BH97" s="340"/>
      <c r="BI97" s="340"/>
      <c r="BJ97" s="340"/>
      <c r="BK97" s="340"/>
      <c r="BL97" s="340"/>
      <c r="BM97" s="340"/>
      <c r="BN97" s="340"/>
      <c r="BO97" s="340"/>
      <c r="BP97" s="316"/>
      <c r="BQ97" s="316"/>
      <c r="BR97" s="365"/>
      <c r="BS97" s="365"/>
      <c r="BT97" s="365"/>
      <c r="BU97" s="365"/>
      <c r="BV97" s="364"/>
      <c r="BW97" s="364"/>
      <c r="BX97" s="316"/>
      <c r="BY97" s="316"/>
      <c r="BZ97" s="316"/>
      <c r="CA97" s="316"/>
      <c r="CB97" s="316"/>
      <c r="CC97" s="316"/>
      <c r="CD97" s="316"/>
      <c r="CE97" s="316"/>
      <c r="CF97" s="316"/>
      <c r="CG97" s="316"/>
      <c r="CH97" s="316"/>
      <c r="CI97" s="316"/>
      <c r="CJ97" s="316"/>
      <c r="CK97" s="316"/>
      <c r="CL97" s="316"/>
      <c r="CM97" s="316"/>
      <c r="CN97" s="316"/>
      <c r="CO97" s="316"/>
      <c r="CP97" s="316"/>
      <c r="CQ97" s="316"/>
      <c r="CR97" s="316"/>
      <c r="CS97" s="316"/>
      <c r="CT97" s="316"/>
      <c r="CU97" s="316"/>
      <c r="CV97" s="316"/>
      <c r="CW97" s="316"/>
      <c r="CX97" s="316"/>
      <c r="CY97" s="316"/>
      <c r="CZ97" s="316"/>
      <c r="DA97" s="316"/>
      <c r="DB97" s="316"/>
      <c r="DC97" s="316"/>
      <c r="DD97" s="316"/>
      <c r="DE97" s="316"/>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FY97" s="71">
        <v>23</v>
      </c>
      <c r="FZ97" s="83"/>
      <c r="GA97" s="83"/>
      <c r="GB97" s="83"/>
      <c r="GC97" s="83"/>
      <c r="GD97" s="83"/>
      <c r="GE97" s="83"/>
      <c r="GF97" s="83"/>
      <c r="GG97" s="83"/>
      <c r="GH97" s="83"/>
      <c r="GI97" s="83"/>
      <c r="GJ97" s="83"/>
      <c r="GK97" s="83"/>
      <c r="GL97" s="83"/>
      <c r="GM97" s="83"/>
      <c r="GN97" s="83"/>
      <c r="GO97" s="83"/>
      <c r="GP97" s="83"/>
      <c r="GQ97" s="83"/>
      <c r="GR97" s="83"/>
      <c r="GS97" s="83"/>
      <c r="GT97" s="83"/>
      <c r="GU97" s="83"/>
      <c r="GV97" s="83"/>
      <c r="GW97" s="82"/>
      <c r="GX97" s="82">
        <f>IF(CJ36&gt;0,1,IF(CI37&gt;0,1,0))</f>
        <v>0</v>
      </c>
      <c r="GY97" s="82">
        <f>IF(CK36&gt;0,1,IF(CJ37&gt;0,1,0))</f>
        <v>0</v>
      </c>
      <c r="GZ97" s="83"/>
      <c r="HA97" s="74">
        <f t="shared" si="114"/>
        <v>0</v>
      </c>
      <c r="HP97" s="268">
        <f t="shared" si="110"/>
        <v>12</v>
      </c>
      <c r="HQ97" s="268">
        <f t="shared" si="76"/>
        <v>89</v>
      </c>
      <c r="HR97" s="268">
        <f t="shared" si="111"/>
        <v>0</v>
      </c>
      <c r="HS97" s="268">
        <f t="shared" si="117"/>
        <v>0</v>
      </c>
    </row>
    <row r="98" spans="1:227" x14ac:dyDescent="0.3">
      <c r="A98" s="21"/>
      <c r="B98" s="14">
        <v>10378</v>
      </c>
      <c r="C98" s="23">
        <v>13</v>
      </c>
      <c r="D98" s="23" t="s">
        <v>182</v>
      </c>
      <c r="E98" s="23" t="s">
        <v>183</v>
      </c>
      <c r="F98" s="14">
        <v>290</v>
      </c>
      <c r="G98" s="14" t="s">
        <v>120</v>
      </c>
      <c r="H98" s="14">
        <v>4</v>
      </c>
      <c r="I98" s="14">
        <v>3</v>
      </c>
      <c r="J98" s="14">
        <v>3</v>
      </c>
      <c r="K98" s="14">
        <v>3</v>
      </c>
      <c r="L98" s="14" t="s">
        <v>141</v>
      </c>
      <c r="M98" s="24">
        <f t="shared" si="105"/>
        <v>3</v>
      </c>
      <c r="N98" s="24">
        <f t="shared" si="80"/>
        <v>2</v>
      </c>
      <c r="O98" s="24" t="str">
        <f t="shared" si="81"/>
        <v>3 3</v>
      </c>
      <c r="P98" s="24">
        <f t="shared" si="82"/>
        <v>3</v>
      </c>
      <c r="Q98" s="25">
        <f t="shared" si="83"/>
        <v>0</v>
      </c>
      <c r="R98" s="26">
        <f t="shared" si="84"/>
        <v>0</v>
      </c>
      <c r="S98" s="24">
        <f t="shared" si="85"/>
        <v>4</v>
      </c>
      <c r="T98" s="24">
        <f t="shared" si="86"/>
        <v>4</v>
      </c>
      <c r="U98" s="24">
        <f t="shared" si="87"/>
        <v>4</v>
      </c>
      <c r="V98" s="24" t="str">
        <f t="shared" si="88"/>
        <v>g</v>
      </c>
      <c r="W98" s="24">
        <f t="shared" si="106"/>
        <v>0</v>
      </c>
      <c r="X98" s="24">
        <f t="shared" si="89"/>
        <v>4</v>
      </c>
      <c r="Y98" s="24">
        <f t="shared" si="90"/>
        <v>4</v>
      </c>
      <c r="Z98" s="24" t="str">
        <f t="shared" si="91"/>
        <v>F</v>
      </c>
      <c r="AA98" s="24" t="str">
        <f t="shared" si="132"/>
        <v>F</v>
      </c>
      <c r="AB98" s="34" t="str">
        <f t="shared" si="92"/>
        <v/>
      </c>
      <c r="AC98" s="34" t="str">
        <f t="shared" si="93"/>
        <v>g</v>
      </c>
      <c r="AD98" s="34" t="str">
        <f t="shared" si="107"/>
        <v>g</v>
      </c>
      <c r="AE98" s="34" t="str">
        <f t="shared" si="94"/>
        <v>4 0</v>
      </c>
      <c r="AF98" s="34">
        <f t="shared" si="95"/>
        <v>3</v>
      </c>
      <c r="AG98" s="34">
        <f t="shared" si="96"/>
        <v>3</v>
      </c>
      <c r="AH98" s="34">
        <f t="shared" si="97"/>
        <v>0</v>
      </c>
      <c r="AI98" s="172">
        <f>IF(AJ98&lt;&gt;"",MAX(AI$3:AI97)+1,"")</f>
        <v>75</v>
      </c>
      <c r="AJ98" s="172" t="str">
        <f t="shared" si="98"/>
        <v>F</v>
      </c>
      <c r="AK98" s="172">
        <f t="shared" si="99"/>
        <v>290</v>
      </c>
      <c r="AL98" s="172">
        <f t="shared" si="100"/>
        <v>3</v>
      </c>
      <c r="AM98" s="172" t="str">
        <f>IF(AN98&lt;&gt;"",MAX(AM$3:AM97)+1,"")</f>
        <v/>
      </c>
      <c r="AN98" s="172" t="str">
        <f t="shared" si="101"/>
        <v/>
      </c>
      <c r="AO98" s="172" t="str">
        <f t="shared" si="102"/>
        <v/>
      </c>
      <c r="AP98" s="172" t="str">
        <f t="shared" si="103"/>
        <v/>
      </c>
      <c r="AQ98" s="172" t="str">
        <f t="shared" si="104"/>
        <v>3 0</v>
      </c>
      <c r="AR98" s="172" t="str">
        <f>Table1[[#This Row],[Sex ]]&amp;Table1[[#This Row],[Month]]</f>
        <v>F4</v>
      </c>
      <c r="AS98" s="21"/>
      <c r="AT98" s="263"/>
      <c r="AU98" s="263"/>
      <c r="AV98" s="263"/>
      <c r="AW98" s="263"/>
      <c r="AX98" s="263"/>
      <c r="AY98" s="263"/>
      <c r="AZ98" s="263"/>
      <c r="BA98" s="263"/>
      <c r="BB98" s="263"/>
      <c r="BC98" s="263"/>
      <c r="BD98" s="263"/>
      <c r="BE98" s="320"/>
      <c r="BF98" s="320"/>
      <c r="BG98" s="340"/>
      <c r="BH98" s="340"/>
      <c r="BI98" s="340"/>
      <c r="BJ98" s="340"/>
      <c r="BK98" s="340"/>
      <c r="BL98" s="340"/>
      <c r="BM98" s="340"/>
      <c r="BN98" s="340"/>
      <c r="BO98" s="340"/>
      <c r="BP98" s="316"/>
      <c r="BQ98" s="316"/>
      <c r="BR98" s="365"/>
      <c r="BS98" s="365"/>
      <c r="BT98" s="365"/>
      <c r="BU98" s="365"/>
      <c r="BV98" s="364"/>
      <c r="BW98" s="364"/>
      <c r="BX98" s="316"/>
      <c r="BY98" s="316"/>
      <c r="BZ98" s="316"/>
      <c r="CA98" s="316"/>
      <c r="CB98" s="316"/>
      <c r="CC98" s="316"/>
      <c r="CD98" s="316"/>
      <c r="CE98" s="316"/>
      <c r="CF98" s="316"/>
      <c r="CG98" s="316"/>
      <c r="CH98" s="316"/>
      <c r="CI98" s="316"/>
      <c r="CJ98" s="316"/>
      <c r="CK98" s="316"/>
      <c r="CL98" s="316"/>
      <c r="CM98" s="316"/>
      <c r="CN98" s="316"/>
      <c r="CO98" s="316"/>
      <c r="CP98" s="316"/>
      <c r="CQ98" s="316"/>
      <c r="CR98" s="316"/>
      <c r="CS98" s="316"/>
      <c r="CT98" s="316"/>
      <c r="CU98" s="316"/>
      <c r="CV98" s="316"/>
      <c r="CW98" s="316"/>
      <c r="CX98" s="316"/>
      <c r="CY98" s="316"/>
      <c r="CZ98" s="316"/>
      <c r="DA98" s="316"/>
      <c r="DB98" s="316"/>
      <c r="DC98" s="316"/>
      <c r="DD98" s="316"/>
      <c r="DE98" s="316"/>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FY98" s="71">
        <v>24</v>
      </c>
      <c r="FZ98" s="83"/>
      <c r="GA98" s="83"/>
      <c r="GB98" s="83"/>
      <c r="GC98" s="83"/>
      <c r="GD98" s="83"/>
      <c r="GE98" s="83"/>
      <c r="GF98" s="83"/>
      <c r="GG98" s="83"/>
      <c r="GH98" s="83"/>
      <c r="GI98" s="83"/>
      <c r="GJ98" s="83"/>
      <c r="GK98" s="83"/>
      <c r="GL98" s="83"/>
      <c r="GM98" s="83"/>
      <c r="GN98" s="83"/>
      <c r="GO98" s="83"/>
      <c r="GP98" s="83"/>
      <c r="GQ98" s="83"/>
      <c r="GR98" s="83"/>
      <c r="GS98" s="83"/>
      <c r="GT98" s="83"/>
      <c r="GU98" s="83"/>
      <c r="GV98" s="83"/>
      <c r="GW98" s="83"/>
      <c r="GX98" s="82"/>
      <c r="GY98" s="82">
        <f>IF(CK37&gt;0,1,IF(CJ38&gt;0,1,0))</f>
        <v>0</v>
      </c>
      <c r="GZ98" s="83"/>
      <c r="HA98" s="74">
        <f t="shared" si="114"/>
        <v>0</v>
      </c>
      <c r="HP98" s="268">
        <f t="shared" si="110"/>
        <v>5</v>
      </c>
      <c r="HQ98" s="268">
        <f t="shared" si="76"/>
        <v>90</v>
      </c>
      <c r="HR98" s="268">
        <f t="shared" si="111"/>
        <v>0</v>
      </c>
      <c r="HS98" s="268">
        <f t="shared" si="117"/>
        <v>0</v>
      </c>
    </row>
    <row r="99" spans="1:227" x14ac:dyDescent="0.3">
      <c r="A99" s="21"/>
      <c r="B99" s="14">
        <v>10378</v>
      </c>
      <c r="C99" s="23">
        <v>14</v>
      </c>
      <c r="D99" s="23" t="s">
        <v>182</v>
      </c>
      <c r="E99" s="23" t="s">
        <v>183</v>
      </c>
      <c r="F99" s="14">
        <v>500</v>
      </c>
      <c r="G99" s="14" t="s">
        <v>120</v>
      </c>
      <c r="H99" s="14">
        <v>4</v>
      </c>
      <c r="I99" s="14">
        <v>9</v>
      </c>
      <c r="J99" s="14">
        <v>9</v>
      </c>
      <c r="K99" s="14">
        <v>9</v>
      </c>
      <c r="L99" s="14" t="s">
        <v>141</v>
      </c>
      <c r="M99" s="24">
        <f t="shared" si="105"/>
        <v>9</v>
      </c>
      <c r="N99" s="24">
        <f t="shared" si="80"/>
        <v>2</v>
      </c>
      <c r="O99" s="24" t="str">
        <f t="shared" si="81"/>
        <v>9 9</v>
      </c>
      <c r="P99" s="24">
        <f t="shared" si="82"/>
        <v>9</v>
      </c>
      <c r="Q99" s="25">
        <f t="shared" si="83"/>
        <v>0</v>
      </c>
      <c r="R99" s="26">
        <f t="shared" si="84"/>
        <v>0</v>
      </c>
      <c r="S99" s="24">
        <f t="shared" si="85"/>
        <v>4</v>
      </c>
      <c r="T99" s="24">
        <f t="shared" si="86"/>
        <v>4</v>
      </c>
      <c r="U99" s="24">
        <f t="shared" si="87"/>
        <v>4</v>
      </c>
      <c r="V99" s="24" t="str">
        <f t="shared" si="88"/>
        <v>g</v>
      </c>
      <c r="W99" s="24">
        <f t="shared" si="106"/>
        <v>0</v>
      </c>
      <c r="X99" s="24">
        <f t="shared" si="89"/>
        <v>4</v>
      </c>
      <c r="Y99" s="24">
        <f t="shared" si="90"/>
        <v>4</v>
      </c>
      <c r="Z99" s="24" t="str">
        <f t="shared" si="91"/>
        <v>F</v>
      </c>
      <c r="AA99" s="24" t="str">
        <f t="shared" si="132"/>
        <v>F</v>
      </c>
      <c r="AB99" s="34" t="str">
        <f t="shared" si="92"/>
        <v/>
      </c>
      <c r="AC99" s="34" t="str">
        <f t="shared" si="93"/>
        <v>g</v>
      </c>
      <c r="AD99" s="34" t="str">
        <f t="shared" si="107"/>
        <v>g</v>
      </c>
      <c r="AE99" s="34" t="str">
        <f t="shared" si="94"/>
        <v>4 0</v>
      </c>
      <c r="AF99" s="34">
        <f t="shared" si="95"/>
        <v>9</v>
      </c>
      <c r="AG99" s="34">
        <f t="shared" si="96"/>
        <v>9</v>
      </c>
      <c r="AH99" s="34">
        <f t="shared" si="97"/>
        <v>0</v>
      </c>
      <c r="AI99" s="172">
        <f>IF(AJ99&lt;&gt;"",MAX(AI$3:AI98)+1,"")</f>
        <v>76</v>
      </c>
      <c r="AJ99" s="172" t="str">
        <f t="shared" si="98"/>
        <v>F</v>
      </c>
      <c r="AK99" s="172">
        <f t="shared" si="99"/>
        <v>500</v>
      </c>
      <c r="AL99" s="172">
        <f t="shared" si="100"/>
        <v>9</v>
      </c>
      <c r="AM99" s="172" t="str">
        <f>IF(AN99&lt;&gt;"",MAX(AM$3:AM98)+1,"")</f>
        <v/>
      </c>
      <c r="AN99" s="172" t="str">
        <f t="shared" si="101"/>
        <v/>
      </c>
      <c r="AO99" s="172" t="str">
        <f t="shared" si="102"/>
        <v/>
      </c>
      <c r="AP99" s="172" t="str">
        <f t="shared" si="103"/>
        <v/>
      </c>
      <c r="AQ99" s="172" t="str">
        <f t="shared" si="104"/>
        <v>9 0</v>
      </c>
      <c r="AR99" s="172" t="str">
        <f>Table1[[#This Row],[Sex ]]&amp;Table1[[#This Row],[Month]]</f>
        <v>F4</v>
      </c>
      <c r="AS99" s="21"/>
      <c r="AT99" s="263"/>
      <c r="AU99" s="263"/>
      <c r="AV99" s="263"/>
      <c r="AW99" s="263"/>
      <c r="AX99" s="263"/>
      <c r="AY99" s="263"/>
      <c r="AZ99" s="263"/>
      <c r="BA99" s="263"/>
      <c r="BB99" s="263"/>
      <c r="BC99" s="263"/>
      <c r="BD99" s="263"/>
      <c r="BE99" s="320"/>
      <c r="BF99" s="320"/>
      <c r="BG99" s="340"/>
      <c r="BH99" s="340"/>
      <c r="BI99" s="340"/>
      <c r="BJ99" s="340"/>
      <c r="BK99" s="340"/>
      <c r="BL99" s="340"/>
      <c r="BM99" s="340"/>
      <c r="BN99" s="340"/>
      <c r="BO99" s="340"/>
      <c r="BP99" s="316"/>
      <c r="BQ99" s="316"/>
      <c r="BR99" s="365"/>
      <c r="BS99" s="365"/>
      <c r="BT99" s="365"/>
      <c r="BU99" s="365"/>
      <c r="BV99" s="364"/>
      <c r="BW99" s="364"/>
      <c r="BX99" s="316"/>
      <c r="BY99" s="316"/>
      <c r="BZ99" s="316"/>
      <c r="CA99" s="316"/>
      <c r="CB99" s="316"/>
      <c r="CC99" s="316"/>
      <c r="CD99" s="316"/>
      <c r="CE99" s="316"/>
      <c r="CF99" s="316"/>
      <c r="CG99" s="316"/>
      <c r="CH99" s="316"/>
      <c r="CI99" s="316"/>
      <c r="CJ99" s="316"/>
      <c r="CK99" s="316"/>
      <c r="CL99" s="316"/>
      <c r="CM99" s="316"/>
      <c r="CN99" s="316"/>
      <c r="CO99" s="316"/>
      <c r="CP99" s="316"/>
      <c r="CQ99" s="316"/>
      <c r="CR99" s="316"/>
      <c r="CS99" s="316"/>
      <c r="CT99" s="316"/>
      <c r="CU99" s="316"/>
      <c r="CV99" s="316"/>
      <c r="CW99" s="316"/>
      <c r="CX99" s="316"/>
      <c r="CY99" s="316"/>
      <c r="CZ99" s="316"/>
      <c r="DA99" s="316"/>
      <c r="DB99" s="316"/>
      <c r="DC99" s="316"/>
      <c r="DD99" s="316"/>
      <c r="DE99" s="316"/>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FY99" s="71">
        <v>25</v>
      </c>
      <c r="FZ99" s="83"/>
      <c r="GA99" s="83"/>
      <c r="GB99" s="83"/>
      <c r="GC99" s="83"/>
      <c r="GD99" s="83"/>
      <c r="GE99" s="83"/>
      <c r="GF99" s="83"/>
      <c r="GG99" s="83"/>
      <c r="GH99" s="83"/>
      <c r="GI99" s="83"/>
      <c r="GJ99" s="83"/>
      <c r="GK99" s="83"/>
      <c r="GL99" s="83"/>
      <c r="GM99" s="83"/>
      <c r="GN99" s="83"/>
      <c r="GO99" s="83"/>
      <c r="GP99" s="83"/>
      <c r="GQ99" s="83"/>
      <c r="GR99" s="83"/>
      <c r="GS99" s="83"/>
      <c r="GT99" s="83"/>
      <c r="GU99" s="83"/>
      <c r="GV99" s="83"/>
      <c r="GW99" s="83"/>
      <c r="GX99" s="83"/>
      <c r="GY99" s="82"/>
      <c r="GZ99" s="83"/>
      <c r="HA99" s="74">
        <f t="shared" si="114"/>
        <v>0</v>
      </c>
      <c r="HP99" s="268">
        <f t="shared" si="110"/>
        <v>4</v>
      </c>
      <c r="HQ99" s="268">
        <f t="shared" si="76"/>
        <v>91</v>
      </c>
      <c r="HR99" s="268">
        <f t="shared" si="111"/>
        <v>0</v>
      </c>
      <c r="HS99" s="268">
        <f t="shared" si="117"/>
        <v>0</v>
      </c>
    </row>
    <row r="100" spans="1:227" x14ac:dyDescent="0.3">
      <c r="A100" s="21"/>
      <c r="B100" s="14">
        <v>10378</v>
      </c>
      <c r="C100" s="23">
        <v>15</v>
      </c>
      <c r="D100" s="23" t="s">
        <v>182</v>
      </c>
      <c r="E100" s="23" t="s">
        <v>183</v>
      </c>
      <c r="F100" s="14">
        <v>290</v>
      </c>
      <c r="G100" s="14" t="s">
        <v>121</v>
      </c>
      <c r="H100" s="14">
        <v>4</v>
      </c>
      <c r="I100" s="14">
        <v>3</v>
      </c>
      <c r="J100" s="14">
        <v>3</v>
      </c>
      <c r="K100" s="14">
        <v>3</v>
      </c>
      <c r="L100" s="14" t="s">
        <v>141</v>
      </c>
      <c r="M100" s="24">
        <f t="shared" si="105"/>
        <v>3</v>
      </c>
      <c r="N100" s="24">
        <f t="shared" si="80"/>
        <v>2</v>
      </c>
      <c r="O100" s="24" t="str">
        <f t="shared" si="81"/>
        <v>3 3</v>
      </c>
      <c r="P100" s="24">
        <f t="shared" si="82"/>
        <v>3</v>
      </c>
      <c r="Q100" s="25">
        <f t="shared" si="83"/>
        <v>0</v>
      </c>
      <c r="R100" s="26">
        <f t="shared" si="84"/>
        <v>0</v>
      </c>
      <c r="S100" s="24">
        <f t="shared" si="85"/>
        <v>4</v>
      </c>
      <c r="T100" s="24">
        <f t="shared" si="86"/>
        <v>4</v>
      </c>
      <c r="U100" s="24">
        <f t="shared" si="87"/>
        <v>4</v>
      </c>
      <c r="V100" s="24" t="str">
        <f t="shared" si="88"/>
        <v>g</v>
      </c>
      <c r="W100" s="24">
        <f t="shared" si="106"/>
        <v>0</v>
      </c>
      <c r="X100" s="24">
        <f t="shared" si="89"/>
        <v>4</v>
      </c>
      <c r="Y100" s="24">
        <f t="shared" si="90"/>
        <v>4</v>
      </c>
      <c r="Z100" s="24" t="str">
        <f t="shared" si="91"/>
        <v>M</v>
      </c>
      <c r="AA100" s="24" t="str">
        <f t="shared" si="132"/>
        <v>M</v>
      </c>
      <c r="AB100" s="34" t="str">
        <f t="shared" si="92"/>
        <v/>
      </c>
      <c r="AC100" s="34" t="str">
        <f t="shared" si="93"/>
        <v>g</v>
      </c>
      <c r="AD100" s="34" t="str">
        <f t="shared" si="107"/>
        <v>g</v>
      </c>
      <c r="AE100" s="34" t="str">
        <f t="shared" si="94"/>
        <v>4 0</v>
      </c>
      <c r="AF100" s="34">
        <f t="shared" si="95"/>
        <v>3</v>
      </c>
      <c r="AG100" s="34">
        <f t="shared" si="96"/>
        <v>3</v>
      </c>
      <c r="AH100" s="34">
        <f t="shared" si="97"/>
        <v>0</v>
      </c>
      <c r="AI100" s="172" t="str">
        <f>IF(AJ100&lt;&gt;"",MAX(AI$3:AI99)+1,"")</f>
        <v/>
      </c>
      <c r="AJ100" s="172" t="str">
        <f t="shared" si="98"/>
        <v/>
      </c>
      <c r="AK100" s="172" t="str">
        <f t="shared" si="99"/>
        <v/>
      </c>
      <c r="AL100" s="172" t="str">
        <f t="shared" si="100"/>
        <v/>
      </c>
      <c r="AM100" s="172">
        <f>IF(AN100&lt;&gt;"",MAX(AM$3:AM99)+1,"")</f>
        <v>20</v>
      </c>
      <c r="AN100" s="172" t="str">
        <f t="shared" si="101"/>
        <v>M</v>
      </c>
      <c r="AO100" s="172">
        <f t="shared" si="102"/>
        <v>290</v>
      </c>
      <c r="AP100" s="172">
        <f t="shared" si="103"/>
        <v>3</v>
      </c>
      <c r="AQ100" s="172" t="str">
        <f t="shared" si="104"/>
        <v>3 0</v>
      </c>
      <c r="AR100" s="172" t="str">
        <f>Table1[[#This Row],[Sex ]]&amp;Table1[[#This Row],[Month]]</f>
        <v>M4</v>
      </c>
      <c r="AS100" s="21"/>
      <c r="AT100" s="263"/>
      <c r="AU100" s="263"/>
      <c r="AV100" s="263"/>
      <c r="AW100" s="263"/>
      <c r="AX100" s="263"/>
      <c r="AY100" s="263"/>
      <c r="AZ100" s="263"/>
      <c r="BA100" s="263"/>
      <c r="BB100" s="263"/>
      <c r="BC100" s="263"/>
      <c r="BD100" s="263"/>
      <c r="BE100" s="320"/>
      <c r="BF100" s="320"/>
      <c r="BG100" s="340"/>
      <c r="BH100" s="340"/>
      <c r="BI100" s="340"/>
      <c r="BJ100" s="340"/>
      <c r="BK100" s="340"/>
      <c r="BL100" s="340"/>
      <c r="BM100" s="340"/>
      <c r="BN100" s="340"/>
      <c r="BO100" s="340"/>
      <c r="BP100" s="316"/>
      <c r="BQ100" s="316"/>
      <c r="BR100" s="365"/>
      <c r="BS100" s="365"/>
      <c r="BT100" s="365"/>
      <c r="BU100" s="365"/>
      <c r="BV100" s="364"/>
      <c r="BW100" s="364"/>
      <c r="BX100" s="316"/>
      <c r="BY100" s="316"/>
      <c r="BZ100" s="316"/>
      <c r="CA100" s="316"/>
      <c r="CB100" s="316"/>
      <c r="CC100" s="316"/>
      <c r="CD100" s="316"/>
      <c r="CE100" s="316"/>
      <c r="CF100" s="316"/>
      <c r="CG100" s="316"/>
      <c r="CH100" s="316"/>
      <c r="CI100" s="316"/>
      <c r="CJ100" s="316"/>
      <c r="CK100" s="316"/>
      <c r="CL100" s="316"/>
      <c r="CM100" s="316"/>
      <c r="CN100" s="316"/>
      <c r="CO100" s="316"/>
      <c r="CP100" s="316"/>
      <c r="CQ100" s="316"/>
      <c r="CR100" s="316"/>
      <c r="CS100" s="316"/>
      <c r="CT100" s="316"/>
      <c r="CU100" s="316"/>
      <c r="CV100" s="316"/>
      <c r="CW100" s="316"/>
      <c r="CX100" s="316"/>
      <c r="CY100" s="316"/>
      <c r="CZ100" s="316"/>
      <c r="DA100" s="316"/>
      <c r="DB100" s="316"/>
      <c r="DC100" s="316"/>
      <c r="DD100" s="316"/>
      <c r="DE100" s="316"/>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FY100" s="76">
        <v>99</v>
      </c>
      <c r="FZ100" s="83"/>
      <c r="GA100" s="83"/>
      <c r="GB100" s="83"/>
      <c r="GC100" s="83"/>
      <c r="GD100" s="83"/>
      <c r="GE100" s="83"/>
      <c r="GF100" s="83"/>
      <c r="GG100" s="83"/>
      <c r="GH100" s="83"/>
      <c r="GI100" s="83"/>
      <c r="GJ100" s="83"/>
      <c r="GK100" s="83"/>
      <c r="GL100" s="83"/>
      <c r="GM100" s="83"/>
      <c r="GN100" s="83"/>
      <c r="GO100" s="83"/>
      <c r="GP100" s="83"/>
      <c r="GQ100" s="83"/>
      <c r="GR100" s="83"/>
      <c r="GS100" s="83"/>
      <c r="GT100" s="83"/>
      <c r="GU100" s="83"/>
      <c r="GV100" s="83"/>
      <c r="GW100" s="83"/>
      <c r="GX100" s="83"/>
      <c r="GY100" s="83"/>
      <c r="GZ100" s="83"/>
      <c r="HA100" s="74">
        <f t="shared" si="114"/>
        <v>0</v>
      </c>
      <c r="HP100" s="268">
        <f t="shared" si="110"/>
        <v>5</v>
      </c>
      <c r="HQ100" s="268">
        <f t="shared" si="76"/>
        <v>92</v>
      </c>
      <c r="HR100" s="268">
        <f t="shared" si="111"/>
        <v>0</v>
      </c>
      <c r="HS100" s="268">
        <f t="shared" si="117"/>
        <v>0</v>
      </c>
    </row>
    <row r="101" spans="1:227" x14ac:dyDescent="0.3">
      <c r="A101" s="21"/>
      <c r="B101" s="14">
        <v>10378</v>
      </c>
      <c r="C101" s="23">
        <v>16</v>
      </c>
      <c r="D101" s="23" t="s">
        <v>182</v>
      </c>
      <c r="E101" s="23" t="s">
        <v>183</v>
      </c>
      <c r="F101" s="14">
        <v>310</v>
      </c>
      <c r="G101" s="14" t="s">
        <v>121</v>
      </c>
      <c r="H101" s="14">
        <v>4</v>
      </c>
      <c r="I101" s="14">
        <v>5</v>
      </c>
      <c r="J101" s="14">
        <v>5</v>
      </c>
      <c r="K101" s="14">
        <v>5</v>
      </c>
      <c r="L101" s="14" t="s">
        <v>141</v>
      </c>
      <c r="M101" s="24">
        <f t="shared" si="105"/>
        <v>5</v>
      </c>
      <c r="N101" s="24">
        <f t="shared" si="80"/>
        <v>2</v>
      </c>
      <c r="O101" s="24" t="str">
        <f t="shared" si="81"/>
        <v>5 5</v>
      </c>
      <c r="P101" s="24">
        <f t="shared" si="82"/>
        <v>5</v>
      </c>
      <c r="Q101" s="25">
        <f t="shared" si="83"/>
        <v>0</v>
      </c>
      <c r="R101" s="26">
        <f t="shared" si="84"/>
        <v>0</v>
      </c>
      <c r="S101" s="24">
        <f t="shared" si="85"/>
        <v>4</v>
      </c>
      <c r="T101" s="24">
        <f t="shared" si="86"/>
        <v>4</v>
      </c>
      <c r="U101" s="24">
        <f t="shared" si="87"/>
        <v>4</v>
      </c>
      <c r="V101" s="24" t="str">
        <f t="shared" si="88"/>
        <v>g</v>
      </c>
      <c r="W101" s="24">
        <f t="shared" si="106"/>
        <v>0</v>
      </c>
      <c r="X101" s="24">
        <f t="shared" si="89"/>
        <v>4</v>
      </c>
      <c r="Y101" s="24">
        <f t="shared" si="90"/>
        <v>4</v>
      </c>
      <c r="Z101" s="24" t="str">
        <f t="shared" si="91"/>
        <v>M</v>
      </c>
      <c r="AA101" s="24" t="str">
        <f t="shared" si="132"/>
        <v>M</v>
      </c>
      <c r="AB101" s="34" t="str">
        <f t="shared" si="92"/>
        <v/>
      </c>
      <c r="AC101" s="34" t="str">
        <f t="shared" si="93"/>
        <v>g</v>
      </c>
      <c r="AD101" s="34" t="str">
        <f t="shared" si="107"/>
        <v>g</v>
      </c>
      <c r="AE101" s="34" t="str">
        <f t="shared" si="94"/>
        <v>4 0</v>
      </c>
      <c r="AF101" s="34">
        <f t="shared" si="95"/>
        <v>5</v>
      </c>
      <c r="AG101" s="34">
        <f t="shared" si="96"/>
        <v>5</v>
      </c>
      <c r="AH101" s="34">
        <f t="shared" si="97"/>
        <v>0</v>
      </c>
      <c r="AI101" s="172" t="str">
        <f>IF(AJ101&lt;&gt;"",MAX(AI$3:AI100)+1,"")</f>
        <v/>
      </c>
      <c r="AJ101" s="172" t="str">
        <f t="shared" si="98"/>
        <v/>
      </c>
      <c r="AK101" s="172" t="str">
        <f t="shared" si="99"/>
        <v/>
      </c>
      <c r="AL101" s="172" t="str">
        <f t="shared" si="100"/>
        <v/>
      </c>
      <c r="AM101" s="172">
        <f>IF(AN101&lt;&gt;"",MAX(AM$3:AM100)+1,"")</f>
        <v>21</v>
      </c>
      <c r="AN101" s="172" t="str">
        <f t="shared" si="101"/>
        <v>M</v>
      </c>
      <c r="AO101" s="172">
        <f t="shared" si="102"/>
        <v>310</v>
      </c>
      <c r="AP101" s="172">
        <f t="shared" si="103"/>
        <v>5</v>
      </c>
      <c r="AQ101" s="172" t="str">
        <f t="shared" si="104"/>
        <v>5 0</v>
      </c>
      <c r="AR101" s="172" t="str">
        <f>Table1[[#This Row],[Sex ]]&amp;Table1[[#This Row],[Month]]</f>
        <v>M4</v>
      </c>
      <c r="AS101" s="21"/>
      <c r="AT101" s="263"/>
      <c r="AU101" s="263"/>
      <c r="AV101" s="263"/>
      <c r="AW101" s="263"/>
      <c r="AX101" s="263"/>
      <c r="AY101" s="263"/>
      <c r="AZ101" s="263"/>
      <c r="BA101" s="263"/>
      <c r="BB101" s="263"/>
      <c r="BC101" s="263"/>
      <c r="BD101" s="263"/>
      <c r="BE101" s="320"/>
      <c r="BF101" s="320"/>
      <c r="BG101" s="340"/>
      <c r="BH101" s="340"/>
      <c r="BI101" s="340"/>
      <c r="BJ101" s="340"/>
      <c r="BK101" s="340"/>
      <c r="BL101" s="340"/>
      <c r="BM101" s="340"/>
      <c r="BN101" s="340"/>
      <c r="BO101" s="340"/>
      <c r="BP101" s="316"/>
      <c r="BQ101" s="316"/>
      <c r="BR101" s="365"/>
      <c r="BS101" s="365"/>
      <c r="BT101" s="365"/>
      <c r="BU101" s="365"/>
      <c r="BV101" s="364"/>
      <c r="BW101" s="364"/>
      <c r="BX101" s="316"/>
      <c r="BY101" s="316"/>
      <c r="BZ101" s="316"/>
      <c r="CA101" s="316"/>
      <c r="CB101" s="316"/>
      <c r="CC101" s="316"/>
      <c r="CD101" s="316"/>
      <c r="CE101" s="316"/>
      <c r="CF101" s="316"/>
      <c r="CG101" s="316"/>
      <c r="CH101" s="316"/>
      <c r="CI101" s="316"/>
      <c r="CJ101" s="316"/>
      <c r="CK101" s="316"/>
      <c r="CL101" s="316"/>
      <c r="CM101" s="316"/>
      <c r="CN101" s="316"/>
      <c r="CO101" s="316"/>
      <c r="CP101" s="316"/>
      <c r="CQ101" s="316"/>
      <c r="CR101" s="316"/>
      <c r="CS101" s="316"/>
      <c r="CT101" s="316"/>
      <c r="CU101" s="316"/>
      <c r="CV101" s="316"/>
      <c r="CW101" s="316"/>
      <c r="CX101" s="316"/>
      <c r="CY101" s="316"/>
      <c r="CZ101" s="316"/>
      <c r="DA101" s="316"/>
      <c r="DB101" s="316"/>
      <c r="DC101" s="316"/>
      <c r="DD101" s="316"/>
      <c r="DE101" s="316"/>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FY101" s="70" t="s">
        <v>11</v>
      </c>
      <c r="FZ101" s="74">
        <f t="shared" ref="FZ101:GQ101" si="135">SUM(FZ74:FZ100)</f>
        <v>0</v>
      </c>
      <c r="GA101" s="74">
        <f t="shared" si="135"/>
        <v>0</v>
      </c>
      <c r="GB101" s="74">
        <f t="shared" si="135"/>
        <v>0</v>
      </c>
      <c r="GC101" s="74">
        <f t="shared" si="135"/>
        <v>0</v>
      </c>
      <c r="GD101" s="74">
        <f t="shared" si="135"/>
        <v>1</v>
      </c>
      <c r="GE101" s="74">
        <f t="shared" si="135"/>
        <v>2</v>
      </c>
      <c r="GF101" s="74">
        <f t="shared" si="135"/>
        <v>2</v>
      </c>
      <c r="GG101" s="74">
        <f t="shared" si="135"/>
        <v>2</v>
      </c>
      <c r="GH101" s="74">
        <f t="shared" si="135"/>
        <v>2</v>
      </c>
      <c r="GI101" s="74">
        <f t="shared" si="135"/>
        <v>1</v>
      </c>
      <c r="GJ101" s="74">
        <f t="shared" si="135"/>
        <v>0</v>
      </c>
      <c r="GK101" s="74">
        <f t="shared" si="135"/>
        <v>1</v>
      </c>
      <c r="GL101" s="74">
        <f t="shared" si="135"/>
        <v>1</v>
      </c>
      <c r="GM101" s="74">
        <f t="shared" si="135"/>
        <v>1</v>
      </c>
      <c r="GN101" s="74">
        <f t="shared" si="135"/>
        <v>0</v>
      </c>
      <c r="GO101" s="74">
        <f t="shared" si="135"/>
        <v>1</v>
      </c>
      <c r="GP101" s="74">
        <f t="shared" si="135"/>
        <v>1</v>
      </c>
      <c r="GQ101" s="74">
        <f t="shared" si="135"/>
        <v>0</v>
      </c>
      <c r="GR101" s="74">
        <f>SUM(GR74:GR94)</f>
        <v>0</v>
      </c>
      <c r="GS101" s="74">
        <f>SUM(GS74:GS100)</f>
        <v>0</v>
      </c>
      <c r="GT101" s="74">
        <f t="shared" ref="GT101:GY101" si="136">SUM(GT74:GT100)</f>
        <v>0</v>
      </c>
      <c r="GU101" s="74">
        <f t="shared" si="136"/>
        <v>0</v>
      </c>
      <c r="GV101" s="74">
        <f t="shared" si="136"/>
        <v>0</v>
      </c>
      <c r="GW101" s="74">
        <f t="shared" si="136"/>
        <v>0</v>
      </c>
      <c r="GX101" s="74">
        <f t="shared" si="136"/>
        <v>0</v>
      </c>
      <c r="GY101" s="74">
        <f t="shared" si="136"/>
        <v>0</v>
      </c>
      <c r="GZ101" s="74">
        <f>SUM(GZ74:GZ100)</f>
        <v>0</v>
      </c>
      <c r="HA101" s="74">
        <f>SUM(FZ101:GZ101)</f>
        <v>15</v>
      </c>
      <c r="HP101" s="268">
        <f t="shared" si="110"/>
        <v>4</v>
      </c>
      <c r="HQ101" s="268">
        <f t="shared" si="76"/>
        <v>93</v>
      </c>
      <c r="HR101" s="268">
        <f t="shared" si="111"/>
        <v>0</v>
      </c>
      <c r="HS101" s="268">
        <f t="shared" si="117"/>
        <v>0</v>
      </c>
    </row>
    <row r="102" spans="1:227" x14ac:dyDescent="0.3">
      <c r="A102" s="21"/>
      <c r="B102" s="14">
        <v>10378</v>
      </c>
      <c r="C102" s="23">
        <v>17</v>
      </c>
      <c r="D102" s="23" t="s">
        <v>182</v>
      </c>
      <c r="E102" s="23" t="s">
        <v>183</v>
      </c>
      <c r="F102" s="14">
        <v>310</v>
      </c>
      <c r="G102" s="14" t="s">
        <v>120</v>
      </c>
      <c r="H102" s="14">
        <v>4</v>
      </c>
      <c r="I102" s="14">
        <v>4</v>
      </c>
      <c r="J102" s="14">
        <v>4</v>
      </c>
      <c r="K102" s="14">
        <v>4</v>
      </c>
      <c r="L102" s="14" t="s">
        <v>141</v>
      </c>
      <c r="M102" s="24">
        <f t="shared" si="105"/>
        <v>4</v>
      </c>
      <c r="N102" s="24">
        <f t="shared" si="80"/>
        <v>2</v>
      </c>
      <c r="O102" s="24" t="str">
        <f t="shared" si="81"/>
        <v>4 4</v>
      </c>
      <c r="P102" s="24">
        <f t="shared" si="82"/>
        <v>4</v>
      </c>
      <c r="Q102" s="25">
        <f t="shared" si="83"/>
        <v>0</v>
      </c>
      <c r="R102" s="26">
        <f t="shared" si="84"/>
        <v>0</v>
      </c>
      <c r="S102" s="24">
        <f t="shared" si="85"/>
        <v>4</v>
      </c>
      <c r="T102" s="24">
        <f t="shared" si="86"/>
        <v>4</v>
      </c>
      <c r="U102" s="24">
        <f t="shared" si="87"/>
        <v>4</v>
      </c>
      <c r="V102" s="24" t="str">
        <f t="shared" si="88"/>
        <v>g</v>
      </c>
      <c r="W102" s="24">
        <f t="shared" si="106"/>
        <v>0</v>
      </c>
      <c r="X102" s="24">
        <f t="shared" si="89"/>
        <v>4</v>
      </c>
      <c r="Y102" s="24">
        <f t="shared" si="90"/>
        <v>4</v>
      </c>
      <c r="Z102" s="24" t="str">
        <f t="shared" si="91"/>
        <v>F</v>
      </c>
      <c r="AA102" s="24" t="str">
        <f t="shared" si="132"/>
        <v>F</v>
      </c>
      <c r="AB102" s="34" t="str">
        <f t="shared" si="92"/>
        <v/>
      </c>
      <c r="AC102" s="34" t="str">
        <f t="shared" si="93"/>
        <v>g</v>
      </c>
      <c r="AD102" s="34" t="str">
        <f t="shared" si="107"/>
        <v>g</v>
      </c>
      <c r="AE102" s="34" t="str">
        <f t="shared" si="94"/>
        <v>4 0</v>
      </c>
      <c r="AF102" s="34">
        <f t="shared" si="95"/>
        <v>4</v>
      </c>
      <c r="AG102" s="34">
        <f t="shared" si="96"/>
        <v>4</v>
      </c>
      <c r="AH102" s="34">
        <f t="shared" si="97"/>
        <v>0</v>
      </c>
      <c r="AI102" s="172">
        <f>IF(AJ102&lt;&gt;"",MAX(AI$3:AI101)+1,"")</f>
        <v>77</v>
      </c>
      <c r="AJ102" s="172" t="str">
        <f t="shared" si="98"/>
        <v>F</v>
      </c>
      <c r="AK102" s="172">
        <f t="shared" si="99"/>
        <v>310</v>
      </c>
      <c r="AL102" s="172">
        <f t="shared" si="100"/>
        <v>4</v>
      </c>
      <c r="AM102" s="172" t="str">
        <f>IF(AN102&lt;&gt;"",MAX(AM$3:AM101)+1,"")</f>
        <v/>
      </c>
      <c r="AN102" s="172" t="str">
        <f t="shared" si="101"/>
        <v/>
      </c>
      <c r="AO102" s="172" t="str">
        <f t="shared" si="102"/>
        <v/>
      </c>
      <c r="AP102" s="172" t="str">
        <f t="shared" si="103"/>
        <v/>
      </c>
      <c r="AQ102" s="172" t="str">
        <f t="shared" si="104"/>
        <v>4 0</v>
      </c>
      <c r="AR102" s="172" t="str">
        <f>Table1[[#This Row],[Sex ]]&amp;Table1[[#This Row],[Month]]</f>
        <v>F4</v>
      </c>
      <c r="AS102" s="21"/>
      <c r="AT102" s="263"/>
      <c r="AU102" s="263"/>
      <c r="AV102" s="263"/>
      <c r="AW102" s="263"/>
      <c r="AX102" s="263"/>
      <c r="AY102" s="263"/>
      <c r="AZ102" s="263"/>
      <c r="BA102" s="263"/>
      <c r="BB102" s="263"/>
      <c r="BC102" s="263"/>
      <c r="BD102" s="263"/>
      <c r="BE102" s="320"/>
      <c r="BF102" s="320"/>
      <c r="BG102" s="340"/>
      <c r="BH102" s="340"/>
      <c r="BI102" s="340"/>
      <c r="BJ102" s="340"/>
      <c r="BK102" s="340"/>
      <c r="BL102" s="340"/>
      <c r="BM102" s="340"/>
      <c r="BN102" s="340"/>
      <c r="BO102" s="340"/>
      <c r="BP102" s="316"/>
      <c r="BQ102" s="316"/>
      <c r="BR102" s="365"/>
      <c r="BS102" s="365"/>
      <c r="BT102" s="365"/>
      <c r="BU102" s="365"/>
      <c r="BV102" s="364"/>
      <c r="BW102" s="364"/>
      <c r="BX102" s="316"/>
      <c r="BY102" s="316"/>
      <c r="BZ102" s="316"/>
      <c r="CA102" s="316"/>
      <c r="CB102" s="316"/>
      <c r="CC102" s="316"/>
      <c r="CD102" s="316"/>
      <c r="CE102" s="316"/>
      <c r="CF102" s="316"/>
      <c r="CG102" s="316"/>
      <c r="CH102" s="316"/>
      <c r="CI102" s="316"/>
      <c r="CJ102" s="316"/>
      <c r="CK102" s="316"/>
      <c r="CL102" s="316"/>
      <c r="CM102" s="316"/>
      <c r="CN102" s="316"/>
      <c r="CO102" s="316"/>
      <c r="CP102" s="316"/>
      <c r="CQ102" s="316"/>
      <c r="CR102" s="316"/>
      <c r="CS102" s="316"/>
      <c r="CT102" s="316"/>
      <c r="CU102" s="316"/>
      <c r="CV102" s="316"/>
      <c r="CW102" s="316"/>
      <c r="CX102" s="316"/>
      <c r="CY102" s="316"/>
      <c r="CZ102" s="316"/>
      <c r="DA102" s="316"/>
      <c r="DB102" s="316"/>
      <c r="DC102" s="316"/>
      <c r="DD102" s="316"/>
      <c r="DE102" s="316"/>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HP102" s="268">
        <f t="shared" si="110"/>
        <v>4</v>
      </c>
      <c r="HQ102" s="268">
        <f t="shared" si="76"/>
        <v>94</v>
      </c>
      <c r="HR102" s="268">
        <f t="shared" si="111"/>
        <v>0</v>
      </c>
      <c r="HS102" s="268">
        <f t="shared" si="117"/>
        <v>0</v>
      </c>
    </row>
    <row r="103" spans="1:227" x14ac:dyDescent="0.3">
      <c r="A103" s="21"/>
      <c r="B103" s="14">
        <v>10378</v>
      </c>
      <c r="C103" s="14">
        <v>18</v>
      </c>
      <c r="D103" s="14" t="s">
        <v>182</v>
      </c>
      <c r="E103" s="23" t="s">
        <v>183</v>
      </c>
      <c r="F103" s="14">
        <v>330</v>
      </c>
      <c r="G103" s="14" t="s">
        <v>121</v>
      </c>
      <c r="H103" s="14">
        <v>4</v>
      </c>
      <c r="I103" s="14">
        <v>6</v>
      </c>
      <c r="J103" s="14">
        <v>6</v>
      </c>
      <c r="K103" s="14">
        <v>6</v>
      </c>
      <c r="L103" s="14" t="s">
        <v>141</v>
      </c>
      <c r="M103" s="24">
        <f t="shared" si="105"/>
        <v>6</v>
      </c>
      <c r="N103" s="24">
        <f t="shared" si="80"/>
        <v>2</v>
      </c>
      <c r="O103" s="24" t="str">
        <f t="shared" si="81"/>
        <v>6 6</v>
      </c>
      <c r="P103" s="24">
        <f t="shared" si="82"/>
        <v>6</v>
      </c>
      <c r="Q103" s="25">
        <f t="shared" si="83"/>
        <v>0</v>
      </c>
      <c r="R103" s="26">
        <f t="shared" si="84"/>
        <v>0</v>
      </c>
      <c r="S103" s="24">
        <f t="shared" si="85"/>
        <v>4</v>
      </c>
      <c r="T103" s="24">
        <f t="shared" si="86"/>
        <v>4</v>
      </c>
      <c r="U103" s="24">
        <f t="shared" si="87"/>
        <v>4</v>
      </c>
      <c r="V103" s="24" t="str">
        <f t="shared" si="88"/>
        <v>g</v>
      </c>
      <c r="W103" s="24">
        <f t="shared" si="106"/>
        <v>0</v>
      </c>
      <c r="X103" s="24">
        <f t="shared" si="89"/>
        <v>4</v>
      </c>
      <c r="Y103" s="24">
        <f t="shared" si="90"/>
        <v>4</v>
      </c>
      <c r="Z103" s="24" t="str">
        <f t="shared" si="91"/>
        <v>M</v>
      </c>
      <c r="AA103" s="24" t="str">
        <f t="shared" si="132"/>
        <v>M</v>
      </c>
      <c r="AB103" s="34" t="str">
        <f t="shared" si="92"/>
        <v/>
      </c>
      <c r="AC103" s="34" t="str">
        <f t="shared" si="93"/>
        <v>g</v>
      </c>
      <c r="AD103" s="34" t="str">
        <f t="shared" si="107"/>
        <v>g</v>
      </c>
      <c r="AE103" s="34" t="str">
        <f t="shared" si="94"/>
        <v>4 0</v>
      </c>
      <c r="AF103" s="34">
        <f t="shared" si="95"/>
        <v>6</v>
      </c>
      <c r="AG103" s="34">
        <f t="shared" si="96"/>
        <v>6</v>
      </c>
      <c r="AH103" s="34">
        <f t="shared" si="97"/>
        <v>0</v>
      </c>
      <c r="AI103" s="172" t="str">
        <f>IF(AJ103&lt;&gt;"",MAX(AI$3:AI102)+1,"")</f>
        <v/>
      </c>
      <c r="AJ103" s="172" t="str">
        <f t="shared" si="98"/>
        <v/>
      </c>
      <c r="AK103" s="172" t="str">
        <f t="shared" si="99"/>
        <v/>
      </c>
      <c r="AL103" s="172" t="str">
        <f t="shared" si="100"/>
        <v/>
      </c>
      <c r="AM103" s="172">
        <f>IF(AN103&lt;&gt;"",MAX(AM$3:AM102)+1,"")</f>
        <v>22</v>
      </c>
      <c r="AN103" s="172" t="str">
        <f t="shared" si="101"/>
        <v>M</v>
      </c>
      <c r="AO103" s="172">
        <f t="shared" si="102"/>
        <v>330</v>
      </c>
      <c r="AP103" s="172">
        <f t="shared" si="103"/>
        <v>6</v>
      </c>
      <c r="AQ103" s="172" t="str">
        <f t="shared" si="104"/>
        <v>6 0</v>
      </c>
      <c r="AR103" s="172" t="str">
        <f>Table1[[#This Row],[Sex ]]&amp;Table1[[#This Row],[Month]]</f>
        <v>M4</v>
      </c>
      <c r="AS103" s="21"/>
      <c r="AT103" s="263"/>
      <c r="AU103" s="263"/>
      <c r="AV103" s="263"/>
      <c r="AW103" s="263"/>
      <c r="AX103" s="263"/>
      <c r="AY103" s="263"/>
      <c r="AZ103" s="263"/>
      <c r="BA103" s="263"/>
      <c r="BB103" s="263"/>
      <c r="BC103" s="263"/>
      <c r="BD103" s="263"/>
      <c r="BE103" s="320"/>
      <c r="BF103" s="320"/>
      <c r="BG103" s="340"/>
      <c r="BH103" s="340"/>
      <c r="BI103" s="340"/>
      <c r="BJ103" s="340"/>
      <c r="BK103" s="340"/>
      <c r="BL103" s="340"/>
      <c r="BM103" s="340"/>
      <c r="BN103" s="340"/>
      <c r="BO103" s="340"/>
      <c r="BP103" s="316"/>
      <c r="BQ103" s="316"/>
      <c r="BR103" s="365"/>
      <c r="BS103" s="365"/>
      <c r="BT103" s="365"/>
      <c r="BU103" s="365"/>
      <c r="BV103" s="364"/>
      <c r="BW103" s="364"/>
      <c r="BX103" s="316"/>
      <c r="BY103" s="316"/>
      <c r="BZ103" s="316"/>
      <c r="CA103" s="316"/>
      <c r="CB103" s="316"/>
      <c r="CC103" s="316"/>
      <c r="CD103" s="316"/>
      <c r="CE103" s="316"/>
      <c r="CF103" s="316"/>
      <c r="CG103" s="316"/>
      <c r="CH103" s="316"/>
      <c r="CI103" s="316"/>
      <c r="CJ103" s="316"/>
      <c r="CK103" s="316"/>
      <c r="CL103" s="316"/>
      <c r="CM103" s="316"/>
      <c r="CN103" s="316"/>
      <c r="CO103" s="316"/>
      <c r="CP103" s="316"/>
      <c r="CQ103" s="316"/>
      <c r="CR103" s="316"/>
      <c r="CS103" s="316"/>
      <c r="CT103" s="316"/>
      <c r="CU103" s="316"/>
      <c r="CV103" s="316"/>
      <c r="CW103" s="316"/>
      <c r="CX103" s="316"/>
      <c r="CY103" s="316"/>
      <c r="CZ103" s="316"/>
      <c r="DA103" s="316"/>
      <c r="DB103" s="316"/>
      <c r="DC103" s="316"/>
      <c r="DD103" s="316"/>
      <c r="DE103" s="316"/>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HP103" s="268">
        <f t="shared" si="110"/>
        <v>4</v>
      </c>
      <c r="HQ103" s="268">
        <f t="shared" si="76"/>
        <v>95</v>
      </c>
      <c r="HR103" s="268">
        <f t="shared" si="111"/>
        <v>0</v>
      </c>
      <c r="HS103" s="268">
        <f t="shared" si="117"/>
        <v>0</v>
      </c>
    </row>
    <row r="104" spans="1:227" x14ac:dyDescent="0.3">
      <c r="A104" s="21"/>
      <c r="B104" s="14">
        <v>10378</v>
      </c>
      <c r="C104" s="14">
        <v>19</v>
      </c>
      <c r="D104" s="14" t="s">
        <v>182</v>
      </c>
      <c r="E104" s="23" t="s">
        <v>183</v>
      </c>
      <c r="F104" s="14">
        <v>280</v>
      </c>
      <c r="G104" s="14" t="s">
        <v>120</v>
      </c>
      <c r="H104" s="14">
        <v>4</v>
      </c>
      <c r="I104" s="14">
        <v>3</v>
      </c>
      <c r="J104" s="14">
        <v>3</v>
      </c>
      <c r="K104" s="14">
        <v>3</v>
      </c>
      <c r="L104" s="14" t="s">
        <v>141</v>
      </c>
      <c r="M104" s="24">
        <f t="shared" si="105"/>
        <v>3</v>
      </c>
      <c r="N104" s="24">
        <f t="shared" si="80"/>
        <v>2</v>
      </c>
      <c r="O104" s="24" t="str">
        <f t="shared" si="81"/>
        <v>3 3</v>
      </c>
      <c r="P104" s="24">
        <f t="shared" si="82"/>
        <v>3</v>
      </c>
      <c r="Q104" s="25">
        <f t="shared" si="83"/>
        <v>0</v>
      </c>
      <c r="R104" s="26">
        <f t="shared" si="84"/>
        <v>0</v>
      </c>
      <c r="S104" s="24">
        <f t="shared" si="85"/>
        <v>4</v>
      </c>
      <c r="T104" s="24">
        <f t="shared" si="86"/>
        <v>4</v>
      </c>
      <c r="U104" s="24">
        <f t="shared" si="87"/>
        <v>4</v>
      </c>
      <c r="V104" s="24" t="str">
        <f t="shared" si="88"/>
        <v>g</v>
      </c>
      <c r="W104" s="24">
        <f t="shared" si="106"/>
        <v>0</v>
      </c>
      <c r="X104" s="24">
        <f t="shared" si="89"/>
        <v>4</v>
      </c>
      <c r="Y104" s="24">
        <f t="shared" si="90"/>
        <v>4</v>
      </c>
      <c r="Z104" s="24" t="str">
        <f t="shared" si="91"/>
        <v>F</v>
      </c>
      <c r="AA104" s="24" t="str">
        <f t="shared" si="132"/>
        <v>F</v>
      </c>
      <c r="AB104" s="34" t="str">
        <f t="shared" si="92"/>
        <v/>
      </c>
      <c r="AC104" s="34" t="str">
        <f t="shared" si="93"/>
        <v>g</v>
      </c>
      <c r="AD104" s="34" t="str">
        <f t="shared" si="107"/>
        <v>g</v>
      </c>
      <c r="AE104" s="34" t="str">
        <f t="shared" si="94"/>
        <v>4 0</v>
      </c>
      <c r="AF104" s="34">
        <f t="shared" si="95"/>
        <v>3</v>
      </c>
      <c r="AG104" s="34">
        <f t="shared" si="96"/>
        <v>3</v>
      </c>
      <c r="AH104" s="34">
        <f t="shared" si="97"/>
        <v>0</v>
      </c>
      <c r="AI104" s="172">
        <f>IF(AJ104&lt;&gt;"",MAX(AI$3:AI103)+1,"")</f>
        <v>78</v>
      </c>
      <c r="AJ104" s="172" t="str">
        <f t="shared" si="98"/>
        <v>F</v>
      </c>
      <c r="AK104" s="172">
        <f t="shared" si="99"/>
        <v>280</v>
      </c>
      <c r="AL104" s="172">
        <f t="shared" si="100"/>
        <v>3</v>
      </c>
      <c r="AM104" s="172" t="str">
        <f>IF(AN104&lt;&gt;"",MAX(AM$3:AM103)+1,"")</f>
        <v/>
      </c>
      <c r="AN104" s="172" t="str">
        <f t="shared" si="101"/>
        <v/>
      </c>
      <c r="AO104" s="172" t="str">
        <f t="shared" si="102"/>
        <v/>
      </c>
      <c r="AP104" s="172" t="str">
        <f t="shared" si="103"/>
        <v/>
      </c>
      <c r="AQ104" s="172" t="str">
        <f t="shared" si="104"/>
        <v>3 0</v>
      </c>
      <c r="AR104" s="172" t="str">
        <f>Table1[[#This Row],[Sex ]]&amp;Table1[[#This Row],[Month]]</f>
        <v>F4</v>
      </c>
      <c r="AS104" s="21"/>
      <c r="AT104" s="263"/>
      <c r="AU104" s="263"/>
      <c r="AV104" s="263"/>
      <c r="AW104" s="263"/>
      <c r="AX104" s="263"/>
      <c r="AY104" s="263"/>
      <c r="AZ104" s="263"/>
      <c r="BA104" s="263"/>
      <c r="BB104" s="263"/>
      <c r="BC104" s="263"/>
      <c r="BD104" s="263"/>
      <c r="BE104" s="320"/>
      <c r="BF104" s="320"/>
      <c r="BG104" s="340"/>
      <c r="BH104" s="340"/>
      <c r="BI104" s="340"/>
      <c r="BJ104" s="340"/>
      <c r="BK104" s="340"/>
      <c r="BL104" s="340"/>
      <c r="BM104" s="340"/>
      <c r="BN104" s="340"/>
      <c r="BO104" s="340"/>
      <c r="BP104" s="316"/>
      <c r="BQ104" s="316"/>
      <c r="BR104" s="365"/>
      <c r="BS104" s="365"/>
      <c r="BT104" s="365"/>
      <c r="BU104" s="365"/>
      <c r="BV104" s="364"/>
      <c r="BW104" s="364"/>
      <c r="BX104" s="316"/>
      <c r="BY104" s="316"/>
      <c r="BZ104" s="316"/>
      <c r="CA104" s="316"/>
      <c r="CB104" s="316"/>
      <c r="CC104" s="316"/>
      <c r="CD104" s="316"/>
      <c r="CE104" s="316"/>
      <c r="CF104" s="316"/>
      <c r="CG104" s="316"/>
      <c r="CH104" s="316"/>
      <c r="CI104" s="316"/>
      <c r="CJ104" s="316"/>
      <c r="CK104" s="316"/>
      <c r="CL104" s="316"/>
      <c r="CM104" s="316"/>
      <c r="CN104" s="316"/>
      <c r="CO104" s="316"/>
      <c r="CP104" s="316"/>
      <c r="CQ104" s="316"/>
      <c r="CR104" s="316"/>
      <c r="CS104" s="316"/>
      <c r="CT104" s="316"/>
      <c r="CU104" s="316"/>
      <c r="CV104" s="316"/>
      <c r="CW104" s="316"/>
      <c r="CX104" s="316"/>
      <c r="CY104" s="316"/>
      <c r="CZ104" s="316"/>
      <c r="DA104" s="316"/>
      <c r="DB104" s="316"/>
      <c r="DC104" s="316"/>
      <c r="DD104" s="316"/>
      <c r="DE104" s="316"/>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HP104" s="268">
        <f t="shared" si="110"/>
        <v>3</v>
      </c>
      <c r="HQ104" s="268">
        <f t="shared" si="76"/>
        <v>96</v>
      </c>
      <c r="HR104" s="268">
        <f t="shared" si="111"/>
        <v>0</v>
      </c>
      <c r="HS104" s="268">
        <f t="shared" si="117"/>
        <v>0</v>
      </c>
    </row>
    <row r="105" spans="1:227" x14ac:dyDescent="0.3">
      <c r="A105" s="21"/>
      <c r="B105" s="14">
        <v>10378</v>
      </c>
      <c r="C105" s="14">
        <v>20</v>
      </c>
      <c r="D105" s="14" t="s">
        <v>182</v>
      </c>
      <c r="E105" s="23" t="s">
        <v>183</v>
      </c>
      <c r="F105" s="14">
        <v>560</v>
      </c>
      <c r="G105" s="14" t="s">
        <v>120</v>
      </c>
      <c r="H105" s="14">
        <v>4</v>
      </c>
      <c r="I105" s="14">
        <v>9</v>
      </c>
      <c r="J105" s="14">
        <v>9</v>
      </c>
      <c r="K105" s="14">
        <v>9</v>
      </c>
      <c r="L105" s="14" t="s">
        <v>141</v>
      </c>
      <c r="M105" s="24">
        <f t="shared" si="105"/>
        <v>9</v>
      </c>
      <c r="N105" s="24">
        <f t="shared" si="80"/>
        <v>2</v>
      </c>
      <c r="O105" s="24" t="str">
        <f t="shared" si="81"/>
        <v>9 9</v>
      </c>
      <c r="P105" s="24">
        <f t="shared" si="82"/>
        <v>9</v>
      </c>
      <c r="Q105" s="25">
        <f t="shared" si="83"/>
        <v>0</v>
      </c>
      <c r="R105" s="26">
        <f t="shared" si="84"/>
        <v>0</v>
      </c>
      <c r="S105" s="24">
        <f t="shared" si="85"/>
        <v>4</v>
      </c>
      <c r="T105" s="24">
        <f t="shared" si="86"/>
        <v>4</v>
      </c>
      <c r="U105" s="24">
        <f t="shared" si="87"/>
        <v>4</v>
      </c>
      <c r="V105" s="24" t="str">
        <f t="shared" si="88"/>
        <v>g</v>
      </c>
      <c r="W105" s="24">
        <f t="shared" si="106"/>
        <v>0</v>
      </c>
      <c r="X105" s="24">
        <f t="shared" si="89"/>
        <v>4</v>
      </c>
      <c r="Y105" s="24">
        <f t="shared" si="90"/>
        <v>4</v>
      </c>
      <c r="Z105" s="24" t="str">
        <f t="shared" si="91"/>
        <v>F</v>
      </c>
      <c r="AA105" s="24" t="str">
        <f t="shared" si="132"/>
        <v>F</v>
      </c>
      <c r="AB105" s="34" t="str">
        <f t="shared" si="92"/>
        <v/>
      </c>
      <c r="AC105" s="34" t="str">
        <f t="shared" si="93"/>
        <v>g</v>
      </c>
      <c r="AD105" s="34" t="str">
        <f t="shared" si="107"/>
        <v>g</v>
      </c>
      <c r="AE105" s="34" t="str">
        <f t="shared" si="94"/>
        <v>4 0</v>
      </c>
      <c r="AF105" s="34">
        <f t="shared" si="95"/>
        <v>9</v>
      </c>
      <c r="AG105" s="34">
        <f t="shared" si="96"/>
        <v>9</v>
      </c>
      <c r="AH105" s="34">
        <f t="shared" si="97"/>
        <v>0</v>
      </c>
      <c r="AI105" s="172">
        <f>IF(AJ105&lt;&gt;"",MAX(AI$3:AI104)+1,"")</f>
        <v>79</v>
      </c>
      <c r="AJ105" s="172" t="str">
        <f t="shared" si="98"/>
        <v>F</v>
      </c>
      <c r="AK105" s="172">
        <f t="shared" si="99"/>
        <v>560</v>
      </c>
      <c r="AL105" s="172">
        <f t="shared" si="100"/>
        <v>9</v>
      </c>
      <c r="AM105" s="172" t="str">
        <f>IF(AN105&lt;&gt;"",MAX(AM$3:AM104)+1,"")</f>
        <v/>
      </c>
      <c r="AN105" s="172" t="str">
        <f t="shared" si="101"/>
        <v/>
      </c>
      <c r="AO105" s="172" t="str">
        <f t="shared" si="102"/>
        <v/>
      </c>
      <c r="AP105" s="172" t="str">
        <f t="shared" si="103"/>
        <v/>
      </c>
      <c r="AQ105" s="172" t="str">
        <f t="shared" si="104"/>
        <v>9 0</v>
      </c>
      <c r="AR105" s="172" t="str">
        <f>Table1[[#This Row],[Sex ]]&amp;Table1[[#This Row],[Month]]</f>
        <v>F4</v>
      </c>
      <c r="AS105" s="21"/>
      <c r="AT105" s="263"/>
      <c r="AU105" s="263"/>
      <c r="AV105" s="263"/>
      <c r="AW105" s="263"/>
      <c r="AX105" s="263"/>
      <c r="AY105" s="263"/>
      <c r="AZ105" s="263"/>
      <c r="BA105" s="263"/>
      <c r="BB105" s="263"/>
      <c r="BC105" s="263"/>
      <c r="BD105" s="263"/>
      <c r="BE105" s="320"/>
      <c r="BF105" s="320"/>
      <c r="BG105" s="340"/>
      <c r="BH105" s="340"/>
      <c r="BI105" s="340"/>
      <c r="BJ105" s="340"/>
      <c r="BK105" s="340"/>
      <c r="BL105" s="340"/>
      <c r="BM105" s="340"/>
      <c r="BN105" s="340"/>
      <c r="BO105" s="340"/>
      <c r="BP105" s="316"/>
      <c r="BQ105" s="316"/>
      <c r="BR105" s="365"/>
      <c r="BS105" s="365"/>
      <c r="BT105" s="365"/>
      <c r="BU105" s="365"/>
      <c r="BV105" s="364"/>
      <c r="BW105" s="364"/>
      <c r="BX105" s="316"/>
      <c r="BY105" s="316"/>
      <c r="BZ105" s="316"/>
      <c r="CA105" s="316"/>
      <c r="CB105" s="316"/>
      <c r="CC105" s="316"/>
      <c r="CD105" s="316"/>
      <c r="CE105" s="316"/>
      <c r="CF105" s="316"/>
      <c r="CG105" s="316"/>
      <c r="CH105" s="316"/>
      <c r="CI105" s="316"/>
      <c r="CJ105" s="316"/>
      <c r="CK105" s="316"/>
      <c r="CL105" s="316"/>
      <c r="CM105" s="316"/>
      <c r="CN105" s="316"/>
      <c r="CO105" s="316"/>
      <c r="CP105" s="316"/>
      <c r="CQ105" s="316"/>
      <c r="CR105" s="316"/>
      <c r="CS105" s="316"/>
      <c r="CT105" s="316"/>
      <c r="CU105" s="316"/>
      <c r="CV105" s="316"/>
      <c r="CW105" s="316"/>
      <c r="CX105" s="316"/>
      <c r="CY105" s="316"/>
      <c r="CZ105" s="316"/>
      <c r="DA105" s="316"/>
      <c r="DB105" s="316"/>
      <c r="DC105" s="316"/>
      <c r="DD105" s="316"/>
      <c r="DE105" s="316"/>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HP105" s="268">
        <f t="shared" si="110"/>
        <v>9</v>
      </c>
      <c r="HQ105" s="268">
        <f t="shared" si="76"/>
        <v>97</v>
      </c>
      <c r="HR105" s="268">
        <f t="shared" si="111"/>
        <v>0</v>
      </c>
      <c r="HS105" s="268">
        <f t="shared" si="117"/>
        <v>0</v>
      </c>
    </row>
    <row r="106" spans="1:227" x14ac:dyDescent="0.3">
      <c r="A106" s="21"/>
      <c r="B106" s="14">
        <v>10378</v>
      </c>
      <c r="C106" s="14">
        <v>21</v>
      </c>
      <c r="D106" s="14" t="s">
        <v>182</v>
      </c>
      <c r="E106" s="23" t="s">
        <v>183</v>
      </c>
      <c r="F106" s="14">
        <v>260</v>
      </c>
      <c r="G106" s="14" t="s">
        <v>120</v>
      </c>
      <c r="H106" s="14">
        <v>4</v>
      </c>
      <c r="I106" s="14">
        <v>3</v>
      </c>
      <c r="J106" s="14">
        <v>3</v>
      </c>
      <c r="K106" s="14">
        <v>3</v>
      </c>
      <c r="L106" s="14" t="s">
        <v>142</v>
      </c>
      <c r="M106" s="24">
        <f t="shared" si="105"/>
        <v>3</v>
      </c>
      <c r="N106" s="24">
        <f t="shared" si="80"/>
        <v>2</v>
      </c>
      <c r="O106" s="24" t="str">
        <f t="shared" si="81"/>
        <v>3 3</v>
      </c>
      <c r="P106" s="24">
        <f t="shared" si="82"/>
        <v>3</v>
      </c>
      <c r="Q106" s="25">
        <f t="shared" si="83"/>
        <v>0</v>
      </c>
      <c r="R106" s="26">
        <f t="shared" si="84"/>
        <v>0</v>
      </c>
      <c r="S106" s="24">
        <f t="shared" si="85"/>
        <v>4</v>
      </c>
      <c r="T106" s="24">
        <f t="shared" si="86"/>
        <v>4</v>
      </c>
      <c r="U106" s="24">
        <f t="shared" si="87"/>
        <v>4</v>
      </c>
      <c r="V106" s="24" t="str">
        <f t="shared" si="88"/>
        <v>m</v>
      </c>
      <c r="W106" s="24">
        <f t="shared" si="106"/>
        <v>0</v>
      </c>
      <c r="X106" s="24">
        <f t="shared" si="89"/>
        <v>4</v>
      </c>
      <c r="Y106" s="24">
        <f t="shared" si="90"/>
        <v>4</v>
      </c>
      <c r="Z106" s="24" t="str">
        <f t="shared" si="91"/>
        <v>F</v>
      </c>
      <c r="AA106" s="24" t="str">
        <f t="shared" si="132"/>
        <v>F</v>
      </c>
      <c r="AB106" s="34" t="str">
        <f t="shared" si="92"/>
        <v/>
      </c>
      <c r="AC106" s="34" t="str">
        <f t="shared" si="93"/>
        <v>m</v>
      </c>
      <c r="AD106" s="34" t="str">
        <f t="shared" si="107"/>
        <v>m</v>
      </c>
      <c r="AE106" s="34" t="str">
        <f t="shared" si="94"/>
        <v>4 0</v>
      </c>
      <c r="AF106" s="34">
        <f t="shared" si="95"/>
        <v>3</v>
      </c>
      <c r="AG106" s="34">
        <f t="shared" si="96"/>
        <v>3</v>
      </c>
      <c r="AH106" s="34">
        <f t="shared" si="97"/>
        <v>0</v>
      </c>
      <c r="AI106" s="172">
        <f>IF(AJ106&lt;&gt;"",MAX(AI$3:AI105)+1,"")</f>
        <v>80</v>
      </c>
      <c r="AJ106" s="172" t="str">
        <f t="shared" si="98"/>
        <v>F</v>
      </c>
      <c r="AK106" s="172">
        <f t="shared" si="99"/>
        <v>260</v>
      </c>
      <c r="AL106" s="172">
        <f t="shared" si="100"/>
        <v>3</v>
      </c>
      <c r="AM106" s="172" t="str">
        <f>IF(AN106&lt;&gt;"",MAX(AM$3:AM105)+1,"")</f>
        <v/>
      </c>
      <c r="AN106" s="172" t="str">
        <f t="shared" si="101"/>
        <v/>
      </c>
      <c r="AO106" s="172" t="str">
        <f t="shared" si="102"/>
        <v/>
      </c>
      <c r="AP106" s="172" t="str">
        <f t="shared" si="103"/>
        <v/>
      </c>
      <c r="AQ106" s="172" t="str">
        <f t="shared" si="104"/>
        <v>3 0</v>
      </c>
      <c r="AR106" s="172" t="str">
        <f>Table1[[#This Row],[Sex ]]&amp;Table1[[#This Row],[Month]]</f>
        <v>F4</v>
      </c>
      <c r="AS106" s="21"/>
      <c r="AT106" s="263"/>
      <c r="AU106" s="263"/>
      <c r="AV106" s="263"/>
      <c r="AW106" s="263"/>
      <c r="AX106" s="263"/>
      <c r="AY106" s="263"/>
      <c r="AZ106" s="263"/>
      <c r="BA106" s="263"/>
      <c r="BB106" s="263"/>
      <c r="BC106" s="263"/>
      <c r="BD106" s="263"/>
      <c r="BE106" s="320"/>
      <c r="BF106" s="320"/>
      <c r="BG106" s="340"/>
      <c r="BH106" s="340"/>
      <c r="BI106" s="340"/>
      <c r="BJ106" s="340"/>
      <c r="BK106" s="340"/>
      <c r="BL106" s="340"/>
      <c r="BM106" s="340"/>
      <c r="BN106" s="340"/>
      <c r="BO106" s="340"/>
      <c r="BP106" s="316"/>
      <c r="BQ106" s="316"/>
      <c r="BR106" s="316"/>
      <c r="BS106" s="316"/>
      <c r="BT106" s="316"/>
      <c r="BU106" s="316"/>
      <c r="BV106" s="316"/>
      <c r="BW106" s="316"/>
      <c r="BX106" s="316"/>
      <c r="BY106" s="316"/>
      <c r="BZ106" s="316"/>
      <c r="CA106" s="316"/>
      <c r="CB106" s="316"/>
      <c r="CC106" s="316"/>
      <c r="CD106" s="316"/>
      <c r="CE106" s="316"/>
      <c r="CF106" s="316"/>
      <c r="CG106" s="316"/>
      <c r="CH106" s="316"/>
      <c r="CI106" s="316"/>
      <c r="CJ106" s="316"/>
      <c r="CK106" s="316"/>
      <c r="CL106" s="316"/>
      <c r="CM106" s="316"/>
      <c r="CN106" s="316"/>
      <c r="CO106" s="316"/>
      <c r="CP106" s="316"/>
      <c r="CQ106" s="316"/>
      <c r="CR106" s="316"/>
      <c r="CS106" s="316"/>
      <c r="CT106" s="316"/>
      <c r="CU106" s="316"/>
      <c r="CV106" s="316"/>
      <c r="CW106" s="316"/>
      <c r="CX106" s="316"/>
      <c r="CY106" s="316"/>
      <c r="CZ106" s="316"/>
      <c r="DA106" s="316"/>
      <c r="DB106" s="316"/>
      <c r="DC106" s="316"/>
      <c r="DD106" s="316"/>
      <c r="DE106" s="316"/>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HP106" s="268">
        <f t="shared" si="110"/>
        <v>3</v>
      </c>
      <c r="HQ106" s="268">
        <f t="shared" si="76"/>
        <v>98</v>
      </c>
      <c r="HR106" s="268">
        <f t="shared" si="111"/>
        <v>0</v>
      </c>
      <c r="HS106" s="268">
        <f t="shared" si="117"/>
        <v>0</v>
      </c>
    </row>
    <row r="107" spans="1:227" x14ac:dyDescent="0.3">
      <c r="A107" s="21"/>
      <c r="B107" s="14">
        <v>10387</v>
      </c>
      <c r="C107" s="14">
        <v>1</v>
      </c>
      <c r="D107" s="14" t="s">
        <v>182</v>
      </c>
      <c r="E107" s="23" t="s">
        <v>183</v>
      </c>
      <c r="F107" s="14">
        <v>300</v>
      </c>
      <c r="G107" s="14" t="s">
        <v>121</v>
      </c>
      <c r="H107" s="14">
        <v>4</v>
      </c>
      <c r="I107" s="14">
        <v>3</v>
      </c>
      <c r="J107" s="14">
        <v>3</v>
      </c>
      <c r="K107" s="14"/>
      <c r="L107" s="14" t="s">
        <v>141</v>
      </c>
      <c r="M107" s="24">
        <f t="shared" si="105"/>
        <v>3</v>
      </c>
      <c r="N107" s="24">
        <f t="shared" si="80"/>
        <v>2</v>
      </c>
      <c r="O107" s="24" t="str">
        <f t="shared" si="81"/>
        <v>3 3</v>
      </c>
      <c r="P107" s="24">
        <f t="shared" si="82"/>
        <v>3</v>
      </c>
      <c r="Q107" s="25">
        <f t="shared" si="83"/>
        <v>0</v>
      </c>
      <c r="R107" s="26">
        <f t="shared" si="84"/>
        <v>0</v>
      </c>
      <c r="S107" s="24">
        <f t="shared" si="85"/>
        <v>4</v>
      </c>
      <c r="T107" s="24">
        <f t="shared" si="86"/>
        <v>4</v>
      </c>
      <c r="U107" s="24" t="str">
        <f t="shared" si="87"/>
        <v/>
      </c>
      <c r="V107" s="24" t="str">
        <f t="shared" si="88"/>
        <v>g</v>
      </c>
      <c r="W107" s="24" t="str">
        <f t="shared" si="106"/>
        <v/>
      </c>
      <c r="X107" s="24">
        <f t="shared" si="89"/>
        <v>4</v>
      </c>
      <c r="Y107" s="24">
        <f t="shared" si="90"/>
        <v>4</v>
      </c>
      <c r="Z107" s="24" t="str">
        <f t="shared" si="91"/>
        <v>M</v>
      </c>
      <c r="AA107" s="24" t="str">
        <f t="shared" si="132"/>
        <v>M</v>
      </c>
      <c r="AB107" s="34" t="str">
        <f t="shared" si="92"/>
        <v/>
      </c>
      <c r="AC107" s="34" t="str">
        <f t="shared" si="93"/>
        <v>g</v>
      </c>
      <c r="AD107" s="34" t="str">
        <f t="shared" si="107"/>
        <v>g</v>
      </c>
      <c r="AE107" s="34" t="str">
        <f t="shared" si="94"/>
        <v>4 0</v>
      </c>
      <c r="AF107" s="34">
        <f t="shared" si="95"/>
        <v>3</v>
      </c>
      <c r="AG107" s="34">
        <f t="shared" si="96"/>
        <v>3</v>
      </c>
      <c r="AH107" s="34">
        <f t="shared" si="97"/>
        <v>0</v>
      </c>
      <c r="AI107" s="172" t="str">
        <f>IF(AJ107&lt;&gt;"",MAX(AI$3:AI106)+1,"")</f>
        <v/>
      </c>
      <c r="AJ107" s="172" t="str">
        <f t="shared" si="98"/>
        <v/>
      </c>
      <c r="AK107" s="172" t="str">
        <f t="shared" si="99"/>
        <v/>
      </c>
      <c r="AL107" s="172" t="str">
        <f t="shared" si="100"/>
        <v/>
      </c>
      <c r="AM107" s="172">
        <f>IF(AN107&lt;&gt;"",MAX(AM$3:AM106)+1,"")</f>
        <v>23</v>
      </c>
      <c r="AN107" s="172" t="str">
        <f t="shared" si="101"/>
        <v>M</v>
      </c>
      <c r="AO107" s="172">
        <f t="shared" si="102"/>
        <v>300</v>
      </c>
      <c r="AP107" s="172">
        <f t="shared" si="103"/>
        <v>3</v>
      </c>
      <c r="AQ107" s="172" t="str">
        <f t="shared" si="104"/>
        <v/>
      </c>
      <c r="AR107" s="172" t="str">
        <f>Table1[[#This Row],[Sex ]]&amp;Table1[[#This Row],[Month]]</f>
        <v>M4</v>
      </c>
      <c r="AS107" s="21"/>
      <c r="AT107" s="263"/>
      <c r="AU107" s="263"/>
      <c r="AV107" s="263"/>
      <c r="AW107" s="263"/>
      <c r="AX107" s="263"/>
      <c r="AY107" s="263"/>
      <c r="AZ107" s="263"/>
      <c r="BA107" s="263"/>
      <c r="BB107" s="263"/>
      <c r="BC107" s="263"/>
      <c r="BD107" s="263"/>
      <c r="BE107" s="320"/>
      <c r="BF107" s="320"/>
      <c r="BG107" s="340"/>
      <c r="BH107" s="340"/>
      <c r="BI107" s="340"/>
      <c r="BJ107" s="340"/>
      <c r="BK107" s="340"/>
      <c r="BL107" s="340"/>
      <c r="BM107" s="340"/>
      <c r="BN107" s="340"/>
      <c r="BO107" s="340"/>
      <c r="BP107" s="316"/>
      <c r="BQ107" s="316"/>
      <c r="BR107" s="316"/>
      <c r="BS107" s="316"/>
      <c r="BT107" s="316"/>
      <c r="BU107" s="316"/>
      <c r="BV107" s="316"/>
      <c r="BW107" s="316"/>
      <c r="BX107" s="316"/>
      <c r="BY107" s="316"/>
      <c r="BZ107" s="316"/>
      <c r="CA107" s="316"/>
      <c r="CB107" s="316"/>
      <c r="CC107" s="316"/>
      <c r="CD107" s="316"/>
      <c r="CE107" s="316"/>
      <c r="CF107" s="316"/>
      <c r="CG107" s="316"/>
      <c r="CH107" s="316"/>
      <c r="CI107" s="316"/>
      <c r="CJ107" s="316"/>
      <c r="CK107" s="316"/>
      <c r="CL107" s="316"/>
      <c r="CM107" s="316"/>
      <c r="CN107" s="316"/>
      <c r="CO107" s="316"/>
      <c r="CP107" s="316"/>
      <c r="CQ107" s="316"/>
      <c r="CR107" s="316"/>
      <c r="CS107" s="316"/>
      <c r="CT107" s="316"/>
      <c r="CU107" s="316"/>
      <c r="CV107" s="316"/>
      <c r="CW107" s="316"/>
      <c r="CX107" s="316"/>
      <c r="CY107" s="316"/>
      <c r="CZ107" s="316"/>
      <c r="DA107" s="316"/>
      <c r="DB107" s="316"/>
      <c r="DC107" s="316"/>
      <c r="DD107" s="316"/>
      <c r="DE107" s="316"/>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HP107" s="268">
        <f t="shared" si="110"/>
        <v>5</v>
      </c>
      <c r="HQ107" s="268">
        <f t="shared" si="76"/>
        <v>99</v>
      </c>
      <c r="HR107" s="268">
        <f t="shared" si="111"/>
        <v>0</v>
      </c>
      <c r="HS107" s="268">
        <f t="shared" si="117"/>
        <v>0</v>
      </c>
    </row>
    <row r="108" spans="1:227" x14ac:dyDescent="0.3">
      <c r="A108" s="21"/>
      <c r="B108" s="14">
        <v>10387</v>
      </c>
      <c r="C108" s="14">
        <v>2</v>
      </c>
      <c r="D108" s="14" t="s">
        <v>182</v>
      </c>
      <c r="E108" s="23" t="s">
        <v>183</v>
      </c>
      <c r="F108" s="14">
        <v>320</v>
      </c>
      <c r="G108" s="14" t="s">
        <v>120</v>
      </c>
      <c r="H108" s="14">
        <v>4</v>
      </c>
      <c r="I108" s="14">
        <v>5</v>
      </c>
      <c r="J108" s="14">
        <v>5</v>
      </c>
      <c r="K108" s="14"/>
      <c r="L108" s="14" t="s">
        <v>142</v>
      </c>
      <c r="M108" s="24">
        <f t="shared" si="105"/>
        <v>5</v>
      </c>
      <c r="N108" s="24">
        <f t="shared" si="80"/>
        <v>2</v>
      </c>
      <c r="O108" s="24" t="str">
        <f t="shared" si="81"/>
        <v>5 5</v>
      </c>
      <c r="P108" s="24">
        <f t="shared" si="82"/>
        <v>5</v>
      </c>
      <c r="Q108" s="25">
        <f t="shared" si="83"/>
        <v>0</v>
      </c>
      <c r="R108" s="26">
        <f t="shared" si="84"/>
        <v>0</v>
      </c>
      <c r="S108" s="24">
        <f t="shared" si="85"/>
        <v>4</v>
      </c>
      <c r="T108" s="24">
        <f t="shared" si="86"/>
        <v>4</v>
      </c>
      <c r="U108" s="24" t="str">
        <f t="shared" si="87"/>
        <v/>
      </c>
      <c r="V108" s="24" t="str">
        <f t="shared" si="88"/>
        <v>m</v>
      </c>
      <c r="W108" s="24" t="str">
        <f t="shared" si="106"/>
        <v/>
      </c>
      <c r="X108" s="24">
        <f t="shared" si="89"/>
        <v>4</v>
      </c>
      <c r="Y108" s="24">
        <f t="shared" si="90"/>
        <v>4</v>
      </c>
      <c r="Z108" s="24" t="str">
        <f t="shared" si="91"/>
        <v>F</v>
      </c>
      <c r="AA108" s="24" t="str">
        <f t="shared" si="132"/>
        <v>F</v>
      </c>
      <c r="AB108" s="34" t="str">
        <f t="shared" si="92"/>
        <v/>
      </c>
      <c r="AC108" s="34" t="str">
        <f t="shared" si="93"/>
        <v>m</v>
      </c>
      <c r="AD108" s="34" t="str">
        <f t="shared" si="107"/>
        <v>m</v>
      </c>
      <c r="AE108" s="34" t="str">
        <f t="shared" si="94"/>
        <v>4 0</v>
      </c>
      <c r="AF108" s="34">
        <f t="shared" si="95"/>
        <v>5</v>
      </c>
      <c r="AG108" s="34">
        <f t="shared" si="96"/>
        <v>5</v>
      </c>
      <c r="AH108" s="34">
        <f t="shared" si="97"/>
        <v>0</v>
      </c>
      <c r="AI108" s="172">
        <f>IF(AJ108&lt;&gt;"",MAX(AI$3:AI107)+1,"")</f>
        <v>81</v>
      </c>
      <c r="AJ108" s="172" t="str">
        <f t="shared" si="98"/>
        <v>F</v>
      </c>
      <c r="AK108" s="172">
        <f t="shared" si="99"/>
        <v>320</v>
      </c>
      <c r="AL108" s="172">
        <f t="shared" si="100"/>
        <v>5</v>
      </c>
      <c r="AM108" s="172" t="str">
        <f>IF(AN108&lt;&gt;"",MAX(AM$3:AM107)+1,"")</f>
        <v/>
      </c>
      <c r="AN108" s="172" t="str">
        <f t="shared" si="101"/>
        <v/>
      </c>
      <c r="AO108" s="172" t="str">
        <f t="shared" si="102"/>
        <v/>
      </c>
      <c r="AP108" s="172" t="str">
        <f t="shared" si="103"/>
        <v/>
      </c>
      <c r="AQ108" s="172" t="str">
        <f t="shared" si="104"/>
        <v/>
      </c>
      <c r="AR108" s="172" t="str">
        <f>Table1[[#This Row],[Sex ]]&amp;Table1[[#This Row],[Month]]</f>
        <v>F4</v>
      </c>
      <c r="AS108" s="21"/>
      <c r="AT108" s="263"/>
      <c r="AU108" s="263"/>
      <c r="AV108" s="263"/>
      <c r="AW108" s="263"/>
      <c r="AX108" s="263"/>
      <c r="AY108" s="263"/>
      <c r="AZ108" s="263"/>
      <c r="BA108" s="263"/>
      <c r="BB108" s="263"/>
      <c r="BC108" s="263"/>
      <c r="BD108" s="263"/>
      <c r="BE108" s="320"/>
      <c r="BF108" s="320"/>
      <c r="BG108" s="340"/>
      <c r="BH108" s="340"/>
      <c r="BI108" s="340"/>
      <c r="BJ108" s="340"/>
      <c r="BK108" s="340"/>
      <c r="BL108" s="340"/>
      <c r="BM108" s="340"/>
      <c r="BN108" s="340"/>
      <c r="BO108" s="340"/>
      <c r="BP108" s="316"/>
      <c r="BQ108" s="316"/>
      <c r="BR108" s="316"/>
      <c r="BS108" s="316"/>
      <c r="BT108" s="316"/>
      <c r="BU108" s="316"/>
      <c r="BV108" s="316"/>
      <c r="BW108" s="316"/>
      <c r="BX108" s="316"/>
      <c r="BY108" s="316"/>
      <c r="BZ108" s="316"/>
      <c r="CA108" s="316"/>
      <c r="CB108" s="316"/>
      <c r="CC108" s="316"/>
      <c r="CD108" s="316"/>
      <c r="CE108" s="316"/>
      <c r="CF108" s="316"/>
      <c r="CG108" s="316"/>
      <c r="CH108" s="316"/>
      <c r="CI108" s="316"/>
      <c r="CJ108" s="316"/>
      <c r="CK108" s="316"/>
      <c r="CL108" s="316"/>
      <c r="CM108" s="316"/>
      <c r="CN108" s="316"/>
      <c r="CO108" s="316"/>
      <c r="CP108" s="316"/>
      <c r="CQ108" s="316"/>
      <c r="CR108" s="316"/>
      <c r="CS108" s="316"/>
      <c r="CT108" s="316"/>
      <c r="CU108" s="316"/>
      <c r="CV108" s="316"/>
      <c r="CW108" s="316"/>
      <c r="CX108" s="316"/>
      <c r="CY108" s="316"/>
      <c r="CZ108" s="316"/>
      <c r="DA108" s="316"/>
      <c r="DB108" s="316"/>
      <c r="DC108" s="316"/>
      <c r="DD108" s="316"/>
      <c r="DE108" s="316"/>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HP108" s="268">
        <f t="shared" si="110"/>
        <v>4</v>
      </c>
      <c r="HQ108" s="268">
        <f t="shared" si="76"/>
        <v>100</v>
      </c>
      <c r="HR108" s="268">
        <f t="shared" si="111"/>
        <v>0</v>
      </c>
      <c r="HS108" s="268">
        <f t="shared" si="117"/>
        <v>0</v>
      </c>
    </row>
    <row r="109" spans="1:227" x14ac:dyDescent="0.3">
      <c r="A109" s="21"/>
      <c r="B109" s="14">
        <v>10387</v>
      </c>
      <c r="C109" s="14">
        <v>3</v>
      </c>
      <c r="D109" s="14" t="s">
        <v>182</v>
      </c>
      <c r="E109" s="23" t="s">
        <v>183</v>
      </c>
      <c r="F109" s="14">
        <v>310</v>
      </c>
      <c r="G109" s="14" t="s">
        <v>120</v>
      </c>
      <c r="H109" s="14">
        <v>4</v>
      </c>
      <c r="I109" s="14">
        <v>3</v>
      </c>
      <c r="J109" s="14">
        <v>3</v>
      </c>
      <c r="K109" s="14"/>
      <c r="L109" s="14" t="s">
        <v>142</v>
      </c>
      <c r="M109" s="24">
        <f t="shared" si="105"/>
        <v>3</v>
      </c>
      <c r="N109" s="24">
        <f t="shared" si="80"/>
        <v>2</v>
      </c>
      <c r="O109" s="24" t="str">
        <f t="shared" si="81"/>
        <v>3 3</v>
      </c>
      <c r="P109" s="24">
        <f t="shared" si="82"/>
        <v>3</v>
      </c>
      <c r="Q109" s="25">
        <f t="shared" si="83"/>
        <v>0</v>
      </c>
      <c r="R109" s="26">
        <f t="shared" si="84"/>
        <v>0</v>
      </c>
      <c r="S109" s="24">
        <f t="shared" si="85"/>
        <v>4</v>
      </c>
      <c r="T109" s="24">
        <f t="shared" si="86"/>
        <v>4</v>
      </c>
      <c r="U109" s="24" t="str">
        <f t="shared" si="87"/>
        <v/>
      </c>
      <c r="V109" s="24" t="str">
        <f t="shared" si="88"/>
        <v>m</v>
      </c>
      <c r="W109" s="24" t="str">
        <f t="shared" si="106"/>
        <v/>
      </c>
      <c r="X109" s="24">
        <f t="shared" si="89"/>
        <v>4</v>
      </c>
      <c r="Y109" s="24">
        <f t="shared" si="90"/>
        <v>4</v>
      </c>
      <c r="Z109" s="24" t="str">
        <f t="shared" si="91"/>
        <v>F</v>
      </c>
      <c r="AA109" s="24" t="str">
        <f t="shared" si="132"/>
        <v>F</v>
      </c>
      <c r="AB109" s="34" t="str">
        <f t="shared" si="92"/>
        <v/>
      </c>
      <c r="AC109" s="34" t="str">
        <f t="shared" si="93"/>
        <v>m</v>
      </c>
      <c r="AD109" s="34" t="str">
        <f t="shared" si="107"/>
        <v>m</v>
      </c>
      <c r="AE109" s="34" t="str">
        <f t="shared" si="94"/>
        <v>4 0</v>
      </c>
      <c r="AF109" s="34">
        <f t="shared" si="95"/>
        <v>3</v>
      </c>
      <c r="AG109" s="34">
        <f t="shared" si="96"/>
        <v>3</v>
      </c>
      <c r="AH109" s="34">
        <f t="shared" si="97"/>
        <v>0</v>
      </c>
      <c r="AI109" s="172">
        <f>IF(AJ109&lt;&gt;"",MAX(AI$3:AI108)+1,"")</f>
        <v>82</v>
      </c>
      <c r="AJ109" s="172" t="str">
        <f t="shared" si="98"/>
        <v>F</v>
      </c>
      <c r="AK109" s="172">
        <f t="shared" si="99"/>
        <v>310</v>
      </c>
      <c r="AL109" s="172">
        <f t="shared" si="100"/>
        <v>3</v>
      </c>
      <c r="AM109" s="172" t="str">
        <f>IF(AN109&lt;&gt;"",MAX(AM$3:AM108)+1,"")</f>
        <v/>
      </c>
      <c r="AN109" s="172" t="str">
        <f t="shared" si="101"/>
        <v/>
      </c>
      <c r="AO109" s="172" t="str">
        <f t="shared" si="102"/>
        <v/>
      </c>
      <c r="AP109" s="172" t="str">
        <f t="shared" si="103"/>
        <v/>
      </c>
      <c r="AQ109" s="172" t="str">
        <f t="shared" si="104"/>
        <v/>
      </c>
      <c r="AR109" s="172" t="str">
        <f>Table1[[#This Row],[Sex ]]&amp;Table1[[#This Row],[Month]]</f>
        <v>F4</v>
      </c>
      <c r="AS109" s="21"/>
      <c r="AT109" s="263"/>
      <c r="AU109" s="263"/>
      <c r="AV109" s="263"/>
      <c r="AW109" s="263"/>
      <c r="AX109" s="263"/>
      <c r="AY109" s="263"/>
      <c r="AZ109" s="263"/>
      <c r="BA109" s="263"/>
      <c r="BB109" s="263"/>
      <c r="BC109" s="263"/>
      <c r="BD109" s="263"/>
      <c r="BE109" s="320"/>
      <c r="BF109" s="320"/>
      <c r="BG109" s="340"/>
      <c r="BH109" s="340"/>
      <c r="BI109" s="340"/>
      <c r="BJ109" s="340"/>
      <c r="BK109" s="340"/>
      <c r="BL109" s="340"/>
      <c r="BM109" s="340"/>
      <c r="BN109" s="340"/>
      <c r="BO109" s="340"/>
      <c r="BP109" s="316"/>
      <c r="BQ109" s="316"/>
      <c r="BR109" s="316"/>
      <c r="BS109" s="316"/>
      <c r="BT109" s="316"/>
      <c r="BU109" s="316"/>
      <c r="BV109" s="316"/>
      <c r="BW109" s="316"/>
      <c r="BX109" s="316"/>
      <c r="BY109" s="316"/>
      <c r="BZ109" s="316"/>
      <c r="CA109" s="316"/>
      <c r="CB109" s="316"/>
      <c r="CC109" s="316"/>
      <c r="CD109" s="316"/>
      <c r="CE109" s="316"/>
      <c r="CF109" s="316"/>
      <c r="CG109" s="316"/>
      <c r="CH109" s="316"/>
      <c r="CI109" s="316"/>
      <c r="CJ109" s="316"/>
      <c r="CK109" s="316"/>
      <c r="CL109" s="316"/>
      <c r="CM109" s="316"/>
      <c r="CN109" s="316"/>
      <c r="CO109" s="316"/>
      <c r="CP109" s="316"/>
      <c r="CQ109" s="316"/>
      <c r="CR109" s="316"/>
      <c r="CS109" s="316"/>
      <c r="CT109" s="316"/>
      <c r="CU109" s="316"/>
      <c r="CV109" s="316"/>
      <c r="CW109" s="316"/>
      <c r="CX109" s="316"/>
      <c r="CY109" s="316"/>
      <c r="CZ109" s="316"/>
      <c r="DA109" s="316"/>
      <c r="DB109" s="316"/>
      <c r="DC109" s="316"/>
      <c r="DD109" s="316"/>
      <c r="DE109" s="316"/>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HP109" s="268">
        <f t="shared" si="110"/>
        <v>6</v>
      </c>
      <c r="HQ109" s="268">
        <f t="shared" si="76"/>
        <v>101</v>
      </c>
      <c r="HR109" s="268">
        <f t="shared" si="111"/>
        <v>0</v>
      </c>
      <c r="HS109" s="268">
        <f t="shared" si="117"/>
        <v>0</v>
      </c>
    </row>
    <row r="110" spans="1:227" x14ac:dyDescent="0.3">
      <c r="A110" s="21"/>
      <c r="B110" s="14">
        <v>10387</v>
      </c>
      <c r="C110" s="14">
        <v>4</v>
      </c>
      <c r="D110" s="14" t="s">
        <v>182</v>
      </c>
      <c r="E110" s="23" t="s">
        <v>183</v>
      </c>
      <c r="F110" s="14">
        <v>280</v>
      </c>
      <c r="G110" s="14" t="s">
        <v>120</v>
      </c>
      <c r="H110" s="14">
        <v>4</v>
      </c>
      <c r="I110" s="14">
        <v>3</v>
      </c>
      <c r="J110" s="14">
        <v>3</v>
      </c>
      <c r="K110" s="14"/>
      <c r="L110" s="14" t="s">
        <v>142</v>
      </c>
      <c r="M110" s="24">
        <f t="shared" si="105"/>
        <v>3</v>
      </c>
      <c r="N110" s="24">
        <f t="shared" si="80"/>
        <v>2</v>
      </c>
      <c r="O110" s="24" t="str">
        <f t="shared" si="81"/>
        <v>3 3</v>
      </c>
      <c r="P110" s="24">
        <f t="shared" si="82"/>
        <v>3</v>
      </c>
      <c r="Q110" s="25">
        <f t="shared" si="83"/>
        <v>0</v>
      </c>
      <c r="R110" s="26">
        <f t="shared" si="84"/>
        <v>0</v>
      </c>
      <c r="S110" s="24">
        <f t="shared" si="85"/>
        <v>4</v>
      </c>
      <c r="T110" s="24">
        <f t="shared" si="86"/>
        <v>4</v>
      </c>
      <c r="U110" s="24" t="str">
        <f t="shared" si="87"/>
        <v/>
      </c>
      <c r="V110" s="24" t="str">
        <f t="shared" si="88"/>
        <v>m</v>
      </c>
      <c r="W110" s="24" t="str">
        <f t="shared" si="106"/>
        <v/>
      </c>
      <c r="X110" s="24">
        <f t="shared" si="89"/>
        <v>4</v>
      </c>
      <c r="Y110" s="24">
        <f t="shared" si="90"/>
        <v>4</v>
      </c>
      <c r="Z110" s="24" t="str">
        <f t="shared" si="91"/>
        <v>F</v>
      </c>
      <c r="AA110" s="24" t="str">
        <f t="shared" si="132"/>
        <v>F</v>
      </c>
      <c r="AB110" s="34" t="str">
        <f t="shared" si="92"/>
        <v/>
      </c>
      <c r="AC110" s="34" t="str">
        <f t="shared" si="93"/>
        <v>m</v>
      </c>
      <c r="AD110" s="34" t="str">
        <f t="shared" si="107"/>
        <v>m</v>
      </c>
      <c r="AE110" s="34" t="str">
        <f t="shared" si="94"/>
        <v>4 0</v>
      </c>
      <c r="AF110" s="34">
        <f t="shared" si="95"/>
        <v>3</v>
      </c>
      <c r="AG110" s="34">
        <f t="shared" si="96"/>
        <v>3</v>
      </c>
      <c r="AH110" s="34">
        <f t="shared" si="97"/>
        <v>0</v>
      </c>
      <c r="AI110" s="172">
        <f>IF(AJ110&lt;&gt;"",MAX(AI$3:AI109)+1,"")</f>
        <v>83</v>
      </c>
      <c r="AJ110" s="172" t="str">
        <f t="shared" si="98"/>
        <v>F</v>
      </c>
      <c r="AK110" s="172">
        <f t="shared" si="99"/>
        <v>280</v>
      </c>
      <c r="AL110" s="172">
        <f t="shared" si="100"/>
        <v>3</v>
      </c>
      <c r="AM110" s="172" t="str">
        <f>IF(AN110&lt;&gt;"",MAX(AM$3:AM109)+1,"")</f>
        <v/>
      </c>
      <c r="AN110" s="172" t="str">
        <f t="shared" si="101"/>
        <v/>
      </c>
      <c r="AO110" s="172" t="str">
        <f t="shared" si="102"/>
        <v/>
      </c>
      <c r="AP110" s="172" t="str">
        <f t="shared" si="103"/>
        <v/>
      </c>
      <c r="AQ110" s="172" t="str">
        <f t="shared" si="104"/>
        <v/>
      </c>
      <c r="AR110" s="172" t="str">
        <f>Table1[[#This Row],[Sex ]]&amp;Table1[[#This Row],[Month]]</f>
        <v>F4</v>
      </c>
      <c r="AS110" s="21"/>
      <c r="AT110" s="263"/>
      <c r="AU110" s="263"/>
      <c r="AV110" s="263"/>
      <c r="AW110" s="263"/>
      <c r="AX110" s="263"/>
      <c r="AY110" s="263"/>
      <c r="AZ110" s="263"/>
      <c r="BA110" s="263"/>
      <c r="BB110" s="263"/>
      <c r="BC110" s="263"/>
      <c r="BD110" s="263"/>
      <c r="BE110" s="320"/>
      <c r="BF110" s="320"/>
      <c r="BG110" s="340"/>
      <c r="BH110" s="340"/>
      <c r="BI110" s="340"/>
      <c r="BJ110" s="340"/>
      <c r="BK110" s="340"/>
      <c r="BL110" s="340"/>
      <c r="BM110" s="340"/>
      <c r="BN110" s="340"/>
      <c r="BO110" s="340"/>
      <c r="BP110" s="316"/>
      <c r="BQ110" s="316"/>
      <c r="BR110" s="316"/>
      <c r="BS110" s="316"/>
      <c r="BT110" s="316"/>
      <c r="BU110" s="316"/>
      <c r="BV110" s="316"/>
      <c r="BW110" s="316"/>
      <c r="BX110" s="316"/>
      <c r="BY110" s="316"/>
      <c r="BZ110" s="316"/>
      <c r="CA110" s="316"/>
      <c r="CB110" s="316"/>
      <c r="CC110" s="316"/>
      <c r="CD110" s="316"/>
      <c r="CE110" s="316"/>
      <c r="CF110" s="316"/>
      <c r="CG110" s="316"/>
      <c r="CH110" s="316"/>
      <c r="CI110" s="316"/>
      <c r="CJ110" s="316"/>
      <c r="CK110" s="316"/>
      <c r="CL110" s="316"/>
      <c r="CM110" s="316"/>
      <c r="CN110" s="316"/>
      <c r="CO110" s="316"/>
      <c r="CP110" s="316"/>
      <c r="CQ110" s="316"/>
      <c r="CR110" s="316"/>
      <c r="CS110" s="316"/>
      <c r="CT110" s="316"/>
      <c r="CU110" s="316"/>
      <c r="CV110" s="316"/>
      <c r="CW110" s="316"/>
      <c r="CX110" s="316"/>
      <c r="CY110" s="316"/>
      <c r="CZ110" s="316"/>
      <c r="DA110" s="316"/>
      <c r="DB110" s="316"/>
      <c r="DC110" s="316"/>
      <c r="DD110" s="316"/>
      <c r="DE110" s="316"/>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HP110" s="268">
        <f t="shared" si="110"/>
        <v>3</v>
      </c>
      <c r="HQ110" s="268">
        <f t="shared" si="76"/>
        <v>102</v>
      </c>
      <c r="HR110" s="268">
        <f t="shared" si="111"/>
        <v>0</v>
      </c>
      <c r="HS110" s="268">
        <f t="shared" si="117"/>
        <v>0</v>
      </c>
    </row>
    <row r="111" spans="1:227" x14ac:dyDescent="0.3">
      <c r="A111" s="21"/>
      <c r="B111" s="14">
        <v>10387</v>
      </c>
      <c r="C111" s="14">
        <v>5</v>
      </c>
      <c r="D111" s="14" t="s">
        <v>182</v>
      </c>
      <c r="E111" s="23" t="s">
        <v>183</v>
      </c>
      <c r="F111" s="14">
        <v>330</v>
      </c>
      <c r="G111" s="14" t="s">
        <v>120</v>
      </c>
      <c r="H111" s="14">
        <v>4</v>
      </c>
      <c r="I111" s="14">
        <v>4</v>
      </c>
      <c r="J111" s="14">
        <v>4</v>
      </c>
      <c r="K111" s="14"/>
      <c r="L111" s="14" t="s">
        <v>141</v>
      </c>
      <c r="M111" s="24">
        <f t="shared" si="105"/>
        <v>4</v>
      </c>
      <c r="N111" s="24">
        <f t="shared" si="80"/>
        <v>2</v>
      </c>
      <c r="O111" s="24" t="str">
        <f t="shared" si="81"/>
        <v>4 4</v>
      </c>
      <c r="P111" s="24">
        <f t="shared" si="82"/>
        <v>4</v>
      </c>
      <c r="Q111" s="25">
        <f t="shared" si="83"/>
        <v>0</v>
      </c>
      <c r="R111" s="26">
        <f t="shared" si="84"/>
        <v>0</v>
      </c>
      <c r="S111" s="24">
        <f t="shared" si="85"/>
        <v>4</v>
      </c>
      <c r="T111" s="24">
        <f t="shared" si="86"/>
        <v>4</v>
      </c>
      <c r="U111" s="24" t="str">
        <f t="shared" si="87"/>
        <v/>
      </c>
      <c r="V111" s="24" t="str">
        <f t="shared" si="88"/>
        <v>g</v>
      </c>
      <c r="W111" s="24" t="str">
        <f t="shared" si="106"/>
        <v/>
      </c>
      <c r="X111" s="24">
        <f t="shared" si="89"/>
        <v>4</v>
      </c>
      <c r="Y111" s="24">
        <f t="shared" si="90"/>
        <v>4</v>
      </c>
      <c r="Z111" s="24" t="str">
        <f t="shared" si="91"/>
        <v>F</v>
      </c>
      <c r="AA111" s="24" t="str">
        <f t="shared" si="132"/>
        <v>F</v>
      </c>
      <c r="AB111" s="34" t="str">
        <f t="shared" si="92"/>
        <v/>
      </c>
      <c r="AC111" s="34" t="str">
        <f t="shared" si="93"/>
        <v>g</v>
      </c>
      <c r="AD111" s="34" t="str">
        <f t="shared" si="107"/>
        <v>g</v>
      </c>
      <c r="AE111" s="34" t="str">
        <f t="shared" si="94"/>
        <v>4 0</v>
      </c>
      <c r="AF111" s="34">
        <f t="shared" si="95"/>
        <v>4</v>
      </c>
      <c r="AG111" s="34">
        <f t="shared" si="96"/>
        <v>4</v>
      </c>
      <c r="AH111" s="34">
        <f t="shared" si="97"/>
        <v>0</v>
      </c>
      <c r="AI111" s="172">
        <f>IF(AJ111&lt;&gt;"",MAX(AI$3:AI110)+1,"")</f>
        <v>84</v>
      </c>
      <c r="AJ111" s="172" t="str">
        <f t="shared" si="98"/>
        <v>F</v>
      </c>
      <c r="AK111" s="172">
        <f t="shared" si="99"/>
        <v>330</v>
      </c>
      <c r="AL111" s="172">
        <f t="shared" si="100"/>
        <v>4</v>
      </c>
      <c r="AM111" s="172" t="str">
        <f>IF(AN111&lt;&gt;"",MAX(AM$3:AM110)+1,"")</f>
        <v/>
      </c>
      <c r="AN111" s="172" t="str">
        <f t="shared" si="101"/>
        <v/>
      </c>
      <c r="AO111" s="172" t="str">
        <f t="shared" si="102"/>
        <v/>
      </c>
      <c r="AP111" s="172" t="str">
        <f t="shared" si="103"/>
        <v/>
      </c>
      <c r="AQ111" s="172" t="str">
        <f t="shared" si="104"/>
        <v/>
      </c>
      <c r="AR111" s="172" t="str">
        <f>Table1[[#This Row],[Sex ]]&amp;Table1[[#This Row],[Month]]</f>
        <v>F4</v>
      </c>
      <c r="AS111" s="21"/>
      <c r="AT111" s="263"/>
      <c r="AU111" s="263"/>
      <c r="AV111" s="263"/>
      <c r="AW111" s="263"/>
      <c r="AX111" s="263"/>
      <c r="AY111" s="263"/>
      <c r="AZ111" s="263"/>
      <c r="BA111" s="263"/>
      <c r="BB111" s="263"/>
      <c r="BC111" s="263"/>
      <c r="BD111" s="263"/>
      <c r="BE111" s="320"/>
      <c r="BF111" s="320"/>
      <c r="BG111" s="340"/>
      <c r="BH111" s="340"/>
      <c r="BI111" s="340"/>
      <c r="BJ111" s="340"/>
      <c r="BK111" s="340"/>
      <c r="BL111" s="340"/>
      <c r="BM111" s="340"/>
      <c r="BN111" s="340"/>
      <c r="BO111" s="340"/>
      <c r="BP111" s="316"/>
      <c r="BQ111" s="316"/>
      <c r="BR111" s="316"/>
      <c r="BS111" s="316"/>
      <c r="BT111" s="316"/>
      <c r="BU111" s="316"/>
      <c r="BV111" s="316"/>
      <c r="BW111" s="316"/>
      <c r="BX111" s="316"/>
      <c r="BY111" s="316"/>
      <c r="BZ111" s="316"/>
      <c r="CA111" s="316"/>
      <c r="CB111" s="316"/>
      <c r="CC111" s="316"/>
      <c r="CD111" s="316"/>
      <c r="CE111" s="316"/>
      <c r="CF111" s="316"/>
      <c r="CG111" s="316"/>
      <c r="CH111" s="316"/>
      <c r="CI111" s="316"/>
      <c r="CJ111" s="316"/>
      <c r="CK111" s="316"/>
      <c r="CL111" s="316"/>
      <c r="CM111" s="316"/>
      <c r="CN111" s="316"/>
      <c r="CO111" s="316"/>
      <c r="CP111" s="316"/>
      <c r="CQ111" s="316"/>
      <c r="CR111" s="316"/>
      <c r="CS111" s="316"/>
      <c r="CT111" s="316"/>
      <c r="CU111" s="316"/>
      <c r="CV111" s="316"/>
      <c r="CW111" s="316"/>
      <c r="CX111" s="316"/>
      <c r="CY111" s="316"/>
      <c r="CZ111" s="316"/>
      <c r="DA111" s="316"/>
      <c r="DB111" s="316"/>
      <c r="DC111" s="316"/>
      <c r="DD111" s="316"/>
      <c r="DE111" s="316"/>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HP111" s="268">
        <f t="shared" si="110"/>
        <v>9</v>
      </c>
      <c r="HQ111" s="268">
        <f t="shared" si="76"/>
        <v>103</v>
      </c>
      <c r="HR111" s="268">
        <f t="shared" si="111"/>
        <v>0</v>
      </c>
      <c r="HS111" s="268">
        <f t="shared" si="117"/>
        <v>0</v>
      </c>
    </row>
    <row r="112" spans="1:227" x14ac:dyDescent="0.3">
      <c r="A112" s="21"/>
      <c r="B112" s="14">
        <v>10387</v>
      </c>
      <c r="C112" s="14">
        <v>6</v>
      </c>
      <c r="D112" s="14" t="s">
        <v>182</v>
      </c>
      <c r="E112" s="23" t="s">
        <v>183</v>
      </c>
      <c r="F112" s="14">
        <v>390</v>
      </c>
      <c r="G112" s="14" t="s">
        <v>121</v>
      </c>
      <c r="H112" s="14">
        <v>4</v>
      </c>
      <c r="I112" s="14">
        <v>10</v>
      </c>
      <c r="J112" s="14">
        <v>11</v>
      </c>
      <c r="K112" s="14"/>
      <c r="L112" s="14" t="s">
        <v>142</v>
      </c>
      <c r="M112" s="24" t="str">
        <f t="shared" si="105"/>
        <v/>
      </c>
      <c r="N112" s="24">
        <f t="shared" si="80"/>
        <v>2</v>
      </c>
      <c r="O112" s="24" t="str">
        <f t="shared" si="81"/>
        <v>11 10</v>
      </c>
      <c r="P112" s="24">
        <f t="shared" si="82"/>
        <v>10.5</v>
      </c>
      <c r="Q112" s="25">
        <f t="shared" si="83"/>
        <v>0.5</v>
      </c>
      <c r="R112" s="26">
        <f t="shared" si="84"/>
        <v>6.7343502970147393E-2</v>
      </c>
      <c r="S112" s="24">
        <f t="shared" si="85"/>
        <v>4</v>
      </c>
      <c r="T112" s="24">
        <f t="shared" si="86"/>
        <v>4</v>
      </c>
      <c r="U112" s="24" t="str">
        <f t="shared" si="87"/>
        <v/>
      </c>
      <c r="V112" s="24" t="str">
        <f t="shared" si="88"/>
        <v/>
      </c>
      <c r="W112" s="24" t="str">
        <f t="shared" si="106"/>
        <v/>
      </c>
      <c r="X112" s="24" t="str">
        <f t="shared" si="89"/>
        <v/>
      </c>
      <c r="Y112" s="24">
        <f t="shared" si="90"/>
        <v>4</v>
      </c>
      <c r="Z112" s="24" t="str">
        <f t="shared" si="91"/>
        <v>M</v>
      </c>
      <c r="AA112" s="24" t="str">
        <f>IF(I112&lt;&gt;"",IF(I112-J112=0,G112,""),"")</f>
        <v/>
      </c>
      <c r="AB112" s="34" t="str">
        <f t="shared" si="92"/>
        <v/>
      </c>
      <c r="AC112" s="34" t="str">
        <f t="shared" si="93"/>
        <v>m</v>
      </c>
      <c r="AD112" s="34" t="str">
        <f t="shared" si="107"/>
        <v/>
      </c>
      <c r="AE112" s="34" t="str">
        <f t="shared" si="94"/>
        <v>4 -1</v>
      </c>
      <c r="AF112" s="34">
        <f t="shared" si="95"/>
        <v>11</v>
      </c>
      <c r="AG112" s="34">
        <f t="shared" si="96"/>
        <v>10</v>
      </c>
      <c r="AH112" s="34">
        <f t="shared" si="97"/>
        <v>-1</v>
      </c>
      <c r="AI112" s="172" t="str">
        <f>IF(AJ112&lt;&gt;"",MAX(AI$3:AI111)+1,"")</f>
        <v/>
      </c>
      <c r="AJ112" s="172" t="str">
        <f t="shared" si="98"/>
        <v/>
      </c>
      <c r="AK112" s="172" t="str">
        <f t="shared" si="99"/>
        <v/>
      </c>
      <c r="AL112" s="172" t="str">
        <f t="shared" si="100"/>
        <v/>
      </c>
      <c r="AM112" s="172">
        <f>IF(AN112&lt;&gt;"",MAX(AM$3:AM111)+1,"")</f>
        <v>24</v>
      </c>
      <c r="AN112" s="172" t="str">
        <f t="shared" si="101"/>
        <v>M</v>
      </c>
      <c r="AO112" s="172">
        <f t="shared" si="102"/>
        <v>390</v>
      </c>
      <c r="AP112" s="172">
        <f t="shared" si="103"/>
        <v>11</v>
      </c>
      <c r="AQ112" s="172" t="str">
        <f t="shared" si="104"/>
        <v/>
      </c>
      <c r="AR112" s="172" t="str">
        <f>Table1[[#This Row],[Sex ]]&amp;Table1[[#This Row],[Month]]</f>
        <v>M4</v>
      </c>
      <c r="AS112" s="21"/>
      <c r="AT112" s="263"/>
      <c r="AU112" s="263"/>
      <c r="AV112" s="263"/>
      <c r="AW112" s="263"/>
      <c r="AX112" s="263"/>
      <c r="AY112" s="263"/>
      <c r="AZ112" s="263"/>
      <c r="BA112" s="263"/>
      <c r="BB112" s="263"/>
      <c r="BC112" s="263"/>
      <c r="BD112" s="263"/>
      <c r="BE112" s="320"/>
      <c r="BF112" s="320"/>
      <c r="BG112" s="340"/>
      <c r="BH112" s="340"/>
      <c r="BI112" s="340"/>
      <c r="BJ112" s="340"/>
      <c r="BK112" s="340"/>
      <c r="BL112" s="340"/>
      <c r="BM112" s="340"/>
      <c r="BN112" s="340"/>
      <c r="BO112" s="340"/>
      <c r="BP112" s="316"/>
      <c r="BQ112" s="316"/>
      <c r="BR112" s="316"/>
      <c r="BS112" s="316"/>
      <c r="BT112" s="316"/>
      <c r="BU112" s="316"/>
      <c r="BV112" s="316"/>
      <c r="BW112" s="316"/>
      <c r="BX112" s="316"/>
      <c r="BY112" s="316"/>
      <c r="BZ112" s="316"/>
      <c r="CA112" s="316"/>
      <c r="CB112" s="316"/>
      <c r="CC112" s="316"/>
      <c r="CD112" s="316"/>
      <c r="CE112" s="316"/>
      <c r="CF112" s="316"/>
      <c r="CG112" s="316"/>
      <c r="CH112" s="316"/>
      <c r="CI112" s="316"/>
      <c r="CJ112" s="316"/>
      <c r="CK112" s="316"/>
      <c r="CL112" s="316"/>
      <c r="CM112" s="316"/>
      <c r="CN112" s="316"/>
      <c r="CO112" s="316"/>
      <c r="CP112" s="316"/>
      <c r="CQ112" s="316"/>
      <c r="CR112" s="316"/>
      <c r="CS112" s="316"/>
      <c r="CT112" s="316"/>
      <c r="CU112" s="316"/>
      <c r="CV112" s="316"/>
      <c r="CW112" s="316"/>
      <c r="CX112" s="316"/>
      <c r="CY112" s="316"/>
      <c r="CZ112" s="316"/>
      <c r="DA112" s="316"/>
      <c r="DB112" s="316"/>
      <c r="DC112" s="316"/>
      <c r="DD112" s="316"/>
      <c r="DE112" s="316"/>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HP112" s="268">
        <f t="shared" si="110"/>
        <v>3</v>
      </c>
      <c r="HQ112" s="268">
        <f t="shared" si="76"/>
        <v>104</v>
      </c>
      <c r="HR112" s="268">
        <f t="shared" si="111"/>
        <v>0</v>
      </c>
      <c r="HS112" s="268">
        <f t="shared" si="117"/>
        <v>0</v>
      </c>
    </row>
    <row r="113" spans="1:227" x14ac:dyDescent="0.3">
      <c r="A113" s="21"/>
      <c r="B113" s="14">
        <v>10387</v>
      </c>
      <c r="C113" s="14">
        <v>7</v>
      </c>
      <c r="D113" s="14" t="s">
        <v>182</v>
      </c>
      <c r="E113" s="23" t="s">
        <v>183</v>
      </c>
      <c r="F113" s="14">
        <v>340</v>
      </c>
      <c r="G113" s="14" t="s">
        <v>120</v>
      </c>
      <c r="H113" s="14">
        <v>4</v>
      </c>
      <c r="I113" s="14">
        <v>4</v>
      </c>
      <c r="J113" s="14">
        <v>4</v>
      </c>
      <c r="K113" s="14"/>
      <c r="L113" s="14" t="s">
        <v>142</v>
      </c>
      <c r="M113" s="24">
        <f t="shared" si="105"/>
        <v>4</v>
      </c>
      <c r="N113" s="24">
        <f t="shared" si="80"/>
        <v>2</v>
      </c>
      <c r="O113" s="24" t="str">
        <f t="shared" si="81"/>
        <v>4 4</v>
      </c>
      <c r="P113" s="24">
        <f t="shared" si="82"/>
        <v>4</v>
      </c>
      <c r="Q113" s="25">
        <f t="shared" si="83"/>
        <v>0</v>
      </c>
      <c r="R113" s="26">
        <f t="shared" si="84"/>
        <v>0</v>
      </c>
      <c r="S113" s="24">
        <f t="shared" si="85"/>
        <v>4</v>
      </c>
      <c r="T113" s="24">
        <f t="shared" si="86"/>
        <v>4</v>
      </c>
      <c r="U113" s="24" t="str">
        <f t="shared" si="87"/>
        <v/>
      </c>
      <c r="V113" s="24" t="str">
        <f t="shared" si="88"/>
        <v>m</v>
      </c>
      <c r="W113" s="24" t="str">
        <f t="shared" si="106"/>
        <v/>
      </c>
      <c r="X113" s="24">
        <f t="shared" si="89"/>
        <v>4</v>
      </c>
      <c r="Y113" s="24">
        <f t="shared" si="90"/>
        <v>4</v>
      </c>
      <c r="Z113" s="24" t="str">
        <f t="shared" si="91"/>
        <v>F</v>
      </c>
      <c r="AA113" s="24" t="str">
        <f>IF(I113&lt;&gt;"",IF(SUM(I113:J113)&gt;98,"",IF(I113-J113=0,G113,"")))</f>
        <v>F</v>
      </c>
      <c r="AB113" s="34" t="str">
        <f t="shared" si="92"/>
        <v/>
      </c>
      <c r="AC113" s="34" t="str">
        <f t="shared" si="93"/>
        <v>m</v>
      </c>
      <c r="AD113" s="34" t="str">
        <f t="shared" si="107"/>
        <v>m</v>
      </c>
      <c r="AE113" s="34" t="str">
        <f t="shared" si="94"/>
        <v>4 0</v>
      </c>
      <c r="AF113" s="34">
        <f t="shared" si="95"/>
        <v>4</v>
      </c>
      <c r="AG113" s="34">
        <f t="shared" si="96"/>
        <v>4</v>
      </c>
      <c r="AH113" s="34">
        <f t="shared" si="97"/>
        <v>0</v>
      </c>
      <c r="AI113" s="172">
        <f>IF(AJ113&lt;&gt;"",MAX(AI$3:AI112)+1,"")</f>
        <v>85</v>
      </c>
      <c r="AJ113" s="172" t="str">
        <f t="shared" si="98"/>
        <v>F</v>
      </c>
      <c r="AK113" s="172">
        <f t="shared" si="99"/>
        <v>340</v>
      </c>
      <c r="AL113" s="172">
        <f t="shared" si="100"/>
        <v>4</v>
      </c>
      <c r="AM113" s="172" t="str">
        <f>IF(AN113&lt;&gt;"",MAX(AM$3:AM112)+1,"")</f>
        <v/>
      </c>
      <c r="AN113" s="172" t="str">
        <f t="shared" si="101"/>
        <v/>
      </c>
      <c r="AO113" s="172" t="str">
        <f t="shared" si="102"/>
        <v/>
      </c>
      <c r="AP113" s="172" t="str">
        <f t="shared" si="103"/>
        <v/>
      </c>
      <c r="AQ113" s="172" t="str">
        <f t="shared" si="104"/>
        <v/>
      </c>
      <c r="AR113" s="172" t="str">
        <f>Table1[[#This Row],[Sex ]]&amp;Table1[[#This Row],[Month]]</f>
        <v>F4</v>
      </c>
      <c r="AS113" s="21"/>
      <c r="AT113" s="263"/>
      <c r="AU113" s="263"/>
      <c r="AV113" s="263"/>
      <c r="AW113" s="263"/>
      <c r="AX113" s="263"/>
      <c r="AY113" s="263"/>
      <c r="AZ113" s="263"/>
      <c r="BA113" s="263"/>
      <c r="BB113" s="263"/>
      <c r="BC113" s="263"/>
      <c r="BD113" s="263"/>
      <c r="BE113" s="320"/>
      <c r="BF113" s="320"/>
      <c r="BG113" s="340"/>
      <c r="BH113" s="340"/>
      <c r="BI113" s="340"/>
      <c r="BJ113" s="340"/>
      <c r="BK113" s="340"/>
      <c r="BL113" s="340"/>
      <c r="BM113" s="340"/>
      <c r="BN113" s="340"/>
      <c r="BO113" s="340"/>
      <c r="BP113" s="316"/>
      <c r="BQ113" s="316"/>
      <c r="BR113" s="316"/>
      <c r="BS113" s="316"/>
      <c r="BT113" s="316"/>
      <c r="BU113" s="316"/>
      <c r="BV113" s="316"/>
      <c r="BW113" s="316"/>
      <c r="BX113" s="316"/>
      <c r="BY113" s="316"/>
      <c r="BZ113" s="316"/>
      <c r="CA113" s="316"/>
      <c r="CB113" s="316"/>
      <c r="CC113" s="316"/>
      <c r="CD113" s="316"/>
      <c r="CE113" s="316"/>
      <c r="CF113" s="316"/>
      <c r="CG113" s="316"/>
      <c r="CH113" s="316"/>
      <c r="CI113" s="316"/>
      <c r="CJ113" s="316"/>
      <c r="CK113" s="316"/>
      <c r="CL113" s="316"/>
      <c r="CM113" s="316"/>
      <c r="CN113" s="316"/>
      <c r="CO113" s="316"/>
      <c r="CP113" s="316"/>
      <c r="CQ113" s="316"/>
      <c r="CR113" s="316"/>
      <c r="CS113" s="316"/>
      <c r="CT113" s="316"/>
      <c r="CU113" s="316"/>
      <c r="CV113" s="316"/>
      <c r="CW113" s="316"/>
      <c r="CX113" s="316"/>
      <c r="CY113" s="316"/>
      <c r="CZ113" s="316"/>
      <c r="DA113" s="316"/>
      <c r="DB113" s="316"/>
      <c r="DC113" s="316"/>
      <c r="DD113" s="316"/>
      <c r="DE113" s="316"/>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HP113" s="268">
        <f t="shared" si="110"/>
        <v>3</v>
      </c>
      <c r="HQ113" s="268">
        <f t="shared" si="76"/>
        <v>105</v>
      </c>
      <c r="HR113" s="268">
        <f t="shared" si="111"/>
        <v>0</v>
      </c>
      <c r="HS113" s="268">
        <f t="shared" si="117"/>
        <v>0</v>
      </c>
    </row>
    <row r="114" spans="1:227" x14ac:dyDescent="0.3">
      <c r="A114" s="21"/>
      <c r="B114" s="14">
        <v>10387</v>
      </c>
      <c r="C114" s="14">
        <v>8</v>
      </c>
      <c r="D114" s="14" t="s">
        <v>182</v>
      </c>
      <c r="E114" s="23" t="s">
        <v>183</v>
      </c>
      <c r="F114" s="14">
        <v>310</v>
      </c>
      <c r="G114" s="14" t="s">
        <v>120</v>
      </c>
      <c r="H114" s="14">
        <v>4</v>
      </c>
      <c r="I114" s="14">
        <v>4</v>
      </c>
      <c r="J114" s="14">
        <v>4</v>
      </c>
      <c r="K114" s="14"/>
      <c r="L114" s="14" t="s">
        <v>142</v>
      </c>
      <c r="M114" s="24">
        <f t="shared" si="105"/>
        <v>4</v>
      </c>
      <c r="N114" s="24">
        <f t="shared" si="80"/>
        <v>2</v>
      </c>
      <c r="O114" s="24" t="str">
        <f t="shared" si="81"/>
        <v>4 4</v>
      </c>
      <c r="P114" s="24">
        <f t="shared" si="82"/>
        <v>4</v>
      </c>
      <c r="Q114" s="25">
        <f t="shared" si="83"/>
        <v>0</v>
      </c>
      <c r="R114" s="26">
        <f t="shared" si="84"/>
        <v>0</v>
      </c>
      <c r="S114" s="24">
        <f t="shared" si="85"/>
        <v>4</v>
      </c>
      <c r="T114" s="24">
        <f t="shared" si="86"/>
        <v>4</v>
      </c>
      <c r="U114" s="24" t="str">
        <f t="shared" si="87"/>
        <v/>
      </c>
      <c r="V114" s="24" t="str">
        <f t="shared" si="88"/>
        <v>m</v>
      </c>
      <c r="W114" s="24" t="str">
        <f t="shared" si="106"/>
        <v/>
      </c>
      <c r="X114" s="24">
        <f t="shared" si="89"/>
        <v>4</v>
      </c>
      <c r="Y114" s="24">
        <f t="shared" si="90"/>
        <v>4</v>
      </c>
      <c r="Z114" s="24" t="str">
        <f t="shared" si="91"/>
        <v>F</v>
      </c>
      <c r="AA114" s="24" t="str">
        <f>IF(I114&lt;&gt;"",IF(SUM(I114:J114)&gt;98,"",IF(I114-J114=0,G114,"")))</f>
        <v>F</v>
      </c>
      <c r="AB114" s="34" t="str">
        <f t="shared" si="92"/>
        <v/>
      </c>
      <c r="AC114" s="34" t="str">
        <f t="shared" si="93"/>
        <v>m</v>
      </c>
      <c r="AD114" s="34" t="str">
        <f t="shared" si="107"/>
        <v>m</v>
      </c>
      <c r="AE114" s="34" t="str">
        <f t="shared" si="94"/>
        <v>4 0</v>
      </c>
      <c r="AF114" s="34">
        <f t="shared" si="95"/>
        <v>4</v>
      </c>
      <c r="AG114" s="34">
        <f t="shared" si="96"/>
        <v>4</v>
      </c>
      <c r="AH114" s="34">
        <f t="shared" si="97"/>
        <v>0</v>
      </c>
      <c r="AI114" s="172">
        <f>IF(AJ114&lt;&gt;"",MAX(AI$3:AI113)+1,"")</f>
        <v>86</v>
      </c>
      <c r="AJ114" s="172" t="str">
        <f t="shared" si="98"/>
        <v>F</v>
      </c>
      <c r="AK114" s="172">
        <f t="shared" si="99"/>
        <v>310</v>
      </c>
      <c r="AL114" s="172">
        <f t="shared" si="100"/>
        <v>4</v>
      </c>
      <c r="AM114" s="172" t="str">
        <f>IF(AN114&lt;&gt;"",MAX(AM$3:AM113)+1,"")</f>
        <v/>
      </c>
      <c r="AN114" s="172" t="str">
        <f t="shared" si="101"/>
        <v/>
      </c>
      <c r="AO114" s="172" t="str">
        <f t="shared" si="102"/>
        <v/>
      </c>
      <c r="AP114" s="172" t="str">
        <f t="shared" si="103"/>
        <v/>
      </c>
      <c r="AQ114" s="172" t="str">
        <f t="shared" si="104"/>
        <v/>
      </c>
      <c r="AR114" s="172" t="str">
        <f>Table1[[#This Row],[Sex ]]&amp;Table1[[#This Row],[Month]]</f>
        <v>F4</v>
      </c>
      <c r="AS114" s="21"/>
      <c r="AT114" s="263"/>
      <c r="AU114" s="263"/>
      <c r="AV114" s="263"/>
      <c r="AW114" s="263"/>
      <c r="AX114" s="263"/>
      <c r="AY114" s="263"/>
      <c r="AZ114" s="263"/>
      <c r="BA114" s="263"/>
      <c r="BB114" s="263"/>
      <c r="BC114" s="263"/>
      <c r="BD114" s="263"/>
      <c r="BE114" s="320"/>
      <c r="BF114" s="320"/>
      <c r="BG114" s="340"/>
      <c r="BH114" s="340"/>
      <c r="BI114" s="340"/>
      <c r="BJ114" s="340"/>
      <c r="BK114" s="340"/>
      <c r="BL114" s="340"/>
      <c r="BM114" s="340"/>
      <c r="BN114" s="340"/>
      <c r="BO114" s="340"/>
      <c r="BP114" s="316"/>
      <c r="BQ114" s="316"/>
      <c r="BR114" s="316"/>
      <c r="BS114" s="316"/>
      <c r="BT114" s="316"/>
      <c r="BU114" s="316"/>
      <c r="BV114" s="316"/>
      <c r="BW114" s="316"/>
      <c r="BX114" s="316"/>
      <c r="BY114" s="316"/>
      <c r="BZ114" s="316"/>
      <c r="CA114" s="316"/>
      <c r="CB114" s="316"/>
      <c r="CC114" s="316"/>
      <c r="CD114" s="316"/>
      <c r="CE114" s="316"/>
      <c r="CF114" s="316"/>
      <c r="CG114" s="316"/>
      <c r="CH114" s="316"/>
      <c r="CI114" s="316"/>
      <c r="CJ114" s="316"/>
      <c r="CK114" s="316"/>
      <c r="CL114" s="316"/>
      <c r="CM114" s="316"/>
      <c r="CN114" s="316"/>
      <c r="CO114" s="316"/>
      <c r="CP114" s="316"/>
      <c r="CQ114" s="316"/>
      <c r="CR114" s="316"/>
      <c r="CS114" s="316"/>
      <c r="CT114" s="316"/>
      <c r="CU114" s="316"/>
      <c r="CV114" s="316"/>
      <c r="CW114" s="316"/>
      <c r="CX114" s="316"/>
      <c r="CY114" s="316"/>
      <c r="CZ114" s="316"/>
      <c r="DA114" s="316"/>
      <c r="DB114" s="316"/>
      <c r="DC114" s="316"/>
      <c r="DD114" s="316"/>
      <c r="DE114" s="316"/>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HP114" s="268">
        <f t="shared" si="110"/>
        <v>5</v>
      </c>
      <c r="HQ114" s="268">
        <f t="shared" si="76"/>
        <v>106</v>
      </c>
      <c r="HR114" s="268">
        <f t="shared" si="111"/>
        <v>0</v>
      </c>
      <c r="HS114" s="268">
        <f t="shared" si="117"/>
        <v>0</v>
      </c>
    </row>
    <row r="115" spans="1:227" x14ac:dyDescent="0.3">
      <c r="A115" s="21"/>
      <c r="B115" s="14">
        <v>10387</v>
      </c>
      <c r="C115" s="14">
        <v>9</v>
      </c>
      <c r="D115" s="14" t="s">
        <v>182</v>
      </c>
      <c r="E115" s="23" t="s">
        <v>183</v>
      </c>
      <c r="F115" s="14">
        <v>330</v>
      </c>
      <c r="G115" s="14" t="s">
        <v>120</v>
      </c>
      <c r="H115" s="14">
        <v>4</v>
      </c>
      <c r="I115" s="14">
        <v>4</v>
      </c>
      <c r="J115" s="14">
        <v>4</v>
      </c>
      <c r="K115" s="14"/>
      <c r="L115" s="14" t="s">
        <v>141</v>
      </c>
      <c r="M115" s="24">
        <f t="shared" si="105"/>
        <v>4</v>
      </c>
      <c r="N115" s="24">
        <f t="shared" si="80"/>
        <v>2</v>
      </c>
      <c r="O115" s="24" t="str">
        <f t="shared" si="81"/>
        <v>4 4</v>
      </c>
      <c r="P115" s="24">
        <f t="shared" si="82"/>
        <v>4</v>
      </c>
      <c r="Q115" s="25">
        <f t="shared" si="83"/>
        <v>0</v>
      </c>
      <c r="R115" s="26">
        <f t="shared" si="84"/>
        <v>0</v>
      </c>
      <c r="S115" s="24">
        <f t="shared" si="85"/>
        <v>4</v>
      </c>
      <c r="T115" s="24">
        <f t="shared" si="86"/>
        <v>4</v>
      </c>
      <c r="U115" s="24" t="str">
        <f t="shared" si="87"/>
        <v/>
      </c>
      <c r="V115" s="24" t="str">
        <f t="shared" si="88"/>
        <v>g</v>
      </c>
      <c r="W115" s="24" t="str">
        <f t="shared" si="106"/>
        <v/>
      </c>
      <c r="X115" s="24">
        <f t="shared" si="89"/>
        <v>4</v>
      </c>
      <c r="Y115" s="24">
        <f t="shared" si="90"/>
        <v>4</v>
      </c>
      <c r="Z115" s="24" t="str">
        <f t="shared" si="91"/>
        <v>F</v>
      </c>
      <c r="AA115" s="24" t="str">
        <f>IF(I115&lt;&gt;"",IF(SUM(I115:J115)&gt;98,"",IF(I115-J115=0,G115,"")))</f>
        <v>F</v>
      </c>
      <c r="AB115" s="34" t="str">
        <f t="shared" si="92"/>
        <v/>
      </c>
      <c r="AC115" s="34" t="str">
        <f t="shared" si="93"/>
        <v>g</v>
      </c>
      <c r="AD115" s="34" t="str">
        <f t="shared" si="107"/>
        <v>g</v>
      </c>
      <c r="AE115" s="34" t="str">
        <f t="shared" si="94"/>
        <v>4 0</v>
      </c>
      <c r="AF115" s="34">
        <f t="shared" si="95"/>
        <v>4</v>
      </c>
      <c r="AG115" s="34">
        <f t="shared" si="96"/>
        <v>4</v>
      </c>
      <c r="AH115" s="34">
        <f t="shared" si="97"/>
        <v>0</v>
      </c>
      <c r="AI115" s="172">
        <f>IF(AJ115&lt;&gt;"",MAX(AI$3:AI114)+1,"")</f>
        <v>87</v>
      </c>
      <c r="AJ115" s="172" t="str">
        <f t="shared" si="98"/>
        <v>F</v>
      </c>
      <c r="AK115" s="172">
        <f t="shared" si="99"/>
        <v>330</v>
      </c>
      <c r="AL115" s="172">
        <f t="shared" si="100"/>
        <v>4</v>
      </c>
      <c r="AM115" s="172" t="str">
        <f>IF(AN115&lt;&gt;"",MAX(AM$3:AM114)+1,"")</f>
        <v/>
      </c>
      <c r="AN115" s="172" t="str">
        <f t="shared" si="101"/>
        <v/>
      </c>
      <c r="AO115" s="172" t="str">
        <f t="shared" si="102"/>
        <v/>
      </c>
      <c r="AP115" s="172" t="str">
        <f t="shared" si="103"/>
        <v/>
      </c>
      <c r="AQ115" s="172" t="str">
        <f t="shared" si="104"/>
        <v/>
      </c>
      <c r="AR115" s="172" t="str">
        <f>Table1[[#This Row],[Sex ]]&amp;Table1[[#This Row],[Month]]</f>
        <v>F4</v>
      </c>
      <c r="AS115" s="21"/>
      <c r="AT115" s="263"/>
      <c r="AU115" s="263"/>
      <c r="AV115" s="263"/>
      <c r="AW115" s="263"/>
      <c r="AX115" s="263"/>
      <c r="AY115" s="263"/>
      <c r="AZ115" s="263"/>
      <c r="BA115" s="263"/>
      <c r="BB115" s="263"/>
      <c r="BC115" s="263"/>
      <c r="BD115" s="263"/>
      <c r="BE115" s="320"/>
      <c r="BF115" s="320"/>
      <c r="BG115" s="340"/>
      <c r="BH115" s="340"/>
      <c r="BI115" s="340"/>
      <c r="BJ115" s="340"/>
      <c r="BK115" s="340"/>
      <c r="BL115" s="340"/>
      <c r="BM115" s="340"/>
      <c r="BN115" s="340"/>
      <c r="BO115" s="340"/>
      <c r="BP115" s="316"/>
      <c r="BQ115" s="316"/>
      <c r="BR115" s="316"/>
      <c r="BS115" s="316"/>
      <c r="BT115" s="316"/>
      <c r="BU115" s="316"/>
      <c r="BV115" s="316"/>
      <c r="BW115" s="316"/>
      <c r="BX115" s="316"/>
      <c r="BY115" s="316"/>
      <c r="BZ115" s="316"/>
      <c r="CA115" s="316"/>
      <c r="CB115" s="316"/>
      <c r="CC115" s="316"/>
      <c r="CD115" s="316"/>
      <c r="CE115" s="316"/>
      <c r="CF115" s="316"/>
      <c r="CG115" s="316"/>
      <c r="CH115" s="316"/>
      <c r="CI115" s="316"/>
      <c r="CJ115" s="316"/>
      <c r="CK115" s="316"/>
      <c r="CL115" s="316"/>
      <c r="CM115" s="316"/>
      <c r="CN115" s="316"/>
      <c r="CO115" s="316"/>
      <c r="CP115" s="316"/>
      <c r="CQ115" s="316"/>
      <c r="CR115" s="316"/>
      <c r="CS115" s="316"/>
      <c r="CT115" s="316"/>
      <c r="CU115" s="316"/>
      <c r="CV115" s="316"/>
      <c r="CW115" s="316"/>
      <c r="CX115" s="316"/>
      <c r="CY115" s="316"/>
      <c r="CZ115" s="316"/>
      <c r="DA115" s="316"/>
      <c r="DB115" s="316"/>
      <c r="DC115" s="316"/>
      <c r="DD115" s="316"/>
      <c r="DE115" s="316"/>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HP115" s="268">
        <f t="shared" si="110"/>
        <v>3</v>
      </c>
      <c r="HQ115" s="268">
        <f t="shared" si="76"/>
        <v>107</v>
      </c>
      <c r="HR115" s="268">
        <f t="shared" si="111"/>
        <v>0</v>
      </c>
      <c r="HS115" s="268">
        <f t="shared" si="117"/>
        <v>0</v>
      </c>
    </row>
    <row r="116" spans="1:227" x14ac:dyDescent="0.3">
      <c r="A116" s="21"/>
      <c r="B116" s="14">
        <v>10387</v>
      </c>
      <c r="C116" s="14">
        <v>10</v>
      </c>
      <c r="D116" s="14" t="s">
        <v>182</v>
      </c>
      <c r="E116" s="23" t="s">
        <v>183</v>
      </c>
      <c r="F116" s="14">
        <v>320</v>
      </c>
      <c r="G116" s="14" t="s">
        <v>121</v>
      </c>
      <c r="H116" s="14">
        <v>4</v>
      </c>
      <c r="I116" s="14">
        <v>6</v>
      </c>
      <c r="J116" s="14">
        <v>5</v>
      </c>
      <c r="K116" s="14"/>
      <c r="L116" s="14" t="s">
        <v>141</v>
      </c>
      <c r="M116" s="24" t="str">
        <f t="shared" si="105"/>
        <v/>
      </c>
      <c r="N116" s="24">
        <f t="shared" si="80"/>
        <v>2</v>
      </c>
      <c r="O116" s="24" t="str">
        <f t="shared" si="81"/>
        <v>5 6</v>
      </c>
      <c r="P116" s="24">
        <f t="shared" si="82"/>
        <v>5.5</v>
      </c>
      <c r="Q116" s="25">
        <f t="shared" si="83"/>
        <v>0.5</v>
      </c>
      <c r="R116" s="26">
        <f t="shared" si="84"/>
        <v>0.12856486930664501</v>
      </c>
      <c r="S116" s="24">
        <f t="shared" si="85"/>
        <v>4</v>
      </c>
      <c r="T116" s="24">
        <f t="shared" si="86"/>
        <v>4</v>
      </c>
      <c r="U116" s="24" t="str">
        <f t="shared" si="87"/>
        <v/>
      </c>
      <c r="V116" s="24" t="str">
        <f t="shared" si="88"/>
        <v/>
      </c>
      <c r="W116" s="24" t="str">
        <f t="shared" si="106"/>
        <v/>
      </c>
      <c r="X116" s="24" t="str">
        <f t="shared" si="89"/>
        <v/>
      </c>
      <c r="Y116" s="24">
        <f t="shared" si="90"/>
        <v>4</v>
      </c>
      <c r="Z116" s="24" t="str">
        <f t="shared" si="91"/>
        <v>M</v>
      </c>
      <c r="AA116" s="24" t="str">
        <f>IF(I116&lt;&gt;"",IF(I116-J116=0,G116,""),"")</f>
        <v/>
      </c>
      <c r="AB116" s="34" t="str">
        <f t="shared" si="92"/>
        <v/>
      </c>
      <c r="AC116" s="34" t="str">
        <f t="shared" si="93"/>
        <v>g</v>
      </c>
      <c r="AD116" s="34" t="str">
        <f t="shared" si="107"/>
        <v/>
      </c>
      <c r="AE116" s="34" t="str">
        <f t="shared" si="94"/>
        <v>4 1</v>
      </c>
      <c r="AF116" s="34">
        <f t="shared" si="95"/>
        <v>5</v>
      </c>
      <c r="AG116" s="34">
        <f t="shared" si="96"/>
        <v>6</v>
      </c>
      <c r="AH116" s="34">
        <f t="shared" si="97"/>
        <v>1</v>
      </c>
      <c r="AI116" s="172" t="str">
        <f>IF(AJ116&lt;&gt;"",MAX(AI$3:AI115)+1,"")</f>
        <v/>
      </c>
      <c r="AJ116" s="172" t="str">
        <f t="shared" si="98"/>
        <v/>
      </c>
      <c r="AK116" s="172" t="str">
        <f t="shared" si="99"/>
        <v/>
      </c>
      <c r="AL116" s="172" t="str">
        <f t="shared" si="100"/>
        <v/>
      </c>
      <c r="AM116" s="172">
        <f>IF(AN116&lt;&gt;"",MAX(AM$3:AM115)+1,"")</f>
        <v>25</v>
      </c>
      <c r="AN116" s="172" t="str">
        <f t="shared" si="101"/>
        <v>M</v>
      </c>
      <c r="AO116" s="172">
        <f t="shared" si="102"/>
        <v>320</v>
      </c>
      <c r="AP116" s="172">
        <f t="shared" si="103"/>
        <v>5</v>
      </c>
      <c r="AQ116" s="172" t="str">
        <f t="shared" si="104"/>
        <v/>
      </c>
      <c r="AR116" s="172" t="str">
        <f>Table1[[#This Row],[Sex ]]&amp;Table1[[#This Row],[Month]]</f>
        <v>M4</v>
      </c>
      <c r="AS116" s="21"/>
      <c r="AT116" s="263"/>
      <c r="AU116" s="263"/>
      <c r="AV116" s="263"/>
      <c r="AW116" s="263"/>
      <c r="AX116" s="263"/>
      <c r="AY116" s="263"/>
      <c r="AZ116" s="263"/>
      <c r="BA116" s="263"/>
      <c r="BB116" s="263"/>
      <c r="BC116" s="263"/>
      <c r="BD116" s="263"/>
      <c r="BE116" s="320"/>
      <c r="BF116" s="320"/>
      <c r="BG116" s="340"/>
      <c r="BH116" s="340"/>
      <c r="BI116" s="340"/>
      <c r="BJ116" s="340"/>
      <c r="BK116" s="340"/>
      <c r="BL116" s="340"/>
      <c r="BM116" s="340"/>
      <c r="BN116" s="340"/>
      <c r="BO116" s="340"/>
      <c r="BP116" s="316"/>
      <c r="BQ116" s="316"/>
      <c r="BR116" s="316"/>
      <c r="BS116" s="316"/>
      <c r="BT116" s="316"/>
      <c r="BU116" s="316"/>
      <c r="BV116" s="316"/>
      <c r="BW116" s="316"/>
      <c r="BX116" s="316"/>
      <c r="BY116" s="316"/>
      <c r="BZ116" s="316"/>
      <c r="CA116" s="316"/>
      <c r="CB116" s="316"/>
      <c r="CC116" s="316"/>
      <c r="CD116" s="316"/>
      <c r="CE116" s="316"/>
      <c r="CF116" s="316"/>
      <c r="CG116" s="316"/>
      <c r="CH116" s="316"/>
      <c r="CI116" s="316"/>
      <c r="CJ116" s="316"/>
      <c r="CK116" s="316"/>
      <c r="CL116" s="316"/>
      <c r="CM116" s="316"/>
      <c r="CN116" s="316"/>
      <c r="CO116" s="316"/>
      <c r="CP116" s="316"/>
      <c r="CQ116" s="316"/>
      <c r="CR116" s="316"/>
      <c r="CS116" s="316"/>
      <c r="CT116" s="316"/>
      <c r="CU116" s="316"/>
      <c r="CV116" s="316"/>
      <c r="CW116" s="316"/>
      <c r="CX116" s="316"/>
      <c r="CY116" s="316"/>
      <c r="CZ116" s="316"/>
      <c r="DA116" s="316"/>
      <c r="DB116" s="316"/>
      <c r="DC116" s="316"/>
      <c r="DD116" s="316"/>
      <c r="DE116" s="316"/>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HP116" s="268">
        <f t="shared" si="110"/>
        <v>3</v>
      </c>
      <c r="HQ116" s="268">
        <f t="shared" si="76"/>
        <v>108</v>
      </c>
      <c r="HR116" s="268">
        <f t="shared" si="111"/>
        <v>0</v>
      </c>
      <c r="HS116" s="268">
        <f t="shared" si="117"/>
        <v>0</v>
      </c>
    </row>
    <row r="117" spans="1:227" x14ac:dyDescent="0.3">
      <c r="A117" s="21"/>
      <c r="B117" s="14">
        <v>10387</v>
      </c>
      <c r="C117" s="14">
        <v>11</v>
      </c>
      <c r="D117" s="14" t="s">
        <v>182</v>
      </c>
      <c r="E117" s="23" t="s">
        <v>183</v>
      </c>
      <c r="F117" s="14">
        <v>340</v>
      </c>
      <c r="G117" s="14" t="s">
        <v>121</v>
      </c>
      <c r="H117" s="14">
        <v>4</v>
      </c>
      <c r="I117" s="14">
        <v>4</v>
      </c>
      <c r="J117" s="14">
        <v>4</v>
      </c>
      <c r="K117" s="14"/>
      <c r="L117" s="14" t="s">
        <v>141</v>
      </c>
      <c r="M117" s="24">
        <f t="shared" si="105"/>
        <v>4</v>
      </c>
      <c r="N117" s="24">
        <f t="shared" si="80"/>
        <v>2</v>
      </c>
      <c r="O117" s="24" t="str">
        <f t="shared" si="81"/>
        <v>4 4</v>
      </c>
      <c r="P117" s="24">
        <f t="shared" si="82"/>
        <v>4</v>
      </c>
      <c r="Q117" s="25">
        <f t="shared" si="83"/>
        <v>0</v>
      </c>
      <c r="R117" s="26">
        <f t="shared" si="84"/>
        <v>0</v>
      </c>
      <c r="S117" s="24">
        <f t="shared" si="85"/>
        <v>4</v>
      </c>
      <c r="T117" s="24">
        <f t="shared" si="86"/>
        <v>4</v>
      </c>
      <c r="U117" s="24" t="str">
        <f t="shared" si="87"/>
        <v/>
      </c>
      <c r="V117" s="24" t="str">
        <f t="shared" si="88"/>
        <v>g</v>
      </c>
      <c r="W117" s="24" t="str">
        <f t="shared" si="106"/>
        <v/>
      </c>
      <c r="X117" s="24">
        <f t="shared" si="89"/>
        <v>4</v>
      </c>
      <c r="Y117" s="24">
        <f t="shared" si="90"/>
        <v>4</v>
      </c>
      <c r="Z117" s="24" t="str">
        <f t="shared" si="91"/>
        <v>M</v>
      </c>
      <c r="AA117" s="24" t="str">
        <f t="shared" ref="AA117:AA138" si="137">IF(I117&lt;&gt;"",IF(SUM(I117:J117)&gt;98,"",IF(I117-J117=0,G117,"")))</f>
        <v>M</v>
      </c>
      <c r="AB117" s="34" t="str">
        <f t="shared" si="92"/>
        <v/>
      </c>
      <c r="AC117" s="34" t="str">
        <f t="shared" si="93"/>
        <v>g</v>
      </c>
      <c r="AD117" s="34" t="str">
        <f t="shared" si="107"/>
        <v>g</v>
      </c>
      <c r="AE117" s="34" t="str">
        <f t="shared" si="94"/>
        <v>4 0</v>
      </c>
      <c r="AF117" s="34">
        <f t="shared" si="95"/>
        <v>4</v>
      </c>
      <c r="AG117" s="34">
        <f t="shared" si="96"/>
        <v>4</v>
      </c>
      <c r="AH117" s="34">
        <f t="shared" si="97"/>
        <v>0</v>
      </c>
      <c r="AI117" s="172" t="str">
        <f>IF(AJ117&lt;&gt;"",MAX(AI$3:AI116)+1,"")</f>
        <v/>
      </c>
      <c r="AJ117" s="172" t="str">
        <f t="shared" si="98"/>
        <v/>
      </c>
      <c r="AK117" s="172" t="str">
        <f t="shared" si="99"/>
        <v/>
      </c>
      <c r="AL117" s="172" t="str">
        <f t="shared" si="100"/>
        <v/>
      </c>
      <c r="AM117" s="172">
        <f>IF(AN117&lt;&gt;"",MAX(AM$3:AM116)+1,"")</f>
        <v>26</v>
      </c>
      <c r="AN117" s="172" t="str">
        <f t="shared" si="101"/>
        <v>M</v>
      </c>
      <c r="AO117" s="172">
        <f t="shared" si="102"/>
        <v>340</v>
      </c>
      <c r="AP117" s="172">
        <f t="shared" si="103"/>
        <v>4</v>
      </c>
      <c r="AQ117" s="172" t="str">
        <f t="shared" si="104"/>
        <v/>
      </c>
      <c r="AR117" s="172" t="str">
        <f>Table1[[#This Row],[Sex ]]&amp;Table1[[#This Row],[Month]]</f>
        <v>M4</v>
      </c>
      <c r="AS117" s="21"/>
      <c r="AT117" s="263"/>
      <c r="AU117" s="263"/>
      <c r="AV117" s="263"/>
      <c r="AW117" s="263"/>
      <c r="AX117" s="263"/>
      <c r="AY117" s="263"/>
      <c r="AZ117" s="263"/>
      <c r="BA117" s="263"/>
      <c r="BB117" s="263"/>
      <c r="BC117" s="263"/>
      <c r="BD117" s="263"/>
      <c r="BE117" s="320"/>
      <c r="BF117" s="320"/>
      <c r="BG117" s="340"/>
      <c r="BH117" s="340"/>
      <c r="BI117" s="340"/>
      <c r="BJ117" s="340"/>
      <c r="BK117" s="340"/>
      <c r="BL117" s="340"/>
      <c r="BM117" s="340"/>
      <c r="BN117" s="340"/>
      <c r="BO117" s="340"/>
      <c r="BP117" s="316"/>
      <c r="BQ117" s="316"/>
      <c r="BR117" s="316"/>
      <c r="BS117" s="316"/>
      <c r="BT117" s="316"/>
      <c r="BU117" s="316"/>
      <c r="BV117" s="316"/>
      <c r="BW117" s="316"/>
      <c r="BX117" s="316"/>
      <c r="BY117" s="316"/>
      <c r="BZ117" s="316"/>
      <c r="CA117" s="316"/>
      <c r="CB117" s="316"/>
      <c r="CC117" s="316"/>
      <c r="CD117" s="316"/>
      <c r="CE117" s="316"/>
      <c r="CF117" s="316"/>
      <c r="CG117" s="316"/>
      <c r="CH117" s="316"/>
      <c r="CI117" s="316"/>
      <c r="CJ117" s="316"/>
      <c r="CK117" s="316"/>
      <c r="CL117" s="316"/>
      <c r="CM117" s="316"/>
      <c r="CN117" s="316"/>
      <c r="CO117" s="316"/>
      <c r="CP117" s="316"/>
      <c r="CQ117" s="316"/>
      <c r="CR117" s="316"/>
      <c r="CS117" s="316"/>
      <c r="CT117" s="316"/>
      <c r="CU117" s="316"/>
      <c r="CV117" s="316"/>
      <c r="CW117" s="316"/>
      <c r="CX117" s="316"/>
      <c r="CY117" s="316"/>
      <c r="CZ117" s="316"/>
      <c r="DA117" s="316"/>
      <c r="DB117" s="316"/>
      <c r="DC117" s="316"/>
      <c r="DD117" s="316"/>
      <c r="DE117" s="316"/>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HP117" s="268">
        <f t="shared" si="110"/>
        <v>4</v>
      </c>
      <c r="HQ117" s="268">
        <f t="shared" si="76"/>
        <v>109</v>
      </c>
      <c r="HR117" s="268">
        <f t="shared" si="111"/>
        <v>0</v>
      </c>
      <c r="HS117" s="268">
        <f t="shared" si="117"/>
        <v>0</v>
      </c>
    </row>
    <row r="118" spans="1:227" x14ac:dyDescent="0.3">
      <c r="A118" s="21"/>
      <c r="B118" s="14">
        <v>10387</v>
      </c>
      <c r="C118" s="14">
        <v>12</v>
      </c>
      <c r="D118" s="14" t="s">
        <v>182</v>
      </c>
      <c r="E118" s="23" t="s">
        <v>183</v>
      </c>
      <c r="F118" s="14">
        <v>290</v>
      </c>
      <c r="G118" s="14" t="s">
        <v>120</v>
      </c>
      <c r="H118" s="14">
        <v>4</v>
      </c>
      <c r="I118" s="14">
        <v>3</v>
      </c>
      <c r="J118" s="14">
        <v>3</v>
      </c>
      <c r="K118" s="14"/>
      <c r="L118" s="14" t="s">
        <v>143</v>
      </c>
      <c r="M118" s="24">
        <f t="shared" si="105"/>
        <v>3</v>
      </c>
      <c r="N118" s="24">
        <f t="shared" si="80"/>
        <v>2</v>
      </c>
      <c r="O118" s="24" t="str">
        <f t="shared" si="81"/>
        <v>3 3</v>
      </c>
      <c r="P118" s="24">
        <f t="shared" si="82"/>
        <v>3</v>
      </c>
      <c r="Q118" s="25">
        <f t="shared" si="83"/>
        <v>0</v>
      </c>
      <c r="R118" s="26">
        <f t="shared" si="84"/>
        <v>0</v>
      </c>
      <c r="S118" s="24">
        <f t="shared" si="85"/>
        <v>4</v>
      </c>
      <c r="T118" s="24">
        <f t="shared" si="86"/>
        <v>4</v>
      </c>
      <c r="U118" s="24" t="str">
        <f t="shared" si="87"/>
        <v/>
      </c>
      <c r="V118" s="24" t="str">
        <f t="shared" si="88"/>
        <v>p</v>
      </c>
      <c r="W118" s="24" t="str">
        <f t="shared" si="106"/>
        <v/>
      </c>
      <c r="X118" s="24">
        <f t="shared" si="89"/>
        <v>4</v>
      </c>
      <c r="Y118" s="24">
        <f t="shared" si="90"/>
        <v>4</v>
      </c>
      <c r="Z118" s="24" t="str">
        <f t="shared" si="91"/>
        <v>F</v>
      </c>
      <c r="AA118" s="24" t="str">
        <f t="shared" si="137"/>
        <v>F</v>
      </c>
      <c r="AB118" s="34" t="str">
        <f t="shared" si="92"/>
        <v/>
      </c>
      <c r="AC118" s="34" t="str">
        <f t="shared" si="93"/>
        <v>p</v>
      </c>
      <c r="AD118" s="34" t="str">
        <f t="shared" si="107"/>
        <v>p</v>
      </c>
      <c r="AE118" s="34" t="str">
        <f t="shared" si="94"/>
        <v>4 0</v>
      </c>
      <c r="AF118" s="34">
        <f t="shared" si="95"/>
        <v>3</v>
      </c>
      <c r="AG118" s="34">
        <f t="shared" si="96"/>
        <v>3</v>
      </c>
      <c r="AH118" s="34">
        <f t="shared" si="97"/>
        <v>0</v>
      </c>
      <c r="AI118" s="172">
        <f>IF(AJ118&lt;&gt;"",MAX(AI$3:AI117)+1,"")</f>
        <v>88</v>
      </c>
      <c r="AJ118" s="172" t="str">
        <f t="shared" si="98"/>
        <v>F</v>
      </c>
      <c r="AK118" s="172">
        <f t="shared" si="99"/>
        <v>290</v>
      </c>
      <c r="AL118" s="172">
        <f t="shared" si="100"/>
        <v>3</v>
      </c>
      <c r="AM118" s="172" t="str">
        <f>IF(AN118&lt;&gt;"",MAX(AM$3:AM117)+1,"")</f>
        <v/>
      </c>
      <c r="AN118" s="172" t="str">
        <f t="shared" si="101"/>
        <v/>
      </c>
      <c r="AO118" s="172" t="str">
        <f t="shared" si="102"/>
        <v/>
      </c>
      <c r="AP118" s="172" t="str">
        <f t="shared" si="103"/>
        <v/>
      </c>
      <c r="AQ118" s="172" t="str">
        <f t="shared" si="104"/>
        <v/>
      </c>
      <c r="AR118" s="172" t="str">
        <f>Table1[[#This Row],[Sex ]]&amp;Table1[[#This Row],[Month]]</f>
        <v>F4</v>
      </c>
      <c r="AS118" s="21"/>
      <c r="AT118" s="263"/>
      <c r="AU118" s="263"/>
      <c r="AV118" s="263"/>
      <c r="AW118" s="263"/>
      <c r="AX118" s="263"/>
      <c r="AY118" s="263"/>
      <c r="AZ118" s="263"/>
      <c r="BA118" s="263"/>
      <c r="BB118" s="263"/>
      <c r="BC118" s="263"/>
      <c r="BD118" s="263"/>
      <c r="BE118" s="320"/>
      <c r="BF118" s="320"/>
      <c r="BG118" s="340"/>
      <c r="BH118" s="340"/>
      <c r="BI118" s="340"/>
      <c r="BJ118" s="340"/>
      <c r="BK118" s="340"/>
      <c r="BL118" s="340"/>
      <c r="BM118" s="340"/>
      <c r="BN118" s="340"/>
      <c r="BO118" s="340"/>
      <c r="BP118" s="316"/>
      <c r="BQ118" s="316"/>
      <c r="BR118" s="316"/>
      <c r="BS118" s="316"/>
      <c r="BT118" s="316"/>
      <c r="BU118" s="316"/>
      <c r="BV118" s="316"/>
      <c r="BW118" s="316"/>
      <c r="BX118" s="316"/>
      <c r="BY118" s="316"/>
      <c r="BZ118" s="316"/>
      <c r="CA118" s="316"/>
      <c r="CB118" s="316"/>
      <c r="CC118" s="316"/>
      <c r="CD118" s="316"/>
      <c r="CE118" s="316"/>
      <c r="CF118" s="316"/>
      <c r="CG118" s="316"/>
      <c r="CH118" s="316"/>
      <c r="CI118" s="316"/>
      <c r="CJ118" s="316"/>
      <c r="CK118" s="316"/>
      <c r="CL118" s="316"/>
      <c r="CM118" s="316"/>
      <c r="CN118" s="316"/>
      <c r="CO118" s="316"/>
      <c r="CP118" s="316"/>
      <c r="CQ118" s="316"/>
      <c r="CR118" s="316"/>
      <c r="CS118" s="316"/>
      <c r="CT118" s="316"/>
      <c r="CU118" s="316"/>
      <c r="CV118" s="316"/>
      <c r="CW118" s="316"/>
      <c r="CX118" s="316"/>
      <c r="CY118" s="316"/>
      <c r="CZ118" s="316"/>
      <c r="DA118" s="316"/>
      <c r="DB118" s="316"/>
      <c r="DC118" s="316"/>
      <c r="DD118" s="316"/>
      <c r="DE118" s="316"/>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HP118" s="268">
        <f t="shared" si="110"/>
        <v>11</v>
      </c>
      <c r="HQ118" s="268">
        <f t="shared" si="76"/>
        <v>110</v>
      </c>
      <c r="HR118" s="268">
        <f t="shared" si="111"/>
        <v>-9.0909090909090935</v>
      </c>
      <c r="HS118" s="268">
        <f t="shared" si="117"/>
        <v>9.0909090909090935</v>
      </c>
    </row>
    <row r="119" spans="1:227" x14ac:dyDescent="0.3">
      <c r="A119" s="21"/>
      <c r="B119" s="14">
        <v>10387</v>
      </c>
      <c r="C119" s="14">
        <v>13</v>
      </c>
      <c r="D119" s="14" t="s">
        <v>182</v>
      </c>
      <c r="E119" s="23" t="s">
        <v>183</v>
      </c>
      <c r="F119" s="14">
        <v>300</v>
      </c>
      <c r="G119" s="14" t="s">
        <v>120</v>
      </c>
      <c r="H119" s="14">
        <v>4</v>
      </c>
      <c r="I119" s="14">
        <v>4</v>
      </c>
      <c r="J119" s="14">
        <v>4</v>
      </c>
      <c r="K119" s="14"/>
      <c r="L119" s="14" t="s">
        <v>143</v>
      </c>
      <c r="M119" s="24">
        <f t="shared" si="105"/>
        <v>4</v>
      </c>
      <c r="N119" s="24">
        <f t="shared" si="80"/>
        <v>2</v>
      </c>
      <c r="O119" s="24" t="str">
        <f t="shared" si="81"/>
        <v>4 4</v>
      </c>
      <c r="P119" s="24">
        <f t="shared" si="82"/>
        <v>4</v>
      </c>
      <c r="Q119" s="25">
        <f t="shared" si="83"/>
        <v>0</v>
      </c>
      <c r="R119" s="26">
        <f t="shared" si="84"/>
        <v>0</v>
      </c>
      <c r="S119" s="24">
        <f t="shared" si="85"/>
        <v>4</v>
      </c>
      <c r="T119" s="24">
        <f t="shared" si="86"/>
        <v>4</v>
      </c>
      <c r="U119" s="24" t="str">
        <f t="shared" si="87"/>
        <v/>
      </c>
      <c r="V119" s="24" t="str">
        <f t="shared" si="88"/>
        <v>p</v>
      </c>
      <c r="W119" s="24" t="str">
        <f t="shared" si="106"/>
        <v/>
      </c>
      <c r="X119" s="24">
        <f t="shared" si="89"/>
        <v>4</v>
      </c>
      <c r="Y119" s="24">
        <f t="shared" si="90"/>
        <v>4</v>
      </c>
      <c r="Z119" s="24" t="str">
        <f t="shared" si="91"/>
        <v>F</v>
      </c>
      <c r="AA119" s="24" t="str">
        <f t="shared" si="137"/>
        <v>F</v>
      </c>
      <c r="AB119" s="34" t="str">
        <f t="shared" si="92"/>
        <v/>
      </c>
      <c r="AC119" s="34" t="str">
        <f t="shared" si="93"/>
        <v>p</v>
      </c>
      <c r="AD119" s="34" t="str">
        <f t="shared" si="107"/>
        <v>p</v>
      </c>
      <c r="AE119" s="34" t="str">
        <f t="shared" si="94"/>
        <v>4 0</v>
      </c>
      <c r="AF119" s="34">
        <f t="shared" si="95"/>
        <v>4</v>
      </c>
      <c r="AG119" s="34">
        <f t="shared" si="96"/>
        <v>4</v>
      </c>
      <c r="AH119" s="34">
        <f t="shared" si="97"/>
        <v>0</v>
      </c>
      <c r="AI119" s="172">
        <f>IF(AJ119&lt;&gt;"",MAX(AI$3:AI118)+1,"")</f>
        <v>89</v>
      </c>
      <c r="AJ119" s="172" t="str">
        <f t="shared" si="98"/>
        <v>F</v>
      </c>
      <c r="AK119" s="172">
        <f t="shared" si="99"/>
        <v>300</v>
      </c>
      <c r="AL119" s="172">
        <f t="shared" si="100"/>
        <v>4</v>
      </c>
      <c r="AM119" s="172" t="str">
        <f>IF(AN119&lt;&gt;"",MAX(AM$3:AM118)+1,"")</f>
        <v/>
      </c>
      <c r="AN119" s="172" t="str">
        <f t="shared" si="101"/>
        <v/>
      </c>
      <c r="AO119" s="172" t="str">
        <f t="shared" si="102"/>
        <v/>
      </c>
      <c r="AP119" s="172" t="str">
        <f t="shared" si="103"/>
        <v/>
      </c>
      <c r="AQ119" s="172" t="str">
        <f t="shared" si="104"/>
        <v/>
      </c>
      <c r="AR119" s="172" t="str">
        <f>Table1[[#This Row],[Sex ]]&amp;Table1[[#This Row],[Month]]</f>
        <v>F4</v>
      </c>
      <c r="AS119" s="21"/>
      <c r="AT119" s="263"/>
      <c r="AU119" s="263"/>
      <c r="AV119" s="263"/>
      <c r="AW119" s="263"/>
      <c r="AX119" s="263"/>
      <c r="AY119" s="263"/>
      <c r="AZ119" s="263"/>
      <c r="BA119" s="263"/>
      <c r="BB119" s="263"/>
      <c r="BC119" s="263"/>
      <c r="BD119" s="263"/>
      <c r="BE119" s="320"/>
      <c r="BF119" s="320"/>
      <c r="BG119" s="340"/>
      <c r="BH119" s="340"/>
      <c r="BI119" s="340"/>
      <c r="BJ119" s="340"/>
      <c r="BK119" s="340"/>
      <c r="BL119" s="340"/>
      <c r="BM119" s="340"/>
      <c r="BN119" s="340"/>
      <c r="BO119" s="340"/>
      <c r="BP119" s="316"/>
      <c r="BQ119" s="316"/>
      <c r="BR119" s="316"/>
      <c r="BS119" s="316"/>
      <c r="BT119" s="316"/>
      <c r="BU119" s="316"/>
      <c r="BV119" s="316"/>
      <c r="BW119" s="316"/>
      <c r="BX119" s="316"/>
      <c r="BY119" s="316"/>
      <c r="BZ119" s="316"/>
      <c r="CA119" s="316"/>
      <c r="CB119" s="316"/>
      <c r="CC119" s="316"/>
      <c r="CD119" s="316"/>
      <c r="CE119" s="316"/>
      <c r="CF119" s="316"/>
      <c r="CG119" s="316"/>
      <c r="CH119" s="316"/>
      <c r="CI119" s="316"/>
      <c r="CJ119" s="316"/>
      <c r="CK119" s="316"/>
      <c r="CL119" s="316"/>
      <c r="CM119" s="316"/>
      <c r="CN119" s="316"/>
      <c r="CO119" s="316"/>
      <c r="CP119" s="316"/>
      <c r="CQ119" s="316"/>
      <c r="CR119" s="316"/>
      <c r="CS119" s="316"/>
      <c r="CT119" s="316"/>
      <c r="CU119" s="316"/>
      <c r="CV119" s="316"/>
      <c r="CW119" s="316"/>
      <c r="CX119" s="316"/>
      <c r="CY119" s="316"/>
      <c r="CZ119" s="316"/>
      <c r="DA119" s="316"/>
      <c r="DB119" s="316"/>
      <c r="DC119" s="316"/>
      <c r="DD119" s="316"/>
      <c r="DE119" s="316"/>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HP119" s="268">
        <f t="shared" si="110"/>
        <v>4</v>
      </c>
      <c r="HQ119" s="268">
        <f t="shared" si="76"/>
        <v>111</v>
      </c>
      <c r="HR119" s="268">
        <f t="shared" si="111"/>
        <v>0</v>
      </c>
      <c r="HS119" s="268">
        <f t="shared" si="117"/>
        <v>0</v>
      </c>
    </row>
    <row r="120" spans="1:227" x14ac:dyDescent="0.3">
      <c r="A120" s="21"/>
      <c r="B120" s="14">
        <v>10387</v>
      </c>
      <c r="C120" s="14">
        <v>14</v>
      </c>
      <c r="D120" s="14" t="s">
        <v>182</v>
      </c>
      <c r="E120" s="23" t="s">
        <v>183</v>
      </c>
      <c r="F120" s="14">
        <v>350</v>
      </c>
      <c r="G120" s="14" t="s">
        <v>121</v>
      </c>
      <c r="H120" s="14">
        <v>4</v>
      </c>
      <c r="I120" s="14">
        <v>5</v>
      </c>
      <c r="J120" s="14">
        <v>5</v>
      </c>
      <c r="K120" s="14"/>
      <c r="L120" s="14" t="s">
        <v>141</v>
      </c>
      <c r="M120" s="24">
        <f t="shared" si="105"/>
        <v>5</v>
      </c>
      <c r="N120" s="24">
        <f t="shared" si="80"/>
        <v>2</v>
      </c>
      <c r="O120" s="24" t="str">
        <f t="shared" si="81"/>
        <v>5 5</v>
      </c>
      <c r="P120" s="24">
        <f t="shared" si="82"/>
        <v>5</v>
      </c>
      <c r="Q120" s="25">
        <f t="shared" si="83"/>
        <v>0</v>
      </c>
      <c r="R120" s="26">
        <f t="shared" si="84"/>
        <v>0</v>
      </c>
      <c r="S120" s="24">
        <f t="shared" si="85"/>
        <v>4</v>
      </c>
      <c r="T120" s="24">
        <f t="shared" si="86"/>
        <v>4</v>
      </c>
      <c r="U120" s="24" t="str">
        <f t="shared" si="87"/>
        <v/>
      </c>
      <c r="V120" s="24" t="str">
        <f t="shared" si="88"/>
        <v>g</v>
      </c>
      <c r="W120" s="24" t="str">
        <f t="shared" si="106"/>
        <v/>
      </c>
      <c r="X120" s="24">
        <f t="shared" si="89"/>
        <v>4</v>
      </c>
      <c r="Y120" s="24">
        <f t="shared" si="90"/>
        <v>4</v>
      </c>
      <c r="Z120" s="24" t="str">
        <f t="shared" si="91"/>
        <v>M</v>
      </c>
      <c r="AA120" s="24" t="str">
        <f t="shared" si="137"/>
        <v>M</v>
      </c>
      <c r="AB120" s="34" t="str">
        <f t="shared" si="92"/>
        <v/>
      </c>
      <c r="AC120" s="34" t="str">
        <f t="shared" si="93"/>
        <v>g</v>
      </c>
      <c r="AD120" s="34" t="str">
        <f t="shared" si="107"/>
        <v>g</v>
      </c>
      <c r="AE120" s="34" t="str">
        <f t="shared" si="94"/>
        <v>4 0</v>
      </c>
      <c r="AF120" s="34">
        <f t="shared" si="95"/>
        <v>5</v>
      </c>
      <c r="AG120" s="34">
        <f t="shared" si="96"/>
        <v>5</v>
      </c>
      <c r="AH120" s="34">
        <f t="shared" si="97"/>
        <v>0</v>
      </c>
      <c r="AI120" s="172" t="str">
        <f>IF(AJ120&lt;&gt;"",MAX(AI$3:AI119)+1,"")</f>
        <v/>
      </c>
      <c r="AJ120" s="172" t="str">
        <f t="shared" si="98"/>
        <v/>
      </c>
      <c r="AK120" s="172" t="str">
        <f t="shared" si="99"/>
        <v/>
      </c>
      <c r="AL120" s="172" t="str">
        <f t="shared" si="100"/>
        <v/>
      </c>
      <c r="AM120" s="172">
        <f>IF(AN120&lt;&gt;"",MAX(AM$3:AM119)+1,"")</f>
        <v>27</v>
      </c>
      <c r="AN120" s="172" t="str">
        <f t="shared" si="101"/>
        <v>M</v>
      </c>
      <c r="AO120" s="172">
        <f t="shared" si="102"/>
        <v>350</v>
      </c>
      <c r="AP120" s="172">
        <f t="shared" si="103"/>
        <v>5</v>
      </c>
      <c r="AQ120" s="172" t="str">
        <f t="shared" si="104"/>
        <v/>
      </c>
      <c r="AR120" s="172" t="str">
        <f>Table1[[#This Row],[Sex ]]&amp;Table1[[#This Row],[Month]]</f>
        <v>M4</v>
      </c>
      <c r="AS120" s="21"/>
      <c r="AT120" s="21"/>
      <c r="AU120" s="21"/>
      <c r="AV120" s="21"/>
      <c r="AW120" s="21"/>
      <c r="AX120" s="21"/>
      <c r="AY120" s="21"/>
      <c r="AZ120" s="21"/>
      <c r="BA120" s="21"/>
      <c r="BB120" s="21"/>
      <c r="BC120" s="21"/>
      <c r="BD120" s="21"/>
      <c r="BE120" s="319"/>
      <c r="BF120" s="319"/>
      <c r="BG120" s="316"/>
      <c r="BH120" s="316"/>
      <c r="BI120" s="316"/>
      <c r="BJ120" s="316"/>
      <c r="BK120" s="316"/>
      <c r="BL120" s="316"/>
      <c r="BM120" s="316"/>
      <c r="BN120" s="316"/>
      <c r="BO120" s="316"/>
      <c r="BP120" s="316"/>
      <c r="BQ120" s="316"/>
      <c r="BR120" s="316"/>
      <c r="BS120" s="316"/>
      <c r="BT120" s="316"/>
      <c r="BU120" s="316"/>
      <c r="BV120" s="316"/>
      <c r="BW120" s="316"/>
      <c r="BX120" s="316"/>
      <c r="BY120" s="316"/>
      <c r="BZ120" s="316"/>
      <c r="CA120" s="316"/>
      <c r="CB120" s="316"/>
      <c r="CC120" s="316"/>
      <c r="CD120" s="316"/>
      <c r="CE120" s="316"/>
      <c r="CF120" s="316"/>
      <c r="CG120" s="316"/>
      <c r="CH120" s="316"/>
      <c r="CI120" s="316"/>
      <c r="CJ120" s="316"/>
      <c r="CK120" s="316"/>
      <c r="CL120" s="316"/>
      <c r="CM120" s="316"/>
      <c r="CN120" s="316"/>
      <c r="CO120" s="316"/>
      <c r="CP120" s="316"/>
      <c r="CQ120" s="316"/>
      <c r="CR120" s="316"/>
      <c r="CS120" s="316"/>
      <c r="CT120" s="316"/>
      <c r="CU120" s="316"/>
      <c r="CV120" s="316"/>
      <c r="CW120" s="316"/>
      <c r="CX120" s="316"/>
      <c r="CY120" s="316"/>
      <c r="CZ120" s="316"/>
      <c r="DA120" s="316"/>
      <c r="DB120" s="316"/>
      <c r="DC120" s="316"/>
      <c r="DD120" s="316"/>
      <c r="DE120" s="316"/>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HP120" s="268">
        <f t="shared" si="110"/>
        <v>4</v>
      </c>
      <c r="HQ120" s="268">
        <f t="shared" si="76"/>
        <v>112</v>
      </c>
      <c r="HR120" s="268">
        <f t="shared" si="111"/>
        <v>0</v>
      </c>
      <c r="HS120" s="268">
        <f t="shared" si="117"/>
        <v>0</v>
      </c>
    </row>
    <row r="121" spans="1:227" x14ac:dyDescent="0.3">
      <c r="A121" s="21"/>
      <c r="B121" s="14">
        <v>10387</v>
      </c>
      <c r="C121" s="14">
        <v>15</v>
      </c>
      <c r="D121" s="14" t="s">
        <v>182</v>
      </c>
      <c r="E121" s="23" t="s">
        <v>183</v>
      </c>
      <c r="F121" s="14">
        <v>310</v>
      </c>
      <c r="G121" s="14" t="s">
        <v>121</v>
      </c>
      <c r="H121" s="14">
        <v>4</v>
      </c>
      <c r="I121" s="14">
        <v>4</v>
      </c>
      <c r="J121" s="14">
        <v>4</v>
      </c>
      <c r="K121" s="14"/>
      <c r="L121" s="14" t="s">
        <v>143</v>
      </c>
      <c r="M121" s="24">
        <f t="shared" si="105"/>
        <v>4</v>
      </c>
      <c r="N121" s="24">
        <f t="shared" si="80"/>
        <v>2</v>
      </c>
      <c r="O121" s="24" t="str">
        <f t="shared" si="81"/>
        <v>4 4</v>
      </c>
      <c r="P121" s="24">
        <f t="shared" si="82"/>
        <v>4</v>
      </c>
      <c r="Q121" s="25">
        <f t="shared" si="83"/>
        <v>0</v>
      </c>
      <c r="R121" s="26">
        <f t="shared" si="84"/>
        <v>0</v>
      </c>
      <c r="S121" s="24">
        <f t="shared" si="85"/>
        <v>4</v>
      </c>
      <c r="T121" s="24">
        <f t="shared" si="86"/>
        <v>4</v>
      </c>
      <c r="U121" s="24" t="str">
        <f t="shared" si="87"/>
        <v/>
      </c>
      <c r="V121" s="24" t="str">
        <f t="shared" si="88"/>
        <v>p</v>
      </c>
      <c r="W121" s="24" t="str">
        <f t="shared" si="106"/>
        <v/>
      </c>
      <c r="X121" s="24">
        <f t="shared" si="89"/>
        <v>4</v>
      </c>
      <c r="Y121" s="24">
        <f t="shared" si="90"/>
        <v>4</v>
      </c>
      <c r="Z121" s="24" t="str">
        <f t="shared" si="91"/>
        <v>M</v>
      </c>
      <c r="AA121" s="24" t="str">
        <f t="shared" si="137"/>
        <v>M</v>
      </c>
      <c r="AB121" s="34" t="str">
        <f t="shared" si="92"/>
        <v/>
      </c>
      <c r="AC121" s="34" t="str">
        <f t="shared" si="93"/>
        <v>p</v>
      </c>
      <c r="AD121" s="34" t="str">
        <f t="shared" si="107"/>
        <v>p</v>
      </c>
      <c r="AE121" s="34" t="str">
        <f t="shared" si="94"/>
        <v>4 0</v>
      </c>
      <c r="AF121" s="34">
        <f t="shared" si="95"/>
        <v>4</v>
      </c>
      <c r="AG121" s="34">
        <f t="shared" si="96"/>
        <v>4</v>
      </c>
      <c r="AH121" s="34">
        <f t="shared" si="97"/>
        <v>0</v>
      </c>
      <c r="AI121" s="172" t="str">
        <f>IF(AJ121&lt;&gt;"",MAX(AI$3:AI120)+1,"")</f>
        <v/>
      </c>
      <c r="AJ121" s="172" t="str">
        <f t="shared" si="98"/>
        <v/>
      </c>
      <c r="AK121" s="172" t="str">
        <f t="shared" si="99"/>
        <v/>
      </c>
      <c r="AL121" s="172" t="str">
        <f t="shared" si="100"/>
        <v/>
      </c>
      <c r="AM121" s="172">
        <f>IF(AN121&lt;&gt;"",MAX(AM$3:AM120)+1,"")</f>
        <v>28</v>
      </c>
      <c r="AN121" s="172" t="str">
        <f t="shared" si="101"/>
        <v>M</v>
      </c>
      <c r="AO121" s="172">
        <f t="shared" si="102"/>
        <v>310</v>
      </c>
      <c r="AP121" s="172">
        <f t="shared" si="103"/>
        <v>4</v>
      </c>
      <c r="AQ121" s="172" t="str">
        <f t="shared" si="104"/>
        <v/>
      </c>
      <c r="AR121" s="172" t="str">
        <f>Table1[[#This Row],[Sex ]]&amp;Table1[[#This Row],[Month]]</f>
        <v>M4</v>
      </c>
      <c r="AS121" s="21"/>
      <c r="AT121" s="21"/>
      <c r="AU121" s="21"/>
      <c r="AV121" s="21"/>
      <c r="AW121" s="21"/>
      <c r="AX121" s="21"/>
      <c r="AY121" s="21"/>
      <c r="AZ121" s="21"/>
      <c r="BA121" s="21"/>
      <c r="BB121" s="21"/>
      <c r="BC121" s="21"/>
      <c r="BD121" s="21"/>
      <c r="BE121" s="319"/>
      <c r="BF121" s="319"/>
      <c r="BG121" s="316"/>
      <c r="BH121" s="316"/>
      <c r="BI121" s="316"/>
      <c r="BJ121" s="316"/>
      <c r="BK121" s="316"/>
      <c r="BL121" s="316"/>
      <c r="BM121" s="316"/>
      <c r="BN121" s="316"/>
      <c r="BO121" s="316"/>
      <c r="BP121" s="316"/>
      <c r="BQ121" s="316"/>
      <c r="BR121" s="316"/>
      <c r="BS121" s="316"/>
      <c r="BT121" s="316"/>
      <c r="BU121" s="316"/>
      <c r="BV121" s="316"/>
      <c r="BW121" s="316"/>
      <c r="BX121" s="316"/>
      <c r="BY121" s="316"/>
      <c r="BZ121" s="316"/>
      <c r="CA121" s="316"/>
      <c r="CB121" s="316"/>
      <c r="CC121" s="316"/>
      <c r="CD121" s="316"/>
      <c r="CE121" s="316"/>
      <c r="CF121" s="316"/>
      <c r="CG121" s="316"/>
      <c r="CH121" s="316"/>
      <c r="CI121" s="316"/>
      <c r="CJ121" s="316"/>
      <c r="CK121" s="316"/>
      <c r="CL121" s="316"/>
      <c r="CM121" s="316"/>
      <c r="CN121" s="316"/>
      <c r="CO121" s="316"/>
      <c r="CP121" s="316"/>
      <c r="CQ121" s="316"/>
      <c r="CR121" s="316"/>
      <c r="CS121" s="316"/>
      <c r="CT121" s="316"/>
      <c r="CU121" s="316"/>
      <c r="CV121" s="316"/>
      <c r="CW121" s="316"/>
      <c r="CX121" s="316"/>
      <c r="CY121" s="316"/>
      <c r="CZ121" s="316"/>
      <c r="DA121" s="316"/>
      <c r="DB121" s="316"/>
      <c r="DC121" s="316"/>
      <c r="DD121" s="316"/>
      <c r="DE121" s="316"/>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HP121" s="268">
        <f t="shared" si="110"/>
        <v>4</v>
      </c>
      <c r="HQ121" s="268">
        <f t="shared" si="76"/>
        <v>113</v>
      </c>
      <c r="HR121" s="268">
        <f t="shared" si="111"/>
        <v>0</v>
      </c>
      <c r="HS121" s="268">
        <f t="shared" si="117"/>
        <v>0</v>
      </c>
    </row>
    <row r="122" spans="1:227" x14ac:dyDescent="0.3">
      <c r="A122" s="21"/>
      <c r="B122" s="14">
        <v>10387</v>
      </c>
      <c r="C122" s="14">
        <v>16</v>
      </c>
      <c r="D122" s="14" t="s">
        <v>182</v>
      </c>
      <c r="E122" s="23" t="s">
        <v>183</v>
      </c>
      <c r="F122" s="14">
        <v>320</v>
      </c>
      <c r="G122" s="14" t="s">
        <v>121</v>
      </c>
      <c r="H122" s="14">
        <v>4</v>
      </c>
      <c r="I122" s="14">
        <v>7</v>
      </c>
      <c r="J122" s="14">
        <v>7</v>
      </c>
      <c r="K122" s="14"/>
      <c r="L122" s="14" t="s">
        <v>141</v>
      </c>
      <c r="M122" s="24">
        <f t="shared" si="105"/>
        <v>7</v>
      </c>
      <c r="N122" s="24">
        <f t="shared" si="80"/>
        <v>2</v>
      </c>
      <c r="O122" s="24" t="str">
        <f t="shared" si="81"/>
        <v>7 7</v>
      </c>
      <c r="P122" s="24">
        <f t="shared" si="82"/>
        <v>7</v>
      </c>
      <c r="Q122" s="25">
        <f t="shared" si="83"/>
        <v>0</v>
      </c>
      <c r="R122" s="26">
        <f t="shared" si="84"/>
        <v>0</v>
      </c>
      <c r="S122" s="24">
        <f t="shared" si="85"/>
        <v>4</v>
      </c>
      <c r="T122" s="24">
        <f t="shared" si="86"/>
        <v>4</v>
      </c>
      <c r="U122" s="24" t="str">
        <f t="shared" si="87"/>
        <v/>
      </c>
      <c r="V122" s="24" t="str">
        <f t="shared" si="88"/>
        <v>g</v>
      </c>
      <c r="W122" s="24" t="str">
        <f t="shared" si="106"/>
        <v/>
      </c>
      <c r="X122" s="24">
        <f t="shared" si="89"/>
        <v>4</v>
      </c>
      <c r="Y122" s="24">
        <f t="shared" si="90"/>
        <v>4</v>
      </c>
      <c r="Z122" s="24" t="str">
        <f t="shared" si="91"/>
        <v>M</v>
      </c>
      <c r="AA122" s="24" t="str">
        <f t="shared" si="137"/>
        <v>M</v>
      </c>
      <c r="AB122" s="34" t="str">
        <f t="shared" si="92"/>
        <v/>
      </c>
      <c r="AC122" s="34" t="str">
        <f t="shared" si="93"/>
        <v>g</v>
      </c>
      <c r="AD122" s="34" t="str">
        <f t="shared" si="107"/>
        <v>g</v>
      </c>
      <c r="AE122" s="34" t="str">
        <f t="shared" si="94"/>
        <v>4 0</v>
      </c>
      <c r="AF122" s="34">
        <f t="shared" si="95"/>
        <v>7</v>
      </c>
      <c r="AG122" s="34">
        <f t="shared" si="96"/>
        <v>7</v>
      </c>
      <c r="AH122" s="34">
        <f t="shared" si="97"/>
        <v>0</v>
      </c>
      <c r="AI122" s="172" t="str">
        <f>IF(AJ122&lt;&gt;"",MAX(AI$3:AI121)+1,"")</f>
        <v/>
      </c>
      <c r="AJ122" s="172" t="str">
        <f t="shared" si="98"/>
        <v/>
      </c>
      <c r="AK122" s="172" t="str">
        <f t="shared" si="99"/>
        <v/>
      </c>
      <c r="AL122" s="172" t="str">
        <f t="shared" si="100"/>
        <v/>
      </c>
      <c r="AM122" s="172">
        <f>IF(AN122&lt;&gt;"",MAX(AM$3:AM121)+1,"")</f>
        <v>29</v>
      </c>
      <c r="AN122" s="172" t="str">
        <f t="shared" si="101"/>
        <v>M</v>
      </c>
      <c r="AO122" s="172">
        <f t="shared" si="102"/>
        <v>320</v>
      </c>
      <c r="AP122" s="172">
        <f t="shared" si="103"/>
        <v>7</v>
      </c>
      <c r="AQ122" s="172" t="str">
        <f t="shared" si="104"/>
        <v/>
      </c>
      <c r="AR122" s="172" t="str">
        <f>Table1[[#This Row],[Sex ]]&amp;Table1[[#This Row],[Month]]</f>
        <v>M4</v>
      </c>
      <c r="AS122" s="21"/>
      <c r="AT122" s="21"/>
      <c r="AU122" s="21"/>
      <c r="AV122" s="21"/>
      <c r="AW122" s="21"/>
      <c r="AX122" s="21"/>
      <c r="AY122" s="21"/>
      <c r="AZ122" s="21"/>
      <c r="BA122" s="21"/>
      <c r="BB122" s="21"/>
      <c r="BC122" s="21"/>
      <c r="BD122" s="21"/>
      <c r="BE122" s="319"/>
      <c r="BF122" s="319"/>
      <c r="BG122" s="316"/>
      <c r="BH122" s="316"/>
      <c r="BI122" s="316"/>
      <c r="BJ122" s="316"/>
      <c r="BK122" s="316"/>
      <c r="BL122" s="316"/>
      <c r="BM122" s="316"/>
      <c r="BN122" s="316"/>
      <c r="BO122" s="316"/>
      <c r="BP122" s="316"/>
      <c r="BQ122" s="316"/>
      <c r="BR122" s="316"/>
      <c r="BS122" s="316"/>
      <c r="BT122" s="316"/>
      <c r="BU122" s="316"/>
      <c r="BV122" s="316"/>
      <c r="BW122" s="316"/>
      <c r="BX122" s="316"/>
      <c r="BY122" s="316"/>
      <c r="BZ122" s="316"/>
      <c r="CA122" s="316"/>
      <c r="CB122" s="316"/>
      <c r="CC122" s="316"/>
      <c r="CD122" s="316"/>
      <c r="CE122" s="316"/>
      <c r="CF122" s="316"/>
      <c r="CG122" s="316"/>
      <c r="CH122" s="316"/>
      <c r="CI122" s="316"/>
      <c r="CJ122" s="316"/>
      <c r="CK122" s="316"/>
      <c r="CL122" s="316"/>
      <c r="CM122" s="316"/>
      <c r="CN122" s="316"/>
      <c r="CO122" s="316"/>
      <c r="CP122" s="316"/>
      <c r="CQ122" s="316"/>
      <c r="CR122" s="316"/>
      <c r="CS122" s="316"/>
      <c r="CT122" s="316"/>
      <c r="CU122" s="316"/>
      <c r="CV122" s="316"/>
      <c r="CW122" s="316"/>
      <c r="CX122" s="316"/>
      <c r="CY122" s="316"/>
      <c r="CZ122" s="316"/>
      <c r="DA122" s="316"/>
      <c r="DB122" s="316"/>
      <c r="DC122" s="316"/>
      <c r="DD122" s="316"/>
      <c r="DE122" s="316"/>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HP122" s="268">
        <f t="shared" si="110"/>
        <v>5</v>
      </c>
      <c r="HQ122" s="268">
        <f t="shared" si="76"/>
        <v>114</v>
      </c>
      <c r="HR122" s="268">
        <f t="shared" si="111"/>
        <v>20</v>
      </c>
      <c r="HS122" s="268">
        <f t="shared" si="117"/>
        <v>20</v>
      </c>
    </row>
    <row r="123" spans="1:227" x14ac:dyDescent="0.3">
      <c r="A123" s="21"/>
      <c r="B123" s="14">
        <v>10387</v>
      </c>
      <c r="C123" s="14">
        <v>17</v>
      </c>
      <c r="D123" s="14" t="s">
        <v>182</v>
      </c>
      <c r="E123" s="23" t="s">
        <v>183</v>
      </c>
      <c r="F123" s="14">
        <v>300</v>
      </c>
      <c r="G123" s="14" t="s">
        <v>120</v>
      </c>
      <c r="H123" s="14">
        <v>4</v>
      </c>
      <c r="I123" s="14">
        <v>3</v>
      </c>
      <c r="J123" s="14">
        <v>3</v>
      </c>
      <c r="K123" s="14"/>
      <c r="L123" s="14" t="s">
        <v>141</v>
      </c>
      <c r="M123" s="24">
        <f t="shared" si="105"/>
        <v>3</v>
      </c>
      <c r="N123" s="24">
        <f t="shared" si="80"/>
        <v>2</v>
      </c>
      <c r="O123" s="24" t="str">
        <f t="shared" si="81"/>
        <v>3 3</v>
      </c>
      <c r="P123" s="24">
        <f t="shared" si="82"/>
        <v>3</v>
      </c>
      <c r="Q123" s="25">
        <f t="shared" si="83"/>
        <v>0</v>
      </c>
      <c r="R123" s="26">
        <f t="shared" si="84"/>
        <v>0</v>
      </c>
      <c r="S123" s="24">
        <f t="shared" si="85"/>
        <v>4</v>
      </c>
      <c r="T123" s="24">
        <f t="shared" si="86"/>
        <v>4</v>
      </c>
      <c r="U123" s="24" t="str">
        <f t="shared" si="87"/>
        <v/>
      </c>
      <c r="V123" s="24" t="str">
        <f t="shared" si="88"/>
        <v>g</v>
      </c>
      <c r="W123" s="24" t="str">
        <f t="shared" si="106"/>
        <v/>
      </c>
      <c r="X123" s="24">
        <f t="shared" si="89"/>
        <v>4</v>
      </c>
      <c r="Y123" s="24">
        <f t="shared" si="90"/>
        <v>4</v>
      </c>
      <c r="Z123" s="24" t="str">
        <f t="shared" si="91"/>
        <v>F</v>
      </c>
      <c r="AA123" s="24" t="str">
        <f t="shared" si="137"/>
        <v>F</v>
      </c>
      <c r="AB123" s="34" t="str">
        <f t="shared" si="92"/>
        <v/>
      </c>
      <c r="AC123" s="34" t="str">
        <f t="shared" si="93"/>
        <v>g</v>
      </c>
      <c r="AD123" s="34" t="str">
        <f t="shared" si="107"/>
        <v>g</v>
      </c>
      <c r="AE123" s="34" t="str">
        <f t="shared" si="94"/>
        <v>4 0</v>
      </c>
      <c r="AF123" s="34">
        <f t="shared" si="95"/>
        <v>3</v>
      </c>
      <c r="AG123" s="34">
        <f t="shared" si="96"/>
        <v>3</v>
      </c>
      <c r="AH123" s="34">
        <f t="shared" si="97"/>
        <v>0</v>
      </c>
      <c r="AI123" s="172">
        <f>IF(AJ123&lt;&gt;"",MAX(AI$3:AI122)+1,"")</f>
        <v>90</v>
      </c>
      <c r="AJ123" s="172" t="str">
        <f t="shared" si="98"/>
        <v>F</v>
      </c>
      <c r="AK123" s="172">
        <f t="shared" si="99"/>
        <v>300</v>
      </c>
      <c r="AL123" s="172">
        <f t="shared" si="100"/>
        <v>3</v>
      </c>
      <c r="AM123" s="172" t="str">
        <f>IF(AN123&lt;&gt;"",MAX(AM$3:AM122)+1,"")</f>
        <v/>
      </c>
      <c r="AN123" s="172" t="str">
        <f t="shared" si="101"/>
        <v/>
      </c>
      <c r="AO123" s="172" t="str">
        <f t="shared" si="102"/>
        <v/>
      </c>
      <c r="AP123" s="172" t="str">
        <f t="shared" si="103"/>
        <v/>
      </c>
      <c r="AQ123" s="172" t="str">
        <f t="shared" si="104"/>
        <v/>
      </c>
      <c r="AR123" s="172" t="str">
        <f>Table1[[#This Row],[Sex ]]&amp;Table1[[#This Row],[Month]]</f>
        <v>F4</v>
      </c>
      <c r="AS123" s="21"/>
      <c r="AT123" s="21"/>
      <c r="AU123" s="21"/>
      <c r="AV123" s="21"/>
      <c r="AW123" s="21"/>
      <c r="AX123" s="21"/>
      <c r="AY123" s="21"/>
      <c r="AZ123" s="21"/>
      <c r="BA123" s="21"/>
      <c r="BB123" s="21"/>
      <c r="BC123" s="21"/>
      <c r="BD123" s="21"/>
      <c r="BE123" s="319"/>
      <c r="BF123" s="319"/>
      <c r="BG123" s="316"/>
      <c r="BH123" s="316"/>
      <c r="BI123" s="316"/>
      <c r="BJ123" s="316"/>
      <c r="BK123" s="316"/>
      <c r="BL123" s="316"/>
      <c r="BM123" s="316"/>
      <c r="BN123" s="316"/>
      <c r="BO123" s="316"/>
      <c r="BP123" s="316"/>
      <c r="BQ123" s="316"/>
      <c r="BR123" s="316"/>
      <c r="BS123" s="316"/>
      <c r="BT123" s="316"/>
      <c r="BU123" s="316"/>
      <c r="BV123" s="316"/>
      <c r="BW123" s="316"/>
      <c r="BX123" s="316"/>
      <c r="BY123" s="316"/>
      <c r="BZ123" s="316"/>
      <c r="CA123" s="316"/>
      <c r="CB123" s="316"/>
      <c r="CC123" s="316"/>
      <c r="CD123" s="316"/>
      <c r="CE123" s="316"/>
      <c r="CF123" s="316"/>
      <c r="CG123" s="316"/>
      <c r="CH123" s="316"/>
      <c r="CI123" s="316"/>
      <c r="CJ123" s="316"/>
      <c r="CK123" s="316"/>
      <c r="CL123" s="316"/>
      <c r="CM123" s="316"/>
      <c r="CN123" s="316"/>
      <c r="CO123" s="316"/>
      <c r="CP123" s="316"/>
      <c r="CQ123" s="316"/>
      <c r="CR123" s="316"/>
      <c r="CS123" s="316"/>
      <c r="CT123" s="316"/>
      <c r="CU123" s="316"/>
      <c r="CV123" s="316"/>
      <c r="CW123" s="316"/>
      <c r="CX123" s="316"/>
      <c r="CY123" s="316"/>
      <c r="CZ123" s="316"/>
      <c r="DA123" s="316"/>
      <c r="DB123" s="316"/>
      <c r="DC123" s="316"/>
      <c r="DD123" s="316"/>
      <c r="DE123" s="316"/>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HP123" s="268">
        <f t="shared" si="110"/>
        <v>4</v>
      </c>
      <c r="HQ123" s="268">
        <f t="shared" ref="HQ123:HQ186" si="138">HQ122+1</f>
        <v>115</v>
      </c>
      <c r="HR123" s="268">
        <f t="shared" si="111"/>
        <v>0</v>
      </c>
      <c r="HS123" s="268">
        <f t="shared" si="117"/>
        <v>0</v>
      </c>
    </row>
    <row r="124" spans="1:227" x14ac:dyDescent="0.3">
      <c r="A124" s="21"/>
      <c r="B124" s="14">
        <v>10387</v>
      </c>
      <c r="C124" s="14">
        <v>18</v>
      </c>
      <c r="D124" s="14" t="s">
        <v>182</v>
      </c>
      <c r="E124" s="23" t="s">
        <v>183</v>
      </c>
      <c r="F124" s="14">
        <v>360</v>
      </c>
      <c r="G124" s="14" t="s">
        <v>120</v>
      </c>
      <c r="H124" s="14">
        <v>4</v>
      </c>
      <c r="I124" s="14">
        <v>4</v>
      </c>
      <c r="J124" s="14">
        <v>4</v>
      </c>
      <c r="K124" s="14"/>
      <c r="L124" s="14" t="s">
        <v>141</v>
      </c>
      <c r="M124" s="24">
        <f t="shared" si="105"/>
        <v>4</v>
      </c>
      <c r="N124" s="24">
        <f t="shared" si="80"/>
        <v>2</v>
      </c>
      <c r="O124" s="24" t="str">
        <f t="shared" si="81"/>
        <v>4 4</v>
      </c>
      <c r="P124" s="24">
        <f t="shared" si="82"/>
        <v>4</v>
      </c>
      <c r="Q124" s="25">
        <f t="shared" si="83"/>
        <v>0</v>
      </c>
      <c r="R124" s="26">
        <f t="shared" si="84"/>
        <v>0</v>
      </c>
      <c r="S124" s="24">
        <f t="shared" si="85"/>
        <v>4</v>
      </c>
      <c r="T124" s="24">
        <f t="shared" si="86"/>
        <v>4</v>
      </c>
      <c r="U124" s="24" t="str">
        <f t="shared" si="87"/>
        <v/>
      </c>
      <c r="V124" s="24" t="str">
        <f t="shared" si="88"/>
        <v>g</v>
      </c>
      <c r="W124" s="24" t="str">
        <f t="shared" si="106"/>
        <v/>
      </c>
      <c r="X124" s="24">
        <f t="shared" si="89"/>
        <v>4</v>
      </c>
      <c r="Y124" s="24">
        <f t="shared" si="90"/>
        <v>4</v>
      </c>
      <c r="Z124" s="24" t="str">
        <f t="shared" si="91"/>
        <v>F</v>
      </c>
      <c r="AA124" s="24" t="str">
        <f t="shared" si="137"/>
        <v>F</v>
      </c>
      <c r="AB124" s="34" t="str">
        <f t="shared" si="92"/>
        <v/>
      </c>
      <c r="AC124" s="34" t="str">
        <f t="shared" si="93"/>
        <v>g</v>
      </c>
      <c r="AD124" s="34" t="str">
        <f t="shared" si="107"/>
        <v>g</v>
      </c>
      <c r="AE124" s="34" t="str">
        <f t="shared" si="94"/>
        <v>4 0</v>
      </c>
      <c r="AF124" s="34">
        <f t="shared" si="95"/>
        <v>4</v>
      </c>
      <c r="AG124" s="34">
        <f t="shared" si="96"/>
        <v>4</v>
      </c>
      <c r="AH124" s="34">
        <f t="shared" si="97"/>
        <v>0</v>
      </c>
      <c r="AI124" s="172">
        <f>IF(AJ124&lt;&gt;"",MAX(AI$3:AI123)+1,"")</f>
        <v>91</v>
      </c>
      <c r="AJ124" s="172" t="str">
        <f t="shared" si="98"/>
        <v>F</v>
      </c>
      <c r="AK124" s="172">
        <f t="shared" si="99"/>
        <v>360</v>
      </c>
      <c r="AL124" s="172">
        <f t="shared" si="100"/>
        <v>4</v>
      </c>
      <c r="AM124" s="172" t="str">
        <f>IF(AN124&lt;&gt;"",MAX(AM$3:AM123)+1,"")</f>
        <v/>
      </c>
      <c r="AN124" s="172" t="str">
        <f t="shared" si="101"/>
        <v/>
      </c>
      <c r="AO124" s="172" t="str">
        <f t="shared" si="102"/>
        <v/>
      </c>
      <c r="AP124" s="172" t="str">
        <f t="shared" si="103"/>
        <v/>
      </c>
      <c r="AQ124" s="172" t="str">
        <f t="shared" si="104"/>
        <v/>
      </c>
      <c r="AR124" s="172" t="str">
        <f>Table1[[#This Row],[Sex ]]&amp;Table1[[#This Row],[Month]]</f>
        <v>F4</v>
      </c>
      <c r="AS124" s="21"/>
      <c r="AT124" s="21"/>
      <c r="AU124" s="21"/>
      <c r="AV124" s="21"/>
      <c r="AW124" s="21"/>
      <c r="AX124" s="21"/>
      <c r="AY124" s="21"/>
      <c r="AZ124" s="21"/>
      <c r="BA124" s="21"/>
      <c r="BB124" s="21"/>
      <c r="BC124" s="21"/>
      <c r="BD124" s="21"/>
      <c r="BE124" s="319"/>
      <c r="BF124" s="319"/>
      <c r="BG124" s="316"/>
      <c r="BH124" s="316"/>
      <c r="BI124" s="316"/>
      <c r="BJ124" s="316"/>
      <c r="BK124" s="316"/>
      <c r="BL124" s="316"/>
      <c r="BM124" s="316"/>
      <c r="BN124" s="316"/>
      <c r="BO124" s="316"/>
      <c r="BP124" s="316"/>
      <c r="BQ124" s="316"/>
      <c r="BR124" s="316"/>
      <c r="BS124" s="316"/>
      <c r="BT124" s="316"/>
      <c r="BU124" s="316"/>
      <c r="BV124" s="316"/>
      <c r="BW124" s="316"/>
      <c r="BX124" s="316"/>
      <c r="BY124" s="316"/>
      <c r="BZ124" s="316"/>
      <c r="CA124" s="316"/>
      <c r="CB124" s="316"/>
      <c r="CC124" s="316"/>
      <c r="CD124" s="316"/>
      <c r="CE124" s="316"/>
      <c r="CF124" s="316"/>
      <c r="CG124" s="316"/>
      <c r="CH124" s="316"/>
      <c r="CI124" s="316"/>
      <c r="CJ124" s="316"/>
      <c r="CK124" s="316"/>
      <c r="CL124" s="316"/>
      <c r="CM124" s="316"/>
      <c r="CN124" s="316"/>
      <c r="CO124" s="316"/>
      <c r="CP124" s="316"/>
      <c r="CQ124" s="316"/>
      <c r="CR124" s="316"/>
      <c r="CS124" s="316"/>
      <c r="CT124" s="316"/>
      <c r="CU124" s="316"/>
      <c r="CV124" s="316"/>
      <c r="CW124" s="316"/>
      <c r="CX124" s="316"/>
      <c r="CY124" s="316"/>
      <c r="CZ124" s="316"/>
      <c r="DA124" s="316"/>
      <c r="DB124" s="316"/>
      <c r="DC124" s="316"/>
      <c r="DD124" s="316"/>
      <c r="DE124" s="316"/>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HP124" s="268">
        <f t="shared" si="110"/>
        <v>3</v>
      </c>
      <c r="HQ124" s="268">
        <f t="shared" si="138"/>
        <v>116</v>
      </c>
      <c r="HR124" s="268">
        <f t="shared" si="111"/>
        <v>0</v>
      </c>
      <c r="HS124" s="268">
        <f t="shared" si="117"/>
        <v>0</v>
      </c>
    </row>
    <row r="125" spans="1:227" x14ac:dyDescent="0.3">
      <c r="A125" s="21"/>
      <c r="B125" s="14">
        <v>10387</v>
      </c>
      <c r="C125" s="14">
        <v>19</v>
      </c>
      <c r="D125" s="14" t="s">
        <v>182</v>
      </c>
      <c r="E125" s="23" t="s">
        <v>183</v>
      </c>
      <c r="F125" s="14">
        <v>290</v>
      </c>
      <c r="G125" s="14" t="s">
        <v>121</v>
      </c>
      <c r="H125" s="14">
        <v>4</v>
      </c>
      <c r="I125" s="14">
        <v>3</v>
      </c>
      <c r="J125" s="14">
        <v>3</v>
      </c>
      <c r="K125" s="14"/>
      <c r="L125" s="14" t="s">
        <v>143</v>
      </c>
      <c r="M125" s="24">
        <f t="shared" si="105"/>
        <v>3</v>
      </c>
      <c r="N125" s="24">
        <f t="shared" si="80"/>
        <v>2</v>
      </c>
      <c r="O125" s="24" t="str">
        <f t="shared" si="81"/>
        <v>3 3</v>
      </c>
      <c r="P125" s="24">
        <f t="shared" si="82"/>
        <v>3</v>
      </c>
      <c r="Q125" s="25">
        <f t="shared" si="83"/>
        <v>0</v>
      </c>
      <c r="R125" s="26">
        <f t="shared" si="84"/>
        <v>0</v>
      </c>
      <c r="S125" s="24">
        <f t="shared" si="85"/>
        <v>4</v>
      </c>
      <c r="T125" s="24">
        <f t="shared" si="86"/>
        <v>4</v>
      </c>
      <c r="U125" s="24" t="str">
        <f t="shared" si="87"/>
        <v/>
      </c>
      <c r="V125" s="24" t="str">
        <f t="shared" si="88"/>
        <v>p</v>
      </c>
      <c r="W125" s="24" t="str">
        <f t="shared" si="106"/>
        <v/>
      </c>
      <c r="X125" s="24">
        <f t="shared" si="89"/>
        <v>4</v>
      </c>
      <c r="Y125" s="24">
        <f t="shared" si="90"/>
        <v>4</v>
      </c>
      <c r="Z125" s="24" t="str">
        <f t="shared" si="91"/>
        <v>M</v>
      </c>
      <c r="AA125" s="24" t="str">
        <f t="shared" si="137"/>
        <v>M</v>
      </c>
      <c r="AB125" s="34" t="str">
        <f t="shared" si="92"/>
        <v/>
      </c>
      <c r="AC125" s="34" t="str">
        <f t="shared" si="93"/>
        <v>p</v>
      </c>
      <c r="AD125" s="34" t="str">
        <f t="shared" si="107"/>
        <v>p</v>
      </c>
      <c r="AE125" s="34" t="str">
        <f t="shared" si="94"/>
        <v>4 0</v>
      </c>
      <c r="AF125" s="34">
        <f t="shared" si="95"/>
        <v>3</v>
      </c>
      <c r="AG125" s="34">
        <f t="shared" si="96"/>
        <v>3</v>
      </c>
      <c r="AH125" s="34">
        <f t="shared" si="97"/>
        <v>0</v>
      </c>
      <c r="AI125" s="172" t="str">
        <f>IF(AJ125&lt;&gt;"",MAX(AI$3:AI124)+1,"")</f>
        <v/>
      </c>
      <c r="AJ125" s="172" t="str">
        <f t="shared" si="98"/>
        <v/>
      </c>
      <c r="AK125" s="172" t="str">
        <f t="shared" si="99"/>
        <v/>
      </c>
      <c r="AL125" s="172" t="str">
        <f t="shared" si="100"/>
        <v/>
      </c>
      <c r="AM125" s="172">
        <f>IF(AN125&lt;&gt;"",MAX(AM$3:AM124)+1,"")</f>
        <v>30</v>
      </c>
      <c r="AN125" s="172" t="str">
        <f t="shared" si="101"/>
        <v>M</v>
      </c>
      <c r="AO125" s="172">
        <f t="shared" si="102"/>
        <v>290</v>
      </c>
      <c r="AP125" s="172">
        <f t="shared" si="103"/>
        <v>3</v>
      </c>
      <c r="AQ125" s="172" t="str">
        <f t="shared" si="104"/>
        <v/>
      </c>
      <c r="AR125" s="172" t="str">
        <f>Table1[[#This Row],[Sex ]]&amp;Table1[[#This Row],[Month]]</f>
        <v>M4</v>
      </c>
      <c r="AS125" s="21"/>
      <c r="AT125" s="21"/>
      <c r="AU125" s="21"/>
      <c r="AV125" s="21"/>
      <c r="AW125" s="21"/>
      <c r="AX125" s="21"/>
      <c r="AY125" s="21"/>
      <c r="AZ125" s="21"/>
      <c r="BA125" s="21"/>
      <c r="BB125" s="21"/>
      <c r="BC125" s="21"/>
      <c r="BD125" s="21"/>
      <c r="BE125" s="319"/>
      <c r="BF125" s="319"/>
      <c r="BG125" s="316"/>
      <c r="BH125" s="316"/>
      <c r="BI125" s="316"/>
      <c r="BJ125" s="316"/>
      <c r="BK125" s="316"/>
      <c r="BL125" s="316"/>
      <c r="BM125" s="316"/>
      <c r="BN125" s="316"/>
      <c r="BO125" s="316"/>
      <c r="BP125" s="316"/>
      <c r="BQ125" s="316"/>
      <c r="BR125" s="316"/>
      <c r="BS125" s="316"/>
      <c r="BT125" s="316"/>
      <c r="BU125" s="316"/>
      <c r="BV125" s="316"/>
      <c r="BW125" s="316"/>
      <c r="BX125" s="316"/>
      <c r="BY125" s="316"/>
      <c r="BZ125" s="316"/>
      <c r="CA125" s="316"/>
      <c r="CB125" s="316"/>
      <c r="CC125" s="316"/>
      <c r="CD125" s="316"/>
      <c r="CE125" s="316"/>
      <c r="CF125" s="316"/>
      <c r="CG125" s="316"/>
      <c r="CH125" s="316"/>
      <c r="CI125" s="316"/>
      <c r="CJ125" s="316"/>
      <c r="CK125" s="316"/>
      <c r="CL125" s="316"/>
      <c r="CM125" s="316"/>
      <c r="CN125" s="316"/>
      <c r="CO125" s="316"/>
      <c r="CP125" s="316"/>
      <c r="CQ125" s="316"/>
      <c r="CR125" s="316"/>
      <c r="CS125" s="316"/>
      <c r="CT125" s="316"/>
      <c r="CU125" s="316"/>
      <c r="CV125" s="316"/>
      <c r="CW125" s="316"/>
      <c r="CX125" s="316"/>
      <c r="CY125" s="316"/>
      <c r="CZ125" s="316"/>
      <c r="DA125" s="316"/>
      <c r="DB125" s="316"/>
      <c r="DC125" s="316"/>
      <c r="DD125" s="316"/>
      <c r="DE125" s="316"/>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HP125" s="268">
        <f t="shared" si="110"/>
        <v>4</v>
      </c>
      <c r="HQ125" s="268">
        <f t="shared" si="138"/>
        <v>117</v>
      </c>
      <c r="HR125" s="268">
        <f t="shared" si="111"/>
        <v>0</v>
      </c>
      <c r="HS125" s="268">
        <f t="shared" si="117"/>
        <v>0</v>
      </c>
    </row>
    <row r="126" spans="1:227" x14ac:dyDescent="0.3">
      <c r="A126" s="21"/>
      <c r="B126" s="14">
        <v>10387</v>
      </c>
      <c r="C126" s="14">
        <v>20</v>
      </c>
      <c r="D126" s="14" t="s">
        <v>182</v>
      </c>
      <c r="E126" s="23" t="s">
        <v>183</v>
      </c>
      <c r="F126" s="14">
        <v>320</v>
      </c>
      <c r="G126" s="14" t="s">
        <v>120</v>
      </c>
      <c r="H126" s="14">
        <v>4</v>
      </c>
      <c r="I126" s="14">
        <v>4</v>
      </c>
      <c r="J126" s="14">
        <v>4</v>
      </c>
      <c r="K126" s="14"/>
      <c r="L126" s="14" t="s">
        <v>141</v>
      </c>
      <c r="M126" s="24">
        <f t="shared" si="105"/>
        <v>4</v>
      </c>
      <c r="N126" s="24">
        <f t="shared" si="80"/>
        <v>2</v>
      </c>
      <c r="O126" s="24" t="str">
        <f t="shared" si="81"/>
        <v>4 4</v>
      </c>
      <c r="P126" s="24">
        <f t="shared" si="82"/>
        <v>4</v>
      </c>
      <c r="Q126" s="25">
        <f t="shared" si="83"/>
        <v>0</v>
      </c>
      <c r="R126" s="26">
        <f t="shared" si="84"/>
        <v>0</v>
      </c>
      <c r="S126" s="24">
        <f t="shared" si="85"/>
        <v>4</v>
      </c>
      <c r="T126" s="24">
        <f t="shared" si="86"/>
        <v>4</v>
      </c>
      <c r="U126" s="24" t="str">
        <f t="shared" si="87"/>
        <v/>
      </c>
      <c r="V126" s="24" t="str">
        <f t="shared" si="88"/>
        <v>g</v>
      </c>
      <c r="W126" s="24" t="str">
        <f t="shared" si="106"/>
        <v/>
      </c>
      <c r="X126" s="24">
        <f t="shared" si="89"/>
        <v>4</v>
      </c>
      <c r="Y126" s="24">
        <f t="shared" si="90"/>
        <v>4</v>
      </c>
      <c r="Z126" s="24" t="str">
        <f t="shared" si="91"/>
        <v>F</v>
      </c>
      <c r="AA126" s="24" t="str">
        <f t="shared" si="137"/>
        <v>F</v>
      </c>
      <c r="AB126" s="34" t="str">
        <f t="shared" si="92"/>
        <v/>
      </c>
      <c r="AC126" s="34" t="str">
        <f t="shared" si="93"/>
        <v>g</v>
      </c>
      <c r="AD126" s="34" t="str">
        <f t="shared" si="107"/>
        <v>g</v>
      </c>
      <c r="AE126" s="34" t="str">
        <f t="shared" si="94"/>
        <v>4 0</v>
      </c>
      <c r="AF126" s="34">
        <f t="shared" si="95"/>
        <v>4</v>
      </c>
      <c r="AG126" s="34">
        <f t="shared" si="96"/>
        <v>4</v>
      </c>
      <c r="AH126" s="34">
        <f t="shared" si="97"/>
        <v>0</v>
      </c>
      <c r="AI126" s="172">
        <f>IF(AJ126&lt;&gt;"",MAX(AI$3:AI125)+1,"")</f>
        <v>92</v>
      </c>
      <c r="AJ126" s="172" t="str">
        <f t="shared" si="98"/>
        <v>F</v>
      </c>
      <c r="AK126" s="172">
        <f t="shared" si="99"/>
        <v>320</v>
      </c>
      <c r="AL126" s="172">
        <f t="shared" si="100"/>
        <v>4</v>
      </c>
      <c r="AM126" s="172" t="str">
        <f>IF(AN126&lt;&gt;"",MAX(AM$3:AM125)+1,"")</f>
        <v/>
      </c>
      <c r="AN126" s="172" t="str">
        <f t="shared" si="101"/>
        <v/>
      </c>
      <c r="AO126" s="172" t="str">
        <f t="shared" si="102"/>
        <v/>
      </c>
      <c r="AP126" s="172" t="str">
        <f t="shared" si="103"/>
        <v/>
      </c>
      <c r="AQ126" s="172" t="str">
        <f t="shared" si="104"/>
        <v/>
      </c>
      <c r="AR126" s="172" t="str">
        <f>Table1[[#This Row],[Sex ]]&amp;Table1[[#This Row],[Month]]</f>
        <v>F4</v>
      </c>
      <c r="AS126" s="21"/>
      <c r="AT126" s="21"/>
      <c r="AU126" s="21"/>
      <c r="AV126" s="21"/>
      <c r="AW126" s="21"/>
      <c r="AX126" s="21"/>
      <c r="AY126" s="21"/>
      <c r="AZ126" s="21"/>
      <c r="BA126" s="21"/>
      <c r="BB126" s="21"/>
      <c r="BC126" s="21"/>
      <c r="BD126" s="21"/>
      <c r="BE126" s="319"/>
      <c r="BF126" s="319"/>
      <c r="BG126" s="316"/>
      <c r="BH126" s="316"/>
      <c r="BI126" s="316"/>
      <c r="BJ126" s="316"/>
      <c r="BK126" s="316"/>
      <c r="BL126" s="316"/>
      <c r="BM126" s="316"/>
      <c r="BN126" s="316"/>
      <c r="BO126" s="316"/>
      <c r="BP126" s="316"/>
      <c r="BQ126" s="316"/>
      <c r="BR126" s="316"/>
      <c r="BS126" s="316"/>
      <c r="BT126" s="316"/>
      <c r="BU126" s="316"/>
      <c r="BV126" s="316"/>
      <c r="BW126" s="316"/>
      <c r="BX126" s="316"/>
      <c r="BY126" s="316"/>
      <c r="BZ126" s="316"/>
      <c r="CA126" s="316"/>
      <c r="CB126" s="316"/>
      <c r="CC126" s="316"/>
      <c r="CD126" s="316"/>
      <c r="CE126" s="316"/>
      <c r="CF126" s="316"/>
      <c r="CG126" s="316"/>
      <c r="CH126" s="316"/>
      <c r="CI126" s="316"/>
      <c r="CJ126" s="316"/>
      <c r="CK126" s="316"/>
      <c r="CL126" s="316"/>
      <c r="CM126" s="316"/>
      <c r="CN126" s="316"/>
      <c r="CO126" s="316"/>
      <c r="CP126" s="316"/>
      <c r="CQ126" s="316"/>
      <c r="CR126" s="316"/>
      <c r="CS126" s="316"/>
      <c r="CT126" s="316"/>
      <c r="CU126" s="316"/>
      <c r="CV126" s="316"/>
      <c r="CW126" s="316"/>
      <c r="CX126" s="316"/>
      <c r="CY126" s="316"/>
      <c r="CZ126" s="316"/>
      <c r="DA126" s="316"/>
      <c r="DB126" s="316"/>
      <c r="DC126" s="316"/>
      <c r="DD126" s="316"/>
      <c r="DE126" s="316"/>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HP126" s="268">
        <f t="shared" si="110"/>
        <v>5</v>
      </c>
      <c r="HQ126" s="268">
        <f t="shared" si="138"/>
        <v>118</v>
      </c>
      <c r="HR126" s="268">
        <f t="shared" si="111"/>
        <v>0</v>
      </c>
      <c r="HS126" s="268">
        <f t="shared" si="117"/>
        <v>0</v>
      </c>
    </row>
    <row r="127" spans="1:227" x14ac:dyDescent="0.3">
      <c r="A127" s="21"/>
      <c r="B127" s="14">
        <v>10387</v>
      </c>
      <c r="C127" s="14">
        <v>21</v>
      </c>
      <c r="D127" s="14" t="s">
        <v>182</v>
      </c>
      <c r="E127" s="23" t="s">
        <v>183</v>
      </c>
      <c r="F127" s="14">
        <v>400</v>
      </c>
      <c r="G127" s="14" t="s">
        <v>120</v>
      </c>
      <c r="H127" s="14">
        <v>4</v>
      </c>
      <c r="I127" s="14">
        <v>5</v>
      </c>
      <c r="J127" s="14">
        <v>5</v>
      </c>
      <c r="K127" s="14"/>
      <c r="L127" s="14" t="s">
        <v>141</v>
      </c>
      <c r="M127" s="24">
        <f t="shared" si="105"/>
        <v>5</v>
      </c>
      <c r="N127" s="24">
        <f t="shared" si="80"/>
        <v>2</v>
      </c>
      <c r="O127" s="24" t="str">
        <f t="shared" si="81"/>
        <v>5 5</v>
      </c>
      <c r="P127" s="24">
        <f t="shared" si="82"/>
        <v>5</v>
      </c>
      <c r="Q127" s="25">
        <f t="shared" si="83"/>
        <v>0</v>
      </c>
      <c r="R127" s="26">
        <f t="shared" si="84"/>
        <v>0</v>
      </c>
      <c r="S127" s="24">
        <f t="shared" si="85"/>
        <v>4</v>
      </c>
      <c r="T127" s="24">
        <f t="shared" si="86"/>
        <v>4</v>
      </c>
      <c r="U127" s="24" t="str">
        <f t="shared" si="87"/>
        <v/>
      </c>
      <c r="V127" s="24" t="str">
        <f t="shared" si="88"/>
        <v>g</v>
      </c>
      <c r="W127" s="24" t="str">
        <f t="shared" si="106"/>
        <v/>
      </c>
      <c r="X127" s="24">
        <f t="shared" si="89"/>
        <v>4</v>
      </c>
      <c r="Y127" s="24">
        <f t="shared" si="90"/>
        <v>4</v>
      </c>
      <c r="Z127" s="24" t="str">
        <f t="shared" si="91"/>
        <v>F</v>
      </c>
      <c r="AA127" s="24" t="str">
        <f t="shared" si="137"/>
        <v>F</v>
      </c>
      <c r="AB127" s="34" t="str">
        <f t="shared" si="92"/>
        <v/>
      </c>
      <c r="AC127" s="34" t="str">
        <f t="shared" si="93"/>
        <v>g</v>
      </c>
      <c r="AD127" s="34" t="str">
        <f t="shared" si="107"/>
        <v>g</v>
      </c>
      <c r="AE127" s="34" t="str">
        <f t="shared" si="94"/>
        <v>4 0</v>
      </c>
      <c r="AF127" s="34">
        <f t="shared" si="95"/>
        <v>5</v>
      </c>
      <c r="AG127" s="34">
        <f t="shared" si="96"/>
        <v>5</v>
      </c>
      <c r="AH127" s="34">
        <f t="shared" si="97"/>
        <v>0</v>
      </c>
      <c r="AI127" s="172">
        <f>IF(AJ127&lt;&gt;"",MAX(AI$3:AI126)+1,"")</f>
        <v>93</v>
      </c>
      <c r="AJ127" s="172" t="str">
        <f t="shared" si="98"/>
        <v>F</v>
      </c>
      <c r="AK127" s="172">
        <f t="shared" si="99"/>
        <v>400</v>
      </c>
      <c r="AL127" s="172">
        <f t="shared" si="100"/>
        <v>5</v>
      </c>
      <c r="AM127" s="172" t="str">
        <f>IF(AN127&lt;&gt;"",MAX(AM$3:AM126)+1,"")</f>
        <v/>
      </c>
      <c r="AN127" s="172" t="str">
        <f t="shared" si="101"/>
        <v/>
      </c>
      <c r="AO127" s="172" t="str">
        <f t="shared" si="102"/>
        <v/>
      </c>
      <c r="AP127" s="172" t="str">
        <f t="shared" si="103"/>
        <v/>
      </c>
      <c r="AQ127" s="172" t="str">
        <f t="shared" si="104"/>
        <v/>
      </c>
      <c r="AR127" s="172" t="str">
        <f>Table1[[#This Row],[Sex ]]&amp;Table1[[#This Row],[Month]]</f>
        <v>F4</v>
      </c>
      <c r="AS127" s="21"/>
      <c r="AT127" s="21"/>
      <c r="AU127" s="21"/>
      <c r="AV127" s="21"/>
      <c r="AW127" s="21"/>
      <c r="AX127" s="21"/>
      <c r="AY127" s="21"/>
      <c r="AZ127" s="21"/>
      <c r="BA127" s="21"/>
      <c r="BB127" s="21"/>
      <c r="BC127" s="21"/>
      <c r="BD127" s="21"/>
      <c r="BE127" s="319"/>
      <c r="BF127" s="319"/>
      <c r="BG127" s="316"/>
      <c r="BH127" s="316"/>
      <c r="BI127" s="316"/>
      <c r="BJ127" s="316"/>
      <c r="BK127" s="316"/>
      <c r="BL127" s="316"/>
      <c r="BM127" s="316"/>
      <c r="BN127" s="316"/>
      <c r="BO127" s="316"/>
      <c r="BP127" s="316"/>
      <c r="BQ127" s="316"/>
      <c r="BR127" s="316"/>
      <c r="BS127" s="316"/>
      <c r="BT127" s="316"/>
      <c r="BU127" s="316"/>
      <c r="BV127" s="316"/>
      <c r="BW127" s="316"/>
      <c r="BX127" s="316"/>
      <c r="BY127" s="316"/>
      <c r="BZ127" s="316"/>
      <c r="CA127" s="316"/>
      <c r="CB127" s="316"/>
      <c r="CC127" s="316"/>
      <c r="CD127" s="316"/>
      <c r="CE127" s="316"/>
      <c r="CF127" s="316"/>
      <c r="CG127" s="316"/>
      <c r="CH127" s="316"/>
      <c r="CI127" s="316"/>
      <c r="CJ127" s="316"/>
      <c r="CK127" s="316"/>
      <c r="CL127" s="316"/>
      <c r="CM127" s="316"/>
      <c r="CN127" s="316"/>
      <c r="CO127" s="316"/>
      <c r="CP127" s="316"/>
      <c r="CQ127" s="316"/>
      <c r="CR127" s="316"/>
      <c r="CS127" s="316"/>
      <c r="CT127" s="316"/>
      <c r="CU127" s="316"/>
      <c r="CV127" s="316"/>
      <c r="CW127" s="316"/>
      <c r="CX127" s="316"/>
      <c r="CY127" s="316"/>
      <c r="CZ127" s="316"/>
      <c r="DA127" s="316"/>
      <c r="DB127" s="316"/>
      <c r="DC127" s="316"/>
      <c r="DD127" s="316"/>
      <c r="DE127" s="316"/>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HP127" s="268">
        <f t="shared" si="110"/>
        <v>4</v>
      </c>
      <c r="HQ127" s="268">
        <f t="shared" si="138"/>
        <v>119</v>
      </c>
      <c r="HR127" s="268">
        <f t="shared" si="111"/>
        <v>0</v>
      </c>
      <c r="HS127" s="268">
        <f t="shared" si="117"/>
        <v>0</v>
      </c>
    </row>
    <row r="128" spans="1:227" x14ac:dyDescent="0.3">
      <c r="A128" s="21"/>
      <c r="B128" s="14">
        <v>10387</v>
      </c>
      <c r="C128" s="14">
        <v>22</v>
      </c>
      <c r="D128" s="14" t="s">
        <v>182</v>
      </c>
      <c r="E128" s="23" t="s">
        <v>183</v>
      </c>
      <c r="F128" s="14">
        <v>350</v>
      </c>
      <c r="G128" s="14" t="s">
        <v>120</v>
      </c>
      <c r="H128" s="14">
        <v>4</v>
      </c>
      <c r="I128" s="14">
        <v>4</v>
      </c>
      <c r="J128" s="14">
        <v>4</v>
      </c>
      <c r="K128" s="14"/>
      <c r="L128" s="14" t="s">
        <v>141</v>
      </c>
      <c r="M128" s="24">
        <f t="shared" si="105"/>
        <v>4</v>
      </c>
      <c r="N128" s="24">
        <f t="shared" si="80"/>
        <v>2</v>
      </c>
      <c r="O128" s="24" t="str">
        <f t="shared" si="81"/>
        <v>4 4</v>
      </c>
      <c r="P128" s="24">
        <f t="shared" si="82"/>
        <v>4</v>
      </c>
      <c r="Q128" s="25">
        <f t="shared" si="83"/>
        <v>0</v>
      </c>
      <c r="R128" s="26">
        <f t="shared" si="84"/>
        <v>0</v>
      </c>
      <c r="S128" s="24">
        <f t="shared" si="85"/>
        <v>4</v>
      </c>
      <c r="T128" s="24">
        <f t="shared" si="86"/>
        <v>4</v>
      </c>
      <c r="U128" s="24" t="str">
        <f t="shared" si="87"/>
        <v/>
      </c>
      <c r="V128" s="24" t="str">
        <f t="shared" si="88"/>
        <v>g</v>
      </c>
      <c r="W128" s="24" t="str">
        <f t="shared" si="106"/>
        <v/>
      </c>
      <c r="X128" s="24">
        <f t="shared" si="89"/>
        <v>4</v>
      </c>
      <c r="Y128" s="24">
        <f t="shared" si="90"/>
        <v>4</v>
      </c>
      <c r="Z128" s="24" t="str">
        <f t="shared" si="91"/>
        <v>F</v>
      </c>
      <c r="AA128" s="24" t="str">
        <f t="shared" si="137"/>
        <v>F</v>
      </c>
      <c r="AB128" s="34" t="str">
        <f t="shared" si="92"/>
        <v/>
      </c>
      <c r="AC128" s="34" t="str">
        <f t="shared" si="93"/>
        <v>g</v>
      </c>
      <c r="AD128" s="34" t="str">
        <f t="shared" si="107"/>
        <v>g</v>
      </c>
      <c r="AE128" s="34" t="str">
        <f t="shared" si="94"/>
        <v>4 0</v>
      </c>
      <c r="AF128" s="34">
        <f t="shared" si="95"/>
        <v>4</v>
      </c>
      <c r="AG128" s="34">
        <f t="shared" si="96"/>
        <v>4</v>
      </c>
      <c r="AH128" s="34">
        <f t="shared" si="97"/>
        <v>0</v>
      </c>
      <c r="AI128" s="172">
        <f>IF(AJ128&lt;&gt;"",MAX(AI$3:AI127)+1,"")</f>
        <v>94</v>
      </c>
      <c r="AJ128" s="172" t="str">
        <f t="shared" si="98"/>
        <v>F</v>
      </c>
      <c r="AK128" s="172">
        <f t="shared" si="99"/>
        <v>350</v>
      </c>
      <c r="AL128" s="172">
        <f t="shared" si="100"/>
        <v>4</v>
      </c>
      <c r="AM128" s="172" t="str">
        <f>IF(AN128&lt;&gt;"",MAX(AM$3:AM127)+1,"")</f>
        <v/>
      </c>
      <c r="AN128" s="172" t="str">
        <f t="shared" si="101"/>
        <v/>
      </c>
      <c r="AO128" s="172" t="str">
        <f t="shared" si="102"/>
        <v/>
      </c>
      <c r="AP128" s="172" t="str">
        <f t="shared" si="103"/>
        <v/>
      </c>
      <c r="AQ128" s="172" t="str">
        <f t="shared" si="104"/>
        <v/>
      </c>
      <c r="AR128" s="172" t="str">
        <f>Table1[[#This Row],[Sex ]]&amp;Table1[[#This Row],[Month]]</f>
        <v>F4</v>
      </c>
      <c r="AS128" s="21"/>
      <c r="AT128" s="21"/>
      <c r="AU128" s="21"/>
      <c r="AV128" s="21"/>
      <c r="AW128" s="21"/>
      <c r="AX128" s="21"/>
      <c r="AY128" s="21"/>
      <c r="AZ128" s="21"/>
      <c r="BA128" s="21"/>
      <c r="BB128" s="21"/>
      <c r="BC128" s="21"/>
      <c r="BD128" s="21"/>
      <c r="BE128" s="319"/>
      <c r="BF128" s="319"/>
      <c r="BG128" s="316"/>
      <c r="BH128" s="316"/>
      <c r="BI128" s="316"/>
      <c r="BJ128" s="316"/>
      <c r="BK128" s="316"/>
      <c r="BL128" s="316"/>
      <c r="BM128" s="316"/>
      <c r="BN128" s="316"/>
      <c r="BO128" s="316"/>
      <c r="BP128" s="316"/>
      <c r="BQ128" s="316"/>
      <c r="BR128" s="316"/>
      <c r="BS128" s="316"/>
      <c r="BT128" s="316"/>
      <c r="BU128" s="316"/>
      <c r="BV128" s="316"/>
      <c r="BW128" s="316"/>
      <c r="BX128" s="316"/>
      <c r="BY128" s="316"/>
      <c r="BZ128" s="316"/>
      <c r="CA128" s="316"/>
      <c r="CB128" s="316"/>
      <c r="CC128" s="316"/>
      <c r="CD128" s="316"/>
      <c r="CE128" s="316"/>
      <c r="CF128" s="316"/>
      <c r="CG128" s="316"/>
      <c r="CH128" s="316"/>
      <c r="CI128" s="316"/>
      <c r="CJ128" s="316"/>
      <c r="CK128" s="316"/>
      <c r="CL128" s="316"/>
      <c r="CM128" s="316"/>
      <c r="CN128" s="316"/>
      <c r="CO128" s="316"/>
      <c r="CP128" s="316"/>
      <c r="CQ128" s="316"/>
      <c r="CR128" s="316"/>
      <c r="CS128" s="316"/>
      <c r="CT128" s="316"/>
      <c r="CU128" s="316"/>
      <c r="CV128" s="316"/>
      <c r="CW128" s="316"/>
      <c r="CX128" s="316"/>
      <c r="CY128" s="316"/>
      <c r="CZ128" s="316"/>
      <c r="DA128" s="316"/>
      <c r="DB128" s="316"/>
      <c r="DC128" s="316"/>
      <c r="DD128" s="316"/>
      <c r="DE128" s="316"/>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HP128" s="268">
        <f t="shared" si="110"/>
        <v>7</v>
      </c>
      <c r="HQ128" s="268">
        <f t="shared" si="138"/>
        <v>120</v>
      </c>
      <c r="HR128" s="268">
        <f t="shared" si="111"/>
        <v>0</v>
      </c>
      <c r="HS128" s="268">
        <f t="shared" si="117"/>
        <v>0</v>
      </c>
    </row>
    <row r="129" spans="1:227" x14ac:dyDescent="0.3">
      <c r="A129" s="21"/>
      <c r="B129" s="14">
        <v>10387</v>
      </c>
      <c r="C129" s="14">
        <v>23</v>
      </c>
      <c r="D129" s="14" t="s">
        <v>182</v>
      </c>
      <c r="E129" s="23" t="s">
        <v>183</v>
      </c>
      <c r="F129" s="14">
        <v>360</v>
      </c>
      <c r="G129" s="14" t="s">
        <v>121</v>
      </c>
      <c r="H129" s="14">
        <v>4</v>
      </c>
      <c r="I129" s="14">
        <v>15</v>
      </c>
      <c r="J129" s="14">
        <v>15</v>
      </c>
      <c r="K129" s="14"/>
      <c r="L129" s="14" t="s">
        <v>143</v>
      </c>
      <c r="M129" s="24">
        <f t="shared" si="105"/>
        <v>15</v>
      </c>
      <c r="N129" s="24">
        <f t="shared" si="80"/>
        <v>2</v>
      </c>
      <c r="O129" s="24" t="str">
        <f t="shared" si="81"/>
        <v>15 15</v>
      </c>
      <c r="P129" s="24">
        <f t="shared" si="82"/>
        <v>15</v>
      </c>
      <c r="Q129" s="25">
        <f t="shared" si="83"/>
        <v>0</v>
      </c>
      <c r="R129" s="26">
        <f t="shared" si="84"/>
        <v>0</v>
      </c>
      <c r="S129" s="24">
        <f t="shared" si="85"/>
        <v>4</v>
      </c>
      <c r="T129" s="24">
        <f t="shared" si="86"/>
        <v>4</v>
      </c>
      <c r="U129" s="24" t="str">
        <f t="shared" si="87"/>
        <v/>
      </c>
      <c r="V129" s="24" t="str">
        <f t="shared" si="88"/>
        <v>p</v>
      </c>
      <c r="W129" s="24" t="str">
        <f t="shared" si="106"/>
        <v/>
      </c>
      <c r="X129" s="24">
        <f t="shared" si="89"/>
        <v>4</v>
      </c>
      <c r="Y129" s="24">
        <f t="shared" si="90"/>
        <v>4</v>
      </c>
      <c r="Z129" s="24" t="str">
        <f t="shared" si="91"/>
        <v>M</v>
      </c>
      <c r="AA129" s="24" t="str">
        <f t="shared" si="137"/>
        <v>M</v>
      </c>
      <c r="AB129" s="34" t="str">
        <f t="shared" si="92"/>
        <v/>
      </c>
      <c r="AC129" s="34" t="str">
        <f t="shared" si="93"/>
        <v>p</v>
      </c>
      <c r="AD129" s="34" t="str">
        <f t="shared" si="107"/>
        <v>p</v>
      </c>
      <c r="AE129" s="34" t="str">
        <f t="shared" si="94"/>
        <v>4 0</v>
      </c>
      <c r="AF129" s="34">
        <f t="shared" si="95"/>
        <v>15</v>
      </c>
      <c r="AG129" s="34">
        <f t="shared" si="96"/>
        <v>15</v>
      </c>
      <c r="AH129" s="34">
        <f t="shared" si="97"/>
        <v>0</v>
      </c>
      <c r="AI129" s="172" t="str">
        <f>IF(AJ129&lt;&gt;"",MAX(AI$3:AI128)+1,"")</f>
        <v/>
      </c>
      <c r="AJ129" s="172" t="str">
        <f t="shared" si="98"/>
        <v/>
      </c>
      <c r="AK129" s="172" t="str">
        <f t="shared" si="99"/>
        <v/>
      </c>
      <c r="AL129" s="172" t="str">
        <f t="shared" si="100"/>
        <v/>
      </c>
      <c r="AM129" s="172">
        <f>IF(AN129&lt;&gt;"",MAX(AM$3:AM128)+1,"")</f>
        <v>31</v>
      </c>
      <c r="AN129" s="172" t="str">
        <f t="shared" si="101"/>
        <v>M</v>
      </c>
      <c r="AO129" s="172">
        <f t="shared" si="102"/>
        <v>360</v>
      </c>
      <c r="AP129" s="172">
        <f t="shared" si="103"/>
        <v>15</v>
      </c>
      <c r="AQ129" s="172" t="str">
        <f t="shared" si="104"/>
        <v/>
      </c>
      <c r="AR129" s="172" t="str">
        <f>Table1[[#This Row],[Sex ]]&amp;Table1[[#This Row],[Month]]</f>
        <v>M4</v>
      </c>
      <c r="AS129" s="21"/>
      <c r="AT129" s="21"/>
      <c r="AU129" s="21"/>
      <c r="AV129" s="21"/>
      <c r="AW129" s="21"/>
      <c r="AX129" s="21"/>
      <c r="AY129" s="21"/>
      <c r="AZ129" s="21"/>
      <c r="BA129" s="21"/>
      <c r="BB129" s="21"/>
      <c r="BC129" s="21"/>
      <c r="BD129" s="21"/>
      <c r="BE129" s="319"/>
      <c r="BF129" s="319"/>
      <c r="BG129" s="316"/>
      <c r="BH129" s="316"/>
      <c r="BI129" s="316"/>
      <c r="BJ129" s="316"/>
      <c r="BK129" s="316"/>
      <c r="BL129" s="316"/>
      <c r="BM129" s="316"/>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HP129" s="268">
        <f t="shared" si="110"/>
        <v>3</v>
      </c>
      <c r="HQ129" s="268">
        <f t="shared" si="138"/>
        <v>121</v>
      </c>
      <c r="HR129" s="268">
        <f t="shared" si="111"/>
        <v>0</v>
      </c>
      <c r="HS129" s="268">
        <f t="shared" si="117"/>
        <v>0</v>
      </c>
    </row>
    <row r="130" spans="1:227" x14ac:dyDescent="0.3">
      <c r="A130" s="21"/>
      <c r="B130" s="14">
        <v>10387</v>
      </c>
      <c r="C130" s="14">
        <v>24</v>
      </c>
      <c r="D130" s="14" t="s">
        <v>182</v>
      </c>
      <c r="E130" s="23" t="s">
        <v>183</v>
      </c>
      <c r="F130" s="14">
        <v>290</v>
      </c>
      <c r="G130" s="14" t="s">
        <v>120</v>
      </c>
      <c r="H130" s="14">
        <v>4</v>
      </c>
      <c r="I130" s="14">
        <v>4</v>
      </c>
      <c r="J130" s="14">
        <v>4</v>
      </c>
      <c r="K130" s="14"/>
      <c r="L130" s="14" t="s">
        <v>141</v>
      </c>
      <c r="M130" s="24">
        <f t="shared" si="105"/>
        <v>4</v>
      </c>
      <c r="N130" s="24">
        <f t="shared" si="80"/>
        <v>2</v>
      </c>
      <c r="O130" s="24" t="str">
        <f t="shared" si="81"/>
        <v>4 4</v>
      </c>
      <c r="P130" s="24">
        <f t="shared" si="82"/>
        <v>4</v>
      </c>
      <c r="Q130" s="25">
        <f t="shared" si="83"/>
        <v>0</v>
      </c>
      <c r="R130" s="26">
        <f t="shared" si="84"/>
        <v>0</v>
      </c>
      <c r="S130" s="24">
        <f t="shared" si="85"/>
        <v>4</v>
      </c>
      <c r="T130" s="24">
        <f t="shared" si="86"/>
        <v>4</v>
      </c>
      <c r="U130" s="24" t="str">
        <f t="shared" si="87"/>
        <v/>
      </c>
      <c r="V130" s="24" t="str">
        <f t="shared" si="88"/>
        <v>g</v>
      </c>
      <c r="W130" s="24" t="str">
        <f t="shared" si="106"/>
        <v/>
      </c>
      <c r="X130" s="24">
        <f t="shared" si="89"/>
        <v>4</v>
      </c>
      <c r="Y130" s="24">
        <f t="shared" si="90"/>
        <v>4</v>
      </c>
      <c r="Z130" s="24" t="str">
        <f t="shared" si="91"/>
        <v>F</v>
      </c>
      <c r="AA130" s="24" t="str">
        <f t="shared" si="137"/>
        <v>F</v>
      </c>
      <c r="AB130" s="34" t="str">
        <f t="shared" si="92"/>
        <v/>
      </c>
      <c r="AC130" s="34" t="str">
        <f t="shared" si="93"/>
        <v>g</v>
      </c>
      <c r="AD130" s="34" t="str">
        <f t="shared" si="107"/>
        <v>g</v>
      </c>
      <c r="AE130" s="34" t="str">
        <f t="shared" si="94"/>
        <v>4 0</v>
      </c>
      <c r="AF130" s="34">
        <f t="shared" si="95"/>
        <v>4</v>
      </c>
      <c r="AG130" s="34">
        <f t="shared" si="96"/>
        <v>4</v>
      </c>
      <c r="AH130" s="34">
        <f t="shared" si="97"/>
        <v>0</v>
      </c>
      <c r="AI130" s="172">
        <f>IF(AJ130&lt;&gt;"",MAX(AI$3:AI129)+1,"")</f>
        <v>95</v>
      </c>
      <c r="AJ130" s="172" t="str">
        <f t="shared" si="98"/>
        <v>F</v>
      </c>
      <c r="AK130" s="172">
        <f t="shared" si="99"/>
        <v>290</v>
      </c>
      <c r="AL130" s="172">
        <f t="shared" si="100"/>
        <v>4</v>
      </c>
      <c r="AM130" s="172" t="str">
        <f>IF(AN130&lt;&gt;"",MAX(AM$3:AM129)+1,"")</f>
        <v/>
      </c>
      <c r="AN130" s="172" t="str">
        <f t="shared" si="101"/>
        <v/>
      </c>
      <c r="AO130" s="172" t="str">
        <f t="shared" si="102"/>
        <v/>
      </c>
      <c r="AP130" s="172" t="str">
        <f t="shared" si="103"/>
        <v/>
      </c>
      <c r="AQ130" s="172" t="str">
        <f t="shared" si="104"/>
        <v/>
      </c>
      <c r="AR130" s="172" t="str">
        <f>Table1[[#This Row],[Sex ]]&amp;Table1[[#This Row],[Month]]</f>
        <v>F4</v>
      </c>
      <c r="AS130" s="21"/>
      <c r="AT130" s="21"/>
      <c r="AU130" s="21"/>
      <c r="AV130" s="21"/>
      <c r="AW130" s="21"/>
      <c r="AX130" s="21"/>
      <c r="AY130" s="21"/>
      <c r="AZ130" s="21"/>
      <c r="BA130" s="21"/>
      <c r="BB130" s="21"/>
      <c r="BC130" s="21"/>
      <c r="BD130" s="21"/>
      <c r="BE130" s="319"/>
      <c r="BF130" s="319"/>
      <c r="BG130" s="316"/>
      <c r="BH130" s="316"/>
      <c r="BI130" s="316"/>
      <c r="BJ130" s="316"/>
      <c r="BK130" s="316"/>
      <c r="BL130" s="316"/>
      <c r="BM130" s="316"/>
      <c r="BN130" s="316"/>
      <c r="BO130" s="316"/>
      <c r="BP130" s="316"/>
      <c r="BQ130" s="316"/>
      <c r="BR130" s="316"/>
      <c r="BS130" s="316"/>
      <c r="BT130" s="316"/>
      <c r="BU130" s="316"/>
      <c r="BV130" s="316"/>
      <c r="BW130" s="316"/>
      <c r="BX130" s="316"/>
      <c r="BY130" s="316"/>
      <c r="BZ130" s="316"/>
      <c r="CA130" s="316"/>
      <c r="CB130" s="316"/>
      <c r="CC130" s="316"/>
      <c r="CD130" s="316"/>
      <c r="CE130" s="316"/>
      <c r="CF130" s="316"/>
      <c r="CG130" s="316"/>
      <c r="CH130" s="316"/>
      <c r="CI130" s="316"/>
      <c r="CJ130" s="316"/>
      <c r="CK130" s="316"/>
      <c r="CL130" s="316"/>
      <c r="CM130" s="316"/>
      <c r="CN130" s="316"/>
      <c r="CO130" s="316"/>
      <c r="CP130" s="316"/>
      <c r="CQ130" s="316"/>
      <c r="CR130" s="316"/>
      <c r="CS130" s="316"/>
      <c r="CT130" s="316"/>
      <c r="CU130" s="316"/>
      <c r="CV130" s="316"/>
      <c r="CW130" s="316"/>
      <c r="CX130" s="316"/>
      <c r="CY130" s="316"/>
      <c r="CZ130" s="316"/>
      <c r="DA130" s="316"/>
      <c r="DB130" s="316"/>
      <c r="DC130" s="316"/>
      <c r="DD130" s="316"/>
      <c r="DE130" s="316"/>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HP130" s="268">
        <f t="shared" si="110"/>
        <v>4</v>
      </c>
      <c r="HQ130" s="268">
        <f t="shared" si="138"/>
        <v>122</v>
      </c>
      <c r="HR130" s="268">
        <f t="shared" si="111"/>
        <v>0</v>
      </c>
      <c r="HS130" s="268">
        <f t="shared" si="117"/>
        <v>0</v>
      </c>
    </row>
    <row r="131" spans="1:227" x14ac:dyDescent="0.3">
      <c r="A131" s="21"/>
      <c r="B131" s="14">
        <v>10387</v>
      </c>
      <c r="C131" s="14">
        <v>25</v>
      </c>
      <c r="D131" s="14" t="s">
        <v>182</v>
      </c>
      <c r="E131" s="23" t="s">
        <v>183</v>
      </c>
      <c r="F131" s="14">
        <v>370</v>
      </c>
      <c r="G131" s="14" t="s">
        <v>120</v>
      </c>
      <c r="H131" s="14">
        <v>4</v>
      </c>
      <c r="I131" s="14">
        <v>4</v>
      </c>
      <c r="J131" s="14">
        <v>4</v>
      </c>
      <c r="K131" s="14"/>
      <c r="L131" s="14" t="s">
        <v>141</v>
      </c>
      <c r="M131" s="24">
        <f t="shared" si="105"/>
        <v>4</v>
      </c>
      <c r="N131" s="24">
        <f t="shared" ref="N131:N194" si="139">IF(H131&lt;&gt;"",IF(H131&lt;4,1,IF(H131&lt;7,2,IF(H131&lt;10,3,4))),"")</f>
        <v>2</v>
      </c>
      <c r="O131" s="24" t="str">
        <f t="shared" ref="O131:O194" si="140">IF(SUM(I131:I131)&lt;99,J131&amp;" "&amp;I131,99&amp;" "&amp;99)</f>
        <v>4 4</v>
      </c>
      <c r="P131" s="24">
        <f t="shared" ref="P131:P194" si="141">(J131+I131)/2</f>
        <v>4</v>
      </c>
      <c r="Q131" s="25">
        <f t="shared" ref="Q131:Q194" si="142">IF(SUM(I131:J131)&lt;99,(I131-P131)^2+(J131-P131)^2,0)</f>
        <v>0</v>
      </c>
      <c r="R131" s="26">
        <f t="shared" ref="R131:R194" si="143">IF(SUM(I131:I131)&lt;99,IF(J131=0,IF(I131=0,0,((Q131)^0.5)/P131),((Q131)^0.5)/P131),"")</f>
        <v>0</v>
      </c>
      <c r="S131" s="24">
        <f t="shared" ref="S131:S194" si="144">IF(SUM(I131+J131)&lt;98,IF(I131&lt;&gt;"",H131,""),"")</f>
        <v>4</v>
      </c>
      <c r="T131" s="24">
        <f t="shared" ref="T131:T194" si="145">IF(SUM(I131+J131)&lt;98,IF(J131&lt;&gt;"",H131,""),"")</f>
        <v>4</v>
      </c>
      <c r="U131" s="24" t="str">
        <f t="shared" ref="U131:U194" si="146">IF(SUM(I131+J131)&lt;99,IF(K131&lt;&gt;"",H131,""),"")</f>
        <v/>
      </c>
      <c r="V131" s="24" t="str">
        <f t="shared" ref="V131:V194" si="147">IF(J131&lt;99,IF(M131&lt;&gt;"",L131,""),"")</f>
        <v>g</v>
      </c>
      <c r="W131" s="24" t="str">
        <f t="shared" si="106"/>
        <v/>
      </c>
      <c r="X131" s="24">
        <f t="shared" ref="X131:X194" si="148">IF(I131&lt;&gt;0,IF(I131-J131&lt;&gt;0,"",H131),"")</f>
        <v>4</v>
      </c>
      <c r="Y131" s="24">
        <f t="shared" ref="Y131:Y194" si="149">IF(J131&lt;&gt;"",H131,"")</f>
        <v>4</v>
      </c>
      <c r="Z131" s="24" t="str">
        <f t="shared" ref="Z131:Z194" si="150">IF(SUM(I131+J131)&lt;98,IF(I131&lt;&gt;"",G131,""),"")</f>
        <v>F</v>
      </c>
      <c r="AA131" s="24" t="str">
        <f t="shared" si="137"/>
        <v>F</v>
      </c>
      <c r="AB131" s="34" t="str">
        <f t="shared" ref="AB131:AB194" si="151">IF(SUM(I131:J131)&gt;98,G131,"")</f>
        <v/>
      </c>
      <c r="AC131" s="34" t="str">
        <f t="shared" ref="AC131:AC194" si="152">IF(SUM(I131+J131)&lt;99,L131,"")</f>
        <v>g</v>
      </c>
      <c r="AD131" s="34" t="str">
        <f t="shared" si="107"/>
        <v>g</v>
      </c>
      <c r="AE131" s="34" t="str">
        <f t="shared" ref="AE131:AE194" si="153">H131&amp;" "&amp;I131-J131</f>
        <v>4 0</v>
      </c>
      <c r="AF131" s="34">
        <f t="shared" ref="AF131:AF194" si="154">IF(SUM(I131+J131)&lt;99,J131,"")</f>
        <v>4</v>
      </c>
      <c r="AG131" s="34">
        <f t="shared" ref="AG131:AG194" si="155">IF(AF131&lt;&gt;"",I131,"")</f>
        <v>4</v>
      </c>
      <c r="AH131" s="34">
        <f t="shared" ref="AH131:AH194" si="156">IF(I131&lt;&gt;"",IF((I131+J131)&gt;98,"",I131-J131),"")</f>
        <v>0</v>
      </c>
      <c r="AI131" s="172">
        <f>IF(AJ131&lt;&gt;"",MAX(AI$3:AI130)+1,"")</f>
        <v>96</v>
      </c>
      <c r="AJ131" s="172" t="str">
        <f t="shared" ref="AJ131:AJ194" si="157">IF(SUM(I131:J131)&lt;98,IF(G131="F",G131,""),"")</f>
        <v>F</v>
      </c>
      <c r="AK131" s="172">
        <f t="shared" ref="AK131:AK194" si="158">IF(AJ131&lt;&gt;"",F131,"")</f>
        <v>370</v>
      </c>
      <c r="AL131" s="172">
        <f t="shared" ref="AL131:AL194" si="159">IF(AK131&lt;&gt;"",J131,"")</f>
        <v>4</v>
      </c>
      <c r="AM131" s="172" t="str">
        <f>IF(AN131&lt;&gt;"",MAX(AM$3:AM130)+1,"")</f>
        <v/>
      </c>
      <c r="AN131" s="172" t="str">
        <f t="shared" ref="AN131:AN194" si="160">IF(SUM(I131:J131)&lt;98,IF(G131="M",G131,""),"")</f>
        <v/>
      </c>
      <c r="AO131" s="172" t="str">
        <f t="shared" ref="AO131:AO194" si="161">IF(AN131&lt;&gt;"",F131,"")</f>
        <v/>
      </c>
      <c r="AP131" s="172" t="str">
        <f t="shared" ref="AP131:AP194" si="162">IF(AO131&lt;&gt;"",J131,"")</f>
        <v/>
      </c>
      <c r="AQ131" s="172" t="str">
        <f t="shared" ref="AQ131:AQ194" si="163">IF(K131&lt;&gt;"",J131&amp;" "&amp;(J131-K131),"")</f>
        <v/>
      </c>
      <c r="AR131" s="172" t="str">
        <f>Table1[[#This Row],[Sex ]]&amp;Table1[[#This Row],[Month]]</f>
        <v>F4</v>
      </c>
      <c r="AS131" s="21"/>
      <c r="AT131" s="21"/>
      <c r="AU131" s="21"/>
      <c r="AV131" s="21"/>
      <c r="AW131" s="21"/>
      <c r="AX131" s="21"/>
      <c r="AY131" s="21"/>
      <c r="AZ131" s="21"/>
      <c r="BA131" s="21"/>
      <c r="BB131" s="21"/>
      <c r="BC131" s="21"/>
      <c r="BD131" s="21"/>
      <c r="BE131" s="319"/>
      <c r="BF131" s="319"/>
      <c r="BG131" s="316"/>
      <c r="BH131" s="316"/>
      <c r="BI131" s="316"/>
      <c r="BJ131" s="316"/>
      <c r="BK131" s="316"/>
      <c r="BL131" s="316"/>
      <c r="BM131" s="316"/>
      <c r="BN131" s="316"/>
      <c r="BO131" s="316"/>
      <c r="BP131" s="316"/>
      <c r="BQ131" s="316"/>
      <c r="BR131" s="316"/>
      <c r="BS131" s="316"/>
      <c r="BT131" s="316"/>
      <c r="BU131" s="316"/>
      <c r="BV131" s="316"/>
      <c r="BW131" s="316"/>
      <c r="BX131" s="316"/>
      <c r="BY131" s="316"/>
      <c r="BZ131" s="316"/>
      <c r="CA131" s="316"/>
      <c r="CB131" s="316"/>
      <c r="CC131" s="316"/>
      <c r="CD131" s="316"/>
      <c r="CE131" s="316"/>
      <c r="CF131" s="316"/>
      <c r="CG131" s="316"/>
      <c r="CH131" s="316"/>
      <c r="CI131" s="316"/>
      <c r="CJ131" s="316"/>
      <c r="CK131" s="316"/>
      <c r="CL131" s="316"/>
      <c r="CM131" s="316"/>
      <c r="CN131" s="316"/>
      <c r="CO131" s="316"/>
      <c r="CP131" s="316"/>
      <c r="CQ131" s="316"/>
      <c r="CR131" s="316"/>
      <c r="CS131" s="316"/>
      <c r="CT131" s="316"/>
      <c r="CU131" s="316"/>
      <c r="CV131" s="316"/>
      <c r="CW131" s="316"/>
      <c r="CX131" s="316"/>
      <c r="CY131" s="316"/>
      <c r="CZ131" s="316"/>
      <c r="DA131" s="316"/>
      <c r="DB131" s="316"/>
      <c r="DC131" s="316"/>
      <c r="DD131" s="316"/>
      <c r="DE131" s="316"/>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HP131" s="268">
        <f t="shared" si="110"/>
        <v>3</v>
      </c>
      <c r="HQ131" s="268">
        <f t="shared" si="138"/>
        <v>123</v>
      </c>
      <c r="HR131" s="268">
        <f t="shared" si="111"/>
        <v>0</v>
      </c>
      <c r="HS131" s="268">
        <f t="shared" si="117"/>
        <v>0</v>
      </c>
    </row>
    <row r="132" spans="1:227" x14ac:dyDescent="0.3">
      <c r="A132" s="21"/>
      <c r="B132" s="14">
        <v>10387</v>
      </c>
      <c r="C132" s="14">
        <v>26</v>
      </c>
      <c r="D132" s="14" t="s">
        <v>182</v>
      </c>
      <c r="E132" s="23" t="s">
        <v>183</v>
      </c>
      <c r="F132" s="14">
        <v>340</v>
      </c>
      <c r="G132" s="14" t="s">
        <v>120</v>
      </c>
      <c r="H132" s="14">
        <v>4</v>
      </c>
      <c r="I132" s="14">
        <v>4</v>
      </c>
      <c r="J132" s="14">
        <v>4</v>
      </c>
      <c r="K132" s="14"/>
      <c r="L132" s="14" t="s">
        <v>141</v>
      </c>
      <c r="M132" s="24">
        <f t="shared" ref="M132:M195" si="164">IF(I132&lt;&gt;"",IF(SUM(I132:I132)&lt;99,IF(I132=J132,I132,""),""),"")</f>
        <v>4</v>
      </c>
      <c r="N132" s="24">
        <f t="shared" si="139"/>
        <v>2</v>
      </c>
      <c r="O132" s="24" t="str">
        <f t="shared" si="140"/>
        <v>4 4</v>
      </c>
      <c r="P132" s="24">
        <f t="shared" si="141"/>
        <v>4</v>
      </c>
      <c r="Q132" s="25">
        <f t="shared" si="142"/>
        <v>0</v>
      </c>
      <c r="R132" s="26">
        <f t="shared" si="143"/>
        <v>0</v>
      </c>
      <c r="S132" s="24">
        <f t="shared" si="144"/>
        <v>4</v>
      </c>
      <c r="T132" s="24">
        <f t="shared" si="145"/>
        <v>4</v>
      </c>
      <c r="U132" s="24" t="str">
        <f t="shared" si="146"/>
        <v/>
      </c>
      <c r="V132" s="24" t="str">
        <f t="shared" si="147"/>
        <v>g</v>
      </c>
      <c r="W132" s="24" t="str">
        <f t="shared" ref="W132:W195" si="165">IF(J132&gt;98,99,IF(K132&gt;98,99,IF(K132+J132=198,99,IF(K132&lt;&gt;"",ABS(J132-K132),""))))</f>
        <v/>
      </c>
      <c r="X132" s="24">
        <f t="shared" si="148"/>
        <v>4</v>
      </c>
      <c r="Y132" s="24">
        <f t="shared" si="149"/>
        <v>4</v>
      </c>
      <c r="Z132" s="24" t="str">
        <f t="shared" si="150"/>
        <v>F</v>
      </c>
      <c r="AA132" s="24" t="str">
        <f t="shared" si="137"/>
        <v>F</v>
      </c>
      <c r="AB132" s="34" t="str">
        <f t="shared" si="151"/>
        <v/>
      </c>
      <c r="AC132" s="34" t="str">
        <f t="shared" si="152"/>
        <v>g</v>
      </c>
      <c r="AD132" s="34" t="str">
        <f t="shared" ref="AD132:AD195" si="166">IF(AA132&lt;&gt;"",AC132,"")</f>
        <v>g</v>
      </c>
      <c r="AE132" s="34" t="str">
        <f t="shared" si="153"/>
        <v>4 0</v>
      </c>
      <c r="AF132" s="34">
        <f t="shared" si="154"/>
        <v>4</v>
      </c>
      <c r="AG132" s="34">
        <f t="shared" si="155"/>
        <v>4</v>
      </c>
      <c r="AH132" s="34">
        <f t="shared" si="156"/>
        <v>0</v>
      </c>
      <c r="AI132" s="172">
        <f>IF(AJ132&lt;&gt;"",MAX(AI$3:AI131)+1,"")</f>
        <v>97</v>
      </c>
      <c r="AJ132" s="172" t="str">
        <f t="shared" si="157"/>
        <v>F</v>
      </c>
      <c r="AK132" s="172">
        <f t="shared" si="158"/>
        <v>340</v>
      </c>
      <c r="AL132" s="172">
        <f t="shared" si="159"/>
        <v>4</v>
      </c>
      <c r="AM132" s="172" t="str">
        <f>IF(AN132&lt;&gt;"",MAX(AM$3:AM131)+1,"")</f>
        <v/>
      </c>
      <c r="AN132" s="172" t="str">
        <f t="shared" si="160"/>
        <v/>
      </c>
      <c r="AO132" s="172" t="str">
        <f t="shared" si="161"/>
        <v/>
      </c>
      <c r="AP132" s="172" t="str">
        <f t="shared" si="162"/>
        <v/>
      </c>
      <c r="AQ132" s="172" t="str">
        <f t="shared" si="163"/>
        <v/>
      </c>
      <c r="AR132" s="172" t="str">
        <f>Table1[[#This Row],[Sex ]]&amp;Table1[[#This Row],[Month]]</f>
        <v>F4</v>
      </c>
      <c r="AS132" s="21"/>
      <c r="AT132" s="21"/>
      <c r="AU132" s="21"/>
      <c r="AV132" s="21"/>
      <c r="AW132" s="21"/>
      <c r="AX132" s="21"/>
      <c r="AY132" s="21"/>
      <c r="AZ132" s="21"/>
      <c r="BA132" s="21"/>
      <c r="BB132" s="21"/>
      <c r="BC132" s="21"/>
      <c r="BD132" s="21"/>
      <c r="BE132" s="319"/>
      <c r="BF132" s="319"/>
      <c r="BG132" s="316"/>
      <c r="BH132" s="316"/>
      <c r="BI132" s="316"/>
      <c r="BJ132" s="316"/>
      <c r="BK132" s="316"/>
      <c r="BL132" s="316"/>
      <c r="BM132" s="316"/>
      <c r="BN132" s="316"/>
      <c r="BO132" s="316"/>
      <c r="BP132" s="316"/>
      <c r="BQ132" s="316"/>
      <c r="BR132" s="316"/>
      <c r="BS132" s="316"/>
      <c r="BT132" s="316"/>
      <c r="BU132" s="316"/>
      <c r="BV132" s="316"/>
      <c r="BW132" s="316"/>
      <c r="BX132" s="316"/>
      <c r="BY132" s="316"/>
      <c r="BZ132" s="316"/>
      <c r="CA132" s="316"/>
      <c r="CB132" s="316"/>
      <c r="CC132" s="316"/>
      <c r="CD132" s="316"/>
      <c r="CE132" s="316"/>
      <c r="CF132" s="316"/>
      <c r="CG132" s="316"/>
      <c r="CH132" s="316"/>
      <c r="CI132" s="316"/>
      <c r="CJ132" s="316"/>
      <c r="CK132" s="316"/>
      <c r="CL132" s="316"/>
      <c r="CM132" s="316"/>
      <c r="CN132" s="316"/>
      <c r="CO132" s="316"/>
      <c r="CP132" s="316"/>
      <c r="CQ132" s="316"/>
      <c r="CR132" s="316"/>
      <c r="CS132" s="316"/>
      <c r="CT132" s="316"/>
      <c r="CU132" s="316"/>
      <c r="CV132" s="316"/>
      <c r="CW132" s="316"/>
      <c r="CX132" s="316"/>
      <c r="CY132" s="316"/>
      <c r="CZ132" s="316"/>
      <c r="DA132" s="316"/>
      <c r="DB132" s="316"/>
      <c r="DC132" s="316"/>
      <c r="DD132" s="316"/>
      <c r="DE132" s="316"/>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HP132" s="268">
        <f t="shared" si="110"/>
        <v>4</v>
      </c>
      <c r="HQ132" s="268">
        <f t="shared" si="138"/>
        <v>124</v>
      </c>
      <c r="HR132" s="268">
        <f t="shared" si="111"/>
        <v>0</v>
      </c>
      <c r="HS132" s="268">
        <f t="shared" si="117"/>
        <v>0</v>
      </c>
    </row>
    <row r="133" spans="1:227" x14ac:dyDescent="0.3">
      <c r="A133" s="21"/>
      <c r="B133" s="14">
        <v>11615</v>
      </c>
      <c r="C133" s="14">
        <v>1</v>
      </c>
      <c r="D133" s="14" t="s">
        <v>182</v>
      </c>
      <c r="E133" s="23" t="s">
        <v>183</v>
      </c>
      <c r="F133" s="14">
        <v>280</v>
      </c>
      <c r="G133" s="14" t="s">
        <v>120</v>
      </c>
      <c r="H133" s="14">
        <v>1</v>
      </c>
      <c r="I133" s="14">
        <v>3</v>
      </c>
      <c r="J133" s="14">
        <v>3</v>
      </c>
      <c r="K133" s="14"/>
      <c r="L133" s="14" t="s">
        <v>143</v>
      </c>
      <c r="M133" s="24">
        <f t="shared" si="164"/>
        <v>3</v>
      </c>
      <c r="N133" s="24">
        <f t="shared" si="139"/>
        <v>1</v>
      </c>
      <c r="O133" s="24" t="str">
        <f t="shared" si="140"/>
        <v>3 3</v>
      </c>
      <c r="P133" s="24">
        <f t="shared" si="141"/>
        <v>3</v>
      </c>
      <c r="Q133" s="25">
        <f t="shared" si="142"/>
        <v>0</v>
      </c>
      <c r="R133" s="26">
        <f t="shared" si="143"/>
        <v>0</v>
      </c>
      <c r="S133" s="24">
        <f t="shared" si="144"/>
        <v>1</v>
      </c>
      <c r="T133" s="24">
        <f t="shared" si="145"/>
        <v>1</v>
      </c>
      <c r="U133" s="24" t="str">
        <f t="shared" si="146"/>
        <v/>
      </c>
      <c r="V133" s="24" t="str">
        <f t="shared" si="147"/>
        <v>p</v>
      </c>
      <c r="W133" s="24" t="str">
        <f t="shared" si="165"/>
        <v/>
      </c>
      <c r="X133" s="24">
        <f t="shared" si="148"/>
        <v>1</v>
      </c>
      <c r="Y133" s="24">
        <f t="shared" si="149"/>
        <v>1</v>
      </c>
      <c r="Z133" s="24" t="str">
        <f t="shared" si="150"/>
        <v>F</v>
      </c>
      <c r="AA133" s="24" t="str">
        <f t="shared" si="137"/>
        <v>F</v>
      </c>
      <c r="AB133" s="34" t="str">
        <f t="shared" si="151"/>
        <v/>
      </c>
      <c r="AC133" s="34" t="str">
        <f t="shared" si="152"/>
        <v>p</v>
      </c>
      <c r="AD133" s="34" t="str">
        <f t="shared" si="166"/>
        <v>p</v>
      </c>
      <c r="AE133" s="34" t="str">
        <f t="shared" si="153"/>
        <v>1 0</v>
      </c>
      <c r="AF133" s="34">
        <f t="shared" si="154"/>
        <v>3</v>
      </c>
      <c r="AG133" s="34">
        <f t="shared" si="155"/>
        <v>3</v>
      </c>
      <c r="AH133" s="34">
        <f t="shared" si="156"/>
        <v>0</v>
      </c>
      <c r="AI133" s="172">
        <f>IF(AJ133&lt;&gt;"",MAX(AI$3:AI132)+1,"")</f>
        <v>98</v>
      </c>
      <c r="AJ133" s="172" t="str">
        <f t="shared" si="157"/>
        <v>F</v>
      </c>
      <c r="AK133" s="172">
        <f t="shared" si="158"/>
        <v>280</v>
      </c>
      <c r="AL133" s="172">
        <f t="shared" si="159"/>
        <v>3</v>
      </c>
      <c r="AM133" s="172" t="str">
        <f>IF(AN133&lt;&gt;"",MAX(AM$3:AM132)+1,"")</f>
        <v/>
      </c>
      <c r="AN133" s="172" t="str">
        <f t="shared" si="160"/>
        <v/>
      </c>
      <c r="AO133" s="172" t="str">
        <f t="shared" si="161"/>
        <v/>
      </c>
      <c r="AP133" s="172" t="str">
        <f t="shared" si="162"/>
        <v/>
      </c>
      <c r="AQ133" s="172" t="str">
        <f t="shared" si="163"/>
        <v/>
      </c>
      <c r="AR133" s="172" t="str">
        <f>Table1[[#This Row],[Sex ]]&amp;Table1[[#This Row],[Month]]</f>
        <v>F1</v>
      </c>
      <c r="AS133" s="21"/>
      <c r="AT133" s="21"/>
      <c r="AU133" s="21"/>
      <c r="AV133" s="21"/>
      <c r="AW133" s="21"/>
      <c r="AX133" s="21"/>
      <c r="AY133" s="21"/>
      <c r="AZ133" s="21"/>
      <c r="BA133" s="21"/>
      <c r="BB133" s="21"/>
      <c r="BC133" s="21"/>
      <c r="BD133" s="21"/>
      <c r="BE133" s="319"/>
      <c r="BF133" s="319"/>
      <c r="BG133" s="316"/>
      <c r="BH133" s="316"/>
      <c r="BI133" s="316"/>
      <c r="BJ133" s="316"/>
      <c r="BK133" s="316"/>
      <c r="BL133" s="316"/>
      <c r="BM133" s="316"/>
      <c r="BN133" s="316"/>
      <c r="BO133" s="316"/>
      <c r="BP133" s="316"/>
      <c r="BQ133" s="316"/>
      <c r="BR133" s="316"/>
      <c r="BS133" s="316"/>
      <c r="BT133" s="316"/>
      <c r="BU133" s="316"/>
      <c r="BV133" s="316"/>
      <c r="BW133" s="316"/>
      <c r="BX133" s="316"/>
      <c r="BY133" s="316"/>
      <c r="BZ133" s="316"/>
      <c r="CA133" s="316"/>
      <c r="CB133" s="316"/>
      <c r="CC133" s="316"/>
      <c r="CD133" s="316"/>
      <c r="CE133" s="316"/>
      <c r="CF133" s="316"/>
      <c r="CG133" s="316"/>
      <c r="CH133" s="316"/>
      <c r="CI133" s="316"/>
      <c r="CJ133" s="316"/>
      <c r="CK133" s="316"/>
      <c r="CL133" s="316"/>
      <c r="CM133" s="316"/>
      <c r="CN133" s="316"/>
      <c r="CO133" s="316"/>
      <c r="CP133" s="316"/>
      <c r="CQ133" s="316"/>
      <c r="CR133" s="316"/>
      <c r="CS133" s="316"/>
      <c r="CT133" s="316"/>
      <c r="CU133" s="316"/>
      <c r="CV133" s="316"/>
      <c r="CW133" s="316"/>
      <c r="CX133" s="316"/>
      <c r="CY133" s="316"/>
      <c r="CZ133" s="316"/>
      <c r="DA133" s="316"/>
      <c r="DB133" s="316"/>
      <c r="DC133" s="316"/>
      <c r="DD133" s="316"/>
      <c r="DE133" s="316"/>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HP133" s="268">
        <f t="shared" si="110"/>
        <v>5</v>
      </c>
      <c r="HQ133" s="268">
        <f t="shared" si="138"/>
        <v>125</v>
      </c>
      <c r="HR133" s="268">
        <f t="shared" si="111"/>
        <v>0</v>
      </c>
      <c r="HS133" s="268">
        <f t="shared" si="117"/>
        <v>0</v>
      </c>
    </row>
    <row r="134" spans="1:227" x14ac:dyDescent="0.3">
      <c r="A134" s="21"/>
      <c r="B134" s="14">
        <v>11615</v>
      </c>
      <c r="C134" s="14">
        <v>2</v>
      </c>
      <c r="D134" s="14" t="s">
        <v>182</v>
      </c>
      <c r="E134" s="23" t="s">
        <v>183</v>
      </c>
      <c r="F134" s="14">
        <v>300</v>
      </c>
      <c r="G134" s="14" t="s">
        <v>120</v>
      </c>
      <c r="H134" s="14">
        <v>1</v>
      </c>
      <c r="I134" s="14">
        <v>4</v>
      </c>
      <c r="J134" s="14">
        <v>4</v>
      </c>
      <c r="K134" s="14"/>
      <c r="L134" s="14" t="s">
        <v>141</v>
      </c>
      <c r="M134" s="24">
        <f t="shared" si="164"/>
        <v>4</v>
      </c>
      <c r="N134" s="24">
        <f t="shared" si="139"/>
        <v>1</v>
      </c>
      <c r="O134" s="24" t="str">
        <f t="shared" si="140"/>
        <v>4 4</v>
      </c>
      <c r="P134" s="24">
        <f t="shared" si="141"/>
        <v>4</v>
      </c>
      <c r="Q134" s="25">
        <f t="shared" si="142"/>
        <v>0</v>
      </c>
      <c r="R134" s="26">
        <f t="shared" si="143"/>
        <v>0</v>
      </c>
      <c r="S134" s="24">
        <f t="shared" si="144"/>
        <v>1</v>
      </c>
      <c r="T134" s="24">
        <f t="shared" si="145"/>
        <v>1</v>
      </c>
      <c r="U134" s="24" t="str">
        <f t="shared" si="146"/>
        <v/>
      </c>
      <c r="V134" s="24" t="str">
        <f t="shared" si="147"/>
        <v>g</v>
      </c>
      <c r="W134" s="24" t="str">
        <f t="shared" si="165"/>
        <v/>
      </c>
      <c r="X134" s="24">
        <f t="shared" si="148"/>
        <v>1</v>
      </c>
      <c r="Y134" s="24">
        <f t="shared" si="149"/>
        <v>1</v>
      </c>
      <c r="Z134" s="24" t="str">
        <f t="shared" si="150"/>
        <v>F</v>
      </c>
      <c r="AA134" s="24" t="str">
        <f t="shared" si="137"/>
        <v>F</v>
      </c>
      <c r="AB134" s="34" t="str">
        <f t="shared" si="151"/>
        <v/>
      </c>
      <c r="AC134" s="34" t="str">
        <f t="shared" si="152"/>
        <v>g</v>
      </c>
      <c r="AD134" s="34" t="str">
        <f t="shared" si="166"/>
        <v>g</v>
      </c>
      <c r="AE134" s="34" t="str">
        <f t="shared" si="153"/>
        <v>1 0</v>
      </c>
      <c r="AF134" s="34">
        <f t="shared" si="154"/>
        <v>4</v>
      </c>
      <c r="AG134" s="34">
        <f t="shared" si="155"/>
        <v>4</v>
      </c>
      <c r="AH134" s="34">
        <f t="shared" si="156"/>
        <v>0</v>
      </c>
      <c r="AI134" s="172">
        <f>IF(AJ134&lt;&gt;"",MAX(AI$3:AI133)+1,"")</f>
        <v>99</v>
      </c>
      <c r="AJ134" s="172" t="str">
        <f t="shared" si="157"/>
        <v>F</v>
      </c>
      <c r="AK134" s="172">
        <f t="shared" si="158"/>
        <v>300</v>
      </c>
      <c r="AL134" s="172">
        <f t="shared" si="159"/>
        <v>4</v>
      </c>
      <c r="AM134" s="172" t="str">
        <f>IF(AN134&lt;&gt;"",MAX(AM$3:AM133)+1,"")</f>
        <v/>
      </c>
      <c r="AN134" s="172" t="str">
        <f t="shared" si="160"/>
        <v/>
      </c>
      <c r="AO134" s="172" t="str">
        <f t="shared" si="161"/>
        <v/>
      </c>
      <c r="AP134" s="172" t="str">
        <f t="shared" si="162"/>
        <v/>
      </c>
      <c r="AQ134" s="172" t="str">
        <f t="shared" si="163"/>
        <v/>
      </c>
      <c r="AR134" s="172" t="str">
        <f>Table1[[#This Row],[Sex ]]&amp;Table1[[#This Row],[Month]]</f>
        <v>F1</v>
      </c>
      <c r="AS134" s="21"/>
      <c r="AT134" s="21"/>
      <c r="AU134" s="21"/>
      <c r="AV134" s="21"/>
      <c r="AW134" s="21"/>
      <c r="AX134" s="21"/>
      <c r="AY134" s="21"/>
      <c r="AZ134" s="21"/>
      <c r="BA134" s="21"/>
      <c r="BB134" s="21"/>
      <c r="BC134" s="21"/>
      <c r="BD134" s="21"/>
      <c r="BE134" s="319"/>
      <c r="BF134" s="319"/>
      <c r="BG134" s="316"/>
      <c r="BH134" s="316"/>
      <c r="BI134" s="316"/>
      <c r="BJ134" s="316"/>
      <c r="BK134" s="316"/>
      <c r="BL134" s="316"/>
      <c r="BM134" s="316"/>
      <c r="BN134" s="316"/>
      <c r="BO134" s="316"/>
      <c r="BP134" s="316"/>
      <c r="BQ134" s="316"/>
      <c r="BR134" s="316"/>
      <c r="BS134" s="316"/>
      <c r="BT134" s="316"/>
      <c r="BU134" s="316"/>
      <c r="BV134" s="316"/>
      <c r="BW134" s="316"/>
      <c r="BX134" s="316"/>
      <c r="BY134" s="316"/>
      <c r="BZ134" s="316"/>
      <c r="CA134" s="316"/>
      <c r="CB134" s="316"/>
      <c r="CC134" s="316"/>
      <c r="CD134" s="316"/>
      <c r="CE134" s="316"/>
      <c r="CF134" s="316"/>
      <c r="CG134" s="316"/>
      <c r="CH134" s="316"/>
      <c r="CI134" s="316"/>
      <c r="CJ134" s="316"/>
      <c r="CK134" s="316"/>
      <c r="CL134" s="316"/>
      <c r="CM134" s="316"/>
      <c r="CN134" s="316"/>
      <c r="CO134" s="316"/>
      <c r="CP134" s="316"/>
      <c r="CQ134" s="316"/>
      <c r="CR134" s="316"/>
      <c r="CS134" s="316"/>
      <c r="CT134" s="316"/>
      <c r="CU134" s="316"/>
      <c r="CV134" s="316"/>
      <c r="CW134" s="316"/>
      <c r="CX134" s="316"/>
      <c r="CY134" s="316"/>
      <c r="CZ134" s="316"/>
      <c r="DA134" s="316"/>
      <c r="DB134" s="316"/>
      <c r="DC134" s="316"/>
      <c r="DD134" s="316"/>
      <c r="DE134" s="316"/>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HP134" s="268">
        <f t="shared" si="110"/>
        <v>4</v>
      </c>
      <c r="HQ134" s="268">
        <f t="shared" si="138"/>
        <v>126</v>
      </c>
      <c r="HR134" s="268">
        <f t="shared" si="111"/>
        <v>0</v>
      </c>
      <c r="HS134" s="268">
        <f t="shared" si="117"/>
        <v>0</v>
      </c>
    </row>
    <row r="135" spans="1:227" x14ac:dyDescent="0.3">
      <c r="A135" s="21"/>
      <c r="B135" s="14">
        <v>11615</v>
      </c>
      <c r="C135" s="14">
        <v>3</v>
      </c>
      <c r="D135" s="14" t="s">
        <v>182</v>
      </c>
      <c r="E135" s="23" t="s">
        <v>183</v>
      </c>
      <c r="F135" s="14">
        <v>310</v>
      </c>
      <c r="G135" s="14" t="s">
        <v>120</v>
      </c>
      <c r="H135" s="14">
        <v>1</v>
      </c>
      <c r="I135" s="14">
        <v>4</v>
      </c>
      <c r="J135" s="14">
        <v>4</v>
      </c>
      <c r="K135" s="14"/>
      <c r="L135" s="14" t="s">
        <v>141</v>
      </c>
      <c r="M135" s="24">
        <f t="shared" si="164"/>
        <v>4</v>
      </c>
      <c r="N135" s="24">
        <f t="shared" si="139"/>
        <v>1</v>
      </c>
      <c r="O135" s="24" t="str">
        <f t="shared" si="140"/>
        <v>4 4</v>
      </c>
      <c r="P135" s="24">
        <f t="shared" si="141"/>
        <v>4</v>
      </c>
      <c r="Q135" s="25">
        <f t="shared" si="142"/>
        <v>0</v>
      </c>
      <c r="R135" s="26">
        <f t="shared" si="143"/>
        <v>0</v>
      </c>
      <c r="S135" s="24">
        <f t="shared" si="144"/>
        <v>1</v>
      </c>
      <c r="T135" s="24">
        <f t="shared" si="145"/>
        <v>1</v>
      </c>
      <c r="U135" s="24" t="str">
        <f t="shared" si="146"/>
        <v/>
      </c>
      <c r="V135" s="24" t="str">
        <f t="shared" si="147"/>
        <v>g</v>
      </c>
      <c r="W135" s="24" t="str">
        <f t="shared" si="165"/>
        <v/>
      </c>
      <c r="X135" s="24">
        <f t="shared" si="148"/>
        <v>1</v>
      </c>
      <c r="Y135" s="24">
        <f t="shared" si="149"/>
        <v>1</v>
      </c>
      <c r="Z135" s="24" t="str">
        <f t="shared" si="150"/>
        <v>F</v>
      </c>
      <c r="AA135" s="24" t="str">
        <f t="shared" si="137"/>
        <v>F</v>
      </c>
      <c r="AB135" s="34" t="str">
        <f t="shared" si="151"/>
        <v/>
      </c>
      <c r="AC135" s="34" t="str">
        <f t="shared" si="152"/>
        <v>g</v>
      </c>
      <c r="AD135" s="34" t="str">
        <f t="shared" si="166"/>
        <v>g</v>
      </c>
      <c r="AE135" s="34" t="str">
        <f t="shared" si="153"/>
        <v>1 0</v>
      </c>
      <c r="AF135" s="34">
        <f t="shared" si="154"/>
        <v>4</v>
      </c>
      <c r="AG135" s="34">
        <f t="shared" si="155"/>
        <v>4</v>
      </c>
      <c r="AH135" s="34">
        <f t="shared" si="156"/>
        <v>0</v>
      </c>
      <c r="AI135" s="172">
        <f>IF(AJ135&lt;&gt;"",MAX(AI$3:AI134)+1,"")</f>
        <v>100</v>
      </c>
      <c r="AJ135" s="172" t="str">
        <f t="shared" si="157"/>
        <v>F</v>
      </c>
      <c r="AK135" s="172">
        <f t="shared" si="158"/>
        <v>310</v>
      </c>
      <c r="AL135" s="172">
        <f t="shared" si="159"/>
        <v>4</v>
      </c>
      <c r="AM135" s="172" t="str">
        <f>IF(AN135&lt;&gt;"",MAX(AM$3:AM134)+1,"")</f>
        <v/>
      </c>
      <c r="AN135" s="172" t="str">
        <f t="shared" si="160"/>
        <v/>
      </c>
      <c r="AO135" s="172" t="str">
        <f t="shared" si="161"/>
        <v/>
      </c>
      <c r="AP135" s="172" t="str">
        <f t="shared" si="162"/>
        <v/>
      </c>
      <c r="AQ135" s="172" t="str">
        <f t="shared" si="163"/>
        <v/>
      </c>
      <c r="AR135" s="172" t="str">
        <f>Table1[[#This Row],[Sex ]]&amp;Table1[[#This Row],[Month]]</f>
        <v>F1</v>
      </c>
      <c r="AS135" s="21"/>
      <c r="AT135" s="21"/>
      <c r="AU135" s="21"/>
      <c r="AV135" s="21"/>
      <c r="AW135" s="21"/>
      <c r="AX135" s="21"/>
      <c r="AY135" s="21"/>
      <c r="AZ135" s="21"/>
      <c r="BA135" s="21"/>
      <c r="BB135" s="21"/>
      <c r="BC135" s="21"/>
      <c r="BD135" s="21"/>
      <c r="BE135" s="319"/>
      <c r="BF135" s="319"/>
      <c r="BG135" s="316"/>
      <c r="BH135" s="316"/>
      <c r="BI135" s="316"/>
      <c r="BJ135" s="316"/>
      <c r="BK135" s="316"/>
      <c r="BL135" s="316"/>
      <c r="BM135" s="316"/>
      <c r="BN135" s="316"/>
      <c r="BO135" s="316"/>
      <c r="BP135" s="316"/>
      <c r="BQ135" s="316"/>
      <c r="BR135" s="316"/>
      <c r="BS135" s="316"/>
      <c r="BT135" s="316"/>
      <c r="BU135" s="316"/>
      <c r="BV135" s="316"/>
      <c r="BW135" s="316"/>
      <c r="BX135" s="316"/>
      <c r="BY135" s="316"/>
      <c r="BZ135" s="316"/>
      <c r="CA135" s="316"/>
      <c r="CB135" s="316"/>
      <c r="CC135" s="316"/>
      <c r="CD135" s="316"/>
      <c r="CE135" s="316"/>
      <c r="CF135" s="316"/>
      <c r="CG135" s="316"/>
      <c r="CH135" s="316"/>
      <c r="CI135" s="316"/>
      <c r="CJ135" s="316"/>
      <c r="CK135" s="316"/>
      <c r="CL135" s="316"/>
      <c r="CM135" s="316"/>
      <c r="CN135" s="316"/>
      <c r="CO135" s="316"/>
      <c r="CP135" s="316"/>
      <c r="CQ135" s="316"/>
      <c r="CR135" s="316"/>
      <c r="CS135" s="316"/>
      <c r="CT135" s="316"/>
      <c r="CU135" s="316"/>
      <c r="CV135" s="316"/>
      <c r="CW135" s="316"/>
      <c r="CX135" s="316"/>
      <c r="CY135" s="316"/>
      <c r="CZ135" s="316"/>
      <c r="DA135" s="316"/>
      <c r="DB135" s="316"/>
      <c r="DC135" s="316"/>
      <c r="DD135" s="316"/>
      <c r="DE135" s="316"/>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HP135" s="268">
        <f t="shared" si="110"/>
        <v>15</v>
      </c>
      <c r="HQ135" s="268">
        <f t="shared" si="138"/>
        <v>127</v>
      </c>
      <c r="HR135" s="268">
        <f t="shared" si="111"/>
        <v>0</v>
      </c>
      <c r="HS135" s="268">
        <f t="shared" si="117"/>
        <v>0</v>
      </c>
    </row>
    <row r="136" spans="1:227" x14ac:dyDescent="0.3">
      <c r="A136" s="21"/>
      <c r="B136" s="14">
        <v>11615</v>
      </c>
      <c r="C136" s="14">
        <v>4</v>
      </c>
      <c r="D136" s="14" t="s">
        <v>182</v>
      </c>
      <c r="E136" s="23" t="s">
        <v>183</v>
      </c>
      <c r="F136" s="14">
        <v>310</v>
      </c>
      <c r="G136" s="14" t="s">
        <v>120</v>
      </c>
      <c r="H136" s="14">
        <v>1</v>
      </c>
      <c r="I136" s="14">
        <v>4</v>
      </c>
      <c r="J136" s="14">
        <v>4</v>
      </c>
      <c r="K136" s="14"/>
      <c r="L136" s="14" t="s">
        <v>141</v>
      </c>
      <c r="M136" s="24">
        <f t="shared" si="164"/>
        <v>4</v>
      </c>
      <c r="N136" s="24">
        <f t="shared" si="139"/>
        <v>1</v>
      </c>
      <c r="O136" s="24" t="str">
        <f t="shared" si="140"/>
        <v>4 4</v>
      </c>
      <c r="P136" s="24">
        <f t="shared" si="141"/>
        <v>4</v>
      </c>
      <c r="Q136" s="25">
        <f t="shared" si="142"/>
        <v>0</v>
      </c>
      <c r="R136" s="26">
        <f t="shared" si="143"/>
        <v>0</v>
      </c>
      <c r="S136" s="24">
        <f t="shared" si="144"/>
        <v>1</v>
      </c>
      <c r="T136" s="24">
        <f t="shared" si="145"/>
        <v>1</v>
      </c>
      <c r="U136" s="24" t="str">
        <f t="shared" si="146"/>
        <v/>
      </c>
      <c r="V136" s="24" t="str">
        <f t="shared" si="147"/>
        <v>g</v>
      </c>
      <c r="W136" s="24" t="str">
        <f t="shared" si="165"/>
        <v/>
      </c>
      <c r="X136" s="24">
        <f t="shared" si="148"/>
        <v>1</v>
      </c>
      <c r="Y136" s="24">
        <f t="shared" si="149"/>
        <v>1</v>
      </c>
      <c r="Z136" s="24" t="str">
        <f t="shared" si="150"/>
        <v>F</v>
      </c>
      <c r="AA136" s="24" t="str">
        <f t="shared" si="137"/>
        <v>F</v>
      </c>
      <c r="AB136" s="34" t="str">
        <f t="shared" si="151"/>
        <v/>
      </c>
      <c r="AC136" s="34" t="str">
        <f t="shared" si="152"/>
        <v>g</v>
      </c>
      <c r="AD136" s="34" t="str">
        <f t="shared" si="166"/>
        <v>g</v>
      </c>
      <c r="AE136" s="34" t="str">
        <f t="shared" si="153"/>
        <v>1 0</v>
      </c>
      <c r="AF136" s="34">
        <f t="shared" si="154"/>
        <v>4</v>
      </c>
      <c r="AG136" s="34">
        <f t="shared" si="155"/>
        <v>4</v>
      </c>
      <c r="AH136" s="34">
        <f t="shared" si="156"/>
        <v>0</v>
      </c>
      <c r="AI136" s="172">
        <f>IF(AJ136&lt;&gt;"",MAX(AI$3:AI135)+1,"")</f>
        <v>101</v>
      </c>
      <c r="AJ136" s="172" t="str">
        <f t="shared" si="157"/>
        <v>F</v>
      </c>
      <c r="AK136" s="172">
        <f t="shared" si="158"/>
        <v>310</v>
      </c>
      <c r="AL136" s="172">
        <f t="shared" si="159"/>
        <v>4</v>
      </c>
      <c r="AM136" s="172" t="str">
        <f>IF(AN136&lt;&gt;"",MAX(AM$3:AM135)+1,"")</f>
        <v/>
      </c>
      <c r="AN136" s="172" t="str">
        <f t="shared" si="160"/>
        <v/>
      </c>
      <c r="AO136" s="172" t="str">
        <f t="shared" si="161"/>
        <v/>
      </c>
      <c r="AP136" s="172" t="str">
        <f t="shared" si="162"/>
        <v/>
      </c>
      <c r="AQ136" s="172" t="str">
        <f t="shared" si="163"/>
        <v/>
      </c>
      <c r="AR136" s="172" t="str">
        <f>Table1[[#This Row],[Sex ]]&amp;Table1[[#This Row],[Month]]</f>
        <v>F1</v>
      </c>
      <c r="AS136" s="21"/>
      <c r="AT136" s="21"/>
      <c r="AU136" s="21"/>
      <c r="AV136" s="21"/>
      <c r="AW136" s="21"/>
      <c r="AX136" s="21"/>
      <c r="AY136" s="21"/>
      <c r="AZ136" s="21"/>
      <c r="BA136" s="21"/>
      <c r="BB136" s="21"/>
      <c r="BC136" s="21"/>
      <c r="BD136" s="21"/>
      <c r="BE136" s="319"/>
      <c r="BF136" s="319"/>
      <c r="BG136" s="316"/>
      <c r="BH136" s="316"/>
      <c r="BI136" s="316"/>
      <c r="BJ136" s="316"/>
      <c r="BK136" s="316"/>
      <c r="BL136" s="316"/>
      <c r="BM136" s="316"/>
      <c r="BN136" s="316"/>
      <c r="BO136" s="316"/>
      <c r="BP136" s="316"/>
      <c r="BQ136" s="316"/>
      <c r="BR136" s="316"/>
      <c r="BS136" s="316"/>
      <c r="BT136" s="316"/>
      <c r="BU136" s="316"/>
      <c r="BV136" s="316"/>
      <c r="BW136" s="316"/>
      <c r="BX136" s="316"/>
      <c r="BY136" s="316"/>
      <c r="BZ136" s="316"/>
      <c r="CA136" s="316"/>
      <c r="CB136" s="316"/>
      <c r="CC136" s="316"/>
      <c r="CD136" s="316"/>
      <c r="CE136" s="316"/>
      <c r="CF136" s="316"/>
      <c r="CG136" s="316"/>
      <c r="CH136" s="316"/>
      <c r="CI136" s="316"/>
      <c r="CJ136" s="316"/>
      <c r="CK136" s="316"/>
      <c r="CL136" s="316"/>
      <c r="CM136" s="316"/>
      <c r="CN136" s="316"/>
      <c r="CO136" s="316"/>
      <c r="CP136" s="316"/>
      <c r="CQ136" s="316"/>
      <c r="CR136" s="316"/>
      <c r="CS136" s="316"/>
      <c r="CT136" s="316"/>
      <c r="CU136" s="316"/>
      <c r="CV136" s="316"/>
      <c r="CW136" s="316"/>
      <c r="CX136" s="316"/>
      <c r="CY136" s="316"/>
      <c r="CZ136" s="316"/>
      <c r="DA136" s="316"/>
      <c r="DB136" s="316"/>
      <c r="DC136" s="316"/>
      <c r="DD136" s="316"/>
      <c r="DE136" s="316"/>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HP136" s="268">
        <f t="shared" si="110"/>
        <v>4</v>
      </c>
      <c r="HQ136" s="268">
        <f t="shared" si="138"/>
        <v>128</v>
      </c>
      <c r="HR136" s="268">
        <f t="shared" si="111"/>
        <v>0</v>
      </c>
      <c r="HS136" s="268">
        <f t="shared" si="117"/>
        <v>0</v>
      </c>
    </row>
    <row r="137" spans="1:227" x14ac:dyDescent="0.3">
      <c r="A137" s="21"/>
      <c r="B137" s="14">
        <v>11615</v>
      </c>
      <c r="C137" s="14">
        <v>5</v>
      </c>
      <c r="D137" s="14" t="s">
        <v>182</v>
      </c>
      <c r="E137" s="23" t="s">
        <v>183</v>
      </c>
      <c r="F137" s="14">
        <v>310</v>
      </c>
      <c r="G137" s="14" t="s">
        <v>120</v>
      </c>
      <c r="H137" s="14">
        <v>1</v>
      </c>
      <c r="I137" s="14">
        <v>4</v>
      </c>
      <c r="J137" s="14">
        <v>4</v>
      </c>
      <c r="K137" s="14"/>
      <c r="L137" s="14" t="s">
        <v>141</v>
      </c>
      <c r="M137" s="24">
        <f t="shared" si="164"/>
        <v>4</v>
      </c>
      <c r="N137" s="24">
        <f t="shared" si="139"/>
        <v>1</v>
      </c>
      <c r="O137" s="24" t="str">
        <f t="shared" si="140"/>
        <v>4 4</v>
      </c>
      <c r="P137" s="24">
        <f t="shared" si="141"/>
        <v>4</v>
      </c>
      <c r="Q137" s="25">
        <f t="shared" si="142"/>
        <v>0</v>
      </c>
      <c r="R137" s="26">
        <f t="shared" si="143"/>
        <v>0</v>
      </c>
      <c r="S137" s="24">
        <f t="shared" si="144"/>
        <v>1</v>
      </c>
      <c r="T137" s="24">
        <f t="shared" si="145"/>
        <v>1</v>
      </c>
      <c r="U137" s="24" t="str">
        <f t="shared" si="146"/>
        <v/>
      </c>
      <c r="V137" s="24" t="str">
        <f t="shared" si="147"/>
        <v>g</v>
      </c>
      <c r="W137" s="24" t="str">
        <f t="shared" si="165"/>
        <v/>
      </c>
      <c r="X137" s="24">
        <f t="shared" si="148"/>
        <v>1</v>
      </c>
      <c r="Y137" s="24">
        <f t="shared" si="149"/>
        <v>1</v>
      </c>
      <c r="Z137" s="24" t="str">
        <f t="shared" si="150"/>
        <v>F</v>
      </c>
      <c r="AA137" s="24" t="str">
        <f t="shared" si="137"/>
        <v>F</v>
      </c>
      <c r="AB137" s="34" t="str">
        <f t="shared" si="151"/>
        <v/>
      </c>
      <c r="AC137" s="34" t="str">
        <f t="shared" si="152"/>
        <v>g</v>
      </c>
      <c r="AD137" s="34" t="str">
        <f t="shared" si="166"/>
        <v>g</v>
      </c>
      <c r="AE137" s="34" t="str">
        <f t="shared" si="153"/>
        <v>1 0</v>
      </c>
      <c r="AF137" s="34">
        <f t="shared" si="154"/>
        <v>4</v>
      </c>
      <c r="AG137" s="34">
        <f t="shared" si="155"/>
        <v>4</v>
      </c>
      <c r="AH137" s="34">
        <f t="shared" si="156"/>
        <v>0</v>
      </c>
      <c r="AI137" s="172">
        <f>IF(AJ137&lt;&gt;"",MAX(AI$3:AI136)+1,"")</f>
        <v>102</v>
      </c>
      <c r="AJ137" s="172" t="str">
        <f t="shared" si="157"/>
        <v>F</v>
      </c>
      <c r="AK137" s="172">
        <f t="shared" si="158"/>
        <v>310</v>
      </c>
      <c r="AL137" s="172">
        <f t="shared" si="159"/>
        <v>4</v>
      </c>
      <c r="AM137" s="172" t="str">
        <f>IF(AN137&lt;&gt;"",MAX(AM$3:AM136)+1,"")</f>
        <v/>
      </c>
      <c r="AN137" s="172" t="str">
        <f t="shared" si="160"/>
        <v/>
      </c>
      <c r="AO137" s="172" t="str">
        <f t="shared" si="161"/>
        <v/>
      </c>
      <c r="AP137" s="172" t="str">
        <f t="shared" si="162"/>
        <v/>
      </c>
      <c r="AQ137" s="172" t="str">
        <f t="shared" si="163"/>
        <v/>
      </c>
      <c r="AR137" s="172" t="str">
        <f>Table1[[#This Row],[Sex ]]&amp;Table1[[#This Row],[Month]]</f>
        <v>F1</v>
      </c>
      <c r="AS137" s="21"/>
      <c r="AT137" s="21"/>
      <c r="AU137" s="21"/>
      <c r="AV137" s="21"/>
      <c r="AW137" s="21"/>
      <c r="AX137" s="21"/>
      <c r="AY137" s="21"/>
      <c r="AZ137" s="21"/>
      <c r="BA137" s="21"/>
      <c r="BB137" s="21"/>
      <c r="BC137" s="21"/>
      <c r="BD137" s="21"/>
      <c r="BE137" s="319"/>
      <c r="BF137" s="319"/>
      <c r="BG137" s="316"/>
      <c r="BH137" s="316"/>
      <c r="BI137" s="316"/>
      <c r="BJ137" s="316"/>
      <c r="BK137" s="316"/>
      <c r="BL137" s="316"/>
      <c r="BM137" s="316"/>
      <c r="BN137" s="316"/>
      <c r="BO137" s="316"/>
      <c r="BP137" s="316"/>
      <c r="BQ137" s="316"/>
      <c r="BR137" s="316"/>
      <c r="BS137" s="316"/>
      <c r="BT137" s="316"/>
      <c r="BU137" s="316"/>
      <c r="BV137" s="316"/>
      <c r="BW137" s="316"/>
      <c r="BX137" s="316"/>
      <c r="BY137" s="316"/>
      <c r="BZ137" s="316"/>
      <c r="CA137" s="316"/>
      <c r="CB137" s="316"/>
      <c r="CC137" s="316"/>
      <c r="CD137" s="316"/>
      <c r="CE137" s="316"/>
      <c r="CF137" s="316"/>
      <c r="CG137" s="316"/>
      <c r="CH137" s="316"/>
      <c r="CI137" s="316"/>
      <c r="CJ137" s="316"/>
      <c r="CK137" s="316"/>
      <c r="CL137" s="316"/>
      <c r="CM137" s="316"/>
      <c r="CN137" s="316"/>
      <c r="CO137" s="316"/>
      <c r="CP137" s="316"/>
      <c r="CQ137" s="316"/>
      <c r="CR137" s="316"/>
      <c r="CS137" s="316"/>
      <c r="CT137" s="316"/>
      <c r="CU137" s="316"/>
      <c r="CV137" s="316"/>
      <c r="CW137" s="316"/>
      <c r="CX137" s="316"/>
      <c r="CY137" s="316"/>
      <c r="CZ137" s="316"/>
      <c r="DA137" s="316"/>
      <c r="DB137" s="316"/>
      <c r="DC137" s="316"/>
      <c r="DD137" s="316"/>
      <c r="DE137" s="316"/>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HP137" s="268">
        <f t="shared" ref="HP137:HP200" si="167">J131</f>
        <v>4</v>
      </c>
      <c r="HQ137" s="268">
        <f t="shared" si="138"/>
        <v>129</v>
      </c>
      <c r="HR137" s="268">
        <f t="shared" ref="HR137:HR200" si="168">IF(I131&lt;&gt;"",IF(I131&gt;98,0,IF(J131&gt;98,0,IF(I131&lt;&gt;J131,ABS((I131/J131)*100)-100,0))),0)</f>
        <v>0</v>
      </c>
      <c r="HS137" s="268">
        <f t="shared" si="117"/>
        <v>0</v>
      </c>
    </row>
    <row r="138" spans="1:227" x14ac:dyDescent="0.3">
      <c r="A138" s="21"/>
      <c r="B138" s="14">
        <v>11615</v>
      </c>
      <c r="C138" s="14">
        <v>6</v>
      </c>
      <c r="D138" s="14" t="s">
        <v>182</v>
      </c>
      <c r="E138" s="23" t="s">
        <v>183</v>
      </c>
      <c r="F138" s="14">
        <v>330</v>
      </c>
      <c r="G138" s="14" t="s">
        <v>120</v>
      </c>
      <c r="H138" s="14">
        <v>1</v>
      </c>
      <c r="I138" s="14">
        <v>5</v>
      </c>
      <c r="J138" s="14">
        <v>5</v>
      </c>
      <c r="K138" s="14"/>
      <c r="L138" s="14" t="s">
        <v>141</v>
      </c>
      <c r="M138" s="24">
        <f t="shared" si="164"/>
        <v>5</v>
      </c>
      <c r="N138" s="24">
        <f t="shared" si="139"/>
        <v>1</v>
      </c>
      <c r="O138" s="24" t="str">
        <f t="shared" si="140"/>
        <v>5 5</v>
      </c>
      <c r="P138" s="24">
        <f t="shared" si="141"/>
        <v>5</v>
      </c>
      <c r="Q138" s="25">
        <f t="shared" si="142"/>
        <v>0</v>
      </c>
      <c r="R138" s="26">
        <f t="shared" si="143"/>
        <v>0</v>
      </c>
      <c r="S138" s="24">
        <f t="shared" si="144"/>
        <v>1</v>
      </c>
      <c r="T138" s="24">
        <f t="shared" si="145"/>
        <v>1</v>
      </c>
      <c r="U138" s="24" t="str">
        <f t="shared" si="146"/>
        <v/>
      </c>
      <c r="V138" s="24" t="str">
        <f t="shared" si="147"/>
        <v>g</v>
      </c>
      <c r="W138" s="24" t="str">
        <f t="shared" si="165"/>
        <v/>
      </c>
      <c r="X138" s="24">
        <f t="shared" si="148"/>
        <v>1</v>
      </c>
      <c r="Y138" s="24">
        <f t="shared" si="149"/>
        <v>1</v>
      </c>
      <c r="Z138" s="24" t="str">
        <f t="shared" si="150"/>
        <v>F</v>
      </c>
      <c r="AA138" s="24" t="str">
        <f t="shared" si="137"/>
        <v>F</v>
      </c>
      <c r="AB138" s="34" t="str">
        <f t="shared" si="151"/>
        <v/>
      </c>
      <c r="AC138" s="34" t="str">
        <f t="shared" si="152"/>
        <v>g</v>
      </c>
      <c r="AD138" s="34" t="str">
        <f t="shared" si="166"/>
        <v>g</v>
      </c>
      <c r="AE138" s="34" t="str">
        <f t="shared" si="153"/>
        <v>1 0</v>
      </c>
      <c r="AF138" s="34">
        <f t="shared" si="154"/>
        <v>5</v>
      </c>
      <c r="AG138" s="34">
        <f t="shared" si="155"/>
        <v>5</v>
      </c>
      <c r="AH138" s="34">
        <f t="shared" si="156"/>
        <v>0</v>
      </c>
      <c r="AI138" s="172">
        <f>IF(AJ138&lt;&gt;"",MAX(AI$3:AI137)+1,"")</f>
        <v>103</v>
      </c>
      <c r="AJ138" s="172" t="str">
        <f t="shared" si="157"/>
        <v>F</v>
      </c>
      <c r="AK138" s="172">
        <f t="shared" si="158"/>
        <v>330</v>
      </c>
      <c r="AL138" s="172">
        <f t="shared" si="159"/>
        <v>5</v>
      </c>
      <c r="AM138" s="172" t="str">
        <f>IF(AN138&lt;&gt;"",MAX(AM$3:AM137)+1,"")</f>
        <v/>
      </c>
      <c r="AN138" s="172" t="str">
        <f t="shared" si="160"/>
        <v/>
      </c>
      <c r="AO138" s="172" t="str">
        <f t="shared" si="161"/>
        <v/>
      </c>
      <c r="AP138" s="172" t="str">
        <f t="shared" si="162"/>
        <v/>
      </c>
      <c r="AQ138" s="172" t="str">
        <f t="shared" si="163"/>
        <v/>
      </c>
      <c r="AR138" s="172" t="str">
        <f>Table1[[#This Row],[Sex ]]&amp;Table1[[#This Row],[Month]]</f>
        <v>F1</v>
      </c>
      <c r="AS138" s="21"/>
      <c r="AT138" s="21"/>
      <c r="AU138" s="21"/>
      <c r="AV138" s="21"/>
      <c r="AW138" s="21"/>
      <c r="AX138" s="21"/>
      <c r="AY138" s="21"/>
      <c r="AZ138" s="21"/>
      <c r="BA138" s="21"/>
      <c r="BB138" s="21"/>
      <c r="BC138" s="21"/>
      <c r="BD138" s="21"/>
      <c r="BE138" s="319"/>
      <c r="BF138" s="319"/>
      <c r="BG138" s="316"/>
      <c r="BH138" s="316"/>
      <c r="BI138" s="316"/>
      <c r="BJ138" s="316"/>
      <c r="BK138" s="316"/>
      <c r="BL138" s="316"/>
      <c r="BM138" s="316"/>
      <c r="BN138" s="316"/>
      <c r="BO138" s="316"/>
      <c r="BP138" s="316"/>
      <c r="BQ138" s="316"/>
      <c r="BR138" s="316"/>
      <c r="BS138" s="316"/>
      <c r="BT138" s="316"/>
      <c r="BU138" s="316"/>
      <c r="BV138" s="316"/>
      <c r="BW138" s="316"/>
      <c r="BX138" s="316"/>
      <c r="BY138" s="316"/>
      <c r="BZ138" s="316"/>
      <c r="CA138" s="316"/>
      <c r="CB138" s="316"/>
      <c r="CC138" s="316"/>
      <c r="CD138" s="316"/>
      <c r="CE138" s="316"/>
      <c r="CF138" s="316"/>
      <c r="CG138" s="316"/>
      <c r="CH138" s="316"/>
      <c r="CI138" s="316"/>
      <c r="CJ138" s="316"/>
      <c r="CK138" s="316"/>
      <c r="CL138" s="316"/>
      <c r="CM138" s="316"/>
      <c r="CN138" s="316"/>
      <c r="CO138" s="316"/>
      <c r="CP138" s="316"/>
      <c r="CQ138" s="316"/>
      <c r="CR138" s="316"/>
      <c r="CS138" s="316"/>
      <c r="CT138" s="316"/>
      <c r="CU138" s="316"/>
      <c r="CV138" s="316"/>
      <c r="CW138" s="316"/>
      <c r="CX138" s="316"/>
      <c r="CY138" s="316"/>
      <c r="CZ138" s="316"/>
      <c r="DA138" s="316"/>
      <c r="DB138" s="316"/>
      <c r="DC138" s="316"/>
      <c r="DD138" s="316"/>
      <c r="DE138" s="316"/>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HP138" s="268">
        <f t="shared" si="167"/>
        <v>4</v>
      </c>
      <c r="HQ138" s="268">
        <f t="shared" si="138"/>
        <v>130</v>
      </c>
      <c r="HR138" s="268">
        <f t="shared" si="168"/>
        <v>0</v>
      </c>
      <c r="HS138" s="268">
        <f t="shared" si="117"/>
        <v>0</v>
      </c>
    </row>
    <row r="139" spans="1:227" x14ac:dyDescent="0.3">
      <c r="A139" s="21"/>
      <c r="B139" s="14">
        <v>11615</v>
      </c>
      <c r="C139" s="14">
        <v>7</v>
      </c>
      <c r="D139" s="14" t="s">
        <v>182</v>
      </c>
      <c r="E139" s="23" t="s">
        <v>183</v>
      </c>
      <c r="F139" s="14">
        <v>330</v>
      </c>
      <c r="G139" s="14" t="s">
        <v>120</v>
      </c>
      <c r="H139" s="14">
        <v>1</v>
      </c>
      <c r="I139" s="14">
        <v>5</v>
      </c>
      <c r="J139" s="14">
        <v>4</v>
      </c>
      <c r="K139" s="14"/>
      <c r="L139" s="14" t="s">
        <v>141</v>
      </c>
      <c r="M139" s="24" t="str">
        <f t="shared" si="164"/>
        <v/>
      </c>
      <c r="N139" s="24">
        <f t="shared" si="139"/>
        <v>1</v>
      </c>
      <c r="O139" s="24" t="str">
        <f t="shared" si="140"/>
        <v>4 5</v>
      </c>
      <c r="P139" s="24">
        <f t="shared" si="141"/>
        <v>4.5</v>
      </c>
      <c r="Q139" s="25">
        <f t="shared" si="142"/>
        <v>0.5</v>
      </c>
      <c r="R139" s="26">
        <f t="shared" si="143"/>
        <v>0.15713484026367724</v>
      </c>
      <c r="S139" s="24">
        <f t="shared" si="144"/>
        <v>1</v>
      </c>
      <c r="T139" s="24">
        <f t="shared" si="145"/>
        <v>1</v>
      </c>
      <c r="U139" s="24" t="str">
        <f t="shared" si="146"/>
        <v/>
      </c>
      <c r="V139" s="24" t="str">
        <f t="shared" si="147"/>
        <v/>
      </c>
      <c r="W139" s="24" t="str">
        <f t="shared" si="165"/>
        <v/>
      </c>
      <c r="X139" s="24" t="str">
        <f t="shared" si="148"/>
        <v/>
      </c>
      <c r="Y139" s="24">
        <f t="shared" si="149"/>
        <v>1</v>
      </c>
      <c r="Z139" s="24" t="str">
        <f t="shared" si="150"/>
        <v>F</v>
      </c>
      <c r="AA139" s="24" t="str">
        <f>IF(I139&lt;&gt;"",IF(I139-J139=0,G139,""),"")</f>
        <v/>
      </c>
      <c r="AB139" s="34" t="str">
        <f t="shared" si="151"/>
        <v/>
      </c>
      <c r="AC139" s="34" t="str">
        <f t="shared" si="152"/>
        <v>g</v>
      </c>
      <c r="AD139" s="34" t="str">
        <f t="shared" si="166"/>
        <v/>
      </c>
      <c r="AE139" s="34" t="str">
        <f t="shared" si="153"/>
        <v>1 1</v>
      </c>
      <c r="AF139" s="34">
        <f t="shared" si="154"/>
        <v>4</v>
      </c>
      <c r="AG139" s="34">
        <f t="shared" si="155"/>
        <v>5</v>
      </c>
      <c r="AH139" s="34">
        <f t="shared" si="156"/>
        <v>1</v>
      </c>
      <c r="AI139" s="172">
        <f>IF(AJ139&lt;&gt;"",MAX(AI$3:AI138)+1,"")</f>
        <v>104</v>
      </c>
      <c r="AJ139" s="172" t="str">
        <f t="shared" si="157"/>
        <v>F</v>
      </c>
      <c r="AK139" s="172">
        <f t="shared" si="158"/>
        <v>330</v>
      </c>
      <c r="AL139" s="172">
        <f t="shared" si="159"/>
        <v>4</v>
      </c>
      <c r="AM139" s="172" t="str">
        <f>IF(AN139&lt;&gt;"",MAX(AM$3:AM138)+1,"")</f>
        <v/>
      </c>
      <c r="AN139" s="172" t="str">
        <f t="shared" si="160"/>
        <v/>
      </c>
      <c r="AO139" s="172" t="str">
        <f t="shared" si="161"/>
        <v/>
      </c>
      <c r="AP139" s="172" t="str">
        <f t="shared" si="162"/>
        <v/>
      </c>
      <c r="AQ139" s="172" t="str">
        <f t="shared" si="163"/>
        <v/>
      </c>
      <c r="AR139" s="172" t="str">
        <f>Table1[[#This Row],[Sex ]]&amp;Table1[[#This Row],[Month]]</f>
        <v>F1</v>
      </c>
      <c r="AS139" s="21"/>
      <c r="AT139" s="21"/>
      <c r="AU139" s="21"/>
      <c r="AV139" s="21"/>
      <c r="AW139" s="21"/>
      <c r="AX139" s="21"/>
      <c r="AY139" s="21"/>
      <c r="AZ139" s="21"/>
      <c r="BA139" s="21"/>
      <c r="BB139" s="21"/>
      <c r="BC139" s="21"/>
      <c r="BD139" s="21"/>
      <c r="BE139" s="319"/>
      <c r="BF139" s="319"/>
      <c r="BG139" s="316"/>
      <c r="BH139" s="316"/>
      <c r="BI139" s="316"/>
      <c r="BJ139" s="316"/>
      <c r="BK139" s="316"/>
      <c r="BL139" s="316"/>
      <c r="BM139" s="316"/>
      <c r="BN139" s="316"/>
      <c r="BO139" s="316"/>
      <c r="BP139" s="316"/>
      <c r="BQ139" s="316"/>
      <c r="BR139" s="316"/>
      <c r="BS139" s="316"/>
      <c r="BT139" s="316"/>
      <c r="BU139" s="316"/>
      <c r="BV139" s="316"/>
      <c r="BW139" s="316"/>
      <c r="BX139" s="316"/>
      <c r="BY139" s="316"/>
      <c r="BZ139" s="316"/>
      <c r="CA139" s="316"/>
      <c r="CB139" s="316"/>
      <c r="CC139" s="316"/>
      <c r="CD139" s="316"/>
      <c r="CE139" s="316"/>
      <c r="CF139" s="316"/>
      <c r="CG139" s="316"/>
      <c r="CH139" s="316"/>
      <c r="CI139" s="316"/>
      <c r="CJ139" s="316"/>
      <c r="CK139" s="316"/>
      <c r="CL139" s="316"/>
      <c r="CM139" s="316"/>
      <c r="CN139" s="316"/>
      <c r="CO139" s="316"/>
      <c r="CP139" s="316"/>
      <c r="CQ139" s="316"/>
      <c r="CR139" s="316"/>
      <c r="CS139" s="316"/>
      <c r="CT139" s="316"/>
      <c r="CU139" s="316"/>
      <c r="CV139" s="316"/>
      <c r="CW139" s="316"/>
      <c r="CX139" s="316"/>
      <c r="CY139" s="316"/>
      <c r="CZ139" s="316"/>
      <c r="DA139" s="316"/>
      <c r="DB139" s="316"/>
      <c r="DC139" s="316"/>
      <c r="DD139" s="316"/>
      <c r="DE139" s="316"/>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HP139" s="268">
        <f t="shared" si="167"/>
        <v>3</v>
      </c>
      <c r="HQ139" s="268">
        <f t="shared" si="138"/>
        <v>131</v>
      </c>
      <c r="HR139" s="268">
        <f t="shared" si="168"/>
        <v>0</v>
      </c>
      <c r="HS139" s="268">
        <f t="shared" si="117"/>
        <v>0</v>
      </c>
    </row>
    <row r="140" spans="1:227" x14ac:dyDescent="0.3">
      <c r="A140" s="21"/>
      <c r="B140" s="14">
        <v>11615</v>
      </c>
      <c r="C140" s="14">
        <v>8</v>
      </c>
      <c r="D140" s="14" t="s">
        <v>182</v>
      </c>
      <c r="E140" s="23" t="s">
        <v>183</v>
      </c>
      <c r="F140" s="14">
        <v>340</v>
      </c>
      <c r="G140" s="14" t="s">
        <v>120</v>
      </c>
      <c r="H140" s="14">
        <v>1</v>
      </c>
      <c r="I140" s="14">
        <v>4</v>
      </c>
      <c r="J140" s="14">
        <v>4</v>
      </c>
      <c r="K140" s="14"/>
      <c r="L140" s="14" t="s">
        <v>143</v>
      </c>
      <c r="M140" s="24">
        <f t="shared" si="164"/>
        <v>4</v>
      </c>
      <c r="N140" s="24">
        <f t="shared" si="139"/>
        <v>1</v>
      </c>
      <c r="O140" s="24" t="str">
        <f t="shared" si="140"/>
        <v>4 4</v>
      </c>
      <c r="P140" s="24">
        <f t="shared" si="141"/>
        <v>4</v>
      </c>
      <c r="Q140" s="25">
        <f t="shared" si="142"/>
        <v>0</v>
      </c>
      <c r="R140" s="26">
        <f t="shared" si="143"/>
        <v>0</v>
      </c>
      <c r="S140" s="24">
        <f t="shared" si="144"/>
        <v>1</v>
      </c>
      <c r="T140" s="24">
        <f t="shared" si="145"/>
        <v>1</v>
      </c>
      <c r="U140" s="24" t="str">
        <f t="shared" si="146"/>
        <v/>
      </c>
      <c r="V140" s="24" t="str">
        <f t="shared" si="147"/>
        <v>p</v>
      </c>
      <c r="W140" s="24" t="str">
        <f t="shared" si="165"/>
        <v/>
      </c>
      <c r="X140" s="24">
        <f t="shared" si="148"/>
        <v>1</v>
      </c>
      <c r="Y140" s="24">
        <f t="shared" si="149"/>
        <v>1</v>
      </c>
      <c r="Z140" s="24" t="str">
        <f t="shared" si="150"/>
        <v>F</v>
      </c>
      <c r="AA140" s="24" t="str">
        <f t="shared" ref="AA140:AA145" si="169">IF(I140&lt;&gt;"",IF(SUM(I140:J140)&gt;98,"",IF(I140-J140=0,G140,"")))</f>
        <v>F</v>
      </c>
      <c r="AB140" s="34" t="str">
        <f t="shared" si="151"/>
        <v/>
      </c>
      <c r="AC140" s="34" t="str">
        <f t="shared" si="152"/>
        <v>p</v>
      </c>
      <c r="AD140" s="34" t="str">
        <f t="shared" si="166"/>
        <v>p</v>
      </c>
      <c r="AE140" s="34" t="str">
        <f t="shared" si="153"/>
        <v>1 0</v>
      </c>
      <c r="AF140" s="34">
        <f t="shared" si="154"/>
        <v>4</v>
      </c>
      <c r="AG140" s="34">
        <f t="shared" si="155"/>
        <v>4</v>
      </c>
      <c r="AH140" s="34">
        <f t="shared" si="156"/>
        <v>0</v>
      </c>
      <c r="AI140" s="172">
        <f>IF(AJ140&lt;&gt;"",MAX(AI$3:AI139)+1,"")</f>
        <v>105</v>
      </c>
      <c r="AJ140" s="172" t="str">
        <f t="shared" si="157"/>
        <v>F</v>
      </c>
      <c r="AK140" s="172">
        <f t="shared" si="158"/>
        <v>340</v>
      </c>
      <c r="AL140" s="172">
        <f t="shared" si="159"/>
        <v>4</v>
      </c>
      <c r="AM140" s="172" t="str">
        <f>IF(AN140&lt;&gt;"",MAX(AM$3:AM139)+1,"")</f>
        <v/>
      </c>
      <c r="AN140" s="172" t="str">
        <f t="shared" si="160"/>
        <v/>
      </c>
      <c r="AO140" s="172" t="str">
        <f t="shared" si="161"/>
        <v/>
      </c>
      <c r="AP140" s="172" t="str">
        <f t="shared" si="162"/>
        <v/>
      </c>
      <c r="AQ140" s="172" t="str">
        <f t="shared" si="163"/>
        <v/>
      </c>
      <c r="AR140" s="172" t="str">
        <f>Table1[[#This Row],[Sex ]]&amp;Table1[[#This Row],[Month]]</f>
        <v>F1</v>
      </c>
      <c r="AS140" s="21"/>
      <c r="AT140" s="21"/>
      <c r="AU140" s="21"/>
      <c r="AV140" s="21"/>
      <c r="AW140" s="21"/>
      <c r="AX140" s="21"/>
      <c r="AY140" s="21"/>
      <c r="AZ140" s="21"/>
      <c r="BA140" s="21"/>
      <c r="BB140" s="21"/>
      <c r="BC140" s="21"/>
      <c r="BD140" s="21"/>
      <c r="BE140" s="319"/>
      <c r="BF140" s="319"/>
      <c r="BG140" s="316"/>
      <c r="BH140" s="316"/>
      <c r="BI140" s="316"/>
      <c r="BJ140" s="316"/>
      <c r="BK140" s="316"/>
      <c r="BL140" s="316"/>
      <c r="BM140" s="316"/>
      <c r="BN140" s="316"/>
      <c r="BO140" s="316"/>
      <c r="BP140" s="316"/>
      <c r="BQ140" s="316"/>
      <c r="BR140" s="316"/>
      <c r="BS140" s="316"/>
      <c r="BT140" s="316"/>
      <c r="BU140" s="316"/>
      <c r="BV140" s="316"/>
      <c r="BW140" s="316"/>
      <c r="BX140" s="316"/>
      <c r="BY140" s="316"/>
      <c r="BZ140" s="316"/>
      <c r="CA140" s="316"/>
      <c r="CB140" s="316"/>
      <c r="CC140" s="316"/>
      <c r="CD140" s="316"/>
      <c r="CE140" s="316"/>
      <c r="CF140" s="316"/>
      <c r="CG140" s="316"/>
      <c r="CH140" s="316"/>
      <c r="CI140" s="316"/>
      <c r="CJ140" s="316"/>
      <c r="CK140" s="316"/>
      <c r="CL140" s="316"/>
      <c r="CM140" s="316"/>
      <c r="CN140" s="316"/>
      <c r="CO140" s="316"/>
      <c r="CP140" s="316"/>
      <c r="CQ140" s="316"/>
      <c r="CR140" s="316"/>
      <c r="CS140" s="316"/>
      <c r="CT140" s="316"/>
      <c r="CU140" s="316"/>
      <c r="CV140" s="316"/>
      <c r="CW140" s="316"/>
      <c r="CX140" s="316"/>
      <c r="CY140" s="316"/>
      <c r="CZ140" s="316"/>
      <c r="DA140" s="316"/>
      <c r="DB140" s="316"/>
      <c r="DC140" s="316"/>
      <c r="DD140" s="316"/>
      <c r="DE140" s="316"/>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HP140" s="268">
        <f t="shared" si="167"/>
        <v>4</v>
      </c>
      <c r="HQ140" s="268">
        <f t="shared" si="138"/>
        <v>132</v>
      </c>
      <c r="HR140" s="268">
        <f t="shared" si="168"/>
        <v>0</v>
      </c>
      <c r="HS140" s="268">
        <f t="shared" si="117"/>
        <v>0</v>
      </c>
    </row>
    <row r="141" spans="1:227" x14ac:dyDescent="0.3">
      <c r="A141" s="21"/>
      <c r="B141" s="14">
        <v>11615</v>
      </c>
      <c r="C141" s="14">
        <v>9</v>
      </c>
      <c r="D141" s="14" t="s">
        <v>182</v>
      </c>
      <c r="E141" s="23" t="s">
        <v>183</v>
      </c>
      <c r="F141" s="14">
        <v>340</v>
      </c>
      <c r="G141" s="14" t="s">
        <v>120</v>
      </c>
      <c r="H141" s="14">
        <v>1</v>
      </c>
      <c r="I141" s="14">
        <v>4</v>
      </c>
      <c r="J141" s="14">
        <v>4</v>
      </c>
      <c r="K141" s="14"/>
      <c r="L141" s="14" t="s">
        <v>141</v>
      </c>
      <c r="M141" s="24">
        <f t="shared" si="164"/>
        <v>4</v>
      </c>
      <c r="N141" s="24">
        <f t="shared" si="139"/>
        <v>1</v>
      </c>
      <c r="O141" s="24" t="str">
        <f t="shared" si="140"/>
        <v>4 4</v>
      </c>
      <c r="P141" s="24">
        <f t="shared" si="141"/>
        <v>4</v>
      </c>
      <c r="Q141" s="25">
        <f t="shared" si="142"/>
        <v>0</v>
      </c>
      <c r="R141" s="26">
        <f t="shared" si="143"/>
        <v>0</v>
      </c>
      <c r="S141" s="24">
        <f t="shared" si="144"/>
        <v>1</v>
      </c>
      <c r="T141" s="24">
        <f t="shared" si="145"/>
        <v>1</v>
      </c>
      <c r="U141" s="24" t="str">
        <f t="shared" si="146"/>
        <v/>
      </c>
      <c r="V141" s="24" t="str">
        <f t="shared" si="147"/>
        <v>g</v>
      </c>
      <c r="W141" s="24" t="str">
        <f t="shared" si="165"/>
        <v/>
      </c>
      <c r="X141" s="24">
        <f t="shared" si="148"/>
        <v>1</v>
      </c>
      <c r="Y141" s="24">
        <f t="shared" si="149"/>
        <v>1</v>
      </c>
      <c r="Z141" s="24" t="str">
        <f t="shared" si="150"/>
        <v>F</v>
      </c>
      <c r="AA141" s="24" t="str">
        <f t="shared" si="169"/>
        <v>F</v>
      </c>
      <c r="AB141" s="34" t="str">
        <f t="shared" si="151"/>
        <v/>
      </c>
      <c r="AC141" s="34" t="str">
        <f t="shared" si="152"/>
        <v>g</v>
      </c>
      <c r="AD141" s="34" t="str">
        <f t="shared" si="166"/>
        <v>g</v>
      </c>
      <c r="AE141" s="34" t="str">
        <f t="shared" si="153"/>
        <v>1 0</v>
      </c>
      <c r="AF141" s="34">
        <f t="shared" si="154"/>
        <v>4</v>
      </c>
      <c r="AG141" s="34">
        <f t="shared" si="155"/>
        <v>4</v>
      </c>
      <c r="AH141" s="34">
        <f t="shared" si="156"/>
        <v>0</v>
      </c>
      <c r="AI141" s="172">
        <f>IF(AJ141&lt;&gt;"",MAX(AI$3:AI140)+1,"")</f>
        <v>106</v>
      </c>
      <c r="AJ141" s="172" t="str">
        <f t="shared" si="157"/>
        <v>F</v>
      </c>
      <c r="AK141" s="172">
        <f t="shared" si="158"/>
        <v>340</v>
      </c>
      <c r="AL141" s="172">
        <f t="shared" si="159"/>
        <v>4</v>
      </c>
      <c r="AM141" s="172" t="str">
        <f>IF(AN141&lt;&gt;"",MAX(AM$3:AM140)+1,"")</f>
        <v/>
      </c>
      <c r="AN141" s="172" t="str">
        <f t="shared" si="160"/>
        <v/>
      </c>
      <c r="AO141" s="172" t="str">
        <f t="shared" si="161"/>
        <v/>
      </c>
      <c r="AP141" s="172" t="str">
        <f t="shared" si="162"/>
        <v/>
      </c>
      <c r="AQ141" s="172" t="str">
        <f t="shared" si="163"/>
        <v/>
      </c>
      <c r="AR141" s="172" t="str">
        <f>Table1[[#This Row],[Sex ]]&amp;Table1[[#This Row],[Month]]</f>
        <v>F1</v>
      </c>
      <c r="AS141" s="21"/>
      <c r="AT141" s="21"/>
      <c r="AU141" s="21"/>
      <c r="AV141" s="21"/>
      <c r="AW141" s="21"/>
      <c r="AX141" s="21"/>
      <c r="AY141" s="21"/>
      <c r="AZ141" s="21"/>
      <c r="BA141" s="21"/>
      <c r="BB141" s="21"/>
      <c r="BC141" s="21"/>
      <c r="BD141" s="21"/>
      <c r="BE141" s="319"/>
      <c r="BF141" s="319"/>
      <c r="BG141" s="316"/>
      <c r="BH141" s="316"/>
      <c r="BI141" s="316"/>
      <c r="BJ141" s="316"/>
      <c r="BK141" s="316"/>
      <c r="BL141" s="316"/>
      <c r="BM141" s="316"/>
      <c r="BN141" s="316"/>
      <c r="BO141" s="316"/>
      <c r="BP141" s="316"/>
      <c r="BQ141" s="316"/>
      <c r="BR141" s="316"/>
      <c r="BS141" s="316"/>
      <c r="BT141" s="316"/>
      <c r="BU141" s="316"/>
      <c r="BV141" s="316"/>
      <c r="BW141" s="316"/>
      <c r="BX141" s="316"/>
      <c r="BY141" s="316"/>
      <c r="BZ141" s="316"/>
      <c r="CA141" s="316"/>
      <c r="CB141" s="316"/>
      <c r="CC141" s="316"/>
      <c r="CD141" s="316"/>
      <c r="CE141" s="316"/>
      <c r="CF141" s="316"/>
      <c r="CG141" s="316"/>
      <c r="CH141" s="316"/>
      <c r="CI141" s="316"/>
      <c r="CJ141" s="316"/>
      <c r="CK141" s="316"/>
      <c r="CL141" s="316"/>
      <c r="CM141" s="316"/>
      <c r="CN141" s="316"/>
      <c r="CO141" s="316"/>
      <c r="CP141" s="316"/>
      <c r="CQ141" s="316"/>
      <c r="CR141" s="316"/>
      <c r="CS141" s="316"/>
      <c r="CT141" s="316"/>
      <c r="CU141" s="316"/>
      <c r="CV141" s="316"/>
      <c r="CW141" s="316"/>
      <c r="CX141" s="316"/>
      <c r="CY141" s="316"/>
      <c r="CZ141" s="316"/>
      <c r="DA141" s="316"/>
      <c r="DB141" s="316"/>
      <c r="DC141" s="316"/>
      <c r="DD141" s="316"/>
      <c r="DE141" s="316"/>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HP141" s="268">
        <f t="shared" si="167"/>
        <v>4</v>
      </c>
      <c r="HQ141" s="268">
        <f t="shared" si="138"/>
        <v>133</v>
      </c>
      <c r="HR141" s="268">
        <f t="shared" si="168"/>
        <v>0</v>
      </c>
      <c r="HS141" s="268">
        <f t="shared" ref="HS141:HS204" si="170">ABS(HR141)</f>
        <v>0</v>
      </c>
    </row>
    <row r="142" spans="1:227" x14ac:dyDescent="0.3">
      <c r="A142" s="21"/>
      <c r="B142" s="14">
        <v>11615</v>
      </c>
      <c r="C142" s="14">
        <v>10</v>
      </c>
      <c r="D142" s="14" t="s">
        <v>182</v>
      </c>
      <c r="E142" s="23" t="s">
        <v>183</v>
      </c>
      <c r="F142" s="14">
        <v>340</v>
      </c>
      <c r="G142" s="14" t="s">
        <v>120</v>
      </c>
      <c r="H142" s="14">
        <v>1</v>
      </c>
      <c r="I142" s="14">
        <v>4</v>
      </c>
      <c r="J142" s="14">
        <v>4</v>
      </c>
      <c r="K142" s="14"/>
      <c r="L142" s="14" t="s">
        <v>141</v>
      </c>
      <c r="M142" s="24">
        <f t="shared" si="164"/>
        <v>4</v>
      </c>
      <c r="N142" s="24">
        <f t="shared" si="139"/>
        <v>1</v>
      </c>
      <c r="O142" s="24" t="str">
        <f t="shared" si="140"/>
        <v>4 4</v>
      </c>
      <c r="P142" s="24">
        <f t="shared" si="141"/>
        <v>4</v>
      </c>
      <c r="Q142" s="25">
        <f t="shared" si="142"/>
        <v>0</v>
      </c>
      <c r="R142" s="26">
        <f t="shared" si="143"/>
        <v>0</v>
      </c>
      <c r="S142" s="24">
        <f t="shared" si="144"/>
        <v>1</v>
      </c>
      <c r="T142" s="24">
        <f t="shared" si="145"/>
        <v>1</v>
      </c>
      <c r="U142" s="24" t="str">
        <f t="shared" si="146"/>
        <v/>
      </c>
      <c r="V142" s="24" t="str">
        <f t="shared" si="147"/>
        <v>g</v>
      </c>
      <c r="W142" s="24" t="str">
        <f t="shared" si="165"/>
        <v/>
      </c>
      <c r="X142" s="24">
        <f t="shared" si="148"/>
        <v>1</v>
      </c>
      <c r="Y142" s="24">
        <f t="shared" si="149"/>
        <v>1</v>
      </c>
      <c r="Z142" s="24" t="str">
        <f t="shared" si="150"/>
        <v>F</v>
      </c>
      <c r="AA142" s="24" t="str">
        <f t="shared" si="169"/>
        <v>F</v>
      </c>
      <c r="AB142" s="34" t="str">
        <f t="shared" si="151"/>
        <v/>
      </c>
      <c r="AC142" s="34" t="str">
        <f t="shared" si="152"/>
        <v>g</v>
      </c>
      <c r="AD142" s="34" t="str">
        <f t="shared" si="166"/>
        <v>g</v>
      </c>
      <c r="AE142" s="34" t="str">
        <f t="shared" si="153"/>
        <v>1 0</v>
      </c>
      <c r="AF142" s="34">
        <f t="shared" si="154"/>
        <v>4</v>
      </c>
      <c r="AG142" s="34">
        <f t="shared" si="155"/>
        <v>4</v>
      </c>
      <c r="AH142" s="34">
        <f t="shared" si="156"/>
        <v>0</v>
      </c>
      <c r="AI142" s="172">
        <f>IF(AJ142&lt;&gt;"",MAX(AI$3:AI141)+1,"")</f>
        <v>107</v>
      </c>
      <c r="AJ142" s="172" t="str">
        <f t="shared" si="157"/>
        <v>F</v>
      </c>
      <c r="AK142" s="172">
        <f t="shared" si="158"/>
        <v>340</v>
      </c>
      <c r="AL142" s="172">
        <f t="shared" si="159"/>
        <v>4</v>
      </c>
      <c r="AM142" s="172" t="str">
        <f>IF(AN142&lt;&gt;"",MAX(AM$3:AM141)+1,"")</f>
        <v/>
      </c>
      <c r="AN142" s="172" t="str">
        <f t="shared" si="160"/>
        <v/>
      </c>
      <c r="AO142" s="172" t="str">
        <f t="shared" si="161"/>
        <v/>
      </c>
      <c r="AP142" s="172" t="str">
        <f t="shared" si="162"/>
        <v/>
      </c>
      <c r="AQ142" s="172" t="str">
        <f t="shared" si="163"/>
        <v/>
      </c>
      <c r="AR142" s="172" t="str">
        <f>Table1[[#This Row],[Sex ]]&amp;Table1[[#This Row],[Month]]</f>
        <v>F1</v>
      </c>
      <c r="AS142" s="21"/>
      <c r="AT142" s="21"/>
      <c r="AU142" s="21"/>
      <c r="AV142" s="21"/>
      <c r="AW142" s="21"/>
      <c r="AX142" s="21"/>
      <c r="AY142" s="21"/>
      <c r="AZ142" s="21"/>
      <c r="BA142" s="21"/>
      <c r="BB142" s="21"/>
      <c r="BC142" s="21"/>
      <c r="BD142" s="21"/>
      <c r="BE142" s="319"/>
      <c r="BF142" s="319"/>
      <c r="BG142" s="316"/>
      <c r="BH142" s="316"/>
      <c r="BI142" s="316"/>
      <c r="BJ142" s="316"/>
      <c r="BK142" s="316"/>
      <c r="BL142" s="316"/>
      <c r="BM142" s="316"/>
      <c r="BN142" s="316"/>
      <c r="BO142" s="316"/>
      <c r="BP142" s="316"/>
      <c r="BQ142" s="316"/>
      <c r="BR142" s="316"/>
      <c r="BS142" s="316"/>
      <c r="BT142" s="316"/>
      <c r="BU142" s="316"/>
      <c r="BV142" s="316"/>
      <c r="BW142" s="316"/>
      <c r="BX142" s="316"/>
      <c r="BY142" s="316"/>
      <c r="BZ142" s="316"/>
      <c r="CA142" s="316"/>
      <c r="CB142" s="316"/>
      <c r="CC142" s="316"/>
      <c r="CD142" s="316"/>
      <c r="CE142" s="316"/>
      <c r="CF142" s="316"/>
      <c r="CG142" s="316"/>
      <c r="CH142" s="316"/>
      <c r="CI142" s="316"/>
      <c r="CJ142" s="316"/>
      <c r="CK142" s="316"/>
      <c r="CL142" s="316"/>
      <c r="CM142" s="316"/>
      <c r="CN142" s="316"/>
      <c r="CO142" s="316"/>
      <c r="CP142" s="316"/>
      <c r="CQ142" s="316"/>
      <c r="CR142" s="316"/>
      <c r="CS142" s="316"/>
      <c r="CT142" s="316"/>
      <c r="CU142" s="316"/>
      <c r="CV142" s="316"/>
      <c r="CW142" s="316"/>
      <c r="CX142" s="316"/>
      <c r="CY142" s="316"/>
      <c r="CZ142" s="316"/>
      <c r="DA142" s="316"/>
      <c r="DB142" s="316"/>
      <c r="DC142" s="316"/>
      <c r="DD142" s="316"/>
      <c r="DE142" s="316"/>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c r="EU142" s="21"/>
      <c r="EV142" s="21"/>
      <c r="HP142" s="268">
        <f t="shared" si="167"/>
        <v>4</v>
      </c>
      <c r="HQ142" s="268">
        <f t="shared" si="138"/>
        <v>134</v>
      </c>
      <c r="HR142" s="268">
        <f t="shared" si="168"/>
        <v>0</v>
      </c>
      <c r="HS142" s="268">
        <f t="shared" si="170"/>
        <v>0</v>
      </c>
    </row>
    <row r="143" spans="1:227" x14ac:dyDescent="0.3">
      <c r="A143" s="21"/>
      <c r="B143" s="14">
        <v>11615</v>
      </c>
      <c r="C143" s="14">
        <v>11</v>
      </c>
      <c r="D143" s="14" t="s">
        <v>182</v>
      </c>
      <c r="E143" s="23" t="s">
        <v>183</v>
      </c>
      <c r="F143" s="14">
        <v>350</v>
      </c>
      <c r="G143" s="14" t="s">
        <v>120</v>
      </c>
      <c r="H143" s="14">
        <v>1</v>
      </c>
      <c r="I143" s="14">
        <v>4</v>
      </c>
      <c r="J143" s="14">
        <v>4</v>
      </c>
      <c r="K143" s="14"/>
      <c r="L143" s="14" t="s">
        <v>141</v>
      </c>
      <c r="M143" s="24">
        <f t="shared" si="164"/>
        <v>4</v>
      </c>
      <c r="N143" s="24">
        <f t="shared" si="139"/>
        <v>1</v>
      </c>
      <c r="O143" s="24" t="str">
        <f t="shared" si="140"/>
        <v>4 4</v>
      </c>
      <c r="P143" s="24">
        <f t="shared" si="141"/>
        <v>4</v>
      </c>
      <c r="Q143" s="25">
        <f t="shared" si="142"/>
        <v>0</v>
      </c>
      <c r="R143" s="26">
        <f t="shared" si="143"/>
        <v>0</v>
      </c>
      <c r="S143" s="24">
        <f t="shared" si="144"/>
        <v>1</v>
      </c>
      <c r="T143" s="24">
        <f t="shared" si="145"/>
        <v>1</v>
      </c>
      <c r="U143" s="24" t="str">
        <f t="shared" si="146"/>
        <v/>
      </c>
      <c r="V143" s="24" t="str">
        <f t="shared" si="147"/>
        <v>g</v>
      </c>
      <c r="W143" s="24" t="str">
        <f t="shared" si="165"/>
        <v/>
      </c>
      <c r="X143" s="24">
        <f t="shared" si="148"/>
        <v>1</v>
      </c>
      <c r="Y143" s="24">
        <f t="shared" si="149"/>
        <v>1</v>
      </c>
      <c r="Z143" s="24" t="str">
        <f t="shared" si="150"/>
        <v>F</v>
      </c>
      <c r="AA143" s="24" t="str">
        <f t="shared" si="169"/>
        <v>F</v>
      </c>
      <c r="AB143" s="34" t="str">
        <f t="shared" si="151"/>
        <v/>
      </c>
      <c r="AC143" s="34" t="str">
        <f t="shared" si="152"/>
        <v>g</v>
      </c>
      <c r="AD143" s="34" t="str">
        <f t="shared" si="166"/>
        <v>g</v>
      </c>
      <c r="AE143" s="34" t="str">
        <f t="shared" si="153"/>
        <v>1 0</v>
      </c>
      <c r="AF143" s="34">
        <f t="shared" si="154"/>
        <v>4</v>
      </c>
      <c r="AG143" s="34">
        <f t="shared" si="155"/>
        <v>4</v>
      </c>
      <c r="AH143" s="34">
        <f t="shared" si="156"/>
        <v>0</v>
      </c>
      <c r="AI143" s="172">
        <f>IF(AJ143&lt;&gt;"",MAX(AI$3:AI142)+1,"")</f>
        <v>108</v>
      </c>
      <c r="AJ143" s="172" t="str">
        <f t="shared" si="157"/>
        <v>F</v>
      </c>
      <c r="AK143" s="172">
        <f t="shared" si="158"/>
        <v>350</v>
      </c>
      <c r="AL143" s="172">
        <f t="shared" si="159"/>
        <v>4</v>
      </c>
      <c r="AM143" s="172" t="str">
        <f>IF(AN143&lt;&gt;"",MAX(AM$3:AM142)+1,"")</f>
        <v/>
      </c>
      <c r="AN143" s="172" t="str">
        <f t="shared" si="160"/>
        <v/>
      </c>
      <c r="AO143" s="172" t="str">
        <f t="shared" si="161"/>
        <v/>
      </c>
      <c r="AP143" s="172" t="str">
        <f t="shared" si="162"/>
        <v/>
      </c>
      <c r="AQ143" s="172" t="str">
        <f t="shared" si="163"/>
        <v/>
      </c>
      <c r="AR143" s="172" t="str">
        <f>Table1[[#This Row],[Sex ]]&amp;Table1[[#This Row],[Month]]</f>
        <v>F1</v>
      </c>
      <c r="AS143" s="21"/>
      <c r="AT143" s="21"/>
      <c r="AU143" s="21"/>
      <c r="AV143" s="21"/>
      <c r="AW143" s="21"/>
      <c r="AX143" s="21"/>
      <c r="AY143" s="21"/>
      <c r="AZ143" s="21"/>
      <c r="BA143" s="21"/>
      <c r="BB143" s="21"/>
      <c r="BC143" s="21"/>
      <c r="BD143" s="21"/>
      <c r="BE143" s="319"/>
      <c r="BF143" s="319"/>
      <c r="BG143" s="316"/>
      <c r="BH143" s="316"/>
      <c r="BI143" s="316"/>
      <c r="BJ143" s="316"/>
      <c r="BK143" s="316"/>
      <c r="BL143" s="316"/>
      <c r="BM143" s="316"/>
      <c r="BN143" s="316"/>
      <c r="BO143" s="316"/>
      <c r="BP143" s="316"/>
      <c r="BQ143" s="316"/>
      <c r="BR143" s="316"/>
      <c r="BS143" s="316"/>
      <c r="BT143" s="316"/>
      <c r="BU143" s="316"/>
      <c r="BV143" s="316"/>
      <c r="BW143" s="316"/>
      <c r="BX143" s="316"/>
      <c r="BY143" s="316"/>
      <c r="BZ143" s="316"/>
      <c r="CA143" s="316"/>
      <c r="CB143" s="316"/>
      <c r="CC143" s="316"/>
      <c r="CD143" s="316"/>
      <c r="CE143" s="316"/>
      <c r="CF143" s="316"/>
      <c r="CG143" s="316"/>
      <c r="CH143" s="316"/>
      <c r="CI143" s="316"/>
      <c r="CJ143" s="316"/>
      <c r="CK143" s="316"/>
      <c r="CL143" s="316"/>
      <c r="CM143" s="316"/>
      <c r="CN143" s="316"/>
      <c r="CO143" s="316"/>
      <c r="CP143" s="316"/>
      <c r="CQ143" s="316"/>
      <c r="CR143" s="316"/>
      <c r="CS143" s="316"/>
      <c r="CT143" s="316"/>
      <c r="CU143" s="316"/>
      <c r="CV143" s="316"/>
      <c r="CW143" s="316"/>
      <c r="CX143" s="316"/>
      <c r="CY143" s="316"/>
      <c r="CZ143" s="316"/>
      <c r="DA143" s="316"/>
      <c r="DB143" s="316"/>
      <c r="DC143" s="316"/>
      <c r="DD143" s="316"/>
      <c r="DE143" s="316"/>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HP143" s="268">
        <f t="shared" si="167"/>
        <v>4</v>
      </c>
      <c r="HQ143" s="268">
        <f t="shared" si="138"/>
        <v>135</v>
      </c>
      <c r="HR143" s="268">
        <f t="shared" si="168"/>
        <v>0</v>
      </c>
      <c r="HS143" s="268">
        <f t="shared" si="170"/>
        <v>0</v>
      </c>
    </row>
    <row r="144" spans="1:227" x14ac:dyDescent="0.3">
      <c r="A144" s="21"/>
      <c r="B144" s="14">
        <v>11615</v>
      </c>
      <c r="C144" s="14">
        <v>12</v>
      </c>
      <c r="D144" s="14" t="s">
        <v>182</v>
      </c>
      <c r="E144" s="23" t="s">
        <v>183</v>
      </c>
      <c r="F144" s="14">
        <v>350</v>
      </c>
      <c r="G144" s="14" t="s">
        <v>120</v>
      </c>
      <c r="H144" s="14">
        <v>1</v>
      </c>
      <c r="I144" s="14">
        <v>4</v>
      </c>
      <c r="J144" s="14">
        <v>4</v>
      </c>
      <c r="K144" s="14"/>
      <c r="L144" s="14" t="s">
        <v>141</v>
      </c>
      <c r="M144" s="24">
        <f t="shared" si="164"/>
        <v>4</v>
      </c>
      <c r="N144" s="24">
        <f t="shared" si="139"/>
        <v>1</v>
      </c>
      <c r="O144" s="24" t="str">
        <f t="shared" si="140"/>
        <v>4 4</v>
      </c>
      <c r="P144" s="24">
        <f t="shared" si="141"/>
        <v>4</v>
      </c>
      <c r="Q144" s="25">
        <f t="shared" si="142"/>
        <v>0</v>
      </c>
      <c r="R144" s="26">
        <f t="shared" si="143"/>
        <v>0</v>
      </c>
      <c r="S144" s="24">
        <f t="shared" si="144"/>
        <v>1</v>
      </c>
      <c r="T144" s="24">
        <f t="shared" si="145"/>
        <v>1</v>
      </c>
      <c r="U144" s="24" t="str">
        <f t="shared" si="146"/>
        <v/>
      </c>
      <c r="V144" s="24" t="str">
        <f t="shared" si="147"/>
        <v>g</v>
      </c>
      <c r="W144" s="24" t="str">
        <f t="shared" si="165"/>
        <v/>
      </c>
      <c r="X144" s="24">
        <f t="shared" si="148"/>
        <v>1</v>
      </c>
      <c r="Y144" s="24">
        <f t="shared" si="149"/>
        <v>1</v>
      </c>
      <c r="Z144" s="24" t="str">
        <f t="shared" si="150"/>
        <v>F</v>
      </c>
      <c r="AA144" s="24" t="str">
        <f t="shared" si="169"/>
        <v>F</v>
      </c>
      <c r="AB144" s="34" t="str">
        <f t="shared" si="151"/>
        <v/>
      </c>
      <c r="AC144" s="34" t="str">
        <f t="shared" si="152"/>
        <v>g</v>
      </c>
      <c r="AD144" s="34" t="str">
        <f t="shared" si="166"/>
        <v>g</v>
      </c>
      <c r="AE144" s="34" t="str">
        <f t="shared" si="153"/>
        <v>1 0</v>
      </c>
      <c r="AF144" s="34">
        <f t="shared" si="154"/>
        <v>4</v>
      </c>
      <c r="AG144" s="34">
        <f t="shared" si="155"/>
        <v>4</v>
      </c>
      <c r="AH144" s="34">
        <f t="shared" si="156"/>
        <v>0</v>
      </c>
      <c r="AI144" s="172">
        <f>IF(AJ144&lt;&gt;"",MAX(AI$3:AI143)+1,"")</f>
        <v>109</v>
      </c>
      <c r="AJ144" s="172" t="str">
        <f t="shared" si="157"/>
        <v>F</v>
      </c>
      <c r="AK144" s="172">
        <f t="shared" si="158"/>
        <v>350</v>
      </c>
      <c r="AL144" s="172">
        <f t="shared" si="159"/>
        <v>4</v>
      </c>
      <c r="AM144" s="172" t="str">
        <f>IF(AN144&lt;&gt;"",MAX(AM$3:AM143)+1,"")</f>
        <v/>
      </c>
      <c r="AN144" s="172" t="str">
        <f t="shared" si="160"/>
        <v/>
      </c>
      <c r="AO144" s="172" t="str">
        <f t="shared" si="161"/>
        <v/>
      </c>
      <c r="AP144" s="172" t="str">
        <f t="shared" si="162"/>
        <v/>
      </c>
      <c r="AQ144" s="172" t="str">
        <f t="shared" si="163"/>
        <v/>
      </c>
      <c r="AR144" s="172" t="str">
        <f>Table1[[#This Row],[Sex ]]&amp;Table1[[#This Row],[Month]]</f>
        <v>F1</v>
      </c>
      <c r="AS144" s="21"/>
      <c r="AT144" s="21"/>
      <c r="AU144" s="21"/>
      <c r="AV144" s="21"/>
      <c r="AW144" s="21"/>
      <c r="AX144" s="21"/>
      <c r="AY144" s="21"/>
      <c r="AZ144" s="21"/>
      <c r="BA144" s="21"/>
      <c r="BB144" s="21"/>
      <c r="BC144" s="21"/>
      <c r="BD144" s="21"/>
      <c r="BE144" s="319"/>
      <c r="BF144" s="319"/>
      <c r="BG144" s="316"/>
      <c r="BH144" s="316"/>
      <c r="BI144" s="316"/>
      <c r="BJ144" s="316"/>
      <c r="BK144" s="316"/>
      <c r="BL144" s="316"/>
      <c r="BM144" s="316"/>
      <c r="BN144" s="316"/>
      <c r="BO144" s="316"/>
      <c r="BP144" s="316"/>
      <c r="BQ144" s="316"/>
      <c r="BR144" s="316"/>
      <c r="BS144" s="316"/>
      <c r="BT144" s="316"/>
      <c r="BU144" s="316"/>
      <c r="BV144" s="316"/>
      <c r="BW144" s="316"/>
      <c r="BX144" s="316"/>
      <c r="BY144" s="316"/>
      <c r="BZ144" s="316"/>
      <c r="CA144" s="316"/>
      <c r="CB144" s="316"/>
      <c r="CC144" s="316"/>
      <c r="CD144" s="316"/>
      <c r="CE144" s="316"/>
      <c r="CF144" s="316"/>
      <c r="CG144" s="316"/>
      <c r="CH144" s="316"/>
      <c r="CI144" s="316"/>
      <c r="CJ144" s="316"/>
      <c r="CK144" s="316"/>
      <c r="CL144" s="316"/>
      <c r="CM144" s="316"/>
      <c r="CN144" s="316"/>
      <c r="CO144" s="316"/>
      <c r="CP144" s="316"/>
      <c r="CQ144" s="316"/>
      <c r="CR144" s="316"/>
      <c r="CS144" s="316"/>
      <c r="CT144" s="316"/>
      <c r="CU144" s="316"/>
      <c r="CV144" s="316"/>
      <c r="CW144" s="316"/>
      <c r="CX144" s="316"/>
      <c r="CY144" s="316"/>
      <c r="CZ144" s="316"/>
      <c r="DA144" s="316"/>
      <c r="DB144" s="316"/>
      <c r="DC144" s="316"/>
      <c r="DD144" s="316"/>
      <c r="DE144" s="316"/>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HP144" s="268">
        <f t="shared" si="167"/>
        <v>5</v>
      </c>
      <c r="HQ144" s="268">
        <f t="shared" si="138"/>
        <v>136</v>
      </c>
      <c r="HR144" s="268">
        <f t="shared" si="168"/>
        <v>0</v>
      </c>
      <c r="HS144" s="268">
        <f t="shared" si="170"/>
        <v>0</v>
      </c>
    </row>
    <row r="145" spans="1:227" x14ac:dyDescent="0.3">
      <c r="A145" s="21"/>
      <c r="B145" s="14">
        <v>11615</v>
      </c>
      <c r="C145" s="14">
        <v>13</v>
      </c>
      <c r="D145" s="14" t="s">
        <v>182</v>
      </c>
      <c r="E145" s="23" t="s">
        <v>183</v>
      </c>
      <c r="F145" s="14">
        <v>360</v>
      </c>
      <c r="G145" s="14" t="s">
        <v>120</v>
      </c>
      <c r="H145" s="14">
        <v>1</v>
      </c>
      <c r="I145" s="14">
        <v>4</v>
      </c>
      <c r="J145" s="14">
        <v>4</v>
      </c>
      <c r="K145" s="14"/>
      <c r="L145" s="14" t="s">
        <v>141</v>
      </c>
      <c r="M145" s="24">
        <f t="shared" si="164"/>
        <v>4</v>
      </c>
      <c r="N145" s="24">
        <f t="shared" si="139"/>
        <v>1</v>
      </c>
      <c r="O145" s="24" t="str">
        <f t="shared" si="140"/>
        <v>4 4</v>
      </c>
      <c r="P145" s="24">
        <f t="shared" si="141"/>
        <v>4</v>
      </c>
      <c r="Q145" s="25">
        <f t="shared" si="142"/>
        <v>0</v>
      </c>
      <c r="R145" s="26">
        <f t="shared" si="143"/>
        <v>0</v>
      </c>
      <c r="S145" s="24">
        <f t="shared" si="144"/>
        <v>1</v>
      </c>
      <c r="T145" s="24">
        <f t="shared" si="145"/>
        <v>1</v>
      </c>
      <c r="U145" s="24" t="str">
        <f t="shared" si="146"/>
        <v/>
      </c>
      <c r="V145" s="24" t="str">
        <f t="shared" si="147"/>
        <v>g</v>
      </c>
      <c r="W145" s="24" t="str">
        <f t="shared" si="165"/>
        <v/>
      </c>
      <c r="X145" s="24">
        <f t="shared" si="148"/>
        <v>1</v>
      </c>
      <c r="Y145" s="24">
        <f t="shared" si="149"/>
        <v>1</v>
      </c>
      <c r="Z145" s="24" t="str">
        <f t="shared" si="150"/>
        <v>F</v>
      </c>
      <c r="AA145" s="24" t="str">
        <f t="shared" si="169"/>
        <v>F</v>
      </c>
      <c r="AB145" s="34" t="str">
        <f t="shared" si="151"/>
        <v/>
      </c>
      <c r="AC145" s="34" t="str">
        <f t="shared" si="152"/>
        <v>g</v>
      </c>
      <c r="AD145" s="34" t="str">
        <f t="shared" si="166"/>
        <v>g</v>
      </c>
      <c r="AE145" s="34" t="str">
        <f t="shared" si="153"/>
        <v>1 0</v>
      </c>
      <c r="AF145" s="34">
        <f t="shared" si="154"/>
        <v>4</v>
      </c>
      <c r="AG145" s="34">
        <f t="shared" si="155"/>
        <v>4</v>
      </c>
      <c r="AH145" s="34">
        <f t="shared" si="156"/>
        <v>0</v>
      </c>
      <c r="AI145" s="172">
        <f>IF(AJ145&lt;&gt;"",MAX(AI$3:AI144)+1,"")</f>
        <v>110</v>
      </c>
      <c r="AJ145" s="172" t="str">
        <f t="shared" si="157"/>
        <v>F</v>
      </c>
      <c r="AK145" s="172">
        <f t="shared" si="158"/>
        <v>360</v>
      </c>
      <c r="AL145" s="172">
        <f t="shared" si="159"/>
        <v>4</v>
      </c>
      <c r="AM145" s="172" t="str">
        <f>IF(AN145&lt;&gt;"",MAX(AM$3:AM144)+1,"")</f>
        <v/>
      </c>
      <c r="AN145" s="172" t="str">
        <f t="shared" si="160"/>
        <v/>
      </c>
      <c r="AO145" s="172" t="str">
        <f t="shared" si="161"/>
        <v/>
      </c>
      <c r="AP145" s="172" t="str">
        <f t="shared" si="162"/>
        <v/>
      </c>
      <c r="AQ145" s="172" t="str">
        <f t="shared" si="163"/>
        <v/>
      </c>
      <c r="AR145" s="172" t="str">
        <f>Table1[[#This Row],[Sex ]]&amp;Table1[[#This Row],[Month]]</f>
        <v>F1</v>
      </c>
      <c r="AS145" s="21"/>
      <c r="AT145" s="21"/>
      <c r="AU145" s="21"/>
      <c r="AV145" s="21"/>
      <c r="AW145" s="21"/>
      <c r="AX145" s="21"/>
      <c r="AY145" s="21"/>
      <c r="AZ145" s="21"/>
      <c r="BA145" s="21"/>
      <c r="BB145" s="21"/>
      <c r="BC145" s="21"/>
      <c r="BD145" s="21"/>
      <c r="BE145" s="319"/>
      <c r="BF145" s="319"/>
      <c r="BG145" s="316"/>
      <c r="BH145" s="316"/>
      <c r="BI145" s="316"/>
      <c r="BJ145" s="316"/>
      <c r="BK145" s="316"/>
      <c r="BL145" s="316"/>
      <c r="BM145" s="316"/>
      <c r="BN145" s="316"/>
      <c r="BO145" s="316"/>
      <c r="BP145" s="316"/>
      <c r="BQ145" s="316"/>
      <c r="BR145" s="316"/>
      <c r="BS145" s="316"/>
      <c r="BT145" s="316"/>
      <c r="BU145" s="316"/>
      <c r="BV145" s="316"/>
      <c r="BW145" s="316"/>
      <c r="BX145" s="316"/>
      <c r="BY145" s="316"/>
      <c r="BZ145" s="316"/>
      <c r="CA145" s="316"/>
      <c r="CB145" s="316"/>
      <c r="CC145" s="316"/>
      <c r="CD145" s="316"/>
      <c r="CE145" s="316"/>
      <c r="CF145" s="316"/>
      <c r="CG145" s="316"/>
      <c r="CH145" s="316"/>
      <c r="CI145" s="316"/>
      <c r="CJ145" s="316"/>
      <c r="CK145" s="316"/>
      <c r="CL145" s="316"/>
      <c r="CM145" s="316"/>
      <c r="CN145" s="316"/>
      <c r="CO145" s="316"/>
      <c r="CP145" s="316"/>
      <c r="CQ145" s="316"/>
      <c r="CR145" s="316"/>
      <c r="CS145" s="316"/>
      <c r="CT145" s="316"/>
      <c r="CU145" s="316"/>
      <c r="CV145" s="316"/>
      <c r="CW145" s="316"/>
      <c r="CX145" s="316"/>
      <c r="CY145" s="316"/>
      <c r="CZ145" s="316"/>
      <c r="DA145" s="316"/>
      <c r="DB145" s="316"/>
      <c r="DC145" s="316"/>
      <c r="DD145" s="316"/>
      <c r="DE145" s="316"/>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HP145" s="268">
        <f t="shared" si="167"/>
        <v>4</v>
      </c>
      <c r="HQ145" s="268">
        <f t="shared" si="138"/>
        <v>137</v>
      </c>
      <c r="HR145" s="268">
        <f t="shared" si="168"/>
        <v>25</v>
      </c>
      <c r="HS145" s="268">
        <f t="shared" si="170"/>
        <v>25</v>
      </c>
    </row>
    <row r="146" spans="1:227" x14ac:dyDescent="0.3">
      <c r="A146" s="21"/>
      <c r="B146" s="14">
        <v>11615</v>
      </c>
      <c r="C146" s="14">
        <v>14</v>
      </c>
      <c r="D146" s="14" t="s">
        <v>182</v>
      </c>
      <c r="E146" s="23" t="s">
        <v>183</v>
      </c>
      <c r="F146" s="14">
        <v>360</v>
      </c>
      <c r="G146" s="14" t="s">
        <v>120</v>
      </c>
      <c r="H146" s="14">
        <v>1</v>
      </c>
      <c r="I146" s="14">
        <v>4</v>
      </c>
      <c r="J146" s="14">
        <v>3</v>
      </c>
      <c r="K146" s="14"/>
      <c r="L146" s="14" t="s">
        <v>141</v>
      </c>
      <c r="M146" s="24" t="str">
        <f t="shared" si="164"/>
        <v/>
      </c>
      <c r="N146" s="24">
        <f t="shared" si="139"/>
        <v>1</v>
      </c>
      <c r="O146" s="24" t="str">
        <f t="shared" si="140"/>
        <v>3 4</v>
      </c>
      <c r="P146" s="24">
        <f t="shared" si="141"/>
        <v>3.5</v>
      </c>
      <c r="Q146" s="25">
        <f t="shared" si="142"/>
        <v>0.5</v>
      </c>
      <c r="R146" s="26">
        <f t="shared" si="143"/>
        <v>0.20203050891044216</v>
      </c>
      <c r="S146" s="24">
        <f t="shared" si="144"/>
        <v>1</v>
      </c>
      <c r="T146" s="24">
        <f t="shared" si="145"/>
        <v>1</v>
      </c>
      <c r="U146" s="24" t="str">
        <f t="shared" si="146"/>
        <v/>
      </c>
      <c r="V146" s="24" t="str">
        <f t="shared" si="147"/>
        <v/>
      </c>
      <c r="W146" s="24" t="str">
        <f t="shared" si="165"/>
        <v/>
      </c>
      <c r="X146" s="24" t="str">
        <f t="shared" si="148"/>
        <v/>
      </c>
      <c r="Y146" s="24">
        <f t="shared" si="149"/>
        <v>1</v>
      </c>
      <c r="Z146" s="24" t="str">
        <f t="shared" si="150"/>
        <v>F</v>
      </c>
      <c r="AA146" s="24" t="str">
        <f>IF(I146&lt;&gt;"",IF(I146-J146=0,G146,""),"")</f>
        <v/>
      </c>
      <c r="AB146" s="34" t="str">
        <f t="shared" si="151"/>
        <v/>
      </c>
      <c r="AC146" s="34" t="str">
        <f t="shared" si="152"/>
        <v>g</v>
      </c>
      <c r="AD146" s="34" t="str">
        <f t="shared" si="166"/>
        <v/>
      </c>
      <c r="AE146" s="34" t="str">
        <f t="shared" si="153"/>
        <v>1 1</v>
      </c>
      <c r="AF146" s="34">
        <f t="shared" si="154"/>
        <v>3</v>
      </c>
      <c r="AG146" s="34">
        <f t="shared" si="155"/>
        <v>4</v>
      </c>
      <c r="AH146" s="34">
        <f t="shared" si="156"/>
        <v>1</v>
      </c>
      <c r="AI146" s="172">
        <f>IF(AJ146&lt;&gt;"",MAX(AI$3:AI145)+1,"")</f>
        <v>111</v>
      </c>
      <c r="AJ146" s="172" t="str">
        <f t="shared" si="157"/>
        <v>F</v>
      </c>
      <c r="AK146" s="172">
        <f t="shared" si="158"/>
        <v>360</v>
      </c>
      <c r="AL146" s="172">
        <f t="shared" si="159"/>
        <v>3</v>
      </c>
      <c r="AM146" s="172" t="str">
        <f>IF(AN146&lt;&gt;"",MAX(AM$3:AM145)+1,"")</f>
        <v/>
      </c>
      <c r="AN146" s="172" t="str">
        <f t="shared" si="160"/>
        <v/>
      </c>
      <c r="AO146" s="172" t="str">
        <f t="shared" si="161"/>
        <v/>
      </c>
      <c r="AP146" s="172" t="str">
        <f t="shared" si="162"/>
        <v/>
      </c>
      <c r="AQ146" s="172" t="str">
        <f t="shared" si="163"/>
        <v/>
      </c>
      <c r="AR146" s="172" t="str">
        <f>Table1[[#This Row],[Sex ]]&amp;Table1[[#This Row],[Month]]</f>
        <v>F1</v>
      </c>
      <c r="AS146" s="21"/>
      <c r="AT146" s="21"/>
      <c r="AU146" s="21"/>
      <c r="AV146" s="21"/>
      <c r="AW146" s="21"/>
      <c r="AX146" s="21"/>
      <c r="AY146" s="21"/>
      <c r="AZ146" s="21"/>
      <c r="BA146" s="21"/>
      <c r="BB146" s="21"/>
      <c r="BC146" s="21"/>
      <c r="BD146" s="21"/>
      <c r="BE146" s="319"/>
      <c r="BF146" s="319"/>
      <c r="BG146" s="316"/>
      <c r="BH146" s="316"/>
      <c r="BI146" s="316"/>
      <c r="BJ146" s="316"/>
      <c r="BK146" s="316"/>
      <c r="BL146" s="316"/>
      <c r="BM146" s="316"/>
      <c r="BN146" s="316"/>
      <c r="BO146" s="316"/>
      <c r="BP146" s="316"/>
      <c r="BQ146" s="316"/>
      <c r="BR146" s="316"/>
      <c r="BS146" s="316"/>
      <c r="BT146" s="316"/>
      <c r="BU146" s="316"/>
      <c r="BV146" s="316"/>
      <c r="BW146" s="316"/>
      <c r="BX146" s="316"/>
      <c r="BY146" s="316"/>
      <c r="BZ146" s="316"/>
      <c r="CA146" s="316"/>
      <c r="CB146" s="316"/>
      <c r="CC146" s="316"/>
      <c r="CD146" s="316"/>
      <c r="CE146" s="316"/>
      <c r="CF146" s="316"/>
      <c r="CG146" s="316"/>
      <c r="CH146" s="316"/>
      <c r="CI146" s="316"/>
      <c r="CJ146" s="316"/>
      <c r="CK146" s="316"/>
      <c r="CL146" s="316"/>
      <c r="CM146" s="316"/>
      <c r="CN146" s="316"/>
      <c r="CO146" s="316"/>
      <c r="CP146" s="316"/>
      <c r="CQ146" s="316"/>
      <c r="CR146" s="316"/>
      <c r="CS146" s="316"/>
      <c r="CT146" s="316"/>
      <c r="CU146" s="316"/>
      <c r="CV146" s="316"/>
      <c r="CW146" s="316"/>
      <c r="CX146" s="316"/>
      <c r="CY146" s="316"/>
      <c r="CZ146" s="316"/>
      <c r="DA146" s="316"/>
      <c r="DB146" s="316"/>
      <c r="DC146" s="316"/>
      <c r="DD146" s="316"/>
      <c r="DE146" s="316"/>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HP146" s="268">
        <f t="shared" si="167"/>
        <v>4</v>
      </c>
      <c r="HQ146" s="268">
        <f t="shared" si="138"/>
        <v>138</v>
      </c>
      <c r="HR146" s="268">
        <f t="shared" si="168"/>
        <v>0</v>
      </c>
      <c r="HS146" s="268">
        <f t="shared" si="170"/>
        <v>0</v>
      </c>
    </row>
    <row r="147" spans="1:227" x14ac:dyDescent="0.3">
      <c r="A147" s="21"/>
      <c r="B147" s="14">
        <v>11615</v>
      </c>
      <c r="C147" s="14">
        <v>15</v>
      </c>
      <c r="D147" s="14" t="s">
        <v>182</v>
      </c>
      <c r="E147" s="23" t="s">
        <v>183</v>
      </c>
      <c r="F147" s="14">
        <v>360</v>
      </c>
      <c r="G147" s="14" t="s">
        <v>120</v>
      </c>
      <c r="H147" s="14">
        <v>1</v>
      </c>
      <c r="I147" s="14">
        <v>7</v>
      </c>
      <c r="J147" s="14">
        <v>7</v>
      </c>
      <c r="K147" s="14"/>
      <c r="L147" s="14" t="s">
        <v>143</v>
      </c>
      <c r="M147" s="24">
        <f t="shared" si="164"/>
        <v>7</v>
      </c>
      <c r="N147" s="24">
        <f t="shared" si="139"/>
        <v>1</v>
      </c>
      <c r="O147" s="24" t="str">
        <f t="shared" si="140"/>
        <v>7 7</v>
      </c>
      <c r="P147" s="24">
        <f t="shared" si="141"/>
        <v>7</v>
      </c>
      <c r="Q147" s="25">
        <f t="shared" si="142"/>
        <v>0</v>
      </c>
      <c r="R147" s="26">
        <f t="shared" si="143"/>
        <v>0</v>
      </c>
      <c r="S147" s="24">
        <f t="shared" si="144"/>
        <v>1</v>
      </c>
      <c r="T147" s="24">
        <f t="shared" si="145"/>
        <v>1</v>
      </c>
      <c r="U147" s="24" t="str">
        <f t="shared" si="146"/>
        <v/>
      </c>
      <c r="V147" s="24" t="str">
        <f t="shared" si="147"/>
        <v>p</v>
      </c>
      <c r="W147" s="24" t="str">
        <f t="shared" si="165"/>
        <v/>
      </c>
      <c r="X147" s="24">
        <f t="shared" si="148"/>
        <v>1</v>
      </c>
      <c r="Y147" s="24">
        <f t="shared" si="149"/>
        <v>1</v>
      </c>
      <c r="Z147" s="24" t="str">
        <f t="shared" si="150"/>
        <v>F</v>
      </c>
      <c r="AA147" s="24" t="str">
        <f>IF(I147&lt;&gt;"",IF(SUM(I147:J147)&gt;98,"",IF(I147-J147=0,G147,"")))</f>
        <v>F</v>
      </c>
      <c r="AB147" s="34" t="str">
        <f t="shared" si="151"/>
        <v/>
      </c>
      <c r="AC147" s="34" t="str">
        <f t="shared" si="152"/>
        <v>p</v>
      </c>
      <c r="AD147" s="34" t="str">
        <f t="shared" si="166"/>
        <v>p</v>
      </c>
      <c r="AE147" s="34" t="str">
        <f t="shared" si="153"/>
        <v>1 0</v>
      </c>
      <c r="AF147" s="34">
        <f t="shared" si="154"/>
        <v>7</v>
      </c>
      <c r="AG147" s="34">
        <f t="shared" si="155"/>
        <v>7</v>
      </c>
      <c r="AH147" s="34">
        <f t="shared" si="156"/>
        <v>0</v>
      </c>
      <c r="AI147" s="172">
        <f>IF(AJ147&lt;&gt;"",MAX(AI$3:AI146)+1,"")</f>
        <v>112</v>
      </c>
      <c r="AJ147" s="172" t="str">
        <f t="shared" si="157"/>
        <v>F</v>
      </c>
      <c r="AK147" s="172">
        <f t="shared" si="158"/>
        <v>360</v>
      </c>
      <c r="AL147" s="172">
        <f t="shared" si="159"/>
        <v>7</v>
      </c>
      <c r="AM147" s="172" t="str">
        <f>IF(AN147&lt;&gt;"",MAX(AM$3:AM146)+1,"")</f>
        <v/>
      </c>
      <c r="AN147" s="172" t="str">
        <f t="shared" si="160"/>
        <v/>
      </c>
      <c r="AO147" s="172" t="str">
        <f t="shared" si="161"/>
        <v/>
      </c>
      <c r="AP147" s="172" t="str">
        <f t="shared" si="162"/>
        <v/>
      </c>
      <c r="AQ147" s="172" t="str">
        <f t="shared" si="163"/>
        <v/>
      </c>
      <c r="AR147" s="172" t="str">
        <f>Table1[[#This Row],[Sex ]]&amp;Table1[[#This Row],[Month]]</f>
        <v>F1</v>
      </c>
      <c r="AS147" s="21"/>
      <c r="AT147" s="21"/>
      <c r="AU147" s="21"/>
      <c r="AV147" s="21"/>
      <c r="AW147" s="21"/>
      <c r="AX147" s="21"/>
      <c r="AY147" s="21"/>
      <c r="AZ147" s="21"/>
      <c r="BA147" s="21"/>
      <c r="BB147" s="21"/>
      <c r="BC147" s="21"/>
      <c r="BD147" s="21"/>
      <c r="BE147" s="319"/>
      <c r="BF147" s="319"/>
      <c r="BG147" s="316"/>
      <c r="BH147" s="316"/>
      <c r="BI147" s="316"/>
      <c r="BJ147" s="316"/>
      <c r="BK147" s="316"/>
      <c r="BL147" s="316"/>
      <c r="BM147" s="316"/>
      <c r="BN147" s="316"/>
      <c r="BO147" s="316"/>
      <c r="BP147" s="316"/>
      <c r="BQ147" s="316"/>
      <c r="BR147" s="316"/>
      <c r="BS147" s="316"/>
      <c r="BT147" s="316"/>
      <c r="BU147" s="316"/>
      <c r="BV147" s="316"/>
      <c r="BW147" s="316"/>
      <c r="BX147" s="316"/>
      <c r="BY147" s="316"/>
      <c r="BZ147" s="316"/>
      <c r="CA147" s="316"/>
      <c r="CB147" s="316"/>
      <c r="CC147" s="316"/>
      <c r="CD147" s="316"/>
      <c r="CE147" s="316"/>
      <c r="CF147" s="316"/>
      <c r="CG147" s="316"/>
      <c r="CH147" s="316"/>
      <c r="CI147" s="316"/>
      <c r="CJ147" s="316"/>
      <c r="CK147" s="316"/>
      <c r="CL147" s="316"/>
      <c r="CM147" s="316"/>
      <c r="CN147" s="316"/>
      <c r="CO147" s="316"/>
      <c r="CP147" s="316"/>
      <c r="CQ147" s="316"/>
      <c r="CR147" s="316"/>
      <c r="CS147" s="316"/>
      <c r="CT147" s="316"/>
      <c r="CU147" s="316"/>
      <c r="CV147" s="316"/>
      <c r="CW147" s="316"/>
      <c r="CX147" s="316"/>
      <c r="CY147" s="316"/>
      <c r="CZ147" s="316"/>
      <c r="DA147" s="316"/>
      <c r="DB147" s="316"/>
      <c r="DC147" s="316"/>
      <c r="DD147" s="316"/>
      <c r="DE147" s="316"/>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HP147" s="268">
        <f t="shared" si="167"/>
        <v>4</v>
      </c>
      <c r="HQ147" s="268">
        <f t="shared" si="138"/>
        <v>139</v>
      </c>
      <c r="HR147" s="268">
        <f t="shared" si="168"/>
        <v>0</v>
      </c>
      <c r="HS147" s="268">
        <f t="shared" si="170"/>
        <v>0</v>
      </c>
    </row>
    <row r="148" spans="1:227" x14ac:dyDescent="0.3">
      <c r="A148" s="21"/>
      <c r="B148" s="14">
        <v>11615</v>
      </c>
      <c r="C148" s="14">
        <v>16</v>
      </c>
      <c r="D148" s="14" t="s">
        <v>182</v>
      </c>
      <c r="E148" s="23" t="s">
        <v>183</v>
      </c>
      <c r="F148" s="14">
        <v>370</v>
      </c>
      <c r="G148" s="14" t="s">
        <v>120</v>
      </c>
      <c r="H148" s="14">
        <v>1</v>
      </c>
      <c r="I148" s="14">
        <v>5</v>
      </c>
      <c r="J148" s="14">
        <v>5</v>
      </c>
      <c r="K148" s="14"/>
      <c r="L148" s="14" t="s">
        <v>141</v>
      </c>
      <c r="M148" s="24">
        <f t="shared" si="164"/>
        <v>5</v>
      </c>
      <c r="N148" s="24">
        <f t="shared" si="139"/>
        <v>1</v>
      </c>
      <c r="O148" s="24" t="str">
        <f t="shared" si="140"/>
        <v>5 5</v>
      </c>
      <c r="P148" s="24">
        <f t="shared" si="141"/>
        <v>5</v>
      </c>
      <c r="Q148" s="25">
        <f t="shared" si="142"/>
        <v>0</v>
      </c>
      <c r="R148" s="26">
        <f t="shared" si="143"/>
        <v>0</v>
      </c>
      <c r="S148" s="24">
        <f t="shared" si="144"/>
        <v>1</v>
      </c>
      <c r="T148" s="24">
        <f t="shared" si="145"/>
        <v>1</v>
      </c>
      <c r="U148" s="24" t="str">
        <f t="shared" si="146"/>
        <v/>
      </c>
      <c r="V148" s="24" t="str">
        <f t="shared" si="147"/>
        <v>g</v>
      </c>
      <c r="W148" s="24" t="str">
        <f t="shared" si="165"/>
        <v/>
      </c>
      <c r="X148" s="24">
        <f t="shared" si="148"/>
        <v>1</v>
      </c>
      <c r="Y148" s="24">
        <f t="shared" si="149"/>
        <v>1</v>
      </c>
      <c r="Z148" s="24" t="str">
        <f t="shared" si="150"/>
        <v>F</v>
      </c>
      <c r="AA148" s="24" t="str">
        <f>IF(I148&lt;&gt;"",IF(SUM(I148:J148)&gt;98,"",IF(I148-J148=0,G148,"")))</f>
        <v>F</v>
      </c>
      <c r="AB148" s="34" t="str">
        <f t="shared" si="151"/>
        <v/>
      </c>
      <c r="AC148" s="34" t="str">
        <f t="shared" si="152"/>
        <v>g</v>
      </c>
      <c r="AD148" s="34" t="str">
        <f t="shared" si="166"/>
        <v>g</v>
      </c>
      <c r="AE148" s="34" t="str">
        <f t="shared" si="153"/>
        <v>1 0</v>
      </c>
      <c r="AF148" s="34">
        <f t="shared" si="154"/>
        <v>5</v>
      </c>
      <c r="AG148" s="34">
        <f t="shared" si="155"/>
        <v>5</v>
      </c>
      <c r="AH148" s="34">
        <f t="shared" si="156"/>
        <v>0</v>
      </c>
      <c r="AI148" s="172">
        <f>IF(AJ148&lt;&gt;"",MAX(AI$3:AI147)+1,"")</f>
        <v>113</v>
      </c>
      <c r="AJ148" s="172" t="str">
        <f t="shared" si="157"/>
        <v>F</v>
      </c>
      <c r="AK148" s="172">
        <f t="shared" si="158"/>
        <v>370</v>
      </c>
      <c r="AL148" s="172">
        <f t="shared" si="159"/>
        <v>5</v>
      </c>
      <c r="AM148" s="172" t="str">
        <f>IF(AN148&lt;&gt;"",MAX(AM$3:AM147)+1,"")</f>
        <v/>
      </c>
      <c r="AN148" s="172" t="str">
        <f t="shared" si="160"/>
        <v/>
      </c>
      <c r="AO148" s="172" t="str">
        <f t="shared" si="161"/>
        <v/>
      </c>
      <c r="AP148" s="172" t="str">
        <f t="shared" si="162"/>
        <v/>
      </c>
      <c r="AQ148" s="172" t="str">
        <f t="shared" si="163"/>
        <v/>
      </c>
      <c r="AR148" s="172" t="str">
        <f>Table1[[#This Row],[Sex ]]&amp;Table1[[#This Row],[Month]]</f>
        <v>F1</v>
      </c>
      <c r="AS148" s="21"/>
      <c r="AT148" s="21"/>
      <c r="AU148" s="21"/>
      <c r="AV148" s="21"/>
      <c r="AW148" s="21"/>
      <c r="AX148" s="21"/>
      <c r="AY148" s="21"/>
      <c r="AZ148" s="21"/>
      <c r="BA148" s="21"/>
      <c r="BB148" s="21"/>
      <c r="BC148" s="21"/>
      <c r="BD148" s="21"/>
      <c r="BE148" s="319"/>
      <c r="BF148" s="319"/>
      <c r="BG148" s="316"/>
      <c r="BH148" s="316"/>
      <c r="BI148" s="316"/>
      <c r="BJ148" s="316"/>
      <c r="BK148" s="316"/>
      <c r="BL148" s="316"/>
      <c r="BM148" s="316"/>
      <c r="BN148" s="316"/>
      <c r="BO148" s="316"/>
      <c r="BP148" s="316"/>
      <c r="BQ148" s="316"/>
      <c r="BR148" s="316"/>
      <c r="BS148" s="316"/>
      <c r="BT148" s="316"/>
      <c r="BU148" s="316"/>
      <c r="BV148" s="316"/>
      <c r="BW148" s="316"/>
      <c r="BX148" s="316"/>
      <c r="BY148" s="316"/>
      <c r="BZ148" s="316"/>
      <c r="CA148" s="316"/>
      <c r="CB148" s="316"/>
      <c r="CC148" s="316"/>
      <c r="CD148" s="316"/>
      <c r="CE148" s="316"/>
      <c r="CF148" s="316"/>
      <c r="CG148" s="316"/>
      <c r="CH148" s="316"/>
      <c r="CI148" s="316"/>
      <c r="CJ148" s="316"/>
      <c r="CK148" s="316"/>
      <c r="CL148" s="316"/>
      <c r="CM148" s="316"/>
      <c r="CN148" s="316"/>
      <c r="CO148" s="316"/>
      <c r="CP148" s="316"/>
      <c r="CQ148" s="316"/>
      <c r="CR148" s="316"/>
      <c r="CS148" s="316"/>
      <c r="CT148" s="316"/>
      <c r="CU148" s="316"/>
      <c r="CV148" s="316"/>
      <c r="CW148" s="316"/>
      <c r="CX148" s="316"/>
      <c r="CY148" s="316"/>
      <c r="CZ148" s="316"/>
      <c r="DA148" s="316"/>
      <c r="DB148" s="316"/>
      <c r="DC148" s="316"/>
      <c r="DD148" s="316"/>
      <c r="DE148" s="316"/>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c r="EU148" s="21"/>
      <c r="EV148" s="21"/>
      <c r="HP148" s="268">
        <f t="shared" si="167"/>
        <v>4</v>
      </c>
      <c r="HQ148" s="268">
        <f t="shared" si="138"/>
        <v>140</v>
      </c>
      <c r="HR148" s="268">
        <f t="shared" si="168"/>
        <v>0</v>
      </c>
      <c r="HS148" s="268">
        <f t="shared" si="170"/>
        <v>0</v>
      </c>
    </row>
    <row r="149" spans="1:227" x14ac:dyDescent="0.3">
      <c r="A149" s="21"/>
      <c r="B149" s="14">
        <v>11615</v>
      </c>
      <c r="C149" s="14">
        <v>17</v>
      </c>
      <c r="D149" s="14" t="s">
        <v>182</v>
      </c>
      <c r="E149" s="23" t="s">
        <v>183</v>
      </c>
      <c r="F149" s="14">
        <v>370</v>
      </c>
      <c r="G149" s="14" t="s">
        <v>120</v>
      </c>
      <c r="H149" s="14">
        <v>1</v>
      </c>
      <c r="I149" s="14">
        <v>4</v>
      </c>
      <c r="J149" s="14">
        <v>4</v>
      </c>
      <c r="K149" s="14"/>
      <c r="L149" s="14" t="s">
        <v>141</v>
      </c>
      <c r="M149" s="24">
        <f t="shared" si="164"/>
        <v>4</v>
      </c>
      <c r="N149" s="24">
        <f t="shared" si="139"/>
        <v>1</v>
      </c>
      <c r="O149" s="24" t="str">
        <f t="shared" si="140"/>
        <v>4 4</v>
      </c>
      <c r="P149" s="24">
        <f t="shared" si="141"/>
        <v>4</v>
      </c>
      <c r="Q149" s="25">
        <f t="shared" si="142"/>
        <v>0</v>
      </c>
      <c r="R149" s="26">
        <f t="shared" si="143"/>
        <v>0</v>
      </c>
      <c r="S149" s="24">
        <f t="shared" si="144"/>
        <v>1</v>
      </c>
      <c r="T149" s="24">
        <f t="shared" si="145"/>
        <v>1</v>
      </c>
      <c r="U149" s="24" t="str">
        <f t="shared" si="146"/>
        <v/>
      </c>
      <c r="V149" s="24" t="str">
        <f t="shared" si="147"/>
        <v>g</v>
      </c>
      <c r="W149" s="24" t="str">
        <f t="shared" si="165"/>
        <v/>
      </c>
      <c r="X149" s="24">
        <f t="shared" si="148"/>
        <v>1</v>
      </c>
      <c r="Y149" s="24">
        <f t="shared" si="149"/>
        <v>1</v>
      </c>
      <c r="Z149" s="24" t="str">
        <f t="shared" si="150"/>
        <v>F</v>
      </c>
      <c r="AA149" s="24" t="str">
        <f>IF(I149&lt;&gt;"",IF(SUM(I149:J149)&gt;98,"",IF(I149-J149=0,G149,"")))</f>
        <v>F</v>
      </c>
      <c r="AB149" s="34" t="str">
        <f t="shared" si="151"/>
        <v/>
      </c>
      <c r="AC149" s="34" t="str">
        <f t="shared" si="152"/>
        <v>g</v>
      </c>
      <c r="AD149" s="34" t="str">
        <f t="shared" si="166"/>
        <v>g</v>
      </c>
      <c r="AE149" s="34" t="str">
        <f t="shared" si="153"/>
        <v>1 0</v>
      </c>
      <c r="AF149" s="34">
        <f t="shared" si="154"/>
        <v>4</v>
      </c>
      <c r="AG149" s="34">
        <f t="shared" si="155"/>
        <v>4</v>
      </c>
      <c r="AH149" s="34">
        <f t="shared" si="156"/>
        <v>0</v>
      </c>
      <c r="AI149" s="172">
        <f>IF(AJ149&lt;&gt;"",MAX(AI$3:AI148)+1,"")</f>
        <v>114</v>
      </c>
      <c r="AJ149" s="172" t="str">
        <f t="shared" si="157"/>
        <v>F</v>
      </c>
      <c r="AK149" s="172">
        <f t="shared" si="158"/>
        <v>370</v>
      </c>
      <c r="AL149" s="172">
        <f t="shared" si="159"/>
        <v>4</v>
      </c>
      <c r="AM149" s="172" t="str">
        <f>IF(AN149&lt;&gt;"",MAX(AM$3:AM148)+1,"")</f>
        <v/>
      </c>
      <c r="AN149" s="172" t="str">
        <f t="shared" si="160"/>
        <v/>
      </c>
      <c r="AO149" s="172" t="str">
        <f t="shared" si="161"/>
        <v/>
      </c>
      <c r="AP149" s="172" t="str">
        <f t="shared" si="162"/>
        <v/>
      </c>
      <c r="AQ149" s="172" t="str">
        <f t="shared" si="163"/>
        <v/>
      </c>
      <c r="AR149" s="172" t="str">
        <f>Table1[[#This Row],[Sex ]]&amp;Table1[[#This Row],[Month]]</f>
        <v>F1</v>
      </c>
      <c r="AS149" s="21"/>
      <c r="AT149" s="21"/>
      <c r="AU149" s="21"/>
      <c r="AV149" s="21"/>
      <c r="AW149" s="21"/>
      <c r="AX149" s="21"/>
      <c r="AY149" s="21"/>
      <c r="AZ149" s="21"/>
      <c r="BA149" s="21"/>
      <c r="BB149" s="21"/>
      <c r="BC149" s="21"/>
      <c r="BD149" s="21"/>
      <c r="BE149" s="319"/>
      <c r="BF149" s="319"/>
      <c r="BG149" s="316"/>
      <c r="BH149" s="316"/>
      <c r="BI149" s="316"/>
      <c r="BJ149" s="316"/>
      <c r="BK149" s="316"/>
      <c r="BL149" s="316"/>
      <c r="BM149" s="316"/>
      <c r="BN149" s="316"/>
      <c r="BO149" s="316"/>
      <c r="BP149" s="316"/>
      <c r="BQ149" s="316"/>
      <c r="BR149" s="316"/>
      <c r="BS149" s="316"/>
      <c r="BT149" s="316"/>
      <c r="BU149" s="316"/>
      <c r="BV149" s="316"/>
      <c r="BW149" s="316"/>
      <c r="BX149" s="316"/>
      <c r="BY149" s="316"/>
      <c r="BZ149" s="316"/>
      <c r="CA149" s="316"/>
      <c r="CB149" s="316"/>
      <c r="CC149" s="316"/>
      <c r="CD149" s="316"/>
      <c r="CE149" s="316"/>
      <c r="CF149" s="316"/>
      <c r="CG149" s="316"/>
      <c r="CH149" s="316"/>
      <c r="CI149" s="316"/>
      <c r="CJ149" s="316"/>
      <c r="CK149" s="316"/>
      <c r="CL149" s="316"/>
      <c r="CM149" s="316"/>
      <c r="CN149" s="316"/>
      <c r="CO149" s="316"/>
      <c r="CP149" s="316"/>
      <c r="CQ149" s="316"/>
      <c r="CR149" s="316"/>
      <c r="CS149" s="316"/>
      <c r="CT149" s="316"/>
      <c r="CU149" s="316"/>
      <c r="CV149" s="316"/>
      <c r="CW149" s="316"/>
      <c r="CX149" s="316"/>
      <c r="CY149" s="316"/>
      <c r="CZ149" s="316"/>
      <c r="DA149" s="316"/>
      <c r="DB149" s="316"/>
      <c r="DC149" s="316"/>
      <c r="DD149" s="316"/>
      <c r="DE149" s="316"/>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c r="EU149" s="21"/>
      <c r="EV149" s="21"/>
      <c r="HP149" s="268">
        <f t="shared" si="167"/>
        <v>4</v>
      </c>
      <c r="HQ149" s="268">
        <f t="shared" si="138"/>
        <v>141</v>
      </c>
      <c r="HR149" s="268">
        <f t="shared" si="168"/>
        <v>0</v>
      </c>
      <c r="HS149" s="268">
        <f t="shared" si="170"/>
        <v>0</v>
      </c>
    </row>
    <row r="150" spans="1:227" x14ac:dyDescent="0.3">
      <c r="A150" s="21"/>
      <c r="B150" s="14">
        <v>11615</v>
      </c>
      <c r="C150" s="14">
        <v>18</v>
      </c>
      <c r="D150" s="14" t="s">
        <v>182</v>
      </c>
      <c r="E150" s="23" t="s">
        <v>183</v>
      </c>
      <c r="F150" s="14">
        <v>370</v>
      </c>
      <c r="G150" s="14" t="s">
        <v>120</v>
      </c>
      <c r="H150" s="14">
        <v>1</v>
      </c>
      <c r="I150" s="14">
        <v>5</v>
      </c>
      <c r="J150" s="14">
        <v>4</v>
      </c>
      <c r="K150" s="14"/>
      <c r="L150" s="14" t="s">
        <v>141</v>
      </c>
      <c r="M150" s="24" t="str">
        <f t="shared" si="164"/>
        <v/>
      </c>
      <c r="N150" s="24">
        <f t="shared" si="139"/>
        <v>1</v>
      </c>
      <c r="O150" s="24" t="str">
        <f t="shared" si="140"/>
        <v>4 5</v>
      </c>
      <c r="P150" s="24">
        <f t="shared" si="141"/>
        <v>4.5</v>
      </c>
      <c r="Q150" s="25">
        <f t="shared" si="142"/>
        <v>0.5</v>
      </c>
      <c r="R150" s="26">
        <f t="shared" si="143"/>
        <v>0.15713484026367724</v>
      </c>
      <c r="S150" s="24">
        <f t="shared" si="144"/>
        <v>1</v>
      </c>
      <c r="T150" s="24">
        <f t="shared" si="145"/>
        <v>1</v>
      </c>
      <c r="U150" s="24" t="str">
        <f t="shared" si="146"/>
        <v/>
      </c>
      <c r="V150" s="24" t="str">
        <f t="shared" si="147"/>
        <v/>
      </c>
      <c r="W150" s="24" t="str">
        <f t="shared" si="165"/>
        <v/>
      </c>
      <c r="X150" s="24" t="str">
        <f t="shared" si="148"/>
        <v/>
      </c>
      <c r="Y150" s="24">
        <f t="shared" si="149"/>
        <v>1</v>
      </c>
      <c r="Z150" s="24" t="str">
        <f t="shared" si="150"/>
        <v>F</v>
      </c>
      <c r="AA150" s="24" t="str">
        <f>IF(I150&lt;&gt;"",IF(I150-J150=0,G150,""),"")</f>
        <v/>
      </c>
      <c r="AB150" s="34" t="str">
        <f t="shared" si="151"/>
        <v/>
      </c>
      <c r="AC150" s="34" t="str">
        <f t="shared" si="152"/>
        <v>g</v>
      </c>
      <c r="AD150" s="34" t="str">
        <f t="shared" si="166"/>
        <v/>
      </c>
      <c r="AE150" s="34" t="str">
        <f t="shared" si="153"/>
        <v>1 1</v>
      </c>
      <c r="AF150" s="34">
        <f t="shared" si="154"/>
        <v>4</v>
      </c>
      <c r="AG150" s="34">
        <f t="shared" si="155"/>
        <v>5</v>
      </c>
      <c r="AH150" s="34">
        <f t="shared" si="156"/>
        <v>1</v>
      </c>
      <c r="AI150" s="172">
        <f>IF(AJ150&lt;&gt;"",MAX(AI$3:AI149)+1,"")</f>
        <v>115</v>
      </c>
      <c r="AJ150" s="172" t="str">
        <f t="shared" si="157"/>
        <v>F</v>
      </c>
      <c r="AK150" s="172">
        <f t="shared" si="158"/>
        <v>370</v>
      </c>
      <c r="AL150" s="172">
        <f t="shared" si="159"/>
        <v>4</v>
      </c>
      <c r="AM150" s="172" t="str">
        <f>IF(AN150&lt;&gt;"",MAX(AM$3:AM149)+1,"")</f>
        <v/>
      </c>
      <c r="AN150" s="172" t="str">
        <f t="shared" si="160"/>
        <v/>
      </c>
      <c r="AO150" s="172" t="str">
        <f t="shared" si="161"/>
        <v/>
      </c>
      <c r="AP150" s="172" t="str">
        <f t="shared" si="162"/>
        <v/>
      </c>
      <c r="AQ150" s="172" t="str">
        <f t="shared" si="163"/>
        <v/>
      </c>
      <c r="AR150" s="172" t="str">
        <f>Table1[[#This Row],[Sex ]]&amp;Table1[[#This Row],[Month]]</f>
        <v>F1</v>
      </c>
      <c r="AS150" s="21"/>
      <c r="AT150" s="21"/>
      <c r="AU150" s="21"/>
      <c r="AV150" s="21"/>
      <c r="AW150" s="21"/>
      <c r="AX150" s="21"/>
      <c r="AY150" s="21"/>
      <c r="AZ150" s="21"/>
      <c r="BA150" s="21"/>
      <c r="BB150" s="21"/>
      <c r="BC150" s="21"/>
      <c r="BD150" s="21"/>
      <c r="BE150" s="319"/>
      <c r="BF150" s="319"/>
      <c r="BG150" s="316"/>
      <c r="BH150" s="316"/>
      <c r="BI150" s="316"/>
      <c r="BJ150" s="316"/>
      <c r="BK150" s="316"/>
      <c r="BL150" s="316"/>
      <c r="BM150" s="316"/>
      <c r="BN150" s="316"/>
      <c r="BO150" s="316"/>
      <c r="BP150" s="316"/>
      <c r="BQ150" s="316"/>
      <c r="BR150" s="316"/>
      <c r="BS150" s="316"/>
      <c r="BT150" s="316"/>
      <c r="BU150" s="316"/>
      <c r="BV150" s="316"/>
      <c r="BW150" s="316"/>
      <c r="BX150" s="316"/>
      <c r="BY150" s="316"/>
      <c r="BZ150" s="316"/>
      <c r="CA150" s="316"/>
      <c r="CB150" s="316"/>
      <c r="CC150" s="316"/>
      <c r="CD150" s="316"/>
      <c r="CE150" s="316"/>
      <c r="CF150" s="316"/>
      <c r="CG150" s="316"/>
      <c r="CH150" s="316"/>
      <c r="CI150" s="316"/>
      <c r="CJ150" s="316"/>
      <c r="CK150" s="316"/>
      <c r="CL150" s="316"/>
      <c r="CM150" s="316"/>
      <c r="CN150" s="316"/>
      <c r="CO150" s="316"/>
      <c r="CP150" s="316"/>
      <c r="CQ150" s="316"/>
      <c r="CR150" s="316"/>
      <c r="CS150" s="316"/>
      <c r="CT150" s="316"/>
      <c r="CU150" s="316"/>
      <c r="CV150" s="316"/>
      <c r="CW150" s="316"/>
      <c r="CX150" s="316"/>
      <c r="CY150" s="316"/>
      <c r="CZ150" s="316"/>
      <c r="DA150" s="316"/>
      <c r="DB150" s="316"/>
      <c r="DC150" s="316"/>
      <c r="DD150" s="316"/>
      <c r="DE150" s="316"/>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HP150" s="268">
        <f t="shared" si="167"/>
        <v>4</v>
      </c>
      <c r="HQ150" s="268">
        <f t="shared" si="138"/>
        <v>142</v>
      </c>
      <c r="HR150" s="268">
        <f t="shared" si="168"/>
        <v>0</v>
      </c>
      <c r="HS150" s="268">
        <f t="shared" si="170"/>
        <v>0</v>
      </c>
    </row>
    <row r="151" spans="1:227" x14ac:dyDescent="0.3">
      <c r="A151" s="21"/>
      <c r="B151" s="14">
        <v>11615</v>
      </c>
      <c r="C151" s="14">
        <v>19</v>
      </c>
      <c r="D151" s="14" t="s">
        <v>182</v>
      </c>
      <c r="E151" s="23" t="s">
        <v>183</v>
      </c>
      <c r="F151" s="14">
        <v>380</v>
      </c>
      <c r="G151" s="14" t="s">
        <v>120</v>
      </c>
      <c r="H151" s="14">
        <v>1</v>
      </c>
      <c r="I151" s="14">
        <v>5</v>
      </c>
      <c r="J151" s="14">
        <v>4</v>
      </c>
      <c r="K151" s="14"/>
      <c r="L151" s="14" t="s">
        <v>141</v>
      </c>
      <c r="M151" s="24" t="str">
        <f t="shared" si="164"/>
        <v/>
      </c>
      <c r="N151" s="24">
        <f t="shared" si="139"/>
        <v>1</v>
      </c>
      <c r="O151" s="24" t="str">
        <f t="shared" si="140"/>
        <v>4 5</v>
      </c>
      <c r="P151" s="24">
        <f t="shared" si="141"/>
        <v>4.5</v>
      </c>
      <c r="Q151" s="25">
        <f t="shared" si="142"/>
        <v>0.5</v>
      </c>
      <c r="R151" s="26">
        <f t="shared" si="143"/>
        <v>0.15713484026367724</v>
      </c>
      <c r="S151" s="24">
        <f t="shared" si="144"/>
        <v>1</v>
      </c>
      <c r="T151" s="24">
        <f t="shared" si="145"/>
        <v>1</v>
      </c>
      <c r="U151" s="24" t="str">
        <f t="shared" si="146"/>
        <v/>
      </c>
      <c r="V151" s="24" t="str">
        <f t="shared" si="147"/>
        <v/>
      </c>
      <c r="W151" s="24" t="str">
        <f t="shared" si="165"/>
        <v/>
      </c>
      <c r="X151" s="24" t="str">
        <f t="shared" si="148"/>
        <v/>
      </c>
      <c r="Y151" s="24">
        <f t="shared" si="149"/>
        <v>1</v>
      </c>
      <c r="Z151" s="24" t="str">
        <f t="shared" si="150"/>
        <v>F</v>
      </c>
      <c r="AA151" s="24" t="str">
        <f>IF(I151&lt;&gt;"",IF(I151-J151=0,G151,""),"")</f>
        <v/>
      </c>
      <c r="AB151" s="34" t="str">
        <f t="shared" si="151"/>
        <v/>
      </c>
      <c r="AC151" s="34" t="str">
        <f t="shared" si="152"/>
        <v>g</v>
      </c>
      <c r="AD151" s="34" t="str">
        <f t="shared" si="166"/>
        <v/>
      </c>
      <c r="AE151" s="34" t="str">
        <f t="shared" si="153"/>
        <v>1 1</v>
      </c>
      <c r="AF151" s="34">
        <f t="shared" si="154"/>
        <v>4</v>
      </c>
      <c r="AG151" s="34">
        <f t="shared" si="155"/>
        <v>5</v>
      </c>
      <c r="AH151" s="34">
        <f t="shared" si="156"/>
        <v>1</v>
      </c>
      <c r="AI151" s="172">
        <f>IF(AJ151&lt;&gt;"",MAX(AI$3:AI150)+1,"")</f>
        <v>116</v>
      </c>
      <c r="AJ151" s="172" t="str">
        <f t="shared" si="157"/>
        <v>F</v>
      </c>
      <c r="AK151" s="172">
        <f t="shared" si="158"/>
        <v>380</v>
      </c>
      <c r="AL151" s="172">
        <f t="shared" si="159"/>
        <v>4</v>
      </c>
      <c r="AM151" s="172" t="str">
        <f>IF(AN151&lt;&gt;"",MAX(AM$3:AM150)+1,"")</f>
        <v/>
      </c>
      <c r="AN151" s="172" t="str">
        <f t="shared" si="160"/>
        <v/>
      </c>
      <c r="AO151" s="172" t="str">
        <f t="shared" si="161"/>
        <v/>
      </c>
      <c r="AP151" s="172" t="str">
        <f t="shared" si="162"/>
        <v/>
      </c>
      <c r="AQ151" s="172" t="str">
        <f t="shared" si="163"/>
        <v/>
      </c>
      <c r="AR151" s="172" t="str">
        <f>Table1[[#This Row],[Sex ]]&amp;Table1[[#This Row],[Month]]</f>
        <v>F1</v>
      </c>
      <c r="AS151" s="21"/>
      <c r="AT151" s="21"/>
      <c r="AU151" s="21"/>
      <c r="AV151" s="21"/>
      <c r="AW151" s="21"/>
      <c r="AX151" s="21"/>
      <c r="AY151" s="21"/>
      <c r="AZ151" s="21"/>
      <c r="BA151" s="21"/>
      <c r="BB151" s="21"/>
      <c r="BC151" s="21"/>
      <c r="BD151" s="21"/>
      <c r="BE151" s="319"/>
      <c r="BF151" s="319"/>
      <c r="BG151" s="316"/>
      <c r="BH151" s="316"/>
      <c r="BI151" s="316"/>
      <c r="BJ151" s="316"/>
      <c r="BK151" s="316"/>
      <c r="BL151" s="316"/>
      <c r="BM151" s="316"/>
      <c r="BN151" s="316"/>
      <c r="BO151" s="316"/>
      <c r="BP151" s="316"/>
      <c r="BQ151" s="316"/>
      <c r="BR151" s="316"/>
      <c r="BS151" s="316"/>
      <c r="BT151" s="316"/>
      <c r="BU151" s="316"/>
      <c r="BV151" s="316"/>
      <c r="BW151" s="316"/>
      <c r="BX151" s="316"/>
      <c r="BY151" s="316"/>
      <c r="BZ151" s="316"/>
      <c r="CA151" s="316"/>
      <c r="CB151" s="316"/>
      <c r="CC151" s="316"/>
      <c r="CD151" s="316"/>
      <c r="CE151" s="316"/>
      <c r="CF151" s="316"/>
      <c r="CG151" s="316"/>
      <c r="CH151" s="316"/>
      <c r="CI151" s="316"/>
      <c r="CJ151" s="316"/>
      <c r="CK151" s="316"/>
      <c r="CL151" s="316"/>
      <c r="CM151" s="316"/>
      <c r="CN151" s="316"/>
      <c r="CO151" s="316"/>
      <c r="CP151" s="316"/>
      <c r="CQ151" s="316"/>
      <c r="CR151" s="316"/>
      <c r="CS151" s="316"/>
      <c r="CT151" s="316"/>
      <c r="CU151" s="316"/>
      <c r="CV151" s="316"/>
      <c r="CW151" s="316"/>
      <c r="CX151" s="316"/>
      <c r="CY151" s="316"/>
      <c r="CZ151" s="316"/>
      <c r="DA151" s="316"/>
      <c r="DB151" s="316"/>
      <c r="DC151" s="316"/>
      <c r="DD151" s="316"/>
      <c r="DE151" s="316"/>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HP151" s="268">
        <f t="shared" si="167"/>
        <v>4</v>
      </c>
      <c r="HQ151" s="268">
        <f t="shared" si="138"/>
        <v>143</v>
      </c>
      <c r="HR151" s="268">
        <f t="shared" si="168"/>
        <v>0</v>
      </c>
      <c r="HS151" s="268">
        <f t="shared" si="170"/>
        <v>0</v>
      </c>
    </row>
    <row r="152" spans="1:227" x14ac:dyDescent="0.3">
      <c r="A152" s="21"/>
      <c r="B152" s="14">
        <v>11615</v>
      </c>
      <c r="C152" s="14">
        <v>20</v>
      </c>
      <c r="D152" s="14" t="s">
        <v>182</v>
      </c>
      <c r="E152" s="23" t="s">
        <v>183</v>
      </c>
      <c r="F152" s="14">
        <v>380</v>
      </c>
      <c r="G152" s="14" t="s">
        <v>120</v>
      </c>
      <c r="H152" s="14">
        <v>1</v>
      </c>
      <c r="I152" s="14">
        <v>4</v>
      </c>
      <c r="J152" s="14">
        <v>4</v>
      </c>
      <c r="K152" s="14"/>
      <c r="L152" s="14" t="s">
        <v>141</v>
      </c>
      <c r="M152" s="24">
        <f t="shared" si="164"/>
        <v>4</v>
      </c>
      <c r="N152" s="24">
        <f t="shared" si="139"/>
        <v>1</v>
      </c>
      <c r="O152" s="24" t="str">
        <f t="shared" si="140"/>
        <v>4 4</v>
      </c>
      <c r="P152" s="24">
        <f t="shared" si="141"/>
        <v>4</v>
      </c>
      <c r="Q152" s="25">
        <f t="shared" si="142"/>
        <v>0</v>
      </c>
      <c r="R152" s="26">
        <f t="shared" si="143"/>
        <v>0</v>
      </c>
      <c r="S152" s="24">
        <f t="shared" si="144"/>
        <v>1</v>
      </c>
      <c r="T152" s="24">
        <f t="shared" si="145"/>
        <v>1</v>
      </c>
      <c r="U152" s="24" t="str">
        <f t="shared" si="146"/>
        <v/>
      </c>
      <c r="V152" s="24" t="str">
        <f t="shared" si="147"/>
        <v>g</v>
      </c>
      <c r="W152" s="24" t="str">
        <f t="shared" si="165"/>
        <v/>
      </c>
      <c r="X152" s="24">
        <f t="shared" si="148"/>
        <v>1</v>
      </c>
      <c r="Y152" s="24">
        <f t="shared" si="149"/>
        <v>1</v>
      </c>
      <c r="Z152" s="24" t="str">
        <f t="shared" si="150"/>
        <v>F</v>
      </c>
      <c r="AA152" s="24" t="str">
        <f>IF(I152&lt;&gt;"",IF(SUM(I152:J152)&gt;98,"",IF(I152-J152=0,G152,"")))</f>
        <v>F</v>
      </c>
      <c r="AB152" s="34" t="str">
        <f t="shared" si="151"/>
        <v/>
      </c>
      <c r="AC152" s="34" t="str">
        <f t="shared" si="152"/>
        <v>g</v>
      </c>
      <c r="AD152" s="34" t="str">
        <f t="shared" si="166"/>
        <v>g</v>
      </c>
      <c r="AE152" s="34" t="str">
        <f t="shared" si="153"/>
        <v>1 0</v>
      </c>
      <c r="AF152" s="34">
        <f t="shared" si="154"/>
        <v>4</v>
      </c>
      <c r="AG152" s="34">
        <f t="shared" si="155"/>
        <v>4</v>
      </c>
      <c r="AH152" s="34">
        <f t="shared" si="156"/>
        <v>0</v>
      </c>
      <c r="AI152" s="172">
        <f>IF(AJ152&lt;&gt;"",MAX(AI$3:AI151)+1,"")</f>
        <v>117</v>
      </c>
      <c r="AJ152" s="172" t="str">
        <f t="shared" si="157"/>
        <v>F</v>
      </c>
      <c r="AK152" s="172">
        <f t="shared" si="158"/>
        <v>380</v>
      </c>
      <c r="AL152" s="172">
        <f t="shared" si="159"/>
        <v>4</v>
      </c>
      <c r="AM152" s="172" t="str">
        <f>IF(AN152&lt;&gt;"",MAX(AM$3:AM151)+1,"")</f>
        <v/>
      </c>
      <c r="AN152" s="172" t="str">
        <f t="shared" si="160"/>
        <v/>
      </c>
      <c r="AO152" s="172" t="str">
        <f t="shared" si="161"/>
        <v/>
      </c>
      <c r="AP152" s="172" t="str">
        <f t="shared" si="162"/>
        <v/>
      </c>
      <c r="AQ152" s="172" t="str">
        <f t="shared" si="163"/>
        <v/>
      </c>
      <c r="AR152" s="172" t="str">
        <f>Table1[[#This Row],[Sex ]]&amp;Table1[[#This Row],[Month]]</f>
        <v>F1</v>
      </c>
      <c r="AS152" s="21"/>
      <c r="AT152" s="21"/>
      <c r="AU152" s="21"/>
      <c r="AV152" s="21"/>
      <c r="AW152" s="21"/>
      <c r="AX152" s="21"/>
      <c r="AY152" s="21"/>
      <c r="AZ152" s="21"/>
      <c r="BA152" s="21"/>
      <c r="BB152" s="21"/>
      <c r="BC152" s="21"/>
      <c r="BD152" s="21"/>
      <c r="BE152" s="319"/>
      <c r="BF152" s="319"/>
      <c r="BG152" s="316"/>
      <c r="BH152" s="316"/>
      <c r="BI152" s="316"/>
      <c r="BJ152" s="316"/>
      <c r="BK152" s="316"/>
      <c r="BL152" s="316"/>
      <c r="BM152" s="316"/>
      <c r="BN152" s="316"/>
      <c r="BO152" s="316"/>
      <c r="BP152" s="316"/>
      <c r="BQ152" s="316"/>
      <c r="BR152" s="316"/>
      <c r="BS152" s="316"/>
      <c r="BT152" s="316"/>
      <c r="BU152" s="316"/>
      <c r="BV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21"/>
      <c r="ET152" s="21"/>
      <c r="EU152" s="21"/>
      <c r="EV152" s="21"/>
      <c r="HP152" s="268">
        <f t="shared" si="167"/>
        <v>3</v>
      </c>
      <c r="HQ152" s="268">
        <f t="shared" si="138"/>
        <v>144</v>
      </c>
      <c r="HR152" s="268">
        <f t="shared" si="168"/>
        <v>33.333333333333314</v>
      </c>
      <c r="HS152" s="268">
        <f t="shared" si="170"/>
        <v>33.333333333333314</v>
      </c>
    </row>
    <row r="153" spans="1:227" x14ac:dyDescent="0.3">
      <c r="A153" s="21"/>
      <c r="B153" s="14">
        <v>11615</v>
      </c>
      <c r="C153" s="14">
        <v>21</v>
      </c>
      <c r="D153" s="14" t="s">
        <v>182</v>
      </c>
      <c r="E153" s="23" t="s">
        <v>183</v>
      </c>
      <c r="F153" s="14">
        <v>390</v>
      </c>
      <c r="G153" s="14" t="s">
        <v>120</v>
      </c>
      <c r="H153" s="14">
        <v>1</v>
      </c>
      <c r="I153" s="14">
        <v>7</v>
      </c>
      <c r="J153" s="14">
        <v>5</v>
      </c>
      <c r="K153" s="14"/>
      <c r="L153" s="14" t="s">
        <v>141</v>
      </c>
      <c r="M153" s="24" t="str">
        <f t="shared" si="164"/>
        <v/>
      </c>
      <c r="N153" s="24">
        <f t="shared" si="139"/>
        <v>1</v>
      </c>
      <c r="O153" s="24" t="str">
        <f t="shared" si="140"/>
        <v>5 7</v>
      </c>
      <c r="P153" s="24">
        <f t="shared" si="141"/>
        <v>6</v>
      </c>
      <c r="Q153" s="25">
        <f t="shared" si="142"/>
        <v>2</v>
      </c>
      <c r="R153" s="26">
        <f t="shared" si="143"/>
        <v>0.23570226039551587</v>
      </c>
      <c r="S153" s="24">
        <f t="shared" si="144"/>
        <v>1</v>
      </c>
      <c r="T153" s="24">
        <f t="shared" si="145"/>
        <v>1</v>
      </c>
      <c r="U153" s="24" t="str">
        <f t="shared" si="146"/>
        <v/>
      </c>
      <c r="V153" s="24" t="str">
        <f t="shared" si="147"/>
        <v/>
      </c>
      <c r="W153" s="24" t="str">
        <f t="shared" si="165"/>
        <v/>
      </c>
      <c r="X153" s="24" t="str">
        <f t="shared" si="148"/>
        <v/>
      </c>
      <c r="Y153" s="24">
        <f t="shared" si="149"/>
        <v>1</v>
      </c>
      <c r="Z153" s="24" t="str">
        <f t="shared" si="150"/>
        <v>F</v>
      </c>
      <c r="AA153" s="24" t="str">
        <f>IF(I153&lt;&gt;"",IF(I153-J153=0,G153,""),"")</f>
        <v/>
      </c>
      <c r="AB153" s="34" t="str">
        <f t="shared" si="151"/>
        <v/>
      </c>
      <c r="AC153" s="34" t="str">
        <f t="shared" si="152"/>
        <v>g</v>
      </c>
      <c r="AD153" s="34" t="str">
        <f t="shared" si="166"/>
        <v/>
      </c>
      <c r="AE153" s="34" t="str">
        <f t="shared" si="153"/>
        <v>1 2</v>
      </c>
      <c r="AF153" s="34">
        <f t="shared" si="154"/>
        <v>5</v>
      </c>
      <c r="AG153" s="34">
        <f t="shared" si="155"/>
        <v>7</v>
      </c>
      <c r="AH153" s="34">
        <f t="shared" si="156"/>
        <v>2</v>
      </c>
      <c r="AI153" s="172">
        <f>IF(AJ153&lt;&gt;"",MAX(AI$3:AI152)+1,"")</f>
        <v>118</v>
      </c>
      <c r="AJ153" s="172" t="str">
        <f t="shared" si="157"/>
        <v>F</v>
      </c>
      <c r="AK153" s="172">
        <f t="shared" si="158"/>
        <v>390</v>
      </c>
      <c r="AL153" s="172">
        <f t="shared" si="159"/>
        <v>5</v>
      </c>
      <c r="AM153" s="172" t="str">
        <f>IF(AN153&lt;&gt;"",MAX(AM$3:AM152)+1,"")</f>
        <v/>
      </c>
      <c r="AN153" s="172" t="str">
        <f t="shared" si="160"/>
        <v/>
      </c>
      <c r="AO153" s="172" t="str">
        <f t="shared" si="161"/>
        <v/>
      </c>
      <c r="AP153" s="172" t="str">
        <f t="shared" si="162"/>
        <v/>
      </c>
      <c r="AQ153" s="172" t="str">
        <f t="shared" si="163"/>
        <v/>
      </c>
      <c r="AR153" s="172" t="str">
        <f>Table1[[#This Row],[Sex ]]&amp;Table1[[#This Row],[Month]]</f>
        <v>F1</v>
      </c>
      <c r="AS153" s="21"/>
      <c r="AT153" s="21"/>
      <c r="AU153" s="21"/>
      <c r="AV153" s="21"/>
      <c r="AW153" s="21"/>
      <c r="AX153" s="21"/>
      <c r="AY153" s="21"/>
      <c r="AZ153" s="21"/>
      <c r="BA153" s="21"/>
      <c r="BB153" s="21"/>
      <c r="BC153" s="21"/>
      <c r="BD153" s="21"/>
      <c r="BE153" s="319"/>
      <c r="BF153" s="319"/>
      <c r="BG153" s="316"/>
      <c r="BH153" s="316"/>
      <c r="BI153" s="316"/>
      <c r="BJ153" s="316"/>
      <c r="BK153" s="316"/>
      <c r="BL153" s="316"/>
      <c r="BM153" s="316"/>
      <c r="BN153" s="316"/>
      <c r="BO153" s="316"/>
      <c r="BP153" s="316"/>
      <c r="BQ153" s="316"/>
      <c r="BR153" s="316"/>
      <c r="BS153" s="316"/>
      <c r="BT153" s="316"/>
      <c r="BU153" s="316"/>
      <c r="BV153" s="316"/>
      <c r="BW153" s="316"/>
      <c r="BX153" s="316"/>
      <c r="BY153" s="316"/>
      <c r="BZ153" s="316"/>
      <c r="CA153" s="316"/>
      <c r="CB153" s="316"/>
      <c r="CC153" s="316"/>
      <c r="CD153" s="316"/>
      <c r="CE153" s="316"/>
      <c r="CF153" s="316"/>
      <c r="CG153" s="316"/>
      <c r="CH153" s="316"/>
      <c r="CI153" s="316"/>
      <c r="CJ153" s="316"/>
      <c r="CK153" s="316"/>
      <c r="CL153" s="316"/>
      <c r="CM153" s="316"/>
      <c r="CN153" s="316"/>
      <c r="CO153" s="316"/>
      <c r="CP153" s="316"/>
      <c r="CQ153" s="316"/>
      <c r="CR153" s="316"/>
      <c r="CS153" s="316"/>
      <c r="CT153" s="316"/>
      <c r="CU153" s="316"/>
      <c r="CV153" s="316"/>
      <c r="CW153" s="316"/>
      <c r="CX153" s="316"/>
      <c r="CY153" s="316"/>
      <c r="CZ153" s="316"/>
      <c r="DA153" s="316"/>
      <c r="DB153" s="316"/>
      <c r="DC153" s="316"/>
      <c r="DD153" s="316"/>
      <c r="DE153" s="316"/>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HP153" s="268">
        <f t="shared" si="167"/>
        <v>7</v>
      </c>
      <c r="HQ153" s="268">
        <f t="shared" si="138"/>
        <v>145</v>
      </c>
      <c r="HR153" s="268">
        <f t="shared" si="168"/>
        <v>0</v>
      </c>
      <c r="HS153" s="268">
        <f t="shared" si="170"/>
        <v>0</v>
      </c>
    </row>
    <row r="154" spans="1:227" x14ac:dyDescent="0.3">
      <c r="A154" s="21"/>
      <c r="B154" s="14">
        <v>11615</v>
      </c>
      <c r="C154" s="14">
        <v>22</v>
      </c>
      <c r="D154" s="14" t="s">
        <v>182</v>
      </c>
      <c r="E154" s="23" t="s">
        <v>183</v>
      </c>
      <c r="F154" s="14">
        <v>400</v>
      </c>
      <c r="G154" s="14" t="s">
        <v>120</v>
      </c>
      <c r="H154" s="14">
        <v>1</v>
      </c>
      <c r="I154" s="14">
        <v>6</v>
      </c>
      <c r="J154" s="14">
        <v>6</v>
      </c>
      <c r="K154" s="14"/>
      <c r="L154" s="14" t="s">
        <v>141</v>
      </c>
      <c r="M154" s="24">
        <f t="shared" si="164"/>
        <v>6</v>
      </c>
      <c r="N154" s="24">
        <f t="shared" si="139"/>
        <v>1</v>
      </c>
      <c r="O154" s="24" t="str">
        <f t="shared" si="140"/>
        <v>6 6</v>
      </c>
      <c r="P154" s="24">
        <f t="shared" si="141"/>
        <v>6</v>
      </c>
      <c r="Q154" s="25">
        <f t="shared" si="142"/>
        <v>0</v>
      </c>
      <c r="R154" s="26">
        <f t="shared" si="143"/>
        <v>0</v>
      </c>
      <c r="S154" s="24">
        <f t="shared" si="144"/>
        <v>1</v>
      </c>
      <c r="T154" s="24">
        <f t="shared" si="145"/>
        <v>1</v>
      </c>
      <c r="U154" s="24" t="str">
        <f t="shared" si="146"/>
        <v/>
      </c>
      <c r="V154" s="24" t="str">
        <f t="shared" si="147"/>
        <v>g</v>
      </c>
      <c r="W154" s="24" t="str">
        <f t="shared" si="165"/>
        <v/>
      </c>
      <c r="X154" s="24">
        <f t="shared" si="148"/>
        <v>1</v>
      </c>
      <c r="Y154" s="24">
        <f t="shared" si="149"/>
        <v>1</v>
      </c>
      <c r="Z154" s="24" t="str">
        <f t="shared" si="150"/>
        <v>F</v>
      </c>
      <c r="AA154" s="24" t="str">
        <f t="shared" ref="AA154:AA185" si="171">IF(I154&lt;&gt;"",IF(SUM(I154:J154)&gt;98,"",IF(I154-J154=0,G154,"")))</f>
        <v>F</v>
      </c>
      <c r="AB154" s="34" t="str">
        <f t="shared" si="151"/>
        <v/>
      </c>
      <c r="AC154" s="34" t="str">
        <f t="shared" si="152"/>
        <v>g</v>
      </c>
      <c r="AD154" s="34" t="str">
        <f t="shared" si="166"/>
        <v>g</v>
      </c>
      <c r="AE154" s="34" t="str">
        <f t="shared" si="153"/>
        <v>1 0</v>
      </c>
      <c r="AF154" s="34">
        <f t="shared" si="154"/>
        <v>6</v>
      </c>
      <c r="AG154" s="34">
        <f t="shared" si="155"/>
        <v>6</v>
      </c>
      <c r="AH154" s="34">
        <f t="shared" si="156"/>
        <v>0</v>
      </c>
      <c r="AI154" s="172">
        <f>IF(AJ154&lt;&gt;"",MAX(AI$3:AI153)+1,"")</f>
        <v>119</v>
      </c>
      <c r="AJ154" s="172" t="str">
        <f t="shared" si="157"/>
        <v>F</v>
      </c>
      <c r="AK154" s="172">
        <f t="shared" si="158"/>
        <v>400</v>
      </c>
      <c r="AL154" s="172">
        <f t="shared" si="159"/>
        <v>6</v>
      </c>
      <c r="AM154" s="172" t="str">
        <f>IF(AN154&lt;&gt;"",MAX(AM$3:AM153)+1,"")</f>
        <v/>
      </c>
      <c r="AN154" s="172" t="str">
        <f t="shared" si="160"/>
        <v/>
      </c>
      <c r="AO154" s="172" t="str">
        <f t="shared" si="161"/>
        <v/>
      </c>
      <c r="AP154" s="172" t="str">
        <f t="shared" si="162"/>
        <v/>
      </c>
      <c r="AQ154" s="172" t="str">
        <f t="shared" si="163"/>
        <v/>
      </c>
      <c r="AR154" s="172" t="str">
        <f>Table1[[#This Row],[Sex ]]&amp;Table1[[#This Row],[Month]]</f>
        <v>F1</v>
      </c>
      <c r="AS154" s="21"/>
      <c r="AT154" s="21"/>
      <c r="AU154" s="21"/>
      <c r="AV154" s="21"/>
      <c r="AW154" s="21"/>
      <c r="AX154" s="21"/>
      <c r="AY154" s="21"/>
      <c r="AZ154" s="21"/>
      <c r="BA154" s="21"/>
      <c r="BB154" s="21"/>
      <c r="BC154" s="21"/>
      <c r="BD154" s="21"/>
      <c r="BE154" s="319"/>
      <c r="BF154" s="319"/>
      <c r="BG154" s="316"/>
      <c r="BH154" s="316"/>
      <c r="BI154" s="316"/>
      <c r="BJ154" s="316"/>
      <c r="BK154" s="316"/>
      <c r="BL154" s="316"/>
      <c r="BM154" s="316"/>
      <c r="BN154" s="316"/>
      <c r="BO154" s="316"/>
      <c r="BP154" s="316"/>
      <c r="BQ154" s="316"/>
      <c r="BR154" s="316"/>
      <c r="BS154" s="316"/>
      <c r="BT154" s="316"/>
      <c r="BU154" s="316"/>
      <c r="BV154" s="316"/>
      <c r="BW154" s="316"/>
      <c r="BX154" s="316"/>
      <c r="BY154" s="316"/>
      <c r="BZ154" s="316"/>
      <c r="CA154" s="316"/>
      <c r="CB154" s="316"/>
      <c r="CC154" s="316"/>
      <c r="CD154" s="316"/>
      <c r="CE154" s="316"/>
      <c r="CF154" s="316"/>
      <c r="CG154" s="316"/>
      <c r="CH154" s="316"/>
      <c r="CI154" s="316"/>
      <c r="CJ154" s="316"/>
      <c r="CK154" s="316"/>
      <c r="CL154" s="316"/>
      <c r="CM154" s="316"/>
      <c r="CN154" s="316"/>
      <c r="CO154" s="316"/>
      <c r="CP154" s="316"/>
      <c r="CQ154" s="316"/>
      <c r="CR154" s="316"/>
      <c r="CS154" s="316"/>
      <c r="CT154" s="316"/>
      <c r="CU154" s="316"/>
      <c r="CV154" s="316"/>
      <c r="CW154" s="316"/>
      <c r="CX154" s="316"/>
      <c r="CY154" s="316"/>
      <c r="CZ154" s="316"/>
      <c r="DA154" s="316"/>
      <c r="DB154" s="316"/>
      <c r="DC154" s="316"/>
      <c r="DD154" s="316"/>
      <c r="DE154" s="316"/>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HP154" s="268">
        <f t="shared" si="167"/>
        <v>5</v>
      </c>
      <c r="HQ154" s="268">
        <f t="shared" si="138"/>
        <v>146</v>
      </c>
      <c r="HR154" s="268">
        <f t="shared" si="168"/>
        <v>0</v>
      </c>
      <c r="HS154" s="268">
        <f t="shared" si="170"/>
        <v>0</v>
      </c>
    </row>
    <row r="155" spans="1:227" x14ac:dyDescent="0.3">
      <c r="A155" s="21"/>
      <c r="B155" s="14">
        <v>11615</v>
      </c>
      <c r="C155" s="14">
        <v>23</v>
      </c>
      <c r="D155" s="14" t="s">
        <v>182</v>
      </c>
      <c r="E155" s="23" t="s">
        <v>183</v>
      </c>
      <c r="F155" s="14">
        <v>400</v>
      </c>
      <c r="G155" s="14" t="s">
        <v>120</v>
      </c>
      <c r="H155" s="14">
        <v>1</v>
      </c>
      <c r="I155" s="14">
        <v>5</v>
      </c>
      <c r="J155" s="14">
        <v>5</v>
      </c>
      <c r="K155" s="14"/>
      <c r="L155" s="14" t="s">
        <v>141</v>
      </c>
      <c r="M155" s="24">
        <f t="shared" si="164"/>
        <v>5</v>
      </c>
      <c r="N155" s="24">
        <f t="shared" si="139"/>
        <v>1</v>
      </c>
      <c r="O155" s="24" t="str">
        <f t="shared" si="140"/>
        <v>5 5</v>
      </c>
      <c r="P155" s="24">
        <f t="shared" si="141"/>
        <v>5</v>
      </c>
      <c r="Q155" s="25">
        <f t="shared" si="142"/>
        <v>0</v>
      </c>
      <c r="R155" s="26">
        <f t="shared" si="143"/>
        <v>0</v>
      </c>
      <c r="S155" s="24">
        <f t="shared" si="144"/>
        <v>1</v>
      </c>
      <c r="T155" s="24">
        <f t="shared" si="145"/>
        <v>1</v>
      </c>
      <c r="U155" s="24" t="str">
        <f t="shared" si="146"/>
        <v/>
      </c>
      <c r="V155" s="24" t="str">
        <f t="shared" si="147"/>
        <v>g</v>
      </c>
      <c r="W155" s="24" t="str">
        <f t="shared" si="165"/>
        <v/>
      </c>
      <c r="X155" s="24">
        <f t="shared" si="148"/>
        <v>1</v>
      </c>
      <c r="Y155" s="24">
        <f t="shared" si="149"/>
        <v>1</v>
      </c>
      <c r="Z155" s="24" t="str">
        <f t="shared" si="150"/>
        <v>F</v>
      </c>
      <c r="AA155" s="24" t="str">
        <f t="shared" si="171"/>
        <v>F</v>
      </c>
      <c r="AB155" s="34" t="str">
        <f t="shared" si="151"/>
        <v/>
      </c>
      <c r="AC155" s="34" t="str">
        <f t="shared" si="152"/>
        <v>g</v>
      </c>
      <c r="AD155" s="34" t="str">
        <f t="shared" si="166"/>
        <v>g</v>
      </c>
      <c r="AE155" s="34" t="str">
        <f t="shared" si="153"/>
        <v>1 0</v>
      </c>
      <c r="AF155" s="34">
        <f t="shared" si="154"/>
        <v>5</v>
      </c>
      <c r="AG155" s="34">
        <f t="shared" si="155"/>
        <v>5</v>
      </c>
      <c r="AH155" s="34">
        <f t="shared" si="156"/>
        <v>0</v>
      </c>
      <c r="AI155" s="172">
        <f>IF(AJ155&lt;&gt;"",MAX(AI$3:AI154)+1,"")</f>
        <v>120</v>
      </c>
      <c r="AJ155" s="172" t="str">
        <f t="shared" si="157"/>
        <v>F</v>
      </c>
      <c r="AK155" s="172">
        <f t="shared" si="158"/>
        <v>400</v>
      </c>
      <c r="AL155" s="172">
        <f t="shared" si="159"/>
        <v>5</v>
      </c>
      <c r="AM155" s="172" t="str">
        <f>IF(AN155&lt;&gt;"",MAX(AM$3:AM154)+1,"")</f>
        <v/>
      </c>
      <c r="AN155" s="172" t="str">
        <f t="shared" si="160"/>
        <v/>
      </c>
      <c r="AO155" s="172" t="str">
        <f t="shared" si="161"/>
        <v/>
      </c>
      <c r="AP155" s="172" t="str">
        <f t="shared" si="162"/>
        <v/>
      </c>
      <c r="AQ155" s="172" t="str">
        <f t="shared" si="163"/>
        <v/>
      </c>
      <c r="AR155" s="172" t="str">
        <f>Table1[[#This Row],[Sex ]]&amp;Table1[[#This Row],[Month]]</f>
        <v>F1</v>
      </c>
      <c r="AS155" s="21"/>
      <c r="AT155" s="21"/>
      <c r="AU155" s="21"/>
      <c r="AV155" s="21"/>
      <c r="AW155" s="21"/>
      <c r="AX155" s="21"/>
      <c r="AY155" s="21"/>
      <c r="AZ155" s="21"/>
      <c r="BA155" s="21"/>
      <c r="BB155" s="21"/>
      <c r="BC155" s="21"/>
      <c r="BD155" s="21"/>
      <c r="BE155" s="319"/>
      <c r="BF155" s="319"/>
      <c r="BG155" s="316"/>
      <c r="BH155" s="316"/>
      <c r="BI155" s="316"/>
      <c r="BJ155" s="316"/>
      <c r="BK155" s="316"/>
      <c r="BL155" s="316"/>
      <c r="BM155" s="316"/>
      <c r="BN155" s="316"/>
      <c r="BO155" s="316"/>
      <c r="BP155" s="316"/>
      <c r="BQ155" s="316"/>
      <c r="BR155" s="316"/>
      <c r="BS155" s="316"/>
      <c r="BT155" s="316"/>
      <c r="BU155" s="316"/>
      <c r="BV155" s="316"/>
      <c r="BW155" s="316"/>
      <c r="BX155" s="316"/>
      <c r="BY155" s="316"/>
      <c r="BZ155" s="316"/>
      <c r="CA155" s="316"/>
      <c r="CB155" s="316"/>
      <c r="CC155" s="316"/>
      <c r="CD155" s="316"/>
      <c r="CE155" s="316"/>
      <c r="CF155" s="316"/>
      <c r="CG155" s="316"/>
      <c r="CH155" s="316"/>
      <c r="CI155" s="316"/>
      <c r="CJ155" s="316"/>
      <c r="CK155" s="316"/>
      <c r="CL155" s="316"/>
      <c r="CM155" s="316"/>
      <c r="CN155" s="316"/>
      <c r="CO155" s="316"/>
      <c r="CP155" s="316"/>
      <c r="CQ155" s="316"/>
      <c r="CR155" s="316"/>
      <c r="CS155" s="316"/>
      <c r="CT155" s="316"/>
      <c r="CU155" s="316"/>
      <c r="CV155" s="316"/>
      <c r="CW155" s="316"/>
      <c r="CX155" s="316"/>
      <c r="CY155" s="316"/>
      <c r="CZ155" s="316"/>
      <c r="DA155" s="316"/>
      <c r="DB155" s="316"/>
      <c r="DC155" s="316"/>
      <c r="DD155" s="316"/>
      <c r="DE155" s="316"/>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HP155" s="268">
        <f t="shared" si="167"/>
        <v>4</v>
      </c>
      <c r="HQ155" s="268">
        <f t="shared" si="138"/>
        <v>147</v>
      </c>
      <c r="HR155" s="268">
        <f t="shared" si="168"/>
        <v>0</v>
      </c>
      <c r="HS155" s="268">
        <f t="shared" si="170"/>
        <v>0</v>
      </c>
    </row>
    <row r="156" spans="1:227" x14ac:dyDescent="0.3">
      <c r="A156" s="21"/>
      <c r="B156" s="14">
        <v>11615</v>
      </c>
      <c r="C156" s="14">
        <v>24</v>
      </c>
      <c r="D156" s="14" t="s">
        <v>182</v>
      </c>
      <c r="E156" s="23" t="s">
        <v>183</v>
      </c>
      <c r="F156" s="14">
        <v>400</v>
      </c>
      <c r="G156" s="14" t="s">
        <v>120</v>
      </c>
      <c r="H156" s="14">
        <v>1</v>
      </c>
      <c r="I156" s="14">
        <v>6</v>
      </c>
      <c r="J156" s="14">
        <v>6</v>
      </c>
      <c r="K156" s="14"/>
      <c r="L156" s="14" t="s">
        <v>141</v>
      </c>
      <c r="M156" s="24">
        <f t="shared" si="164"/>
        <v>6</v>
      </c>
      <c r="N156" s="24">
        <f t="shared" si="139"/>
        <v>1</v>
      </c>
      <c r="O156" s="24" t="str">
        <f t="shared" si="140"/>
        <v>6 6</v>
      </c>
      <c r="P156" s="24">
        <f t="shared" si="141"/>
        <v>6</v>
      </c>
      <c r="Q156" s="25">
        <f t="shared" si="142"/>
        <v>0</v>
      </c>
      <c r="R156" s="26">
        <f t="shared" si="143"/>
        <v>0</v>
      </c>
      <c r="S156" s="24">
        <f t="shared" si="144"/>
        <v>1</v>
      </c>
      <c r="T156" s="24">
        <f t="shared" si="145"/>
        <v>1</v>
      </c>
      <c r="U156" s="24" t="str">
        <f t="shared" si="146"/>
        <v/>
      </c>
      <c r="V156" s="24" t="str">
        <f t="shared" si="147"/>
        <v>g</v>
      </c>
      <c r="W156" s="24" t="str">
        <f t="shared" si="165"/>
        <v/>
      </c>
      <c r="X156" s="24">
        <f t="shared" si="148"/>
        <v>1</v>
      </c>
      <c r="Y156" s="24">
        <f t="shared" si="149"/>
        <v>1</v>
      </c>
      <c r="Z156" s="24" t="str">
        <f t="shared" si="150"/>
        <v>F</v>
      </c>
      <c r="AA156" s="24" t="str">
        <f t="shared" si="171"/>
        <v>F</v>
      </c>
      <c r="AB156" s="34" t="str">
        <f t="shared" si="151"/>
        <v/>
      </c>
      <c r="AC156" s="34" t="str">
        <f t="shared" si="152"/>
        <v>g</v>
      </c>
      <c r="AD156" s="34" t="str">
        <f t="shared" si="166"/>
        <v>g</v>
      </c>
      <c r="AE156" s="34" t="str">
        <f t="shared" si="153"/>
        <v>1 0</v>
      </c>
      <c r="AF156" s="34">
        <f t="shared" si="154"/>
        <v>6</v>
      </c>
      <c r="AG156" s="34">
        <f t="shared" si="155"/>
        <v>6</v>
      </c>
      <c r="AH156" s="34">
        <f t="shared" si="156"/>
        <v>0</v>
      </c>
      <c r="AI156" s="172">
        <f>IF(AJ156&lt;&gt;"",MAX(AI$3:AI155)+1,"")</f>
        <v>121</v>
      </c>
      <c r="AJ156" s="172" t="str">
        <f t="shared" si="157"/>
        <v>F</v>
      </c>
      <c r="AK156" s="172">
        <f t="shared" si="158"/>
        <v>400</v>
      </c>
      <c r="AL156" s="172">
        <f t="shared" si="159"/>
        <v>6</v>
      </c>
      <c r="AM156" s="172" t="str">
        <f>IF(AN156&lt;&gt;"",MAX(AM$3:AM155)+1,"")</f>
        <v/>
      </c>
      <c r="AN156" s="172" t="str">
        <f t="shared" si="160"/>
        <v/>
      </c>
      <c r="AO156" s="172" t="str">
        <f t="shared" si="161"/>
        <v/>
      </c>
      <c r="AP156" s="172" t="str">
        <f t="shared" si="162"/>
        <v/>
      </c>
      <c r="AQ156" s="172" t="str">
        <f t="shared" si="163"/>
        <v/>
      </c>
      <c r="AR156" s="172" t="str">
        <f>Table1[[#This Row],[Sex ]]&amp;Table1[[#This Row],[Month]]</f>
        <v>F1</v>
      </c>
      <c r="AS156" s="21"/>
      <c r="AT156" s="21"/>
      <c r="AU156" s="21"/>
      <c r="AV156" s="21"/>
      <c r="AW156" s="21"/>
      <c r="AX156" s="21"/>
      <c r="AY156" s="21"/>
      <c r="AZ156" s="21"/>
      <c r="BA156" s="21"/>
      <c r="BB156" s="21"/>
      <c r="BC156" s="21"/>
      <c r="BD156" s="21"/>
      <c r="BE156" s="319"/>
      <c r="BF156" s="319"/>
      <c r="BG156" s="316"/>
      <c r="BH156" s="316"/>
      <c r="BI156" s="316"/>
      <c r="BJ156" s="316"/>
      <c r="BK156" s="316"/>
      <c r="BL156" s="316"/>
      <c r="BM156" s="316"/>
      <c r="BN156" s="316"/>
      <c r="BO156" s="316"/>
      <c r="BP156" s="316"/>
      <c r="BQ156" s="316"/>
      <c r="BR156" s="316"/>
      <c r="BS156" s="316"/>
      <c r="BT156" s="316"/>
      <c r="BU156" s="316"/>
      <c r="BV156" s="316"/>
      <c r="BW156" s="316"/>
      <c r="BX156" s="316"/>
      <c r="BY156" s="316"/>
      <c r="BZ156" s="316"/>
      <c r="CA156" s="316"/>
      <c r="CB156" s="316"/>
      <c r="CC156" s="316"/>
      <c r="CD156" s="316"/>
      <c r="CE156" s="316"/>
      <c r="CF156" s="316"/>
      <c r="CG156" s="316"/>
      <c r="CH156" s="316"/>
      <c r="CI156" s="316"/>
      <c r="CJ156" s="316"/>
      <c r="CK156" s="316"/>
      <c r="CL156" s="316"/>
      <c r="CM156" s="316"/>
      <c r="CN156" s="316"/>
      <c r="CO156" s="316"/>
      <c r="CP156" s="316"/>
      <c r="CQ156" s="316"/>
      <c r="CR156" s="316"/>
      <c r="CS156" s="316"/>
      <c r="CT156" s="316"/>
      <c r="CU156" s="316"/>
      <c r="CV156" s="316"/>
      <c r="CW156" s="316"/>
      <c r="CX156" s="316"/>
      <c r="CY156" s="316"/>
      <c r="CZ156" s="316"/>
      <c r="DA156" s="316"/>
      <c r="DB156" s="316"/>
      <c r="DC156" s="316"/>
      <c r="DD156" s="316"/>
      <c r="DE156" s="316"/>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1"/>
      <c r="HP156" s="268">
        <f t="shared" si="167"/>
        <v>4</v>
      </c>
      <c r="HQ156" s="268">
        <f t="shared" si="138"/>
        <v>148</v>
      </c>
      <c r="HR156" s="268">
        <f t="shared" si="168"/>
        <v>25</v>
      </c>
      <c r="HS156" s="268">
        <f t="shared" si="170"/>
        <v>25</v>
      </c>
    </row>
    <row r="157" spans="1:227" x14ac:dyDescent="0.3">
      <c r="A157" s="21"/>
      <c r="B157" s="14">
        <v>10578</v>
      </c>
      <c r="C157" s="14">
        <v>1</v>
      </c>
      <c r="D157" s="14" t="s">
        <v>182</v>
      </c>
      <c r="E157" s="23" t="s">
        <v>183</v>
      </c>
      <c r="F157" s="14">
        <v>320</v>
      </c>
      <c r="G157" s="14" t="s">
        <v>120</v>
      </c>
      <c r="H157" s="14">
        <v>4</v>
      </c>
      <c r="I157" s="14">
        <v>4</v>
      </c>
      <c r="J157" s="14">
        <v>4</v>
      </c>
      <c r="K157" s="14"/>
      <c r="L157" s="14" t="s">
        <v>141</v>
      </c>
      <c r="M157" s="24">
        <f t="shared" si="164"/>
        <v>4</v>
      </c>
      <c r="N157" s="24">
        <f t="shared" si="139"/>
        <v>2</v>
      </c>
      <c r="O157" s="24" t="str">
        <f t="shared" si="140"/>
        <v>4 4</v>
      </c>
      <c r="P157" s="24">
        <f t="shared" si="141"/>
        <v>4</v>
      </c>
      <c r="Q157" s="25">
        <f t="shared" si="142"/>
        <v>0</v>
      </c>
      <c r="R157" s="26">
        <f t="shared" si="143"/>
        <v>0</v>
      </c>
      <c r="S157" s="24">
        <f t="shared" si="144"/>
        <v>4</v>
      </c>
      <c r="T157" s="24">
        <f t="shared" si="145"/>
        <v>4</v>
      </c>
      <c r="U157" s="24" t="str">
        <f t="shared" si="146"/>
        <v/>
      </c>
      <c r="V157" s="24" t="str">
        <f t="shared" si="147"/>
        <v>g</v>
      </c>
      <c r="W157" s="24" t="str">
        <f t="shared" si="165"/>
        <v/>
      </c>
      <c r="X157" s="24">
        <f t="shared" si="148"/>
        <v>4</v>
      </c>
      <c r="Y157" s="24">
        <f t="shared" si="149"/>
        <v>4</v>
      </c>
      <c r="Z157" s="24" t="str">
        <f t="shared" si="150"/>
        <v>F</v>
      </c>
      <c r="AA157" s="24" t="str">
        <f t="shared" si="171"/>
        <v>F</v>
      </c>
      <c r="AB157" s="34" t="str">
        <f t="shared" si="151"/>
        <v/>
      </c>
      <c r="AC157" s="34" t="str">
        <f t="shared" si="152"/>
        <v>g</v>
      </c>
      <c r="AD157" s="34" t="str">
        <f t="shared" si="166"/>
        <v>g</v>
      </c>
      <c r="AE157" s="34" t="str">
        <f t="shared" si="153"/>
        <v>4 0</v>
      </c>
      <c r="AF157" s="34">
        <f t="shared" si="154"/>
        <v>4</v>
      </c>
      <c r="AG157" s="34">
        <f t="shared" si="155"/>
        <v>4</v>
      </c>
      <c r="AH157" s="34">
        <f t="shared" si="156"/>
        <v>0</v>
      </c>
      <c r="AI157" s="172">
        <f>IF(AJ157&lt;&gt;"",MAX(AI$3:AI156)+1,"")</f>
        <v>122</v>
      </c>
      <c r="AJ157" s="172" t="str">
        <f t="shared" si="157"/>
        <v>F</v>
      </c>
      <c r="AK157" s="172">
        <f t="shared" si="158"/>
        <v>320</v>
      </c>
      <c r="AL157" s="172">
        <f t="shared" si="159"/>
        <v>4</v>
      </c>
      <c r="AM157" s="172" t="str">
        <f>IF(AN157&lt;&gt;"",MAX(AM$3:AM156)+1,"")</f>
        <v/>
      </c>
      <c r="AN157" s="172" t="str">
        <f t="shared" si="160"/>
        <v/>
      </c>
      <c r="AO157" s="172" t="str">
        <f t="shared" si="161"/>
        <v/>
      </c>
      <c r="AP157" s="172" t="str">
        <f t="shared" si="162"/>
        <v/>
      </c>
      <c r="AQ157" s="172" t="str">
        <f t="shared" si="163"/>
        <v/>
      </c>
      <c r="AR157" s="172" t="str">
        <f>Table1[[#This Row],[Sex ]]&amp;Table1[[#This Row],[Month]]</f>
        <v>F4</v>
      </c>
      <c r="AS157" s="21"/>
      <c r="AT157" s="21"/>
      <c r="AU157" s="21"/>
      <c r="AV157" s="21"/>
      <c r="AW157" s="21"/>
      <c r="AX157" s="21"/>
      <c r="AY157" s="21"/>
      <c r="AZ157" s="21"/>
      <c r="BA157" s="21"/>
      <c r="BB157" s="21"/>
      <c r="BC157" s="21"/>
      <c r="BD157" s="21"/>
      <c r="BE157" s="319"/>
      <c r="BF157" s="319"/>
      <c r="BG157" s="316"/>
      <c r="BH157" s="316"/>
      <c r="BI157" s="316"/>
      <c r="BJ157" s="316"/>
      <c r="BK157" s="316"/>
      <c r="BL157" s="316"/>
      <c r="BM157" s="316"/>
      <c r="BN157" s="316"/>
      <c r="BO157" s="316"/>
      <c r="BP157" s="316"/>
      <c r="BQ157" s="316"/>
      <c r="BR157" s="316"/>
      <c r="BS157" s="316"/>
      <c r="BT157" s="316"/>
      <c r="BU157" s="316"/>
      <c r="BV157" s="316"/>
      <c r="BW157" s="316"/>
      <c r="BX157" s="316"/>
      <c r="BY157" s="316"/>
      <c r="BZ157" s="316"/>
      <c r="CA157" s="316"/>
      <c r="CB157" s="316"/>
      <c r="CC157" s="316"/>
      <c r="CD157" s="316"/>
      <c r="CE157" s="316"/>
      <c r="CF157" s="316"/>
      <c r="CG157" s="316"/>
      <c r="CH157" s="316"/>
      <c r="CI157" s="316"/>
      <c r="CJ157" s="316"/>
      <c r="CK157" s="316"/>
      <c r="CL157" s="316"/>
      <c r="CM157" s="316"/>
      <c r="CN157" s="316"/>
      <c r="CO157" s="316"/>
      <c r="CP157" s="316"/>
      <c r="CQ157" s="316"/>
      <c r="CR157" s="316"/>
      <c r="CS157" s="316"/>
      <c r="CT157" s="316"/>
      <c r="CU157" s="316"/>
      <c r="CV157" s="316"/>
      <c r="CW157" s="316"/>
      <c r="CX157" s="316"/>
      <c r="CY157" s="316"/>
      <c r="CZ157" s="316"/>
      <c r="DA157" s="316"/>
      <c r="DB157" s="316"/>
      <c r="DC157" s="316"/>
      <c r="DD157" s="316"/>
      <c r="DE157" s="316"/>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HP157" s="268">
        <f t="shared" si="167"/>
        <v>4</v>
      </c>
      <c r="HQ157" s="268">
        <f t="shared" si="138"/>
        <v>149</v>
      </c>
      <c r="HR157" s="268">
        <f t="shared" si="168"/>
        <v>25</v>
      </c>
      <c r="HS157" s="268">
        <f t="shared" si="170"/>
        <v>25</v>
      </c>
    </row>
    <row r="158" spans="1:227" x14ac:dyDescent="0.3">
      <c r="A158" s="21"/>
      <c r="B158" s="14">
        <v>10578</v>
      </c>
      <c r="C158" s="14">
        <v>2</v>
      </c>
      <c r="D158" s="14" t="s">
        <v>182</v>
      </c>
      <c r="E158" s="23" t="s">
        <v>183</v>
      </c>
      <c r="F158" s="14">
        <v>360</v>
      </c>
      <c r="G158" s="14" t="s">
        <v>120</v>
      </c>
      <c r="H158" s="14">
        <v>4</v>
      </c>
      <c r="I158" s="14">
        <v>4</v>
      </c>
      <c r="J158" s="14">
        <v>4</v>
      </c>
      <c r="K158" s="14"/>
      <c r="L158" s="14" t="s">
        <v>141</v>
      </c>
      <c r="M158" s="24">
        <f t="shared" si="164"/>
        <v>4</v>
      </c>
      <c r="N158" s="24">
        <f t="shared" si="139"/>
        <v>2</v>
      </c>
      <c r="O158" s="24" t="str">
        <f t="shared" si="140"/>
        <v>4 4</v>
      </c>
      <c r="P158" s="24">
        <f t="shared" si="141"/>
        <v>4</v>
      </c>
      <c r="Q158" s="25">
        <f t="shared" si="142"/>
        <v>0</v>
      </c>
      <c r="R158" s="26">
        <f t="shared" si="143"/>
        <v>0</v>
      </c>
      <c r="S158" s="24">
        <f t="shared" si="144"/>
        <v>4</v>
      </c>
      <c r="T158" s="24">
        <f t="shared" si="145"/>
        <v>4</v>
      </c>
      <c r="U158" s="24" t="str">
        <f t="shared" si="146"/>
        <v/>
      </c>
      <c r="V158" s="24" t="str">
        <f t="shared" si="147"/>
        <v>g</v>
      </c>
      <c r="W158" s="24" t="str">
        <f t="shared" si="165"/>
        <v/>
      </c>
      <c r="X158" s="24">
        <f t="shared" si="148"/>
        <v>4</v>
      </c>
      <c r="Y158" s="24">
        <f t="shared" si="149"/>
        <v>4</v>
      </c>
      <c r="Z158" s="24" t="str">
        <f t="shared" si="150"/>
        <v>F</v>
      </c>
      <c r="AA158" s="24" t="str">
        <f t="shared" si="171"/>
        <v>F</v>
      </c>
      <c r="AB158" s="34" t="str">
        <f t="shared" si="151"/>
        <v/>
      </c>
      <c r="AC158" s="34" t="str">
        <f t="shared" si="152"/>
        <v>g</v>
      </c>
      <c r="AD158" s="34" t="str">
        <f t="shared" si="166"/>
        <v>g</v>
      </c>
      <c r="AE158" s="34" t="str">
        <f t="shared" si="153"/>
        <v>4 0</v>
      </c>
      <c r="AF158" s="34">
        <f t="shared" si="154"/>
        <v>4</v>
      </c>
      <c r="AG158" s="34">
        <f t="shared" si="155"/>
        <v>4</v>
      </c>
      <c r="AH158" s="34">
        <f t="shared" si="156"/>
        <v>0</v>
      </c>
      <c r="AI158" s="172">
        <f>IF(AJ158&lt;&gt;"",MAX(AI$3:AI157)+1,"")</f>
        <v>123</v>
      </c>
      <c r="AJ158" s="172" t="str">
        <f t="shared" si="157"/>
        <v>F</v>
      </c>
      <c r="AK158" s="172">
        <f t="shared" si="158"/>
        <v>360</v>
      </c>
      <c r="AL158" s="172">
        <f t="shared" si="159"/>
        <v>4</v>
      </c>
      <c r="AM158" s="172" t="str">
        <f>IF(AN158&lt;&gt;"",MAX(AM$3:AM157)+1,"")</f>
        <v/>
      </c>
      <c r="AN158" s="172" t="str">
        <f t="shared" si="160"/>
        <v/>
      </c>
      <c r="AO158" s="172" t="str">
        <f t="shared" si="161"/>
        <v/>
      </c>
      <c r="AP158" s="172" t="str">
        <f t="shared" si="162"/>
        <v/>
      </c>
      <c r="AQ158" s="172" t="str">
        <f t="shared" si="163"/>
        <v/>
      </c>
      <c r="AR158" s="172" t="str">
        <f>Table1[[#This Row],[Sex ]]&amp;Table1[[#This Row],[Month]]</f>
        <v>F4</v>
      </c>
      <c r="AS158" s="21"/>
      <c r="AT158" s="21"/>
      <c r="AU158" s="21"/>
      <c r="AV158" s="21"/>
      <c r="AW158" s="21"/>
      <c r="AX158" s="21"/>
      <c r="AY158" s="21"/>
      <c r="AZ158" s="21"/>
      <c r="BA158" s="21"/>
      <c r="BB158" s="21"/>
      <c r="BC158" s="21"/>
      <c r="BD158" s="21"/>
      <c r="BE158" s="319"/>
      <c r="BF158" s="319"/>
      <c r="BG158" s="316"/>
      <c r="BH158" s="316"/>
      <c r="BI158" s="316"/>
      <c r="BJ158" s="316"/>
      <c r="BK158" s="316"/>
      <c r="BL158" s="316"/>
      <c r="BM158" s="316"/>
      <c r="BN158" s="316"/>
      <c r="BO158" s="316"/>
      <c r="BP158" s="316"/>
      <c r="BQ158" s="316"/>
      <c r="BR158" s="316"/>
      <c r="BS158" s="316"/>
      <c r="BT158" s="316"/>
      <c r="BU158" s="316"/>
      <c r="BV158" s="316"/>
      <c r="BW158" s="316"/>
      <c r="BX158" s="316"/>
      <c r="BY158" s="316"/>
      <c r="BZ158" s="316"/>
      <c r="CA158" s="316"/>
      <c r="CB158" s="316"/>
      <c r="CC158" s="316"/>
      <c r="CD158" s="316"/>
      <c r="CE158" s="316"/>
      <c r="CF158" s="316"/>
      <c r="CG158" s="316"/>
      <c r="CH158" s="316"/>
      <c r="CI158" s="316"/>
      <c r="CJ158" s="316"/>
      <c r="CK158" s="316"/>
      <c r="CL158" s="316"/>
      <c r="CM158" s="316"/>
      <c r="CN158" s="316"/>
      <c r="CO158" s="316"/>
      <c r="CP158" s="316"/>
      <c r="CQ158" s="316"/>
      <c r="CR158" s="316"/>
      <c r="CS158" s="316"/>
      <c r="CT158" s="316"/>
      <c r="CU158" s="316"/>
      <c r="CV158" s="316"/>
      <c r="CW158" s="316"/>
      <c r="CX158" s="316"/>
      <c r="CY158" s="316"/>
      <c r="CZ158" s="316"/>
      <c r="DA158" s="316"/>
      <c r="DB158" s="316"/>
      <c r="DC158" s="316"/>
      <c r="DD158" s="316"/>
      <c r="DE158" s="316"/>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HP158" s="268">
        <f t="shared" si="167"/>
        <v>4</v>
      </c>
      <c r="HQ158" s="268">
        <f t="shared" si="138"/>
        <v>150</v>
      </c>
      <c r="HR158" s="268">
        <f t="shared" si="168"/>
        <v>0</v>
      </c>
      <c r="HS158" s="268">
        <f t="shared" si="170"/>
        <v>0</v>
      </c>
    </row>
    <row r="159" spans="1:227" x14ac:dyDescent="0.3">
      <c r="A159" s="21"/>
      <c r="B159" s="14">
        <v>10578</v>
      </c>
      <c r="C159" s="14">
        <v>3</v>
      </c>
      <c r="D159" s="14" t="s">
        <v>182</v>
      </c>
      <c r="E159" s="23" t="s">
        <v>183</v>
      </c>
      <c r="F159" s="14">
        <v>400</v>
      </c>
      <c r="G159" s="14" t="s">
        <v>120</v>
      </c>
      <c r="H159" s="14">
        <v>4</v>
      </c>
      <c r="I159" s="14">
        <v>4</v>
      </c>
      <c r="J159" s="14">
        <v>4</v>
      </c>
      <c r="K159" s="14"/>
      <c r="L159" s="14" t="s">
        <v>141</v>
      </c>
      <c r="M159" s="24">
        <f t="shared" si="164"/>
        <v>4</v>
      </c>
      <c r="N159" s="24">
        <f t="shared" si="139"/>
        <v>2</v>
      </c>
      <c r="O159" s="24" t="str">
        <f t="shared" si="140"/>
        <v>4 4</v>
      </c>
      <c r="P159" s="24">
        <f t="shared" si="141"/>
        <v>4</v>
      </c>
      <c r="Q159" s="25">
        <f t="shared" si="142"/>
        <v>0</v>
      </c>
      <c r="R159" s="26">
        <f t="shared" si="143"/>
        <v>0</v>
      </c>
      <c r="S159" s="24">
        <f t="shared" si="144"/>
        <v>4</v>
      </c>
      <c r="T159" s="24">
        <f t="shared" si="145"/>
        <v>4</v>
      </c>
      <c r="U159" s="24" t="str">
        <f t="shared" si="146"/>
        <v/>
      </c>
      <c r="V159" s="24" t="str">
        <f t="shared" si="147"/>
        <v>g</v>
      </c>
      <c r="W159" s="24" t="str">
        <f t="shared" si="165"/>
        <v/>
      </c>
      <c r="X159" s="24">
        <f t="shared" si="148"/>
        <v>4</v>
      </c>
      <c r="Y159" s="24">
        <f t="shared" si="149"/>
        <v>4</v>
      </c>
      <c r="Z159" s="24" t="str">
        <f t="shared" si="150"/>
        <v>F</v>
      </c>
      <c r="AA159" s="24" t="str">
        <f t="shared" si="171"/>
        <v>F</v>
      </c>
      <c r="AB159" s="34" t="str">
        <f t="shared" si="151"/>
        <v/>
      </c>
      <c r="AC159" s="34" t="str">
        <f t="shared" si="152"/>
        <v>g</v>
      </c>
      <c r="AD159" s="34" t="str">
        <f t="shared" si="166"/>
        <v>g</v>
      </c>
      <c r="AE159" s="34" t="str">
        <f t="shared" si="153"/>
        <v>4 0</v>
      </c>
      <c r="AF159" s="34">
        <f t="shared" si="154"/>
        <v>4</v>
      </c>
      <c r="AG159" s="34">
        <f t="shared" si="155"/>
        <v>4</v>
      </c>
      <c r="AH159" s="34">
        <f t="shared" si="156"/>
        <v>0</v>
      </c>
      <c r="AI159" s="172">
        <f>IF(AJ159&lt;&gt;"",MAX(AI$3:AI158)+1,"")</f>
        <v>124</v>
      </c>
      <c r="AJ159" s="172" t="str">
        <f t="shared" si="157"/>
        <v>F</v>
      </c>
      <c r="AK159" s="172">
        <f t="shared" si="158"/>
        <v>400</v>
      </c>
      <c r="AL159" s="172">
        <f t="shared" si="159"/>
        <v>4</v>
      </c>
      <c r="AM159" s="172" t="str">
        <f>IF(AN159&lt;&gt;"",MAX(AM$3:AM158)+1,"")</f>
        <v/>
      </c>
      <c r="AN159" s="172" t="str">
        <f t="shared" si="160"/>
        <v/>
      </c>
      <c r="AO159" s="172" t="str">
        <f t="shared" si="161"/>
        <v/>
      </c>
      <c r="AP159" s="172" t="str">
        <f t="shared" si="162"/>
        <v/>
      </c>
      <c r="AQ159" s="172" t="str">
        <f t="shared" si="163"/>
        <v/>
      </c>
      <c r="AR159" s="172" t="str">
        <f>Table1[[#This Row],[Sex ]]&amp;Table1[[#This Row],[Month]]</f>
        <v>F4</v>
      </c>
      <c r="AS159" s="21"/>
      <c r="AT159" s="21"/>
      <c r="AU159" s="21"/>
      <c r="AV159" s="21"/>
      <c r="AW159" s="21"/>
      <c r="AX159" s="21"/>
      <c r="AY159" s="21"/>
      <c r="AZ159" s="21"/>
      <c r="BA159" s="21"/>
      <c r="BB159" s="21"/>
      <c r="BC159" s="21"/>
      <c r="BD159" s="21"/>
      <c r="BE159" s="319"/>
      <c r="BF159" s="319"/>
      <c r="BG159" s="316"/>
      <c r="BH159" s="316"/>
      <c r="BI159" s="316"/>
      <c r="BJ159" s="316"/>
      <c r="BK159" s="316"/>
      <c r="BL159" s="316"/>
      <c r="BM159" s="316"/>
      <c r="BN159" s="316"/>
      <c r="BO159" s="316"/>
      <c r="BP159" s="316"/>
      <c r="BQ159" s="316"/>
      <c r="BR159" s="316"/>
      <c r="BS159" s="316"/>
      <c r="BT159" s="316"/>
      <c r="BU159" s="316"/>
      <c r="BV159" s="316"/>
      <c r="BW159" s="316"/>
      <c r="BX159" s="316"/>
      <c r="BY159" s="316"/>
      <c r="BZ159" s="316"/>
      <c r="CA159" s="316"/>
      <c r="CB159" s="316"/>
      <c r="CC159" s="316"/>
      <c r="CD159" s="316"/>
      <c r="CE159" s="316"/>
      <c r="CF159" s="316"/>
      <c r="CG159" s="316"/>
      <c r="CH159" s="316"/>
      <c r="CI159" s="316"/>
      <c r="CJ159" s="316"/>
      <c r="CK159" s="316"/>
      <c r="CL159" s="316"/>
      <c r="CM159" s="316"/>
      <c r="CN159" s="316"/>
      <c r="CO159" s="316"/>
      <c r="CP159" s="316"/>
      <c r="CQ159" s="316"/>
      <c r="CR159" s="316"/>
      <c r="CS159" s="316"/>
      <c r="CT159" s="316"/>
      <c r="CU159" s="316"/>
      <c r="CV159" s="316"/>
      <c r="CW159" s="316"/>
      <c r="CX159" s="316"/>
      <c r="CY159" s="316"/>
      <c r="CZ159" s="316"/>
      <c r="DA159" s="316"/>
      <c r="DB159" s="316"/>
      <c r="DC159" s="316"/>
      <c r="DD159" s="316"/>
      <c r="DE159" s="316"/>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HP159" s="268">
        <f t="shared" si="167"/>
        <v>5</v>
      </c>
      <c r="HQ159" s="268">
        <f t="shared" si="138"/>
        <v>151</v>
      </c>
      <c r="HR159" s="268">
        <f t="shared" si="168"/>
        <v>40</v>
      </c>
      <c r="HS159" s="268">
        <f t="shared" si="170"/>
        <v>40</v>
      </c>
    </row>
    <row r="160" spans="1:227" x14ac:dyDescent="0.3">
      <c r="A160" s="21"/>
      <c r="B160" s="14">
        <v>10578</v>
      </c>
      <c r="C160" s="14">
        <v>4</v>
      </c>
      <c r="D160" s="14" t="s">
        <v>182</v>
      </c>
      <c r="E160" s="23" t="s">
        <v>183</v>
      </c>
      <c r="F160" s="14">
        <v>300</v>
      </c>
      <c r="G160" s="14" t="s">
        <v>120</v>
      </c>
      <c r="H160" s="14">
        <v>4</v>
      </c>
      <c r="I160" s="14">
        <v>3</v>
      </c>
      <c r="J160" s="14">
        <v>3</v>
      </c>
      <c r="K160" s="14"/>
      <c r="L160" s="14" t="s">
        <v>141</v>
      </c>
      <c r="M160" s="24">
        <f t="shared" si="164"/>
        <v>3</v>
      </c>
      <c r="N160" s="24">
        <f t="shared" si="139"/>
        <v>2</v>
      </c>
      <c r="O160" s="24" t="str">
        <f t="shared" si="140"/>
        <v>3 3</v>
      </c>
      <c r="P160" s="24">
        <f t="shared" si="141"/>
        <v>3</v>
      </c>
      <c r="Q160" s="25">
        <f t="shared" si="142"/>
        <v>0</v>
      </c>
      <c r="R160" s="26">
        <f t="shared" si="143"/>
        <v>0</v>
      </c>
      <c r="S160" s="24">
        <f t="shared" si="144"/>
        <v>4</v>
      </c>
      <c r="T160" s="24">
        <f t="shared" si="145"/>
        <v>4</v>
      </c>
      <c r="U160" s="24" t="str">
        <f t="shared" si="146"/>
        <v/>
      </c>
      <c r="V160" s="24" t="str">
        <f t="shared" si="147"/>
        <v>g</v>
      </c>
      <c r="W160" s="24" t="str">
        <f t="shared" si="165"/>
        <v/>
      </c>
      <c r="X160" s="24">
        <f t="shared" si="148"/>
        <v>4</v>
      </c>
      <c r="Y160" s="24">
        <f t="shared" si="149"/>
        <v>4</v>
      </c>
      <c r="Z160" s="24" t="str">
        <f t="shared" si="150"/>
        <v>F</v>
      </c>
      <c r="AA160" s="24" t="str">
        <f t="shared" si="171"/>
        <v>F</v>
      </c>
      <c r="AB160" s="34" t="str">
        <f t="shared" si="151"/>
        <v/>
      </c>
      <c r="AC160" s="34" t="str">
        <f t="shared" si="152"/>
        <v>g</v>
      </c>
      <c r="AD160" s="34" t="str">
        <f t="shared" si="166"/>
        <v>g</v>
      </c>
      <c r="AE160" s="34" t="str">
        <f t="shared" si="153"/>
        <v>4 0</v>
      </c>
      <c r="AF160" s="34">
        <f t="shared" si="154"/>
        <v>3</v>
      </c>
      <c r="AG160" s="34">
        <f t="shared" si="155"/>
        <v>3</v>
      </c>
      <c r="AH160" s="34">
        <f t="shared" si="156"/>
        <v>0</v>
      </c>
      <c r="AI160" s="172">
        <f>IF(AJ160&lt;&gt;"",MAX(AI$3:AI159)+1,"")</f>
        <v>125</v>
      </c>
      <c r="AJ160" s="172" t="str">
        <f t="shared" si="157"/>
        <v>F</v>
      </c>
      <c r="AK160" s="172">
        <f t="shared" si="158"/>
        <v>300</v>
      </c>
      <c r="AL160" s="172">
        <f t="shared" si="159"/>
        <v>3</v>
      </c>
      <c r="AM160" s="172" t="str">
        <f>IF(AN160&lt;&gt;"",MAX(AM$3:AM159)+1,"")</f>
        <v/>
      </c>
      <c r="AN160" s="172" t="str">
        <f t="shared" si="160"/>
        <v/>
      </c>
      <c r="AO160" s="172" t="str">
        <f t="shared" si="161"/>
        <v/>
      </c>
      <c r="AP160" s="172" t="str">
        <f t="shared" si="162"/>
        <v/>
      </c>
      <c r="AQ160" s="172" t="str">
        <f t="shared" si="163"/>
        <v/>
      </c>
      <c r="AR160" s="172" t="str">
        <f>Table1[[#This Row],[Sex ]]&amp;Table1[[#This Row],[Month]]</f>
        <v>F4</v>
      </c>
      <c r="AS160" s="21"/>
      <c r="AT160" s="21"/>
      <c r="AU160" s="21"/>
      <c r="AV160" s="21"/>
      <c r="AW160" s="21"/>
      <c r="AX160" s="21"/>
      <c r="AY160" s="21"/>
      <c r="AZ160" s="21"/>
      <c r="BA160" s="21"/>
      <c r="BB160" s="21"/>
      <c r="BC160" s="21"/>
      <c r="BD160" s="21"/>
      <c r="BE160" s="319"/>
      <c r="BF160" s="319"/>
      <c r="BG160" s="316"/>
      <c r="BH160" s="316"/>
      <c r="BI160" s="316"/>
      <c r="BJ160" s="316"/>
      <c r="BK160" s="316"/>
      <c r="BL160" s="316"/>
      <c r="BM160" s="316"/>
      <c r="BN160" s="316"/>
      <c r="BO160" s="316"/>
      <c r="BP160" s="316"/>
      <c r="BQ160" s="316"/>
      <c r="BR160" s="316"/>
      <c r="BS160" s="316"/>
      <c r="BT160" s="316"/>
      <c r="BU160" s="316"/>
      <c r="BV160" s="316"/>
      <c r="BW160" s="316"/>
      <c r="BX160" s="316"/>
      <c r="BY160" s="316"/>
      <c r="BZ160" s="316"/>
      <c r="CA160" s="316"/>
      <c r="CB160" s="316"/>
      <c r="CC160" s="316"/>
      <c r="CD160" s="316"/>
      <c r="CE160" s="316"/>
      <c r="CF160" s="316"/>
      <c r="CG160" s="316"/>
      <c r="CH160" s="316"/>
      <c r="CI160" s="316"/>
      <c r="CJ160" s="316"/>
      <c r="CK160" s="316"/>
      <c r="CL160" s="316"/>
      <c r="CM160" s="316"/>
      <c r="CN160" s="316"/>
      <c r="CO160" s="316"/>
      <c r="CP160" s="316"/>
      <c r="CQ160" s="316"/>
      <c r="CR160" s="316"/>
      <c r="CS160" s="316"/>
      <c r="CT160" s="316"/>
      <c r="CU160" s="316"/>
      <c r="CV160" s="316"/>
      <c r="CW160" s="316"/>
      <c r="CX160" s="316"/>
      <c r="CY160" s="316"/>
      <c r="CZ160" s="316"/>
      <c r="DA160" s="316"/>
      <c r="DB160" s="316"/>
      <c r="DC160" s="316"/>
      <c r="DD160" s="316"/>
      <c r="DE160" s="316"/>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HP160" s="268">
        <f t="shared" si="167"/>
        <v>6</v>
      </c>
      <c r="HQ160" s="268">
        <f t="shared" si="138"/>
        <v>152</v>
      </c>
      <c r="HR160" s="268">
        <f t="shared" si="168"/>
        <v>0</v>
      </c>
      <c r="HS160" s="268">
        <f t="shared" si="170"/>
        <v>0</v>
      </c>
    </row>
    <row r="161" spans="1:227" x14ac:dyDescent="0.3">
      <c r="A161" s="21"/>
      <c r="B161" s="14">
        <v>10578</v>
      </c>
      <c r="C161" s="14">
        <v>5</v>
      </c>
      <c r="D161" s="14" t="s">
        <v>182</v>
      </c>
      <c r="E161" s="23" t="s">
        <v>183</v>
      </c>
      <c r="F161" s="14">
        <v>290</v>
      </c>
      <c r="G161" s="14" t="s">
        <v>120</v>
      </c>
      <c r="H161" s="14">
        <v>4</v>
      </c>
      <c r="I161" s="14">
        <v>3</v>
      </c>
      <c r="J161" s="14">
        <v>3</v>
      </c>
      <c r="K161" s="14"/>
      <c r="L161" s="14" t="s">
        <v>141</v>
      </c>
      <c r="M161" s="24">
        <f t="shared" si="164"/>
        <v>3</v>
      </c>
      <c r="N161" s="24">
        <f t="shared" si="139"/>
        <v>2</v>
      </c>
      <c r="O161" s="24" t="str">
        <f t="shared" si="140"/>
        <v>3 3</v>
      </c>
      <c r="P161" s="24">
        <f t="shared" si="141"/>
        <v>3</v>
      </c>
      <c r="Q161" s="25">
        <f t="shared" si="142"/>
        <v>0</v>
      </c>
      <c r="R161" s="26">
        <f t="shared" si="143"/>
        <v>0</v>
      </c>
      <c r="S161" s="24">
        <f t="shared" si="144"/>
        <v>4</v>
      </c>
      <c r="T161" s="24">
        <f t="shared" si="145"/>
        <v>4</v>
      </c>
      <c r="U161" s="24" t="str">
        <f t="shared" si="146"/>
        <v/>
      </c>
      <c r="V161" s="24" t="str">
        <f t="shared" si="147"/>
        <v>g</v>
      </c>
      <c r="W161" s="24" t="str">
        <f t="shared" si="165"/>
        <v/>
      </c>
      <c r="X161" s="24">
        <f t="shared" si="148"/>
        <v>4</v>
      </c>
      <c r="Y161" s="24">
        <f t="shared" si="149"/>
        <v>4</v>
      </c>
      <c r="Z161" s="24" t="str">
        <f t="shared" si="150"/>
        <v>F</v>
      </c>
      <c r="AA161" s="24" t="str">
        <f t="shared" si="171"/>
        <v>F</v>
      </c>
      <c r="AB161" s="34" t="str">
        <f t="shared" si="151"/>
        <v/>
      </c>
      <c r="AC161" s="34" t="str">
        <f t="shared" si="152"/>
        <v>g</v>
      </c>
      <c r="AD161" s="34" t="str">
        <f t="shared" si="166"/>
        <v>g</v>
      </c>
      <c r="AE161" s="34" t="str">
        <f t="shared" si="153"/>
        <v>4 0</v>
      </c>
      <c r="AF161" s="34">
        <f t="shared" si="154"/>
        <v>3</v>
      </c>
      <c r="AG161" s="34">
        <f t="shared" si="155"/>
        <v>3</v>
      </c>
      <c r="AH161" s="34">
        <f t="shared" si="156"/>
        <v>0</v>
      </c>
      <c r="AI161" s="172">
        <f>IF(AJ161&lt;&gt;"",MAX(AI$3:AI160)+1,"")</f>
        <v>126</v>
      </c>
      <c r="AJ161" s="172" t="str">
        <f t="shared" si="157"/>
        <v>F</v>
      </c>
      <c r="AK161" s="172">
        <f t="shared" si="158"/>
        <v>290</v>
      </c>
      <c r="AL161" s="172">
        <f t="shared" si="159"/>
        <v>3</v>
      </c>
      <c r="AM161" s="172" t="str">
        <f>IF(AN161&lt;&gt;"",MAX(AM$3:AM160)+1,"")</f>
        <v/>
      </c>
      <c r="AN161" s="172" t="str">
        <f t="shared" si="160"/>
        <v/>
      </c>
      <c r="AO161" s="172" t="str">
        <f t="shared" si="161"/>
        <v/>
      </c>
      <c r="AP161" s="172" t="str">
        <f t="shared" si="162"/>
        <v/>
      </c>
      <c r="AQ161" s="172" t="str">
        <f t="shared" si="163"/>
        <v/>
      </c>
      <c r="AR161" s="172" t="str">
        <f>Table1[[#This Row],[Sex ]]&amp;Table1[[#This Row],[Month]]</f>
        <v>F4</v>
      </c>
      <c r="AS161" s="21"/>
      <c r="AT161" s="21"/>
      <c r="AU161" s="21"/>
      <c r="AV161" s="21"/>
      <c r="AW161" s="21"/>
      <c r="AX161" s="21"/>
      <c r="AY161" s="21"/>
      <c r="AZ161" s="21"/>
      <c r="BA161" s="21"/>
      <c r="BB161" s="21"/>
      <c r="BC161" s="21"/>
      <c r="BD161" s="21"/>
      <c r="BE161" s="319"/>
      <c r="BF161" s="319"/>
      <c r="BG161" s="316"/>
      <c r="BH161" s="316"/>
      <c r="BI161" s="316"/>
      <c r="BJ161" s="316"/>
      <c r="BK161" s="316"/>
      <c r="BL161" s="316"/>
      <c r="BM161" s="316"/>
      <c r="BN161" s="316"/>
      <c r="BO161" s="316"/>
      <c r="BP161" s="316"/>
      <c r="BQ161" s="316"/>
      <c r="BR161" s="316"/>
      <c r="BS161" s="316"/>
      <c r="BT161" s="316"/>
      <c r="BU161" s="316"/>
      <c r="BV161" s="316"/>
      <c r="BW161" s="316"/>
      <c r="BX161" s="316"/>
      <c r="BY161" s="316"/>
      <c r="BZ161" s="316"/>
      <c r="CA161" s="316"/>
      <c r="CB161" s="316"/>
      <c r="CC161" s="316"/>
      <c r="CD161" s="316"/>
      <c r="CE161" s="316"/>
      <c r="CF161" s="316"/>
      <c r="CG161" s="316"/>
      <c r="CH161" s="316"/>
      <c r="CI161" s="316"/>
      <c r="CJ161" s="316"/>
      <c r="CK161" s="316"/>
      <c r="CL161" s="316"/>
      <c r="CM161" s="316"/>
      <c r="CN161" s="316"/>
      <c r="CO161" s="316"/>
      <c r="CP161" s="316"/>
      <c r="CQ161" s="316"/>
      <c r="CR161" s="316"/>
      <c r="CS161" s="316"/>
      <c r="CT161" s="316"/>
      <c r="CU161" s="316"/>
      <c r="CV161" s="316"/>
      <c r="CW161" s="316"/>
      <c r="CX161" s="316"/>
      <c r="CY161" s="316"/>
      <c r="CZ161" s="316"/>
      <c r="DA161" s="316"/>
      <c r="DB161" s="316"/>
      <c r="DC161" s="316"/>
      <c r="DD161" s="316"/>
      <c r="DE161" s="316"/>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HP161" s="268">
        <f t="shared" si="167"/>
        <v>5</v>
      </c>
      <c r="HQ161" s="268">
        <f t="shared" si="138"/>
        <v>153</v>
      </c>
      <c r="HR161" s="268">
        <f t="shared" si="168"/>
        <v>0</v>
      </c>
      <c r="HS161" s="268">
        <f t="shared" si="170"/>
        <v>0</v>
      </c>
    </row>
    <row r="162" spans="1:227" x14ac:dyDescent="0.3">
      <c r="A162" s="21"/>
      <c r="B162" s="14">
        <v>10578</v>
      </c>
      <c r="C162" s="14">
        <v>6</v>
      </c>
      <c r="D162" s="14" t="s">
        <v>182</v>
      </c>
      <c r="E162" s="23" t="s">
        <v>183</v>
      </c>
      <c r="F162" s="14">
        <v>330</v>
      </c>
      <c r="G162" s="14" t="s">
        <v>120</v>
      </c>
      <c r="H162" s="14">
        <v>4</v>
      </c>
      <c r="I162" s="14">
        <v>4</v>
      </c>
      <c r="J162" s="14">
        <v>4</v>
      </c>
      <c r="K162" s="14"/>
      <c r="L162" s="14" t="s">
        <v>141</v>
      </c>
      <c r="M162" s="24">
        <f t="shared" si="164"/>
        <v>4</v>
      </c>
      <c r="N162" s="24">
        <f t="shared" si="139"/>
        <v>2</v>
      </c>
      <c r="O162" s="24" t="str">
        <f t="shared" si="140"/>
        <v>4 4</v>
      </c>
      <c r="P162" s="24">
        <f t="shared" si="141"/>
        <v>4</v>
      </c>
      <c r="Q162" s="25">
        <f t="shared" si="142"/>
        <v>0</v>
      </c>
      <c r="R162" s="26">
        <f t="shared" si="143"/>
        <v>0</v>
      </c>
      <c r="S162" s="24">
        <f t="shared" si="144"/>
        <v>4</v>
      </c>
      <c r="T162" s="24">
        <f t="shared" si="145"/>
        <v>4</v>
      </c>
      <c r="U162" s="24" t="str">
        <f t="shared" si="146"/>
        <v/>
      </c>
      <c r="V162" s="24" t="str">
        <f t="shared" si="147"/>
        <v>g</v>
      </c>
      <c r="W162" s="24" t="str">
        <f t="shared" si="165"/>
        <v/>
      </c>
      <c r="X162" s="24">
        <f t="shared" si="148"/>
        <v>4</v>
      </c>
      <c r="Y162" s="24">
        <f t="shared" si="149"/>
        <v>4</v>
      </c>
      <c r="Z162" s="24" t="str">
        <f t="shared" si="150"/>
        <v>F</v>
      </c>
      <c r="AA162" s="24" t="str">
        <f t="shared" si="171"/>
        <v>F</v>
      </c>
      <c r="AB162" s="34" t="str">
        <f t="shared" si="151"/>
        <v/>
      </c>
      <c r="AC162" s="34" t="str">
        <f t="shared" si="152"/>
        <v>g</v>
      </c>
      <c r="AD162" s="34" t="str">
        <f t="shared" si="166"/>
        <v>g</v>
      </c>
      <c r="AE162" s="34" t="str">
        <f t="shared" si="153"/>
        <v>4 0</v>
      </c>
      <c r="AF162" s="34">
        <f t="shared" si="154"/>
        <v>4</v>
      </c>
      <c r="AG162" s="34">
        <f t="shared" si="155"/>
        <v>4</v>
      </c>
      <c r="AH162" s="34">
        <f t="shared" si="156"/>
        <v>0</v>
      </c>
      <c r="AI162" s="172">
        <f>IF(AJ162&lt;&gt;"",MAX(AI$3:AI161)+1,"")</f>
        <v>127</v>
      </c>
      <c r="AJ162" s="172" t="str">
        <f t="shared" si="157"/>
        <v>F</v>
      </c>
      <c r="AK162" s="172">
        <f t="shared" si="158"/>
        <v>330</v>
      </c>
      <c r="AL162" s="172">
        <f t="shared" si="159"/>
        <v>4</v>
      </c>
      <c r="AM162" s="172" t="str">
        <f>IF(AN162&lt;&gt;"",MAX(AM$3:AM161)+1,"")</f>
        <v/>
      </c>
      <c r="AN162" s="172" t="str">
        <f t="shared" si="160"/>
        <v/>
      </c>
      <c r="AO162" s="172" t="str">
        <f t="shared" si="161"/>
        <v/>
      </c>
      <c r="AP162" s="172" t="str">
        <f t="shared" si="162"/>
        <v/>
      </c>
      <c r="AQ162" s="172" t="str">
        <f t="shared" si="163"/>
        <v/>
      </c>
      <c r="AR162" s="172" t="str">
        <f>Table1[[#This Row],[Sex ]]&amp;Table1[[#This Row],[Month]]</f>
        <v>F4</v>
      </c>
      <c r="AS162" s="21"/>
      <c r="AT162" s="21"/>
      <c r="AU162" s="21"/>
      <c r="AV162" s="21"/>
      <c r="AW162" s="21"/>
      <c r="AX162" s="21"/>
      <c r="AY162" s="21"/>
      <c r="AZ162" s="21"/>
      <c r="BA162" s="21"/>
      <c r="BB162" s="21"/>
      <c r="BC162" s="21"/>
      <c r="BD162" s="21"/>
      <c r="BE162" s="319"/>
      <c r="BF162" s="319"/>
      <c r="BG162" s="316"/>
      <c r="BH162" s="316"/>
      <c r="BI162" s="316"/>
      <c r="BJ162" s="316"/>
      <c r="BK162" s="316"/>
      <c r="BL162" s="316"/>
      <c r="BM162" s="316"/>
      <c r="BN162" s="316"/>
      <c r="BO162" s="316"/>
      <c r="BP162" s="316"/>
      <c r="BQ162" s="316"/>
      <c r="BR162" s="316"/>
      <c r="BS162" s="316"/>
      <c r="BT162" s="316"/>
      <c r="BU162" s="316"/>
      <c r="BV162" s="316"/>
      <c r="BW162" s="316"/>
      <c r="BX162" s="316"/>
      <c r="BY162" s="316"/>
      <c r="BZ162" s="316"/>
      <c r="CA162" s="316"/>
      <c r="CB162" s="316"/>
      <c r="CC162" s="316"/>
      <c r="CD162" s="316"/>
      <c r="CE162" s="316"/>
      <c r="CF162" s="316"/>
      <c r="CG162" s="316"/>
      <c r="CH162" s="316"/>
      <c r="CI162" s="316"/>
      <c r="CJ162" s="316"/>
      <c r="CK162" s="316"/>
      <c r="CL162" s="316"/>
      <c r="CM162" s="316"/>
      <c r="CN162" s="316"/>
      <c r="CO162" s="316"/>
      <c r="CP162" s="316"/>
      <c r="CQ162" s="316"/>
      <c r="CR162" s="316"/>
      <c r="CS162" s="316"/>
      <c r="CT162" s="316"/>
      <c r="CU162" s="316"/>
      <c r="CV162" s="316"/>
      <c r="CW162" s="316"/>
      <c r="CX162" s="316"/>
      <c r="CY162" s="316"/>
      <c r="CZ162" s="316"/>
      <c r="DA162" s="316"/>
      <c r="DB162" s="316"/>
      <c r="DC162" s="316"/>
      <c r="DD162" s="316"/>
      <c r="DE162" s="316"/>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1"/>
      <c r="EU162" s="21"/>
      <c r="EV162" s="21"/>
      <c r="HP162" s="268">
        <f t="shared" si="167"/>
        <v>6</v>
      </c>
      <c r="HQ162" s="268">
        <f t="shared" si="138"/>
        <v>154</v>
      </c>
      <c r="HR162" s="268">
        <f t="shared" si="168"/>
        <v>0</v>
      </c>
      <c r="HS162" s="268">
        <f t="shared" si="170"/>
        <v>0</v>
      </c>
    </row>
    <row r="163" spans="1:227" x14ac:dyDescent="0.3">
      <c r="A163" s="21"/>
      <c r="B163" s="14">
        <v>10578</v>
      </c>
      <c r="C163" s="14">
        <v>7</v>
      </c>
      <c r="D163" s="14" t="s">
        <v>182</v>
      </c>
      <c r="E163" s="23" t="s">
        <v>183</v>
      </c>
      <c r="F163" s="14">
        <v>310</v>
      </c>
      <c r="G163" s="14" t="s">
        <v>120</v>
      </c>
      <c r="H163" s="14">
        <v>4</v>
      </c>
      <c r="I163" s="14">
        <v>3</v>
      </c>
      <c r="J163" s="14">
        <v>3</v>
      </c>
      <c r="K163" s="14"/>
      <c r="L163" s="14" t="s">
        <v>141</v>
      </c>
      <c r="M163" s="24">
        <f t="shared" si="164"/>
        <v>3</v>
      </c>
      <c r="N163" s="24">
        <f t="shared" si="139"/>
        <v>2</v>
      </c>
      <c r="O163" s="24" t="str">
        <f t="shared" si="140"/>
        <v>3 3</v>
      </c>
      <c r="P163" s="24">
        <f t="shared" si="141"/>
        <v>3</v>
      </c>
      <c r="Q163" s="25">
        <f t="shared" si="142"/>
        <v>0</v>
      </c>
      <c r="R163" s="26">
        <f t="shared" si="143"/>
        <v>0</v>
      </c>
      <c r="S163" s="24">
        <f t="shared" si="144"/>
        <v>4</v>
      </c>
      <c r="T163" s="24">
        <f t="shared" si="145"/>
        <v>4</v>
      </c>
      <c r="U163" s="24" t="str">
        <f t="shared" si="146"/>
        <v/>
      </c>
      <c r="V163" s="24" t="str">
        <f t="shared" si="147"/>
        <v>g</v>
      </c>
      <c r="W163" s="24" t="str">
        <f t="shared" si="165"/>
        <v/>
      </c>
      <c r="X163" s="24">
        <f t="shared" si="148"/>
        <v>4</v>
      </c>
      <c r="Y163" s="24">
        <f t="shared" si="149"/>
        <v>4</v>
      </c>
      <c r="Z163" s="24" t="str">
        <f t="shared" si="150"/>
        <v>F</v>
      </c>
      <c r="AA163" s="24" t="str">
        <f t="shared" si="171"/>
        <v>F</v>
      </c>
      <c r="AB163" s="34" t="str">
        <f t="shared" si="151"/>
        <v/>
      </c>
      <c r="AC163" s="34" t="str">
        <f t="shared" si="152"/>
        <v>g</v>
      </c>
      <c r="AD163" s="34" t="str">
        <f t="shared" si="166"/>
        <v>g</v>
      </c>
      <c r="AE163" s="34" t="str">
        <f t="shared" si="153"/>
        <v>4 0</v>
      </c>
      <c r="AF163" s="34">
        <f t="shared" si="154"/>
        <v>3</v>
      </c>
      <c r="AG163" s="34">
        <f t="shared" si="155"/>
        <v>3</v>
      </c>
      <c r="AH163" s="34">
        <f t="shared" si="156"/>
        <v>0</v>
      </c>
      <c r="AI163" s="172">
        <f>IF(AJ163&lt;&gt;"",MAX(AI$3:AI162)+1,"")</f>
        <v>128</v>
      </c>
      <c r="AJ163" s="172" t="str">
        <f t="shared" si="157"/>
        <v>F</v>
      </c>
      <c r="AK163" s="172">
        <f t="shared" si="158"/>
        <v>310</v>
      </c>
      <c r="AL163" s="172">
        <f t="shared" si="159"/>
        <v>3</v>
      </c>
      <c r="AM163" s="172" t="str">
        <f>IF(AN163&lt;&gt;"",MAX(AM$3:AM162)+1,"")</f>
        <v/>
      </c>
      <c r="AN163" s="172" t="str">
        <f t="shared" si="160"/>
        <v/>
      </c>
      <c r="AO163" s="172" t="str">
        <f t="shared" si="161"/>
        <v/>
      </c>
      <c r="AP163" s="172" t="str">
        <f t="shared" si="162"/>
        <v/>
      </c>
      <c r="AQ163" s="172" t="str">
        <f t="shared" si="163"/>
        <v/>
      </c>
      <c r="AR163" s="172" t="str">
        <f>Table1[[#This Row],[Sex ]]&amp;Table1[[#This Row],[Month]]</f>
        <v>F4</v>
      </c>
      <c r="AS163" s="21"/>
      <c r="AT163" s="21"/>
      <c r="AU163" s="21"/>
      <c r="AV163" s="21"/>
      <c r="AW163" s="21"/>
      <c r="AX163" s="21"/>
      <c r="AY163" s="21"/>
      <c r="AZ163" s="21"/>
      <c r="BA163" s="21"/>
      <c r="BB163" s="21"/>
      <c r="BC163" s="21"/>
      <c r="BD163" s="21"/>
      <c r="BE163" s="319"/>
      <c r="BF163" s="319"/>
      <c r="BG163" s="316"/>
      <c r="BH163" s="316"/>
      <c r="BI163" s="316"/>
      <c r="BJ163" s="316"/>
      <c r="BK163" s="316"/>
      <c r="BL163" s="316"/>
      <c r="BM163" s="316"/>
      <c r="BN163" s="316"/>
      <c r="BO163" s="316"/>
      <c r="BP163" s="316"/>
      <c r="BQ163" s="316"/>
      <c r="BR163" s="316"/>
      <c r="BS163" s="316"/>
      <c r="BT163" s="316"/>
      <c r="BU163" s="316"/>
      <c r="BV163" s="316"/>
      <c r="BW163" s="316"/>
      <c r="BX163" s="316"/>
      <c r="BY163" s="316"/>
      <c r="BZ163" s="316"/>
      <c r="CA163" s="316"/>
      <c r="CB163" s="316"/>
      <c r="CC163" s="316"/>
      <c r="CD163" s="316"/>
      <c r="CE163" s="316"/>
      <c r="CF163" s="316"/>
      <c r="CG163" s="316"/>
      <c r="CH163" s="316"/>
      <c r="CI163" s="316"/>
      <c r="CJ163" s="316"/>
      <c r="CK163" s="316"/>
      <c r="CL163" s="316"/>
      <c r="CM163" s="316"/>
      <c r="CN163" s="316"/>
      <c r="CO163" s="316"/>
      <c r="CP163" s="316"/>
      <c r="CQ163" s="316"/>
      <c r="CR163" s="316"/>
      <c r="CS163" s="316"/>
      <c r="CT163" s="316"/>
      <c r="CU163" s="316"/>
      <c r="CV163" s="316"/>
      <c r="CW163" s="316"/>
      <c r="CX163" s="316"/>
      <c r="CY163" s="316"/>
      <c r="CZ163" s="316"/>
      <c r="DA163" s="316"/>
      <c r="DB163" s="316"/>
      <c r="DC163" s="316"/>
      <c r="DD163" s="316"/>
      <c r="DE163" s="316"/>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HP163" s="268">
        <f t="shared" si="167"/>
        <v>4</v>
      </c>
      <c r="HQ163" s="268">
        <f t="shared" si="138"/>
        <v>155</v>
      </c>
      <c r="HR163" s="268">
        <f t="shared" si="168"/>
        <v>0</v>
      </c>
      <c r="HS163" s="268">
        <f t="shared" si="170"/>
        <v>0</v>
      </c>
    </row>
    <row r="164" spans="1:227" x14ac:dyDescent="0.3">
      <c r="A164" s="21"/>
      <c r="B164" s="14">
        <v>10578</v>
      </c>
      <c r="C164" s="14">
        <v>8</v>
      </c>
      <c r="D164" s="14" t="s">
        <v>182</v>
      </c>
      <c r="E164" s="23" t="s">
        <v>183</v>
      </c>
      <c r="F164" s="14">
        <v>340</v>
      </c>
      <c r="G164" s="14" t="s">
        <v>121</v>
      </c>
      <c r="H164" s="14">
        <v>4</v>
      </c>
      <c r="I164" s="14">
        <v>8</v>
      </c>
      <c r="J164" s="14">
        <v>8</v>
      </c>
      <c r="K164" s="14"/>
      <c r="L164" s="14" t="s">
        <v>141</v>
      </c>
      <c r="M164" s="24">
        <f t="shared" si="164"/>
        <v>8</v>
      </c>
      <c r="N164" s="24">
        <f t="shared" si="139"/>
        <v>2</v>
      </c>
      <c r="O164" s="24" t="str">
        <f t="shared" si="140"/>
        <v>8 8</v>
      </c>
      <c r="P164" s="24">
        <f t="shared" si="141"/>
        <v>8</v>
      </c>
      <c r="Q164" s="25">
        <f t="shared" si="142"/>
        <v>0</v>
      </c>
      <c r="R164" s="26">
        <f t="shared" si="143"/>
        <v>0</v>
      </c>
      <c r="S164" s="24">
        <f t="shared" si="144"/>
        <v>4</v>
      </c>
      <c r="T164" s="24">
        <f t="shared" si="145"/>
        <v>4</v>
      </c>
      <c r="U164" s="24" t="str">
        <f t="shared" si="146"/>
        <v/>
      </c>
      <c r="V164" s="24" t="str">
        <f t="shared" si="147"/>
        <v>g</v>
      </c>
      <c r="W164" s="24" t="str">
        <f t="shared" si="165"/>
        <v/>
      </c>
      <c r="X164" s="24">
        <f t="shared" si="148"/>
        <v>4</v>
      </c>
      <c r="Y164" s="24">
        <f t="shared" si="149"/>
        <v>4</v>
      </c>
      <c r="Z164" s="24" t="str">
        <f t="shared" si="150"/>
        <v>M</v>
      </c>
      <c r="AA164" s="24" t="str">
        <f t="shared" si="171"/>
        <v>M</v>
      </c>
      <c r="AB164" s="34" t="str">
        <f t="shared" si="151"/>
        <v/>
      </c>
      <c r="AC164" s="34" t="str">
        <f t="shared" si="152"/>
        <v>g</v>
      </c>
      <c r="AD164" s="34" t="str">
        <f t="shared" si="166"/>
        <v>g</v>
      </c>
      <c r="AE164" s="34" t="str">
        <f t="shared" si="153"/>
        <v>4 0</v>
      </c>
      <c r="AF164" s="34">
        <f t="shared" si="154"/>
        <v>8</v>
      </c>
      <c r="AG164" s="34">
        <f t="shared" si="155"/>
        <v>8</v>
      </c>
      <c r="AH164" s="34">
        <f t="shared" si="156"/>
        <v>0</v>
      </c>
      <c r="AI164" s="172" t="str">
        <f>IF(AJ164&lt;&gt;"",MAX(AI$3:AI163)+1,"")</f>
        <v/>
      </c>
      <c r="AJ164" s="172" t="str">
        <f t="shared" si="157"/>
        <v/>
      </c>
      <c r="AK164" s="172" t="str">
        <f t="shared" si="158"/>
        <v/>
      </c>
      <c r="AL164" s="172" t="str">
        <f t="shared" si="159"/>
        <v/>
      </c>
      <c r="AM164" s="172">
        <f>IF(AN164&lt;&gt;"",MAX(AM$3:AM163)+1,"")</f>
        <v>32</v>
      </c>
      <c r="AN164" s="172" t="str">
        <f t="shared" si="160"/>
        <v>M</v>
      </c>
      <c r="AO164" s="172">
        <f t="shared" si="161"/>
        <v>340</v>
      </c>
      <c r="AP164" s="172">
        <f t="shared" si="162"/>
        <v>8</v>
      </c>
      <c r="AQ164" s="172" t="str">
        <f t="shared" si="163"/>
        <v/>
      </c>
      <c r="AR164" s="172" t="str">
        <f>Table1[[#This Row],[Sex ]]&amp;Table1[[#This Row],[Month]]</f>
        <v>M4</v>
      </c>
      <c r="AS164" s="21"/>
      <c r="AT164" s="21"/>
      <c r="AU164" s="21"/>
      <c r="AV164" s="21"/>
      <c r="AW164" s="21"/>
      <c r="AX164" s="21"/>
      <c r="AY164" s="21"/>
      <c r="AZ164" s="21"/>
      <c r="BA164" s="21"/>
      <c r="BB164" s="21"/>
      <c r="BC164" s="21"/>
      <c r="BD164" s="21"/>
      <c r="BE164" s="319"/>
      <c r="BF164" s="319"/>
      <c r="BG164" s="316"/>
      <c r="BH164" s="316"/>
      <c r="BI164" s="316"/>
      <c r="BJ164" s="316"/>
      <c r="BK164" s="316"/>
      <c r="BL164" s="316"/>
      <c r="BM164" s="316"/>
      <c r="BN164" s="316"/>
      <c r="BO164" s="316"/>
      <c r="BP164" s="316"/>
      <c r="BQ164" s="316"/>
      <c r="BR164" s="316"/>
      <c r="BS164" s="316"/>
      <c r="BT164" s="316"/>
      <c r="BU164" s="316"/>
      <c r="BV164" s="316"/>
      <c r="BW164" s="316"/>
      <c r="BX164" s="316"/>
      <c r="BY164" s="316"/>
      <c r="BZ164" s="316"/>
      <c r="CA164" s="316"/>
      <c r="CB164" s="316"/>
      <c r="CC164" s="316"/>
      <c r="CD164" s="316"/>
      <c r="CE164" s="316"/>
      <c r="CF164" s="316"/>
      <c r="CG164" s="316"/>
      <c r="CH164" s="316"/>
      <c r="CI164" s="316"/>
      <c r="CJ164" s="316"/>
      <c r="CK164" s="316"/>
      <c r="CL164" s="316"/>
      <c r="CM164" s="316"/>
      <c r="CN164" s="316"/>
      <c r="CO164" s="316"/>
      <c r="CP164" s="316"/>
      <c r="CQ164" s="316"/>
      <c r="CR164" s="316"/>
      <c r="CS164" s="316"/>
      <c r="CT164" s="316"/>
      <c r="CU164" s="316"/>
      <c r="CV164" s="316"/>
      <c r="CW164" s="316"/>
      <c r="CX164" s="316"/>
      <c r="CY164" s="316"/>
      <c r="CZ164" s="316"/>
      <c r="DA164" s="316"/>
      <c r="DB164" s="316"/>
      <c r="DC164" s="316"/>
      <c r="DD164" s="316"/>
      <c r="DE164" s="316"/>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21"/>
      <c r="ET164" s="21"/>
      <c r="EU164" s="21"/>
      <c r="EV164" s="21"/>
      <c r="HP164" s="268">
        <f t="shared" si="167"/>
        <v>4</v>
      </c>
      <c r="HQ164" s="268">
        <f t="shared" si="138"/>
        <v>156</v>
      </c>
      <c r="HR164" s="268">
        <f t="shared" si="168"/>
        <v>0</v>
      </c>
      <c r="HS164" s="268">
        <f t="shared" si="170"/>
        <v>0</v>
      </c>
    </row>
    <row r="165" spans="1:227" x14ac:dyDescent="0.3">
      <c r="A165" s="21"/>
      <c r="B165" s="14">
        <v>10578</v>
      </c>
      <c r="C165" s="14">
        <v>9</v>
      </c>
      <c r="D165" s="14" t="s">
        <v>182</v>
      </c>
      <c r="E165" s="23" t="s">
        <v>183</v>
      </c>
      <c r="F165" s="14">
        <v>300</v>
      </c>
      <c r="G165" s="14" t="s">
        <v>121</v>
      </c>
      <c r="H165" s="14">
        <v>4</v>
      </c>
      <c r="I165" s="14">
        <v>4</v>
      </c>
      <c r="J165" s="14">
        <v>4</v>
      </c>
      <c r="K165" s="14"/>
      <c r="L165" s="14" t="s">
        <v>141</v>
      </c>
      <c r="M165" s="24">
        <f t="shared" si="164"/>
        <v>4</v>
      </c>
      <c r="N165" s="24">
        <f t="shared" si="139"/>
        <v>2</v>
      </c>
      <c r="O165" s="24" t="str">
        <f t="shared" si="140"/>
        <v>4 4</v>
      </c>
      <c r="P165" s="24">
        <f t="shared" si="141"/>
        <v>4</v>
      </c>
      <c r="Q165" s="25">
        <f t="shared" si="142"/>
        <v>0</v>
      </c>
      <c r="R165" s="26">
        <f t="shared" si="143"/>
        <v>0</v>
      </c>
      <c r="S165" s="24">
        <f t="shared" si="144"/>
        <v>4</v>
      </c>
      <c r="T165" s="24">
        <f t="shared" si="145"/>
        <v>4</v>
      </c>
      <c r="U165" s="24" t="str">
        <f t="shared" si="146"/>
        <v/>
      </c>
      <c r="V165" s="24" t="str">
        <f t="shared" si="147"/>
        <v>g</v>
      </c>
      <c r="W165" s="24" t="str">
        <f t="shared" si="165"/>
        <v/>
      </c>
      <c r="X165" s="24">
        <f t="shared" si="148"/>
        <v>4</v>
      </c>
      <c r="Y165" s="24">
        <f t="shared" si="149"/>
        <v>4</v>
      </c>
      <c r="Z165" s="24" t="str">
        <f t="shared" si="150"/>
        <v>M</v>
      </c>
      <c r="AA165" s="24" t="str">
        <f t="shared" si="171"/>
        <v>M</v>
      </c>
      <c r="AB165" s="34" t="str">
        <f t="shared" si="151"/>
        <v/>
      </c>
      <c r="AC165" s="34" t="str">
        <f t="shared" si="152"/>
        <v>g</v>
      </c>
      <c r="AD165" s="34" t="str">
        <f t="shared" si="166"/>
        <v>g</v>
      </c>
      <c r="AE165" s="34" t="str">
        <f t="shared" si="153"/>
        <v>4 0</v>
      </c>
      <c r="AF165" s="34">
        <f t="shared" si="154"/>
        <v>4</v>
      </c>
      <c r="AG165" s="34">
        <f t="shared" si="155"/>
        <v>4</v>
      </c>
      <c r="AH165" s="34">
        <f t="shared" si="156"/>
        <v>0</v>
      </c>
      <c r="AI165" s="172" t="str">
        <f>IF(AJ165&lt;&gt;"",MAX(AI$3:AI164)+1,"")</f>
        <v/>
      </c>
      <c r="AJ165" s="172" t="str">
        <f t="shared" si="157"/>
        <v/>
      </c>
      <c r="AK165" s="172" t="str">
        <f t="shared" si="158"/>
        <v/>
      </c>
      <c r="AL165" s="172" t="str">
        <f t="shared" si="159"/>
        <v/>
      </c>
      <c r="AM165" s="172">
        <f>IF(AN165&lt;&gt;"",MAX(AM$3:AM164)+1,"")</f>
        <v>33</v>
      </c>
      <c r="AN165" s="172" t="str">
        <f t="shared" si="160"/>
        <v>M</v>
      </c>
      <c r="AO165" s="172">
        <f t="shared" si="161"/>
        <v>300</v>
      </c>
      <c r="AP165" s="172">
        <f t="shared" si="162"/>
        <v>4</v>
      </c>
      <c r="AQ165" s="172" t="str">
        <f t="shared" si="163"/>
        <v/>
      </c>
      <c r="AR165" s="172" t="str">
        <f>Table1[[#This Row],[Sex ]]&amp;Table1[[#This Row],[Month]]</f>
        <v>M4</v>
      </c>
      <c r="AS165" s="21"/>
      <c r="AT165" s="21"/>
      <c r="AU165" s="21"/>
      <c r="AV165" s="21"/>
      <c r="AW165" s="21"/>
      <c r="AX165" s="21"/>
      <c r="AY165" s="21"/>
      <c r="AZ165" s="21"/>
      <c r="BA165" s="21"/>
      <c r="BB165" s="21"/>
      <c r="BC165" s="21"/>
      <c r="BD165" s="21"/>
      <c r="BE165" s="319"/>
      <c r="BF165" s="319"/>
      <c r="BG165" s="316"/>
      <c r="BH165" s="316"/>
      <c r="BI165" s="316"/>
      <c r="BJ165" s="316"/>
      <c r="BK165" s="316"/>
      <c r="BL165" s="316"/>
      <c r="BM165" s="316"/>
      <c r="BN165" s="316"/>
      <c r="BO165" s="316"/>
      <c r="BP165" s="316"/>
      <c r="BQ165" s="316"/>
      <c r="BR165" s="316"/>
      <c r="BS165" s="316"/>
      <c r="BT165" s="316"/>
      <c r="BU165" s="316"/>
      <c r="BV165" s="316"/>
      <c r="BW165" s="316"/>
      <c r="BX165" s="316"/>
      <c r="BY165" s="316"/>
      <c r="BZ165" s="316"/>
      <c r="CA165" s="316"/>
      <c r="CB165" s="316"/>
      <c r="CC165" s="316"/>
      <c r="CD165" s="316"/>
      <c r="CE165" s="316"/>
      <c r="CF165" s="316"/>
      <c r="CG165" s="316"/>
      <c r="CH165" s="316"/>
      <c r="CI165" s="316"/>
      <c r="CJ165" s="316"/>
      <c r="CK165" s="316"/>
      <c r="CL165" s="316"/>
      <c r="CM165" s="316"/>
      <c r="CN165" s="316"/>
      <c r="CO165" s="316"/>
      <c r="CP165" s="316"/>
      <c r="CQ165" s="316"/>
      <c r="CR165" s="316"/>
      <c r="CS165" s="316"/>
      <c r="CT165" s="316"/>
      <c r="CU165" s="316"/>
      <c r="CV165" s="316"/>
      <c r="CW165" s="316"/>
      <c r="CX165" s="316"/>
      <c r="CY165" s="316"/>
      <c r="CZ165" s="316"/>
      <c r="DA165" s="316"/>
      <c r="DB165" s="316"/>
      <c r="DC165" s="316"/>
      <c r="DD165" s="316"/>
      <c r="DE165" s="316"/>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HP165" s="268">
        <f t="shared" si="167"/>
        <v>4</v>
      </c>
      <c r="HQ165" s="268">
        <f t="shared" si="138"/>
        <v>157</v>
      </c>
      <c r="HR165" s="268">
        <f t="shared" si="168"/>
        <v>0</v>
      </c>
      <c r="HS165" s="268">
        <f t="shared" si="170"/>
        <v>0</v>
      </c>
    </row>
    <row r="166" spans="1:227" x14ac:dyDescent="0.3">
      <c r="A166" s="21"/>
      <c r="B166" s="14">
        <v>10578</v>
      </c>
      <c r="C166" s="14">
        <v>10</v>
      </c>
      <c r="D166" s="14" t="s">
        <v>182</v>
      </c>
      <c r="E166" s="23" t="s">
        <v>183</v>
      </c>
      <c r="F166" s="14">
        <v>340</v>
      </c>
      <c r="G166" s="14" t="s">
        <v>120</v>
      </c>
      <c r="H166" s="14">
        <v>4</v>
      </c>
      <c r="I166" s="14">
        <v>5</v>
      </c>
      <c r="J166" s="14">
        <v>5</v>
      </c>
      <c r="K166" s="14"/>
      <c r="L166" s="14" t="s">
        <v>141</v>
      </c>
      <c r="M166" s="24">
        <f t="shared" si="164"/>
        <v>5</v>
      </c>
      <c r="N166" s="24">
        <f t="shared" si="139"/>
        <v>2</v>
      </c>
      <c r="O166" s="24" t="str">
        <f t="shared" si="140"/>
        <v>5 5</v>
      </c>
      <c r="P166" s="24">
        <f t="shared" si="141"/>
        <v>5</v>
      </c>
      <c r="Q166" s="25">
        <f t="shared" si="142"/>
        <v>0</v>
      </c>
      <c r="R166" s="26">
        <f t="shared" si="143"/>
        <v>0</v>
      </c>
      <c r="S166" s="24">
        <f t="shared" si="144"/>
        <v>4</v>
      </c>
      <c r="T166" s="24">
        <f t="shared" si="145"/>
        <v>4</v>
      </c>
      <c r="U166" s="24" t="str">
        <f t="shared" si="146"/>
        <v/>
      </c>
      <c r="V166" s="24" t="str">
        <f t="shared" si="147"/>
        <v>g</v>
      </c>
      <c r="W166" s="24" t="str">
        <f t="shared" si="165"/>
        <v/>
      </c>
      <c r="X166" s="24">
        <f t="shared" si="148"/>
        <v>4</v>
      </c>
      <c r="Y166" s="24">
        <f t="shared" si="149"/>
        <v>4</v>
      </c>
      <c r="Z166" s="24" t="str">
        <f t="shared" si="150"/>
        <v>F</v>
      </c>
      <c r="AA166" s="24" t="str">
        <f t="shared" si="171"/>
        <v>F</v>
      </c>
      <c r="AB166" s="34" t="str">
        <f t="shared" si="151"/>
        <v/>
      </c>
      <c r="AC166" s="34" t="str">
        <f t="shared" si="152"/>
        <v>g</v>
      </c>
      <c r="AD166" s="34" t="str">
        <f t="shared" si="166"/>
        <v>g</v>
      </c>
      <c r="AE166" s="34" t="str">
        <f t="shared" si="153"/>
        <v>4 0</v>
      </c>
      <c r="AF166" s="34">
        <f t="shared" si="154"/>
        <v>5</v>
      </c>
      <c r="AG166" s="34">
        <f t="shared" si="155"/>
        <v>5</v>
      </c>
      <c r="AH166" s="34">
        <f t="shared" si="156"/>
        <v>0</v>
      </c>
      <c r="AI166" s="172">
        <f>IF(AJ166&lt;&gt;"",MAX(AI$3:AI165)+1,"")</f>
        <v>129</v>
      </c>
      <c r="AJ166" s="172" t="str">
        <f t="shared" si="157"/>
        <v>F</v>
      </c>
      <c r="AK166" s="172">
        <f t="shared" si="158"/>
        <v>340</v>
      </c>
      <c r="AL166" s="172">
        <f t="shared" si="159"/>
        <v>5</v>
      </c>
      <c r="AM166" s="172" t="str">
        <f>IF(AN166&lt;&gt;"",MAX(AM$3:AM165)+1,"")</f>
        <v/>
      </c>
      <c r="AN166" s="172" t="str">
        <f t="shared" si="160"/>
        <v/>
      </c>
      <c r="AO166" s="172" t="str">
        <f t="shared" si="161"/>
        <v/>
      </c>
      <c r="AP166" s="172" t="str">
        <f t="shared" si="162"/>
        <v/>
      </c>
      <c r="AQ166" s="172" t="str">
        <f t="shared" si="163"/>
        <v/>
      </c>
      <c r="AR166" s="172" t="str">
        <f>Table1[[#This Row],[Sex ]]&amp;Table1[[#This Row],[Month]]</f>
        <v>F4</v>
      </c>
      <c r="AS166" s="21"/>
      <c r="AT166" s="21"/>
      <c r="AU166" s="21"/>
      <c r="AV166" s="21"/>
      <c r="AW166" s="21"/>
      <c r="AX166" s="21"/>
      <c r="AY166" s="21"/>
      <c r="AZ166" s="21"/>
      <c r="BA166" s="21"/>
      <c r="BB166" s="21"/>
      <c r="BC166" s="21"/>
      <c r="BD166" s="21"/>
      <c r="BE166" s="319"/>
      <c r="BF166" s="319"/>
      <c r="BG166" s="316"/>
      <c r="BH166" s="316"/>
      <c r="BI166" s="316"/>
      <c r="BJ166" s="316"/>
      <c r="BK166" s="316"/>
      <c r="BL166" s="316"/>
      <c r="BM166" s="316"/>
      <c r="BN166" s="316"/>
      <c r="BO166" s="316"/>
      <c r="BP166" s="316"/>
      <c r="BQ166" s="316"/>
      <c r="BR166" s="316"/>
      <c r="BS166" s="316"/>
      <c r="BT166" s="316"/>
      <c r="BU166" s="316"/>
      <c r="BV166" s="316"/>
      <c r="BW166" s="316"/>
      <c r="BX166" s="316"/>
      <c r="BY166" s="316"/>
      <c r="BZ166" s="316"/>
      <c r="CA166" s="316"/>
      <c r="CB166" s="316"/>
      <c r="CC166" s="316"/>
      <c r="CD166" s="316"/>
      <c r="CE166" s="316"/>
      <c r="CF166" s="316"/>
      <c r="CG166" s="316"/>
      <c r="CH166" s="316"/>
      <c r="CI166" s="316"/>
      <c r="CJ166" s="316"/>
      <c r="CK166" s="316"/>
      <c r="CL166" s="316"/>
      <c r="CM166" s="316"/>
      <c r="CN166" s="316"/>
      <c r="CO166" s="316"/>
      <c r="CP166" s="316"/>
      <c r="CQ166" s="316"/>
      <c r="CR166" s="316"/>
      <c r="CS166" s="316"/>
      <c r="CT166" s="316"/>
      <c r="CU166" s="316"/>
      <c r="CV166" s="316"/>
      <c r="CW166" s="316"/>
      <c r="CX166" s="316"/>
      <c r="CY166" s="316"/>
      <c r="CZ166" s="316"/>
      <c r="DA166" s="316"/>
      <c r="DB166" s="316"/>
      <c r="DC166" s="316"/>
      <c r="DD166" s="316"/>
      <c r="DE166" s="316"/>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HP166" s="268">
        <f t="shared" si="167"/>
        <v>3</v>
      </c>
      <c r="HQ166" s="268">
        <f t="shared" si="138"/>
        <v>158</v>
      </c>
      <c r="HR166" s="268">
        <f t="shared" si="168"/>
        <v>0</v>
      </c>
      <c r="HS166" s="268">
        <f t="shared" si="170"/>
        <v>0</v>
      </c>
    </row>
    <row r="167" spans="1:227" x14ac:dyDescent="0.3">
      <c r="A167" s="21"/>
      <c r="B167" s="14">
        <v>10578</v>
      </c>
      <c r="C167" s="14">
        <v>11</v>
      </c>
      <c r="D167" s="14" t="s">
        <v>182</v>
      </c>
      <c r="E167" s="23" t="s">
        <v>183</v>
      </c>
      <c r="F167" s="14">
        <v>300</v>
      </c>
      <c r="G167" s="14" t="s">
        <v>120</v>
      </c>
      <c r="H167" s="14">
        <v>4</v>
      </c>
      <c r="I167" s="14">
        <v>4</v>
      </c>
      <c r="J167" s="14">
        <v>4</v>
      </c>
      <c r="K167" s="14"/>
      <c r="L167" s="14" t="s">
        <v>141</v>
      </c>
      <c r="M167" s="24">
        <f t="shared" si="164"/>
        <v>4</v>
      </c>
      <c r="N167" s="24">
        <f t="shared" si="139"/>
        <v>2</v>
      </c>
      <c r="O167" s="24" t="str">
        <f t="shared" si="140"/>
        <v>4 4</v>
      </c>
      <c r="P167" s="24">
        <f t="shared" si="141"/>
        <v>4</v>
      </c>
      <c r="Q167" s="25">
        <f t="shared" si="142"/>
        <v>0</v>
      </c>
      <c r="R167" s="26">
        <f t="shared" si="143"/>
        <v>0</v>
      </c>
      <c r="S167" s="24">
        <f t="shared" si="144"/>
        <v>4</v>
      </c>
      <c r="T167" s="24">
        <f t="shared" si="145"/>
        <v>4</v>
      </c>
      <c r="U167" s="24" t="str">
        <f t="shared" si="146"/>
        <v/>
      </c>
      <c r="V167" s="24" t="str">
        <f t="shared" si="147"/>
        <v>g</v>
      </c>
      <c r="W167" s="24" t="str">
        <f t="shared" si="165"/>
        <v/>
      </c>
      <c r="X167" s="24">
        <f t="shared" si="148"/>
        <v>4</v>
      </c>
      <c r="Y167" s="24">
        <f t="shared" si="149"/>
        <v>4</v>
      </c>
      <c r="Z167" s="24" t="str">
        <f t="shared" si="150"/>
        <v>F</v>
      </c>
      <c r="AA167" s="24" t="str">
        <f t="shared" si="171"/>
        <v>F</v>
      </c>
      <c r="AB167" s="34" t="str">
        <f t="shared" si="151"/>
        <v/>
      </c>
      <c r="AC167" s="34" t="str">
        <f t="shared" si="152"/>
        <v>g</v>
      </c>
      <c r="AD167" s="34" t="str">
        <f t="shared" si="166"/>
        <v>g</v>
      </c>
      <c r="AE167" s="34" t="str">
        <f t="shared" si="153"/>
        <v>4 0</v>
      </c>
      <c r="AF167" s="34">
        <f t="shared" si="154"/>
        <v>4</v>
      </c>
      <c r="AG167" s="34">
        <f t="shared" si="155"/>
        <v>4</v>
      </c>
      <c r="AH167" s="34">
        <f t="shared" si="156"/>
        <v>0</v>
      </c>
      <c r="AI167" s="172">
        <f>IF(AJ167&lt;&gt;"",MAX(AI$3:AI166)+1,"")</f>
        <v>130</v>
      </c>
      <c r="AJ167" s="172" t="str">
        <f t="shared" si="157"/>
        <v>F</v>
      </c>
      <c r="AK167" s="172">
        <f t="shared" si="158"/>
        <v>300</v>
      </c>
      <c r="AL167" s="172">
        <f t="shared" si="159"/>
        <v>4</v>
      </c>
      <c r="AM167" s="172" t="str">
        <f>IF(AN167&lt;&gt;"",MAX(AM$3:AM166)+1,"")</f>
        <v/>
      </c>
      <c r="AN167" s="172" t="str">
        <f t="shared" si="160"/>
        <v/>
      </c>
      <c r="AO167" s="172" t="str">
        <f t="shared" si="161"/>
        <v/>
      </c>
      <c r="AP167" s="172" t="str">
        <f t="shared" si="162"/>
        <v/>
      </c>
      <c r="AQ167" s="172" t="str">
        <f t="shared" si="163"/>
        <v/>
      </c>
      <c r="AR167" s="172" t="str">
        <f>Table1[[#This Row],[Sex ]]&amp;Table1[[#This Row],[Month]]</f>
        <v>F4</v>
      </c>
      <c r="AS167" s="21"/>
      <c r="AT167" s="21"/>
      <c r="AU167" s="21"/>
      <c r="AV167" s="21"/>
      <c r="AW167" s="21"/>
      <c r="AX167" s="21"/>
      <c r="AY167" s="21"/>
      <c r="AZ167" s="21"/>
      <c r="BA167" s="21"/>
      <c r="BB167" s="21"/>
      <c r="BC167" s="21"/>
      <c r="BD167" s="21"/>
      <c r="BE167" s="319"/>
      <c r="BF167" s="319"/>
      <c r="BG167" s="316"/>
      <c r="BH167" s="316"/>
      <c r="BI167" s="316"/>
      <c r="BJ167" s="316"/>
      <c r="BK167" s="316"/>
      <c r="BL167" s="316"/>
      <c r="BM167" s="316"/>
      <c r="BN167" s="316"/>
      <c r="BO167" s="316"/>
      <c r="BP167" s="316"/>
      <c r="BQ167" s="316"/>
      <c r="BR167" s="316"/>
      <c r="BS167" s="316"/>
      <c r="BT167" s="316"/>
      <c r="BU167" s="316"/>
      <c r="BV167" s="316"/>
      <c r="BW167" s="316"/>
      <c r="BX167" s="316"/>
      <c r="BY167" s="316"/>
      <c r="BZ167" s="316"/>
      <c r="CA167" s="316"/>
      <c r="CB167" s="316"/>
      <c r="CC167" s="316"/>
      <c r="CD167" s="316"/>
      <c r="CE167" s="316"/>
      <c r="CF167" s="316"/>
      <c r="CG167" s="316"/>
      <c r="CH167" s="316"/>
      <c r="CI167" s="316"/>
      <c r="CJ167" s="316"/>
      <c r="CK167" s="316"/>
      <c r="CL167" s="316"/>
      <c r="CM167" s="316"/>
      <c r="CN167" s="316"/>
      <c r="CO167" s="316"/>
      <c r="CP167" s="316"/>
      <c r="CQ167" s="316"/>
      <c r="CR167" s="316"/>
      <c r="CS167" s="316"/>
      <c r="CT167" s="316"/>
      <c r="CU167" s="316"/>
      <c r="CV167" s="316"/>
      <c r="CW167" s="316"/>
      <c r="CX167" s="316"/>
      <c r="CY167" s="316"/>
      <c r="CZ167" s="316"/>
      <c r="DA167" s="316"/>
      <c r="DB167" s="316"/>
      <c r="DC167" s="316"/>
      <c r="DD167" s="316"/>
      <c r="DE167" s="316"/>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HP167" s="268">
        <f t="shared" si="167"/>
        <v>3</v>
      </c>
      <c r="HQ167" s="268">
        <f t="shared" si="138"/>
        <v>159</v>
      </c>
      <c r="HR167" s="268">
        <f t="shared" si="168"/>
        <v>0</v>
      </c>
      <c r="HS167" s="268">
        <f t="shared" si="170"/>
        <v>0</v>
      </c>
    </row>
    <row r="168" spans="1:227" x14ac:dyDescent="0.3">
      <c r="A168" s="21"/>
      <c r="B168" s="14">
        <v>10578</v>
      </c>
      <c r="C168" s="14">
        <v>12</v>
      </c>
      <c r="D168" s="14" t="s">
        <v>182</v>
      </c>
      <c r="E168" s="23" t="s">
        <v>183</v>
      </c>
      <c r="F168" s="14">
        <v>290</v>
      </c>
      <c r="G168" s="14" t="s">
        <v>120</v>
      </c>
      <c r="H168" s="14">
        <v>4</v>
      </c>
      <c r="I168" s="14">
        <v>3</v>
      </c>
      <c r="J168" s="14">
        <v>3</v>
      </c>
      <c r="K168" s="14"/>
      <c r="L168" s="14" t="s">
        <v>141</v>
      </c>
      <c r="M168" s="24">
        <f t="shared" si="164"/>
        <v>3</v>
      </c>
      <c r="N168" s="24">
        <f t="shared" si="139"/>
        <v>2</v>
      </c>
      <c r="O168" s="24" t="str">
        <f t="shared" si="140"/>
        <v>3 3</v>
      </c>
      <c r="P168" s="24">
        <f t="shared" si="141"/>
        <v>3</v>
      </c>
      <c r="Q168" s="25">
        <f t="shared" si="142"/>
        <v>0</v>
      </c>
      <c r="R168" s="26">
        <f t="shared" si="143"/>
        <v>0</v>
      </c>
      <c r="S168" s="24">
        <f t="shared" si="144"/>
        <v>4</v>
      </c>
      <c r="T168" s="24">
        <f t="shared" si="145"/>
        <v>4</v>
      </c>
      <c r="U168" s="24" t="str">
        <f t="shared" si="146"/>
        <v/>
      </c>
      <c r="V168" s="24" t="str">
        <f t="shared" si="147"/>
        <v>g</v>
      </c>
      <c r="W168" s="24" t="str">
        <f t="shared" si="165"/>
        <v/>
      </c>
      <c r="X168" s="24">
        <f t="shared" si="148"/>
        <v>4</v>
      </c>
      <c r="Y168" s="24">
        <f t="shared" si="149"/>
        <v>4</v>
      </c>
      <c r="Z168" s="24" t="str">
        <f t="shared" si="150"/>
        <v>F</v>
      </c>
      <c r="AA168" s="24" t="str">
        <f t="shared" si="171"/>
        <v>F</v>
      </c>
      <c r="AB168" s="34" t="str">
        <f t="shared" si="151"/>
        <v/>
      </c>
      <c r="AC168" s="34" t="str">
        <f t="shared" si="152"/>
        <v>g</v>
      </c>
      <c r="AD168" s="34" t="str">
        <f t="shared" si="166"/>
        <v>g</v>
      </c>
      <c r="AE168" s="34" t="str">
        <f t="shared" si="153"/>
        <v>4 0</v>
      </c>
      <c r="AF168" s="34">
        <f t="shared" si="154"/>
        <v>3</v>
      </c>
      <c r="AG168" s="34">
        <f t="shared" si="155"/>
        <v>3</v>
      </c>
      <c r="AH168" s="34">
        <f t="shared" si="156"/>
        <v>0</v>
      </c>
      <c r="AI168" s="172">
        <f>IF(AJ168&lt;&gt;"",MAX(AI$3:AI167)+1,"")</f>
        <v>131</v>
      </c>
      <c r="AJ168" s="172" t="str">
        <f t="shared" si="157"/>
        <v>F</v>
      </c>
      <c r="AK168" s="172">
        <f t="shared" si="158"/>
        <v>290</v>
      </c>
      <c r="AL168" s="172">
        <f t="shared" si="159"/>
        <v>3</v>
      </c>
      <c r="AM168" s="172" t="str">
        <f>IF(AN168&lt;&gt;"",MAX(AM$3:AM167)+1,"")</f>
        <v/>
      </c>
      <c r="AN168" s="172" t="str">
        <f t="shared" si="160"/>
        <v/>
      </c>
      <c r="AO168" s="172" t="str">
        <f t="shared" si="161"/>
        <v/>
      </c>
      <c r="AP168" s="172" t="str">
        <f t="shared" si="162"/>
        <v/>
      </c>
      <c r="AQ168" s="172" t="str">
        <f t="shared" si="163"/>
        <v/>
      </c>
      <c r="AR168" s="172" t="str">
        <f>Table1[[#This Row],[Sex ]]&amp;Table1[[#This Row],[Month]]</f>
        <v>F4</v>
      </c>
      <c r="AS168" s="21"/>
      <c r="AT168" s="21"/>
      <c r="AU168" s="21"/>
      <c r="AV168" s="21"/>
      <c r="AW168" s="21"/>
      <c r="AX168" s="21"/>
      <c r="AY168" s="21"/>
      <c r="AZ168" s="21"/>
      <c r="BA168" s="21"/>
      <c r="BB168" s="21"/>
      <c r="BC168" s="21"/>
      <c r="BD168" s="21"/>
      <c r="BE168" s="319"/>
      <c r="BF168" s="319"/>
      <c r="BG168" s="316"/>
      <c r="BH168" s="316"/>
      <c r="BI168" s="316"/>
      <c r="BJ168" s="316"/>
      <c r="BK168" s="316"/>
      <c r="BL168" s="316"/>
      <c r="BM168" s="316"/>
      <c r="BN168" s="316"/>
      <c r="BO168" s="316"/>
      <c r="BP168" s="316"/>
      <c r="BQ168" s="316"/>
      <c r="BR168" s="316"/>
      <c r="BS168" s="316"/>
      <c r="BT168" s="316"/>
      <c r="BU168" s="316"/>
      <c r="BV168" s="316"/>
      <c r="BW168" s="316"/>
      <c r="BX168" s="316"/>
      <c r="BY168" s="316"/>
      <c r="BZ168" s="316"/>
      <c r="CA168" s="316"/>
      <c r="CB168" s="316"/>
      <c r="CC168" s="316"/>
      <c r="CD168" s="316"/>
      <c r="CE168" s="316"/>
      <c r="CF168" s="316"/>
      <c r="CG168" s="316"/>
      <c r="CH168" s="316"/>
      <c r="CI168" s="316"/>
      <c r="CJ168" s="316"/>
      <c r="CK168" s="316"/>
      <c r="CL168" s="316"/>
      <c r="CM168" s="316"/>
      <c r="CN168" s="316"/>
      <c r="CO168" s="316"/>
      <c r="CP168" s="316"/>
      <c r="CQ168" s="316"/>
      <c r="CR168" s="316"/>
      <c r="CS168" s="316"/>
      <c r="CT168" s="316"/>
      <c r="CU168" s="316"/>
      <c r="CV168" s="316"/>
      <c r="CW168" s="316"/>
      <c r="CX168" s="316"/>
      <c r="CY168" s="316"/>
      <c r="CZ168" s="316"/>
      <c r="DA168" s="316"/>
      <c r="DB168" s="316"/>
      <c r="DC168" s="316"/>
      <c r="DD168" s="316"/>
      <c r="DE168" s="316"/>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HP168" s="268">
        <f t="shared" si="167"/>
        <v>4</v>
      </c>
      <c r="HQ168" s="268">
        <f t="shared" si="138"/>
        <v>160</v>
      </c>
      <c r="HR168" s="268">
        <f t="shared" si="168"/>
        <v>0</v>
      </c>
      <c r="HS168" s="268">
        <f t="shared" si="170"/>
        <v>0</v>
      </c>
    </row>
    <row r="169" spans="1:227" x14ac:dyDescent="0.3">
      <c r="A169" s="21"/>
      <c r="B169" s="14">
        <v>10578</v>
      </c>
      <c r="C169" s="14">
        <v>13</v>
      </c>
      <c r="D169" s="14" t="s">
        <v>182</v>
      </c>
      <c r="E169" s="23" t="s">
        <v>183</v>
      </c>
      <c r="F169" s="14">
        <v>320</v>
      </c>
      <c r="G169" s="14" t="s">
        <v>120</v>
      </c>
      <c r="H169" s="14">
        <v>4</v>
      </c>
      <c r="I169" s="14">
        <v>3</v>
      </c>
      <c r="J169" s="14">
        <v>3</v>
      </c>
      <c r="K169" s="14"/>
      <c r="L169" s="14" t="s">
        <v>141</v>
      </c>
      <c r="M169" s="24">
        <f t="shared" si="164"/>
        <v>3</v>
      </c>
      <c r="N169" s="24">
        <f t="shared" si="139"/>
        <v>2</v>
      </c>
      <c r="O169" s="24" t="str">
        <f t="shared" si="140"/>
        <v>3 3</v>
      </c>
      <c r="P169" s="24">
        <f t="shared" si="141"/>
        <v>3</v>
      </c>
      <c r="Q169" s="25">
        <f t="shared" si="142"/>
        <v>0</v>
      </c>
      <c r="R169" s="26">
        <f t="shared" si="143"/>
        <v>0</v>
      </c>
      <c r="S169" s="24">
        <f t="shared" si="144"/>
        <v>4</v>
      </c>
      <c r="T169" s="24">
        <f t="shared" si="145"/>
        <v>4</v>
      </c>
      <c r="U169" s="24" t="str">
        <f t="shared" si="146"/>
        <v/>
      </c>
      <c r="V169" s="24" t="str">
        <f t="shared" si="147"/>
        <v>g</v>
      </c>
      <c r="W169" s="24" t="str">
        <f t="shared" si="165"/>
        <v/>
      </c>
      <c r="X169" s="24">
        <f t="shared" si="148"/>
        <v>4</v>
      </c>
      <c r="Y169" s="24">
        <f t="shared" si="149"/>
        <v>4</v>
      </c>
      <c r="Z169" s="24" t="str">
        <f t="shared" si="150"/>
        <v>F</v>
      </c>
      <c r="AA169" s="24" t="str">
        <f t="shared" si="171"/>
        <v>F</v>
      </c>
      <c r="AB169" s="34" t="str">
        <f t="shared" si="151"/>
        <v/>
      </c>
      <c r="AC169" s="34" t="str">
        <f t="shared" si="152"/>
        <v>g</v>
      </c>
      <c r="AD169" s="34" t="str">
        <f t="shared" si="166"/>
        <v>g</v>
      </c>
      <c r="AE169" s="34" t="str">
        <f t="shared" si="153"/>
        <v>4 0</v>
      </c>
      <c r="AF169" s="34">
        <f t="shared" si="154"/>
        <v>3</v>
      </c>
      <c r="AG169" s="34">
        <f t="shared" si="155"/>
        <v>3</v>
      </c>
      <c r="AH169" s="34">
        <f t="shared" si="156"/>
        <v>0</v>
      </c>
      <c r="AI169" s="172">
        <f>IF(AJ169&lt;&gt;"",MAX(AI$3:AI168)+1,"")</f>
        <v>132</v>
      </c>
      <c r="AJ169" s="172" t="str">
        <f t="shared" si="157"/>
        <v>F</v>
      </c>
      <c r="AK169" s="172">
        <f t="shared" si="158"/>
        <v>320</v>
      </c>
      <c r="AL169" s="172">
        <f t="shared" si="159"/>
        <v>3</v>
      </c>
      <c r="AM169" s="172" t="str">
        <f>IF(AN169&lt;&gt;"",MAX(AM$3:AM168)+1,"")</f>
        <v/>
      </c>
      <c r="AN169" s="172" t="str">
        <f t="shared" si="160"/>
        <v/>
      </c>
      <c r="AO169" s="172" t="str">
        <f t="shared" si="161"/>
        <v/>
      </c>
      <c r="AP169" s="172" t="str">
        <f t="shared" si="162"/>
        <v/>
      </c>
      <c r="AQ169" s="172" t="str">
        <f t="shared" si="163"/>
        <v/>
      </c>
      <c r="AR169" s="172" t="str">
        <f>Table1[[#This Row],[Sex ]]&amp;Table1[[#This Row],[Month]]</f>
        <v>F4</v>
      </c>
      <c r="AS169" s="21"/>
      <c r="AT169" s="21"/>
      <c r="AU169" s="21"/>
      <c r="AV169" s="21"/>
      <c r="AW169" s="21"/>
      <c r="AX169" s="21"/>
      <c r="AY169" s="21"/>
      <c r="AZ169" s="21"/>
      <c r="BA169" s="21"/>
      <c r="BB169" s="21"/>
      <c r="BC169" s="21"/>
      <c r="BD169" s="21"/>
      <c r="BE169" s="319"/>
      <c r="BF169" s="319"/>
      <c r="BG169" s="316"/>
      <c r="BH169" s="316"/>
      <c r="BI169" s="316"/>
      <c r="BJ169" s="316"/>
      <c r="BK169" s="316"/>
      <c r="BL169" s="316"/>
      <c r="BM169" s="316"/>
      <c r="BN169" s="316"/>
      <c r="BO169" s="316"/>
      <c r="BP169" s="316"/>
      <c r="BQ169" s="316"/>
      <c r="BR169" s="316"/>
      <c r="BS169" s="316"/>
      <c r="BT169" s="316"/>
      <c r="BU169" s="316"/>
      <c r="BV169" s="316"/>
      <c r="BW169" s="316"/>
      <c r="BX169" s="316"/>
      <c r="BY169" s="316"/>
      <c r="BZ169" s="316"/>
      <c r="CA169" s="316"/>
      <c r="CB169" s="316"/>
      <c r="CC169" s="316"/>
      <c r="CD169" s="316"/>
      <c r="CE169" s="316"/>
      <c r="CF169" s="316"/>
      <c r="CG169" s="316"/>
      <c r="CH169" s="316"/>
      <c r="CI169" s="316"/>
      <c r="CJ169" s="316"/>
      <c r="CK169" s="316"/>
      <c r="CL169" s="316"/>
      <c r="CM169" s="316"/>
      <c r="CN169" s="316"/>
      <c r="CO169" s="316"/>
      <c r="CP169" s="316"/>
      <c r="CQ169" s="316"/>
      <c r="CR169" s="316"/>
      <c r="CS169" s="316"/>
      <c r="CT169" s="316"/>
      <c r="CU169" s="316"/>
      <c r="CV169" s="316"/>
      <c r="CW169" s="316"/>
      <c r="CX169" s="316"/>
      <c r="CY169" s="316"/>
      <c r="CZ169" s="316"/>
      <c r="DA169" s="316"/>
      <c r="DB169" s="316"/>
      <c r="DC169" s="316"/>
      <c r="DD169" s="316"/>
      <c r="DE169" s="316"/>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HP169" s="268">
        <f t="shared" si="167"/>
        <v>3</v>
      </c>
      <c r="HQ169" s="268">
        <f t="shared" si="138"/>
        <v>161</v>
      </c>
      <c r="HR169" s="268">
        <f t="shared" si="168"/>
        <v>0</v>
      </c>
      <c r="HS169" s="268">
        <f t="shared" si="170"/>
        <v>0</v>
      </c>
    </row>
    <row r="170" spans="1:227" x14ac:dyDescent="0.3">
      <c r="A170" s="21"/>
      <c r="B170" s="14">
        <v>10578</v>
      </c>
      <c r="C170" s="14">
        <v>14</v>
      </c>
      <c r="D170" s="14" t="s">
        <v>182</v>
      </c>
      <c r="E170" s="23" t="s">
        <v>183</v>
      </c>
      <c r="F170" s="14">
        <v>280</v>
      </c>
      <c r="G170" s="14" t="s">
        <v>120</v>
      </c>
      <c r="H170" s="14">
        <v>4</v>
      </c>
      <c r="I170" s="14">
        <v>3</v>
      </c>
      <c r="J170" s="14">
        <v>3</v>
      </c>
      <c r="K170" s="14"/>
      <c r="L170" s="14" t="s">
        <v>141</v>
      </c>
      <c r="M170" s="24">
        <f t="shared" si="164"/>
        <v>3</v>
      </c>
      <c r="N170" s="24">
        <f t="shared" si="139"/>
        <v>2</v>
      </c>
      <c r="O170" s="24" t="str">
        <f t="shared" si="140"/>
        <v>3 3</v>
      </c>
      <c r="P170" s="24">
        <f t="shared" si="141"/>
        <v>3</v>
      </c>
      <c r="Q170" s="25">
        <f t="shared" si="142"/>
        <v>0</v>
      </c>
      <c r="R170" s="26">
        <f t="shared" si="143"/>
        <v>0</v>
      </c>
      <c r="S170" s="24">
        <f t="shared" si="144"/>
        <v>4</v>
      </c>
      <c r="T170" s="24">
        <f t="shared" si="145"/>
        <v>4</v>
      </c>
      <c r="U170" s="24" t="str">
        <f t="shared" si="146"/>
        <v/>
      </c>
      <c r="V170" s="24" t="str">
        <f t="shared" si="147"/>
        <v>g</v>
      </c>
      <c r="W170" s="24" t="str">
        <f t="shared" si="165"/>
        <v/>
      </c>
      <c r="X170" s="24">
        <f t="shared" si="148"/>
        <v>4</v>
      </c>
      <c r="Y170" s="24">
        <f t="shared" si="149"/>
        <v>4</v>
      </c>
      <c r="Z170" s="24" t="str">
        <f t="shared" si="150"/>
        <v>F</v>
      </c>
      <c r="AA170" s="24" t="str">
        <f t="shared" si="171"/>
        <v>F</v>
      </c>
      <c r="AB170" s="34" t="str">
        <f t="shared" si="151"/>
        <v/>
      </c>
      <c r="AC170" s="34" t="str">
        <f t="shared" si="152"/>
        <v>g</v>
      </c>
      <c r="AD170" s="34" t="str">
        <f t="shared" si="166"/>
        <v>g</v>
      </c>
      <c r="AE170" s="34" t="str">
        <f t="shared" si="153"/>
        <v>4 0</v>
      </c>
      <c r="AF170" s="34">
        <f t="shared" si="154"/>
        <v>3</v>
      </c>
      <c r="AG170" s="34">
        <f t="shared" si="155"/>
        <v>3</v>
      </c>
      <c r="AH170" s="34">
        <f t="shared" si="156"/>
        <v>0</v>
      </c>
      <c r="AI170" s="172">
        <f>IF(AJ170&lt;&gt;"",MAX(AI$3:AI169)+1,"")</f>
        <v>133</v>
      </c>
      <c r="AJ170" s="172" t="str">
        <f t="shared" si="157"/>
        <v>F</v>
      </c>
      <c r="AK170" s="172">
        <f t="shared" si="158"/>
        <v>280</v>
      </c>
      <c r="AL170" s="172">
        <f t="shared" si="159"/>
        <v>3</v>
      </c>
      <c r="AM170" s="172" t="str">
        <f>IF(AN170&lt;&gt;"",MAX(AM$3:AM169)+1,"")</f>
        <v/>
      </c>
      <c r="AN170" s="172" t="str">
        <f t="shared" si="160"/>
        <v/>
      </c>
      <c r="AO170" s="172" t="str">
        <f t="shared" si="161"/>
        <v/>
      </c>
      <c r="AP170" s="172" t="str">
        <f t="shared" si="162"/>
        <v/>
      </c>
      <c r="AQ170" s="172" t="str">
        <f t="shared" si="163"/>
        <v/>
      </c>
      <c r="AR170" s="172" t="str">
        <f>Table1[[#This Row],[Sex ]]&amp;Table1[[#This Row],[Month]]</f>
        <v>F4</v>
      </c>
      <c r="AS170" s="21"/>
      <c r="AT170" s="21"/>
      <c r="AU170" s="21"/>
      <c r="AV170" s="21"/>
      <c r="AW170" s="21"/>
      <c r="AX170" s="21"/>
      <c r="AY170" s="21"/>
      <c r="AZ170" s="21"/>
      <c r="BA170" s="21"/>
      <c r="BB170" s="21"/>
      <c r="BC170" s="21"/>
      <c r="BD170" s="21"/>
      <c r="BE170" s="319"/>
      <c r="BF170" s="319"/>
      <c r="BG170" s="316"/>
      <c r="BH170" s="316"/>
      <c r="BI170" s="316"/>
      <c r="BJ170" s="316"/>
      <c r="BK170" s="316"/>
      <c r="BL170" s="316"/>
      <c r="BM170" s="316"/>
      <c r="BN170" s="316"/>
      <c r="BO170" s="316"/>
      <c r="BP170" s="316"/>
      <c r="BQ170" s="316"/>
      <c r="BR170" s="316"/>
      <c r="BS170" s="316"/>
      <c r="BT170" s="316"/>
      <c r="BU170" s="316"/>
      <c r="BV170" s="316"/>
      <c r="BW170" s="316"/>
      <c r="BX170" s="316"/>
      <c r="BY170" s="316"/>
      <c r="BZ170" s="316"/>
      <c r="CA170" s="316"/>
      <c r="CB170" s="316"/>
      <c r="CC170" s="316"/>
      <c r="CD170" s="316"/>
      <c r="CE170" s="316"/>
      <c r="CF170" s="316"/>
      <c r="CG170" s="316"/>
      <c r="CH170" s="316"/>
      <c r="CI170" s="316"/>
      <c r="CJ170" s="316"/>
      <c r="CK170" s="316"/>
      <c r="CL170" s="316"/>
      <c r="CM170" s="316"/>
      <c r="CN170" s="316"/>
      <c r="CO170" s="316"/>
      <c r="CP170" s="316"/>
      <c r="CQ170" s="316"/>
      <c r="CR170" s="316"/>
      <c r="CS170" s="316"/>
      <c r="CT170" s="316"/>
      <c r="CU170" s="316"/>
      <c r="CV170" s="316"/>
      <c r="CW170" s="316"/>
      <c r="CX170" s="316"/>
      <c r="CY170" s="316"/>
      <c r="CZ170" s="316"/>
      <c r="DA170" s="316"/>
      <c r="DB170" s="316"/>
      <c r="DC170" s="316"/>
      <c r="DD170" s="316"/>
      <c r="DE170" s="316"/>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HP170" s="268">
        <f t="shared" si="167"/>
        <v>8</v>
      </c>
      <c r="HQ170" s="268">
        <f t="shared" si="138"/>
        <v>162</v>
      </c>
      <c r="HR170" s="268">
        <f t="shared" si="168"/>
        <v>0</v>
      </c>
      <c r="HS170" s="268">
        <f t="shared" si="170"/>
        <v>0</v>
      </c>
    </row>
    <row r="171" spans="1:227" x14ac:dyDescent="0.3">
      <c r="A171" s="21"/>
      <c r="B171" s="14">
        <v>10578</v>
      </c>
      <c r="C171" s="14">
        <v>15</v>
      </c>
      <c r="D171" s="14" t="s">
        <v>182</v>
      </c>
      <c r="E171" s="23" t="s">
        <v>183</v>
      </c>
      <c r="F171" s="14">
        <v>330</v>
      </c>
      <c r="G171" s="14" t="s">
        <v>120</v>
      </c>
      <c r="H171" s="14">
        <v>4</v>
      </c>
      <c r="I171" s="14">
        <v>5</v>
      </c>
      <c r="J171" s="14">
        <v>5</v>
      </c>
      <c r="K171" s="14"/>
      <c r="L171" s="14" t="s">
        <v>141</v>
      </c>
      <c r="M171" s="24">
        <f t="shared" si="164"/>
        <v>5</v>
      </c>
      <c r="N171" s="24">
        <f t="shared" si="139"/>
        <v>2</v>
      </c>
      <c r="O171" s="24" t="str">
        <f t="shared" si="140"/>
        <v>5 5</v>
      </c>
      <c r="P171" s="24">
        <f t="shared" si="141"/>
        <v>5</v>
      </c>
      <c r="Q171" s="25">
        <f t="shared" si="142"/>
        <v>0</v>
      </c>
      <c r="R171" s="26">
        <f t="shared" si="143"/>
        <v>0</v>
      </c>
      <c r="S171" s="24">
        <f t="shared" si="144"/>
        <v>4</v>
      </c>
      <c r="T171" s="24">
        <f t="shared" si="145"/>
        <v>4</v>
      </c>
      <c r="U171" s="24" t="str">
        <f t="shared" si="146"/>
        <v/>
      </c>
      <c r="V171" s="24" t="str">
        <f t="shared" si="147"/>
        <v>g</v>
      </c>
      <c r="W171" s="24" t="str">
        <f t="shared" si="165"/>
        <v/>
      </c>
      <c r="X171" s="24">
        <f t="shared" si="148"/>
        <v>4</v>
      </c>
      <c r="Y171" s="24">
        <f t="shared" si="149"/>
        <v>4</v>
      </c>
      <c r="Z171" s="24" t="str">
        <f t="shared" si="150"/>
        <v>F</v>
      </c>
      <c r="AA171" s="24" t="str">
        <f t="shared" si="171"/>
        <v>F</v>
      </c>
      <c r="AB171" s="34" t="str">
        <f t="shared" si="151"/>
        <v/>
      </c>
      <c r="AC171" s="34" t="str">
        <f t="shared" si="152"/>
        <v>g</v>
      </c>
      <c r="AD171" s="34" t="str">
        <f t="shared" si="166"/>
        <v>g</v>
      </c>
      <c r="AE171" s="34" t="str">
        <f t="shared" si="153"/>
        <v>4 0</v>
      </c>
      <c r="AF171" s="34">
        <f t="shared" si="154"/>
        <v>5</v>
      </c>
      <c r="AG171" s="34">
        <f t="shared" si="155"/>
        <v>5</v>
      </c>
      <c r="AH171" s="34">
        <f t="shared" si="156"/>
        <v>0</v>
      </c>
      <c r="AI171" s="172">
        <f>IF(AJ171&lt;&gt;"",MAX(AI$3:AI170)+1,"")</f>
        <v>134</v>
      </c>
      <c r="AJ171" s="172" t="str">
        <f t="shared" si="157"/>
        <v>F</v>
      </c>
      <c r="AK171" s="172">
        <f t="shared" si="158"/>
        <v>330</v>
      </c>
      <c r="AL171" s="172">
        <f t="shared" si="159"/>
        <v>5</v>
      </c>
      <c r="AM171" s="172" t="str">
        <f>IF(AN171&lt;&gt;"",MAX(AM$3:AM170)+1,"")</f>
        <v/>
      </c>
      <c r="AN171" s="172" t="str">
        <f t="shared" si="160"/>
        <v/>
      </c>
      <c r="AO171" s="172" t="str">
        <f t="shared" si="161"/>
        <v/>
      </c>
      <c r="AP171" s="172" t="str">
        <f t="shared" si="162"/>
        <v/>
      </c>
      <c r="AQ171" s="172" t="str">
        <f t="shared" si="163"/>
        <v/>
      </c>
      <c r="AR171" s="172" t="str">
        <f>Table1[[#This Row],[Sex ]]&amp;Table1[[#This Row],[Month]]</f>
        <v>F4</v>
      </c>
      <c r="AS171" s="21"/>
      <c r="AT171" s="21"/>
      <c r="AU171" s="21"/>
      <c r="AV171" s="21"/>
      <c r="AW171" s="21"/>
      <c r="AX171" s="21"/>
      <c r="AY171" s="21"/>
      <c r="AZ171" s="21"/>
      <c r="BA171" s="21"/>
      <c r="BB171" s="21"/>
      <c r="BC171" s="21"/>
      <c r="BD171" s="21"/>
      <c r="BE171" s="319"/>
      <c r="BF171" s="319"/>
      <c r="BG171" s="316"/>
      <c r="BH171" s="316"/>
      <c r="BI171" s="316"/>
      <c r="BJ171" s="316"/>
      <c r="BK171" s="316"/>
      <c r="BL171" s="316"/>
      <c r="BM171" s="316"/>
      <c r="BN171" s="316"/>
      <c r="BO171" s="316"/>
      <c r="BP171" s="316"/>
      <c r="BQ171" s="316"/>
      <c r="BR171" s="316"/>
      <c r="BS171" s="316"/>
      <c r="BT171" s="316"/>
      <c r="BU171" s="316"/>
      <c r="BV171" s="316"/>
      <c r="BW171" s="316"/>
      <c r="BX171" s="316"/>
      <c r="BY171" s="316"/>
      <c r="BZ171" s="316"/>
      <c r="CA171" s="316"/>
      <c r="CB171" s="316"/>
      <c r="CC171" s="316"/>
      <c r="CD171" s="316"/>
      <c r="CE171" s="316"/>
      <c r="CF171" s="316"/>
      <c r="CG171" s="316"/>
      <c r="CH171" s="316"/>
      <c r="CI171" s="316"/>
      <c r="CJ171" s="316"/>
      <c r="CK171" s="316"/>
      <c r="CL171" s="316"/>
      <c r="CM171" s="316"/>
      <c r="CN171" s="316"/>
      <c r="CO171" s="316"/>
      <c r="CP171" s="316"/>
      <c r="CQ171" s="316"/>
      <c r="CR171" s="316"/>
      <c r="CS171" s="316"/>
      <c r="CT171" s="316"/>
      <c r="CU171" s="316"/>
      <c r="CV171" s="316"/>
      <c r="CW171" s="316"/>
      <c r="CX171" s="316"/>
      <c r="CY171" s="316"/>
      <c r="CZ171" s="316"/>
      <c r="DA171" s="316"/>
      <c r="DB171" s="316"/>
      <c r="DC171" s="316"/>
      <c r="DD171" s="316"/>
      <c r="DE171" s="316"/>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HP171" s="268">
        <f t="shared" si="167"/>
        <v>4</v>
      </c>
      <c r="HQ171" s="268">
        <f t="shared" si="138"/>
        <v>163</v>
      </c>
      <c r="HR171" s="268">
        <f t="shared" si="168"/>
        <v>0</v>
      </c>
      <c r="HS171" s="268">
        <f t="shared" si="170"/>
        <v>0</v>
      </c>
    </row>
    <row r="172" spans="1:227" x14ac:dyDescent="0.3">
      <c r="A172" s="21"/>
      <c r="B172" s="14">
        <v>10578</v>
      </c>
      <c r="C172" s="14">
        <v>16</v>
      </c>
      <c r="D172" s="14" t="s">
        <v>182</v>
      </c>
      <c r="E172" s="23" t="s">
        <v>183</v>
      </c>
      <c r="F172" s="14">
        <v>440</v>
      </c>
      <c r="G172" s="14" t="s">
        <v>120</v>
      </c>
      <c r="H172" s="14">
        <v>4</v>
      </c>
      <c r="I172" s="14">
        <v>5</v>
      </c>
      <c r="J172" s="14">
        <v>5</v>
      </c>
      <c r="K172" s="14"/>
      <c r="L172" s="14" t="s">
        <v>141</v>
      </c>
      <c r="M172" s="24">
        <f t="shared" si="164"/>
        <v>5</v>
      </c>
      <c r="N172" s="24">
        <f t="shared" si="139"/>
        <v>2</v>
      </c>
      <c r="O172" s="24" t="str">
        <f t="shared" si="140"/>
        <v>5 5</v>
      </c>
      <c r="P172" s="24">
        <f t="shared" si="141"/>
        <v>5</v>
      </c>
      <c r="Q172" s="25">
        <f t="shared" si="142"/>
        <v>0</v>
      </c>
      <c r="R172" s="26">
        <f t="shared" si="143"/>
        <v>0</v>
      </c>
      <c r="S172" s="24">
        <f t="shared" si="144"/>
        <v>4</v>
      </c>
      <c r="T172" s="24">
        <f t="shared" si="145"/>
        <v>4</v>
      </c>
      <c r="U172" s="24" t="str">
        <f t="shared" si="146"/>
        <v/>
      </c>
      <c r="V172" s="24" t="str">
        <f t="shared" si="147"/>
        <v>g</v>
      </c>
      <c r="W172" s="24" t="str">
        <f t="shared" si="165"/>
        <v/>
      </c>
      <c r="X172" s="24">
        <f t="shared" si="148"/>
        <v>4</v>
      </c>
      <c r="Y172" s="24">
        <f t="shared" si="149"/>
        <v>4</v>
      </c>
      <c r="Z172" s="24" t="str">
        <f t="shared" si="150"/>
        <v>F</v>
      </c>
      <c r="AA172" s="24" t="str">
        <f t="shared" si="171"/>
        <v>F</v>
      </c>
      <c r="AB172" s="34" t="str">
        <f t="shared" si="151"/>
        <v/>
      </c>
      <c r="AC172" s="34" t="str">
        <f t="shared" si="152"/>
        <v>g</v>
      </c>
      <c r="AD172" s="34" t="str">
        <f t="shared" si="166"/>
        <v>g</v>
      </c>
      <c r="AE172" s="34" t="str">
        <f t="shared" si="153"/>
        <v>4 0</v>
      </c>
      <c r="AF172" s="34">
        <f t="shared" si="154"/>
        <v>5</v>
      </c>
      <c r="AG172" s="34">
        <f t="shared" si="155"/>
        <v>5</v>
      </c>
      <c r="AH172" s="34">
        <f t="shared" si="156"/>
        <v>0</v>
      </c>
      <c r="AI172" s="172">
        <f>IF(AJ172&lt;&gt;"",MAX(AI$3:AI171)+1,"")</f>
        <v>135</v>
      </c>
      <c r="AJ172" s="172" t="str">
        <f t="shared" si="157"/>
        <v>F</v>
      </c>
      <c r="AK172" s="172">
        <f t="shared" si="158"/>
        <v>440</v>
      </c>
      <c r="AL172" s="172">
        <f t="shared" si="159"/>
        <v>5</v>
      </c>
      <c r="AM172" s="172" t="str">
        <f>IF(AN172&lt;&gt;"",MAX(AM$3:AM171)+1,"")</f>
        <v/>
      </c>
      <c r="AN172" s="172" t="str">
        <f t="shared" si="160"/>
        <v/>
      </c>
      <c r="AO172" s="172" t="str">
        <f t="shared" si="161"/>
        <v/>
      </c>
      <c r="AP172" s="172" t="str">
        <f t="shared" si="162"/>
        <v/>
      </c>
      <c r="AQ172" s="172" t="str">
        <f t="shared" si="163"/>
        <v/>
      </c>
      <c r="AR172" s="172" t="str">
        <f>Table1[[#This Row],[Sex ]]&amp;Table1[[#This Row],[Month]]</f>
        <v>F4</v>
      </c>
      <c r="AS172" s="21"/>
      <c r="AT172" s="21"/>
      <c r="AU172" s="21"/>
      <c r="AV172" s="21"/>
      <c r="AW172" s="21"/>
      <c r="AX172" s="21"/>
      <c r="AY172" s="21"/>
      <c r="AZ172" s="21"/>
      <c r="BA172" s="21"/>
      <c r="BB172" s="21"/>
      <c r="BC172" s="21"/>
      <c r="BD172" s="21"/>
      <c r="BE172" s="319"/>
      <c r="BF172" s="319"/>
      <c r="BG172" s="316"/>
      <c r="BH172" s="316"/>
      <c r="BI172" s="316"/>
      <c r="BJ172" s="316"/>
      <c r="BK172" s="316"/>
      <c r="BL172" s="316"/>
      <c r="BM172" s="316"/>
      <c r="BN172" s="316"/>
      <c r="BO172" s="316"/>
      <c r="BP172" s="316"/>
      <c r="BQ172" s="316"/>
      <c r="BR172" s="316"/>
      <c r="BS172" s="316"/>
      <c r="BT172" s="316"/>
      <c r="BU172" s="316"/>
      <c r="BV172" s="316"/>
      <c r="BW172" s="316"/>
      <c r="BX172" s="316"/>
      <c r="BY172" s="316"/>
      <c r="BZ172" s="316"/>
      <c r="CA172" s="316"/>
      <c r="CB172" s="316"/>
      <c r="CC172" s="316"/>
      <c r="CD172" s="316"/>
      <c r="CE172" s="316"/>
      <c r="CF172" s="316"/>
      <c r="CG172" s="316"/>
      <c r="CH172" s="316"/>
      <c r="CI172" s="316"/>
      <c r="CJ172" s="316"/>
      <c r="CK172" s="316"/>
      <c r="CL172" s="316"/>
      <c r="CM172" s="316"/>
      <c r="CN172" s="316"/>
      <c r="CO172" s="316"/>
      <c r="CP172" s="316"/>
      <c r="CQ172" s="316"/>
      <c r="CR172" s="316"/>
      <c r="CS172" s="316"/>
      <c r="CT172" s="316"/>
      <c r="CU172" s="316"/>
      <c r="CV172" s="316"/>
      <c r="CW172" s="316"/>
      <c r="CX172" s="316"/>
      <c r="CY172" s="316"/>
      <c r="CZ172" s="316"/>
      <c r="DA172" s="316"/>
      <c r="DB172" s="316"/>
      <c r="DC172" s="316"/>
      <c r="DD172" s="316"/>
      <c r="DE172" s="316"/>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21"/>
      <c r="ET172" s="21"/>
      <c r="EU172" s="21"/>
      <c r="EV172" s="21"/>
      <c r="HP172" s="268">
        <f t="shared" si="167"/>
        <v>5</v>
      </c>
      <c r="HQ172" s="268">
        <f t="shared" si="138"/>
        <v>164</v>
      </c>
      <c r="HR172" s="268">
        <f t="shared" si="168"/>
        <v>0</v>
      </c>
      <c r="HS172" s="268">
        <f t="shared" si="170"/>
        <v>0</v>
      </c>
    </row>
    <row r="173" spans="1:227" x14ac:dyDescent="0.3">
      <c r="A173" s="21"/>
      <c r="B173" s="14">
        <v>10578</v>
      </c>
      <c r="C173" s="14">
        <v>17</v>
      </c>
      <c r="D173" s="14" t="s">
        <v>182</v>
      </c>
      <c r="E173" s="23" t="s">
        <v>183</v>
      </c>
      <c r="F173" s="14">
        <v>290</v>
      </c>
      <c r="G173" s="14" t="s">
        <v>121</v>
      </c>
      <c r="H173" s="14">
        <v>4</v>
      </c>
      <c r="I173" s="14">
        <v>5</v>
      </c>
      <c r="J173" s="14">
        <v>5</v>
      </c>
      <c r="K173" s="14"/>
      <c r="L173" s="14" t="s">
        <v>141</v>
      </c>
      <c r="M173" s="24">
        <f t="shared" si="164"/>
        <v>5</v>
      </c>
      <c r="N173" s="24">
        <f t="shared" si="139"/>
        <v>2</v>
      </c>
      <c r="O173" s="24" t="str">
        <f t="shared" si="140"/>
        <v>5 5</v>
      </c>
      <c r="P173" s="24">
        <f t="shared" si="141"/>
        <v>5</v>
      </c>
      <c r="Q173" s="25">
        <f t="shared" si="142"/>
        <v>0</v>
      </c>
      <c r="R173" s="26">
        <f t="shared" si="143"/>
        <v>0</v>
      </c>
      <c r="S173" s="24">
        <f t="shared" si="144"/>
        <v>4</v>
      </c>
      <c r="T173" s="24">
        <f t="shared" si="145"/>
        <v>4</v>
      </c>
      <c r="U173" s="24" t="str">
        <f t="shared" si="146"/>
        <v/>
      </c>
      <c r="V173" s="24" t="str">
        <f t="shared" si="147"/>
        <v>g</v>
      </c>
      <c r="W173" s="24" t="str">
        <f t="shared" si="165"/>
        <v/>
      </c>
      <c r="X173" s="24">
        <f t="shared" si="148"/>
        <v>4</v>
      </c>
      <c r="Y173" s="24">
        <f t="shared" si="149"/>
        <v>4</v>
      </c>
      <c r="Z173" s="24" t="str">
        <f t="shared" si="150"/>
        <v>M</v>
      </c>
      <c r="AA173" s="24" t="str">
        <f t="shared" si="171"/>
        <v>M</v>
      </c>
      <c r="AB173" s="34" t="str">
        <f t="shared" si="151"/>
        <v/>
      </c>
      <c r="AC173" s="34" t="str">
        <f t="shared" si="152"/>
        <v>g</v>
      </c>
      <c r="AD173" s="34" t="str">
        <f t="shared" si="166"/>
        <v>g</v>
      </c>
      <c r="AE173" s="34" t="str">
        <f t="shared" si="153"/>
        <v>4 0</v>
      </c>
      <c r="AF173" s="34">
        <f t="shared" si="154"/>
        <v>5</v>
      </c>
      <c r="AG173" s="34">
        <f t="shared" si="155"/>
        <v>5</v>
      </c>
      <c r="AH173" s="34">
        <f t="shared" si="156"/>
        <v>0</v>
      </c>
      <c r="AI173" s="172" t="str">
        <f>IF(AJ173&lt;&gt;"",MAX(AI$3:AI172)+1,"")</f>
        <v/>
      </c>
      <c r="AJ173" s="172" t="str">
        <f t="shared" si="157"/>
        <v/>
      </c>
      <c r="AK173" s="172" t="str">
        <f t="shared" si="158"/>
        <v/>
      </c>
      <c r="AL173" s="172" t="str">
        <f t="shared" si="159"/>
        <v/>
      </c>
      <c r="AM173" s="172">
        <f>IF(AN173&lt;&gt;"",MAX(AM$3:AM172)+1,"")</f>
        <v>34</v>
      </c>
      <c r="AN173" s="172" t="str">
        <f t="shared" si="160"/>
        <v>M</v>
      </c>
      <c r="AO173" s="172">
        <f t="shared" si="161"/>
        <v>290</v>
      </c>
      <c r="AP173" s="172">
        <f t="shared" si="162"/>
        <v>5</v>
      </c>
      <c r="AQ173" s="172" t="str">
        <f t="shared" si="163"/>
        <v/>
      </c>
      <c r="AR173" s="172" t="str">
        <f>Table1[[#This Row],[Sex ]]&amp;Table1[[#This Row],[Month]]</f>
        <v>M4</v>
      </c>
      <c r="AS173" s="21"/>
      <c r="AT173" s="21"/>
      <c r="AU173" s="21"/>
      <c r="AV173" s="21"/>
      <c r="AW173" s="21"/>
      <c r="AX173" s="21"/>
      <c r="AY173" s="21"/>
      <c r="AZ173" s="21"/>
      <c r="BA173" s="21"/>
      <c r="BB173" s="21"/>
      <c r="BC173" s="21"/>
      <c r="BD173" s="21"/>
      <c r="BE173" s="319"/>
      <c r="BF173" s="319"/>
      <c r="BG173" s="316"/>
      <c r="BH173" s="316"/>
      <c r="BI173" s="316"/>
      <c r="BJ173" s="316"/>
      <c r="BK173" s="316"/>
      <c r="BL173" s="316"/>
      <c r="BM173" s="316"/>
      <c r="BN173" s="316"/>
      <c r="BO173" s="316"/>
      <c r="BP173" s="316"/>
      <c r="BQ173" s="316"/>
      <c r="BR173" s="316"/>
      <c r="BS173" s="316"/>
      <c r="BT173" s="316"/>
      <c r="BU173" s="316"/>
      <c r="BV173" s="316"/>
      <c r="BW173" s="316"/>
      <c r="BX173" s="316"/>
      <c r="BY173" s="316"/>
      <c r="BZ173" s="316"/>
      <c r="CA173" s="316"/>
      <c r="CB173" s="316"/>
      <c r="CC173" s="316"/>
      <c r="CD173" s="316"/>
      <c r="CE173" s="316"/>
      <c r="CF173" s="316"/>
      <c r="CG173" s="316"/>
      <c r="CH173" s="316"/>
      <c r="CI173" s="316"/>
      <c r="CJ173" s="316"/>
      <c r="CK173" s="316"/>
      <c r="CL173" s="316"/>
      <c r="CM173" s="316"/>
      <c r="CN173" s="316"/>
      <c r="CO173" s="316"/>
      <c r="CP173" s="316"/>
      <c r="CQ173" s="316"/>
      <c r="CR173" s="316"/>
      <c r="CS173" s="316"/>
      <c r="CT173" s="316"/>
      <c r="CU173" s="316"/>
      <c r="CV173" s="316"/>
      <c r="CW173" s="316"/>
      <c r="CX173" s="316"/>
      <c r="CY173" s="316"/>
      <c r="CZ173" s="316"/>
      <c r="DA173" s="316"/>
      <c r="DB173" s="316"/>
      <c r="DC173" s="316"/>
      <c r="DD173" s="316"/>
      <c r="DE173" s="316"/>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HP173" s="268">
        <f t="shared" si="167"/>
        <v>4</v>
      </c>
      <c r="HQ173" s="268">
        <f t="shared" si="138"/>
        <v>165</v>
      </c>
      <c r="HR173" s="268">
        <f t="shared" si="168"/>
        <v>0</v>
      </c>
      <c r="HS173" s="268">
        <f t="shared" si="170"/>
        <v>0</v>
      </c>
    </row>
    <row r="174" spans="1:227" x14ac:dyDescent="0.3">
      <c r="A174" s="21"/>
      <c r="B174" s="14">
        <v>10578</v>
      </c>
      <c r="C174" s="14">
        <v>18</v>
      </c>
      <c r="D174" s="14" t="s">
        <v>182</v>
      </c>
      <c r="E174" s="23" t="s">
        <v>183</v>
      </c>
      <c r="F174" s="14">
        <v>310</v>
      </c>
      <c r="G174" s="14" t="s">
        <v>120</v>
      </c>
      <c r="H174" s="14">
        <v>4</v>
      </c>
      <c r="I174" s="14">
        <v>4</v>
      </c>
      <c r="J174" s="14">
        <v>4</v>
      </c>
      <c r="K174" s="14"/>
      <c r="L174" s="14" t="s">
        <v>141</v>
      </c>
      <c r="M174" s="24">
        <f t="shared" si="164"/>
        <v>4</v>
      </c>
      <c r="N174" s="24">
        <f t="shared" si="139"/>
        <v>2</v>
      </c>
      <c r="O174" s="24" t="str">
        <f t="shared" si="140"/>
        <v>4 4</v>
      </c>
      <c r="P174" s="24">
        <f t="shared" si="141"/>
        <v>4</v>
      </c>
      <c r="Q174" s="25">
        <f t="shared" si="142"/>
        <v>0</v>
      </c>
      <c r="R174" s="26">
        <f t="shared" si="143"/>
        <v>0</v>
      </c>
      <c r="S174" s="24">
        <f t="shared" si="144"/>
        <v>4</v>
      </c>
      <c r="T174" s="24">
        <f t="shared" si="145"/>
        <v>4</v>
      </c>
      <c r="U174" s="24" t="str">
        <f t="shared" si="146"/>
        <v/>
      </c>
      <c r="V174" s="24" t="str">
        <f t="shared" si="147"/>
        <v>g</v>
      </c>
      <c r="W174" s="24" t="str">
        <f t="shared" si="165"/>
        <v/>
      </c>
      <c r="X174" s="24">
        <f t="shared" si="148"/>
        <v>4</v>
      </c>
      <c r="Y174" s="24">
        <f t="shared" si="149"/>
        <v>4</v>
      </c>
      <c r="Z174" s="24" t="str">
        <f t="shared" si="150"/>
        <v>F</v>
      </c>
      <c r="AA174" s="24" t="str">
        <f t="shared" si="171"/>
        <v>F</v>
      </c>
      <c r="AB174" s="34" t="str">
        <f t="shared" si="151"/>
        <v/>
      </c>
      <c r="AC174" s="34" t="str">
        <f t="shared" si="152"/>
        <v>g</v>
      </c>
      <c r="AD174" s="34" t="str">
        <f t="shared" si="166"/>
        <v>g</v>
      </c>
      <c r="AE174" s="34" t="str">
        <f t="shared" si="153"/>
        <v>4 0</v>
      </c>
      <c r="AF174" s="34">
        <f t="shared" si="154"/>
        <v>4</v>
      </c>
      <c r="AG174" s="34">
        <f t="shared" si="155"/>
        <v>4</v>
      </c>
      <c r="AH174" s="34">
        <f t="shared" si="156"/>
        <v>0</v>
      </c>
      <c r="AI174" s="172">
        <f>IF(AJ174&lt;&gt;"",MAX(AI$3:AI173)+1,"")</f>
        <v>136</v>
      </c>
      <c r="AJ174" s="172" t="str">
        <f t="shared" si="157"/>
        <v>F</v>
      </c>
      <c r="AK174" s="172">
        <f t="shared" si="158"/>
        <v>310</v>
      </c>
      <c r="AL174" s="172">
        <f t="shared" si="159"/>
        <v>4</v>
      </c>
      <c r="AM174" s="172" t="str">
        <f>IF(AN174&lt;&gt;"",MAX(AM$3:AM173)+1,"")</f>
        <v/>
      </c>
      <c r="AN174" s="172" t="str">
        <f t="shared" si="160"/>
        <v/>
      </c>
      <c r="AO174" s="172" t="str">
        <f t="shared" si="161"/>
        <v/>
      </c>
      <c r="AP174" s="172" t="str">
        <f t="shared" si="162"/>
        <v/>
      </c>
      <c r="AQ174" s="172" t="str">
        <f t="shared" si="163"/>
        <v/>
      </c>
      <c r="AR174" s="172" t="str">
        <f>Table1[[#This Row],[Sex ]]&amp;Table1[[#This Row],[Month]]</f>
        <v>F4</v>
      </c>
      <c r="AS174" s="21"/>
      <c r="AT174" s="21"/>
      <c r="AU174" s="21"/>
      <c r="AV174" s="21"/>
      <c r="AW174" s="21"/>
      <c r="AX174" s="21"/>
      <c r="AY174" s="21"/>
      <c r="AZ174" s="21"/>
      <c r="BA174" s="21"/>
      <c r="BB174" s="21"/>
      <c r="BC174" s="21"/>
      <c r="BD174" s="21"/>
      <c r="BE174" s="319"/>
      <c r="BF174" s="319"/>
      <c r="BG174" s="316"/>
      <c r="BH174" s="316"/>
      <c r="BI174" s="316"/>
      <c r="BJ174" s="316"/>
      <c r="BK174" s="316"/>
      <c r="BL174" s="316"/>
      <c r="BM174" s="316"/>
      <c r="BN174" s="316"/>
      <c r="BO174" s="316"/>
      <c r="BP174" s="316"/>
      <c r="BQ174" s="316"/>
      <c r="BR174" s="316"/>
      <c r="BS174" s="316"/>
      <c r="BT174" s="316"/>
      <c r="BU174" s="316"/>
      <c r="BV174" s="316"/>
      <c r="BW174" s="316"/>
      <c r="BX174" s="316"/>
      <c r="BY174" s="316"/>
      <c r="BZ174" s="316"/>
      <c r="CA174" s="316"/>
      <c r="CB174" s="316"/>
      <c r="CC174" s="316"/>
      <c r="CD174" s="316"/>
      <c r="CE174" s="316"/>
      <c r="CF174" s="316"/>
      <c r="CG174" s="316"/>
      <c r="CH174" s="316"/>
      <c r="CI174" s="316"/>
      <c r="CJ174" s="316"/>
      <c r="CK174" s="316"/>
      <c r="CL174" s="316"/>
      <c r="CM174" s="316"/>
      <c r="CN174" s="316"/>
      <c r="CO174" s="316"/>
      <c r="CP174" s="316"/>
      <c r="CQ174" s="316"/>
      <c r="CR174" s="316"/>
      <c r="CS174" s="316"/>
      <c r="CT174" s="316"/>
      <c r="CU174" s="316"/>
      <c r="CV174" s="316"/>
      <c r="CW174" s="316"/>
      <c r="CX174" s="316"/>
      <c r="CY174" s="316"/>
      <c r="CZ174" s="316"/>
      <c r="DA174" s="316"/>
      <c r="DB174" s="316"/>
      <c r="DC174" s="316"/>
      <c r="DD174" s="316"/>
      <c r="DE174" s="316"/>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HP174" s="268">
        <f t="shared" si="167"/>
        <v>3</v>
      </c>
      <c r="HQ174" s="268">
        <f t="shared" si="138"/>
        <v>166</v>
      </c>
      <c r="HR174" s="268">
        <f t="shared" si="168"/>
        <v>0</v>
      </c>
      <c r="HS174" s="268">
        <f t="shared" si="170"/>
        <v>0</v>
      </c>
    </row>
    <row r="175" spans="1:227" x14ac:dyDescent="0.3">
      <c r="A175" s="21"/>
      <c r="B175" s="14">
        <v>10578</v>
      </c>
      <c r="C175" s="14">
        <v>19</v>
      </c>
      <c r="D175" s="14" t="s">
        <v>182</v>
      </c>
      <c r="E175" s="23" t="s">
        <v>183</v>
      </c>
      <c r="F175" s="14">
        <v>420</v>
      </c>
      <c r="G175" s="14" t="s">
        <v>120</v>
      </c>
      <c r="H175" s="14">
        <v>4</v>
      </c>
      <c r="I175" s="14">
        <v>7</v>
      </c>
      <c r="J175" s="14">
        <v>7</v>
      </c>
      <c r="K175" s="14"/>
      <c r="L175" s="14" t="s">
        <v>141</v>
      </c>
      <c r="M175" s="24">
        <f t="shared" si="164"/>
        <v>7</v>
      </c>
      <c r="N175" s="24">
        <f t="shared" si="139"/>
        <v>2</v>
      </c>
      <c r="O175" s="24" t="str">
        <f t="shared" si="140"/>
        <v>7 7</v>
      </c>
      <c r="P175" s="24">
        <f t="shared" si="141"/>
        <v>7</v>
      </c>
      <c r="Q175" s="25">
        <f t="shared" si="142"/>
        <v>0</v>
      </c>
      <c r="R175" s="26">
        <f t="shared" si="143"/>
        <v>0</v>
      </c>
      <c r="S175" s="24">
        <f t="shared" si="144"/>
        <v>4</v>
      </c>
      <c r="T175" s="24">
        <f t="shared" si="145"/>
        <v>4</v>
      </c>
      <c r="U175" s="24" t="str">
        <f t="shared" si="146"/>
        <v/>
      </c>
      <c r="V175" s="24" t="str">
        <f t="shared" si="147"/>
        <v>g</v>
      </c>
      <c r="W175" s="24" t="str">
        <f t="shared" si="165"/>
        <v/>
      </c>
      <c r="X175" s="24">
        <f t="shared" si="148"/>
        <v>4</v>
      </c>
      <c r="Y175" s="24">
        <f t="shared" si="149"/>
        <v>4</v>
      </c>
      <c r="Z175" s="24" t="str">
        <f t="shared" si="150"/>
        <v>F</v>
      </c>
      <c r="AA175" s="24" t="str">
        <f t="shared" si="171"/>
        <v>F</v>
      </c>
      <c r="AB175" s="34" t="str">
        <f t="shared" si="151"/>
        <v/>
      </c>
      <c r="AC175" s="34" t="str">
        <f t="shared" si="152"/>
        <v>g</v>
      </c>
      <c r="AD175" s="34" t="str">
        <f t="shared" si="166"/>
        <v>g</v>
      </c>
      <c r="AE175" s="34" t="str">
        <f t="shared" si="153"/>
        <v>4 0</v>
      </c>
      <c r="AF175" s="34">
        <f t="shared" si="154"/>
        <v>7</v>
      </c>
      <c r="AG175" s="34">
        <f t="shared" si="155"/>
        <v>7</v>
      </c>
      <c r="AH175" s="34">
        <f t="shared" si="156"/>
        <v>0</v>
      </c>
      <c r="AI175" s="172">
        <f>IF(AJ175&lt;&gt;"",MAX(AI$3:AI174)+1,"")</f>
        <v>137</v>
      </c>
      <c r="AJ175" s="172" t="str">
        <f t="shared" si="157"/>
        <v>F</v>
      </c>
      <c r="AK175" s="172">
        <f t="shared" si="158"/>
        <v>420</v>
      </c>
      <c r="AL175" s="172">
        <f t="shared" si="159"/>
        <v>7</v>
      </c>
      <c r="AM175" s="172" t="str">
        <f>IF(AN175&lt;&gt;"",MAX(AM$3:AM174)+1,"")</f>
        <v/>
      </c>
      <c r="AN175" s="172" t="str">
        <f t="shared" si="160"/>
        <v/>
      </c>
      <c r="AO175" s="172" t="str">
        <f t="shared" si="161"/>
        <v/>
      </c>
      <c r="AP175" s="172" t="str">
        <f t="shared" si="162"/>
        <v/>
      </c>
      <c r="AQ175" s="172" t="str">
        <f t="shared" si="163"/>
        <v/>
      </c>
      <c r="AR175" s="172" t="str">
        <f>Table1[[#This Row],[Sex ]]&amp;Table1[[#This Row],[Month]]</f>
        <v>F4</v>
      </c>
      <c r="AS175" s="21"/>
      <c r="AT175" s="21"/>
      <c r="AU175" s="21"/>
      <c r="AV175" s="21"/>
      <c r="AW175" s="21"/>
      <c r="AX175" s="21"/>
      <c r="AY175" s="21"/>
      <c r="AZ175" s="21"/>
      <c r="BA175" s="21"/>
      <c r="BB175" s="21"/>
      <c r="BC175" s="21"/>
      <c r="BD175" s="21"/>
      <c r="BE175" s="319"/>
      <c r="BF175" s="319"/>
      <c r="BG175" s="316"/>
      <c r="BH175" s="316"/>
      <c r="BI175" s="316"/>
      <c r="BJ175" s="316"/>
      <c r="BK175" s="316"/>
      <c r="BL175" s="316"/>
      <c r="BM175" s="316"/>
      <c r="BN175" s="316"/>
      <c r="BO175" s="316"/>
      <c r="BP175" s="316"/>
      <c r="BQ175" s="316"/>
      <c r="BR175" s="316"/>
      <c r="BS175" s="316"/>
      <c r="BT175" s="316"/>
      <c r="BU175" s="316"/>
      <c r="BV175" s="316"/>
      <c r="BW175" s="316"/>
      <c r="BX175" s="316"/>
      <c r="BY175" s="316"/>
      <c r="BZ175" s="316"/>
      <c r="CA175" s="316"/>
      <c r="CB175" s="316"/>
      <c r="CC175" s="316"/>
      <c r="CD175" s="316"/>
      <c r="CE175" s="316"/>
      <c r="CF175" s="316"/>
      <c r="CG175" s="316"/>
      <c r="CH175" s="316"/>
      <c r="CI175" s="316"/>
      <c r="CJ175" s="316"/>
      <c r="CK175" s="316"/>
      <c r="CL175" s="316"/>
      <c r="CM175" s="316"/>
      <c r="CN175" s="316"/>
      <c r="CO175" s="316"/>
      <c r="CP175" s="316"/>
      <c r="CQ175" s="316"/>
      <c r="CR175" s="316"/>
      <c r="CS175" s="316"/>
      <c r="CT175" s="316"/>
      <c r="CU175" s="316"/>
      <c r="CV175" s="316"/>
      <c r="CW175" s="316"/>
      <c r="CX175" s="316"/>
      <c r="CY175" s="316"/>
      <c r="CZ175" s="316"/>
      <c r="DA175" s="316"/>
      <c r="DB175" s="316"/>
      <c r="DC175" s="316"/>
      <c r="DD175" s="316"/>
      <c r="DE175" s="316"/>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HP175" s="268">
        <f t="shared" si="167"/>
        <v>3</v>
      </c>
      <c r="HQ175" s="268">
        <f t="shared" si="138"/>
        <v>167</v>
      </c>
      <c r="HR175" s="268">
        <f t="shared" si="168"/>
        <v>0</v>
      </c>
      <c r="HS175" s="268">
        <f t="shared" si="170"/>
        <v>0</v>
      </c>
    </row>
    <row r="176" spans="1:227" x14ac:dyDescent="0.3">
      <c r="A176" s="21"/>
      <c r="B176" s="14">
        <v>10578</v>
      </c>
      <c r="C176" s="14">
        <v>20</v>
      </c>
      <c r="D176" s="14" t="s">
        <v>182</v>
      </c>
      <c r="E176" s="23" t="s">
        <v>183</v>
      </c>
      <c r="F176" s="14">
        <v>510</v>
      </c>
      <c r="G176" s="14" t="s">
        <v>120</v>
      </c>
      <c r="H176" s="14">
        <v>4</v>
      </c>
      <c r="I176" s="14">
        <v>6</v>
      </c>
      <c r="J176" s="14">
        <v>6</v>
      </c>
      <c r="K176" s="14"/>
      <c r="L176" s="14" t="s">
        <v>141</v>
      </c>
      <c r="M176" s="24">
        <f t="shared" si="164"/>
        <v>6</v>
      </c>
      <c r="N176" s="24">
        <f t="shared" si="139"/>
        <v>2</v>
      </c>
      <c r="O176" s="24" t="str">
        <f t="shared" si="140"/>
        <v>6 6</v>
      </c>
      <c r="P176" s="24">
        <f t="shared" si="141"/>
        <v>6</v>
      </c>
      <c r="Q176" s="25">
        <f t="shared" si="142"/>
        <v>0</v>
      </c>
      <c r="R176" s="26">
        <f t="shared" si="143"/>
        <v>0</v>
      </c>
      <c r="S176" s="24">
        <f t="shared" si="144"/>
        <v>4</v>
      </c>
      <c r="T176" s="24">
        <f t="shared" si="145"/>
        <v>4</v>
      </c>
      <c r="U176" s="24" t="str">
        <f t="shared" si="146"/>
        <v/>
      </c>
      <c r="V176" s="24" t="str">
        <f t="shared" si="147"/>
        <v>g</v>
      </c>
      <c r="W176" s="24" t="str">
        <f t="shared" si="165"/>
        <v/>
      </c>
      <c r="X176" s="24">
        <f t="shared" si="148"/>
        <v>4</v>
      </c>
      <c r="Y176" s="24">
        <f t="shared" si="149"/>
        <v>4</v>
      </c>
      <c r="Z176" s="24" t="str">
        <f t="shared" si="150"/>
        <v>F</v>
      </c>
      <c r="AA176" s="24" t="str">
        <f t="shared" si="171"/>
        <v>F</v>
      </c>
      <c r="AB176" s="34" t="str">
        <f t="shared" si="151"/>
        <v/>
      </c>
      <c r="AC176" s="34" t="str">
        <f t="shared" si="152"/>
        <v>g</v>
      </c>
      <c r="AD176" s="34" t="str">
        <f t="shared" si="166"/>
        <v>g</v>
      </c>
      <c r="AE176" s="34" t="str">
        <f t="shared" si="153"/>
        <v>4 0</v>
      </c>
      <c r="AF176" s="34">
        <f t="shared" si="154"/>
        <v>6</v>
      </c>
      <c r="AG176" s="34">
        <f t="shared" si="155"/>
        <v>6</v>
      </c>
      <c r="AH176" s="34">
        <f t="shared" si="156"/>
        <v>0</v>
      </c>
      <c r="AI176" s="172">
        <f>IF(AJ176&lt;&gt;"",MAX(AI$3:AI175)+1,"")</f>
        <v>138</v>
      </c>
      <c r="AJ176" s="172" t="str">
        <f t="shared" si="157"/>
        <v>F</v>
      </c>
      <c r="AK176" s="172">
        <f t="shared" si="158"/>
        <v>510</v>
      </c>
      <c r="AL176" s="172">
        <f t="shared" si="159"/>
        <v>6</v>
      </c>
      <c r="AM176" s="172" t="str">
        <f>IF(AN176&lt;&gt;"",MAX(AM$3:AM175)+1,"")</f>
        <v/>
      </c>
      <c r="AN176" s="172" t="str">
        <f t="shared" si="160"/>
        <v/>
      </c>
      <c r="AO176" s="172" t="str">
        <f t="shared" si="161"/>
        <v/>
      </c>
      <c r="AP176" s="172" t="str">
        <f t="shared" si="162"/>
        <v/>
      </c>
      <c r="AQ176" s="172" t="str">
        <f t="shared" si="163"/>
        <v/>
      </c>
      <c r="AR176" s="172" t="str">
        <f>Table1[[#This Row],[Sex ]]&amp;Table1[[#This Row],[Month]]</f>
        <v>F4</v>
      </c>
      <c r="AS176" s="21"/>
      <c r="AT176" s="21"/>
      <c r="AU176" s="21"/>
      <c r="AV176" s="21"/>
      <c r="AW176" s="21"/>
      <c r="AX176" s="21"/>
      <c r="AY176" s="21"/>
      <c r="AZ176" s="21"/>
      <c r="BA176" s="21"/>
      <c r="BB176" s="21"/>
      <c r="BC176" s="21"/>
      <c r="BD176" s="21"/>
      <c r="BE176" s="319"/>
      <c r="BF176" s="319"/>
      <c r="BG176" s="316"/>
      <c r="BH176" s="316"/>
      <c r="BI176" s="316"/>
      <c r="BJ176" s="316"/>
      <c r="BK176" s="316"/>
      <c r="BL176" s="316"/>
      <c r="BM176" s="316"/>
      <c r="BN176" s="316"/>
      <c r="BO176" s="316"/>
      <c r="BP176" s="316"/>
      <c r="BQ176" s="316"/>
      <c r="BR176" s="316"/>
      <c r="BS176" s="316"/>
      <c r="BT176" s="316"/>
      <c r="BU176" s="316"/>
      <c r="BV176" s="316"/>
      <c r="BW176" s="316"/>
      <c r="BX176" s="316"/>
      <c r="BY176" s="316"/>
      <c r="BZ176" s="316"/>
      <c r="CA176" s="316"/>
      <c r="CB176" s="316"/>
      <c r="CC176" s="316"/>
      <c r="CD176" s="316"/>
      <c r="CE176" s="316"/>
      <c r="CF176" s="316"/>
      <c r="CG176" s="316"/>
      <c r="CH176" s="316"/>
      <c r="CI176" s="316"/>
      <c r="CJ176" s="316"/>
      <c r="CK176" s="316"/>
      <c r="CL176" s="316"/>
      <c r="CM176" s="316"/>
      <c r="CN176" s="316"/>
      <c r="CO176" s="316"/>
      <c r="CP176" s="316"/>
      <c r="CQ176" s="316"/>
      <c r="CR176" s="316"/>
      <c r="CS176" s="316"/>
      <c r="CT176" s="316"/>
      <c r="CU176" s="316"/>
      <c r="CV176" s="316"/>
      <c r="CW176" s="316"/>
      <c r="CX176" s="316"/>
      <c r="CY176" s="316"/>
      <c r="CZ176" s="316"/>
      <c r="DA176" s="316"/>
      <c r="DB176" s="316"/>
      <c r="DC176" s="316"/>
      <c r="DD176" s="316"/>
      <c r="DE176" s="316"/>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HP176" s="268">
        <f t="shared" si="167"/>
        <v>3</v>
      </c>
      <c r="HQ176" s="268">
        <f t="shared" si="138"/>
        <v>168</v>
      </c>
      <c r="HR176" s="268">
        <f t="shared" si="168"/>
        <v>0</v>
      </c>
      <c r="HS176" s="268">
        <f t="shared" si="170"/>
        <v>0</v>
      </c>
    </row>
    <row r="177" spans="1:227" x14ac:dyDescent="0.3">
      <c r="A177" s="21"/>
      <c r="B177" s="14">
        <v>10578</v>
      </c>
      <c r="C177" s="14">
        <v>21</v>
      </c>
      <c r="D177" s="14" t="s">
        <v>182</v>
      </c>
      <c r="E177" s="23" t="s">
        <v>183</v>
      </c>
      <c r="F177" s="14">
        <v>310</v>
      </c>
      <c r="G177" s="14" t="s">
        <v>121</v>
      </c>
      <c r="H177" s="14">
        <v>4</v>
      </c>
      <c r="I177" s="14">
        <v>5</v>
      </c>
      <c r="J177" s="14">
        <v>5</v>
      </c>
      <c r="K177" s="14"/>
      <c r="L177" s="14" t="s">
        <v>141</v>
      </c>
      <c r="M177" s="24">
        <f t="shared" si="164"/>
        <v>5</v>
      </c>
      <c r="N177" s="24">
        <f t="shared" si="139"/>
        <v>2</v>
      </c>
      <c r="O177" s="24" t="str">
        <f t="shared" si="140"/>
        <v>5 5</v>
      </c>
      <c r="P177" s="24">
        <f t="shared" si="141"/>
        <v>5</v>
      </c>
      <c r="Q177" s="25">
        <f t="shared" si="142"/>
        <v>0</v>
      </c>
      <c r="R177" s="26">
        <f t="shared" si="143"/>
        <v>0</v>
      </c>
      <c r="S177" s="24">
        <f t="shared" si="144"/>
        <v>4</v>
      </c>
      <c r="T177" s="24">
        <f t="shared" si="145"/>
        <v>4</v>
      </c>
      <c r="U177" s="24" t="str">
        <f t="shared" si="146"/>
        <v/>
      </c>
      <c r="V177" s="24" t="str">
        <f t="shared" si="147"/>
        <v>g</v>
      </c>
      <c r="W177" s="24" t="str">
        <f t="shared" si="165"/>
        <v/>
      </c>
      <c r="X177" s="24">
        <f t="shared" si="148"/>
        <v>4</v>
      </c>
      <c r="Y177" s="24">
        <f t="shared" si="149"/>
        <v>4</v>
      </c>
      <c r="Z177" s="24" t="str">
        <f t="shared" si="150"/>
        <v>M</v>
      </c>
      <c r="AA177" s="24" t="str">
        <f t="shared" si="171"/>
        <v>M</v>
      </c>
      <c r="AB177" s="34" t="str">
        <f t="shared" si="151"/>
        <v/>
      </c>
      <c r="AC177" s="34" t="str">
        <f t="shared" si="152"/>
        <v>g</v>
      </c>
      <c r="AD177" s="34" t="str">
        <f t="shared" si="166"/>
        <v>g</v>
      </c>
      <c r="AE177" s="34" t="str">
        <f t="shared" si="153"/>
        <v>4 0</v>
      </c>
      <c r="AF177" s="34">
        <f t="shared" si="154"/>
        <v>5</v>
      </c>
      <c r="AG177" s="34">
        <f t="shared" si="155"/>
        <v>5</v>
      </c>
      <c r="AH177" s="34">
        <f t="shared" si="156"/>
        <v>0</v>
      </c>
      <c r="AI177" s="172" t="str">
        <f>IF(AJ177&lt;&gt;"",MAX(AI$3:AI176)+1,"")</f>
        <v/>
      </c>
      <c r="AJ177" s="172" t="str">
        <f t="shared" si="157"/>
        <v/>
      </c>
      <c r="AK177" s="172" t="str">
        <f t="shared" si="158"/>
        <v/>
      </c>
      <c r="AL177" s="172" t="str">
        <f t="shared" si="159"/>
        <v/>
      </c>
      <c r="AM177" s="172">
        <f>IF(AN177&lt;&gt;"",MAX(AM$3:AM176)+1,"")</f>
        <v>35</v>
      </c>
      <c r="AN177" s="172" t="str">
        <f t="shared" si="160"/>
        <v>M</v>
      </c>
      <c r="AO177" s="172">
        <f t="shared" si="161"/>
        <v>310</v>
      </c>
      <c r="AP177" s="172">
        <f t="shared" si="162"/>
        <v>5</v>
      </c>
      <c r="AQ177" s="172" t="str">
        <f t="shared" si="163"/>
        <v/>
      </c>
      <c r="AR177" s="172" t="str">
        <f>Table1[[#This Row],[Sex ]]&amp;Table1[[#This Row],[Month]]</f>
        <v>M4</v>
      </c>
      <c r="AS177" s="21"/>
      <c r="AT177" s="21"/>
      <c r="AU177" s="21"/>
      <c r="AV177" s="21"/>
      <c r="AW177" s="21"/>
      <c r="AX177" s="21"/>
      <c r="AY177" s="21"/>
      <c r="AZ177" s="21"/>
      <c r="BA177" s="21"/>
      <c r="BB177" s="21"/>
      <c r="BC177" s="21"/>
      <c r="BD177" s="21"/>
      <c r="BE177" s="319"/>
      <c r="BF177" s="319"/>
      <c r="BG177" s="316"/>
      <c r="BH177" s="316"/>
      <c r="BI177" s="316"/>
      <c r="BJ177" s="316"/>
      <c r="BK177" s="316"/>
      <c r="BL177" s="316"/>
      <c r="BM177" s="316"/>
      <c r="BN177" s="316"/>
      <c r="BO177" s="316"/>
      <c r="BP177" s="316"/>
      <c r="BQ177" s="316"/>
      <c r="BR177" s="316"/>
      <c r="BS177" s="316"/>
      <c r="BT177" s="316"/>
      <c r="BU177" s="316"/>
      <c r="BV177" s="316"/>
      <c r="BW177" s="316"/>
      <c r="BX177" s="316"/>
      <c r="BY177" s="316"/>
      <c r="BZ177" s="316"/>
      <c r="CA177" s="316"/>
      <c r="CB177" s="316"/>
      <c r="CC177" s="316"/>
      <c r="CD177" s="316"/>
      <c r="CE177" s="316"/>
      <c r="CF177" s="316"/>
      <c r="CG177" s="316"/>
      <c r="CH177" s="316"/>
      <c r="CI177" s="316"/>
      <c r="CJ177" s="316"/>
      <c r="CK177" s="316"/>
      <c r="CL177" s="316"/>
      <c r="CM177" s="316"/>
      <c r="CN177" s="316"/>
      <c r="CO177" s="316"/>
      <c r="CP177" s="316"/>
      <c r="CQ177" s="316"/>
      <c r="CR177" s="316"/>
      <c r="CS177" s="316"/>
      <c r="CT177" s="316"/>
      <c r="CU177" s="316"/>
      <c r="CV177" s="316"/>
      <c r="CW177" s="316"/>
      <c r="CX177" s="316"/>
      <c r="CY177" s="316"/>
      <c r="CZ177" s="316"/>
      <c r="DA177" s="316"/>
      <c r="DB177" s="316"/>
      <c r="DC177" s="316"/>
      <c r="DD177" s="316"/>
      <c r="DE177" s="316"/>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HP177" s="268">
        <f t="shared" si="167"/>
        <v>5</v>
      </c>
      <c r="HQ177" s="268">
        <f t="shared" si="138"/>
        <v>169</v>
      </c>
      <c r="HR177" s="268">
        <f t="shared" si="168"/>
        <v>0</v>
      </c>
      <c r="HS177" s="268">
        <f t="shared" si="170"/>
        <v>0</v>
      </c>
    </row>
    <row r="178" spans="1:227" x14ac:dyDescent="0.3">
      <c r="A178" s="21"/>
      <c r="B178" s="14">
        <v>10578</v>
      </c>
      <c r="C178" s="14">
        <v>22</v>
      </c>
      <c r="D178" s="14" t="s">
        <v>182</v>
      </c>
      <c r="E178" s="23" t="s">
        <v>183</v>
      </c>
      <c r="F178" s="14">
        <v>290</v>
      </c>
      <c r="G178" s="14" t="s">
        <v>121</v>
      </c>
      <c r="H178" s="14">
        <v>4</v>
      </c>
      <c r="I178" s="14">
        <v>3</v>
      </c>
      <c r="J178" s="14">
        <v>3</v>
      </c>
      <c r="K178" s="14"/>
      <c r="L178" s="14" t="s">
        <v>141</v>
      </c>
      <c r="M178" s="24">
        <f t="shared" si="164"/>
        <v>3</v>
      </c>
      <c r="N178" s="24">
        <f t="shared" si="139"/>
        <v>2</v>
      </c>
      <c r="O178" s="24" t="str">
        <f t="shared" si="140"/>
        <v>3 3</v>
      </c>
      <c r="P178" s="24">
        <f t="shared" si="141"/>
        <v>3</v>
      </c>
      <c r="Q178" s="25">
        <f t="shared" si="142"/>
        <v>0</v>
      </c>
      <c r="R178" s="26">
        <f t="shared" si="143"/>
        <v>0</v>
      </c>
      <c r="S178" s="24">
        <f t="shared" si="144"/>
        <v>4</v>
      </c>
      <c r="T178" s="24">
        <f t="shared" si="145"/>
        <v>4</v>
      </c>
      <c r="U178" s="24" t="str">
        <f t="shared" si="146"/>
        <v/>
      </c>
      <c r="V178" s="24" t="str">
        <f t="shared" si="147"/>
        <v>g</v>
      </c>
      <c r="W178" s="24" t="str">
        <f t="shared" si="165"/>
        <v/>
      </c>
      <c r="X178" s="24">
        <f t="shared" si="148"/>
        <v>4</v>
      </c>
      <c r="Y178" s="24">
        <f t="shared" si="149"/>
        <v>4</v>
      </c>
      <c r="Z178" s="24" t="str">
        <f t="shared" si="150"/>
        <v>M</v>
      </c>
      <c r="AA178" s="24" t="str">
        <f t="shared" si="171"/>
        <v>M</v>
      </c>
      <c r="AB178" s="34" t="str">
        <f t="shared" si="151"/>
        <v/>
      </c>
      <c r="AC178" s="34" t="str">
        <f t="shared" si="152"/>
        <v>g</v>
      </c>
      <c r="AD178" s="34" t="str">
        <f t="shared" si="166"/>
        <v>g</v>
      </c>
      <c r="AE178" s="34" t="str">
        <f t="shared" si="153"/>
        <v>4 0</v>
      </c>
      <c r="AF178" s="34">
        <f t="shared" si="154"/>
        <v>3</v>
      </c>
      <c r="AG178" s="34">
        <f t="shared" si="155"/>
        <v>3</v>
      </c>
      <c r="AH178" s="34">
        <f t="shared" si="156"/>
        <v>0</v>
      </c>
      <c r="AI178" s="172" t="str">
        <f>IF(AJ178&lt;&gt;"",MAX(AI$3:AI177)+1,"")</f>
        <v/>
      </c>
      <c r="AJ178" s="172" t="str">
        <f t="shared" si="157"/>
        <v/>
      </c>
      <c r="AK178" s="172" t="str">
        <f t="shared" si="158"/>
        <v/>
      </c>
      <c r="AL178" s="172" t="str">
        <f t="shared" si="159"/>
        <v/>
      </c>
      <c r="AM178" s="172">
        <f>IF(AN178&lt;&gt;"",MAX(AM$3:AM177)+1,"")</f>
        <v>36</v>
      </c>
      <c r="AN178" s="172" t="str">
        <f t="shared" si="160"/>
        <v>M</v>
      </c>
      <c r="AO178" s="172">
        <f t="shared" si="161"/>
        <v>290</v>
      </c>
      <c r="AP178" s="172">
        <f t="shared" si="162"/>
        <v>3</v>
      </c>
      <c r="AQ178" s="172" t="str">
        <f t="shared" si="163"/>
        <v/>
      </c>
      <c r="AR178" s="172" t="str">
        <f>Table1[[#This Row],[Sex ]]&amp;Table1[[#This Row],[Month]]</f>
        <v>M4</v>
      </c>
      <c r="AS178" s="21"/>
      <c r="AT178" s="21"/>
      <c r="AU178" s="21"/>
      <c r="AV178" s="21"/>
      <c r="AW178" s="21"/>
      <c r="AX178" s="21"/>
      <c r="AY178" s="21"/>
      <c r="AZ178" s="21"/>
      <c r="BA178" s="21"/>
      <c r="BB178" s="21"/>
      <c r="BC178" s="21"/>
      <c r="BD178" s="21"/>
      <c r="BE178" s="319"/>
      <c r="BF178" s="319"/>
      <c r="BG178" s="316"/>
      <c r="BH178" s="316"/>
      <c r="BI178" s="316"/>
      <c r="BJ178" s="316"/>
      <c r="BK178" s="316"/>
      <c r="BL178" s="316"/>
      <c r="BM178" s="316"/>
      <c r="BN178" s="316"/>
      <c r="BO178" s="316"/>
      <c r="BP178" s="316"/>
      <c r="BQ178" s="316"/>
      <c r="BR178" s="316"/>
      <c r="BS178" s="316"/>
      <c r="BT178" s="316"/>
      <c r="BU178" s="316"/>
      <c r="BV178" s="316"/>
      <c r="BW178" s="316"/>
      <c r="BX178" s="316"/>
      <c r="BY178" s="316"/>
      <c r="BZ178" s="316"/>
      <c r="CA178" s="316"/>
      <c r="CB178" s="316"/>
      <c r="CC178" s="316"/>
      <c r="CD178" s="316"/>
      <c r="CE178" s="316"/>
      <c r="CF178" s="316"/>
      <c r="CG178" s="316"/>
      <c r="CH178" s="316"/>
      <c r="CI178" s="316"/>
      <c r="CJ178" s="316"/>
      <c r="CK178" s="316"/>
      <c r="CL178" s="316"/>
      <c r="CM178" s="316"/>
      <c r="CN178" s="316"/>
      <c r="CO178" s="316"/>
      <c r="CP178" s="316"/>
      <c r="CQ178" s="316"/>
      <c r="CR178" s="316"/>
      <c r="CS178" s="316"/>
      <c r="CT178" s="316"/>
      <c r="CU178" s="316"/>
      <c r="CV178" s="316"/>
      <c r="CW178" s="316"/>
      <c r="CX178" s="316"/>
      <c r="CY178" s="316"/>
      <c r="CZ178" s="316"/>
      <c r="DA178" s="316"/>
      <c r="DB178" s="316"/>
      <c r="DC178" s="316"/>
      <c r="DD178" s="316"/>
      <c r="DE178" s="316"/>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HP178" s="268">
        <f t="shared" si="167"/>
        <v>5</v>
      </c>
      <c r="HQ178" s="268">
        <f t="shared" si="138"/>
        <v>170</v>
      </c>
      <c r="HR178" s="268">
        <f t="shared" si="168"/>
        <v>0</v>
      </c>
      <c r="HS178" s="268">
        <f t="shared" si="170"/>
        <v>0</v>
      </c>
    </row>
    <row r="179" spans="1:227" x14ac:dyDescent="0.3">
      <c r="A179" s="21"/>
      <c r="B179" s="14">
        <v>10578</v>
      </c>
      <c r="C179" s="14">
        <v>23</v>
      </c>
      <c r="D179" s="14" t="s">
        <v>182</v>
      </c>
      <c r="E179" s="23" t="s">
        <v>183</v>
      </c>
      <c r="F179" s="14">
        <v>350</v>
      </c>
      <c r="G179" s="14" t="s">
        <v>120</v>
      </c>
      <c r="H179" s="14">
        <v>4</v>
      </c>
      <c r="I179" s="14">
        <v>5</v>
      </c>
      <c r="J179" s="14">
        <v>5</v>
      </c>
      <c r="K179" s="14"/>
      <c r="L179" s="14" t="s">
        <v>141</v>
      </c>
      <c r="M179" s="24">
        <f t="shared" si="164"/>
        <v>5</v>
      </c>
      <c r="N179" s="24">
        <f t="shared" si="139"/>
        <v>2</v>
      </c>
      <c r="O179" s="24" t="str">
        <f t="shared" si="140"/>
        <v>5 5</v>
      </c>
      <c r="P179" s="24">
        <f t="shared" si="141"/>
        <v>5</v>
      </c>
      <c r="Q179" s="25">
        <f t="shared" si="142"/>
        <v>0</v>
      </c>
      <c r="R179" s="26">
        <f t="shared" si="143"/>
        <v>0</v>
      </c>
      <c r="S179" s="24">
        <f t="shared" si="144"/>
        <v>4</v>
      </c>
      <c r="T179" s="24">
        <f t="shared" si="145"/>
        <v>4</v>
      </c>
      <c r="U179" s="24" t="str">
        <f t="shared" si="146"/>
        <v/>
      </c>
      <c r="V179" s="24" t="str">
        <f t="shared" si="147"/>
        <v>g</v>
      </c>
      <c r="W179" s="24" t="str">
        <f t="shared" si="165"/>
        <v/>
      </c>
      <c r="X179" s="24">
        <f t="shared" si="148"/>
        <v>4</v>
      </c>
      <c r="Y179" s="24">
        <f t="shared" si="149"/>
        <v>4</v>
      </c>
      <c r="Z179" s="24" t="str">
        <f t="shared" si="150"/>
        <v>F</v>
      </c>
      <c r="AA179" s="24" t="str">
        <f t="shared" si="171"/>
        <v>F</v>
      </c>
      <c r="AB179" s="34" t="str">
        <f t="shared" si="151"/>
        <v/>
      </c>
      <c r="AC179" s="34" t="str">
        <f t="shared" si="152"/>
        <v>g</v>
      </c>
      <c r="AD179" s="34" t="str">
        <f t="shared" si="166"/>
        <v>g</v>
      </c>
      <c r="AE179" s="34" t="str">
        <f t="shared" si="153"/>
        <v>4 0</v>
      </c>
      <c r="AF179" s="34">
        <f t="shared" si="154"/>
        <v>5</v>
      </c>
      <c r="AG179" s="34">
        <f t="shared" si="155"/>
        <v>5</v>
      </c>
      <c r="AH179" s="34">
        <f t="shared" si="156"/>
        <v>0</v>
      </c>
      <c r="AI179" s="172">
        <f>IF(AJ179&lt;&gt;"",MAX(AI$3:AI178)+1,"")</f>
        <v>139</v>
      </c>
      <c r="AJ179" s="172" t="str">
        <f t="shared" si="157"/>
        <v>F</v>
      </c>
      <c r="AK179" s="172">
        <f t="shared" si="158"/>
        <v>350</v>
      </c>
      <c r="AL179" s="172">
        <f t="shared" si="159"/>
        <v>5</v>
      </c>
      <c r="AM179" s="172" t="str">
        <f>IF(AN179&lt;&gt;"",MAX(AM$3:AM178)+1,"")</f>
        <v/>
      </c>
      <c r="AN179" s="172" t="str">
        <f t="shared" si="160"/>
        <v/>
      </c>
      <c r="AO179" s="172" t="str">
        <f t="shared" si="161"/>
        <v/>
      </c>
      <c r="AP179" s="172" t="str">
        <f t="shared" si="162"/>
        <v/>
      </c>
      <c r="AQ179" s="172" t="str">
        <f t="shared" si="163"/>
        <v/>
      </c>
      <c r="AR179" s="172" t="str">
        <f>Table1[[#This Row],[Sex ]]&amp;Table1[[#This Row],[Month]]</f>
        <v>F4</v>
      </c>
      <c r="AS179" s="21"/>
      <c r="AT179" s="21"/>
      <c r="AU179" s="21"/>
      <c r="AV179" s="21"/>
      <c r="AW179" s="21"/>
      <c r="AX179" s="21"/>
      <c r="AY179" s="21"/>
      <c r="AZ179" s="21"/>
      <c r="BA179" s="21"/>
      <c r="BB179" s="21"/>
      <c r="BC179" s="21"/>
      <c r="BD179" s="21"/>
      <c r="BE179" s="319"/>
      <c r="BF179" s="319"/>
      <c r="BG179" s="316"/>
      <c r="BH179" s="316"/>
      <c r="BI179" s="316"/>
      <c r="BJ179" s="316"/>
      <c r="BK179" s="316"/>
      <c r="BL179" s="316"/>
      <c r="BM179" s="316"/>
      <c r="BN179" s="316"/>
      <c r="BO179" s="316"/>
      <c r="BP179" s="316"/>
      <c r="BQ179" s="316"/>
      <c r="BR179" s="316"/>
      <c r="BS179" s="316"/>
      <c r="BT179" s="316"/>
      <c r="BU179" s="316"/>
      <c r="BV179" s="316"/>
      <c r="BW179" s="316"/>
      <c r="BX179" s="316"/>
      <c r="BY179" s="316"/>
      <c r="BZ179" s="316"/>
      <c r="CA179" s="316"/>
      <c r="CB179" s="316"/>
      <c r="CC179" s="316"/>
      <c r="CD179" s="316"/>
      <c r="CE179" s="316"/>
      <c r="CF179" s="316"/>
      <c r="CG179" s="316"/>
      <c r="CH179" s="316"/>
      <c r="CI179" s="316"/>
      <c r="CJ179" s="316"/>
      <c r="CK179" s="316"/>
      <c r="CL179" s="316"/>
      <c r="CM179" s="316"/>
      <c r="CN179" s="316"/>
      <c r="CO179" s="316"/>
      <c r="CP179" s="316"/>
      <c r="CQ179" s="316"/>
      <c r="CR179" s="316"/>
      <c r="CS179" s="316"/>
      <c r="CT179" s="316"/>
      <c r="CU179" s="316"/>
      <c r="CV179" s="316"/>
      <c r="CW179" s="316"/>
      <c r="CX179" s="316"/>
      <c r="CY179" s="316"/>
      <c r="CZ179" s="316"/>
      <c r="DA179" s="316"/>
      <c r="DB179" s="316"/>
      <c r="DC179" s="316"/>
      <c r="DD179" s="316"/>
      <c r="DE179" s="316"/>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HP179" s="268">
        <f t="shared" si="167"/>
        <v>5</v>
      </c>
      <c r="HQ179" s="268">
        <f t="shared" si="138"/>
        <v>171</v>
      </c>
      <c r="HR179" s="268">
        <f t="shared" si="168"/>
        <v>0</v>
      </c>
      <c r="HS179" s="268">
        <f t="shared" si="170"/>
        <v>0</v>
      </c>
    </row>
    <row r="180" spans="1:227" x14ac:dyDescent="0.3">
      <c r="A180" s="21"/>
      <c r="B180" s="14">
        <v>10578</v>
      </c>
      <c r="C180" s="14">
        <v>24</v>
      </c>
      <c r="D180" s="14" t="s">
        <v>182</v>
      </c>
      <c r="E180" s="23" t="s">
        <v>183</v>
      </c>
      <c r="F180" s="14">
        <v>280</v>
      </c>
      <c r="G180" s="14" t="s">
        <v>120</v>
      </c>
      <c r="H180" s="14">
        <v>4</v>
      </c>
      <c r="I180" s="14">
        <v>3</v>
      </c>
      <c r="J180" s="14">
        <v>3</v>
      </c>
      <c r="K180" s="14"/>
      <c r="L180" s="14" t="s">
        <v>141</v>
      </c>
      <c r="M180" s="24">
        <f t="shared" si="164"/>
        <v>3</v>
      </c>
      <c r="N180" s="24">
        <f t="shared" si="139"/>
        <v>2</v>
      </c>
      <c r="O180" s="24" t="str">
        <f t="shared" si="140"/>
        <v>3 3</v>
      </c>
      <c r="P180" s="24">
        <f t="shared" si="141"/>
        <v>3</v>
      </c>
      <c r="Q180" s="25">
        <f t="shared" si="142"/>
        <v>0</v>
      </c>
      <c r="R180" s="26">
        <f t="shared" si="143"/>
        <v>0</v>
      </c>
      <c r="S180" s="24">
        <f t="shared" si="144"/>
        <v>4</v>
      </c>
      <c r="T180" s="24">
        <f t="shared" si="145"/>
        <v>4</v>
      </c>
      <c r="U180" s="24" t="str">
        <f t="shared" si="146"/>
        <v/>
      </c>
      <c r="V180" s="24" t="str">
        <f t="shared" si="147"/>
        <v>g</v>
      </c>
      <c r="W180" s="24" t="str">
        <f t="shared" si="165"/>
        <v/>
      </c>
      <c r="X180" s="24">
        <f t="shared" si="148"/>
        <v>4</v>
      </c>
      <c r="Y180" s="24">
        <f t="shared" si="149"/>
        <v>4</v>
      </c>
      <c r="Z180" s="24" t="str">
        <f t="shared" si="150"/>
        <v>F</v>
      </c>
      <c r="AA180" s="24" t="str">
        <f t="shared" si="171"/>
        <v>F</v>
      </c>
      <c r="AB180" s="34" t="str">
        <f t="shared" si="151"/>
        <v/>
      </c>
      <c r="AC180" s="34" t="str">
        <f t="shared" si="152"/>
        <v>g</v>
      </c>
      <c r="AD180" s="34" t="str">
        <f t="shared" si="166"/>
        <v>g</v>
      </c>
      <c r="AE180" s="34" t="str">
        <f t="shared" si="153"/>
        <v>4 0</v>
      </c>
      <c r="AF180" s="34">
        <f t="shared" si="154"/>
        <v>3</v>
      </c>
      <c r="AG180" s="34">
        <f t="shared" si="155"/>
        <v>3</v>
      </c>
      <c r="AH180" s="34">
        <f t="shared" si="156"/>
        <v>0</v>
      </c>
      <c r="AI180" s="172">
        <f>IF(AJ180&lt;&gt;"",MAX(AI$3:AI179)+1,"")</f>
        <v>140</v>
      </c>
      <c r="AJ180" s="172" t="str">
        <f t="shared" si="157"/>
        <v>F</v>
      </c>
      <c r="AK180" s="172">
        <f t="shared" si="158"/>
        <v>280</v>
      </c>
      <c r="AL180" s="172">
        <f t="shared" si="159"/>
        <v>3</v>
      </c>
      <c r="AM180" s="172" t="str">
        <f>IF(AN180&lt;&gt;"",MAX(AM$3:AM179)+1,"")</f>
        <v/>
      </c>
      <c r="AN180" s="172" t="str">
        <f t="shared" si="160"/>
        <v/>
      </c>
      <c r="AO180" s="172" t="str">
        <f t="shared" si="161"/>
        <v/>
      </c>
      <c r="AP180" s="172" t="str">
        <f t="shared" si="162"/>
        <v/>
      </c>
      <c r="AQ180" s="172" t="str">
        <f t="shared" si="163"/>
        <v/>
      </c>
      <c r="AR180" s="172" t="str">
        <f>Table1[[#This Row],[Sex ]]&amp;Table1[[#This Row],[Month]]</f>
        <v>F4</v>
      </c>
      <c r="AS180" s="21"/>
      <c r="AT180" s="21"/>
      <c r="AU180" s="21"/>
      <c r="AV180" s="21"/>
      <c r="AW180" s="21"/>
      <c r="AX180" s="21"/>
      <c r="AY180" s="21"/>
      <c r="AZ180" s="21"/>
      <c r="BA180" s="21"/>
      <c r="BB180" s="21"/>
      <c r="BC180" s="21"/>
      <c r="BD180" s="21"/>
      <c r="BE180" s="319"/>
      <c r="BF180" s="319"/>
      <c r="BG180" s="316"/>
      <c r="BH180" s="316"/>
      <c r="BI180" s="316"/>
      <c r="BJ180" s="316"/>
      <c r="BK180" s="316"/>
      <c r="BL180" s="316"/>
      <c r="BM180" s="316"/>
      <c r="BN180" s="316"/>
      <c r="BO180" s="316"/>
      <c r="BP180" s="316"/>
      <c r="BQ180" s="316"/>
      <c r="BR180" s="316"/>
      <c r="BS180" s="316"/>
      <c r="BT180" s="316"/>
      <c r="BU180" s="316"/>
      <c r="BV180" s="316"/>
      <c r="BW180" s="316"/>
      <c r="BX180" s="316"/>
      <c r="BY180" s="316"/>
      <c r="BZ180" s="316"/>
      <c r="CA180" s="316"/>
      <c r="CB180" s="316"/>
      <c r="CC180" s="316"/>
      <c r="CD180" s="316"/>
      <c r="CE180" s="316"/>
      <c r="CF180" s="316"/>
      <c r="CG180" s="316"/>
      <c r="CH180" s="316"/>
      <c r="CI180" s="316"/>
      <c r="CJ180" s="316"/>
      <c r="CK180" s="316"/>
      <c r="CL180" s="316"/>
      <c r="CM180" s="316"/>
      <c r="CN180" s="316"/>
      <c r="CO180" s="316"/>
      <c r="CP180" s="316"/>
      <c r="CQ180" s="316"/>
      <c r="CR180" s="316"/>
      <c r="CS180" s="316"/>
      <c r="CT180" s="316"/>
      <c r="CU180" s="316"/>
      <c r="CV180" s="316"/>
      <c r="CW180" s="316"/>
      <c r="CX180" s="316"/>
      <c r="CY180" s="316"/>
      <c r="CZ180" s="316"/>
      <c r="DA180" s="316"/>
      <c r="DB180" s="316"/>
      <c r="DC180" s="316"/>
      <c r="DD180" s="316"/>
      <c r="DE180" s="316"/>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HP180" s="268">
        <f t="shared" si="167"/>
        <v>4</v>
      </c>
      <c r="HQ180" s="268">
        <f t="shared" si="138"/>
        <v>172</v>
      </c>
      <c r="HR180" s="268">
        <f t="shared" si="168"/>
        <v>0</v>
      </c>
      <c r="HS180" s="268">
        <f t="shared" si="170"/>
        <v>0</v>
      </c>
    </row>
    <row r="181" spans="1:227" x14ac:dyDescent="0.3">
      <c r="A181" s="21"/>
      <c r="B181" s="14">
        <v>10578</v>
      </c>
      <c r="C181" s="14">
        <v>25</v>
      </c>
      <c r="D181" s="14" t="s">
        <v>182</v>
      </c>
      <c r="E181" s="23" t="s">
        <v>183</v>
      </c>
      <c r="F181" s="14">
        <v>350</v>
      </c>
      <c r="G181" s="14" t="s">
        <v>120</v>
      </c>
      <c r="H181" s="14">
        <v>4</v>
      </c>
      <c r="I181" s="14">
        <v>4</v>
      </c>
      <c r="J181" s="14">
        <v>4</v>
      </c>
      <c r="K181" s="14"/>
      <c r="L181" s="14" t="s">
        <v>141</v>
      </c>
      <c r="M181" s="24">
        <f t="shared" si="164"/>
        <v>4</v>
      </c>
      <c r="N181" s="24">
        <f t="shared" si="139"/>
        <v>2</v>
      </c>
      <c r="O181" s="24" t="str">
        <f t="shared" si="140"/>
        <v>4 4</v>
      </c>
      <c r="P181" s="24">
        <f t="shared" si="141"/>
        <v>4</v>
      </c>
      <c r="Q181" s="25">
        <f t="shared" si="142"/>
        <v>0</v>
      </c>
      <c r="R181" s="26">
        <f t="shared" si="143"/>
        <v>0</v>
      </c>
      <c r="S181" s="24">
        <f t="shared" si="144"/>
        <v>4</v>
      </c>
      <c r="T181" s="24">
        <f t="shared" si="145"/>
        <v>4</v>
      </c>
      <c r="U181" s="24" t="str">
        <f t="shared" si="146"/>
        <v/>
      </c>
      <c r="V181" s="24" t="str">
        <f t="shared" si="147"/>
        <v>g</v>
      </c>
      <c r="W181" s="24" t="str">
        <f t="shared" si="165"/>
        <v/>
      </c>
      <c r="X181" s="24">
        <f t="shared" si="148"/>
        <v>4</v>
      </c>
      <c r="Y181" s="24">
        <f t="shared" si="149"/>
        <v>4</v>
      </c>
      <c r="Z181" s="24" t="str">
        <f t="shared" si="150"/>
        <v>F</v>
      </c>
      <c r="AA181" s="24" t="str">
        <f t="shared" si="171"/>
        <v>F</v>
      </c>
      <c r="AB181" s="34" t="str">
        <f t="shared" si="151"/>
        <v/>
      </c>
      <c r="AC181" s="34" t="str">
        <f t="shared" si="152"/>
        <v>g</v>
      </c>
      <c r="AD181" s="34" t="str">
        <f t="shared" si="166"/>
        <v>g</v>
      </c>
      <c r="AE181" s="34" t="str">
        <f t="shared" si="153"/>
        <v>4 0</v>
      </c>
      <c r="AF181" s="34">
        <f t="shared" si="154"/>
        <v>4</v>
      </c>
      <c r="AG181" s="34">
        <f t="shared" si="155"/>
        <v>4</v>
      </c>
      <c r="AH181" s="34">
        <f t="shared" si="156"/>
        <v>0</v>
      </c>
      <c r="AI181" s="172">
        <f>IF(AJ181&lt;&gt;"",MAX(AI$3:AI180)+1,"")</f>
        <v>141</v>
      </c>
      <c r="AJ181" s="172" t="str">
        <f t="shared" si="157"/>
        <v>F</v>
      </c>
      <c r="AK181" s="172">
        <f t="shared" si="158"/>
        <v>350</v>
      </c>
      <c r="AL181" s="172">
        <f t="shared" si="159"/>
        <v>4</v>
      </c>
      <c r="AM181" s="172" t="str">
        <f>IF(AN181&lt;&gt;"",MAX(AM$3:AM180)+1,"")</f>
        <v/>
      </c>
      <c r="AN181" s="172" t="str">
        <f t="shared" si="160"/>
        <v/>
      </c>
      <c r="AO181" s="172" t="str">
        <f t="shared" si="161"/>
        <v/>
      </c>
      <c r="AP181" s="172" t="str">
        <f t="shared" si="162"/>
        <v/>
      </c>
      <c r="AQ181" s="172" t="str">
        <f t="shared" si="163"/>
        <v/>
      </c>
      <c r="AR181" s="172" t="str">
        <f>Table1[[#This Row],[Sex ]]&amp;Table1[[#This Row],[Month]]</f>
        <v>F4</v>
      </c>
      <c r="AS181" s="21"/>
      <c r="AT181" s="21"/>
      <c r="AU181" s="21"/>
      <c r="AV181" s="21"/>
      <c r="AW181" s="21"/>
      <c r="AX181" s="21"/>
      <c r="AY181" s="21"/>
      <c r="AZ181" s="21"/>
      <c r="BA181" s="21"/>
      <c r="BB181" s="21"/>
      <c r="BC181" s="21"/>
      <c r="BD181" s="21"/>
      <c r="BE181" s="319"/>
      <c r="BF181" s="319"/>
      <c r="BG181" s="316"/>
      <c r="BH181" s="316"/>
      <c r="BI181" s="316"/>
      <c r="BJ181" s="316"/>
      <c r="BK181" s="316"/>
      <c r="BL181" s="316"/>
      <c r="BM181" s="316"/>
      <c r="BN181" s="316"/>
      <c r="BO181" s="316"/>
      <c r="BP181" s="316"/>
      <c r="BQ181" s="316"/>
      <c r="BR181" s="316"/>
      <c r="BS181" s="316"/>
      <c r="BT181" s="316"/>
      <c r="BU181" s="316"/>
      <c r="BV181" s="316"/>
      <c r="BW181" s="316"/>
      <c r="BX181" s="316"/>
      <c r="BY181" s="316"/>
      <c r="BZ181" s="316"/>
      <c r="CA181" s="316"/>
      <c r="CB181" s="316"/>
      <c r="CC181" s="316"/>
      <c r="CD181" s="316"/>
      <c r="CE181" s="316"/>
      <c r="CF181" s="316"/>
      <c r="CG181" s="316"/>
      <c r="CH181" s="316"/>
      <c r="CI181" s="316"/>
      <c r="CJ181" s="316"/>
      <c r="CK181" s="316"/>
      <c r="CL181" s="316"/>
      <c r="CM181" s="316"/>
      <c r="CN181" s="316"/>
      <c r="CO181" s="316"/>
      <c r="CP181" s="316"/>
      <c r="CQ181" s="316"/>
      <c r="CR181" s="316"/>
      <c r="CS181" s="316"/>
      <c r="CT181" s="316"/>
      <c r="CU181" s="316"/>
      <c r="CV181" s="316"/>
      <c r="CW181" s="316"/>
      <c r="CX181" s="316"/>
      <c r="CY181" s="316"/>
      <c r="CZ181" s="316"/>
      <c r="DA181" s="316"/>
      <c r="DB181" s="316"/>
      <c r="DC181" s="316"/>
      <c r="DD181" s="316"/>
      <c r="DE181" s="316"/>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HP181" s="268">
        <f t="shared" si="167"/>
        <v>7</v>
      </c>
      <c r="HQ181" s="268">
        <f t="shared" si="138"/>
        <v>173</v>
      </c>
      <c r="HR181" s="268">
        <f t="shared" si="168"/>
        <v>0</v>
      </c>
      <c r="HS181" s="268">
        <f t="shared" si="170"/>
        <v>0</v>
      </c>
    </row>
    <row r="182" spans="1:227" x14ac:dyDescent="0.3">
      <c r="A182" s="21"/>
      <c r="B182" s="14">
        <v>10578</v>
      </c>
      <c r="C182" s="14">
        <v>26</v>
      </c>
      <c r="D182" s="14" t="s">
        <v>182</v>
      </c>
      <c r="E182" s="23" t="s">
        <v>183</v>
      </c>
      <c r="F182" s="14">
        <v>330</v>
      </c>
      <c r="G182" s="14" t="s">
        <v>121</v>
      </c>
      <c r="H182" s="14">
        <v>4</v>
      </c>
      <c r="I182" s="14">
        <v>5</v>
      </c>
      <c r="J182" s="14">
        <v>5</v>
      </c>
      <c r="K182" s="14"/>
      <c r="L182" s="14" t="s">
        <v>141</v>
      </c>
      <c r="M182" s="24">
        <f t="shared" si="164"/>
        <v>5</v>
      </c>
      <c r="N182" s="24">
        <f t="shared" si="139"/>
        <v>2</v>
      </c>
      <c r="O182" s="24" t="str">
        <f t="shared" si="140"/>
        <v>5 5</v>
      </c>
      <c r="P182" s="24">
        <f t="shared" si="141"/>
        <v>5</v>
      </c>
      <c r="Q182" s="25">
        <f t="shared" si="142"/>
        <v>0</v>
      </c>
      <c r="R182" s="26">
        <f t="shared" si="143"/>
        <v>0</v>
      </c>
      <c r="S182" s="24">
        <f t="shared" si="144"/>
        <v>4</v>
      </c>
      <c r="T182" s="24">
        <f t="shared" si="145"/>
        <v>4</v>
      </c>
      <c r="U182" s="24" t="str">
        <f t="shared" si="146"/>
        <v/>
      </c>
      <c r="V182" s="24" t="str">
        <f t="shared" si="147"/>
        <v>g</v>
      </c>
      <c r="W182" s="24" t="str">
        <f t="shared" si="165"/>
        <v/>
      </c>
      <c r="X182" s="24">
        <f t="shared" si="148"/>
        <v>4</v>
      </c>
      <c r="Y182" s="24">
        <f t="shared" si="149"/>
        <v>4</v>
      </c>
      <c r="Z182" s="24" t="str">
        <f t="shared" si="150"/>
        <v>M</v>
      </c>
      <c r="AA182" s="24" t="str">
        <f t="shared" si="171"/>
        <v>M</v>
      </c>
      <c r="AB182" s="34" t="str">
        <f t="shared" si="151"/>
        <v/>
      </c>
      <c r="AC182" s="34" t="str">
        <f t="shared" si="152"/>
        <v>g</v>
      </c>
      <c r="AD182" s="34" t="str">
        <f t="shared" si="166"/>
        <v>g</v>
      </c>
      <c r="AE182" s="34" t="str">
        <f t="shared" si="153"/>
        <v>4 0</v>
      </c>
      <c r="AF182" s="34">
        <f t="shared" si="154"/>
        <v>5</v>
      </c>
      <c r="AG182" s="34">
        <f t="shared" si="155"/>
        <v>5</v>
      </c>
      <c r="AH182" s="34">
        <f t="shared" si="156"/>
        <v>0</v>
      </c>
      <c r="AI182" s="172" t="str">
        <f>IF(AJ182&lt;&gt;"",MAX(AI$3:AI181)+1,"")</f>
        <v/>
      </c>
      <c r="AJ182" s="172" t="str">
        <f t="shared" si="157"/>
        <v/>
      </c>
      <c r="AK182" s="172" t="str">
        <f t="shared" si="158"/>
        <v/>
      </c>
      <c r="AL182" s="172" t="str">
        <f t="shared" si="159"/>
        <v/>
      </c>
      <c r="AM182" s="172">
        <f>IF(AN182&lt;&gt;"",MAX(AM$3:AM181)+1,"")</f>
        <v>37</v>
      </c>
      <c r="AN182" s="172" t="str">
        <f t="shared" si="160"/>
        <v>M</v>
      </c>
      <c r="AO182" s="172">
        <f t="shared" si="161"/>
        <v>330</v>
      </c>
      <c r="AP182" s="172">
        <f t="shared" si="162"/>
        <v>5</v>
      </c>
      <c r="AQ182" s="172" t="str">
        <f t="shared" si="163"/>
        <v/>
      </c>
      <c r="AR182" s="172" t="str">
        <f>Table1[[#This Row],[Sex ]]&amp;Table1[[#This Row],[Month]]</f>
        <v>M4</v>
      </c>
      <c r="AS182" s="21"/>
      <c r="AT182" s="21"/>
      <c r="AU182" s="21"/>
      <c r="AV182" s="21"/>
      <c r="AW182" s="21"/>
      <c r="AX182" s="21"/>
      <c r="AY182" s="21"/>
      <c r="AZ182" s="21"/>
      <c r="BA182" s="21"/>
      <c r="BB182" s="21"/>
      <c r="BC182" s="21"/>
      <c r="BD182" s="21"/>
      <c r="BE182" s="319"/>
      <c r="BF182" s="319"/>
      <c r="BG182" s="316"/>
      <c r="BH182" s="316"/>
      <c r="BI182" s="316"/>
      <c r="BJ182" s="316"/>
      <c r="BK182" s="316"/>
      <c r="BL182" s="316"/>
      <c r="BM182" s="316"/>
      <c r="BN182" s="316"/>
      <c r="BO182" s="316"/>
      <c r="BP182" s="316"/>
      <c r="BQ182" s="316"/>
      <c r="BR182" s="316"/>
      <c r="BS182" s="316"/>
      <c r="BT182" s="316"/>
      <c r="BU182" s="316"/>
      <c r="BV182" s="316"/>
      <c r="BW182" s="316"/>
      <c r="BX182" s="316"/>
      <c r="BY182" s="316"/>
      <c r="BZ182" s="316"/>
      <c r="CA182" s="316"/>
      <c r="CB182" s="316"/>
      <c r="CC182" s="316"/>
      <c r="CD182" s="316"/>
      <c r="CE182" s="316"/>
      <c r="CF182" s="316"/>
      <c r="CG182" s="316"/>
      <c r="CH182" s="316"/>
      <c r="CI182" s="316"/>
      <c r="CJ182" s="316"/>
      <c r="CK182" s="316"/>
      <c r="CL182" s="316"/>
      <c r="CM182" s="316"/>
      <c r="CN182" s="316"/>
      <c r="CO182" s="316"/>
      <c r="CP182" s="316"/>
      <c r="CQ182" s="316"/>
      <c r="CR182" s="316"/>
      <c r="CS182" s="316"/>
      <c r="CT182" s="316"/>
      <c r="CU182" s="316"/>
      <c r="CV182" s="316"/>
      <c r="CW182" s="316"/>
      <c r="CX182" s="316"/>
      <c r="CY182" s="316"/>
      <c r="CZ182" s="316"/>
      <c r="DA182" s="316"/>
      <c r="DB182" s="316"/>
      <c r="DC182" s="316"/>
      <c r="DD182" s="316"/>
      <c r="DE182" s="316"/>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HP182" s="268">
        <f t="shared" si="167"/>
        <v>6</v>
      </c>
      <c r="HQ182" s="268">
        <f t="shared" si="138"/>
        <v>174</v>
      </c>
      <c r="HR182" s="268">
        <f t="shared" si="168"/>
        <v>0</v>
      </c>
      <c r="HS182" s="268">
        <f t="shared" si="170"/>
        <v>0</v>
      </c>
    </row>
    <row r="183" spans="1:227" x14ac:dyDescent="0.3">
      <c r="A183" s="21"/>
      <c r="B183" s="14">
        <v>10578</v>
      </c>
      <c r="C183" s="14">
        <v>27</v>
      </c>
      <c r="D183" s="14" t="s">
        <v>182</v>
      </c>
      <c r="E183" s="23" t="s">
        <v>183</v>
      </c>
      <c r="F183" s="14">
        <v>360</v>
      </c>
      <c r="G183" s="14" t="s">
        <v>120</v>
      </c>
      <c r="H183" s="14">
        <v>4</v>
      </c>
      <c r="I183" s="14">
        <v>5</v>
      </c>
      <c r="J183" s="14">
        <v>5</v>
      </c>
      <c r="K183" s="14"/>
      <c r="L183" s="14" t="s">
        <v>141</v>
      </c>
      <c r="M183" s="24">
        <f t="shared" si="164"/>
        <v>5</v>
      </c>
      <c r="N183" s="24">
        <f t="shared" si="139"/>
        <v>2</v>
      </c>
      <c r="O183" s="24" t="str">
        <f t="shared" si="140"/>
        <v>5 5</v>
      </c>
      <c r="P183" s="24">
        <f t="shared" si="141"/>
        <v>5</v>
      </c>
      <c r="Q183" s="25">
        <f t="shared" si="142"/>
        <v>0</v>
      </c>
      <c r="R183" s="26">
        <f t="shared" si="143"/>
        <v>0</v>
      </c>
      <c r="S183" s="24">
        <f t="shared" si="144"/>
        <v>4</v>
      </c>
      <c r="T183" s="24">
        <f t="shared" si="145"/>
        <v>4</v>
      </c>
      <c r="U183" s="24" t="str">
        <f t="shared" si="146"/>
        <v/>
      </c>
      <c r="V183" s="24" t="str">
        <f t="shared" si="147"/>
        <v>g</v>
      </c>
      <c r="W183" s="24" t="str">
        <f t="shared" si="165"/>
        <v/>
      </c>
      <c r="X183" s="24">
        <f t="shared" si="148"/>
        <v>4</v>
      </c>
      <c r="Y183" s="24">
        <f t="shared" si="149"/>
        <v>4</v>
      </c>
      <c r="Z183" s="24" t="str">
        <f t="shared" si="150"/>
        <v>F</v>
      </c>
      <c r="AA183" s="24" t="str">
        <f t="shared" si="171"/>
        <v>F</v>
      </c>
      <c r="AB183" s="34" t="str">
        <f t="shared" si="151"/>
        <v/>
      </c>
      <c r="AC183" s="34" t="str">
        <f t="shared" si="152"/>
        <v>g</v>
      </c>
      <c r="AD183" s="34" t="str">
        <f t="shared" si="166"/>
        <v>g</v>
      </c>
      <c r="AE183" s="34" t="str">
        <f t="shared" si="153"/>
        <v>4 0</v>
      </c>
      <c r="AF183" s="34">
        <f t="shared" si="154"/>
        <v>5</v>
      </c>
      <c r="AG183" s="34">
        <f t="shared" si="155"/>
        <v>5</v>
      </c>
      <c r="AH183" s="34">
        <f t="shared" si="156"/>
        <v>0</v>
      </c>
      <c r="AI183" s="172">
        <f>IF(AJ183&lt;&gt;"",MAX(AI$3:AI182)+1,"")</f>
        <v>142</v>
      </c>
      <c r="AJ183" s="172" t="str">
        <f t="shared" si="157"/>
        <v>F</v>
      </c>
      <c r="AK183" s="172">
        <f t="shared" si="158"/>
        <v>360</v>
      </c>
      <c r="AL183" s="172">
        <f t="shared" si="159"/>
        <v>5</v>
      </c>
      <c r="AM183" s="172" t="str">
        <f>IF(AN183&lt;&gt;"",MAX(AM$3:AM182)+1,"")</f>
        <v/>
      </c>
      <c r="AN183" s="172" t="str">
        <f t="shared" si="160"/>
        <v/>
      </c>
      <c r="AO183" s="172" t="str">
        <f t="shared" si="161"/>
        <v/>
      </c>
      <c r="AP183" s="172" t="str">
        <f t="shared" si="162"/>
        <v/>
      </c>
      <c r="AQ183" s="172" t="str">
        <f t="shared" si="163"/>
        <v/>
      </c>
      <c r="AR183" s="172" t="str">
        <f>Table1[[#This Row],[Sex ]]&amp;Table1[[#This Row],[Month]]</f>
        <v>F4</v>
      </c>
      <c r="AS183" s="21"/>
      <c r="AT183" s="21"/>
      <c r="AU183" s="21"/>
      <c r="AV183" s="21"/>
      <c r="AW183" s="21"/>
      <c r="AX183" s="21"/>
      <c r="AY183" s="21"/>
      <c r="AZ183" s="21"/>
      <c r="BA183" s="21"/>
      <c r="BB183" s="21"/>
      <c r="BC183" s="21"/>
      <c r="BD183" s="21"/>
      <c r="BE183" s="319"/>
      <c r="BF183" s="319"/>
      <c r="BG183" s="316"/>
      <c r="BH183" s="316"/>
      <c r="BI183" s="316"/>
      <c r="BJ183" s="316"/>
      <c r="BK183" s="316"/>
      <c r="BL183" s="316"/>
      <c r="BM183" s="316"/>
      <c r="BN183" s="316"/>
      <c r="BO183" s="316"/>
      <c r="BP183" s="316"/>
      <c r="BQ183" s="316"/>
      <c r="BR183" s="316"/>
      <c r="BS183" s="316"/>
      <c r="BT183" s="316"/>
      <c r="BU183" s="316"/>
      <c r="BV183" s="316"/>
      <c r="BW183" s="316"/>
      <c r="BX183" s="316"/>
      <c r="BY183" s="316"/>
      <c r="BZ183" s="316"/>
      <c r="CA183" s="316"/>
      <c r="CB183" s="316"/>
      <c r="CC183" s="316"/>
      <c r="CD183" s="316"/>
      <c r="CE183" s="316"/>
      <c r="CF183" s="316"/>
      <c r="CG183" s="316"/>
      <c r="CH183" s="316"/>
      <c r="CI183" s="316"/>
      <c r="CJ183" s="316"/>
      <c r="CK183" s="316"/>
      <c r="CL183" s="316"/>
      <c r="CM183" s="316"/>
      <c r="CN183" s="316"/>
      <c r="CO183" s="316"/>
      <c r="CP183" s="316"/>
      <c r="CQ183" s="316"/>
      <c r="CR183" s="316"/>
      <c r="CS183" s="316"/>
      <c r="CT183" s="316"/>
      <c r="CU183" s="316"/>
      <c r="CV183" s="316"/>
      <c r="CW183" s="316"/>
      <c r="CX183" s="316"/>
      <c r="CY183" s="316"/>
      <c r="CZ183" s="316"/>
      <c r="DA183" s="316"/>
      <c r="DB183" s="316"/>
      <c r="DC183" s="316"/>
      <c r="DD183" s="316"/>
      <c r="DE183" s="316"/>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21"/>
      <c r="ET183" s="21"/>
      <c r="EU183" s="21"/>
      <c r="EV183" s="21"/>
      <c r="HP183" s="268">
        <f t="shared" si="167"/>
        <v>5</v>
      </c>
      <c r="HQ183" s="268">
        <f t="shared" si="138"/>
        <v>175</v>
      </c>
      <c r="HR183" s="268">
        <f t="shared" si="168"/>
        <v>0</v>
      </c>
      <c r="HS183" s="268">
        <f t="shared" si="170"/>
        <v>0</v>
      </c>
    </row>
    <row r="184" spans="1:227" x14ac:dyDescent="0.3">
      <c r="A184" s="21"/>
      <c r="B184" s="14">
        <v>10578</v>
      </c>
      <c r="C184" s="14">
        <v>28</v>
      </c>
      <c r="D184" s="14" t="s">
        <v>182</v>
      </c>
      <c r="E184" s="23" t="s">
        <v>183</v>
      </c>
      <c r="F184" s="14">
        <v>400</v>
      </c>
      <c r="G184" s="14" t="s">
        <v>120</v>
      </c>
      <c r="H184" s="14">
        <v>4</v>
      </c>
      <c r="I184" s="14">
        <v>4</v>
      </c>
      <c r="J184" s="14">
        <v>4</v>
      </c>
      <c r="K184" s="14"/>
      <c r="L184" s="14" t="s">
        <v>141</v>
      </c>
      <c r="M184" s="24">
        <f t="shared" si="164"/>
        <v>4</v>
      </c>
      <c r="N184" s="24">
        <f t="shared" si="139"/>
        <v>2</v>
      </c>
      <c r="O184" s="24" t="str">
        <f t="shared" si="140"/>
        <v>4 4</v>
      </c>
      <c r="P184" s="24">
        <f t="shared" si="141"/>
        <v>4</v>
      </c>
      <c r="Q184" s="25">
        <f t="shared" si="142"/>
        <v>0</v>
      </c>
      <c r="R184" s="26">
        <f t="shared" si="143"/>
        <v>0</v>
      </c>
      <c r="S184" s="24">
        <f t="shared" si="144"/>
        <v>4</v>
      </c>
      <c r="T184" s="24">
        <f t="shared" si="145"/>
        <v>4</v>
      </c>
      <c r="U184" s="24" t="str">
        <f t="shared" si="146"/>
        <v/>
      </c>
      <c r="V184" s="24" t="str">
        <f t="shared" si="147"/>
        <v>g</v>
      </c>
      <c r="W184" s="24" t="str">
        <f t="shared" si="165"/>
        <v/>
      </c>
      <c r="X184" s="24">
        <f t="shared" si="148"/>
        <v>4</v>
      </c>
      <c r="Y184" s="24">
        <f t="shared" si="149"/>
        <v>4</v>
      </c>
      <c r="Z184" s="24" t="str">
        <f t="shared" si="150"/>
        <v>F</v>
      </c>
      <c r="AA184" s="24" t="str">
        <f t="shared" si="171"/>
        <v>F</v>
      </c>
      <c r="AB184" s="34" t="str">
        <f t="shared" si="151"/>
        <v/>
      </c>
      <c r="AC184" s="34" t="str">
        <f t="shared" si="152"/>
        <v>g</v>
      </c>
      <c r="AD184" s="34" t="str">
        <f t="shared" si="166"/>
        <v>g</v>
      </c>
      <c r="AE184" s="34" t="str">
        <f t="shared" si="153"/>
        <v>4 0</v>
      </c>
      <c r="AF184" s="34">
        <f t="shared" si="154"/>
        <v>4</v>
      </c>
      <c r="AG184" s="34">
        <f t="shared" si="155"/>
        <v>4</v>
      </c>
      <c r="AH184" s="34">
        <f t="shared" si="156"/>
        <v>0</v>
      </c>
      <c r="AI184" s="172">
        <f>IF(AJ184&lt;&gt;"",MAX(AI$3:AI183)+1,"")</f>
        <v>143</v>
      </c>
      <c r="AJ184" s="172" t="str">
        <f t="shared" si="157"/>
        <v>F</v>
      </c>
      <c r="AK184" s="172">
        <f t="shared" si="158"/>
        <v>400</v>
      </c>
      <c r="AL184" s="172">
        <f t="shared" si="159"/>
        <v>4</v>
      </c>
      <c r="AM184" s="172" t="str">
        <f>IF(AN184&lt;&gt;"",MAX(AM$3:AM183)+1,"")</f>
        <v/>
      </c>
      <c r="AN184" s="172" t="str">
        <f t="shared" si="160"/>
        <v/>
      </c>
      <c r="AO184" s="172" t="str">
        <f t="shared" si="161"/>
        <v/>
      </c>
      <c r="AP184" s="172" t="str">
        <f t="shared" si="162"/>
        <v/>
      </c>
      <c r="AQ184" s="172" t="str">
        <f t="shared" si="163"/>
        <v/>
      </c>
      <c r="AR184" s="172" t="str">
        <f>Table1[[#This Row],[Sex ]]&amp;Table1[[#This Row],[Month]]</f>
        <v>F4</v>
      </c>
      <c r="AS184" s="21"/>
      <c r="AT184" s="21"/>
      <c r="AU184" s="21"/>
      <c r="AV184" s="21"/>
      <c r="AW184" s="21"/>
      <c r="AX184" s="21"/>
      <c r="AY184" s="21"/>
      <c r="AZ184" s="21"/>
      <c r="BA184" s="21"/>
      <c r="BB184" s="21"/>
      <c r="BC184" s="21"/>
      <c r="BD184" s="21"/>
      <c r="BE184" s="319"/>
      <c r="BF184" s="319"/>
      <c r="BG184" s="316"/>
      <c r="BH184" s="316"/>
      <c r="BI184" s="316"/>
      <c r="BJ184" s="316"/>
      <c r="BK184" s="316"/>
      <c r="BL184" s="316"/>
      <c r="BM184" s="316"/>
      <c r="BN184" s="316"/>
      <c r="BO184" s="316"/>
      <c r="BP184" s="316"/>
      <c r="BQ184" s="316"/>
      <c r="BR184" s="316"/>
      <c r="BS184" s="316"/>
      <c r="BT184" s="316"/>
      <c r="BU184" s="316"/>
      <c r="BV184" s="316"/>
      <c r="BW184" s="316"/>
      <c r="BX184" s="316"/>
      <c r="BY184" s="316"/>
      <c r="BZ184" s="316"/>
      <c r="CA184" s="316"/>
      <c r="CB184" s="316"/>
      <c r="CC184" s="316"/>
      <c r="CD184" s="316"/>
      <c r="CE184" s="316"/>
      <c r="CF184" s="316"/>
      <c r="CG184" s="316"/>
      <c r="CH184" s="316"/>
      <c r="CI184" s="316"/>
      <c r="CJ184" s="316"/>
      <c r="CK184" s="316"/>
      <c r="CL184" s="316"/>
      <c r="CM184" s="316"/>
      <c r="CN184" s="316"/>
      <c r="CO184" s="316"/>
      <c r="CP184" s="316"/>
      <c r="CQ184" s="316"/>
      <c r="CR184" s="316"/>
      <c r="CS184" s="316"/>
      <c r="CT184" s="316"/>
      <c r="CU184" s="316"/>
      <c r="CV184" s="316"/>
      <c r="CW184" s="316"/>
      <c r="CX184" s="316"/>
      <c r="CY184" s="316"/>
      <c r="CZ184" s="316"/>
      <c r="DA184" s="316"/>
      <c r="DB184" s="316"/>
      <c r="DC184" s="316"/>
      <c r="DD184" s="316"/>
      <c r="DE184" s="316"/>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HP184" s="268">
        <f t="shared" si="167"/>
        <v>3</v>
      </c>
      <c r="HQ184" s="268">
        <f t="shared" si="138"/>
        <v>176</v>
      </c>
      <c r="HR184" s="268">
        <f t="shared" si="168"/>
        <v>0</v>
      </c>
      <c r="HS184" s="268">
        <f t="shared" si="170"/>
        <v>0</v>
      </c>
    </row>
    <row r="185" spans="1:227" x14ac:dyDescent="0.3">
      <c r="A185" s="21"/>
      <c r="B185" s="14">
        <v>10578</v>
      </c>
      <c r="C185" s="14">
        <v>29</v>
      </c>
      <c r="D185" s="14" t="s">
        <v>182</v>
      </c>
      <c r="E185" s="23" t="s">
        <v>183</v>
      </c>
      <c r="F185" s="14">
        <v>340</v>
      </c>
      <c r="G185" s="14" t="s">
        <v>120</v>
      </c>
      <c r="H185" s="14">
        <v>4</v>
      </c>
      <c r="I185" s="14">
        <v>3</v>
      </c>
      <c r="J185" s="14">
        <v>3</v>
      </c>
      <c r="K185" s="14"/>
      <c r="L185" s="14" t="s">
        <v>141</v>
      </c>
      <c r="M185" s="24">
        <f t="shared" si="164"/>
        <v>3</v>
      </c>
      <c r="N185" s="24">
        <f t="shared" si="139"/>
        <v>2</v>
      </c>
      <c r="O185" s="24" t="str">
        <f t="shared" si="140"/>
        <v>3 3</v>
      </c>
      <c r="P185" s="24">
        <f t="shared" si="141"/>
        <v>3</v>
      </c>
      <c r="Q185" s="25">
        <f t="shared" si="142"/>
        <v>0</v>
      </c>
      <c r="R185" s="26">
        <f t="shared" si="143"/>
        <v>0</v>
      </c>
      <c r="S185" s="24">
        <f t="shared" si="144"/>
        <v>4</v>
      </c>
      <c r="T185" s="24">
        <f t="shared" si="145"/>
        <v>4</v>
      </c>
      <c r="U185" s="24" t="str">
        <f t="shared" si="146"/>
        <v/>
      </c>
      <c r="V185" s="24" t="str">
        <f t="shared" si="147"/>
        <v>g</v>
      </c>
      <c r="W185" s="24" t="str">
        <f t="shared" si="165"/>
        <v/>
      </c>
      <c r="X185" s="24">
        <f t="shared" si="148"/>
        <v>4</v>
      </c>
      <c r="Y185" s="24">
        <f t="shared" si="149"/>
        <v>4</v>
      </c>
      <c r="Z185" s="24" t="str">
        <f t="shared" si="150"/>
        <v>F</v>
      </c>
      <c r="AA185" s="24" t="str">
        <f t="shared" si="171"/>
        <v>F</v>
      </c>
      <c r="AB185" s="34" t="str">
        <f t="shared" si="151"/>
        <v/>
      </c>
      <c r="AC185" s="34" t="str">
        <f t="shared" si="152"/>
        <v>g</v>
      </c>
      <c r="AD185" s="34" t="str">
        <f t="shared" si="166"/>
        <v>g</v>
      </c>
      <c r="AE185" s="34" t="str">
        <f t="shared" si="153"/>
        <v>4 0</v>
      </c>
      <c r="AF185" s="34">
        <f t="shared" si="154"/>
        <v>3</v>
      </c>
      <c r="AG185" s="34">
        <f t="shared" si="155"/>
        <v>3</v>
      </c>
      <c r="AH185" s="34">
        <f t="shared" si="156"/>
        <v>0</v>
      </c>
      <c r="AI185" s="172">
        <f>IF(AJ185&lt;&gt;"",MAX(AI$3:AI184)+1,"")</f>
        <v>144</v>
      </c>
      <c r="AJ185" s="172" t="str">
        <f t="shared" si="157"/>
        <v>F</v>
      </c>
      <c r="AK185" s="172">
        <f t="shared" si="158"/>
        <v>340</v>
      </c>
      <c r="AL185" s="172">
        <f t="shared" si="159"/>
        <v>3</v>
      </c>
      <c r="AM185" s="172" t="str">
        <f>IF(AN185&lt;&gt;"",MAX(AM$3:AM184)+1,"")</f>
        <v/>
      </c>
      <c r="AN185" s="172" t="str">
        <f t="shared" si="160"/>
        <v/>
      </c>
      <c r="AO185" s="172" t="str">
        <f t="shared" si="161"/>
        <v/>
      </c>
      <c r="AP185" s="172" t="str">
        <f t="shared" si="162"/>
        <v/>
      </c>
      <c r="AQ185" s="172" t="str">
        <f t="shared" si="163"/>
        <v/>
      </c>
      <c r="AR185" s="172" t="str">
        <f>Table1[[#This Row],[Sex ]]&amp;Table1[[#This Row],[Month]]</f>
        <v>F4</v>
      </c>
      <c r="AS185" s="21"/>
      <c r="AT185" s="21"/>
      <c r="AU185" s="21"/>
      <c r="AV185" s="21"/>
      <c r="AW185" s="21"/>
      <c r="AX185" s="21"/>
      <c r="AY185" s="21"/>
      <c r="AZ185" s="21"/>
      <c r="BA185" s="21"/>
      <c r="BB185" s="21"/>
      <c r="BC185" s="21"/>
      <c r="BD185" s="21"/>
      <c r="BE185" s="319"/>
      <c r="BF185" s="319"/>
      <c r="BG185" s="316"/>
      <c r="BH185" s="316"/>
      <c r="BI185" s="316"/>
      <c r="BJ185" s="316"/>
      <c r="BK185" s="316"/>
      <c r="BL185" s="316"/>
      <c r="BM185" s="316"/>
      <c r="BN185" s="316"/>
      <c r="BO185" s="316"/>
      <c r="BP185" s="316"/>
      <c r="BQ185" s="316"/>
      <c r="BR185" s="316"/>
      <c r="BS185" s="316"/>
      <c r="BT185" s="316"/>
      <c r="BU185" s="316"/>
      <c r="BV185" s="316"/>
      <c r="BW185" s="316"/>
      <c r="BX185" s="316"/>
      <c r="BY185" s="316"/>
      <c r="BZ185" s="316"/>
      <c r="CA185" s="316"/>
      <c r="CB185" s="316"/>
      <c r="CC185" s="316"/>
      <c r="CD185" s="316"/>
      <c r="CE185" s="316"/>
      <c r="CF185" s="316"/>
      <c r="CG185" s="316"/>
      <c r="CH185" s="316"/>
      <c r="CI185" s="316"/>
      <c r="CJ185" s="316"/>
      <c r="CK185" s="316"/>
      <c r="CL185" s="316"/>
      <c r="CM185" s="316"/>
      <c r="CN185" s="316"/>
      <c r="CO185" s="316"/>
      <c r="CP185" s="316"/>
      <c r="CQ185" s="316"/>
      <c r="CR185" s="316"/>
      <c r="CS185" s="316"/>
      <c r="CT185" s="316"/>
      <c r="CU185" s="316"/>
      <c r="CV185" s="316"/>
      <c r="CW185" s="316"/>
      <c r="CX185" s="316"/>
      <c r="CY185" s="316"/>
      <c r="CZ185" s="316"/>
      <c r="DA185" s="316"/>
      <c r="DB185" s="316"/>
      <c r="DC185" s="316"/>
      <c r="DD185" s="316"/>
      <c r="DE185" s="316"/>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21"/>
      <c r="ET185" s="21"/>
      <c r="EU185" s="21"/>
      <c r="EV185" s="21"/>
      <c r="HP185" s="268">
        <f t="shared" si="167"/>
        <v>5</v>
      </c>
      <c r="HQ185" s="268">
        <f t="shared" si="138"/>
        <v>177</v>
      </c>
      <c r="HR185" s="268">
        <f t="shared" si="168"/>
        <v>0</v>
      </c>
      <c r="HS185" s="268">
        <f t="shared" si="170"/>
        <v>0</v>
      </c>
    </row>
    <row r="186" spans="1:227" x14ac:dyDescent="0.3">
      <c r="A186" s="21"/>
      <c r="B186" s="14">
        <v>10578</v>
      </c>
      <c r="C186" s="14">
        <v>30</v>
      </c>
      <c r="D186" s="14" t="s">
        <v>182</v>
      </c>
      <c r="E186" s="23" t="s">
        <v>183</v>
      </c>
      <c r="F186" s="14">
        <v>330</v>
      </c>
      <c r="G186" s="14" t="s">
        <v>121</v>
      </c>
      <c r="H186" s="14">
        <v>4</v>
      </c>
      <c r="I186" s="14">
        <v>5</v>
      </c>
      <c r="J186" s="14">
        <v>5</v>
      </c>
      <c r="K186" s="14"/>
      <c r="L186" s="14" t="s">
        <v>141</v>
      </c>
      <c r="M186" s="24">
        <f t="shared" si="164"/>
        <v>5</v>
      </c>
      <c r="N186" s="24">
        <f t="shared" si="139"/>
        <v>2</v>
      </c>
      <c r="O186" s="24" t="str">
        <f t="shared" si="140"/>
        <v>5 5</v>
      </c>
      <c r="P186" s="24">
        <f t="shared" si="141"/>
        <v>5</v>
      </c>
      <c r="Q186" s="25">
        <f t="shared" si="142"/>
        <v>0</v>
      </c>
      <c r="R186" s="26">
        <f t="shared" si="143"/>
        <v>0</v>
      </c>
      <c r="S186" s="24">
        <f t="shared" si="144"/>
        <v>4</v>
      </c>
      <c r="T186" s="24">
        <f t="shared" si="145"/>
        <v>4</v>
      </c>
      <c r="U186" s="24" t="str">
        <f t="shared" si="146"/>
        <v/>
      </c>
      <c r="V186" s="24" t="str">
        <f t="shared" si="147"/>
        <v>g</v>
      </c>
      <c r="W186" s="24" t="str">
        <f t="shared" si="165"/>
        <v/>
      </c>
      <c r="X186" s="24">
        <f t="shared" si="148"/>
        <v>4</v>
      </c>
      <c r="Y186" s="24">
        <f t="shared" si="149"/>
        <v>4</v>
      </c>
      <c r="Z186" s="24" t="str">
        <f t="shared" si="150"/>
        <v>M</v>
      </c>
      <c r="AA186" s="24" t="str">
        <f t="shared" ref="AA186:AA217" si="172">IF(I186&lt;&gt;"",IF(SUM(I186:J186)&gt;98,"",IF(I186-J186=0,G186,"")))</f>
        <v>M</v>
      </c>
      <c r="AB186" s="34" t="str">
        <f t="shared" si="151"/>
        <v/>
      </c>
      <c r="AC186" s="34" t="str">
        <f t="shared" si="152"/>
        <v>g</v>
      </c>
      <c r="AD186" s="34" t="str">
        <f t="shared" si="166"/>
        <v>g</v>
      </c>
      <c r="AE186" s="34" t="str">
        <f t="shared" si="153"/>
        <v>4 0</v>
      </c>
      <c r="AF186" s="34">
        <f t="shared" si="154"/>
        <v>5</v>
      </c>
      <c r="AG186" s="34">
        <f t="shared" si="155"/>
        <v>5</v>
      </c>
      <c r="AH186" s="34">
        <f t="shared" si="156"/>
        <v>0</v>
      </c>
      <c r="AI186" s="172" t="str">
        <f>IF(AJ186&lt;&gt;"",MAX(AI$3:AI185)+1,"")</f>
        <v/>
      </c>
      <c r="AJ186" s="172" t="str">
        <f t="shared" si="157"/>
        <v/>
      </c>
      <c r="AK186" s="172" t="str">
        <f t="shared" si="158"/>
        <v/>
      </c>
      <c r="AL186" s="172" t="str">
        <f t="shared" si="159"/>
        <v/>
      </c>
      <c r="AM186" s="172">
        <f>IF(AN186&lt;&gt;"",MAX(AM$3:AM185)+1,"")</f>
        <v>38</v>
      </c>
      <c r="AN186" s="172" t="str">
        <f t="shared" si="160"/>
        <v>M</v>
      </c>
      <c r="AO186" s="172">
        <f t="shared" si="161"/>
        <v>330</v>
      </c>
      <c r="AP186" s="172">
        <f t="shared" si="162"/>
        <v>5</v>
      </c>
      <c r="AQ186" s="172" t="str">
        <f t="shared" si="163"/>
        <v/>
      </c>
      <c r="AR186" s="172" t="str">
        <f>Table1[[#This Row],[Sex ]]&amp;Table1[[#This Row],[Month]]</f>
        <v>M4</v>
      </c>
      <c r="AS186" s="21"/>
      <c r="AT186" s="21"/>
      <c r="AU186" s="21"/>
      <c r="AV186" s="21"/>
      <c r="AW186" s="21"/>
      <c r="AX186" s="21"/>
      <c r="AY186" s="21"/>
      <c r="AZ186" s="21"/>
      <c r="BA186" s="21"/>
      <c r="BB186" s="21"/>
      <c r="BC186" s="21"/>
      <c r="BD186" s="21"/>
      <c r="BE186" s="319"/>
      <c r="BF186" s="319"/>
      <c r="BG186" s="316"/>
      <c r="BH186" s="316"/>
      <c r="BI186" s="316"/>
      <c r="BJ186" s="316"/>
      <c r="BK186" s="316"/>
      <c r="BL186" s="316"/>
      <c r="BM186" s="316"/>
      <c r="BN186" s="316"/>
      <c r="BO186" s="316"/>
      <c r="BP186" s="316"/>
      <c r="BQ186" s="316"/>
      <c r="BR186" s="316"/>
      <c r="BS186" s="316"/>
      <c r="BT186" s="316"/>
      <c r="BU186" s="316"/>
      <c r="BV186" s="316"/>
      <c r="BW186" s="316"/>
      <c r="BX186" s="316"/>
      <c r="BY186" s="316"/>
      <c r="BZ186" s="316"/>
      <c r="CA186" s="316"/>
      <c r="CB186" s="316"/>
      <c r="CC186" s="316"/>
      <c r="CD186" s="316"/>
      <c r="CE186" s="316"/>
      <c r="CF186" s="316"/>
      <c r="CG186" s="316"/>
      <c r="CH186" s="316"/>
      <c r="CI186" s="316"/>
      <c r="CJ186" s="316"/>
      <c r="CK186" s="316"/>
      <c r="CL186" s="316"/>
      <c r="CM186" s="316"/>
      <c r="CN186" s="316"/>
      <c r="CO186" s="316"/>
      <c r="CP186" s="316"/>
      <c r="CQ186" s="316"/>
      <c r="CR186" s="316"/>
      <c r="CS186" s="316"/>
      <c r="CT186" s="316"/>
      <c r="CU186" s="316"/>
      <c r="CV186" s="316"/>
      <c r="CW186" s="316"/>
      <c r="CX186" s="316"/>
      <c r="CY186" s="316"/>
      <c r="CZ186" s="316"/>
      <c r="DA186" s="316"/>
      <c r="DB186" s="316"/>
      <c r="DC186" s="316"/>
      <c r="DD186" s="316"/>
      <c r="DE186" s="316"/>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HP186" s="268">
        <f t="shared" si="167"/>
        <v>3</v>
      </c>
      <c r="HQ186" s="268">
        <f t="shared" si="138"/>
        <v>178</v>
      </c>
      <c r="HR186" s="268">
        <f t="shared" si="168"/>
        <v>0</v>
      </c>
      <c r="HS186" s="268">
        <f t="shared" si="170"/>
        <v>0</v>
      </c>
    </row>
    <row r="187" spans="1:227" x14ac:dyDescent="0.3">
      <c r="A187" s="21"/>
      <c r="B187" s="14">
        <v>10578</v>
      </c>
      <c r="C187" s="14">
        <v>31</v>
      </c>
      <c r="D187" s="14" t="s">
        <v>182</v>
      </c>
      <c r="E187" s="23" t="s">
        <v>183</v>
      </c>
      <c r="F187" s="14">
        <v>410</v>
      </c>
      <c r="G187" s="14" t="s">
        <v>120</v>
      </c>
      <c r="H187" s="14">
        <v>4</v>
      </c>
      <c r="I187" s="14">
        <v>5</v>
      </c>
      <c r="J187" s="14">
        <v>5</v>
      </c>
      <c r="K187" s="14"/>
      <c r="L187" s="14" t="s">
        <v>141</v>
      </c>
      <c r="M187" s="24">
        <f t="shared" si="164"/>
        <v>5</v>
      </c>
      <c r="N187" s="24">
        <f t="shared" si="139"/>
        <v>2</v>
      </c>
      <c r="O187" s="24" t="str">
        <f t="shared" si="140"/>
        <v>5 5</v>
      </c>
      <c r="P187" s="24">
        <f t="shared" si="141"/>
        <v>5</v>
      </c>
      <c r="Q187" s="25">
        <f t="shared" si="142"/>
        <v>0</v>
      </c>
      <c r="R187" s="26">
        <f t="shared" si="143"/>
        <v>0</v>
      </c>
      <c r="S187" s="24">
        <f t="shared" si="144"/>
        <v>4</v>
      </c>
      <c r="T187" s="24">
        <f t="shared" si="145"/>
        <v>4</v>
      </c>
      <c r="U187" s="24" t="str">
        <f t="shared" si="146"/>
        <v/>
      </c>
      <c r="V187" s="24" t="str">
        <f t="shared" si="147"/>
        <v>g</v>
      </c>
      <c r="W187" s="24" t="str">
        <f t="shared" si="165"/>
        <v/>
      </c>
      <c r="X187" s="24">
        <f t="shared" si="148"/>
        <v>4</v>
      </c>
      <c r="Y187" s="24">
        <f t="shared" si="149"/>
        <v>4</v>
      </c>
      <c r="Z187" s="24" t="str">
        <f t="shared" si="150"/>
        <v>F</v>
      </c>
      <c r="AA187" s="24" t="str">
        <f t="shared" si="172"/>
        <v>F</v>
      </c>
      <c r="AB187" s="34" t="str">
        <f t="shared" si="151"/>
        <v/>
      </c>
      <c r="AC187" s="34" t="str">
        <f t="shared" si="152"/>
        <v>g</v>
      </c>
      <c r="AD187" s="34" t="str">
        <f t="shared" si="166"/>
        <v>g</v>
      </c>
      <c r="AE187" s="34" t="str">
        <f t="shared" si="153"/>
        <v>4 0</v>
      </c>
      <c r="AF187" s="34">
        <f t="shared" si="154"/>
        <v>5</v>
      </c>
      <c r="AG187" s="34">
        <f t="shared" si="155"/>
        <v>5</v>
      </c>
      <c r="AH187" s="34">
        <f t="shared" si="156"/>
        <v>0</v>
      </c>
      <c r="AI187" s="172">
        <f>IF(AJ187&lt;&gt;"",MAX(AI$3:AI186)+1,"")</f>
        <v>145</v>
      </c>
      <c r="AJ187" s="172" t="str">
        <f t="shared" si="157"/>
        <v>F</v>
      </c>
      <c r="AK187" s="172">
        <f t="shared" si="158"/>
        <v>410</v>
      </c>
      <c r="AL187" s="172">
        <f t="shared" si="159"/>
        <v>5</v>
      </c>
      <c r="AM187" s="172" t="str">
        <f>IF(AN187&lt;&gt;"",MAX(AM$3:AM186)+1,"")</f>
        <v/>
      </c>
      <c r="AN187" s="172" t="str">
        <f t="shared" si="160"/>
        <v/>
      </c>
      <c r="AO187" s="172" t="str">
        <f t="shared" si="161"/>
        <v/>
      </c>
      <c r="AP187" s="172" t="str">
        <f t="shared" si="162"/>
        <v/>
      </c>
      <c r="AQ187" s="172" t="str">
        <f t="shared" si="163"/>
        <v/>
      </c>
      <c r="AR187" s="172" t="str">
        <f>Table1[[#This Row],[Sex ]]&amp;Table1[[#This Row],[Month]]</f>
        <v>F4</v>
      </c>
      <c r="AS187" s="21"/>
      <c r="AT187" s="21"/>
      <c r="AU187" s="21"/>
      <c r="AV187" s="21"/>
      <c r="AW187" s="21"/>
      <c r="AX187" s="21"/>
      <c r="AY187" s="21"/>
      <c r="AZ187" s="21"/>
      <c r="BA187" s="21"/>
      <c r="BB187" s="21"/>
      <c r="BC187" s="21"/>
      <c r="BD187" s="21"/>
      <c r="BE187" s="319"/>
      <c r="BF187" s="319"/>
      <c r="BG187" s="316"/>
      <c r="BH187" s="316"/>
      <c r="BI187" s="316"/>
      <c r="BJ187" s="316"/>
      <c r="BK187" s="316"/>
      <c r="BL187" s="316"/>
      <c r="BM187" s="316"/>
      <c r="BN187" s="316"/>
      <c r="BO187" s="316"/>
      <c r="BP187" s="316"/>
      <c r="BQ187" s="316"/>
      <c r="BR187" s="316"/>
      <c r="BS187" s="316"/>
      <c r="BT187" s="316"/>
      <c r="BU187" s="316"/>
      <c r="BV187" s="316"/>
      <c r="BW187" s="316"/>
      <c r="BX187" s="316"/>
      <c r="BY187" s="316"/>
      <c r="BZ187" s="316"/>
      <c r="CA187" s="316"/>
      <c r="CB187" s="316"/>
      <c r="CC187" s="316"/>
      <c r="CD187" s="316"/>
      <c r="CE187" s="316"/>
      <c r="CF187" s="316"/>
      <c r="CG187" s="316"/>
      <c r="CH187" s="316"/>
      <c r="CI187" s="316"/>
      <c r="CJ187" s="316"/>
      <c r="CK187" s="316"/>
      <c r="CL187" s="316"/>
      <c r="CM187" s="316"/>
      <c r="CN187" s="316"/>
      <c r="CO187" s="316"/>
      <c r="CP187" s="316"/>
      <c r="CQ187" s="316"/>
      <c r="CR187" s="316"/>
      <c r="CS187" s="316"/>
      <c r="CT187" s="316"/>
      <c r="CU187" s="316"/>
      <c r="CV187" s="316"/>
      <c r="CW187" s="316"/>
      <c r="CX187" s="316"/>
      <c r="CY187" s="316"/>
      <c r="CZ187" s="316"/>
      <c r="DA187" s="316"/>
      <c r="DB187" s="316"/>
      <c r="DC187" s="316"/>
      <c r="DD187" s="316"/>
      <c r="DE187" s="316"/>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HP187" s="268">
        <f t="shared" si="167"/>
        <v>4</v>
      </c>
      <c r="HQ187" s="268">
        <f t="shared" ref="HQ187:HQ250" si="173">HQ186+1</f>
        <v>179</v>
      </c>
      <c r="HR187" s="268">
        <f t="shared" si="168"/>
        <v>0</v>
      </c>
      <c r="HS187" s="268">
        <f t="shared" si="170"/>
        <v>0</v>
      </c>
    </row>
    <row r="188" spans="1:227" x14ac:dyDescent="0.3">
      <c r="A188" s="21"/>
      <c r="B188" s="14">
        <v>10578</v>
      </c>
      <c r="C188" s="14">
        <v>32</v>
      </c>
      <c r="D188" s="14" t="s">
        <v>182</v>
      </c>
      <c r="E188" s="23" t="s">
        <v>183</v>
      </c>
      <c r="F188" s="14">
        <v>430</v>
      </c>
      <c r="G188" s="14" t="s">
        <v>120</v>
      </c>
      <c r="H188" s="14">
        <v>4</v>
      </c>
      <c r="I188" s="14">
        <v>7</v>
      </c>
      <c r="J188" s="14">
        <v>7</v>
      </c>
      <c r="K188" s="14"/>
      <c r="L188" s="14" t="s">
        <v>141</v>
      </c>
      <c r="M188" s="24">
        <f t="shared" si="164"/>
        <v>7</v>
      </c>
      <c r="N188" s="24">
        <f t="shared" si="139"/>
        <v>2</v>
      </c>
      <c r="O188" s="24" t="str">
        <f t="shared" si="140"/>
        <v>7 7</v>
      </c>
      <c r="P188" s="24">
        <f t="shared" si="141"/>
        <v>7</v>
      </c>
      <c r="Q188" s="25">
        <f t="shared" si="142"/>
        <v>0</v>
      </c>
      <c r="R188" s="26">
        <f t="shared" si="143"/>
        <v>0</v>
      </c>
      <c r="S188" s="24">
        <f t="shared" si="144"/>
        <v>4</v>
      </c>
      <c r="T188" s="24">
        <f t="shared" si="145"/>
        <v>4</v>
      </c>
      <c r="U188" s="24" t="str">
        <f t="shared" si="146"/>
        <v/>
      </c>
      <c r="V188" s="24" t="str">
        <f t="shared" si="147"/>
        <v>g</v>
      </c>
      <c r="W188" s="24" t="str">
        <f t="shared" si="165"/>
        <v/>
      </c>
      <c r="X188" s="24">
        <f t="shared" si="148"/>
        <v>4</v>
      </c>
      <c r="Y188" s="24">
        <f t="shared" si="149"/>
        <v>4</v>
      </c>
      <c r="Z188" s="24" t="str">
        <f t="shared" si="150"/>
        <v>F</v>
      </c>
      <c r="AA188" s="24" t="str">
        <f t="shared" si="172"/>
        <v>F</v>
      </c>
      <c r="AB188" s="34" t="str">
        <f t="shared" si="151"/>
        <v/>
      </c>
      <c r="AC188" s="34" t="str">
        <f t="shared" si="152"/>
        <v>g</v>
      </c>
      <c r="AD188" s="34" t="str">
        <f t="shared" si="166"/>
        <v>g</v>
      </c>
      <c r="AE188" s="34" t="str">
        <f t="shared" si="153"/>
        <v>4 0</v>
      </c>
      <c r="AF188" s="34">
        <f t="shared" si="154"/>
        <v>7</v>
      </c>
      <c r="AG188" s="34">
        <f t="shared" si="155"/>
        <v>7</v>
      </c>
      <c r="AH188" s="34">
        <f t="shared" si="156"/>
        <v>0</v>
      </c>
      <c r="AI188" s="172">
        <f>IF(AJ188&lt;&gt;"",MAX(AI$3:AI187)+1,"")</f>
        <v>146</v>
      </c>
      <c r="AJ188" s="172" t="str">
        <f t="shared" si="157"/>
        <v>F</v>
      </c>
      <c r="AK188" s="172">
        <f t="shared" si="158"/>
        <v>430</v>
      </c>
      <c r="AL188" s="172">
        <f t="shared" si="159"/>
        <v>7</v>
      </c>
      <c r="AM188" s="172" t="str">
        <f>IF(AN188&lt;&gt;"",MAX(AM$3:AM187)+1,"")</f>
        <v/>
      </c>
      <c r="AN188" s="172" t="str">
        <f t="shared" si="160"/>
        <v/>
      </c>
      <c r="AO188" s="172" t="str">
        <f t="shared" si="161"/>
        <v/>
      </c>
      <c r="AP188" s="172" t="str">
        <f t="shared" si="162"/>
        <v/>
      </c>
      <c r="AQ188" s="172" t="str">
        <f t="shared" si="163"/>
        <v/>
      </c>
      <c r="AR188" s="172" t="str">
        <f>Table1[[#This Row],[Sex ]]&amp;Table1[[#This Row],[Month]]</f>
        <v>F4</v>
      </c>
      <c r="AS188" s="21"/>
      <c r="AT188" s="21"/>
      <c r="AU188" s="21"/>
      <c r="AV188" s="21"/>
      <c r="AW188" s="21"/>
      <c r="AX188" s="21"/>
      <c r="AY188" s="21"/>
      <c r="AZ188" s="21"/>
      <c r="BA188" s="21"/>
      <c r="BB188" s="21"/>
      <c r="BC188" s="21"/>
      <c r="BD188" s="21"/>
      <c r="BE188" s="319"/>
      <c r="BF188" s="319"/>
      <c r="BG188" s="316"/>
      <c r="BH188" s="316"/>
      <c r="BI188" s="316"/>
      <c r="BJ188" s="316"/>
      <c r="BK188" s="316"/>
      <c r="BL188" s="316"/>
      <c r="BM188" s="316"/>
      <c r="BN188" s="316"/>
      <c r="BO188" s="316"/>
      <c r="BP188" s="316"/>
      <c r="BQ188" s="316"/>
      <c r="BR188" s="316"/>
      <c r="BS188" s="316"/>
      <c r="BT188" s="316"/>
      <c r="BU188" s="316"/>
      <c r="BV188" s="316"/>
      <c r="BW188" s="316"/>
      <c r="BX188" s="316"/>
      <c r="BY188" s="316"/>
      <c r="BZ188" s="316"/>
      <c r="CA188" s="316"/>
      <c r="CB188" s="316"/>
      <c r="CC188" s="316"/>
      <c r="CD188" s="316"/>
      <c r="CE188" s="316"/>
      <c r="CF188" s="316"/>
      <c r="CG188" s="316"/>
      <c r="CH188" s="316"/>
      <c r="CI188" s="316"/>
      <c r="CJ188" s="316"/>
      <c r="CK188" s="316"/>
      <c r="CL188" s="316"/>
      <c r="CM188" s="316"/>
      <c r="CN188" s="316"/>
      <c r="CO188" s="316"/>
      <c r="CP188" s="316"/>
      <c r="CQ188" s="316"/>
      <c r="CR188" s="316"/>
      <c r="CS188" s="316"/>
      <c r="CT188" s="316"/>
      <c r="CU188" s="316"/>
      <c r="CV188" s="316"/>
      <c r="CW188" s="316"/>
      <c r="CX188" s="316"/>
      <c r="CY188" s="316"/>
      <c r="CZ188" s="316"/>
      <c r="DA188" s="316"/>
      <c r="DB188" s="316"/>
      <c r="DC188" s="316"/>
      <c r="DD188" s="316"/>
      <c r="DE188" s="316"/>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HP188" s="268">
        <f t="shared" si="167"/>
        <v>5</v>
      </c>
      <c r="HQ188" s="268">
        <f t="shared" si="173"/>
        <v>180</v>
      </c>
      <c r="HR188" s="268">
        <f t="shared" si="168"/>
        <v>0</v>
      </c>
      <c r="HS188" s="268">
        <f t="shared" si="170"/>
        <v>0</v>
      </c>
    </row>
    <row r="189" spans="1:227" x14ac:dyDescent="0.3">
      <c r="A189" s="21"/>
      <c r="B189" s="14">
        <v>10578</v>
      </c>
      <c r="C189" s="14">
        <v>33</v>
      </c>
      <c r="D189" s="14" t="s">
        <v>182</v>
      </c>
      <c r="E189" s="23" t="s">
        <v>183</v>
      </c>
      <c r="F189" s="14">
        <v>380</v>
      </c>
      <c r="G189" s="14" t="s">
        <v>120</v>
      </c>
      <c r="H189" s="14">
        <v>4</v>
      </c>
      <c r="I189" s="14">
        <v>5</v>
      </c>
      <c r="J189" s="14">
        <v>5</v>
      </c>
      <c r="K189" s="14"/>
      <c r="L189" s="14" t="s">
        <v>141</v>
      </c>
      <c r="M189" s="24">
        <f t="shared" si="164"/>
        <v>5</v>
      </c>
      <c r="N189" s="24">
        <f t="shared" si="139"/>
        <v>2</v>
      </c>
      <c r="O189" s="24" t="str">
        <f t="shared" si="140"/>
        <v>5 5</v>
      </c>
      <c r="P189" s="24">
        <f t="shared" si="141"/>
        <v>5</v>
      </c>
      <c r="Q189" s="25">
        <f t="shared" si="142"/>
        <v>0</v>
      </c>
      <c r="R189" s="26">
        <f t="shared" si="143"/>
        <v>0</v>
      </c>
      <c r="S189" s="24">
        <f t="shared" si="144"/>
        <v>4</v>
      </c>
      <c r="T189" s="24">
        <f t="shared" si="145"/>
        <v>4</v>
      </c>
      <c r="U189" s="24" t="str">
        <f t="shared" si="146"/>
        <v/>
      </c>
      <c r="V189" s="24" t="str">
        <f t="shared" si="147"/>
        <v>g</v>
      </c>
      <c r="W189" s="24" t="str">
        <f t="shared" si="165"/>
        <v/>
      </c>
      <c r="X189" s="24">
        <f t="shared" si="148"/>
        <v>4</v>
      </c>
      <c r="Y189" s="24">
        <f t="shared" si="149"/>
        <v>4</v>
      </c>
      <c r="Z189" s="24" t="str">
        <f t="shared" si="150"/>
        <v>F</v>
      </c>
      <c r="AA189" s="24" t="str">
        <f t="shared" si="172"/>
        <v>F</v>
      </c>
      <c r="AB189" s="34" t="str">
        <f t="shared" si="151"/>
        <v/>
      </c>
      <c r="AC189" s="34" t="str">
        <f t="shared" si="152"/>
        <v>g</v>
      </c>
      <c r="AD189" s="34" t="str">
        <f t="shared" si="166"/>
        <v>g</v>
      </c>
      <c r="AE189" s="34" t="str">
        <f t="shared" si="153"/>
        <v>4 0</v>
      </c>
      <c r="AF189" s="34">
        <f t="shared" si="154"/>
        <v>5</v>
      </c>
      <c r="AG189" s="34">
        <f t="shared" si="155"/>
        <v>5</v>
      </c>
      <c r="AH189" s="34">
        <f t="shared" si="156"/>
        <v>0</v>
      </c>
      <c r="AI189" s="172">
        <f>IF(AJ189&lt;&gt;"",MAX(AI$3:AI188)+1,"")</f>
        <v>147</v>
      </c>
      <c r="AJ189" s="172" t="str">
        <f t="shared" si="157"/>
        <v>F</v>
      </c>
      <c r="AK189" s="172">
        <f t="shared" si="158"/>
        <v>380</v>
      </c>
      <c r="AL189" s="172">
        <f t="shared" si="159"/>
        <v>5</v>
      </c>
      <c r="AM189" s="172" t="str">
        <f>IF(AN189&lt;&gt;"",MAX(AM$3:AM188)+1,"")</f>
        <v/>
      </c>
      <c r="AN189" s="172" t="str">
        <f t="shared" si="160"/>
        <v/>
      </c>
      <c r="AO189" s="172" t="str">
        <f t="shared" si="161"/>
        <v/>
      </c>
      <c r="AP189" s="172" t="str">
        <f t="shared" si="162"/>
        <v/>
      </c>
      <c r="AQ189" s="172" t="str">
        <f t="shared" si="163"/>
        <v/>
      </c>
      <c r="AR189" s="172" t="str">
        <f>Table1[[#This Row],[Sex ]]&amp;Table1[[#This Row],[Month]]</f>
        <v>F4</v>
      </c>
      <c r="AS189" s="21"/>
      <c r="AT189" s="21"/>
      <c r="AU189" s="21"/>
      <c r="AV189" s="21"/>
      <c r="AW189" s="21"/>
      <c r="AX189" s="21"/>
      <c r="AY189" s="21"/>
      <c r="AZ189" s="21"/>
      <c r="BA189" s="21"/>
      <c r="BB189" s="21"/>
      <c r="BC189" s="21"/>
      <c r="BD189" s="21"/>
      <c r="BE189" s="319"/>
      <c r="BF189" s="319"/>
      <c r="BG189" s="316"/>
      <c r="BH189" s="316"/>
      <c r="BI189" s="316"/>
      <c r="BJ189" s="316"/>
      <c r="BK189" s="316"/>
      <c r="BL189" s="316"/>
      <c r="BM189" s="316"/>
      <c r="BN189" s="316"/>
      <c r="BO189" s="316"/>
      <c r="BP189" s="316"/>
      <c r="BQ189" s="316"/>
      <c r="BR189" s="316"/>
      <c r="BS189" s="316"/>
      <c r="BT189" s="316"/>
      <c r="BU189" s="316"/>
      <c r="BV189" s="316"/>
      <c r="BW189" s="316"/>
      <c r="BX189" s="316"/>
      <c r="BY189" s="316"/>
      <c r="BZ189" s="316"/>
      <c r="CA189" s="316"/>
      <c r="CB189" s="316"/>
      <c r="CC189" s="316"/>
      <c r="CD189" s="316"/>
      <c r="CE189" s="316"/>
      <c r="CF189" s="316"/>
      <c r="CG189" s="316"/>
      <c r="CH189" s="316"/>
      <c r="CI189" s="316"/>
      <c r="CJ189" s="316"/>
      <c r="CK189" s="316"/>
      <c r="CL189" s="316"/>
      <c r="CM189" s="316"/>
      <c r="CN189" s="316"/>
      <c r="CO189" s="316"/>
      <c r="CP189" s="316"/>
      <c r="CQ189" s="316"/>
      <c r="CR189" s="316"/>
      <c r="CS189" s="316"/>
      <c r="CT189" s="316"/>
      <c r="CU189" s="316"/>
      <c r="CV189" s="316"/>
      <c r="CW189" s="316"/>
      <c r="CX189" s="316"/>
      <c r="CY189" s="316"/>
      <c r="CZ189" s="316"/>
      <c r="DA189" s="316"/>
      <c r="DB189" s="316"/>
      <c r="DC189" s="316"/>
      <c r="DD189" s="316"/>
      <c r="DE189" s="316"/>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HP189" s="268">
        <f t="shared" si="167"/>
        <v>5</v>
      </c>
      <c r="HQ189" s="268">
        <f t="shared" si="173"/>
        <v>181</v>
      </c>
      <c r="HR189" s="268">
        <f t="shared" si="168"/>
        <v>0</v>
      </c>
      <c r="HS189" s="268">
        <f t="shared" si="170"/>
        <v>0</v>
      </c>
    </row>
    <row r="190" spans="1:227" x14ac:dyDescent="0.3">
      <c r="A190" s="21"/>
      <c r="B190" s="14">
        <v>10578</v>
      </c>
      <c r="C190" s="14">
        <v>34</v>
      </c>
      <c r="D190" s="14" t="s">
        <v>182</v>
      </c>
      <c r="E190" s="23" t="s">
        <v>183</v>
      </c>
      <c r="F190" s="14">
        <v>340</v>
      </c>
      <c r="G190" s="14" t="s">
        <v>121</v>
      </c>
      <c r="H190" s="14">
        <v>4</v>
      </c>
      <c r="I190" s="14">
        <v>4</v>
      </c>
      <c r="J190" s="14">
        <v>4</v>
      </c>
      <c r="K190" s="14"/>
      <c r="L190" s="14" t="s">
        <v>141</v>
      </c>
      <c r="M190" s="24">
        <f t="shared" si="164"/>
        <v>4</v>
      </c>
      <c r="N190" s="24">
        <f t="shared" si="139"/>
        <v>2</v>
      </c>
      <c r="O190" s="24" t="str">
        <f t="shared" si="140"/>
        <v>4 4</v>
      </c>
      <c r="P190" s="24">
        <f t="shared" si="141"/>
        <v>4</v>
      </c>
      <c r="Q190" s="25">
        <f t="shared" si="142"/>
        <v>0</v>
      </c>
      <c r="R190" s="26">
        <f t="shared" si="143"/>
        <v>0</v>
      </c>
      <c r="S190" s="24">
        <f t="shared" si="144"/>
        <v>4</v>
      </c>
      <c r="T190" s="24">
        <f t="shared" si="145"/>
        <v>4</v>
      </c>
      <c r="U190" s="24" t="str">
        <f t="shared" si="146"/>
        <v/>
      </c>
      <c r="V190" s="24" t="str">
        <f t="shared" si="147"/>
        <v>g</v>
      </c>
      <c r="W190" s="24" t="str">
        <f t="shared" si="165"/>
        <v/>
      </c>
      <c r="X190" s="24">
        <f t="shared" si="148"/>
        <v>4</v>
      </c>
      <c r="Y190" s="24">
        <f t="shared" si="149"/>
        <v>4</v>
      </c>
      <c r="Z190" s="24" t="str">
        <f t="shared" si="150"/>
        <v>M</v>
      </c>
      <c r="AA190" s="24" t="str">
        <f t="shared" si="172"/>
        <v>M</v>
      </c>
      <c r="AB190" s="34" t="str">
        <f t="shared" si="151"/>
        <v/>
      </c>
      <c r="AC190" s="34" t="str">
        <f t="shared" si="152"/>
        <v>g</v>
      </c>
      <c r="AD190" s="34" t="str">
        <f t="shared" si="166"/>
        <v>g</v>
      </c>
      <c r="AE190" s="34" t="str">
        <f t="shared" si="153"/>
        <v>4 0</v>
      </c>
      <c r="AF190" s="34">
        <f t="shared" si="154"/>
        <v>4</v>
      </c>
      <c r="AG190" s="34">
        <f t="shared" si="155"/>
        <v>4</v>
      </c>
      <c r="AH190" s="34">
        <f t="shared" si="156"/>
        <v>0</v>
      </c>
      <c r="AI190" s="172" t="str">
        <f>IF(AJ190&lt;&gt;"",MAX(AI$3:AI189)+1,"")</f>
        <v/>
      </c>
      <c r="AJ190" s="172" t="str">
        <f t="shared" si="157"/>
        <v/>
      </c>
      <c r="AK190" s="172" t="str">
        <f t="shared" si="158"/>
        <v/>
      </c>
      <c r="AL190" s="172" t="str">
        <f t="shared" si="159"/>
        <v/>
      </c>
      <c r="AM190" s="172">
        <f>IF(AN190&lt;&gt;"",MAX(AM$3:AM189)+1,"")</f>
        <v>39</v>
      </c>
      <c r="AN190" s="172" t="str">
        <f t="shared" si="160"/>
        <v>M</v>
      </c>
      <c r="AO190" s="172">
        <f t="shared" si="161"/>
        <v>340</v>
      </c>
      <c r="AP190" s="172">
        <f t="shared" si="162"/>
        <v>4</v>
      </c>
      <c r="AQ190" s="172" t="str">
        <f t="shared" si="163"/>
        <v/>
      </c>
      <c r="AR190" s="172" t="str">
        <f>Table1[[#This Row],[Sex ]]&amp;Table1[[#This Row],[Month]]</f>
        <v>M4</v>
      </c>
      <c r="AS190" s="21"/>
      <c r="AT190" s="21"/>
      <c r="AU190" s="21"/>
      <c r="AV190" s="21"/>
      <c r="AW190" s="21"/>
      <c r="AX190" s="21"/>
      <c r="AY190" s="21"/>
      <c r="AZ190" s="21"/>
      <c r="BA190" s="21"/>
      <c r="BB190" s="21"/>
      <c r="BC190" s="21"/>
      <c r="BD190" s="21"/>
      <c r="BE190" s="319"/>
      <c r="BF190" s="319"/>
      <c r="BG190" s="316"/>
      <c r="BH190" s="316"/>
      <c r="BI190" s="316"/>
      <c r="BJ190" s="316"/>
      <c r="BK190" s="316"/>
      <c r="BL190" s="316"/>
      <c r="BM190" s="316"/>
      <c r="BN190" s="316"/>
      <c r="BO190" s="316"/>
      <c r="BP190" s="316"/>
      <c r="BQ190" s="316"/>
      <c r="BR190" s="316"/>
      <c r="BS190" s="316"/>
      <c r="BT190" s="316"/>
      <c r="BU190" s="316"/>
      <c r="BV190" s="316"/>
      <c r="BW190" s="316"/>
      <c r="BX190" s="316"/>
      <c r="BY190" s="316"/>
      <c r="BZ190" s="316"/>
      <c r="CA190" s="316"/>
      <c r="CB190" s="316"/>
      <c r="CC190" s="316"/>
      <c r="CD190" s="316"/>
      <c r="CE190" s="316"/>
      <c r="CF190" s="316"/>
      <c r="CG190" s="316"/>
      <c r="CH190" s="316"/>
      <c r="CI190" s="316"/>
      <c r="CJ190" s="316"/>
      <c r="CK190" s="316"/>
      <c r="CL190" s="316"/>
      <c r="CM190" s="316"/>
      <c r="CN190" s="316"/>
      <c r="CO190" s="316"/>
      <c r="CP190" s="316"/>
      <c r="CQ190" s="316"/>
      <c r="CR190" s="316"/>
      <c r="CS190" s="316"/>
      <c r="CT190" s="316"/>
      <c r="CU190" s="316"/>
      <c r="CV190" s="316"/>
      <c r="CW190" s="316"/>
      <c r="CX190" s="316"/>
      <c r="CY190" s="316"/>
      <c r="CZ190" s="316"/>
      <c r="DA190" s="316"/>
      <c r="DB190" s="316"/>
      <c r="DC190" s="316"/>
      <c r="DD190" s="316"/>
      <c r="DE190" s="316"/>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HP190" s="268">
        <f t="shared" si="167"/>
        <v>4</v>
      </c>
      <c r="HQ190" s="268">
        <f t="shared" si="173"/>
        <v>182</v>
      </c>
      <c r="HR190" s="268">
        <f t="shared" si="168"/>
        <v>0</v>
      </c>
      <c r="HS190" s="268">
        <f t="shared" si="170"/>
        <v>0</v>
      </c>
    </row>
    <row r="191" spans="1:227" x14ac:dyDescent="0.3">
      <c r="A191" s="21"/>
      <c r="B191" s="14">
        <v>10578</v>
      </c>
      <c r="C191" s="14">
        <v>35</v>
      </c>
      <c r="D191" s="14" t="s">
        <v>182</v>
      </c>
      <c r="E191" s="23" t="s">
        <v>183</v>
      </c>
      <c r="F191" s="14">
        <v>320</v>
      </c>
      <c r="G191" s="14" t="s">
        <v>121</v>
      </c>
      <c r="H191" s="14">
        <v>4</v>
      </c>
      <c r="I191" s="14">
        <v>4</v>
      </c>
      <c r="J191" s="14">
        <v>4</v>
      </c>
      <c r="K191" s="14"/>
      <c r="L191" s="14" t="s">
        <v>141</v>
      </c>
      <c r="M191" s="24">
        <f t="shared" si="164"/>
        <v>4</v>
      </c>
      <c r="N191" s="24">
        <f t="shared" si="139"/>
        <v>2</v>
      </c>
      <c r="O191" s="24" t="str">
        <f t="shared" si="140"/>
        <v>4 4</v>
      </c>
      <c r="P191" s="24">
        <f t="shared" si="141"/>
        <v>4</v>
      </c>
      <c r="Q191" s="25">
        <f t="shared" si="142"/>
        <v>0</v>
      </c>
      <c r="R191" s="26">
        <f t="shared" si="143"/>
        <v>0</v>
      </c>
      <c r="S191" s="24">
        <f t="shared" si="144"/>
        <v>4</v>
      </c>
      <c r="T191" s="24">
        <f t="shared" si="145"/>
        <v>4</v>
      </c>
      <c r="U191" s="24" t="str">
        <f t="shared" si="146"/>
        <v/>
      </c>
      <c r="V191" s="24" t="str">
        <f t="shared" si="147"/>
        <v>g</v>
      </c>
      <c r="W191" s="24" t="str">
        <f t="shared" si="165"/>
        <v/>
      </c>
      <c r="X191" s="24">
        <f t="shared" si="148"/>
        <v>4</v>
      </c>
      <c r="Y191" s="24">
        <f t="shared" si="149"/>
        <v>4</v>
      </c>
      <c r="Z191" s="24" t="str">
        <f t="shared" si="150"/>
        <v>M</v>
      </c>
      <c r="AA191" s="24" t="str">
        <f t="shared" si="172"/>
        <v>M</v>
      </c>
      <c r="AB191" s="34" t="str">
        <f t="shared" si="151"/>
        <v/>
      </c>
      <c r="AC191" s="34" t="str">
        <f t="shared" si="152"/>
        <v>g</v>
      </c>
      <c r="AD191" s="34" t="str">
        <f t="shared" si="166"/>
        <v>g</v>
      </c>
      <c r="AE191" s="34" t="str">
        <f t="shared" si="153"/>
        <v>4 0</v>
      </c>
      <c r="AF191" s="34">
        <f t="shared" si="154"/>
        <v>4</v>
      </c>
      <c r="AG191" s="34">
        <f t="shared" si="155"/>
        <v>4</v>
      </c>
      <c r="AH191" s="34">
        <f t="shared" si="156"/>
        <v>0</v>
      </c>
      <c r="AI191" s="172" t="str">
        <f>IF(AJ191&lt;&gt;"",MAX(AI$3:AI190)+1,"")</f>
        <v/>
      </c>
      <c r="AJ191" s="172" t="str">
        <f t="shared" si="157"/>
        <v/>
      </c>
      <c r="AK191" s="172" t="str">
        <f t="shared" si="158"/>
        <v/>
      </c>
      <c r="AL191" s="172" t="str">
        <f t="shared" si="159"/>
        <v/>
      </c>
      <c r="AM191" s="172">
        <f>IF(AN191&lt;&gt;"",MAX(AM$3:AM190)+1,"")</f>
        <v>40</v>
      </c>
      <c r="AN191" s="172" t="str">
        <f t="shared" si="160"/>
        <v>M</v>
      </c>
      <c r="AO191" s="172">
        <f t="shared" si="161"/>
        <v>320</v>
      </c>
      <c r="AP191" s="172">
        <f t="shared" si="162"/>
        <v>4</v>
      </c>
      <c r="AQ191" s="172" t="str">
        <f t="shared" si="163"/>
        <v/>
      </c>
      <c r="AR191" s="172" t="str">
        <f>Table1[[#This Row],[Sex ]]&amp;Table1[[#This Row],[Month]]</f>
        <v>M4</v>
      </c>
      <c r="AS191" s="21"/>
      <c r="AT191" s="21"/>
      <c r="AU191" s="21"/>
      <c r="AV191" s="21"/>
      <c r="AW191" s="21"/>
      <c r="AX191" s="21"/>
      <c r="AY191" s="21"/>
      <c r="AZ191" s="21"/>
      <c r="BA191" s="21"/>
      <c r="BB191" s="21"/>
      <c r="BC191" s="21"/>
      <c r="BD191" s="21"/>
      <c r="BE191" s="319"/>
      <c r="BF191" s="319"/>
      <c r="BG191" s="316"/>
      <c r="BH191" s="316"/>
      <c r="BI191" s="316"/>
      <c r="BJ191" s="316"/>
      <c r="BK191" s="316"/>
      <c r="BL191" s="316"/>
      <c r="BM191" s="316"/>
      <c r="BN191" s="316"/>
      <c r="BO191" s="316"/>
      <c r="BP191" s="316"/>
      <c r="BQ191" s="316"/>
      <c r="BR191" s="316"/>
      <c r="BS191" s="316"/>
      <c r="BT191" s="316"/>
      <c r="BU191" s="316"/>
      <c r="BV191" s="316"/>
      <c r="BW191" s="316"/>
      <c r="BX191" s="316"/>
      <c r="BY191" s="316"/>
      <c r="BZ191" s="316"/>
      <c r="CA191" s="316"/>
      <c r="CB191" s="316"/>
      <c r="CC191" s="316"/>
      <c r="CD191" s="316"/>
      <c r="CE191" s="316"/>
      <c r="CF191" s="316"/>
      <c r="CG191" s="316"/>
      <c r="CH191" s="316"/>
      <c r="CI191" s="316"/>
      <c r="CJ191" s="316"/>
      <c r="CK191" s="316"/>
      <c r="CL191" s="316"/>
      <c r="CM191" s="316"/>
      <c r="CN191" s="316"/>
      <c r="CO191" s="316"/>
      <c r="CP191" s="316"/>
      <c r="CQ191" s="316"/>
      <c r="CR191" s="316"/>
      <c r="CS191" s="316"/>
      <c r="CT191" s="316"/>
      <c r="CU191" s="316"/>
      <c r="CV191" s="316"/>
      <c r="CW191" s="316"/>
      <c r="CX191" s="316"/>
      <c r="CY191" s="316"/>
      <c r="CZ191" s="316"/>
      <c r="DA191" s="316"/>
      <c r="DB191" s="316"/>
      <c r="DC191" s="316"/>
      <c r="DD191" s="316"/>
      <c r="DE191" s="316"/>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HP191" s="268">
        <f t="shared" si="167"/>
        <v>3</v>
      </c>
      <c r="HQ191" s="268">
        <f t="shared" si="173"/>
        <v>183</v>
      </c>
      <c r="HR191" s="268">
        <f t="shared" si="168"/>
        <v>0</v>
      </c>
      <c r="HS191" s="268">
        <f t="shared" si="170"/>
        <v>0</v>
      </c>
    </row>
    <row r="192" spans="1:227" x14ac:dyDescent="0.3">
      <c r="A192" s="21"/>
      <c r="B192" s="14">
        <v>10578</v>
      </c>
      <c r="C192" s="14">
        <v>36</v>
      </c>
      <c r="D192" s="14" t="s">
        <v>182</v>
      </c>
      <c r="E192" s="23" t="s">
        <v>183</v>
      </c>
      <c r="F192" s="14">
        <v>380</v>
      </c>
      <c r="G192" s="14" t="s">
        <v>120</v>
      </c>
      <c r="H192" s="14">
        <v>4</v>
      </c>
      <c r="I192" s="14">
        <v>5</v>
      </c>
      <c r="J192" s="14">
        <v>5</v>
      </c>
      <c r="K192" s="14"/>
      <c r="L192" s="14" t="s">
        <v>141</v>
      </c>
      <c r="M192" s="24">
        <f t="shared" si="164"/>
        <v>5</v>
      </c>
      <c r="N192" s="24">
        <f t="shared" si="139"/>
        <v>2</v>
      </c>
      <c r="O192" s="24" t="str">
        <f t="shared" si="140"/>
        <v>5 5</v>
      </c>
      <c r="P192" s="24">
        <f t="shared" si="141"/>
        <v>5</v>
      </c>
      <c r="Q192" s="25">
        <f t="shared" si="142"/>
        <v>0</v>
      </c>
      <c r="R192" s="26">
        <f t="shared" si="143"/>
        <v>0</v>
      </c>
      <c r="S192" s="24">
        <f t="shared" si="144"/>
        <v>4</v>
      </c>
      <c r="T192" s="24">
        <f t="shared" si="145"/>
        <v>4</v>
      </c>
      <c r="U192" s="24" t="str">
        <f t="shared" si="146"/>
        <v/>
      </c>
      <c r="V192" s="24" t="str">
        <f t="shared" si="147"/>
        <v>g</v>
      </c>
      <c r="W192" s="24" t="str">
        <f t="shared" si="165"/>
        <v/>
      </c>
      <c r="X192" s="24">
        <f t="shared" si="148"/>
        <v>4</v>
      </c>
      <c r="Y192" s="24">
        <f t="shared" si="149"/>
        <v>4</v>
      </c>
      <c r="Z192" s="24" t="str">
        <f t="shared" si="150"/>
        <v>F</v>
      </c>
      <c r="AA192" s="24" t="str">
        <f t="shared" si="172"/>
        <v>F</v>
      </c>
      <c r="AB192" s="34" t="str">
        <f t="shared" si="151"/>
        <v/>
      </c>
      <c r="AC192" s="34" t="str">
        <f t="shared" si="152"/>
        <v>g</v>
      </c>
      <c r="AD192" s="34" t="str">
        <f t="shared" si="166"/>
        <v>g</v>
      </c>
      <c r="AE192" s="34" t="str">
        <f t="shared" si="153"/>
        <v>4 0</v>
      </c>
      <c r="AF192" s="34">
        <f t="shared" si="154"/>
        <v>5</v>
      </c>
      <c r="AG192" s="34">
        <f t="shared" si="155"/>
        <v>5</v>
      </c>
      <c r="AH192" s="34">
        <f t="shared" si="156"/>
        <v>0</v>
      </c>
      <c r="AI192" s="172">
        <f>IF(AJ192&lt;&gt;"",MAX(AI$3:AI191)+1,"")</f>
        <v>148</v>
      </c>
      <c r="AJ192" s="172" t="str">
        <f t="shared" si="157"/>
        <v>F</v>
      </c>
      <c r="AK192" s="172">
        <f t="shared" si="158"/>
        <v>380</v>
      </c>
      <c r="AL192" s="172">
        <f t="shared" si="159"/>
        <v>5</v>
      </c>
      <c r="AM192" s="172" t="str">
        <f>IF(AN192&lt;&gt;"",MAX(AM$3:AM191)+1,"")</f>
        <v/>
      </c>
      <c r="AN192" s="172" t="str">
        <f t="shared" si="160"/>
        <v/>
      </c>
      <c r="AO192" s="172" t="str">
        <f t="shared" si="161"/>
        <v/>
      </c>
      <c r="AP192" s="172" t="str">
        <f t="shared" si="162"/>
        <v/>
      </c>
      <c r="AQ192" s="172" t="str">
        <f t="shared" si="163"/>
        <v/>
      </c>
      <c r="AR192" s="172" t="str">
        <f>Table1[[#This Row],[Sex ]]&amp;Table1[[#This Row],[Month]]</f>
        <v>F4</v>
      </c>
      <c r="AS192" s="21"/>
      <c r="AT192" s="21"/>
      <c r="AU192" s="21"/>
      <c r="AV192" s="21"/>
      <c r="AW192" s="21"/>
      <c r="AX192" s="21"/>
      <c r="AY192" s="21"/>
      <c r="AZ192" s="21"/>
      <c r="BA192" s="21"/>
      <c r="BB192" s="21"/>
      <c r="BC192" s="21"/>
      <c r="BD192" s="21"/>
      <c r="BE192" s="319"/>
      <c r="BF192" s="319"/>
      <c r="BG192" s="316"/>
      <c r="BH192" s="316"/>
      <c r="BI192" s="316"/>
      <c r="BJ192" s="316"/>
      <c r="BK192" s="316"/>
      <c r="BL192" s="316"/>
      <c r="BM192" s="316"/>
      <c r="BN192" s="316"/>
      <c r="BO192" s="316"/>
      <c r="BP192" s="316"/>
      <c r="BQ192" s="316"/>
      <c r="BR192" s="316"/>
      <c r="BS192" s="316"/>
      <c r="BT192" s="316"/>
      <c r="BU192" s="316"/>
      <c r="BV192" s="316"/>
      <c r="BW192" s="316"/>
      <c r="BX192" s="316"/>
      <c r="BY192" s="316"/>
      <c r="BZ192" s="316"/>
      <c r="CA192" s="316"/>
      <c r="CB192" s="316"/>
      <c r="CC192" s="316"/>
      <c r="CD192" s="316"/>
      <c r="CE192" s="316"/>
      <c r="CF192" s="316"/>
      <c r="CG192" s="316"/>
      <c r="CH192" s="316"/>
      <c r="CI192" s="316"/>
      <c r="CJ192" s="316"/>
      <c r="CK192" s="316"/>
      <c r="CL192" s="316"/>
      <c r="CM192" s="316"/>
      <c r="CN192" s="316"/>
      <c r="CO192" s="316"/>
      <c r="CP192" s="316"/>
      <c r="CQ192" s="316"/>
      <c r="CR192" s="316"/>
      <c r="CS192" s="316"/>
      <c r="CT192" s="316"/>
      <c r="CU192" s="316"/>
      <c r="CV192" s="316"/>
      <c r="CW192" s="316"/>
      <c r="CX192" s="316"/>
      <c r="CY192" s="316"/>
      <c r="CZ192" s="316"/>
      <c r="DA192" s="316"/>
      <c r="DB192" s="316"/>
      <c r="DC192" s="316"/>
      <c r="DD192" s="316"/>
      <c r="DE192" s="316"/>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HP192" s="268">
        <f t="shared" si="167"/>
        <v>5</v>
      </c>
      <c r="HQ192" s="268">
        <f t="shared" si="173"/>
        <v>184</v>
      </c>
      <c r="HR192" s="268">
        <f t="shared" si="168"/>
        <v>0</v>
      </c>
      <c r="HS192" s="268">
        <f t="shared" si="170"/>
        <v>0</v>
      </c>
    </row>
    <row r="193" spans="1:227" x14ac:dyDescent="0.3">
      <c r="A193" s="21"/>
      <c r="B193" s="14">
        <v>10578</v>
      </c>
      <c r="C193" s="14">
        <v>37</v>
      </c>
      <c r="D193" s="14" t="s">
        <v>182</v>
      </c>
      <c r="E193" s="23" t="s">
        <v>183</v>
      </c>
      <c r="F193" s="14">
        <v>510</v>
      </c>
      <c r="G193" s="14" t="s">
        <v>120</v>
      </c>
      <c r="H193" s="14">
        <v>4</v>
      </c>
      <c r="I193" s="14">
        <v>9</v>
      </c>
      <c r="J193" s="14">
        <v>9</v>
      </c>
      <c r="K193" s="14"/>
      <c r="L193" s="14" t="s">
        <v>141</v>
      </c>
      <c r="M193" s="24">
        <f t="shared" si="164"/>
        <v>9</v>
      </c>
      <c r="N193" s="24">
        <f t="shared" si="139"/>
        <v>2</v>
      </c>
      <c r="O193" s="24" t="str">
        <f t="shared" si="140"/>
        <v>9 9</v>
      </c>
      <c r="P193" s="24">
        <f t="shared" si="141"/>
        <v>9</v>
      </c>
      <c r="Q193" s="25">
        <f t="shared" si="142"/>
        <v>0</v>
      </c>
      <c r="R193" s="26">
        <f t="shared" si="143"/>
        <v>0</v>
      </c>
      <c r="S193" s="24">
        <f t="shared" si="144"/>
        <v>4</v>
      </c>
      <c r="T193" s="24">
        <f t="shared" si="145"/>
        <v>4</v>
      </c>
      <c r="U193" s="24" t="str">
        <f t="shared" si="146"/>
        <v/>
      </c>
      <c r="V193" s="24" t="str">
        <f t="shared" si="147"/>
        <v>g</v>
      </c>
      <c r="W193" s="24" t="str">
        <f t="shared" si="165"/>
        <v/>
      </c>
      <c r="X193" s="24">
        <f t="shared" si="148"/>
        <v>4</v>
      </c>
      <c r="Y193" s="24">
        <f t="shared" si="149"/>
        <v>4</v>
      </c>
      <c r="Z193" s="24" t="str">
        <f t="shared" si="150"/>
        <v>F</v>
      </c>
      <c r="AA193" s="24" t="str">
        <f t="shared" si="172"/>
        <v>F</v>
      </c>
      <c r="AB193" s="34" t="str">
        <f t="shared" si="151"/>
        <v/>
      </c>
      <c r="AC193" s="34" t="str">
        <f t="shared" si="152"/>
        <v>g</v>
      </c>
      <c r="AD193" s="34" t="str">
        <f t="shared" si="166"/>
        <v>g</v>
      </c>
      <c r="AE193" s="34" t="str">
        <f t="shared" si="153"/>
        <v>4 0</v>
      </c>
      <c r="AF193" s="34">
        <f t="shared" si="154"/>
        <v>9</v>
      </c>
      <c r="AG193" s="34">
        <f t="shared" si="155"/>
        <v>9</v>
      </c>
      <c r="AH193" s="34">
        <f t="shared" si="156"/>
        <v>0</v>
      </c>
      <c r="AI193" s="172">
        <f>IF(AJ193&lt;&gt;"",MAX(AI$3:AI192)+1,"")</f>
        <v>149</v>
      </c>
      <c r="AJ193" s="172" t="str">
        <f t="shared" si="157"/>
        <v>F</v>
      </c>
      <c r="AK193" s="172">
        <f t="shared" si="158"/>
        <v>510</v>
      </c>
      <c r="AL193" s="172">
        <f t="shared" si="159"/>
        <v>9</v>
      </c>
      <c r="AM193" s="172" t="str">
        <f>IF(AN193&lt;&gt;"",MAX(AM$3:AM192)+1,"")</f>
        <v/>
      </c>
      <c r="AN193" s="172" t="str">
        <f t="shared" si="160"/>
        <v/>
      </c>
      <c r="AO193" s="172" t="str">
        <f t="shared" si="161"/>
        <v/>
      </c>
      <c r="AP193" s="172" t="str">
        <f t="shared" si="162"/>
        <v/>
      </c>
      <c r="AQ193" s="172" t="str">
        <f t="shared" si="163"/>
        <v/>
      </c>
      <c r="AR193" s="172" t="str">
        <f>Table1[[#This Row],[Sex ]]&amp;Table1[[#This Row],[Month]]</f>
        <v>F4</v>
      </c>
      <c r="AS193" s="21"/>
      <c r="AT193" s="21"/>
      <c r="AU193" s="21"/>
      <c r="AV193" s="21"/>
      <c r="AW193" s="21"/>
      <c r="AX193" s="21"/>
      <c r="AY193" s="21"/>
      <c r="AZ193" s="21"/>
      <c r="BA193" s="21"/>
      <c r="BB193" s="21"/>
      <c r="BC193" s="21"/>
      <c r="BD193" s="21"/>
      <c r="BE193" s="319"/>
      <c r="BF193" s="319"/>
      <c r="BG193" s="316"/>
      <c r="BH193" s="316"/>
      <c r="BI193" s="316"/>
      <c r="BJ193" s="316"/>
      <c r="BK193" s="316"/>
      <c r="BL193" s="316"/>
      <c r="BM193" s="316"/>
      <c r="BN193" s="316"/>
      <c r="BO193" s="316"/>
      <c r="BP193" s="316"/>
      <c r="BQ193" s="316"/>
      <c r="BR193" s="316"/>
      <c r="BS193" s="316"/>
      <c r="BT193" s="316"/>
      <c r="BU193" s="316"/>
      <c r="BV193" s="316"/>
      <c r="BW193" s="316"/>
      <c r="BX193" s="316"/>
      <c r="BY193" s="316"/>
      <c r="BZ193" s="316"/>
      <c r="CA193" s="316"/>
      <c r="CB193" s="316"/>
      <c r="CC193" s="316"/>
      <c r="CD193" s="316"/>
      <c r="CE193" s="316"/>
      <c r="CF193" s="316"/>
      <c r="CG193" s="316"/>
      <c r="CH193" s="316"/>
      <c r="CI193" s="316"/>
      <c r="CJ193" s="316"/>
      <c r="CK193" s="316"/>
      <c r="CL193" s="316"/>
      <c r="CM193" s="316"/>
      <c r="CN193" s="316"/>
      <c r="CO193" s="316"/>
      <c r="CP193" s="316"/>
      <c r="CQ193" s="316"/>
      <c r="CR193" s="316"/>
      <c r="CS193" s="316"/>
      <c r="CT193" s="316"/>
      <c r="CU193" s="316"/>
      <c r="CV193" s="316"/>
      <c r="CW193" s="316"/>
      <c r="CX193" s="316"/>
      <c r="CY193" s="316"/>
      <c r="CZ193" s="316"/>
      <c r="DA193" s="316"/>
      <c r="DB193" s="316"/>
      <c r="DC193" s="316"/>
      <c r="DD193" s="316"/>
      <c r="DE193" s="316"/>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HP193" s="268">
        <f t="shared" si="167"/>
        <v>5</v>
      </c>
      <c r="HQ193" s="268">
        <f t="shared" si="173"/>
        <v>185</v>
      </c>
      <c r="HR193" s="268">
        <f t="shared" si="168"/>
        <v>0</v>
      </c>
      <c r="HS193" s="268">
        <f t="shared" si="170"/>
        <v>0</v>
      </c>
    </row>
    <row r="194" spans="1:227" x14ac:dyDescent="0.3">
      <c r="A194" s="21"/>
      <c r="B194" s="14">
        <v>10578</v>
      </c>
      <c r="C194" s="14">
        <v>38</v>
      </c>
      <c r="D194" s="14" t="s">
        <v>182</v>
      </c>
      <c r="E194" s="23" t="s">
        <v>183</v>
      </c>
      <c r="F194" s="14">
        <v>370</v>
      </c>
      <c r="G194" s="14" t="s">
        <v>120</v>
      </c>
      <c r="H194" s="14">
        <v>4</v>
      </c>
      <c r="I194" s="14">
        <v>4</v>
      </c>
      <c r="J194" s="14">
        <v>4</v>
      </c>
      <c r="K194" s="14"/>
      <c r="L194" s="14" t="s">
        <v>141</v>
      </c>
      <c r="M194" s="24">
        <f t="shared" si="164"/>
        <v>4</v>
      </c>
      <c r="N194" s="24">
        <f t="shared" si="139"/>
        <v>2</v>
      </c>
      <c r="O194" s="24" t="str">
        <f t="shared" si="140"/>
        <v>4 4</v>
      </c>
      <c r="P194" s="24">
        <f t="shared" si="141"/>
        <v>4</v>
      </c>
      <c r="Q194" s="25">
        <f t="shared" si="142"/>
        <v>0</v>
      </c>
      <c r="R194" s="26">
        <f t="shared" si="143"/>
        <v>0</v>
      </c>
      <c r="S194" s="24">
        <f t="shared" si="144"/>
        <v>4</v>
      </c>
      <c r="T194" s="24">
        <f t="shared" si="145"/>
        <v>4</v>
      </c>
      <c r="U194" s="24" t="str">
        <f t="shared" si="146"/>
        <v/>
      </c>
      <c r="V194" s="24" t="str">
        <f t="shared" si="147"/>
        <v>g</v>
      </c>
      <c r="W194" s="24" t="str">
        <f t="shared" si="165"/>
        <v/>
      </c>
      <c r="X194" s="24">
        <f t="shared" si="148"/>
        <v>4</v>
      </c>
      <c r="Y194" s="24">
        <f t="shared" si="149"/>
        <v>4</v>
      </c>
      <c r="Z194" s="24" t="str">
        <f t="shared" si="150"/>
        <v>F</v>
      </c>
      <c r="AA194" s="24" t="str">
        <f t="shared" si="172"/>
        <v>F</v>
      </c>
      <c r="AB194" s="34" t="str">
        <f t="shared" si="151"/>
        <v/>
      </c>
      <c r="AC194" s="34" t="str">
        <f t="shared" si="152"/>
        <v>g</v>
      </c>
      <c r="AD194" s="34" t="str">
        <f t="shared" si="166"/>
        <v>g</v>
      </c>
      <c r="AE194" s="34" t="str">
        <f t="shared" si="153"/>
        <v>4 0</v>
      </c>
      <c r="AF194" s="34">
        <f t="shared" si="154"/>
        <v>4</v>
      </c>
      <c r="AG194" s="34">
        <f t="shared" si="155"/>
        <v>4</v>
      </c>
      <c r="AH194" s="34">
        <f t="shared" si="156"/>
        <v>0</v>
      </c>
      <c r="AI194" s="172">
        <f>IF(AJ194&lt;&gt;"",MAX(AI$3:AI193)+1,"")</f>
        <v>150</v>
      </c>
      <c r="AJ194" s="172" t="str">
        <f t="shared" si="157"/>
        <v>F</v>
      </c>
      <c r="AK194" s="172">
        <f t="shared" si="158"/>
        <v>370</v>
      </c>
      <c r="AL194" s="172">
        <f t="shared" si="159"/>
        <v>4</v>
      </c>
      <c r="AM194" s="172" t="str">
        <f>IF(AN194&lt;&gt;"",MAX(AM$3:AM193)+1,"")</f>
        <v/>
      </c>
      <c r="AN194" s="172" t="str">
        <f t="shared" si="160"/>
        <v/>
      </c>
      <c r="AO194" s="172" t="str">
        <f t="shared" si="161"/>
        <v/>
      </c>
      <c r="AP194" s="172" t="str">
        <f t="shared" si="162"/>
        <v/>
      </c>
      <c r="AQ194" s="172" t="str">
        <f t="shared" si="163"/>
        <v/>
      </c>
      <c r="AR194" s="172" t="str">
        <f>Table1[[#This Row],[Sex ]]&amp;Table1[[#This Row],[Month]]</f>
        <v>F4</v>
      </c>
      <c r="AS194" s="21"/>
      <c r="AT194" s="21"/>
      <c r="AU194" s="21"/>
      <c r="AV194" s="21"/>
      <c r="AW194" s="21"/>
      <c r="AX194" s="21"/>
      <c r="AY194" s="21"/>
      <c r="AZ194" s="21"/>
      <c r="BA194" s="21"/>
      <c r="BB194" s="21"/>
      <c r="BC194" s="21"/>
      <c r="BD194" s="21"/>
      <c r="BE194" s="319"/>
      <c r="BF194" s="319"/>
      <c r="BG194" s="316"/>
      <c r="BH194" s="316"/>
      <c r="BI194" s="316"/>
      <c r="BJ194" s="316"/>
      <c r="BK194" s="316"/>
      <c r="BL194" s="316"/>
      <c r="BM194" s="316"/>
      <c r="BN194" s="316"/>
      <c r="BO194" s="316"/>
      <c r="BP194" s="316"/>
      <c r="BQ194" s="316"/>
      <c r="BR194" s="316"/>
      <c r="BS194" s="316"/>
      <c r="BT194" s="316"/>
      <c r="BU194" s="316"/>
      <c r="BV194" s="316"/>
      <c r="BW194" s="316"/>
      <c r="BX194" s="316"/>
      <c r="BY194" s="316"/>
      <c r="BZ194" s="316"/>
      <c r="CA194" s="316"/>
      <c r="CB194" s="316"/>
      <c r="CC194" s="316"/>
      <c r="CD194" s="316"/>
      <c r="CE194" s="316"/>
      <c r="CF194" s="316"/>
      <c r="CG194" s="316"/>
      <c r="CH194" s="316"/>
      <c r="CI194" s="316"/>
      <c r="CJ194" s="316"/>
      <c r="CK194" s="316"/>
      <c r="CL194" s="316"/>
      <c r="CM194" s="316"/>
      <c r="CN194" s="316"/>
      <c r="CO194" s="316"/>
      <c r="CP194" s="316"/>
      <c r="CQ194" s="316"/>
      <c r="CR194" s="316"/>
      <c r="CS194" s="316"/>
      <c r="CT194" s="316"/>
      <c r="CU194" s="316"/>
      <c r="CV194" s="316"/>
      <c r="CW194" s="316"/>
      <c r="CX194" s="316"/>
      <c r="CY194" s="316"/>
      <c r="CZ194" s="316"/>
      <c r="DA194" s="316"/>
      <c r="DB194" s="316"/>
      <c r="DC194" s="316"/>
      <c r="DD194" s="316"/>
      <c r="DE194" s="316"/>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HP194" s="268">
        <f t="shared" si="167"/>
        <v>7</v>
      </c>
      <c r="HQ194" s="268">
        <f t="shared" si="173"/>
        <v>186</v>
      </c>
      <c r="HR194" s="268">
        <f t="shared" si="168"/>
        <v>0</v>
      </c>
      <c r="HS194" s="268">
        <f t="shared" si="170"/>
        <v>0</v>
      </c>
    </row>
    <row r="195" spans="1:227" x14ac:dyDescent="0.3">
      <c r="A195" s="21"/>
      <c r="B195" s="14">
        <v>10578</v>
      </c>
      <c r="C195" s="14">
        <v>39</v>
      </c>
      <c r="D195" s="14" t="s">
        <v>182</v>
      </c>
      <c r="E195" s="23" t="s">
        <v>183</v>
      </c>
      <c r="F195" s="14">
        <v>390</v>
      </c>
      <c r="G195" s="14" t="s">
        <v>120</v>
      </c>
      <c r="H195" s="14">
        <v>4</v>
      </c>
      <c r="I195" s="14">
        <v>5</v>
      </c>
      <c r="J195" s="14">
        <v>5</v>
      </c>
      <c r="K195" s="14"/>
      <c r="L195" s="14" t="s">
        <v>141</v>
      </c>
      <c r="M195" s="24">
        <f t="shared" si="164"/>
        <v>5</v>
      </c>
      <c r="N195" s="24">
        <f t="shared" ref="N195:N258" si="174">IF(H195&lt;&gt;"",IF(H195&lt;4,1,IF(H195&lt;7,2,IF(H195&lt;10,3,4))),"")</f>
        <v>2</v>
      </c>
      <c r="O195" s="24" t="str">
        <f t="shared" ref="O195:O258" si="175">IF(SUM(I195:I195)&lt;99,J195&amp;" "&amp;I195,99&amp;" "&amp;99)</f>
        <v>5 5</v>
      </c>
      <c r="P195" s="24">
        <f t="shared" ref="P195:P258" si="176">(J195+I195)/2</f>
        <v>5</v>
      </c>
      <c r="Q195" s="25">
        <f t="shared" ref="Q195:Q258" si="177">IF(SUM(I195:J195)&lt;99,(I195-P195)^2+(J195-P195)^2,0)</f>
        <v>0</v>
      </c>
      <c r="R195" s="26">
        <f t="shared" ref="R195:R258" si="178">IF(SUM(I195:I195)&lt;99,IF(J195=0,IF(I195=0,0,((Q195)^0.5)/P195),((Q195)^0.5)/P195),"")</f>
        <v>0</v>
      </c>
      <c r="S195" s="24">
        <f t="shared" ref="S195:S258" si="179">IF(SUM(I195+J195)&lt;98,IF(I195&lt;&gt;"",H195,""),"")</f>
        <v>4</v>
      </c>
      <c r="T195" s="24">
        <f t="shared" ref="T195:T258" si="180">IF(SUM(I195+J195)&lt;98,IF(J195&lt;&gt;"",H195,""),"")</f>
        <v>4</v>
      </c>
      <c r="U195" s="24" t="str">
        <f t="shared" ref="U195:U258" si="181">IF(SUM(I195+J195)&lt;99,IF(K195&lt;&gt;"",H195,""),"")</f>
        <v/>
      </c>
      <c r="V195" s="24" t="str">
        <f t="shared" ref="V195:V258" si="182">IF(J195&lt;99,IF(M195&lt;&gt;"",L195,""),"")</f>
        <v>g</v>
      </c>
      <c r="W195" s="24" t="str">
        <f t="shared" si="165"/>
        <v/>
      </c>
      <c r="X195" s="24">
        <f t="shared" ref="X195:X258" si="183">IF(I195&lt;&gt;0,IF(I195-J195&lt;&gt;0,"",H195),"")</f>
        <v>4</v>
      </c>
      <c r="Y195" s="24">
        <f t="shared" ref="Y195:Y258" si="184">IF(J195&lt;&gt;"",H195,"")</f>
        <v>4</v>
      </c>
      <c r="Z195" s="24" t="str">
        <f t="shared" ref="Z195:Z258" si="185">IF(SUM(I195+J195)&lt;98,IF(I195&lt;&gt;"",G195,""),"")</f>
        <v>F</v>
      </c>
      <c r="AA195" s="24" t="str">
        <f t="shared" si="172"/>
        <v>F</v>
      </c>
      <c r="AB195" s="34" t="str">
        <f t="shared" ref="AB195:AB258" si="186">IF(SUM(I195:J195)&gt;98,G195,"")</f>
        <v/>
      </c>
      <c r="AC195" s="34" t="str">
        <f t="shared" ref="AC195:AC258" si="187">IF(SUM(I195+J195)&lt;99,L195,"")</f>
        <v>g</v>
      </c>
      <c r="AD195" s="34" t="str">
        <f t="shared" si="166"/>
        <v>g</v>
      </c>
      <c r="AE195" s="34" t="str">
        <f t="shared" ref="AE195:AE258" si="188">H195&amp;" "&amp;I195-J195</f>
        <v>4 0</v>
      </c>
      <c r="AF195" s="34">
        <f t="shared" ref="AF195:AF258" si="189">IF(SUM(I195+J195)&lt;99,J195,"")</f>
        <v>5</v>
      </c>
      <c r="AG195" s="34">
        <f t="shared" ref="AG195:AG258" si="190">IF(AF195&lt;&gt;"",I195,"")</f>
        <v>5</v>
      </c>
      <c r="AH195" s="34">
        <f t="shared" ref="AH195:AH258" si="191">IF(I195&lt;&gt;"",IF((I195+J195)&gt;98,"",I195-J195),"")</f>
        <v>0</v>
      </c>
      <c r="AI195" s="172">
        <f>IF(AJ195&lt;&gt;"",MAX(AI$3:AI194)+1,"")</f>
        <v>151</v>
      </c>
      <c r="AJ195" s="172" t="str">
        <f t="shared" ref="AJ195:AJ258" si="192">IF(SUM(I195:J195)&lt;98,IF(G195="F",G195,""),"")</f>
        <v>F</v>
      </c>
      <c r="AK195" s="172">
        <f t="shared" ref="AK195:AK258" si="193">IF(AJ195&lt;&gt;"",F195,"")</f>
        <v>390</v>
      </c>
      <c r="AL195" s="172">
        <f t="shared" ref="AL195:AL258" si="194">IF(AK195&lt;&gt;"",J195,"")</f>
        <v>5</v>
      </c>
      <c r="AM195" s="172" t="str">
        <f>IF(AN195&lt;&gt;"",MAX(AM$3:AM194)+1,"")</f>
        <v/>
      </c>
      <c r="AN195" s="172" t="str">
        <f t="shared" ref="AN195:AN258" si="195">IF(SUM(I195:J195)&lt;98,IF(G195="M",G195,""),"")</f>
        <v/>
      </c>
      <c r="AO195" s="172" t="str">
        <f t="shared" ref="AO195:AO258" si="196">IF(AN195&lt;&gt;"",F195,"")</f>
        <v/>
      </c>
      <c r="AP195" s="172" t="str">
        <f t="shared" ref="AP195:AP258" si="197">IF(AO195&lt;&gt;"",J195,"")</f>
        <v/>
      </c>
      <c r="AQ195" s="172" t="str">
        <f t="shared" ref="AQ195:AQ258" si="198">IF(K195&lt;&gt;"",J195&amp;" "&amp;(J195-K195),"")</f>
        <v/>
      </c>
      <c r="AR195" s="172" t="str">
        <f>Table1[[#This Row],[Sex ]]&amp;Table1[[#This Row],[Month]]</f>
        <v>F4</v>
      </c>
      <c r="AS195" s="21"/>
      <c r="AT195" s="21"/>
      <c r="AU195" s="21"/>
      <c r="AV195" s="21"/>
      <c r="AW195" s="21"/>
      <c r="AX195" s="21"/>
      <c r="AY195" s="21"/>
      <c r="AZ195" s="21"/>
      <c r="BA195" s="21"/>
      <c r="BB195" s="21"/>
      <c r="BC195" s="21"/>
      <c r="BD195" s="21"/>
      <c r="BE195" s="319"/>
      <c r="BF195" s="319"/>
      <c r="BG195" s="316"/>
      <c r="BH195" s="316"/>
      <c r="BI195" s="316"/>
      <c r="BJ195" s="316"/>
      <c r="BK195" s="316"/>
      <c r="BL195" s="316"/>
      <c r="BM195" s="316"/>
      <c r="BN195" s="316"/>
      <c r="BO195" s="316"/>
      <c r="BP195" s="316"/>
      <c r="BQ195" s="316"/>
      <c r="BR195" s="316"/>
      <c r="BS195" s="316"/>
      <c r="BT195" s="316"/>
      <c r="BU195" s="316"/>
      <c r="BV195" s="316"/>
      <c r="BW195" s="316"/>
      <c r="BX195" s="316"/>
      <c r="BY195" s="316"/>
      <c r="BZ195" s="316"/>
      <c r="CA195" s="316"/>
      <c r="CB195" s="316"/>
      <c r="CC195" s="316"/>
      <c r="CD195" s="316"/>
      <c r="CE195" s="316"/>
      <c r="CF195" s="316"/>
      <c r="CG195" s="316"/>
      <c r="CH195" s="316"/>
      <c r="CI195" s="316"/>
      <c r="CJ195" s="316"/>
      <c r="CK195" s="316"/>
      <c r="CL195" s="316"/>
      <c r="CM195" s="316"/>
      <c r="CN195" s="316"/>
      <c r="CO195" s="316"/>
      <c r="CP195" s="316"/>
      <c r="CQ195" s="316"/>
      <c r="CR195" s="316"/>
      <c r="CS195" s="316"/>
      <c r="CT195" s="316"/>
      <c r="CU195" s="316"/>
      <c r="CV195" s="316"/>
      <c r="CW195" s="316"/>
      <c r="CX195" s="316"/>
      <c r="CY195" s="316"/>
      <c r="CZ195" s="316"/>
      <c r="DA195" s="316"/>
      <c r="DB195" s="316"/>
      <c r="DC195" s="316"/>
      <c r="DD195" s="316"/>
      <c r="DE195" s="316"/>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HP195" s="268">
        <f t="shared" si="167"/>
        <v>5</v>
      </c>
      <c r="HQ195" s="268">
        <f t="shared" si="173"/>
        <v>187</v>
      </c>
      <c r="HR195" s="268">
        <f t="shared" si="168"/>
        <v>0</v>
      </c>
      <c r="HS195" s="268">
        <f t="shared" si="170"/>
        <v>0</v>
      </c>
    </row>
    <row r="196" spans="1:227" x14ac:dyDescent="0.3">
      <c r="A196" s="21"/>
      <c r="B196" s="14">
        <v>10578</v>
      </c>
      <c r="C196" s="14">
        <v>40</v>
      </c>
      <c r="D196" s="14" t="s">
        <v>182</v>
      </c>
      <c r="E196" s="23" t="s">
        <v>183</v>
      </c>
      <c r="F196" s="14">
        <v>370</v>
      </c>
      <c r="G196" s="14" t="s">
        <v>120</v>
      </c>
      <c r="H196" s="14">
        <v>4</v>
      </c>
      <c r="I196" s="14">
        <v>4</v>
      </c>
      <c r="J196" s="14">
        <v>4</v>
      </c>
      <c r="K196" s="14"/>
      <c r="L196" s="14" t="s">
        <v>141</v>
      </c>
      <c r="M196" s="24">
        <f t="shared" ref="M196:M259" si="199">IF(I196&lt;&gt;"",IF(SUM(I196:I196)&lt;99,IF(I196=J196,I196,""),""),"")</f>
        <v>4</v>
      </c>
      <c r="N196" s="24">
        <f t="shared" si="174"/>
        <v>2</v>
      </c>
      <c r="O196" s="24" t="str">
        <f t="shared" si="175"/>
        <v>4 4</v>
      </c>
      <c r="P196" s="24">
        <f t="shared" si="176"/>
        <v>4</v>
      </c>
      <c r="Q196" s="25">
        <f t="shared" si="177"/>
        <v>0</v>
      </c>
      <c r="R196" s="26">
        <f t="shared" si="178"/>
        <v>0</v>
      </c>
      <c r="S196" s="24">
        <f t="shared" si="179"/>
        <v>4</v>
      </c>
      <c r="T196" s="24">
        <f t="shared" si="180"/>
        <v>4</v>
      </c>
      <c r="U196" s="24" t="str">
        <f t="shared" si="181"/>
        <v/>
      </c>
      <c r="V196" s="24" t="str">
        <f t="shared" si="182"/>
        <v>g</v>
      </c>
      <c r="W196" s="24" t="str">
        <f t="shared" ref="W196:W259" si="200">IF(J196&gt;98,99,IF(K196&gt;98,99,IF(K196+J196=198,99,IF(K196&lt;&gt;"",ABS(J196-K196),""))))</f>
        <v/>
      </c>
      <c r="X196" s="24">
        <f t="shared" si="183"/>
        <v>4</v>
      </c>
      <c r="Y196" s="24">
        <f t="shared" si="184"/>
        <v>4</v>
      </c>
      <c r="Z196" s="24" t="str">
        <f t="shared" si="185"/>
        <v>F</v>
      </c>
      <c r="AA196" s="24" t="str">
        <f t="shared" si="172"/>
        <v>F</v>
      </c>
      <c r="AB196" s="34" t="str">
        <f t="shared" si="186"/>
        <v/>
      </c>
      <c r="AC196" s="34" t="str">
        <f t="shared" si="187"/>
        <v>g</v>
      </c>
      <c r="AD196" s="34" t="str">
        <f t="shared" ref="AD196:AD259" si="201">IF(AA196&lt;&gt;"",AC196,"")</f>
        <v>g</v>
      </c>
      <c r="AE196" s="34" t="str">
        <f t="shared" si="188"/>
        <v>4 0</v>
      </c>
      <c r="AF196" s="34">
        <f t="shared" si="189"/>
        <v>4</v>
      </c>
      <c r="AG196" s="34">
        <f t="shared" si="190"/>
        <v>4</v>
      </c>
      <c r="AH196" s="34">
        <f t="shared" si="191"/>
        <v>0</v>
      </c>
      <c r="AI196" s="172">
        <f>IF(AJ196&lt;&gt;"",MAX(AI$3:AI195)+1,"")</f>
        <v>152</v>
      </c>
      <c r="AJ196" s="172" t="str">
        <f t="shared" si="192"/>
        <v>F</v>
      </c>
      <c r="AK196" s="172">
        <f t="shared" si="193"/>
        <v>370</v>
      </c>
      <c r="AL196" s="172">
        <f t="shared" si="194"/>
        <v>4</v>
      </c>
      <c r="AM196" s="172" t="str">
        <f>IF(AN196&lt;&gt;"",MAX(AM$3:AM195)+1,"")</f>
        <v/>
      </c>
      <c r="AN196" s="172" t="str">
        <f t="shared" si="195"/>
        <v/>
      </c>
      <c r="AO196" s="172" t="str">
        <f t="shared" si="196"/>
        <v/>
      </c>
      <c r="AP196" s="172" t="str">
        <f t="shared" si="197"/>
        <v/>
      </c>
      <c r="AQ196" s="172" t="str">
        <f t="shared" si="198"/>
        <v/>
      </c>
      <c r="AR196" s="172" t="str">
        <f>Table1[[#This Row],[Sex ]]&amp;Table1[[#This Row],[Month]]</f>
        <v>F4</v>
      </c>
      <c r="AS196" s="21"/>
      <c r="AT196" s="21"/>
      <c r="AU196" s="21"/>
      <c r="AV196" s="21"/>
      <c r="AW196" s="21"/>
      <c r="AX196" s="21"/>
      <c r="AY196" s="21"/>
      <c r="AZ196" s="21"/>
      <c r="BA196" s="21"/>
      <c r="BB196" s="21"/>
      <c r="BC196" s="21"/>
      <c r="BD196" s="21"/>
      <c r="BE196" s="319"/>
      <c r="BF196" s="319"/>
      <c r="BG196" s="316"/>
      <c r="BH196" s="316"/>
      <c r="BI196" s="316"/>
      <c r="BJ196" s="316"/>
      <c r="BK196" s="316"/>
      <c r="BL196" s="316"/>
      <c r="BM196" s="316"/>
      <c r="BN196" s="316"/>
      <c r="BO196" s="316"/>
      <c r="BP196" s="316"/>
      <c r="BQ196" s="316"/>
      <c r="BR196" s="316"/>
      <c r="BS196" s="316"/>
      <c r="BT196" s="316"/>
      <c r="BU196" s="316"/>
      <c r="BV196" s="316"/>
      <c r="BW196" s="316"/>
      <c r="BX196" s="316"/>
      <c r="BY196" s="316"/>
      <c r="BZ196" s="316"/>
      <c r="CA196" s="316"/>
      <c r="CB196" s="316"/>
      <c r="CC196" s="316"/>
      <c r="CD196" s="316"/>
      <c r="CE196" s="316"/>
      <c r="CF196" s="316"/>
      <c r="CG196" s="316"/>
      <c r="CH196" s="316"/>
      <c r="CI196" s="316"/>
      <c r="CJ196" s="316"/>
      <c r="CK196" s="316"/>
      <c r="CL196" s="316"/>
      <c r="CM196" s="316"/>
      <c r="CN196" s="316"/>
      <c r="CO196" s="316"/>
      <c r="CP196" s="316"/>
      <c r="CQ196" s="316"/>
      <c r="CR196" s="316"/>
      <c r="CS196" s="316"/>
      <c r="CT196" s="316"/>
      <c r="CU196" s="316"/>
      <c r="CV196" s="316"/>
      <c r="CW196" s="316"/>
      <c r="CX196" s="316"/>
      <c r="CY196" s="316"/>
      <c r="CZ196" s="316"/>
      <c r="DA196" s="316"/>
      <c r="DB196" s="316"/>
      <c r="DC196" s="316"/>
      <c r="DD196" s="316"/>
      <c r="DE196" s="316"/>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HP196" s="268">
        <f t="shared" si="167"/>
        <v>4</v>
      </c>
      <c r="HQ196" s="268">
        <f t="shared" si="173"/>
        <v>188</v>
      </c>
      <c r="HR196" s="268">
        <f t="shared" si="168"/>
        <v>0</v>
      </c>
      <c r="HS196" s="268">
        <f t="shared" si="170"/>
        <v>0</v>
      </c>
    </row>
    <row r="197" spans="1:227" x14ac:dyDescent="0.3">
      <c r="A197" s="21"/>
      <c r="B197" s="14">
        <v>10578</v>
      </c>
      <c r="C197" s="14">
        <v>41</v>
      </c>
      <c r="D197" s="14" t="s">
        <v>182</v>
      </c>
      <c r="E197" s="23" t="s">
        <v>183</v>
      </c>
      <c r="F197" s="14">
        <v>390</v>
      </c>
      <c r="G197" s="14" t="s">
        <v>120</v>
      </c>
      <c r="H197" s="14">
        <v>4</v>
      </c>
      <c r="I197" s="14">
        <v>5</v>
      </c>
      <c r="J197" s="14">
        <v>5</v>
      </c>
      <c r="K197" s="14"/>
      <c r="L197" s="14" t="s">
        <v>141</v>
      </c>
      <c r="M197" s="24">
        <f t="shared" si="199"/>
        <v>5</v>
      </c>
      <c r="N197" s="24">
        <f t="shared" si="174"/>
        <v>2</v>
      </c>
      <c r="O197" s="24" t="str">
        <f t="shared" si="175"/>
        <v>5 5</v>
      </c>
      <c r="P197" s="24">
        <f t="shared" si="176"/>
        <v>5</v>
      </c>
      <c r="Q197" s="25">
        <f t="shared" si="177"/>
        <v>0</v>
      </c>
      <c r="R197" s="26">
        <f t="shared" si="178"/>
        <v>0</v>
      </c>
      <c r="S197" s="24">
        <f t="shared" si="179"/>
        <v>4</v>
      </c>
      <c r="T197" s="24">
        <f t="shared" si="180"/>
        <v>4</v>
      </c>
      <c r="U197" s="24" t="str">
        <f t="shared" si="181"/>
        <v/>
      </c>
      <c r="V197" s="24" t="str">
        <f t="shared" si="182"/>
        <v>g</v>
      </c>
      <c r="W197" s="24" t="str">
        <f t="shared" si="200"/>
        <v/>
      </c>
      <c r="X197" s="24">
        <f t="shared" si="183"/>
        <v>4</v>
      </c>
      <c r="Y197" s="24">
        <f t="shared" si="184"/>
        <v>4</v>
      </c>
      <c r="Z197" s="24" t="str">
        <f t="shared" si="185"/>
        <v>F</v>
      </c>
      <c r="AA197" s="24" t="str">
        <f t="shared" si="172"/>
        <v>F</v>
      </c>
      <c r="AB197" s="34" t="str">
        <f t="shared" si="186"/>
        <v/>
      </c>
      <c r="AC197" s="34" t="str">
        <f t="shared" si="187"/>
        <v>g</v>
      </c>
      <c r="AD197" s="34" t="str">
        <f t="shared" si="201"/>
        <v>g</v>
      </c>
      <c r="AE197" s="34" t="str">
        <f t="shared" si="188"/>
        <v>4 0</v>
      </c>
      <c r="AF197" s="34">
        <f t="shared" si="189"/>
        <v>5</v>
      </c>
      <c r="AG197" s="34">
        <f t="shared" si="190"/>
        <v>5</v>
      </c>
      <c r="AH197" s="34">
        <f t="shared" si="191"/>
        <v>0</v>
      </c>
      <c r="AI197" s="172">
        <f>IF(AJ197&lt;&gt;"",MAX(AI$3:AI196)+1,"")</f>
        <v>153</v>
      </c>
      <c r="AJ197" s="172" t="str">
        <f t="shared" si="192"/>
        <v>F</v>
      </c>
      <c r="AK197" s="172">
        <f t="shared" si="193"/>
        <v>390</v>
      </c>
      <c r="AL197" s="172">
        <f t="shared" si="194"/>
        <v>5</v>
      </c>
      <c r="AM197" s="172" t="str">
        <f>IF(AN197&lt;&gt;"",MAX(AM$3:AM196)+1,"")</f>
        <v/>
      </c>
      <c r="AN197" s="172" t="str">
        <f t="shared" si="195"/>
        <v/>
      </c>
      <c r="AO197" s="172" t="str">
        <f t="shared" si="196"/>
        <v/>
      </c>
      <c r="AP197" s="172" t="str">
        <f t="shared" si="197"/>
        <v/>
      </c>
      <c r="AQ197" s="172" t="str">
        <f t="shared" si="198"/>
        <v/>
      </c>
      <c r="AR197" s="172" t="str">
        <f>Table1[[#This Row],[Sex ]]&amp;Table1[[#This Row],[Month]]</f>
        <v>F4</v>
      </c>
      <c r="AS197" s="21"/>
      <c r="AT197" s="21"/>
      <c r="AU197" s="21"/>
      <c r="AV197" s="21"/>
      <c r="AW197" s="21"/>
      <c r="AX197" s="21"/>
      <c r="AY197" s="21"/>
      <c r="AZ197" s="21"/>
      <c r="BA197" s="21"/>
      <c r="BB197" s="21"/>
      <c r="BC197" s="21"/>
      <c r="BD197" s="21"/>
      <c r="BE197" s="319"/>
      <c r="BF197" s="319"/>
      <c r="BG197" s="316"/>
      <c r="BH197" s="316"/>
      <c r="BI197" s="316"/>
      <c r="BJ197" s="316"/>
      <c r="BK197" s="316"/>
      <c r="BL197" s="316"/>
      <c r="BM197" s="316"/>
      <c r="BN197" s="316"/>
      <c r="BO197" s="316"/>
      <c r="BP197" s="316"/>
      <c r="BQ197" s="316"/>
      <c r="BR197" s="316"/>
      <c r="BS197" s="316"/>
      <c r="BT197" s="316"/>
      <c r="BU197" s="316"/>
      <c r="BV197" s="316"/>
      <c r="BW197" s="316"/>
      <c r="BX197" s="316"/>
      <c r="BY197" s="316"/>
      <c r="BZ197" s="316"/>
      <c r="CA197" s="316"/>
      <c r="CB197" s="316"/>
      <c r="CC197" s="316"/>
      <c r="CD197" s="316"/>
      <c r="CE197" s="316"/>
      <c r="CF197" s="316"/>
      <c r="CG197" s="316"/>
      <c r="CH197" s="316"/>
      <c r="CI197" s="316"/>
      <c r="CJ197" s="316"/>
      <c r="CK197" s="316"/>
      <c r="CL197" s="316"/>
      <c r="CM197" s="316"/>
      <c r="CN197" s="316"/>
      <c r="CO197" s="316"/>
      <c r="CP197" s="316"/>
      <c r="CQ197" s="316"/>
      <c r="CR197" s="316"/>
      <c r="CS197" s="316"/>
      <c r="CT197" s="316"/>
      <c r="CU197" s="316"/>
      <c r="CV197" s="316"/>
      <c r="CW197" s="316"/>
      <c r="CX197" s="316"/>
      <c r="CY197" s="316"/>
      <c r="CZ197" s="316"/>
      <c r="DA197" s="316"/>
      <c r="DB197" s="316"/>
      <c r="DC197" s="316"/>
      <c r="DD197" s="316"/>
      <c r="DE197" s="316"/>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HP197" s="268">
        <f t="shared" si="167"/>
        <v>4</v>
      </c>
      <c r="HQ197" s="268">
        <f t="shared" si="173"/>
        <v>189</v>
      </c>
      <c r="HR197" s="268">
        <f t="shared" si="168"/>
        <v>0</v>
      </c>
      <c r="HS197" s="268">
        <f t="shared" si="170"/>
        <v>0</v>
      </c>
    </row>
    <row r="198" spans="1:227" x14ac:dyDescent="0.3">
      <c r="A198" s="21"/>
      <c r="B198" s="14">
        <v>10578</v>
      </c>
      <c r="C198" s="14">
        <v>42</v>
      </c>
      <c r="D198" s="14" t="s">
        <v>182</v>
      </c>
      <c r="E198" s="23" t="s">
        <v>183</v>
      </c>
      <c r="F198" s="14">
        <v>410</v>
      </c>
      <c r="G198" s="14" t="s">
        <v>120</v>
      </c>
      <c r="H198" s="14">
        <v>4</v>
      </c>
      <c r="I198" s="14">
        <v>5</v>
      </c>
      <c r="J198" s="14">
        <v>5</v>
      </c>
      <c r="K198" s="14"/>
      <c r="L198" s="14" t="s">
        <v>141</v>
      </c>
      <c r="M198" s="24">
        <f t="shared" si="199"/>
        <v>5</v>
      </c>
      <c r="N198" s="24">
        <f t="shared" si="174"/>
        <v>2</v>
      </c>
      <c r="O198" s="24" t="str">
        <f t="shared" si="175"/>
        <v>5 5</v>
      </c>
      <c r="P198" s="24">
        <f t="shared" si="176"/>
        <v>5</v>
      </c>
      <c r="Q198" s="25">
        <f t="shared" si="177"/>
        <v>0</v>
      </c>
      <c r="R198" s="26">
        <f t="shared" si="178"/>
        <v>0</v>
      </c>
      <c r="S198" s="24">
        <f t="shared" si="179"/>
        <v>4</v>
      </c>
      <c r="T198" s="24">
        <f t="shared" si="180"/>
        <v>4</v>
      </c>
      <c r="U198" s="24" t="str">
        <f t="shared" si="181"/>
        <v/>
      </c>
      <c r="V198" s="24" t="str">
        <f t="shared" si="182"/>
        <v>g</v>
      </c>
      <c r="W198" s="24" t="str">
        <f t="shared" si="200"/>
        <v/>
      </c>
      <c r="X198" s="24">
        <f t="shared" si="183"/>
        <v>4</v>
      </c>
      <c r="Y198" s="24">
        <f t="shared" si="184"/>
        <v>4</v>
      </c>
      <c r="Z198" s="24" t="str">
        <f t="shared" si="185"/>
        <v>F</v>
      </c>
      <c r="AA198" s="24" t="str">
        <f t="shared" si="172"/>
        <v>F</v>
      </c>
      <c r="AB198" s="34" t="str">
        <f t="shared" si="186"/>
        <v/>
      </c>
      <c r="AC198" s="34" t="str">
        <f t="shared" si="187"/>
        <v>g</v>
      </c>
      <c r="AD198" s="34" t="str">
        <f t="shared" si="201"/>
        <v>g</v>
      </c>
      <c r="AE198" s="34" t="str">
        <f t="shared" si="188"/>
        <v>4 0</v>
      </c>
      <c r="AF198" s="34">
        <f t="shared" si="189"/>
        <v>5</v>
      </c>
      <c r="AG198" s="34">
        <f t="shared" si="190"/>
        <v>5</v>
      </c>
      <c r="AH198" s="34">
        <f t="shared" si="191"/>
        <v>0</v>
      </c>
      <c r="AI198" s="172">
        <f>IF(AJ198&lt;&gt;"",MAX(AI$3:AI197)+1,"")</f>
        <v>154</v>
      </c>
      <c r="AJ198" s="172" t="str">
        <f t="shared" si="192"/>
        <v>F</v>
      </c>
      <c r="AK198" s="172">
        <f t="shared" si="193"/>
        <v>410</v>
      </c>
      <c r="AL198" s="172">
        <f t="shared" si="194"/>
        <v>5</v>
      </c>
      <c r="AM198" s="172" t="str">
        <f>IF(AN198&lt;&gt;"",MAX(AM$3:AM197)+1,"")</f>
        <v/>
      </c>
      <c r="AN198" s="172" t="str">
        <f t="shared" si="195"/>
        <v/>
      </c>
      <c r="AO198" s="172" t="str">
        <f t="shared" si="196"/>
        <v/>
      </c>
      <c r="AP198" s="172" t="str">
        <f t="shared" si="197"/>
        <v/>
      </c>
      <c r="AQ198" s="172" t="str">
        <f t="shared" si="198"/>
        <v/>
      </c>
      <c r="AR198" s="172" t="str">
        <f>Table1[[#This Row],[Sex ]]&amp;Table1[[#This Row],[Month]]</f>
        <v>F4</v>
      </c>
      <c r="AS198" s="21"/>
      <c r="AT198" s="21"/>
      <c r="AU198" s="21"/>
      <c r="AV198" s="21"/>
      <c r="AW198" s="21"/>
      <c r="AX198" s="21"/>
      <c r="AY198" s="21"/>
      <c r="AZ198" s="21"/>
      <c r="BA198" s="21"/>
      <c r="BB198" s="21"/>
      <c r="BC198" s="21"/>
      <c r="BD198" s="21"/>
      <c r="BE198" s="319"/>
      <c r="BF198" s="319"/>
      <c r="BG198" s="316"/>
      <c r="BH198" s="316"/>
      <c r="BI198" s="316"/>
      <c r="BJ198" s="316"/>
      <c r="BK198" s="316"/>
      <c r="BL198" s="316"/>
      <c r="BM198" s="316"/>
      <c r="BN198" s="316"/>
      <c r="BO198" s="316"/>
      <c r="BP198" s="316"/>
      <c r="BQ198" s="316"/>
      <c r="BR198" s="316"/>
      <c r="BS198" s="316"/>
      <c r="BT198" s="316"/>
      <c r="BU198" s="316"/>
      <c r="BV198" s="316"/>
      <c r="BW198" s="316"/>
      <c r="BX198" s="316"/>
      <c r="BY198" s="316"/>
      <c r="BZ198" s="316"/>
      <c r="CA198" s="316"/>
      <c r="CB198" s="316"/>
      <c r="CC198" s="316"/>
      <c r="CD198" s="316"/>
      <c r="CE198" s="316"/>
      <c r="CF198" s="316"/>
      <c r="CG198" s="316"/>
      <c r="CH198" s="316"/>
      <c r="CI198" s="316"/>
      <c r="CJ198" s="316"/>
      <c r="CK198" s="316"/>
      <c r="CL198" s="316"/>
      <c r="CM198" s="316"/>
      <c r="CN198" s="316"/>
      <c r="CO198" s="316"/>
      <c r="CP198" s="316"/>
      <c r="CQ198" s="316"/>
      <c r="CR198" s="316"/>
      <c r="CS198" s="316"/>
      <c r="CT198" s="316"/>
      <c r="CU198" s="316"/>
      <c r="CV198" s="316"/>
      <c r="CW198" s="316"/>
      <c r="CX198" s="316"/>
      <c r="CY198" s="316"/>
      <c r="CZ198" s="316"/>
      <c r="DA198" s="316"/>
      <c r="DB198" s="316"/>
      <c r="DC198" s="316"/>
      <c r="DD198" s="316"/>
      <c r="DE198" s="316"/>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HP198" s="268">
        <f t="shared" si="167"/>
        <v>5</v>
      </c>
      <c r="HQ198" s="268">
        <f t="shared" si="173"/>
        <v>190</v>
      </c>
      <c r="HR198" s="268">
        <f t="shared" si="168"/>
        <v>0</v>
      </c>
      <c r="HS198" s="268">
        <f t="shared" si="170"/>
        <v>0</v>
      </c>
    </row>
    <row r="199" spans="1:227" x14ac:dyDescent="0.3">
      <c r="A199" s="21"/>
      <c r="B199" s="14">
        <v>10578</v>
      </c>
      <c r="C199" s="14">
        <v>43</v>
      </c>
      <c r="D199" s="14" t="s">
        <v>182</v>
      </c>
      <c r="E199" s="23" t="s">
        <v>183</v>
      </c>
      <c r="F199" s="14">
        <v>360</v>
      </c>
      <c r="G199" s="14" t="s">
        <v>121</v>
      </c>
      <c r="H199" s="14">
        <v>4</v>
      </c>
      <c r="I199" s="14">
        <v>5</v>
      </c>
      <c r="J199" s="14">
        <v>5</v>
      </c>
      <c r="K199" s="14"/>
      <c r="L199" s="14" t="s">
        <v>141</v>
      </c>
      <c r="M199" s="24">
        <f t="shared" si="199"/>
        <v>5</v>
      </c>
      <c r="N199" s="24">
        <f t="shared" si="174"/>
        <v>2</v>
      </c>
      <c r="O199" s="24" t="str">
        <f t="shared" si="175"/>
        <v>5 5</v>
      </c>
      <c r="P199" s="24">
        <f t="shared" si="176"/>
        <v>5</v>
      </c>
      <c r="Q199" s="25">
        <f t="shared" si="177"/>
        <v>0</v>
      </c>
      <c r="R199" s="26">
        <f t="shared" si="178"/>
        <v>0</v>
      </c>
      <c r="S199" s="24">
        <f t="shared" si="179"/>
        <v>4</v>
      </c>
      <c r="T199" s="24">
        <f t="shared" si="180"/>
        <v>4</v>
      </c>
      <c r="U199" s="24" t="str">
        <f t="shared" si="181"/>
        <v/>
      </c>
      <c r="V199" s="24" t="str">
        <f t="shared" si="182"/>
        <v>g</v>
      </c>
      <c r="W199" s="24" t="str">
        <f t="shared" si="200"/>
        <v/>
      </c>
      <c r="X199" s="24">
        <f t="shared" si="183"/>
        <v>4</v>
      </c>
      <c r="Y199" s="24">
        <f t="shared" si="184"/>
        <v>4</v>
      </c>
      <c r="Z199" s="24" t="str">
        <f t="shared" si="185"/>
        <v>M</v>
      </c>
      <c r="AA199" s="24" t="str">
        <f t="shared" si="172"/>
        <v>M</v>
      </c>
      <c r="AB199" s="34" t="str">
        <f t="shared" si="186"/>
        <v/>
      </c>
      <c r="AC199" s="34" t="str">
        <f t="shared" si="187"/>
        <v>g</v>
      </c>
      <c r="AD199" s="34" t="str">
        <f t="shared" si="201"/>
        <v>g</v>
      </c>
      <c r="AE199" s="34" t="str">
        <f t="shared" si="188"/>
        <v>4 0</v>
      </c>
      <c r="AF199" s="34">
        <f t="shared" si="189"/>
        <v>5</v>
      </c>
      <c r="AG199" s="34">
        <f t="shared" si="190"/>
        <v>5</v>
      </c>
      <c r="AH199" s="34">
        <f t="shared" si="191"/>
        <v>0</v>
      </c>
      <c r="AI199" s="172" t="str">
        <f>IF(AJ199&lt;&gt;"",MAX(AI$3:AI198)+1,"")</f>
        <v/>
      </c>
      <c r="AJ199" s="172" t="str">
        <f t="shared" si="192"/>
        <v/>
      </c>
      <c r="AK199" s="172" t="str">
        <f t="shared" si="193"/>
        <v/>
      </c>
      <c r="AL199" s="172" t="str">
        <f t="shared" si="194"/>
        <v/>
      </c>
      <c r="AM199" s="172">
        <f>IF(AN199&lt;&gt;"",MAX(AM$3:AM198)+1,"")</f>
        <v>41</v>
      </c>
      <c r="AN199" s="172" t="str">
        <f t="shared" si="195"/>
        <v>M</v>
      </c>
      <c r="AO199" s="172">
        <f t="shared" si="196"/>
        <v>360</v>
      </c>
      <c r="AP199" s="172">
        <f t="shared" si="197"/>
        <v>5</v>
      </c>
      <c r="AQ199" s="172" t="str">
        <f t="shared" si="198"/>
        <v/>
      </c>
      <c r="AR199" s="172" t="str">
        <f>Table1[[#This Row],[Sex ]]&amp;Table1[[#This Row],[Month]]</f>
        <v>M4</v>
      </c>
      <c r="AS199" s="21"/>
      <c r="AT199" s="21"/>
      <c r="AU199" s="21"/>
      <c r="AV199" s="21"/>
      <c r="AW199" s="21"/>
      <c r="AX199" s="21"/>
      <c r="AY199" s="21"/>
      <c r="AZ199" s="21"/>
      <c r="BA199" s="21"/>
      <c r="BB199" s="21"/>
      <c r="BC199" s="21"/>
      <c r="BD199" s="21"/>
      <c r="BE199" s="319"/>
      <c r="BF199" s="319"/>
      <c r="BG199" s="316"/>
      <c r="BH199" s="316"/>
      <c r="BI199" s="316"/>
      <c r="BJ199" s="316"/>
      <c r="BK199" s="316"/>
      <c r="BL199" s="316"/>
      <c r="BM199" s="316"/>
      <c r="BN199" s="316"/>
      <c r="BO199" s="316"/>
      <c r="BP199" s="316"/>
      <c r="BQ199" s="316"/>
      <c r="BR199" s="316"/>
      <c r="BS199" s="316"/>
      <c r="BT199" s="316"/>
      <c r="BU199" s="316"/>
      <c r="BV199" s="316"/>
      <c r="BW199" s="316"/>
      <c r="BX199" s="316"/>
      <c r="BY199" s="316"/>
      <c r="BZ199" s="316"/>
      <c r="CA199" s="316"/>
      <c r="CB199" s="316"/>
      <c r="CC199" s="316"/>
      <c r="CD199" s="316"/>
      <c r="CE199" s="316"/>
      <c r="CF199" s="316"/>
      <c r="CG199" s="316"/>
      <c r="CH199" s="316"/>
      <c r="CI199" s="316"/>
      <c r="CJ199" s="316"/>
      <c r="CK199" s="316"/>
      <c r="CL199" s="316"/>
      <c r="CM199" s="316"/>
      <c r="CN199" s="316"/>
      <c r="CO199" s="316"/>
      <c r="CP199" s="316"/>
      <c r="CQ199" s="316"/>
      <c r="CR199" s="316"/>
      <c r="CS199" s="316"/>
      <c r="CT199" s="316"/>
      <c r="CU199" s="316"/>
      <c r="CV199" s="316"/>
      <c r="CW199" s="316"/>
      <c r="CX199" s="316"/>
      <c r="CY199" s="316"/>
      <c r="CZ199" s="316"/>
      <c r="DA199" s="316"/>
      <c r="DB199" s="316"/>
      <c r="DC199" s="316"/>
      <c r="DD199" s="316"/>
      <c r="DE199" s="316"/>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HP199" s="268">
        <f t="shared" si="167"/>
        <v>9</v>
      </c>
      <c r="HQ199" s="268">
        <f t="shared" si="173"/>
        <v>191</v>
      </c>
      <c r="HR199" s="268">
        <f t="shared" si="168"/>
        <v>0</v>
      </c>
      <c r="HS199" s="268">
        <f t="shared" si="170"/>
        <v>0</v>
      </c>
    </row>
    <row r="200" spans="1:227" x14ac:dyDescent="0.3">
      <c r="A200" s="21"/>
      <c r="B200" s="14">
        <v>10578</v>
      </c>
      <c r="C200" s="14">
        <v>44</v>
      </c>
      <c r="D200" s="14" t="s">
        <v>182</v>
      </c>
      <c r="E200" s="23" t="s">
        <v>183</v>
      </c>
      <c r="F200" s="14">
        <v>350</v>
      </c>
      <c r="G200" s="14" t="s">
        <v>121</v>
      </c>
      <c r="H200" s="14">
        <v>4</v>
      </c>
      <c r="I200" s="14">
        <v>5</v>
      </c>
      <c r="J200" s="14">
        <v>5</v>
      </c>
      <c r="K200" s="14"/>
      <c r="L200" s="14" t="s">
        <v>141</v>
      </c>
      <c r="M200" s="24">
        <f t="shared" si="199"/>
        <v>5</v>
      </c>
      <c r="N200" s="24">
        <f t="shared" si="174"/>
        <v>2</v>
      </c>
      <c r="O200" s="24" t="str">
        <f t="shared" si="175"/>
        <v>5 5</v>
      </c>
      <c r="P200" s="24">
        <f t="shared" si="176"/>
        <v>5</v>
      </c>
      <c r="Q200" s="25">
        <f t="shared" si="177"/>
        <v>0</v>
      </c>
      <c r="R200" s="26">
        <f t="shared" si="178"/>
        <v>0</v>
      </c>
      <c r="S200" s="24">
        <f t="shared" si="179"/>
        <v>4</v>
      </c>
      <c r="T200" s="24">
        <f t="shared" si="180"/>
        <v>4</v>
      </c>
      <c r="U200" s="24" t="str">
        <f t="shared" si="181"/>
        <v/>
      </c>
      <c r="V200" s="24" t="str">
        <f t="shared" si="182"/>
        <v>g</v>
      </c>
      <c r="W200" s="24" t="str">
        <f t="shared" si="200"/>
        <v/>
      </c>
      <c r="X200" s="24">
        <f t="shared" si="183"/>
        <v>4</v>
      </c>
      <c r="Y200" s="24">
        <f t="shared" si="184"/>
        <v>4</v>
      </c>
      <c r="Z200" s="24" t="str">
        <f t="shared" si="185"/>
        <v>M</v>
      </c>
      <c r="AA200" s="24" t="str">
        <f t="shared" si="172"/>
        <v>M</v>
      </c>
      <c r="AB200" s="34" t="str">
        <f t="shared" si="186"/>
        <v/>
      </c>
      <c r="AC200" s="34" t="str">
        <f t="shared" si="187"/>
        <v>g</v>
      </c>
      <c r="AD200" s="34" t="str">
        <f t="shared" si="201"/>
        <v>g</v>
      </c>
      <c r="AE200" s="34" t="str">
        <f t="shared" si="188"/>
        <v>4 0</v>
      </c>
      <c r="AF200" s="34">
        <f t="shared" si="189"/>
        <v>5</v>
      </c>
      <c r="AG200" s="34">
        <f t="shared" si="190"/>
        <v>5</v>
      </c>
      <c r="AH200" s="34">
        <f t="shared" si="191"/>
        <v>0</v>
      </c>
      <c r="AI200" s="172" t="str">
        <f>IF(AJ200&lt;&gt;"",MAX(AI$3:AI199)+1,"")</f>
        <v/>
      </c>
      <c r="AJ200" s="172" t="str">
        <f t="shared" si="192"/>
        <v/>
      </c>
      <c r="AK200" s="172" t="str">
        <f t="shared" si="193"/>
        <v/>
      </c>
      <c r="AL200" s="172" t="str">
        <f t="shared" si="194"/>
        <v/>
      </c>
      <c r="AM200" s="172">
        <f>IF(AN200&lt;&gt;"",MAX(AM$3:AM199)+1,"")</f>
        <v>42</v>
      </c>
      <c r="AN200" s="172" t="str">
        <f t="shared" si="195"/>
        <v>M</v>
      </c>
      <c r="AO200" s="172">
        <f t="shared" si="196"/>
        <v>350</v>
      </c>
      <c r="AP200" s="172">
        <f t="shared" si="197"/>
        <v>5</v>
      </c>
      <c r="AQ200" s="172" t="str">
        <f t="shared" si="198"/>
        <v/>
      </c>
      <c r="AR200" s="172" t="str">
        <f>Table1[[#This Row],[Sex ]]&amp;Table1[[#This Row],[Month]]</f>
        <v>M4</v>
      </c>
      <c r="AS200" s="21"/>
      <c r="AT200" s="21"/>
      <c r="AU200" s="21"/>
      <c r="AV200" s="21"/>
      <c r="AW200" s="21"/>
      <c r="AX200" s="21"/>
      <c r="AY200" s="21"/>
      <c r="AZ200" s="21"/>
      <c r="BA200" s="21"/>
      <c r="BB200" s="21"/>
      <c r="BC200" s="21"/>
      <c r="BD200" s="21"/>
      <c r="BE200" s="319"/>
      <c r="BF200" s="319"/>
      <c r="BG200" s="316"/>
      <c r="BH200" s="316"/>
      <c r="BI200" s="316"/>
      <c r="BJ200" s="316"/>
      <c r="BK200" s="316"/>
      <c r="BL200" s="316"/>
      <c r="BM200" s="316"/>
      <c r="BN200" s="316"/>
      <c r="BO200" s="316"/>
      <c r="BP200" s="316"/>
      <c r="BQ200" s="316"/>
      <c r="BR200" s="316"/>
      <c r="BS200" s="316"/>
      <c r="BT200" s="316"/>
      <c r="BU200" s="316"/>
      <c r="BV200" s="316"/>
      <c r="BW200" s="316"/>
      <c r="BX200" s="316"/>
      <c r="BY200" s="316"/>
      <c r="BZ200" s="316"/>
      <c r="CA200" s="316"/>
      <c r="CB200" s="316"/>
      <c r="CC200" s="316"/>
      <c r="CD200" s="316"/>
      <c r="CE200" s="316"/>
      <c r="CF200" s="316"/>
      <c r="CG200" s="316"/>
      <c r="CH200" s="316"/>
      <c r="CI200" s="316"/>
      <c r="CJ200" s="316"/>
      <c r="CK200" s="316"/>
      <c r="CL200" s="316"/>
      <c r="CM200" s="316"/>
      <c r="CN200" s="316"/>
      <c r="CO200" s="316"/>
      <c r="CP200" s="316"/>
      <c r="CQ200" s="316"/>
      <c r="CR200" s="316"/>
      <c r="CS200" s="316"/>
      <c r="CT200" s="316"/>
      <c r="CU200" s="316"/>
      <c r="CV200" s="316"/>
      <c r="CW200" s="316"/>
      <c r="CX200" s="316"/>
      <c r="CY200" s="316"/>
      <c r="CZ200" s="316"/>
      <c r="DA200" s="316"/>
      <c r="DB200" s="316"/>
      <c r="DC200" s="316"/>
      <c r="DD200" s="316"/>
      <c r="DE200" s="316"/>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HP200" s="268">
        <f t="shared" si="167"/>
        <v>4</v>
      </c>
      <c r="HQ200" s="268">
        <f t="shared" si="173"/>
        <v>192</v>
      </c>
      <c r="HR200" s="268">
        <f t="shared" si="168"/>
        <v>0</v>
      </c>
      <c r="HS200" s="268">
        <f t="shared" si="170"/>
        <v>0</v>
      </c>
    </row>
    <row r="201" spans="1:227" x14ac:dyDescent="0.3">
      <c r="A201" s="21"/>
      <c r="B201" s="14">
        <v>10578</v>
      </c>
      <c r="C201" s="14">
        <v>45</v>
      </c>
      <c r="D201" s="14" t="s">
        <v>182</v>
      </c>
      <c r="E201" s="23" t="s">
        <v>183</v>
      </c>
      <c r="F201" s="14">
        <v>320</v>
      </c>
      <c r="G201" s="14" t="s">
        <v>121</v>
      </c>
      <c r="H201" s="14">
        <v>4</v>
      </c>
      <c r="I201" s="14">
        <v>5</v>
      </c>
      <c r="J201" s="14">
        <v>5</v>
      </c>
      <c r="K201" s="14"/>
      <c r="L201" s="14" t="s">
        <v>141</v>
      </c>
      <c r="M201" s="24">
        <f t="shared" si="199"/>
        <v>5</v>
      </c>
      <c r="N201" s="24">
        <f t="shared" si="174"/>
        <v>2</v>
      </c>
      <c r="O201" s="24" t="str">
        <f t="shared" si="175"/>
        <v>5 5</v>
      </c>
      <c r="P201" s="24">
        <f t="shared" si="176"/>
        <v>5</v>
      </c>
      <c r="Q201" s="25">
        <f t="shared" si="177"/>
        <v>0</v>
      </c>
      <c r="R201" s="26">
        <f t="shared" si="178"/>
        <v>0</v>
      </c>
      <c r="S201" s="24">
        <f t="shared" si="179"/>
        <v>4</v>
      </c>
      <c r="T201" s="24">
        <f t="shared" si="180"/>
        <v>4</v>
      </c>
      <c r="U201" s="24" t="str">
        <f t="shared" si="181"/>
        <v/>
      </c>
      <c r="V201" s="24" t="str">
        <f t="shared" si="182"/>
        <v>g</v>
      </c>
      <c r="W201" s="24" t="str">
        <f t="shared" si="200"/>
        <v/>
      </c>
      <c r="X201" s="24">
        <f t="shared" si="183"/>
        <v>4</v>
      </c>
      <c r="Y201" s="24">
        <f t="shared" si="184"/>
        <v>4</v>
      </c>
      <c r="Z201" s="24" t="str">
        <f t="shared" si="185"/>
        <v>M</v>
      </c>
      <c r="AA201" s="24" t="str">
        <f t="shared" si="172"/>
        <v>M</v>
      </c>
      <c r="AB201" s="34" t="str">
        <f t="shared" si="186"/>
        <v/>
      </c>
      <c r="AC201" s="34" t="str">
        <f t="shared" si="187"/>
        <v>g</v>
      </c>
      <c r="AD201" s="34" t="str">
        <f t="shared" si="201"/>
        <v>g</v>
      </c>
      <c r="AE201" s="34" t="str">
        <f t="shared" si="188"/>
        <v>4 0</v>
      </c>
      <c r="AF201" s="34">
        <f t="shared" si="189"/>
        <v>5</v>
      </c>
      <c r="AG201" s="34">
        <f t="shared" si="190"/>
        <v>5</v>
      </c>
      <c r="AH201" s="34">
        <f t="shared" si="191"/>
        <v>0</v>
      </c>
      <c r="AI201" s="172" t="str">
        <f>IF(AJ201&lt;&gt;"",MAX(AI$3:AI200)+1,"")</f>
        <v/>
      </c>
      <c r="AJ201" s="172" t="str">
        <f t="shared" si="192"/>
        <v/>
      </c>
      <c r="AK201" s="172" t="str">
        <f t="shared" si="193"/>
        <v/>
      </c>
      <c r="AL201" s="172" t="str">
        <f t="shared" si="194"/>
        <v/>
      </c>
      <c r="AM201" s="172">
        <f>IF(AN201&lt;&gt;"",MAX(AM$3:AM200)+1,"")</f>
        <v>43</v>
      </c>
      <c r="AN201" s="172" t="str">
        <f t="shared" si="195"/>
        <v>M</v>
      </c>
      <c r="AO201" s="172">
        <f t="shared" si="196"/>
        <v>320</v>
      </c>
      <c r="AP201" s="172">
        <f t="shared" si="197"/>
        <v>5</v>
      </c>
      <c r="AQ201" s="172" t="str">
        <f t="shared" si="198"/>
        <v/>
      </c>
      <c r="AR201" s="172" t="str">
        <f>Table1[[#This Row],[Sex ]]&amp;Table1[[#This Row],[Month]]</f>
        <v>M4</v>
      </c>
      <c r="AS201" s="21"/>
      <c r="AT201" s="21"/>
      <c r="AU201" s="21"/>
      <c r="AV201" s="21"/>
      <c r="AW201" s="21"/>
      <c r="AX201" s="21"/>
      <c r="AY201" s="21"/>
      <c r="AZ201" s="21"/>
      <c r="BA201" s="21"/>
      <c r="BB201" s="21"/>
      <c r="BC201" s="21"/>
      <c r="BD201" s="21"/>
      <c r="BE201" s="319"/>
      <c r="BF201" s="319"/>
      <c r="BG201" s="316"/>
      <c r="BH201" s="316"/>
      <c r="BI201" s="316"/>
      <c r="BJ201" s="316"/>
      <c r="BK201" s="316"/>
      <c r="BL201" s="316"/>
      <c r="BM201" s="316"/>
      <c r="BN201" s="316"/>
      <c r="BO201" s="316"/>
      <c r="BP201" s="316"/>
      <c r="BQ201" s="316"/>
      <c r="BR201" s="316"/>
      <c r="BS201" s="316"/>
      <c r="BT201" s="316"/>
      <c r="BU201" s="316"/>
      <c r="BV201" s="316"/>
      <c r="BW201" s="316"/>
      <c r="BX201" s="316"/>
      <c r="BY201" s="316"/>
      <c r="BZ201" s="316"/>
      <c r="CA201" s="316"/>
      <c r="CB201" s="316"/>
      <c r="CC201" s="316"/>
      <c r="CD201" s="316"/>
      <c r="CE201" s="316"/>
      <c r="CF201" s="316"/>
      <c r="CG201" s="316"/>
      <c r="CH201" s="316"/>
      <c r="CI201" s="316"/>
      <c r="CJ201" s="316"/>
      <c r="CK201" s="316"/>
      <c r="CL201" s="316"/>
      <c r="CM201" s="316"/>
      <c r="CN201" s="316"/>
      <c r="CO201" s="316"/>
      <c r="CP201" s="316"/>
      <c r="CQ201" s="316"/>
      <c r="CR201" s="316"/>
      <c r="CS201" s="316"/>
      <c r="CT201" s="316"/>
      <c r="CU201" s="316"/>
      <c r="CV201" s="316"/>
      <c r="CW201" s="316"/>
      <c r="CX201" s="316"/>
      <c r="CY201" s="316"/>
      <c r="CZ201" s="316"/>
      <c r="DA201" s="316"/>
      <c r="DB201" s="316"/>
      <c r="DC201" s="316"/>
      <c r="DD201" s="316"/>
      <c r="DE201" s="316"/>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HP201" s="268">
        <f t="shared" ref="HP201:HP264" si="202">J195</f>
        <v>5</v>
      </c>
      <c r="HQ201" s="268">
        <f t="shared" si="173"/>
        <v>193</v>
      </c>
      <c r="HR201" s="268">
        <f t="shared" ref="HR201:HR264" si="203">IF(I195&lt;&gt;"",IF(I195&gt;98,0,IF(J195&gt;98,0,IF(I195&lt;&gt;J195,ABS((I195/J195)*100)-100,0))),0)</f>
        <v>0</v>
      </c>
      <c r="HS201" s="268">
        <f t="shared" si="170"/>
        <v>0</v>
      </c>
    </row>
    <row r="202" spans="1:227" x14ac:dyDescent="0.3">
      <c r="A202" s="21"/>
      <c r="B202" s="14">
        <v>10578</v>
      </c>
      <c r="C202" s="14">
        <v>46</v>
      </c>
      <c r="D202" s="14" t="s">
        <v>182</v>
      </c>
      <c r="E202" s="23" t="s">
        <v>183</v>
      </c>
      <c r="F202" s="14">
        <v>420</v>
      </c>
      <c r="G202" s="14" t="s">
        <v>120</v>
      </c>
      <c r="H202" s="14">
        <v>4</v>
      </c>
      <c r="I202" s="14">
        <v>6</v>
      </c>
      <c r="J202" s="14">
        <v>6</v>
      </c>
      <c r="K202" s="14"/>
      <c r="L202" s="14" t="s">
        <v>141</v>
      </c>
      <c r="M202" s="24">
        <f t="shared" si="199"/>
        <v>6</v>
      </c>
      <c r="N202" s="24">
        <f t="shared" si="174"/>
        <v>2</v>
      </c>
      <c r="O202" s="24" t="str">
        <f t="shared" si="175"/>
        <v>6 6</v>
      </c>
      <c r="P202" s="24">
        <f t="shared" si="176"/>
        <v>6</v>
      </c>
      <c r="Q202" s="25">
        <f t="shared" si="177"/>
        <v>0</v>
      </c>
      <c r="R202" s="26">
        <f t="shared" si="178"/>
        <v>0</v>
      </c>
      <c r="S202" s="24">
        <f t="shared" si="179"/>
        <v>4</v>
      </c>
      <c r="T202" s="24">
        <f t="shared" si="180"/>
        <v>4</v>
      </c>
      <c r="U202" s="24" t="str">
        <f t="shared" si="181"/>
        <v/>
      </c>
      <c r="V202" s="24" t="str">
        <f t="shared" si="182"/>
        <v>g</v>
      </c>
      <c r="W202" s="24" t="str">
        <f t="shared" si="200"/>
        <v/>
      </c>
      <c r="X202" s="24">
        <f t="shared" si="183"/>
        <v>4</v>
      </c>
      <c r="Y202" s="24">
        <f t="shared" si="184"/>
        <v>4</v>
      </c>
      <c r="Z202" s="24" t="str">
        <f t="shared" si="185"/>
        <v>F</v>
      </c>
      <c r="AA202" s="24" t="str">
        <f t="shared" si="172"/>
        <v>F</v>
      </c>
      <c r="AB202" s="34" t="str">
        <f t="shared" si="186"/>
        <v/>
      </c>
      <c r="AC202" s="34" t="str">
        <f t="shared" si="187"/>
        <v>g</v>
      </c>
      <c r="AD202" s="34" t="str">
        <f t="shared" si="201"/>
        <v>g</v>
      </c>
      <c r="AE202" s="34" t="str">
        <f t="shared" si="188"/>
        <v>4 0</v>
      </c>
      <c r="AF202" s="34">
        <f t="shared" si="189"/>
        <v>6</v>
      </c>
      <c r="AG202" s="34">
        <f t="shared" si="190"/>
        <v>6</v>
      </c>
      <c r="AH202" s="34">
        <f t="shared" si="191"/>
        <v>0</v>
      </c>
      <c r="AI202" s="172">
        <f>IF(AJ202&lt;&gt;"",MAX(AI$3:AI201)+1,"")</f>
        <v>155</v>
      </c>
      <c r="AJ202" s="172" t="str">
        <f t="shared" si="192"/>
        <v>F</v>
      </c>
      <c r="AK202" s="172">
        <f t="shared" si="193"/>
        <v>420</v>
      </c>
      <c r="AL202" s="172">
        <f t="shared" si="194"/>
        <v>6</v>
      </c>
      <c r="AM202" s="172" t="str">
        <f>IF(AN202&lt;&gt;"",MAX(AM$3:AM201)+1,"")</f>
        <v/>
      </c>
      <c r="AN202" s="172" t="str">
        <f t="shared" si="195"/>
        <v/>
      </c>
      <c r="AO202" s="172" t="str">
        <f t="shared" si="196"/>
        <v/>
      </c>
      <c r="AP202" s="172" t="str">
        <f t="shared" si="197"/>
        <v/>
      </c>
      <c r="AQ202" s="172" t="str">
        <f t="shared" si="198"/>
        <v/>
      </c>
      <c r="AR202" s="172" t="str">
        <f>Table1[[#This Row],[Sex ]]&amp;Table1[[#This Row],[Month]]</f>
        <v>F4</v>
      </c>
      <c r="AS202" s="21"/>
      <c r="AT202" s="21"/>
      <c r="AU202" s="21"/>
      <c r="AV202" s="21"/>
      <c r="AW202" s="21"/>
      <c r="AX202" s="21"/>
      <c r="AY202" s="21"/>
      <c r="AZ202" s="21"/>
      <c r="BA202" s="21"/>
      <c r="BB202" s="21"/>
      <c r="BC202" s="21"/>
      <c r="BD202" s="21"/>
      <c r="BE202" s="319"/>
      <c r="BF202" s="319"/>
      <c r="BG202" s="316"/>
      <c r="BH202" s="316"/>
      <c r="BI202" s="316"/>
      <c r="BJ202" s="316"/>
      <c r="BK202" s="316"/>
      <c r="BL202" s="316"/>
      <c r="BM202" s="316"/>
      <c r="BN202" s="316"/>
      <c r="BO202" s="316"/>
      <c r="BP202" s="316"/>
      <c r="BQ202" s="316"/>
      <c r="BR202" s="316"/>
      <c r="BS202" s="316"/>
      <c r="BT202" s="316"/>
      <c r="BU202" s="316"/>
      <c r="BV202" s="316"/>
      <c r="BW202" s="316"/>
      <c r="BX202" s="316"/>
      <c r="BY202" s="316"/>
      <c r="BZ202" s="316"/>
      <c r="CA202" s="316"/>
      <c r="CB202" s="316"/>
      <c r="CC202" s="316"/>
      <c r="CD202" s="316"/>
      <c r="CE202" s="316"/>
      <c r="CF202" s="316"/>
      <c r="CG202" s="316"/>
      <c r="CH202" s="316"/>
      <c r="CI202" s="316"/>
      <c r="CJ202" s="316"/>
      <c r="CK202" s="316"/>
      <c r="CL202" s="316"/>
      <c r="CM202" s="316"/>
      <c r="CN202" s="316"/>
      <c r="CO202" s="316"/>
      <c r="CP202" s="316"/>
      <c r="CQ202" s="316"/>
      <c r="CR202" s="316"/>
      <c r="CS202" s="316"/>
      <c r="CT202" s="316"/>
      <c r="CU202" s="316"/>
      <c r="CV202" s="316"/>
      <c r="CW202" s="316"/>
      <c r="CX202" s="316"/>
      <c r="CY202" s="316"/>
      <c r="CZ202" s="316"/>
      <c r="DA202" s="316"/>
      <c r="DB202" s="316"/>
      <c r="DC202" s="316"/>
      <c r="DD202" s="316"/>
      <c r="DE202" s="316"/>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HP202" s="268">
        <f t="shared" si="202"/>
        <v>4</v>
      </c>
      <c r="HQ202" s="268">
        <f t="shared" si="173"/>
        <v>194</v>
      </c>
      <c r="HR202" s="268">
        <f t="shared" si="203"/>
        <v>0</v>
      </c>
      <c r="HS202" s="268">
        <f t="shared" si="170"/>
        <v>0</v>
      </c>
    </row>
    <row r="203" spans="1:227" x14ac:dyDescent="0.3">
      <c r="A203" s="21"/>
      <c r="B203" s="14">
        <v>10578</v>
      </c>
      <c r="C203" s="14">
        <v>47</v>
      </c>
      <c r="D203" s="14" t="s">
        <v>182</v>
      </c>
      <c r="E203" s="23" t="s">
        <v>183</v>
      </c>
      <c r="F203" s="14">
        <v>300</v>
      </c>
      <c r="G203" s="14" t="s">
        <v>121</v>
      </c>
      <c r="H203" s="14">
        <v>4</v>
      </c>
      <c r="I203" s="14">
        <v>4</v>
      </c>
      <c r="J203" s="14">
        <v>4</v>
      </c>
      <c r="K203" s="14"/>
      <c r="L203" s="14" t="s">
        <v>141</v>
      </c>
      <c r="M203" s="24">
        <f t="shared" si="199"/>
        <v>4</v>
      </c>
      <c r="N203" s="24">
        <f t="shared" si="174"/>
        <v>2</v>
      </c>
      <c r="O203" s="24" t="str">
        <f t="shared" si="175"/>
        <v>4 4</v>
      </c>
      <c r="P203" s="24">
        <f t="shared" si="176"/>
        <v>4</v>
      </c>
      <c r="Q203" s="25">
        <f t="shared" si="177"/>
        <v>0</v>
      </c>
      <c r="R203" s="26">
        <f t="shared" si="178"/>
        <v>0</v>
      </c>
      <c r="S203" s="24">
        <f t="shared" si="179"/>
        <v>4</v>
      </c>
      <c r="T203" s="24">
        <f t="shared" si="180"/>
        <v>4</v>
      </c>
      <c r="U203" s="24" t="str">
        <f t="shared" si="181"/>
        <v/>
      </c>
      <c r="V203" s="24" t="str">
        <f t="shared" si="182"/>
        <v>g</v>
      </c>
      <c r="W203" s="24" t="str">
        <f t="shared" si="200"/>
        <v/>
      </c>
      <c r="X203" s="24">
        <f t="shared" si="183"/>
        <v>4</v>
      </c>
      <c r="Y203" s="24">
        <f t="shared" si="184"/>
        <v>4</v>
      </c>
      <c r="Z203" s="24" t="str">
        <f t="shared" si="185"/>
        <v>M</v>
      </c>
      <c r="AA203" s="24" t="str">
        <f t="shared" si="172"/>
        <v>M</v>
      </c>
      <c r="AB203" s="34" t="str">
        <f t="shared" si="186"/>
        <v/>
      </c>
      <c r="AC203" s="34" t="str">
        <f t="shared" si="187"/>
        <v>g</v>
      </c>
      <c r="AD203" s="34" t="str">
        <f t="shared" si="201"/>
        <v>g</v>
      </c>
      <c r="AE203" s="34" t="str">
        <f t="shared" si="188"/>
        <v>4 0</v>
      </c>
      <c r="AF203" s="34">
        <f t="shared" si="189"/>
        <v>4</v>
      </c>
      <c r="AG203" s="34">
        <f t="shared" si="190"/>
        <v>4</v>
      </c>
      <c r="AH203" s="34">
        <f t="shared" si="191"/>
        <v>0</v>
      </c>
      <c r="AI203" s="172" t="str">
        <f>IF(AJ203&lt;&gt;"",MAX(AI$3:AI202)+1,"")</f>
        <v/>
      </c>
      <c r="AJ203" s="172" t="str">
        <f t="shared" si="192"/>
        <v/>
      </c>
      <c r="AK203" s="172" t="str">
        <f t="shared" si="193"/>
        <v/>
      </c>
      <c r="AL203" s="172" t="str">
        <f t="shared" si="194"/>
        <v/>
      </c>
      <c r="AM203" s="172">
        <f>IF(AN203&lt;&gt;"",MAX(AM$3:AM202)+1,"")</f>
        <v>44</v>
      </c>
      <c r="AN203" s="172" t="str">
        <f t="shared" si="195"/>
        <v>M</v>
      </c>
      <c r="AO203" s="172">
        <f t="shared" si="196"/>
        <v>300</v>
      </c>
      <c r="AP203" s="172">
        <f t="shared" si="197"/>
        <v>4</v>
      </c>
      <c r="AQ203" s="172" t="str">
        <f t="shared" si="198"/>
        <v/>
      </c>
      <c r="AR203" s="172" t="str">
        <f>Table1[[#This Row],[Sex ]]&amp;Table1[[#This Row],[Month]]</f>
        <v>M4</v>
      </c>
      <c r="AS203" s="21"/>
      <c r="AT203" s="21"/>
      <c r="AU203" s="21"/>
      <c r="AV203" s="21"/>
      <c r="AW203" s="21"/>
      <c r="AX203" s="21"/>
      <c r="AY203" s="21"/>
      <c r="AZ203" s="21"/>
      <c r="BA203" s="21"/>
      <c r="BB203" s="21"/>
      <c r="BC203" s="21"/>
      <c r="BD203" s="21"/>
      <c r="BE203" s="319"/>
      <c r="BF203" s="319"/>
      <c r="BG203" s="316"/>
      <c r="BH203" s="316"/>
      <c r="BI203" s="316"/>
      <c r="BJ203" s="316"/>
      <c r="BK203" s="316"/>
      <c r="BL203" s="316"/>
      <c r="BM203" s="316"/>
      <c r="BN203" s="316"/>
      <c r="BO203" s="316"/>
      <c r="BP203" s="316"/>
      <c r="BQ203" s="316"/>
      <c r="BR203" s="316"/>
      <c r="BS203" s="316"/>
      <c r="BT203" s="316"/>
      <c r="BU203" s="316"/>
      <c r="BV203" s="316"/>
      <c r="BW203" s="316"/>
      <c r="BX203" s="316"/>
      <c r="BY203" s="316"/>
      <c r="BZ203" s="316"/>
      <c r="CA203" s="316"/>
      <c r="CB203" s="316"/>
      <c r="CC203" s="316"/>
      <c r="CD203" s="316"/>
      <c r="CE203" s="316"/>
      <c r="CF203" s="316"/>
      <c r="CG203" s="316"/>
      <c r="CH203" s="316"/>
      <c r="CI203" s="316"/>
      <c r="CJ203" s="316"/>
      <c r="CK203" s="316"/>
      <c r="CL203" s="316"/>
      <c r="CM203" s="316"/>
      <c r="CN203" s="316"/>
      <c r="CO203" s="316"/>
      <c r="CP203" s="316"/>
      <c r="CQ203" s="316"/>
      <c r="CR203" s="316"/>
      <c r="CS203" s="316"/>
      <c r="CT203" s="316"/>
      <c r="CU203" s="316"/>
      <c r="CV203" s="316"/>
      <c r="CW203" s="316"/>
      <c r="CX203" s="316"/>
      <c r="CY203" s="316"/>
      <c r="CZ203" s="316"/>
      <c r="DA203" s="316"/>
      <c r="DB203" s="316"/>
      <c r="DC203" s="316"/>
      <c r="DD203" s="316"/>
      <c r="DE203" s="316"/>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HP203" s="268">
        <f t="shared" si="202"/>
        <v>5</v>
      </c>
      <c r="HQ203" s="268">
        <f t="shared" si="173"/>
        <v>195</v>
      </c>
      <c r="HR203" s="268">
        <f t="shared" si="203"/>
        <v>0</v>
      </c>
      <c r="HS203" s="268">
        <f t="shared" si="170"/>
        <v>0</v>
      </c>
    </row>
    <row r="204" spans="1:227" x14ac:dyDescent="0.3">
      <c r="A204" s="21"/>
      <c r="B204" s="14">
        <v>10587</v>
      </c>
      <c r="C204" s="14">
        <v>1</v>
      </c>
      <c r="D204" s="14" t="s">
        <v>182</v>
      </c>
      <c r="E204" s="23" t="s">
        <v>183</v>
      </c>
      <c r="F204" s="14">
        <v>330</v>
      </c>
      <c r="G204" s="14" t="s">
        <v>120</v>
      </c>
      <c r="H204" s="14">
        <v>4</v>
      </c>
      <c r="I204" s="14">
        <v>4</v>
      </c>
      <c r="J204" s="14">
        <v>4</v>
      </c>
      <c r="K204" s="14"/>
      <c r="L204" s="14" t="s">
        <v>141</v>
      </c>
      <c r="M204" s="24">
        <f t="shared" si="199"/>
        <v>4</v>
      </c>
      <c r="N204" s="24">
        <f t="shared" si="174"/>
        <v>2</v>
      </c>
      <c r="O204" s="24" t="str">
        <f t="shared" si="175"/>
        <v>4 4</v>
      </c>
      <c r="P204" s="24">
        <f t="shared" si="176"/>
        <v>4</v>
      </c>
      <c r="Q204" s="25">
        <f t="shared" si="177"/>
        <v>0</v>
      </c>
      <c r="R204" s="26">
        <f t="shared" si="178"/>
        <v>0</v>
      </c>
      <c r="S204" s="24">
        <f t="shared" si="179"/>
        <v>4</v>
      </c>
      <c r="T204" s="24">
        <f t="shared" si="180"/>
        <v>4</v>
      </c>
      <c r="U204" s="24" t="str">
        <f t="shared" si="181"/>
        <v/>
      </c>
      <c r="V204" s="24" t="str">
        <f t="shared" si="182"/>
        <v>g</v>
      </c>
      <c r="W204" s="24" t="str">
        <f t="shared" si="200"/>
        <v/>
      </c>
      <c r="X204" s="24">
        <f t="shared" si="183"/>
        <v>4</v>
      </c>
      <c r="Y204" s="24">
        <f t="shared" si="184"/>
        <v>4</v>
      </c>
      <c r="Z204" s="24" t="str">
        <f t="shared" si="185"/>
        <v>F</v>
      </c>
      <c r="AA204" s="24" t="str">
        <f t="shared" si="172"/>
        <v>F</v>
      </c>
      <c r="AB204" s="34" t="str">
        <f t="shared" si="186"/>
        <v/>
      </c>
      <c r="AC204" s="34" t="str">
        <f t="shared" si="187"/>
        <v>g</v>
      </c>
      <c r="AD204" s="34" t="str">
        <f t="shared" si="201"/>
        <v>g</v>
      </c>
      <c r="AE204" s="34" t="str">
        <f t="shared" si="188"/>
        <v>4 0</v>
      </c>
      <c r="AF204" s="34">
        <f t="shared" si="189"/>
        <v>4</v>
      </c>
      <c r="AG204" s="34">
        <f t="shared" si="190"/>
        <v>4</v>
      </c>
      <c r="AH204" s="34">
        <f t="shared" si="191"/>
        <v>0</v>
      </c>
      <c r="AI204" s="172">
        <f>IF(AJ204&lt;&gt;"",MAX(AI$3:AI203)+1,"")</f>
        <v>156</v>
      </c>
      <c r="AJ204" s="172" t="str">
        <f t="shared" si="192"/>
        <v>F</v>
      </c>
      <c r="AK204" s="172">
        <f t="shared" si="193"/>
        <v>330</v>
      </c>
      <c r="AL204" s="172">
        <f t="shared" si="194"/>
        <v>4</v>
      </c>
      <c r="AM204" s="172" t="str">
        <f>IF(AN204&lt;&gt;"",MAX(AM$3:AM203)+1,"")</f>
        <v/>
      </c>
      <c r="AN204" s="172" t="str">
        <f t="shared" si="195"/>
        <v/>
      </c>
      <c r="AO204" s="172" t="str">
        <f t="shared" si="196"/>
        <v/>
      </c>
      <c r="AP204" s="172" t="str">
        <f t="shared" si="197"/>
        <v/>
      </c>
      <c r="AQ204" s="172" t="str">
        <f t="shared" si="198"/>
        <v/>
      </c>
      <c r="AR204" s="172" t="str">
        <f>Table1[[#This Row],[Sex ]]&amp;Table1[[#This Row],[Month]]</f>
        <v>F4</v>
      </c>
      <c r="AS204" s="21"/>
      <c r="AT204" s="21"/>
      <c r="AU204" s="21"/>
      <c r="AV204" s="21"/>
      <c r="AW204" s="21"/>
      <c r="AX204" s="21"/>
      <c r="AY204" s="21"/>
      <c r="AZ204" s="21"/>
      <c r="BA204" s="21"/>
      <c r="BB204" s="21"/>
      <c r="BC204" s="21"/>
      <c r="BD204" s="21"/>
      <c r="BE204" s="319"/>
      <c r="BF204" s="319"/>
      <c r="BG204" s="316"/>
      <c r="BH204" s="316"/>
      <c r="BI204" s="316"/>
      <c r="BJ204" s="316"/>
      <c r="BK204" s="316"/>
      <c r="BL204" s="316"/>
      <c r="BM204" s="316"/>
      <c r="BN204" s="316"/>
      <c r="BO204" s="316"/>
      <c r="BP204" s="316"/>
      <c r="BQ204" s="316"/>
      <c r="BR204" s="316"/>
      <c r="BS204" s="316"/>
      <c r="BT204" s="316"/>
      <c r="BU204" s="316"/>
      <c r="BV204" s="316"/>
      <c r="BW204" s="316"/>
      <c r="BX204" s="316"/>
      <c r="BY204" s="316"/>
      <c r="BZ204" s="316"/>
      <c r="CA204" s="316"/>
      <c r="CB204" s="316"/>
      <c r="CC204" s="316"/>
      <c r="CD204" s="316"/>
      <c r="CE204" s="316"/>
      <c r="CF204" s="316"/>
      <c r="CG204" s="316"/>
      <c r="CH204" s="316"/>
      <c r="CI204" s="316"/>
      <c r="CJ204" s="316"/>
      <c r="CK204" s="316"/>
      <c r="CL204" s="316"/>
      <c r="CM204" s="316"/>
      <c r="CN204" s="316"/>
      <c r="CO204" s="316"/>
      <c r="CP204" s="316"/>
      <c r="CQ204" s="316"/>
      <c r="CR204" s="316"/>
      <c r="CS204" s="316"/>
      <c r="CT204" s="316"/>
      <c r="CU204" s="316"/>
      <c r="CV204" s="316"/>
      <c r="CW204" s="316"/>
      <c r="CX204" s="316"/>
      <c r="CY204" s="316"/>
      <c r="CZ204" s="316"/>
      <c r="DA204" s="316"/>
      <c r="DB204" s="316"/>
      <c r="DC204" s="316"/>
      <c r="DD204" s="316"/>
      <c r="DE204" s="316"/>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HP204" s="268">
        <f t="shared" si="202"/>
        <v>5</v>
      </c>
      <c r="HQ204" s="268">
        <f t="shared" si="173"/>
        <v>196</v>
      </c>
      <c r="HR204" s="268">
        <f t="shared" si="203"/>
        <v>0</v>
      </c>
      <c r="HS204" s="268">
        <f t="shared" si="170"/>
        <v>0</v>
      </c>
    </row>
    <row r="205" spans="1:227" x14ac:dyDescent="0.3">
      <c r="A205" s="21"/>
      <c r="B205" s="14">
        <v>10587</v>
      </c>
      <c r="C205" s="14">
        <v>2</v>
      </c>
      <c r="D205" s="14" t="s">
        <v>182</v>
      </c>
      <c r="E205" s="23" t="s">
        <v>183</v>
      </c>
      <c r="F205" s="14">
        <v>320</v>
      </c>
      <c r="G205" s="14" t="s">
        <v>120</v>
      </c>
      <c r="H205" s="14">
        <v>4</v>
      </c>
      <c r="I205" s="14">
        <v>4</v>
      </c>
      <c r="J205" s="14">
        <v>4</v>
      </c>
      <c r="K205" s="14"/>
      <c r="L205" s="14" t="s">
        <v>141</v>
      </c>
      <c r="M205" s="24">
        <f t="shared" si="199"/>
        <v>4</v>
      </c>
      <c r="N205" s="24">
        <f t="shared" si="174"/>
        <v>2</v>
      </c>
      <c r="O205" s="24" t="str">
        <f t="shared" si="175"/>
        <v>4 4</v>
      </c>
      <c r="P205" s="24">
        <f t="shared" si="176"/>
        <v>4</v>
      </c>
      <c r="Q205" s="25">
        <f t="shared" si="177"/>
        <v>0</v>
      </c>
      <c r="R205" s="26">
        <f t="shared" si="178"/>
        <v>0</v>
      </c>
      <c r="S205" s="24">
        <f t="shared" si="179"/>
        <v>4</v>
      </c>
      <c r="T205" s="24">
        <f t="shared" si="180"/>
        <v>4</v>
      </c>
      <c r="U205" s="24" t="str">
        <f t="shared" si="181"/>
        <v/>
      </c>
      <c r="V205" s="24" t="str">
        <f t="shared" si="182"/>
        <v>g</v>
      </c>
      <c r="W205" s="24" t="str">
        <f t="shared" si="200"/>
        <v/>
      </c>
      <c r="X205" s="24">
        <f t="shared" si="183"/>
        <v>4</v>
      </c>
      <c r="Y205" s="24">
        <f t="shared" si="184"/>
        <v>4</v>
      </c>
      <c r="Z205" s="24" t="str">
        <f t="shared" si="185"/>
        <v>F</v>
      </c>
      <c r="AA205" s="24" t="str">
        <f t="shared" si="172"/>
        <v>F</v>
      </c>
      <c r="AB205" s="34" t="str">
        <f t="shared" si="186"/>
        <v/>
      </c>
      <c r="AC205" s="34" t="str">
        <f t="shared" si="187"/>
        <v>g</v>
      </c>
      <c r="AD205" s="34" t="str">
        <f t="shared" si="201"/>
        <v>g</v>
      </c>
      <c r="AE205" s="34" t="str">
        <f t="shared" si="188"/>
        <v>4 0</v>
      </c>
      <c r="AF205" s="34">
        <f t="shared" si="189"/>
        <v>4</v>
      </c>
      <c r="AG205" s="34">
        <f t="shared" si="190"/>
        <v>4</v>
      </c>
      <c r="AH205" s="34">
        <f t="shared" si="191"/>
        <v>0</v>
      </c>
      <c r="AI205" s="172">
        <f>IF(AJ205&lt;&gt;"",MAX(AI$3:AI204)+1,"")</f>
        <v>157</v>
      </c>
      <c r="AJ205" s="172" t="str">
        <f t="shared" si="192"/>
        <v>F</v>
      </c>
      <c r="AK205" s="172">
        <f t="shared" si="193"/>
        <v>320</v>
      </c>
      <c r="AL205" s="172">
        <f t="shared" si="194"/>
        <v>4</v>
      </c>
      <c r="AM205" s="172" t="str">
        <f>IF(AN205&lt;&gt;"",MAX(AM$3:AM204)+1,"")</f>
        <v/>
      </c>
      <c r="AN205" s="172" t="str">
        <f t="shared" si="195"/>
        <v/>
      </c>
      <c r="AO205" s="172" t="str">
        <f t="shared" si="196"/>
        <v/>
      </c>
      <c r="AP205" s="172" t="str">
        <f t="shared" si="197"/>
        <v/>
      </c>
      <c r="AQ205" s="172" t="str">
        <f t="shared" si="198"/>
        <v/>
      </c>
      <c r="AR205" s="172" t="str">
        <f>Table1[[#This Row],[Sex ]]&amp;Table1[[#This Row],[Month]]</f>
        <v>F4</v>
      </c>
      <c r="AS205" s="21"/>
      <c r="AT205" s="21"/>
      <c r="AU205" s="21"/>
      <c r="AV205" s="21"/>
      <c r="AW205" s="21"/>
      <c r="AX205" s="21"/>
      <c r="AY205" s="21"/>
      <c r="AZ205" s="21"/>
      <c r="BA205" s="21"/>
      <c r="BB205" s="21"/>
      <c r="BC205" s="21"/>
      <c r="BD205" s="21"/>
      <c r="BE205" s="319"/>
      <c r="BF205" s="319"/>
      <c r="BG205" s="316"/>
      <c r="BH205" s="316"/>
      <c r="BI205" s="316"/>
      <c r="BJ205" s="316"/>
      <c r="BK205" s="316"/>
      <c r="BL205" s="316"/>
      <c r="BM205" s="316"/>
      <c r="BN205" s="316"/>
      <c r="BO205" s="316"/>
      <c r="BP205" s="316"/>
      <c r="BQ205" s="316"/>
      <c r="BR205" s="316"/>
      <c r="BS205" s="316"/>
      <c r="BT205" s="316"/>
      <c r="BU205" s="316"/>
      <c r="BV205" s="316"/>
      <c r="BW205" s="316"/>
      <c r="BX205" s="316"/>
      <c r="BY205" s="316"/>
      <c r="BZ205" s="316"/>
      <c r="CA205" s="316"/>
      <c r="CB205" s="316"/>
      <c r="CC205" s="316"/>
      <c r="CD205" s="316"/>
      <c r="CE205" s="316"/>
      <c r="CF205" s="316"/>
      <c r="CG205" s="316"/>
      <c r="CH205" s="316"/>
      <c r="CI205" s="316"/>
      <c r="CJ205" s="316"/>
      <c r="CK205" s="316"/>
      <c r="CL205" s="316"/>
      <c r="CM205" s="316"/>
      <c r="CN205" s="316"/>
      <c r="CO205" s="316"/>
      <c r="CP205" s="316"/>
      <c r="CQ205" s="316"/>
      <c r="CR205" s="316"/>
      <c r="CS205" s="316"/>
      <c r="CT205" s="316"/>
      <c r="CU205" s="316"/>
      <c r="CV205" s="316"/>
      <c r="CW205" s="316"/>
      <c r="CX205" s="316"/>
      <c r="CY205" s="316"/>
      <c r="CZ205" s="316"/>
      <c r="DA205" s="316"/>
      <c r="DB205" s="316"/>
      <c r="DC205" s="316"/>
      <c r="DD205" s="316"/>
      <c r="DE205" s="316"/>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HP205" s="268">
        <f t="shared" si="202"/>
        <v>5</v>
      </c>
      <c r="HQ205" s="268">
        <f t="shared" si="173"/>
        <v>197</v>
      </c>
      <c r="HR205" s="268">
        <f t="shared" si="203"/>
        <v>0</v>
      </c>
      <c r="HS205" s="268">
        <f t="shared" ref="HS205:HS268" si="204">ABS(HR205)</f>
        <v>0</v>
      </c>
    </row>
    <row r="206" spans="1:227" x14ac:dyDescent="0.3">
      <c r="A206" s="21"/>
      <c r="B206" s="14">
        <v>10587</v>
      </c>
      <c r="C206" s="14">
        <v>3</v>
      </c>
      <c r="D206" s="14" t="s">
        <v>182</v>
      </c>
      <c r="E206" s="23" t="s">
        <v>183</v>
      </c>
      <c r="F206" s="14">
        <v>450</v>
      </c>
      <c r="G206" s="14" t="s">
        <v>120</v>
      </c>
      <c r="H206" s="14">
        <v>4</v>
      </c>
      <c r="I206" s="14">
        <v>12</v>
      </c>
      <c r="J206" s="14">
        <v>12</v>
      </c>
      <c r="K206" s="14"/>
      <c r="L206" s="14" t="s">
        <v>141</v>
      </c>
      <c r="M206" s="24">
        <f t="shared" si="199"/>
        <v>12</v>
      </c>
      <c r="N206" s="24">
        <f t="shared" si="174"/>
        <v>2</v>
      </c>
      <c r="O206" s="24" t="str">
        <f t="shared" si="175"/>
        <v>12 12</v>
      </c>
      <c r="P206" s="24">
        <f t="shared" si="176"/>
        <v>12</v>
      </c>
      <c r="Q206" s="25">
        <f t="shared" si="177"/>
        <v>0</v>
      </c>
      <c r="R206" s="26">
        <f t="shared" si="178"/>
        <v>0</v>
      </c>
      <c r="S206" s="24">
        <f t="shared" si="179"/>
        <v>4</v>
      </c>
      <c r="T206" s="24">
        <f t="shared" si="180"/>
        <v>4</v>
      </c>
      <c r="U206" s="24" t="str">
        <f t="shared" si="181"/>
        <v/>
      </c>
      <c r="V206" s="24" t="str">
        <f t="shared" si="182"/>
        <v>g</v>
      </c>
      <c r="W206" s="24" t="str">
        <f t="shared" si="200"/>
        <v/>
      </c>
      <c r="X206" s="24">
        <f t="shared" si="183"/>
        <v>4</v>
      </c>
      <c r="Y206" s="24">
        <f t="shared" si="184"/>
        <v>4</v>
      </c>
      <c r="Z206" s="24" t="str">
        <f t="shared" si="185"/>
        <v>F</v>
      </c>
      <c r="AA206" s="24" t="str">
        <f t="shared" si="172"/>
        <v>F</v>
      </c>
      <c r="AB206" s="34" t="str">
        <f t="shared" si="186"/>
        <v/>
      </c>
      <c r="AC206" s="34" t="str">
        <f t="shared" si="187"/>
        <v>g</v>
      </c>
      <c r="AD206" s="34" t="str">
        <f t="shared" si="201"/>
        <v>g</v>
      </c>
      <c r="AE206" s="34" t="str">
        <f t="shared" si="188"/>
        <v>4 0</v>
      </c>
      <c r="AF206" s="34">
        <f t="shared" si="189"/>
        <v>12</v>
      </c>
      <c r="AG206" s="34">
        <f t="shared" si="190"/>
        <v>12</v>
      </c>
      <c r="AH206" s="34">
        <f t="shared" si="191"/>
        <v>0</v>
      </c>
      <c r="AI206" s="172">
        <f>IF(AJ206&lt;&gt;"",MAX(AI$3:AI205)+1,"")</f>
        <v>158</v>
      </c>
      <c r="AJ206" s="172" t="str">
        <f t="shared" si="192"/>
        <v>F</v>
      </c>
      <c r="AK206" s="172">
        <f t="shared" si="193"/>
        <v>450</v>
      </c>
      <c r="AL206" s="172">
        <f t="shared" si="194"/>
        <v>12</v>
      </c>
      <c r="AM206" s="172" t="str">
        <f>IF(AN206&lt;&gt;"",MAX(AM$3:AM205)+1,"")</f>
        <v/>
      </c>
      <c r="AN206" s="172" t="str">
        <f t="shared" si="195"/>
        <v/>
      </c>
      <c r="AO206" s="172" t="str">
        <f t="shared" si="196"/>
        <v/>
      </c>
      <c r="AP206" s="172" t="str">
        <f t="shared" si="197"/>
        <v/>
      </c>
      <c r="AQ206" s="172" t="str">
        <f t="shared" si="198"/>
        <v/>
      </c>
      <c r="AR206" s="172" t="str">
        <f>Table1[[#This Row],[Sex ]]&amp;Table1[[#This Row],[Month]]</f>
        <v>F4</v>
      </c>
      <c r="AS206" s="21"/>
      <c r="AT206" s="21"/>
      <c r="AU206" s="21"/>
      <c r="AV206" s="21"/>
      <c r="AW206" s="21"/>
      <c r="AX206" s="21"/>
      <c r="AY206" s="21"/>
      <c r="AZ206" s="21"/>
      <c r="BA206" s="21"/>
      <c r="BB206" s="21"/>
      <c r="BC206" s="21"/>
      <c r="BD206" s="21"/>
      <c r="BE206" s="319"/>
      <c r="BF206" s="319"/>
      <c r="BG206" s="316"/>
      <c r="BH206" s="316"/>
      <c r="BI206" s="316"/>
      <c r="BJ206" s="316"/>
      <c r="BK206" s="316"/>
      <c r="BL206" s="316"/>
      <c r="BM206" s="316"/>
      <c r="BN206" s="316"/>
      <c r="BO206" s="316"/>
      <c r="BP206" s="316"/>
      <c r="BQ206" s="316"/>
      <c r="BR206" s="316"/>
      <c r="BS206" s="316"/>
      <c r="BT206" s="316"/>
      <c r="BU206" s="316"/>
      <c r="BV206" s="316"/>
      <c r="BW206" s="316"/>
      <c r="BX206" s="316"/>
      <c r="BY206" s="316"/>
      <c r="BZ206" s="316"/>
      <c r="CA206" s="316"/>
      <c r="CB206" s="316"/>
      <c r="CC206" s="316"/>
      <c r="CD206" s="316"/>
      <c r="CE206" s="316"/>
      <c r="CF206" s="316"/>
      <c r="CG206" s="316"/>
      <c r="CH206" s="316"/>
      <c r="CI206" s="316"/>
      <c r="CJ206" s="316"/>
      <c r="CK206" s="316"/>
      <c r="CL206" s="316"/>
      <c r="CM206" s="316"/>
      <c r="CN206" s="316"/>
      <c r="CO206" s="316"/>
      <c r="CP206" s="316"/>
      <c r="CQ206" s="316"/>
      <c r="CR206" s="316"/>
      <c r="CS206" s="316"/>
      <c r="CT206" s="316"/>
      <c r="CU206" s="316"/>
      <c r="CV206" s="316"/>
      <c r="CW206" s="316"/>
      <c r="CX206" s="316"/>
      <c r="CY206" s="316"/>
      <c r="CZ206" s="316"/>
      <c r="DA206" s="316"/>
      <c r="DB206" s="316"/>
      <c r="DC206" s="316"/>
      <c r="DD206" s="316"/>
      <c r="DE206" s="316"/>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HP206" s="268">
        <f t="shared" si="202"/>
        <v>5</v>
      </c>
      <c r="HQ206" s="268">
        <f t="shared" si="173"/>
        <v>198</v>
      </c>
      <c r="HR206" s="268">
        <f t="shared" si="203"/>
        <v>0</v>
      </c>
      <c r="HS206" s="268">
        <f t="shared" si="204"/>
        <v>0</v>
      </c>
    </row>
    <row r="207" spans="1:227" x14ac:dyDescent="0.3">
      <c r="A207" s="21"/>
      <c r="B207" s="14">
        <v>10587</v>
      </c>
      <c r="C207" s="14">
        <v>4</v>
      </c>
      <c r="D207" s="14" t="s">
        <v>182</v>
      </c>
      <c r="E207" s="23" t="s">
        <v>183</v>
      </c>
      <c r="F207" s="14">
        <v>350</v>
      </c>
      <c r="G207" s="14" t="s">
        <v>120</v>
      </c>
      <c r="H207" s="14">
        <v>4</v>
      </c>
      <c r="I207" s="14">
        <v>4</v>
      </c>
      <c r="J207" s="14">
        <v>4</v>
      </c>
      <c r="K207" s="14"/>
      <c r="L207" s="14" t="s">
        <v>141</v>
      </c>
      <c r="M207" s="24">
        <f t="shared" si="199"/>
        <v>4</v>
      </c>
      <c r="N207" s="24">
        <f t="shared" si="174"/>
        <v>2</v>
      </c>
      <c r="O207" s="24" t="str">
        <f t="shared" si="175"/>
        <v>4 4</v>
      </c>
      <c r="P207" s="24">
        <f t="shared" si="176"/>
        <v>4</v>
      </c>
      <c r="Q207" s="25">
        <f t="shared" si="177"/>
        <v>0</v>
      </c>
      <c r="R207" s="26">
        <f t="shared" si="178"/>
        <v>0</v>
      </c>
      <c r="S207" s="24">
        <f t="shared" si="179"/>
        <v>4</v>
      </c>
      <c r="T207" s="24">
        <f t="shared" si="180"/>
        <v>4</v>
      </c>
      <c r="U207" s="24" t="str">
        <f t="shared" si="181"/>
        <v/>
      </c>
      <c r="V207" s="24" t="str">
        <f t="shared" si="182"/>
        <v>g</v>
      </c>
      <c r="W207" s="24" t="str">
        <f t="shared" si="200"/>
        <v/>
      </c>
      <c r="X207" s="24">
        <f t="shared" si="183"/>
        <v>4</v>
      </c>
      <c r="Y207" s="24">
        <f t="shared" si="184"/>
        <v>4</v>
      </c>
      <c r="Z207" s="24" t="str">
        <f t="shared" si="185"/>
        <v>F</v>
      </c>
      <c r="AA207" s="24" t="str">
        <f t="shared" si="172"/>
        <v>F</v>
      </c>
      <c r="AB207" s="34" t="str">
        <f t="shared" si="186"/>
        <v/>
      </c>
      <c r="AC207" s="34" t="str">
        <f t="shared" si="187"/>
        <v>g</v>
      </c>
      <c r="AD207" s="34" t="str">
        <f t="shared" si="201"/>
        <v>g</v>
      </c>
      <c r="AE207" s="34" t="str">
        <f t="shared" si="188"/>
        <v>4 0</v>
      </c>
      <c r="AF207" s="34">
        <f t="shared" si="189"/>
        <v>4</v>
      </c>
      <c r="AG207" s="34">
        <f t="shared" si="190"/>
        <v>4</v>
      </c>
      <c r="AH207" s="34">
        <f t="shared" si="191"/>
        <v>0</v>
      </c>
      <c r="AI207" s="172">
        <f>IF(AJ207&lt;&gt;"",MAX(AI$3:AI206)+1,"")</f>
        <v>159</v>
      </c>
      <c r="AJ207" s="172" t="str">
        <f t="shared" si="192"/>
        <v>F</v>
      </c>
      <c r="AK207" s="172">
        <f t="shared" si="193"/>
        <v>350</v>
      </c>
      <c r="AL207" s="172">
        <f t="shared" si="194"/>
        <v>4</v>
      </c>
      <c r="AM207" s="172" t="str">
        <f>IF(AN207&lt;&gt;"",MAX(AM$3:AM206)+1,"")</f>
        <v/>
      </c>
      <c r="AN207" s="172" t="str">
        <f t="shared" si="195"/>
        <v/>
      </c>
      <c r="AO207" s="172" t="str">
        <f t="shared" si="196"/>
        <v/>
      </c>
      <c r="AP207" s="172" t="str">
        <f t="shared" si="197"/>
        <v/>
      </c>
      <c r="AQ207" s="172" t="str">
        <f t="shared" si="198"/>
        <v/>
      </c>
      <c r="AR207" s="172" t="str">
        <f>Table1[[#This Row],[Sex ]]&amp;Table1[[#This Row],[Month]]</f>
        <v>F4</v>
      </c>
      <c r="AS207" s="21"/>
      <c r="AT207" s="21"/>
      <c r="AU207" s="21"/>
      <c r="AV207" s="21"/>
      <c r="AW207" s="21"/>
      <c r="AX207" s="21"/>
      <c r="AY207" s="21"/>
      <c r="AZ207" s="21"/>
      <c r="BA207" s="21"/>
      <c r="BB207" s="21"/>
      <c r="BC207" s="21"/>
      <c r="BD207" s="21"/>
      <c r="BE207" s="319"/>
      <c r="BF207" s="319"/>
      <c r="BG207" s="316"/>
      <c r="BH207" s="316"/>
      <c r="BI207" s="316"/>
      <c r="BJ207" s="316"/>
      <c r="BK207" s="316"/>
      <c r="BL207" s="316"/>
      <c r="BM207" s="316"/>
      <c r="BN207" s="316"/>
      <c r="BO207" s="316"/>
      <c r="BP207" s="316"/>
      <c r="BQ207" s="316"/>
      <c r="BR207" s="316"/>
      <c r="BS207" s="316"/>
      <c r="BT207" s="316"/>
      <c r="BU207" s="316"/>
      <c r="BV207" s="316"/>
      <c r="BW207" s="316"/>
      <c r="BX207" s="316"/>
      <c r="BY207" s="316"/>
      <c r="BZ207" s="316"/>
      <c r="CA207" s="316"/>
      <c r="CB207" s="316"/>
      <c r="CC207" s="316"/>
      <c r="CD207" s="316"/>
      <c r="CE207" s="316"/>
      <c r="CF207" s="316"/>
      <c r="CG207" s="316"/>
      <c r="CH207" s="316"/>
      <c r="CI207" s="316"/>
      <c r="CJ207" s="316"/>
      <c r="CK207" s="316"/>
      <c r="CL207" s="316"/>
      <c r="CM207" s="316"/>
      <c r="CN207" s="316"/>
      <c r="CO207" s="316"/>
      <c r="CP207" s="316"/>
      <c r="CQ207" s="316"/>
      <c r="CR207" s="316"/>
      <c r="CS207" s="316"/>
      <c r="CT207" s="316"/>
      <c r="CU207" s="316"/>
      <c r="CV207" s="316"/>
      <c r="CW207" s="316"/>
      <c r="CX207" s="316"/>
      <c r="CY207" s="316"/>
      <c r="CZ207" s="316"/>
      <c r="DA207" s="316"/>
      <c r="DB207" s="316"/>
      <c r="DC207" s="316"/>
      <c r="DD207" s="316"/>
      <c r="DE207" s="316"/>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HP207" s="268">
        <f t="shared" si="202"/>
        <v>5</v>
      </c>
      <c r="HQ207" s="268">
        <f t="shared" si="173"/>
        <v>199</v>
      </c>
      <c r="HR207" s="268">
        <f t="shared" si="203"/>
        <v>0</v>
      </c>
      <c r="HS207" s="268">
        <f t="shared" si="204"/>
        <v>0</v>
      </c>
    </row>
    <row r="208" spans="1:227" x14ac:dyDescent="0.3">
      <c r="A208" s="21"/>
      <c r="B208" s="14">
        <v>10587</v>
      </c>
      <c r="C208" s="14">
        <v>5</v>
      </c>
      <c r="D208" s="14" t="s">
        <v>182</v>
      </c>
      <c r="E208" s="23" t="s">
        <v>183</v>
      </c>
      <c r="F208" s="14">
        <v>370</v>
      </c>
      <c r="G208" s="14" t="s">
        <v>120</v>
      </c>
      <c r="H208" s="14">
        <v>4</v>
      </c>
      <c r="I208" s="14">
        <v>5</v>
      </c>
      <c r="J208" s="14">
        <v>5</v>
      </c>
      <c r="K208" s="14"/>
      <c r="L208" s="14" t="s">
        <v>141</v>
      </c>
      <c r="M208" s="24">
        <f t="shared" si="199"/>
        <v>5</v>
      </c>
      <c r="N208" s="24">
        <f t="shared" si="174"/>
        <v>2</v>
      </c>
      <c r="O208" s="24" t="str">
        <f t="shared" si="175"/>
        <v>5 5</v>
      </c>
      <c r="P208" s="24">
        <f t="shared" si="176"/>
        <v>5</v>
      </c>
      <c r="Q208" s="25">
        <f t="shared" si="177"/>
        <v>0</v>
      </c>
      <c r="R208" s="26">
        <f t="shared" si="178"/>
        <v>0</v>
      </c>
      <c r="S208" s="24">
        <f t="shared" si="179"/>
        <v>4</v>
      </c>
      <c r="T208" s="24">
        <f t="shared" si="180"/>
        <v>4</v>
      </c>
      <c r="U208" s="24" t="str">
        <f t="shared" si="181"/>
        <v/>
      </c>
      <c r="V208" s="24" t="str">
        <f t="shared" si="182"/>
        <v>g</v>
      </c>
      <c r="W208" s="24" t="str">
        <f t="shared" si="200"/>
        <v/>
      </c>
      <c r="X208" s="24">
        <f t="shared" si="183"/>
        <v>4</v>
      </c>
      <c r="Y208" s="24">
        <f t="shared" si="184"/>
        <v>4</v>
      </c>
      <c r="Z208" s="24" t="str">
        <f t="shared" si="185"/>
        <v>F</v>
      </c>
      <c r="AA208" s="24" t="str">
        <f t="shared" si="172"/>
        <v>F</v>
      </c>
      <c r="AB208" s="34" t="str">
        <f t="shared" si="186"/>
        <v/>
      </c>
      <c r="AC208" s="34" t="str">
        <f t="shared" si="187"/>
        <v>g</v>
      </c>
      <c r="AD208" s="34" t="str">
        <f t="shared" si="201"/>
        <v>g</v>
      </c>
      <c r="AE208" s="34" t="str">
        <f t="shared" si="188"/>
        <v>4 0</v>
      </c>
      <c r="AF208" s="34">
        <f t="shared" si="189"/>
        <v>5</v>
      </c>
      <c r="AG208" s="34">
        <f t="shared" si="190"/>
        <v>5</v>
      </c>
      <c r="AH208" s="34">
        <f t="shared" si="191"/>
        <v>0</v>
      </c>
      <c r="AI208" s="172">
        <f>IF(AJ208&lt;&gt;"",MAX(AI$3:AI207)+1,"")</f>
        <v>160</v>
      </c>
      <c r="AJ208" s="172" t="str">
        <f t="shared" si="192"/>
        <v>F</v>
      </c>
      <c r="AK208" s="172">
        <f t="shared" si="193"/>
        <v>370</v>
      </c>
      <c r="AL208" s="172">
        <f t="shared" si="194"/>
        <v>5</v>
      </c>
      <c r="AM208" s="172" t="str">
        <f>IF(AN208&lt;&gt;"",MAX(AM$3:AM207)+1,"")</f>
        <v/>
      </c>
      <c r="AN208" s="172" t="str">
        <f t="shared" si="195"/>
        <v/>
      </c>
      <c r="AO208" s="172" t="str">
        <f t="shared" si="196"/>
        <v/>
      </c>
      <c r="AP208" s="172" t="str">
        <f t="shared" si="197"/>
        <v/>
      </c>
      <c r="AQ208" s="172" t="str">
        <f t="shared" si="198"/>
        <v/>
      </c>
      <c r="AR208" s="172" t="str">
        <f>Table1[[#This Row],[Sex ]]&amp;Table1[[#This Row],[Month]]</f>
        <v>F4</v>
      </c>
      <c r="AS208" s="21"/>
      <c r="AT208" s="21"/>
      <c r="AU208" s="21"/>
      <c r="AV208" s="21"/>
      <c r="AW208" s="21"/>
      <c r="AX208" s="21"/>
      <c r="AY208" s="21"/>
      <c r="AZ208" s="21"/>
      <c r="BA208" s="21"/>
      <c r="BB208" s="21"/>
      <c r="BC208" s="21"/>
      <c r="BD208" s="21"/>
      <c r="BE208" s="319"/>
      <c r="BF208" s="319"/>
      <c r="BG208" s="316"/>
      <c r="BH208" s="316"/>
      <c r="BI208" s="316"/>
      <c r="BJ208" s="316"/>
      <c r="BK208" s="316"/>
      <c r="BL208" s="316"/>
      <c r="BM208" s="316"/>
      <c r="BN208" s="316"/>
      <c r="BO208" s="316"/>
      <c r="BP208" s="316"/>
      <c r="BQ208" s="316"/>
      <c r="BR208" s="316"/>
      <c r="BS208" s="316"/>
      <c r="BT208" s="316"/>
      <c r="BU208" s="316"/>
      <c r="BV208" s="316"/>
      <c r="BW208" s="316"/>
      <c r="BX208" s="316"/>
      <c r="BY208" s="316"/>
      <c r="BZ208" s="316"/>
      <c r="CA208" s="316"/>
      <c r="CB208" s="316"/>
      <c r="CC208" s="316"/>
      <c r="CD208" s="316"/>
      <c r="CE208" s="316"/>
      <c r="CF208" s="316"/>
      <c r="CG208" s="316"/>
      <c r="CH208" s="316"/>
      <c r="CI208" s="316"/>
      <c r="CJ208" s="316"/>
      <c r="CK208" s="316"/>
      <c r="CL208" s="316"/>
      <c r="CM208" s="316"/>
      <c r="CN208" s="316"/>
      <c r="CO208" s="316"/>
      <c r="CP208" s="316"/>
      <c r="CQ208" s="316"/>
      <c r="CR208" s="316"/>
      <c r="CS208" s="316"/>
      <c r="CT208" s="316"/>
      <c r="CU208" s="316"/>
      <c r="CV208" s="316"/>
      <c r="CW208" s="316"/>
      <c r="CX208" s="316"/>
      <c r="CY208" s="316"/>
      <c r="CZ208" s="316"/>
      <c r="DA208" s="316"/>
      <c r="DB208" s="316"/>
      <c r="DC208" s="316"/>
      <c r="DD208" s="316"/>
      <c r="DE208" s="316"/>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HP208" s="268">
        <f t="shared" si="202"/>
        <v>6</v>
      </c>
      <c r="HQ208" s="268">
        <f t="shared" si="173"/>
        <v>200</v>
      </c>
      <c r="HR208" s="268">
        <f t="shared" si="203"/>
        <v>0</v>
      </c>
      <c r="HS208" s="268">
        <f t="shared" si="204"/>
        <v>0</v>
      </c>
    </row>
    <row r="209" spans="1:227" x14ac:dyDescent="0.3">
      <c r="A209" s="21"/>
      <c r="B209" s="14">
        <v>10587</v>
      </c>
      <c r="C209" s="14">
        <v>6</v>
      </c>
      <c r="D209" s="14" t="s">
        <v>182</v>
      </c>
      <c r="E209" s="23" t="s">
        <v>183</v>
      </c>
      <c r="F209" s="14">
        <v>300</v>
      </c>
      <c r="G209" s="14" t="s">
        <v>120</v>
      </c>
      <c r="H209" s="14">
        <v>4</v>
      </c>
      <c r="I209" s="14">
        <v>4</v>
      </c>
      <c r="J209" s="14">
        <v>4</v>
      </c>
      <c r="K209" s="14"/>
      <c r="L209" s="14" t="s">
        <v>141</v>
      </c>
      <c r="M209" s="24">
        <f t="shared" si="199"/>
        <v>4</v>
      </c>
      <c r="N209" s="24">
        <f t="shared" si="174"/>
        <v>2</v>
      </c>
      <c r="O209" s="24" t="str">
        <f t="shared" si="175"/>
        <v>4 4</v>
      </c>
      <c r="P209" s="24">
        <f t="shared" si="176"/>
        <v>4</v>
      </c>
      <c r="Q209" s="25">
        <f t="shared" si="177"/>
        <v>0</v>
      </c>
      <c r="R209" s="26">
        <f t="shared" si="178"/>
        <v>0</v>
      </c>
      <c r="S209" s="24">
        <f t="shared" si="179"/>
        <v>4</v>
      </c>
      <c r="T209" s="24">
        <f t="shared" si="180"/>
        <v>4</v>
      </c>
      <c r="U209" s="24" t="str">
        <f t="shared" si="181"/>
        <v/>
      </c>
      <c r="V209" s="24" t="str">
        <f t="shared" si="182"/>
        <v>g</v>
      </c>
      <c r="W209" s="24" t="str">
        <f t="shared" si="200"/>
        <v/>
      </c>
      <c r="X209" s="24">
        <f t="shared" si="183"/>
        <v>4</v>
      </c>
      <c r="Y209" s="24">
        <f t="shared" si="184"/>
        <v>4</v>
      </c>
      <c r="Z209" s="24" t="str">
        <f t="shared" si="185"/>
        <v>F</v>
      </c>
      <c r="AA209" s="24" t="str">
        <f t="shared" si="172"/>
        <v>F</v>
      </c>
      <c r="AB209" s="34" t="str">
        <f t="shared" si="186"/>
        <v/>
      </c>
      <c r="AC209" s="34" t="str">
        <f t="shared" si="187"/>
        <v>g</v>
      </c>
      <c r="AD209" s="34" t="str">
        <f t="shared" si="201"/>
        <v>g</v>
      </c>
      <c r="AE209" s="34" t="str">
        <f t="shared" si="188"/>
        <v>4 0</v>
      </c>
      <c r="AF209" s="34">
        <f t="shared" si="189"/>
        <v>4</v>
      </c>
      <c r="AG209" s="34">
        <f t="shared" si="190"/>
        <v>4</v>
      </c>
      <c r="AH209" s="34">
        <f t="shared" si="191"/>
        <v>0</v>
      </c>
      <c r="AI209" s="172">
        <f>IF(AJ209&lt;&gt;"",MAX(AI$3:AI208)+1,"")</f>
        <v>161</v>
      </c>
      <c r="AJ209" s="172" t="str">
        <f t="shared" si="192"/>
        <v>F</v>
      </c>
      <c r="AK209" s="172">
        <f t="shared" si="193"/>
        <v>300</v>
      </c>
      <c r="AL209" s="172">
        <f t="shared" si="194"/>
        <v>4</v>
      </c>
      <c r="AM209" s="172" t="str">
        <f>IF(AN209&lt;&gt;"",MAX(AM$3:AM208)+1,"")</f>
        <v/>
      </c>
      <c r="AN209" s="172" t="str">
        <f t="shared" si="195"/>
        <v/>
      </c>
      <c r="AO209" s="172" t="str">
        <f t="shared" si="196"/>
        <v/>
      </c>
      <c r="AP209" s="172" t="str">
        <f t="shared" si="197"/>
        <v/>
      </c>
      <c r="AQ209" s="172" t="str">
        <f t="shared" si="198"/>
        <v/>
      </c>
      <c r="AR209" s="172" t="str">
        <f>Table1[[#This Row],[Sex ]]&amp;Table1[[#This Row],[Month]]</f>
        <v>F4</v>
      </c>
      <c r="AS209" s="21"/>
      <c r="AT209" s="21"/>
      <c r="AU209" s="21"/>
      <c r="AV209" s="21"/>
      <c r="AW209" s="21"/>
      <c r="AX209" s="21"/>
      <c r="AY209" s="21"/>
      <c r="AZ209" s="21"/>
      <c r="BA209" s="21"/>
      <c r="BB209" s="21"/>
      <c r="BC209" s="21"/>
      <c r="BD209" s="21"/>
      <c r="BE209" s="319"/>
      <c r="BF209" s="319"/>
      <c r="BG209" s="316"/>
      <c r="BH209" s="316"/>
      <c r="BI209" s="316"/>
      <c r="BJ209" s="316"/>
      <c r="BK209" s="316"/>
      <c r="BL209" s="316"/>
      <c r="BM209" s="316"/>
      <c r="BN209" s="316"/>
      <c r="BO209" s="316"/>
      <c r="BP209" s="316"/>
      <c r="BQ209" s="316"/>
      <c r="BR209" s="316"/>
      <c r="BS209" s="316"/>
      <c r="BT209" s="316"/>
      <c r="BU209" s="316"/>
      <c r="BV209" s="316"/>
      <c r="BW209" s="316"/>
      <c r="BX209" s="316"/>
      <c r="BY209" s="316"/>
      <c r="BZ209" s="316"/>
      <c r="CA209" s="316"/>
      <c r="CB209" s="316"/>
      <c r="CC209" s="316"/>
      <c r="CD209" s="316"/>
      <c r="CE209" s="316"/>
      <c r="CF209" s="316"/>
      <c r="CG209" s="316"/>
      <c r="CH209" s="316"/>
      <c r="CI209" s="316"/>
      <c r="CJ209" s="316"/>
      <c r="CK209" s="316"/>
      <c r="CL209" s="316"/>
      <c r="CM209" s="316"/>
      <c r="CN209" s="316"/>
      <c r="CO209" s="316"/>
      <c r="CP209" s="316"/>
      <c r="CQ209" s="316"/>
      <c r="CR209" s="316"/>
      <c r="CS209" s="316"/>
      <c r="CT209" s="316"/>
      <c r="CU209" s="316"/>
      <c r="CV209" s="316"/>
      <c r="CW209" s="316"/>
      <c r="CX209" s="316"/>
      <c r="CY209" s="316"/>
      <c r="CZ209" s="316"/>
      <c r="DA209" s="316"/>
      <c r="DB209" s="316"/>
      <c r="DC209" s="316"/>
      <c r="DD209" s="316"/>
      <c r="DE209" s="316"/>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HP209" s="268">
        <f t="shared" si="202"/>
        <v>4</v>
      </c>
      <c r="HQ209" s="268">
        <f t="shared" si="173"/>
        <v>201</v>
      </c>
      <c r="HR209" s="268">
        <f t="shared" si="203"/>
        <v>0</v>
      </c>
      <c r="HS209" s="268">
        <f t="shared" si="204"/>
        <v>0</v>
      </c>
    </row>
    <row r="210" spans="1:227" x14ac:dyDescent="0.3">
      <c r="A210" s="21"/>
      <c r="B210" s="14">
        <v>10587</v>
      </c>
      <c r="C210" s="14">
        <v>7</v>
      </c>
      <c r="D210" s="14" t="s">
        <v>182</v>
      </c>
      <c r="E210" s="23" t="s">
        <v>183</v>
      </c>
      <c r="F210" s="14">
        <v>420</v>
      </c>
      <c r="G210" s="14" t="s">
        <v>120</v>
      </c>
      <c r="H210" s="14">
        <v>4</v>
      </c>
      <c r="I210" s="14">
        <v>6</v>
      </c>
      <c r="J210" s="14">
        <v>6</v>
      </c>
      <c r="K210" s="14"/>
      <c r="L210" s="14" t="s">
        <v>141</v>
      </c>
      <c r="M210" s="24">
        <f t="shared" si="199"/>
        <v>6</v>
      </c>
      <c r="N210" s="24">
        <f t="shared" si="174"/>
        <v>2</v>
      </c>
      <c r="O210" s="24" t="str">
        <f t="shared" si="175"/>
        <v>6 6</v>
      </c>
      <c r="P210" s="24">
        <f t="shared" si="176"/>
        <v>6</v>
      </c>
      <c r="Q210" s="25">
        <f t="shared" si="177"/>
        <v>0</v>
      </c>
      <c r="R210" s="26">
        <f t="shared" si="178"/>
        <v>0</v>
      </c>
      <c r="S210" s="24">
        <f t="shared" si="179"/>
        <v>4</v>
      </c>
      <c r="T210" s="24">
        <f t="shared" si="180"/>
        <v>4</v>
      </c>
      <c r="U210" s="24" t="str">
        <f t="shared" si="181"/>
        <v/>
      </c>
      <c r="V210" s="24" t="str">
        <f t="shared" si="182"/>
        <v>g</v>
      </c>
      <c r="W210" s="24" t="str">
        <f t="shared" si="200"/>
        <v/>
      </c>
      <c r="X210" s="24">
        <f t="shared" si="183"/>
        <v>4</v>
      </c>
      <c r="Y210" s="24">
        <f t="shared" si="184"/>
        <v>4</v>
      </c>
      <c r="Z210" s="24" t="str">
        <f t="shared" si="185"/>
        <v>F</v>
      </c>
      <c r="AA210" s="24" t="str">
        <f t="shared" si="172"/>
        <v>F</v>
      </c>
      <c r="AB210" s="34" t="str">
        <f t="shared" si="186"/>
        <v/>
      </c>
      <c r="AC210" s="34" t="str">
        <f t="shared" si="187"/>
        <v>g</v>
      </c>
      <c r="AD210" s="34" t="str">
        <f t="shared" si="201"/>
        <v>g</v>
      </c>
      <c r="AE210" s="34" t="str">
        <f t="shared" si="188"/>
        <v>4 0</v>
      </c>
      <c r="AF210" s="34">
        <f t="shared" si="189"/>
        <v>6</v>
      </c>
      <c r="AG210" s="34">
        <f t="shared" si="190"/>
        <v>6</v>
      </c>
      <c r="AH210" s="34">
        <f t="shared" si="191"/>
        <v>0</v>
      </c>
      <c r="AI210" s="172">
        <f>IF(AJ210&lt;&gt;"",MAX(AI$3:AI209)+1,"")</f>
        <v>162</v>
      </c>
      <c r="AJ210" s="172" t="str">
        <f t="shared" si="192"/>
        <v>F</v>
      </c>
      <c r="AK210" s="172">
        <f t="shared" si="193"/>
        <v>420</v>
      </c>
      <c r="AL210" s="172">
        <f t="shared" si="194"/>
        <v>6</v>
      </c>
      <c r="AM210" s="172" t="str">
        <f>IF(AN210&lt;&gt;"",MAX(AM$3:AM209)+1,"")</f>
        <v/>
      </c>
      <c r="AN210" s="172" t="str">
        <f t="shared" si="195"/>
        <v/>
      </c>
      <c r="AO210" s="172" t="str">
        <f t="shared" si="196"/>
        <v/>
      </c>
      <c r="AP210" s="172" t="str">
        <f t="shared" si="197"/>
        <v/>
      </c>
      <c r="AQ210" s="172" t="str">
        <f t="shared" si="198"/>
        <v/>
      </c>
      <c r="AR210" s="172" t="str">
        <f>Table1[[#This Row],[Sex ]]&amp;Table1[[#This Row],[Month]]</f>
        <v>F4</v>
      </c>
      <c r="AS210" s="21"/>
      <c r="AT210" s="21"/>
      <c r="AU210" s="21"/>
      <c r="AV210" s="21"/>
      <c r="AW210" s="21"/>
      <c r="AX210" s="21"/>
      <c r="AY210" s="21"/>
      <c r="AZ210" s="21"/>
      <c r="BA210" s="21"/>
      <c r="BB210" s="21"/>
      <c r="BC210" s="21"/>
      <c r="BD210" s="21"/>
      <c r="BE210" s="319"/>
      <c r="BF210" s="319"/>
      <c r="BG210" s="316"/>
      <c r="BH210" s="316"/>
      <c r="BI210" s="316"/>
      <c r="BJ210" s="316"/>
      <c r="BK210" s="316"/>
      <c r="BL210" s="316"/>
      <c r="BM210" s="316"/>
      <c r="BN210" s="316"/>
      <c r="BO210" s="316"/>
      <c r="BP210" s="316"/>
      <c r="BQ210" s="316"/>
      <c r="BR210" s="316"/>
      <c r="BS210" s="316"/>
      <c r="BT210" s="316"/>
      <c r="BU210" s="316"/>
      <c r="BV210" s="316"/>
      <c r="BW210" s="316"/>
      <c r="BX210" s="316"/>
      <c r="BY210" s="316"/>
      <c r="BZ210" s="316"/>
      <c r="CA210" s="316"/>
      <c r="CB210" s="316"/>
      <c r="CC210" s="316"/>
      <c r="CD210" s="316"/>
      <c r="CE210" s="316"/>
      <c r="CF210" s="316"/>
      <c r="CG210" s="316"/>
      <c r="CH210" s="316"/>
      <c r="CI210" s="316"/>
      <c r="CJ210" s="316"/>
      <c r="CK210" s="316"/>
      <c r="CL210" s="316"/>
      <c r="CM210" s="316"/>
      <c r="CN210" s="316"/>
      <c r="CO210" s="316"/>
      <c r="CP210" s="316"/>
      <c r="CQ210" s="316"/>
      <c r="CR210" s="316"/>
      <c r="CS210" s="316"/>
      <c r="CT210" s="316"/>
      <c r="CU210" s="316"/>
      <c r="CV210" s="316"/>
      <c r="CW210" s="316"/>
      <c r="CX210" s="316"/>
      <c r="CY210" s="316"/>
      <c r="CZ210" s="316"/>
      <c r="DA210" s="316"/>
      <c r="DB210" s="316"/>
      <c r="DC210" s="316"/>
      <c r="DD210" s="316"/>
      <c r="DE210" s="316"/>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HP210" s="268">
        <f t="shared" si="202"/>
        <v>4</v>
      </c>
      <c r="HQ210" s="268">
        <f t="shared" si="173"/>
        <v>202</v>
      </c>
      <c r="HR210" s="268">
        <f t="shared" si="203"/>
        <v>0</v>
      </c>
      <c r="HS210" s="268">
        <f t="shared" si="204"/>
        <v>0</v>
      </c>
    </row>
    <row r="211" spans="1:227" x14ac:dyDescent="0.3">
      <c r="A211" s="21"/>
      <c r="B211" s="14">
        <v>10587</v>
      </c>
      <c r="C211" s="14">
        <v>8</v>
      </c>
      <c r="D211" s="14" t="s">
        <v>182</v>
      </c>
      <c r="E211" s="23" t="s">
        <v>183</v>
      </c>
      <c r="F211" s="14">
        <v>450</v>
      </c>
      <c r="G211" s="14" t="s">
        <v>120</v>
      </c>
      <c r="H211" s="14">
        <v>4</v>
      </c>
      <c r="I211" s="14">
        <v>10</v>
      </c>
      <c r="J211" s="14">
        <v>10</v>
      </c>
      <c r="K211" s="14"/>
      <c r="L211" s="14" t="s">
        <v>141</v>
      </c>
      <c r="M211" s="24">
        <f t="shared" si="199"/>
        <v>10</v>
      </c>
      <c r="N211" s="24">
        <f t="shared" si="174"/>
        <v>2</v>
      </c>
      <c r="O211" s="24" t="str">
        <f t="shared" si="175"/>
        <v>10 10</v>
      </c>
      <c r="P211" s="24">
        <f t="shared" si="176"/>
        <v>10</v>
      </c>
      <c r="Q211" s="25">
        <f t="shared" si="177"/>
        <v>0</v>
      </c>
      <c r="R211" s="26">
        <f t="shared" si="178"/>
        <v>0</v>
      </c>
      <c r="S211" s="24">
        <f t="shared" si="179"/>
        <v>4</v>
      </c>
      <c r="T211" s="24">
        <f t="shared" si="180"/>
        <v>4</v>
      </c>
      <c r="U211" s="24" t="str">
        <f t="shared" si="181"/>
        <v/>
      </c>
      <c r="V211" s="24" t="str">
        <f t="shared" si="182"/>
        <v>g</v>
      </c>
      <c r="W211" s="24" t="str">
        <f t="shared" si="200"/>
        <v/>
      </c>
      <c r="X211" s="24">
        <f t="shared" si="183"/>
        <v>4</v>
      </c>
      <c r="Y211" s="24">
        <f t="shared" si="184"/>
        <v>4</v>
      </c>
      <c r="Z211" s="24" t="str">
        <f t="shared" si="185"/>
        <v>F</v>
      </c>
      <c r="AA211" s="24" t="str">
        <f t="shared" si="172"/>
        <v>F</v>
      </c>
      <c r="AB211" s="34" t="str">
        <f t="shared" si="186"/>
        <v/>
      </c>
      <c r="AC211" s="34" t="str">
        <f t="shared" si="187"/>
        <v>g</v>
      </c>
      <c r="AD211" s="34" t="str">
        <f t="shared" si="201"/>
        <v>g</v>
      </c>
      <c r="AE211" s="34" t="str">
        <f t="shared" si="188"/>
        <v>4 0</v>
      </c>
      <c r="AF211" s="34">
        <f t="shared" si="189"/>
        <v>10</v>
      </c>
      <c r="AG211" s="34">
        <f t="shared" si="190"/>
        <v>10</v>
      </c>
      <c r="AH211" s="34">
        <f t="shared" si="191"/>
        <v>0</v>
      </c>
      <c r="AI211" s="172">
        <f>IF(AJ211&lt;&gt;"",MAX(AI$3:AI210)+1,"")</f>
        <v>163</v>
      </c>
      <c r="AJ211" s="172" t="str">
        <f t="shared" si="192"/>
        <v>F</v>
      </c>
      <c r="AK211" s="172">
        <f t="shared" si="193"/>
        <v>450</v>
      </c>
      <c r="AL211" s="172">
        <f t="shared" si="194"/>
        <v>10</v>
      </c>
      <c r="AM211" s="172" t="str">
        <f>IF(AN211&lt;&gt;"",MAX(AM$3:AM210)+1,"")</f>
        <v/>
      </c>
      <c r="AN211" s="172" t="str">
        <f t="shared" si="195"/>
        <v/>
      </c>
      <c r="AO211" s="172" t="str">
        <f t="shared" si="196"/>
        <v/>
      </c>
      <c r="AP211" s="172" t="str">
        <f t="shared" si="197"/>
        <v/>
      </c>
      <c r="AQ211" s="172" t="str">
        <f t="shared" si="198"/>
        <v/>
      </c>
      <c r="AR211" s="172" t="str">
        <f>Table1[[#This Row],[Sex ]]&amp;Table1[[#This Row],[Month]]</f>
        <v>F4</v>
      </c>
      <c r="AS211" s="21"/>
      <c r="AT211" s="21"/>
      <c r="AU211" s="21"/>
      <c r="AV211" s="21"/>
      <c r="AW211" s="21"/>
      <c r="AX211" s="21"/>
      <c r="AY211" s="21"/>
      <c r="AZ211" s="21"/>
      <c r="BA211" s="21"/>
      <c r="BB211" s="21"/>
      <c r="BC211" s="21"/>
      <c r="BD211" s="21"/>
      <c r="BE211" s="319"/>
      <c r="BF211" s="319"/>
      <c r="BG211" s="316"/>
      <c r="BH211" s="316"/>
      <c r="BI211" s="316"/>
      <c r="BJ211" s="316"/>
      <c r="BK211" s="316"/>
      <c r="BL211" s="316"/>
      <c r="BM211" s="316"/>
      <c r="BN211" s="316"/>
      <c r="BO211" s="316"/>
      <c r="BP211" s="316"/>
      <c r="BQ211" s="316"/>
      <c r="BR211" s="316"/>
      <c r="BS211" s="316"/>
      <c r="BT211" s="316"/>
      <c r="BU211" s="316"/>
      <c r="BV211" s="316"/>
      <c r="BW211" s="316"/>
      <c r="BX211" s="316"/>
      <c r="BY211" s="316"/>
      <c r="BZ211" s="316"/>
      <c r="CA211" s="316"/>
      <c r="CB211" s="316"/>
      <c r="CC211" s="316"/>
      <c r="CD211" s="316"/>
      <c r="CE211" s="316"/>
      <c r="CF211" s="316"/>
      <c r="CG211" s="316"/>
      <c r="CH211" s="316"/>
      <c r="CI211" s="316"/>
      <c r="CJ211" s="316"/>
      <c r="CK211" s="316"/>
      <c r="CL211" s="316"/>
      <c r="CM211" s="316"/>
      <c r="CN211" s="316"/>
      <c r="CO211" s="316"/>
      <c r="CP211" s="316"/>
      <c r="CQ211" s="316"/>
      <c r="CR211" s="316"/>
      <c r="CS211" s="316"/>
      <c r="CT211" s="316"/>
      <c r="CU211" s="316"/>
      <c r="CV211" s="316"/>
      <c r="CW211" s="316"/>
      <c r="CX211" s="316"/>
      <c r="CY211" s="316"/>
      <c r="CZ211" s="316"/>
      <c r="DA211" s="316"/>
      <c r="DB211" s="316"/>
      <c r="DC211" s="316"/>
      <c r="DD211" s="316"/>
      <c r="DE211" s="316"/>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HP211" s="268">
        <f t="shared" si="202"/>
        <v>4</v>
      </c>
      <c r="HQ211" s="268">
        <f t="shared" si="173"/>
        <v>203</v>
      </c>
      <c r="HR211" s="268">
        <f t="shared" si="203"/>
        <v>0</v>
      </c>
      <c r="HS211" s="268">
        <f t="shared" si="204"/>
        <v>0</v>
      </c>
    </row>
    <row r="212" spans="1:227" x14ac:dyDescent="0.3">
      <c r="A212" s="21"/>
      <c r="B212" s="14">
        <v>10587</v>
      </c>
      <c r="C212" s="14">
        <v>9</v>
      </c>
      <c r="D212" s="14" t="s">
        <v>182</v>
      </c>
      <c r="E212" s="23" t="s">
        <v>183</v>
      </c>
      <c r="F212" s="14">
        <v>350</v>
      </c>
      <c r="G212" s="14" t="s">
        <v>120</v>
      </c>
      <c r="H212" s="14">
        <v>4</v>
      </c>
      <c r="I212" s="14">
        <v>4</v>
      </c>
      <c r="J212" s="14">
        <v>4</v>
      </c>
      <c r="K212" s="14"/>
      <c r="L212" s="14" t="s">
        <v>141</v>
      </c>
      <c r="M212" s="24">
        <f t="shared" si="199"/>
        <v>4</v>
      </c>
      <c r="N212" s="24">
        <f t="shared" si="174"/>
        <v>2</v>
      </c>
      <c r="O212" s="24" t="str">
        <f t="shared" si="175"/>
        <v>4 4</v>
      </c>
      <c r="P212" s="24">
        <f t="shared" si="176"/>
        <v>4</v>
      </c>
      <c r="Q212" s="25">
        <f t="shared" si="177"/>
        <v>0</v>
      </c>
      <c r="R212" s="26">
        <f t="shared" si="178"/>
        <v>0</v>
      </c>
      <c r="S212" s="24">
        <f t="shared" si="179"/>
        <v>4</v>
      </c>
      <c r="T212" s="24">
        <f t="shared" si="180"/>
        <v>4</v>
      </c>
      <c r="U212" s="24" t="str">
        <f t="shared" si="181"/>
        <v/>
      </c>
      <c r="V212" s="24" t="str">
        <f t="shared" si="182"/>
        <v>g</v>
      </c>
      <c r="W212" s="24" t="str">
        <f t="shared" si="200"/>
        <v/>
      </c>
      <c r="X212" s="24">
        <f t="shared" si="183"/>
        <v>4</v>
      </c>
      <c r="Y212" s="24">
        <f t="shared" si="184"/>
        <v>4</v>
      </c>
      <c r="Z212" s="24" t="str">
        <f t="shared" si="185"/>
        <v>F</v>
      </c>
      <c r="AA212" s="24" t="str">
        <f t="shared" si="172"/>
        <v>F</v>
      </c>
      <c r="AB212" s="34" t="str">
        <f t="shared" si="186"/>
        <v/>
      </c>
      <c r="AC212" s="34" t="str">
        <f t="shared" si="187"/>
        <v>g</v>
      </c>
      <c r="AD212" s="34" t="str">
        <f t="shared" si="201"/>
        <v>g</v>
      </c>
      <c r="AE212" s="34" t="str">
        <f t="shared" si="188"/>
        <v>4 0</v>
      </c>
      <c r="AF212" s="34">
        <f t="shared" si="189"/>
        <v>4</v>
      </c>
      <c r="AG212" s="34">
        <f t="shared" si="190"/>
        <v>4</v>
      </c>
      <c r="AH212" s="34">
        <f t="shared" si="191"/>
        <v>0</v>
      </c>
      <c r="AI212" s="172">
        <f>IF(AJ212&lt;&gt;"",MAX(AI$3:AI211)+1,"")</f>
        <v>164</v>
      </c>
      <c r="AJ212" s="172" t="str">
        <f t="shared" si="192"/>
        <v>F</v>
      </c>
      <c r="AK212" s="172">
        <f t="shared" si="193"/>
        <v>350</v>
      </c>
      <c r="AL212" s="172">
        <f t="shared" si="194"/>
        <v>4</v>
      </c>
      <c r="AM212" s="172" t="str">
        <f>IF(AN212&lt;&gt;"",MAX(AM$3:AM211)+1,"")</f>
        <v/>
      </c>
      <c r="AN212" s="172" t="str">
        <f t="shared" si="195"/>
        <v/>
      </c>
      <c r="AO212" s="172" t="str">
        <f t="shared" si="196"/>
        <v/>
      </c>
      <c r="AP212" s="172" t="str">
        <f t="shared" si="197"/>
        <v/>
      </c>
      <c r="AQ212" s="172" t="str">
        <f t="shared" si="198"/>
        <v/>
      </c>
      <c r="AR212" s="172" t="str">
        <f>Table1[[#This Row],[Sex ]]&amp;Table1[[#This Row],[Month]]</f>
        <v>F4</v>
      </c>
      <c r="AS212" s="21"/>
      <c r="AT212" s="21"/>
      <c r="AU212" s="21"/>
      <c r="AV212" s="21"/>
      <c r="AW212" s="21"/>
      <c r="AX212" s="21"/>
      <c r="AY212" s="21"/>
      <c r="AZ212" s="21"/>
      <c r="BA212" s="21"/>
      <c r="BB212" s="21"/>
      <c r="BC212" s="21"/>
      <c r="BD212" s="21"/>
      <c r="BE212" s="319"/>
      <c r="BF212" s="319"/>
      <c r="BG212" s="316"/>
      <c r="BH212" s="316"/>
      <c r="BI212" s="316"/>
      <c r="BJ212" s="316"/>
      <c r="BK212" s="316"/>
      <c r="BL212" s="316"/>
      <c r="BM212" s="316"/>
      <c r="BN212" s="316"/>
      <c r="BO212" s="316"/>
      <c r="BP212" s="316"/>
      <c r="BQ212" s="316"/>
      <c r="BR212" s="316"/>
      <c r="BS212" s="316"/>
      <c r="BT212" s="316"/>
      <c r="BU212" s="316"/>
      <c r="BV212" s="316"/>
      <c r="BW212" s="316"/>
      <c r="BX212" s="316"/>
      <c r="BY212" s="316"/>
      <c r="BZ212" s="316"/>
      <c r="CA212" s="316"/>
      <c r="CB212" s="316"/>
      <c r="CC212" s="316"/>
      <c r="CD212" s="316"/>
      <c r="CE212" s="316"/>
      <c r="CF212" s="316"/>
      <c r="CG212" s="316"/>
      <c r="CH212" s="316"/>
      <c r="CI212" s="316"/>
      <c r="CJ212" s="316"/>
      <c r="CK212" s="316"/>
      <c r="CL212" s="316"/>
      <c r="CM212" s="316"/>
      <c r="CN212" s="316"/>
      <c r="CO212" s="316"/>
      <c r="CP212" s="316"/>
      <c r="CQ212" s="316"/>
      <c r="CR212" s="316"/>
      <c r="CS212" s="316"/>
      <c r="CT212" s="316"/>
      <c r="CU212" s="316"/>
      <c r="CV212" s="316"/>
      <c r="CW212" s="316"/>
      <c r="CX212" s="316"/>
      <c r="CY212" s="316"/>
      <c r="CZ212" s="316"/>
      <c r="DA212" s="316"/>
      <c r="DB212" s="316"/>
      <c r="DC212" s="316"/>
      <c r="DD212" s="316"/>
      <c r="DE212" s="316"/>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HP212" s="268">
        <f t="shared" si="202"/>
        <v>12</v>
      </c>
      <c r="HQ212" s="268">
        <f t="shared" si="173"/>
        <v>204</v>
      </c>
      <c r="HR212" s="268">
        <f t="shared" si="203"/>
        <v>0</v>
      </c>
      <c r="HS212" s="268">
        <f t="shared" si="204"/>
        <v>0</v>
      </c>
    </row>
    <row r="213" spans="1:227" x14ac:dyDescent="0.3">
      <c r="A213" s="21"/>
      <c r="B213" s="14">
        <v>10587</v>
      </c>
      <c r="C213" s="14">
        <v>10</v>
      </c>
      <c r="D213" s="14" t="s">
        <v>182</v>
      </c>
      <c r="E213" s="23" t="s">
        <v>183</v>
      </c>
      <c r="F213" s="14">
        <v>380</v>
      </c>
      <c r="G213" s="14" t="s">
        <v>120</v>
      </c>
      <c r="H213" s="14">
        <v>4</v>
      </c>
      <c r="I213" s="14">
        <v>4</v>
      </c>
      <c r="J213" s="14">
        <v>4</v>
      </c>
      <c r="K213" s="14"/>
      <c r="L213" s="14" t="s">
        <v>141</v>
      </c>
      <c r="M213" s="24">
        <f t="shared" si="199"/>
        <v>4</v>
      </c>
      <c r="N213" s="24">
        <f t="shared" si="174"/>
        <v>2</v>
      </c>
      <c r="O213" s="24" t="str">
        <f t="shared" si="175"/>
        <v>4 4</v>
      </c>
      <c r="P213" s="24">
        <f t="shared" si="176"/>
        <v>4</v>
      </c>
      <c r="Q213" s="25">
        <f t="shared" si="177"/>
        <v>0</v>
      </c>
      <c r="R213" s="26">
        <f t="shared" si="178"/>
        <v>0</v>
      </c>
      <c r="S213" s="24">
        <f t="shared" si="179"/>
        <v>4</v>
      </c>
      <c r="T213" s="24">
        <f t="shared" si="180"/>
        <v>4</v>
      </c>
      <c r="U213" s="24" t="str">
        <f t="shared" si="181"/>
        <v/>
      </c>
      <c r="V213" s="24" t="str">
        <f t="shared" si="182"/>
        <v>g</v>
      </c>
      <c r="W213" s="24" t="str">
        <f t="shared" si="200"/>
        <v/>
      </c>
      <c r="X213" s="24">
        <f t="shared" si="183"/>
        <v>4</v>
      </c>
      <c r="Y213" s="24">
        <f t="shared" si="184"/>
        <v>4</v>
      </c>
      <c r="Z213" s="24" t="str">
        <f t="shared" si="185"/>
        <v>F</v>
      </c>
      <c r="AA213" s="24" t="str">
        <f t="shared" si="172"/>
        <v>F</v>
      </c>
      <c r="AB213" s="34" t="str">
        <f t="shared" si="186"/>
        <v/>
      </c>
      <c r="AC213" s="34" t="str">
        <f t="shared" si="187"/>
        <v>g</v>
      </c>
      <c r="AD213" s="34" t="str">
        <f t="shared" si="201"/>
        <v>g</v>
      </c>
      <c r="AE213" s="34" t="str">
        <f t="shared" si="188"/>
        <v>4 0</v>
      </c>
      <c r="AF213" s="34">
        <f t="shared" si="189"/>
        <v>4</v>
      </c>
      <c r="AG213" s="34">
        <f t="shared" si="190"/>
        <v>4</v>
      </c>
      <c r="AH213" s="34">
        <f t="shared" si="191"/>
        <v>0</v>
      </c>
      <c r="AI213" s="172">
        <f>IF(AJ213&lt;&gt;"",MAX(AI$3:AI212)+1,"")</f>
        <v>165</v>
      </c>
      <c r="AJ213" s="172" t="str">
        <f t="shared" si="192"/>
        <v>F</v>
      </c>
      <c r="AK213" s="172">
        <f t="shared" si="193"/>
        <v>380</v>
      </c>
      <c r="AL213" s="172">
        <f t="shared" si="194"/>
        <v>4</v>
      </c>
      <c r="AM213" s="172" t="str">
        <f>IF(AN213&lt;&gt;"",MAX(AM$3:AM212)+1,"")</f>
        <v/>
      </c>
      <c r="AN213" s="172" t="str">
        <f t="shared" si="195"/>
        <v/>
      </c>
      <c r="AO213" s="172" t="str">
        <f t="shared" si="196"/>
        <v/>
      </c>
      <c r="AP213" s="172" t="str">
        <f t="shared" si="197"/>
        <v/>
      </c>
      <c r="AQ213" s="172" t="str">
        <f t="shared" si="198"/>
        <v/>
      </c>
      <c r="AR213" s="172" t="str">
        <f>Table1[[#This Row],[Sex ]]&amp;Table1[[#This Row],[Month]]</f>
        <v>F4</v>
      </c>
      <c r="AS213" s="21"/>
      <c r="AT213" s="21"/>
      <c r="AU213" s="21"/>
      <c r="AV213" s="21"/>
      <c r="AW213" s="21"/>
      <c r="AX213" s="21"/>
      <c r="AY213" s="21"/>
      <c r="AZ213" s="21"/>
      <c r="BA213" s="21"/>
      <c r="BB213" s="21"/>
      <c r="BC213" s="21"/>
      <c r="BD213" s="21"/>
      <c r="BE213" s="319"/>
      <c r="BF213" s="319"/>
      <c r="BG213" s="316"/>
      <c r="BH213" s="316"/>
      <c r="BI213" s="316"/>
      <c r="BJ213" s="316"/>
      <c r="BK213" s="316"/>
      <c r="BL213" s="316"/>
      <c r="BM213" s="316"/>
      <c r="BN213" s="316"/>
      <c r="BO213" s="316"/>
      <c r="BP213" s="316"/>
      <c r="BQ213" s="316"/>
      <c r="BR213" s="316"/>
      <c r="BS213" s="316"/>
      <c r="BT213" s="316"/>
      <c r="BU213" s="316"/>
      <c r="BV213" s="316"/>
      <c r="BW213" s="316"/>
      <c r="BX213" s="316"/>
      <c r="BY213" s="316"/>
      <c r="BZ213" s="316"/>
      <c r="CA213" s="316"/>
      <c r="CB213" s="316"/>
      <c r="CC213" s="316"/>
      <c r="CD213" s="316"/>
      <c r="CE213" s="316"/>
      <c r="CF213" s="316"/>
      <c r="CG213" s="316"/>
      <c r="CH213" s="316"/>
      <c r="CI213" s="316"/>
      <c r="CJ213" s="316"/>
      <c r="CK213" s="316"/>
      <c r="CL213" s="316"/>
      <c r="CM213" s="316"/>
      <c r="CN213" s="316"/>
      <c r="CO213" s="316"/>
      <c r="CP213" s="316"/>
      <c r="CQ213" s="316"/>
      <c r="CR213" s="316"/>
      <c r="CS213" s="316"/>
      <c r="CT213" s="316"/>
      <c r="CU213" s="316"/>
      <c r="CV213" s="316"/>
      <c r="CW213" s="316"/>
      <c r="CX213" s="316"/>
      <c r="CY213" s="316"/>
      <c r="CZ213" s="316"/>
      <c r="DA213" s="316"/>
      <c r="DB213" s="316"/>
      <c r="DC213" s="316"/>
      <c r="DD213" s="316"/>
      <c r="DE213" s="316"/>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HP213" s="268">
        <f t="shared" si="202"/>
        <v>4</v>
      </c>
      <c r="HQ213" s="268">
        <f t="shared" si="173"/>
        <v>205</v>
      </c>
      <c r="HR213" s="268">
        <f t="shared" si="203"/>
        <v>0</v>
      </c>
      <c r="HS213" s="268">
        <f t="shared" si="204"/>
        <v>0</v>
      </c>
    </row>
    <row r="214" spans="1:227" x14ac:dyDescent="0.3">
      <c r="A214" s="21"/>
      <c r="B214" s="14">
        <v>10587</v>
      </c>
      <c r="C214" s="14">
        <v>11</v>
      </c>
      <c r="D214" s="14" t="s">
        <v>182</v>
      </c>
      <c r="E214" s="23" t="s">
        <v>183</v>
      </c>
      <c r="F214" s="14">
        <v>440</v>
      </c>
      <c r="G214" s="14" t="s">
        <v>120</v>
      </c>
      <c r="H214" s="14">
        <v>4</v>
      </c>
      <c r="I214" s="14">
        <v>6</v>
      </c>
      <c r="J214" s="14">
        <v>6</v>
      </c>
      <c r="K214" s="14"/>
      <c r="L214" s="14" t="s">
        <v>141</v>
      </c>
      <c r="M214" s="24">
        <f t="shared" si="199"/>
        <v>6</v>
      </c>
      <c r="N214" s="24">
        <f t="shared" si="174"/>
        <v>2</v>
      </c>
      <c r="O214" s="24" t="str">
        <f t="shared" si="175"/>
        <v>6 6</v>
      </c>
      <c r="P214" s="24">
        <f t="shared" si="176"/>
        <v>6</v>
      </c>
      <c r="Q214" s="25">
        <f t="shared" si="177"/>
        <v>0</v>
      </c>
      <c r="R214" s="26">
        <f t="shared" si="178"/>
        <v>0</v>
      </c>
      <c r="S214" s="24">
        <f t="shared" si="179"/>
        <v>4</v>
      </c>
      <c r="T214" s="24">
        <f t="shared" si="180"/>
        <v>4</v>
      </c>
      <c r="U214" s="24" t="str">
        <f t="shared" si="181"/>
        <v/>
      </c>
      <c r="V214" s="24" t="str">
        <f t="shared" si="182"/>
        <v>g</v>
      </c>
      <c r="W214" s="24" t="str">
        <f t="shared" si="200"/>
        <v/>
      </c>
      <c r="X214" s="24">
        <f t="shared" si="183"/>
        <v>4</v>
      </c>
      <c r="Y214" s="24">
        <f t="shared" si="184"/>
        <v>4</v>
      </c>
      <c r="Z214" s="24" t="str">
        <f t="shared" si="185"/>
        <v>F</v>
      </c>
      <c r="AA214" s="24" t="str">
        <f t="shared" si="172"/>
        <v>F</v>
      </c>
      <c r="AB214" s="34" t="str">
        <f t="shared" si="186"/>
        <v/>
      </c>
      <c r="AC214" s="34" t="str">
        <f t="shared" si="187"/>
        <v>g</v>
      </c>
      <c r="AD214" s="34" t="str">
        <f t="shared" si="201"/>
        <v>g</v>
      </c>
      <c r="AE214" s="34" t="str">
        <f t="shared" si="188"/>
        <v>4 0</v>
      </c>
      <c r="AF214" s="34">
        <f t="shared" si="189"/>
        <v>6</v>
      </c>
      <c r="AG214" s="34">
        <f t="shared" si="190"/>
        <v>6</v>
      </c>
      <c r="AH214" s="34">
        <f t="shared" si="191"/>
        <v>0</v>
      </c>
      <c r="AI214" s="172">
        <f>IF(AJ214&lt;&gt;"",MAX(AI$3:AI213)+1,"")</f>
        <v>166</v>
      </c>
      <c r="AJ214" s="172" t="str">
        <f t="shared" si="192"/>
        <v>F</v>
      </c>
      <c r="AK214" s="172">
        <f t="shared" si="193"/>
        <v>440</v>
      </c>
      <c r="AL214" s="172">
        <f t="shared" si="194"/>
        <v>6</v>
      </c>
      <c r="AM214" s="172" t="str">
        <f>IF(AN214&lt;&gt;"",MAX(AM$3:AM213)+1,"")</f>
        <v/>
      </c>
      <c r="AN214" s="172" t="str">
        <f t="shared" si="195"/>
        <v/>
      </c>
      <c r="AO214" s="172" t="str">
        <f t="shared" si="196"/>
        <v/>
      </c>
      <c r="AP214" s="172" t="str">
        <f t="shared" si="197"/>
        <v/>
      </c>
      <c r="AQ214" s="172" t="str">
        <f t="shared" si="198"/>
        <v/>
      </c>
      <c r="AR214" s="172" t="str">
        <f>Table1[[#This Row],[Sex ]]&amp;Table1[[#This Row],[Month]]</f>
        <v>F4</v>
      </c>
      <c r="AS214" s="21"/>
      <c r="AT214" s="21"/>
      <c r="AU214" s="21"/>
      <c r="AV214" s="21"/>
      <c r="AW214" s="21"/>
      <c r="AX214" s="21"/>
      <c r="AY214" s="21"/>
      <c r="AZ214" s="21"/>
      <c r="BA214" s="21"/>
      <c r="BB214" s="21"/>
      <c r="BC214" s="21"/>
      <c r="BD214" s="21"/>
      <c r="BE214" s="319"/>
      <c r="BF214" s="319"/>
      <c r="BG214" s="316"/>
      <c r="BH214" s="316"/>
      <c r="BI214" s="316"/>
      <c r="BJ214" s="316"/>
      <c r="BK214" s="316"/>
      <c r="BL214" s="316"/>
      <c r="BM214" s="316"/>
      <c r="BN214" s="316"/>
      <c r="BO214" s="316"/>
      <c r="BP214" s="316"/>
      <c r="BQ214" s="316"/>
      <c r="BR214" s="316"/>
      <c r="BS214" s="316"/>
      <c r="BT214" s="316"/>
      <c r="BU214" s="316"/>
      <c r="BV214" s="316"/>
      <c r="BW214" s="316"/>
      <c r="BX214" s="316"/>
      <c r="BY214" s="316"/>
      <c r="BZ214" s="316"/>
      <c r="CA214" s="316"/>
      <c r="CB214" s="316"/>
      <c r="CC214" s="316"/>
      <c r="CD214" s="316"/>
      <c r="CE214" s="316"/>
      <c r="CF214" s="316"/>
      <c r="CG214" s="316"/>
      <c r="CH214" s="316"/>
      <c r="CI214" s="316"/>
      <c r="CJ214" s="316"/>
      <c r="CK214" s="316"/>
      <c r="CL214" s="316"/>
      <c r="CM214" s="316"/>
      <c r="CN214" s="316"/>
      <c r="CO214" s="316"/>
      <c r="CP214" s="316"/>
      <c r="CQ214" s="316"/>
      <c r="CR214" s="316"/>
      <c r="CS214" s="316"/>
      <c r="CT214" s="316"/>
      <c r="CU214" s="316"/>
      <c r="CV214" s="316"/>
      <c r="CW214" s="316"/>
      <c r="CX214" s="316"/>
      <c r="CY214" s="316"/>
      <c r="CZ214" s="316"/>
      <c r="DA214" s="316"/>
      <c r="DB214" s="316"/>
      <c r="DC214" s="316"/>
      <c r="DD214" s="316"/>
      <c r="DE214" s="316"/>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HP214" s="268">
        <f t="shared" si="202"/>
        <v>5</v>
      </c>
      <c r="HQ214" s="268">
        <f t="shared" si="173"/>
        <v>206</v>
      </c>
      <c r="HR214" s="268">
        <f t="shared" si="203"/>
        <v>0</v>
      </c>
      <c r="HS214" s="268">
        <f t="shared" si="204"/>
        <v>0</v>
      </c>
    </row>
    <row r="215" spans="1:227" x14ac:dyDescent="0.3">
      <c r="A215" s="21"/>
      <c r="B215" s="14">
        <v>10587</v>
      </c>
      <c r="C215" s="14">
        <v>12</v>
      </c>
      <c r="D215" s="14" t="s">
        <v>182</v>
      </c>
      <c r="E215" s="23" t="s">
        <v>183</v>
      </c>
      <c r="F215" s="14">
        <v>370</v>
      </c>
      <c r="G215" s="14" t="s">
        <v>120</v>
      </c>
      <c r="H215" s="14">
        <v>4</v>
      </c>
      <c r="I215" s="14">
        <v>4</v>
      </c>
      <c r="J215" s="14">
        <v>4</v>
      </c>
      <c r="K215" s="14"/>
      <c r="L215" s="14" t="s">
        <v>141</v>
      </c>
      <c r="M215" s="24">
        <f t="shared" si="199"/>
        <v>4</v>
      </c>
      <c r="N215" s="24">
        <f t="shared" si="174"/>
        <v>2</v>
      </c>
      <c r="O215" s="24" t="str">
        <f t="shared" si="175"/>
        <v>4 4</v>
      </c>
      <c r="P215" s="24">
        <f t="shared" si="176"/>
        <v>4</v>
      </c>
      <c r="Q215" s="25">
        <f t="shared" si="177"/>
        <v>0</v>
      </c>
      <c r="R215" s="26">
        <f t="shared" si="178"/>
        <v>0</v>
      </c>
      <c r="S215" s="24">
        <f t="shared" si="179"/>
        <v>4</v>
      </c>
      <c r="T215" s="24">
        <f t="shared" si="180"/>
        <v>4</v>
      </c>
      <c r="U215" s="24" t="str">
        <f t="shared" si="181"/>
        <v/>
      </c>
      <c r="V215" s="24" t="str">
        <f t="shared" si="182"/>
        <v>g</v>
      </c>
      <c r="W215" s="24" t="str">
        <f t="shared" si="200"/>
        <v/>
      </c>
      <c r="X215" s="24">
        <f t="shared" si="183"/>
        <v>4</v>
      </c>
      <c r="Y215" s="24">
        <f t="shared" si="184"/>
        <v>4</v>
      </c>
      <c r="Z215" s="24" t="str">
        <f t="shared" si="185"/>
        <v>F</v>
      </c>
      <c r="AA215" s="24" t="str">
        <f t="shared" si="172"/>
        <v>F</v>
      </c>
      <c r="AB215" s="34" t="str">
        <f t="shared" si="186"/>
        <v/>
      </c>
      <c r="AC215" s="34" t="str">
        <f t="shared" si="187"/>
        <v>g</v>
      </c>
      <c r="AD215" s="34" t="str">
        <f t="shared" si="201"/>
        <v>g</v>
      </c>
      <c r="AE215" s="34" t="str">
        <f t="shared" si="188"/>
        <v>4 0</v>
      </c>
      <c r="AF215" s="34">
        <f t="shared" si="189"/>
        <v>4</v>
      </c>
      <c r="AG215" s="34">
        <f t="shared" si="190"/>
        <v>4</v>
      </c>
      <c r="AH215" s="34">
        <f t="shared" si="191"/>
        <v>0</v>
      </c>
      <c r="AI215" s="172">
        <f>IF(AJ215&lt;&gt;"",MAX(AI$3:AI214)+1,"")</f>
        <v>167</v>
      </c>
      <c r="AJ215" s="172" t="str">
        <f t="shared" si="192"/>
        <v>F</v>
      </c>
      <c r="AK215" s="172">
        <f t="shared" si="193"/>
        <v>370</v>
      </c>
      <c r="AL215" s="172">
        <f t="shared" si="194"/>
        <v>4</v>
      </c>
      <c r="AM215" s="172" t="str">
        <f>IF(AN215&lt;&gt;"",MAX(AM$3:AM214)+1,"")</f>
        <v/>
      </c>
      <c r="AN215" s="172" t="str">
        <f t="shared" si="195"/>
        <v/>
      </c>
      <c r="AO215" s="172" t="str">
        <f t="shared" si="196"/>
        <v/>
      </c>
      <c r="AP215" s="172" t="str">
        <f t="shared" si="197"/>
        <v/>
      </c>
      <c r="AQ215" s="172" t="str">
        <f t="shared" si="198"/>
        <v/>
      </c>
      <c r="AR215" s="172" t="str">
        <f>Table1[[#This Row],[Sex ]]&amp;Table1[[#This Row],[Month]]</f>
        <v>F4</v>
      </c>
      <c r="AS215" s="21"/>
      <c r="AT215" s="21"/>
      <c r="AU215" s="21"/>
      <c r="AV215" s="21"/>
      <c r="AW215" s="21"/>
      <c r="AX215" s="21"/>
      <c r="AY215" s="21"/>
      <c r="AZ215" s="21"/>
      <c r="BA215" s="21"/>
      <c r="BB215" s="21"/>
      <c r="BC215" s="21"/>
      <c r="BD215" s="21"/>
      <c r="BE215" s="319"/>
      <c r="BF215" s="319"/>
      <c r="BG215" s="316"/>
      <c r="BH215" s="316"/>
      <c r="BI215" s="316"/>
      <c r="BJ215" s="316"/>
      <c r="BK215" s="316"/>
      <c r="BL215" s="316"/>
      <c r="BM215" s="316"/>
      <c r="BN215" s="316"/>
      <c r="BO215" s="316"/>
      <c r="BP215" s="316"/>
      <c r="BQ215" s="316"/>
      <c r="BR215" s="316"/>
      <c r="BS215" s="316"/>
      <c r="BT215" s="316"/>
      <c r="BU215" s="316"/>
      <c r="BV215" s="316"/>
      <c r="BW215" s="316"/>
      <c r="BX215" s="316"/>
      <c r="BY215" s="316"/>
      <c r="BZ215" s="316"/>
      <c r="CA215" s="316"/>
      <c r="CB215" s="316"/>
      <c r="CC215" s="316"/>
      <c r="CD215" s="316"/>
      <c r="CE215" s="316"/>
      <c r="CF215" s="316"/>
      <c r="CG215" s="316"/>
      <c r="CH215" s="316"/>
      <c r="CI215" s="316"/>
      <c r="CJ215" s="316"/>
      <c r="CK215" s="316"/>
      <c r="CL215" s="316"/>
      <c r="CM215" s="316"/>
      <c r="CN215" s="316"/>
      <c r="CO215" s="316"/>
      <c r="CP215" s="316"/>
      <c r="CQ215" s="316"/>
      <c r="CR215" s="316"/>
      <c r="CS215" s="316"/>
      <c r="CT215" s="316"/>
      <c r="CU215" s="316"/>
      <c r="CV215" s="316"/>
      <c r="CW215" s="316"/>
      <c r="CX215" s="316"/>
      <c r="CY215" s="316"/>
      <c r="CZ215" s="316"/>
      <c r="DA215" s="316"/>
      <c r="DB215" s="316"/>
      <c r="DC215" s="316"/>
      <c r="DD215" s="316"/>
      <c r="DE215" s="316"/>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HP215" s="268">
        <f t="shared" si="202"/>
        <v>4</v>
      </c>
      <c r="HQ215" s="268">
        <f t="shared" si="173"/>
        <v>207</v>
      </c>
      <c r="HR215" s="268">
        <f t="shared" si="203"/>
        <v>0</v>
      </c>
      <c r="HS215" s="268">
        <f t="shared" si="204"/>
        <v>0</v>
      </c>
    </row>
    <row r="216" spans="1:227" x14ac:dyDescent="0.3">
      <c r="A216" s="21"/>
      <c r="B216" s="14">
        <v>10587</v>
      </c>
      <c r="C216" s="14">
        <v>13</v>
      </c>
      <c r="D216" s="14" t="s">
        <v>182</v>
      </c>
      <c r="E216" s="23" t="s">
        <v>183</v>
      </c>
      <c r="F216" s="14">
        <v>400</v>
      </c>
      <c r="G216" s="14" t="s">
        <v>121</v>
      </c>
      <c r="H216" s="14">
        <v>4</v>
      </c>
      <c r="I216" s="14">
        <v>9</v>
      </c>
      <c r="J216" s="14">
        <v>9</v>
      </c>
      <c r="K216" s="14"/>
      <c r="L216" s="14" t="s">
        <v>141</v>
      </c>
      <c r="M216" s="24">
        <f t="shared" si="199"/>
        <v>9</v>
      </c>
      <c r="N216" s="24">
        <f t="shared" si="174"/>
        <v>2</v>
      </c>
      <c r="O216" s="24" t="str">
        <f t="shared" si="175"/>
        <v>9 9</v>
      </c>
      <c r="P216" s="24">
        <f t="shared" si="176"/>
        <v>9</v>
      </c>
      <c r="Q216" s="25">
        <f t="shared" si="177"/>
        <v>0</v>
      </c>
      <c r="R216" s="26">
        <f t="shared" si="178"/>
        <v>0</v>
      </c>
      <c r="S216" s="24">
        <f t="shared" si="179"/>
        <v>4</v>
      </c>
      <c r="T216" s="24">
        <f t="shared" si="180"/>
        <v>4</v>
      </c>
      <c r="U216" s="24" t="str">
        <f t="shared" si="181"/>
        <v/>
      </c>
      <c r="V216" s="24" t="str">
        <f t="shared" si="182"/>
        <v>g</v>
      </c>
      <c r="W216" s="24" t="str">
        <f t="shared" si="200"/>
        <v/>
      </c>
      <c r="X216" s="24">
        <f t="shared" si="183"/>
        <v>4</v>
      </c>
      <c r="Y216" s="24">
        <f t="shared" si="184"/>
        <v>4</v>
      </c>
      <c r="Z216" s="24" t="str">
        <f t="shared" si="185"/>
        <v>M</v>
      </c>
      <c r="AA216" s="24" t="str">
        <f t="shared" si="172"/>
        <v>M</v>
      </c>
      <c r="AB216" s="34" t="str">
        <f t="shared" si="186"/>
        <v/>
      </c>
      <c r="AC216" s="34" t="str">
        <f t="shared" si="187"/>
        <v>g</v>
      </c>
      <c r="AD216" s="34" t="str">
        <f t="shared" si="201"/>
        <v>g</v>
      </c>
      <c r="AE216" s="34" t="str">
        <f t="shared" si="188"/>
        <v>4 0</v>
      </c>
      <c r="AF216" s="34">
        <f t="shared" si="189"/>
        <v>9</v>
      </c>
      <c r="AG216" s="34">
        <f t="shared" si="190"/>
        <v>9</v>
      </c>
      <c r="AH216" s="34">
        <f t="shared" si="191"/>
        <v>0</v>
      </c>
      <c r="AI216" s="172" t="str">
        <f>IF(AJ216&lt;&gt;"",MAX(AI$3:AI215)+1,"")</f>
        <v/>
      </c>
      <c r="AJ216" s="172" t="str">
        <f t="shared" si="192"/>
        <v/>
      </c>
      <c r="AK216" s="172" t="str">
        <f t="shared" si="193"/>
        <v/>
      </c>
      <c r="AL216" s="172" t="str">
        <f t="shared" si="194"/>
        <v/>
      </c>
      <c r="AM216" s="172">
        <f>IF(AN216&lt;&gt;"",MAX(AM$3:AM215)+1,"")</f>
        <v>45</v>
      </c>
      <c r="AN216" s="172" t="str">
        <f t="shared" si="195"/>
        <v>M</v>
      </c>
      <c r="AO216" s="172">
        <f t="shared" si="196"/>
        <v>400</v>
      </c>
      <c r="AP216" s="172">
        <f t="shared" si="197"/>
        <v>9</v>
      </c>
      <c r="AQ216" s="172" t="str">
        <f t="shared" si="198"/>
        <v/>
      </c>
      <c r="AR216" s="172" t="str">
        <f>Table1[[#This Row],[Sex ]]&amp;Table1[[#This Row],[Month]]</f>
        <v>M4</v>
      </c>
      <c r="AS216" s="21"/>
      <c r="AT216" s="21"/>
      <c r="AU216" s="21"/>
      <c r="AV216" s="21"/>
      <c r="AW216" s="21"/>
      <c r="AX216" s="21"/>
      <c r="AY216" s="21"/>
      <c r="AZ216" s="21"/>
      <c r="BA216" s="21"/>
      <c r="BB216" s="21"/>
      <c r="BC216" s="21"/>
      <c r="BD216" s="21"/>
      <c r="BE216" s="319"/>
      <c r="BF216" s="319"/>
      <c r="BG216" s="316"/>
      <c r="BH216" s="316"/>
      <c r="BI216" s="316"/>
      <c r="BJ216" s="316"/>
      <c r="BK216" s="316"/>
      <c r="BL216" s="316"/>
      <c r="BM216" s="316"/>
      <c r="BN216" s="316"/>
      <c r="BO216" s="316"/>
      <c r="BP216" s="316"/>
      <c r="BQ216" s="316"/>
      <c r="BR216" s="316"/>
      <c r="BS216" s="316"/>
      <c r="BT216" s="316"/>
      <c r="BU216" s="316"/>
      <c r="BV216" s="316"/>
      <c r="BW216" s="316"/>
      <c r="BX216" s="316"/>
      <c r="BY216" s="316"/>
      <c r="BZ216" s="316"/>
      <c r="CA216" s="316"/>
      <c r="CB216" s="316"/>
      <c r="CC216" s="316"/>
      <c r="CD216" s="316"/>
      <c r="CE216" s="316"/>
      <c r="CF216" s="316"/>
      <c r="CG216" s="316"/>
      <c r="CH216" s="316"/>
      <c r="CI216" s="316"/>
      <c r="CJ216" s="316"/>
      <c r="CK216" s="316"/>
      <c r="CL216" s="316"/>
      <c r="CM216" s="316"/>
      <c r="CN216" s="316"/>
      <c r="CO216" s="316"/>
      <c r="CP216" s="316"/>
      <c r="CQ216" s="316"/>
      <c r="CR216" s="316"/>
      <c r="CS216" s="316"/>
      <c r="CT216" s="316"/>
      <c r="CU216" s="316"/>
      <c r="CV216" s="316"/>
      <c r="CW216" s="316"/>
      <c r="CX216" s="316"/>
      <c r="CY216" s="316"/>
      <c r="CZ216" s="316"/>
      <c r="DA216" s="316"/>
      <c r="DB216" s="316"/>
      <c r="DC216" s="316"/>
      <c r="DD216" s="316"/>
      <c r="DE216" s="316"/>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HP216" s="268">
        <f t="shared" si="202"/>
        <v>6</v>
      </c>
      <c r="HQ216" s="268">
        <f t="shared" si="173"/>
        <v>208</v>
      </c>
      <c r="HR216" s="268">
        <f t="shared" si="203"/>
        <v>0</v>
      </c>
      <c r="HS216" s="268">
        <f t="shared" si="204"/>
        <v>0</v>
      </c>
    </row>
    <row r="217" spans="1:227" x14ac:dyDescent="0.3">
      <c r="A217" s="21"/>
      <c r="B217" s="14">
        <v>10587</v>
      </c>
      <c r="C217" s="14">
        <v>14</v>
      </c>
      <c r="D217" s="14" t="s">
        <v>182</v>
      </c>
      <c r="E217" s="23" t="s">
        <v>183</v>
      </c>
      <c r="F217" s="14">
        <v>320</v>
      </c>
      <c r="G217" s="14" t="s">
        <v>120</v>
      </c>
      <c r="H217" s="14">
        <v>4</v>
      </c>
      <c r="I217" s="14">
        <v>5</v>
      </c>
      <c r="J217" s="14">
        <v>5</v>
      </c>
      <c r="K217" s="14"/>
      <c r="L217" s="14" t="s">
        <v>141</v>
      </c>
      <c r="M217" s="24">
        <f t="shared" si="199"/>
        <v>5</v>
      </c>
      <c r="N217" s="24">
        <f t="shared" si="174"/>
        <v>2</v>
      </c>
      <c r="O217" s="24" t="str">
        <f t="shared" si="175"/>
        <v>5 5</v>
      </c>
      <c r="P217" s="24">
        <f t="shared" si="176"/>
        <v>5</v>
      </c>
      <c r="Q217" s="25">
        <f t="shared" si="177"/>
        <v>0</v>
      </c>
      <c r="R217" s="26">
        <f t="shared" si="178"/>
        <v>0</v>
      </c>
      <c r="S217" s="24">
        <f t="shared" si="179"/>
        <v>4</v>
      </c>
      <c r="T217" s="24">
        <f t="shared" si="180"/>
        <v>4</v>
      </c>
      <c r="U217" s="24" t="str">
        <f t="shared" si="181"/>
        <v/>
      </c>
      <c r="V217" s="24" t="str">
        <f t="shared" si="182"/>
        <v>g</v>
      </c>
      <c r="W217" s="24" t="str">
        <f t="shared" si="200"/>
        <v/>
      </c>
      <c r="X217" s="24">
        <f t="shared" si="183"/>
        <v>4</v>
      </c>
      <c r="Y217" s="24">
        <f t="shared" si="184"/>
        <v>4</v>
      </c>
      <c r="Z217" s="24" t="str">
        <f t="shared" si="185"/>
        <v>F</v>
      </c>
      <c r="AA217" s="24" t="str">
        <f t="shared" si="172"/>
        <v>F</v>
      </c>
      <c r="AB217" s="34" t="str">
        <f t="shared" si="186"/>
        <v/>
      </c>
      <c r="AC217" s="34" t="str">
        <f t="shared" si="187"/>
        <v>g</v>
      </c>
      <c r="AD217" s="34" t="str">
        <f t="shared" si="201"/>
        <v>g</v>
      </c>
      <c r="AE217" s="34" t="str">
        <f t="shared" si="188"/>
        <v>4 0</v>
      </c>
      <c r="AF217" s="34">
        <f t="shared" si="189"/>
        <v>5</v>
      </c>
      <c r="AG217" s="34">
        <f t="shared" si="190"/>
        <v>5</v>
      </c>
      <c r="AH217" s="34">
        <f t="shared" si="191"/>
        <v>0</v>
      </c>
      <c r="AI217" s="172">
        <f>IF(AJ217&lt;&gt;"",MAX(AI$3:AI216)+1,"")</f>
        <v>168</v>
      </c>
      <c r="AJ217" s="172" t="str">
        <f t="shared" si="192"/>
        <v>F</v>
      </c>
      <c r="AK217" s="172">
        <f t="shared" si="193"/>
        <v>320</v>
      </c>
      <c r="AL217" s="172">
        <f t="shared" si="194"/>
        <v>5</v>
      </c>
      <c r="AM217" s="172" t="str">
        <f>IF(AN217&lt;&gt;"",MAX(AM$3:AM216)+1,"")</f>
        <v/>
      </c>
      <c r="AN217" s="172" t="str">
        <f t="shared" si="195"/>
        <v/>
      </c>
      <c r="AO217" s="172" t="str">
        <f t="shared" si="196"/>
        <v/>
      </c>
      <c r="AP217" s="172" t="str">
        <f t="shared" si="197"/>
        <v/>
      </c>
      <c r="AQ217" s="172" t="str">
        <f t="shared" si="198"/>
        <v/>
      </c>
      <c r="AR217" s="172" t="str">
        <f>Table1[[#This Row],[Sex ]]&amp;Table1[[#This Row],[Month]]</f>
        <v>F4</v>
      </c>
      <c r="AS217" s="21"/>
      <c r="AT217" s="21"/>
      <c r="AU217" s="21"/>
      <c r="AV217" s="21"/>
      <c r="AW217" s="21"/>
      <c r="AX217" s="21"/>
      <c r="AY217" s="21"/>
      <c r="AZ217" s="21"/>
      <c r="BA217" s="21"/>
      <c r="BB217" s="21"/>
      <c r="BC217" s="21"/>
      <c r="BD217" s="21"/>
      <c r="BE217" s="319"/>
      <c r="BF217" s="319"/>
      <c r="BG217" s="316"/>
      <c r="BH217" s="316"/>
      <c r="BI217" s="316"/>
      <c r="BJ217" s="316"/>
      <c r="BK217" s="316"/>
      <c r="BL217" s="316"/>
      <c r="BM217" s="316"/>
      <c r="BN217" s="316"/>
      <c r="BO217" s="316"/>
      <c r="BP217" s="316"/>
      <c r="BQ217" s="316"/>
      <c r="BR217" s="316"/>
      <c r="BS217" s="316"/>
      <c r="BT217" s="316"/>
      <c r="BU217" s="316"/>
      <c r="BV217" s="316"/>
      <c r="BW217" s="316"/>
      <c r="BX217" s="316"/>
      <c r="BY217" s="316"/>
      <c r="BZ217" s="316"/>
      <c r="CA217" s="316"/>
      <c r="CB217" s="316"/>
      <c r="CC217" s="316"/>
      <c r="CD217" s="316"/>
      <c r="CE217" s="316"/>
      <c r="CF217" s="316"/>
      <c r="CG217" s="316"/>
      <c r="CH217" s="316"/>
      <c r="CI217" s="316"/>
      <c r="CJ217" s="316"/>
      <c r="CK217" s="316"/>
      <c r="CL217" s="316"/>
      <c r="CM217" s="316"/>
      <c r="CN217" s="316"/>
      <c r="CO217" s="316"/>
      <c r="CP217" s="316"/>
      <c r="CQ217" s="316"/>
      <c r="CR217" s="316"/>
      <c r="CS217" s="316"/>
      <c r="CT217" s="316"/>
      <c r="CU217" s="316"/>
      <c r="CV217" s="316"/>
      <c r="CW217" s="316"/>
      <c r="CX217" s="316"/>
      <c r="CY217" s="316"/>
      <c r="CZ217" s="316"/>
      <c r="DA217" s="316"/>
      <c r="DB217" s="316"/>
      <c r="DC217" s="316"/>
      <c r="DD217" s="316"/>
      <c r="DE217" s="316"/>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HP217" s="268">
        <f t="shared" si="202"/>
        <v>10</v>
      </c>
      <c r="HQ217" s="268">
        <f t="shared" si="173"/>
        <v>209</v>
      </c>
      <c r="HR217" s="268">
        <f t="shared" si="203"/>
        <v>0</v>
      </c>
      <c r="HS217" s="268">
        <f t="shared" si="204"/>
        <v>0</v>
      </c>
    </row>
    <row r="218" spans="1:227" x14ac:dyDescent="0.3">
      <c r="A218" s="21"/>
      <c r="B218" s="14">
        <v>10587</v>
      </c>
      <c r="C218" s="14">
        <v>15</v>
      </c>
      <c r="D218" s="14" t="s">
        <v>182</v>
      </c>
      <c r="E218" s="23" t="s">
        <v>183</v>
      </c>
      <c r="F218" s="14">
        <v>360</v>
      </c>
      <c r="G218" s="14" t="s">
        <v>120</v>
      </c>
      <c r="H218" s="14">
        <v>4</v>
      </c>
      <c r="I218" s="14">
        <v>4</v>
      </c>
      <c r="J218" s="14">
        <v>4</v>
      </c>
      <c r="K218" s="14"/>
      <c r="L218" s="14" t="s">
        <v>141</v>
      </c>
      <c r="M218" s="24">
        <f t="shared" si="199"/>
        <v>4</v>
      </c>
      <c r="N218" s="24">
        <f t="shared" si="174"/>
        <v>2</v>
      </c>
      <c r="O218" s="24" t="str">
        <f t="shared" si="175"/>
        <v>4 4</v>
      </c>
      <c r="P218" s="24">
        <f t="shared" si="176"/>
        <v>4</v>
      </c>
      <c r="Q218" s="25">
        <f t="shared" si="177"/>
        <v>0</v>
      </c>
      <c r="R218" s="26">
        <f t="shared" si="178"/>
        <v>0</v>
      </c>
      <c r="S218" s="24">
        <f t="shared" si="179"/>
        <v>4</v>
      </c>
      <c r="T218" s="24">
        <f t="shared" si="180"/>
        <v>4</v>
      </c>
      <c r="U218" s="24" t="str">
        <f t="shared" si="181"/>
        <v/>
      </c>
      <c r="V218" s="24" t="str">
        <f t="shared" si="182"/>
        <v>g</v>
      </c>
      <c r="W218" s="24" t="str">
        <f t="shared" si="200"/>
        <v/>
      </c>
      <c r="X218" s="24">
        <f t="shared" si="183"/>
        <v>4</v>
      </c>
      <c r="Y218" s="24">
        <f t="shared" si="184"/>
        <v>4</v>
      </c>
      <c r="Z218" s="24" t="str">
        <f t="shared" si="185"/>
        <v>F</v>
      </c>
      <c r="AA218" s="24" t="str">
        <f t="shared" ref="AA218:AA233" si="205">IF(I218&lt;&gt;"",IF(SUM(I218:J218)&gt;98,"",IF(I218-J218=0,G218,"")))</f>
        <v>F</v>
      </c>
      <c r="AB218" s="34" t="str">
        <f t="shared" si="186"/>
        <v/>
      </c>
      <c r="AC218" s="34" t="str">
        <f t="shared" si="187"/>
        <v>g</v>
      </c>
      <c r="AD218" s="34" t="str">
        <f t="shared" si="201"/>
        <v>g</v>
      </c>
      <c r="AE218" s="34" t="str">
        <f t="shared" si="188"/>
        <v>4 0</v>
      </c>
      <c r="AF218" s="34">
        <f t="shared" si="189"/>
        <v>4</v>
      </c>
      <c r="AG218" s="34">
        <f t="shared" si="190"/>
        <v>4</v>
      </c>
      <c r="AH218" s="34">
        <f t="shared" si="191"/>
        <v>0</v>
      </c>
      <c r="AI218" s="172">
        <f>IF(AJ218&lt;&gt;"",MAX(AI$3:AI217)+1,"")</f>
        <v>169</v>
      </c>
      <c r="AJ218" s="172" t="str">
        <f t="shared" si="192"/>
        <v>F</v>
      </c>
      <c r="AK218" s="172">
        <f t="shared" si="193"/>
        <v>360</v>
      </c>
      <c r="AL218" s="172">
        <f t="shared" si="194"/>
        <v>4</v>
      </c>
      <c r="AM218" s="172" t="str">
        <f>IF(AN218&lt;&gt;"",MAX(AM$3:AM217)+1,"")</f>
        <v/>
      </c>
      <c r="AN218" s="172" t="str">
        <f t="shared" si="195"/>
        <v/>
      </c>
      <c r="AO218" s="172" t="str">
        <f t="shared" si="196"/>
        <v/>
      </c>
      <c r="AP218" s="172" t="str">
        <f t="shared" si="197"/>
        <v/>
      </c>
      <c r="AQ218" s="172" t="str">
        <f t="shared" si="198"/>
        <v/>
      </c>
      <c r="AR218" s="172" t="str">
        <f>Table1[[#This Row],[Sex ]]&amp;Table1[[#This Row],[Month]]</f>
        <v>F4</v>
      </c>
      <c r="AS218" s="21"/>
      <c r="AT218" s="21"/>
      <c r="AU218" s="21"/>
      <c r="AV218" s="21"/>
      <c r="AW218" s="21"/>
      <c r="AX218" s="21"/>
      <c r="AY218" s="21"/>
      <c r="AZ218" s="21"/>
      <c r="BA218" s="21"/>
      <c r="BB218" s="21"/>
      <c r="BC218" s="21"/>
      <c r="BD218" s="21"/>
      <c r="BE218" s="319"/>
      <c r="BF218" s="319"/>
      <c r="BG218" s="316"/>
      <c r="BH218" s="316"/>
      <c r="BI218" s="316"/>
      <c r="BJ218" s="316"/>
      <c r="BK218" s="316"/>
      <c r="BL218" s="316"/>
      <c r="BM218" s="316"/>
      <c r="BN218" s="316"/>
      <c r="BO218" s="316"/>
      <c r="BP218" s="316"/>
      <c r="BQ218" s="316"/>
      <c r="BR218" s="316"/>
      <c r="BS218" s="316"/>
      <c r="BT218" s="316"/>
      <c r="BU218" s="316"/>
      <c r="BV218" s="316"/>
      <c r="BW218" s="316"/>
      <c r="BX218" s="316"/>
      <c r="BY218" s="316"/>
      <c r="BZ218" s="316"/>
      <c r="CA218" s="316"/>
      <c r="CB218" s="316"/>
      <c r="CC218" s="316"/>
      <c r="CD218" s="316"/>
      <c r="CE218" s="316"/>
      <c r="CF218" s="316"/>
      <c r="CG218" s="316"/>
      <c r="CH218" s="316"/>
      <c r="CI218" s="316"/>
      <c r="CJ218" s="316"/>
      <c r="CK218" s="316"/>
      <c r="CL218" s="316"/>
      <c r="CM218" s="316"/>
      <c r="CN218" s="316"/>
      <c r="CO218" s="316"/>
      <c r="CP218" s="316"/>
      <c r="CQ218" s="316"/>
      <c r="CR218" s="316"/>
      <c r="CS218" s="316"/>
      <c r="CT218" s="316"/>
      <c r="CU218" s="316"/>
      <c r="CV218" s="316"/>
      <c r="CW218" s="316"/>
      <c r="CX218" s="316"/>
      <c r="CY218" s="316"/>
      <c r="CZ218" s="316"/>
      <c r="DA218" s="316"/>
      <c r="DB218" s="316"/>
      <c r="DC218" s="316"/>
      <c r="DD218" s="316"/>
      <c r="DE218" s="316"/>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HP218" s="268">
        <f t="shared" si="202"/>
        <v>4</v>
      </c>
      <c r="HQ218" s="268">
        <f t="shared" si="173"/>
        <v>210</v>
      </c>
      <c r="HR218" s="268">
        <f t="shared" si="203"/>
        <v>0</v>
      </c>
      <c r="HS218" s="268">
        <f t="shared" si="204"/>
        <v>0</v>
      </c>
    </row>
    <row r="219" spans="1:227" x14ac:dyDescent="0.3">
      <c r="A219" s="21"/>
      <c r="B219" s="14">
        <v>10587</v>
      </c>
      <c r="C219" s="14">
        <v>16</v>
      </c>
      <c r="D219" s="14" t="s">
        <v>182</v>
      </c>
      <c r="E219" s="23" t="s">
        <v>183</v>
      </c>
      <c r="F219" s="14">
        <v>330</v>
      </c>
      <c r="G219" s="14" t="s">
        <v>120</v>
      </c>
      <c r="H219" s="14">
        <v>4</v>
      </c>
      <c r="I219" s="14">
        <v>3</v>
      </c>
      <c r="J219" s="14">
        <v>3</v>
      </c>
      <c r="K219" s="14"/>
      <c r="L219" s="14" t="s">
        <v>141</v>
      </c>
      <c r="M219" s="24">
        <f t="shared" si="199"/>
        <v>3</v>
      </c>
      <c r="N219" s="24">
        <f t="shared" si="174"/>
        <v>2</v>
      </c>
      <c r="O219" s="24" t="str">
        <f t="shared" si="175"/>
        <v>3 3</v>
      </c>
      <c r="P219" s="24">
        <f t="shared" si="176"/>
        <v>3</v>
      </c>
      <c r="Q219" s="25">
        <f t="shared" si="177"/>
        <v>0</v>
      </c>
      <c r="R219" s="26">
        <f t="shared" si="178"/>
        <v>0</v>
      </c>
      <c r="S219" s="24">
        <f t="shared" si="179"/>
        <v>4</v>
      </c>
      <c r="T219" s="24">
        <f t="shared" si="180"/>
        <v>4</v>
      </c>
      <c r="U219" s="24" t="str">
        <f t="shared" si="181"/>
        <v/>
      </c>
      <c r="V219" s="24" t="str">
        <f t="shared" si="182"/>
        <v>g</v>
      </c>
      <c r="W219" s="24" t="str">
        <f t="shared" si="200"/>
        <v/>
      </c>
      <c r="X219" s="24">
        <f t="shared" si="183"/>
        <v>4</v>
      </c>
      <c r="Y219" s="24">
        <f t="shared" si="184"/>
        <v>4</v>
      </c>
      <c r="Z219" s="24" t="str">
        <f t="shared" si="185"/>
        <v>F</v>
      </c>
      <c r="AA219" s="24" t="str">
        <f t="shared" si="205"/>
        <v>F</v>
      </c>
      <c r="AB219" s="34" t="str">
        <f t="shared" si="186"/>
        <v/>
      </c>
      <c r="AC219" s="34" t="str">
        <f t="shared" si="187"/>
        <v>g</v>
      </c>
      <c r="AD219" s="34" t="str">
        <f t="shared" si="201"/>
        <v>g</v>
      </c>
      <c r="AE219" s="34" t="str">
        <f t="shared" si="188"/>
        <v>4 0</v>
      </c>
      <c r="AF219" s="34">
        <f t="shared" si="189"/>
        <v>3</v>
      </c>
      <c r="AG219" s="34">
        <f t="shared" si="190"/>
        <v>3</v>
      </c>
      <c r="AH219" s="34">
        <f t="shared" si="191"/>
        <v>0</v>
      </c>
      <c r="AI219" s="172">
        <f>IF(AJ219&lt;&gt;"",MAX(AI$3:AI218)+1,"")</f>
        <v>170</v>
      </c>
      <c r="AJ219" s="172" t="str">
        <f t="shared" si="192"/>
        <v>F</v>
      </c>
      <c r="AK219" s="172">
        <f t="shared" si="193"/>
        <v>330</v>
      </c>
      <c r="AL219" s="172">
        <f t="shared" si="194"/>
        <v>3</v>
      </c>
      <c r="AM219" s="172" t="str">
        <f>IF(AN219&lt;&gt;"",MAX(AM$3:AM218)+1,"")</f>
        <v/>
      </c>
      <c r="AN219" s="172" t="str">
        <f t="shared" si="195"/>
        <v/>
      </c>
      <c r="AO219" s="172" t="str">
        <f t="shared" si="196"/>
        <v/>
      </c>
      <c r="AP219" s="172" t="str">
        <f t="shared" si="197"/>
        <v/>
      </c>
      <c r="AQ219" s="172" t="str">
        <f t="shared" si="198"/>
        <v/>
      </c>
      <c r="AR219" s="172" t="str">
        <f>Table1[[#This Row],[Sex ]]&amp;Table1[[#This Row],[Month]]</f>
        <v>F4</v>
      </c>
      <c r="AS219" s="21"/>
      <c r="AT219" s="21"/>
      <c r="AU219" s="21"/>
      <c r="AV219" s="21"/>
      <c r="AW219" s="21"/>
      <c r="AX219" s="21"/>
      <c r="AY219" s="21"/>
      <c r="AZ219" s="21"/>
      <c r="BA219" s="21"/>
      <c r="BB219" s="21"/>
      <c r="BC219" s="21"/>
      <c r="BD219" s="21"/>
      <c r="BE219" s="319"/>
      <c r="BF219" s="319"/>
      <c r="BG219" s="316"/>
      <c r="BH219" s="316"/>
      <c r="BI219" s="316"/>
      <c r="BJ219" s="316"/>
      <c r="BK219" s="316"/>
      <c r="BL219" s="316"/>
      <c r="BM219" s="316"/>
      <c r="BN219" s="316"/>
      <c r="BO219" s="316"/>
      <c r="BP219" s="316"/>
      <c r="BQ219" s="316"/>
      <c r="BR219" s="316"/>
      <c r="BS219" s="316"/>
      <c r="BT219" s="316"/>
      <c r="BU219" s="316"/>
      <c r="BV219" s="316"/>
      <c r="BW219" s="316"/>
      <c r="BX219" s="316"/>
      <c r="BY219" s="316"/>
      <c r="BZ219" s="316"/>
      <c r="CA219" s="316"/>
      <c r="CB219" s="316"/>
      <c r="CC219" s="316"/>
      <c r="CD219" s="316"/>
      <c r="CE219" s="316"/>
      <c r="CF219" s="316"/>
      <c r="CG219" s="316"/>
      <c r="CH219" s="316"/>
      <c r="CI219" s="316"/>
      <c r="CJ219" s="316"/>
      <c r="CK219" s="316"/>
      <c r="CL219" s="316"/>
      <c r="CM219" s="316"/>
      <c r="CN219" s="316"/>
      <c r="CO219" s="316"/>
      <c r="CP219" s="316"/>
      <c r="CQ219" s="316"/>
      <c r="CR219" s="316"/>
      <c r="CS219" s="316"/>
      <c r="CT219" s="316"/>
      <c r="CU219" s="316"/>
      <c r="CV219" s="316"/>
      <c r="CW219" s="316"/>
      <c r="CX219" s="316"/>
      <c r="CY219" s="316"/>
      <c r="CZ219" s="316"/>
      <c r="DA219" s="316"/>
      <c r="DB219" s="316"/>
      <c r="DC219" s="316"/>
      <c r="DD219" s="316"/>
      <c r="DE219" s="316"/>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HP219" s="268">
        <f t="shared" si="202"/>
        <v>4</v>
      </c>
      <c r="HQ219" s="268">
        <f t="shared" si="173"/>
        <v>211</v>
      </c>
      <c r="HR219" s="268">
        <f t="shared" si="203"/>
        <v>0</v>
      </c>
      <c r="HS219" s="268">
        <f t="shared" si="204"/>
        <v>0</v>
      </c>
    </row>
    <row r="220" spans="1:227" x14ac:dyDescent="0.3">
      <c r="A220" s="21"/>
      <c r="B220" s="14">
        <v>10587</v>
      </c>
      <c r="C220" s="14">
        <v>17</v>
      </c>
      <c r="D220" s="14" t="s">
        <v>182</v>
      </c>
      <c r="E220" s="23" t="s">
        <v>183</v>
      </c>
      <c r="F220" s="14">
        <v>360</v>
      </c>
      <c r="G220" s="14" t="s">
        <v>120</v>
      </c>
      <c r="H220" s="14">
        <v>4</v>
      </c>
      <c r="I220" s="14">
        <v>5</v>
      </c>
      <c r="J220" s="14">
        <v>5</v>
      </c>
      <c r="K220" s="14"/>
      <c r="L220" s="14" t="s">
        <v>141</v>
      </c>
      <c r="M220" s="24">
        <f t="shared" si="199"/>
        <v>5</v>
      </c>
      <c r="N220" s="24">
        <f t="shared" si="174"/>
        <v>2</v>
      </c>
      <c r="O220" s="24" t="str">
        <f t="shared" si="175"/>
        <v>5 5</v>
      </c>
      <c r="P220" s="24">
        <f t="shared" si="176"/>
        <v>5</v>
      </c>
      <c r="Q220" s="25">
        <f t="shared" si="177"/>
        <v>0</v>
      </c>
      <c r="R220" s="26">
        <f t="shared" si="178"/>
        <v>0</v>
      </c>
      <c r="S220" s="24">
        <f t="shared" si="179"/>
        <v>4</v>
      </c>
      <c r="T220" s="24">
        <f t="shared" si="180"/>
        <v>4</v>
      </c>
      <c r="U220" s="24" t="str">
        <f t="shared" si="181"/>
        <v/>
      </c>
      <c r="V220" s="24" t="str">
        <f t="shared" si="182"/>
        <v>g</v>
      </c>
      <c r="W220" s="24" t="str">
        <f t="shared" si="200"/>
        <v/>
      </c>
      <c r="X220" s="24">
        <f t="shared" si="183"/>
        <v>4</v>
      </c>
      <c r="Y220" s="24">
        <f t="shared" si="184"/>
        <v>4</v>
      </c>
      <c r="Z220" s="24" t="str">
        <f t="shared" si="185"/>
        <v>F</v>
      </c>
      <c r="AA220" s="24" t="str">
        <f t="shared" si="205"/>
        <v>F</v>
      </c>
      <c r="AB220" s="34" t="str">
        <f t="shared" si="186"/>
        <v/>
      </c>
      <c r="AC220" s="34" t="str">
        <f t="shared" si="187"/>
        <v>g</v>
      </c>
      <c r="AD220" s="34" t="str">
        <f t="shared" si="201"/>
        <v>g</v>
      </c>
      <c r="AE220" s="34" t="str">
        <f t="shared" si="188"/>
        <v>4 0</v>
      </c>
      <c r="AF220" s="34">
        <f t="shared" si="189"/>
        <v>5</v>
      </c>
      <c r="AG220" s="34">
        <f t="shared" si="190"/>
        <v>5</v>
      </c>
      <c r="AH220" s="34">
        <f t="shared" si="191"/>
        <v>0</v>
      </c>
      <c r="AI220" s="172">
        <f>IF(AJ220&lt;&gt;"",MAX(AI$3:AI219)+1,"")</f>
        <v>171</v>
      </c>
      <c r="AJ220" s="172" t="str">
        <f t="shared" si="192"/>
        <v>F</v>
      </c>
      <c r="AK220" s="172">
        <f t="shared" si="193"/>
        <v>360</v>
      </c>
      <c r="AL220" s="172">
        <f t="shared" si="194"/>
        <v>5</v>
      </c>
      <c r="AM220" s="172" t="str">
        <f>IF(AN220&lt;&gt;"",MAX(AM$3:AM219)+1,"")</f>
        <v/>
      </c>
      <c r="AN220" s="172" t="str">
        <f t="shared" si="195"/>
        <v/>
      </c>
      <c r="AO220" s="172" t="str">
        <f t="shared" si="196"/>
        <v/>
      </c>
      <c r="AP220" s="172" t="str">
        <f t="shared" si="197"/>
        <v/>
      </c>
      <c r="AQ220" s="172" t="str">
        <f t="shared" si="198"/>
        <v/>
      </c>
      <c r="AR220" s="172" t="str">
        <f>Table1[[#This Row],[Sex ]]&amp;Table1[[#This Row],[Month]]</f>
        <v>F4</v>
      </c>
      <c r="AS220" s="21"/>
      <c r="AT220" s="21"/>
      <c r="AU220" s="21"/>
      <c r="AV220" s="21"/>
      <c r="AW220" s="21"/>
      <c r="AX220" s="21"/>
      <c r="AY220" s="21"/>
      <c r="AZ220" s="21"/>
      <c r="BA220" s="21"/>
      <c r="BB220" s="21"/>
      <c r="BC220" s="21"/>
      <c r="BD220" s="21"/>
      <c r="BE220" s="319"/>
      <c r="BF220" s="319"/>
      <c r="BG220" s="316"/>
      <c r="BH220" s="316"/>
      <c r="BI220" s="316"/>
      <c r="BJ220" s="316"/>
      <c r="BK220" s="316"/>
      <c r="BL220" s="316"/>
      <c r="BM220" s="316"/>
      <c r="BN220" s="316"/>
      <c r="BO220" s="316"/>
      <c r="BP220" s="316"/>
      <c r="BQ220" s="316"/>
      <c r="BR220" s="316"/>
      <c r="BS220" s="316"/>
      <c r="BT220" s="316"/>
      <c r="BU220" s="316"/>
      <c r="BV220" s="316"/>
      <c r="BW220" s="316"/>
      <c r="BX220" s="316"/>
      <c r="BY220" s="316"/>
      <c r="BZ220" s="316"/>
      <c r="CA220" s="316"/>
      <c r="CB220" s="316"/>
      <c r="CC220" s="316"/>
      <c r="CD220" s="316"/>
      <c r="CE220" s="316"/>
      <c r="CF220" s="316"/>
      <c r="CG220" s="316"/>
      <c r="CH220" s="316"/>
      <c r="CI220" s="316"/>
      <c r="CJ220" s="316"/>
      <c r="CK220" s="316"/>
      <c r="CL220" s="316"/>
      <c r="CM220" s="316"/>
      <c r="CN220" s="316"/>
      <c r="CO220" s="316"/>
      <c r="CP220" s="316"/>
      <c r="CQ220" s="316"/>
      <c r="CR220" s="316"/>
      <c r="CS220" s="316"/>
      <c r="CT220" s="316"/>
      <c r="CU220" s="316"/>
      <c r="CV220" s="316"/>
      <c r="CW220" s="316"/>
      <c r="CX220" s="316"/>
      <c r="CY220" s="316"/>
      <c r="CZ220" s="316"/>
      <c r="DA220" s="316"/>
      <c r="DB220" s="316"/>
      <c r="DC220" s="316"/>
      <c r="DD220" s="316"/>
      <c r="DE220" s="316"/>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HP220" s="268">
        <f t="shared" si="202"/>
        <v>6</v>
      </c>
      <c r="HQ220" s="268">
        <f t="shared" si="173"/>
        <v>212</v>
      </c>
      <c r="HR220" s="268">
        <f t="shared" si="203"/>
        <v>0</v>
      </c>
      <c r="HS220" s="268">
        <f t="shared" si="204"/>
        <v>0</v>
      </c>
    </row>
    <row r="221" spans="1:227" x14ac:dyDescent="0.3">
      <c r="A221" s="21"/>
      <c r="B221" s="14">
        <v>10587</v>
      </c>
      <c r="C221" s="14">
        <v>18</v>
      </c>
      <c r="D221" s="14" t="s">
        <v>182</v>
      </c>
      <c r="E221" s="23" t="s">
        <v>183</v>
      </c>
      <c r="F221" s="14">
        <v>340</v>
      </c>
      <c r="G221" s="14" t="s">
        <v>120</v>
      </c>
      <c r="H221" s="14">
        <v>4</v>
      </c>
      <c r="I221" s="14">
        <v>4</v>
      </c>
      <c r="J221" s="14">
        <v>4</v>
      </c>
      <c r="K221" s="14"/>
      <c r="L221" s="14" t="s">
        <v>141</v>
      </c>
      <c r="M221" s="24">
        <f t="shared" si="199"/>
        <v>4</v>
      </c>
      <c r="N221" s="24">
        <f t="shared" si="174"/>
        <v>2</v>
      </c>
      <c r="O221" s="24" t="str">
        <f t="shared" si="175"/>
        <v>4 4</v>
      </c>
      <c r="P221" s="24">
        <f t="shared" si="176"/>
        <v>4</v>
      </c>
      <c r="Q221" s="25">
        <f t="shared" si="177"/>
        <v>0</v>
      </c>
      <c r="R221" s="26">
        <f t="shared" si="178"/>
        <v>0</v>
      </c>
      <c r="S221" s="24">
        <f t="shared" si="179"/>
        <v>4</v>
      </c>
      <c r="T221" s="24">
        <f t="shared" si="180"/>
        <v>4</v>
      </c>
      <c r="U221" s="24" t="str">
        <f t="shared" si="181"/>
        <v/>
      </c>
      <c r="V221" s="24" t="str">
        <f t="shared" si="182"/>
        <v>g</v>
      </c>
      <c r="W221" s="24" t="str">
        <f t="shared" si="200"/>
        <v/>
      </c>
      <c r="X221" s="24">
        <f t="shared" si="183"/>
        <v>4</v>
      </c>
      <c r="Y221" s="24">
        <f t="shared" si="184"/>
        <v>4</v>
      </c>
      <c r="Z221" s="24" t="str">
        <f t="shared" si="185"/>
        <v>F</v>
      </c>
      <c r="AA221" s="24" t="str">
        <f t="shared" si="205"/>
        <v>F</v>
      </c>
      <c r="AB221" s="34" t="str">
        <f t="shared" si="186"/>
        <v/>
      </c>
      <c r="AC221" s="34" t="str">
        <f t="shared" si="187"/>
        <v>g</v>
      </c>
      <c r="AD221" s="34" t="str">
        <f t="shared" si="201"/>
        <v>g</v>
      </c>
      <c r="AE221" s="34" t="str">
        <f t="shared" si="188"/>
        <v>4 0</v>
      </c>
      <c r="AF221" s="34">
        <f t="shared" si="189"/>
        <v>4</v>
      </c>
      <c r="AG221" s="34">
        <f t="shared" si="190"/>
        <v>4</v>
      </c>
      <c r="AH221" s="34">
        <f t="shared" si="191"/>
        <v>0</v>
      </c>
      <c r="AI221" s="172">
        <f>IF(AJ221&lt;&gt;"",MAX(AI$3:AI220)+1,"")</f>
        <v>172</v>
      </c>
      <c r="AJ221" s="172" t="str">
        <f t="shared" si="192"/>
        <v>F</v>
      </c>
      <c r="AK221" s="172">
        <f t="shared" si="193"/>
        <v>340</v>
      </c>
      <c r="AL221" s="172">
        <f t="shared" si="194"/>
        <v>4</v>
      </c>
      <c r="AM221" s="172" t="str">
        <f>IF(AN221&lt;&gt;"",MAX(AM$3:AM220)+1,"")</f>
        <v/>
      </c>
      <c r="AN221" s="172" t="str">
        <f t="shared" si="195"/>
        <v/>
      </c>
      <c r="AO221" s="172" t="str">
        <f t="shared" si="196"/>
        <v/>
      </c>
      <c r="AP221" s="172" t="str">
        <f t="shared" si="197"/>
        <v/>
      </c>
      <c r="AQ221" s="172" t="str">
        <f t="shared" si="198"/>
        <v/>
      </c>
      <c r="AR221" s="172" t="str">
        <f>Table1[[#This Row],[Sex ]]&amp;Table1[[#This Row],[Month]]</f>
        <v>F4</v>
      </c>
      <c r="AS221" s="21"/>
      <c r="AT221" s="21"/>
      <c r="AU221" s="21"/>
      <c r="AV221" s="21"/>
      <c r="AW221" s="21"/>
      <c r="AX221" s="21"/>
      <c r="AY221" s="21"/>
      <c r="AZ221" s="21"/>
      <c r="BA221" s="21"/>
      <c r="BB221" s="21"/>
      <c r="BC221" s="21"/>
      <c r="BD221" s="21"/>
      <c r="BE221" s="319"/>
      <c r="BF221" s="319"/>
      <c r="BG221" s="316"/>
      <c r="BH221" s="316"/>
      <c r="BI221" s="316"/>
      <c r="BJ221" s="316"/>
      <c r="BK221" s="316"/>
      <c r="BL221" s="316"/>
      <c r="BM221" s="316"/>
      <c r="BN221" s="316"/>
      <c r="BO221" s="316"/>
      <c r="BP221" s="316"/>
      <c r="BQ221" s="316"/>
      <c r="BR221" s="316"/>
      <c r="BS221" s="316"/>
      <c r="BT221" s="316"/>
      <c r="BU221" s="316"/>
      <c r="BV221" s="316"/>
      <c r="BW221" s="316"/>
      <c r="BX221" s="316"/>
      <c r="BY221" s="316"/>
      <c r="BZ221" s="316"/>
      <c r="CA221" s="316"/>
      <c r="CB221" s="316"/>
      <c r="CC221" s="316"/>
      <c r="CD221" s="316"/>
      <c r="CE221" s="316"/>
      <c r="CF221" s="316"/>
      <c r="CG221" s="316"/>
      <c r="CH221" s="316"/>
      <c r="CI221" s="316"/>
      <c r="CJ221" s="316"/>
      <c r="CK221" s="316"/>
      <c r="CL221" s="316"/>
      <c r="CM221" s="316"/>
      <c r="CN221" s="316"/>
      <c r="CO221" s="316"/>
      <c r="CP221" s="316"/>
      <c r="CQ221" s="316"/>
      <c r="CR221" s="316"/>
      <c r="CS221" s="316"/>
      <c r="CT221" s="316"/>
      <c r="CU221" s="316"/>
      <c r="CV221" s="316"/>
      <c r="CW221" s="316"/>
      <c r="CX221" s="316"/>
      <c r="CY221" s="316"/>
      <c r="CZ221" s="316"/>
      <c r="DA221" s="316"/>
      <c r="DB221" s="316"/>
      <c r="DC221" s="316"/>
      <c r="DD221" s="316"/>
      <c r="DE221" s="316"/>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HP221" s="268">
        <f t="shared" si="202"/>
        <v>4</v>
      </c>
      <c r="HQ221" s="268">
        <f t="shared" si="173"/>
        <v>213</v>
      </c>
      <c r="HR221" s="268">
        <f t="shared" si="203"/>
        <v>0</v>
      </c>
      <c r="HS221" s="268">
        <f t="shared" si="204"/>
        <v>0</v>
      </c>
    </row>
    <row r="222" spans="1:227" x14ac:dyDescent="0.3">
      <c r="A222" s="21"/>
      <c r="B222" s="14">
        <v>10587</v>
      </c>
      <c r="C222" s="14">
        <v>19</v>
      </c>
      <c r="D222" s="14" t="s">
        <v>182</v>
      </c>
      <c r="E222" s="23" t="s">
        <v>183</v>
      </c>
      <c r="F222" s="14">
        <v>340</v>
      </c>
      <c r="G222" s="14" t="s">
        <v>120</v>
      </c>
      <c r="H222" s="14">
        <v>4</v>
      </c>
      <c r="I222" s="14">
        <v>4</v>
      </c>
      <c r="J222" s="14">
        <v>4</v>
      </c>
      <c r="K222" s="14"/>
      <c r="L222" s="14" t="s">
        <v>141</v>
      </c>
      <c r="M222" s="24">
        <f t="shared" si="199"/>
        <v>4</v>
      </c>
      <c r="N222" s="24">
        <f t="shared" si="174"/>
        <v>2</v>
      </c>
      <c r="O222" s="24" t="str">
        <f t="shared" si="175"/>
        <v>4 4</v>
      </c>
      <c r="P222" s="24">
        <f t="shared" si="176"/>
        <v>4</v>
      </c>
      <c r="Q222" s="25">
        <f t="shared" si="177"/>
        <v>0</v>
      </c>
      <c r="R222" s="26">
        <f t="shared" si="178"/>
        <v>0</v>
      </c>
      <c r="S222" s="24">
        <f t="shared" si="179"/>
        <v>4</v>
      </c>
      <c r="T222" s="24">
        <f t="shared" si="180"/>
        <v>4</v>
      </c>
      <c r="U222" s="24" t="str">
        <f t="shared" si="181"/>
        <v/>
      </c>
      <c r="V222" s="24" t="str">
        <f t="shared" si="182"/>
        <v>g</v>
      </c>
      <c r="W222" s="24" t="str">
        <f t="shared" si="200"/>
        <v/>
      </c>
      <c r="X222" s="24">
        <f t="shared" si="183"/>
        <v>4</v>
      </c>
      <c r="Y222" s="24">
        <f t="shared" si="184"/>
        <v>4</v>
      </c>
      <c r="Z222" s="24" t="str">
        <f t="shared" si="185"/>
        <v>F</v>
      </c>
      <c r="AA222" s="24" t="str">
        <f t="shared" si="205"/>
        <v>F</v>
      </c>
      <c r="AB222" s="34" t="str">
        <f t="shared" si="186"/>
        <v/>
      </c>
      <c r="AC222" s="34" t="str">
        <f t="shared" si="187"/>
        <v>g</v>
      </c>
      <c r="AD222" s="34" t="str">
        <f t="shared" si="201"/>
        <v>g</v>
      </c>
      <c r="AE222" s="34" t="str">
        <f t="shared" si="188"/>
        <v>4 0</v>
      </c>
      <c r="AF222" s="34">
        <f t="shared" si="189"/>
        <v>4</v>
      </c>
      <c r="AG222" s="34">
        <f t="shared" si="190"/>
        <v>4</v>
      </c>
      <c r="AH222" s="34">
        <f t="shared" si="191"/>
        <v>0</v>
      </c>
      <c r="AI222" s="172">
        <f>IF(AJ222&lt;&gt;"",MAX(AI$3:AI221)+1,"")</f>
        <v>173</v>
      </c>
      <c r="AJ222" s="172" t="str">
        <f t="shared" si="192"/>
        <v>F</v>
      </c>
      <c r="AK222" s="172">
        <f t="shared" si="193"/>
        <v>340</v>
      </c>
      <c r="AL222" s="172">
        <f t="shared" si="194"/>
        <v>4</v>
      </c>
      <c r="AM222" s="172" t="str">
        <f>IF(AN222&lt;&gt;"",MAX(AM$3:AM221)+1,"")</f>
        <v/>
      </c>
      <c r="AN222" s="172" t="str">
        <f t="shared" si="195"/>
        <v/>
      </c>
      <c r="AO222" s="172" t="str">
        <f t="shared" si="196"/>
        <v/>
      </c>
      <c r="AP222" s="172" t="str">
        <f t="shared" si="197"/>
        <v/>
      </c>
      <c r="AQ222" s="172" t="str">
        <f t="shared" si="198"/>
        <v/>
      </c>
      <c r="AR222" s="172" t="str">
        <f>Table1[[#This Row],[Sex ]]&amp;Table1[[#This Row],[Month]]</f>
        <v>F4</v>
      </c>
      <c r="AS222" s="21"/>
      <c r="AT222" s="21"/>
      <c r="AU222" s="21"/>
      <c r="AV222" s="21"/>
      <c r="AW222" s="21"/>
      <c r="AX222" s="21"/>
      <c r="AY222" s="21"/>
      <c r="AZ222" s="21"/>
      <c r="BA222" s="21"/>
      <c r="BB222" s="21"/>
      <c r="BC222" s="21"/>
      <c r="BD222" s="21"/>
      <c r="BE222" s="319"/>
      <c r="BF222" s="319"/>
      <c r="BG222" s="316"/>
      <c r="BH222" s="316"/>
      <c r="BI222" s="316"/>
      <c r="BJ222" s="316"/>
      <c r="BK222" s="316"/>
      <c r="BL222" s="316"/>
      <c r="BM222" s="316"/>
      <c r="BN222" s="316"/>
      <c r="BO222" s="316"/>
      <c r="BP222" s="316"/>
      <c r="BQ222" s="316"/>
      <c r="BR222" s="316"/>
      <c r="BS222" s="316"/>
      <c r="BT222" s="316"/>
      <c r="BU222" s="316"/>
      <c r="BV222" s="316"/>
      <c r="BW222" s="316"/>
      <c r="BX222" s="316"/>
      <c r="BY222" s="316"/>
      <c r="BZ222" s="316"/>
      <c r="CA222" s="316"/>
      <c r="CB222" s="316"/>
      <c r="CC222" s="316"/>
      <c r="CD222" s="316"/>
      <c r="CE222" s="316"/>
      <c r="CF222" s="316"/>
      <c r="CG222" s="316"/>
      <c r="CH222" s="316"/>
      <c r="CI222" s="316"/>
      <c r="CJ222" s="316"/>
      <c r="CK222" s="316"/>
      <c r="CL222" s="316"/>
      <c r="CM222" s="316"/>
      <c r="CN222" s="316"/>
      <c r="CO222" s="316"/>
      <c r="CP222" s="316"/>
      <c r="CQ222" s="316"/>
      <c r="CR222" s="316"/>
      <c r="CS222" s="316"/>
      <c r="CT222" s="316"/>
      <c r="CU222" s="316"/>
      <c r="CV222" s="316"/>
      <c r="CW222" s="316"/>
      <c r="CX222" s="316"/>
      <c r="CY222" s="316"/>
      <c r="CZ222" s="316"/>
      <c r="DA222" s="316"/>
      <c r="DB222" s="316"/>
      <c r="DC222" s="316"/>
      <c r="DD222" s="316"/>
      <c r="DE222" s="316"/>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HP222" s="268">
        <f t="shared" si="202"/>
        <v>9</v>
      </c>
      <c r="HQ222" s="268">
        <f t="shared" si="173"/>
        <v>214</v>
      </c>
      <c r="HR222" s="268">
        <f t="shared" si="203"/>
        <v>0</v>
      </c>
      <c r="HS222" s="268">
        <f t="shared" si="204"/>
        <v>0</v>
      </c>
    </row>
    <row r="223" spans="1:227" x14ac:dyDescent="0.3">
      <c r="A223" s="21"/>
      <c r="B223" s="14">
        <v>10587</v>
      </c>
      <c r="C223" s="14">
        <v>20</v>
      </c>
      <c r="D223" s="14" t="s">
        <v>182</v>
      </c>
      <c r="E223" s="23" t="s">
        <v>183</v>
      </c>
      <c r="F223" s="14">
        <v>410</v>
      </c>
      <c r="G223" s="14" t="s">
        <v>120</v>
      </c>
      <c r="H223" s="14">
        <v>4</v>
      </c>
      <c r="I223" s="14">
        <v>7</v>
      </c>
      <c r="J223" s="14">
        <v>7</v>
      </c>
      <c r="K223" s="14"/>
      <c r="L223" s="14" t="s">
        <v>141</v>
      </c>
      <c r="M223" s="24">
        <f t="shared" si="199"/>
        <v>7</v>
      </c>
      <c r="N223" s="24">
        <f t="shared" si="174"/>
        <v>2</v>
      </c>
      <c r="O223" s="24" t="str">
        <f t="shared" si="175"/>
        <v>7 7</v>
      </c>
      <c r="P223" s="24">
        <f t="shared" si="176"/>
        <v>7</v>
      </c>
      <c r="Q223" s="25">
        <f t="shared" si="177"/>
        <v>0</v>
      </c>
      <c r="R223" s="26">
        <f t="shared" si="178"/>
        <v>0</v>
      </c>
      <c r="S223" s="24">
        <f t="shared" si="179"/>
        <v>4</v>
      </c>
      <c r="T223" s="24">
        <f t="shared" si="180"/>
        <v>4</v>
      </c>
      <c r="U223" s="24" t="str">
        <f t="shared" si="181"/>
        <v/>
      </c>
      <c r="V223" s="24" t="str">
        <f t="shared" si="182"/>
        <v>g</v>
      </c>
      <c r="W223" s="24" t="str">
        <f t="shared" si="200"/>
        <v/>
      </c>
      <c r="X223" s="24">
        <f t="shared" si="183"/>
        <v>4</v>
      </c>
      <c r="Y223" s="24">
        <f t="shared" si="184"/>
        <v>4</v>
      </c>
      <c r="Z223" s="24" t="str">
        <f t="shared" si="185"/>
        <v>F</v>
      </c>
      <c r="AA223" s="24" t="str">
        <f t="shared" si="205"/>
        <v>F</v>
      </c>
      <c r="AB223" s="34" t="str">
        <f t="shared" si="186"/>
        <v/>
      </c>
      <c r="AC223" s="34" t="str">
        <f t="shared" si="187"/>
        <v>g</v>
      </c>
      <c r="AD223" s="34" t="str">
        <f t="shared" si="201"/>
        <v>g</v>
      </c>
      <c r="AE223" s="34" t="str">
        <f t="shared" si="188"/>
        <v>4 0</v>
      </c>
      <c r="AF223" s="34">
        <f t="shared" si="189"/>
        <v>7</v>
      </c>
      <c r="AG223" s="34">
        <f t="shared" si="190"/>
        <v>7</v>
      </c>
      <c r="AH223" s="34">
        <f t="shared" si="191"/>
        <v>0</v>
      </c>
      <c r="AI223" s="172">
        <f>IF(AJ223&lt;&gt;"",MAX(AI$3:AI222)+1,"")</f>
        <v>174</v>
      </c>
      <c r="AJ223" s="172" t="str">
        <f t="shared" si="192"/>
        <v>F</v>
      </c>
      <c r="AK223" s="172">
        <f t="shared" si="193"/>
        <v>410</v>
      </c>
      <c r="AL223" s="172">
        <f t="shared" si="194"/>
        <v>7</v>
      </c>
      <c r="AM223" s="172" t="str">
        <f>IF(AN223&lt;&gt;"",MAX(AM$3:AM222)+1,"")</f>
        <v/>
      </c>
      <c r="AN223" s="172" t="str">
        <f t="shared" si="195"/>
        <v/>
      </c>
      <c r="AO223" s="172" t="str">
        <f t="shared" si="196"/>
        <v/>
      </c>
      <c r="AP223" s="172" t="str">
        <f t="shared" si="197"/>
        <v/>
      </c>
      <c r="AQ223" s="172" t="str">
        <f t="shared" si="198"/>
        <v/>
      </c>
      <c r="AR223" s="172" t="str">
        <f>Table1[[#This Row],[Sex ]]&amp;Table1[[#This Row],[Month]]</f>
        <v>F4</v>
      </c>
      <c r="AS223" s="21"/>
      <c r="AT223" s="21"/>
      <c r="AU223" s="21"/>
      <c r="AV223" s="21"/>
      <c r="AW223" s="21"/>
      <c r="AX223" s="21"/>
      <c r="AY223" s="21"/>
      <c r="AZ223" s="21"/>
      <c r="BA223" s="21"/>
      <c r="BB223" s="21"/>
      <c r="BC223" s="21"/>
      <c r="BD223" s="21"/>
      <c r="BE223" s="319"/>
      <c r="BF223" s="319"/>
      <c r="BG223" s="316"/>
      <c r="BH223" s="316"/>
      <c r="BI223" s="316"/>
      <c r="BJ223" s="316"/>
      <c r="BK223" s="316"/>
      <c r="BL223" s="316"/>
      <c r="BM223" s="316"/>
      <c r="BN223" s="316"/>
      <c r="BO223" s="316"/>
      <c r="BP223" s="316"/>
      <c r="BQ223" s="316"/>
      <c r="BR223" s="316"/>
      <c r="BS223" s="316"/>
      <c r="BT223" s="316"/>
      <c r="BU223" s="316"/>
      <c r="BV223" s="316"/>
      <c r="BW223" s="316"/>
      <c r="BX223" s="316"/>
      <c r="BY223" s="316"/>
      <c r="BZ223" s="316"/>
      <c r="CA223" s="316"/>
      <c r="CB223" s="316"/>
      <c r="CC223" s="316"/>
      <c r="CD223" s="316"/>
      <c r="CE223" s="316"/>
      <c r="CF223" s="316"/>
      <c r="CG223" s="316"/>
      <c r="CH223" s="316"/>
      <c r="CI223" s="316"/>
      <c r="CJ223" s="316"/>
      <c r="CK223" s="316"/>
      <c r="CL223" s="316"/>
      <c r="CM223" s="316"/>
      <c r="CN223" s="316"/>
      <c r="CO223" s="316"/>
      <c r="CP223" s="316"/>
      <c r="CQ223" s="316"/>
      <c r="CR223" s="316"/>
      <c r="CS223" s="316"/>
      <c r="CT223" s="316"/>
      <c r="CU223" s="316"/>
      <c r="CV223" s="316"/>
      <c r="CW223" s="316"/>
      <c r="CX223" s="316"/>
      <c r="CY223" s="316"/>
      <c r="CZ223" s="316"/>
      <c r="DA223" s="316"/>
      <c r="DB223" s="316"/>
      <c r="DC223" s="316"/>
      <c r="DD223" s="316"/>
      <c r="DE223" s="316"/>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HP223" s="268">
        <f t="shared" si="202"/>
        <v>5</v>
      </c>
      <c r="HQ223" s="268">
        <f t="shared" si="173"/>
        <v>215</v>
      </c>
      <c r="HR223" s="268">
        <f t="shared" si="203"/>
        <v>0</v>
      </c>
      <c r="HS223" s="268">
        <f t="shared" si="204"/>
        <v>0</v>
      </c>
    </row>
    <row r="224" spans="1:227" x14ac:dyDescent="0.3">
      <c r="A224" s="21"/>
      <c r="B224" s="14">
        <v>10587</v>
      </c>
      <c r="C224" s="14">
        <v>21</v>
      </c>
      <c r="D224" s="14" t="s">
        <v>182</v>
      </c>
      <c r="E224" s="23" t="s">
        <v>183</v>
      </c>
      <c r="F224" s="14">
        <v>430</v>
      </c>
      <c r="G224" s="14" t="s">
        <v>120</v>
      </c>
      <c r="H224" s="14">
        <v>4</v>
      </c>
      <c r="I224" s="14">
        <v>7</v>
      </c>
      <c r="J224" s="14">
        <v>7</v>
      </c>
      <c r="K224" s="14"/>
      <c r="L224" s="14" t="s">
        <v>141</v>
      </c>
      <c r="M224" s="24">
        <f t="shared" si="199"/>
        <v>7</v>
      </c>
      <c r="N224" s="24">
        <f t="shared" si="174"/>
        <v>2</v>
      </c>
      <c r="O224" s="24" t="str">
        <f t="shared" si="175"/>
        <v>7 7</v>
      </c>
      <c r="P224" s="24">
        <f t="shared" si="176"/>
        <v>7</v>
      </c>
      <c r="Q224" s="25">
        <f t="shared" si="177"/>
        <v>0</v>
      </c>
      <c r="R224" s="26">
        <f t="shared" si="178"/>
        <v>0</v>
      </c>
      <c r="S224" s="24">
        <f t="shared" si="179"/>
        <v>4</v>
      </c>
      <c r="T224" s="24">
        <f t="shared" si="180"/>
        <v>4</v>
      </c>
      <c r="U224" s="24" t="str">
        <f t="shared" si="181"/>
        <v/>
      </c>
      <c r="V224" s="24" t="str">
        <f t="shared" si="182"/>
        <v>g</v>
      </c>
      <c r="W224" s="24" t="str">
        <f t="shared" si="200"/>
        <v/>
      </c>
      <c r="X224" s="24">
        <f t="shared" si="183"/>
        <v>4</v>
      </c>
      <c r="Y224" s="24">
        <f t="shared" si="184"/>
        <v>4</v>
      </c>
      <c r="Z224" s="24" t="str">
        <f t="shared" si="185"/>
        <v>F</v>
      </c>
      <c r="AA224" s="24" t="str">
        <f t="shared" si="205"/>
        <v>F</v>
      </c>
      <c r="AB224" s="34" t="str">
        <f t="shared" si="186"/>
        <v/>
      </c>
      <c r="AC224" s="34" t="str">
        <f t="shared" si="187"/>
        <v>g</v>
      </c>
      <c r="AD224" s="34" t="str">
        <f t="shared" si="201"/>
        <v>g</v>
      </c>
      <c r="AE224" s="34" t="str">
        <f t="shared" si="188"/>
        <v>4 0</v>
      </c>
      <c r="AF224" s="34">
        <f t="shared" si="189"/>
        <v>7</v>
      </c>
      <c r="AG224" s="34">
        <f t="shared" si="190"/>
        <v>7</v>
      </c>
      <c r="AH224" s="34">
        <f t="shared" si="191"/>
        <v>0</v>
      </c>
      <c r="AI224" s="172">
        <f>IF(AJ224&lt;&gt;"",MAX(AI$3:AI223)+1,"")</f>
        <v>175</v>
      </c>
      <c r="AJ224" s="172" t="str">
        <f t="shared" si="192"/>
        <v>F</v>
      </c>
      <c r="AK224" s="172">
        <f t="shared" si="193"/>
        <v>430</v>
      </c>
      <c r="AL224" s="172">
        <f t="shared" si="194"/>
        <v>7</v>
      </c>
      <c r="AM224" s="172" t="str">
        <f>IF(AN224&lt;&gt;"",MAX(AM$3:AM223)+1,"")</f>
        <v/>
      </c>
      <c r="AN224" s="172" t="str">
        <f t="shared" si="195"/>
        <v/>
      </c>
      <c r="AO224" s="172" t="str">
        <f t="shared" si="196"/>
        <v/>
      </c>
      <c r="AP224" s="172" t="str">
        <f t="shared" si="197"/>
        <v/>
      </c>
      <c r="AQ224" s="172" t="str">
        <f t="shared" si="198"/>
        <v/>
      </c>
      <c r="AR224" s="172" t="str">
        <f>Table1[[#This Row],[Sex ]]&amp;Table1[[#This Row],[Month]]</f>
        <v>F4</v>
      </c>
      <c r="AS224" s="21"/>
      <c r="AT224" s="21"/>
      <c r="AU224" s="21"/>
      <c r="AV224" s="21"/>
      <c r="AW224" s="21"/>
      <c r="AX224" s="21"/>
      <c r="AY224" s="21"/>
      <c r="AZ224" s="21"/>
      <c r="BA224" s="21"/>
      <c r="BB224" s="21"/>
      <c r="BC224" s="21"/>
      <c r="BD224" s="21"/>
      <c r="BE224" s="319"/>
      <c r="BF224" s="319"/>
      <c r="BG224" s="316"/>
      <c r="BH224" s="316"/>
      <c r="BI224" s="316"/>
      <c r="BJ224" s="316"/>
      <c r="BK224" s="316"/>
      <c r="BL224" s="316"/>
      <c r="BM224" s="316"/>
      <c r="BN224" s="316"/>
      <c r="BO224" s="316"/>
      <c r="BP224" s="316"/>
      <c r="BQ224" s="316"/>
      <c r="BR224" s="316"/>
      <c r="BS224" s="316"/>
      <c r="BT224" s="316"/>
      <c r="BU224" s="316"/>
      <c r="BV224" s="316"/>
      <c r="BW224" s="316"/>
      <c r="BX224" s="316"/>
      <c r="BY224" s="316"/>
      <c r="BZ224" s="316"/>
      <c r="CA224" s="316"/>
      <c r="CB224" s="316"/>
      <c r="CC224" s="316"/>
      <c r="CD224" s="316"/>
      <c r="CE224" s="316"/>
      <c r="CF224" s="316"/>
      <c r="CG224" s="316"/>
      <c r="CH224" s="316"/>
      <c r="CI224" s="316"/>
      <c r="CJ224" s="316"/>
      <c r="CK224" s="316"/>
      <c r="CL224" s="316"/>
      <c r="CM224" s="316"/>
      <c r="CN224" s="316"/>
      <c r="CO224" s="316"/>
      <c r="CP224" s="316"/>
      <c r="CQ224" s="316"/>
      <c r="CR224" s="316"/>
      <c r="CS224" s="316"/>
      <c r="CT224" s="316"/>
      <c r="CU224" s="316"/>
      <c r="CV224" s="316"/>
      <c r="CW224" s="316"/>
      <c r="CX224" s="316"/>
      <c r="CY224" s="316"/>
      <c r="CZ224" s="316"/>
      <c r="DA224" s="316"/>
      <c r="DB224" s="316"/>
      <c r="DC224" s="316"/>
      <c r="DD224" s="316"/>
      <c r="DE224" s="316"/>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HP224" s="268">
        <f t="shared" si="202"/>
        <v>4</v>
      </c>
      <c r="HQ224" s="268">
        <f t="shared" si="173"/>
        <v>216</v>
      </c>
      <c r="HR224" s="268">
        <f t="shared" si="203"/>
        <v>0</v>
      </c>
      <c r="HS224" s="268">
        <f t="shared" si="204"/>
        <v>0</v>
      </c>
    </row>
    <row r="225" spans="1:227" x14ac:dyDescent="0.3">
      <c r="A225" s="21"/>
      <c r="B225" s="14">
        <v>10587</v>
      </c>
      <c r="C225" s="14">
        <v>22</v>
      </c>
      <c r="D225" s="14" t="s">
        <v>182</v>
      </c>
      <c r="E225" s="23" t="s">
        <v>183</v>
      </c>
      <c r="F225" s="14">
        <v>380</v>
      </c>
      <c r="G225" s="14" t="s">
        <v>120</v>
      </c>
      <c r="H225" s="14">
        <v>4</v>
      </c>
      <c r="I225" s="14">
        <v>4</v>
      </c>
      <c r="J225" s="14">
        <v>4</v>
      </c>
      <c r="K225" s="14"/>
      <c r="L225" s="14" t="s">
        <v>141</v>
      </c>
      <c r="M225" s="24">
        <f t="shared" si="199"/>
        <v>4</v>
      </c>
      <c r="N225" s="24">
        <f t="shared" si="174"/>
        <v>2</v>
      </c>
      <c r="O225" s="24" t="str">
        <f t="shared" si="175"/>
        <v>4 4</v>
      </c>
      <c r="P225" s="24">
        <f t="shared" si="176"/>
        <v>4</v>
      </c>
      <c r="Q225" s="25">
        <f t="shared" si="177"/>
        <v>0</v>
      </c>
      <c r="R225" s="26">
        <f t="shared" si="178"/>
        <v>0</v>
      </c>
      <c r="S225" s="24">
        <f t="shared" si="179"/>
        <v>4</v>
      </c>
      <c r="T225" s="24">
        <f t="shared" si="180"/>
        <v>4</v>
      </c>
      <c r="U225" s="24" t="str">
        <f t="shared" si="181"/>
        <v/>
      </c>
      <c r="V225" s="24" t="str">
        <f t="shared" si="182"/>
        <v>g</v>
      </c>
      <c r="W225" s="24" t="str">
        <f t="shared" si="200"/>
        <v/>
      </c>
      <c r="X225" s="24">
        <f t="shared" si="183"/>
        <v>4</v>
      </c>
      <c r="Y225" s="24">
        <f t="shared" si="184"/>
        <v>4</v>
      </c>
      <c r="Z225" s="24" t="str">
        <f t="shared" si="185"/>
        <v>F</v>
      </c>
      <c r="AA225" s="24" t="str">
        <f t="shared" si="205"/>
        <v>F</v>
      </c>
      <c r="AB225" s="34" t="str">
        <f t="shared" si="186"/>
        <v/>
      </c>
      <c r="AC225" s="34" t="str">
        <f t="shared" si="187"/>
        <v>g</v>
      </c>
      <c r="AD225" s="34" t="str">
        <f t="shared" si="201"/>
        <v>g</v>
      </c>
      <c r="AE225" s="34" t="str">
        <f t="shared" si="188"/>
        <v>4 0</v>
      </c>
      <c r="AF225" s="34">
        <f t="shared" si="189"/>
        <v>4</v>
      </c>
      <c r="AG225" s="34">
        <f t="shared" si="190"/>
        <v>4</v>
      </c>
      <c r="AH225" s="34">
        <f t="shared" si="191"/>
        <v>0</v>
      </c>
      <c r="AI225" s="172">
        <f>IF(AJ225&lt;&gt;"",MAX(AI$3:AI224)+1,"")</f>
        <v>176</v>
      </c>
      <c r="AJ225" s="172" t="str">
        <f t="shared" si="192"/>
        <v>F</v>
      </c>
      <c r="AK225" s="172">
        <f t="shared" si="193"/>
        <v>380</v>
      </c>
      <c r="AL225" s="172">
        <f t="shared" si="194"/>
        <v>4</v>
      </c>
      <c r="AM225" s="172" t="str">
        <f>IF(AN225&lt;&gt;"",MAX(AM$3:AM224)+1,"")</f>
        <v/>
      </c>
      <c r="AN225" s="172" t="str">
        <f t="shared" si="195"/>
        <v/>
      </c>
      <c r="AO225" s="172" t="str">
        <f t="shared" si="196"/>
        <v/>
      </c>
      <c r="AP225" s="172" t="str">
        <f t="shared" si="197"/>
        <v/>
      </c>
      <c r="AQ225" s="172" t="str">
        <f t="shared" si="198"/>
        <v/>
      </c>
      <c r="AR225" s="172" t="str">
        <f>Table1[[#This Row],[Sex ]]&amp;Table1[[#This Row],[Month]]</f>
        <v>F4</v>
      </c>
      <c r="AS225" s="21"/>
      <c r="AT225" s="21"/>
      <c r="AU225" s="21"/>
      <c r="AV225" s="21"/>
      <c r="AW225" s="21"/>
      <c r="AX225" s="21"/>
      <c r="AY225" s="21"/>
      <c r="AZ225" s="21"/>
      <c r="BA225" s="21"/>
      <c r="BB225" s="21"/>
      <c r="BC225" s="21"/>
      <c r="BD225" s="21"/>
      <c r="BE225" s="319"/>
      <c r="BF225" s="319"/>
      <c r="BG225" s="316"/>
      <c r="BH225" s="316"/>
      <c r="BI225" s="316"/>
      <c r="BJ225" s="316"/>
      <c r="BK225" s="316"/>
      <c r="BL225" s="316"/>
      <c r="BM225" s="316"/>
      <c r="BN225" s="316"/>
      <c r="BO225" s="316"/>
      <c r="BP225" s="316"/>
      <c r="BQ225" s="316"/>
      <c r="BR225" s="316"/>
      <c r="BS225" s="316"/>
      <c r="BT225" s="316"/>
      <c r="BU225" s="316"/>
      <c r="BV225" s="316"/>
      <c r="BW225" s="316"/>
      <c r="BX225" s="316"/>
      <c r="BY225" s="316"/>
      <c r="BZ225" s="316"/>
      <c r="CA225" s="316"/>
      <c r="CB225" s="316"/>
      <c r="CC225" s="316"/>
      <c r="CD225" s="316"/>
      <c r="CE225" s="316"/>
      <c r="CF225" s="316"/>
      <c r="CG225" s="316"/>
      <c r="CH225" s="316"/>
      <c r="CI225" s="316"/>
      <c r="CJ225" s="316"/>
      <c r="CK225" s="316"/>
      <c r="CL225" s="316"/>
      <c r="CM225" s="316"/>
      <c r="CN225" s="316"/>
      <c r="CO225" s="316"/>
      <c r="CP225" s="316"/>
      <c r="CQ225" s="316"/>
      <c r="CR225" s="316"/>
      <c r="CS225" s="316"/>
      <c r="CT225" s="316"/>
      <c r="CU225" s="316"/>
      <c r="CV225" s="316"/>
      <c r="CW225" s="316"/>
      <c r="CX225" s="316"/>
      <c r="CY225" s="316"/>
      <c r="CZ225" s="316"/>
      <c r="DA225" s="316"/>
      <c r="DB225" s="316"/>
      <c r="DC225" s="316"/>
      <c r="DD225" s="316"/>
      <c r="DE225" s="316"/>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HP225" s="268">
        <f t="shared" si="202"/>
        <v>3</v>
      </c>
      <c r="HQ225" s="268">
        <f t="shared" si="173"/>
        <v>217</v>
      </c>
      <c r="HR225" s="268">
        <f t="shared" si="203"/>
        <v>0</v>
      </c>
      <c r="HS225" s="268">
        <f t="shared" si="204"/>
        <v>0</v>
      </c>
    </row>
    <row r="226" spans="1:227" x14ac:dyDescent="0.3">
      <c r="A226" s="21"/>
      <c r="B226" s="14">
        <v>10587</v>
      </c>
      <c r="C226" s="14">
        <v>23</v>
      </c>
      <c r="D226" s="14" t="s">
        <v>182</v>
      </c>
      <c r="E226" s="23" t="s">
        <v>183</v>
      </c>
      <c r="F226" s="14">
        <v>400</v>
      </c>
      <c r="G226" s="14" t="s">
        <v>120</v>
      </c>
      <c r="H226" s="14">
        <v>4</v>
      </c>
      <c r="I226" s="14">
        <v>4</v>
      </c>
      <c r="J226" s="14">
        <v>4</v>
      </c>
      <c r="K226" s="14"/>
      <c r="L226" s="14" t="s">
        <v>141</v>
      </c>
      <c r="M226" s="24">
        <f t="shared" si="199"/>
        <v>4</v>
      </c>
      <c r="N226" s="24">
        <f t="shared" si="174"/>
        <v>2</v>
      </c>
      <c r="O226" s="24" t="str">
        <f t="shared" si="175"/>
        <v>4 4</v>
      </c>
      <c r="P226" s="24">
        <f t="shared" si="176"/>
        <v>4</v>
      </c>
      <c r="Q226" s="25">
        <f t="shared" si="177"/>
        <v>0</v>
      </c>
      <c r="R226" s="26">
        <f t="shared" si="178"/>
        <v>0</v>
      </c>
      <c r="S226" s="24">
        <f t="shared" si="179"/>
        <v>4</v>
      </c>
      <c r="T226" s="24">
        <f t="shared" si="180"/>
        <v>4</v>
      </c>
      <c r="U226" s="24" t="str">
        <f t="shared" si="181"/>
        <v/>
      </c>
      <c r="V226" s="24" t="str">
        <f t="shared" si="182"/>
        <v>g</v>
      </c>
      <c r="W226" s="24" t="str">
        <f t="shared" si="200"/>
        <v/>
      </c>
      <c r="X226" s="24">
        <f t="shared" si="183"/>
        <v>4</v>
      </c>
      <c r="Y226" s="24">
        <f t="shared" si="184"/>
        <v>4</v>
      </c>
      <c r="Z226" s="24" t="str">
        <f t="shared" si="185"/>
        <v>F</v>
      </c>
      <c r="AA226" s="24" t="str">
        <f t="shared" si="205"/>
        <v>F</v>
      </c>
      <c r="AB226" s="34" t="str">
        <f t="shared" si="186"/>
        <v/>
      </c>
      <c r="AC226" s="34" t="str">
        <f t="shared" si="187"/>
        <v>g</v>
      </c>
      <c r="AD226" s="34" t="str">
        <f t="shared" si="201"/>
        <v>g</v>
      </c>
      <c r="AE226" s="34" t="str">
        <f t="shared" si="188"/>
        <v>4 0</v>
      </c>
      <c r="AF226" s="34">
        <f t="shared" si="189"/>
        <v>4</v>
      </c>
      <c r="AG226" s="34">
        <f t="shared" si="190"/>
        <v>4</v>
      </c>
      <c r="AH226" s="34">
        <f t="shared" si="191"/>
        <v>0</v>
      </c>
      <c r="AI226" s="172">
        <f>IF(AJ226&lt;&gt;"",MAX(AI$3:AI225)+1,"")</f>
        <v>177</v>
      </c>
      <c r="AJ226" s="172" t="str">
        <f t="shared" si="192"/>
        <v>F</v>
      </c>
      <c r="AK226" s="172">
        <f t="shared" si="193"/>
        <v>400</v>
      </c>
      <c r="AL226" s="172">
        <f t="shared" si="194"/>
        <v>4</v>
      </c>
      <c r="AM226" s="172" t="str">
        <f>IF(AN226&lt;&gt;"",MAX(AM$3:AM225)+1,"")</f>
        <v/>
      </c>
      <c r="AN226" s="172" t="str">
        <f t="shared" si="195"/>
        <v/>
      </c>
      <c r="AO226" s="172" t="str">
        <f t="shared" si="196"/>
        <v/>
      </c>
      <c r="AP226" s="172" t="str">
        <f t="shared" si="197"/>
        <v/>
      </c>
      <c r="AQ226" s="172" t="str">
        <f t="shared" si="198"/>
        <v/>
      </c>
      <c r="AR226" s="172" t="str">
        <f>Table1[[#This Row],[Sex ]]&amp;Table1[[#This Row],[Month]]</f>
        <v>F4</v>
      </c>
      <c r="AS226" s="21"/>
      <c r="AT226" s="21"/>
      <c r="AU226" s="21"/>
      <c r="AV226" s="21"/>
      <c r="AW226" s="21"/>
      <c r="AX226" s="21"/>
      <c r="AY226" s="21"/>
      <c r="AZ226" s="21"/>
      <c r="BA226" s="21"/>
      <c r="BB226" s="21"/>
      <c r="BC226" s="21"/>
      <c r="BD226" s="21"/>
      <c r="BE226" s="319"/>
      <c r="BF226" s="319"/>
      <c r="BG226" s="316"/>
      <c r="BH226" s="316"/>
      <c r="BI226" s="316"/>
      <c r="BJ226" s="316"/>
      <c r="BK226" s="316"/>
      <c r="BL226" s="316"/>
      <c r="BM226" s="316"/>
      <c r="BN226" s="316"/>
      <c r="BO226" s="316"/>
      <c r="BP226" s="316"/>
      <c r="BQ226" s="316"/>
      <c r="BR226" s="316"/>
      <c r="BS226" s="316"/>
      <c r="BT226" s="316"/>
      <c r="BU226" s="316"/>
      <c r="BV226" s="316"/>
      <c r="BW226" s="316"/>
      <c r="BX226" s="316"/>
      <c r="BY226" s="316"/>
      <c r="BZ226" s="316"/>
      <c r="CA226" s="316"/>
      <c r="CB226" s="316"/>
      <c r="CC226" s="316"/>
      <c r="CD226" s="316"/>
      <c r="CE226" s="316"/>
      <c r="CF226" s="316"/>
      <c r="CG226" s="316"/>
      <c r="CH226" s="316"/>
      <c r="CI226" s="316"/>
      <c r="CJ226" s="316"/>
      <c r="CK226" s="316"/>
      <c r="CL226" s="316"/>
      <c r="CM226" s="316"/>
      <c r="CN226" s="316"/>
      <c r="CO226" s="316"/>
      <c r="CP226" s="316"/>
      <c r="CQ226" s="316"/>
      <c r="CR226" s="316"/>
      <c r="CS226" s="316"/>
      <c r="CT226" s="316"/>
      <c r="CU226" s="316"/>
      <c r="CV226" s="316"/>
      <c r="CW226" s="316"/>
      <c r="CX226" s="316"/>
      <c r="CY226" s="316"/>
      <c r="CZ226" s="316"/>
      <c r="DA226" s="316"/>
      <c r="DB226" s="316"/>
      <c r="DC226" s="316"/>
      <c r="DD226" s="316"/>
      <c r="DE226" s="316"/>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HP226" s="268">
        <f t="shared" si="202"/>
        <v>5</v>
      </c>
      <c r="HQ226" s="268">
        <f t="shared" si="173"/>
        <v>218</v>
      </c>
      <c r="HR226" s="268">
        <f t="shared" si="203"/>
        <v>0</v>
      </c>
      <c r="HS226" s="268">
        <f t="shared" si="204"/>
        <v>0</v>
      </c>
    </row>
    <row r="227" spans="1:227" x14ac:dyDescent="0.3">
      <c r="A227" s="21"/>
      <c r="B227" s="14">
        <v>10587</v>
      </c>
      <c r="C227" s="14">
        <v>24</v>
      </c>
      <c r="D227" s="14" t="s">
        <v>182</v>
      </c>
      <c r="E227" s="23" t="s">
        <v>183</v>
      </c>
      <c r="F227" s="14">
        <v>430</v>
      </c>
      <c r="G227" s="14" t="s">
        <v>120</v>
      </c>
      <c r="H227" s="14">
        <v>4</v>
      </c>
      <c r="I227" s="14">
        <v>9</v>
      </c>
      <c r="J227" s="14">
        <v>9</v>
      </c>
      <c r="K227" s="14"/>
      <c r="L227" s="14" t="s">
        <v>141</v>
      </c>
      <c r="M227" s="24">
        <f t="shared" si="199"/>
        <v>9</v>
      </c>
      <c r="N227" s="24">
        <f t="shared" si="174"/>
        <v>2</v>
      </c>
      <c r="O227" s="24" t="str">
        <f t="shared" si="175"/>
        <v>9 9</v>
      </c>
      <c r="P227" s="24">
        <f t="shared" si="176"/>
        <v>9</v>
      </c>
      <c r="Q227" s="25">
        <f t="shared" si="177"/>
        <v>0</v>
      </c>
      <c r="R227" s="26">
        <f t="shared" si="178"/>
        <v>0</v>
      </c>
      <c r="S227" s="24">
        <f t="shared" si="179"/>
        <v>4</v>
      </c>
      <c r="T227" s="24">
        <f t="shared" si="180"/>
        <v>4</v>
      </c>
      <c r="U227" s="24" t="str">
        <f t="shared" si="181"/>
        <v/>
      </c>
      <c r="V227" s="24" t="str">
        <f t="shared" si="182"/>
        <v>g</v>
      </c>
      <c r="W227" s="24" t="str">
        <f t="shared" si="200"/>
        <v/>
      </c>
      <c r="X227" s="24">
        <f t="shared" si="183"/>
        <v>4</v>
      </c>
      <c r="Y227" s="24">
        <f t="shared" si="184"/>
        <v>4</v>
      </c>
      <c r="Z227" s="24" t="str">
        <f t="shared" si="185"/>
        <v>F</v>
      </c>
      <c r="AA227" s="24" t="str">
        <f t="shared" si="205"/>
        <v>F</v>
      </c>
      <c r="AB227" s="34" t="str">
        <f t="shared" si="186"/>
        <v/>
      </c>
      <c r="AC227" s="34" t="str">
        <f t="shared" si="187"/>
        <v>g</v>
      </c>
      <c r="AD227" s="34" t="str">
        <f t="shared" si="201"/>
        <v>g</v>
      </c>
      <c r="AE227" s="34" t="str">
        <f t="shared" si="188"/>
        <v>4 0</v>
      </c>
      <c r="AF227" s="34">
        <f t="shared" si="189"/>
        <v>9</v>
      </c>
      <c r="AG227" s="34">
        <f t="shared" si="190"/>
        <v>9</v>
      </c>
      <c r="AH227" s="34">
        <f t="shared" si="191"/>
        <v>0</v>
      </c>
      <c r="AI227" s="172">
        <f>IF(AJ227&lt;&gt;"",MAX(AI$3:AI226)+1,"")</f>
        <v>178</v>
      </c>
      <c r="AJ227" s="172" t="str">
        <f t="shared" si="192"/>
        <v>F</v>
      </c>
      <c r="AK227" s="172">
        <f t="shared" si="193"/>
        <v>430</v>
      </c>
      <c r="AL227" s="172">
        <f t="shared" si="194"/>
        <v>9</v>
      </c>
      <c r="AM227" s="172" t="str">
        <f>IF(AN227&lt;&gt;"",MAX(AM$3:AM226)+1,"")</f>
        <v/>
      </c>
      <c r="AN227" s="172" t="str">
        <f t="shared" si="195"/>
        <v/>
      </c>
      <c r="AO227" s="172" t="str">
        <f t="shared" si="196"/>
        <v/>
      </c>
      <c r="AP227" s="172" t="str">
        <f t="shared" si="197"/>
        <v/>
      </c>
      <c r="AQ227" s="172" t="str">
        <f t="shared" si="198"/>
        <v/>
      </c>
      <c r="AR227" s="172" t="str">
        <f>Table1[[#This Row],[Sex ]]&amp;Table1[[#This Row],[Month]]</f>
        <v>F4</v>
      </c>
      <c r="AS227" s="21"/>
      <c r="AT227" s="21"/>
      <c r="AU227" s="21"/>
      <c r="AV227" s="21"/>
      <c r="AW227" s="21"/>
      <c r="AX227" s="21"/>
      <c r="AY227" s="21"/>
      <c r="AZ227" s="21"/>
      <c r="BA227" s="21"/>
      <c r="BB227" s="21"/>
      <c r="BC227" s="21"/>
      <c r="BD227" s="21"/>
      <c r="BE227" s="319"/>
      <c r="BF227" s="319"/>
      <c r="BG227" s="316"/>
      <c r="BH227" s="316"/>
      <c r="BI227" s="316"/>
      <c r="BJ227" s="316"/>
      <c r="BK227" s="316"/>
      <c r="BL227" s="316"/>
      <c r="BM227" s="316"/>
      <c r="BN227" s="316"/>
      <c r="BO227" s="316"/>
      <c r="BP227" s="316"/>
      <c r="BQ227" s="316"/>
      <c r="BR227" s="316"/>
      <c r="BS227" s="316"/>
      <c r="BT227" s="316"/>
      <c r="BU227" s="316"/>
      <c r="BV227" s="316"/>
      <c r="BW227" s="316"/>
      <c r="BX227" s="316"/>
      <c r="BY227" s="316"/>
      <c r="BZ227" s="316"/>
      <c r="CA227" s="316"/>
      <c r="CB227" s="316"/>
      <c r="CC227" s="316"/>
      <c r="CD227" s="316"/>
      <c r="CE227" s="316"/>
      <c r="CF227" s="316"/>
      <c r="CG227" s="316"/>
      <c r="CH227" s="316"/>
      <c r="CI227" s="316"/>
      <c r="CJ227" s="316"/>
      <c r="CK227" s="316"/>
      <c r="CL227" s="316"/>
      <c r="CM227" s="316"/>
      <c r="CN227" s="316"/>
      <c r="CO227" s="316"/>
      <c r="CP227" s="316"/>
      <c r="CQ227" s="316"/>
      <c r="CR227" s="316"/>
      <c r="CS227" s="316"/>
      <c r="CT227" s="316"/>
      <c r="CU227" s="316"/>
      <c r="CV227" s="316"/>
      <c r="CW227" s="316"/>
      <c r="CX227" s="316"/>
      <c r="CY227" s="316"/>
      <c r="CZ227" s="316"/>
      <c r="DA227" s="316"/>
      <c r="DB227" s="316"/>
      <c r="DC227" s="316"/>
      <c r="DD227" s="316"/>
      <c r="DE227" s="316"/>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HP227" s="268">
        <f t="shared" si="202"/>
        <v>4</v>
      </c>
      <c r="HQ227" s="268">
        <f t="shared" si="173"/>
        <v>219</v>
      </c>
      <c r="HR227" s="268">
        <f t="shared" si="203"/>
        <v>0</v>
      </c>
      <c r="HS227" s="268">
        <f t="shared" si="204"/>
        <v>0</v>
      </c>
    </row>
    <row r="228" spans="1:227" x14ac:dyDescent="0.3">
      <c r="A228" s="21"/>
      <c r="B228" s="14">
        <v>10587</v>
      </c>
      <c r="C228" s="14">
        <v>25</v>
      </c>
      <c r="D228" s="14" t="s">
        <v>182</v>
      </c>
      <c r="E228" s="23" t="s">
        <v>183</v>
      </c>
      <c r="F228" s="14">
        <v>310</v>
      </c>
      <c r="G228" s="14" t="s">
        <v>120</v>
      </c>
      <c r="H228" s="14">
        <v>4</v>
      </c>
      <c r="I228" s="14">
        <v>5</v>
      </c>
      <c r="J228" s="14">
        <v>5</v>
      </c>
      <c r="K228" s="14"/>
      <c r="L228" s="14" t="s">
        <v>141</v>
      </c>
      <c r="M228" s="24">
        <f t="shared" si="199"/>
        <v>5</v>
      </c>
      <c r="N228" s="24">
        <f t="shared" si="174"/>
        <v>2</v>
      </c>
      <c r="O228" s="24" t="str">
        <f t="shared" si="175"/>
        <v>5 5</v>
      </c>
      <c r="P228" s="24">
        <f t="shared" si="176"/>
        <v>5</v>
      </c>
      <c r="Q228" s="25">
        <f t="shared" si="177"/>
        <v>0</v>
      </c>
      <c r="R228" s="26">
        <f t="shared" si="178"/>
        <v>0</v>
      </c>
      <c r="S228" s="24">
        <f t="shared" si="179"/>
        <v>4</v>
      </c>
      <c r="T228" s="24">
        <f t="shared" si="180"/>
        <v>4</v>
      </c>
      <c r="U228" s="24" t="str">
        <f t="shared" si="181"/>
        <v/>
      </c>
      <c r="V228" s="24" t="str">
        <f t="shared" si="182"/>
        <v>g</v>
      </c>
      <c r="W228" s="24" t="str">
        <f t="shared" si="200"/>
        <v/>
      </c>
      <c r="X228" s="24">
        <f t="shared" si="183"/>
        <v>4</v>
      </c>
      <c r="Y228" s="24">
        <f t="shared" si="184"/>
        <v>4</v>
      </c>
      <c r="Z228" s="24" t="str">
        <f t="shared" si="185"/>
        <v>F</v>
      </c>
      <c r="AA228" s="24" t="str">
        <f t="shared" si="205"/>
        <v>F</v>
      </c>
      <c r="AB228" s="34" t="str">
        <f t="shared" si="186"/>
        <v/>
      </c>
      <c r="AC228" s="34" t="str">
        <f t="shared" si="187"/>
        <v>g</v>
      </c>
      <c r="AD228" s="34" t="str">
        <f t="shared" si="201"/>
        <v>g</v>
      </c>
      <c r="AE228" s="34" t="str">
        <f t="shared" si="188"/>
        <v>4 0</v>
      </c>
      <c r="AF228" s="34">
        <f t="shared" si="189"/>
        <v>5</v>
      </c>
      <c r="AG228" s="34">
        <f t="shared" si="190"/>
        <v>5</v>
      </c>
      <c r="AH228" s="34">
        <f t="shared" si="191"/>
        <v>0</v>
      </c>
      <c r="AI228" s="172">
        <f>IF(AJ228&lt;&gt;"",MAX(AI$3:AI227)+1,"")</f>
        <v>179</v>
      </c>
      <c r="AJ228" s="172" t="str">
        <f t="shared" si="192"/>
        <v>F</v>
      </c>
      <c r="AK228" s="172">
        <f t="shared" si="193"/>
        <v>310</v>
      </c>
      <c r="AL228" s="172">
        <f t="shared" si="194"/>
        <v>5</v>
      </c>
      <c r="AM228" s="172" t="str">
        <f>IF(AN228&lt;&gt;"",MAX(AM$3:AM227)+1,"")</f>
        <v/>
      </c>
      <c r="AN228" s="172" t="str">
        <f t="shared" si="195"/>
        <v/>
      </c>
      <c r="AO228" s="172" t="str">
        <f t="shared" si="196"/>
        <v/>
      </c>
      <c r="AP228" s="172" t="str">
        <f t="shared" si="197"/>
        <v/>
      </c>
      <c r="AQ228" s="172" t="str">
        <f t="shared" si="198"/>
        <v/>
      </c>
      <c r="AR228" s="172" t="str">
        <f>Table1[[#This Row],[Sex ]]&amp;Table1[[#This Row],[Month]]</f>
        <v>F4</v>
      </c>
      <c r="AS228" s="21"/>
      <c r="AT228" s="21"/>
      <c r="AU228" s="21"/>
      <c r="AV228" s="21"/>
      <c r="AW228" s="21"/>
      <c r="AX228" s="21"/>
      <c r="AY228" s="21"/>
      <c r="AZ228" s="21"/>
      <c r="BA228" s="21"/>
      <c r="BB228" s="21"/>
      <c r="BC228" s="21"/>
      <c r="BD228" s="21"/>
      <c r="BE228" s="319"/>
      <c r="BF228" s="319"/>
      <c r="BG228" s="316"/>
      <c r="BH228" s="316"/>
      <c r="BI228" s="316"/>
      <c r="BJ228" s="316"/>
      <c r="BK228" s="316"/>
      <c r="BL228" s="316"/>
      <c r="BM228" s="316"/>
      <c r="BN228" s="316"/>
      <c r="BO228" s="316"/>
      <c r="BP228" s="316"/>
      <c r="BQ228" s="316"/>
      <c r="BR228" s="316"/>
      <c r="BS228" s="316"/>
      <c r="BT228" s="316"/>
      <c r="BU228" s="316"/>
      <c r="BV228" s="316"/>
      <c r="BW228" s="316"/>
      <c r="BX228" s="316"/>
      <c r="BY228" s="316"/>
      <c r="BZ228" s="316"/>
      <c r="CA228" s="316"/>
      <c r="CB228" s="316"/>
      <c r="CC228" s="316"/>
      <c r="CD228" s="316"/>
      <c r="CE228" s="316"/>
      <c r="CF228" s="316"/>
      <c r="CG228" s="316"/>
      <c r="CH228" s="316"/>
      <c r="CI228" s="316"/>
      <c r="CJ228" s="316"/>
      <c r="CK228" s="316"/>
      <c r="CL228" s="316"/>
      <c r="CM228" s="316"/>
      <c r="CN228" s="316"/>
      <c r="CO228" s="316"/>
      <c r="CP228" s="316"/>
      <c r="CQ228" s="316"/>
      <c r="CR228" s="316"/>
      <c r="CS228" s="316"/>
      <c r="CT228" s="316"/>
      <c r="CU228" s="316"/>
      <c r="CV228" s="316"/>
      <c r="CW228" s="316"/>
      <c r="CX228" s="316"/>
      <c r="CY228" s="316"/>
      <c r="CZ228" s="316"/>
      <c r="DA228" s="316"/>
      <c r="DB228" s="316"/>
      <c r="DC228" s="316"/>
      <c r="DD228" s="316"/>
      <c r="DE228" s="316"/>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HP228" s="268">
        <f t="shared" si="202"/>
        <v>4</v>
      </c>
      <c r="HQ228" s="268">
        <f t="shared" si="173"/>
        <v>220</v>
      </c>
      <c r="HR228" s="268">
        <f t="shared" si="203"/>
        <v>0</v>
      </c>
      <c r="HS228" s="268">
        <f t="shared" si="204"/>
        <v>0</v>
      </c>
    </row>
    <row r="229" spans="1:227" x14ac:dyDescent="0.3">
      <c r="A229" s="21"/>
      <c r="B229" s="14">
        <v>10587</v>
      </c>
      <c r="C229" s="14">
        <v>26</v>
      </c>
      <c r="D229" s="14" t="s">
        <v>182</v>
      </c>
      <c r="E229" s="23" t="s">
        <v>183</v>
      </c>
      <c r="F229" s="14">
        <v>480</v>
      </c>
      <c r="G229" s="14" t="s">
        <v>120</v>
      </c>
      <c r="H229" s="14">
        <v>4</v>
      </c>
      <c r="I229" s="14">
        <v>9</v>
      </c>
      <c r="J229" s="14">
        <v>9</v>
      </c>
      <c r="K229" s="14"/>
      <c r="L229" s="14" t="s">
        <v>141</v>
      </c>
      <c r="M229" s="24">
        <f t="shared" si="199"/>
        <v>9</v>
      </c>
      <c r="N229" s="24">
        <f t="shared" si="174"/>
        <v>2</v>
      </c>
      <c r="O229" s="24" t="str">
        <f t="shared" si="175"/>
        <v>9 9</v>
      </c>
      <c r="P229" s="24">
        <f t="shared" si="176"/>
        <v>9</v>
      </c>
      <c r="Q229" s="25">
        <f t="shared" si="177"/>
        <v>0</v>
      </c>
      <c r="R229" s="26">
        <f t="shared" si="178"/>
        <v>0</v>
      </c>
      <c r="S229" s="24">
        <f t="shared" si="179"/>
        <v>4</v>
      </c>
      <c r="T229" s="24">
        <f t="shared" si="180"/>
        <v>4</v>
      </c>
      <c r="U229" s="24" t="str">
        <f t="shared" si="181"/>
        <v/>
      </c>
      <c r="V229" s="24" t="str">
        <f t="shared" si="182"/>
        <v>g</v>
      </c>
      <c r="W229" s="24" t="str">
        <f t="shared" si="200"/>
        <v/>
      </c>
      <c r="X229" s="24">
        <f t="shared" si="183"/>
        <v>4</v>
      </c>
      <c r="Y229" s="24">
        <f t="shared" si="184"/>
        <v>4</v>
      </c>
      <c r="Z229" s="24" t="str">
        <f t="shared" si="185"/>
        <v>F</v>
      </c>
      <c r="AA229" s="24" t="str">
        <f t="shared" si="205"/>
        <v>F</v>
      </c>
      <c r="AB229" s="34" t="str">
        <f t="shared" si="186"/>
        <v/>
      </c>
      <c r="AC229" s="34" t="str">
        <f t="shared" si="187"/>
        <v>g</v>
      </c>
      <c r="AD229" s="34" t="str">
        <f t="shared" si="201"/>
        <v>g</v>
      </c>
      <c r="AE229" s="34" t="str">
        <f t="shared" si="188"/>
        <v>4 0</v>
      </c>
      <c r="AF229" s="34">
        <f t="shared" si="189"/>
        <v>9</v>
      </c>
      <c r="AG229" s="34">
        <f t="shared" si="190"/>
        <v>9</v>
      </c>
      <c r="AH229" s="34">
        <f t="shared" si="191"/>
        <v>0</v>
      </c>
      <c r="AI229" s="172">
        <f>IF(AJ229&lt;&gt;"",MAX(AI$3:AI228)+1,"")</f>
        <v>180</v>
      </c>
      <c r="AJ229" s="172" t="str">
        <f t="shared" si="192"/>
        <v>F</v>
      </c>
      <c r="AK229" s="172">
        <f t="shared" si="193"/>
        <v>480</v>
      </c>
      <c r="AL229" s="172">
        <f t="shared" si="194"/>
        <v>9</v>
      </c>
      <c r="AM229" s="172" t="str">
        <f>IF(AN229&lt;&gt;"",MAX(AM$3:AM228)+1,"")</f>
        <v/>
      </c>
      <c r="AN229" s="172" t="str">
        <f t="shared" si="195"/>
        <v/>
      </c>
      <c r="AO229" s="172" t="str">
        <f t="shared" si="196"/>
        <v/>
      </c>
      <c r="AP229" s="172" t="str">
        <f t="shared" si="197"/>
        <v/>
      </c>
      <c r="AQ229" s="172" t="str">
        <f t="shared" si="198"/>
        <v/>
      </c>
      <c r="AR229" s="172" t="str">
        <f>Table1[[#This Row],[Sex ]]&amp;Table1[[#This Row],[Month]]</f>
        <v>F4</v>
      </c>
      <c r="AS229" s="21"/>
      <c r="AT229" s="21"/>
      <c r="AU229" s="21"/>
      <c r="AV229" s="21"/>
      <c r="AW229" s="21"/>
      <c r="AX229" s="21"/>
      <c r="AY229" s="21"/>
      <c r="AZ229" s="21"/>
      <c r="BA229" s="21"/>
      <c r="BB229" s="21"/>
      <c r="BC229" s="21"/>
      <c r="BD229" s="21"/>
      <c r="BE229" s="319"/>
      <c r="BF229" s="319"/>
      <c r="BG229" s="316"/>
      <c r="BH229" s="316"/>
      <c r="BI229" s="316"/>
      <c r="BJ229" s="316"/>
      <c r="BK229" s="316"/>
      <c r="BL229" s="316"/>
      <c r="BM229" s="316"/>
      <c r="BN229" s="316"/>
      <c r="BO229" s="316"/>
      <c r="BP229" s="316"/>
      <c r="BQ229" s="316"/>
      <c r="BR229" s="316"/>
      <c r="BS229" s="316"/>
      <c r="BT229" s="316"/>
      <c r="BU229" s="316"/>
      <c r="BV229" s="316"/>
      <c r="BW229" s="316"/>
      <c r="BX229" s="316"/>
      <c r="BY229" s="316"/>
      <c r="BZ229" s="316"/>
      <c r="CA229" s="316"/>
      <c r="CB229" s="316"/>
      <c r="CC229" s="316"/>
      <c r="CD229" s="316"/>
      <c r="CE229" s="316"/>
      <c r="CF229" s="316"/>
      <c r="CG229" s="316"/>
      <c r="CH229" s="316"/>
      <c r="CI229" s="316"/>
      <c r="CJ229" s="316"/>
      <c r="CK229" s="316"/>
      <c r="CL229" s="316"/>
      <c r="CM229" s="316"/>
      <c r="CN229" s="316"/>
      <c r="CO229" s="316"/>
      <c r="CP229" s="316"/>
      <c r="CQ229" s="316"/>
      <c r="CR229" s="316"/>
      <c r="CS229" s="316"/>
      <c r="CT229" s="316"/>
      <c r="CU229" s="316"/>
      <c r="CV229" s="316"/>
      <c r="CW229" s="316"/>
      <c r="CX229" s="316"/>
      <c r="CY229" s="316"/>
      <c r="CZ229" s="316"/>
      <c r="DA229" s="316"/>
      <c r="DB229" s="316"/>
      <c r="DC229" s="316"/>
      <c r="DD229" s="316"/>
      <c r="DE229" s="316"/>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HP229" s="268">
        <f t="shared" si="202"/>
        <v>7</v>
      </c>
      <c r="HQ229" s="268">
        <f t="shared" si="173"/>
        <v>221</v>
      </c>
      <c r="HR229" s="268">
        <f t="shared" si="203"/>
        <v>0</v>
      </c>
      <c r="HS229" s="268">
        <f t="shared" si="204"/>
        <v>0</v>
      </c>
    </row>
    <row r="230" spans="1:227" x14ac:dyDescent="0.3">
      <c r="A230" s="21"/>
      <c r="B230" s="14">
        <v>10587</v>
      </c>
      <c r="C230" s="14">
        <v>27</v>
      </c>
      <c r="D230" s="14" t="s">
        <v>182</v>
      </c>
      <c r="E230" s="23" t="s">
        <v>183</v>
      </c>
      <c r="F230" s="14">
        <v>390</v>
      </c>
      <c r="G230" s="14" t="s">
        <v>120</v>
      </c>
      <c r="H230" s="14">
        <v>4</v>
      </c>
      <c r="I230" s="14">
        <v>99</v>
      </c>
      <c r="J230" s="14">
        <v>99</v>
      </c>
      <c r="K230" s="14"/>
      <c r="L230" s="14" t="s">
        <v>141</v>
      </c>
      <c r="M230" s="24" t="str">
        <f t="shared" si="199"/>
        <v/>
      </c>
      <c r="N230" s="24">
        <f t="shared" si="174"/>
        <v>2</v>
      </c>
      <c r="O230" s="24" t="str">
        <f t="shared" si="175"/>
        <v>99 99</v>
      </c>
      <c r="P230" s="24">
        <f t="shared" si="176"/>
        <v>99</v>
      </c>
      <c r="Q230" s="25">
        <f t="shared" si="177"/>
        <v>0</v>
      </c>
      <c r="R230" s="26" t="str">
        <f t="shared" si="178"/>
        <v/>
      </c>
      <c r="S230" s="24" t="str">
        <f t="shared" si="179"/>
        <v/>
      </c>
      <c r="T230" s="24" t="str">
        <f t="shared" si="180"/>
        <v/>
      </c>
      <c r="U230" s="24" t="str">
        <f t="shared" si="181"/>
        <v/>
      </c>
      <c r="V230" s="24" t="str">
        <f t="shared" si="182"/>
        <v/>
      </c>
      <c r="W230" s="24">
        <f t="shared" si="200"/>
        <v>99</v>
      </c>
      <c r="X230" s="24">
        <f t="shared" si="183"/>
        <v>4</v>
      </c>
      <c r="Y230" s="24">
        <f t="shared" si="184"/>
        <v>4</v>
      </c>
      <c r="Z230" s="24" t="str">
        <f t="shared" si="185"/>
        <v/>
      </c>
      <c r="AA230" s="24" t="str">
        <f t="shared" si="205"/>
        <v/>
      </c>
      <c r="AB230" s="34" t="str">
        <f t="shared" si="186"/>
        <v>F</v>
      </c>
      <c r="AC230" s="34" t="str">
        <f t="shared" si="187"/>
        <v/>
      </c>
      <c r="AD230" s="34" t="str">
        <f t="shared" si="201"/>
        <v/>
      </c>
      <c r="AE230" s="34" t="str">
        <f t="shared" si="188"/>
        <v>4 0</v>
      </c>
      <c r="AF230" s="34" t="str">
        <f t="shared" si="189"/>
        <v/>
      </c>
      <c r="AG230" s="34" t="str">
        <f t="shared" si="190"/>
        <v/>
      </c>
      <c r="AH230" s="34" t="str">
        <f t="shared" si="191"/>
        <v/>
      </c>
      <c r="AI230" s="172" t="str">
        <f>IF(AJ230&lt;&gt;"",MAX(AI$3:AI229)+1,"")</f>
        <v/>
      </c>
      <c r="AJ230" s="172" t="str">
        <f t="shared" si="192"/>
        <v/>
      </c>
      <c r="AK230" s="172" t="str">
        <f t="shared" si="193"/>
        <v/>
      </c>
      <c r="AL230" s="172" t="str">
        <f t="shared" si="194"/>
        <v/>
      </c>
      <c r="AM230" s="172" t="str">
        <f>IF(AN230&lt;&gt;"",MAX(AM$3:AM229)+1,"")</f>
        <v/>
      </c>
      <c r="AN230" s="172" t="str">
        <f t="shared" si="195"/>
        <v/>
      </c>
      <c r="AO230" s="172" t="str">
        <f t="shared" si="196"/>
        <v/>
      </c>
      <c r="AP230" s="172" t="str">
        <f t="shared" si="197"/>
        <v/>
      </c>
      <c r="AQ230" s="172" t="str">
        <f t="shared" si="198"/>
        <v/>
      </c>
      <c r="AR230" s="172" t="str">
        <f>Table1[[#This Row],[Sex ]]&amp;Table1[[#This Row],[Month]]</f>
        <v>F4</v>
      </c>
      <c r="AS230" s="21"/>
      <c r="AT230" s="21"/>
      <c r="AU230" s="21"/>
      <c r="AV230" s="21"/>
      <c r="AW230" s="21"/>
      <c r="AX230" s="21"/>
      <c r="AY230" s="21"/>
      <c r="AZ230" s="21"/>
      <c r="BA230" s="21"/>
      <c r="BB230" s="21"/>
      <c r="BC230" s="21"/>
      <c r="BD230" s="21"/>
      <c r="BE230" s="319"/>
      <c r="BF230" s="319"/>
      <c r="BG230" s="316"/>
      <c r="BH230" s="316"/>
      <c r="BI230" s="316"/>
      <c r="BJ230" s="316"/>
      <c r="BK230" s="316"/>
      <c r="BL230" s="316"/>
      <c r="BM230" s="316"/>
      <c r="BN230" s="316"/>
      <c r="BO230" s="316"/>
      <c r="BP230" s="316"/>
      <c r="BQ230" s="316"/>
      <c r="BR230" s="316"/>
      <c r="BS230" s="316"/>
      <c r="BT230" s="316"/>
      <c r="BU230" s="316"/>
      <c r="BV230" s="316"/>
      <c r="BW230" s="316"/>
      <c r="BX230" s="316"/>
      <c r="BY230" s="316"/>
      <c r="BZ230" s="316"/>
      <c r="CA230" s="316"/>
      <c r="CB230" s="316"/>
      <c r="CC230" s="316"/>
      <c r="CD230" s="316"/>
      <c r="CE230" s="316"/>
      <c r="CF230" s="316"/>
      <c r="CG230" s="316"/>
      <c r="CH230" s="316"/>
      <c r="CI230" s="316"/>
      <c r="CJ230" s="316"/>
      <c r="CK230" s="316"/>
      <c r="CL230" s="316"/>
      <c r="CM230" s="316"/>
      <c r="CN230" s="316"/>
      <c r="CO230" s="316"/>
      <c r="CP230" s="316"/>
      <c r="CQ230" s="316"/>
      <c r="CR230" s="316"/>
      <c r="CS230" s="316"/>
      <c r="CT230" s="316"/>
      <c r="CU230" s="316"/>
      <c r="CV230" s="316"/>
      <c r="CW230" s="316"/>
      <c r="CX230" s="316"/>
      <c r="CY230" s="316"/>
      <c r="CZ230" s="316"/>
      <c r="DA230" s="316"/>
      <c r="DB230" s="316"/>
      <c r="DC230" s="316"/>
      <c r="DD230" s="316"/>
      <c r="DE230" s="316"/>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HP230" s="268">
        <f t="shared" si="202"/>
        <v>7</v>
      </c>
      <c r="HQ230" s="268">
        <f t="shared" si="173"/>
        <v>222</v>
      </c>
      <c r="HR230" s="268">
        <f t="shared" si="203"/>
        <v>0</v>
      </c>
      <c r="HS230" s="268">
        <f t="shared" si="204"/>
        <v>0</v>
      </c>
    </row>
    <row r="231" spans="1:227" x14ac:dyDescent="0.3">
      <c r="A231" s="21"/>
      <c r="B231" s="14">
        <v>10587</v>
      </c>
      <c r="C231" s="14">
        <v>28</v>
      </c>
      <c r="D231" s="14" t="s">
        <v>182</v>
      </c>
      <c r="E231" s="23" t="s">
        <v>183</v>
      </c>
      <c r="F231" s="14">
        <v>390</v>
      </c>
      <c r="G231" s="14" t="s">
        <v>120</v>
      </c>
      <c r="H231" s="14">
        <v>4</v>
      </c>
      <c r="I231" s="14">
        <v>4</v>
      </c>
      <c r="J231" s="14">
        <v>4</v>
      </c>
      <c r="K231" s="14"/>
      <c r="L231" s="14" t="s">
        <v>141</v>
      </c>
      <c r="M231" s="24">
        <f t="shared" si="199"/>
        <v>4</v>
      </c>
      <c r="N231" s="24">
        <f t="shared" si="174"/>
        <v>2</v>
      </c>
      <c r="O231" s="24" t="str">
        <f t="shared" si="175"/>
        <v>4 4</v>
      </c>
      <c r="P231" s="24">
        <f t="shared" si="176"/>
        <v>4</v>
      </c>
      <c r="Q231" s="25">
        <f t="shared" si="177"/>
        <v>0</v>
      </c>
      <c r="R231" s="26">
        <f t="shared" si="178"/>
        <v>0</v>
      </c>
      <c r="S231" s="24">
        <f t="shared" si="179"/>
        <v>4</v>
      </c>
      <c r="T231" s="24">
        <f t="shared" si="180"/>
        <v>4</v>
      </c>
      <c r="U231" s="24" t="str">
        <f t="shared" si="181"/>
        <v/>
      </c>
      <c r="V231" s="24" t="str">
        <f t="shared" si="182"/>
        <v>g</v>
      </c>
      <c r="W231" s="24" t="str">
        <f t="shared" si="200"/>
        <v/>
      </c>
      <c r="X231" s="24">
        <f t="shared" si="183"/>
        <v>4</v>
      </c>
      <c r="Y231" s="24">
        <f t="shared" si="184"/>
        <v>4</v>
      </c>
      <c r="Z231" s="24" t="str">
        <f t="shared" si="185"/>
        <v>F</v>
      </c>
      <c r="AA231" s="24" t="str">
        <f t="shared" si="205"/>
        <v>F</v>
      </c>
      <c r="AB231" s="34" t="str">
        <f t="shared" si="186"/>
        <v/>
      </c>
      <c r="AC231" s="34" t="str">
        <f t="shared" si="187"/>
        <v>g</v>
      </c>
      <c r="AD231" s="34" t="str">
        <f t="shared" si="201"/>
        <v>g</v>
      </c>
      <c r="AE231" s="34" t="str">
        <f t="shared" si="188"/>
        <v>4 0</v>
      </c>
      <c r="AF231" s="34">
        <f t="shared" si="189"/>
        <v>4</v>
      </c>
      <c r="AG231" s="34">
        <f t="shared" si="190"/>
        <v>4</v>
      </c>
      <c r="AH231" s="34">
        <f t="shared" si="191"/>
        <v>0</v>
      </c>
      <c r="AI231" s="172">
        <f>IF(AJ231&lt;&gt;"",MAX(AI$3:AI230)+1,"")</f>
        <v>181</v>
      </c>
      <c r="AJ231" s="172" t="str">
        <f t="shared" si="192"/>
        <v>F</v>
      </c>
      <c r="AK231" s="172">
        <f t="shared" si="193"/>
        <v>390</v>
      </c>
      <c r="AL231" s="172">
        <f t="shared" si="194"/>
        <v>4</v>
      </c>
      <c r="AM231" s="172" t="str">
        <f>IF(AN231&lt;&gt;"",MAX(AM$3:AM230)+1,"")</f>
        <v/>
      </c>
      <c r="AN231" s="172" t="str">
        <f t="shared" si="195"/>
        <v/>
      </c>
      <c r="AO231" s="172" t="str">
        <f t="shared" si="196"/>
        <v/>
      </c>
      <c r="AP231" s="172" t="str">
        <f t="shared" si="197"/>
        <v/>
      </c>
      <c r="AQ231" s="172" t="str">
        <f t="shared" si="198"/>
        <v/>
      </c>
      <c r="AR231" s="172" t="str">
        <f>Table1[[#This Row],[Sex ]]&amp;Table1[[#This Row],[Month]]</f>
        <v>F4</v>
      </c>
      <c r="AS231" s="21"/>
      <c r="AT231" s="21"/>
      <c r="AU231" s="21"/>
      <c r="AV231" s="21"/>
      <c r="AW231" s="21"/>
      <c r="AX231" s="21"/>
      <c r="AY231" s="21"/>
      <c r="AZ231" s="21"/>
      <c r="BA231" s="21"/>
      <c r="BB231" s="21"/>
      <c r="BC231" s="21"/>
      <c r="BD231" s="21"/>
      <c r="BE231" s="319"/>
      <c r="BF231" s="319"/>
      <c r="BG231" s="316"/>
      <c r="BH231" s="316"/>
      <c r="BI231" s="316"/>
      <c r="BJ231" s="316"/>
      <c r="BK231" s="316"/>
      <c r="BL231" s="316"/>
      <c r="BM231" s="316"/>
      <c r="BN231" s="316"/>
      <c r="BO231" s="316"/>
      <c r="BP231" s="316"/>
      <c r="BQ231" s="316"/>
      <c r="BR231" s="316"/>
      <c r="BS231" s="316"/>
      <c r="BT231" s="316"/>
      <c r="BU231" s="316"/>
      <c r="BV231" s="316"/>
      <c r="BW231" s="316"/>
      <c r="BX231" s="316"/>
      <c r="BY231" s="316"/>
      <c r="BZ231" s="316"/>
      <c r="CA231" s="316"/>
      <c r="CB231" s="316"/>
      <c r="CC231" s="316"/>
      <c r="CD231" s="316"/>
      <c r="CE231" s="316"/>
      <c r="CF231" s="316"/>
      <c r="CG231" s="316"/>
      <c r="CH231" s="316"/>
      <c r="CI231" s="316"/>
      <c r="CJ231" s="316"/>
      <c r="CK231" s="316"/>
      <c r="CL231" s="316"/>
      <c r="CM231" s="316"/>
      <c r="CN231" s="316"/>
      <c r="CO231" s="316"/>
      <c r="CP231" s="316"/>
      <c r="CQ231" s="316"/>
      <c r="CR231" s="316"/>
      <c r="CS231" s="316"/>
      <c r="CT231" s="316"/>
      <c r="CU231" s="316"/>
      <c r="CV231" s="316"/>
      <c r="CW231" s="316"/>
      <c r="CX231" s="316"/>
      <c r="CY231" s="316"/>
      <c r="CZ231" s="316"/>
      <c r="DA231" s="316"/>
      <c r="DB231" s="316"/>
      <c r="DC231" s="316"/>
      <c r="DD231" s="316"/>
      <c r="DE231" s="316"/>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HP231" s="268">
        <f t="shared" si="202"/>
        <v>4</v>
      </c>
      <c r="HQ231" s="268">
        <f t="shared" si="173"/>
        <v>223</v>
      </c>
      <c r="HR231" s="268">
        <f t="shared" si="203"/>
        <v>0</v>
      </c>
      <c r="HS231" s="268">
        <f t="shared" si="204"/>
        <v>0</v>
      </c>
    </row>
    <row r="232" spans="1:227" x14ac:dyDescent="0.3">
      <c r="A232" s="21"/>
      <c r="B232" s="14">
        <v>10587</v>
      </c>
      <c r="C232" s="14">
        <v>29</v>
      </c>
      <c r="D232" s="14" t="s">
        <v>182</v>
      </c>
      <c r="E232" s="23" t="s">
        <v>183</v>
      </c>
      <c r="F232" s="14">
        <v>350</v>
      </c>
      <c r="G232" s="14" t="s">
        <v>121</v>
      </c>
      <c r="H232" s="14">
        <v>4</v>
      </c>
      <c r="I232" s="14">
        <v>5</v>
      </c>
      <c r="J232" s="14">
        <v>5</v>
      </c>
      <c r="K232" s="14"/>
      <c r="L232" s="14" t="s">
        <v>141</v>
      </c>
      <c r="M232" s="24">
        <f t="shared" si="199"/>
        <v>5</v>
      </c>
      <c r="N232" s="24">
        <f t="shared" si="174"/>
        <v>2</v>
      </c>
      <c r="O232" s="24" t="str">
        <f t="shared" si="175"/>
        <v>5 5</v>
      </c>
      <c r="P232" s="24">
        <f t="shared" si="176"/>
        <v>5</v>
      </c>
      <c r="Q232" s="25">
        <f t="shared" si="177"/>
        <v>0</v>
      </c>
      <c r="R232" s="26">
        <f t="shared" si="178"/>
        <v>0</v>
      </c>
      <c r="S232" s="24">
        <f t="shared" si="179"/>
        <v>4</v>
      </c>
      <c r="T232" s="24">
        <f t="shared" si="180"/>
        <v>4</v>
      </c>
      <c r="U232" s="24" t="str">
        <f t="shared" si="181"/>
        <v/>
      </c>
      <c r="V232" s="24" t="str">
        <f t="shared" si="182"/>
        <v>g</v>
      </c>
      <c r="W232" s="24" t="str">
        <f t="shared" si="200"/>
        <v/>
      </c>
      <c r="X232" s="24">
        <f t="shared" si="183"/>
        <v>4</v>
      </c>
      <c r="Y232" s="24">
        <f t="shared" si="184"/>
        <v>4</v>
      </c>
      <c r="Z232" s="24" t="str">
        <f t="shared" si="185"/>
        <v>M</v>
      </c>
      <c r="AA232" s="24" t="str">
        <f t="shared" si="205"/>
        <v>M</v>
      </c>
      <c r="AB232" s="34" t="str">
        <f t="shared" si="186"/>
        <v/>
      </c>
      <c r="AC232" s="34" t="str">
        <f t="shared" si="187"/>
        <v>g</v>
      </c>
      <c r="AD232" s="34" t="str">
        <f t="shared" si="201"/>
        <v>g</v>
      </c>
      <c r="AE232" s="34" t="str">
        <f t="shared" si="188"/>
        <v>4 0</v>
      </c>
      <c r="AF232" s="34">
        <f t="shared" si="189"/>
        <v>5</v>
      </c>
      <c r="AG232" s="34">
        <f t="shared" si="190"/>
        <v>5</v>
      </c>
      <c r="AH232" s="34">
        <f t="shared" si="191"/>
        <v>0</v>
      </c>
      <c r="AI232" s="172" t="str">
        <f>IF(AJ232&lt;&gt;"",MAX(AI$3:AI231)+1,"")</f>
        <v/>
      </c>
      <c r="AJ232" s="172" t="str">
        <f t="shared" si="192"/>
        <v/>
      </c>
      <c r="AK232" s="172" t="str">
        <f t="shared" si="193"/>
        <v/>
      </c>
      <c r="AL232" s="172" t="str">
        <f t="shared" si="194"/>
        <v/>
      </c>
      <c r="AM232" s="172">
        <f>IF(AN232&lt;&gt;"",MAX(AM$3:AM231)+1,"")</f>
        <v>46</v>
      </c>
      <c r="AN232" s="172" t="str">
        <f t="shared" si="195"/>
        <v>M</v>
      </c>
      <c r="AO232" s="172">
        <f t="shared" si="196"/>
        <v>350</v>
      </c>
      <c r="AP232" s="172">
        <f t="shared" si="197"/>
        <v>5</v>
      </c>
      <c r="AQ232" s="172" t="str">
        <f t="shared" si="198"/>
        <v/>
      </c>
      <c r="AR232" s="172" t="str">
        <f>Table1[[#This Row],[Sex ]]&amp;Table1[[#This Row],[Month]]</f>
        <v>M4</v>
      </c>
      <c r="AS232" s="21"/>
      <c r="AT232" s="21"/>
      <c r="AU232" s="21"/>
      <c r="AV232" s="21"/>
      <c r="AW232" s="21"/>
      <c r="AX232" s="21"/>
      <c r="AY232" s="21"/>
      <c r="AZ232" s="21"/>
      <c r="BA232" s="21"/>
      <c r="BB232" s="21"/>
      <c r="BC232" s="21"/>
      <c r="BD232" s="21"/>
      <c r="BE232" s="319"/>
      <c r="BF232" s="319"/>
      <c r="BG232" s="316"/>
      <c r="BH232" s="316"/>
      <c r="BI232" s="316"/>
      <c r="BJ232" s="316"/>
      <c r="BK232" s="316"/>
      <c r="BL232" s="316"/>
      <c r="BM232" s="316"/>
      <c r="BN232" s="316"/>
      <c r="BO232" s="316"/>
      <c r="BP232" s="316"/>
      <c r="BQ232" s="316"/>
      <c r="BR232" s="316"/>
      <c r="BS232" s="316"/>
      <c r="BT232" s="316"/>
      <c r="BU232" s="316"/>
      <c r="BV232" s="316"/>
      <c r="BW232" s="316"/>
      <c r="BX232" s="316"/>
      <c r="BY232" s="316"/>
      <c r="BZ232" s="316"/>
      <c r="CA232" s="316"/>
      <c r="CB232" s="316"/>
      <c r="CC232" s="316"/>
      <c r="CD232" s="316"/>
      <c r="CE232" s="316"/>
      <c r="CF232" s="316"/>
      <c r="CG232" s="316"/>
      <c r="CH232" s="316"/>
      <c r="CI232" s="316"/>
      <c r="CJ232" s="316"/>
      <c r="CK232" s="316"/>
      <c r="CL232" s="316"/>
      <c r="CM232" s="316"/>
      <c r="CN232" s="316"/>
      <c r="CO232" s="316"/>
      <c r="CP232" s="316"/>
      <c r="CQ232" s="316"/>
      <c r="CR232" s="316"/>
      <c r="CS232" s="316"/>
      <c r="CT232" s="316"/>
      <c r="CU232" s="316"/>
      <c r="CV232" s="316"/>
      <c r="CW232" s="316"/>
      <c r="CX232" s="316"/>
      <c r="CY232" s="316"/>
      <c r="CZ232" s="316"/>
      <c r="DA232" s="316"/>
      <c r="DB232" s="316"/>
      <c r="DC232" s="316"/>
      <c r="DD232" s="316"/>
      <c r="DE232" s="316"/>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HP232" s="268">
        <f t="shared" si="202"/>
        <v>4</v>
      </c>
      <c r="HQ232" s="268">
        <f t="shared" si="173"/>
        <v>224</v>
      </c>
      <c r="HR232" s="268">
        <f t="shared" si="203"/>
        <v>0</v>
      </c>
      <c r="HS232" s="268">
        <f t="shared" si="204"/>
        <v>0</v>
      </c>
    </row>
    <row r="233" spans="1:227" x14ac:dyDescent="0.3">
      <c r="A233" s="21"/>
      <c r="B233" s="14">
        <v>10587</v>
      </c>
      <c r="C233" s="14">
        <v>30</v>
      </c>
      <c r="D233" s="14" t="s">
        <v>182</v>
      </c>
      <c r="E233" s="23" t="s">
        <v>183</v>
      </c>
      <c r="F233" s="14">
        <v>330</v>
      </c>
      <c r="G233" s="14" t="s">
        <v>121</v>
      </c>
      <c r="H233" s="14">
        <v>4</v>
      </c>
      <c r="I233" s="14">
        <v>5</v>
      </c>
      <c r="J233" s="14">
        <v>5</v>
      </c>
      <c r="K233" s="14"/>
      <c r="L233" s="14" t="s">
        <v>141</v>
      </c>
      <c r="M233" s="24">
        <f t="shared" si="199"/>
        <v>5</v>
      </c>
      <c r="N233" s="24">
        <f t="shared" si="174"/>
        <v>2</v>
      </c>
      <c r="O233" s="24" t="str">
        <f t="shared" si="175"/>
        <v>5 5</v>
      </c>
      <c r="P233" s="24">
        <f t="shared" si="176"/>
        <v>5</v>
      </c>
      <c r="Q233" s="25">
        <f t="shared" si="177"/>
        <v>0</v>
      </c>
      <c r="R233" s="26">
        <f t="shared" si="178"/>
        <v>0</v>
      </c>
      <c r="S233" s="24">
        <f t="shared" si="179"/>
        <v>4</v>
      </c>
      <c r="T233" s="24">
        <f t="shared" si="180"/>
        <v>4</v>
      </c>
      <c r="U233" s="24" t="str">
        <f t="shared" si="181"/>
        <v/>
      </c>
      <c r="V233" s="24" t="str">
        <f t="shared" si="182"/>
        <v>g</v>
      </c>
      <c r="W233" s="24" t="str">
        <f t="shared" si="200"/>
        <v/>
      </c>
      <c r="X233" s="24">
        <f t="shared" si="183"/>
        <v>4</v>
      </c>
      <c r="Y233" s="24">
        <f t="shared" si="184"/>
        <v>4</v>
      </c>
      <c r="Z233" s="24" t="str">
        <f t="shared" si="185"/>
        <v>M</v>
      </c>
      <c r="AA233" s="24" t="str">
        <f t="shared" si="205"/>
        <v>M</v>
      </c>
      <c r="AB233" s="34" t="str">
        <f t="shared" si="186"/>
        <v/>
      </c>
      <c r="AC233" s="34" t="str">
        <f t="shared" si="187"/>
        <v>g</v>
      </c>
      <c r="AD233" s="34" t="str">
        <f t="shared" si="201"/>
        <v>g</v>
      </c>
      <c r="AE233" s="34" t="str">
        <f t="shared" si="188"/>
        <v>4 0</v>
      </c>
      <c r="AF233" s="34">
        <f t="shared" si="189"/>
        <v>5</v>
      </c>
      <c r="AG233" s="34">
        <f t="shared" si="190"/>
        <v>5</v>
      </c>
      <c r="AH233" s="34">
        <f t="shared" si="191"/>
        <v>0</v>
      </c>
      <c r="AI233" s="172" t="str">
        <f>IF(AJ233&lt;&gt;"",MAX(AI$3:AI232)+1,"")</f>
        <v/>
      </c>
      <c r="AJ233" s="172" t="str">
        <f t="shared" si="192"/>
        <v/>
      </c>
      <c r="AK233" s="172" t="str">
        <f t="shared" si="193"/>
        <v/>
      </c>
      <c r="AL233" s="172" t="str">
        <f t="shared" si="194"/>
        <v/>
      </c>
      <c r="AM233" s="172">
        <f>IF(AN233&lt;&gt;"",MAX(AM$3:AM232)+1,"")</f>
        <v>47</v>
      </c>
      <c r="AN233" s="172" t="str">
        <f t="shared" si="195"/>
        <v>M</v>
      </c>
      <c r="AO233" s="172">
        <f t="shared" si="196"/>
        <v>330</v>
      </c>
      <c r="AP233" s="172">
        <f t="shared" si="197"/>
        <v>5</v>
      </c>
      <c r="AQ233" s="172" t="str">
        <f t="shared" si="198"/>
        <v/>
      </c>
      <c r="AR233" s="172" t="str">
        <f>Table1[[#This Row],[Sex ]]&amp;Table1[[#This Row],[Month]]</f>
        <v>M4</v>
      </c>
      <c r="AS233" s="21"/>
      <c r="AT233" s="21"/>
      <c r="AU233" s="21"/>
      <c r="AV233" s="21"/>
      <c r="AW233" s="21"/>
      <c r="AX233" s="21"/>
      <c r="AY233" s="21"/>
      <c r="AZ233" s="21"/>
      <c r="BA233" s="21"/>
      <c r="BB233" s="21"/>
      <c r="BC233" s="21"/>
      <c r="BD233" s="21"/>
      <c r="BE233" s="319"/>
      <c r="BF233" s="319"/>
      <c r="BG233" s="316"/>
      <c r="BH233" s="316"/>
      <c r="BI233" s="316"/>
      <c r="BJ233" s="316"/>
      <c r="BK233" s="316"/>
      <c r="BL233" s="316"/>
      <c r="BM233" s="316"/>
      <c r="BN233" s="316"/>
      <c r="BO233" s="316"/>
      <c r="BP233" s="316"/>
      <c r="BQ233" s="316"/>
      <c r="BR233" s="316"/>
      <c r="BS233" s="316"/>
      <c r="BT233" s="316"/>
      <c r="BU233" s="316"/>
      <c r="BV233" s="316"/>
      <c r="BW233" s="316"/>
      <c r="BX233" s="316"/>
      <c r="BY233" s="316"/>
      <c r="BZ233" s="316"/>
      <c r="CA233" s="316"/>
      <c r="CB233" s="316"/>
      <c r="CC233" s="316"/>
      <c r="CD233" s="316"/>
      <c r="CE233" s="316"/>
      <c r="CF233" s="316"/>
      <c r="CG233" s="316"/>
      <c r="CH233" s="316"/>
      <c r="CI233" s="316"/>
      <c r="CJ233" s="316"/>
      <c r="CK233" s="316"/>
      <c r="CL233" s="316"/>
      <c r="CM233" s="316"/>
      <c r="CN233" s="316"/>
      <c r="CO233" s="316"/>
      <c r="CP233" s="316"/>
      <c r="CQ233" s="316"/>
      <c r="CR233" s="316"/>
      <c r="CS233" s="316"/>
      <c r="CT233" s="316"/>
      <c r="CU233" s="316"/>
      <c r="CV233" s="316"/>
      <c r="CW233" s="316"/>
      <c r="CX233" s="316"/>
      <c r="CY233" s="316"/>
      <c r="CZ233" s="316"/>
      <c r="DA233" s="316"/>
      <c r="DB233" s="316"/>
      <c r="DC233" s="316"/>
      <c r="DD233" s="316"/>
      <c r="DE233" s="316"/>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HP233" s="268">
        <f t="shared" si="202"/>
        <v>9</v>
      </c>
      <c r="HQ233" s="268">
        <f t="shared" si="173"/>
        <v>225</v>
      </c>
      <c r="HR233" s="268">
        <f t="shared" si="203"/>
        <v>0</v>
      </c>
      <c r="HS233" s="268">
        <f t="shared" si="204"/>
        <v>0</v>
      </c>
    </row>
    <row r="234" spans="1:227" x14ac:dyDescent="0.3">
      <c r="A234" s="21"/>
      <c r="B234" s="14">
        <v>10587</v>
      </c>
      <c r="C234" s="14">
        <v>31</v>
      </c>
      <c r="D234" s="14" t="s">
        <v>182</v>
      </c>
      <c r="E234" s="23" t="s">
        <v>183</v>
      </c>
      <c r="F234" s="14">
        <v>400</v>
      </c>
      <c r="G234" s="14" t="s">
        <v>120</v>
      </c>
      <c r="H234" s="14">
        <v>4</v>
      </c>
      <c r="I234" s="14">
        <v>7</v>
      </c>
      <c r="J234" s="14">
        <v>6</v>
      </c>
      <c r="K234" s="14"/>
      <c r="L234" s="14" t="s">
        <v>141</v>
      </c>
      <c r="M234" s="24" t="str">
        <f t="shared" si="199"/>
        <v/>
      </c>
      <c r="N234" s="24">
        <f t="shared" si="174"/>
        <v>2</v>
      </c>
      <c r="O234" s="24" t="str">
        <f t="shared" si="175"/>
        <v>6 7</v>
      </c>
      <c r="P234" s="24">
        <f t="shared" si="176"/>
        <v>6.5</v>
      </c>
      <c r="Q234" s="25">
        <f t="shared" si="177"/>
        <v>0.5</v>
      </c>
      <c r="R234" s="26">
        <f t="shared" si="178"/>
        <v>0.10878565864408424</v>
      </c>
      <c r="S234" s="24">
        <f t="shared" si="179"/>
        <v>4</v>
      </c>
      <c r="T234" s="24">
        <f t="shared" si="180"/>
        <v>4</v>
      </c>
      <c r="U234" s="24" t="str">
        <f t="shared" si="181"/>
        <v/>
      </c>
      <c r="V234" s="24" t="str">
        <f t="shared" si="182"/>
        <v/>
      </c>
      <c r="W234" s="24" t="str">
        <f t="shared" si="200"/>
        <v/>
      </c>
      <c r="X234" s="24" t="str">
        <f t="shared" si="183"/>
        <v/>
      </c>
      <c r="Y234" s="24">
        <f t="shared" si="184"/>
        <v>4</v>
      </c>
      <c r="Z234" s="24" t="str">
        <f t="shared" si="185"/>
        <v>F</v>
      </c>
      <c r="AA234" s="24" t="str">
        <f>IF(I234&lt;&gt;"",IF(I234-J234=0,G234,""),"")</f>
        <v/>
      </c>
      <c r="AB234" s="34" t="str">
        <f t="shared" si="186"/>
        <v/>
      </c>
      <c r="AC234" s="34" t="str">
        <f t="shared" si="187"/>
        <v>g</v>
      </c>
      <c r="AD234" s="34" t="str">
        <f t="shared" si="201"/>
        <v/>
      </c>
      <c r="AE234" s="34" t="str">
        <f t="shared" si="188"/>
        <v>4 1</v>
      </c>
      <c r="AF234" s="34">
        <f t="shared" si="189"/>
        <v>6</v>
      </c>
      <c r="AG234" s="34">
        <f t="shared" si="190"/>
        <v>7</v>
      </c>
      <c r="AH234" s="34">
        <f t="shared" si="191"/>
        <v>1</v>
      </c>
      <c r="AI234" s="172">
        <f>IF(AJ234&lt;&gt;"",MAX(AI$3:AI233)+1,"")</f>
        <v>182</v>
      </c>
      <c r="AJ234" s="172" t="str">
        <f t="shared" si="192"/>
        <v>F</v>
      </c>
      <c r="AK234" s="172">
        <f t="shared" si="193"/>
        <v>400</v>
      </c>
      <c r="AL234" s="172">
        <f t="shared" si="194"/>
        <v>6</v>
      </c>
      <c r="AM234" s="172" t="str">
        <f>IF(AN234&lt;&gt;"",MAX(AM$3:AM233)+1,"")</f>
        <v/>
      </c>
      <c r="AN234" s="172" t="str">
        <f t="shared" si="195"/>
        <v/>
      </c>
      <c r="AO234" s="172" t="str">
        <f t="shared" si="196"/>
        <v/>
      </c>
      <c r="AP234" s="172" t="str">
        <f t="shared" si="197"/>
        <v/>
      </c>
      <c r="AQ234" s="172" t="str">
        <f t="shared" si="198"/>
        <v/>
      </c>
      <c r="AR234" s="172" t="str">
        <f>Table1[[#This Row],[Sex ]]&amp;Table1[[#This Row],[Month]]</f>
        <v>F4</v>
      </c>
      <c r="AS234" s="21"/>
      <c r="AT234" s="21"/>
      <c r="AU234" s="21"/>
      <c r="AV234" s="21"/>
      <c r="AW234" s="21"/>
      <c r="AX234" s="21"/>
      <c r="AY234" s="21"/>
      <c r="AZ234" s="21"/>
      <c r="BA234" s="21"/>
      <c r="BB234" s="21"/>
      <c r="BC234" s="21"/>
      <c r="BD234" s="21"/>
      <c r="BE234" s="319"/>
      <c r="BF234" s="319"/>
      <c r="BG234" s="316"/>
      <c r="BH234" s="316"/>
      <c r="BI234" s="316"/>
      <c r="BJ234" s="316"/>
      <c r="BK234" s="316"/>
      <c r="BL234" s="316"/>
      <c r="BM234" s="316"/>
      <c r="BN234" s="316"/>
      <c r="BO234" s="316"/>
      <c r="BP234" s="316"/>
      <c r="BQ234" s="316"/>
      <c r="BR234" s="316"/>
      <c r="BS234" s="316"/>
      <c r="BT234" s="316"/>
      <c r="BU234" s="316"/>
      <c r="BV234" s="316"/>
      <c r="BW234" s="316"/>
      <c r="BX234" s="316"/>
      <c r="BY234" s="316"/>
      <c r="BZ234" s="316"/>
      <c r="CA234" s="316"/>
      <c r="CB234" s="316"/>
      <c r="CC234" s="316"/>
      <c r="CD234" s="316"/>
      <c r="CE234" s="316"/>
      <c r="CF234" s="316"/>
      <c r="CG234" s="316"/>
      <c r="CH234" s="316"/>
      <c r="CI234" s="316"/>
      <c r="CJ234" s="316"/>
      <c r="CK234" s="316"/>
      <c r="CL234" s="316"/>
      <c r="CM234" s="316"/>
      <c r="CN234" s="316"/>
      <c r="CO234" s="316"/>
      <c r="CP234" s="316"/>
      <c r="CQ234" s="316"/>
      <c r="CR234" s="316"/>
      <c r="CS234" s="316"/>
      <c r="CT234" s="316"/>
      <c r="CU234" s="316"/>
      <c r="CV234" s="316"/>
      <c r="CW234" s="316"/>
      <c r="CX234" s="316"/>
      <c r="CY234" s="316"/>
      <c r="CZ234" s="316"/>
      <c r="DA234" s="316"/>
      <c r="DB234" s="316"/>
      <c r="DC234" s="316"/>
      <c r="DD234" s="316"/>
      <c r="DE234" s="316"/>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HP234" s="268">
        <f t="shared" si="202"/>
        <v>5</v>
      </c>
      <c r="HQ234" s="268">
        <f t="shared" si="173"/>
        <v>226</v>
      </c>
      <c r="HR234" s="268">
        <f t="shared" si="203"/>
        <v>0</v>
      </c>
      <c r="HS234" s="268">
        <f t="shared" si="204"/>
        <v>0</v>
      </c>
    </row>
    <row r="235" spans="1:227" x14ac:dyDescent="0.3">
      <c r="A235" s="21"/>
      <c r="B235" s="14">
        <v>10587</v>
      </c>
      <c r="C235" s="14">
        <v>32</v>
      </c>
      <c r="D235" s="14" t="s">
        <v>182</v>
      </c>
      <c r="E235" s="23" t="s">
        <v>183</v>
      </c>
      <c r="F235" s="14">
        <v>410</v>
      </c>
      <c r="G235" s="14" t="s">
        <v>120</v>
      </c>
      <c r="H235" s="14">
        <v>4</v>
      </c>
      <c r="I235" s="14">
        <v>6</v>
      </c>
      <c r="J235" s="14">
        <v>6</v>
      </c>
      <c r="K235" s="14"/>
      <c r="L235" s="14" t="s">
        <v>141</v>
      </c>
      <c r="M235" s="24">
        <f t="shared" si="199"/>
        <v>6</v>
      </c>
      <c r="N235" s="24">
        <f t="shared" si="174"/>
        <v>2</v>
      </c>
      <c r="O235" s="24" t="str">
        <f t="shared" si="175"/>
        <v>6 6</v>
      </c>
      <c r="P235" s="24">
        <f t="shared" si="176"/>
        <v>6</v>
      </c>
      <c r="Q235" s="25">
        <f t="shared" si="177"/>
        <v>0</v>
      </c>
      <c r="R235" s="26">
        <f t="shared" si="178"/>
        <v>0</v>
      </c>
      <c r="S235" s="24">
        <f t="shared" si="179"/>
        <v>4</v>
      </c>
      <c r="T235" s="24">
        <f t="shared" si="180"/>
        <v>4</v>
      </c>
      <c r="U235" s="24" t="str">
        <f t="shared" si="181"/>
        <v/>
      </c>
      <c r="V235" s="24" t="str">
        <f t="shared" si="182"/>
        <v>g</v>
      </c>
      <c r="W235" s="24" t="str">
        <f t="shared" si="200"/>
        <v/>
      </c>
      <c r="X235" s="24">
        <f t="shared" si="183"/>
        <v>4</v>
      </c>
      <c r="Y235" s="24">
        <f t="shared" si="184"/>
        <v>4</v>
      </c>
      <c r="Z235" s="24" t="str">
        <f t="shared" si="185"/>
        <v>F</v>
      </c>
      <c r="AA235" s="24" t="str">
        <f t="shared" ref="AA235:AA244" si="206">IF(I235&lt;&gt;"",IF(SUM(I235:J235)&gt;98,"",IF(I235-J235=0,G235,"")))</f>
        <v>F</v>
      </c>
      <c r="AB235" s="34" t="str">
        <f t="shared" si="186"/>
        <v/>
      </c>
      <c r="AC235" s="34" t="str">
        <f t="shared" si="187"/>
        <v>g</v>
      </c>
      <c r="AD235" s="34" t="str">
        <f t="shared" si="201"/>
        <v>g</v>
      </c>
      <c r="AE235" s="34" t="str">
        <f t="shared" si="188"/>
        <v>4 0</v>
      </c>
      <c r="AF235" s="34">
        <f t="shared" si="189"/>
        <v>6</v>
      </c>
      <c r="AG235" s="34">
        <f t="shared" si="190"/>
        <v>6</v>
      </c>
      <c r="AH235" s="34">
        <f t="shared" si="191"/>
        <v>0</v>
      </c>
      <c r="AI235" s="172">
        <f>IF(AJ235&lt;&gt;"",MAX(AI$3:AI234)+1,"")</f>
        <v>183</v>
      </c>
      <c r="AJ235" s="172" t="str">
        <f t="shared" si="192"/>
        <v>F</v>
      </c>
      <c r="AK235" s="172">
        <f t="shared" si="193"/>
        <v>410</v>
      </c>
      <c r="AL235" s="172">
        <f t="shared" si="194"/>
        <v>6</v>
      </c>
      <c r="AM235" s="172" t="str">
        <f>IF(AN235&lt;&gt;"",MAX(AM$3:AM234)+1,"")</f>
        <v/>
      </c>
      <c r="AN235" s="172" t="str">
        <f t="shared" si="195"/>
        <v/>
      </c>
      <c r="AO235" s="172" t="str">
        <f t="shared" si="196"/>
        <v/>
      </c>
      <c r="AP235" s="172" t="str">
        <f t="shared" si="197"/>
        <v/>
      </c>
      <c r="AQ235" s="172" t="str">
        <f t="shared" si="198"/>
        <v/>
      </c>
      <c r="AR235" s="172" t="str">
        <f>Table1[[#This Row],[Sex ]]&amp;Table1[[#This Row],[Month]]</f>
        <v>F4</v>
      </c>
      <c r="AS235" s="21"/>
      <c r="AT235" s="21"/>
      <c r="AU235" s="21"/>
      <c r="AV235" s="21"/>
      <c r="AW235" s="21"/>
      <c r="AX235" s="21"/>
      <c r="AY235" s="21"/>
      <c r="AZ235" s="21"/>
      <c r="BA235" s="21"/>
      <c r="BB235" s="21"/>
      <c r="BC235" s="21"/>
      <c r="BD235" s="21"/>
      <c r="BE235" s="319"/>
      <c r="BF235" s="319"/>
      <c r="BG235" s="316"/>
      <c r="BH235" s="316"/>
      <c r="BI235" s="316"/>
      <c r="BJ235" s="316"/>
      <c r="BK235" s="316"/>
      <c r="BL235" s="316"/>
      <c r="BM235" s="316"/>
      <c r="BN235" s="316"/>
      <c r="BO235" s="316"/>
      <c r="BP235" s="316"/>
      <c r="BQ235" s="316"/>
      <c r="BR235" s="316"/>
      <c r="BS235" s="316"/>
      <c r="BT235" s="316"/>
      <c r="BU235" s="316"/>
      <c r="BV235" s="316"/>
      <c r="BW235" s="316"/>
      <c r="BX235" s="316"/>
      <c r="BY235" s="316"/>
      <c r="BZ235" s="316"/>
      <c r="CA235" s="316"/>
      <c r="CB235" s="316"/>
      <c r="CC235" s="316"/>
      <c r="CD235" s="316"/>
      <c r="CE235" s="316"/>
      <c r="CF235" s="316"/>
      <c r="CG235" s="316"/>
      <c r="CH235" s="316"/>
      <c r="CI235" s="316"/>
      <c r="CJ235" s="316"/>
      <c r="CK235" s="316"/>
      <c r="CL235" s="316"/>
      <c r="CM235" s="316"/>
      <c r="CN235" s="316"/>
      <c r="CO235" s="316"/>
      <c r="CP235" s="316"/>
      <c r="CQ235" s="316"/>
      <c r="CR235" s="316"/>
      <c r="CS235" s="316"/>
      <c r="CT235" s="316"/>
      <c r="CU235" s="316"/>
      <c r="CV235" s="316"/>
      <c r="CW235" s="316"/>
      <c r="CX235" s="316"/>
      <c r="CY235" s="316"/>
      <c r="CZ235" s="316"/>
      <c r="DA235" s="316"/>
      <c r="DB235" s="316"/>
      <c r="DC235" s="316"/>
      <c r="DD235" s="316"/>
      <c r="DE235" s="316"/>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HP235" s="268">
        <f t="shared" si="202"/>
        <v>9</v>
      </c>
      <c r="HQ235" s="268">
        <f t="shared" si="173"/>
        <v>227</v>
      </c>
      <c r="HR235" s="268">
        <f t="shared" si="203"/>
        <v>0</v>
      </c>
      <c r="HS235" s="268">
        <f t="shared" si="204"/>
        <v>0</v>
      </c>
    </row>
    <row r="236" spans="1:227" x14ac:dyDescent="0.3">
      <c r="A236" s="21"/>
      <c r="B236" s="14">
        <v>10597</v>
      </c>
      <c r="C236" s="14">
        <v>1</v>
      </c>
      <c r="D236" s="14" t="s">
        <v>182</v>
      </c>
      <c r="E236" s="23" t="s">
        <v>183</v>
      </c>
      <c r="F236" s="14">
        <v>340</v>
      </c>
      <c r="G236" s="14" t="s">
        <v>120</v>
      </c>
      <c r="H236" s="14">
        <v>4</v>
      </c>
      <c r="I236" s="14">
        <v>4</v>
      </c>
      <c r="J236" s="14">
        <v>4</v>
      </c>
      <c r="K236" s="14"/>
      <c r="L236" s="14" t="s">
        <v>141</v>
      </c>
      <c r="M236" s="24">
        <f t="shared" si="199"/>
        <v>4</v>
      </c>
      <c r="N236" s="24">
        <f t="shared" si="174"/>
        <v>2</v>
      </c>
      <c r="O236" s="24" t="str">
        <f t="shared" si="175"/>
        <v>4 4</v>
      </c>
      <c r="P236" s="24">
        <f t="shared" si="176"/>
        <v>4</v>
      </c>
      <c r="Q236" s="25">
        <f t="shared" si="177"/>
        <v>0</v>
      </c>
      <c r="R236" s="26">
        <f t="shared" si="178"/>
        <v>0</v>
      </c>
      <c r="S236" s="24">
        <f t="shared" si="179"/>
        <v>4</v>
      </c>
      <c r="T236" s="24">
        <f t="shared" si="180"/>
        <v>4</v>
      </c>
      <c r="U236" s="24" t="str">
        <f t="shared" si="181"/>
        <v/>
      </c>
      <c r="V236" s="24" t="str">
        <f t="shared" si="182"/>
        <v>g</v>
      </c>
      <c r="W236" s="24" t="str">
        <f t="shared" si="200"/>
        <v/>
      </c>
      <c r="X236" s="24">
        <f t="shared" si="183"/>
        <v>4</v>
      </c>
      <c r="Y236" s="24">
        <f t="shared" si="184"/>
        <v>4</v>
      </c>
      <c r="Z236" s="24" t="str">
        <f t="shared" si="185"/>
        <v>F</v>
      </c>
      <c r="AA236" s="24" t="str">
        <f t="shared" si="206"/>
        <v>F</v>
      </c>
      <c r="AB236" s="34" t="str">
        <f t="shared" si="186"/>
        <v/>
      </c>
      <c r="AC236" s="34" t="str">
        <f t="shared" si="187"/>
        <v>g</v>
      </c>
      <c r="AD236" s="34" t="str">
        <f t="shared" si="201"/>
        <v>g</v>
      </c>
      <c r="AE236" s="34" t="str">
        <f t="shared" si="188"/>
        <v>4 0</v>
      </c>
      <c r="AF236" s="34">
        <f t="shared" si="189"/>
        <v>4</v>
      </c>
      <c r="AG236" s="34">
        <f t="shared" si="190"/>
        <v>4</v>
      </c>
      <c r="AH236" s="34">
        <f t="shared" si="191"/>
        <v>0</v>
      </c>
      <c r="AI236" s="172">
        <f>IF(AJ236&lt;&gt;"",MAX(AI$3:AI235)+1,"")</f>
        <v>184</v>
      </c>
      <c r="AJ236" s="172" t="str">
        <f t="shared" si="192"/>
        <v>F</v>
      </c>
      <c r="AK236" s="172">
        <f t="shared" si="193"/>
        <v>340</v>
      </c>
      <c r="AL236" s="172">
        <f t="shared" si="194"/>
        <v>4</v>
      </c>
      <c r="AM236" s="172" t="str">
        <f>IF(AN236&lt;&gt;"",MAX(AM$3:AM235)+1,"")</f>
        <v/>
      </c>
      <c r="AN236" s="172" t="str">
        <f t="shared" si="195"/>
        <v/>
      </c>
      <c r="AO236" s="172" t="str">
        <f t="shared" si="196"/>
        <v/>
      </c>
      <c r="AP236" s="172" t="str">
        <f t="shared" si="197"/>
        <v/>
      </c>
      <c r="AQ236" s="172" t="str">
        <f t="shared" si="198"/>
        <v/>
      </c>
      <c r="AR236" s="172" t="str">
        <f>Table1[[#This Row],[Sex ]]&amp;Table1[[#This Row],[Month]]</f>
        <v>F4</v>
      </c>
      <c r="AS236" s="21"/>
      <c r="AT236" s="21"/>
      <c r="AU236" s="21"/>
      <c r="AV236" s="21"/>
      <c r="AW236" s="21"/>
      <c r="AX236" s="21"/>
      <c r="AY236" s="21"/>
      <c r="AZ236" s="21"/>
      <c r="BA236" s="21"/>
      <c r="BB236" s="21"/>
      <c r="BC236" s="21"/>
      <c r="BD236" s="21"/>
      <c r="BE236" s="319"/>
      <c r="BF236" s="319"/>
      <c r="BG236" s="316"/>
      <c r="BH236" s="316"/>
      <c r="BI236" s="316"/>
      <c r="BJ236" s="316"/>
      <c r="BK236" s="316"/>
      <c r="BL236" s="316"/>
      <c r="BM236" s="316"/>
      <c r="BN236" s="316"/>
      <c r="BO236" s="316"/>
      <c r="BP236" s="316"/>
      <c r="BQ236" s="316"/>
      <c r="BR236" s="316"/>
      <c r="BS236" s="316"/>
      <c r="BT236" s="316"/>
      <c r="BU236" s="316"/>
      <c r="BV236" s="316"/>
      <c r="BW236" s="316"/>
      <c r="BX236" s="316"/>
      <c r="BY236" s="316"/>
      <c r="BZ236" s="316"/>
      <c r="CA236" s="316"/>
      <c r="CB236" s="316"/>
      <c r="CC236" s="316"/>
      <c r="CD236" s="316"/>
      <c r="CE236" s="316"/>
      <c r="CF236" s="316"/>
      <c r="CG236" s="316"/>
      <c r="CH236" s="316"/>
      <c r="CI236" s="316"/>
      <c r="CJ236" s="316"/>
      <c r="CK236" s="316"/>
      <c r="CL236" s="316"/>
      <c r="CM236" s="316"/>
      <c r="CN236" s="316"/>
      <c r="CO236" s="316"/>
      <c r="CP236" s="316"/>
      <c r="CQ236" s="316"/>
      <c r="CR236" s="316"/>
      <c r="CS236" s="316"/>
      <c r="CT236" s="316"/>
      <c r="CU236" s="316"/>
      <c r="CV236" s="316"/>
      <c r="CW236" s="316"/>
      <c r="CX236" s="316"/>
      <c r="CY236" s="316"/>
      <c r="CZ236" s="316"/>
      <c r="DA236" s="316"/>
      <c r="DB236" s="316"/>
      <c r="DC236" s="316"/>
      <c r="DD236" s="316"/>
      <c r="DE236" s="316"/>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HP236" s="268">
        <f t="shared" si="202"/>
        <v>99</v>
      </c>
      <c r="HQ236" s="268">
        <f t="shared" si="173"/>
        <v>228</v>
      </c>
      <c r="HR236" s="268">
        <f t="shared" si="203"/>
        <v>0</v>
      </c>
      <c r="HS236" s="268">
        <f t="shared" si="204"/>
        <v>0</v>
      </c>
    </row>
    <row r="237" spans="1:227" x14ac:dyDescent="0.3">
      <c r="A237" s="21"/>
      <c r="B237" s="14">
        <v>10597</v>
      </c>
      <c r="C237" s="14">
        <v>2</v>
      </c>
      <c r="D237" s="14" t="s">
        <v>182</v>
      </c>
      <c r="E237" s="23" t="s">
        <v>183</v>
      </c>
      <c r="F237" s="14">
        <v>300</v>
      </c>
      <c r="G237" s="14" t="s">
        <v>120</v>
      </c>
      <c r="H237" s="14">
        <v>4</v>
      </c>
      <c r="I237" s="14">
        <v>3</v>
      </c>
      <c r="J237" s="14">
        <v>3</v>
      </c>
      <c r="K237" s="14"/>
      <c r="L237" s="14" t="s">
        <v>141</v>
      </c>
      <c r="M237" s="24">
        <f t="shared" si="199"/>
        <v>3</v>
      </c>
      <c r="N237" s="24">
        <f t="shared" si="174"/>
        <v>2</v>
      </c>
      <c r="O237" s="24" t="str">
        <f t="shared" si="175"/>
        <v>3 3</v>
      </c>
      <c r="P237" s="24">
        <f t="shared" si="176"/>
        <v>3</v>
      </c>
      <c r="Q237" s="25">
        <f t="shared" si="177"/>
        <v>0</v>
      </c>
      <c r="R237" s="26">
        <f t="shared" si="178"/>
        <v>0</v>
      </c>
      <c r="S237" s="24">
        <f t="shared" si="179"/>
        <v>4</v>
      </c>
      <c r="T237" s="24">
        <f t="shared" si="180"/>
        <v>4</v>
      </c>
      <c r="U237" s="24" t="str">
        <f t="shared" si="181"/>
        <v/>
      </c>
      <c r="V237" s="24" t="str">
        <f t="shared" si="182"/>
        <v>g</v>
      </c>
      <c r="W237" s="24" t="str">
        <f t="shared" si="200"/>
        <v/>
      </c>
      <c r="X237" s="24">
        <f t="shared" si="183"/>
        <v>4</v>
      </c>
      <c r="Y237" s="24">
        <f t="shared" si="184"/>
        <v>4</v>
      </c>
      <c r="Z237" s="24" t="str">
        <f t="shared" si="185"/>
        <v>F</v>
      </c>
      <c r="AA237" s="24" t="str">
        <f t="shared" si="206"/>
        <v>F</v>
      </c>
      <c r="AB237" s="34" t="str">
        <f t="shared" si="186"/>
        <v/>
      </c>
      <c r="AC237" s="34" t="str">
        <f t="shared" si="187"/>
        <v>g</v>
      </c>
      <c r="AD237" s="34" t="str">
        <f t="shared" si="201"/>
        <v>g</v>
      </c>
      <c r="AE237" s="34" t="str">
        <f t="shared" si="188"/>
        <v>4 0</v>
      </c>
      <c r="AF237" s="34">
        <f t="shared" si="189"/>
        <v>3</v>
      </c>
      <c r="AG237" s="34">
        <f t="shared" si="190"/>
        <v>3</v>
      </c>
      <c r="AH237" s="34">
        <f t="shared" si="191"/>
        <v>0</v>
      </c>
      <c r="AI237" s="172">
        <f>IF(AJ237&lt;&gt;"",MAX(AI$3:AI236)+1,"")</f>
        <v>185</v>
      </c>
      <c r="AJ237" s="172" t="str">
        <f t="shared" si="192"/>
        <v>F</v>
      </c>
      <c r="AK237" s="172">
        <f t="shared" si="193"/>
        <v>300</v>
      </c>
      <c r="AL237" s="172">
        <f t="shared" si="194"/>
        <v>3</v>
      </c>
      <c r="AM237" s="172" t="str">
        <f>IF(AN237&lt;&gt;"",MAX(AM$3:AM236)+1,"")</f>
        <v/>
      </c>
      <c r="AN237" s="172" t="str">
        <f t="shared" si="195"/>
        <v/>
      </c>
      <c r="AO237" s="172" t="str">
        <f t="shared" si="196"/>
        <v/>
      </c>
      <c r="AP237" s="172" t="str">
        <f t="shared" si="197"/>
        <v/>
      </c>
      <c r="AQ237" s="172" t="str">
        <f t="shared" si="198"/>
        <v/>
      </c>
      <c r="AR237" s="172" t="str">
        <f>Table1[[#This Row],[Sex ]]&amp;Table1[[#This Row],[Month]]</f>
        <v>F4</v>
      </c>
      <c r="AS237" s="21"/>
      <c r="AT237" s="21"/>
      <c r="AU237" s="21"/>
      <c r="AV237" s="21"/>
      <c r="AW237" s="21"/>
      <c r="AX237" s="21"/>
      <c r="AY237" s="21"/>
      <c r="AZ237" s="21"/>
      <c r="BA237" s="21"/>
      <c r="BB237" s="21"/>
      <c r="BC237" s="21"/>
      <c r="BD237" s="21"/>
      <c r="BE237" s="319"/>
      <c r="BF237" s="319"/>
      <c r="BG237" s="316"/>
      <c r="BH237" s="316"/>
      <c r="BI237" s="316"/>
      <c r="BJ237" s="316"/>
      <c r="BK237" s="316"/>
      <c r="BL237" s="316"/>
      <c r="BM237" s="316"/>
      <c r="BN237" s="316"/>
      <c r="BO237" s="316"/>
      <c r="BP237" s="316"/>
      <c r="BQ237" s="316"/>
      <c r="BR237" s="316"/>
      <c r="BS237" s="316"/>
      <c r="BT237" s="316"/>
      <c r="BU237" s="316"/>
      <c r="BV237" s="316"/>
      <c r="BW237" s="316"/>
      <c r="BX237" s="316"/>
      <c r="BY237" s="316"/>
      <c r="BZ237" s="316"/>
      <c r="CA237" s="316"/>
      <c r="CB237" s="316"/>
      <c r="CC237" s="316"/>
      <c r="CD237" s="316"/>
      <c r="CE237" s="316"/>
      <c r="CF237" s="316"/>
      <c r="CG237" s="316"/>
      <c r="CH237" s="316"/>
      <c r="CI237" s="316"/>
      <c r="CJ237" s="316"/>
      <c r="CK237" s="316"/>
      <c r="CL237" s="316"/>
      <c r="CM237" s="316"/>
      <c r="CN237" s="316"/>
      <c r="CO237" s="316"/>
      <c r="CP237" s="316"/>
      <c r="CQ237" s="316"/>
      <c r="CR237" s="316"/>
      <c r="CS237" s="316"/>
      <c r="CT237" s="316"/>
      <c r="CU237" s="316"/>
      <c r="CV237" s="316"/>
      <c r="CW237" s="316"/>
      <c r="CX237" s="316"/>
      <c r="CY237" s="316"/>
      <c r="CZ237" s="316"/>
      <c r="DA237" s="316"/>
      <c r="DB237" s="316"/>
      <c r="DC237" s="316"/>
      <c r="DD237" s="316"/>
      <c r="DE237" s="316"/>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HP237" s="268">
        <f t="shared" si="202"/>
        <v>4</v>
      </c>
      <c r="HQ237" s="268">
        <f t="shared" si="173"/>
        <v>229</v>
      </c>
      <c r="HR237" s="268">
        <f t="shared" si="203"/>
        <v>0</v>
      </c>
      <c r="HS237" s="268">
        <f t="shared" si="204"/>
        <v>0</v>
      </c>
    </row>
    <row r="238" spans="1:227" x14ac:dyDescent="0.3">
      <c r="A238" s="21"/>
      <c r="B238" s="14">
        <v>10597</v>
      </c>
      <c r="C238" s="14">
        <v>3</v>
      </c>
      <c r="D238" s="14" t="s">
        <v>182</v>
      </c>
      <c r="E238" s="23" t="s">
        <v>183</v>
      </c>
      <c r="F238" s="14">
        <v>320</v>
      </c>
      <c r="G238" s="14" t="s">
        <v>120</v>
      </c>
      <c r="H238" s="14">
        <v>4</v>
      </c>
      <c r="I238" s="14">
        <v>4</v>
      </c>
      <c r="J238" s="14">
        <v>4</v>
      </c>
      <c r="K238" s="14"/>
      <c r="L238" s="14" t="s">
        <v>141</v>
      </c>
      <c r="M238" s="24">
        <f t="shared" si="199"/>
        <v>4</v>
      </c>
      <c r="N238" s="24">
        <f t="shared" si="174"/>
        <v>2</v>
      </c>
      <c r="O238" s="24" t="str">
        <f t="shared" si="175"/>
        <v>4 4</v>
      </c>
      <c r="P238" s="24">
        <f t="shared" si="176"/>
        <v>4</v>
      </c>
      <c r="Q238" s="25">
        <f t="shared" si="177"/>
        <v>0</v>
      </c>
      <c r="R238" s="26">
        <f t="shared" si="178"/>
        <v>0</v>
      </c>
      <c r="S238" s="24">
        <f t="shared" si="179"/>
        <v>4</v>
      </c>
      <c r="T238" s="24">
        <f t="shared" si="180"/>
        <v>4</v>
      </c>
      <c r="U238" s="24" t="str">
        <f t="shared" si="181"/>
        <v/>
      </c>
      <c r="V238" s="24" t="str">
        <f t="shared" si="182"/>
        <v>g</v>
      </c>
      <c r="W238" s="24" t="str">
        <f t="shared" si="200"/>
        <v/>
      </c>
      <c r="X238" s="24">
        <f t="shared" si="183"/>
        <v>4</v>
      </c>
      <c r="Y238" s="24">
        <f t="shared" si="184"/>
        <v>4</v>
      </c>
      <c r="Z238" s="24" t="str">
        <f t="shared" si="185"/>
        <v>F</v>
      </c>
      <c r="AA238" s="24" t="str">
        <f t="shared" si="206"/>
        <v>F</v>
      </c>
      <c r="AB238" s="34" t="str">
        <f t="shared" si="186"/>
        <v/>
      </c>
      <c r="AC238" s="34" t="str">
        <f t="shared" si="187"/>
        <v>g</v>
      </c>
      <c r="AD238" s="34" t="str">
        <f t="shared" si="201"/>
        <v>g</v>
      </c>
      <c r="AE238" s="34" t="str">
        <f t="shared" si="188"/>
        <v>4 0</v>
      </c>
      <c r="AF238" s="34">
        <f t="shared" si="189"/>
        <v>4</v>
      </c>
      <c r="AG238" s="34">
        <f t="shared" si="190"/>
        <v>4</v>
      </c>
      <c r="AH238" s="34">
        <f t="shared" si="191"/>
        <v>0</v>
      </c>
      <c r="AI238" s="172">
        <f>IF(AJ238&lt;&gt;"",MAX(AI$3:AI237)+1,"")</f>
        <v>186</v>
      </c>
      <c r="AJ238" s="172" t="str">
        <f t="shared" si="192"/>
        <v>F</v>
      </c>
      <c r="AK238" s="172">
        <f t="shared" si="193"/>
        <v>320</v>
      </c>
      <c r="AL238" s="172">
        <f t="shared" si="194"/>
        <v>4</v>
      </c>
      <c r="AM238" s="172" t="str">
        <f>IF(AN238&lt;&gt;"",MAX(AM$3:AM237)+1,"")</f>
        <v/>
      </c>
      <c r="AN238" s="172" t="str">
        <f t="shared" si="195"/>
        <v/>
      </c>
      <c r="AO238" s="172" t="str">
        <f t="shared" si="196"/>
        <v/>
      </c>
      <c r="AP238" s="172" t="str">
        <f t="shared" si="197"/>
        <v/>
      </c>
      <c r="AQ238" s="172" t="str">
        <f t="shared" si="198"/>
        <v/>
      </c>
      <c r="AR238" s="172" t="str">
        <f>Table1[[#This Row],[Sex ]]&amp;Table1[[#This Row],[Month]]</f>
        <v>F4</v>
      </c>
      <c r="AS238" s="21"/>
      <c r="AT238" s="21"/>
      <c r="AU238" s="21"/>
      <c r="AV238" s="21"/>
      <c r="AW238" s="21"/>
      <c r="AX238" s="21"/>
      <c r="AY238" s="21"/>
      <c r="AZ238" s="21"/>
      <c r="BA238" s="21"/>
      <c r="BB238" s="21"/>
      <c r="BC238" s="21"/>
      <c r="BD238" s="21"/>
      <c r="BE238" s="319"/>
      <c r="BF238" s="319"/>
      <c r="BG238" s="316"/>
      <c r="BH238" s="316"/>
      <c r="BI238" s="316"/>
      <c r="BJ238" s="316"/>
      <c r="BK238" s="316"/>
      <c r="BL238" s="316"/>
      <c r="BM238" s="316"/>
      <c r="BN238" s="316"/>
      <c r="BO238" s="316"/>
      <c r="BP238" s="316"/>
      <c r="BQ238" s="316"/>
      <c r="BR238" s="316"/>
      <c r="BS238" s="316"/>
      <c r="BT238" s="316"/>
      <c r="BU238" s="316"/>
      <c r="BV238" s="316"/>
      <c r="BW238" s="316"/>
      <c r="BX238" s="316"/>
      <c r="BY238" s="316"/>
      <c r="BZ238" s="316"/>
      <c r="CA238" s="316"/>
      <c r="CB238" s="316"/>
      <c r="CC238" s="316"/>
      <c r="CD238" s="316"/>
      <c r="CE238" s="316"/>
      <c r="CF238" s="316"/>
      <c r="CG238" s="316"/>
      <c r="CH238" s="316"/>
      <c r="CI238" s="316"/>
      <c r="CJ238" s="316"/>
      <c r="CK238" s="316"/>
      <c r="CL238" s="316"/>
      <c r="CM238" s="316"/>
      <c r="CN238" s="316"/>
      <c r="CO238" s="316"/>
      <c r="CP238" s="316"/>
      <c r="CQ238" s="316"/>
      <c r="CR238" s="316"/>
      <c r="CS238" s="316"/>
      <c r="CT238" s="316"/>
      <c r="CU238" s="316"/>
      <c r="CV238" s="316"/>
      <c r="CW238" s="316"/>
      <c r="CX238" s="316"/>
      <c r="CY238" s="316"/>
      <c r="CZ238" s="316"/>
      <c r="DA238" s="316"/>
      <c r="DB238" s="316"/>
      <c r="DC238" s="316"/>
      <c r="DD238" s="316"/>
      <c r="DE238" s="316"/>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HP238" s="268">
        <f t="shared" si="202"/>
        <v>5</v>
      </c>
      <c r="HQ238" s="268">
        <f t="shared" si="173"/>
        <v>230</v>
      </c>
      <c r="HR238" s="268">
        <f t="shared" si="203"/>
        <v>0</v>
      </c>
      <c r="HS238" s="268">
        <f t="shared" si="204"/>
        <v>0</v>
      </c>
    </row>
    <row r="239" spans="1:227" x14ac:dyDescent="0.3">
      <c r="A239" s="21"/>
      <c r="B239" s="14">
        <v>10597</v>
      </c>
      <c r="C239" s="14">
        <v>4</v>
      </c>
      <c r="D239" s="14" t="s">
        <v>182</v>
      </c>
      <c r="E239" s="23" t="s">
        <v>183</v>
      </c>
      <c r="F239" s="14">
        <v>280</v>
      </c>
      <c r="G239" s="14" t="s">
        <v>121</v>
      </c>
      <c r="H239" s="14">
        <v>4</v>
      </c>
      <c r="I239" s="14">
        <v>4</v>
      </c>
      <c r="J239" s="14">
        <v>4</v>
      </c>
      <c r="K239" s="14"/>
      <c r="L239" s="14" t="s">
        <v>141</v>
      </c>
      <c r="M239" s="24">
        <f t="shared" si="199"/>
        <v>4</v>
      </c>
      <c r="N239" s="24">
        <f t="shared" si="174"/>
        <v>2</v>
      </c>
      <c r="O239" s="24" t="str">
        <f t="shared" si="175"/>
        <v>4 4</v>
      </c>
      <c r="P239" s="24">
        <f t="shared" si="176"/>
        <v>4</v>
      </c>
      <c r="Q239" s="25">
        <f t="shared" si="177"/>
        <v>0</v>
      </c>
      <c r="R239" s="26">
        <f t="shared" si="178"/>
        <v>0</v>
      </c>
      <c r="S239" s="24">
        <f t="shared" si="179"/>
        <v>4</v>
      </c>
      <c r="T239" s="24">
        <f t="shared" si="180"/>
        <v>4</v>
      </c>
      <c r="U239" s="24" t="str">
        <f t="shared" si="181"/>
        <v/>
      </c>
      <c r="V239" s="24" t="str">
        <f t="shared" si="182"/>
        <v>g</v>
      </c>
      <c r="W239" s="24" t="str">
        <f t="shared" si="200"/>
        <v/>
      </c>
      <c r="X239" s="24">
        <f t="shared" si="183"/>
        <v>4</v>
      </c>
      <c r="Y239" s="24">
        <f t="shared" si="184"/>
        <v>4</v>
      </c>
      <c r="Z239" s="24" t="str">
        <f t="shared" si="185"/>
        <v>M</v>
      </c>
      <c r="AA239" s="24" t="str">
        <f t="shared" si="206"/>
        <v>M</v>
      </c>
      <c r="AB239" s="34" t="str">
        <f t="shared" si="186"/>
        <v/>
      </c>
      <c r="AC239" s="34" t="str">
        <f t="shared" si="187"/>
        <v>g</v>
      </c>
      <c r="AD239" s="34" t="str">
        <f t="shared" si="201"/>
        <v>g</v>
      </c>
      <c r="AE239" s="34" t="str">
        <f t="shared" si="188"/>
        <v>4 0</v>
      </c>
      <c r="AF239" s="34">
        <f t="shared" si="189"/>
        <v>4</v>
      </c>
      <c r="AG239" s="34">
        <f t="shared" si="190"/>
        <v>4</v>
      </c>
      <c r="AH239" s="34">
        <f t="shared" si="191"/>
        <v>0</v>
      </c>
      <c r="AI239" s="172" t="str">
        <f>IF(AJ239&lt;&gt;"",MAX(AI$3:AI238)+1,"")</f>
        <v/>
      </c>
      <c r="AJ239" s="172" t="str">
        <f t="shared" si="192"/>
        <v/>
      </c>
      <c r="AK239" s="172" t="str">
        <f t="shared" si="193"/>
        <v/>
      </c>
      <c r="AL239" s="172" t="str">
        <f t="shared" si="194"/>
        <v/>
      </c>
      <c r="AM239" s="172">
        <f>IF(AN239&lt;&gt;"",MAX(AM$3:AM238)+1,"")</f>
        <v>48</v>
      </c>
      <c r="AN239" s="172" t="str">
        <f t="shared" si="195"/>
        <v>M</v>
      </c>
      <c r="AO239" s="172">
        <f t="shared" si="196"/>
        <v>280</v>
      </c>
      <c r="AP239" s="172">
        <f t="shared" si="197"/>
        <v>4</v>
      </c>
      <c r="AQ239" s="172" t="str">
        <f t="shared" si="198"/>
        <v/>
      </c>
      <c r="AR239" s="172" t="str">
        <f>Table1[[#This Row],[Sex ]]&amp;Table1[[#This Row],[Month]]</f>
        <v>M4</v>
      </c>
      <c r="AS239" s="21"/>
      <c r="AT239" s="21"/>
      <c r="AU239" s="21"/>
      <c r="AV239" s="21"/>
      <c r="AW239" s="21"/>
      <c r="AX239" s="21"/>
      <c r="AY239" s="21"/>
      <c r="AZ239" s="21"/>
      <c r="BA239" s="21"/>
      <c r="BB239" s="21"/>
      <c r="BC239" s="21"/>
      <c r="BD239" s="21"/>
      <c r="BE239" s="319"/>
      <c r="BF239" s="319"/>
      <c r="BG239" s="316"/>
      <c r="BH239" s="316"/>
      <c r="BI239" s="316"/>
      <c r="BJ239" s="316"/>
      <c r="BK239" s="316"/>
      <c r="BL239" s="316"/>
      <c r="BM239" s="316"/>
      <c r="BN239" s="316"/>
      <c r="BO239" s="316"/>
      <c r="BP239" s="316"/>
      <c r="BQ239" s="316"/>
      <c r="BR239" s="316"/>
      <c r="BS239" s="316"/>
      <c r="BT239" s="316"/>
      <c r="BU239" s="316"/>
      <c r="BV239" s="316"/>
      <c r="BW239" s="316"/>
      <c r="BX239" s="316"/>
      <c r="BY239" s="316"/>
      <c r="BZ239" s="316"/>
      <c r="CA239" s="316"/>
      <c r="CB239" s="316"/>
      <c r="CC239" s="316"/>
      <c r="CD239" s="316"/>
      <c r="CE239" s="316"/>
      <c r="CF239" s="316"/>
      <c r="CG239" s="316"/>
      <c r="CH239" s="316"/>
      <c r="CI239" s="316"/>
      <c r="CJ239" s="316"/>
      <c r="CK239" s="316"/>
      <c r="CL239" s="316"/>
      <c r="CM239" s="316"/>
      <c r="CN239" s="316"/>
      <c r="CO239" s="316"/>
      <c r="CP239" s="316"/>
      <c r="CQ239" s="316"/>
      <c r="CR239" s="316"/>
      <c r="CS239" s="316"/>
      <c r="CT239" s="316"/>
      <c r="CU239" s="316"/>
      <c r="CV239" s="316"/>
      <c r="CW239" s="316"/>
      <c r="CX239" s="316"/>
      <c r="CY239" s="316"/>
      <c r="CZ239" s="316"/>
      <c r="DA239" s="316"/>
      <c r="DB239" s="316"/>
      <c r="DC239" s="316"/>
      <c r="DD239" s="316"/>
      <c r="DE239" s="316"/>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HP239" s="268">
        <f t="shared" si="202"/>
        <v>5</v>
      </c>
      <c r="HQ239" s="268">
        <f t="shared" si="173"/>
        <v>231</v>
      </c>
      <c r="HR239" s="268">
        <f t="shared" si="203"/>
        <v>0</v>
      </c>
      <c r="HS239" s="268">
        <f t="shared" si="204"/>
        <v>0</v>
      </c>
    </row>
    <row r="240" spans="1:227" x14ac:dyDescent="0.3">
      <c r="A240" s="21"/>
      <c r="B240" s="14">
        <v>10597</v>
      </c>
      <c r="C240" s="14">
        <v>5</v>
      </c>
      <c r="D240" s="14" t="s">
        <v>182</v>
      </c>
      <c r="E240" s="23" t="s">
        <v>183</v>
      </c>
      <c r="F240" s="14">
        <v>300</v>
      </c>
      <c r="G240" s="14" t="s">
        <v>121</v>
      </c>
      <c r="H240" s="14">
        <v>4</v>
      </c>
      <c r="I240" s="14">
        <v>4</v>
      </c>
      <c r="J240" s="14">
        <v>4</v>
      </c>
      <c r="K240" s="14"/>
      <c r="L240" s="14" t="s">
        <v>141</v>
      </c>
      <c r="M240" s="24">
        <f t="shared" si="199"/>
        <v>4</v>
      </c>
      <c r="N240" s="24">
        <f t="shared" si="174"/>
        <v>2</v>
      </c>
      <c r="O240" s="24" t="str">
        <f t="shared" si="175"/>
        <v>4 4</v>
      </c>
      <c r="P240" s="24">
        <f t="shared" si="176"/>
        <v>4</v>
      </c>
      <c r="Q240" s="25">
        <f t="shared" si="177"/>
        <v>0</v>
      </c>
      <c r="R240" s="26">
        <f t="shared" si="178"/>
        <v>0</v>
      </c>
      <c r="S240" s="24">
        <f t="shared" si="179"/>
        <v>4</v>
      </c>
      <c r="T240" s="24">
        <f t="shared" si="180"/>
        <v>4</v>
      </c>
      <c r="U240" s="24" t="str">
        <f t="shared" si="181"/>
        <v/>
      </c>
      <c r="V240" s="24" t="str">
        <f t="shared" si="182"/>
        <v>g</v>
      </c>
      <c r="W240" s="24" t="str">
        <f t="shared" si="200"/>
        <v/>
      </c>
      <c r="X240" s="24">
        <f t="shared" si="183"/>
        <v>4</v>
      </c>
      <c r="Y240" s="24">
        <f t="shared" si="184"/>
        <v>4</v>
      </c>
      <c r="Z240" s="24" t="str">
        <f t="shared" si="185"/>
        <v>M</v>
      </c>
      <c r="AA240" s="24" t="str">
        <f t="shared" si="206"/>
        <v>M</v>
      </c>
      <c r="AB240" s="34" t="str">
        <f t="shared" si="186"/>
        <v/>
      </c>
      <c r="AC240" s="34" t="str">
        <f t="shared" si="187"/>
        <v>g</v>
      </c>
      <c r="AD240" s="34" t="str">
        <f t="shared" si="201"/>
        <v>g</v>
      </c>
      <c r="AE240" s="34" t="str">
        <f t="shared" si="188"/>
        <v>4 0</v>
      </c>
      <c r="AF240" s="34">
        <f t="shared" si="189"/>
        <v>4</v>
      </c>
      <c r="AG240" s="34">
        <f t="shared" si="190"/>
        <v>4</v>
      </c>
      <c r="AH240" s="34">
        <f t="shared" si="191"/>
        <v>0</v>
      </c>
      <c r="AI240" s="172" t="str">
        <f>IF(AJ240&lt;&gt;"",MAX(AI$3:AI239)+1,"")</f>
        <v/>
      </c>
      <c r="AJ240" s="172" t="str">
        <f t="shared" si="192"/>
        <v/>
      </c>
      <c r="AK240" s="172" t="str">
        <f t="shared" si="193"/>
        <v/>
      </c>
      <c r="AL240" s="172" t="str">
        <f t="shared" si="194"/>
        <v/>
      </c>
      <c r="AM240" s="172">
        <f>IF(AN240&lt;&gt;"",MAX(AM$3:AM239)+1,"")</f>
        <v>49</v>
      </c>
      <c r="AN240" s="172" t="str">
        <f t="shared" si="195"/>
        <v>M</v>
      </c>
      <c r="AO240" s="172">
        <f t="shared" si="196"/>
        <v>300</v>
      </c>
      <c r="AP240" s="172">
        <f t="shared" si="197"/>
        <v>4</v>
      </c>
      <c r="AQ240" s="172" t="str">
        <f t="shared" si="198"/>
        <v/>
      </c>
      <c r="AR240" s="172" t="str">
        <f>Table1[[#This Row],[Sex ]]&amp;Table1[[#This Row],[Month]]</f>
        <v>M4</v>
      </c>
      <c r="AS240" s="21"/>
      <c r="AT240" s="21"/>
      <c r="AU240" s="21"/>
      <c r="AV240" s="21"/>
      <c r="AW240" s="21"/>
      <c r="AX240" s="21"/>
      <c r="AY240" s="21"/>
      <c r="AZ240" s="21"/>
      <c r="BA240" s="21"/>
      <c r="BB240" s="21"/>
      <c r="BC240" s="21"/>
      <c r="BD240" s="21"/>
      <c r="BE240" s="319"/>
      <c r="BF240" s="319"/>
      <c r="BG240" s="316"/>
      <c r="BH240" s="316"/>
      <c r="BI240" s="316"/>
      <c r="BJ240" s="316"/>
      <c r="BK240" s="316"/>
      <c r="BL240" s="316"/>
      <c r="BM240" s="316"/>
      <c r="BN240" s="316"/>
      <c r="BO240" s="316"/>
      <c r="BP240" s="316"/>
      <c r="BQ240" s="316"/>
      <c r="BR240" s="316"/>
      <c r="BS240" s="316"/>
      <c r="BT240" s="316"/>
      <c r="BU240" s="316"/>
      <c r="BV240" s="316"/>
      <c r="BW240" s="316"/>
      <c r="BX240" s="316"/>
      <c r="BY240" s="316"/>
      <c r="BZ240" s="316"/>
      <c r="CA240" s="316"/>
      <c r="CB240" s="316"/>
      <c r="CC240" s="316"/>
      <c r="CD240" s="316"/>
      <c r="CE240" s="316"/>
      <c r="CF240" s="316"/>
      <c r="CG240" s="316"/>
      <c r="CH240" s="316"/>
      <c r="CI240" s="316"/>
      <c r="CJ240" s="316"/>
      <c r="CK240" s="316"/>
      <c r="CL240" s="316"/>
      <c r="CM240" s="316"/>
      <c r="CN240" s="316"/>
      <c r="CO240" s="316"/>
      <c r="CP240" s="316"/>
      <c r="CQ240" s="316"/>
      <c r="CR240" s="316"/>
      <c r="CS240" s="316"/>
      <c r="CT240" s="316"/>
      <c r="CU240" s="316"/>
      <c r="CV240" s="316"/>
      <c r="CW240" s="316"/>
      <c r="CX240" s="316"/>
      <c r="CY240" s="316"/>
      <c r="CZ240" s="316"/>
      <c r="DA240" s="316"/>
      <c r="DB240" s="316"/>
      <c r="DC240" s="316"/>
      <c r="DD240" s="316"/>
      <c r="DE240" s="316"/>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HP240" s="268">
        <f t="shared" si="202"/>
        <v>6</v>
      </c>
      <c r="HQ240" s="268">
        <f t="shared" si="173"/>
        <v>232</v>
      </c>
      <c r="HR240" s="268">
        <f t="shared" si="203"/>
        <v>16.666666666666671</v>
      </c>
      <c r="HS240" s="268">
        <f t="shared" si="204"/>
        <v>16.666666666666671</v>
      </c>
    </row>
    <row r="241" spans="1:227" x14ac:dyDescent="0.3">
      <c r="A241" s="21"/>
      <c r="B241" s="14">
        <v>10597</v>
      </c>
      <c r="C241" s="14">
        <v>6</v>
      </c>
      <c r="D241" s="14" t="s">
        <v>182</v>
      </c>
      <c r="E241" s="23" t="s">
        <v>183</v>
      </c>
      <c r="F241" s="14">
        <v>370</v>
      </c>
      <c r="G241" s="14" t="s">
        <v>120</v>
      </c>
      <c r="H241" s="14">
        <v>4</v>
      </c>
      <c r="I241" s="14">
        <v>7</v>
      </c>
      <c r="J241" s="14">
        <v>7</v>
      </c>
      <c r="K241" s="14"/>
      <c r="L241" s="14" t="s">
        <v>141</v>
      </c>
      <c r="M241" s="24">
        <f t="shared" si="199"/>
        <v>7</v>
      </c>
      <c r="N241" s="24">
        <f t="shared" si="174"/>
        <v>2</v>
      </c>
      <c r="O241" s="24" t="str">
        <f t="shared" si="175"/>
        <v>7 7</v>
      </c>
      <c r="P241" s="24">
        <f t="shared" si="176"/>
        <v>7</v>
      </c>
      <c r="Q241" s="25">
        <f t="shared" si="177"/>
        <v>0</v>
      </c>
      <c r="R241" s="26">
        <f t="shared" si="178"/>
        <v>0</v>
      </c>
      <c r="S241" s="24">
        <f t="shared" si="179"/>
        <v>4</v>
      </c>
      <c r="T241" s="24">
        <f t="shared" si="180"/>
        <v>4</v>
      </c>
      <c r="U241" s="24" t="str">
        <f t="shared" si="181"/>
        <v/>
      </c>
      <c r="V241" s="24" t="str">
        <f t="shared" si="182"/>
        <v>g</v>
      </c>
      <c r="W241" s="24" t="str">
        <f t="shared" si="200"/>
        <v/>
      </c>
      <c r="X241" s="24">
        <f t="shared" si="183"/>
        <v>4</v>
      </c>
      <c r="Y241" s="24">
        <f t="shared" si="184"/>
        <v>4</v>
      </c>
      <c r="Z241" s="24" t="str">
        <f t="shared" si="185"/>
        <v>F</v>
      </c>
      <c r="AA241" s="24" t="str">
        <f t="shared" si="206"/>
        <v>F</v>
      </c>
      <c r="AB241" s="34" t="str">
        <f t="shared" si="186"/>
        <v/>
      </c>
      <c r="AC241" s="34" t="str">
        <f t="shared" si="187"/>
        <v>g</v>
      </c>
      <c r="AD241" s="34" t="str">
        <f t="shared" si="201"/>
        <v>g</v>
      </c>
      <c r="AE241" s="34" t="str">
        <f t="shared" si="188"/>
        <v>4 0</v>
      </c>
      <c r="AF241" s="34">
        <f t="shared" si="189"/>
        <v>7</v>
      </c>
      <c r="AG241" s="34">
        <f t="shared" si="190"/>
        <v>7</v>
      </c>
      <c r="AH241" s="34">
        <f t="shared" si="191"/>
        <v>0</v>
      </c>
      <c r="AI241" s="172">
        <f>IF(AJ241&lt;&gt;"",MAX(AI$3:AI240)+1,"")</f>
        <v>187</v>
      </c>
      <c r="AJ241" s="172" t="str">
        <f t="shared" si="192"/>
        <v>F</v>
      </c>
      <c r="AK241" s="172">
        <f t="shared" si="193"/>
        <v>370</v>
      </c>
      <c r="AL241" s="172">
        <f t="shared" si="194"/>
        <v>7</v>
      </c>
      <c r="AM241" s="172" t="str">
        <f>IF(AN241&lt;&gt;"",MAX(AM$3:AM240)+1,"")</f>
        <v/>
      </c>
      <c r="AN241" s="172" t="str">
        <f t="shared" si="195"/>
        <v/>
      </c>
      <c r="AO241" s="172" t="str">
        <f t="shared" si="196"/>
        <v/>
      </c>
      <c r="AP241" s="172" t="str">
        <f t="shared" si="197"/>
        <v/>
      </c>
      <c r="AQ241" s="172" t="str">
        <f t="shared" si="198"/>
        <v/>
      </c>
      <c r="AR241" s="172" t="str">
        <f>Table1[[#This Row],[Sex ]]&amp;Table1[[#This Row],[Month]]</f>
        <v>F4</v>
      </c>
      <c r="AS241" s="21"/>
      <c r="AT241" s="21"/>
      <c r="AU241" s="21"/>
      <c r="AV241" s="21"/>
      <c r="AW241" s="21"/>
      <c r="AX241" s="21"/>
      <c r="AY241" s="21"/>
      <c r="AZ241" s="21"/>
      <c r="BA241" s="21"/>
      <c r="BB241" s="21"/>
      <c r="BC241" s="21"/>
      <c r="BD241" s="21"/>
      <c r="BE241" s="319"/>
      <c r="BF241" s="319"/>
      <c r="BG241" s="316"/>
      <c r="BH241" s="316"/>
      <c r="BI241" s="316"/>
      <c r="BJ241" s="316"/>
      <c r="BK241" s="316"/>
      <c r="BL241" s="316"/>
      <c r="BM241" s="316"/>
      <c r="BN241" s="316"/>
      <c r="BO241" s="316"/>
      <c r="BP241" s="316"/>
      <c r="BQ241" s="316"/>
      <c r="BR241" s="316"/>
      <c r="BS241" s="316"/>
      <c r="BT241" s="316"/>
      <c r="BU241" s="316"/>
      <c r="BV241" s="316"/>
      <c r="BW241" s="316"/>
      <c r="BX241" s="316"/>
      <c r="BY241" s="316"/>
      <c r="BZ241" s="316"/>
      <c r="CA241" s="316"/>
      <c r="CB241" s="316"/>
      <c r="CC241" s="316"/>
      <c r="CD241" s="316"/>
      <c r="CE241" s="316"/>
      <c r="CF241" s="316"/>
      <c r="CG241" s="316"/>
      <c r="CH241" s="316"/>
      <c r="CI241" s="316"/>
      <c r="CJ241" s="316"/>
      <c r="CK241" s="316"/>
      <c r="CL241" s="316"/>
      <c r="CM241" s="316"/>
      <c r="CN241" s="316"/>
      <c r="CO241" s="316"/>
      <c r="CP241" s="316"/>
      <c r="CQ241" s="316"/>
      <c r="CR241" s="316"/>
      <c r="CS241" s="316"/>
      <c r="CT241" s="316"/>
      <c r="CU241" s="316"/>
      <c r="CV241" s="316"/>
      <c r="CW241" s="316"/>
      <c r="CX241" s="316"/>
      <c r="CY241" s="316"/>
      <c r="CZ241" s="316"/>
      <c r="DA241" s="316"/>
      <c r="DB241" s="316"/>
      <c r="DC241" s="316"/>
      <c r="DD241" s="316"/>
      <c r="DE241" s="316"/>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HP241" s="268">
        <f t="shared" si="202"/>
        <v>6</v>
      </c>
      <c r="HQ241" s="268">
        <f t="shared" si="173"/>
        <v>233</v>
      </c>
      <c r="HR241" s="268">
        <f t="shared" si="203"/>
        <v>0</v>
      </c>
      <c r="HS241" s="268">
        <f t="shared" si="204"/>
        <v>0</v>
      </c>
    </row>
    <row r="242" spans="1:227" x14ac:dyDescent="0.3">
      <c r="A242" s="21"/>
      <c r="B242" s="14">
        <v>10597</v>
      </c>
      <c r="C242" s="14">
        <v>7</v>
      </c>
      <c r="D242" s="14" t="s">
        <v>182</v>
      </c>
      <c r="E242" s="23" t="s">
        <v>183</v>
      </c>
      <c r="F242" s="14">
        <v>320</v>
      </c>
      <c r="G242" s="14" t="s">
        <v>121</v>
      </c>
      <c r="H242" s="14">
        <v>4</v>
      </c>
      <c r="I242" s="14">
        <v>4</v>
      </c>
      <c r="J242" s="14">
        <v>4</v>
      </c>
      <c r="K242" s="14"/>
      <c r="L242" s="14" t="s">
        <v>141</v>
      </c>
      <c r="M242" s="24">
        <f t="shared" si="199"/>
        <v>4</v>
      </c>
      <c r="N242" s="24">
        <f t="shared" si="174"/>
        <v>2</v>
      </c>
      <c r="O242" s="24" t="str">
        <f t="shared" si="175"/>
        <v>4 4</v>
      </c>
      <c r="P242" s="24">
        <f t="shared" si="176"/>
        <v>4</v>
      </c>
      <c r="Q242" s="25">
        <f t="shared" si="177"/>
        <v>0</v>
      </c>
      <c r="R242" s="26">
        <f t="shared" si="178"/>
        <v>0</v>
      </c>
      <c r="S242" s="24">
        <f t="shared" si="179"/>
        <v>4</v>
      </c>
      <c r="T242" s="24">
        <f t="shared" si="180"/>
        <v>4</v>
      </c>
      <c r="U242" s="24" t="str">
        <f t="shared" si="181"/>
        <v/>
      </c>
      <c r="V242" s="24" t="str">
        <f t="shared" si="182"/>
        <v>g</v>
      </c>
      <c r="W242" s="24" t="str">
        <f t="shared" si="200"/>
        <v/>
      </c>
      <c r="X242" s="24">
        <f t="shared" si="183"/>
        <v>4</v>
      </c>
      <c r="Y242" s="24">
        <f t="shared" si="184"/>
        <v>4</v>
      </c>
      <c r="Z242" s="24" t="str">
        <f t="shared" si="185"/>
        <v>M</v>
      </c>
      <c r="AA242" s="24" t="str">
        <f t="shared" si="206"/>
        <v>M</v>
      </c>
      <c r="AB242" s="34" t="str">
        <f t="shared" si="186"/>
        <v/>
      </c>
      <c r="AC242" s="34" t="str">
        <f t="shared" si="187"/>
        <v>g</v>
      </c>
      <c r="AD242" s="34" t="str">
        <f t="shared" si="201"/>
        <v>g</v>
      </c>
      <c r="AE242" s="34" t="str">
        <f t="shared" si="188"/>
        <v>4 0</v>
      </c>
      <c r="AF242" s="34">
        <f t="shared" si="189"/>
        <v>4</v>
      </c>
      <c r="AG242" s="34">
        <f t="shared" si="190"/>
        <v>4</v>
      </c>
      <c r="AH242" s="34">
        <f t="shared" si="191"/>
        <v>0</v>
      </c>
      <c r="AI242" s="172" t="str">
        <f>IF(AJ242&lt;&gt;"",MAX(AI$3:AI241)+1,"")</f>
        <v/>
      </c>
      <c r="AJ242" s="172" t="str">
        <f t="shared" si="192"/>
        <v/>
      </c>
      <c r="AK242" s="172" t="str">
        <f t="shared" si="193"/>
        <v/>
      </c>
      <c r="AL242" s="172" t="str">
        <f t="shared" si="194"/>
        <v/>
      </c>
      <c r="AM242" s="172">
        <f>IF(AN242&lt;&gt;"",MAX(AM$3:AM241)+1,"")</f>
        <v>50</v>
      </c>
      <c r="AN242" s="172" t="str">
        <f t="shared" si="195"/>
        <v>M</v>
      </c>
      <c r="AO242" s="172">
        <f t="shared" si="196"/>
        <v>320</v>
      </c>
      <c r="AP242" s="172">
        <f t="shared" si="197"/>
        <v>4</v>
      </c>
      <c r="AQ242" s="172" t="str">
        <f t="shared" si="198"/>
        <v/>
      </c>
      <c r="AR242" s="172" t="str">
        <f>Table1[[#This Row],[Sex ]]&amp;Table1[[#This Row],[Month]]</f>
        <v>M4</v>
      </c>
      <c r="AS242" s="21"/>
      <c r="AT242" s="21"/>
      <c r="AU242" s="21"/>
      <c r="AV242" s="21"/>
      <c r="AW242" s="21"/>
      <c r="AX242" s="21"/>
      <c r="AY242" s="21"/>
      <c r="AZ242" s="21"/>
      <c r="BA242" s="21"/>
      <c r="BB242" s="21"/>
      <c r="BC242" s="21"/>
      <c r="BD242" s="21"/>
      <c r="BE242" s="319"/>
      <c r="BF242" s="319"/>
      <c r="BG242" s="316"/>
      <c r="BH242" s="316"/>
      <c r="BI242" s="316"/>
      <c r="BJ242" s="316"/>
      <c r="BK242" s="316"/>
      <c r="BL242" s="316"/>
      <c r="BM242" s="316"/>
      <c r="BN242" s="316"/>
      <c r="BO242" s="316"/>
      <c r="BP242" s="316"/>
      <c r="BQ242" s="316"/>
      <c r="BR242" s="316"/>
      <c r="BS242" s="316"/>
      <c r="BT242" s="316"/>
      <c r="BU242" s="316"/>
      <c r="BV242" s="316"/>
      <c r="BW242" s="316"/>
      <c r="BX242" s="316"/>
      <c r="BY242" s="316"/>
      <c r="BZ242" s="316"/>
      <c r="CA242" s="316"/>
      <c r="CB242" s="316"/>
      <c r="CC242" s="316"/>
      <c r="CD242" s="316"/>
      <c r="CE242" s="316"/>
      <c r="CF242" s="316"/>
      <c r="CG242" s="316"/>
      <c r="CH242" s="316"/>
      <c r="CI242" s="316"/>
      <c r="CJ242" s="316"/>
      <c r="CK242" s="316"/>
      <c r="CL242" s="316"/>
      <c r="CM242" s="316"/>
      <c r="CN242" s="316"/>
      <c r="CO242" s="316"/>
      <c r="CP242" s="316"/>
      <c r="CQ242" s="316"/>
      <c r="CR242" s="316"/>
      <c r="CS242" s="316"/>
      <c r="CT242" s="316"/>
      <c r="CU242" s="316"/>
      <c r="CV242" s="316"/>
      <c r="CW242" s="316"/>
      <c r="CX242" s="316"/>
      <c r="CY242" s="316"/>
      <c r="CZ242" s="316"/>
      <c r="DA242" s="316"/>
      <c r="DB242" s="316"/>
      <c r="DC242" s="316"/>
      <c r="DD242" s="316"/>
      <c r="DE242" s="316"/>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HP242" s="268">
        <f t="shared" si="202"/>
        <v>4</v>
      </c>
      <c r="HQ242" s="268">
        <f t="shared" si="173"/>
        <v>234</v>
      </c>
      <c r="HR242" s="268">
        <f t="shared" si="203"/>
        <v>0</v>
      </c>
      <c r="HS242" s="268">
        <f t="shared" si="204"/>
        <v>0</v>
      </c>
    </row>
    <row r="243" spans="1:227" x14ac:dyDescent="0.3">
      <c r="A243" s="21"/>
      <c r="B243" s="14">
        <v>10597</v>
      </c>
      <c r="C243" s="14">
        <v>8</v>
      </c>
      <c r="D243" s="14" t="s">
        <v>182</v>
      </c>
      <c r="E243" s="23" t="s">
        <v>183</v>
      </c>
      <c r="F243" s="14">
        <v>490</v>
      </c>
      <c r="G243" s="14" t="s">
        <v>120</v>
      </c>
      <c r="H243" s="14">
        <v>4</v>
      </c>
      <c r="I243" s="14">
        <v>9</v>
      </c>
      <c r="J243" s="14">
        <v>9</v>
      </c>
      <c r="K243" s="14"/>
      <c r="L243" s="14" t="s">
        <v>141</v>
      </c>
      <c r="M243" s="24">
        <f t="shared" si="199"/>
        <v>9</v>
      </c>
      <c r="N243" s="24">
        <f t="shared" si="174"/>
        <v>2</v>
      </c>
      <c r="O243" s="24" t="str">
        <f t="shared" si="175"/>
        <v>9 9</v>
      </c>
      <c r="P243" s="24">
        <f t="shared" si="176"/>
        <v>9</v>
      </c>
      <c r="Q243" s="25">
        <f t="shared" si="177"/>
        <v>0</v>
      </c>
      <c r="R243" s="26">
        <f t="shared" si="178"/>
        <v>0</v>
      </c>
      <c r="S243" s="24">
        <f t="shared" si="179"/>
        <v>4</v>
      </c>
      <c r="T243" s="24">
        <f t="shared" si="180"/>
        <v>4</v>
      </c>
      <c r="U243" s="24" t="str">
        <f t="shared" si="181"/>
        <v/>
      </c>
      <c r="V243" s="24" t="str">
        <f t="shared" si="182"/>
        <v>g</v>
      </c>
      <c r="W243" s="24" t="str">
        <f t="shared" si="200"/>
        <v/>
      </c>
      <c r="X243" s="24">
        <f t="shared" si="183"/>
        <v>4</v>
      </c>
      <c r="Y243" s="24">
        <f t="shared" si="184"/>
        <v>4</v>
      </c>
      <c r="Z243" s="24" t="str">
        <f t="shared" si="185"/>
        <v>F</v>
      </c>
      <c r="AA243" s="24" t="str">
        <f t="shared" si="206"/>
        <v>F</v>
      </c>
      <c r="AB243" s="34" t="str">
        <f t="shared" si="186"/>
        <v/>
      </c>
      <c r="AC243" s="34" t="str">
        <f t="shared" si="187"/>
        <v>g</v>
      </c>
      <c r="AD243" s="34" t="str">
        <f t="shared" si="201"/>
        <v>g</v>
      </c>
      <c r="AE243" s="34" t="str">
        <f t="shared" si="188"/>
        <v>4 0</v>
      </c>
      <c r="AF243" s="34">
        <f t="shared" si="189"/>
        <v>9</v>
      </c>
      <c r="AG243" s="34">
        <f t="shared" si="190"/>
        <v>9</v>
      </c>
      <c r="AH243" s="34">
        <f t="shared" si="191"/>
        <v>0</v>
      </c>
      <c r="AI243" s="172">
        <f>IF(AJ243&lt;&gt;"",MAX(AI$3:AI242)+1,"")</f>
        <v>188</v>
      </c>
      <c r="AJ243" s="172" t="str">
        <f t="shared" si="192"/>
        <v>F</v>
      </c>
      <c r="AK243" s="172">
        <f t="shared" si="193"/>
        <v>490</v>
      </c>
      <c r="AL243" s="172">
        <f t="shared" si="194"/>
        <v>9</v>
      </c>
      <c r="AM243" s="172" t="str">
        <f>IF(AN243&lt;&gt;"",MAX(AM$3:AM242)+1,"")</f>
        <v/>
      </c>
      <c r="AN243" s="172" t="str">
        <f t="shared" si="195"/>
        <v/>
      </c>
      <c r="AO243" s="172" t="str">
        <f t="shared" si="196"/>
        <v/>
      </c>
      <c r="AP243" s="172" t="str">
        <f t="shared" si="197"/>
        <v/>
      </c>
      <c r="AQ243" s="172" t="str">
        <f t="shared" si="198"/>
        <v/>
      </c>
      <c r="AR243" s="172" t="str">
        <f>Table1[[#This Row],[Sex ]]&amp;Table1[[#This Row],[Month]]</f>
        <v>F4</v>
      </c>
      <c r="AS243" s="21"/>
      <c r="AT243" s="21"/>
      <c r="AU243" s="21"/>
      <c r="AV243" s="21"/>
      <c r="AW243" s="21"/>
      <c r="AX243" s="21"/>
      <c r="AY243" s="21"/>
      <c r="AZ243" s="21"/>
      <c r="BA243" s="21"/>
      <c r="BB243" s="21"/>
      <c r="BC243" s="21"/>
      <c r="BD243" s="21"/>
      <c r="BE243" s="319"/>
      <c r="BF243" s="319"/>
      <c r="BG243" s="316"/>
      <c r="BH243" s="316"/>
      <c r="BI243" s="316"/>
      <c r="BJ243" s="316"/>
      <c r="BK243" s="316"/>
      <c r="BL243" s="316"/>
      <c r="BM243" s="316"/>
      <c r="BN243" s="316"/>
      <c r="BO243" s="316"/>
      <c r="BP243" s="316"/>
      <c r="BQ243" s="316"/>
      <c r="BR243" s="316"/>
      <c r="BS243" s="316"/>
      <c r="BT243" s="316"/>
      <c r="BU243" s="316"/>
      <c r="BV243" s="316"/>
      <c r="BW243" s="316"/>
      <c r="BX243" s="316"/>
      <c r="BY243" s="316"/>
      <c r="BZ243" s="316"/>
      <c r="CA243" s="316"/>
      <c r="CB243" s="316"/>
      <c r="CC243" s="316"/>
      <c r="CD243" s="316"/>
      <c r="CE243" s="316"/>
      <c r="CF243" s="316"/>
      <c r="CG243" s="316"/>
      <c r="CH243" s="316"/>
      <c r="CI243" s="316"/>
      <c r="CJ243" s="316"/>
      <c r="CK243" s="316"/>
      <c r="CL243" s="316"/>
      <c r="CM243" s="316"/>
      <c r="CN243" s="316"/>
      <c r="CO243" s="316"/>
      <c r="CP243" s="316"/>
      <c r="CQ243" s="316"/>
      <c r="CR243" s="316"/>
      <c r="CS243" s="316"/>
      <c r="CT243" s="316"/>
      <c r="CU243" s="316"/>
      <c r="CV243" s="316"/>
      <c r="CW243" s="316"/>
      <c r="CX243" s="316"/>
      <c r="CY243" s="316"/>
      <c r="CZ243" s="316"/>
      <c r="DA243" s="316"/>
      <c r="DB243" s="316"/>
      <c r="DC243" s="316"/>
      <c r="DD243" s="316"/>
      <c r="DE243" s="316"/>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HP243" s="268">
        <f t="shared" si="202"/>
        <v>3</v>
      </c>
      <c r="HQ243" s="268">
        <f t="shared" si="173"/>
        <v>235</v>
      </c>
      <c r="HR243" s="268">
        <f t="shared" si="203"/>
        <v>0</v>
      </c>
      <c r="HS243" s="268">
        <f t="shared" si="204"/>
        <v>0</v>
      </c>
    </row>
    <row r="244" spans="1:227" x14ac:dyDescent="0.3">
      <c r="A244" s="21"/>
      <c r="B244" s="14">
        <v>10597</v>
      </c>
      <c r="C244" s="14">
        <v>9</v>
      </c>
      <c r="D244" s="14" t="s">
        <v>182</v>
      </c>
      <c r="E244" s="23" t="s">
        <v>183</v>
      </c>
      <c r="F244" s="14">
        <v>280</v>
      </c>
      <c r="G244" s="14" t="s">
        <v>120</v>
      </c>
      <c r="H244" s="14">
        <v>4</v>
      </c>
      <c r="I244" s="14">
        <v>3</v>
      </c>
      <c r="J244" s="14">
        <v>3</v>
      </c>
      <c r="K244" s="14"/>
      <c r="L244" s="14" t="s">
        <v>141</v>
      </c>
      <c r="M244" s="24">
        <f t="shared" si="199"/>
        <v>3</v>
      </c>
      <c r="N244" s="24">
        <f t="shared" si="174"/>
        <v>2</v>
      </c>
      <c r="O244" s="24" t="str">
        <f t="shared" si="175"/>
        <v>3 3</v>
      </c>
      <c r="P244" s="24">
        <f t="shared" si="176"/>
        <v>3</v>
      </c>
      <c r="Q244" s="25">
        <f t="shared" si="177"/>
        <v>0</v>
      </c>
      <c r="R244" s="26">
        <f t="shared" si="178"/>
        <v>0</v>
      </c>
      <c r="S244" s="24">
        <f t="shared" si="179"/>
        <v>4</v>
      </c>
      <c r="T244" s="24">
        <f t="shared" si="180"/>
        <v>4</v>
      </c>
      <c r="U244" s="24" t="str">
        <f t="shared" si="181"/>
        <v/>
      </c>
      <c r="V244" s="24" t="str">
        <f t="shared" si="182"/>
        <v>g</v>
      </c>
      <c r="W244" s="24" t="str">
        <f t="shared" si="200"/>
        <v/>
      </c>
      <c r="X244" s="24">
        <f t="shared" si="183"/>
        <v>4</v>
      </c>
      <c r="Y244" s="24">
        <f t="shared" si="184"/>
        <v>4</v>
      </c>
      <c r="Z244" s="24" t="str">
        <f t="shared" si="185"/>
        <v>F</v>
      </c>
      <c r="AA244" s="24" t="str">
        <f t="shared" si="206"/>
        <v>F</v>
      </c>
      <c r="AB244" s="34" t="str">
        <f t="shared" si="186"/>
        <v/>
      </c>
      <c r="AC244" s="34" t="str">
        <f t="shared" si="187"/>
        <v>g</v>
      </c>
      <c r="AD244" s="34" t="str">
        <f t="shared" si="201"/>
        <v>g</v>
      </c>
      <c r="AE244" s="34" t="str">
        <f t="shared" si="188"/>
        <v>4 0</v>
      </c>
      <c r="AF244" s="34">
        <f t="shared" si="189"/>
        <v>3</v>
      </c>
      <c r="AG244" s="34">
        <f t="shared" si="190"/>
        <v>3</v>
      </c>
      <c r="AH244" s="34">
        <f t="shared" si="191"/>
        <v>0</v>
      </c>
      <c r="AI244" s="172">
        <f>IF(AJ244&lt;&gt;"",MAX(AI$3:AI243)+1,"")</f>
        <v>189</v>
      </c>
      <c r="AJ244" s="172" t="str">
        <f t="shared" si="192"/>
        <v>F</v>
      </c>
      <c r="AK244" s="172">
        <f t="shared" si="193"/>
        <v>280</v>
      </c>
      <c r="AL244" s="172">
        <f t="shared" si="194"/>
        <v>3</v>
      </c>
      <c r="AM244" s="172" t="str">
        <f>IF(AN244&lt;&gt;"",MAX(AM$3:AM243)+1,"")</f>
        <v/>
      </c>
      <c r="AN244" s="172" t="str">
        <f t="shared" si="195"/>
        <v/>
      </c>
      <c r="AO244" s="172" t="str">
        <f t="shared" si="196"/>
        <v/>
      </c>
      <c r="AP244" s="172" t="str">
        <f t="shared" si="197"/>
        <v/>
      </c>
      <c r="AQ244" s="172" t="str">
        <f t="shared" si="198"/>
        <v/>
      </c>
      <c r="AR244" s="172" t="str">
        <f>Table1[[#This Row],[Sex ]]&amp;Table1[[#This Row],[Month]]</f>
        <v>F4</v>
      </c>
      <c r="AS244" s="21"/>
      <c r="AT244" s="21"/>
      <c r="AU244" s="21"/>
      <c r="AV244" s="21"/>
      <c r="AW244" s="21"/>
      <c r="AX244" s="21"/>
      <c r="AY244" s="21"/>
      <c r="AZ244" s="21"/>
      <c r="BA244" s="21"/>
      <c r="BB244" s="21"/>
      <c r="BC244" s="21"/>
      <c r="BD244" s="21"/>
      <c r="BE244" s="319"/>
      <c r="BF244" s="319"/>
      <c r="BG244" s="316"/>
      <c r="BH244" s="316"/>
      <c r="BI244" s="316"/>
      <c r="BJ244" s="316"/>
      <c r="BK244" s="316"/>
      <c r="BL244" s="316"/>
      <c r="BM244" s="316"/>
      <c r="BN244" s="316"/>
      <c r="BO244" s="316"/>
      <c r="BP244" s="316"/>
      <c r="BQ244" s="316"/>
      <c r="BR244" s="316"/>
      <c r="BS244" s="316"/>
      <c r="BT244" s="316"/>
      <c r="BU244" s="316"/>
      <c r="BV244" s="316"/>
      <c r="BW244" s="316"/>
      <c r="BX244" s="316"/>
      <c r="BY244" s="316"/>
      <c r="BZ244" s="316"/>
      <c r="CA244" s="316"/>
      <c r="CB244" s="316"/>
      <c r="CC244" s="316"/>
      <c r="CD244" s="316"/>
      <c r="CE244" s="316"/>
      <c r="CF244" s="316"/>
      <c r="CG244" s="316"/>
      <c r="CH244" s="316"/>
      <c r="CI244" s="316"/>
      <c r="CJ244" s="316"/>
      <c r="CK244" s="316"/>
      <c r="CL244" s="316"/>
      <c r="CM244" s="316"/>
      <c r="CN244" s="316"/>
      <c r="CO244" s="316"/>
      <c r="CP244" s="316"/>
      <c r="CQ244" s="316"/>
      <c r="CR244" s="316"/>
      <c r="CS244" s="316"/>
      <c r="CT244" s="316"/>
      <c r="CU244" s="316"/>
      <c r="CV244" s="316"/>
      <c r="CW244" s="316"/>
      <c r="CX244" s="316"/>
      <c r="CY244" s="316"/>
      <c r="CZ244" s="316"/>
      <c r="DA244" s="316"/>
      <c r="DB244" s="316"/>
      <c r="DC244" s="316"/>
      <c r="DD244" s="316"/>
      <c r="DE244" s="316"/>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HP244" s="268">
        <f t="shared" si="202"/>
        <v>4</v>
      </c>
      <c r="HQ244" s="268">
        <f t="shared" si="173"/>
        <v>236</v>
      </c>
      <c r="HR244" s="268">
        <f t="shared" si="203"/>
        <v>0</v>
      </c>
      <c r="HS244" s="268">
        <f t="shared" si="204"/>
        <v>0</v>
      </c>
    </row>
    <row r="245" spans="1:227" x14ac:dyDescent="0.3">
      <c r="A245" s="21"/>
      <c r="B245" s="14">
        <v>10597</v>
      </c>
      <c r="C245" s="14">
        <v>10</v>
      </c>
      <c r="D245" s="14" t="s">
        <v>182</v>
      </c>
      <c r="E245" s="23" t="s">
        <v>183</v>
      </c>
      <c r="F245" s="14">
        <v>330</v>
      </c>
      <c r="G245" s="14" t="s">
        <v>121</v>
      </c>
      <c r="H245" s="14">
        <v>4</v>
      </c>
      <c r="I245" s="14">
        <v>5</v>
      </c>
      <c r="J245" s="14">
        <v>7</v>
      </c>
      <c r="K245" s="14"/>
      <c r="L245" s="14" t="s">
        <v>141</v>
      </c>
      <c r="M245" s="24" t="str">
        <f t="shared" si="199"/>
        <v/>
      </c>
      <c r="N245" s="24">
        <f t="shared" si="174"/>
        <v>2</v>
      </c>
      <c r="O245" s="24" t="str">
        <f t="shared" si="175"/>
        <v>7 5</v>
      </c>
      <c r="P245" s="24">
        <f t="shared" si="176"/>
        <v>6</v>
      </c>
      <c r="Q245" s="25">
        <f t="shared" si="177"/>
        <v>2</v>
      </c>
      <c r="R245" s="26">
        <f t="shared" si="178"/>
        <v>0.23570226039551587</v>
      </c>
      <c r="S245" s="24">
        <f t="shared" si="179"/>
        <v>4</v>
      </c>
      <c r="T245" s="24">
        <f t="shared" si="180"/>
        <v>4</v>
      </c>
      <c r="U245" s="24" t="str">
        <f t="shared" si="181"/>
        <v/>
      </c>
      <c r="V245" s="24" t="str">
        <f t="shared" si="182"/>
        <v/>
      </c>
      <c r="W245" s="24" t="str">
        <f t="shared" si="200"/>
        <v/>
      </c>
      <c r="X245" s="24" t="str">
        <f t="shared" si="183"/>
        <v/>
      </c>
      <c r="Y245" s="24">
        <f t="shared" si="184"/>
        <v>4</v>
      </c>
      <c r="Z245" s="24" t="str">
        <f t="shared" si="185"/>
        <v>M</v>
      </c>
      <c r="AA245" s="24" t="str">
        <f>IF(I245&lt;&gt;"",IF(I245-J245=0,G245,""),"")</f>
        <v/>
      </c>
      <c r="AB245" s="34" t="str">
        <f t="shared" si="186"/>
        <v/>
      </c>
      <c r="AC245" s="34" t="str">
        <f t="shared" si="187"/>
        <v>g</v>
      </c>
      <c r="AD245" s="34" t="str">
        <f t="shared" si="201"/>
        <v/>
      </c>
      <c r="AE245" s="34" t="str">
        <f t="shared" si="188"/>
        <v>4 -2</v>
      </c>
      <c r="AF245" s="34">
        <f t="shared" si="189"/>
        <v>7</v>
      </c>
      <c r="AG245" s="34">
        <f t="shared" si="190"/>
        <v>5</v>
      </c>
      <c r="AH245" s="34">
        <f t="shared" si="191"/>
        <v>-2</v>
      </c>
      <c r="AI245" s="172" t="str">
        <f>IF(AJ245&lt;&gt;"",MAX(AI$3:AI244)+1,"")</f>
        <v/>
      </c>
      <c r="AJ245" s="172" t="str">
        <f t="shared" si="192"/>
        <v/>
      </c>
      <c r="AK245" s="172" t="str">
        <f t="shared" si="193"/>
        <v/>
      </c>
      <c r="AL245" s="172" t="str">
        <f t="shared" si="194"/>
        <v/>
      </c>
      <c r="AM245" s="172">
        <f>IF(AN245&lt;&gt;"",MAX(AM$3:AM244)+1,"")</f>
        <v>51</v>
      </c>
      <c r="AN245" s="172" t="str">
        <f t="shared" si="195"/>
        <v>M</v>
      </c>
      <c r="AO245" s="172">
        <f t="shared" si="196"/>
        <v>330</v>
      </c>
      <c r="AP245" s="172">
        <f t="shared" si="197"/>
        <v>7</v>
      </c>
      <c r="AQ245" s="172" t="str">
        <f t="shared" si="198"/>
        <v/>
      </c>
      <c r="AR245" s="172" t="str">
        <f>Table1[[#This Row],[Sex ]]&amp;Table1[[#This Row],[Month]]</f>
        <v>M4</v>
      </c>
      <c r="AS245" s="21"/>
      <c r="AT245" s="21"/>
      <c r="AU245" s="21"/>
      <c r="AV245" s="21"/>
      <c r="AW245" s="21"/>
      <c r="AX245" s="21"/>
      <c r="AY245" s="21"/>
      <c r="AZ245" s="21"/>
      <c r="BA245" s="21"/>
      <c r="BB245" s="21"/>
      <c r="BC245" s="21"/>
      <c r="BD245" s="21"/>
      <c r="BE245" s="319"/>
      <c r="BF245" s="319"/>
      <c r="BG245" s="316"/>
      <c r="BH245" s="316"/>
      <c r="BI245" s="316"/>
      <c r="BJ245" s="316"/>
      <c r="BK245" s="316"/>
      <c r="BL245" s="316"/>
      <c r="BM245" s="316"/>
      <c r="BN245" s="316"/>
      <c r="BO245" s="316"/>
      <c r="BP245" s="316"/>
      <c r="BQ245" s="316"/>
      <c r="BR245" s="316"/>
      <c r="BS245" s="316"/>
      <c r="BT245" s="316"/>
      <c r="BU245" s="316"/>
      <c r="BV245" s="316"/>
      <c r="BW245" s="316"/>
      <c r="BX245" s="316"/>
      <c r="BY245" s="316"/>
      <c r="BZ245" s="316"/>
      <c r="CA245" s="316"/>
      <c r="CB245" s="316"/>
      <c r="CC245" s="316"/>
      <c r="CD245" s="316"/>
      <c r="CE245" s="316"/>
      <c r="CF245" s="316"/>
      <c r="CG245" s="316"/>
      <c r="CH245" s="316"/>
      <c r="CI245" s="316"/>
      <c r="CJ245" s="316"/>
      <c r="CK245" s="316"/>
      <c r="CL245" s="316"/>
      <c r="CM245" s="316"/>
      <c r="CN245" s="316"/>
      <c r="CO245" s="316"/>
      <c r="CP245" s="316"/>
      <c r="CQ245" s="316"/>
      <c r="CR245" s="316"/>
      <c r="CS245" s="316"/>
      <c r="CT245" s="316"/>
      <c r="CU245" s="316"/>
      <c r="CV245" s="316"/>
      <c r="CW245" s="316"/>
      <c r="CX245" s="316"/>
      <c r="CY245" s="316"/>
      <c r="CZ245" s="316"/>
      <c r="DA245" s="316"/>
      <c r="DB245" s="316"/>
      <c r="DC245" s="316"/>
      <c r="DD245" s="316"/>
      <c r="DE245" s="316"/>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HP245" s="268">
        <f t="shared" si="202"/>
        <v>4</v>
      </c>
      <c r="HQ245" s="268">
        <f t="shared" si="173"/>
        <v>237</v>
      </c>
      <c r="HR245" s="268">
        <f t="shared" si="203"/>
        <v>0</v>
      </c>
      <c r="HS245" s="268">
        <f t="shared" si="204"/>
        <v>0</v>
      </c>
    </row>
    <row r="246" spans="1:227" x14ac:dyDescent="0.3">
      <c r="A246" s="21"/>
      <c r="B246" s="14">
        <v>10597</v>
      </c>
      <c r="C246" s="14">
        <v>11</v>
      </c>
      <c r="D246" s="14" t="s">
        <v>182</v>
      </c>
      <c r="E246" s="23" t="s">
        <v>183</v>
      </c>
      <c r="F246" s="14">
        <v>330</v>
      </c>
      <c r="G246" s="14" t="s">
        <v>120</v>
      </c>
      <c r="H246" s="14">
        <v>4</v>
      </c>
      <c r="I246" s="14">
        <v>4</v>
      </c>
      <c r="J246" s="14">
        <v>4</v>
      </c>
      <c r="K246" s="14"/>
      <c r="L246" s="14" t="s">
        <v>141</v>
      </c>
      <c r="M246" s="24">
        <f t="shared" si="199"/>
        <v>4</v>
      </c>
      <c r="N246" s="24">
        <f t="shared" si="174"/>
        <v>2</v>
      </c>
      <c r="O246" s="24" t="str">
        <f t="shared" si="175"/>
        <v>4 4</v>
      </c>
      <c r="P246" s="24">
        <f t="shared" si="176"/>
        <v>4</v>
      </c>
      <c r="Q246" s="25">
        <f t="shared" si="177"/>
        <v>0</v>
      </c>
      <c r="R246" s="26">
        <f t="shared" si="178"/>
        <v>0</v>
      </c>
      <c r="S246" s="24">
        <f t="shared" si="179"/>
        <v>4</v>
      </c>
      <c r="T246" s="24">
        <f t="shared" si="180"/>
        <v>4</v>
      </c>
      <c r="U246" s="24" t="str">
        <f t="shared" si="181"/>
        <v/>
      </c>
      <c r="V246" s="24" t="str">
        <f t="shared" si="182"/>
        <v>g</v>
      </c>
      <c r="W246" s="24" t="str">
        <f t="shared" si="200"/>
        <v/>
      </c>
      <c r="X246" s="24">
        <f t="shared" si="183"/>
        <v>4</v>
      </c>
      <c r="Y246" s="24">
        <f t="shared" si="184"/>
        <v>4</v>
      </c>
      <c r="Z246" s="24" t="str">
        <f t="shared" si="185"/>
        <v>F</v>
      </c>
      <c r="AA246" s="24" t="str">
        <f>IF(I246&lt;&gt;"",IF(SUM(I246:J246)&gt;98,"",IF(I246-J246=0,G246,"")))</f>
        <v>F</v>
      </c>
      <c r="AB246" s="34" t="str">
        <f t="shared" si="186"/>
        <v/>
      </c>
      <c r="AC246" s="34" t="str">
        <f t="shared" si="187"/>
        <v>g</v>
      </c>
      <c r="AD246" s="34" t="str">
        <f t="shared" si="201"/>
        <v>g</v>
      </c>
      <c r="AE246" s="34" t="str">
        <f t="shared" si="188"/>
        <v>4 0</v>
      </c>
      <c r="AF246" s="34">
        <f t="shared" si="189"/>
        <v>4</v>
      </c>
      <c r="AG246" s="34">
        <f t="shared" si="190"/>
        <v>4</v>
      </c>
      <c r="AH246" s="34">
        <f t="shared" si="191"/>
        <v>0</v>
      </c>
      <c r="AI246" s="172">
        <f>IF(AJ246&lt;&gt;"",MAX(AI$3:AI245)+1,"")</f>
        <v>190</v>
      </c>
      <c r="AJ246" s="172" t="str">
        <f t="shared" si="192"/>
        <v>F</v>
      </c>
      <c r="AK246" s="172">
        <f t="shared" si="193"/>
        <v>330</v>
      </c>
      <c r="AL246" s="172">
        <f t="shared" si="194"/>
        <v>4</v>
      </c>
      <c r="AM246" s="172" t="str">
        <f>IF(AN246&lt;&gt;"",MAX(AM$3:AM245)+1,"")</f>
        <v/>
      </c>
      <c r="AN246" s="172" t="str">
        <f t="shared" si="195"/>
        <v/>
      </c>
      <c r="AO246" s="172" t="str">
        <f t="shared" si="196"/>
        <v/>
      </c>
      <c r="AP246" s="172" t="str">
        <f t="shared" si="197"/>
        <v/>
      </c>
      <c r="AQ246" s="172" t="str">
        <f t="shared" si="198"/>
        <v/>
      </c>
      <c r="AR246" s="172" t="str">
        <f>Table1[[#This Row],[Sex ]]&amp;Table1[[#This Row],[Month]]</f>
        <v>F4</v>
      </c>
      <c r="AS246" s="21"/>
      <c r="AT246" s="21"/>
      <c r="AU246" s="21"/>
      <c r="AV246" s="21"/>
      <c r="AW246" s="21"/>
      <c r="AX246" s="21"/>
      <c r="AY246" s="21"/>
      <c r="AZ246" s="21"/>
      <c r="BA246" s="21"/>
      <c r="BB246" s="21"/>
      <c r="BC246" s="21"/>
      <c r="BD246" s="21"/>
      <c r="BE246" s="319"/>
      <c r="BF246" s="319"/>
      <c r="BG246" s="316"/>
      <c r="BH246" s="316"/>
      <c r="BI246" s="316"/>
      <c r="BJ246" s="316"/>
      <c r="BK246" s="316"/>
      <c r="BL246" s="316"/>
      <c r="BM246" s="316"/>
      <c r="BN246" s="316"/>
      <c r="BO246" s="316"/>
      <c r="BP246" s="316"/>
      <c r="BQ246" s="316"/>
      <c r="BR246" s="316"/>
      <c r="BS246" s="316"/>
      <c r="BT246" s="316"/>
      <c r="BU246" s="316"/>
      <c r="BV246" s="316"/>
      <c r="BW246" s="316"/>
      <c r="BX246" s="316"/>
      <c r="BY246" s="316"/>
      <c r="BZ246" s="316"/>
      <c r="CA246" s="316"/>
      <c r="CB246" s="316"/>
      <c r="CC246" s="316"/>
      <c r="CD246" s="316"/>
      <c r="CE246" s="316"/>
      <c r="CF246" s="316"/>
      <c r="CG246" s="316"/>
      <c r="CH246" s="316"/>
      <c r="CI246" s="316"/>
      <c r="CJ246" s="316"/>
      <c r="CK246" s="316"/>
      <c r="CL246" s="316"/>
      <c r="CM246" s="316"/>
      <c r="CN246" s="316"/>
      <c r="CO246" s="316"/>
      <c r="CP246" s="316"/>
      <c r="CQ246" s="316"/>
      <c r="CR246" s="316"/>
      <c r="CS246" s="316"/>
      <c r="CT246" s="316"/>
      <c r="CU246" s="316"/>
      <c r="CV246" s="316"/>
      <c r="CW246" s="316"/>
      <c r="CX246" s="316"/>
      <c r="CY246" s="316"/>
      <c r="CZ246" s="316"/>
      <c r="DA246" s="316"/>
      <c r="DB246" s="316"/>
      <c r="DC246" s="316"/>
      <c r="DD246" s="316"/>
      <c r="DE246" s="316"/>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HP246" s="268">
        <f t="shared" si="202"/>
        <v>4</v>
      </c>
      <c r="HQ246" s="268">
        <f t="shared" si="173"/>
        <v>238</v>
      </c>
      <c r="HR246" s="268">
        <f t="shared" si="203"/>
        <v>0</v>
      </c>
      <c r="HS246" s="268">
        <f t="shared" si="204"/>
        <v>0</v>
      </c>
    </row>
    <row r="247" spans="1:227" x14ac:dyDescent="0.3">
      <c r="A247" s="21"/>
      <c r="B247" s="14">
        <v>10597</v>
      </c>
      <c r="C247" s="14">
        <v>12</v>
      </c>
      <c r="D247" s="14" t="s">
        <v>182</v>
      </c>
      <c r="E247" s="23" t="s">
        <v>183</v>
      </c>
      <c r="F247" s="14">
        <v>370</v>
      </c>
      <c r="G247" s="14" t="s">
        <v>120</v>
      </c>
      <c r="H247" s="14">
        <v>4</v>
      </c>
      <c r="I247" s="14">
        <v>5</v>
      </c>
      <c r="J247" s="14">
        <v>5</v>
      </c>
      <c r="K247" s="14"/>
      <c r="L247" s="14" t="s">
        <v>141</v>
      </c>
      <c r="M247" s="24">
        <f t="shared" si="199"/>
        <v>5</v>
      </c>
      <c r="N247" s="24">
        <f t="shared" si="174"/>
        <v>2</v>
      </c>
      <c r="O247" s="24" t="str">
        <f t="shared" si="175"/>
        <v>5 5</v>
      </c>
      <c r="P247" s="24">
        <f t="shared" si="176"/>
        <v>5</v>
      </c>
      <c r="Q247" s="25">
        <f t="shared" si="177"/>
        <v>0</v>
      </c>
      <c r="R247" s="26">
        <f t="shared" si="178"/>
        <v>0</v>
      </c>
      <c r="S247" s="24">
        <f t="shared" si="179"/>
        <v>4</v>
      </c>
      <c r="T247" s="24">
        <f t="shared" si="180"/>
        <v>4</v>
      </c>
      <c r="U247" s="24" t="str">
        <f t="shared" si="181"/>
        <v/>
      </c>
      <c r="V247" s="24" t="str">
        <f t="shared" si="182"/>
        <v>g</v>
      </c>
      <c r="W247" s="24" t="str">
        <f t="shared" si="200"/>
        <v/>
      </c>
      <c r="X247" s="24">
        <f t="shared" si="183"/>
        <v>4</v>
      </c>
      <c r="Y247" s="24">
        <f t="shared" si="184"/>
        <v>4</v>
      </c>
      <c r="Z247" s="24" t="str">
        <f t="shared" si="185"/>
        <v>F</v>
      </c>
      <c r="AA247" s="24" t="str">
        <f>IF(I247&lt;&gt;"",IF(SUM(I247:J247)&gt;98,"",IF(I247-J247=0,G247,"")))</f>
        <v>F</v>
      </c>
      <c r="AB247" s="34" t="str">
        <f t="shared" si="186"/>
        <v/>
      </c>
      <c r="AC247" s="34" t="str">
        <f t="shared" si="187"/>
        <v>g</v>
      </c>
      <c r="AD247" s="34" t="str">
        <f t="shared" si="201"/>
        <v>g</v>
      </c>
      <c r="AE247" s="34" t="str">
        <f t="shared" si="188"/>
        <v>4 0</v>
      </c>
      <c r="AF247" s="34">
        <f t="shared" si="189"/>
        <v>5</v>
      </c>
      <c r="AG247" s="34">
        <f t="shared" si="190"/>
        <v>5</v>
      </c>
      <c r="AH247" s="34">
        <f t="shared" si="191"/>
        <v>0</v>
      </c>
      <c r="AI247" s="172">
        <f>IF(AJ247&lt;&gt;"",MAX(AI$3:AI246)+1,"")</f>
        <v>191</v>
      </c>
      <c r="AJ247" s="172" t="str">
        <f t="shared" si="192"/>
        <v>F</v>
      </c>
      <c r="AK247" s="172">
        <f t="shared" si="193"/>
        <v>370</v>
      </c>
      <c r="AL247" s="172">
        <f t="shared" si="194"/>
        <v>5</v>
      </c>
      <c r="AM247" s="172" t="str">
        <f>IF(AN247&lt;&gt;"",MAX(AM$3:AM246)+1,"")</f>
        <v/>
      </c>
      <c r="AN247" s="172" t="str">
        <f t="shared" si="195"/>
        <v/>
      </c>
      <c r="AO247" s="172" t="str">
        <f t="shared" si="196"/>
        <v/>
      </c>
      <c r="AP247" s="172" t="str">
        <f t="shared" si="197"/>
        <v/>
      </c>
      <c r="AQ247" s="172" t="str">
        <f t="shared" si="198"/>
        <v/>
      </c>
      <c r="AR247" s="172" t="str">
        <f>Table1[[#This Row],[Sex ]]&amp;Table1[[#This Row],[Month]]</f>
        <v>F4</v>
      </c>
      <c r="AS247" s="21"/>
      <c r="AT247" s="21"/>
      <c r="AU247" s="21"/>
      <c r="AV247" s="21"/>
      <c r="AW247" s="21"/>
      <c r="AX247" s="21"/>
      <c r="AY247" s="21"/>
      <c r="AZ247" s="21"/>
      <c r="BA247" s="21"/>
      <c r="BB247" s="21"/>
      <c r="BC247" s="21"/>
      <c r="BD247" s="21"/>
      <c r="BE247" s="319"/>
      <c r="BF247" s="319"/>
      <c r="BG247" s="316"/>
      <c r="BH247" s="316"/>
      <c r="BI247" s="316"/>
      <c r="BJ247" s="316"/>
      <c r="BK247" s="316"/>
      <c r="BL247" s="316"/>
      <c r="BM247" s="316"/>
      <c r="BN247" s="316"/>
      <c r="BO247" s="316"/>
      <c r="BP247" s="316"/>
      <c r="BQ247" s="316"/>
      <c r="BR247" s="316"/>
      <c r="BS247" s="316"/>
      <c r="BT247" s="316"/>
      <c r="BU247" s="316"/>
      <c r="BV247" s="316"/>
      <c r="BW247" s="316"/>
      <c r="BX247" s="316"/>
      <c r="BY247" s="316"/>
      <c r="BZ247" s="316"/>
      <c r="CA247" s="316"/>
      <c r="CB247" s="316"/>
      <c r="CC247" s="316"/>
      <c r="CD247" s="316"/>
      <c r="CE247" s="316"/>
      <c r="CF247" s="316"/>
      <c r="CG247" s="316"/>
      <c r="CH247" s="316"/>
      <c r="CI247" s="316"/>
      <c r="CJ247" s="316"/>
      <c r="CK247" s="316"/>
      <c r="CL247" s="316"/>
      <c r="CM247" s="316"/>
      <c r="CN247" s="316"/>
      <c r="CO247" s="316"/>
      <c r="CP247" s="316"/>
      <c r="CQ247" s="316"/>
      <c r="CR247" s="316"/>
      <c r="CS247" s="316"/>
      <c r="CT247" s="316"/>
      <c r="CU247" s="316"/>
      <c r="CV247" s="316"/>
      <c r="CW247" s="316"/>
      <c r="CX247" s="316"/>
      <c r="CY247" s="316"/>
      <c r="CZ247" s="316"/>
      <c r="DA247" s="316"/>
      <c r="DB247" s="316"/>
      <c r="DC247" s="316"/>
      <c r="DD247" s="316"/>
      <c r="DE247" s="316"/>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HP247" s="268">
        <f t="shared" si="202"/>
        <v>7</v>
      </c>
      <c r="HQ247" s="268">
        <f t="shared" si="173"/>
        <v>239</v>
      </c>
      <c r="HR247" s="268">
        <f t="shared" si="203"/>
        <v>0</v>
      </c>
      <c r="HS247" s="268">
        <f t="shared" si="204"/>
        <v>0</v>
      </c>
    </row>
    <row r="248" spans="1:227" x14ac:dyDescent="0.3">
      <c r="A248" s="21"/>
      <c r="B248" s="14">
        <v>10597</v>
      </c>
      <c r="C248" s="14">
        <v>13</v>
      </c>
      <c r="D248" s="14" t="s">
        <v>182</v>
      </c>
      <c r="E248" s="23" t="s">
        <v>183</v>
      </c>
      <c r="F248" s="14">
        <v>450</v>
      </c>
      <c r="G248" s="14" t="s">
        <v>120</v>
      </c>
      <c r="H248" s="14">
        <v>4</v>
      </c>
      <c r="I248" s="14">
        <v>8</v>
      </c>
      <c r="J248" s="14">
        <v>8</v>
      </c>
      <c r="K248" s="14"/>
      <c r="L248" s="14" t="s">
        <v>141</v>
      </c>
      <c r="M248" s="24">
        <f t="shared" si="199"/>
        <v>8</v>
      </c>
      <c r="N248" s="24">
        <f t="shared" si="174"/>
        <v>2</v>
      </c>
      <c r="O248" s="24" t="str">
        <f t="shared" si="175"/>
        <v>8 8</v>
      </c>
      <c r="P248" s="24">
        <f t="shared" si="176"/>
        <v>8</v>
      </c>
      <c r="Q248" s="25">
        <f t="shared" si="177"/>
        <v>0</v>
      </c>
      <c r="R248" s="26">
        <f t="shared" si="178"/>
        <v>0</v>
      </c>
      <c r="S248" s="24">
        <f t="shared" si="179"/>
        <v>4</v>
      </c>
      <c r="T248" s="24">
        <f t="shared" si="180"/>
        <v>4</v>
      </c>
      <c r="U248" s="24" t="str">
        <f t="shared" si="181"/>
        <v/>
      </c>
      <c r="V248" s="24" t="str">
        <f t="shared" si="182"/>
        <v>g</v>
      </c>
      <c r="W248" s="24" t="str">
        <f t="shared" si="200"/>
        <v/>
      </c>
      <c r="X248" s="24">
        <f t="shared" si="183"/>
        <v>4</v>
      </c>
      <c r="Y248" s="24">
        <f t="shared" si="184"/>
        <v>4</v>
      </c>
      <c r="Z248" s="24" t="str">
        <f t="shared" si="185"/>
        <v>F</v>
      </c>
      <c r="AA248" s="24" t="str">
        <f>IF(I248&lt;&gt;"",IF(SUM(I248:J248)&gt;98,"",IF(I248-J248=0,G248,"")))</f>
        <v>F</v>
      </c>
      <c r="AB248" s="34" t="str">
        <f t="shared" si="186"/>
        <v/>
      </c>
      <c r="AC248" s="34" t="str">
        <f t="shared" si="187"/>
        <v>g</v>
      </c>
      <c r="AD248" s="34" t="str">
        <f t="shared" si="201"/>
        <v>g</v>
      </c>
      <c r="AE248" s="34" t="str">
        <f t="shared" si="188"/>
        <v>4 0</v>
      </c>
      <c r="AF248" s="34">
        <f t="shared" si="189"/>
        <v>8</v>
      </c>
      <c r="AG248" s="34">
        <f t="shared" si="190"/>
        <v>8</v>
      </c>
      <c r="AH248" s="34">
        <f t="shared" si="191"/>
        <v>0</v>
      </c>
      <c r="AI248" s="172">
        <f>IF(AJ248&lt;&gt;"",MAX(AI$3:AI247)+1,"")</f>
        <v>192</v>
      </c>
      <c r="AJ248" s="172" t="str">
        <f t="shared" si="192"/>
        <v>F</v>
      </c>
      <c r="AK248" s="172">
        <f t="shared" si="193"/>
        <v>450</v>
      </c>
      <c r="AL248" s="172">
        <f t="shared" si="194"/>
        <v>8</v>
      </c>
      <c r="AM248" s="172" t="str">
        <f>IF(AN248&lt;&gt;"",MAX(AM$3:AM247)+1,"")</f>
        <v/>
      </c>
      <c r="AN248" s="172" t="str">
        <f t="shared" si="195"/>
        <v/>
      </c>
      <c r="AO248" s="172" t="str">
        <f t="shared" si="196"/>
        <v/>
      </c>
      <c r="AP248" s="172" t="str">
        <f t="shared" si="197"/>
        <v/>
      </c>
      <c r="AQ248" s="172" t="str">
        <f t="shared" si="198"/>
        <v/>
      </c>
      <c r="AR248" s="172" t="str">
        <f>Table1[[#This Row],[Sex ]]&amp;Table1[[#This Row],[Month]]</f>
        <v>F4</v>
      </c>
      <c r="AS248" s="21"/>
      <c r="AT248" s="21"/>
      <c r="AU248" s="21"/>
      <c r="AV248" s="21"/>
      <c r="AW248" s="21"/>
      <c r="AX248" s="21"/>
      <c r="AY248" s="21"/>
      <c r="AZ248" s="21"/>
      <c r="BA248" s="21"/>
      <c r="BB248" s="21"/>
      <c r="BC248" s="21"/>
      <c r="BD248" s="21"/>
      <c r="BE248" s="319"/>
      <c r="BF248" s="319"/>
      <c r="BG248" s="316"/>
      <c r="BH248" s="316"/>
      <c r="BI248" s="316"/>
      <c r="BJ248" s="316"/>
      <c r="BK248" s="316"/>
      <c r="BL248" s="316"/>
      <c r="BM248" s="316"/>
      <c r="BN248" s="316"/>
      <c r="BO248" s="316"/>
      <c r="BP248" s="316"/>
      <c r="BQ248" s="316"/>
      <c r="BR248" s="316"/>
      <c r="BS248" s="316"/>
      <c r="BT248" s="316"/>
      <c r="BU248" s="316"/>
      <c r="BV248" s="316"/>
      <c r="BW248" s="316"/>
      <c r="BX248" s="316"/>
      <c r="BY248" s="316"/>
      <c r="BZ248" s="316"/>
      <c r="CA248" s="316"/>
      <c r="CB248" s="316"/>
      <c r="CC248" s="316"/>
      <c r="CD248" s="316"/>
      <c r="CE248" s="316"/>
      <c r="CF248" s="316"/>
      <c r="CG248" s="316"/>
      <c r="CH248" s="316"/>
      <c r="CI248" s="316"/>
      <c r="CJ248" s="316"/>
      <c r="CK248" s="316"/>
      <c r="CL248" s="316"/>
      <c r="CM248" s="316"/>
      <c r="CN248" s="316"/>
      <c r="CO248" s="316"/>
      <c r="CP248" s="316"/>
      <c r="CQ248" s="316"/>
      <c r="CR248" s="316"/>
      <c r="CS248" s="316"/>
      <c r="CT248" s="316"/>
      <c r="CU248" s="316"/>
      <c r="CV248" s="316"/>
      <c r="CW248" s="316"/>
      <c r="CX248" s="316"/>
      <c r="CY248" s="316"/>
      <c r="CZ248" s="316"/>
      <c r="DA248" s="316"/>
      <c r="DB248" s="316"/>
      <c r="DC248" s="316"/>
      <c r="DD248" s="316"/>
      <c r="DE248" s="316"/>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HP248" s="268">
        <f t="shared" si="202"/>
        <v>4</v>
      </c>
      <c r="HQ248" s="268">
        <f t="shared" si="173"/>
        <v>240</v>
      </c>
      <c r="HR248" s="268">
        <f t="shared" si="203"/>
        <v>0</v>
      </c>
      <c r="HS248" s="268">
        <f t="shared" si="204"/>
        <v>0</v>
      </c>
    </row>
    <row r="249" spans="1:227" x14ac:dyDescent="0.3">
      <c r="A249" s="21"/>
      <c r="B249" s="14">
        <v>10597</v>
      </c>
      <c r="C249" s="14">
        <v>14</v>
      </c>
      <c r="D249" s="14" t="s">
        <v>182</v>
      </c>
      <c r="E249" s="23" t="s">
        <v>183</v>
      </c>
      <c r="F249" s="14">
        <v>320</v>
      </c>
      <c r="G249" s="14" t="s">
        <v>120</v>
      </c>
      <c r="H249" s="14">
        <v>4</v>
      </c>
      <c r="I249" s="14">
        <v>4</v>
      </c>
      <c r="J249" s="14">
        <v>4</v>
      </c>
      <c r="K249" s="14"/>
      <c r="L249" s="14" t="s">
        <v>141</v>
      </c>
      <c r="M249" s="24">
        <f t="shared" si="199"/>
        <v>4</v>
      </c>
      <c r="N249" s="24">
        <f t="shared" si="174"/>
        <v>2</v>
      </c>
      <c r="O249" s="24" t="str">
        <f t="shared" si="175"/>
        <v>4 4</v>
      </c>
      <c r="P249" s="24">
        <f t="shared" si="176"/>
        <v>4</v>
      </c>
      <c r="Q249" s="25">
        <f t="shared" si="177"/>
        <v>0</v>
      </c>
      <c r="R249" s="26">
        <f t="shared" si="178"/>
        <v>0</v>
      </c>
      <c r="S249" s="24">
        <f t="shared" si="179"/>
        <v>4</v>
      </c>
      <c r="T249" s="24">
        <f t="shared" si="180"/>
        <v>4</v>
      </c>
      <c r="U249" s="24" t="str">
        <f t="shared" si="181"/>
        <v/>
      </c>
      <c r="V249" s="24" t="str">
        <f t="shared" si="182"/>
        <v>g</v>
      </c>
      <c r="W249" s="24" t="str">
        <f t="shared" si="200"/>
        <v/>
      </c>
      <c r="X249" s="24">
        <f t="shared" si="183"/>
        <v>4</v>
      </c>
      <c r="Y249" s="24">
        <f t="shared" si="184"/>
        <v>4</v>
      </c>
      <c r="Z249" s="24" t="str">
        <f t="shared" si="185"/>
        <v>F</v>
      </c>
      <c r="AA249" s="24" t="str">
        <f>IF(I249&lt;&gt;"",IF(SUM(I249:J249)&gt;98,"",IF(I249-J249=0,G249,"")))</f>
        <v>F</v>
      </c>
      <c r="AB249" s="34" t="str">
        <f t="shared" si="186"/>
        <v/>
      </c>
      <c r="AC249" s="34" t="str">
        <f t="shared" si="187"/>
        <v>g</v>
      </c>
      <c r="AD249" s="34" t="str">
        <f t="shared" si="201"/>
        <v>g</v>
      </c>
      <c r="AE249" s="34" t="str">
        <f t="shared" si="188"/>
        <v>4 0</v>
      </c>
      <c r="AF249" s="34">
        <f t="shared" si="189"/>
        <v>4</v>
      </c>
      <c r="AG249" s="34">
        <f t="shared" si="190"/>
        <v>4</v>
      </c>
      <c r="AH249" s="34">
        <f t="shared" si="191"/>
        <v>0</v>
      </c>
      <c r="AI249" s="172">
        <f>IF(AJ249&lt;&gt;"",MAX(AI$3:AI248)+1,"")</f>
        <v>193</v>
      </c>
      <c r="AJ249" s="172" t="str">
        <f t="shared" si="192"/>
        <v>F</v>
      </c>
      <c r="AK249" s="172">
        <f t="shared" si="193"/>
        <v>320</v>
      </c>
      <c r="AL249" s="172">
        <f t="shared" si="194"/>
        <v>4</v>
      </c>
      <c r="AM249" s="172" t="str">
        <f>IF(AN249&lt;&gt;"",MAX(AM$3:AM248)+1,"")</f>
        <v/>
      </c>
      <c r="AN249" s="172" t="str">
        <f t="shared" si="195"/>
        <v/>
      </c>
      <c r="AO249" s="172" t="str">
        <f t="shared" si="196"/>
        <v/>
      </c>
      <c r="AP249" s="172" t="str">
        <f t="shared" si="197"/>
        <v/>
      </c>
      <c r="AQ249" s="172" t="str">
        <f t="shared" si="198"/>
        <v/>
      </c>
      <c r="AR249" s="172" t="str">
        <f>Table1[[#This Row],[Sex ]]&amp;Table1[[#This Row],[Month]]</f>
        <v>F4</v>
      </c>
      <c r="AS249" s="21"/>
      <c r="AT249" s="21"/>
      <c r="AU249" s="21"/>
      <c r="AV249" s="21"/>
      <c r="AW249" s="21"/>
      <c r="AX249" s="21"/>
      <c r="AY249" s="21"/>
      <c r="AZ249" s="21"/>
      <c r="BA249" s="21"/>
      <c r="BB249" s="21"/>
      <c r="BC249" s="21"/>
      <c r="BD249" s="21"/>
      <c r="BE249" s="319"/>
      <c r="BF249" s="319"/>
      <c r="BG249" s="316"/>
      <c r="BH249" s="316"/>
      <c r="BI249" s="316"/>
      <c r="BJ249" s="316"/>
      <c r="BK249" s="316"/>
      <c r="BL249" s="316"/>
      <c r="BM249" s="316"/>
      <c r="BN249" s="316"/>
      <c r="BO249" s="316"/>
      <c r="BP249" s="316"/>
      <c r="BQ249" s="316"/>
      <c r="BR249" s="316"/>
      <c r="BS249" s="316"/>
      <c r="BT249" s="316"/>
      <c r="BU249" s="316"/>
      <c r="BV249" s="316"/>
      <c r="BW249" s="316"/>
      <c r="BX249" s="316"/>
      <c r="BY249" s="316"/>
      <c r="BZ249" s="316"/>
      <c r="CA249" s="316"/>
      <c r="CB249" s="316"/>
      <c r="CC249" s="316"/>
      <c r="CD249" s="316"/>
      <c r="CE249" s="316"/>
      <c r="CF249" s="316"/>
      <c r="CG249" s="316"/>
      <c r="CH249" s="316"/>
      <c r="CI249" s="316"/>
      <c r="CJ249" s="316"/>
      <c r="CK249" s="316"/>
      <c r="CL249" s="316"/>
      <c r="CM249" s="316"/>
      <c r="CN249" s="316"/>
      <c r="CO249" s="316"/>
      <c r="CP249" s="316"/>
      <c r="CQ249" s="316"/>
      <c r="CR249" s="316"/>
      <c r="CS249" s="316"/>
      <c r="CT249" s="316"/>
      <c r="CU249" s="316"/>
      <c r="CV249" s="316"/>
      <c r="CW249" s="316"/>
      <c r="CX249" s="316"/>
      <c r="CY249" s="316"/>
      <c r="CZ249" s="316"/>
      <c r="DA249" s="316"/>
      <c r="DB249" s="316"/>
      <c r="DC249" s="316"/>
      <c r="DD249" s="316"/>
      <c r="DE249" s="316"/>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HP249" s="268">
        <f t="shared" si="202"/>
        <v>9</v>
      </c>
      <c r="HQ249" s="268">
        <f t="shared" si="173"/>
        <v>241</v>
      </c>
      <c r="HR249" s="268">
        <f t="shared" si="203"/>
        <v>0</v>
      </c>
      <c r="HS249" s="268">
        <f t="shared" si="204"/>
        <v>0</v>
      </c>
    </row>
    <row r="250" spans="1:227" x14ac:dyDescent="0.3">
      <c r="A250" s="21"/>
      <c r="B250" s="14">
        <v>10597</v>
      </c>
      <c r="C250" s="14">
        <v>15</v>
      </c>
      <c r="D250" s="14" t="s">
        <v>182</v>
      </c>
      <c r="E250" s="23" t="s">
        <v>183</v>
      </c>
      <c r="F250" s="14">
        <v>310</v>
      </c>
      <c r="G250" s="14" t="s">
        <v>120</v>
      </c>
      <c r="H250" s="14">
        <v>4</v>
      </c>
      <c r="I250" s="14">
        <v>4</v>
      </c>
      <c r="J250" s="14">
        <v>4</v>
      </c>
      <c r="K250" s="14"/>
      <c r="L250" s="14" t="s">
        <v>141</v>
      </c>
      <c r="M250" s="24">
        <f t="shared" si="199"/>
        <v>4</v>
      </c>
      <c r="N250" s="24">
        <f t="shared" si="174"/>
        <v>2</v>
      </c>
      <c r="O250" s="24" t="str">
        <f t="shared" si="175"/>
        <v>4 4</v>
      </c>
      <c r="P250" s="24">
        <f t="shared" si="176"/>
        <v>4</v>
      </c>
      <c r="Q250" s="25">
        <f t="shared" si="177"/>
        <v>0</v>
      </c>
      <c r="R250" s="26">
        <f t="shared" si="178"/>
        <v>0</v>
      </c>
      <c r="S250" s="24">
        <f t="shared" si="179"/>
        <v>4</v>
      </c>
      <c r="T250" s="24">
        <f t="shared" si="180"/>
        <v>4</v>
      </c>
      <c r="U250" s="24" t="str">
        <f t="shared" si="181"/>
        <v/>
      </c>
      <c r="V250" s="24" t="str">
        <f t="shared" si="182"/>
        <v>g</v>
      </c>
      <c r="W250" s="24" t="str">
        <f t="shared" si="200"/>
        <v/>
      </c>
      <c r="X250" s="24">
        <f t="shared" si="183"/>
        <v>4</v>
      </c>
      <c r="Y250" s="24">
        <f t="shared" si="184"/>
        <v>4</v>
      </c>
      <c r="Z250" s="24" t="str">
        <f t="shared" si="185"/>
        <v>F</v>
      </c>
      <c r="AA250" s="24" t="str">
        <f>IF(I250&lt;&gt;"",IF(SUM(I250:J250)&gt;98,"",IF(I250-J250=0,G250,"")))</f>
        <v>F</v>
      </c>
      <c r="AB250" s="34" t="str">
        <f t="shared" si="186"/>
        <v/>
      </c>
      <c r="AC250" s="34" t="str">
        <f t="shared" si="187"/>
        <v>g</v>
      </c>
      <c r="AD250" s="34" t="str">
        <f t="shared" si="201"/>
        <v>g</v>
      </c>
      <c r="AE250" s="34" t="str">
        <f t="shared" si="188"/>
        <v>4 0</v>
      </c>
      <c r="AF250" s="34">
        <f t="shared" si="189"/>
        <v>4</v>
      </c>
      <c r="AG250" s="34">
        <f t="shared" si="190"/>
        <v>4</v>
      </c>
      <c r="AH250" s="34">
        <f t="shared" si="191"/>
        <v>0</v>
      </c>
      <c r="AI250" s="172">
        <f>IF(AJ250&lt;&gt;"",MAX(AI$3:AI249)+1,"")</f>
        <v>194</v>
      </c>
      <c r="AJ250" s="172" t="str">
        <f t="shared" si="192"/>
        <v>F</v>
      </c>
      <c r="AK250" s="172">
        <f t="shared" si="193"/>
        <v>310</v>
      </c>
      <c r="AL250" s="172">
        <f t="shared" si="194"/>
        <v>4</v>
      </c>
      <c r="AM250" s="172" t="str">
        <f>IF(AN250&lt;&gt;"",MAX(AM$3:AM249)+1,"")</f>
        <v/>
      </c>
      <c r="AN250" s="172" t="str">
        <f t="shared" si="195"/>
        <v/>
      </c>
      <c r="AO250" s="172" t="str">
        <f t="shared" si="196"/>
        <v/>
      </c>
      <c r="AP250" s="172" t="str">
        <f t="shared" si="197"/>
        <v/>
      </c>
      <c r="AQ250" s="172" t="str">
        <f t="shared" si="198"/>
        <v/>
      </c>
      <c r="AR250" s="172" t="str">
        <f>Table1[[#This Row],[Sex ]]&amp;Table1[[#This Row],[Month]]</f>
        <v>F4</v>
      </c>
      <c r="AS250" s="21"/>
      <c r="AT250" s="21"/>
      <c r="AU250" s="21"/>
      <c r="AV250" s="21"/>
      <c r="AW250" s="21"/>
      <c r="AX250" s="21"/>
      <c r="AY250" s="21"/>
      <c r="AZ250" s="21"/>
      <c r="BA250" s="21"/>
      <c r="BB250" s="21"/>
      <c r="BC250" s="21"/>
      <c r="BD250" s="21"/>
      <c r="BE250" s="319"/>
      <c r="BF250" s="319"/>
      <c r="BG250" s="316"/>
      <c r="BH250" s="316"/>
      <c r="BI250" s="316"/>
      <c r="BJ250" s="316"/>
      <c r="BK250" s="316"/>
      <c r="BL250" s="316"/>
      <c r="BM250" s="316"/>
      <c r="BN250" s="316"/>
      <c r="BO250" s="316"/>
      <c r="BP250" s="316"/>
      <c r="BQ250" s="316"/>
      <c r="BR250" s="316"/>
      <c r="BS250" s="316"/>
      <c r="BT250" s="316"/>
      <c r="BU250" s="316"/>
      <c r="BV250" s="316"/>
      <c r="BW250" s="316"/>
      <c r="BX250" s="316"/>
      <c r="BY250" s="316"/>
      <c r="BZ250" s="316"/>
      <c r="CA250" s="316"/>
      <c r="CB250" s="316"/>
      <c r="CC250" s="316"/>
      <c r="CD250" s="316"/>
      <c r="CE250" s="316"/>
      <c r="CF250" s="316"/>
      <c r="CG250" s="316"/>
      <c r="CH250" s="316"/>
      <c r="CI250" s="316"/>
      <c r="CJ250" s="316"/>
      <c r="CK250" s="316"/>
      <c r="CL250" s="316"/>
      <c r="CM250" s="316"/>
      <c r="CN250" s="316"/>
      <c r="CO250" s="316"/>
      <c r="CP250" s="316"/>
      <c r="CQ250" s="316"/>
      <c r="CR250" s="316"/>
      <c r="CS250" s="316"/>
      <c r="CT250" s="316"/>
      <c r="CU250" s="316"/>
      <c r="CV250" s="316"/>
      <c r="CW250" s="316"/>
      <c r="CX250" s="316"/>
      <c r="CY250" s="316"/>
      <c r="CZ250" s="316"/>
      <c r="DA250" s="316"/>
      <c r="DB250" s="316"/>
      <c r="DC250" s="316"/>
      <c r="DD250" s="316"/>
      <c r="DE250" s="316"/>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HP250" s="268">
        <f t="shared" si="202"/>
        <v>3</v>
      </c>
      <c r="HQ250" s="268">
        <f t="shared" si="173"/>
        <v>242</v>
      </c>
      <c r="HR250" s="268">
        <f t="shared" si="203"/>
        <v>0</v>
      </c>
      <c r="HS250" s="268">
        <f t="shared" si="204"/>
        <v>0</v>
      </c>
    </row>
    <row r="251" spans="1:227" x14ac:dyDescent="0.3">
      <c r="A251" s="21"/>
      <c r="B251" s="14">
        <v>10597</v>
      </c>
      <c r="C251" s="14">
        <v>16</v>
      </c>
      <c r="D251" s="14" t="s">
        <v>182</v>
      </c>
      <c r="E251" s="23" t="s">
        <v>183</v>
      </c>
      <c r="F251" s="14">
        <v>290</v>
      </c>
      <c r="G251" s="14" t="s">
        <v>121</v>
      </c>
      <c r="H251" s="14">
        <v>4</v>
      </c>
      <c r="I251" s="14">
        <v>3</v>
      </c>
      <c r="J251" s="14">
        <v>4</v>
      </c>
      <c r="K251" s="14"/>
      <c r="L251" s="14" t="s">
        <v>141</v>
      </c>
      <c r="M251" s="24" t="str">
        <f t="shared" si="199"/>
        <v/>
      </c>
      <c r="N251" s="24">
        <f t="shared" si="174"/>
        <v>2</v>
      </c>
      <c r="O251" s="24" t="str">
        <f t="shared" si="175"/>
        <v>4 3</v>
      </c>
      <c r="P251" s="24">
        <f t="shared" si="176"/>
        <v>3.5</v>
      </c>
      <c r="Q251" s="25">
        <f t="shared" si="177"/>
        <v>0.5</v>
      </c>
      <c r="R251" s="26">
        <f t="shared" si="178"/>
        <v>0.20203050891044216</v>
      </c>
      <c r="S251" s="24">
        <f t="shared" si="179"/>
        <v>4</v>
      </c>
      <c r="T251" s="24">
        <f t="shared" si="180"/>
        <v>4</v>
      </c>
      <c r="U251" s="24" t="str">
        <f t="shared" si="181"/>
        <v/>
      </c>
      <c r="V251" s="24" t="str">
        <f t="shared" si="182"/>
        <v/>
      </c>
      <c r="W251" s="24" t="str">
        <f t="shared" si="200"/>
        <v/>
      </c>
      <c r="X251" s="24" t="str">
        <f t="shared" si="183"/>
        <v/>
      </c>
      <c r="Y251" s="24">
        <f t="shared" si="184"/>
        <v>4</v>
      </c>
      <c r="Z251" s="24" t="str">
        <f t="shared" si="185"/>
        <v>M</v>
      </c>
      <c r="AA251" s="24" t="str">
        <f>IF(I251&lt;&gt;"",IF(I251-J251=0,G251,""),"")</f>
        <v/>
      </c>
      <c r="AB251" s="34" t="str">
        <f t="shared" si="186"/>
        <v/>
      </c>
      <c r="AC251" s="34" t="str">
        <f t="shared" si="187"/>
        <v>g</v>
      </c>
      <c r="AD251" s="34" t="str">
        <f t="shared" si="201"/>
        <v/>
      </c>
      <c r="AE251" s="34" t="str">
        <f t="shared" si="188"/>
        <v>4 -1</v>
      </c>
      <c r="AF251" s="34">
        <f t="shared" si="189"/>
        <v>4</v>
      </c>
      <c r="AG251" s="34">
        <f t="shared" si="190"/>
        <v>3</v>
      </c>
      <c r="AH251" s="34">
        <f t="shared" si="191"/>
        <v>-1</v>
      </c>
      <c r="AI251" s="172" t="str">
        <f>IF(AJ251&lt;&gt;"",MAX(AI$3:AI250)+1,"")</f>
        <v/>
      </c>
      <c r="AJ251" s="172" t="str">
        <f t="shared" si="192"/>
        <v/>
      </c>
      <c r="AK251" s="172" t="str">
        <f t="shared" si="193"/>
        <v/>
      </c>
      <c r="AL251" s="172" t="str">
        <f t="shared" si="194"/>
        <v/>
      </c>
      <c r="AM251" s="172">
        <f>IF(AN251&lt;&gt;"",MAX(AM$3:AM250)+1,"")</f>
        <v>52</v>
      </c>
      <c r="AN251" s="172" t="str">
        <f t="shared" si="195"/>
        <v>M</v>
      </c>
      <c r="AO251" s="172">
        <f t="shared" si="196"/>
        <v>290</v>
      </c>
      <c r="AP251" s="172">
        <f t="shared" si="197"/>
        <v>4</v>
      </c>
      <c r="AQ251" s="172" t="str">
        <f t="shared" si="198"/>
        <v/>
      </c>
      <c r="AR251" s="172" t="str">
        <f>Table1[[#This Row],[Sex ]]&amp;Table1[[#This Row],[Month]]</f>
        <v>M4</v>
      </c>
      <c r="AS251" s="21"/>
      <c r="AT251" s="21"/>
      <c r="AU251" s="21"/>
      <c r="AV251" s="21"/>
      <c r="AW251" s="21"/>
      <c r="AX251" s="21"/>
      <c r="AY251" s="21"/>
      <c r="AZ251" s="21"/>
      <c r="BA251" s="21"/>
      <c r="BB251" s="21"/>
      <c r="BC251" s="21"/>
      <c r="BD251" s="21"/>
      <c r="BE251" s="319"/>
      <c r="BF251" s="319"/>
      <c r="BG251" s="316"/>
      <c r="BH251" s="316"/>
      <c r="BI251" s="316"/>
      <c r="BJ251" s="316"/>
      <c r="BK251" s="316"/>
      <c r="BL251" s="316"/>
      <c r="BM251" s="316"/>
      <c r="BN251" s="316"/>
      <c r="BO251" s="316"/>
      <c r="BP251" s="316"/>
      <c r="BQ251" s="316"/>
      <c r="BR251" s="316"/>
      <c r="BS251" s="316"/>
      <c r="BT251" s="316"/>
      <c r="BU251" s="316"/>
      <c r="BV251" s="316"/>
      <c r="BW251" s="316"/>
      <c r="BX251" s="316"/>
      <c r="BY251" s="316"/>
      <c r="BZ251" s="316"/>
      <c r="CA251" s="316"/>
      <c r="CB251" s="316"/>
      <c r="CC251" s="316"/>
      <c r="CD251" s="316"/>
      <c r="CE251" s="316"/>
      <c r="CF251" s="316"/>
      <c r="CG251" s="316"/>
      <c r="CH251" s="316"/>
      <c r="CI251" s="316"/>
      <c r="CJ251" s="316"/>
      <c r="CK251" s="316"/>
      <c r="CL251" s="316"/>
      <c r="CM251" s="316"/>
      <c r="CN251" s="316"/>
      <c r="CO251" s="316"/>
      <c r="CP251" s="316"/>
      <c r="CQ251" s="316"/>
      <c r="CR251" s="316"/>
      <c r="CS251" s="316"/>
      <c r="CT251" s="316"/>
      <c r="CU251" s="316"/>
      <c r="CV251" s="316"/>
      <c r="CW251" s="316"/>
      <c r="CX251" s="316"/>
      <c r="CY251" s="316"/>
      <c r="CZ251" s="316"/>
      <c r="DA251" s="316"/>
      <c r="DB251" s="316"/>
      <c r="DC251" s="316"/>
      <c r="DD251" s="316"/>
      <c r="DE251" s="316"/>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HP251" s="268">
        <f t="shared" si="202"/>
        <v>7</v>
      </c>
      <c r="HQ251" s="268">
        <f t="shared" ref="HQ251:HQ314" si="207">HQ250+1</f>
        <v>243</v>
      </c>
      <c r="HR251" s="268">
        <f t="shared" si="203"/>
        <v>-28.571428571428569</v>
      </c>
      <c r="HS251" s="268">
        <f t="shared" si="204"/>
        <v>28.571428571428569</v>
      </c>
    </row>
    <row r="252" spans="1:227" x14ac:dyDescent="0.3">
      <c r="A252" s="21"/>
      <c r="B252" s="14">
        <v>10597</v>
      </c>
      <c r="C252" s="14">
        <v>17</v>
      </c>
      <c r="D252" s="14" t="s">
        <v>182</v>
      </c>
      <c r="E252" s="23" t="s">
        <v>183</v>
      </c>
      <c r="F252" s="14">
        <v>380</v>
      </c>
      <c r="G252" s="14" t="s">
        <v>120</v>
      </c>
      <c r="H252" s="14">
        <v>4</v>
      </c>
      <c r="I252" s="14">
        <v>5</v>
      </c>
      <c r="J252" s="14">
        <v>5</v>
      </c>
      <c r="K252" s="14"/>
      <c r="L252" s="14" t="s">
        <v>141</v>
      </c>
      <c r="M252" s="24">
        <f t="shared" si="199"/>
        <v>5</v>
      </c>
      <c r="N252" s="24">
        <f t="shared" si="174"/>
        <v>2</v>
      </c>
      <c r="O252" s="24" t="str">
        <f t="shared" si="175"/>
        <v>5 5</v>
      </c>
      <c r="P252" s="24">
        <f t="shared" si="176"/>
        <v>5</v>
      </c>
      <c r="Q252" s="25">
        <f t="shared" si="177"/>
        <v>0</v>
      </c>
      <c r="R252" s="26">
        <f t="shared" si="178"/>
        <v>0</v>
      </c>
      <c r="S252" s="24">
        <f t="shared" si="179"/>
        <v>4</v>
      </c>
      <c r="T252" s="24">
        <f t="shared" si="180"/>
        <v>4</v>
      </c>
      <c r="U252" s="24" t="str">
        <f t="shared" si="181"/>
        <v/>
      </c>
      <c r="V252" s="24" t="str">
        <f t="shared" si="182"/>
        <v>g</v>
      </c>
      <c r="W252" s="24" t="str">
        <f t="shared" si="200"/>
        <v/>
      </c>
      <c r="X252" s="24">
        <f t="shared" si="183"/>
        <v>4</v>
      </c>
      <c r="Y252" s="24">
        <f t="shared" si="184"/>
        <v>4</v>
      </c>
      <c r="Z252" s="24" t="str">
        <f t="shared" si="185"/>
        <v>F</v>
      </c>
      <c r="AA252" s="24" t="str">
        <f t="shared" ref="AA252:AA260" si="208">IF(I252&lt;&gt;"",IF(SUM(I252:J252)&gt;98,"",IF(I252-J252=0,G252,"")))</f>
        <v>F</v>
      </c>
      <c r="AB252" s="34" t="str">
        <f t="shared" si="186"/>
        <v/>
      </c>
      <c r="AC252" s="34" t="str">
        <f t="shared" si="187"/>
        <v>g</v>
      </c>
      <c r="AD252" s="34" t="str">
        <f t="shared" si="201"/>
        <v>g</v>
      </c>
      <c r="AE252" s="34" t="str">
        <f t="shared" si="188"/>
        <v>4 0</v>
      </c>
      <c r="AF252" s="34">
        <f t="shared" si="189"/>
        <v>5</v>
      </c>
      <c r="AG252" s="34">
        <f t="shared" si="190"/>
        <v>5</v>
      </c>
      <c r="AH252" s="34">
        <f t="shared" si="191"/>
        <v>0</v>
      </c>
      <c r="AI252" s="172">
        <f>IF(AJ252&lt;&gt;"",MAX(AI$3:AI251)+1,"")</f>
        <v>195</v>
      </c>
      <c r="AJ252" s="172" t="str">
        <f t="shared" si="192"/>
        <v>F</v>
      </c>
      <c r="AK252" s="172">
        <f t="shared" si="193"/>
        <v>380</v>
      </c>
      <c r="AL252" s="172">
        <f t="shared" si="194"/>
        <v>5</v>
      </c>
      <c r="AM252" s="172" t="str">
        <f>IF(AN252&lt;&gt;"",MAX(AM$3:AM251)+1,"")</f>
        <v/>
      </c>
      <c r="AN252" s="172" t="str">
        <f t="shared" si="195"/>
        <v/>
      </c>
      <c r="AO252" s="172" t="str">
        <f t="shared" si="196"/>
        <v/>
      </c>
      <c r="AP252" s="172" t="str">
        <f t="shared" si="197"/>
        <v/>
      </c>
      <c r="AQ252" s="172" t="str">
        <f t="shared" si="198"/>
        <v/>
      </c>
      <c r="AR252" s="172" t="str">
        <f>Table1[[#This Row],[Sex ]]&amp;Table1[[#This Row],[Month]]</f>
        <v>F4</v>
      </c>
      <c r="AS252" s="21"/>
      <c r="AT252" s="21"/>
      <c r="AU252" s="21"/>
      <c r="AV252" s="21"/>
      <c r="AW252" s="21"/>
      <c r="AX252" s="21"/>
      <c r="AY252" s="21"/>
      <c r="AZ252" s="21"/>
      <c r="BA252" s="21"/>
      <c r="BB252" s="21"/>
      <c r="BC252" s="21"/>
      <c r="BD252" s="21"/>
      <c r="BE252" s="319"/>
      <c r="BF252" s="319"/>
      <c r="BG252" s="316"/>
      <c r="BH252" s="316"/>
      <c r="BI252" s="316"/>
      <c r="BJ252" s="316"/>
      <c r="BK252" s="316"/>
      <c r="BL252" s="316"/>
      <c r="BM252" s="316"/>
      <c r="BN252" s="316"/>
      <c r="BO252" s="316"/>
      <c r="BP252" s="316"/>
      <c r="BQ252" s="316"/>
      <c r="BR252" s="316"/>
      <c r="BS252" s="316"/>
      <c r="BT252" s="316"/>
      <c r="BU252" s="316"/>
      <c r="BV252" s="316"/>
      <c r="BW252" s="316"/>
      <c r="BX252" s="316"/>
      <c r="BY252" s="316"/>
      <c r="BZ252" s="316"/>
      <c r="CA252" s="316"/>
      <c r="CB252" s="316"/>
      <c r="CC252" s="316"/>
      <c r="CD252" s="316"/>
      <c r="CE252" s="316"/>
      <c r="CF252" s="316"/>
      <c r="CG252" s="316"/>
      <c r="CH252" s="316"/>
      <c r="CI252" s="316"/>
      <c r="CJ252" s="316"/>
      <c r="CK252" s="316"/>
      <c r="CL252" s="316"/>
      <c r="CM252" s="316"/>
      <c r="CN252" s="316"/>
      <c r="CO252" s="316"/>
      <c r="CP252" s="316"/>
      <c r="CQ252" s="316"/>
      <c r="CR252" s="316"/>
      <c r="CS252" s="316"/>
      <c r="CT252" s="316"/>
      <c r="CU252" s="316"/>
      <c r="CV252" s="316"/>
      <c r="CW252" s="316"/>
      <c r="CX252" s="316"/>
      <c r="CY252" s="316"/>
      <c r="CZ252" s="316"/>
      <c r="DA252" s="316"/>
      <c r="DB252" s="316"/>
      <c r="DC252" s="316"/>
      <c r="DD252" s="316"/>
      <c r="DE252" s="316"/>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HP252" s="268">
        <f t="shared" si="202"/>
        <v>4</v>
      </c>
      <c r="HQ252" s="268">
        <f t="shared" si="207"/>
        <v>244</v>
      </c>
      <c r="HR252" s="268">
        <f t="shared" si="203"/>
        <v>0</v>
      </c>
      <c r="HS252" s="268">
        <f t="shared" si="204"/>
        <v>0</v>
      </c>
    </row>
    <row r="253" spans="1:227" x14ac:dyDescent="0.3">
      <c r="A253" s="21"/>
      <c r="B253" s="14">
        <v>10597</v>
      </c>
      <c r="C253" s="14">
        <v>18</v>
      </c>
      <c r="D253" s="14" t="s">
        <v>182</v>
      </c>
      <c r="E253" s="23" t="s">
        <v>183</v>
      </c>
      <c r="F253" s="14">
        <v>420</v>
      </c>
      <c r="G253" s="14" t="s">
        <v>120</v>
      </c>
      <c r="H253" s="14">
        <v>4</v>
      </c>
      <c r="I253" s="14">
        <v>7</v>
      </c>
      <c r="J253" s="14">
        <v>7</v>
      </c>
      <c r="K253" s="14"/>
      <c r="L253" s="14" t="s">
        <v>141</v>
      </c>
      <c r="M253" s="24">
        <f t="shared" si="199"/>
        <v>7</v>
      </c>
      <c r="N253" s="24">
        <f t="shared" si="174"/>
        <v>2</v>
      </c>
      <c r="O253" s="24" t="str">
        <f t="shared" si="175"/>
        <v>7 7</v>
      </c>
      <c r="P253" s="24">
        <f t="shared" si="176"/>
        <v>7</v>
      </c>
      <c r="Q253" s="25">
        <f t="shared" si="177"/>
        <v>0</v>
      </c>
      <c r="R253" s="26">
        <f t="shared" si="178"/>
        <v>0</v>
      </c>
      <c r="S253" s="24">
        <f t="shared" si="179"/>
        <v>4</v>
      </c>
      <c r="T253" s="24">
        <f t="shared" si="180"/>
        <v>4</v>
      </c>
      <c r="U253" s="24" t="str">
        <f t="shared" si="181"/>
        <v/>
      </c>
      <c r="V253" s="24" t="str">
        <f t="shared" si="182"/>
        <v>g</v>
      </c>
      <c r="W253" s="24" t="str">
        <f t="shared" si="200"/>
        <v/>
      </c>
      <c r="X253" s="24">
        <f t="shared" si="183"/>
        <v>4</v>
      </c>
      <c r="Y253" s="24">
        <f t="shared" si="184"/>
        <v>4</v>
      </c>
      <c r="Z253" s="24" t="str">
        <f t="shared" si="185"/>
        <v>F</v>
      </c>
      <c r="AA253" s="24" t="str">
        <f t="shared" si="208"/>
        <v>F</v>
      </c>
      <c r="AB253" s="34" t="str">
        <f t="shared" si="186"/>
        <v/>
      </c>
      <c r="AC253" s="34" t="str">
        <f t="shared" si="187"/>
        <v>g</v>
      </c>
      <c r="AD253" s="34" t="str">
        <f t="shared" si="201"/>
        <v>g</v>
      </c>
      <c r="AE253" s="34" t="str">
        <f t="shared" si="188"/>
        <v>4 0</v>
      </c>
      <c r="AF253" s="34">
        <f t="shared" si="189"/>
        <v>7</v>
      </c>
      <c r="AG253" s="34">
        <f t="shared" si="190"/>
        <v>7</v>
      </c>
      <c r="AH253" s="34">
        <f t="shared" si="191"/>
        <v>0</v>
      </c>
      <c r="AI253" s="172">
        <f>IF(AJ253&lt;&gt;"",MAX(AI$3:AI252)+1,"")</f>
        <v>196</v>
      </c>
      <c r="AJ253" s="172" t="str">
        <f t="shared" si="192"/>
        <v>F</v>
      </c>
      <c r="AK253" s="172">
        <f t="shared" si="193"/>
        <v>420</v>
      </c>
      <c r="AL253" s="172">
        <f t="shared" si="194"/>
        <v>7</v>
      </c>
      <c r="AM253" s="172" t="str">
        <f>IF(AN253&lt;&gt;"",MAX(AM$3:AM252)+1,"")</f>
        <v/>
      </c>
      <c r="AN253" s="172" t="str">
        <f t="shared" si="195"/>
        <v/>
      </c>
      <c r="AO253" s="172" t="str">
        <f t="shared" si="196"/>
        <v/>
      </c>
      <c r="AP253" s="172" t="str">
        <f t="shared" si="197"/>
        <v/>
      </c>
      <c r="AQ253" s="172" t="str">
        <f t="shared" si="198"/>
        <v/>
      </c>
      <c r="AR253" s="172" t="str">
        <f>Table1[[#This Row],[Sex ]]&amp;Table1[[#This Row],[Month]]</f>
        <v>F4</v>
      </c>
      <c r="AS253" s="21"/>
      <c r="AT253" s="21"/>
      <c r="AU253" s="21"/>
      <c r="AV253" s="21"/>
      <c r="AW253" s="21"/>
      <c r="AX253" s="21"/>
      <c r="AY253" s="21"/>
      <c r="AZ253" s="21"/>
      <c r="BA253" s="21"/>
      <c r="BB253" s="21"/>
      <c r="BC253" s="21"/>
      <c r="BD253" s="21"/>
      <c r="BE253" s="319"/>
      <c r="BF253" s="319"/>
      <c r="BG253" s="316"/>
      <c r="BH253" s="316"/>
      <c r="BI253" s="316"/>
      <c r="BJ253" s="316"/>
      <c r="BK253" s="316"/>
      <c r="BL253" s="316"/>
      <c r="BM253" s="316"/>
      <c r="BN253" s="316"/>
      <c r="BO253" s="316"/>
      <c r="BP253" s="316"/>
      <c r="BQ253" s="316"/>
      <c r="BR253" s="316"/>
      <c r="BS253" s="316"/>
      <c r="BT253" s="316"/>
      <c r="BU253" s="316"/>
      <c r="BV253" s="316"/>
      <c r="BW253" s="316"/>
      <c r="BX253" s="316"/>
      <c r="BY253" s="316"/>
      <c r="BZ253" s="316"/>
      <c r="CA253" s="316"/>
      <c r="CB253" s="316"/>
      <c r="CC253" s="316"/>
      <c r="CD253" s="316"/>
      <c r="CE253" s="316"/>
      <c r="CF253" s="316"/>
      <c r="CG253" s="316"/>
      <c r="CH253" s="316"/>
      <c r="CI253" s="316"/>
      <c r="CJ253" s="316"/>
      <c r="CK253" s="316"/>
      <c r="CL253" s="316"/>
      <c r="CM253" s="316"/>
      <c r="CN253" s="316"/>
      <c r="CO253" s="316"/>
      <c r="CP253" s="316"/>
      <c r="CQ253" s="316"/>
      <c r="CR253" s="316"/>
      <c r="CS253" s="316"/>
      <c r="CT253" s="316"/>
      <c r="CU253" s="316"/>
      <c r="CV253" s="316"/>
      <c r="CW253" s="316"/>
      <c r="CX253" s="316"/>
      <c r="CY253" s="316"/>
      <c r="CZ253" s="316"/>
      <c r="DA253" s="316"/>
      <c r="DB253" s="316"/>
      <c r="DC253" s="316"/>
      <c r="DD253" s="316"/>
      <c r="DE253" s="316"/>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HP253" s="268">
        <f t="shared" si="202"/>
        <v>5</v>
      </c>
      <c r="HQ253" s="268">
        <f t="shared" si="207"/>
        <v>245</v>
      </c>
      <c r="HR253" s="268">
        <f t="shared" si="203"/>
        <v>0</v>
      </c>
      <c r="HS253" s="268">
        <f t="shared" si="204"/>
        <v>0</v>
      </c>
    </row>
    <row r="254" spans="1:227" x14ac:dyDescent="0.3">
      <c r="A254" s="21"/>
      <c r="B254" s="14">
        <v>10597</v>
      </c>
      <c r="C254" s="14">
        <v>19</v>
      </c>
      <c r="D254" s="14" t="s">
        <v>182</v>
      </c>
      <c r="E254" s="23" t="s">
        <v>183</v>
      </c>
      <c r="F254" s="14">
        <v>310</v>
      </c>
      <c r="G254" s="14" t="s">
        <v>120</v>
      </c>
      <c r="H254" s="14">
        <v>4</v>
      </c>
      <c r="I254" s="14">
        <v>4</v>
      </c>
      <c r="J254" s="14">
        <v>4</v>
      </c>
      <c r="K254" s="14"/>
      <c r="L254" s="14" t="s">
        <v>141</v>
      </c>
      <c r="M254" s="24">
        <f t="shared" si="199"/>
        <v>4</v>
      </c>
      <c r="N254" s="24">
        <f t="shared" si="174"/>
        <v>2</v>
      </c>
      <c r="O254" s="24" t="str">
        <f t="shared" si="175"/>
        <v>4 4</v>
      </c>
      <c r="P254" s="24">
        <f t="shared" si="176"/>
        <v>4</v>
      </c>
      <c r="Q254" s="25">
        <f t="shared" si="177"/>
        <v>0</v>
      </c>
      <c r="R254" s="26">
        <f t="shared" si="178"/>
        <v>0</v>
      </c>
      <c r="S254" s="24">
        <f t="shared" si="179"/>
        <v>4</v>
      </c>
      <c r="T254" s="24">
        <f t="shared" si="180"/>
        <v>4</v>
      </c>
      <c r="U254" s="24" t="str">
        <f t="shared" si="181"/>
        <v/>
      </c>
      <c r="V254" s="24" t="str">
        <f t="shared" si="182"/>
        <v>g</v>
      </c>
      <c r="W254" s="24" t="str">
        <f t="shared" si="200"/>
        <v/>
      </c>
      <c r="X254" s="24">
        <f t="shared" si="183"/>
        <v>4</v>
      </c>
      <c r="Y254" s="24">
        <f t="shared" si="184"/>
        <v>4</v>
      </c>
      <c r="Z254" s="24" t="str">
        <f t="shared" si="185"/>
        <v>F</v>
      </c>
      <c r="AA254" s="24" t="str">
        <f t="shared" si="208"/>
        <v>F</v>
      </c>
      <c r="AB254" s="34" t="str">
        <f t="shared" si="186"/>
        <v/>
      </c>
      <c r="AC254" s="34" t="str">
        <f t="shared" si="187"/>
        <v>g</v>
      </c>
      <c r="AD254" s="34" t="str">
        <f t="shared" si="201"/>
        <v>g</v>
      </c>
      <c r="AE254" s="34" t="str">
        <f t="shared" si="188"/>
        <v>4 0</v>
      </c>
      <c r="AF254" s="34">
        <f t="shared" si="189"/>
        <v>4</v>
      </c>
      <c r="AG254" s="34">
        <f t="shared" si="190"/>
        <v>4</v>
      </c>
      <c r="AH254" s="34">
        <f t="shared" si="191"/>
        <v>0</v>
      </c>
      <c r="AI254" s="172">
        <f>IF(AJ254&lt;&gt;"",MAX(AI$3:AI253)+1,"")</f>
        <v>197</v>
      </c>
      <c r="AJ254" s="172" t="str">
        <f t="shared" si="192"/>
        <v>F</v>
      </c>
      <c r="AK254" s="172">
        <f t="shared" si="193"/>
        <v>310</v>
      </c>
      <c r="AL254" s="172">
        <f t="shared" si="194"/>
        <v>4</v>
      </c>
      <c r="AM254" s="172" t="str">
        <f>IF(AN254&lt;&gt;"",MAX(AM$3:AM253)+1,"")</f>
        <v/>
      </c>
      <c r="AN254" s="172" t="str">
        <f t="shared" si="195"/>
        <v/>
      </c>
      <c r="AO254" s="172" t="str">
        <f t="shared" si="196"/>
        <v/>
      </c>
      <c r="AP254" s="172" t="str">
        <f t="shared" si="197"/>
        <v/>
      </c>
      <c r="AQ254" s="172" t="str">
        <f t="shared" si="198"/>
        <v/>
      </c>
      <c r="AR254" s="172" t="str">
        <f>Table1[[#This Row],[Sex ]]&amp;Table1[[#This Row],[Month]]</f>
        <v>F4</v>
      </c>
      <c r="AS254" s="21"/>
      <c r="AT254" s="21"/>
      <c r="AU254" s="21"/>
      <c r="AV254" s="21"/>
      <c r="AW254" s="21"/>
      <c r="AX254" s="21"/>
      <c r="AY254" s="21"/>
      <c r="AZ254" s="21"/>
      <c r="BA254" s="21"/>
      <c r="BB254" s="21"/>
      <c r="BC254" s="21"/>
      <c r="BD254" s="21"/>
      <c r="BE254" s="319"/>
      <c r="BF254" s="319"/>
      <c r="BG254" s="316"/>
      <c r="BH254" s="316"/>
      <c r="BI254" s="316"/>
      <c r="BJ254" s="316"/>
      <c r="BK254" s="316"/>
      <c r="BL254" s="316"/>
      <c r="BM254" s="316"/>
      <c r="BN254" s="316"/>
      <c r="BO254" s="316"/>
      <c r="BP254" s="316"/>
      <c r="BQ254" s="316"/>
      <c r="BR254" s="316"/>
      <c r="BS254" s="316"/>
      <c r="BT254" s="316"/>
      <c r="BU254" s="316"/>
      <c r="BV254" s="316"/>
      <c r="BW254" s="316"/>
      <c r="BX254" s="316"/>
      <c r="BY254" s="316"/>
      <c r="BZ254" s="316"/>
      <c r="CA254" s="316"/>
      <c r="CB254" s="316"/>
      <c r="CC254" s="316"/>
      <c r="CD254" s="316"/>
      <c r="CE254" s="316"/>
      <c r="CF254" s="316"/>
      <c r="CG254" s="316"/>
      <c r="CH254" s="316"/>
      <c r="CI254" s="316"/>
      <c r="CJ254" s="316"/>
      <c r="CK254" s="316"/>
      <c r="CL254" s="316"/>
      <c r="CM254" s="316"/>
      <c r="CN254" s="316"/>
      <c r="CO254" s="316"/>
      <c r="CP254" s="316"/>
      <c r="CQ254" s="316"/>
      <c r="CR254" s="316"/>
      <c r="CS254" s="316"/>
      <c r="CT254" s="316"/>
      <c r="CU254" s="316"/>
      <c r="CV254" s="316"/>
      <c r="CW254" s="316"/>
      <c r="CX254" s="316"/>
      <c r="CY254" s="316"/>
      <c r="CZ254" s="316"/>
      <c r="DA254" s="316"/>
      <c r="DB254" s="316"/>
      <c r="DC254" s="316"/>
      <c r="DD254" s="316"/>
      <c r="DE254" s="316"/>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HP254" s="268">
        <f t="shared" si="202"/>
        <v>8</v>
      </c>
      <c r="HQ254" s="268">
        <f t="shared" si="207"/>
        <v>246</v>
      </c>
      <c r="HR254" s="268">
        <f t="shared" si="203"/>
        <v>0</v>
      </c>
      <c r="HS254" s="268">
        <f t="shared" si="204"/>
        <v>0</v>
      </c>
    </row>
    <row r="255" spans="1:227" x14ac:dyDescent="0.3">
      <c r="A255" s="21"/>
      <c r="B255" s="14">
        <v>10597</v>
      </c>
      <c r="C255" s="14">
        <v>20</v>
      </c>
      <c r="D255" s="14" t="s">
        <v>182</v>
      </c>
      <c r="E255" s="23" t="s">
        <v>183</v>
      </c>
      <c r="F255" s="14">
        <v>330</v>
      </c>
      <c r="G255" s="14" t="s">
        <v>120</v>
      </c>
      <c r="H255" s="14">
        <v>4</v>
      </c>
      <c r="I255" s="14">
        <v>4</v>
      </c>
      <c r="J255" s="14">
        <v>4</v>
      </c>
      <c r="K255" s="14"/>
      <c r="L255" s="14" t="s">
        <v>141</v>
      </c>
      <c r="M255" s="24">
        <f t="shared" si="199"/>
        <v>4</v>
      </c>
      <c r="N255" s="24">
        <f t="shared" si="174"/>
        <v>2</v>
      </c>
      <c r="O255" s="24" t="str">
        <f t="shared" si="175"/>
        <v>4 4</v>
      </c>
      <c r="P255" s="24">
        <f t="shared" si="176"/>
        <v>4</v>
      </c>
      <c r="Q255" s="25">
        <f t="shared" si="177"/>
        <v>0</v>
      </c>
      <c r="R255" s="26">
        <f t="shared" si="178"/>
        <v>0</v>
      </c>
      <c r="S255" s="24">
        <f t="shared" si="179"/>
        <v>4</v>
      </c>
      <c r="T255" s="24">
        <f t="shared" si="180"/>
        <v>4</v>
      </c>
      <c r="U255" s="24" t="str">
        <f t="shared" si="181"/>
        <v/>
      </c>
      <c r="V255" s="24" t="str">
        <f t="shared" si="182"/>
        <v>g</v>
      </c>
      <c r="W255" s="24" t="str">
        <f t="shared" si="200"/>
        <v/>
      </c>
      <c r="X255" s="24">
        <f t="shared" si="183"/>
        <v>4</v>
      </c>
      <c r="Y255" s="24">
        <f t="shared" si="184"/>
        <v>4</v>
      </c>
      <c r="Z255" s="24" t="str">
        <f t="shared" si="185"/>
        <v>F</v>
      </c>
      <c r="AA255" s="24" t="str">
        <f t="shared" si="208"/>
        <v>F</v>
      </c>
      <c r="AB255" s="34" t="str">
        <f t="shared" si="186"/>
        <v/>
      </c>
      <c r="AC255" s="34" t="str">
        <f t="shared" si="187"/>
        <v>g</v>
      </c>
      <c r="AD255" s="34" t="str">
        <f t="shared" si="201"/>
        <v>g</v>
      </c>
      <c r="AE255" s="34" t="str">
        <f t="shared" si="188"/>
        <v>4 0</v>
      </c>
      <c r="AF255" s="34">
        <f t="shared" si="189"/>
        <v>4</v>
      </c>
      <c r="AG255" s="34">
        <f t="shared" si="190"/>
        <v>4</v>
      </c>
      <c r="AH255" s="34">
        <f t="shared" si="191"/>
        <v>0</v>
      </c>
      <c r="AI255" s="172">
        <f>IF(AJ255&lt;&gt;"",MAX(AI$3:AI254)+1,"")</f>
        <v>198</v>
      </c>
      <c r="AJ255" s="172" t="str">
        <f t="shared" si="192"/>
        <v>F</v>
      </c>
      <c r="AK255" s="172">
        <f t="shared" si="193"/>
        <v>330</v>
      </c>
      <c r="AL255" s="172">
        <f t="shared" si="194"/>
        <v>4</v>
      </c>
      <c r="AM255" s="172" t="str">
        <f>IF(AN255&lt;&gt;"",MAX(AM$3:AM254)+1,"")</f>
        <v/>
      </c>
      <c r="AN255" s="172" t="str">
        <f t="shared" si="195"/>
        <v/>
      </c>
      <c r="AO255" s="172" t="str">
        <f t="shared" si="196"/>
        <v/>
      </c>
      <c r="AP255" s="172" t="str">
        <f t="shared" si="197"/>
        <v/>
      </c>
      <c r="AQ255" s="172" t="str">
        <f t="shared" si="198"/>
        <v/>
      </c>
      <c r="AR255" s="172" t="str">
        <f>Table1[[#This Row],[Sex ]]&amp;Table1[[#This Row],[Month]]</f>
        <v>F4</v>
      </c>
      <c r="AS255" s="21"/>
      <c r="AT255" s="21"/>
      <c r="AU255" s="21"/>
      <c r="AV255" s="21"/>
      <c r="AW255" s="21"/>
      <c r="AX255" s="21"/>
      <c r="AY255" s="21"/>
      <c r="AZ255" s="21"/>
      <c r="BA255" s="21"/>
      <c r="BB255" s="21"/>
      <c r="BC255" s="21"/>
      <c r="BD255" s="21"/>
      <c r="BE255" s="319"/>
      <c r="BF255" s="319"/>
      <c r="BG255" s="316"/>
      <c r="BH255" s="316"/>
      <c r="BI255" s="316"/>
      <c r="BJ255" s="316"/>
      <c r="BK255" s="316"/>
      <c r="BL255" s="316"/>
      <c r="BM255" s="316"/>
      <c r="BN255" s="316"/>
      <c r="BO255" s="316"/>
      <c r="BP255" s="316"/>
      <c r="BQ255" s="316"/>
      <c r="BR255" s="316"/>
      <c r="BS255" s="316"/>
      <c r="BT255" s="316"/>
      <c r="BU255" s="316"/>
      <c r="BV255" s="316"/>
      <c r="BW255" s="316"/>
      <c r="BX255" s="316"/>
      <c r="BY255" s="316"/>
      <c r="BZ255" s="316"/>
      <c r="CA255" s="316"/>
      <c r="CB255" s="316"/>
      <c r="CC255" s="316"/>
      <c r="CD255" s="316"/>
      <c r="CE255" s="316"/>
      <c r="CF255" s="316"/>
      <c r="CG255" s="316"/>
      <c r="CH255" s="316"/>
      <c r="CI255" s="316"/>
      <c r="CJ255" s="316"/>
      <c r="CK255" s="316"/>
      <c r="CL255" s="316"/>
      <c r="CM255" s="316"/>
      <c r="CN255" s="316"/>
      <c r="CO255" s="316"/>
      <c r="CP255" s="316"/>
      <c r="CQ255" s="316"/>
      <c r="CR255" s="316"/>
      <c r="CS255" s="316"/>
      <c r="CT255" s="316"/>
      <c r="CU255" s="316"/>
      <c r="CV255" s="316"/>
      <c r="CW255" s="316"/>
      <c r="CX255" s="316"/>
      <c r="CY255" s="316"/>
      <c r="CZ255" s="316"/>
      <c r="DA255" s="316"/>
      <c r="DB255" s="316"/>
      <c r="DC255" s="316"/>
      <c r="DD255" s="316"/>
      <c r="DE255" s="316"/>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HP255" s="268">
        <f t="shared" si="202"/>
        <v>4</v>
      </c>
      <c r="HQ255" s="268">
        <f t="shared" si="207"/>
        <v>247</v>
      </c>
      <c r="HR255" s="268">
        <f t="shared" si="203"/>
        <v>0</v>
      </c>
      <c r="HS255" s="268">
        <f t="shared" si="204"/>
        <v>0</v>
      </c>
    </row>
    <row r="256" spans="1:227" x14ac:dyDescent="0.3">
      <c r="A256" s="21"/>
      <c r="B256" s="14">
        <v>10597</v>
      </c>
      <c r="C256" s="14">
        <v>21</v>
      </c>
      <c r="D256" s="14" t="s">
        <v>182</v>
      </c>
      <c r="E256" s="23" t="s">
        <v>183</v>
      </c>
      <c r="F256" s="14">
        <v>380</v>
      </c>
      <c r="G256" s="14" t="s">
        <v>120</v>
      </c>
      <c r="H256" s="14">
        <v>4</v>
      </c>
      <c r="I256" s="14">
        <v>4</v>
      </c>
      <c r="J256" s="14">
        <v>4</v>
      </c>
      <c r="K256" s="14"/>
      <c r="L256" s="14" t="s">
        <v>141</v>
      </c>
      <c r="M256" s="24">
        <f t="shared" si="199"/>
        <v>4</v>
      </c>
      <c r="N256" s="24">
        <f t="shared" si="174"/>
        <v>2</v>
      </c>
      <c r="O256" s="24" t="str">
        <f t="shared" si="175"/>
        <v>4 4</v>
      </c>
      <c r="P256" s="24">
        <f t="shared" si="176"/>
        <v>4</v>
      </c>
      <c r="Q256" s="25">
        <f t="shared" si="177"/>
        <v>0</v>
      </c>
      <c r="R256" s="26">
        <f t="shared" si="178"/>
        <v>0</v>
      </c>
      <c r="S256" s="24">
        <f t="shared" si="179"/>
        <v>4</v>
      </c>
      <c r="T256" s="24">
        <f t="shared" si="180"/>
        <v>4</v>
      </c>
      <c r="U256" s="24" t="str">
        <f t="shared" si="181"/>
        <v/>
      </c>
      <c r="V256" s="24" t="str">
        <f t="shared" si="182"/>
        <v>g</v>
      </c>
      <c r="W256" s="24" t="str">
        <f t="shared" si="200"/>
        <v/>
      </c>
      <c r="X256" s="24">
        <f t="shared" si="183"/>
        <v>4</v>
      </c>
      <c r="Y256" s="24">
        <f t="shared" si="184"/>
        <v>4</v>
      </c>
      <c r="Z256" s="24" t="str">
        <f t="shared" si="185"/>
        <v>F</v>
      </c>
      <c r="AA256" s="24" t="str">
        <f t="shared" si="208"/>
        <v>F</v>
      </c>
      <c r="AB256" s="34" t="str">
        <f t="shared" si="186"/>
        <v/>
      </c>
      <c r="AC256" s="34" t="str">
        <f t="shared" si="187"/>
        <v>g</v>
      </c>
      <c r="AD256" s="34" t="str">
        <f t="shared" si="201"/>
        <v>g</v>
      </c>
      <c r="AE256" s="34" t="str">
        <f t="shared" si="188"/>
        <v>4 0</v>
      </c>
      <c r="AF256" s="34">
        <f t="shared" si="189"/>
        <v>4</v>
      </c>
      <c r="AG256" s="34">
        <f t="shared" si="190"/>
        <v>4</v>
      </c>
      <c r="AH256" s="34">
        <f t="shared" si="191"/>
        <v>0</v>
      </c>
      <c r="AI256" s="172">
        <f>IF(AJ256&lt;&gt;"",MAX(AI$3:AI255)+1,"")</f>
        <v>199</v>
      </c>
      <c r="AJ256" s="172" t="str">
        <f t="shared" si="192"/>
        <v>F</v>
      </c>
      <c r="AK256" s="172">
        <f t="shared" si="193"/>
        <v>380</v>
      </c>
      <c r="AL256" s="172">
        <f t="shared" si="194"/>
        <v>4</v>
      </c>
      <c r="AM256" s="172" t="str">
        <f>IF(AN256&lt;&gt;"",MAX(AM$3:AM255)+1,"")</f>
        <v/>
      </c>
      <c r="AN256" s="172" t="str">
        <f t="shared" si="195"/>
        <v/>
      </c>
      <c r="AO256" s="172" t="str">
        <f t="shared" si="196"/>
        <v/>
      </c>
      <c r="AP256" s="172" t="str">
        <f t="shared" si="197"/>
        <v/>
      </c>
      <c r="AQ256" s="172" t="str">
        <f t="shared" si="198"/>
        <v/>
      </c>
      <c r="AR256" s="172" t="str">
        <f>Table1[[#This Row],[Sex ]]&amp;Table1[[#This Row],[Month]]</f>
        <v>F4</v>
      </c>
      <c r="AS256" s="21"/>
      <c r="AT256" s="21"/>
      <c r="AU256" s="21"/>
      <c r="AV256" s="21"/>
      <c r="AW256" s="21"/>
      <c r="AX256" s="21"/>
      <c r="AY256" s="21"/>
      <c r="AZ256" s="21"/>
      <c r="BA256" s="21"/>
      <c r="BB256" s="21"/>
      <c r="BC256" s="21"/>
      <c r="BD256" s="21"/>
      <c r="BE256" s="319"/>
      <c r="BF256" s="319"/>
      <c r="BG256" s="316"/>
      <c r="BH256" s="316"/>
      <c r="BI256" s="316"/>
      <c r="BJ256" s="316"/>
      <c r="BK256" s="316"/>
      <c r="BL256" s="316"/>
      <c r="BM256" s="316"/>
      <c r="BN256" s="316"/>
      <c r="BO256" s="316"/>
      <c r="BP256" s="316"/>
      <c r="BQ256" s="316"/>
      <c r="BR256" s="316"/>
      <c r="BS256" s="316"/>
      <c r="BT256" s="316"/>
      <c r="BU256" s="316"/>
      <c r="BV256" s="316"/>
      <c r="BW256" s="316"/>
      <c r="BX256" s="316"/>
      <c r="BY256" s="316"/>
      <c r="BZ256" s="316"/>
      <c r="CA256" s="316"/>
      <c r="CB256" s="316"/>
      <c r="CC256" s="316"/>
      <c r="CD256" s="316"/>
      <c r="CE256" s="316"/>
      <c r="CF256" s="316"/>
      <c r="CG256" s="316"/>
      <c r="CH256" s="316"/>
      <c r="CI256" s="316"/>
      <c r="CJ256" s="316"/>
      <c r="CK256" s="316"/>
      <c r="CL256" s="316"/>
      <c r="CM256" s="316"/>
      <c r="CN256" s="316"/>
      <c r="CO256" s="316"/>
      <c r="CP256" s="316"/>
      <c r="CQ256" s="316"/>
      <c r="CR256" s="316"/>
      <c r="CS256" s="316"/>
      <c r="CT256" s="316"/>
      <c r="CU256" s="316"/>
      <c r="CV256" s="316"/>
      <c r="CW256" s="316"/>
      <c r="CX256" s="316"/>
      <c r="CY256" s="316"/>
      <c r="CZ256" s="316"/>
      <c r="DA256" s="316"/>
      <c r="DB256" s="316"/>
      <c r="DC256" s="316"/>
      <c r="DD256" s="316"/>
      <c r="DE256" s="316"/>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HP256" s="268">
        <f t="shared" si="202"/>
        <v>4</v>
      </c>
      <c r="HQ256" s="268">
        <f t="shared" si="207"/>
        <v>248</v>
      </c>
      <c r="HR256" s="268">
        <f t="shared" si="203"/>
        <v>0</v>
      </c>
      <c r="HS256" s="268">
        <f t="shared" si="204"/>
        <v>0</v>
      </c>
    </row>
    <row r="257" spans="1:227" x14ac:dyDescent="0.3">
      <c r="A257" s="21"/>
      <c r="B257" s="14">
        <v>10597</v>
      </c>
      <c r="C257" s="14">
        <v>22</v>
      </c>
      <c r="D257" s="14" t="s">
        <v>182</v>
      </c>
      <c r="E257" s="23" t="s">
        <v>183</v>
      </c>
      <c r="F257" s="14">
        <v>290</v>
      </c>
      <c r="G257" s="14" t="s">
        <v>120</v>
      </c>
      <c r="H257" s="14">
        <v>4</v>
      </c>
      <c r="I257" s="14">
        <v>3</v>
      </c>
      <c r="J257" s="14">
        <v>3</v>
      </c>
      <c r="K257" s="14"/>
      <c r="L257" s="14" t="s">
        <v>141</v>
      </c>
      <c r="M257" s="24">
        <f t="shared" si="199"/>
        <v>3</v>
      </c>
      <c r="N257" s="24">
        <f t="shared" si="174"/>
        <v>2</v>
      </c>
      <c r="O257" s="24" t="str">
        <f t="shared" si="175"/>
        <v>3 3</v>
      </c>
      <c r="P257" s="24">
        <f t="shared" si="176"/>
        <v>3</v>
      </c>
      <c r="Q257" s="25">
        <f t="shared" si="177"/>
        <v>0</v>
      </c>
      <c r="R257" s="26">
        <f t="shared" si="178"/>
        <v>0</v>
      </c>
      <c r="S257" s="24">
        <f t="shared" si="179"/>
        <v>4</v>
      </c>
      <c r="T257" s="24">
        <f t="shared" si="180"/>
        <v>4</v>
      </c>
      <c r="U257" s="24" t="str">
        <f t="shared" si="181"/>
        <v/>
      </c>
      <c r="V257" s="24" t="str">
        <f t="shared" si="182"/>
        <v>g</v>
      </c>
      <c r="W257" s="24" t="str">
        <f t="shared" si="200"/>
        <v/>
      </c>
      <c r="X257" s="24">
        <f t="shared" si="183"/>
        <v>4</v>
      </c>
      <c r="Y257" s="24">
        <f t="shared" si="184"/>
        <v>4</v>
      </c>
      <c r="Z257" s="24" t="str">
        <f t="shared" si="185"/>
        <v>F</v>
      </c>
      <c r="AA257" s="24" t="str">
        <f t="shared" si="208"/>
        <v>F</v>
      </c>
      <c r="AB257" s="34" t="str">
        <f t="shared" si="186"/>
        <v/>
      </c>
      <c r="AC257" s="34" t="str">
        <f t="shared" si="187"/>
        <v>g</v>
      </c>
      <c r="AD257" s="34" t="str">
        <f t="shared" si="201"/>
        <v>g</v>
      </c>
      <c r="AE257" s="34" t="str">
        <f t="shared" si="188"/>
        <v>4 0</v>
      </c>
      <c r="AF257" s="34">
        <f t="shared" si="189"/>
        <v>3</v>
      </c>
      <c r="AG257" s="34">
        <f t="shared" si="190"/>
        <v>3</v>
      </c>
      <c r="AH257" s="34">
        <f t="shared" si="191"/>
        <v>0</v>
      </c>
      <c r="AI257" s="172">
        <f>IF(AJ257&lt;&gt;"",MAX(AI$3:AI256)+1,"")</f>
        <v>200</v>
      </c>
      <c r="AJ257" s="172" t="str">
        <f t="shared" si="192"/>
        <v>F</v>
      </c>
      <c r="AK257" s="172">
        <f t="shared" si="193"/>
        <v>290</v>
      </c>
      <c r="AL257" s="172">
        <f t="shared" si="194"/>
        <v>3</v>
      </c>
      <c r="AM257" s="172" t="str">
        <f>IF(AN257&lt;&gt;"",MAX(AM$3:AM256)+1,"")</f>
        <v/>
      </c>
      <c r="AN257" s="172" t="str">
        <f t="shared" si="195"/>
        <v/>
      </c>
      <c r="AO257" s="172" t="str">
        <f t="shared" si="196"/>
        <v/>
      </c>
      <c r="AP257" s="172" t="str">
        <f t="shared" si="197"/>
        <v/>
      </c>
      <c r="AQ257" s="172" t="str">
        <f t="shared" si="198"/>
        <v/>
      </c>
      <c r="AR257" s="172" t="str">
        <f>Table1[[#This Row],[Sex ]]&amp;Table1[[#This Row],[Month]]</f>
        <v>F4</v>
      </c>
      <c r="AS257" s="21"/>
      <c r="AT257" s="21"/>
      <c r="AU257" s="21"/>
      <c r="AV257" s="21"/>
      <c r="AW257" s="21"/>
      <c r="AX257" s="21"/>
      <c r="AY257" s="21"/>
      <c r="AZ257" s="21"/>
      <c r="BA257" s="21"/>
      <c r="BB257" s="21"/>
      <c r="BC257" s="21"/>
      <c r="BD257" s="21"/>
      <c r="BE257" s="319"/>
      <c r="BF257" s="319"/>
      <c r="BG257" s="316"/>
      <c r="BH257" s="316"/>
      <c r="BI257" s="316"/>
      <c r="BJ257" s="316"/>
      <c r="BK257" s="316"/>
      <c r="BL257" s="316"/>
      <c r="BM257" s="316"/>
      <c r="BN257" s="316"/>
      <c r="BO257" s="316"/>
      <c r="BP257" s="316"/>
      <c r="BQ257" s="316"/>
      <c r="BR257" s="316"/>
      <c r="BS257" s="316"/>
      <c r="BT257" s="316"/>
      <c r="BU257" s="316"/>
      <c r="BV257" s="316"/>
      <c r="BW257" s="316"/>
      <c r="BX257" s="316"/>
      <c r="BY257" s="316"/>
      <c r="BZ257" s="316"/>
      <c r="CA257" s="316"/>
      <c r="CB257" s="316"/>
      <c r="CC257" s="316"/>
      <c r="CD257" s="316"/>
      <c r="CE257" s="316"/>
      <c r="CF257" s="316"/>
      <c r="CG257" s="316"/>
      <c r="CH257" s="316"/>
      <c r="CI257" s="316"/>
      <c r="CJ257" s="316"/>
      <c r="CK257" s="316"/>
      <c r="CL257" s="316"/>
      <c r="CM257" s="316"/>
      <c r="CN257" s="316"/>
      <c r="CO257" s="316"/>
      <c r="CP257" s="316"/>
      <c r="CQ257" s="316"/>
      <c r="CR257" s="316"/>
      <c r="CS257" s="316"/>
      <c r="CT257" s="316"/>
      <c r="CU257" s="316"/>
      <c r="CV257" s="316"/>
      <c r="CW257" s="316"/>
      <c r="CX257" s="316"/>
      <c r="CY257" s="316"/>
      <c r="CZ257" s="316"/>
      <c r="DA257" s="316"/>
      <c r="DB257" s="316"/>
      <c r="DC257" s="316"/>
      <c r="DD257" s="316"/>
      <c r="DE257" s="316"/>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HP257" s="268">
        <f t="shared" si="202"/>
        <v>4</v>
      </c>
      <c r="HQ257" s="268">
        <f t="shared" si="207"/>
        <v>249</v>
      </c>
      <c r="HR257" s="268">
        <f t="shared" si="203"/>
        <v>-25</v>
      </c>
      <c r="HS257" s="268">
        <f t="shared" si="204"/>
        <v>25</v>
      </c>
    </row>
    <row r="258" spans="1:227" x14ac:dyDescent="0.3">
      <c r="A258" s="21"/>
      <c r="B258" s="14">
        <v>10597</v>
      </c>
      <c r="C258" s="14">
        <v>23</v>
      </c>
      <c r="D258" s="14" t="s">
        <v>182</v>
      </c>
      <c r="E258" s="23" t="s">
        <v>183</v>
      </c>
      <c r="F258" s="14">
        <v>300</v>
      </c>
      <c r="G258" s="14" t="s">
        <v>120</v>
      </c>
      <c r="H258" s="14">
        <v>4</v>
      </c>
      <c r="I258" s="14">
        <v>3</v>
      </c>
      <c r="J258" s="14">
        <v>3</v>
      </c>
      <c r="K258" s="14"/>
      <c r="L258" s="14" t="s">
        <v>141</v>
      </c>
      <c r="M258" s="24">
        <f t="shared" si="199"/>
        <v>3</v>
      </c>
      <c r="N258" s="24">
        <f t="shared" si="174"/>
        <v>2</v>
      </c>
      <c r="O258" s="24" t="str">
        <f t="shared" si="175"/>
        <v>3 3</v>
      </c>
      <c r="P258" s="24">
        <f t="shared" si="176"/>
        <v>3</v>
      </c>
      <c r="Q258" s="25">
        <f t="shared" si="177"/>
        <v>0</v>
      </c>
      <c r="R258" s="26">
        <f t="shared" si="178"/>
        <v>0</v>
      </c>
      <c r="S258" s="24">
        <f t="shared" si="179"/>
        <v>4</v>
      </c>
      <c r="T258" s="24">
        <f t="shared" si="180"/>
        <v>4</v>
      </c>
      <c r="U258" s="24" t="str">
        <f t="shared" si="181"/>
        <v/>
      </c>
      <c r="V258" s="24" t="str">
        <f t="shared" si="182"/>
        <v>g</v>
      </c>
      <c r="W258" s="24" t="str">
        <f t="shared" si="200"/>
        <v/>
      </c>
      <c r="X258" s="24">
        <f t="shared" si="183"/>
        <v>4</v>
      </c>
      <c r="Y258" s="24">
        <f t="shared" si="184"/>
        <v>4</v>
      </c>
      <c r="Z258" s="24" t="str">
        <f t="shared" si="185"/>
        <v>F</v>
      </c>
      <c r="AA258" s="24" t="str">
        <f t="shared" si="208"/>
        <v>F</v>
      </c>
      <c r="AB258" s="34" t="str">
        <f t="shared" si="186"/>
        <v/>
      </c>
      <c r="AC258" s="34" t="str">
        <f t="shared" si="187"/>
        <v>g</v>
      </c>
      <c r="AD258" s="34" t="str">
        <f t="shared" si="201"/>
        <v>g</v>
      </c>
      <c r="AE258" s="34" t="str">
        <f t="shared" si="188"/>
        <v>4 0</v>
      </c>
      <c r="AF258" s="34">
        <f t="shared" si="189"/>
        <v>3</v>
      </c>
      <c r="AG258" s="34">
        <f t="shared" si="190"/>
        <v>3</v>
      </c>
      <c r="AH258" s="34">
        <f t="shared" si="191"/>
        <v>0</v>
      </c>
      <c r="AI258" s="172">
        <f>IF(AJ258&lt;&gt;"",MAX(AI$3:AI257)+1,"")</f>
        <v>201</v>
      </c>
      <c r="AJ258" s="172" t="str">
        <f t="shared" si="192"/>
        <v>F</v>
      </c>
      <c r="AK258" s="172">
        <f t="shared" si="193"/>
        <v>300</v>
      </c>
      <c r="AL258" s="172">
        <f t="shared" si="194"/>
        <v>3</v>
      </c>
      <c r="AM258" s="172" t="str">
        <f>IF(AN258&lt;&gt;"",MAX(AM$3:AM257)+1,"")</f>
        <v/>
      </c>
      <c r="AN258" s="172" t="str">
        <f t="shared" si="195"/>
        <v/>
      </c>
      <c r="AO258" s="172" t="str">
        <f t="shared" si="196"/>
        <v/>
      </c>
      <c r="AP258" s="172" t="str">
        <f t="shared" si="197"/>
        <v/>
      </c>
      <c r="AQ258" s="172" t="str">
        <f t="shared" si="198"/>
        <v/>
      </c>
      <c r="AR258" s="172" t="str">
        <f>Table1[[#This Row],[Sex ]]&amp;Table1[[#This Row],[Month]]</f>
        <v>F4</v>
      </c>
      <c r="AS258" s="21"/>
      <c r="AT258" s="21"/>
      <c r="AU258" s="21"/>
      <c r="AV258" s="21"/>
      <c r="AW258" s="21"/>
      <c r="AX258" s="21"/>
      <c r="AY258" s="21"/>
      <c r="AZ258" s="21"/>
      <c r="BA258" s="21"/>
      <c r="BB258" s="21"/>
      <c r="BC258" s="21"/>
      <c r="BD258" s="21"/>
      <c r="BE258" s="319"/>
      <c r="BF258" s="319"/>
      <c r="BG258" s="316"/>
      <c r="BH258" s="316"/>
      <c r="BI258" s="316"/>
      <c r="BJ258" s="316"/>
      <c r="BK258" s="316"/>
      <c r="BL258" s="316"/>
      <c r="BM258" s="316"/>
      <c r="BN258" s="316"/>
      <c r="BO258" s="316"/>
      <c r="BP258" s="316"/>
      <c r="BQ258" s="316"/>
      <c r="BR258" s="316"/>
      <c r="BS258" s="316"/>
      <c r="BT258" s="316"/>
      <c r="BU258" s="316"/>
      <c r="BV258" s="316"/>
      <c r="BW258" s="316"/>
      <c r="BX258" s="316"/>
      <c r="BY258" s="316"/>
      <c r="BZ258" s="316"/>
      <c r="CA258" s="316"/>
      <c r="CB258" s="316"/>
      <c r="CC258" s="316"/>
      <c r="CD258" s="316"/>
      <c r="CE258" s="316"/>
      <c r="CF258" s="316"/>
      <c r="CG258" s="316"/>
      <c r="CH258" s="316"/>
      <c r="CI258" s="316"/>
      <c r="CJ258" s="316"/>
      <c r="CK258" s="316"/>
      <c r="CL258" s="316"/>
      <c r="CM258" s="316"/>
      <c r="CN258" s="316"/>
      <c r="CO258" s="316"/>
      <c r="CP258" s="316"/>
      <c r="CQ258" s="316"/>
      <c r="CR258" s="316"/>
      <c r="CS258" s="316"/>
      <c r="CT258" s="316"/>
      <c r="CU258" s="316"/>
      <c r="CV258" s="316"/>
      <c r="CW258" s="316"/>
      <c r="CX258" s="316"/>
      <c r="CY258" s="316"/>
      <c r="CZ258" s="316"/>
      <c r="DA258" s="316"/>
      <c r="DB258" s="316"/>
      <c r="DC258" s="316"/>
      <c r="DD258" s="316"/>
      <c r="DE258" s="316"/>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HP258" s="268">
        <f t="shared" si="202"/>
        <v>5</v>
      </c>
      <c r="HQ258" s="268">
        <f t="shared" si="207"/>
        <v>250</v>
      </c>
      <c r="HR258" s="268">
        <f t="shared" si="203"/>
        <v>0</v>
      </c>
      <c r="HS258" s="268">
        <f t="shared" si="204"/>
        <v>0</v>
      </c>
    </row>
    <row r="259" spans="1:227" x14ac:dyDescent="0.3">
      <c r="A259" s="21"/>
      <c r="B259" s="14">
        <v>10597</v>
      </c>
      <c r="C259" s="14">
        <v>24</v>
      </c>
      <c r="D259" s="14" t="s">
        <v>182</v>
      </c>
      <c r="E259" s="23" t="s">
        <v>183</v>
      </c>
      <c r="F259" s="14">
        <v>330</v>
      </c>
      <c r="G259" s="14" t="s">
        <v>121</v>
      </c>
      <c r="H259" s="14">
        <v>4</v>
      </c>
      <c r="I259" s="14">
        <v>6</v>
      </c>
      <c r="J259" s="14">
        <v>6</v>
      </c>
      <c r="K259" s="14"/>
      <c r="L259" s="14" t="s">
        <v>141</v>
      </c>
      <c r="M259" s="24">
        <f t="shared" si="199"/>
        <v>6</v>
      </c>
      <c r="N259" s="24">
        <f t="shared" ref="N259:N322" si="209">IF(H259&lt;&gt;"",IF(H259&lt;4,1,IF(H259&lt;7,2,IF(H259&lt;10,3,4))),"")</f>
        <v>2</v>
      </c>
      <c r="O259" s="24" t="str">
        <f t="shared" ref="O259:O322" si="210">IF(SUM(I259:I259)&lt;99,J259&amp;" "&amp;I259,99&amp;" "&amp;99)</f>
        <v>6 6</v>
      </c>
      <c r="P259" s="24">
        <f t="shared" ref="P259:P322" si="211">(J259+I259)/2</f>
        <v>6</v>
      </c>
      <c r="Q259" s="25">
        <f t="shared" ref="Q259:Q322" si="212">IF(SUM(I259:J259)&lt;99,(I259-P259)^2+(J259-P259)^2,0)</f>
        <v>0</v>
      </c>
      <c r="R259" s="26">
        <f t="shared" ref="R259:R322" si="213">IF(SUM(I259:I259)&lt;99,IF(J259=0,IF(I259=0,0,((Q259)^0.5)/P259),((Q259)^0.5)/P259),"")</f>
        <v>0</v>
      </c>
      <c r="S259" s="24">
        <f t="shared" ref="S259:S322" si="214">IF(SUM(I259+J259)&lt;98,IF(I259&lt;&gt;"",H259,""),"")</f>
        <v>4</v>
      </c>
      <c r="T259" s="24">
        <f t="shared" ref="T259:T322" si="215">IF(SUM(I259+J259)&lt;98,IF(J259&lt;&gt;"",H259,""),"")</f>
        <v>4</v>
      </c>
      <c r="U259" s="24" t="str">
        <f t="shared" ref="U259:U322" si="216">IF(SUM(I259+J259)&lt;99,IF(K259&lt;&gt;"",H259,""),"")</f>
        <v/>
      </c>
      <c r="V259" s="24" t="str">
        <f t="shared" ref="V259:V322" si="217">IF(J259&lt;99,IF(M259&lt;&gt;"",L259,""),"")</f>
        <v>g</v>
      </c>
      <c r="W259" s="24" t="str">
        <f t="shared" si="200"/>
        <v/>
      </c>
      <c r="X259" s="24">
        <f t="shared" ref="X259:X322" si="218">IF(I259&lt;&gt;0,IF(I259-J259&lt;&gt;0,"",H259),"")</f>
        <v>4</v>
      </c>
      <c r="Y259" s="24">
        <f t="shared" ref="Y259:Y322" si="219">IF(J259&lt;&gt;"",H259,"")</f>
        <v>4</v>
      </c>
      <c r="Z259" s="24" t="str">
        <f t="shared" ref="Z259:Z322" si="220">IF(SUM(I259+J259)&lt;98,IF(I259&lt;&gt;"",G259,""),"")</f>
        <v>M</v>
      </c>
      <c r="AA259" s="24" t="str">
        <f t="shared" si="208"/>
        <v>M</v>
      </c>
      <c r="AB259" s="34" t="str">
        <f t="shared" ref="AB259:AB322" si="221">IF(SUM(I259:J259)&gt;98,G259,"")</f>
        <v/>
      </c>
      <c r="AC259" s="34" t="str">
        <f t="shared" ref="AC259:AC322" si="222">IF(SUM(I259+J259)&lt;99,L259,"")</f>
        <v>g</v>
      </c>
      <c r="AD259" s="34" t="str">
        <f t="shared" si="201"/>
        <v>g</v>
      </c>
      <c r="AE259" s="34" t="str">
        <f t="shared" ref="AE259:AE322" si="223">H259&amp;" "&amp;I259-J259</f>
        <v>4 0</v>
      </c>
      <c r="AF259" s="34">
        <f t="shared" ref="AF259:AF322" si="224">IF(SUM(I259+J259)&lt;99,J259,"")</f>
        <v>6</v>
      </c>
      <c r="AG259" s="34">
        <f t="shared" ref="AG259:AG322" si="225">IF(AF259&lt;&gt;"",I259,"")</f>
        <v>6</v>
      </c>
      <c r="AH259" s="34">
        <f t="shared" ref="AH259:AH322" si="226">IF(I259&lt;&gt;"",IF((I259+J259)&gt;98,"",I259-J259),"")</f>
        <v>0</v>
      </c>
      <c r="AI259" s="172" t="str">
        <f>IF(AJ259&lt;&gt;"",MAX(AI$3:AI258)+1,"")</f>
        <v/>
      </c>
      <c r="AJ259" s="172" t="str">
        <f t="shared" ref="AJ259:AJ322" si="227">IF(SUM(I259:J259)&lt;98,IF(G259="F",G259,""),"")</f>
        <v/>
      </c>
      <c r="AK259" s="172" t="str">
        <f t="shared" ref="AK259:AK322" si="228">IF(AJ259&lt;&gt;"",F259,"")</f>
        <v/>
      </c>
      <c r="AL259" s="172" t="str">
        <f t="shared" ref="AL259:AL322" si="229">IF(AK259&lt;&gt;"",J259,"")</f>
        <v/>
      </c>
      <c r="AM259" s="172">
        <f>IF(AN259&lt;&gt;"",MAX(AM$3:AM258)+1,"")</f>
        <v>53</v>
      </c>
      <c r="AN259" s="172" t="str">
        <f t="shared" ref="AN259:AN322" si="230">IF(SUM(I259:J259)&lt;98,IF(G259="M",G259,""),"")</f>
        <v>M</v>
      </c>
      <c r="AO259" s="172">
        <f t="shared" ref="AO259:AO322" si="231">IF(AN259&lt;&gt;"",F259,"")</f>
        <v>330</v>
      </c>
      <c r="AP259" s="172">
        <f t="shared" ref="AP259:AP322" si="232">IF(AO259&lt;&gt;"",J259,"")</f>
        <v>6</v>
      </c>
      <c r="AQ259" s="172" t="str">
        <f t="shared" ref="AQ259:AQ322" si="233">IF(K259&lt;&gt;"",J259&amp;" "&amp;(J259-K259),"")</f>
        <v/>
      </c>
      <c r="AR259" s="172" t="str">
        <f>Table1[[#This Row],[Sex ]]&amp;Table1[[#This Row],[Month]]</f>
        <v>M4</v>
      </c>
      <c r="AS259" s="21"/>
      <c r="AT259" s="21"/>
      <c r="AU259" s="21"/>
      <c r="AV259" s="21"/>
      <c r="AW259" s="21"/>
      <c r="AX259" s="21"/>
      <c r="AY259" s="21"/>
      <c r="AZ259" s="21"/>
      <c r="BA259" s="21"/>
      <c r="BB259" s="21"/>
      <c r="BC259" s="21"/>
      <c r="BD259" s="21"/>
      <c r="BE259" s="319"/>
      <c r="BF259" s="319"/>
      <c r="BG259" s="316"/>
      <c r="BH259" s="316"/>
      <c r="BI259" s="316"/>
      <c r="BJ259" s="316"/>
      <c r="BK259" s="316"/>
      <c r="BL259" s="316"/>
      <c r="BM259" s="316"/>
      <c r="BN259" s="316"/>
      <c r="BO259" s="316"/>
      <c r="BP259" s="316"/>
      <c r="BQ259" s="316"/>
      <c r="BR259" s="316"/>
      <c r="BS259" s="316"/>
      <c r="BT259" s="316"/>
      <c r="BU259" s="316"/>
      <c r="BV259" s="316"/>
      <c r="BW259" s="316"/>
      <c r="BX259" s="316"/>
      <c r="BY259" s="316"/>
      <c r="BZ259" s="316"/>
      <c r="CA259" s="316"/>
      <c r="CB259" s="316"/>
      <c r="CC259" s="316"/>
      <c r="CD259" s="316"/>
      <c r="CE259" s="316"/>
      <c r="CF259" s="316"/>
      <c r="CG259" s="316"/>
      <c r="CH259" s="316"/>
      <c r="CI259" s="316"/>
      <c r="CJ259" s="316"/>
      <c r="CK259" s="316"/>
      <c r="CL259" s="316"/>
      <c r="CM259" s="316"/>
      <c r="CN259" s="316"/>
      <c r="CO259" s="316"/>
      <c r="CP259" s="316"/>
      <c r="CQ259" s="316"/>
      <c r="CR259" s="316"/>
      <c r="CS259" s="316"/>
      <c r="CT259" s="316"/>
      <c r="CU259" s="316"/>
      <c r="CV259" s="316"/>
      <c r="CW259" s="316"/>
      <c r="CX259" s="316"/>
      <c r="CY259" s="316"/>
      <c r="CZ259" s="316"/>
      <c r="DA259" s="316"/>
      <c r="DB259" s="316"/>
      <c r="DC259" s="316"/>
      <c r="DD259" s="316"/>
      <c r="DE259" s="316"/>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HP259" s="268">
        <f t="shared" si="202"/>
        <v>7</v>
      </c>
      <c r="HQ259" s="268">
        <f t="shared" si="207"/>
        <v>251</v>
      </c>
      <c r="HR259" s="268">
        <f t="shared" si="203"/>
        <v>0</v>
      </c>
      <c r="HS259" s="268">
        <f t="shared" si="204"/>
        <v>0</v>
      </c>
    </row>
    <row r="260" spans="1:227" x14ac:dyDescent="0.3">
      <c r="A260" s="21"/>
      <c r="B260" s="14">
        <v>10597</v>
      </c>
      <c r="C260" s="14">
        <v>25</v>
      </c>
      <c r="D260" s="14" t="s">
        <v>182</v>
      </c>
      <c r="E260" s="23" t="s">
        <v>183</v>
      </c>
      <c r="F260" s="14">
        <v>310</v>
      </c>
      <c r="G260" s="14" t="s">
        <v>121</v>
      </c>
      <c r="H260" s="14">
        <v>4</v>
      </c>
      <c r="I260" s="14">
        <v>3</v>
      </c>
      <c r="J260" s="14">
        <v>3</v>
      </c>
      <c r="K260" s="14"/>
      <c r="L260" s="14" t="s">
        <v>141</v>
      </c>
      <c r="M260" s="24">
        <f t="shared" ref="M260:M323" si="234">IF(I260&lt;&gt;"",IF(SUM(I260:I260)&lt;99,IF(I260=J260,I260,""),""),"")</f>
        <v>3</v>
      </c>
      <c r="N260" s="24">
        <f t="shared" si="209"/>
        <v>2</v>
      </c>
      <c r="O260" s="24" t="str">
        <f t="shared" si="210"/>
        <v>3 3</v>
      </c>
      <c r="P260" s="24">
        <f t="shared" si="211"/>
        <v>3</v>
      </c>
      <c r="Q260" s="25">
        <f t="shared" si="212"/>
        <v>0</v>
      </c>
      <c r="R260" s="26">
        <f t="shared" si="213"/>
        <v>0</v>
      </c>
      <c r="S260" s="24">
        <f t="shared" si="214"/>
        <v>4</v>
      </c>
      <c r="T260" s="24">
        <f t="shared" si="215"/>
        <v>4</v>
      </c>
      <c r="U260" s="24" t="str">
        <f t="shared" si="216"/>
        <v/>
      </c>
      <c r="V260" s="24" t="str">
        <f t="shared" si="217"/>
        <v>g</v>
      </c>
      <c r="W260" s="24" t="str">
        <f t="shared" ref="W260:W323" si="235">IF(J260&gt;98,99,IF(K260&gt;98,99,IF(K260+J260=198,99,IF(K260&lt;&gt;"",ABS(J260-K260),""))))</f>
        <v/>
      </c>
      <c r="X260" s="24">
        <f t="shared" si="218"/>
        <v>4</v>
      </c>
      <c r="Y260" s="24">
        <f t="shared" si="219"/>
        <v>4</v>
      </c>
      <c r="Z260" s="24" t="str">
        <f t="shared" si="220"/>
        <v>M</v>
      </c>
      <c r="AA260" s="24" t="str">
        <f t="shared" si="208"/>
        <v>M</v>
      </c>
      <c r="AB260" s="34" t="str">
        <f t="shared" si="221"/>
        <v/>
      </c>
      <c r="AC260" s="34" t="str">
        <f t="shared" si="222"/>
        <v>g</v>
      </c>
      <c r="AD260" s="34" t="str">
        <f t="shared" ref="AD260:AD323" si="236">IF(AA260&lt;&gt;"",AC260,"")</f>
        <v>g</v>
      </c>
      <c r="AE260" s="34" t="str">
        <f t="shared" si="223"/>
        <v>4 0</v>
      </c>
      <c r="AF260" s="34">
        <f t="shared" si="224"/>
        <v>3</v>
      </c>
      <c r="AG260" s="34">
        <f t="shared" si="225"/>
        <v>3</v>
      </c>
      <c r="AH260" s="34">
        <f t="shared" si="226"/>
        <v>0</v>
      </c>
      <c r="AI260" s="172" t="str">
        <f>IF(AJ260&lt;&gt;"",MAX(AI$3:AI259)+1,"")</f>
        <v/>
      </c>
      <c r="AJ260" s="172" t="str">
        <f t="shared" si="227"/>
        <v/>
      </c>
      <c r="AK260" s="172" t="str">
        <f t="shared" si="228"/>
        <v/>
      </c>
      <c r="AL260" s="172" t="str">
        <f t="shared" si="229"/>
        <v/>
      </c>
      <c r="AM260" s="172">
        <f>IF(AN260&lt;&gt;"",MAX(AM$3:AM259)+1,"")</f>
        <v>54</v>
      </c>
      <c r="AN260" s="172" t="str">
        <f t="shared" si="230"/>
        <v>M</v>
      </c>
      <c r="AO260" s="172">
        <f t="shared" si="231"/>
        <v>310</v>
      </c>
      <c r="AP260" s="172">
        <f t="shared" si="232"/>
        <v>3</v>
      </c>
      <c r="AQ260" s="172" t="str">
        <f t="shared" si="233"/>
        <v/>
      </c>
      <c r="AR260" s="172" t="str">
        <f>Table1[[#This Row],[Sex ]]&amp;Table1[[#This Row],[Month]]</f>
        <v>M4</v>
      </c>
      <c r="AS260" s="21"/>
      <c r="AT260" s="21"/>
      <c r="AU260" s="21"/>
      <c r="AV260" s="21"/>
      <c r="AW260" s="21"/>
      <c r="AX260" s="21"/>
      <c r="AY260" s="21"/>
      <c r="AZ260" s="21"/>
      <c r="BA260" s="21"/>
      <c r="BB260" s="21"/>
      <c r="BC260" s="21"/>
      <c r="BD260" s="21"/>
      <c r="BE260" s="319"/>
      <c r="BF260" s="319"/>
      <c r="BG260" s="316"/>
      <c r="BH260" s="316"/>
      <c r="BI260" s="316"/>
      <c r="BJ260" s="316"/>
      <c r="BK260" s="316"/>
      <c r="BL260" s="316"/>
      <c r="BM260" s="316"/>
      <c r="BN260" s="316"/>
      <c r="BO260" s="316"/>
      <c r="BP260" s="316"/>
      <c r="BQ260" s="316"/>
      <c r="BR260" s="316"/>
      <c r="BS260" s="316"/>
      <c r="BT260" s="316"/>
      <c r="BU260" s="316"/>
      <c r="BV260" s="316"/>
      <c r="BW260" s="316"/>
      <c r="BX260" s="316"/>
      <c r="BY260" s="316"/>
      <c r="BZ260" s="316"/>
      <c r="CA260" s="316"/>
      <c r="CB260" s="316"/>
      <c r="CC260" s="316"/>
      <c r="CD260" s="316"/>
      <c r="CE260" s="316"/>
      <c r="CF260" s="316"/>
      <c r="CG260" s="316"/>
      <c r="CH260" s="316"/>
      <c r="CI260" s="316"/>
      <c r="CJ260" s="316"/>
      <c r="CK260" s="316"/>
      <c r="CL260" s="316"/>
      <c r="CM260" s="316"/>
      <c r="CN260" s="316"/>
      <c r="CO260" s="316"/>
      <c r="CP260" s="316"/>
      <c r="CQ260" s="316"/>
      <c r="CR260" s="316"/>
      <c r="CS260" s="316"/>
      <c r="CT260" s="316"/>
      <c r="CU260" s="316"/>
      <c r="CV260" s="316"/>
      <c r="CW260" s="316"/>
      <c r="CX260" s="316"/>
      <c r="CY260" s="316"/>
      <c r="CZ260" s="316"/>
      <c r="DA260" s="316"/>
      <c r="DB260" s="316"/>
      <c r="DC260" s="316"/>
      <c r="DD260" s="316"/>
      <c r="DE260" s="316"/>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HP260" s="268">
        <f t="shared" si="202"/>
        <v>4</v>
      </c>
      <c r="HQ260" s="268">
        <f t="shared" si="207"/>
        <v>252</v>
      </c>
      <c r="HR260" s="268">
        <f t="shared" si="203"/>
        <v>0</v>
      </c>
      <c r="HS260" s="268">
        <f t="shared" si="204"/>
        <v>0</v>
      </c>
    </row>
    <row r="261" spans="1:227" x14ac:dyDescent="0.3">
      <c r="A261" s="21"/>
      <c r="B261" s="14">
        <v>10597</v>
      </c>
      <c r="C261" s="14">
        <v>26</v>
      </c>
      <c r="D261" s="14" t="s">
        <v>182</v>
      </c>
      <c r="E261" s="23" t="s">
        <v>183</v>
      </c>
      <c r="F261" s="14">
        <v>430</v>
      </c>
      <c r="G261" s="14" t="s">
        <v>120</v>
      </c>
      <c r="H261" s="14">
        <v>4</v>
      </c>
      <c r="I261" s="14">
        <v>12</v>
      </c>
      <c r="J261" s="14">
        <v>13</v>
      </c>
      <c r="K261" s="14"/>
      <c r="L261" s="14" t="s">
        <v>141</v>
      </c>
      <c r="M261" s="24" t="str">
        <f t="shared" si="234"/>
        <v/>
      </c>
      <c r="N261" s="24">
        <f t="shared" si="209"/>
        <v>2</v>
      </c>
      <c r="O261" s="24" t="str">
        <f t="shared" si="210"/>
        <v>13 12</v>
      </c>
      <c r="P261" s="24">
        <f t="shared" si="211"/>
        <v>12.5</v>
      </c>
      <c r="Q261" s="25">
        <f t="shared" si="212"/>
        <v>0.5</v>
      </c>
      <c r="R261" s="26">
        <f t="shared" si="213"/>
        <v>5.6568542494923803E-2</v>
      </c>
      <c r="S261" s="24">
        <f t="shared" si="214"/>
        <v>4</v>
      </c>
      <c r="T261" s="24">
        <f t="shared" si="215"/>
        <v>4</v>
      </c>
      <c r="U261" s="24" t="str">
        <f t="shared" si="216"/>
        <v/>
      </c>
      <c r="V261" s="24" t="str">
        <f t="shared" si="217"/>
        <v/>
      </c>
      <c r="W261" s="24" t="str">
        <f t="shared" si="235"/>
        <v/>
      </c>
      <c r="X261" s="24" t="str">
        <f t="shared" si="218"/>
        <v/>
      </c>
      <c r="Y261" s="24">
        <f t="shared" si="219"/>
        <v>4</v>
      </c>
      <c r="Z261" s="24" t="str">
        <f t="shared" si="220"/>
        <v>F</v>
      </c>
      <c r="AA261" s="24" t="str">
        <f>IF(I261&lt;&gt;"",IF(I261-J261=0,G261,""),"")</f>
        <v/>
      </c>
      <c r="AB261" s="34" t="str">
        <f t="shared" si="221"/>
        <v/>
      </c>
      <c r="AC261" s="34" t="str">
        <f t="shared" si="222"/>
        <v>g</v>
      </c>
      <c r="AD261" s="34" t="str">
        <f t="shared" si="236"/>
        <v/>
      </c>
      <c r="AE261" s="34" t="str">
        <f t="shared" si="223"/>
        <v>4 -1</v>
      </c>
      <c r="AF261" s="34">
        <f t="shared" si="224"/>
        <v>13</v>
      </c>
      <c r="AG261" s="34">
        <f t="shared" si="225"/>
        <v>12</v>
      </c>
      <c r="AH261" s="34">
        <f t="shared" si="226"/>
        <v>-1</v>
      </c>
      <c r="AI261" s="172">
        <f>IF(AJ261&lt;&gt;"",MAX(AI$3:AI260)+1,"")</f>
        <v>202</v>
      </c>
      <c r="AJ261" s="172" t="str">
        <f t="shared" si="227"/>
        <v>F</v>
      </c>
      <c r="AK261" s="172">
        <f t="shared" si="228"/>
        <v>430</v>
      </c>
      <c r="AL261" s="172">
        <f t="shared" si="229"/>
        <v>13</v>
      </c>
      <c r="AM261" s="172" t="str">
        <f>IF(AN261&lt;&gt;"",MAX(AM$3:AM260)+1,"")</f>
        <v/>
      </c>
      <c r="AN261" s="172" t="str">
        <f t="shared" si="230"/>
        <v/>
      </c>
      <c r="AO261" s="172" t="str">
        <f t="shared" si="231"/>
        <v/>
      </c>
      <c r="AP261" s="172" t="str">
        <f t="shared" si="232"/>
        <v/>
      </c>
      <c r="AQ261" s="172" t="str">
        <f t="shared" si="233"/>
        <v/>
      </c>
      <c r="AR261" s="172" t="str">
        <f>Table1[[#This Row],[Sex ]]&amp;Table1[[#This Row],[Month]]</f>
        <v>F4</v>
      </c>
      <c r="AS261" s="21"/>
      <c r="AT261" s="21"/>
      <c r="AU261" s="21"/>
      <c r="AV261" s="21"/>
      <c r="AW261" s="21"/>
      <c r="AX261" s="21"/>
      <c r="AY261" s="21"/>
      <c r="AZ261" s="21"/>
      <c r="BA261" s="21"/>
      <c r="BB261" s="21"/>
      <c r="BC261" s="21"/>
      <c r="BD261" s="21"/>
      <c r="BE261" s="319"/>
      <c r="BF261" s="319"/>
      <c r="BG261" s="316"/>
      <c r="BH261" s="316"/>
      <c r="BI261" s="316"/>
      <c r="BJ261" s="316"/>
      <c r="BK261" s="316"/>
      <c r="BL261" s="316"/>
      <c r="BM261" s="316"/>
      <c r="BN261" s="316"/>
      <c r="BO261" s="316"/>
      <c r="BP261" s="316"/>
      <c r="BQ261" s="316"/>
      <c r="BR261" s="316"/>
      <c r="BS261" s="316"/>
      <c r="BT261" s="316"/>
      <c r="BU261" s="316"/>
      <c r="BV261" s="316"/>
      <c r="BW261" s="316"/>
      <c r="BX261" s="316"/>
      <c r="BY261" s="316"/>
      <c r="BZ261" s="316"/>
      <c r="CA261" s="316"/>
      <c r="CB261" s="316"/>
      <c r="CC261" s="316"/>
      <c r="CD261" s="316"/>
      <c r="CE261" s="316"/>
      <c r="CF261" s="316"/>
      <c r="CG261" s="316"/>
      <c r="CH261" s="316"/>
      <c r="CI261" s="316"/>
      <c r="CJ261" s="316"/>
      <c r="CK261" s="316"/>
      <c r="CL261" s="316"/>
      <c r="CM261" s="316"/>
      <c r="CN261" s="316"/>
      <c r="CO261" s="316"/>
      <c r="CP261" s="316"/>
      <c r="CQ261" s="316"/>
      <c r="CR261" s="316"/>
      <c r="CS261" s="316"/>
      <c r="CT261" s="316"/>
      <c r="CU261" s="316"/>
      <c r="CV261" s="316"/>
      <c r="CW261" s="316"/>
      <c r="CX261" s="316"/>
      <c r="CY261" s="316"/>
      <c r="CZ261" s="316"/>
      <c r="DA261" s="316"/>
      <c r="DB261" s="316"/>
      <c r="DC261" s="316"/>
      <c r="DD261" s="316"/>
      <c r="DE261" s="316"/>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HP261" s="268">
        <f t="shared" si="202"/>
        <v>4</v>
      </c>
      <c r="HQ261" s="268">
        <f t="shared" si="207"/>
        <v>253</v>
      </c>
      <c r="HR261" s="268">
        <f t="shared" si="203"/>
        <v>0</v>
      </c>
      <c r="HS261" s="268">
        <f t="shared" si="204"/>
        <v>0</v>
      </c>
    </row>
    <row r="262" spans="1:227" x14ac:dyDescent="0.3">
      <c r="A262" s="21"/>
      <c r="B262" s="14">
        <v>10597</v>
      </c>
      <c r="C262" s="14">
        <v>27</v>
      </c>
      <c r="D262" s="14" t="s">
        <v>182</v>
      </c>
      <c r="E262" s="23" t="s">
        <v>183</v>
      </c>
      <c r="F262" s="14">
        <v>300</v>
      </c>
      <c r="G262" s="14" t="s">
        <v>121</v>
      </c>
      <c r="H262" s="14">
        <v>4</v>
      </c>
      <c r="I262" s="14">
        <v>4</v>
      </c>
      <c r="J262" s="14">
        <v>4</v>
      </c>
      <c r="K262" s="14"/>
      <c r="L262" s="14" t="s">
        <v>141</v>
      </c>
      <c r="M262" s="24">
        <f t="shared" si="234"/>
        <v>4</v>
      </c>
      <c r="N262" s="24">
        <f t="shared" si="209"/>
        <v>2</v>
      </c>
      <c r="O262" s="24" t="str">
        <f t="shared" si="210"/>
        <v>4 4</v>
      </c>
      <c r="P262" s="24">
        <f t="shared" si="211"/>
        <v>4</v>
      </c>
      <c r="Q262" s="25">
        <f t="shared" si="212"/>
        <v>0</v>
      </c>
      <c r="R262" s="26">
        <f t="shared" si="213"/>
        <v>0</v>
      </c>
      <c r="S262" s="24">
        <f t="shared" si="214"/>
        <v>4</v>
      </c>
      <c r="T262" s="24">
        <f t="shared" si="215"/>
        <v>4</v>
      </c>
      <c r="U262" s="24" t="str">
        <f t="shared" si="216"/>
        <v/>
      </c>
      <c r="V262" s="24" t="str">
        <f t="shared" si="217"/>
        <v>g</v>
      </c>
      <c r="W262" s="24" t="str">
        <f t="shared" si="235"/>
        <v/>
      </c>
      <c r="X262" s="24">
        <f t="shared" si="218"/>
        <v>4</v>
      </c>
      <c r="Y262" s="24">
        <f t="shared" si="219"/>
        <v>4</v>
      </c>
      <c r="Z262" s="24" t="str">
        <f t="shared" si="220"/>
        <v>M</v>
      </c>
      <c r="AA262" s="24" t="str">
        <f t="shared" ref="AA262:AA275" si="237">IF(I262&lt;&gt;"",IF(SUM(I262:J262)&gt;98,"",IF(I262-J262=0,G262,"")))</f>
        <v>M</v>
      </c>
      <c r="AB262" s="34" t="str">
        <f t="shared" si="221"/>
        <v/>
      </c>
      <c r="AC262" s="34" t="str">
        <f t="shared" si="222"/>
        <v>g</v>
      </c>
      <c r="AD262" s="34" t="str">
        <f t="shared" si="236"/>
        <v>g</v>
      </c>
      <c r="AE262" s="34" t="str">
        <f t="shared" si="223"/>
        <v>4 0</v>
      </c>
      <c r="AF262" s="34">
        <f t="shared" si="224"/>
        <v>4</v>
      </c>
      <c r="AG262" s="34">
        <f t="shared" si="225"/>
        <v>4</v>
      </c>
      <c r="AH262" s="34">
        <f t="shared" si="226"/>
        <v>0</v>
      </c>
      <c r="AI262" s="172" t="str">
        <f>IF(AJ262&lt;&gt;"",MAX(AI$3:AI261)+1,"")</f>
        <v/>
      </c>
      <c r="AJ262" s="172" t="str">
        <f t="shared" si="227"/>
        <v/>
      </c>
      <c r="AK262" s="172" t="str">
        <f t="shared" si="228"/>
        <v/>
      </c>
      <c r="AL262" s="172" t="str">
        <f t="shared" si="229"/>
        <v/>
      </c>
      <c r="AM262" s="172">
        <f>IF(AN262&lt;&gt;"",MAX(AM$3:AM261)+1,"")</f>
        <v>55</v>
      </c>
      <c r="AN262" s="172" t="str">
        <f t="shared" si="230"/>
        <v>M</v>
      </c>
      <c r="AO262" s="172">
        <f t="shared" si="231"/>
        <v>300</v>
      </c>
      <c r="AP262" s="172">
        <f t="shared" si="232"/>
        <v>4</v>
      </c>
      <c r="AQ262" s="172" t="str">
        <f t="shared" si="233"/>
        <v/>
      </c>
      <c r="AR262" s="172" t="str">
        <f>Table1[[#This Row],[Sex ]]&amp;Table1[[#This Row],[Month]]</f>
        <v>M4</v>
      </c>
      <c r="AS262" s="21"/>
      <c r="AT262" s="21"/>
      <c r="AU262" s="21"/>
      <c r="AV262" s="21"/>
      <c r="AW262" s="21"/>
      <c r="AX262" s="21"/>
      <c r="AY262" s="21"/>
      <c r="AZ262" s="21"/>
      <c r="BA262" s="21"/>
      <c r="BB262" s="21"/>
      <c r="BC262" s="21"/>
      <c r="BD262" s="21"/>
      <c r="BE262" s="319"/>
      <c r="BF262" s="319"/>
      <c r="BG262" s="316"/>
      <c r="BH262" s="316"/>
      <c r="BI262" s="316"/>
      <c r="BJ262" s="316"/>
      <c r="BK262" s="316"/>
      <c r="BL262" s="316"/>
      <c r="BM262" s="316"/>
      <c r="BN262" s="316"/>
      <c r="BO262" s="316"/>
      <c r="BP262" s="316"/>
      <c r="BQ262" s="316"/>
      <c r="BR262" s="316"/>
      <c r="BS262" s="316"/>
      <c r="BT262" s="316"/>
      <c r="BU262" s="316"/>
      <c r="BV262" s="316"/>
      <c r="BW262" s="316"/>
      <c r="BX262" s="316"/>
      <c r="BY262" s="316"/>
      <c r="BZ262" s="316"/>
      <c r="CA262" s="316"/>
      <c r="CB262" s="316"/>
      <c r="CC262" s="316"/>
      <c r="CD262" s="316"/>
      <c r="CE262" s="316"/>
      <c r="CF262" s="316"/>
      <c r="CG262" s="316"/>
      <c r="CH262" s="316"/>
      <c r="CI262" s="316"/>
      <c r="CJ262" s="316"/>
      <c r="CK262" s="316"/>
      <c r="CL262" s="316"/>
      <c r="CM262" s="316"/>
      <c r="CN262" s="316"/>
      <c r="CO262" s="316"/>
      <c r="CP262" s="316"/>
      <c r="CQ262" s="316"/>
      <c r="CR262" s="316"/>
      <c r="CS262" s="316"/>
      <c r="CT262" s="316"/>
      <c r="CU262" s="316"/>
      <c r="CV262" s="316"/>
      <c r="CW262" s="316"/>
      <c r="CX262" s="316"/>
      <c r="CY262" s="316"/>
      <c r="CZ262" s="316"/>
      <c r="DA262" s="316"/>
      <c r="DB262" s="316"/>
      <c r="DC262" s="316"/>
      <c r="DD262" s="316"/>
      <c r="DE262" s="316"/>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HP262" s="268">
        <f t="shared" si="202"/>
        <v>4</v>
      </c>
      <c r="HQ262" s="268">
        <f t="shared" si="207"/>
        <v>254</v>
      </c>
      <c r="HR262" s="268">
        <f t="shared" si="203"/>
        <v>0</v>
      </c>
      <c r="HS262" s="268">
        <f t="shared" si="204"/>
        <v>0</v>
      </c>
    </row>
    <row r="263" spans="1:227" x14ac:dyDescent="0.3">
      <c r="A263" s="21"/>
      <c r="B263" s="14">
        <v>10597</v>
      </c>
      <c r="C263" s="14">
        <v>28</v>
      </c>
      <c r="D263" s="14" t="s">
        <v>182</v>
      </c>
      <c r="E263" s="23" t="s">
        <v>183</v>
      </c>
      <c r="F263" s="14">
        <v>290</v>
      </c>
      <c r="G263" s="14" t="s">
        <v>121</v>
      </c>
      <c r="H263" s="14">
        <v>4</v>
      </c>
      <c r="I263" s="14">
        <v>3</v>
      </c>
      <c r="J263" s="14">
        <v>3</v>
      </c>
      <c r="K263" s="14"/>
      <c r="L263" s="14" t="s">
        <v>141</v>
      </c>
      <c r="M263" s="24">
        <f t="shared" si="234"/>
        <v>3</v>
      </c>
      <c r="N263" s="24">
        <f t="shared" si="209"/>
        <v>2</v>
      </c>
      <c r="O263" s="24" t="str">
        <f t="shared" si="210"/>
        <v>3 3</v>
      </c>
      <c r="P263" s="24">
        <f t="shared" si="211"/>
        <v>3</v>
      </c>
      <c r="Q263" s="25">
        <f t="shared" si="212"/>
        <v>0</v>
      </c>
      <c r="R263" s="26">
        <f t="shared" si="213"/>
        <v>0</v>
      </c>
      <c r="S263" s="24">
        <f t="shared" si="214"/>
        <v>4</v>
      </c>
      <c r="T263" s="24">
        <f t="shared" si="215"/>
        <v>4</v>
      </c>
      <c r="U263" s="24" t="str">
        <f t="shared" si="216"/>
        <v/>
      </c>
      <c r="V263" s="24" t="str">
        <f t="shared" si="217"/>
        <v>g</v>
      </c>
      <c r="W263" s="24" t="str">
        <f t="shared" si="235"/>
        <v/>
      </c>
      <c r="X263" s="24">
        <f t="shared" si="218"/>
        <v>4</v>
      </c>
      <c r="Y263" s="24">
        <f t="shared" si="219"/>
        <v>4</v>
      </c>
      <c r="Z263" s="24" t="str">
        <f t="shared" si="220"/>
        <v>M</v>
      </c>
      <c r="AA263" s="24" t="str">
        <f t="shared" si="237"/>
        <v>M</v>
      </c>
      <c r="AB263" s="34" t="str">
        <f t="shared" si="221"/>
        <v/>
      </c>
      <c r="AC263" s="34" t="str">
        <f t="shared" si="222"/>
        <v>g</v>
      </c>
      <c r="AD263" s="34" t="str">
        <f t="shared" si="236"/>
        <v>g</v>
      </c>
      <c r="AE263" s="34" t="str">
        <f t="shared" si="223"/>
        <v>4 0</v>
      </c>
      <c r="AF263" s="34">
        <f t="shared" si="224"/>
        <v>3</v>
      </c>
      <c r="AG263" s="34">
        <f t="shared" si="225"/>
        <v>3</v>
      </c>
      <c r="AH263" s="34">
        <f t="shared" si="226"/>
        <v>0</v>
      </c>
      <c r="AI263" s="172" t="str">
        <f>IF(AJ263&lt;&gt;"",MAX(AI$3:AI262)+1,"")</f>
        <v/>
      </c>
      <c r="AJ263" s="172" t="str">
        <f t="shared" si="227"/>
        <v/>
      </c>
      <c r="AK263" s="172" t="str">
        <f t="shared" si="228"/>
        <v/>
      </c>
      <c r="AL263" s="172" t="str">
        <f t="shared" si="229"/>
        <v/>
      </c>
      <c r="AM263" s="172">
        <f>IF(AN263&lt;&gt;"",MAX(AM$3:AM262)+1,"")</f>
        <v>56</v>
      </c>
      <c r="AN263" s="172" t="str">
        <f t="shared" si="230"/>
        <v>M</v>
      </c>
      <c r="AO263" s="172">
        <f t="shared" si="231"/>
        <v>290</v>
      </c>
      <c r="AP263" s="172">
        <f t="shared" si="232"/>
        <v>3</v>
      </c>
      <c r="AQ263" s="172" t="str">
        <f t="shared" si="233"/>
        <v/>
      </c>
      <c r="AR263" s="172" t="str">
        <f>Table1[[#This Row],[Sex ]]&amp;Table1[[#This Row],[Month]]</f>
        <v>M4</v>
      </c>
      <c r="AS263" s="21"/>
      <c r="AT263" s="21"/>
      <c r="AU263" s="21"/>
      <c r="AV263" s="21"/>
      <c r="AW263" s="21"/>
      <c r="AX263" s="21"/>
      <c r="AY263" s="21"/>
      <c r="AZ263" s="21"/>
      <c r="BA263" s="21"/>
      <c r="BB263" s="21"/>
      <c r="BC263" s="21"/>
      <c r="BD263" s="21"/>
      <c r="BE263" s="319"/>
      <c r="BF263" s="319"/>
      <c r="BG263" s="316"/>
      <c r="BH263" s="316"/>
      <c r="BI263" s="316"/>
      <c r="BJ263" s="316"/>
      <c r="BK263" s="316"/>
      <c r="BL263" s="316"/>
      <c r="BM263" s="316"/>
      <c r="BN263" s="316"/>
      <c r="BO263" s="316"/>
      <c r="BP263" s="316"/>
      <c r="BQ263" s="316"/>
      <c r="BR263" s="316"/>
      <c r="BS263" s="316"/>
      <c r="BT263" s="316"/>
      <c r="BU263" s="316"/>
      <c r="BV263" s="316"/>
      <c r="BW263" s="316"/>
      <c r="BX263" s="316"/>
      <c r="BY263" s="316"/>
      <c r="BZ263" s="316"/>
      <c r="CA263" s="316"/>
      <c r="CB263" s="316"/>
      <c r="CC263" s="316"/>
      <c r="CD263" s="316"/>
      <c r="CE263" s="316"/>
      <c r="CF263" s="316"/>
      <c r="CG263" s="316"/>
      <c r="CH263" s="316"/>
      <c r="CI263" s="316"/>
      <c r="CJ263" s="316"/>
      <c r="CK263" s="316"/>
      <c r="CL263" s="316"/>
      <c r="CM263" s="316"/>
      <c r="CN263" s="316"/>
      <c r="CO263" s="316"/>
      <c r="CP263" s="316"/>
      <c r="CQ263" s="316"/>
      <c r="CR263" s="316"/>
      <c r="CS263" s="316"/>
      <c r="CT263" s="316"/>
      <c r="CU263" s="316"/>
      <c r="CV263" s="316"/>
      <c r="CW263" s="316"/>
      <c r="CX263" s="316"/>
      <c r="CY263" s="316"/>
      <c r="CZ263" s="316"/>
      <c r="DA263" s="316"/>
      <c r="DB263" s="316"/>
      <c r="DC263" s="316"/>
      <c r="DD263" s="316"/>
      <c r="DE263" s="316"/>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HP263" s="268">
        <f t="shared" si="202"/>
        <v>3</v>
      </c>
      <c r="HQ263" s="268">
        <f t="shared" si="207"/>
        <v>255</v>
      </c>
      <c r="HR263" s="268">
        <f t="shared" si="203"/>
        <v>0</v>
      </c>
      <c r="HS263" s="268">
        <f t="shared" si="204"/>
        <v>0</v>
      </c>
    </row>
    <row r="264" spans="1:227" x14ac:dyDescent="0.3">
      <c r="A264" s="21"/>
      <c r="B264" s="14">
        <v>10597</v>
      </c>
      <c r="C264" s="14">
        <v>29</v>
      </c>
      <c r="D264" s="14" t="s">
        <v>182</v>
      </c>
      <c r="E264" s="23" t="s">
        <v>183</v>
      </c>
      <c r="F264" s="14">
        <v>270</v>
      </c>
      <c r="G264" s="14" t="s">
        <v>120</v>
      </c>
      <c r="H264" s="14">
        <v>4</v>
      </c>
      <c r="I264" s="14">
        <v>3</v>
      </c>
      <c r="J264" s="14">
        <v>3</v>
      </c>
      <c r="K264" s="14"/>
      <c r="L264" s="14" t="s">
        <v>141</v>
      </c>
      <c r="M264" s="24">
        <f t="shared" si="234"/>
        <v>3</v>
      </c>
      <c r="N264" s="24">
        <f t="shared" si="209"/>
        <v>2</v>
      </c>
      <c r="O264" s="24" t="str">
        <f t="shared" si="210"/>
        <v>3 3</v>
      </c>
      <c r="P264" s="24">
        <f t="shared" si="211"/>
        <v>3</v>
      </c>
      <c r="Q264" s="25">
        <f t="shared" si="212"/>
        <v>0</v>
      </c>
      <c r="R264" s="26">
        <f t="shared" si="213"/>
        <v>0</v>
      </c>
      <c r="S264" s="24">
        <f t="shared" si="214"/>
        <v>4</v>
      </c>
      <c r="T264" s="24">
        <f t="shared" si="215"/>
        <v>4</v>
      </c>
      <c r="U264" s="24" t="str">
        <f t="shared" si="216"/>
        <v/>
      </c>
      <c r="V264" s="24" t="str">
        <f t="shared" si="217"/>
        <v>g</v>
      </c>
      <c r="W264" s="24" t="str">
        <f t="shared" si="235"/>
        <v/>
      </c>
      <c r="X264" s="24">
        <f t="shared" si="218"/>
        <v>4</v>
      </c>
      <c r="Y264" s="24">
        <f t="shared" si="219"/>
        <v>4</v>
      </c>
      <c r="Z264" s="24" t="str">
        <f t="shared" si="220"/>
        <v>F</v>
      </c>
      <c r="AA264" s="24" t="str">
        <f t="shared" si="237"/>
        <v>F</v>
      </c>
      <c r="AB264" s="34" t="str">
        <f t="shared" si="221"/>
        <v/>
      </c>
      <c r="AC264" s="34" t="str">
        <f t="shared" si="222"/>
        <v>g</v>
      </c>
      <c r="AD264" s="34" t="str">
        <f t="shared" si="236"/>
        <v>g</v>
      </c>
      <c r="AE264" s="34" t="str">
        <f t="shared" si="223"/>
        <v>4 0</v>
      </c>
      <c r="AF264" s="34">
        <f t="shared" si="224"/>
        <v>3</v>
      </c>
      <c r="AG264" s="34">
        <f t="shared" si="225"/>
        <v>3</v>
      </c>
      <c r="AH264" s="34">
        <f t="shared" si="226"/>
        <v>0</v>
      </c>
      <c r="AI264" s="172">
        <f>IF(AJ264&lt;&gt;"",MAX(AI$3:AI263)+1,"")</f>
        <v>203</v>
      </c>
      <c r="AJ264" s="172" t="str">
        <f t="shared" si="227"/>
        <v>F</v>
      </c>
      <c r="AK264" s="172">
        <f t="shared" si="228"/>
        <v>270</v>
      </c>
      <c r="AL264" s="172">
        <f t="shared" si="229"/>
        <v>3</v>
      </c>
      <c r="AM264" s="172" t="str">
        <f>IF(AN264&lt;&gt;"",MAX(AM$3:AM263)+1,"")</f>
        <v/>
      </c>
      <c r="AN264" s="172" t="str">
        <f t="shared" si="230"/>
        <v/>
      </c>
      <c r="AO264" s="172" t="str">
        <f t="shared" si="231"/>
        <v/>
      </c>
      <c r="AP264" s="172" t="str">
        <f t="shared" si="232"/>
        <v/>
      </c>
      <c r="AQ264" s="172" t="str">
        <f t="shared" si="233"/>
        <v/>
      </c>
      <c r="AR264" s="172" t="str">
        <f>Table1[[#This Row],[Sex ]]&amp;Table1[[#This Row],[Month]]</f>
        <v>F4</v>
      </c>
      <c r="AS264" s="21"/>
      <c r="AT264" s="21"/>
      <c r="AU264" s="21"/>
      <c r="AV264" s="21"/>
      <c r="AW264" s="21"/>
      <c r="AX264" s="21"/>
      <c r="AY264" s="21"/>
      <c r="AZ264" s="21"/>
      <c r="BA264" s="21"/>
      <c r="BB264" s="21"/>
      <c r="BC264" s="21"/>
      <c r="BD264" s="21"/>
      <c r="BE264" s="319"/>
      <c r="BF264" s="319"/>
      <c r="BG264" s="316"/>
      <c r="BH264" s="316"/>
      <c r="BI264" s="316"/>
      <c r="BJ264" s="316"/>
      <c r="BK264" s="316"/>
      <c r="BL264" s="316"/>
      <c r="BM264" s="316"/>
      <c r="BN264" s="316"/>
      <c r="BO264" s="316"/>
      <c r="BP264" s="316"/>
      <c r="BQ264" s="316"/>
      <c r="BR264" s="316"/>
      <c r="BS264" s="316"/>
      <c r="BT264" s="316"/>
      <c r="BU264" s="316"/>
      <c r="BV264" s="316"/>
      <c r="BW264" s="316"/>
      <c r="BX264" s="316"/>
      <c r="BY264" s="316"/>
      <c r="BZ264" s="316"/>
      <c r="CA264" s="316"/>
      <c r="CB264" s="316"/>
      <c r="CC264" s="316"/>
      <c r="CD264" s="316"/>
      <c r="CE264" s="316"/>
      <c r="CF264" s="316"/>
      <c r="CG264" s="316"/>
      <c r="CH264" s="316"/>
      <c r="CI264" s="316"/>
      <c r="CJ264" s="316"/>
      <c r="CK264" s="316"/>
      <c r="CL264" s="316"/>
      <c r="CM264" s="316"/>
      <c r="CN264" s="316"/>
      <c r="CO264" s="316"/>
      <c r="CP264" s="316"/>
      <c r="CQ264" s="316"/>
      <c r="CR264" s="316"/>
      <c r="CS264" s="316"/>
      <c r="CT264" s="316"/>
      <c r="CU264" s="316"/>
      <c r="CV264" s="316"/>
      <c r="CW264" s="316"/>
      <c r="CX264" s="316"/>
      <c r="CY264" s="316"/>
      <c r="CZ264" s="316"/>
      <c r="DA264" s="316"/>
      <c r="DB264" s="316"/>
      <c r="DC264" s="316"/>
      <c r="DD264" s="316"/>
      <c r="DE264" s="316"/>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HP264" s="268">
        <f t="shared" si="202"/>
        <v>3</v>
      </c>
      <c r="HQ264" s="268">
        <f t="shared" si="207"/>
        <v>256</v>
      </c>
      <c r="HR264" s="268">
        <f t="shared" si="203"/>
        <v>0</v>
      </c>
      <c r="HS264" s="268">
        <f t="shared" si="204"/>
        <v>0</v>
      </c>
    </row>
    <row r="265" spans="1:227" x14ac:dyDescent="0.3">
      <c r="A265" s="21"/>
      <c r="B265" s="14">
        <v>10597</v>
      </c>
      <c r="C265" s="14">
        <v>30</v>
      </c>
      <c r="D265" s="14" t="s">
        <v>182</v>
      </c>
      <c r="E265" s="23" t="s">
        <v>183</v>
      </c>
      <c r="F265" s="14">
        <v>340</v>
      </c>
      <c r="G265" s="14" t="s">
        <v>120</v>
      </c>
      <c r="H265" s="14">
        <v>4</v>
      </c>
      <c r="I265" s="14">
        <v>4</v>
      </c>
      <c r="J265" s="14">
        <v>4</v>
      </c>
      <c r="K265" s="14"/>
      <c r="L265" s="14" t="s">
        <v>141</v>
      </c>
      <c r="M265" s="24">
        <f t="shared" si="234"/>
        <v>4</v>
      </c>
      <c r="N265" s="24">
        <f t="shared" si="209"/>
        <v>2</v>
      </c>
      <c r="O265" s="24" t="str">
        <f t="shared" si="210"/>
        <v>4 4</v>
      </c>
      <c r="P265" s="24">
        <f t="shared" si="211"/>
        <v>4</v>
      </c>
      <c r="Q265" s="25">
        <f t="shared" si="212"/>
        <v>0</v>
      </c>
      <c r="R265" s="26">
        <f t="shared" si="213"/>
        <v>0</v>
      </c>
      <c r="S265" s="24">
        <f t="shared" si="214"/>
        <v>4</v>
      </c>
      <c r="T265" s="24">
        <f t="shared" si="215"/>
        <v>4</v>
      </c>
      <c r="U265" s="24" t="str">
        <f t="shared" si="216"/>
        <v/>
      </c>
      <c r="V265" s="24" t="str">
        <f t="shared" si="217"/>
        <v>g</v>
      </c>
      <c r="W265" s="24" t="str">
        <f t="shared" si="235"/>
        <v/>
      </c>
      <c r="X265" s="24">
        <f t="shared" si="218"/>
        <v>4</v>
      </c>
      <c r="Y265" s="24">
        <f t="shared" si="219"/>
        <v>4</v>
      </c>
      <c r="Z265" s="24" t="str">
        <f t="shared" si="220"/>
        <v>F</v>
      </c>
      <c r="AA265" s="24" t="str">
        <f t="shared" si="237"/>
        <v>F</v>
      </c>
      <c r="AB265" s="34" t="str">
        <f t="shared" si="221"/>
        <v/>
      </c>
      <c r="AC265" s="34" t="str">
        <f t="shared" si="222"/>
        <v>g</v>
      </c>
      <c r="AD265" s="34" t="str">
        <f t="shared" si="236"/>
        <v>g</v>
      </c>
      <c r="AE265" s="34" t="str">
        <f t="shared" si="223"/>
        <v>4 0</v>
      </c>
      <c r="AF265" s="34">
        <f t="shared" si="224"/>
        <v>4</v>
      </c>
      <c r="AG265" s="34">
        <f t="shared" si="225"/>
        <v>4</v>
      </c>
      <c r="AH265" s="34">
        <f t="shared" si="226"/>
        <v>0</v>
      </c>
      <c r="AI265" s="172">
        <f>IF(AJ265&lt;&gt;"",MAX(AI$3:AI264)+1,"")</f>
        <v>204</v>
      </c>
      <c r="AJ265" s="172" t="str">
        <f t="shared" si="227"/>
        <v>F</v>
      </c>
      <c r="AK265" s="172">
        <f t="shared" si="228"/>
        <v>340</v>
      </c>
      <c r="AL265" s="172">
        <f t="shared" si="229"/>
        <v>4</v>
      </c>
      <c r="AM265" s="172" t="str">
        <f>IF(AN265&lt;&gt;"",MAX(AM$3:AM264)+1,"")</f>
        <v/>
      </c>
      <c r="AN265" s="172" t="str">
        <f t="shared" si="230"/>
        <v/>
      </c>
      <c r="AO265" s="172" t="str">
        <f t="shared" si="231"/>
        <v/>
      </c>
      <c r="AP265" s="172" t="str">
        <f t="shared" si="232"/>
        <v/>
      </c>
      <c r="AQ265" s="172" t="str">
        <f t="shared" si="233"/>
        <v/>
      </c>
      <c r="AR265" s="172" t="str">
        <f>Table1[[#This Row],[Sex ]]&amp;Table1[[#This Row],[Month]]</f>
        <v>F4</v>
      </c>
      <c r="AS265" s="21"/>
      <c r="AT265" s="21"/>
      <c r="AU265" s="21"/>
      <c r="AV265" s="21"/>
      <c r="AW265" s="21"/>
      <c r="AX265" s="21"/>
      <c r="AY265" s="21"/>
      <c r="AZ265" s="21"/>
      <c r="BA265" s="21"/>
      <c r="BB265" s="21"/>
      <c r="BC265" s="21"/>
      <c r="BD265" s="21"/>
      <c r="BE265" s="319"/>
      <c r="BF265" s="319"/>
      <c r="BG265" s="316"/>
      <c r="BH265" s="316"/>
      <c r="BI265" s="316"/>
      <c r="BJ265" s="316"/>
      <c r="BK265" s="316"/>
      <c r="BL265" s="316"/>
      <c r="BM265" s="316"/>
      <c r="BN265" s="316"/>
      <c r="BO265" s="316"/>
      <c r="BP265" s="316"/>
      <c r="BQ265" s="316"/>
      <c r="BR265" s="316"/>
      <c r="BS265" s="316"/>
      <c r="BT265" s="316"/>
      <c r="BU265" s="316"/>
      <c r="BV265" s="316"/>
      <c r="BW265" s="316"/>
      <c r="BX265" s="316"/>
      <c r="BY265" s="316"/>
      <c r="BZ265" s="316"/>
      <c r="CA265" s="316"/>
      <c r="CB265" s="316"/>
      <c r="CC265" s="316"/>
      <c r="CD265" s="316"/>
      <c r="CE265" s="316"/>
      <c r="CF265" s="316"/>
      <c r="CG265" s="316"/>
      <c r="CH265" s="316"/>
      <c r="CI265" s="316"/>
      <c r="CJ265" s="316"/>
      <c r="CK265" s="316"/>
      <c r="CL265" s="316"/>
      <c r="CM265" s="316"/>
      <c r="CN265" s="316"/>
      <c r="CO265" s="316"/>
      <c r="CP265" s="316"/>
      <c r="CQ265" s="316"/>
      <c r="CR265" s="316"/>
      <c r="CS265" s="316"/>
      <c r="CT265" s="316"/>
      <c r="CU265" s="316"/>
      <c r="CV265" s="316"/>
      <c r="CW265" s="316"/>
      <c r="CX265" s="316"/>
      <c r="CY265" s="316"/>
      <c r="CZ265" s="316"/>
      <c r="DA265" s="316"/>
      <c r="DB265" s="316"/>
      <c r="DC265" s="316"/>
      <c r="DD265" s="316"/>
      <c r="DE265" s="316"/>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HP265" s="268">
        <f t="shared" ref="HP265:HP328" si="238">J259</f>
        <v>6</v>
      </c>
      <c r="HQ265" s="268">
        <f t="shared" si="207"/>
        <v>257</v>
      </c>
      <c r="HR265" s="268">
        <f t="shared" ref="HR265:HR328" si="239">IF(I259&lt;&gt;"",IF(I259&gt;98,0,IF(J259&gt;98,0,IF(I259&lt;&gt;J259,ABS((I259/J259)*100)-100,0))),0)</f>
        <v>0</v>
      </c>
      <c r="HS265" s="268">
        <f t="shared" si="204"/>
        <v>0</v>
      </c>
    </row>
    <row r="266" spans="1:227" x14ac:dyDescent="0.3">
      <c r="A266" s="21"/>
      <c r="B266" s="14">
        <v>10597</v>
      </c>
      <c r="C266" s="14">
        <v>31</v>
      </c>
      <c r="D266" s="14" t="s">
        <v>182</v>
      </c>
      <c r="E266" s="23" t="s">
        <v>183</v>
      </c>
      <c r="F266" s="14">
        <v>270</v>
      </c>
      <c r="G266" s="14" t="s">
        <v>121</v>
      </c>
      <c r="H266" s="14">
        <v>4</v>
      </c>
      <c r="I266" s="14">
        <v>4</v>
      </c>
      <c r="J266" s="14">
        <v>4</v>
      </c>
      <c r="K266" s="14"/>
      <c r="L266" s="14" t="s">
        <v>141</v>
      </c>
      <c r="M266" s="24">
        <f t="shared" si="234"/>
        <v>4</v>
      </c>
      <c r="N266" s="24">
        <f t="shared" si="209"/>
        <v>2</v>
      </c>
      <c r="O266" s="24" t="str">
        <f t="shared" si="210"/>
        <v>4 4</v>
      </c>
      <c r="P266" s="24">
        <f t="shared" si="211"/>
        <v>4</v>
      </c>
      <c r="Q266" s="25">
        <f t="shared" si="212"/>
        <v>0</v>
      </c>
      <c r="R266" s="26">
        <f t="shared" si="213"/>
        <v>0</v>
      </c>
      <c r="S266" s="24">
        <f t="shared" si="214"/>
        <v>4</v>
      </c>
      <c r="T266" s="24">
        <f t="shared" si="215"/>
        <v>4</v>
      </c>
      <c r="U266" s="24" t="str">
        <f t="shared" si="216"/>
        <v/>
      </c>
      <c r="V266" s="24" t="str">
        <f t="shared" si="217"/>
        <v>g</v>
      </c>
      <c r="W266" s="24" t="str">
        <f t="shared" si="235"/>
        <v/>
      </c>
      <c r="X266" s="24">
        <f t="shared" si="218"/>
        <v>4</v>
      </c>
      <c r="Y266" s="24">
        <f t="shared" si="219"/>
        <v>4</v>
      </c>
      <c r="Z266" s="24" t="str">
        <f t="shared" si="220"/>
        <v>M</v>
      </c>
      <c r="AA266" s="24" t="str">
        <f t="shared" si="237"/>
        <v>M</v>
      </c>
      <c r="AB266" s="34" t="str">
        <f t="shared" si="221"/>
        <v/>
      </c>
      <c r="AC266" s="34" t="str">
        <f t="shared" si="222"/>
        <v>g</v>
      </c>
      <c r="AD266" s="34" t="str">
        <f t="shared" si="236"/>
        <v>g</v>
      </c>
      <c r="AE266" s="34" t="str">
        <f t="shared" si="223"/>
        <v>4 0</v>
      </c>
      <c r="AF266" s="34">
        <f t="shared" si="224"/>
        <v>4</v>
      </c>
      <c r="AG266" s="34">
        <f t="shared" si="225"/>
        <v>4</v>
      </c>
      <c r="AH266" s="34">
        <f t="shared" si="226"/>
        <v>0</v>
      </c>
      <c r="AI266" s="172" t="str">
        <f>IF(AJ266&lt;&gt;"",MAX(AI$3:AI265)+1,"")</f>
        <v/>
      </c>
      <c r="AJ266" s="172" t="str">
        <f t="shared" si="227"/>
        <v/>
      </c>
      <c r="AK266" s="172" t="str">
        <f t="shared" si="228"/>
        <v/>
      </c>
      <c r="AL266" s="172" t="str">
        <f t="shared" si="229"/>
        <v/>
      </c>
      <c r="AM266" s="172">
        <f>IF(AN266&lt;&gt;"",MAX(AM$3:AM265)+1,"")</f>
        <v>57</v>
      </c>
      <c r="AN266" s="172" t="str">
        <f t="shared" si="230"/>
        <v>M</v>
      </c>
      <c r="AO266" s="172">
        <f t="shared" si="231"/>
        <v>270</v>
      </c>
      <c r="AP266" s="172">
        <f t="shared" si="232"/>
        <v>4</v>
      </c>
      <c r="AQ266" s="172" t="str">
        <f t="shared" si="233"/>
        <v/>
      </c>
      <c r="AR266" s="172" t="str">
        <f>Table1[[#This Row],[Sex ]]&amp;Table1[[#This Row],[Month]]</f>
        <v>M4</v>
      </c>
      <c r="AS266" s="21"/>
      <c r="AT266" s="21"/>
      <c r="AU266" s="21"/>
      <c r="AV266" s="21"/>
      <c r="AW266" s="21"/>
      <c r="AX266" s="21"/>
      <c r="AY266" s="21"/>
      <c r="AZ266" s="21"/>
      <c r="BA266" s="21"/>
      <c r="BB266" s="21"/>
      <c r="BC266" s="21"/>
      <c r="BD266" s="21"/>
      <c r="BE266" s="319"/>
      <c r="BF266" s="319"/>
      <c r="BG266" s="316"/>
      <c r="BH266" s="316"/>
      <c r="BI266" s="316"/>
      <c r="BJ266" s="316"/>
      <c r="BK266" s="316"/>
      <c r="BL266" s="316"/>
      <c r="BM266" s="316"/>
      <c r="BN266" s="316"/>
      <c r="BO266" s="316"/>
      <c r="BP266" s="316"/>
      <c r="BQ266" s="316"/>
      <c r="BR266" s="316"/>
      <c r="BS266" s="316"/>
      <c r="BT266" s="316"/>
      <c r="BU266" s="316"/>
      <c r="BV266" s="316"/>
      <c r="BW266" s="316"/>
      <c r="BX266" s="316"/>
      <c r="BY266" s="316"/>
      <c r="BZ266" s="316"/>
      <c r="CA266" s="316"/>
      <c r="CB266" s="316"/>
      <c r="CC266" s="316"/>
      <c r="CD266" s="316"/>
      <c r="CE266" s="316"/>
      <c r="CF266" s="316"/>
      <c r="CG266" s="316"/>
      <c r="CH266" s="316"/>
      <c r="CI266" s="316"/>
      <c r="CJ266" s="316"/>
      <c r="CK266" s="316"/>
      <c r="CL266" s="316"/>
      <c r="CM266" s="316"/>
      <c r="CN266" s="316"/>
      <c r="CO266" s="316"/>
      <c r="CP266" s="316"/>
      <c r="CQ266" s="316"/>
      <c r="CR266" s="316"/>
      <c r="CS266" s="316"/>
      <c r="CT266" s="316"/>
      <c r="CU266" s="316"/>
      <c r="CV266" s="316"/>
      <c r="CW266" s="316"/>
      <c r="CX266" s="316"/>
      <c r="CY266" s="316"/>
      <c r="CZ266" s="316"/>
      <c r="DA266" s="316"/>
      <c r="DB266" s="316"/>
      <c r="DC266" s="316"/>
      <c r="DD266" s="316"/>
      <c r="DE266" s="316"/>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HP266" s="268">
        <f t="shared" si="238"/>
        <v>3</v>
      </c>
      <c r="HQ266" s="268">
        <f t="shared" si="207"/>
        <v>258</v>
      </c>
      <c r="HR266" s="268">
        <f t="shared" si="239"/>
        <v>0</v>
      </c>
      <c r="HS266" s="268">
        <f t="shared" si="204"/>
        <v>0</v>
      </c>
    </row>
    <row r="267" spans="1:227" x14ac:dyDescent="0.3">
      <c r="A267" s="21"/>
      <c r="B267" s="14">
        <v>10597</v>
      </c>
      <c r="C267" s="14">
        <v>32</v>
      </c>
      <c r="D267" s="14" t="s">
        <v>182</v>
      </c>
      <c r="E267" s="23" t="s">
        <v>183</v>
      </c>
      <c r="F267" s="14">
        <v>360</v>
      </c>
      <c r="G267" s="14" t="s">
        <v>120</v>
      </c>
      <c r="H267" s="14">
        <v>4</v>
      </c>
      <c r="I267" s="14">
        <v>4</v>
      </c>
      <c r="J267" s="14">
        <v>4</v>
      </c>
      <c r="K267" s="14"/>
      <c r="L267" s="14" t="s">
        <v>141</v>
      </c>
      <c r="M267" s="24">
        <f t="shared" si="234"/>
        <v>4</v>
      </c>
      <c r="N267" s="24">
        <f t="shared" si="209"/>
        <v>2</v>
      </c>
      <c r="O267" s="24" t="str">
        <f t="shared" si="210"/>
        <v>4 4</v>
      </c>
      <c r="P267" s="24">
        <f t="shared" si="211"/>
        <v>4</v>
      </c>
      <c r="Q267" s="25">
        <f t="shared" si="212"/>
        <v>0</v>
      </c>
      <c r="R267" s="26">
        <f t="shared" si="213"/>
        <v>0</v>
      </c>
      <c r="S267" s="24">
        <f t="shared" si="214"/>
        <v>4</v>
      </c>
      <c r="T267" s="24">
        <f t="shared" si="215"/>
        <v>4</v>
      </c>
      <c r="U267" s="24" t="str">
        <f t="shared" si="216"/>
        <v/>
      </c>
      <c r="V267" s="24" t="str">
        <f t="shared" si="217"/>
        <v>g</v>
      </c>
      <c r="W267" s="24" t="str">
        <f t="shared" si="235"/>
        <v/>
      </c>
      <c r="X267" s="24">
        <f t="shared" si="218"/>
        <v>4</v>
      </c>
      <c r="Y267" s="24">
        <f t="shared" si="219"/>
        <v>4</v>
      </c>
      <c r="Z267" s="24" t="str">
        <f t="shared" si="220"/>
        <v>F</v>
      </c>
      <c r="AA267" s="24" t="str">
        <f t="shared" si="237"/>
        <v>F</v>
      </c>
      <c r="AB267" s="34" t="str">
        <f t="shared" si="221"/>
        <v/>
      </c>
      <c r="AC267" s="34" t="str">
        <f t="shared" si="222"/>
        <v>g</v>
      </c>
      <c r="AD267" s="34" t="str">
        <f t="shared" si="236"/>
        <v>g</v>
      </c>
      <c r="AE267" s="34" t="str">
        <f t="shared" si="223"/>
        <v>4 0</v>
      </c>
      <c r="AF267" s="34">
        <f t="shared" si="224"/>
        <v>4</v>
      </c>
      <c r="AG267" s="34">
        <f t="shared" si="225"/>
        <v>4</v>
      </c>
      <c r="AH267" s="34">
        <f t="shared" si="226"/>
        <v>0</v>
      </c>
      <c r="AI267" s="172">
        <f>IF(AJ267&lt;&gt;"",MAX(AI$3:AI266)+1,"")</f>
        <v>205</v>
      </c>
      <c r="AJ267" s="172" t="str">
        <f t="shared" si="227"/>
        <v>F</v>
      </c>
      <c r="AK267" s="172">
        <f t="shared" si="228"/>
        <v>360</v>
      </c>
      <c r="AL267" s="172">
        <f t="shared" si="229"/>
        <v>4</v>
      </c>
      <c r="AM267" s="172" t="str">
        <f>IF(AN267&lt;&gt;"",MAX(AM$3:AM266)+1,"")</f>
        <v/>
      </c>
      <c r="AN267" s="172" t="str">
        <f t="shared" si="230"/>
        <v/>
      </c>
      <c r="AO267" s="172" t="str">
        <f t="shared" si="231"/>
        <v/>
      </c>
      <c r="AP267" s="172" t="str">
        <f t="shared" si="232"/>
        <v/>
      </c>
      <c r="AQ267" s="172" t="str">
        <f t="shared" si="233"/>
        <v/>
      </c>
      <c r="AR267" s="172" t="str">
        <f>Table1[[#This Row],[Sex ]]&amp;Table1[[#This Row],[Month]]</f>
        <v>F4</v>
      </c>
      <c r="AS267" s="21"/>
      <c r="AT267" s="21"/>
      <c r="AU267" s="21"/>
      <c r="AV267" s="21"/>
      <c r="AW267" s="21"/>
      <c r="AX267" s="21"/>
      <c r="AY267" s="21"/>
      <c r="AZ267" s="21"/>
      <c r="BA267" s="21"/>
      <c r="BB267" s="21"/>
      <c r="BC267" s="21"/>
      <c r="BD267" s="21"/>
      <c r="BE267" s="319"/>
      <c r="BF267" s="319"/>
      <c r="BG267" s="316"/>
      <c r="BH267" s="316"/>
      <c r="BI267" s="316"/>
      <c r="BJ267" s="316"/>
      <c r="BK267" s="316"/>
      <c r="BL267" s="316"/>
      <c r="BM267" s="316"/>
      <c r="BN267" s="316"/>
      <c r="BO267" s="316"/>
      <c r="BP267" s="316"/>
      <c r="BQ267" s="316"/>
      <c r="BR267" s="316"/>
      <c r="BS267" s="316"/>
      <c r="BT267" s="316"/>
      <c r="BU267" s="316"/>
      <c r="BV267" s="316"/>
      <c r="BW267" s="316"/>
      <c r="BX267" s="316"/>
      <c r="BY267" s="316"/>
      <c r="BZ267" s="316"/>
      <c r="CA267" s="316"/>
      <c r="CB267" s="316"/>
      <c r="CC267" s="316"/>
      <c r="CD267" s="316"/>
      <c r="CE267" s="316"/>
      <c r="CF267" s="316"/>
      <c r="CG267" s="316"/>
      <c r="CH267" s="316"/>
      <c r="CI267" s="316"/>
      <c r="CJ267" s="316"/>
      <c r="CK267" s="316"/>
      <c r="CL267" s="316"/>
      <c r="CM267" s="316"/>
      <c r="CN267" s="316"/>
      <c r="CO267" s="316"/>
      <c r="CP267" s="316"/>
      <c r="CQ267" s="316"/>
      <c r="CR267" s="316"/>
      <c r="CS267" s="316"/>
      <c r="CT267" s="316"/>
      <c r="CU267" s="316"/>
      <c r="CV267" s="316"/>
      <c r="CW267" s="316"/>
      <c r="CX267" s="316"/>
      <c r="CY267" s="316"/>
      <c r="CZ267" s="316"/>
      <c r="DA267" s="316"/>
      <c r="DB267" s="316"/>
      <c r="DC267" s="316"/>
      <c r="DD267" s="316"/>
      <c r="DE267" s="316"/>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HP267" s="268">
        <f t="shared" si="238"/>
        <v>13</v>
      </c>
      <c r="HQ267" s="268">
        <f t="shared" si="207"/>
        <v>259</v>
      </c>
      <c r="HR267" s="268">
        <f t="shared" si="239"/>
        <v>-7.6923076923076934</v>
      </c>
      <c r="HS267" s="268">
        <f t="shared" si="204"/>
        <v>7.6923076923076934</v>
      </c>
    </row>
    <row r="268" spans="1:227" x14ac:dyDescent="0.3">
      <c r="A268" s="21"/>
      <c r="B268" s="14">
        <v>10597</v>
      </c>
      <c r="C268" s="14">
        <v>33</v>
      </c>
      <c r="D268" s="14" t="s">
        <v>182</v>
      </c>
      <c r="E268" s="23" t="s">
        <v>183</v>
      </c>
      <c r="F268" s="14">
        <v>400</v>
      </c>
      <c r="G268" s="14" t="s">
        <v>120</v>
      </c>
      <c r="H268" s="14">
        <v>4</v>
      </c>
      <c r="I268" s="14">
        <v>6</v>
      </c>
      <c r="J268" s="14">
        <v>6</v>
      </c>
      <c r="K268" s="14"/>
      <c r="L268" s="14" t="s">
        <v>141</v>
      </c>
      <c r="M268" s="24">
        <f t="shared" si="234"/>
        <v>6</v>
      </c>
      <c r="N268" s="24">
        <f t="shared" si="209"/>
        <v>2</v>
      </c>
      <c r="O268" s="24" t="str">
        <f t="shared" si="210"/>
        <v>6 6</v>
      </c>
      <c r="P268" s="24">
        <f t="shared" si="211"/>
        <v>6</v>
      </c>
      <c r="Q268" s="25">
        <f t="shared" si="212"/>
        <v>0</v>
      </c>
      <c r="R268" s="26">
        <f t="shared" si="213"/>
        <v>0</v>
      </c>
      <c r="S268" s="24">
        <f t="shared" si="214"/>
        <v>4</v>
      </c>
      <c r="T268" s="24">
        <f t="shared" si="215"/>
        <v>4</v>
      </c>
      <c r="U268" s="24" t="str">
        <f t="shared" si="216"/>
        <v/>
      </c>
      <c r="V268" s="24" t="str">
        <f t="shared" si="217"/>
        <v>g</v>
      </c>
      <c r="W268" s="24" t="str">
        <f t="shared" si="235"/>
        <v/>
      </c>
      <c r="X268" s="24">
        <f t="shared" si="218"/>
        <v>4</v>
      </c>
      <c r="Y268" s="24">
        <f t="shared" si="219"/>
        <v>4</v>
      </c>
      <c r="Z268" s="24" t="str">
        <f t="shared" si="220"/>
        <v>F</v>
      </c>
      <c r="AA268" s="24" t="str">
        <f t="shared" si="237"/>
        <v>F</v>
      </c>
      <c r="AB268" s="34" t="str">
        <f t="shared" si="221"/>
        <v/>
      </c>
      <c r="AC268" s="34" t="str">
        <f t="shared" si="222"/>
        <v>g</v>
      </c>
      <c r="AD268" s="34" t="str">
        <f t="shared" si="236"/>
        <v>g</v>
      </c>
      <c r="AE268" s="34" t="str">
        <f t="shared" si="223"/>
        <v>4 0</v>
      </c>
      <c r="AF268" s="34">
        <f t="shared" si="224"/>
        <v>6</v>
      </c>
      <c r="AG268" s="34">
        <f t="shared" si="225"/>
        <v>6</v>
      </c>
      <c r="AH268" s="34">
        <f t="shared" si="226"/>
        <v>0</v>
      </c>
      <c r="AI268" s="172">
        <f>IF(AJ268&lt;&gt;"",MAX(AI$3:AI267)+1,"")</f>
        <v>206</v>
      </c>
      <c r="AJ268" s="172" t="str">
        <f t="shared" si="227"/>
        <v>F</v>
      </c>
      <c r="AK268" s="172">
        <f t="shared" si="228"/>
        <v>400</v>
      </c>
      <c r="AL268" s="172">
        <f t="shared" si="229"/>
        <v>6</v>
      </c>
      <c r="AM268" s="172" t="str">
        <f>IF(AN268&lt;&gt;"",MAX(AM$3:AM267)+1,"")</f>
        <v/>
      </c>
      <c r="AN268" s="172" t="str">
        <f t="shared" si="230"/>
        <v/>
      </c>
      <c r="AO268" s="172" t="str">
        <f t="shared" si="231"/>
        <v/>
      </c>
      <c r="AP268" s="172" t="str">
        <f t="shared" si="232"/>
        <v/>
      </c>
      <c r="AQ268" s="172" t="str">
        <f t="shared" si="233"/>
        <v/>
      </c>
      <c r="AR268" s="172" t="str">
        <f>Table1[[#This Row],[Sex ]]&amp;Table1[[#This Row],[Month]]</f>
        <v>F4</v>
      </c>
      <c r="AS268" s="21"/>
      <c r="AT268" s="21"/>
      <c r="AU268" s="21"/>
      <c r="AV268" s="21"/>
      <c r="AW268" s="21"/>
      <c r="AX268" s="21"/>
      <c r="AY268" s="21"/>
      <c r="AZ268" s="21"/>
      <c r="BA268" s="21"/>
      <c r="BB268" s="21"/>
      <c r="BC268" s="21"/>
      <c r="BD268" s="21"/>
      <c r="BE268" s="319"/>
      <c r="BF268" s="319"/>
      <c r="BG268" s="316"/>
      <c r="BH268" s="316"/>
      <c r="BI268" s="316"/>
      <c r="BJ268" s="316"/>
      <c r="BK268" s="316"/>
      <c r="BL268" s="316"/>
      <c r="BM268" s="316"/>
      <c r="BN268" s="316"/>
      <c r="BO268" s="316"/>
      <c r="BP268" s="316"/>
      <c r="BQ268" s="316"/>
      <c r="BR268" s="316"/>
      <c r="BS268" s="316"/>
      <c r="BT268" s="316"/>
      <c r="BU268" s="316"/>
      <c r="BV268" s="316"/>
      <c r="BW268" s="316"/>
      <c r="BX268" s="316"/>
      <c r="BY268" s="316"/>
      <c r="BZ268" s="316"/>
      <c r="CA268" s="316"/>
      <c r="CB268" s="316"/>
      <c r="CC268" s="316"/>
      <c r="CD268" s="316"/>
      <c r="CE268" s="316"/>
      <c r="CF268" s="316"/>
      <c r="CG268" s="316"/>
      <c r="CH268" s="316"/>
      <c r="CI268" s="316"/>
      <c r="CJ268" s="316"/>
      <c r="CK268" s="316"/>
      <c r="CL268" s="316"/>
      <c r="CM268" s="316"/>
      <c r="CN268" s="316"/>
      <c r="CO268" s="316"/>
      <c r="CP268" s="316"/>
      <c r="CQ268" s="316"/>
      <c r="CR268" s="316"/>
      <c r="CS268" s="316"/>
      <c r="CT268" s="316"/>
      <c r="CU268" s="316"/>
      <c r="CV268" s="316"/>
      <c r="CW268" s="316"/>
      <c r="CX268" s="316"/>
      <c r="CY268" s="316"/>
      <c r="CZ268" s="316"/>
      <c r="DA268" s="316"/>
      <c r="DB268" s="316"/>
      <c r="DC268" s="316"/>
      <c r="DD268" s="316"/>
      <c r="DE268" s="316"/>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HP268" s="268">
        <f t="shared" si="238"/>
        <v>4</v>
      </c>
      <c r="HQ268" s="268">
        <f t="shared" si="207"/>
        <v>260</v>
      </c>
      <c r="HR268" s="268">
        <f t="shared" si="239"/>
        <v>0</v>
      </c>
      <c r="HS268" s="268">
        <f t="shared" si="204"/>
        <v>0</v>
      </c>
    </row>
    <row r="269" spans="1:227" x14ac:dyDescent="0.3">
      <c r="A269" s="21"/>
      <c r="B269" s="14">
        <v>10597</v>
      </c>
      <c r="C269" s="14">
        <v>34</v>
      </c>
      <c r="D269" s="14" t="s">
        <v>182</v>
      </c>
      <c r="E269" s="23" t="s">
        <v>183</v>
      </c>
      <c r="F269" s="14">
        <v>390</v>
      </c>
      <c r="G269" s="14" t="s">
        <v>120</v>
      </c>
      <c r="H269" s="14">
        <v>4</v>
      </c>
      <c r="I269" s="14">
        <v>5</v>
      </c>
      <c r="J269" s="14">
        <v>5</v>
      </c>
      <c r="K269" s="14"/>
      <c r="L269" s="14" t="s">
        <v>141</v>
      </c>
      <c r="M269" s="24">
        <f t="shared" si="234"/>
        <v>5</v>
      </c>
      <c r="N269" s="24">
        <f t="shared" si="209"/>
        <v>2</v>
      </c>
      <c r="O269" s="24" t="str">
        <f t="shared" si="210"/>
        <v>5 5</v>
      </c>
      <c r="P269" s="24">
        <f t="shared" si="211"/>
        <v>5</v>
      </c>
      <c r="Q269" s="25">
        <f t="shared" si="212"/>
        <v>0</v>
      </c>
      <c r="R269" s="26">
        <f t="shared" si="213"/>
        <v>0</v>
      </c>
      <c r="S269" s="24">
        <f t="shared" si="214"/>
        <v>4</v>
      </c>
      <c r="T269" s="24">
        <f t="shared" si="215"/>
        <v>4</v>
      </c>
      <c r="U269" s="24" t="str">
        <f t="shared" si="216"/>
        <v/>
      </c>
      <c r="V269" s="24" t="str">
        <f t="shared" si="217"/>
        <v>g</v>
      </c>
      <c r="W269" s="24" t="str">
        <f t="shared" si="235"/>
        <v/>
      </c>
      <c r="X269" s="24">
        <f t="shared" si="218"/>
        <v>4</v>
      </c>
      <c r="Y269" s="24">
        <f t="shared" si="219"/>
        <v>4</v>
      </c>
      <c r="Z269" s="24" t="str">
        <f t="shared" si="220"/>
        <v>F</v>
      </c>
      <c r="AA269" s="24" t="str">
        <f t="shared" si="237"/>
        <v>F</v>
      </c>
      <c r="AB269" s="34" t="str">
        <f t="shared" si="221"/>
        <v/>
      </c>
      <c r="AC269" s="34" t="str">
        <f t="shared" si="222"/>
        <v>g</v>
      </c>
      <c r="AD269" s="34" t="str">
        <f t="shared" si="236"/>
        <v>g</v>
      </c>
      <c r="AE269" s="34" t="str">
        <f t="shared" si="223"/>
        <v>4 0</v>
      </c>
      <c r="AF269" s="34">
        <f t="shared" si="224"/>
        <v>5</v>
      </c>
      <c r="AG269" s="34">
        <f t="shared" si="225"/>
        <v>5</v>
      </c>
      <c r="AH269" s="34">
        <f t="shared" si="226"/>
        <v>0</v>
      </c>
      <c r="AI269" s="172">
        <f>IF(AJ269&lt;&gt;"",MAX(AI$3:AI268)+1,"")</f>
        <v>207</v>
      </c>
      <c r="AJ269" s="172" t="str">
        <f t="shared" si="227"/>
        <v>F</v>
      </c>
      <c r="AK269" s="172">
        <f t="shared" si="228"/>
        <v>390</v>
      </c>
      <c r="AL269" s="172">
        <f t="shared" si="229"/>
        <v>5</v>
      </c>
      <c r="AM269" s="172" t="str">
        <f>IF(AN269&lt;&gt;"",MAX(AM$3:AM268)+1,"")</f>
        <v/>
      </c>
      <c r="AN269" s="172" t="str">
        <f t="shared" si="230"/>
        <v/>
      </c>
      <c r="AO269" s="172" t="str">
        <f t="shared" si="231"/>
        <v/>
      </c>
      <c r="AP269" s="172" t="str">
        <f t="shared" si="232"/>
        <v/>
      </c>
      <c r="AQ269" s="172" t="str">
        <f t="shared" si="233"/>
        <v/>
      </c>
      <c r="AR269" s="172" t="str">
        <f>Table1[[#This Row],[Sex ]]&amp;Table1[[#This Row],[Month]]</f>
        <v>F4</v>
      </c>
      <c r="AS269" s="21"/>
      <c r="AT269" s="21"/>
      <c r="AU269" s="21"/>
      <c r="AV269" s="21"/>
      <c r="AW269" s="21"/>
      <c r="AX269" s="21"/>
      <c r="AY269" s="21"/>
      <c r="AZ269" s="21"/>
      <c r="BA269" s="21"/>
      <c r="BB269" s="21"/>
      <c r="BC269" s="21"/>
      <c r="BD269" s="21"/>
      <c r="BE269" s="319"/>
      <c r="BF269" s="319"/>
      <c r="BG269" s="316"/>
      <c r="BH269" s="316"/>
      <c r="BI269" s="316"/>
      <c r="BJ269" s="316"/>
      <c r="BK269" s="316"/>
      <c r="BL269" s="316"/>
      <c r="BM269" s="316"/>
      <c r="BN269" s="316"/>
      <c r="BO269" s="316"/>
      <c r="BP269" s="316"/>
      <c r="BQ269" s="316"/>
      <c r="BR269" s="316"/>
      <c r="BS269" s="316"/>
      <c r="BT269" s="316"/>
      <c r="BU269" s="316"/>
      <c r="BV269" s="316"/>
      <c r="BW269" s="316"/>
      <c r="BX269" s="316"/>
      <c r="BY269" s="316"/>
      <c r="BZ269" s="316"/>
      <c r="CA269" s="316"/>
      <c r="CB269" s="316"/>
      <c r="CC269" s="316"/>
      <c r="CD269" s="316"/>
      <c r="CE269" s="316"/>
      <c r="CF269" s="316"/>
      <c r="CG269" s="316"/>
      <c r="CH269" s="316"/>
      <c r="CI269" s="316"/>
      <c r="CJ269" s="316"/>
      <c r="CK269" s="316"/>
      <c r="CL269" s="316"/>
      <c r="CM269" s="316"/>
      <c r="CN269" s="316"/>
      <c r="CO269" s="316"/>
      <c r="CP269" s="316"/>
      <c r="CQ269" s="316"/>
      <c r="CR269" s="316"/>
      <c r="CS269" s="316"/>
      <c r="CT269" s="316"/>
      <c r="CU269" s="316"/>
      <c r="CV269" s="316"/>
      <c r="CW269" s="316"/>
      <c r="CX269" s="316"/>
      <c r="CY269" s="316"/>
      <c r="CZ269" s="316"/>
      <c r="DA269" s="316"/>
      <c r="DB269" s="316"/>
      <c r="DC269" s="316"/>
      <c r="DD269" s="316"/>
      <c r="DE269" s="316"/>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HP269" s="268">
        <f t="shared" si="238"/>
        <v>3</v>
      </c>
      <c r="HQ269" s="268">
        <f t="shared" si="207"/>
        <v>261</v>
      </c>
      <c r="HR269" s="268">
        <f t="shared" si="239"/>
        <v>0</v>
      </c>
      <c r="HS269" s="268">
        <f t="shared" ref="HS269:HS332" si="240">ABS(HR269)</f>
        <v>0</v>
      </c>
    </row>
    <row r="270" spans="1:227" x14ac:dyDescent="0.3">
      <c r="A270" s="21"/>
      <c r="B270" s="14">
        <v>10597</v>
      </c>
      <c r="C270" s="14">
        <v>35</v>
      </c>
      <c r="D270" s="14" t="s">
        <v>182</v>
      </c>
      <c r="E270" s="23" t="s">
        <v>183</v>
      </c>
      <c r="F270" s="14">
        <v>400</v>
      </c>
      <c r="G270" s="14" t="s">
        <v>120</v>
      </c>
      <c r="H270" s="14">
        <v>4</v>
      </c>
      <c r="I270" s="14">
        <v>4</v>
      </c>
      <c r="J270" s="14">
        <v>4</v>
      </c>
      <c r="K270" s="14"/>
      <c r="L270" s="14" t="s">
        <v>141</v>
      </c>
      <c r="M270" s="24">
        <f t="shared" si="234"/>
        <v>4</v>
      </c>
      <c r="N270" s="24">
        <f t="shared" si="209"/>
        <v>2</v>
      </c>
      <c r="O270" s="24" t="str">
        <f t="shared" si="210"/>
        <v>4 4</v>
      </c>
      <c r="P270" s="24">
        <f t="shared" si="211"/>
        <v>4</v>
      </c>
      <c r="Q270" s="25">
        <f t="shared" si="212"/>
        <v>0</v>
      </c>
      <c r="R270" s="26">
        <f t="shared" si="213"/>
        <v>0</v>
      </c>
      <c r="S270" s="24">
        <f t="shared" si="214"/>
        <v>4</v>
      </c>
      <c r="T270" s="24">
        <f t="shared" si="215"/>
        <v>4</v>
      </c>
      <c r="U270" s="24" t="str">
        <f t="shared" si="216"/>
        <v/>
      </c>
      <c r="V270" s="24" t="str">
        <f t="shared" si="217"/>
        <v>g</v>
      </c>
      <c r="W270" s="24" t="str">
        <f t="shared" si="235"/>
        <v/>
      </c>
      <c r="X270" s="24">
        <f t="shared" si="218"/>
        <v>4</v>
      </c>
      <c r="Y270" s="24">
        <f t="shared" si="219"/>
        <v>4</v>
      </c>
      <c r="Z270" s="24" t="str">
        <f t="shared" si="220"/>
        <v>F</v>
      </c>
      <c r="AA270" s="24" t="str">
        <f t="shared" si="237"/>
        <v>F</v>
      </c>
      <c r="AB270" s="34" t="str">
        <f t="shared" si="221"/>
        <v/>
      </c>
      <c r="AC270" s="34" t="str">
        <f t="shared" si="222"/>
        <v>g</v>
      </c>
      <c r="AD270" s="34" t="str">
        <f t="shared" si="236"/>
        <v>g</v>
      </c>
      <c r="AE270" s="34" t="str">
        <f t="shared" si="223"/>
        <v>4 0</v>
      </c>
      <c r="AF270" s="34">
        <f t="shared" si="224"/>
        <v>4</v>
      </c>
      <c r="AG270" s="34">
        <f t="shared" si="225"/>
        <v>4</v>
      </c>
      <c r="AH270" s="34">
        <f t="shared" si="226"/>
        <v>0</v>
      </c>
      <c r="AI270" s="172">
        <f>IF(AJ270&lt;&gt;"",MAX(AI$3:AI269)+1,"")</f>
        <v>208</v>
      </c>
      <c r="AJ270" s="172" t="str">
        <f t="shared" si="227"/>
        <v>F</v>
      </c>
      <c r="AK270" s="172">
        <f t="shared" si="228"/>
        <v>400</v>
      </c>
      <c r="AL270" s="172">
        <f t="shared" si="229"/>
        <v>4</v>
      </c>
      <c r="AM270" s="172" t="str">
        <f>IF(AN270&lt;&gt;"",MAX(AM$3:AM269)+1,"")</f>
        <v/>
      </c>
      <c r="AN270" s="172" t="str">
        <f t="shared" si="230"/>
        <v/>
      </c>
      <c r="AO270" s="172" t="str">
        <f t="shared" si="231"/>
        <v/>
      </c>
      <c r="AP270" s="172" t="str">
        <f t="shared" si="232"/>
        <v/>
      </c>
      <c r="AQ270" s="172" t="str">
        <f t="shared" si="233"/>
        <v/>
      </c>
      <c r="AR270" s="172" t="str">
        <f>Table1[[#This Row],[Sex ]]&amp;Table1[[#This Row],[Month]]</f>
        <v>F4</v>
      </c>
      <c r="AS270" s="21"/>
      <c r="AT270" s="21"/>
      <c r="AU270" s="21"/>
      <c r="AV270" s="21"/>
      <c r="AW270" s="21"/>
      <c r="AX270" s="21"/>
      <c r="AY270" s="21"/>
      <c r="AZ270" s="21"/>
      <c r="BA270" s="21"/>
      <c r="BB270" s="21"/>
      <c r="BC270" s="21"/>
      <c r="BD270" s="21"/>
      <c r="BE270" s="319"/>
      <c r="BF270" s="319"/>
      <c r="BG270" s="316"/>
      <c r="BH270" s="316"/>
      <c r="BI270" s="316"/>
      <c r="BJ270" s="316"/>
      <c r="BK270" s="316"/>
      <c r="BL270" s="316"/>
      <c r="BM270" s="316"/>
      <c r="BN270" s="316"/>
      <c r="BO270" s="316"/>
      <c r="BP270" s="316"/>
      <c r="BQ270" s="316"/>
      <c r="BR270" s="316"/>
      <c r="BS270" s="316"/>
      <c r="BT270" s="316"/>
      <c r="BU270" s="316"/>
      <c r="BV270" s="316"/>
      <c r="BW270" s="316"/>
      <c r="BX270" s="316"/>
      <c r="BY270" s="316"/>
      <c r="BZ270" s="316"/>
      <c r="CA270" s="316"/>
      <c r="CB270" s="316"/>
      <c r="CC270" s="316"/>
      <c r="CD270" s="316"/>
      <c r="CE270" s="316"/>
      <c r="CF270" s="316"/>
      <c r="CG270" s="316"/>
      <c r="CH270" s="316"/>
      <c r="CI270" s="316"/>
      <c r="CJ270" s="316"/>
      <c r="CK270" s="316"/>
      <c r="CL270" s="316"/>
      <c r="CM270" s="316"/>
      <c r="CN270" s="316"/>
      <c r="CO270" s="316"/>
      <c r="CP270" s="316"/>
      <c r="CQ270" s="316"/>
      <c r="CR270" s="316"/>
      <c r="CS270" s="316"/>
      <c r="CT270" s="316"/>
      <c r="CU270" s="316"/>
      <c r="CV270" s="316"/>
      <c r="CW270" s="316"/>
      <c r="CX270" s="316"/>
      <c r="CY270" s="316"/>
      <c r="CZ270" s="316"/>
      <c r="DA270" s="316"/>
      <c r="DB270" s="316"/>
      <c r="DC270" s="316"/>
      <c r="DD270" s="316"/>
      <c r="DE270" s="316"/>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HP270" s="268">
        <f t="shared" si="238"/>
        <v>3</v>
      </c>
      <c r="HQ270" s="268">
        <f t="shared" si="207"/>
        <v>262</v>
      </c>
      <c r="HR270" s="268">
        <f t="shared" si="239"/>
        <v>0</v>
      </c>
      <c r="HS270" s="268">
        <f t="shared" si="240"/>
        <v>0</v>
      </c>
    </row>
    <row r="271" spans="1:227" x14ac:dyDescent="0.3">
      <c r="A271" s="21"/>
      <c r="B271" s="14">
        <v>10597</v>
      </c>
      <c r="C271" s="14">
        <v>36</v>
      </c>
      <c r="D271" s="14" t="s">
        <v>182</v>
      </c>
      <c r="E271" s="23" t="s">
        <v>183</v>
      </c>
      <c r="F271" s="14">
        <v>350</v>
      </c>
      <c r="G271" s="14" t="s">
        <v>120</v>
      </c>
      <c r="H271" s="14">
        <v>4</v>
      </c>
      <c r="I271" s="14">
        <v>4</v>
      </c>
      <c r="J271" s="14">
        <v>4</v>
      </c>
      <c r="K271" s="14"/>
      <c r="L271" s="14" t="s">
        <v>141</v>
      </c>
      <c r="M271" s="24">
        <f t="shared" si="234"/>
        <v>4</v>
      </c>
      <c r="N271" s="24">
        <f t="shared" si="209"/>
        <v>2</v>
      </c>
      <c r="O271" s="24" t="str">
        <f t="shared" si="210"/>
        <v>4 4</v>
      </c>
      <c r="P271" s="24">
        <f t="shared" si="211"/>
        <v>4</v>
      </c>
      <c r="Q271" s="25">
        <f t="shared" si="212"/>
        <v>0</v>
      </c>
      <c r="R271" s="26">
        <f t="shared" si="213"/>
        <v>0</v>
      </c>
      <c r="S271" s="24">
        <f t="shared" si="214"/>
        <v>4</v>
      </c>
      <c r="T271" s="24">
        <f t="shared" si="215"/>
        <v>4</v>
      </c>
      <c r="U271" s="24" t="str">
        <f t="shared" si="216"/>
        <v/>
      </c>
      <c r="V271" s="24" t="str">
        <f t="shared" si="217"/>
        <v>g</v>
      </c>
      <c r="W271" s="24" t="str">
        <f t="shared" si="235"/>
        <v/>
      </c>
      <c r="X271" s="24">
        <f t="shared" si="218"/>
        <v>4</v>
      </c>
      <c r="Y271" s="24">
        <f t="shared" si="219"/>
        <v>4</v>
      </c>
      <c r="Z271" s="24" t="str">
        <f t="shared" si="220"/>
        <v>F</v>
      </c>
      <c r="AA271" s="24" t="str">
        <f t="shared" si="237"/>
        <v>F</v>
      </c>
      <c r="AB271" s="34" t="str">
        <f t="shared" si="221"/>
        <v/>
      </c>
      <c r="AC271" s="34" t="str">
        <f t="shared" si="222"/>
        <v>g</v>
      </c>
      <c r="AD271" s="34" t="str">
        <f t="shared" si="236"/>
        <v>g</v>
      </c>
      <c r="AE271" s="34" t="str">
        <f t="shared" si="223"/>
        <v>4 0</v>
      </c>
      <c r="AF271" s="34">
        <f t="shared" si="224"/>
        <v>4</v>
      </c>
      <c r="AG271" s="34">
        <f t="shared" si="225"/>
        <v>4</v>
      </c>
      <c r="AH271" s="34">
        <f t="shared" si="226"/>
        <v>0</v>
      </c>
      <c r="AI271" s="172">
        <f>IF(AJ271&lt;&gt;"",MAX(AI$3:AI270)+1,"")</f>
        <v>209</v>
      </c>
      <c r="AJ271" s="172" t="str">
        <f t="shared" si="227"/>
        <v>F</v>
      </c>
      <c r="AK271" s="172">
        <f t="shared" si="228"/>
        <v>350</v>
      </c>
      <c r="AL271" s="172">
        <f t="shared" si="229"/>
        <v>4</v>
      </c>
      <c r="AM271" s="172" t="str">
        <f>IF(AN271&lt;&gt;"",MAX(AM$3:AM270)+1,"")</f>
        <v/>
      </c>
      <c r="AN271" s="172" t="str">
        <f t="shared" si="230"/>
        <v/>
      </c>
      <c r="AO271" s="172" t="str">
        <f t="shared" si="231"/>
        <v/>
      </c>
      <c r="AP271" s="172" t="str">
        <f t="shared" si="232"/>
        <v/>
      </c>
      <c r="AQ271" s="172" t="str">
        <f t="shared" si="233"/>
        <v/>
      </c>
      <c r="AR271" s="172" t="str">
        <f>Table1[[#This Row],[Sex ]]&amp;Table1[[#This Row],[Month]]</f>
        <v>F4</v>
      </c>
      <c r="AS271" s="21"/>
      <c r="AT271" s="21"/>
      <c r="AU271" s="21"/>
      <c r="AV271" s="21"/>
      <c r="AW271" s="21"/>
      <c r="AX271" s="21"/>
      <c r="AY271" s="21"/>
      <c r="AZ271" s="21"/>
      <c r="BA271" s="21"/>
      <c r="BB271" s="21"/>
      <c r="BC271" s="21"/>
      <c r="BD271" s="21"/>
      <c r="BE271" s="319"/>
      <c r="BF271" s="319"/>
      <c r="BG271" s="316"/>
      <c r="BH271" s="316"/>
      <c r="BI271" s="316"/>
      <c r="BJ271" s="316"/>
      <c r="BK271" s="316"/>
      <c r="BL271" s="316"/>
      <c r="BM271" s="316"/>
      <c r="BN271" s="316"/>
      <c r="BO271" s="316"/>
      <c r="BP271" s="316"/>
      <c r="BQ271" s="316"/>
      <c r="BR271" s="316"/>
      <c r="BS271" s="316"/>
      <c r="BT271" s="316"/>
      <c r="BU271" s="316"/>
      <c r="BV271" s="316"/>
      <c r="BW271" s="316"/>
      <c r="BX271" s="316"/>
      <c r="BY271" s="316"/>
      <c r="BZ271" s="316"/>
      <c r="CA271" s="316"/>
      <c r="CB271" s="316"/>
      <c r="CC271" s="316"/>
      <c r="CD271" s="316"/>
      <c r="CE271" s="316"/>
      <c r="CF271" s="316"/>
      <c r="CG271" s="316"/>
      <c r="CH271" s="316"/>
      <c r="CI271" s="316"/>
      <c r="CJ271" s="316"/>
      <c r="CK271" s="316"/>
      <c r="CL271" s="316"/>
      <c r="CM271" s="316"/>
      <c r="CN271" s="316"/>
      <c r="CO271" s="316"/>
      <c r="CP271" s="316"/>
      <c r="CQ271" s="316"/>
      <c r="CR271" s="316"/>
      <c r="CS271" s="316"/>
      <c r="CT271" s="316"/>
      <c r="CU271" s="316"/>
      <c r="CV271" s="316"/>
      <c r="CW271" s="316"/>
      <c r="CX271" s="316"/>
      <c r="CY271" s="316"/>
      <c r="CZ271" s="316"/>
      <c r="DA271" s="316"/>
      <c r="DB271" s="316"/>
      <c r="DC271" s="316"/>
      <c r="DD271" s="316"/>
      <c r="DE271" s="316"/>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HP271" s="268">
        <f t="shared" si="238"/>
        <v>4</v>
      </c>
      <c r="HQ271" s="268">
        <f t="shared" si="207"/>
        <v>263</v>
      </c>
      <c r="HR271" s="268">
        <f t="shared" si="239"/>
        <v>0</v>
      </c>
      <c r="HS271" s="268">
        <f t="shared" si="240"/>
        <v>0</v>
      </c>
    </row>
    <row r="272" spans="1:227" x14ac:dyDescent="0.3">
      <c r="A272" s="21"/>
      <c r="B272" s="14">
        <v>10597</v>
      </c>
      <c r="C272" s="14">
        <v>37</v>
      </c>
      <c r="D272" s="14" t="s">
        <v>182</v>
      </c>
      <c r="E272" s="23" t="s">
        <v>183</v>
      </c>
      <c r="F272" s="14">
        <v>360</v>
      </c>
      <c r="G272" s="14" t="s">
        <v>120</v>
      </c>
      <c r="H272" s="14">
        <v>4</v>
      </c>
      <c r="I272" s="14">
        <v>5</v>
      </c>
      <c r="J272" s="14">
        <v>5</v>
      </c>
      <c r="K272" s="14"/>
      <c r="L272" s="14" t="s">
        <v>141</v>
      </c>
      <c r="M272" s="24">
        <f t="shared" si="234"/>
        <v>5</v>
      </c>
      <c r="N272" s="24">
        <f t="shared" si="209"/>
        <v>2</v>
      </c>
      <c r="O272" s="24" t="str">
        <f t="shared" si="210"/>
        <v>5 5</v>
      </c>
      <c r="P272" s="24">
        <f t="shared" si="211"/>
        <v>5</v>
      </c>
      <c r="Q272" s="25">
        <f t="shared" si="212"/>
        <v>0</v>
      </c>
      <c r="R272" s="26">
        <f t="shared" si="213"/>
        <v>0</v>
      </c>
      <c r="S272" s="24">
        <f t="shared" si="214"/>
        <v>4</v>
      </c>
      <c r="T272" s="24">
        <f t="shared" si="215"/>
        <v>4</v>
      </c>
      <c r="U272" s="24" t="str">
        <f t="shared" si="216"/>
        <v/>
      </c>
      <c r="V272" s="24" t="str">
        <f t="shared" si="217"/>
        <v>g</v>
      </c>
      <c r="W272" s="24" t="str">
        <f t="shared" si="235"/>
        <v/>
      </c>
      <c r="X272" s="24">
        <f t="shared" si="218"/>
        <v>4</v>
      </c>
      <c r="Y272" s="24">
        <f t="shared" si="219"/>
        <v>4</v>
      </c>
      <c r="Z272" s="24" t="str">
        <f t="shared" si="220"/>
        <v>F</v>
      </c>
      <c r="AA272" s="24" t="str">
        <f t="shared" si="237"/>
        <v>F</v>
      </c>
      <c r="AB272" s="34" t="str">
        <f t="shared" si="221"/>
        <v/>
      </c>
      <c r="AC272" s="34" t="str">
        <f t="shared" si="222"/>
        <v>g</v>
      </c>
      <c r="AD272" s="34" t="str">
        <f t="shared" si="236"/>
        <v>g</v>
      </c>
      <c r="AE272" s="34" t="str">
        <f t="shared" si="223"/>
        <v>4 0</v>
      </c>
      <c r="AF272" s="34">
        <f t="shared" si="224"/>
        <v>5</v>
      </c>
      <c r="AG272" s="34">
        <f t="shared" si="225"/>
        <v>5</v>
      </c>
      <c r="AH272" s="34">
        <f t="shared" si="226"/>
        <v>0</v>
      </c>
      <c r="AI272" s="172">
        <f>IF(AJ272&lt;&gt;"",MAX(AI$3:AI271)+1,"")</f>
        <v>210</v>
      </c>
      <c r="AJ272" s="172" t="str">
        <f t="shared" si="227"/>
        <v>F</v>
      </c>
      <c r="AK272" s="172">
        <f t="shared" si="228"/>
        <v>360</v>
      </c>
      <c r="AL272" s="172">
        <f t="shared" si="229"/>
        <v>5</v>
      </c>
      <c r="AM272" s="172" t="str">
        <f>IF(AN272&lt;&gt;"",MAX(AM$3:AM271)+1,"")</f>
        <v/>
      </c>
      <c r="AN272" s="172" t="str">
        <f t="shared" si="230"/>
        <v/>
      </c>
      <c r="AO272" s="172" t="str">
        <f t="shared" si="231"/>
        <v/>
      </c>
      <c r="AP272" s="172" t="str">
        <f t="shared" si="232"/>
        <v/>
      </c>
      <c r="AQ272" s="172" t="str">
        <f t="shared" si="233"/>
        <v/>
      </c>
      <c r="AR272" s="172" t="str">
        <f>Table1[[#This Row],[Sex ]]&amp;Table1[[#This Row],[Month]]</f>
        <v>F4</v>
      </c>
      <c r="AS272" s="21"/>
      <c r="AT272" s="21"/>
      <c r="AU272" s="21"/>
      <c r="AV272" s="21"/>
      <c r="AW272" s="21"/>
      <c r="AX272" s="21"/>
      <c r="AY272" s="21"/>
      <c r="AZ272" s="21"/>
      <c r="BA272" s="21"/>
      <c r="BB272" s="21"/>
      <c r="BC272" s="21"/>
      <c r="BD272" s="21"/>
      <c r="BE272" s="319"/>
      <c r="BF272" s="319"/>
      <c r="BG272" s="316"/>
      <c r="BH272" s="316"/>
      <c r="BI272" s="316"/>
      <c r="BJ272" s="316"/>
      <c r="BK272" s="316"/>
      <c r="BL272" s="316"/>
      <c r="BM272" s="316"/>
      <c r="BN272" s="316"/>
      <c r="BO272" s="316"/>
      <c r="BP272" s="316"/>
      <c r="BQ272" s="316"/>
      <c r="BR272" s="316"/>
      <c r="BS272" s="316"/>
      <c r="BT272" s="316"/>
      <c r="BU272" s="316"/>
      <c r="BV272" s="316"/>
      <c r="BW272" s="316"/>
      <c r="BX272" s="316"/>
      <c r="BY272" s="316"/>
      <c r="BZ272" s="316"/>
      <c r="CA272" s="316"/>
      <c r="CB272" s="316"/>
      <c r="CC272" s="316"/>
      <c r="CD272" s="316"/>
      <c r="CE272" s="316"/>
      <c r="CF272" s="316"/>
      <c r="CG272" s="316"/>
      <c r="CH272" s="316"/>
      <c r="CI272" s="316"/>
      <c r="CJ272" s="316"/>
      <c r="CK272" s="316"/>
      <c r="CL272" s="316"/>
      <c r="CM272" s="316"/>
      <c r="CN272" s="316"/>
      <c r="CO272" s="316"/>
      <c r="CP272" s="316"/>
      <c r="CQ272" s="316"/>
      <c r="CR272" s="316"/>
      <c r="CS272" s="316"/>
      <c r="CT272" s="316"/>
      <c r="CU272" s="316"/>
      <c r="CV272" s="316"/>
      <c r="CW272" s="316"/>
      <c r="CX272" s="316"/>
      <c r="CY272" s="316"/>
      <c r="CZ272" s="316"/>
      <c r="DA272" s="316"/>
      <c r="DB272" s="316"/>
      <c r="DC272" s="316"/>
      <c r="DD272" s="316"/>
      <c r="DE272" s="316"/>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HP272" s="268">
        <f t="shared" si="238"/>
        <v>4</v>
      </c>
      <c r="HQ272" s="268">
        <f t="shared" si="207"/>
        <v>264</v>
      </c>
      <c r="HR272" s="268">
        <f t="shared" si="239"/>
        <v>0</v>
      </c>
      <c r="HS272" s="268">
        <f t="shared" si="240"/>
        <v>0</v>
      </c>
    </row>
    <row r="273" spans="1:227" x14ac:dyDescent="0.3">
      <c r="A273" s="21"/>
      <c r="B273" s="14">
        <v>10597</v>
      </c>
      <c r="C273" s="14">
        <v>38</v>
      </c>
      <c r="D273" s="14" t="s">
        <v>182</v>
      </c>
      <c r="E273" s="23" t="s">
        <v>183</v>
      </c>
      <c r="F273" s="14">
        <v>290</v>
      </c>
      <c r="G273" s="14" t="s">
        <v>120</v>
      </c>
      <c r="H273" s="14">
        <v>4</v>
      </c>
      <c r="I273" s="14">
        <v>3</v>
      </c>
      <c r="J273" s="14">
        <v>3</v>
      </c>
      <c r="K273" s="14"/>
      <c r="L273" s="14" t="s">
        <v>141</v>
      </c>
      <c r="M273" s="24">
        <f t="shared" si="234"/>
        <v>3</v>
      </c>
      <c r="N273" s="24">
        <f t="shared" si="209"/>
        <v>2</v>
      </c>
      <c r="O273" s="24" t="str">
        <f t="shared" si="210"/>
        <v>3 3</v>
      </c>
      <c r="P273" s="24">
        <f t="shared" si="211"/>
        <v>3</v>
      </c>
      <c r="Q273" s="25">
        <f t="shared" si="212"/>
        <v>0</v>
      </c>
      <c r="R273" s="26">
        <f t="shared" si="213"/>
        <v>0</v>
      </c>
      <c r="S273" s="24">
        <f t="shared" si="214"/>
        <v>4</v>
      </c>
      <c r="T273" s="24">
        <f t="shared" si="215"/>
        <v>4</v>
      </c>
      <c r="U273" s="24" t="str">
        <f t="shared" si="216"/>
        <v/>
      </c>
      <c r="V273" s="24" t="str">
        <f t="shared" si="217"/>
        <v>g</v>
      </c>
      <c r="W273" s="24" t="str">
        <f t="shared" si="235"/>
        <v/>
      </c>
      <c r="X273" s="24">
        <f t="shared" si="218"/>
        <v>4</v>
      </c>
      <c r="Y273" s="24">
        <f t="shared" si="219"/>
        <v>4</v>
      </c>
      <c r="Z273" s="24" t="str">
        <f t="shared" si="220"/>
        <v>F</v>
      </c>
      <c r="AA273" s="24" t="str">
        <f t="shared" si="237"/>
        <v>F</v>
      </c>
      <c r="AB273" s="34" t="str">
        <f t="shared" si="221"/>
        <v/>
      </c>
      <c r="AC273" s="34" t="str">
        <f t="shared" si="222"/>
        <v>g</v>
      </c>
      <c r="AD273" s="34" t="str">
        <f t="shared" si="236"/>
        <v>g</v>
      </c>
      <c r="AE273" s="34" t="str">
        <f t="shared" si="223"/>
        <v>4 0</v>
      </c>
      <c r="AF273" s="34">
        <f t="shared" si="224"/>
        <v>3</v>
      </c>
      <c r="AG273" s="34">
        <f t="shared" si="225"/>
        <v>3</v>
      </c>
      <c r="AH273" s="34">
        <f t="shared" si="226"/>
        <v>0</v>
      </c>
      <c r="AI273" s="172">
        <f>IF(AJ273&lt;&gt;"",MAX(AI$3:AI272)+1,"")</f>
        <v>211</v>
      </c>
      <c r="AJ273" s="172" t="str">
        <f t="shared" si="227"/>
        <v>F</v>
      </c>
      <c r="AK273" s="172">
        <f t="shared" si="228"/>
        <v>290</v>
      </c>
      <c r="AL273" s="172">
        <f t="shared" si="229"/>
        <v>3</v>
      </c>
      <c r="AM273" s="172" t="str">
        <f>IF(AN273&lt;&gt;"",MAX(AM$3:AM272)+1,"")</f>
        <v/>
      </c>
      <c r="AN273" s="172" t="str">
        <f t="shared" si="230"/>
        <v/>
      </c>
      <c r="AO273" s="172" t="str">
        <f t="shared" si="231"/>
        <v/>
      </c>
      <c r="AP273" s="172" t="str">
        <f t="shared" si="232"/>
        <v/>
      </c>
      <c r="AQ273" s="172" t="str">
        <f t="shared" si="233"/>
        <v/>
      </c>
      <c r="AR273" s="172" t="str">
        <f>Table1[[#This Row],[Sex ]]&amp;Table1[[#This Row],[Month]]</f>
        <v>F4</v>
      </c>
      <c r="AS273" s="21"/>
      <c r="AT273" s="21"/>
      <c r="AU273" s="21"/>
      <c r="AV273" s="21"/>
      <c r="AW273" s="21"/>
      <c r="AX273" s="21"/>
      <c r="AY273" s="21"/>
      <c r="AZ273" s="21"/>
      <c r="BA273" s="21"/>
      <c r="BB273" s="21"/>
      <c r="BC273" s="21"/>
      <c r="BD273" s="21"/>
      <c r="BE273" s="319"/>
      <c r="BF273" s="319"/>
      <c r="BG273" s="316"/>
      <c r="BH273" s="316"/>
      <c r="BI273" s="316"/>
      <c r="BJ273" s="316"/>
      <c r="BK273" s="316"/>
      <c r="BL273" s="316"/>
      <c r="BM273" s="316"/>
      <c r="BN273" s="316"/>
      <c r="BO273" s="316"/>
      <c r="BP273" s="316"/>
      <c r="BQ273" s="316"/>
      <c r="BR273" s="316"/>
      <c r="BS273" s="316"/>
      <c r="BT273" s="316"/>
      <c r="BU273" s="316"/>
      <c r="BV273" s="316"/>
      <c r="BW273" s="316"/>
      <c r="BX273" s="316"/>
      <c r="BY273" s="316"/>
      <c r="BZ273" s="316"/>
      <c r="CA273" s="316"/>
      <c r="CB273" s="316"/>
      <c r="CC273" s="316"/>
      <c r="CD273" s="316"/>
      <c r="CE273" s="316"/>
      <c r="CF273" s="316"/>
      <c r="CG273" s="316"/>
      <c r="CH273" s="316"/>
      <c r="CI273" s="316"/>
      <c r="CJ273" s="316"/>
      <c r="CK273" s="316"/>
      <c r="CL273" s="316"/>
      <c r="CM273" s="316"/>
      <c r="CN273" s="316"/>
      <c r="CO273" s="316"/>
      <c r="CP273" s="316"/>
      <c r="CQ273" s="316"/>
      <c r="CR273" s="316"/>
      <c r="CS273" s="316"/>
      <c r="CT273" s="316"/>
      <c r="CU273" s="316"/>
      <c r="CV273" s="316"/>
      <c r="CW273" s="316"/>
      <c r="CX273" s="316"/>
      <c r="CY273" s="316"/>
      <c r="CZ273" s="316"/>
      <c r="DA273" s="316"/>
      <c r="DB273" s="316"/>
      <c r="DC273" s="316"/>
      <c r="DD273" s="316"/>
      <c r="DE273" s="316"/>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HP273" s="268">
        <f t="shared" si="238"/>
        <v>4</v>
      </c>
      <c r="HQ273" s="268">
        <f t="shared" si="207"/>
        <v>265</v>
      </c>
      <c r="HR273" s="268">
        <f t="shared" si="239"/>
        <v>0</v>
      </c>
      <c r="HS273" s="268">
        <f t="shared" si="240"/>
        <v>0</v>
      </c>
    </row>
    <row r="274" spans="1:227" x14ac:dyDescent="0.3">
      <c r="A274" s="21"/>
      <c r="B274" s="14">
        <v>10597</v>
      </c>
      <c r="C274" s="14">
        <v>39</v>
      </c>
      <c r="D274" s="14" t="s">
        <v>182</v>
      </c>
      <c r="E274" s="23" t="s">
        <v>183</v>
      </c>
      <c r="F274" s="14">
        <v>350</v>
      </c>
      <c r="G274" s="14" t="s">
        <v>120</v>
      </c>
      <c r="H274" s="14">
        <v>4</v>
      </c>
      <c r="I274" s="14">
        <v>4</v>
      </c>
      <c r="J274" s="14">
        <v>4</v>
      </c>
      <c r="K274" s="14"/>
      <c r="L274" s="14" t="s">
        <v>141</v>
      </c>
      <c r="M274" s="24">
        <f t="shared" si="234"/>
        <v>4</v>
      </c>
      <c r="N274" s="24">
        <f t="shared" si="209"/>
        <v>2</v>
      </c>
      <c r="O274" s="24" t="str">
        <f t="shared" si="210"/>
        <v>4 4</v>
      </c>
      <c r="P274" s="24">
        <f t="shared" si="211"/>
        <v>4</v>
      </c>
      <c r="Q274" s="25">
        <f t="shared" si="212"/>
        <v>0</v>
      </c>
      <c r="R274" s="26">
        <f t="shared" si="213"/>
        <v>0</v>
      </c>
      <c r="S274" s="24">
        <f t="shared" si="214"/>
        <v>4</v>
      </c>
      <c r="T274" s="24">
        <f t="shared" si="215"/>
        <v>4</v>
      </c>
      <c r="U274" s="24" t="str">
        <f t="shared" si="216"/>
        <v/>
      </c>
      <c r="V274" s="24" t="str">
        <f t="shared" si="217"/>
        <v>g</v>
      </c>
      <c r="W274" s="24" t="str">
        <f t="shared" si="235"/>
        <v/>
      </c>
      <c r="X274" s="24">
        <f t="shared" si="218"/>
        <v>4</v>
      </c>
      <c r="Y274" s="24">
        <f t="shared" si="219"/>
        <v>4</v>
      </c>
      <c r="Z274" s="24" t="str">
        <f t="shared" si="220"/>
        <v>F</v>
      </c>
      <c r="AA274" s="24" t="str">
        <f t="shared" si="237"/>
        <v>F</v>
      </c>
      <c r="AB274" s="34" t="str">
        <f t="shared" si="221"/>
        <v/>
      </c>
      <c r="AC274" s="34" t="str">
        <f t="shared" si="222"/>
        <v>g</v>
      </c>
      <c r="AD274" s="34" t="str">
        <f t="shared" si="236"/>
        <v>g</v>
      </c>
      <c r="AE274" s="34" t="str">
        <f t="shared" si="223"/>
        <v>4 0</v>
      </c>
      <c r="AF274" s="34">
        <f t="shared" si="224"/>
        <v>4</v>
      </c>
      <c r="AG274" s="34">
        <f t="shared" si="225"/>
        <v>4</v>
      </c>
      <c r="AH274" s="34">
        <f t="shared" si="226"/>
        <v>0</v>
      </c>
      <c r="AI274" s="172">
        <f>IF(AJ274&lt;&gt;"",MAX(AI$3:AI273)+1,"")</f>
        <v>212</v>
      </c>
      <c r="AJ274" s="172" t="str">
        <f t="shared" si="227"/>
        <v>F</v>
      </c>
      <c r="AK274" s="172">
        <f t="shared" si="228"/>
        <v>350</v>
      </c>
      <c r="AL274" s="172">
        <f t="shared" si="229"/>
        <v>4</v>
      </c>
      <c r="AM274" s="172" t="str">
        <f>IF(AN274&lt;&gt;"",MAX(AM$3:AM273)+1,"")</f>
        <v/>
      </c>
      <c r="AN274" s="172" t="str">
        <f t="shared" si="230"/>
        <v/>
      </c>
      <c r="AO274" s="172" t="str">
        <f t="shared" si="231"/>
        <v/>
      </c>
      <c r="AP274" s="172" t="str">
        <f t="shared" si="232"/>
        <v/>
      </c>
      <c r="AQ274" s="172" t="str">
        <f t="shared" si="233"/>
        <v/>
      </c>
      <c r="AR274" s="172" t="str">
        <f>Table1[[#This Row],[Sex ]]&amp;Table1[[#This Row],[Month]]</f>
        <v>F4</v>
      </c>
      <c r="AS274" s="21"/>
      <c r="AT274" s="21"/>
      <c r="AU274" s="21"/>
      <c r="AV274" s="21"/>
      <c r="AW274" s="21"/>
      <c r="AX274" s="21"/>
      <c r="AY274" s="21"/>
      <c r="AZ274" s="21"/>
      <c r="BA274" s="21"/>
      <c r="BB274" s="21"/>
      <c r="BC274" s="21"/>
      <c r="BD274" s="21"/>
      <c r="BE274" s="319"/>
      <c r="BF274" s="319"/>
      <c r="BG274" s="316"/>
      <c r="BH274" s="316"/>
      <c r="BI274" s="316"/>
      <c r="BJ274" s="316"/>
      <c r="BK274" s="316"/>
      <c r="BL274" s="316"/>
      <c r="BM274" s="316"/>
      <c r="BN274" s="316"/>
      <c r="BO274" s="316"/>
      <c r="BP274" s="316"/>
      <c r="BQ274" s="316"/>
      <c r="BR274" s="316"/>
      <c r="BS274" s="316"/>
      <c r="BT274" s="316"/>
      <c r="BU274" s="316"/>
      <c r="BV274" s="316"/>
      <c r="BW274" s="316"/>
      <c r="BX274" s="316"/>
      <c r="BY274" s="316"/>
      <c r="BZ274" s="316"/>
      <c r="CA274" s="316"/>
      <c r="CB274" s="316"/>
      <c r="CC274" s="316"/>
      <c r="CD274" s="316"/>
      <c r="CE274" s="316"/>
      <c r="CF274" s="316"/>
      <c r="CG274" s="316"/>
      <c r="CH274" s="316"/>
      <c r="CI274" s="316"/>
      <c r="CJ274" s="316"/>
      <c r="CK274" s="316"/>
      <c r="CL274" s="316"/>
      <c r="CM274" s="316"/>
      <c r="CN274" s="316"/>
      <c r="CO274" s="316"/>
      <c r="CP274" s="316"/>
      <c r="CQ274" s="316"/>
      <c r="CR274" s="316"/>
      <c r="CS274" s="316"/>
      <c r="CT274" s="316"/>
      <c r="CU274" s="316"/>
      <c r="CV274" s="316"/>
      <c r="CW274" s="316"/>
      <c r="CX274" s="316"/>
      <c r="CY274" s="316"/>
      <c r="CZ274" s="316"/>
      <c r="DA274" s="316"/>
      <c r="DB274" s="316"/>
      <c r="DC274" s="316"/>
      <c r="DD274" s="316"/>
      <c r="DE274" s="316"/>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HP274" s="268">
        <f t="shared" si="238"/>
        <v>6</v>
      </c>
      <c r="HQ274" s="268">
        <f t="shared" si="207"/>
        <v>266</v>
      </c>
      <c r="HR274" s="268">
        <f t="shared" si="239"/>
        <v>0</v>
      </c>
      <c r="HS274" s="268">
        <f t="shared" si="240"/>
        <v>0</v>
      </c>
    </row>
    <row r="275" spans="1:227" x14ac:dyDescent="0.3">
      <c r="A275" s="21"/>
      <c r="B275" s="14">
        <v>10597</v>
      </c>
      <c r="C275" s="14">
        <v>40</v>
      </c>
      <c r="D275" s="14" t="s">
        <v>182</v>
      </c>
      <c r="E275" s="23" t="s">
        <v>183</v>
      </c>
      <c r="F275" s="14">
        <v>280</v>
      </c>
      <c r="G275" s="14" t="s">
        <v>120</v>
      </c>
      <c r="H275" s="14">
        <v>4</v>
      </c>
      <c r="I275" s="14">
        <v>4</v>
      </c>
      <c r="J275" s="14">
        <v>4</v>
      </c>
      <c r="K275" s="14"/>
      <c r="L275" s="14" t="s">
        <v>141</v>
      </c>
      <c r="M275" s="24">
        <f t="shared" si="234"/>
        <v>4</v>
      </c>
      <c r="N275" s="24">
        <f t="shared" si="209"/>
        <v>2</v>
      </c>
      <c r="O275" s="24" t="str">
        <f t="shared" si="210"/>
        <v>4 4</v>
      </c>
      <c r="P275" s="24">
        <f t="shared" si="211"/>
        <v>4</v>
      </c>
      <c r="Q275" s="25">
        <f t="shared" si="212"/>
        <v>0</v>
      </c>
      <c r="R275" s="26">
        <f t="shared" si="213"/>
        <v>0</v>
      </c>
      <c r="S275" s="24">
        <f t="shared" si="214"/>
        <v>4</v>
      </c>
      <c r="T275" s="24">
        <f t="shared" si="215"/>
        <v>4</v>
      </c>
      <c r="U275" s="24" t="str">
        <f t="shared" si="216"/>
        <v/>
      </c>
      <c r="V275" s="24" t="str">
        <f t="shared" si="217"/>
        <v>g</v>
      </c>
      <c r="W275" s="24" t="str">
        <f t="shared" si="235"/>
        <v/>
      </c>
      <c r="X275" s="24">
        <f t="shared" si="218"/>
        <v>4</v>
      </c>
      <c r="Y275" s="24">
        <f t="shared" si="219"/>
        <v>4</v>
      </c>
      <c r="Z275" s="24" t="str">
        <f t="shared" si="220"/>
        <v>F</v>
      </c>
      <c r="AA275" s="24" t="str">
        <f t="shared" si="237"/>
        <v>F</v>
      </c>
      <c r="AB275" s="34" t="str">
        <f t="shared" si="221"/>
        <v/>
      </c>
      <c r="AC275" s="34" t="str">
        <f t="shared" si="222"/>
        <v>g</v>
      </c>
      <c r="AD275" s="34" t="str">
        <f t="shared" si="236"/>
        <v>g</v>
      </c>
      <c r="AE275" s="34" t="str">
        <f t="shared" si="223"/>
        <v>4 0</v>
      </c>
      <c r="AF275" s="34">
        <f t="shared" si="224"/>
        <v>4</v>
      </c>
      <c r="AG275" s="34">
        <f t="shared" si="225"/>
        <v>4</v>
      </c>
      <c r="AH275" s="34">
        <f t="shared" si="226"/>
        <v>0</v>
      </c>
      <c r="AI275" s="172">
        <f>IF(AJ275&lt;&gt;"",MAX(AI$3:AI274)+1,"")</f>
        <v>213</v>
      </c>
      <c r="AJ275" s="172" t="str">
        <f t="shared" si="227"/>
        <v>F</v>
      </c>
      <c r="AK275" s="172">
        <f t="shared" si="228"/>
        <v>280</v>
      </c>
      <c r="AL275" s="172">
        <f t="shared" si="229"/>
        <v>4</v>
      </c>
      <c r="AM275" s="172" t="str">
        <f>IF(AN275&lt;&gt;"",MAX(AM$3:AM274)+1,"")</f>
        <v/>
      </c>
      <c r="AN275" s="172" t="str">
        <f t="shared" si="230"/>
        <v/>
      </c>
      <c r="AO275" s="172" t="str">
        <f t="shared" si="231"/>
        <v/>
      </c>
      <c r="AP275" s="172" t="str">
        <f t="shared" si="232"/>
        <v/>
      </c>
      <c r="AQ275" s="172" t="str">
        <f t="shared" si="233"/>
        <v/>
      </c>
      <c r="AR275" s="172" t="str">
        <f>Table1[[#This Row],[Sex ]]&amp;Table1[[#This Row],[Month]]</f>
        <v>F4</v>
      </c>
      <c r="AS275" s="21"/>
      <c r="AT275" s="21"/>
      <c r="AU275" s="21"/>
      <c r="AV275" s="21"/>
      <c r="AW275" s="21"/>
      <c r="AX275" s="21"/>
      <c r="AY275" s="21"/>
      <c r="AZ275" s="21"/>
      <c r="BA275" s="21"/>
      <c r="BB275" s="21"/>
      <c r="BC275" s="21"/>
      <c r="BD275" s="21"/>
      <c r="BE275" s="319"/>
      <c r="BF275" s="319"/>
      <c r="BG275" s="316"/>
      <c r="BH275" s="316"/>
      <c r="BI275" s="316"/>
      <c r="BJ275" s="316"/>
      <c r="BK275" s="316"/>
      <c r="BL275" s="316"/>
      <c r="BM275" s="316"/>
      <c r="BN275" s="316"/>
      <c r="BO275" s="316"/>
      <c r="BP275" s="316"/>
      <c r="BQ275" s="316"/>
      <c r="BR275" s="316"/>
      <c r="BS275" s="316"/>
      <c r="BT275" s="316"/>
      <c r="BU275" s="316"/>
      <c r="BV275" s="316"/>
      <c r="BW275" s="316"/>
      <c r="BX275" s="316"/>
      <c r="BY275" s="316"/>
      <c r="BZ275" s="316"/>
      <c r="CA275" s="316"/>
      <c r="CB275" s="316"/>
      <c r="CC275" s="316"/>
      <c r="CD275" s="316"/>
      <c r="CE275" s="316"/>
      <c r="CF275" s="316"/>
      <c r="CG275" s="316"/>
      <c r="CH275" s="316"/>
      <c r="CI275" s="316"/>
      <c r="CJ275" s="316"/>
      <c r="CK275" s="316"/>
      <c r="CL275" s="316"/>
      <c r="CM275" s="316"/>
      <c r="CN275" s="316"/>
      <c r="CO275" s="316"/>
      <c r="CP275" s="316"/>
      <c r="CQ275" s="316"/>
      <c r="CR275" s="316"/>
      <c r="CS275" s="316"/>
      <c r="CT275" s="316"/>
      <c r="CU275" s="316"/>
      <c r="CV275" s="316"/>
      <c r="CW275" s="316"/>
      <c r="CX275" s="316"/>
      <c r="CY275" s="316"/>
      <c r="CZ275" s="316"/>
      <c r="DA275" s="316"/>
      <c r="DB275" s="316"/>
      <c r="DC275" s="316"/>
      <c r="DD275" s="316"/>
      <c r="DE275" s="316"/>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HP275" s="268">
        <f t="shared" si="238"/>
        <v>5</v>
      </c>
      <c r="HQ275" s="268">
        <f t="shared" si="207"/>
        <v>267</v>
      </c>
      <c r="HR275" s="268">
        <f t="shared" si="239"/>
        <v>0</v>
      </c>
      <c r="HS275" s="268">
        <f t="shared" si="240"/>
        <v>0</v>
      </c>
    </row>
    <row r="276" spans="1:227" x14ac:dyDescent="0.3">
      <c r="A276" s="21"/>
      <c r="B276" s="14">
        <v>10597</v>
      </c>
      <c r="C276" s="14">
        <v>41</v>
      </c>
      <c r="D276" s="14" t="s">
        <v>182</v>
      </c>
      <c r="E276" s="23" t="s">
        <v>183</v>
      </c>
      <c r="F276" s="14">
        <v>320</v>
      </c>
      <c r="G276" s="14" t="s">
        <v>121</v>
      </c>
      <c r="H276" s="14">
        <v>4</v>
      </c>
      <c r="I276" s="14">
        <v>5</v>
      </c>
      <c r="J276" s="14">
        <v>4</v>
      </c>
      <c r="K276" s="14"/>
      <c r="L276" s="14" t="s">
        <v>141</v>
      </c>
      <c r="M276" s="24" t="str">
        <f t="shared" si="234"/>
        <v/>
      </c>
      <c r="N276" s="24">
        <f t="shared" si="209"/>
        <v>2</v>
      </c>
      <c r="O276" s="24" t="str">
        <f t="shared" si="210"/>
        <v>4 5</v>
      </c>
      <c r="P276" s="24">
        <f t="shared" si="211"/>
        <v>4.5</v>
      </c>
      <c r="Q276" s="25">
        <f t="shared" si="212"/>
        <v>0.5</v>
      </c>
      <c r="R276" s="26">
        <f t="shared" si="213"/>
        <v>0.15713484026367724</v>
      </c>
      <c r="S276" s="24">
        <f t="shared" si="214"/>
        <v>4</v>
      </c>
      <c r="T276" s="24">
        <f t="shared" si="215"/>
        <v>4</v>
      </c>
      <c r="U276" s="24" t="str">
        <f t="shared" si="216"/>
        <v/>
      </c>
      <c r="V276" s="24" t="str">
        <f t="shared" si="217"/>
        <v/>
      </c>
      <c r="W276" s="24" t="str">
        <f t="shared" si="235"/>
        <v/>
      </c>
      <c r="X276" s="24" t="str">
        <f t="shared" si="218"/>
        <v/>
      </c>
      <c r="Y276" s="24">
        <f t="shared" si="219"/>
        <v>4</v>
      </c>
      <c r="Z276" s="24" t="str">
        <f t="shared" si="220"/>
        <v>M</v>
      </c>
      <c r="AA276" s="24" t="str">
        <f>IF(I276&lt;&gt;"",IF(I276-J276=0,G276,""),"")</f>
        <v/>
      </c>
      <c r="AB276" s="34" t="str">
        <f t="shared" si="221"/>
        <v/>
      </c>
      <c r="AC276" s="34" t="str">
        <f t="shared" si="222"/>
        <v>g</v>
      </c>
      <c r="AD276" s="34" t="str">
        <f t="shared" si="236"/>
        <v/>
      </c>
      <c r="AE276" s="34" t="str">
        <f t="shared" si="223"/>
        <v>4 1</v>
      </c>
      <c r="AF276" s="34">
        <f t="shared" si="224"/>
        <v>4</v>
      </c>
      <c r="AG276" s="34">
        <f t="shared" si="225"/>
        <v>5</v>
      </c>
      <c r="AH276" s="34">
        <f t="shared" si="226"/>
        <v>1</v>
      </c>
      <c r="AI276" s="172" t="str">
        <f>IF(AJ276&lt;&gt;"",MAX(AI$3:AI275)+1,"")</f>
        <v/>
      </c>
      <c r="AJ276" s="172" t="str">
        <f t="shared" si="227"/>
        <v/>
      </c>
      <c r="AK276" s="172" t="str">
        <f t="shared" si="228"/>
        <v/>
      </c>
      <c r="AL276" s="172" t="str">
        <f t="shared" si="229"/>
        <v/>
      </c>
      <c r="AM276" s="172">
        <f>IF(AN276&lt;&gt;"",MAX(AM$3:AM275)+1,"")</f>
        <v>58</v>
      </c>
      <c r="AN276" s="172" t="str">
        <f t="shared" si="230"/>
        <v>M</v>
      </c>
      <c r="AO276" s="172">
        <f t="shared" si="231"/>
        <v>320</v>
      </c>
      <c r="AP276" s="172">
        <f t="shared" si="232"/>
        <v>4</v>
      </c>
      <c r="AQ276" s="172" t="str">
        <f t="shared" si="233"/>
        <v/>
      </c>
      <c r="AR276" s="172" t="str">
        <f>Table1[[#This Row],[Sex ]]&amp;Table1[[#This Row],[Month]]</f>
        <v>M4</v>
      </c>
      <c r="AS276" s="21"/>
      <c r="AT276" s="21"/>
      <c r="AU276" s="21"/>
      <c r="AV276" s="21"/>
      <c r="AW276" s="21"/>
      <c r="AX276" s="21"/>
      <c r="AY276" s="21"/>
      <c r="AZ276" s="21"/>
      <c r="BA276" s="21"/>
      <c r="BB276" s="21"/>
      <c r="BC276" s="21"/>
      <c r="BD276" s="21"/>
      <c r="BE276" s="319"/>
      <c r="BF276" s="319"/>
      <c r="BG276" s="316"/>
      <c r="BH276" s="316"/>
      <c r="BI276" s="316"/>
      <c r="BJ276" s="316"/>
      <c r="BK276" s="316"/>
      <c r="BL276" s="316"/>
      <c r="BM276" s="316"/>
      <c r="BN276" s="316"/>
      <c r="BO276" s="316"/>
      <c r="BP276" s="316"/>
      <c r="BQ276" s="316"/>
      <c r="BR276" s="316"/>
      <c r="BS276" s="316"/>
      <c r="BT276" s="316"/>
      <c r="BU276" s="316"/>
      <c r="BV276" s="316"/>
      <c r="BW276" s="316"/>
      <c r="BX276" s="316"/>
      <c r="BY276" s="316"/>
      <c r="BZ276" s="316"/>
      <c r="CA276" s="316"/>
      <c r="CB276" s="316"/>
      <c r="CC276" s="316"/>
      <c r="CD276" s="316"/>
      <c r="CE276" s="316"/>
      <c r="CF276" s="316"/>
      <c r="CG276" s="316"/>
      <c r="CH276" s="316"/>
      <c r="CI276" s="316"/>
      <c r="CJ276" s="316"/>
      <c r="CK276" s="316"/>
      <c r="CL276" s="316"/>
      <c r="CM276" s="316"/>
      <c r="CN276" s="316"/>
      <c r="CO276" s="316"/>
      <c r="CP276" s="316"/>
      <c r="CQ276" s="316"/>
      <c r="CR276" s="316"/>
      <c r="CS276" s="316"/>
      <c r="CT276" s="316"/>
      <c r="CU276" s="316"/>
      <c r="CV276" s="316"/>
      <c r="CW276" s="316"/>
      <c r="CX276" s="316"/>
      <c r="CY276" s="316"/>
      <c r="CZ276" s="316"/>
      <c r="DA276" s="316"/>
      <c r="DB276" s="316"/>
      <c r="DC276" s="316"/>
      <c r="DD276" s="316"/>
      <c r="DE276" s="316"/>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HP276" s="268">
        <f t="shared" si="238"/>
        <v>4</v>
      </c>
      <c r="HQ276" s="268">
        <f t="shared" si="207"/>
        <v>268</v>
      </c>
      <c r="HR276" s="268">
        <f t="shared" si="239"/>
        <v>0</v>
      </c>
      <c r="HS276" s="268">
        <f t="shared" si="240"/>
        <v>0</v>
      </c>
    </row>
    <row r="277" spans="1:227" x14ac:dyDescent="0.3">
      <c r="A277" s="21"/>
      <c r="B277" s="14">
        <v>10597</v>
      </c>
      <c r="C277" s="14">
        <v>42</v>
      </c>
      <c r="D277" s="14" t="s">
        <v>182</v>
      </c>
      <c r="E277" s="23" t="s">
        <v>183</v>
      </c>
      <c r="F277" s="14">
        <v>310</v>
      </c>
      <c r="G277" s="14" t="s">
        <v>121</v>
      </c>
      <c r="H277" s="14">
        <v>4</v>
      </c>
      <c r="I277" s="14">
        <v>4</v>
      </c>
      <c r="J277" s="14">
        <v>4</v>
      </c>
      <c r="K277" s="14"/>
      <c r="L277" s="14" t="s">
        <v>141</v>
      </c>
      <c r="M277" s="24">
        <f t="shared" si="234"/>
        <v>4</v>
      </c>
      <c r="N277" s="24">
        <f t="shared" si="209"/>
        <v>2</v>
      </c>
      <c r="O277" s="24" t="str">
        <f t="shared" si="210"/>
        <v>4 4</v>
      </c>
      <c r="P277" s="24">
        <f t="shared" si="211"/>
        <v>4</v>
      </c>
      <c r="Q277" s="25">
        <f t="shared" si="212"/>
        <v>0</v>
      </c>
      <c r="R277" s="26">
        <f t="shared" si="213"/>
        <v>0</v>
      </c>
      <c r="S277" s="24">
        <f t="shared" si="214"/>
        <v>4</v>
      </c>
      <c r="T277" s="24">
        <f t="shared" si="215"/>
        <v>4</v>
      </c>
      <c r="U277" s="24" t="str">
        <f t="shared" si="216"/>
        <v/>
      </c>
      <c r="V277" s="24" t="str">
        <f t="shared" si="217"/>
        <v>g</v>
      </c>
      <c r="W277" s="24" t="str">
        <f t="shared" si="235"/>
        <v/>
      </c>
      <c r="X277" s="24">
        <f t="shared" si="218"/>
        <v>4</v>
      </c>
      <c r="Y277" s="24">
        <f t="shared" si="219"/>
        <v>4</v>
      </c>
      <c r="Z277" s="24" t="str">
        <f t="shared" si="220"/>
        <v>M</v>
      </c>
      <c r="AA277" s="24" t="str">
        <f t="shared" ref="AA277:AA284" si="241">IF(I277&lt;&gt;"",IF(SUM(I277:J277)&gt;98,"",IF(I277-J277=0,G277,"")))</f>
        <v>M</v>
      </c>
      <c r="AB277" s="34" t="str">
        <f t="shared" si="221"/>
        <v/>
      </c>
      <c r="AC277" s="34" t="str">
        <f t="shared" si="222"/>
        <v>g</v>
      </c>
      <c r="AD277" s="34" t="str">
        <f t="shared" si="236"/>
        <v>g</v>
      </c>
      <c r="AE277" s="34" t="str">
        <f t="shared" si="223"/>
        <v>4 0</v>
      </c>
      <c r="AF277" s="34">
        <f t="shared" si="224"/>
        <v>4</v>
      </c>
      <c r="AG277" s="34">
        <f t="shared" si="225"/>
        <v>4</v>
      </c>
      <c r="AH277" s="34">
        <f t="shared" si="226"/>
        <v>0</v>
      </c>
      <c r="AI277" s="172" t="str">
        <f>IF(AJ277&lt;&gt;"",MAX(AI$3:AI276)+1,"")</f>
        <v/>
      </c>
      <c r="AJ277" s="172" t="str">
        <f t="shared" si="227"/>
        <v/>
      </c>
      <c r="AK277" s="172" t="str">
        <f t="shared" si="228"/>
        <v/>
      </c>
      <c r="AL277" s="172" t="str">
        <f t="shared" si="229"/>
        <v/>
      </c>
      <c r="AM277" s="172">
        <f>IF(AN277&lt;&gt;"",MAX(AM$3:AM276)+1,"")</f>
        <v>59</v>
      </c>
      <c r="AN277" s="172" t="str">
        <f t="shared" si="230"/>
        <v>M</v>
      </c>
      <c r="AO277" s="172">
        <f t="shared" si="231"/>
        <v>310</v>
      </c>
      <c r="AP277" s="172">
        <f t="shared" si="232"/>
        <v>4</v>
      </c>
      <c r="AQ277" s="172" t="str">
        <f t="shared" si="233"/>
        <v/>
      </c>
      <c r="AR277" s="172" t="str">
        <f>Table1[[#This Row],[Sex ]]&amp;Table1[[#This Row],[Month]]</f>
        <v>M4</v>
      </c>
      <c r="AS277" s="21"/>
      <c r="AT277" s="21"/>
      <c r="AU277" s="21"/>
      <c r="AV277" s="21"/>
      <c r="AW277" s="21"/>
      <c r="AX277" s="21"/>
      <c r="AY277" s="21"/>
      <c r="AZ277" s="21"/>
      <c r="BA277" s="21"/>
      <c r="BB277" s="21"/>
      <c r="BC277" s="21"/>
      <c r="BD277" s="21"/>
      <c r="BE277" s="319"/>
      <c r="BF277" s="319"/>
      <c r="BG277" s="316"/>
      <c r="BH277" s="316"/>
      <c r="BI277" s="316"/>
      <c r="BJ277" s="316"/>
      <c r="BK277" s="316"/>
      <c r="BL277" s="316"/>
      <c r="BM277" s="316"/>
      <c r="BN277" s="316"/>
      <c r="BO277" s="316"/>
      <c r="BP277" s="316"/>
      <c r="BQ277" s="316"/>
      <c r="BR277" s="316"/>
      <c r="BS277" s="316"/>
      <c r="BT277" s="316"/>
      <c r="BU277" s="316"/>
      <c r="BV277" s="316"/>
      <c r="BW277" s="316"/>
      <c r="BX277" s="316"/>
      <c r="BY277" s="316"/>
      <c r="BZ277" s="316"/>
      <c r="CA277" s="316"/>
      <c r="CB277" s="316"/>
      <c r="CC277" s="316"/>
      <c r="CD277" s="316"/>
      <c r="CE277" s="316"/>
      <c r="CF277" s="316"/>
      <c r="CG277" s="316"/>
      <c r="CH277" s="316"/>
      <c r="CI277" s="316"/>
      <c r="CJ277" s="316"/>
      <c r="CK277" s="316"/>
      <c r="CL277" s="316"/>
      <c r="CM277" s="316"/>
      <c r="CN277" s="316"/>
      <c r="CO277" s="316"/>
      <c r="CP277" s="316"/>
      <c r="CQ277" s="316"/>
      <c r="CR277" s="316"/>
      <c r="CS277" s="316"/>
      <c r="CT277" s="316"/>
      <c r="CU277" s="316"/>
      <c r="CV277" s="316"/>
      <c r="CW277" s="316"/>
      <c r="CX277" s="316"/>
      <c r="CY277" s="316"/>
      <c r="CZ277" s="316"/>
      <c r="DA277" s="316"/>
      <c r="DB277" s="316"/>
      <c r="DC277" s="316"/>
      <c r="DD277" s="316"/>
      <c r="DE277" s="316"/>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HP277" s="268">
        <f t="shared" si="238"/>
        <v>4</v>
      </c>
      <c r="HQ277" s="268">
        <f t="shared" si="207"/>
        <v>269</v>
      </c>
      <c r="HR277" s="268">
        <f t="shared" si="239"/>
        <v>0</v>
      </c>
      <c r="HS277" s="268">
        <f t="shared" si="240"/>
        <v>0</v>
      </c>
    </row>
    <row r="278" spans="1:227" x14ac:dyDescent="0.3">
      <c r="A278" s="21"/>
      <c r="B278" s="14">
        <v>10597</v>
      </c>
      <c r="C278" s="14">
        <v>43</v>
      </c>
      <c r="D278" s="14" t="s">
        <v>182</v>
      </c>
      <c r="E278" s="23" t="s">
        <v>183</v>
      </c>
      <c r="F278" s="14">
        <v>280</v>
      </c>
      <c r="G278" s="14" t="s">
        <v>121</v>
      </c>
      <c r="H278" s="14">
        <v>4</v>
      </c>
      <c r="I278" s="14">
        <v>4</v>
      </c>
      <c r="J278" s="14">
        <v>4</v>
      </c>
      <c r="K278" s="14"/>
      <c r="L278" s="14" t="s">
        <v>141</v>
      </c>
      <c r="M278" s="24">
        <f t="shared" si="234"/>
        <v>4</v>
      </c>
      <c r="N278" s="24">
        <f t="shared" si="209"/>
        <v>2</v>
      </c>
      <c r="O278" s="24" t="str">
        <f t="shared" si="210"/>
        <v>4 4</v>
      </c>
      <c r="P278" s="24">
        <f t="shared" si="211"/>
        <v>4</v>
      </c>
      <c r="Q278" s="25">
        <f t="shared" si="212"/>
        <v>0</v>
      </c>
      <c r="R278" s="26">
        <f t="shared" si="213"/>
        <v>0</v>
      </c>
      <c r="S278" s="24">
        <f t="shared" si="214"/>
        <v>4</v>
      </c>
      <c r="T278" s="24">
        <f t="shared" si="215"/>
        <v>4</v>
      </c>
      <c r="U278" s="24" t="str">
        <f t="shared" si="216"/>
        <v/>
      </c>
      <c r="V278" s="24" t="str">
        <f t="shared" si="217"/>
        <v>g</v>
      </c>
      <c r="W278" s="24" t="str">
        <f t="shared" si="235"/>
        <v/>
      </c>
      <c r="X278" s="24">
        <f t="shared" si="218"/>
        <v>4</v>
      </c>
      <c r="Y278" s="24">
        <f t="shared" si="219"/>
        <v>4</v>
      </c>
      <c r="Z278" s="24" t="str">
        <f t="shared" si="220"/>
        <v>M</v>
      </c>
      <c r="AA278" s="24" t="str">
        <f t="shared" si="241"/>
        <v>M</v>
      </c>
      <c r="AB278" s="34" t="str">
        <f t="shared" si="221"/>
        <v/>
      </c>
      <c r="AC278" s="34" t="str">
        <f t="shared" si="222"/>
        <v>g</v>
      </c>
      <c r="AD278" s="34" t="str">
        <f t="shared" si="236"/>
        <v>g</v>
      </c>
      <c r="AE278" s="34" t="str">
        <f t="shared" si="223"/>
        <v>4 0</v>
      </c>
      <c r="AF278" s="34">
        <f t="shared" si="224"/>
        <v>4</v>
      </c>
      <c r="AG278" s="34">
        <f t="shared" si="225"/>
        <v>4</v>
      </c>
      <c r="AH278" s="34">
        <f t="shared" si="226"/>
        <v>0</v>
      </c>
      <c r="AI278" s="172" t="str">
        <f>IF(AJ278&lt;&gt;"",MAX(AI$3:AI277)+1,"")</f>
        <v/>
      </c>
      <c r="AJ278" s="172" t="str">
        <f t="shared" si="227"/>
        <v/>
      </c>
      <c r="AK278" s="172" t="str">
        <f t="shared" si="228"/>
        <v/>
      </c>
      <c r="AL278" s="172" t="str">
        <f t="shared" si="229"/>
        <v/>
      </c>
      <c r="AM278" s="172">
        <f>IF(AN278&lt;&gt;"",MAX(AM$3:AM277)+1,"")</f>
        <v>60</v>
      </c>
      <c r="AN278" s="172" t="str">
        <f t="shared" si="230"/>
        <v>M</v>
      </c>
      <c r="AO278" s="172">
        <f t="shared" si="231"/>
        <v>280</v>
      </c>
      <c r="AP278" s="172">
        <f t="shared" si="232"/>
        <v>4</v>
      </c>
      <c r="AQ278" s="172" t="str">
        <f t="shared" si="233"/>
        <v/>
      </c>
      <c r="AR278" s="172" t="str">
        <f>Table1[[#This Row],[Sex ]]&amp;Table1[[#This Row],[Month]]</f>
        <v>M4</v>
      </c>
      <c r="AS278" s="21"/>
      <c r="AT278" s="21"/>
      <c r="AU278" s="21"/>
      <c r="AV278" s="21"/>
      <c r="AW278" s="21"/>
      <c r="AX278" s="21"/>
      <c r="AY278" s="21"/>
      <c r="AZ278" s="21"/>
      <c r="BA278" s="21"/>
      <c r="BB278" s="21"/>
      <c r="BC278" s="21"/>
      <c r="BD278" s="21"/>
      <c r="BE278" s="319"/>
      <c r="BF278" s="319"/>
      <c r="BG278" s="316"/>
      <c r="BH278" s="316"/>
      <c r="BI278" s="316"/>
      <c r="BJ278" s="316"/>
      <c r="BK278" s="316"/>
      <c r="BL278" s="316"/>
      <c r="BM278" s="316"/>
      <c r="BN278" s="316"/>
      <c r="BO278" s="316"/>
      <c r="BP278" s="316"/>
      <c r="BQ278" s="316"/>
      <c r="BR278" s="316"/>
      <c r="BS278" s="316"/>
      <c r="BT278" s="316"/>
      <c r="BU278" s="316"/>
      <c r="BV278" s="316"/>
      <c r="BW278" s="316"/>
      <c r="BX278" s="316"/>
      <c r="BY278" s="316"/>
      <c r="BZ278" s="316"/>
      <c r="CA278" s="316"/>
      <c r="CB278" s="316"/>
      <c r="CC278" s="316"/>
      <c r="CD278" s="316"/>
      <c r="CE278" s="316"/>
      <c r="CF278" s="316"/>
      <c r="CG278" s="316"/>
      <c r="CH278" s="316"/>
      <c r="CI278" s="316"/>
      <c r="CJ278" s="316"/>
      <c r="CK278" s="316"/>
      <c r="CL278" s="316"/>
      <c r="CM278" s="316"/>
      <c r="CN278" s="316"/>
      <c r="CO278" s="316"/>
      <c r="CP278" s="316"/>
      <c r="CQ278" s="316"/>
      <c r="CR278" s="316"/>
      <c r="CS278" s="316"/>
      <c r="CT278" s="316"/>
      <c r="CU278" s="316"/>
      <c r="CV278" s="316"/>
      <c r="CW278" s="316"/>
      <c r="CX278" s="316"/>
      <c r="CY278" s="316"/>
      <c r="CZ278" s="316"/>
      <c r="DA278" s="316"/>
      <c r="DB278" s="316"/>
      <c r="DC278" s="316"/>
      <c r="DD278" s="316"/>
      <c r="DE278" s="316"/>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HP278" s="268">
        <f t="shared" si="238"/>
        <v>5</v>
      </c>
      <c r="HQ278" s="268">
        <f t="shared" si="207"/>
        <v>270</v>
      </c>
      <c r="HR278" s="268">
        <f t="shared" si="239"/>
        <v>0</v>
      </c>
      <c r="HS278" s="268">
        <f t="shared" si="240"/>
        <v>0</v>
      </c>
    </row>
    <row r="279" spans="1:227" x14ac:dyDescent="0.3">
      <c r="A279" s="21"/>
      <c r="B279" s="14">
        <v>11603</v>
      </c>
      <c r="C279" s="14">
        <v>1</v>
      </c>
      <c r="D279" s="14" t="s">
        <v>182</v>
      </c>
      <c r="E279" s="23" t="s">
        <v>183</v>
      </c>
      <c r="F279" s="14">
        <v>290</v>
      </c>
      <c r="G279" s="14" t="s">
        <v>121</v>
      </c>
      <c r="H279" s="14">
        <v>1</v>
      </c>
      <c r="I279" s="14">
        <v>3</v>
      </c>
      <c r="J279" s="14">
        <v>3</v>
      </c>
      <c r="K279" s="14"/>
      <c r="L279" s="14" t="s">
        <v>141</v>
      </c>
      <c r="M279" s="24">
        <f t="shared" si="234"/>
        <v>3</v>
      </c>
      <c r="N279" s="24">
        <f t="shared" si="209"/>
        <v>1</v>
      </c>
      <c r="O279" s="24" t="str">
        <f t="shared" si="210"/>
        <v>3 3</v>
      </c>
      <c r="P279" s="24">
        <f t="shared" si="211"/>
        <v>3</v>
      </c>
      <c r="Q279" s="25">
        <f t="shared" si="212"/>
        <v>0</v>
      </c>
      <c r="R279" s="26">
        <f t="shared" si="213"/>
        <v>0</v>
      </c>
      <c r="S279" s="24">
        <f t="shared" si="214"/>
        <v>1</v>
      </c>
      <c r="T279" s="24">
        <f t="shared" si="215"/>
        <v>1</v>
      </c>
      <c r="U279" s="24" t="str">
        <f t="shared" si="216"/>
        <v/>
      </c>
      <c r="V279" s="24" t="str">
        <f t="shared" si="217"/>
        <v>g</v>
      </c>
      <c r="W279" s="24" t="str">
        <f t="shared" si="235"/>
        <v/>
      </c>
      <c r="X279" s="24">
        <f t="shared" si="218"/>
        <v>1</v>
      </c>
      <c r="Y279" s="24">
        <f t="shared" si="219"/>
        <v>1</v>
      </c>
      <c r="Z279" s="24" t="str">
        <f t="shared" si="220"/>
        <v>M</v>
      </c>
      <c r="AA279" s="24" t="str">
        <f t="shared" si="241"/>
        <v>M</v>
      </c>
      <c r="AB279" s="34" t="str">
        <f t="shared" si="221"/>
        <v/>
      </c>
      <c r="AC279" s="34" t="str">
        <f t="shared" si="222"/>
        <v>g</v>
      </c>
      <c r="AD279" s="34" t="str">
        <f t="shared" si="236"/>
        <v>g</v>
      </c>
      <c r="AE279" s="34" t="str">
        <f t="shared" si="223"/>
        <v>1 0</v>
      </c>
      <c r="AF279" s="34">
        <f t="shared" si="224"/>
        <v>3</v>
      </c>
      <c r="AG279" s="34">
        <f t="shared" si="225"/>
        <v>3</v>
      </c>
      <c r="AH279" s="34">
        <f t="shared" si="226"/>
        <v>0</v>
      </c>
      <c r="AI279" s="172" t="str">
        <f>IF(AJ279&lt;&gt;"",MAX(AI$3:AI278)+1,"")</f>
        <v/>
      </c>
      <c r="AJ279" s="172" t="str">
        <f t="shared" si="227"/>
        <v/>
      </c>
      <c r="AK279" s="172" t="str">
        <f t="shared" si="228"/>
        <v/>
      </c>
      <c r="AL279" s="172" t="str">
        <f t="shared" si="229"/>
        <v/>
      </c>
      <c r="AM279" s="172">
        <f>IF(AN279&lt;&gt;"",MAX(AM$3:AM278)+1,"")</f>
        <v>61</v>
      </c>
      <c r="AN279" s="172" t="str">
        <f t="shared" si="230"/>
        <v>M</v>
      </c>
      <c r="AO279" s="172">
        <f t="shared" si="231"/>
        <v>290</v>
      </c>
      <c r="AP279" s="172">
        <f t="shared" si="232"/>
        <v>3</v>
      </c>
      <c r="AQ279" s="172" t="str">
        <f t="shared" si="233"/>
        <v/>
      </c>
      <c r="AR279" s="172" t="str">
        <f>Table1[[#This Row],[Sex ]]&amp;Table1[[#This Row],[Month]]</f>
        <v>M1</v>
      </c>
      <c r="AS279" s="21"/>
      <c r="AT279" s="21"/>
      <c r="AU279" s="21"/>
      <c r="AV279" s="21"/>
      <c r="AW279" s="21"/>
      <c r="AX279" s="21"/>
      <c r="AY279" s="21"/>
      <c r="AZ279" s="21"/>
      <c r="BA279" s="21"/>
      <c r="BB279" s="21"/>
      <c r="BC279" s="21"/>
      <c r="BD279" s="21"/>
      <c r="BE279" s="319"/>
      <c r="BF279" s="319"/>
      <c r="BG279" s="316"/>
      <c r="BH279" s="316"/>
      <c r="BI279" s="316"/>
      <c r="BJ279" s="316"/>
      <c r="BK279" s="316"/>
      <c r="BL279" s="316"/>
      <c r="BM279" s="316"/>
      <c r="BN279" s="316"/>
      <c r="BO279" s="316"/>
      <c r="BP279" s="316"/>
      <c r="BQ279" s="316"/>
      <c r="BR279" s="316"/>
      <c r="BS279" s="316"/>
      <c r="BT279" s="316"/>
      <c r="BU279" s="316"/>
      <c r="BV279" s="316"/>
      <c r="BW279" s="316"/>
      <c r="BX279" s="316"/>
      <c r="BY279" s="316"/>
      <c r="BZ279" s="316"/>
      <c r="CA279" s="316"/>
      <c r="CB279" s="316"/>
      <c r="CC279" s="316"/>
      <c r="CD279" s="316"/>
      <c r="CE279" s="316"/>
      <c r="CF279" s="316"/>
      <c r="CG279" s="316"/>
      <c r="CH279" s="316"/>
      <c r="CI279" s="316"/>
      <c r="CJ279" s="316"/>
      <c r="CK279" s="316"/>
      <c r="CL279" s="316"/>
      <c r="CM279" s="316"/>
      <c r="CN279" s="316"/>
      <c r="CO279" s="316"/>
      <c r="CP279" s="316"/>
      <c r="CQ279" s="316"/>
      <c r="CR279" s="316"/>
      <c r="CS279" s="316"/>
      <c r="CT279" s="316"/>
      <c r="CU279" s="316"/>
      <c r="CV279" s="316"/>
      <c r="CW279" s="316"/>
      <c r="CX279" s="316"/>
      <c r="CY279" s="316"/>
      <c r="CZ279" s="316"/>
      <c r="DA279" s="316"/>
      <c r="DB279" s="316"/>
      <c r="DC279" s="316"/>
      <c r="DD279" s="316"/>
      <c r="DE279" s="316"/>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HP279" s="268">
        <f t="shared" si="238"/>
        <v>3</v>
      </c>
      <c r="HQ279" s="268">
        <f t="shared" si="207"/>
        <v>271</v>
      </c>
      <c r="HR279" s="268">
        <f t="shared" si="239"/>
        <v>0</v>
      </c>
      <c r="HS279" s="268">
        <f t="shared" si="240"/>
        <v>0</v>
      </c>
    </row>
    <row r="280" spans="1:227" x14ac:dyDescent="0.3">
      <c r="A280" s="21"/>
      <c r="B280" s="14">
        <v>11603</v>
      </c>
      <c r="C280" s="14">
        <v>2</v>
      </c>
      <c r="D280" s="14" t="s">
        <v>182</v>
      </c>
      <c r="E280" s="23" t="s">
        <v>183</v>
      </c>
      <c r="F280" s="14">
        <v>280</v>
      </c>
      <c r="G280" s="14" t="s">
        <v>120</v>
      </c>
      <c r="H280" s="14">
        <v>1</v>
      </c>
      <c r="I280" s="14">
        <v>4</v>
      </c>
      <c r="J280" s="14">
        <v>4</v>
      </c>
      <c r="K280" s="14"/>
      <c r="L280" s="14" t="s">
        <v>141</v>
      </c>
      <c r="M280" s="24">
        <f t="shared" si="234"/>
        <v>4</v>
      </c>
      <c r="N280" s="24">
        <f t="shared" si="209"/>
        <v>1</v>
      </c>
      <c r="O280" s="24" t="str">
        <f t="shared" si="210"/>
        <v>4 4</v>
      </c>
      <c r="P280" s="24">
        <f t="shared" si="211"/>
        <v>4</v>
      </c>
      <c r="Q280" s="25">
        <f t="shared" si="212"/>
        <v>0</v>
      </c>
      <c r="R280" s="26">
        <f t="shared" si="213"/>
        <v>0</v>
      </c>
      <c r="S280" s="24">
        <f t="shared" si="214"/>
        <v>1</v>
      </c>
      <c r="T280" s="24">
        <f t="shared" si="215"/>
        <v>1</v>
      </c>
      <c r="U280" s="24" t="str">
        <f t="shared" si="216"/>
        <v/>
      </c>
      <c r="V280" s="24" t="str">
        <f t="shared" si="217"/>
        <v>g</v>
      </c>
      <c r="W280" s="24" t="str">
        <f t="shared" si="235"/>
        <v/>
      </c>
      <c r="X280" s="24">
        <f t="shared" si="218"/>
        <v>1</v>
      </c>
      <c r="Y280" s="24">
        <f t="shared" si="219"/>
        <v>1</v>
      </c>
      <c r="Z280" s="24" t="str">
        <f t="shared" si="220"/>
        <v>F</v>
      </c>
      <c r="AA280" s="24" t="str">
        <f t="shared" si="241"/>
        <v>F</v>
      </c>
      <c r="AB280" s="34" t="str">
        <f t="shared" si="221"/>
        <v/>
      </c>
      <c r="AC280" s="34" t="str">
        <f t="shared" si="222"/>
        <v>g</v>
      </c>
      <c r="AD280" s="34" t="str">
        <f t="shared" si="236"/>
        <v>g</v>
      </c>
      <c r="AE280" s="34" t="str">
        <f t="shared" si="223"/>
        <v>1 0</v>
      </c>
      <c r="AF280" s="34">
        <f t="shared" si="224"/>
        <v>4</v>
      </c>
      <c r="AG280" s="34">
        <f t="shared" si="225"/>
        <v>4</v>
      </c>
      <c r="AH280" s="34">
        <f t="shared" si="226"/>
        <v>0</v>
      </c>
      <c r="AI280" s="172">
        <f>IF(AJ280&lt;&gt;"",MAX(AI$3:AI279)+1,"")</f>
        <v>214</v>
      </c>
      <c r="AJ280" s="172" t="str">
        <f t="shared" si="227"/>
        <v>F</v>
      </c>
      <c r="AK280" s="172">
        <f t="shared" si="228"/>
        <v>280</v>
      </c>
      <c r="AL280" s="172">
        <f t="shared" si="229"/>
        <v>4</v>
      </c>
      <c r="AM280" s="172" t="str">
        <f>IF(AN280&lt;&gt;"",MAX(AM$3:AM279)+1,"")</f>
        <v/>
      </c>
      <c r="AN280" s="172" t="str">
        <f t="shared" si="230"/>
        <v/>
      </c>
      <c r="AO280" s="172" t="str">
        <f t="shared" si="231"/>
        <v/>
      </c>
      <c r="AP280" s="172" t="str">
        <f t="shared" si="232"/>
        <v/>
      </c>
      <c r="AQ280" s="172" t="str">
        <f t="shared" si="233"/>
        <v/>
      </c>
      <c r="AR280" s="172" t="str">
        <f>Table1[[#This Row],[Sex ]]&amp;Table1[[#This Row],[Month]]</f>
        <v>F1</v>
      </c>
      <c r="AS280" s="21"/>
      <c r="AT280" s="21"/>
      <c r="AU280" s="21"/>
      <c r="AV280" s="21"/>
      <c r="AW280" s="21"/>
      <c r="AX280" s="21"/>
      <c r="AY280" s="21"/>
      <c r="AZ280" s="21"/>
      <c r="BA280" s="21"/>
      <c r="BB280" s="21"/>
      <c r="BC280" s="21"/>
      <c r="BD280" s="21"/>
      <c r="BE280" s="319"/>
      <c r="BF280" s="319"/>
      <c r="BG280" s="316"/>
      <c r="BH280" s="316"/>
      <c r="BI280" s="316"/>
      <c r="BJ280" s="316"/>
      <c r="BK280" s="316"/>
      <c r="BL280" s="316"/>
      <c r="BM280" s="316"/>
      <c r="BN280" s="316"/>
      <c r="BO280" s="316"/>
      <c r="BP280" s="316"/>
      <c r="BQ280" s="316"/>
      <c r="BR280" s="316"/>
      <c r="BS280" s="316"/>
      <c r="BT280" s="316"/>
      <c r="BU280" s="316"/>
      <c r="BV280" s="316"/>
      <c r="BW280" s="316"/>
      <c r="BX280" s="316"/>
      <c r="BY280" s="316"/>
      <c r="BZ280" s="316"/>
      <c r="CA280" s="316"/>
      <c r="CB280" s="316"/>
      <c r="CC280" s="316"/>
      <c r="CD280" s="316"/>
      <c r="CE280" s="316"/>
      <c r="CF280" s="316"/>
      <c r="CG280" s="316"/>
      <c r="CH280" s="316"/>
      <c r="CI280" s="316"/>
      <c r="CJ280" s="316"/>
      <c r="CK280" s="316"/>
      <c r="CL280" s="316"/>
      <c r="CM280" s="316"/>
      <c r="CN280" s="316"/>
      <c r="CO280" s="316"/>
      <c r="CP280" s="316"/>
      <c r="CQ280" s="316"/>
      <c r="CR280" s="316"/>
      <c r="CS280" s="316"/>
      <c r="CT280" s="316"/>
      <c r="CU280" s="316"/>
      <c r="CV280" s="316"/>
      <c r="CW280" s="316"/>
      <c r="CX280" s="316"/>
      <c r="CY280" s="316"/>
      <c r="CZ280" s="316"/>
      <c r="DA280" s="316"/>
      <c r="DB280" s="316"/>
      <c r="DC280" s="316"/>
      <c r="DD280" s="316"/>
      <c r="DE280" s="316"/>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HP280" s="268">
        <f t="shared" si="238"/>
        <v>4</v>
      </c>
      <c r="HQ280" s="268">
        <f t="shared" si="207"/>
        <v>272</v>
      </c>
      <c r="HR280" s="268">
        <f t="shared" si="239"/>
        <v>0</v>
      </c>
      <c r="HS280" s="268">
        <f t="shared" si="240"/>
        <v>0</v>
      </c>
    </row>
    <row r="281" spans="1:227" x14ac:dyDescent="0.3">
      <c r="A281" s="21"/>
      <c r="B281" s="14">
        <v>11603</v>
      </c>
      <c r="C281" s="14">
        <v>3</v>
      </c>
      <c r="D281" s="14" t="s">
        <v>182</v>
      </c>
      <c r="E281" s="23" t="s">
        <v>183</v>
      </c>
      <c r="F281" s="14">
        <v>290</v>
      </c>
      <c r="G281" s="14" t="s">
        <v>120</v>
      </c>
      <c r="H281" s="14">
        <v>1</v>
      </c>
      <c r="I281" s="14">
        <v>4</v>
      </c>
      <c r="J281" s="14">
        <v>4</v>
      </c>
      <c r="K281" s="14"/>
      <c r="L281" s="14" t="s">
        <v>141</v>
      </c>
      <c r="M281" s="24">
        <f t="shared" si="234"/>
        <v>4</v>
      </c>
      <c r="N281" s="24">
        <f t="shared" si="209"/>
        <v>1</v>
      </c>
      <c r="O281" s="24" t="str">
        <f t="shared" si="210"/>
        <v>4 4</v>
      </c>
      <c r="P281" s="24">
        <f t="shared" si="211"/>
        <v>4</v>
      </c>
      <c r="Q281" s="25">
        <f t="shared" si="212"/>
        <v>0</v>
      </c>
      <c r="R281" s="26">
        <f t="shared" si="213"/>
        <v>0</v>
      </c>
      <c r="S281" s="24">
        <f t="shared" si="214"/>
        <v>1</v>
      </c>
      <c r="T281" s="24">
        <f t="shared" si="215"/>
        <v>1</v>
      </c>
      <c r="U281" s="24" t="str">
        <f t="shared" si="216"/>
        <v/>
      </c>
      <c r="V281" s="24" t="str">
        <f t="shared" si="217"/>
        <v>g</v>
      </c>
      <c r="W281" s="24" t="str">
        <f t="shared" si="235"/>
        <v/>
      </c>
      <c r="X281" s="24">
        <f t="shared" si="218"/>
        <v>1</v>
      </c>
      <c r="Y281" s="24">
        <f t="shared" si="219"/>
        <v>1</v>
      </c>
      <c r="Z281" s="24" t="str">
        <f t="shared" si="220"/>
        <v>F</v>
      </c>
      <c r="AA281" s="24" t="str">
        <f t="shared" si="241"/>
        <v>F</v>
      </c>
      <c r="AB281" s="34" t="str">
        <f t="shared" si="221"/>
        <v/>
      </c>
      <c r="AC281" s="34" t="str">
        <f t="shared" si="222"/>
        <v>g</v>
      </c>
      <c r="AD281" s="34" t="str">
        <f t="shared" si="236"/>
        <v>g</v>
      </c>
      <c r="AE281" s="34" t="str">
        <f t="shared" si="223"/>
        <v>1 0</v>
      </c>
      <c r="AF281" s="34">
        <f t="shared" si="224"/>
        <v>4</v>
      </c>
      <c r="AG281" s="34">
        <f t="shared" si="225"/>
        <v>4</v>
      </c>
      <c r="AH281" s="34">
        <f t="shared" si="226"/>
        <v>0</v>
      </c>
      <c r="AI281" s="172">
        <f>IF(AJ281&lt;&gt;"",MAX(AI$3:AI280)+1,"")</f>
        <v>215</v>
      </c>
      <c r="AJ281" s="172" t="str">
        <f t="shared" si="227"/>
        <v>F</v>
      </c>
      <c r="AK281" s="172">
        <f t="shared" si="228"/>
        <v>290</v>
      </c>
      <c r="AL281" s="172">
        <f t="shared" si="229"/>
        <v>4</v>
      </c>
      <c r="AM281" s="172" t="str">
        <f>IF(AN281&lt;&gt;"",MAX(AM$3:AM280)+1,"")</f>
        <v/>
      </c>
      <c r="AN281" s="172" t="str">
        <f t="shared" si="230"/>
        <v/>
      </c>
      <c r="AO281" s="172" t="str">
        <f t="shared" si="231"/>
        <v/>
      </c>
      <c r="AP281" s="172" t="str">
        <f t="shared" si="232"/>
        <v/>
      </c>
      <c r="AQ281" s="172" t="str">
        <f t="shared" si="233"/>
        <v/>
      </c>
      <c r="AR281" s="172" t="str">
        <f>Table1[[#This Row],[Sex ]]&amp;Table1[[#This Row],[Month]]</f>
        <v>F1</v>
      </c>
      <c r="AS281" s="21"/>
      <c r="AT281" s="21"/>
      <c r="AU281" s="21"/>
      <c r="AV281" s="21"/>
      <c r="AW281" s="21"/>
      <c r="AX281" s="21"/>
      <c r="AY281" s="21"/>
      <c r="AZ281" s="21"/>
      <c r="BA281" s="21"/>
      <c r="BB281" s="21"/>
      <c r="BC281" s="21"/>
      <c r="BD281" s="21"/>
      <c r="BE281" s="319"/>
      <c r="BF281" s="319"/>
      <c r="BG281" s="316"/>
      <c r="BH281" s="316"/>
      <c r="BI281" s="316"/>
      <c r="BJ281" s="316"/>
      <c r="BK281" s="316"/>
      <c r="BL281" s="316"/>
      <c r="BM281" s="316"/>
      <c r="BN281" s="316"/>
      <c r="BO281" s="316"/>
      <c r="BP281" s="316"/>
      <c r="BQ281" s="316"/>
      <c r="BR281" s="316"/>
      <c r="BS281" s="316"/>
      <c r="BT281" s="316"/>
      <c r="BU281" s="316"/>
      <c r="BV281" s="316"/>
      <c r="BW281" s="316"/>
      <c r="BX281" s="316"/>
      <c r="BY281" s="316"/>
      <c r="BZ281" s="316"/>
      <c r="CA281" s="316"/>
      <c r="CB281" s="316"/>
      <c r="CC281" s="316"/>
      <c r="CD281" s="316"/>
      <c r="CE281" s="316"/>
      <c r="CF281" s="316"/>
      <c r="CG281" s="316"/>
      <c r="CH281" s="316"/>
      <c r="CI281" s="316"/>
      <c r="CJ281" s="316"/>
      <c r="CK281" s="316"/>
      <c r="CL281" s="316"/>
      <c r="CM281" s="316"/>
      <c r="CN281" s="316"/>
      <c r="CO281" s="316"/>
      <c r="CP281" s="316"/>
      <c r="CQ281" s="316"/>
      <c r="CR281" s="316"/>
      <c r="CS281" s="316"/>
      <c r="CT281" s="316"/>
      <c r="CU281" s="316"/>
      <c r="CV281" s="316"/>
      <c r="CW281" s="316"/>
      <c r="CX281" s="316"/>
      <c r="CY281" s="316"/>
      <c r="CZ281" s="316"/>
      <c r="DA281" s="316"/>
      <c r="DB281" s="316"/>
      <c r="DC281" s="316"/>
      <c r="DD281" s="316"/>
      <c r="DE281" s="316"/>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HP281" s="268">
        <f t="shared" si="238"/>
        <v>4</v>
      </c>
      <c r="HQ281" s="268">
        <f t="shared" si="207"/>
        <v>273</v>
      </c>
      <c r="HR281" s="268">
        <f t="shared" si="239"/>
        <v>0</v>
      </c>
      <c r="HS281" s="268">
        <f t="shared" si="240"/>
        <v>0</v>
      </c>
    </row>
    <row r="282" spans="1:227" x14ac:dyDescent="0.3">
      <c r="A282" s="21"/>
      <c r="B282" s="14">
        <v>11603</v>
      </c>
      <c r="C282" s="14">
        <v>4</v>
      </c>
      <c r="D282" s="14" t="s">
        <v>182</v>
      </c>
      <c r="E282" s="23" t="s">
        <v>183</v>
      </c>
      <c r="F282" s="14">
        <v>290</v>
      </c>
      <c r="G282" s="14" t="s">
        <v>120</v>
      </c>
      <c r="H282" s="14">
        <v>1</v>
      </c>
      <c r="I282" s="14">
        <v>4</v>
      </c>
      <c r="J282" s="14">
        <v>4</v>
      </c>
      <c r="K282" s="14"/>
      <c r="L282" s="14" t="s">
        <v>141</v>
      </c>
      <c r="M282" s="24">
        <f t="shared" si="234"/>
        <v>4</v>
      </c>
      <c r="N282" s="24">
        <f t="shared" si="209"/>
        <v>1</v>
      </c>
      <c r="O282" s="24" t="str">
        <f t="shared" si="210"/>
        <v>4 4</v>
      </c>
      <c r="P282" s="24">
        <f t="shared" si="211"/>
        <v>4</v>
      </c>
      <c r="Q282" s="25">
        <f t="shared" si="212"/>
        <v>0</v>
      </c>
      <c r="R282" s="26">
        <f t="shared" si="213"/>
        <v>0</v>
      </c>
      <c r="S282" s="24">
        <f t="shared" si="214"/>
        <v>1</v>
      </c>
      <c r="T282" s="24">
        <f t="shared" si="215"/>
        <v>1</v>
      </c>
      <c r="U282" s="24" t="str">
        <f t="shared" si="216"/>
        <v/>
      </c>
      <c r="V282" s="24" t="str">
        <f t="shared" si="217"/>
        <v>g</v>
      </c>
      <c r="W282" s="24" t="str">
        <f t="shared" si="235"/>
        <v/>
      </c>
      <c r="X282" s="24">
        <f t="shared" si="218"/>
        <v>1</v>
      </c>
      <c r="Y282" s="24">
        <f t="shared" si="219"/>
        <v>1</v>
      </c>
      <c r="Z282" s="24" t="str">
        <f t="shared" si="220"/>
        <v>F</v>
      </c>
      <c r="AA282" s="24" t="str">
        <f t="shared" si="241"/>
        <v>F</v>
      </c>
      <c r="AB282" s="34" t="str">
        <f t="shared" si="221"/>
        <v/>
      </c>
      <c r="AC282" s="34" t="str">
        <f t="shared" si="222"/>
        <v>g</v>
      </c>
      <c r="AD282" s="34" t="str">
        <f t="shared" si="236"/>
        <v>g</v>
      </c>
      <c r="AE282" s="34" t="str">
        <f t="shared" si="223"/>
        <v>1 0</v>
      </c>
      <c r="AF282" s="34">
        <f t="shared" si="224"/>
        <v>4</v>
      </c>
      <c r="AG282" s="34">
        <f t="shared" si="225"/>
        <v>4</v>
      </c>
      <c r="AH282" s="34">
        <f t="shared" si="226"/>
        <v>0</v>
      </c>
      <c r="AI282" s="172">
        <f>IF(AJ282&lt;&gt;"",MAX(AI$3:AI281)+1,"")</f>
        <v>216</v>
      </c>
      <c r="AJ282" s="172" t="str">
        <f t="shared" si="227"/>
        <v>F</v>
      </c>
      <c r="AK282" s="172">
        <f t="shared" si="228"/>
        <v>290</v>
      </c>
      <c r="AL282" s="172">
        <f t="shared" si="229"/>
        <v>4</v>
      </c>
      <c r="AM282" s="172" t="str">
        <f>IF(AN282&lt;&gt;"",MAX(AM$3:AM281)+1,"")</f>
        <v/>
      </c>
      <c r="AN282" s="172" t="str">
        <f t="shared" si="230"/>
        <v/>
      </c>
      <c r="AO282" s="172" t="str">
        <f t="shared" si="231"/>
        <v/>
      </c>
      <c r="AP282" s="172" t="str">
        <f t="shared" si="232"/>
        <v/>
      </c>
      <c r="AQ282" s="172" t="str">
        <f t="shared" si="233"/>
        <v/>
      </c>
      <c r="AR282" s="172" t="str">
        <f>Table1[[#This Row],[Sex ]]&amp;Table1[[#This Row],[Month]]</f>
        <v>F1</v>
      </c>
      <c r="AS282" s="21"/>
      <c r="AT282" s="21"/>
      <c r="AU282" s="21"/>
      <c r="AV282" s="21"/>
      <c r="AW282" s="21"/>
      <c r="AX282" s="21"/>
      <c r="AY282" s="21"/>
      <c r="AZ282" s="21"/>
      <c r="BA282" s="21"/>
      <c r="BB282" s="21"/>
      <c r="BC282" s="21"/>
      <c r="BD282" s="21"/>
      <c r="BE282" s="319"/>
      <c r="BF282" s="319"/>
      <c r="BG282" s="316"/>
      <c r="BH282" s="316"/>
      <c r="BI282" s="316"/>
      <c r="BJ282" s="316"/>
      <c r="BK282" s="316"/>
      <c r="BL282" s="316"/>
      <c r="BM282" s="316"/>
      <c r="BN282" s="316"/>
      <c r="BO282" s="316"/>
      <c r="BP282" s="316"/>
      <c r="BQ282" s="316"/>
      <c r="BR282" s="316"/>
      <c r="BS282" s="316"/>
      <c r="BT282" s="316"/>
      <c r="BU282" s="316"/>
      <c r="BV282" s="316"/>
      <c r="BW282" s="316"/>
      <c r="BX282" s="316"/>
      <c r="BY282" s="316"/>
      <c r="BZ282" s="316"/>
      <c r="CA282" s="316"/>
      <c r="CB282" s="316"/>
      <c r="CC282" s="316"/>
      <c r="CD282" s="316"/>
      <c r="CE282" s="316"/>
      <c r="CF282" s="316"/>
      <c r="CG282" s="316"/>
      <c r="CH282" s="316"/>
      <c r="CI282" s="316"/>
      <c r="CJ282" s="316"/>
      <c r="CK282" s="316"/>
      <c r="CL282" s="316"/>
      <c r="CM282" s="316"/>
      <c r="CN282" s="316"/>
      <c r="CO282" s="316"/>
      <c r="CP282" s="316"/>
      <c r="CQ282" s="316"/>
      <c r="CR282" s="316"/>
      <c r="CS282" s="316"/>
      <c r="CT282" s="316"/>
      <c r="CU282" s="316"/>
      <c r="CV282" s="316"/>
      <c r="CW282" s="316"/>
      <c r="CX282" s="316"/>
      <c r="CY282" s="316"/>
      <c r="CZ282" s="316"/>
      <c r="DA282" s="316"/>
      <c r="DB282" s="316"/>
      <c r="DC282" s="316"/>
      <c r="DD282" s="316"/>
      <c r="DE282" s="316"/>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HP282" s="268">
        <f t="shared" si="238"/>
        <v>4</v>
      </c>
      <c r="HQ282" s="268">
        <f t="shared" si="207"/>
        <v>274</v>
      </c>
      <c r="HR282" s="268">
        <f t="shared" si="239"/>
        <v>25</v>
      </c>
      <c r="HS282" s="268">
        <f t="shared" si="240"/>
        <v>25</v>
      </c>
    </row>
    <row r="283" spans="1:227" x14ac:dyDescent="0.3">
      <c r="A283" s="21"/>
      <c r="B283" s="14">
        <v>11603</v>
      </c>
      <c r="C283" s="14">
        <v>5</v>
      </c>
      <c r="D283" s="14" t="s">
        <v>182</v>
      </c>
      <c r="E283" s="23" t="s">
        <v>183</v>
      </c>
      <c r="F283" s="14">
        <v>300</v>
      </c>
      <c r="G283" s="14" t="s">
        <v>120</v>
      </c>
      <c r="H283" s="14">
        <v>1</v>
      </c>
      <c r="I283" s="14">
        <v>3</v>
      </c>
      <c r="J283" s="14">
        <v>3</v>
      </c>
      <c r="K283" s="14"/>
      <c r="L283" s="14" t="s">
        <v>141</v>
      </c>
      <c r="M283" s="24">
        <f t="shared" si="234"/>
        <v>3</v>
      </c>
      <c r="N283" s="24">
        <f t="shared" si="209"/>
        <v>1</v>
      </c>
      <c r="O283" s="24" t="str">
        <f t="shared" si="210"/>
        <v>3 3</v>
      </c>
      <c r="P283" s="24">
        <f t="shared" si="211"/>
        <v>3</v>
      </c>
      <c r="Q283" s="25">
        <f t="shared" si="212"/>
        <v>0</v>
      </c>
      <c r="R283" s="26">
        <f t="shared" si="213"/>
        <v>0</v>
      </c>
      <c r="S283" s="24">
        <f t="shared" si="214"/>
        <v>1</v>
      </c>
      <c r="T283" s="24">
        <f t="shared" si="215"/>
        <v>1</v>
      </c>
      <c r="U283" s="24" t="str">
        <f t="shared" si="216"/>
        <v/>
      </c>
      <c r="V283" s="24" t="str">
        <f t="shared" si="217"/>
        <v>g</v>
      </c>
      <c r="W283" s="24" t="str">
        <f t="shared" si="235"/>
        <v/>
      </c>
      <c r="X283" s="24">
        <f t="shared" si="218"/>
        <v>1</v>
      </c>
      <c r="Y283" s="24">
        <f t="shared" si="219"/>
        <v>1</v>
      </c>
      <c r="Z283" s="24" t="str">
        <f t="shared" si="220"/>
        <v>F</v>
      </c>
      <c r="AA283" s="24" t="str">
        <f t="shared" si="241"/>
        <v>F</v>
      </c>
      <c r="AB283" s="34" t="str">
        <f t="shared" si="221"/>
        <v/>
      </c>
      <c r="AC283" s="34" t="str">
        <f t="shared" si="222"/>
        <v>g</v>
      </c>
      <c r="AD283" s="34" t="str">
        <f t="shared" si="236"/>
        <v>g</v>
      </c>
      <c r="AE283" s="34" t="str">
        <f t="shared" si="223"/>
        <v>1 0</v>
      </c>
      <c r="AF283" s="34">
        <f t="shared" si="224"/>
        <v>3</v>
      </c>
      <c r="AG283" s="34">
        <f t="shared" si="225"/>
        <v>3</v>
      </c>
      <c r="AH283" s="34">
        <f t="shared" si="226"/>
        <v>0</v>
      </c>
      <c r="AI283" s="172">
        <f>IF(AJ283&lt;&gt;"",MAX(AI$3:AI282)+1,"")</f>
        <v>217</v>
      </c>
      <c r="AJ283" s="172" t="str">
        <f t="shared" si="227"/>
        <v>F</v>
      </c>
      <c r="AK283" s="172">
        <f t="shared" si="228"/>
        <v>300</v>
      </c>
      <c r="AL283" s="172">
        <f t="shared" si="229"/>
        <v>3</v>
      </c>
      <c r="AM283" s="172" t="str">
        <f>IF(AN283&lt;&gt;"",MAX(AM$3:AM282)+1,"")</f>
        <v/>
      </c>
      <c r="AN283" s="172" t="str">
        <f t="shared" si="230"/>
        <v/>
      </c>
      <c r="AO283" s="172" t="str">
        <f t="shared" si="231"/>
        <v/>
      </c>
      <c r="AP283" s="172" t="str">
        <f t="shared" si="232"/>
        <v/>
      </c>
      <c r="AQ283" s="172" t="str">
        <f t="shared" si="233"/>
        <v/>
      </c>
      <c r="AR283" s="172" t="str">
        <f>Table1[[#This Row],[Sex ]]&amp;Table1[[#This Row],[Month]]</f>
        <v>F1</v>
      </c>
      <c r="AS283" s="21"/>
      <c r="AT283" s="21"/>
      <c r="AU283" s="21"/>
      <c r="AV283" s="21"/>
      <c r="AW283" s="21"/>
      <c r="AX283" s="21"/>
      <c r="AY283" s="21"/>
      <c r="AZ283" s="21"/>
      <c r="BA283" s="21"/>
      <c r="BB283" s="21"/>
      <c r="BC283" s="21"/>
      <c r="BD283" s="21"/>
      <c r="BE283" s="319"/>
      <c r="BF283" s="319"/>
      <c r="BG283" s="316"/>
      <c r="BH283" s="316"/>
      <c r="BI283" s="316"/>
      <c r="BJ283" s="316"/>
      <c r="BK283" s="316"/>
      <c r="BL283" s="316"/>
      <c r="BM283" s="316"/>
      <c r="BN283" s="316"/>
      <c r="BO283" s="316"/>
      <c r="BP283" s="316"/>
      <c r="BQ283" s="316"/>
      <c r="BR283" s="316"/>
      <c r="BS283" s="316"/>
      <c r="BT283" s="316"/>
      <c r="BU283" s="316"/>
      <c r="BV283" s="316"/>
      <c r="BW283" s="316"/>
      <c r="BX283" s="316"/>
      <c r="BY283" s="316"/>
      <c r="BZ283" s="316"/>
      <c r="CA283" s="316"/>
      <c r="CB283" s="316"/>
      <c r="CC283" s="316"/>
      <c r="CD283" s="316"/>
      <c r="CE283" s="316"/>
      <c r="CF283" s="316"/>
      <c r="CG283" s="316"/>
      <c r="CH283" s="316"/>
      <c r="CI283" s="316"/>
      <c r="CJ283" s="316"/>
      <c r="CK283" s="316"/>
      <c r="CL283" s="316"/>
      <c r="CM283" s="316"/>
      <c r="CN283" s="316"/>
      <c r="CO283" s="316"/>
      <c r="CP283" s="316"/>
      <c r="CQ283" s="316"/>
      <c r="CR283" s="316"/>
      <c r="CS283" s="316"/>
      <c r="CT283" s="316"/>
      <c r="CU283" s="316"/>
      <c r="CV283" s="316"/>
      <c r="CW283" s="316"/>
      <c r="CX283" s="316"/>
      <c r="CY283" s="316"/>
      <c r="CZ283" s="316"/>
      <c r="DA283" s="316"/>
      <c r="DB283" s="316"/>
      <c r="DC283" s="316"/>
      <c r="DD283" s="316"/>
      <c r="DE283" s="316"/>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HP283" s="268">
        <f t="shared" si="238"/>
        <v>4</v>
      </c>
      <c r="HQ283" s="268">
        <f t="shared" si="207"/>
        <v>275</v>
      </c>
      <c r="HR283" s="268">
        <f t="shared" si="239"/>
        <v>0</v>
      </c>
      <c r="HS283" s="268">
        <f t="shared" si="240"/>
        <v>0</v>
      </c>
    </row>
    <row r="284" spans="1:227" x14ac:dyDescent="0.3">
      <c r="A284" s="21"/>
      <c r="B284" s="14">
        <v>11603</v>
      </c>
      <c r="C284" s="14">
        <v>6</v>
      </c>
      <c r="D284" s="14" t="s">
        <v>182</v>
      </c>
      <c r="E284" s="23" t="s">
        <v>183</v>
      </c>
      <c r="F284" s="14">
        <v>300</v>
      </c>
      <c r="G284" s="14" t="s">
        <v>120</v>
      </c>
      <c r="H284" s="14">
        <v>1</v>
      </c>
      <c r="I284" s="14">
        <v>4</v>
      </c>
      <c r="J284" s="14">
        <v>4</v>
      </c>
      <c r="K284" s="14"/>
      <c r="L284" s="14" t="s">
        <v>141</v>
      </c>
      <c r="M284" s="24">
        <f t="shared" si="234"/>
        <v>4</v>
      </c>
      <c r="N284" s="24">
        <f t="shared" si="209"/>
        <v>1</v>
      </c>
      <c r="O284" s="24" t="str">
        <f t="shared" si="210"/>
        <v>4 4</v>
      </c>
      <c r="P284" s="24">
        <f t="shared" si="211"/>
        <v>4</v>
      </c>
      <c r="Q284" s="25">
        <f t="shared" si="212"/>
        <v>0</v>
      </c>
      <c r="R284" s="26">
        <f t="shared" si="213"/>
        <v>0</v>
      </c>
      <c r="S284" s="24">
        <f t="shared" si="214"/>
        <v>1</v>
      </c>
      <c r="T284" s="24">
        <f t="shared" si="215"/>
        <v>1</v>
      </c>
      <c r="U284" s="24" t="str">
        <f t="shared" si="216"/>
        <v/>
      </c>
      <c r="V284" s="24" t="str">
        <f t="shared" si="217"/>
        <v>g</v>
      </c>
      <c r="W284" s="24" t="str">
        <f t="shared" si="235"/>
        <v/>
      </c>
      <c r="X284" s="24">
        <f t="shared" si="218"/>
        <v>1</v>
      </c>
      <c r="Y284" s="24">
        <f t="shared" si="219"/>
        <v>1</v>
      </c>
      <c r="Z284" s="24" t="str">
        <f t="shared" si="220"/>
        <v>F</v>
      </c>
      <c r="AA284" s="24" t="str">
        <f t="shared" si="241"/>
        <v>F</v>
      </c>
      <c r="AB284" s="34" t="str">
        <f t="shared" si="221"/>
        <v/>
      </c>
      <c r="AC284" s="34" t="str">
        <f t="shared" si="222"/>
        <v>g</v>
      </c>
      <c r="AD284" s="34" t="str">
        <f t="shared" si="236"/>
        <v>g</v>
      </c>
      <c r="AE284" s="34" t="str">
        <f t="shared" si="223"/>
        <v>1 0</v>
      </c>
      <c r="AF284" s="34">
        <f t="shared" si="224"/>
        <v>4</v>
      </c>
      <c r="AG284" s="34">
        <f t="shared" si="225"/>
        <v>4</v>
      </c>
      <c r="AH284" s="34">
        <f t="shared" si="226"/>
        <v>0</v>
      </c>
      <c r="AI284" s="172">
        <f>IF(AJ284&lt;&gt;"",MAX(AI$3:AI283)+1,"")</f>
        <v>218</v>
      </c>
      <c r="AJ284" s="172" t="str">
        <f t="shared" si="227"/>
        <v>F</v>
      </c>
      <c r="AK284" s="172">
        <f t="shared" si="228"/>
        <v>300</v>
      </c>
      <c r="AL284" s="172">
        <f t="shared" si="229"/>
        <v>4</v>
      </c>
      <c r="AM284" s="172" t="str">
        <f>IF(AN284&lt;&gt;"",MAX(AM$3:AM283)+1,"")</f>
        <v/>
      </c>
      <c r="AN284" s="172" t="str">
        <f t="shared" si="230"/>
        <v/>
      </c>
      <c r="AO284" s="172" t="str">
        <f t="shared" si="231"/>
        <v/>
      </c>
      <c r="AP284" s="172" t="str">
        <f t="shared" si="232"/>
        <v/>
      </c>
      <c r="AQ284" s="172" t="str">
        <f t="shared" si="233"/>
        <v/>
      </c>
      <c r="AR284" s="172" t="str">
        <f>Table1[[#This Row],[Sex ]]&amp;Table1[[#This Row],[Month]]</f>
        <v>F1</v>
      </c>
      <c r="AS284" s="21"/>
      <c r="AT284" s="21"/>
      <c r="AU284" s="21"/>
      <c r="AV284" s="21"/>
      <c r="AW284" s="21"/>
      <c r="AX284" s="21"/>
      <c r="AY284" s="21"/>
      <c r="AZ284" s="21"/>
      <c r="BA284" s="21"/>
      <c r="BB284" s="21"/>
      <c r="BC284" s="21"/>
      <c r="BD284" s="21"/>
      <c r="BE284" s="319"/>
      <c r="BF284" s="319"/>
      <c r="BG284" s="316"/>
      <c r="BH284" s="316"/>
      <c r="BI284" s="316"/>
      <c r="BJ284" s="316"/>
      <c r="BK284" s="316"/>
      <c r="BL284" s="316"/>
      <c r="BM284" s="316"/>
      <c r="BN284" s="316"/>
      <c r="BO284" s="316"/>
      <c r="BP284" s="316"/>
      <c r="BQ284" s="316"/>
      <c r="BR284" s="316"/>
      <c r="BS284" s="316"/>
      <c r="BT284" s="316"/>
      <c r="BU284" s="316"/>
      <c r="BV284" s="316"/>
      <c r="BW284" s="316"/>
      <c r="BX284" s="316"/>
      <c r="BY284" s="316"/>
      <c r="BZ284" s="316"/>
      <c r="CA284" s="316"/>
      <c r="CB284" s="316"/>
      <c r="CC284" s="316"/>
      <c r="CD284" s="316"/>
      <c r="CE284" s="316"/>
      <c r="CF284" s="316"/>
      <c r="CG284" s="316"/>
      <c r="CH284" s="316"/>
      <c r="CI284" s="316"/>
      <c r="CJ284" s="316"/>
      <c r="CK284" s="316"/>
      <c r="CL284" s="316"/>
      <c r="CM284" s="316"/>
      <c r="CN284" s="316"/>
      <c r="CO284" s="316"/>
      <c r="CP284" s="316"/>
      <c r="CQ284" s="316"/>
      <c r="CR284" s="316"/>
      <c r="CS284" s="316"/>
      <c r="CT284" s="316"/>
      <c r="CU284" s="316"/>
      <c r="CV284" s="316"/>
      <c r="CW284" s="316"/>
      <c r="CX284" s="316"/>
      <c r="CY284" s="316"/>
      <c r="CZ284" s="316"/>
      <c r="DA284" s="316"/>
      <c r="DB284" s="316"/>
      <c r="DC284" s="316"/>
      <c r="DD284" s="316"/>
      <c r="DE284" s="316"/>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HP284" s="268">
        <f t="shared" si="238"/>
        <v>4</v>
      </c>
      <c r="HQ284" s="268">
        <f t="shared" si="207"/>
        <v>276</v>
      </c>
      <c r="HR284" s="268">
        <f t="shared" si="239"/>
        <v>0</v>
      </c>
      <c r="HS284" s="268">
        <f t="shared" si="240"/>
        <v>0</v>
      </c>
    </row>
    <row r="285" spans="1:227" x14ac:dyDescent="0.3">
      <c r="A285" s="21"/>
      <c r="B285" s="14">
        <v>11603</v>
      </c>
      <c r="C285" s="14">
        <v>7</v>
      </c>
      <c r="D285" s="14" t="s">
        <v>182</v>
      </c>
      <c r="E285" s="23" t="s">
        <v>183</v>
      </c>
      <c r="F285" s="14">
        <v>300</v>
      </c>
      <c r="G285" s="14" t="s">
        <v>120</v>
      </c>
      <c r="H285" s="14">
        <v>1</v>
      </c>
      <c r="I285" s="14">
        <v>5</v>
      </c>
      <c r="J285" s="14">
        <v>3</v>
      </c>
      <c r="K285" s="14"/>
      <c r="L285" s="14" t="s">
        <v>141</v>
      </c>
      <c r="M285" s="24" t="str">
        <f t="shared" si="234"/>
        <v/>
      </c>
      <c r="N285" s="24">
        <f t="shared" si="209"/>
        <v>1</v>
      </c>
      <c r="O285" s="24" t="str">
        <f t="shared" si="210"/>
        <v>3 5</v>
      </c>
      <c r="P285" s="24">
        <f t="shared" si="211"/>
        <v>4</v>
      </c>
      <c r="Q285" s="25">
        <f t="shared" si="212"/>
        <v>2</v>
      </c>
      <c r="R285" s="26">
        <f t="shared" si="213"/>
        <v>0.35355339059327379</v>
      </c>
      <c r="S285" s="24">
        <f t="shared" si="214"/>
        <v>1</v>
      </c>
      <c r="T285" s="24">
        <f t="shared" si="215"/>
        <v>1</v>
      </c>
      <c r="U285" s="24" t="str">
        <f t="shared" si="216"/>
        <v/>
      </c>
      <c r="V285" s="24" t="str">
        <f t="shared" si="217"/>
        <v/>
      </c>
      <c r="W285" s="24" t="str">
        <f t="shared" si="235"/>
        <v/>
      </c>
      <c r="X285" s="24" t="str">
        <f t="shared" si="218"/>
        <v/>
      </c>
      <c r="Y285" s="24">
        <f t="shared" si="219"/>
        <v>1</v>
      </c>
      <c r="Z285" s="24" t="str">
        <f t="shared" si="220"/>
        <v>F</v>
      </c>
      <c r="AA285" s="24" t="str">
        <f>IF(I285&lt;&gt;"",IF(I285-J285=0,G285,""),"")</f>
        <v/>
      </c>
      <c r="AB285" s="34" t="str">
        <f t="shared" si="221"/>
        <v/>
      </c>
      <c r="AC285" s="34" t="str">
        <f t="shared" si="222"/>
        <v>g</v>
      </c>
      <c r="AD285" s="34" t="str">
        <f t="shared" si="236"/>
        <v/>
      </c>
      <c r="AE285" s="34" t="str">
        <f t="shared" si="223"/>
        <v>1 2</v>
      </c>
      <c r="AF285" s="34">
        <f t="shared" si="224"/>
        <v>3</v>
      </c>
      <c r="AG285" s="34">
        <f t="shared" si="225"/>
        <v>5</v>
      </c>
      <c r="AH285" s="34">
        <f t="shared" si="226"/>
        <v>2</v>
      </c>
      <c r="AI285" s="172">
        <f>IF(AJ285&lt;&gt;"",MAX(AI$3:AI284)+1,"")</f>
        <v>219</v>
      </c>
      <c r="AJ285" s="172" t="str">
        <f t="shared" si="227"/>
        <v>F</v>
      </c>
      <c r="AK285" s="172">
        <f t="shared" si="228"/>
        <v>300</v>
      </c>
      <c r="AL285" s="172">
        <f t="shared" si="229"/>
        <v>3</v>
      </c>
      <c r="AM285" s="172" t="str">
        <f>IF(AN285&lt;&gt;"",MAX(AM$3:AM284)+1,"")</f>
        <v/>
      </c>
      <c r="AN285" s="172" t="str">
        <f t="shared" si="230"/>
        <v/>
      </c>
      <c r="AO285" s="172" t="str">
        <f t="shared" si="231"/>
        <v/>
      </c>
      <c r="AP285" s="172" t="str">
        <f t="shared" si="232"/>
        <v/>
      </c>
      <c r="AQ285" s="172" t="str">
        <f t="shared" si="233"/>
        <v/>
      </c>
      <c r="AR285" s="172" t="str">
        <f>Table1[[#This Row],[Sex ]]&amp;Table1[[#This Row],[Month]]</f>
        <v>F1</v>
      </c>
      <c r="AS285" s="21"/>
      <c r="AT285" s="21"/>
      <c r="AU285" s="21"/>
      <c r="AV285" s="21"/>
      <c r="AW285" s="21"/>
      <c r="AX285" s="21"/>
      <c r="AY285" s="21"/>
      <c r="AZ285" s="21"/>
      <c r="BA285" s="21"/>
      <c r="BB285" s="21"/>
      <c r="BC285" s="21"/>
      <c r="BD285" s="21"/>
      <c r="BE285" s="319"/>
      <c r="BF285" s="319"/>
      <c r="BG285" s="316"/>
      <c r="BH285" s="316"/>
      <c r="BI285" s="316"/>
      <c r="BJ285" s="316"/>
      <c r="BK285" s="316"/>
      <c r="BL285" s="316"/>
      <c r="BM285" s="316"/>
      <c r="BN285" s="316"/>
      <c r="BO285" s="316"/>
      <c r="BP285" s="316"/>
      <c r="BQ285" s="316"/>
      <c r="BR285" s="316"/>
      <c r="BS285" s="316"/>
      <c r="BT285" s="316"/>
      <c r="BU285" s="316"/>
      <c r="BV285" s="316"/>
      <c r="BW285" s="316"/>
      <c r="BX285" s="316"/>
      <c r="BY285" s="316"/>
      <c r="BZ285" s="316"/>
      <c r="CA285" s="316"/>
      <c r="CB285" s="316"/>
      <c r="CC285" s="316"/>
      <c r="CD285" s="316"/>
      <c r="CE285" s="316"/>
      <c r="CF285" s="316"/>
      <c r="CG285" s="316"/>
      <c r="CH285" s="316"/>
      <c r="CI285" s="316"/>
      <c r="CJ285" s="316"/>
      <c r="CK285" s="316"/>
      <c r="CL285" s="316"/>
      <c r="CM285" s="316"/>
      <c r="CN285" s="316"/>
      <c r="CO285" s="316"/>
      <c r="CP285" s="316"/>
      <c r="CQ285" s="316"/>
      <c r="CR285" s="316"/>
      <c r="CS285" s="316"/>
      <c r="CT285" s="316"/>
      <c r="CU285" s="316"/>
      <c r="CV285" s="316"/>
      <c r="CW285" s="316"/>
      <c r="CX285" s="316"/>
      <c r="CY285" s="316"/>
      <c r="CZ285" s="316"/>
      <c r="DA285" s="316"/>
      <c r="DB285" s="316"/>
      <c r="DC285" s="316"/>
      <c r="DD285" s="316"/>
      <c r="DE285" s="316"/>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HP285" s="268">
        <f t="shared" si="238"/>
        <v>3</v>
      </c>
      <c r="HQ285" s="268">
        <f t="shared" si="207"/>
        <v>277</v>
      </c>
      <c r="HR285" s="268">
        <f t="shared" si="239"/>
        <v>0</v>
      </c>
      <c r="HS285" s="268">
        <f t="shared" si="240"/>
        <v>0</v>
      </c>
    </row>
    <row r="286" spans="1:227" x14ac:dyDescent="0.3">
      <c r="A286" s="21"/>
      <c r="B286" s="14">
        <v>11603</v>
      </c>
      <c r="C286" s="14">
        <v>8</v>
      </c>
      <c r="D286" s="14" t="s">
        <v>182</v>
      </c>
      <c r="E286" s="23" t="s">
        <v>183</v>
      </c>
      <c r="F286" s="14">
        <v>310</v>
      </c>
      <c r="G286" s="14" t="s">
        <v>120</v>
      </c>
      <c r="H286" s="14">
        <v>1</v>
      </c>
      <c r="I286" s="14">
        <v>3</v>
      </c>
      <c r="J286" s="14">
        <v>3</v>
      </c>
      <c r="K286" s="14"/>
      <c r="L286" s="14" t="s">
        <v>141</v>
      </c>
      <c r="M286" s="24">
        <f t="shared" si="234"/>
        <v>3</v>
      </c>
      <c r="N286" s="24">
        <f t="shared" si="209"/>
        <v>1</v>
      </c>
      <c r="O286" s="24" t="str">
        <f t="shared" si="210"/>
        <v>3 3</v>
      </c>
      <c r="P286" s="24">
        <f t="shared" si="211"/>
        <v>3</v>
      </c>
      <c r="Q286" s="25">
        <f t="shared" si="212"/>
        <v>0</v>
      </c>
      <c r="R286" s="26">
        <f t="shared" si="213"/>
        <v>0</v>
      </c>
      <c r="S286" s="24">
        <f t="shared" si="214"/>
        <v>1</v>
      </c>
      <c r="T286" s="24">
        <f t="shared" si="215"/>
        <v>1</v>
      </c>
      <c r="U286" s="24" t="str">
        <f t="shared" si="216"/>
        <v/>
      </c>
      <c r="V286" s="24" t="str">
        <f t="shared" si="217"/>
        <v>g</v>
      </c>
      <c r="W286" s="24" t="str">
        <f t="shared" si="235"/>
        <v/>
      </c>
      <c r="X286" s="24">
        <f t="shared" si="218"/>
        <v>1</v>
      </c>
      <c r="Y286" s="24">
        <f t="shared" si="219"/>
        <v>1</v>
      </c>
      <c r="Z286" s="24" t="str">
        <f t="shared" si="220"/>
        <v>F</v>
      </c>
      <c r="AA286" s="24" t="str">
        <f t="shared" ref="AA286:AA292" si="242">IF(I286&lt;&gt;"",IF(SUM(I286:J286)&gt;98,"",IF(I286-J286=0,G286,"")))</f>
        <v>F</v>
      </c>
      <c r="AB286" s="34" t="str">
        <f t="shared" si="221"/>
        <v/>
      </c>
      <c r="AC286" s="34" t="str">
        <f t="shared" si="222"/>
        <v>g</v>
      </c>
      <c r="AD286" s="34" t="str">
        <f t="shared" si="236"/>
        <v>g</v>
      </c>
      <c r="AE286" s="34" t="str">
        <f t="shared" si="223"/>
        <v>1 0</v>
      </c>
      <c r="AF286" s="34">
        <f t="shared" si="224"/>
        <v>3</v>
      </c>
      <c r="AG286" s="34">
        <f t="shared" si="225"/>
        <v>3</v>
      </c>
      <c r="AH286" s="34">
        <f t="shared" si="226"/>
        <v>0</v>
      </c>
      <c r="AI286" s="172">
        <f>IF(AJ286&lt;&gt;"",MAX(AI$3:AI285)+1,"")</f>
        <v>220</v>
      </c>
      <c r="AJ286" s="172" t="str">
        <f t="shared" si="227"/>
        <v>F</v>
      </c>
      <c r="AK286" s="172">
        <f t="shared" si="228"/>
        <v>310</v>
      </c>
      <c r="AL286" s="172">
        <f t="shared" si="229"/>
        <v>3</v>
      </c>
      <c r="AM286" s="172" t="str">
        <f>IF(AN286&lt;&gt;"",MAX(AM$3:AM285)+1,"")</f>
        <v/>
      </c>
      <c r="AN286" s="172" t="str">
        <f t="shared" si="230"/>
        <v/>
      </c>
      <c r="AO286" s="172" t="str">
        <f t="shared" si="231"/>
        <v/>
      </c>
      <c r="AP286" s="172" t="str">
        <f t="shared" si="232"/>
        <v/>
      </c>
      <c r="AQ286" s="172" t="str">
        <f t="shared" si="233"/>
        <v/>
      </c>
      <c r="AR286" s="172" t="str">
        <f>Table1[[#This Row],[Sex ]]&amp;Table1[[#This Row],[Month]]</f>
        <v>F1</v>
      </c>
      <c r="AS286" s="21"/>
      <c r="AT286" s="21"/>
      <c r="AU286" s="21"/>
      <c r="AV286" s="21"/>
      <c r="AW286" s="21"/>
      <c r="AX286" s="21"/>
      <c r="AY286" s="21"/>
      <c r="AZ286" s="21"/>
      <c r="BA286" s="21"/>
      <c r="BB286" s="21"/>
      <c r="BC286" s="21"/>
      <c r="BD286" s="21"/>
      <c r="BE286" s="319"/>
      <c r="BF286" s="319"/>
      <c r="BG286" s="316"/>
      <c r="BH286" s="316"/>
      <c r="BI286" s="316"/>
      <c r="BJ286" s="316"/>
      <c r="BK286" s="316"/>
      <c r="BL286" s="316"/>
      <c r="BM286" s="316"/>
      <c r="BN286" s="316"/>
      <c r="BO286" s="316"/>
      <c r="BP286" s="316"/>
      <c r="BQ286" s="316"/>
      <c r="BR286" s="316"/>
      <c r="BS286" s="316"/>
      <c r="BT286" s="316"/>
      <c r="BU286" s="316"/>
      <c r="BV286" s="316"/>
      <c r="BW286" s="316"/>
      <c r="BX286" s="316"/>
      <c r="BY286" s="316"/>
      <c r="BZ286" s="316"/>
      <c r="CA286" s="316"/>
      <c r="CB286" s="316"/>
      <c r="CC286" s="316"/>
      <c r="CD286" s="316"/>
      <c r="CE286" s="316"/>
      <c r="CF286" s="316"/>
      <c r="CG286" s="316"/>
      <c r="CH286" s="316"/>
      <c r="CI286" s="316"/>
      <c r="CJ286" s="316"/>
      <c r="CK286" s="316"/>
      <c r="CL286" s="316"/>
      <c r="CM286" s="316"/>
      <c r="CN286" s="316"/>
      <c r="CO286" s="316"/>
      <c r="CP286" s="316"/>
      <c r="CQ286" s="316"/>
      <c r="CR286" s="316"/>
      <c r="CS286" s="316"/>
      <c r="CT286" s="316"/>
      <c r="CU286" s="316"/>
      <c r="CV286" s="316"/>
      <c r="CW286" s="316"/>
      <c r="CX286" s="316"/>
      <c r="CY286" s="316"/>
      <c r="CZ286" s="316"/>
      <c r="DA286" s="316"/>
      <c r="DB286" s="316"/>
      <c r="DC286" s="316"/>
      <c r="DD286" s="316"/>
      <c r="DE286" s="316"/>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HP286" s="268">
        <f t="shared" si="238"/>
        <v>4</v>
      </c>
      <c r="HQ286" s="268">
        <f t="shared" si="207"/>
        <v>278</v>
      </c>
      <c r="HR286" s="268">
        <f t="shared" si="239"/>
        <v>0</v>
      </c>
      <c r="HS286" s="268">
        <f t="shared" si="240"/>
        <v>0</v>
      </c>
    </row>
    <row r="287" spans="1:227" x14ac:dyDescent="0.3">
      <c r="A287" s="21"/>
      <c r="B287" s="14">
        <v>11603</v>
      </c>
      <c r="C287" s="14">
        <v>9</v>
      </c>
      <c r="D287" s="14" t="s">
        <v>182</v>
      </c>
      <c r="E287" s="23" t="s">
        <v>183</v>
      </c>
      <c r="F287" s="14">
        <v>320</v>
      </c>
      <c r="G287" s="14" t="s">
        <v>120</v>
      </c>
      <c r="H287" s="14">
        <v>1</v>
      </c>
      <c r="I287" s="14">
        <v>3</v>
      </c>
      <c r="J287" s="14">
        <v>3</v>
      </c>
      <c r="K287" s="14"/>
      <c r="L287" s="14" t="s">
        <v>141</v>
      </c>
      <c r="M287" s="24">
        <f t="shared" si="234"/>
        <v>3</v>
      </c>
      <c r="N287" s="24">
        <f t="shared" si="209"/>
        <v>1</v>
      </c>
      <c r="O287" s="24" t="str">
        <f t="shared" si="210"/>
        <v>3 3</v>
      </c>
      <c r="P287" s="24">
        <f t="shared" si="211"/>
        <v>3</v>
      </c>
      <c r="Q287" s="25">
        <f t="shared" si="212"/>
        <v>0</v>
      </c>
      <c r="R287" s="26">
        <f t="shared" si="213"/>
        <v>0</v>
      </c>
      <c r="S287" s="24">
        <f t="shared" si="214"/>
        <v>1</v>
      </c>
      <c r="T287" s="24">
        <f t="shared" si="215"/>
        <v>1</v>
      </c>
      <c r="U287" s="24" t="str">
        <f t="shared" si="216"/>
        <v/>
      </c>
      <c r="V287" s="24" t="str">
        <f t="shared" si="217"/>
        <v>g</v>
      </c>
      <c r="W287" s="24" t="str">
        <f t="shared" si="235"/>
        <v/>
      </c>
      <c r="X287" s="24">
        <f t="shared" si="218"/>
        <v>1</v>
      </c>
      <c r="Y287" s="24">
        <f t="shared" si="219"/>
        <v>1</v>
      </c>
      <c r="Z287" s="24" t="str">
        <f t="shared" si="220"/>
        <v>F</v>
      </c>
      <c r="AA287" s="24" t="str">
        <f t="shared" si="242"/>
        <v>F</v>
      </c>
      <c r="AB287" s="34" t="str">
        <f t="shared" si="221"/>
        <v/>
      </c>
      <c r="AC287" s="34" t="str">
        <f t="shared" si="222"/>
        <v>g</v>
      </c>
      <c r="AD287" s="34" t="str">
        <f t="shared" si="236"/>
        <v>g</v>
      </c>
      <c r="AE287" s="34" t="str">
        <f t="shared" si="223"/>
        <v>1 0</v>
      </c>
      <c r="AF287" s="34">
        <f t="shared" si="224"/>
        <v>3</v>
      </c>
      <c r="AG287" s="34">
        <f t="shared" si="225"/>
        <v>3</v>
      </c>
      <c r="AH287" s="34">
        <f t="shared" si="226"/>
        <v>0</v>
      </c>
      <c r="AI287" s="172">
        <f>IF(AJ287&lt;&gt;"",MAX(AI$3:AI286)+1,"")</f>
        <v>221</v>
      </c>
      <c r="AJ287" s="172" t="str">
        <f t="shared" si="227"/>
        <v>F</v>
      </c>
      <c r="AK287" s="172">
        <f t="shared" si="228"/>
        <v>320</v>
      </c>
      <c r="AL287" s="172">
        <f t="shared" si="229"/>
        <v>3</v>
      </c>
      <c r="AM287" s="172" t="str">
        <f>IF(AN287&lt;&gt;"",MAX(AM$3:AM286)+1,"")</f>
        <v/>
      </c>
      <c r="AN287" s="172" t="str">
        <f t="shared" si="230"/>
        <v/>
      </c>
      <c r="AO287" s="172" t="str">
        <f t="shared" si="231"/>
        <v/>
      </c>
      <c r="AP287" s="172" t="str">
        <f t="shared" si="232"/>
        <v/>
      </c>
      <c r="AQ287" s="172" t="str">
        <f t="shared" si="233"/>
        <v/>
      </c>
      <c r="AR287" s="172" t="str">
        <f>Table1[[#This Row],[Sex ]]&amp;Table1[[#This Row],[Month]]</f>
        <v>F1</v>
      </c>
      <c r="AS287" s="21"/>
      <c r="AT287" s="21"/>
      <c r="AU287" s="21"/>
      <c r="AV287" s="21"/>
      <c r="AW287" s="21"/>
      <c r="AX287" s="21"/>
      <c r="AY287" s="21"/>
      <c r="AZ287" s="21"/>
      <c r="BA287" s="21"/>
      <c r="BB287" s="21"/>
      <c r="BC287" s="21"/>
      <c r="BD287" s="21"/>
      <c r="BE287" s="319"/>
      <c r="BF287" s="319"/>
      <c r="BG287" s="316"/>
      <c r="BH287" s="316"/>
      <c r="BI287" s="316"/>
      <c r="BJ287" s="316"/>
      <c r="BK287" s="316"/>
      <c r="BL287" s="316"/>
      <c r="BM287" s="316"/>
      <c r="BN287" s="316"/>
      <c r="BO287" s="316"/>
      <c r="BP287" s="316"/>
      <c r="BQ287" s="316"/>
      <c r="BR287" s="316"/>
      <c r="BS287" s="316"/>
      <c r="BT287" s="316"/>
      <c r="BU287" s="316"/>
      <c r="BV287" s="316"/>
      <c r="BW287" s="316"/>
      <c r="BX287" s="316"/>
      <c r="BY287" s="316"/>
      <c r="BZ287" s="316"/>
      <c r="CA287" s="316"/>
      <c r="CB287" s="316"/>
      <c r="CC287" s="316"/>
      <c r="CD287" s="316"/>
      <c r="CE287" s="316"/>
      <c r="CF287" s="316"/>
      <c r="CG287" s="316"/>
      <c r="CH287" s="316"/>
      <c r="CI287" s="316"/>
      <c r="CJ287" s="316"/>
      <c r="CK287" s="316"/>
      <c r="CL287" s="316"/>
      <c r="CM287" s="316"/>
      <c r="CN287" s="316"/>
      <c r="CO287" s="316"/>
      <c r="CP287" s="316"/>
      <c r="CQ287" s="316"/>
      <c r="CR287" s="316"/>
      <c r="CS287" s="316"/>
      <c r="CT287" s="316"/>
      <c r="CU287" s="316"/>
      <c r="CV287" s="316"/>
      <c r="CW287" s="316"/>
      <c r="CX287" s="316"/>
      <c r="CY287" s="316"/>
      <c r="CZ287" s="316"/>
      <c r="DA287" s="316"/>
      <c r="DB287" s="316"/>
      <c r="DC287" s="316"/>
      <c r="DD287" s="316"/>
      <c r="DE287" s="316"/>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HP287" s="268">
        <f t="shared" si="238"/>
        <v>4</v>
      </c>
      <c r="HQ287" s="268">
        <f t="shared" si="207"/>
        <v>279</v>
      </c>
      <c r="HR287" s="268">
        <f t="shared" si="239"/>
        <v>0</v>
      </c>
      <c r="HS287" s="268">
        <f t="shared" si="240"/>
        <v>0</v>
      </c>
    </row>
    <row r="288" spans="1:227" x14ac:dyDescent="0.3">
      <c r="A288" s="21"/>
      <c r="B288" s="14">
        <v>11603</v>
      </c>
      <c r="C288" s="14">
        <v>10</v>
      </c>
      <c r="D288" s="14" t="s">
        <v>182</v>
      </c>
      <c r="E288" s="23" t="s">
        <v>183</v>
      </c>
      <c r="F288" s="14">
        <v>320</v>
      </c>
      <c r="G288" s="14" t="s">
        <v>120</v>
      </c>
      <c r="H288" s="14">
        <v>1</v>
      </c>
      <c r="I288" s="14">
        <v>4</v>
      </c>
      <c r="J288" s="14">
        <v>4</v>
      </c>
      <c r="K288" s="14"/>
      <c r="L288" s="14" t="s">
        <v>141</v>
      </c>
      <c r="M288" s="24">
        <f t="shared" si="234"/>
        <v>4</v>
      </c>
      <c r="N288" s="24">
        <f t="shared" si="209"/>
        <v>1</v>
      </c>
      <c r="O288" s="24" t="str">
        <f t="shared" si="210"/>
        <v>4 4</v>
      </c>
      <c r="P288" s="24">
        <f t="shared" si="211"/>
        <v>4</v>
      </c>
      <c r="Q288" s="25">
        <f t="shared" si="212"/>
        <v>0</v>
      </c>
      <c r="R288" s="26">
        <f t="shared" si="213"/>
        <v>0</v>
      </c>
      <c r="S288" s="24">
        <f t="shared" si="214"/>
        <v>1</v>
      </c>
      <c r="T288" s="24">
        <f t="shared" si="215"/>
        <v>1</v>
      </c>
      <c r="U288" s="24" t="str">
        <f t="shared" si="216"/>
        <v/>
      </c>
      <c r="V288" s="24" t="str">
        <f t="shared" si="217"/>
        <v>g</v>
      </c>
      <c r="W288" s="24" t="str">
        <f t="shared" si="235"/>
        <v/>
      </c>
      <c r="X288" s="24">
        <f t="shared" si="218"/>
        <v>1</v>
      </c>
      <c r="Y288" s="24">
        <f t="shared" si="219"/>
        <v>1</v>
      </c>
      <c r="Z288" s="24" t="str">
        <f t="shared" si="220"/>
        <v>F</v>
      </c>
      <c r="AA288" s="24" t="str">
        <f t="shared" si="242"/>
        <v>F</v>
      </c>
      <c r="AB288" s="34" t="str">
        <f t="shared" si="221"/>
        <v/>
      </c>
      <c r="AC288" s="34" t="str">
        <f t="shared" si="222"/>
        <v>g</v>
      </c>
      <c r="AD288" s="34" t="str">
        <f t="shared" si="236"/>
        <v>g</v>
      </c>
      <c r="AE288" s="34" t="str">
        <f t="shared" si="223"/>
        <v>1 0</v>
      </c>
      <c r="AF288" s="34">
        <f t="shared" si="224"/>
        <v>4</v>
      </c>
      <c r="AG288" s="34">
        <f t="shared" si="225"/>
        <v>4</v>
      </c>
      <c r="AH288" s="34">
        <f t="shared" si="226"/>
        <v>0</v>
      </c>
      <c r="AI288" s="172">
        <f>IF(AJ288&lt;&gt;"",MAX(AI$3:AI287)+1,"")</f>
        <v>222</v>
      </c>
      <c r="AJ288" s="172" t="str">
        <f t="shared" si="227"/>
        <v>F</v>
      </c>
      <c r="AK288" s="172">
        <f t="shared" si="228"/>
        <v>320</v>
      </c>
      <c r="AL288" s="172">
        <f t="shared" si="229"/>
        <v>4</v>
      </c>
      <c r="AM288" s="172" t="str">
        <f>IF(AN288&lt;&gt;"",MAX(AM$3:AM287)+1,"")</f>
        <v/>
      </c>
      <c r="AN288" s="172" t="str">
        <f t="shared" si="230"/>
        <v/>
      </c>
      <c r="AO288" s="172" t="str">
        <f t="shared" si="231"/>
        <v/>
      </c>
      <c r="AP288" s="172" t="str">
        <f t="shared" si="232"/>
        <v/>
      </c>
      <c r="AQ288" s="172" t="str">
        <f t="shared" si="233"/>
        <v/>
      </c>
      <c r="AR288" s="172" t="str">
        <f>Table1[[#This Row],[Sex ]]&amp;Table1[[#This Row],[Month]]</f>
        <v>F1</v>
      </c>
      <c r="AS288" s="21"/>
      <c r="AT288" s="21"/>
      <c r="AU288" s="21"/>
      <c r="AV288" s="21"/>
      <c r="AW288" s="21"/>
      <c r="AX288" s="21"/>
      <c r="AY288" s="21"/>
      <c r="AZ288" s="21"/>
      <c r="BA288" s="21"/>
      <c r="BB288" s="21"/>
      <c r="BC288" s="21"/>
      <c r="BD288" s="21"/>
      <c r="BE288" s="319"/>
      <c r="BF288" s="319"/>
      <c r="BG288" s="316"/>
      <c r="BH288" s="316"/>
      <c r="BI288" s="316"/>
      <c r="BJ288" s="316"/>
      <c r="BK288" s="316"/>
      <c r="BL288" s="316"/>
      <c r="BM288" s="316"/>
      <c r="BN288" s="316"/>
      <c r="BO288" s="316"/>
      <c r="BP288" s="316"/>
      <c r="BQ288" s="316"/>
      <c r="BR288" s="316"/>
      <c r="BS288" s="316"/>
      <c r="BT288" s="316"/>
      <c r="BU288" s="316"/>
      <c r="BV288" s="316"/>
      <c r="BW288" s="316"/>
      <c r="BX288" s="316"/>
      <c r="BY288" s="316"/>
      <c r="BZ288" s="316"/>
      <c r="CA288" s="316"/>
      <c r="CB288" s="316"/>
      <c r="CC288" s="316"/>
      <c r="CD288" s="316"/>
      <c r="CE288" s="316"/>
      <c r="CF288" s="316"/>
      <c r="CG288" s="316"/>
      <c r="CH288" s="316"/>
      <c r="CI288" s="316"/>
      <c r="CJ288" s="316"/>
      <c r="CK288" s="316"/>
      <c r="CL288" s="316"/>
      <c r="CM288" s="316"/>
      <c r="CN288" s="316"/>
      <c r="CO288" s="316"/>
      <c r="CP288" s="316"/>
      <c r="CQ288" s="316"/>
      <c r="CR288" s="316"/>
      <c r="CS288" s="316"/>
      <c r="CT288" s="316"/>
      <c r="CU288" s="316"/>
      <c r="CV288" s="316"/>
      <c r="CW288" s="316"/>
      <c r="CX288" s="316"/>
      <c r="CY288" s="316"/>
      <c r="CZ288" s="316"/>
      <c r="DA288" s="316"/>
      <c r="DB288" s="316"/>
      <c r="DC288" s="316"/>
      <c r="DD288" s="316"/>
      <c r="DE288" s="316"/>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HP288" s="268">
        <f t="shared" si="238"/>
        <v>4</v>
      </c>
      <c r="HQ288" s="268">
        <f t="shared" si="207"/>
        <v>280</v>
      </c>
      <c r="HR288" s="268">
        <f t="shared" si="239"/>
        <v>0</v>
      </c>
      <c r="HS288" s="268">
        <f t="shared" si="240"/>
        <v>0</v>
      </c>
    </row>
    <row r="289" spans="1:227" x14ac:dyDescent="0.3">
      <c r="A289" s="21"/>
      <c r="B289" s="14">
        <v>11603</v>
      </c>
      <c r="C289" s="14">
        <v>11</v>
      </c>
      <c r="D289" s="14" t="s">
        <v>182</v>
      </c>
      <c r="E289" s="23" t="s">
        <v>183</v>
      </c>
      <c r="F289" s="14">
        <v>330</v>
      </c>
      <c r="G289" s="14" t="s">
        <v>120</v>
      </c>
      <c r="H289" s="14">
        <v>1</v>
      </c>
      <c r="I289" s="14">
        <v>3</v>
      </c>
      <c r="J289" s="14">
        <v>3</v>
      </c>
      <c r="K289" s="14"/>
      <c r="L289" s="14" t="s">
        <v>141</v>
      </c>
      <c r="M289" s="24">
        <f t="shared" si="234"/>
        <v>3</v>
      </c>
      <c r="N289" s="24">
        <f t="shared" si="209"/>
        <v>1</v>
      </c>
      <c r="O289" s="24" t="str">
        <f t="shared" si="210"/>
        <v>3 3</v>
      </c>
      <c r="P289" s="24">
        <f t="shared" si="211"/>
        <v>3</v>
      </c>
      <c r="Q289" s="25">
        <f t="shared" si="212"/>
        <v>0</v>
      </c>
      <c r="R289" s="26">
        <f t="shared" si="213"/>
        <v>0</v>
      </c>
      <c r="S289" s="24">
        <f t="shared" si="214"/>
        <v>1</v>
      </c>
      <c r="T289" s="24">
        <f t="shared" si="215"/>
        <v>1</v>
      </c>
      <c r="U289" s="24" t="str">
        <f t="shared" si="216"/>
        <v/>
      </c>
      <c r="V289" s="24" t="str">
        <f t="shared" si="217"/>
        <v>g</v>
      </c>
      <c r="W289" s="24" t="str">
        <f t="shared" si="235"/>
        <v/>
      </c>
      <c r="X289" s="24">
        <f t="shared" si="218"/>
        <v>1</v>
      </c>
      <c r="Y289" s="24">
        <f t="shared" si="219"/>
        <v>1</v>
      </c>
      <c r="Z289" s="24" t="str">
        <f t="shared" si="220"/>
        <v>F</v>
      </c>
      <c r="AA289" s="24" t="str">
        <f t="shared" si="242"/>
        <v>F</v>
      </c>
      <c r="AB289" s="34" t="str">
        <f t="shared" si="221"/>
        <v/>
      </c>
      <c r="AC289" s="34" t="str">
        <f t="shared" si="222"/>
        <v>g</v>
      </c>
      <c r="AD289" s="34" t="str">
        <f t="shared" si="236"/>
        <v>g</v>
      </c>
      <c r="AE289" s="34" t="str">
        <f t="shared" si="223"/>
        <v>1 0</v>
      </c>
      <c r="AF289" s="34">
        <f t="shared" si="224"/>
        <v>3</v>
      </c>
      <c r="AG289" s="34">
        <f t="shared" si="225"/>
        <v>3</v>
      </c>
      <c r="AH289" s="34">
        <f t="shared" si="226"/>
        <v>0</v>
      </c>
      <c r="AI289" s="172">
        <f>IF(AJ289&lt;&gt;"",MAX(AI$3:AI288)+1,"")</f>
        <v>223</v>
      </c>
      <c r="AJ289" s="172" t="str">
        <f t="shared" si="227"/>
        <v>F</v>
      </c>
      <c r="AK289" s="172">
        <f t="shared" si="228"/>
        <v>330</v>
      </c>
      <c r="AL289" s="172">
        <f t="shared" si="229"/>
        <v>3</v>
      </c>
      <c r="AM289" s="172" t="str">
        <f>IF(AN289&lt;&gt;"",MAX(AM$3:AM288)+1,"")</f>
        <v/>
      </c>
      <c r="AN289" s="172" t="str">
        <f t="shared" si="230"/>
        <v/>
      </c>
      <c r="AO289" s="172" t="str">
        <f t="shared" si="231"/>
        <v/>
      </c>
      <c r="AP289" s="172" t="str">
        <f t="shared" si="232"/>
        <v/>
      </c>
      <c r="AQ289" s="172" t="str">
        <f t="shared" si="233"/>
        <v/>
      </c>
      <c r="AR289" s="172" t="str">
        <f>Table1[[#This Row],[Sex ]]&amp;Table1[[#This Row],[Month]]</f>
        <v>F1</v>
      </c>
      <c r="AS289" s="21"/>
      <c r="AT289" s="21"/>
      <c r="AU289" s="21"/>
      <c r="AV289" s="21"/>
      <c r="AW289" s="21"/>
      <c r="AX289" s="21"/>
      <c r="AY289" s="21"/>
      <c r="AZ289" s="21"/>
      <c r="BA289" s="21"/>
      <c r="BB289" s="21"/>
      <c r="BC289" s="21"/>
      <c r="BD289" s="21"/>
      <c r="BE289" s="319"/>
      <c r="BF289" s="319"/>
      <c r="BG289" s="316"/>
      <c r="BH289" s="316"/>
      <c r="BI289" s="316"/>
      <c r="BJ289" s="316"/>
      <c r="BK289" s="316"/>
      <c r="BL289" s="316"/>
      <c r="BM289" s="316"/>
      <c r="BN289" s="316"/>
      <c r="BO289" s="316"/>
      <c r="BP289" s="316"/>
      <c r="BQ289" s="316"/>
      <c r="BR289" s="316"/>
      <c r="BS289" s="316"/>
      <c r="BT289" s="316"/>
      <c r="BU289" s="316"/>
      <c r="BV289" s="316"/>
      <c r="BW289" s="316"/>
      <c r="BX289" s="316"/>
      <c r="BY289" s="316"/>
      <c r="BZ289" s="316"/>
      <c r="CA289" s="316"/>
      <c r="CB289" s="316"/>
      <c r="CC289" s="316"/>
      <c r="CD289" s="316"/>
      <c r="CE289" s="316"/>
      <c r="CF289" s="316"/>
      <c r="CG289" s="316"/>
      <c r="CH289" s="316"/>
      <c r="CI289" s="316"/>
      <c r="CJ289" s="316"/>
      <c r="CK289" s="316"/>
      <c r="CL289" s="316"/>
      <c r="CM289" s="316"/>
      <c r="CN289" s="316"/>
      <c r="CO289" s="316"/>
      <c r="CP289" s="316"/>
      <c r="CQ289" s="316"/>
      <c r="CR289" s="316"/>
      <c r="CS289" s="316"/>
      <c r="CT289" s="316"/>
      <c r="CU289" s="316"/>
      <c r="CV289" s="316"/>
      <c r="CW289" s="316"/>
      <c r="CX289" s="316"/>
      <c r="CY289" s="316"/>
      <c r="CZ289" s="316"/>
      <c r="DA289" s="316"/>
      <c r="DB289" s="316"/>
      <c r="DC289" s="316"/>
      <c r="DD289" s="316"/>
      <c r="DE289" s="316"/>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HP289" s="268">
        <f t="shared" si="238"/>
        <v>3</v>
      </c>
      <c r="HQ289" s="268">
        <f t="shared" si="207"/>
        <v>281</v>
      </c>
      <c r="HR289" s="268">
        <f t="shared" si="239"/>
        <v>0</v>
      </c>
      <c r="HS289" s="268">
        <f t="shared" si="240"/>
        <v>0</v>
      </c>
    </row>
    <row r="290" spans="1:227" x14ac:dyDescent="0.3">
      <c r="A290" s="21"/>
      <c r="B290" s="14">
        <v>11603</v>
      </c>
      <c r="C290" s="14">
        <v>12</v>
      </c>
      <c r="D290" s="14" t="s">
        <v>182</v>
      </c>
      <c r="E290" s="23" t="s">
        <v>183</v>
      </c>
      <c r="F290" s="14">
        <v>330</v>
      </c>
      <c r="G290" s="14" t="s">
        <v>120</v>
      </c>
      <c r="H290" s="14">
        <v>1</v>
      </c>
      <c r="I290" s="14">
        <v>4</v>
      </c>
      <c r="J290" s="14">
        <v>4</v>
      </c>
      <c r="K290" s="14"/>
      <c r="L290" s="14" t="s">
        <v>141</v>
      </c>
      <c r="M290" s="24">
        <f t="shared" si="234"/>
        <v>4</v>
      </c>
      <c r="N290" s="24">
        <f t="shared" si="209"/>
        <v>1</v>
      </c>
      <c r="O290" s="24" t="str">
        <f t="shared" si="210"/>
        <v>4 4</v>
      </c>
      <c r="P290" s="24">
        <f t="shared" si="211"/>
        <v>4</v>
      </c>
      <c r="Q290" s="25">
        <f t="shared" si="212"/>
        <v>0</v>
      </c>
      <c r="R290" s="26">
        <f t="shared" si="213"/>
        <v>0</v>
      </c>
      <c r="S290" s="24">
        <f t="shared" si="214"/>
        <v>1</v>
      </c>
      <c r="T290" s="24">
        <f t="shared" si="215"/>
        <v>1</v>
      </c>
      <c r="U290" s="24" t="str">
        <f t="shared" si="216"/>
        <v/>
      </c>
      <c r="V290" s="24" t="str">
        <f t="shared" si="217"/>
        <v>g</v>
      </c>
      <c r="W290" s="24" t="str">
        <f t="shared" si="235"/>
        <v/>
      </c>
      <c r="X290" s="24">
        <f t="shared" si="218"/>
        <v>1</v>
      </c>
      <c r="Y290" s="24">
        <f t="shared" si="219"/>
        <v>1</v>
      </c>
      <c r="Z290" s="24" t="str">
        <f t="shared" si="220"/>
        <v>F</v>
      </c>
      <c r="AA290" s="24" t="str">
        <f t="shared" si="242"/>
        <v>F</v>
      </c>
      <c r="AB290" s="34" t="str">
        <f t="shared" si="221"/>
        <v/>
      </c>
      <c r="AC290" s="34" t="str">
        <f t="shared" si="222"/>
        <v>g</v>
      </c>
      <c r="AD290" s="34" t="str">
        <f t="shared" si="236"/>
        <v>g</v>
      </c>
      <c r="AE290" s="34" t="str">
        <f t="shared" si="223"/>
        <v>1 0</v>
      </c>
      <c r="AF290" s="34">
        <f t="shared" si="224"/>
        <v>4</v>
      </c>
      <c r="AG290" s="34">
        <f t="shared" si="225"/>
        <v>4</v>
      </c>
      <c r="AH290" s="34">
        <f t="shared" si="226"/>
        <v>0</v>
      </c>
      <c r="AI290" s="172">
        <f>IF(AJ290&lt;&gt;"",MAX(AI$3:AI289)+1,"")</f>
        <v>224</v>
      </c>
      <c r="AJ290" s="172" t="str">
        <f t="shared" si="227"/>
        <v>F</v>
      </c>
      <c r="AK290" s="172">
        <f t="shared" si="228"/>
        <v>330</v>
      </c>
      <c r="AL290" s="172">
        <f t="shared" si="229"/>
        <v>4</v>
      </c>
      <c r="AM290" s="172" t="str">
        <f>IF(AN290&lt;&gt;"",MAX(AM$3:AM289)+1,"")</f>
        <v/>
      </c>
      <c r="AN290" s="172" t="str">
        <f t="shared" si="230"/>
        <v/>
      </c>
      <c r="AO290" s="172" t="str">
        <f t="shared" si="231"/>
        <v/>
      </c>
      <c r="AP290" s="172" t="str">
        <f t="shared" si="232"/>
        <v/>
      </c>
      <c r="AQ290" s="172" t="str">
        <f t="shared" si="233"/>
        <v/>
      </c>
      <c r="AR290" s="172" t="str">
        <f>Table1[[#This Row],[Sex ]]&amp;Table1[[#This Row],[Month]]</f>
        <v>F1</v>
      </c>
      <c r="AS290" s="21"/>
      <c r="AT290" s="21"/>
      <c r="AU290" s="21"/>
      <c r="AV290" s="21"/>
      <c r="AW290" s="21"/>
      <c r="AX290" s="21"/>
      <c r="AY290" s="21"/>
      <c r="AZ290" s="21"/>
      <c r="BA290" s="21"/>
      <c r="BB290" s="21"/>
      <c r="BC290" s="21"/>
      <c r="BD290" s="21"/>
      <c r="BE290" s="319"/>
      <c r="BF290" s="319"/>
      <c r="BG290" s="316"/>
      <c r="BH290" s="316"/>
      <c r="BI290" s="316"/>
      <c r="BJ290" s="316"/>
      <c r="BK290" s="316"/>
      <c r="BL290" s="316"/>
      <c r="BM290" s="316"/>
      <c r="BN290" s="316"/>
      <c r="BO290" s="316"/>
      <c r="BP290" s="316"/>
      <c r="BQ290" s="316"/>
      <c r="BR290" s="316"/>
      <c r="BS290" s="316"/>
      <c r="BT290" s="316"/>
      <c r="BU290" s="316"/>
      <c r="BV290" s="316"/>
      <c r="BW290" s="316"/>
      <c r="BX290" s="316"/>
      <c r="BY290" s="316"/>
      <c r="BZ290" s="316"/>
      <c r="CA290" s="316"/>
      <c r="CB290" s="316"/>
      <c r="CC290" s="316"/>
      <c r="CD290" s="316"/>
      <c r="CE290" s="316"/>
      <c r="CF290" s="316"/>
      <c r="CG290" s="316"/>
      <c r="CH290" s="316"/>
      <c r="CI290" s="316"/>
      <c r="CJ290" s="316"/>
      <c r="CK290" s="316"/>
      <c r="CL290" s="316"/>
      <c r="CM290" s="316"/>
      <c r="CN290" s="316"/>
      <c r="CO290" s="316"/>
      <c r="CP290" s="316"/>
      <c r="CQ290" s="316"/>
      <c r="CR290" s="316"/>
      <c r="CS290" s="316"/>
      <c r="CT290" s="316"/>
      <c r="CU290" s="316"/>
      <c r="CV290" s="316"/>
      <c r="CW290" s="316"/>
      <c r="CX290" s="316"/>
      <c r="CY290" s="316"/>
      <c r="CZ290" s="316"/>
      <c r="DA290" s="316"/>
      <c r="DB290" s="316"/>
      <c r="DC290" s="316"/>
      <c r="DD290" s="316"/>
      <c r="DE290" s="316"/>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HP290" s="268">
        <f t="shared" si="238"/>
        <v>4</v>
      </c>
      <c r="HQ290" s="268">
        <f t="shared" si="207"/>
        <v>282</v>
      </c>
      <c r="HR290" s="268">
        <f t="shared" si="239"/>
        <v>0</v>
      </c>
      <c r="HS290" s="268">
        <f t="shared" si="240"/>
        <v>0</v>
      </c>
    </row>
    <row r="291" spans="1:227" x14ac:dyDescent="0.3">
      <c r="A291" s="21"/>
      <c r="B291" s="14">
        <v>11603</v>
      </c>
      <c r="C291" s="14">
        <v>13</v>
      </c>
      <c r="D291" s="14" t="s">
        <v>182</v>
      </c>
      <c r="E291" s="23" t="s">
        <v>183</v>
      </c>
      <c r="F291" s="14">
        <v>340</v>
      </c>
      <c r="G291" s="14" t="s">
        <v>120</v>
      </c>
      <c r="H291" s="14">
        <v>1</v>
      </c>
      <c r="I291" s="14">
        <v>4</v>
      </c>
      <c r="J291" s="14">
        <v>4</v>
      </c>
      <c r="K291" s="14"/>
      <c r="L291" s="14" t="s">
        <v>141</v>
      </c>
      <c r="M291" s="24">
        <f t="shared" si="234"/>
        <v>4</v>
      </c>
      <c r="N291" s="24">
        <f t="shared" si="209"/>
        <v>1</v>
      </c>
      <c r="O291" s="24" t="str">
        <f t="shared" si="210"/>
        <v>4 4</v>
      </c>
      <c r="P291" s="24">
        <f t="shared" si="211"/>
        <v>4</v>
      </c>
      <c r="Q291" s="25">
        <f t="shared" si="212"/>
        <v>0</v>
      </c>
      <c r="R291" s="26">
        <f t="shared" si="213"/>
        <v>0</v>
      </c>
      <c r="S291" s="24">
        <f t="shared" si="214"/>
        <v>1</v>
      </c>
      <c r="T291" s="24">
        <f t="shared" si="215"/>
        <v>1</v>
      </c>
      <c r="U291" s="24" t="str">
        <f t="shared" si="216"/>
        <v/>
      </c>
      <c r="V291" s="24" t="str">
        <f t="shared" si="217"/>
        <v>g</v>
      </c>
      <c r="W291" s="24" t="str">
        <f t="shared" si="235"/>
        <v/>
      </c>
      <c r="X291" s="24">
        <f t="shared" si="218"/>
        <v>1</v>
      </c>
      <c r="Y291" s="24">
        <f t="shared" si="219"/>
        <v>1</v>
      </c>
      <c r="Z291" s="24" t="str">
        <f t="shared" si="220"/>
        <v>F</v>
      </c>
      <c r="AA291" s="24" t="str">
        <f t="shared" si="242"/>
        <v>F</v>
      </c>
      <c r="AB291" s="34" t="str">
        <f t="shared" si="221"/>
        <v/>
      </c>
      <c r="AC291" s="34" t="str">
        <f t="shared" si="222"/>
        <v>g</v>
      </c>
      <c r="AD291" s="34" t="str">
        <f t="shared" si="236"/>
        <v>g</v>
      </c>
      <c r="AE291" s="34" t="str">
        <f t="shared" si="223"/>
        <v>1 0</v>
      </c>
      <c r="AF291" s="34">
        <f t="shared" si="224"/>
        <v>4</v>
      </c>
      <c r="AG291" s="34">
        <f t="shared" si="225"/>
        <v>4</v>
      </c>
      <c r="AH291" s="34">
        <f t="shared" si="226"/>
        <v>0</v>
      </c>
      <c r="AI291" s="172">
        <f>IF(AJ291&lt;&gt;"",MAX(AI$3:AI290)+1,"")</f>
        <v>225</v>
      </c>
      <c r="AJ291" s="172" t="str">
        <f t="shared" si="227"/>
        <v>F</v>
      </c>
      <c r="AK291" s="172">
        <f t="shared" si="228"/>
        <v>340</v>
      </c>
      <c r="AL291" s="172">
        <f t="shared" si="229"/>
        <v>4</v>
      </c>
      <c r="AM291" s="172" t="str">
        <f>IF(AN291&lt;&gt;"",MAX(AM$3:AM290)+1,"")</f>
        <v/>
      </c>
      <c r="AN291" s="172" t="str">
        <f t="shared" si="230"/>
        <v/>
      </c>
      <c r="AO291" s="172" t="str">
        <f t="shared" si="231"/>
        <v/>
      </c>
      <c r="AP291" s="172" t="str">
        <f t="shared" si="232"/>
        <v/>
      </c>
      <c r="AQ291" s="172" t="str">
        <f t="shared" si="233"/>
        <v/>
      </c>
      <c r="AR291" s="172" t="str">
        <f>Table1[[#This Row],[Sex ]]&amp;Table1[[#This Row],[Month]]</f>
        <v>F1</v>
      </c>
      <c r="AS291" s="21"/>
      <c r="AT291" s="21"/>
      <c r="AU291" s="21"/>
      <c r="AV291" s="21"/>
      <c r="AW291" s="21"/>
      <c r="AX291" s="21"/>
      <c r="AY291" s="21"/>
      <c r="AZ291" s="21"/>
      <c r="BA291" s="21"/>
      <c r="BB291" s="21"/>
      <c r="BC291" s="21"/>
      <c r="BD291" s="21"/>
      <c r="BE291" s="319"/>
      <c r="BF291" s="319"/>
      <c r="BG291" s="316"/>
      <c r="BH291" s="316"/>
      <c r="BI291" s="316"/>
      <c r="BJ291" s="316"/>
      <c r="BK291" s="316"/>
      <c r="BL291" s="316"/>
      <c r="BM291" s="316"/>
      <c r="BN291" s="316"/>
      <c r="BO291" s="316"/>
      <c r="BP291" s="316"/>
      <c r="BQ291" s="316"/>
      <c r="BR291" s="316"/>
      <c r="BS291" s="316"/>
      <c r="BT291" s="316"/>
      <c r="BU291" s="316"/>
      <c r="BV291" s="316"/>
      <c r="BW291" s="316"/>
      <c r="BX291" s="316"/>
      <c r="BY291" s="316"/>
      <c r="BZ291" s="316"/>
      <c r="CA291" s="316"/>
      <c r="CB291" s="316"/>
      <c r="CC291" s="316"/>
      <c r="CD291" s="316"/>
      <c r="CE291" s="316"/>
      <c r="CF291" s="316"/>
      <c r="CG291" s="316"/>
      <c r="CH291" s="316"/>
      <c r="CI291" s="316"/>
      <c r="CJ291" s="316"/>
      <c r="CK291" s="316"/>
      <c r="CL291" s="316"/>
      <c r="CM291" s="316"/>
      <c r="CN291" s="316"/>
      <c r="CO291" s="316"/>
      <c r="CP291" s="316"/>
      <c r="CQ291" s="316"/>
      <c r="CR291" s="316"/>
      <c r="CS291" s="316"/>
      <c r="CT291" s="316"/>
      <c r="CU291" s="316"/>
      <c r="CV291" s="316"/>
      <c r="CW291" s="316"/>
      <c r="CX291" s="316"/>
      <c r="CY291" s="316"/>
      <c r="CZ291" s="316"/>
      <c r="DA291" s="316"/>
      <c r="DB291" s="316"/>
      <c r="DC291" s="316"/>
      <c r="DD291" s="316"/>
      <c r="DE291" s="316"/>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21"/>
      <c r="ET291" s="21"/>
      <c r="EU291" s="21"/>
      <c r="EV291" s="21"/>
      <c r="HP291" s="268">
        <f t="shared" si="238"/>
        <v>3</v>
      </c>
      <c r="HQ291" s="268">
        <f t="shared" si="207"/>
        <v>283</v>
      </c>
      <c r="HR291" s="268">
        <f t="shared" si="239"/>
        <v>66.666666666666686</v>
      </c>
      <c r="HS291" s="268">
        <f t="shared" si="240"/>
        <v>66.666666666666686</v>
      </c>
    </row>
    <row r="292" spans="1:227" x14ac:dyDescent="0.3">
      <c r="A292" s="21"/>
      <c r="B292" s="14">
        <v>11603</v>
      </c>
      <c r="C292" s="14">
        <v>14</v>
      </c>
      <c r="D292" s="14" t="s">
        <v>182</v>
      </c>
      <c r="E292" s="23" t="s">
        <v>183</v>
      </c>
      <c r="F292" s="14">
        <v>340</v>
      </c>
      <c r="G292" s="14" t="s">
        <v>120</v>
      </c>
      <c r="H292" s="14">
        <v>1</v>
      </c>
      <c r="I292" s="14">
        <v>4</v>
      </c>
      <c r="J292" s="14">
        <v>4</v>
      </c>
      <c r="K292" s="14"/>
      <c r="L292" s="14" t="s">
        <v>141</v>
      </c>
      <c r="M292" s="24">
        <f t="shared" si="234"/>
        <v>4</v>
      </c>
      <c r="N292" s="24">
        <f t="shared" si="209"/>
        <v>1</v>
      </c>
      <c r="O292" s="24" t="str">
        <f t="shared" si="210"/>
        <v>4 4</v>
      </c>
      <c r="P292" s="24">
        <f t="shared" si="211"/>
        <v>4</v>
      </c>
      <c r="Q292" s="25">
        <f t="shared" si="212"/>
        <v>0</v>
      </c>
      <c r="R292" s="26">
        <f t="shared" si="213"/>
        <v>0</v>
      </c>
      <c r="S292" s="24">
        <f t="shared" si="214"/>
        <v>1</v>
      </c>
      <c r="T292" s="24">
        <f t="shared" si="215"/>
        <v>1</v>
      </c>
      <c r="U292" s="24" t="str">
        <f t="shared" si="216"/>
        <v/>
      </c>
      <c r="V292" s="24" t="str">
        <f t="shared" si="217"/>
        <v>g</v>
      </c>
      <c r="W292" s="24" t="str">
        <f t="shared" si="235"/>
        <v/>
      </c>
      <c r="X292" s="24">
        <f t="shared" si="218"/>
        <v>1</v>
      </c>
      <c r="Y292" s="24">
        <f t="shared" si="219"/>
        <v>1</v>
      </c>
      <c r="Z292" s="24" t="str">
        <f t="shared" si="220"/>
        <v>F</v>
      </c>
      <c r="AA292" s="24" t="str">
        <f t="shared" si="242"/>
        <v>F</v>
      </c>
      <c r="AB292" s="34" t="str">
        <f t="shared" si="221"/>
        <v/>
      </c>
      <c r="AC292" s="34" t="str">
        <f t="shared" si="222"/>
        <v>g</v>
      </c>
      <c r="AD292" s="34" t="str">
        <f t="shared" si="236"/>
        <v>g</v>
      </c>
      <c r="AE292" s="34" t="str">
        <f t="shared" si="223"/>
        <v>1 0</v>
      </c>
      <c r="AF292" s="34">
        <f t="shared" si="224"/>
        <v>4</v>
      </c>
      <c r="AG292" s="34">
        <f t="shared" si="225"/>
        <v>4</v>
      </c>
      <c r="AH292" s="34">
        <f t="shared" si="226"/>
        <v>0</v>
      </c>
      <c r="AI292" s="172">
        <f>IF(AJ292&lt;&gt;"",MAX(AI$3:AI291)+1,"")</f>
        <v>226</v>
      </c>
      <c r="AJ292" s="172" t="str">
        <f t="shared" si="227"/>
        <v>F</v>
      </c>
      <c r="AK292" s="172">
        <f t="shared" si="228"/>
        <v>340</v>
      </c>
      <c r="AL292" s="172">
        <f t="shared" si="229"/>
        <v>4</v>
      </c>
      <c r="AM292" s="172" t="str">
        <f>IF(AN292&lt;&gt;"",MAX(AM$3:AM291)+1,"")</f>
        <v/>
      </c>
      <c r="AN292" s="172" t="str">
        <f t="shared" si="230"/>
        <v/>
      </c>
      <c r="AO292" s="172" t="str">
        <f t="shared" si="231"/>
        <v/>
      </c>
      <c r="AP292" s="172" t="str">
        <f t="shared" si="232"/>
        <v/>
      </c>
      <c r="AQ292" s="172" t="str">
        <f t="shared" si="233"/>
        <v/>
      </c>
      <c r="AR292" s="172" t="str">
        <f>Table1[[#This Row],[Sex ]]&amp;Table1[[#This Row],[Month]]</f>
        <v>F1</v>
      </c>
      <c r="AS292" s="21"/>
      <c r="AT292" s="21"/>
      <c r="AU292" s="21"/>
      <c r="AV292" s="21"/>
      <c r="AW292" s="21"/>
      <c r="AX292" s="21"/>
      <c r="AY292" s="21"/>
      <c r="AZ292" s="21"/>
      <c r="BA292" s="21"/>
      <c r="BB292" s="21"/>
      <c r="BC292" s="21"/>
      <c r="BD292" s="21"/>
      <c r="BE292" s="319"/>
      <c r="BF292" s="319"/>
      <c r="BG292" s="316"/>
      <c r="BH292" s="316"/>
      <c r="BI292" s="316"/>
      <c r="BJ292" s="316"/>
      <c r="BK292" s="316"/>
      <c r="BL292" s="316"/>
      <c r="BM292" s="316"/>
      <c r="BN292" s="316"/>
      <c r="BO292" s="316"/>
      <c r="BP292" s="316"/>
      <c r="BQ292" s="316"/>
      <c r="BR292" s="316"/>
      <c r="BS292" s="316"/>
      <c r="BT292" s="316"/>
      <c r="BU292" s="316"/>
      <c r="BV292" s="316"/>
      <c r="BW292" s="316"/>
      <c r="BX292" s="316"/>
      <c r="BY292" s="316"/>
      <c r="BZ292" s="316"/>
      <c r="CA292" s="316"/>
      <c r="CB292" s="316"/>
      <c r="CC292" s="316"/>
      <c r="CD292" s="316"/>
      <c r="CE292" s="316"/>
      <c r="CF292" s="316"/>
      <c r="CG292" s="316"/>
      <c r="CH292" s="316"/>
      <c r="CI292" s="316"/>
      <c r="CJ292" s="316"/>
      <c r="CK292" s="316"/>
      <c r="CL292" s="316"/>
      <c r="CM292" s="316"/>
      <c r="CN292" s="316"/>
      <c r="CO292" s="316"/>
      <c r="CP292" s="316"/>
      <c r="CQ292" s="316"/>
      <c r="CR292" s="316"/>
      <c r="CS292" s="316"/>
      <c r="CT292" s="316"/>
      <c r="CU292" s="316"/>
      <c r="CV292" s="316"/>
      <c r="CW292" s="316"/>
      <c r="CX292" s="316"/>
      <c r="CY292" s="316"/>
      <c r="CZ292" s="316"/>
      <c r="DA292" s="316"/>
      <c r="DB292" s="316"/>
      <c r="DC292" s="316"/>
      <c r="DD292" s="316"/>
      <c r="DE292" s="316"/>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HP292" s="268">
        <f t="shared" si="238"/>
        <v>3</v>
      </c>
      <c r="HQ292" s="268">
        <f t="shared" si="207"/>
        <v>284</v>
      </c>
      <c r="HR292" s="268">
        <f t="shared" si="239"/>
        <v>0</v>
      </c>
      <c r="HS292" s="268">
        <f t="shared" si="240"/>
        <v>0</v>
      </c>
    </row>
    <row r="293" spans="1:227" x14ac:dyDescent="0.3">
      <c r="A293" s="21"/>
      <c r="B293" s="14">
        <v>11603</v>
      </c>
      <c r="C293" s="14">
        <v>15</v>
      </c>
      <c r="D293" s="14" t="s">
        <v>182</v>
      </c>
      <c r="E293" s="23" t="s">
        <v>183</v>
      </c>
      <c r="F293" s="14">
        <v>350</v>
      </c>
      <c r="G293" s="14" t="s">
        <v>120</v>
      </c>
      <c r="H293" s="14">
        <v>1</v>
      </c>
      <c r="I293" s="14">
        <v>5</v>
      </c>
      <c r="J293" s="14">
        <v>4</v>
      </c>
      <c r="K293" s="14"/>
      <c r="L293" s="14" t="s">
        <v>141</v>
      </c>
      <c r="M293" s="24" t="str">
        <f t="shared" si="234"/>
        <v/>
      </c>
      <c r="N293" s="24">
        <f t="shared" si="209"/>
        <v>1</v>
      </c>
      <c r="O293" s="24" t="str">
        <f t="shared" si="210"/>
        <v>4 5</v>
      </c>
      <c r="P293" s="24">
        <f t="shared" si="211"/>
        <v>4.5</v>
      </c>
      <c r="Q293" s="25">
        <f t="shared" si="212"/>
        <v>0.5</v>
      </c>
      <c r="R293" s="26">
        <f t="shared" si="213"/>
        <v>0.15713484026367724</v>
      </c>
      <c r="S293" s="24">
        <f t="shared" si="214"/>
        <v>1</v>
      </c>
      <c r="T293" s="24">
        <f t="shared" si="215"/>
        <v>1</v>
      </c>
      <c r="U293" s="24" t="str">
        <f t="shared" si="216"/>
        <v/>
      </c>
      <c r="V293" s="24" t="str">
        <f t="shared" si="217"/>
        <v/>
      </c>
      <c r="W293" s="24" t="str">
        <f t="shared" si="235"/>
        <v/>
      </c>
      <c r="X293" s="24" t="str">
        <f t="shared" si="218"/>
        <v/>
      </c>
      <c r="Y293" s="24">
        <f t="shared" si="219"/>
        <v>1</v>
      </c>
      <c r="Z293" s="24" t="str">
        <f t="shared" si="220"/>
        <v>F</v>
      </c>
      <c r="AA293" s="24" t="str">
        <f>IF(I293&lt;&gt;"",IF(I293-J293=0,G293,""),"")</f>
        <v/>
      </c>
      <c r="AB293" s="34" t="str">
        <f t="shared" si="221"/>
        <v/>
      </c>
      <c r="AC293" s="34" t="str">
        <f t="shared" si="222"/>
        <v>g</v>
      </c>
      <c r="AD293" s="34" t="str">
        <f t="shared" si="236"/>
        <v/>
      </c>
      <c r="AE293" s="34" t="str">
        <f t="shared" si="223"/>
        <v>1 1</v>
      </c>
      <c r="AF293" s="34">
        <f t="shared" si="224"/>
        <v>4</v>
      </c>
      <c r="AG293" s="34">
        <f t="shared" si="225"/>
        <v>5</v>
      </c>
      <c r="AH293" s="34">
        <f t="shared" si="226"/>
        <v>1</v>
      </c>
      <c r="AI293" s="172">
        <f>IF(AJ293&lt;&gt;"",MAX(AI$3:AI292)+1,"")</f>
        <v>227</v>
      </c>
      <c r="AJ293" s="172" t="str">
        <f t="shared" si="227"/>
        <v>F</v>
      </c>
      <c r="AK293" s="172">
        <f t="shared" si="228"/>
        <v>350</v>
      </c>
      <c r="AL293" s="172">
        <f t="shared" si="229"/>
        <v>4</v>
      </c>
      <c r="AM293" s="172" t="str">
        <f>IF(AN293&lt;&gt;"",MAX(AM$3:AM292)+1,"")</f>
        <v/>
      </c>
      <c r="AN293" s="172" t="str">
        <f t="shared" si="230"/>
        <v/>
      </c>
      <c r="AO293" s="172" t="str">
        <f t="shared" si="231"/>
        <v/>
      </c>
      <c r="AP293" s="172" t="str">
        <f t="shared" si="232"/>
        <v/>
      </c>
      <c r="AQ293" s="172" t="str">
        <f t="shared" si="233"/>
        <v/>
      </c>
      <c r="AR293" s="172" t="str">
        <f>Table1[[#This Row],[Sex ]]&amp;Table1[[#This Row],[Month]]</f>
        <v>F1</v>
      </c>
      <c r="AS293" s="21"/>
      <c r="AT293" s="21"/>
      <c r="AU293" s="21"/>
      <c r="AV293" s="21"/>
      <c r="AW293" s="21"/>
      <c r="AX293" s="21"/>
      <c r="AY293" s="21"/>
      <c r="AZ293" s="21"/>
      <c r="BA293" s="21"/>
      <c r="BB293" s="21"/>
      <c r="BC293" s="21"/>
      <c r="BD293" s="21"/>
      <c r="BE293" s="319"/>
      <c r="BF293" s="319"/>
      <c r="BG293" s="316"/>
      <c r="BH293" s="316"/>
      <c r="BI293" s="316"/>
      <c r="BJ293" s="316"/>
      <c r="BK293" s="316"/>
      <c r="BL293" s="316"/>
      <c r="BM293" s="316"/>
      <c r="BN293" s="316"/>
      <c r="BO293" s="316"/>
      <c r="BP293" s="316"/>
      <c r="BQ293" s="316"/>
      <c r="BR293" s="316"/>
      <c r="BS293" s="316"/>
      <c r="BT293" s="316"/>
      <c r="BU293" s="316"/>
      <c r="BV293" s="316"/>
      <c r="BW293" s="316"/>
      <c r="BX293" s="316"/>
      <c r="BY293" s="316"/>
      <c r="BZ293" s="316"/>
      <c r="CA293" s="316"/>
      <c r="CB293" s="316"/>
      <c r="CC293" s="316"/>
      <c r="CD293" s="316"/>
      <c r="CE293" s="316"/>
      <c r="CF293" s="316"/>
      <c r="CG293" s="316"/>
      <c r="CH293" s="316"/>
      <c r="CI293" s="316"/>
      <c r="CJ293" s="316"/>
      <c r="CK293" s="316"/>
      <c r="CL293" s="316"/>
      <c r="CM293" s="316"/>
      <c r="CN293" s="316"/>
      <c r="CO293" s="316"/>
      <c r="CP293" s="316"/>
      <c r="CQ293" s="316"/>
      <c r="CR293" s="316"/>
      <c r="CS293" s="316"/>
      <c r="CT293" s="316"/>
      <c r="CU293" s="316"/>
      <c r="CV293" s="316"/>
      <c r="CW293" s="316"/>
      <c r="CX293" s="316"/>
      <c r="CY293" s="316"/>
      <c r="CZ293" s="316"/>
      <c r="DA293" s="316"/>
      <c r="DB293" s="316"/>
      <c r="DC293" s="316"/>
      <c r="DD293" s="316"/>
      <c r="DE293" s="316"/>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HP293" s="268">
        <f t="shared" si="238"/>
        <v>3</v>
      </c>
      <c r="HQ293" s="268">
        <f t="shared" si="207"/>
        <v>285</v>
      </c>
      <c r="HR293" s="268">
        <f t="shared" si="239"/>
        <v>0</v>
      </c>
      <c r="HS293" s="268">
        <f t="shared" si="240"/>
        <v>0</v>
      </c>
    </row>
    <row r="294" spans="1:227" x14ac:dyDescent="0.3">
      <c r="A294" s="21"/>
      <c r="B294" s="14">
        <v>11603</v>
      </c>
      <c r="C294" s="14">
        <v>16</v>
      </c>
      <c r="D294" s="14" t="s">
        <v>182</v>
      </c>
      <c r="E294" s="23" t="s">
        <v>183</v>
      </c>
      <c r="F294" s="14">
        <v>360</v>
      </c>
      <c r="G294" s="14" t="s">
        <v>120</v>
      </c>
      <c r="H294" s="14">
        <v>1</v>
      </c>
      <c r="I294" s="14">
        <v>5</v>
      </c>
      <c r="J294" s="14">
        <v>5</v>
      </c>
      <c r="K294" s="14"/>
      <c r="L294" s="14" t="s">
        <v>141</v>
      </c>
      <c r="M294" s="24">
        <f t="shared" si="234"/>
        <v>5</v>
      </c>
      <c r="N294" s="24">
        <f t="shared" si="209"/>
        <v>1</v>
      </c>
      <c r="O294" s="24" t="str">
        <f t="shared" si="210"/>
        <v>5 5</v>
      </c>
      <c r="P294" s="24">
        <f t="shared" si="211"/>
        <v>5</v>
      </c>
      <c r="Q294" s="25">
        <f t="shared" si="212"/>
        <v>0</v>
      </c>
      <c r="R294" s="26">
        <f t="shared" si="213"/>
        <v>0</v>
      </c>
      <c r="S294" s="24">
        <f t="shared" si="214"/>
        <v>1</v>
      </c>
      <c r="T294" s="24">
        <f t="shared" si="215"/>
        <v>1</v>
      </c>
      <c r="U294" s="24" t="str">
        <f t="shared" si="216"/>
        <v/>
      </c>
      <c r="V294" s="24" t="str">
        <f t="shared" si="217"/>
        <v>g</v>
      </c>
      <c r="W294" s="24" t="str">
        <f t="shared" si="235"/>
        <v/>
      </c>
      <c r="X294" s="24">
        <f t="shared" si="218"/>
        <v>1</v>
      </c>
      <c r="Y294" s="24">
        <f t="shared" si="219"/>
        <v>1</v>
      </c>
      <c r="Z294" s="24" t="str">
        <f t="shared" si="220"/>
        <v>F</v>
      </c>
      <c r="AA294" s="24" t="str">
        <f t="shared" ref="AA294:AA301" si="243">IF(I294&lt;&gt;"",IF(SUM(I294:J294)&gt;98,"",IF(I294-J294=0,G294,"")))</f>
        <v>F</v>
      </c>
      <c r="AB294" s="34" t="str">
        <f t="shared" si="221"/>
        <v/>
      </c>
      <c r="AC294" s="34" t="str">
        <f t="shared" si="222"/>
        <v>g</v>
      </c>
      <c r="AD294" s="34" t="str">
        <f t="shared" si="236"/>
        <v>g</v>
      </c>
      <c r="AE294" s="34" t="str">
        <f t="shared" si="223"/>
        <v>1 0</v>
      </c>
      <c r="AF294" s="34">
        <f t="shared" si="224"/>
        <v>5</v>
      </c>
      <c r="AG294" s="34">
        <f t="shared" si="225"/>
        <v>5</v>
      </c>
      <c r="AH294" s="34">
        <f t="shared" si="226"/>
        <v>0</v>
      </c>
      <c r="AI294" s="172">
        <f>IF(AJ294&lt;&gt;"",MAX(AI$3:AI293)+1,"")</f>
        <v>228</v>
      </c>
      <c r="AJ294" s="172" t="str">
        <f t="shared" si="227"/>
        <v>F</v>
      </c>
      <c r="AK294" s="172">
        <f t="shared" si="228"/>
        <v>360</v>
      </c>
      <c r="AL294" s="172">
        <f t="shared" si="229"/>
        <v>5</v>
      </c>
      <c r="AM294" s="172" t="str">
        <f>IF(AN294&lt;&gt;"",MAX(AM$3:AM293)+1,"")</f>
        <v/>
      </c>
      <c r="AN294" s="172" t="str">
        <f t="shared" si="230"/>
        <v/>
      </c>
      <c r="AO294" s="172" t="str">
        <f t="shared" si="231"/>
        <v/>
      </c>
      <c r="AP294" s="172" t="str">
        <f t="shared" si="232"/>
        <v/>
      </c>
      <c r="AQ294" s="172" t="str">
        <f t="shared" si="233"/>
        <v/>
      </c>
      <c r="AR294" s="172" t="str">
        <f>Table1[[#This Row],[Sex ]]&amp;Table1[[#This Row],[Month]]</f>
        <v>F1</v>
      </c>
      <c r="AS294" s="21"/>
      <c r="AT294" s="21"/>
      <c r="AU294" s="21"/>
      <c r="AV294" s="21"/>
      <c r="AW294" s="21"/>
      <c r="AX294" s="21"/>
      <c r="AY294" s="21"/>
      <c r="AZ294" s="21"/>
      <c r="BA294" s="21"/>
      <c r="BB294" s="21"/>
      <c r="BC294" s="21"/>
      <c r="BD294" s="21"/>
      <c r="BE294" s="319"/>
      <c r="BF294" s="319"/>
      <c r="BG294" s="316"/>
      <c r="BH294" s="316"/>
      <c r="BI294" s="316"/>
      <c r="BJ294" s="316"/>
      <c r="BK294" s="316"/>
      <c r="BL294" s="316"/>
      <c r="BM294" s="316"/>
      <c r="BN294" s="316"/>
      <c r="BO294" s="316"/>
      <c r="BP294" s="316"/>
      <c r="BQ294" s="316"/>
      <c r="BR294" s="316"/>
      <c r="BS294" s="316"/>
      <c r="BT294" s="316"/>
      <c r="BU294" s="316"/>
      <c r="BV294" s="316"/>
      <c r="BW294" s="316"/>
      <c r="BX294" s="316"/>
      <c r="BY294" s="316"/>
      <c r="BZ294" s="316"/>
      <c r="CA294" s="316"/>
      <c r="CB294" s="316"/>
      <c r="CC294" s="316"/>
      <c r="CD294" s="316"/>
      <c r="CE294" s="316"/>
      <c r="CF294" s="316"/>
      <c r="CG294" s="316"/>
      <c r="CH294" s="316"/>
      <c r="CI294" s="316"/>
      <c r="CJ294" s="316"/>
      <c r="CK294" s="316"/>
      <c r="CL294" s="316"/>
      <c r="CM294" s="316"/>
      <c r="CN294" s="316"/>
      <c r="CO294" s="316"/>
      <c r="CP294" s="316"/>
      <c r="CQ294" s="316"/>
      <c r="CR294" s="316"/>
      <c r="CS294" s="316"/>
      <c r="CT294" s="316"/>
      <c r="CU294" s="316"/>
      <c r="CV294" s="316"/>
      <c r="CW294" s="316"/>
      <c r="CX294" s="316"/>
      <c r="CY294" s="316"/>
      <c r="CZ294" s="316"/>
      <c r="DA294" s="316"/>
      <c r="DB294" s="316"/>
      <c r="DC294" s="316"/>
      <c r="DD294" s="316"/>
      <c r="DE294" s="316"/>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21"/>
      <c r="ET294" s="21"/>
      <c r="EU294" s="21"/>
      <c r="EV294" s="21"/>
      <c r="HP294" s="268">
        <f t="shared" si="238"/>
        <v>4</v>
      </c>
      <c r="HQ294" s="268">
        <f t="shared" si="207"/>
        <v>286</v>
      </c>
      <c r="HR294" s="268">
        <f t="shared" si="239"/>
        <v>0</v>
      </c>
      <c r="HS294" s="268">
        <f t="shared" si="240"/>
        <v>0</v>
      </c>
    </row>
    <row r="295" spans="1:227" x14ac:dyDescent="0.3">
      <c r="A295" s="21"/>
      <c r="B295" s="14">
        <v>11603</v>
      </c>
      <c r="C295" s="14">
        <v>17</v>
      </c>
      <c r="D295" s="14" t="s">
        <v>182</v>
      </c>
      <c r="E295" s="23" t="s">
        <v>183</v>
      </c>
      <c r="F295" s="14">
        <v>370</v>
      </c>
      <c r="G295" s="14" t="s">
        <v>120</v>
      </c>
      <c r="H295" s="14">
        <v>1</v>
      </c>
      <c r="I295" s="14">
        <v>4</v>
      </c>
      <c r="J295" s="14">
        <v>4</v>
      </c>
      <c r="K295" s="14"/>
      <c r="L295" s="14" t="s">
        <v>141</v>
      </c>
      <c r="M295" s="24">
        <f t="shared" si="234"/>
        <v>4</v>
      </c>
      <c r="N295" s="24">
        <f t="shared" si="209"/>
        <v>1</v>
      </c>
      <c r="O295" s="24" t="str">
        <f t="shared" si="210"/>
        <v>4 4</v>
      </c>
      <c r="P295" s="24">
        <f t="shared" si="211"/>
        <v>4</v>
      </c>
      <c r="Q295" s="25">
        <f t="shared" si="212"/>
        <v>0</v>
      </c>
      <c r="R295" s="26">
        <f t="shared" si="213"/>
        <v>0</v>
      </c>
      <c r="S295" s="24">
        <f t="shared" si="214"/>
        <v>1</v>
      </c>
      <c r="T295" s="24">
        <f t="shared" si="215"/>
        <v>1</v>
      </c>
      <c r="U295" s="24" t="str">
        <f t="shared" si="216"/>
        <v/>
      </c>
      <c r="V295" s="24" t="str">
        <f t="shared" si="217"/>
        <v>g</v>
      </c>
      <c r="W295" s="24" t="str">
        <f t="shared" si="235"/>
        <v/>
      </c>
      <c r="X295" s="24">
        <f t="shared" si="218"/>
        <v>1</v>
      </c>
      <c r="Y295" s="24">
        <f t="shared" si="219"/>
        <v>1</v>
      </c>
      <c r="Z295" s="24" t="str">
        <f t="shared" si="220"/>
        <v>F</v>
      </c>
      <c r="AA295" s="24" t="str">
        <f t="shared" si="243"/>
        <v>F</v>
      </c>
      <c r="AB295" s="34" t="str">
        <f t="shared" si="221"/>
        <v/>
      </c>
      <c r="AC295" s="34" t="str">
        <f t="shared" si="222"/>
        <v>g</v>
      </c>
      <c r="AD295" s="34" t="str">
        <f t="shared" si="236"/>
        <v>g</v>
      </c>
      <c r="AE295" s="34" t="str">
        <f t="shared" si="223"/>
        <v>1 0</v>
      </c>
      <c r="AF295" s="34">
        <f t="shared" si="224"/>
        <v>4</v>
      </c>
      <c r="AG295" s="34">
        <f t="shared" si="225"/>
        <v>4</v>
      </c>
      <c r="AH295" s="34">
        <f t="shared" si="226"/>
        <v>0</v>
      </c>
      <c r="AI295" s="172">
        <f>IF(AJ295&lt;&gt;"",MAX(AI$3:AI294)+1,"")</f>
        <v>229</v>
      </c>
      <c r="AJ295" s="172" t="str">
        <f t="shared" si="227"/>
        <v>F</v>
      </c>
      <c r="AK295" s="172">
        <f t="shared" si="228"/>
        <v>370</v>
      </c>
      <c r="AL295" s="172">
        <f t="shared" si="229"/>
        <v>4</v>
      </c>
      <c r="AM295" s="172" t="str">
        <f>IF(AN295&lt;&gt;"",MAX(AM$3:AM294)+1,"")</f>
        <v/>
      </c>
      <c r="AN295" s="172" t="str">
        <f t="shared" si="230"/>
        <v/>
      </c>
      <c r="AO295" s="172" t="str">
        <f t="shared" si="231"/>
        <v/>
      </c>
      <c r="AP295" s="172" t="str">
        <f t="shared" si="232"/>
        <v/>
      </c>
      <c r="AQ295" s="172" t="str">
        <f t="shared" si="233"/>
        <v/>
      </c>
      <c r="AR295" s="172" t="str">
        <f>Table1[[#This Row],[Sex ]]&amp;Table1[[#This Row],[Month]]</f>
        <v>F1</v>
      </c>
      <c r="AS295" s="21"/>
      <c r="AT295" s="21"/>
      <c r="AU295" s="21"/>
      <c r="AV295" s="21"/>
      <c r="AW295" s="21"/>
      <c r="AX295" s="21"/>
      <c r="AY295" s="21"/>
      <c r="AZ295" s="21"/>
      <c r="BA295" s="21"/>
      <c r="BB295" s="21"/>
      <c r="BC295" s="21"/>
      <c r="BD295" s="21"/>
      <c r="BE295" s="319"/>
      <c r="BF295" s="319"/>
      <c r="BG295" s="316"/>
      <c r="BH295" s="316"/>
      <c r="BI295" s="316"/>
      <c r="BJ295" s="316"/>
      <c r="BK295" s="316"/>
      <c r="BL295" s="316"/>
      <c r="BM295" s="316"/>
      <c r="BN295" s="316"/>
      <c r="BO295" s="316"/>
      <c r="BP295" s="316"/>
      <c r="BQ295" s="316"/>
      <c r="BR295" s="316"/>
      <c r="BS295" s="316"/>
      <c r="BT295" s="316"/>
      <c r="BU295" s="316"/>
      <c r="BV295" s="316"/>
      <c r="BW295" s="316"/>
      <c r="BX295" s="316"/>
      <c r="BY295" s="316"/>
      <c r="BZ295" s="316"/>
      <c r="CA295" s="316"/>
      <c r="CB295" s="316"/>
      <c r="CC295" s="316"/>
      <c r="CD295" s="316"/>
      <c r="CE295" s="316"/>
      <c r="CF295" s="316"/>
      <c r="CG295" s="316"/>
      <c r="CH295" s="316"/>
      <c r="CI295" s="316"/>
      <c r="CJ295" s="316"/>
      <c r="CK295" s="316"/>
      <c r="CL295" s="316"/>
      <c r="CM295" s="316"/>
      <c r="CN295" s="316"/>
      <c r="CO295" s="316"/>
      <c r="CP295" s="316"/>
      <c r="CQ295" s="316"/>
      <c r="CR295" s="316"/>
      <c r="CS295" s="316"/>
      <c r="CT295" s="316"/>
      <c r="CU295" s="316"/>
      <c r="CV295" s="316"/>
      <c r="CW295" s="316"/>
      <c r="CX295" s="316"/>
      <c r="CY295" s="316"/>
      <c r="CZ295" s="316"/>
      <c r="DA295" s="316"/>
      <c r="DB295" s="316"/>
      <c r="DC295" s="316"/>
      <c r="DD295" s="316"/>
      <c r="DE295" s="316"/>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HP295" s="268">
        <f t="shared" si="238"/>
        <v>3</v>
      </c>
      <c r="HQ295" s="268">
        <f t="shared" si="207"/>
        <v>287</v>
      </c>
      <c r="HR295" s="268">
        <f t="shared" si="239"/>
        <v>0</v>
      </c>
      <c r="HS295" s="268">
        <f t="shared" si="240"/>
        <v>0</v>
      </c>
    </row>
    <row r="296" spans="1:227" x14ac:dyDescent="0.3">
      <c r="A296" s="21"/>
      <c r="B296" s="14">
        <v>11603</v>
      </c>
      <c r="C296" s="14">
        <v>18</v>
      </c>
      <c r="D296" s="14" t="s">
        <v>182</v>
      </c>
      <c r="E296" s="23" t="s">
        <v>183</v>
      </c>
      <c r="F296" s="14">
        <v>370</v>
      </c>
      <c r="G296" s="14" t="s">
        <v>120</v>
      </c>
      <c r="H296" s="14">
        <v>1</v>
      </c>
      <c r="I296" s="14">
        <v>5</v>
      </c>
      <c r="J296" s="14">
        <v>5</v>
      </c>
      <c r="K296" s="14"/>
      <c r="L296" s="14" t="s">
        <v>141</v>
      </c>
      <c r="M296" s="24">
        <f t="shared" si="234"/>
        <v>5</v>
      </c>
      <c r="N296" s="24">
        <f t="shared" si="209"/>
        <v>1</v>
      </c>
      <c r="O296" s="24" t="str">
        <f t="shared" si="210"/>
        <v>5 5</v>
      </c>
      <c r="P296" s="24">
        <f t="shared" si="211"/>
        <v>5</v>
      </c>
      <c r="Q296" s="25">
        <f t="shared" si="212"/>
        <v>0</v>
      </c>
      <c r="R296" s="26">
        <f t="shared" si="213"/>
        <v>0</v>
      </c>
      <c r="S296" s="24">
        <f t="shared" si="214"/>
        <v>1</v>
      </c>
      <c r="T296" s="24">
        <f t="shared" si="215"/>
        <v>1</v>
      </c>
      <c r="U296" s="24" t="str">
        <f t="shared" si="216"/>
        <v/>
      </c>
      <c r="V296" s="24" t="str">
        <f t="shared" si="217"/>
        <v>g</v>
      </c>
      <c r="W296" s="24" t="str">
        <f t="shared" si="235"/>
        <v/>
      </c>
      <c r="X296" s="24">
        <f t="shared" si="218"/>
        <v>1</v>
      </c>
      <c r="Y296" s="24">
        <f t="shared" si="219"/>
        <v>1</v>
      </c>
      <c r="Z296" s="24" t="str">
        <f t="shared" si="220"/>
        <v>F</v>
      </c>
      <c r="AA296" s="24" t="str">
        <f t="shared" si="243"/>
        <v>F</v>
      </c>
      <c r="AB296" s="34" t="str">
        <f t="shared" si="221"/>
        <v/>
      </c>
      <c r="AC296" s="34" t="str">
        <f t="shared" si="222"/>
        <v>g</v>
      </c>
      <c r="AD296" s="34" t="str">
        <f t="shared" si="236"/>
        <v>g</v>
      </c>
      <c r="AE296" s="34" t="str">
        <f t="shared" si="223"/>
        <v>1 0</v>
      </c>
      <c r="AF296" s="34">
        <f t="shared" si="224"/>
        <v>5</v>
      </c>
      <c r="AG296" s="34">
        <f t="shared" si="225"/>
        <v>5</v>
      </c>
      <c r="AH296" s="34">
        <f t="shared" si="226"/>
        <v>0</v>
      </c>
      <c r="AI296" s="172">
        <f>IF(AJ296&lt;&gt;"",MAX(AI$3:AI295)+1,"")</f>
        <v>230</v>
      </c>
      <c r="AJ296" s="172" t="str">
        <f t="shared" si="227"/>
        <v>F</v>
      </c>
      <c r="AK296" s="172">
        <f t="shared" si="228"/>
        <v>370</v>
      </c>
      <c r="AL296" s="172">
        <f t="shared" si="229"/>
        <v>5</v>
      </c>
      <c r="AM296" s="172" t="str">
        <f>IF(AN296&lt;&gt;"",MAX(AM$3:AM295)+1,"")</f>
        <v/>
      </c>
      <c r="AN296" s="172" t="str">
        <f t="shared" si="230"/>
        <v/>
      </c>
      <c r="AO296" s="172" t="str">
        <f t="shared" si="231"/>
        <v/>
      </c>
      <c r="AP296" s="172" t="str">
        <f t="shared" si="232"/>
        <v/>
      </c>
      <c r="AQ296" s="172" t="str">
        <f t="shared" si="233"/>
        <v/>
      </c>
      <c r="AR296" s="172" t="str">
        <f>Table1[[#This Row],[Sex ]]&amp;Table1[[#This Row],[Month]]</f>
        <v>F1</v>
      </c>
      <c r="AS296" s="21"/>
      <c r="AT296" s="21"/>
      <c r="AU296" s="21"/>
      <c r="AV296" s="21"/>
      <c r="AW296" s="21"/>
      <c r="AX296" s="21"/>
      <c r="AY296" s="21"/>
      <c r="AZ296" s="21"/>
      <c r="BA296" s="21"/>
      <c r="BB296" s="21"/>
      <c r="BC296" s="21"/>
      <c r="BD296" s="21"/>
      <c r="BE296" s="319"/>
      <c r="BF296" s="319"/>
      <c r="BG296" s="316"/>
      <c r="BH296" s="316"/>
      <c r="BI296" s="316"/>
      <c r="BJ296" s="316"/>
      <c r="BK296" s="316"/>
      <c r="BL296" s="316"/>
      <c r="BM296" s="316"/>
      <c r="BN296" s="316"/>
      <c r="BO296" s="316"/>
      <c r="BP296" s="316"/>
      <c r="BQ296" s="316"/>
      <c r="BR296" s="316"/>
      <c r="BS296" s="316"/>
      <c r="BT296" s="316"/>
      <c r="BU296" s="316"/>
      <c r="BV296" s="316"/>
      <c r="BW296" s="316"/>
      <c r="BX296" s="316"/>
      <c r="BY296" s="316"/>
      <c r="BZ296" s="316"/>
      <c r="CA296" s="316"/>
      <c r="CB296" s="316"/>
      <c r="CC296" s="316"/>
      <c r="CD296" s="316"/>
      <c r="CE296" s="316"/>
      <c r="CF296" s="316"/>
      <c r="CG296" s="316"/>
      <c r="CH296" s="316"/>
      <c r="CI296" s="316"/>
      <c r="CJ296" s="316"/>
      <c r="CK296" s="316"/>
      <c r="CL296" s="316"/>
      <c r="CM296" s="316"/>
      <c r="CN296" s="316"/>
      <c r="CO296" s="316"/>
      <c r="CP296" s="316"/>
      <c r="CQ296" s="316"/>
      <c r="CR296" s="316"/>
      <c r="CS296" s="316"/>
      <c r="CT296" s="316"/>
      <c r="CU296" s="316"/>
      <c r="CV296" s="316"/>
      <c r="CW296" s="316"/>
      <c r="CX296" s="316"/>
      <c r="CY296" s="316"/>
      <c r="CZ296" s="316"/>
      <c r="DA296" s="316"/>
      <c r="DB296" s="316"/>
      <c r="DC296" s="316"/>
      <c r="DD296" s="316"/>
      <c r="DE296" s="316"/>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HP296" s="268">
        <f t="shared" si="238"/>
        <v>4</v>
      </c>
      <c r="HQ296" s="268">
        <f t="shared" si="207"/>
        <v>288</v>
      </c>
      <c r="HR296" s="268">
        <f t="shared" si="239"/>
        <v>0</v>
      </c>
      <c r="HS296" s="268">
        <f t="shared" si="240"/>
        <v>0</v>
      </c>
    </row>
    <row r="297" spans="1:227" x14ac:dyDescent="0.3">
      <c r="A297" s="21"/>
      <c r="B297" s="14">
        <v>11603</v>
      </c>
      <c r="C297" s="14">
        <v>19</v>
      </c>
      <c r="D297" s="14" t="s">
        <v>182</v>
      </c>
      <c r="E297" s="23" t="s">
        <v>183</v>
      </c>
      <c r="F297" s="14">
        <v>380</v>
      </c>
      <c r="G297" s="14" t="s">
        <v>120</v>
      </c>
      <c r="H297" s="14">
        <v>1</v>
      </c>
      <c r="I297" s="14">
        <v>5</v>
      </c>
      <c r="J297" s="14">
        <v>5</v>
      </c>
      <c r="K297" s="14"/>
      <c r="L297" s="14" t="s">
        <v>141</v>
      </c>
      <c r="M297" s="24">
        <f t="shared" si="234"/>
        <v>5</v>
      </c>
      <c r="N297" s="24">
        <f t="shared" si="209"/>
        <v>1</v>
      </c>
      <c r="O297" s="24" t="str">
        <f t="shared" si="210"/>
        <v>5 5</v>
      </c>
      <c r="P297" s="24">
        <f t="shared" si="211"/>
        <v>5</v>
      </c>
      <c r="Q297" s="25">
        <f t="shared" si="212"/>
        <v>0</v>
      </c>
      <c r="R297" s="26">
        <f t="shared" si="213"/>
        <v>0</v>
      </c>
      <c r="S297" s="24">
        <f t="shared" si="214"/>
        <v>1</v>
      </c>
      <c r="T297" s="24">
        <f t="shared" si="215"/>
        <v>1</v>
      </c>
      <c r="U297" s="24" t="str">
        <f t="shared" si="216"/>
        <v/>
      </c>
      <c r="V297" s="24" t="str">
        <f t="shared" si="217"/>
        <v>g</v>
      </c>
      <c r="W297" s="24" t="str">
        <f t="shared" si="235"/>
        <v/>
      </c>
      <c r="X297" s="24">
        <f t="shared" si="218"/>
        <v>1</v>
      </c>
      <c r="Y297" s="24">
        <f t="shared" si="219"/>
        <v>1</v>
      </c>
      <c r="Z297" s="24" t="str">
        <f t="shared" si="220"/>
        <v>F</v>
      </c>
      <c r="AA297" s="24" t="str">
        <f t="shared" si="243"/>
        <v>F</v>
      </c>
      <c r="AB297" s="34" t="str">
        <f t="shared" si="221"/>
        <v/>
      </c>
      <c r="AC297" s="34" t="str">
        <f t="shared" si="222"/>
        <v>g</v>
      </c>
      <c r="AD297" s="34" t="str">
        <f t="shared" si="236"/>
        <v>g</v>
      </c>
      <c r="AE297" s="34" t="str">
        <f t="shared" si="223"/>
        <v>1 0</v>
      </c>
      <c r="AF297" s="34">
        <f t="shared" si="224"/>
        <v>5</v>
      </c>
      <c r="AG297" s="34">
        <f t="shared" si="225"/>
        <v>5</v>
      </c>
      <c r="AH297" s="34">
        <f t="shared" si="226"/>
        <v>0</v>
      </c>
      <c r="AI297" s="172">
        <f>IF(AJ297&lt;&gt;"",MAX(AI$3:AI296)+1,"")</f>
        <v>231</v>
      </c>
      <c r="AJ297" s="172" t="str">
        <f t="shared" si="227"/>
        <v>F</v>
      </c>
      <c r="AK297" s="172">
        <f t="shared" si="228"/>
        <v>380</v>
      </c>
      <c r="AL297" s="172">
        <f t="shared" si="229"/>
        <v>5</v>
      </c>
      <c r="AM297" s="172" t="str">
        <f>IF(AN297&lt;&gt;"",MAX(AM$3:AM296)+1,"")</f>
        <v/>
      </c>
      <c r="AN297" s="172" t="str">
        <f t="shared" si="230"/>
        <v/>
      </c>
      <c r="AO297" s="172" t="str">
        <f t="shared" si="231"/>
        <v/>
      </c>
      <c r="AP297" s="172" t="str">
        <f t="shared" si="232"/>
        <v/>
      </c>
      <c r="AQ297" s="172" t="str">
        <f t="shared" si="233"/>
        <v/>
      </c>
      <c r="AR297" s="172" t="str">
        <f>Table1[[#This Row],[Sex ]]&amp;Table1[[#This Row],[Month]]</f>
        <v>F1</v>
      </c>
      <c r="AS297" s="21"/>
      <c r="AT297" s="21"/>
      <c r="AU297" s="21"/>
      <c r="AV297" s="21"/>
      <c r="AW297" s="21"/>
      <c r="AX297" s="21"/>
      <c r="AY297" s="21"/>
      <c r="AZ297" s="21"/>
      <c r="BA297" s="21"/>
      <c r="BB297" s="21"/>
      <c r="BC297" s="21"/>
      <c r="BD297" s="21"/>
      <c r="BE297" s="319"/>
      <c r="BF297" s="319"/>
      <c r="BG297" s="316"/>
      <c r="BH297" s="316"/>
      <c r="BI297" s="316"/>
      <c r="BJ297" s="316"/>
      <c r="BK297" s="316"/>
      <c r="BL297" s="316"/>
      <c r="BM297" s="316"/>
      <c r="BN297" s="316"/>
      <c r="BO297" s="316"/>
      <c r="BP297" s="316"/>
      <c r="BQ297" s="316"/>
      <c r="BR297" s="316"/>
      <c r="BS297" s="316"/>
      <c r="BT297" s="316"/>
      <c r="BU297" s="316"/>
      <c r="BV297" s="316"/>
      <c r="BW297" s="316"/>
      <c r="BX297" s="316"/>
      <c r="BY297" s="316"/>
      <c r="BZ297" s="316"/>
      <c r="CA297" s="316"/>
      <c r="CB297" s="316"/>
      <c r="CC297" s="316"/>
      <c r="CD297" s="316"/>
      <c r="CE297" s="316"/>
      <c r="CF297" s="316"/>
      <c r="CG297" s="316"/>
      <c r="CH297" s="316"/>
      <c r="CI297" s="316"/>
      <c r="CJ297" s="316"/>
      <c r="CK297" s="316"/>
      <c r="CL297" s="316"/>
      <c r="CM297" s="316"/>
      <c r="CN297" s="316"/>
      <c r="CO297" s="316"/>
      <c r="CP297" s="316"/>
      <c r="CQ297" s="316"/>
      <c r="CR297" s="316"/>
      <c r="CS297" s="316"/>
      <c r="CT297" s="316"/>
      <c r="CU297" s="316"/>
      <c r="CV297" s="316"/>
      <c r="CW297" s="316"/>
      <c r="CX297" s="316"/>
      <c r="CY297" s="316"/>
      <c r="CZ297" s="316"/>
      <c r="DA297" s="316"/>
      <c r="DB297" s="316"/>
      <c r="DC297" s="316"/>
      <c r="DD297" s="316"/>
      <c r="DE297" s="316"/>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21"/>
      <c r="ET297" s="21"/>
      <c r="EU297" s="21"/>
      <c r="EV297" s="21"/>
      <c r="HP297" s="268">
        <f t="shared" si="238"/>
        <v>4</v>
      </c>
      <c r="HQ297" s="268">
        <f t="shared" si="207"/>
        <v>289</v>
      </c>
      <c r="HR297" s="268">
        <f t="shared" si="239"/>
        <v>0</v>
      </c>
      <c r="HS297" s="268">
        <f t="shared" si="240"/>
        <v>0</v>
      </c>
    </row>
    <row r="298" spans="1:227" x14ac:dyDescent="0.3">
      <c r="A298" s="21"/>
      <c r="B298" s="14">
        <v>11603</v>
      </c>
      <c r="C298" s="14">
        <v>20</v>
      </c>
      <c r="D298" s="14" t="s">
        <v>182</v>
      </c>
      <c r="E298" s="23" t="s">
        <v>183</v>
      </c>
      <c r="F298" s="14">
        <v>380</v>
      </c>
      <c r="G298" s="14" t="s">
        <v>120</v>
      </c>
      <c r="H298" s="14">
        <v>1</v>
      </c>
      <c r="I298" s="14">
        <v>5</v>
      </c>
      <c r="J298" s="14">
        <v>5</v>
      </c>
      <c r="K298" s="14"/>
      <c r="L298" s="14" t="s">
        <v>141</v>
      </c>
      <c r="M298" s="24">
        <f t="shared" si="234"/>
        <v>5</v>
      </c>
      <c r="N298" s="24">
        <f t="shared" si="209"/>
        <v>1</v>
      </c>
      <c r="O298" s="24" t="str">
        <f t="shared" si="210"/>
        <v>5 5</v>
      </c>
      <c r="P298" s="24">
        <f t="shared" si="211"/>
        <v>5</v>
      </c>
      <c r="Q298" s="25">
        <f t="shared" si="212"/>
        <v>0</v>
      </c>
      <c r="R298" s="26">
        <f t="shared" si="213"/>
        <v>0</v>
      </c>
      <c r="S298" s="24">
        <f t="shared" si="214"/>
        <v>1</v>
      </c>
      <c r="T298" s="24">
        <f t="shared" si="215"/>
        <v>1</v>
      </c>
      <c r="U298" s="24" t="str">
        <f t="shared" si="216"/>
        <v/>
      </c>
      <c r="V298" s="24" t="str">
        <f t="shared" si="217"/>
        <v>g</v>
      </c>
      <c r="W298" s="24" t="str">
        <f t="shared" si="235"/>
        <v/>
      </c>
      <c r="X298" s="24">
        <f t="shared" si="218"/>
        <v>1</v>
      </c>
      <c r="Y298" s="24">
        <f t="shared" si="219"/>
        <v>1</v>
      </c>
      <c r="Z298" s="24" t="str">
        <f t="shared" si="220"/>
        <v>F</v>
      </c>
      <c r="AA298" s="24" t="str">
        <f t="shared" si="243"/>
        <v>F</v>
      </c>
      <c r="AB298" s="34" t="str">
        <f t="shared" si="221"/>
        <v/>
      </c>
      <c r="AC298" s="34" t="str">
        <f t="shared" si="222"/>
        <v>g</v>
      </c>
      <c r="AD298" s="34" t="str">
        <f t="shared" si="236"/>
        <v>g</v>
      </c>
      <c r="AE298" s="34" t="str">
        <f t="shared" si="223"/>
        <v>1 0</v>
      </c>
      <c r="AF298" s="34">
        <f t="shared" si="224"/>
        <v>5</v>
      </c>
      <c r="AG298" s="34">
        <f t="shared" si="225"/>
        <v>5</v>
      </c>
      <c r="AH298" s="34">
        <f t="shared" si="226"/>
        <v>0</v>
      </c>
      <c r="AI298" s="172">
        <f>IF(AJ298&lt;&gt;"",MAX(AI$3:AI297)+1,"")</f>
        <v>232</v>
      </c>
      <c r="AJ298" s="172" t="str">
        <f t="shared" si="227"/>
        <v>F</v>
      </c>
      <c r="AK298" s="172">
        <f t="shared" si="228"/>
        <v>380</v>
      </c>
      <c r="AL298" s="172">
        <f t="shared" si="229"/>
        <v>5</v>
      </c>
      <c r="AM298" s="172" t="str">
        <f>IF(AN298&lt;&gt;"",MAX(AM$3:AM297)+1,"")</f>
        <v/>
      </c>
      <c r="AN298" s="172" t="str">
        <f t="shared" si="230"/>
        <v/>
      </c>
      <c r="AO298" s="172" t="str">
        <f t="shared" si="231"/>
        <v/>
      </c>
      <c r="AP298" s="172" t="str">
        <f t="shared" si="232"/>
        <v/>
      </c>
      <c r="AQ298" s="172" t="str">
        <f t="shared" si="233"/>
        <v/>
      </c>
      <c r="AR298" s="172" t="str">
        <f>Table1[[#This Row],[Sex ]]&amp;Table1[[#This Row],[Month]]</f>
        <v>F1</v>
      </c>
      <c r="AS298" s="21"/>
      <c r="AT298" s="21"/>
      <c r="AU298" s="21"/>
      <c r="AV298" s="21"/>
      <c r="AW298" s="21"/>
      <c r="AX298" s="21"/>
      <c r="AY298" s="21"/>
      <c r="AZ298" s="21"/>
      <c r="BA298" s="21"/>
      <c r="BB298" s="21"/>
      <c r="BC298" s="21"/>
      <c r="BD298" s="21"/>
      <c r="BE298" s="319"/>
      <c r="BF298" s="319"/>
      <c r="BG298" s="316"/>
      <c r="BH298" s="316"/>
      <c r="BI298" s="316"/>
      <c r="BJ298" s="316"/>
      <c r="BK298" s="316"/>
      <c r="BL298" s="316"/>
      <c r="BM298" s="316"/>
      <c r="BN298" s="316"/>
      <c r="BO298" s="316"/>
      <c r="BP298" s="316"/>
      <c r="BQ298" s="316"/>
      <c r="BR298" s="316"/>
      <c r="BS298" s="316"/>
      <c r="BT298" s="316"/>
      <c r="BU298" s="316"/>
      <c r="BV298" s="316"/>
      <c r="BW298" s="316"/>
      <c r="BX298" s="316"/>
      <c r="BY298" s="316"/>
      <c r="BZ298" s="316"/>
      <c r="CA298" s="316"/>
      <c r="CB298" s="316"/>
      <c r="CC298" s="316"/>
      <c r="CD298" s="316"/>
      <c r="CE298" s="316"/>
      <c r="CF298" s="316"/>
      <c r="CG298" s="316"/>
      <c r="CH298" s="316"/>
      <c r="CI298" s="316"/>
      <c r="CJ298" s="316"/>
      <c r="CK298" s="316"/>
      <c r="CL298" s="316"/>
      <c r="CM298" s="316"/>
      <c r="CN298" s="316"/>
      <c r="CO298" s="316"/>
      <c r="CP298" s="316"/>
      <c r="CQ298" s="316"/>
      <c r="CR298" s="316"/>
      <c r="CS298" s="316"/>
      <c r="CT298" s="316"/>
      <c r="CU298" s="316"/>
      <c r="CV298" s="316"/>
      <c r="CW298" s="316"/>
      <c r="CX298" s="316"/>
      <c r="CY298" s="316"/>
      <c r="CZ298" s="316"/>
      <c r="DA298" s="316"/>
      <c r="DB298" s="316"/>
      <c r="DC298" s="316"/>
      <c r="DD298" s="316"/>
      <c r="DE298" s="316"/>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HP298" s="268">
        <f t="shared" si="238"/>
        <v>4</v>
      </c>
      <c r="HQ298" s="268">
        <f t="shared" si="207"/>
        <v>290</v>
      </c>
      <c r="HR298" s="268">
        <f t="shared" si="239"/>
        <v>0</v>
      </c>
      <c r="HS298" s="268">
        <f t="shared" si="240"/>
        <v>0</v>
      </c>
    </row>
    <row r="299" spans="1:227" x14ac:dyDescent="0.3">
      <c r="A299" s="21"/>
      <c r="B299" s="14">
        <v>11603</v>
      </c>
      <c r="C299" s="14">
        <v>21</v>
      </c>
      <c r="D299" s="14" t="s">
        <v>182</v>
      </c>
      <c r="E299" s="23" t="s">
        <v>183</v>
      </c>
      <c r="F299" s="14">
        <v>390</v>
      </c>
      <c r="G299" s="14" t="s">
        <v>120</v>
      </c>
      <c r="H299" s="14">
        <v>1</v>
      </c>
      <c r="I299" s="14">
        <v>5</v>
      </c>
      <c r="J299" s="14">
        <v>5</v>
      </c>
      <c r="K299" s="14"/>
      <c r="L299" s="14" t="s">
        <v>141</v>
      </c>
      <c r="M299" s="24">
        <f t="shared" si="234"/>
        <v>5</v>
      </c>
      <c r="N299" s="24">
        <f t="shared" si="209"/>
        <v>1</v>
      </c>
      <c r="O299" s="24" t="str">
        <f t="shared" si="210"/>
        <v>5 5</v>
      </c>
      <c r="P299" s="24">
        <f t="shared" si="211"/>
        <v>5</v>
      </c>
      <c r="Q299" s="25">
        <f t="shared" si="212"/>
        <v>0</v>
      </c>
      <c r="R299" s="26">
        <f t="shared" si="213"/>
        <v>0</v>
      </c>
      <c r="S299" s="24">
        <f t="shared" si="214"/>
        <v>1</v>
      </c>
      <c r="T299" s="24">
        <f t="shared" si="215"/>
        <v>1</v>
      </c>
      <c r="U299" s="24" t="str">
        <f t="shared" si="216"/>
        <v/>
      </c>
      <c r="V299" s="24" t="str">
        <f t="shared" si="217"/>
        <v>g</v>
      </c>
      <c r="W299" s="24" t="str">
        <f t="shared" si="235"/>
        <v/>
      </c>
      <c r="X299" s="24">
        <f t="shared" si="218"/>
        <v>1</v>
      </c>
      <c r="Y299" s="24">
        <f t="shared" si="219"/>
        <v>1</v>
      </c>
      <c r="Z299" s="24" t="str">
        <f t="shared" si="220"/>
        <v>F</v>
      </c>
      <c r="AA299" s="24" t="str">
        <f t="shared" si="243"/>
        <v>F</v>
      </c>
      <c r="AB299" s="34" t="str">
        <f t="shared" si="221"/>
        <v/>
      </c>
      <c r="AC299" s="34" t="str">
        <f t="shared" si="222"/>
        <v>g</v>
      </c>
      <c r="AD299" s="34" t="str">
        <f t="shared" si="236"/>
        <v>g</v>
      </c>
      <c r="AE299" s="34" t="str">
        <f t="shared" si="223"/>
        <v>1 0</v>
      </c>
      <c r="AF299" s="34">
        <f t="shared" si="224"/>
        <v>5</v>
      </c>
      <c r="AG299" s="34">
        <f t="shared" si="225"/>
        <v>5</v>
      </c>
      <c r="AH299" s="34">
        <f t="shared" si="226"/>
        <v>0</v>
      </c>
      <c r="AI299" s="172">
        <f>IF(AJ299&lt;&gt;"",MAX(AI$3:AI298)+1,"")</f>
        <v>233</v>
      </c>
      <c r="AJ299" s="172" t="str">
        <f t="shared" si="227"/>
        <v>F</v>
      </c>
      <c r="AK299" s="172">
        <f t="shared" si="228"/>
        <v>390</v>
      </c>
      <c r="AL299" s="172">
        <f t="shared" si="229"/>
        <v>5</v>
      </c>
      <c r="AM299" s="172" t="str">
        <f>IF(AN299&lt;&gt;"",MAX(AM$3:AM298)+1,"")</f>
        <v/>
      </c>
      <c r="AN299" s="172" t="str">
        <f t="shared" si="230"/>
        <v/>
      </c>
      <c r="AO299" s="172" t="str">
        <f t="shared" si="231"/>
        <v/>
      </c>
      <c r="AP299" s="172" t="str">
        <f t="shared" si="232"/>
        <v/>
      </c>
      <c r="AQ299" s="172" t="str">
        <f t="shared" si="233"/>
        <v/>
      </c>
      <c r="AR299" s="172" t="str">
        <f>Table1[[#This Row],[Sex ]]&amp;Table1[[#This Row],[Month]]</f>
        <v>F1</v>
      </c>
      <c r="AS299" s="21"/>
      <c r="AT299" s="21"/>
      <c r="AU299" s="21"/>
      <c r="AV299" s="21"/>
      <c r="AW299" s="21"/>
      <c r="AX299" s="21"/>
      <c r="AY299" s="21"/>
      <c r="AZ299" s="21"/>
      <c r="BA299" s="21"/>
      <c r="BB299" s="21"/>
      <c r="BC299" s="21"/>
      <c r="BD299" s="21"/>
      <c r="BE299" s="319"/>
      <c r="BF299" s="319"/>
      <c r="BG299" s="316"/>
      <c r="BH299" s="316"/>
      <c r="BI299" s="316"/>
      <c r="BJ299" s="316"/>
      <c r="BK299" s="316"/>
      <c r="BL299" s="316"/>
      <c r="BM299" s="316"/>
      <c r="BN299" s="316"/>
      <c r="BO299" s="316"/>
      <c r="BP299" s="316"/>
      <c r="BQ299" s="316"/>
      <c r="BR299" s="316"/>
      <c r="BS299" s="316"/>
      <c r="BT299" s="316"/>
      <c r="BU299" s="316"/>
      <c r="BV299" s="316"/>
      <c r="BW299" s="316"/>
      <c r="BX299" s="316"/>
      <c r="BY299" s="316"/>
      <c r="BZ299" s="316"/>
      <c r="CA299" s="316"/>
      <c r="CB299" s="316"/>
      <c r="CC299" s="316"/>
      <c r="CD299" s="316"/>
      <c r="CE299" s="316"/>
      <c r="CF299" s="316"/>
      <c r="CG299" s="316"/>
      <c r="CH299" s="316"/>
      <c r="CI299" s="316"/>
      <c r="CJ299" s="316"/>
      <c r="CK299" s="316"/>
      <c r="CL299" s="316"/>
      <c r="CM299" s="316"/>
      <c r="CN299" s="316"/>
      <c r="CO299" s="316"/>
      <c r="CP299" s="316"/>
      <c r="CQ299" s="316"/>
      <c r="CR299" s="316"/>
      <c r="CS299" s="316"/>
      <c r="CT299" s="316"/>
      <c r="CU299" s="316"/>
      <c r="CV299" s="316"/>
      <c r="CW299" s="316"/>
      <c r="CX299" s="316"/>
      <c r="CY299" s="316"/>
      <c r="CZ299" s="316"/>
      <c r="DA299" s="316"/>
      <c r="DB299" s="316"/>
      <c r="DC299" s="316"/>
      <c r="DD299" s="316"/>
      <c r="DE299" s="316"/>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HP299" s="268">
        <f t="shared" si="238"/>
        <v>4</v>
      </c>
      <c r="HQ299" s="268">
        <f t="shared" si="207"/>
        <v>291</v>
      </c>
      <c r="HR299" s="268">
        <f t="shared" si="239"/>
        <v>25</v>
      </c>
      <c r="HS299" s="268">
        <f t="shared" si="240"/>
        <v>25</v>
      </c>
    </row>
    <row r="300" spans="1:227" x14ac:dyDescent="0.3">
      <c r="A300" s="21"/>
      <c r="B300" s="14">
        <v>11603</v>
      </c>
      <c r="C300" s="14">
        <v>22</v>
      </c>
      <c r="D300" s="14" t="s">
        <v>182</v>
      </c>
      <c r="E300" s="23" t="s">
        <v>183</v>
      </c>
      <c r="F300" s="14">
        <v>390</v>
      </c>
      <c r="G300" s="14" t="s">
        <v>120</v>
      </c>
      <c r="H300" s="14">
        <v>1</v>
      </c>
      <c r="I300" s="14">
        <v>4</v>
      </c>
      <c r="J300" s="14">
        <v>4</v>
      </c>
      <c r="K300" s="14"/>
      <c r="L300" s="14" t="s">
        <v>141</v>
      </c>
      <c r="M300" s="24">
        <f t="shared" si="234"/>
        <v>4</v>
      </c>
      <c r="N300" s="24">
        <f t="shared" si="209"/>
        <v>1</v>
      </c>
      <c r="O300" s="24" t="str">
        <f t="shared" si="210"/>
        <v>4 4</v>
      </c>
      <c r="P300" s="24">
        <f t="shared" si="211"/>
        <v>4</v>
      </c>
      <c r="Q300" s="25">
        <f t="shared" si="212"/>
        <v>0</v>
      </c>
      <c r="R300" s="26">
        <f t="shared" si="213"/>
        <v>0</v>
      </c>
      <c r="S300" s="24">
        <f t="shared" si="214"/>
        <v>1</v>
      </c>
      <c r="T300" s="24">
        <f t="shared" si="215"/>
        <v>1</v>
      </c>
      <c r="U300" s="24" t="str">
        <f t="shared" si="216"/>
        <v/>
      </c>
      <c r="V300" s="24" t="str">
        <f t="shared" si="217"/>
        <v>g</v>
      </c>
      <c r="W300" s="24" t="str">
        <f t="shared" si="235"/>
        <v/>
      </c>
      <c r="X300" s="24">
        <f t="shared" si="218"/>
        <v>1</v>
      </c>
      <c r="Y300" s="24">
        <f t="shared" si="219"/>
        <v>1</v>
      </c>
      <c r="Z300" s="24" t="str">
        <f t="shared" si="220"/>
        <v>F</v>
      </c>
      <c r="AA300" s="24" t="str">
        <f t="shared" si="243"/>
        <v>F</v>
      </c>
      <c r="AB300" s="34" t="str">
        <f t="shared" si="221"/>
        <v/>
      </c>
      <c r="AC300" s="34" t="str">
        <f t="shared" si="222"/>
        <v>g</v>
      </c>
      <c r="AD300" s="34" t="str">
        <f t="shared" si="236"/>
        <v>g</v>
      </c>
      <c r="AE300" s="34" t="str">
        <f t="shared" si="223"/>
        <v>1 0</v>
      </c>
      <c r="AF300" s="34">
        <f t="shared" si="224"/>
        <v>4</v>
      </c>
      <c r="AG300" s="34">
        <f t="shared" si="225"/>
        <v>4</v>
      </c>
      <c r="AH300" s="34">
        <f t="shared" si="226"/>
        <v>0</v>
      </c>
      <c r="AI300" s="172">
        <f>IF(AJ300&lt;&gt;"",MAX(AI$3:AI299)+1,"")</f>
        <v>234</v>
      </c>
      <c r="AJ300" s="172" t="str">
        <f t="shared" si="227"/>
        <v>F</v>
      </c>
      <c r="AK300" s="172">
        <f t="shared" si="228"/>
        <v>390</v>
      </c>
      <c r="AL300" s="172">
        <f t="shared" si="229"/>
        <v>4</v>
      </c>
      <c r="AM300" s="172" t="str">
        <f>IF(AN300&lt;&gt;"",MAX(AM$3:AM299)+1,"")</f>
        <v/>
      </c>
      <c r="AN300" s="172" t="str">
        <f t="shared" si="230"/>
        <v/>
      </c>
      <c r="AO300" s="172" t="str">
        <f t="shared" si="231"/>
        <v/>
      </c>
      <c r="AP300" s="172" t="str">
        <f t="shared" si="232"/>
        <v/>
      </c>
      <c r="AQ300" s="172" t="str">
        <f t="shared" si="233"/>
        <v/>
      </c>
      <c r="AR300" s="172" t="str">
        <f>Table1[[#This Row],[Sex ]]&amp;Table1[[#This Row],[Month]]</f>
        <v>F1</v>
      </c>
      <c r="AS300" s="21"/>
      <c r="AT300" s="21"/>
      <c r="AU300" s="21"/>
      <c r="AV300" s="21"/>
      <c r="AW300" s="21"/>
      <c r="AX300" s="21"/>
      <c r="AY300" s="21"/>
      <c r="AZ300" s="21"/>
      <c r="BA300" s="21"/>
      <c r="BB300" s="21"/>
      <c r="BC300" s="21"/>
      <c r="BD300" s="21"/>
      <c r="BE300" s="319"/>
      <c r="BF300" s="319"/>
      <c r="BG300" s="316"/>
      <c r="BH300" s="316"/>
      <c r="BI300" s="316"/>
      <c r="BJ300" s="316"/>
      <c r="BK300" s="316"/>
      <c r="BL300" s="316"/>
      <c r="BM300" s="316"/>
      <c r="BN300" s="316"/>
      <c r="BO300" s="316"/>
      <c r="BP300" s="316"/>
      <c r="BQ300" s="316"/>
      <c r="BR300" s="316"/>
      <c r="BS300" s="316"/>
      <c r="BT300" s="316"/>
      <c r="BU300" s="316"/>
      <c r="BV300" s="316"/>
      <c r="BW300" s="316"/>
      <c r="BX300" s="316"/>
      <c r="BY300" s="316"/>
      <c r="BZ300" s="316"/>
      <c r="CA300" s="316"/>
      <c r="CB300" s="316"/>
      <c r="CC300" s="316"/>
      <c r="CD300" s="316"/>
      <c r="CE300" s="316"/>
      <c r="CF300" s="316"/>
      <c r="CG300" s="316"/>
      <c r="CH300" s="316"/>
      <c r="CI300" s="316"/>
      <c r="CJ300" s="316"/>
      <c r="CK300" s="316"/>
      <c r="CL300" s="316"/>
      <c r="CM300" s="316"/>
      <c r="CN300" s="316"/>
      <c r="CO300" s="316"/>
      <c r="CP300" s="316"/>
      <c r="CQ300" s="316"/>
      <c r="CR300" s="316"/>
      <c r="CS300" s="316"/>
      <c r="CT300" s="316"/>
      <c r="CU300" s="316"/>
      <c r="CV300" s="316"/>
      <c r="CW300" s="316"/>
      <c r="CX300" s="316"/>
      <c r="CY300" s="316"/>
      <c r="CZ300" s="316"/>
      <c r="DA300" s="316"/>
      <c r="DB300" s="316"/>
      <c r="DC300" s="316"/>
      <c r="DD300" s="316"/>
      <c r="DE300" s="316"/>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HP300" s="268">
        <f t="shared" si="238"/>
        <v>5</v>
      </c>
      <c r="HQ300" s="268">
        <f t="shared" si="207"/>
        <v>292</v>
      </c>
      <c r="HR300" s="268">
        <f t="shared" si="239"/>
        <v>0</v>
      </c>
      <c r="HS300" s="268">
        <f t="shared" si="240"/>
        <v>0</v>
      </c>
    </row>
    <row r="301" spans="1:227" x14ac:dyDescent="0.3">
      <c r="A301" s="21"/>
      <c r="B301" s="14">
        <v>11603</v>
      </c>
      <c r="C301" s="14">
        <v>23</v>
      </c>
      <c r="D301" s="14" t="s">
        <v>182</v>
      </c>
      <c r="E301" s="23" t="s">
        <v>183</v>
      </c>
      <c r="F301" s="14">
        <v>410</v>
      </c>
      <c r="G301" s="14" t="s">
        <v>120</v>
      </c>
      <c r="H301" s="14">
        <v>1</v>
      </c>
      <c r="I301" s="14">
        <v>5</v>
      </c>
      <c r="J301" s="14">
        <v>5</v>
      </c>
      <c r="K301" s="14"/>
      <c r="L301" s="14" t="s">
        <v>141</v>
      </c>
      <c r="M301" s="24">
        <f t="shared" si="234"/>
        <v>5</v>
      </c>
      <c r="N301" s="24">
        <f t="shared" si="209"/>
        <v>1</v>
      </c>
      <c r="O301" s="24" t="str">
        <f t="shared" si="210"/>
        <v>5 5</v>
      </c>
      <c r="P301" s="24">
        <f t="shared" si="211"/>
        <v>5</v>
      </c>
      <c r="Q301" s="25">
        <f t="shared" si="212"/>
        <v>0</v>
      </c>
      <c r="R301" s="26">
        <f t="shared" si="213"/>
        <v>0</v>
      </c>
      <c r="S301" s="24">
        <f t="shared" si="214"/>
        <v>1</v>
      </c>
      <c r="T301" s="24">
        <f t="shared" si="215"/>
        <v>1</v>
      </c>
      <c r="U301" s="24" t="str">
        <f t="shared" si="216"/>
        <v/>
      </c>
      <c r="V301" s="24" t="str">
        <f t="shared" si="217"/>
        <v>g</v>
      </c>
      <c r="W301" s="24" t="str">
        <f t="shared" si="235"/>
        <v/>
      </c>
      <c r="X301" s="24">
        <f t="shared" si="218"/>
        <v>1</v>
      </c>
      <c r="Y301" s="24">
        <f t="shared" si="219"/>
        <v>1</v>
      </c>
      <c r="Z301" s="24" t="str">
        <f t="shared" si="220"/>
        <v>F</v>
      </c>
      <c r="AA301" s="24" t="str">
        <f t="shared" si="243"/>
        <v>F</v>
      </c>
      <c r="AB301" s="34" t="str">
        <f t="shared" si="221"/>
        <v/>
      </c>
      <c r="AC301" s="34" t="str">
        <f t="shared" si="222"/>
        <v>g</v>
      </c>
      <c r="AD301" s="34" t="str">
        <f t="shared" si="236"/>
        <v>g</v>
      </c>
      <c r="AE301" s="34" t="str">
        <f t="shared" si="223"/>
        <v>1 0</v>
      </c>
      <c r="AF301" s="34">
        <f t="shared" si="224"/>
        <v>5</v>
      </c>
      <c r="AG301" s="34">
        <f t="shared" si="225"/>
        <v>5</v>
      </c>
      <c r="AH301" s="34">
        <f t="shared" si="226"/>
        <v>0</v>
      </c>
      <c r="AI301" s="172">
        <f>IF(AJ301&lt;&gt;"",MAX(AI$3:AI300)+1,"")</f>
        <v>235</v>
      </c>
      <c r="AJ301" s="172" t="str">
        <f t="shared" si="227"/>
        <v>F</v>
      </c>
      <c r="AK301" s="172">
        <f t="shared" si="228"/>
        <v>410</v>
      </c>
      <c r="AL301" s="172">
        <f t="shared" si="229"/>
        <v>5</v>
      </c>
      <c r="AM301" s="172" t="str">
        <f>IF(AN301&lt;&gt;"",MAX(AM$3:AM300)+1,"")</f>
        <v/>
      </c>
      <c r="AN301" s="172" t="str">
        <f t="shared" si="230"/>
        <v/>
      </c>
      <c r="AO301" s="172" t="str">
        <f t="shared" si="231"/>
        <v/>
      </c>
      <c r="AP301" s="172" t="str">
        <f t="shared" si="232"/>
        <v/>
      </c>
      <c r="AQ301" s="172" t="str">
        <f t="shared" si="233"/>
        <v/>
      </c>
      <c r="AR301" s="172" t="str">
        <f>Table1[[#This Row],[Sex ]]&amp;Table1[[#This Row],[Month]]</f>
        <v>F1</v>
      </c>
      <c r="AS301" s="21"/>
      <c r="AT301" s="21"/>
      <c r="AU301" s="21"/>
      <c r="AV301" s="21"/>
      <c r="AW301" s="21"/>
      <c r="AX301" s="21"/>
      <c r="AY301" s="21"/>
      <c r="AZ301" s="21"/>
      <c r="BA301" s="21"/>
      <c r="BB301" s="21"/>
      <c r="BC301" s="21"/>
      <c r="BD301" s="21"/>
      <c r="BE301" s="319"/>
      <c r="BF301" s="319"/>
      <c r="BG301" s="316"/>
      <c r="BH301" s="316"/>
      <c r="BI301" s="316"/>
      <c r="BJ301" s="316"/>
      <c r="BK301" s="316"/>
      <c r="BL301" s="316"/>
      <c r="BM301" s="316"/>
      <c r="BN301" s="316"/>
      <c r="BO301" s="316"/>
      <c r="BP301" s="316"/>
      <c r="BQ301" s="316"/>
      <c r="BR301" s="316"/>
      <c r="BS301" s="316"/>
      <c r="BT301" s="316"/>
      <c r="BU301" s="316"/>
      <c r="BV301" s="316"/>
      <c r="BW301" s="316"/>
      <c r="BX301" s="316"/>
      <c r="BY301" s="316"/>
      <c r="BZ301" s="316"/>
      <c r="CA301" s="316"/>
      <c r="CB301" s="316"/>
      <c r="CC301" s="316"/>
      <c r="CD301" s="316"/>
      <c r="CE301" s="316"/>
      <c r="CF301" s="316"/>
      <c r="CG301" s="316"/>
      <c r="CH301" s="316"/>
      <c r="CI301" s="316"/>
      <c r="CJ301" s="316"/>
      <c r="CK301" s="316"/>
      <c r="CL301" s="316"/>
      <c r="CM301" s="316"/>
      <c r="CN301" s="316"/>
      <c r="CO301" s="316"/>
      <c r="CP301" s="316"/>
      <c r="CQ301" s="316"/>
      <c r="CR301" s="316"/>
      <c r="CS301" s="316"/>
      <c r="CT301" s="316"/>
      <c r="CU301" s="316"/>
      <c r="CV301" s="316"/>
      <c r="CW301" s="316"/>
      <c r="CX301" s="316"/>
      <c r="CY301" s="316"/>
      <c r="CZ301" s="316"/>
      <c r="DA301" s="316"/>
      <c r="DB301" s="316"/>
      <c r="DC301" s="316"/>
      <c r="DD301" s="316"/>
      <c r="DE301" s="316"/>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HP301" s="268">
        <f t="shared" si="238"/>
        <v>4</v>
      </c>
      <c r="HQ301" s="268">
        <f t="shared" si="207"/>
        <v>293</v>
      </c>
      <c r="HR301" s="268">
        <f t="shared" si="239"/>
        <v>0</v>
      </c>
      <c r="HS301" s="268">
        <f t="shared" si="240"/>
        <v>0</v>
      </c>
    </row>
    <row r="302" spans="1:227" x14ac:dyDescent="0.3">
      <c r="A302" s="21"/>
      <c r="B302" s="14">
        <v>11603</v>
      </c>
      <c r="C302" s="14">
        <v>24</v>
      </c>
      <c r="D302" s="14" t="s">
        <v>182</v>
      </c>
      <c r="E302" s="23" t="s">
        <v>183</v>
      </c>
      <c r="F302" s="14">
        <v>420</v>
      </c>
      <c r="G302" s="14" t="s">
        <v>120</v>
      </c>
      <c r="H302" s="14">
        <v>1</v>
      </c>
      <c r="I302" s="14">
        <v>7</v>
      </c>
      <c r="J302" s="14">
        <v>6</v>
      </c>
      <c r="K302" s="14"/>
      <c r="L302" s="14" t="s">
        <v>141</v>
      </c>
      <c r="M302" s="24" t="str">
        <f t="shared" si="234"/>
        <v/>
      </c>
      <c r="N302" s="24">
        <f t="shared" si="209"/>
        <v>1</v>
      </c>
      <c r="O302" s="24" t="str">
        <f t="shared" si="210"/>
        <v>6 7</v>
      </c>
      <c r="P302" s="24">
        <f t="shared" si="211"/>
        <v>6.5</v>
      </c>
      <c r="Q302" s="25">
        <f t="shared" si="212"/>
        <v>0.5</v>
      </c>
      <c r="R302" s="26">
        <f t="shared" si="213"/>
        <v>0.10878565864408424</v>
      </c>
      <c r="S302" s="24">
        <f t="shared" si="214"/>
        <v>1</v>
      </c>
      <c r="T302" s="24">
        <f t="shared" si="215"/>
        <v>1</v>
      </c>
      <c r="U302" s="24" t="str">
        <f t="shared" si="216"/>
        <v/>
      </c>
      <c r="V302" s="24" t="str">
        <f t="shared" si="217"/>
        <v/>
      </c>
      <c r="W302" s="24" t="str">
        <f t="shared" si="235"/>
        <v/>
      </c>
      <c r="X302" s="24" t="str">
        <f t="shared" si="218"/>
        <v/>
      </c>
      <c r="Y302" s="24">
        <f t="shared" si="219"/>
        <v>1</v>
      </c>
      <c r="Z302" s="24" t="str">
        <f t="shared" si="220"/>
        <v>F</v>
      </c>
      <c r="AA302" s="24" t="str">
        <f>IF(I302&lt;&gt;"",IF(I302-J302=0,G302,""),"")</f>
        <v/>
      </c>
      <c r="AB302" s="34" t="str">
        <f t="shared" si="221"/>
        <v/>
      </c>
      <c r="AC302" s="34" t="str">
        <f t="shared" si="222"/>
        <v>g</v>
      </c>
      <c r="AD302" s="34" t="str">
        <f t="shared" si="236"/>
        <v/>
      </c>
      <c r="AE302" s="34" t="str">
        <f t="shared" si="223"/>
        <v>1 1</v>
      </c>
      <c r="AF302" s="34">
        <f t="shared" si="224"/>
        <v>6</v>
      </c>
      <c r="AG302" s="34">
        <f t="shared" si="225"/>
        <v>7</v>
      </c>
      <c r="AH302" s="34">
        <f t="shared" si="226"/>
        <v>1</v>
      </c>
      <c r="AI302" s="172">
        <f>IF(AJ302&lt;&gt;"",MAX(AI$3:AI301)+1,"")</f>
        <v>236</v>
      </c>
      <c r="AJ302" s="172" t="str">
        <f t="shared" si="227"/>
        <v>F</v>
      </c>
      <c r="AK302" s="172">
        <f t="shared" si="228"/>
        <v>420</v>
      </c>
      <c r="AL302" s="172">
        <f t="shared" si="229"/>
        <v>6</v>
      </c>
      <c r="AM302" s="172" t="str">
        <f>IF(AN302&lt;&gt;"",MAX(AM$3:AM301)+1,"")</f>
        <v/>
      </c>
      <c r="AN302" s="172" t="str">
        <f t="shared" si="230"/>
        <v/>
      </c>
      <c r="AO302" s="172" t="str">
        <f t="shared" si="231"/>
        <v/>
      </c>
      <c r="AP302" s="172" t="str">
        <f t="shared" si="232"/>
        <v/>
      </c>
      <c r="AQ302" s="172" t="str">
        <f t="shared" si="233"/>
        <v/>
      </c>
      <c r="AR302" s="172" t="str">
        <f>Table1[[#This Row],[Sex ]]&amp;Table1[[#This Row],[Month]]</f>
        <v>F1</v>
      </c>
      <c r="AS302" s="21"/>
      <c r="AT302" s="21"/>
      <c r="AU302" s="21"/>
      <c r="AV302" s="21"/>
      <c r="AW302" s="21"/>
      <c r="AX302" s="21"/>
      <c r="AY302" s="21"/>
      <c r="AZ302" s="21"/>
      <c r="BA302" s="21"/>
      <c r="BB302" s="21"/>
      <c r="BC302" s="21"/>
      <c r="BD302" s="21"/>
      <c r="BE302" s="319"/>
      <c r="BF302" s="319"/>
      <c r="BG302" s="316"/>
      <c r="BH302" s="316"/>
      <c r="BI302" s="316"/>
      <c r="BJ302" s="316"/>
      <c r="BK302" s="316"/>
      <c r="BL302" s="316"/>
      <c r="BM302" s="316"/>
      <c r="BN302" s="316"/>
      <c r="BO302" s="316"/>
      <c r="BP302" s="316"/>
      <c r="BQ302" s="316"/>
      <c r="BR302" s="316"/>
      <c r="BS302" s="316"/>
      <c r="BT302" s="316"/>
      <c r="BU302" s="316"/>
      <c r="BV302" s="316"/>
      <c r="BW302" s="316"/>
      <c r="BX302" s="316"/>
      <c r="BY302" s="316"/>
      <c r="BZ302" s="316"/>
      <c r="CA302" s="316"/>
      <c r="CB302" s="316"/>
      <c r="CC302" s="316"/>
      <c r="CD302" s="316"/>
      <c r="CE302" s="316"/>
      <c r="CF302" s="316"/>
      <c r="CG302" s="316"/>
      <c r="CH302" s="316"/>
      <c r="CI302" s="316"/>
      <c r="CJ302" s="316"/>
      <c r="CK302" s="316"/>
      <c r="CL302" s="316"/>
      <c r="CM302" s="316"/>
      <c r="CN302" s="316"/>
      <c r="CO302" s="316"/>
      <c r="CP302" s="316"/>
      <c r="CQ302" s="316"/>
      <c r="CR302" s="316"/>
      <c r="CS302" s="316"/>
      <c r="CT302" s="316"/>
      <c r="CU302" s="316"/>
      <c r="CV302" s="316"/>
      <c r="CW302" s="316"/>
      <c r="CX302" s="316"/>
      <c r="CY302" s="316"/>
      <c r="CZ302" s="316"/>
      <c r="DA302" s="316"/>
      <c r="DB302" s="316"/>
      <c r="DC302" s="316"/>
      <c r="DD302" s="316"/>
      <c r="DE302" s="316"/>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HP302" s="268">
        <f t="shared" si="238"/>
        <v>5</v>
      </c>
      <c r="HQ302" s="268">
        <f t="shared" si="207"/>
        <v>294</v>
      </c>
      <c r="HR302" s="268">
        <f t="shared" si="239"/>
        <v>0</v>
      </c>
      <c r="HS302" s="268">
        <f t="shared" si="240"/>
        <v>0</v>
      </c>
    </row>
    <row r="303" spans="1:227" x14ac:dyDescent="0.3">
      <c r="A303" s="21"/>
      <c r="B303" s="14">
        <v>11603</v>
      </c>
      <c r="C303" s="14">
        <v>25</v>
      </c>
      <c r="D303" s="14" t="s">
        <v>182</v>
      </c>
      <c r="E303" s="23" t="s">
        <v>183</v>
      </c>
      <c r="F303" s="14">
        <v>440</v>
      </c>
      <c r="G303" s="14" t="s">
        <v>120</v>
      </c>
      <c r="H303" s="14">
        <v>1</v>
      </c>
      <c r="I303" s="14">
        <v>6</v>
      </c>
      <c r="J303" s="14">
        <v>5</v>
      </c>
      <c r="K303" s="14"/>
      <c r="L303" s="14" t="s">
        <v>141</v>
      </c>
      <c r="M303" s="24" t="str">
        <f t="shared" si="234"/>
        <v/>
      </c>
      <c r="N303" s="24">
        <f t="shared" si="209"/>
        <v>1</v>
      </c>
      <c r="O303" s="24" t="str">
        <f t="shared" si="210"/>
        <v>5 6</v>
      </c>
      <c r="P303" s="24">
        <f t="shared" si="211"/>
        <v>5.5</v>
      </c>
      <c r="Q303" s="25">
        <f t="shared" si="212"/>
        <v>0.5</v>
      </c>
      <c r="R303" s="26">
        <f t="shared" si="213"/>
        <v>0.12856486930664501</v>
      </c>
      <c r="S303" s="24">
        <f t="shared" si="214"/>
        <v>1</v>
      </c>
      <c r="T303" s="24">
        <f t="shared" si="215"/>
        <v>1</v>
      </c>
      <c r="U303" s="24" t="str">
        <f t="shared" si="216"/>
        <v/>
      </c>
      <c r="V303" s="24" t="str">
        <f t="shared" si="217"/>
        <v/>
      </c>
      <c r="W303" s="24" t="str">
        <f t="shared" si="235"/>
        <v/>
      </c>
      <c r="X303" s="24" t="str">
        <f t="shared" si="218"/>
        <v/>
      </c>
      <c r="Y303" s="24">
        <f t="shared" si="219"/>
        <v>1</v>
      </c>
      <c r="Z303" s="24" t="str">
        <f t="shared" si="220"/>
        <v>F</v>
      </c>
      <c r="AA303" s="24" t="str">
        <f>IF(I303&lt;&gt;"",IF(I303-J303=0,G303,""),"")</f>
        <v/>
      </c>
      <c r="AB303" s="34" t="str">
        <f t="shared" si="221"/>
        <v/>
      </c>
      <c r="AC303" s="34" t="str">
        <f t="shared" si="222"/>
        <v>g</v>
      </c>
      <c r="AD303" s="34" t="str">
        <f t="shared" si="236"/>
        <v/>
      </c>
      <c r="AE303" s="34" t="str">
        <f t="shared" si="223"/>
        <v>1 1</v>
      </c>
      <c r="AF303" s="34">
        <f t="shared" si="224"/>
        <v>5</v>
      </c>
      <c r="AG303" s="34">
        <f t="shared" si="225"/>
        <v>6</v>
      </c>
      <c r="AH303" s="34">
        <f t="shared" si="226"/>
        <v>1</v>
      </c>
      <c r="AI303" s="172">
        <f>IF(AJ303&lt;&gt;"",MAX(AI$3:AI302)+1,"")</f>
        <v>237</v>
      </c>
      <c r="AJ303" s="172" t="str">
        <f t="shared" si="227"/>
        <v>F</v>
      </c>
      <c r="AK303" s="172">
        <f t="shared" si="228"/>
        <v>440</v>
      </c>
      <c r="AL303" s="172">
        <f t="shared" si="229"/>
        <v>5</v>
      </c>
      <c r="AM303" s="172" t="str">
        <f>IF(AN303&lt;&gt;"",MAX(AM$3:AM302)+1,"")</f>
        <v/>
      </c>
      <c r="AN303" s="172" t="str">
        <f t="shared" si="230"/>
        <v/>
      </c>
      <c r="AO303" s="172" t="str">
        <f t="shared" si="231"/>
        <v/>
      </c>
      <c r="AP303" s="172" t="str">
        <f t="shared" si="232"/>
        <v/>
      </c>
      <c r="AQ303" s="172" t="str">
        <f t="shared" si="233"/>
        <v/>
      </c>
      <c r="AR303" s="172" t="str">
        <f>Table1[[#This Row],[Sex ]]&amp;Table1[[#This Row],[Month]]</f>
        <v>F1</v>
      </c>
      <c r="AS303" s="21"/>
      <c r="AT303" s="21"/>
      <c r="AU303" s="21"/>
      <c r="AV303" s="21"/>
      <c r="AW303" s="21"/>
      <c r="AX303" s="21"/>
      <c r="AY303" s="21"/>
      <c r="AZ303" s="21"/>
      <c r="BA303" s="21"/>
      <c r="BB303" s="21"/>
      <c r="BC303" s="21"/>
      <c r="BD303" s="21"/>
      <c r="BE303" s="319"/>
      <c r="BF303" s="319"/>
      <c r="BG303" s="316"/>
      <c r="BH303" s="316"/>
      <c r="BI303" s="316"/>
      <c r="BJ303" s="316"/>
      <c r="BK303" s="316"/>
      <c r="BL303" s="316"/>
      <c r="BM303" s="316"/>
      <c r="BN303" s="316"/>
      <c r="BO303" s="316"/>
      <c r="BP303" s="316"/>
      <c r="BQ303" s="316"/>
      <c r="BR303" s="316"/>
      <c r="BS303" s="316"/>
      <c r="BT303" s="316"/>
      <c r="BU303" s="316"/>
      <c r="BV303" s="316"/>
      <c r="BW303" s="316"/>
      <c r="BX303" s="316"/>
      <c r="BY303" s="316"/>
      <c r="BZ303" s="316"/>
      <c r="CA303" s="316"/>
      <c r="CB303" s="316"/>
      <c r="CC303" s="316"/>
      <c r="CD303" s="316"/>
      <c r="CE303" s="316"/>
      <c r="CF303" s="316"/>
      <c r="CG303" s="316"/>
      <c r="CH303" s="316"/>
      <c r="CI303" s="316"/>
      <c r="CJ303" s="316"/>
      <c r="CK303" s="316"/>
      <c r="CL303" s="316"/>
      <c r="CM303" s="316"/>
      <c r="CN303" s="316"/>
      <c r="CO303" s="316"/>
      <c r="CP303" s="316"/>
      <c r="CQ303" s="316"/>
      <c r="CR303" s="316"/>
      <c r="CS303" s="316"/>
      <c r="CT303" s="316"/>
      <c r="CU303" s="316"/>
      <c r="CV303" s="316"/>
      <c r="CW303" s="316"/>
      <c r="CX303" s="316"/>
      <c r="CY303" s="316"/>
      <c r="CZ303" s="316"/>
      <c r="DA303" s="316"/>
      <c r="DB303" s="316"/>
      <c r="DC303" s="316"/>
      <c r="DD303" s="316"/>
      <c r="DE303" s="316"/>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HP303" s="268">
        <f t="shared" si="238"/>
        <v>5</v>
      </c>
      <c r="HQ303" s="268">
        <f t="shared" si="207"/>
        <v>295</v>
      </c>
      <c r="HR303" s="268">
        <f t="shared" si="239"/>
        <v>0</v>
      </c>
      <c r="HS303" s="268">
        <f t="shared" si="240"/>
        <v>0</v>
      </c>
    </row>
    <row r="304" spans="1:227" x14ac:dyDescent="0.3">
      <c r="A304" s="21"/>
      <c r="B304" s="14">
        <v>11603</v>
      </c>
      <c r="C304" s="14">
        <v>26</v>
      </c>
      <c r="D304" s="14" t="s">
        <v>182</v>
      </c>
      <c r="E304" s="23" t="s">
        <v>183</v>
      </c>
      <c r="F304" s="14">
        <v>450</v>
      </c>
      <c r="G304" s="14" t="s">
        <v>120</v>
      </c>
      <c r="H304" s="14">
        <v>1</v>
      </c>
      <c r="I304" s="14">
        <v>5</v>
      </c>
      <c r="J304" s="14">
        <v>5</v>
      </c>
      <c r="K304" s="14"/>
      <c r="L304" s="14" t="s">
        <v>141</v>
      </c>
      <c r="M304" s="24">
        <f t="shared" si="234"/>
        <v>5</v>
      </c>
      <c r="N304" s="24">
        <f t="shared" si="209"/>
        <v>1</v>
      </c>
      <c r="O304" s="24" t="str">
        <f t="shared" si="210"/>
        <v>5 5</v>
      </c>
      <c r="P304" s="24">
        <f t="shared" si="211"/>
        <v>5</v>
      </c>
      <c r="Q304" s="25">
        <f t="shared" si="212"/>
        <v>0</v>
      </c>
      <c r="R304" s="26">
        <f t="shared" si="213"/>
        <v>0</v>
      </c>
      <c r="S304" s="24">
        <f t="shared" si="214"/>
        <v>1</v>
      </c>
      <c r="T304" s="24">
        <f t="shared" si="215"/>
        <v>1</v>
      </c>
      <c r="U304" s="24" t="str">
        <f t="shared" si="216"/>
        <v/>
      </c>
      <c r="V304" s="24" t="str">
        <f t="shared" si="217"/>
        <v>g</v>
      </c>
      <c r="W304" s="24" t="str">
        <f t="shared" si="235"/>
        <v/>
      </c>
      <c r="X304" s="24">
        <f t="shared" si="218"/>
        <v>1</v>
      </c>
      <c r="Y304" s="24">
        <f t="shared" si="219"/>
        <v>1</v>
      </c>
      <c r="Z304" s="24" t="str">
        <f t="shared" si="220"/>
        <v>F</v>
      </c>
      <c r="AA304" s="24" t="str">
        <f>IF(I304&lt;&gt;"",IF(SUM(I304:J304)&gt;98,"",IF(I304-J304=0,G304,"")))</f>
        <v>F</v>
      </c>
      <c r="AB304" s="34" t="str">
        <f t="shared" si="221"/>
        <v/>
      </c>
      <c r="AC304" s="34" t="str">
        <f t="shared" si="222"/>
        <v>g</v>
      </c>
      <c r="AD304" s="34" t="str">
        <f t="shared" si="236"/>
        <v>g</v>
      </c>
      <c r="AE304" s="34" t="str">
        <f t="shared" si="223"/>
        <v>1 0</v>
      </c>
      <c r="AF304" s="34">
        <f t="shared" si="224"/>
        <v>5</v>
      </c>
      <c r="AG304" s="34">
        <f t="shared" si="225"/>
        <v>5</v>
      </c>
      <c r="AH304" s="34">
        <f t="shared" si="226"/>
        <v>0</v>
      </c>
      <c r="AI304" s="172">
        <f>IF(AJ304&lt;&gt;"",MAX(AI$3:AI303)+1,"")</f>
        <v>238</v>
      </c>
      <c r="AJ304" s="172" t="str">
        <f t="shared" si="227"/>
        <v>F</v>
      </c>
      <c r="AK304" s="172">
        <f t="shared" si="228"/>
        <v>450</v>
      </c>
      <c r="AL304" s="172">
        <f t="shared" si="229"/>
        <v>5</v>
      </c>
      <c r="AM304" s="172" t="str">
        <f>IF(AN304&lt;&gt;"",MAX(AM$3:AM303)+1,"")</f>
        <v/>
      </c>
      <c r="AN304" s="172" t="str">
        <f t="shared" si="230"/>
        <v/>
      </c>
      <c r="AO304" s="172" t="str">
        <f t="shared" si="231"/>
        <v/>
      </c>
      <c r="AP304" s="172" t="str">
        <f t="shared" si="232"/>
        <v/>
      </c>
      <c r="AQ304" s="172" t="str">
        <f t="shared" si="233"/>
        <v/>
      </c>
      <c r="AR304" s="172" t="str">
        <f>Table1[[#This Row],[Sex ]]&amp;Table1[[#This Row],[Month]]</f>
        <v>F1</v>
      </c>
      <c r="AS304" s="21"/>
      <c r="AT304" s="21"/>
      <c r="AU304" s="21"/>
      <c r="AV304" s="21"/>
      <c r="AW304" s="21"/>
      <c r="AX304" s="21"/>
      <c r="AY304" s="21"/>
      <c r="AZ304" s="21"/>
      <c r="BA304" s="21"/>
      <c r="BB304" s="21"/>
      <c r="BC304" s="21"/>
      <c r="BD304" s="21"/>
      <c r="BE304" s="319"/>
      <c r="BF304" s="319"/>
      <c r="BG304" s="316"/>
      <c r="BH304" s="316"/>
      <c r="BI304" s="316"/>
      <c r="BJ304" s="316"/>
      <c r="BK304" s="316"/>
      <c r="BL304" s="316"/>
      <c r="BM304" s="316"/>
      <c r="BN304" s="316"/>
      <c r="BO304" s="316"/>
      <c r="BP304" s="316"/>
      <c r="BQ304" s="316"/>
      <c r="BR304" s="316"/>
      <c r="BS304" s="316"/>
      <c r="BT304" s="316"/>
      <c r="BU304" s="316"/>
      <c r="BV304" s="316"/>
      <c r="BW304" s="316"/>
      <c r="BX304" s="316"/>
      <c r="BY304" s="316"/>
      <c r="BZ304" s="316"/>
      <c r="CA304" s="316"/>
      <c r="CB304" s="316"/>
      <c r="CC304" s="316"/>
      <c r="CD304" s="316"/>
      <c r="CE304" s="316"/>
      <c r="CF304" s="316"/>
      <c r="CG304" s="316"/>
      <c r="CH304" s="316"/>
      <c r="CI304" s="316"/>
      <c r="CJ304" s="316"/>
      <c r="CK304" s="316"/>
      <c r="CL304" s="316"/>
      <c r="CM304" s="316"/>
      <c r="CN304" s="316"/>
      <c r="CO304" s="316"/>
      <c r="CP304" s="316"/>
      <c r="CQ304" s="316"/>
      <c r="CR304" s="316"/>
      <c r="CS304" s="316"/>
      <c r="CT304" s="316"/>
      <c r="CU304" s="316"/>
      <c r="CV304" s="316"/>
      <c r="CW304" s="316"/>
      <c r="CX304" s="316"/>
      <c r="CY304" s="316"/>
      <c r="CZ304" s="316"/>
      <c r="DA304" s="316"/>
      <c r="DB304" s="316"/>
      <c r="DC304" s="316"/>
      <c r="DD304" s="316"/>
      <c r="DE304" s="316"/>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HP304" s="268">
        <f t="shared" si="238"/>
        <v>5</v>
      </c>
      <c r="HQ304" s="268">
        <f t="shared" si="207"/>
        <v>296</v>
      </c>
      <c r="HR304" s="268">
        <f t="shared" si="239"/>
        <v>0</v>
      </c>
      <c r="HS304" s="268">
        <f t="shared" si="240"/>
        <v>0</v>
      </c>
    </row>
    <row r="305" spans="1:227" x14ac:dyDescent="0.3">
      <c r="A305" s="21"/>
      <c r="B305" s="14">
        <v>11603</v>
      </c>
      <c r="C305" s="14">
        <v>27</v>
      </c>
      <c r="D305" s="14" t="s">
        <v>182</v>
      </c>
      <c r="E305" s="23" t="s">
        <v>183</v>
      </c>
      <c r="F305" s="14">
        <v>450</v>
      </c>
      <c r="G305" s="14" t="s">
        <v>120</v>
      </c>
      <c r="H305" s="14">
        <v>1</v>
      </c>
      <c r="I305" s="14">
        <v>6</v>
      </c>
      <c r="J305" s="14">
        <v>5</v>
      </c>
      <c r="K305" s="14"/>
      <c r="L305" s="14" t="s">
        <v>141</v>
      </c>
      <c r="M305" s="24" t="str">
        <f t="shared" si="234"/>
        <v/>
      </c>
      <c r="N305" s="24">
        <f t="shared" si="209"/>
        <v>1</v>
      </c>
      <c r="O305" s="24" t="str">
        <f t="shared" si="210"/>
        <v>5 6</v>
      </c>
      <c r="P305" s="24">
        <f t="shared" si="211"/>
        <v>5.5</v>
      </c>
      <c r="Q305" s="25">
        <f t="shared" si="212"/>
        <v>0.5</v>
      </c>
      <c r="R305" s="26">
        <f t="shared" si="213"/>
        <v>0.12856486930664501</v>
      </c>
      <c r="S305" s="24">
        <f t="shared" si="214"/>
        <v>1</v>
      </c>
      <c r="T305" s="24">
        <f t="shared" si="215"/>
        <v>1</v>
      </c>
      <c r="U305" s="24" t="str">
        <f t="shared" si="216"/>
        <v/>
      </c>
      <c r="V305" s="24" t="str">
        <f t="shared" si="217"/>
        <v/>
      </c>
      <c r="W305" s="24" t="str">
        <f t="shared" si="235"/>
        <v/>
      </c>
      <c r="X305" s="24" t="str">
        <f t="shared" si="218"/>
        <v/>
      </c>
      <c r="Y305" s="24">
        <f t="shared" si="219"/>
        <v>1</v>
      </c>
      <c r="Z305" s="24" t="str">
        <f t="shared" si="220"/>
        <v>F</v>
      </c>
      <c r="AA305" s="24" t="str">
        <f>IF(I305&lt;&gt;"",IF(I305-J305=0,G305,""),"")</f>
        <v/>
      </c>
      <c r="AB305" s="34" t="str">
        <f t="shared" si="221"/>
        <v/>
      </c>
      <c r="AC305" s="34" t="str">
        <f t="shared" si="222"/>
        <v>g</v>
      </c>
      <c r="AD305" s="34" t="str">
        <f t="shared" si="236"/>
        <v/>
      </c>
      <c r="AE305" s="34" t="str">
        <f t="shared" si="223"/>
        <v>1 1</v>
      </c>
      <c r="AF305" s="34">
        <f t="shared" si="224"/>
        <v>5</v>
      </c>
      <c r="AG305" s="34">
        <f t="shared" si="225"/>
        <v>6</v>
      </c>
      <c r="AH305" s="34">
        <f t="shared" si="226"/>
        <v>1</v>
      </c>
      <c r="AI305" s="172">
        <f>IF(AJ305&lt;&gt;"",MAX(AI$3:AI304)+1,"")</f>
        <v>239</v>
      </c>
      <c r="AJ305" s="172" t="str">
        <f t="shared" si="227"/>
        <v>F</v>
      </c>
      <c r="AK305" s="172">
        <f t="shared" si="228"/>
        <v>450</v>
      </c>
      <c r="AL305" s="172">
        <f t="shared" si="229"/>
        <v>5</v>
      </c>
      <c r="AM305" s="172" t="str">
        <f>IF(AN305&lt;&gt;"",MAX(AM$3:AM304)+1,"")</f>
        <v/>
      </c>
      <c r="AN305" s="172" t="str">
        <f t="shared" si="230"/>
        <v/>
      </c>
      <c r="AO305" s="172" t="str">
        <f t="shared" si="231"/>
        <v/>
      </c>
      <c r="AP305" s="172" t="str">
        <f t="shared" si="232"/>
        <v/>
      </c>
      <c r="AQ305" s="172" t="str">
        <f t="shared" si="233"/>
        <v/>
      </c>
      <c r="AR305" s="172" t="str">
        <f>Table1[[#This Row],[Sex ]]&amp;Table1[[#This Row],[Month]]</f>
        <v>F1</v>
      </c>
      <c r="AS305" s="21"/>
      <c r="AT305" s="21"/>
      <c r="AU305" s="21"/>
      <c r="AV305" s="21"/>
      <c r="AW305" s="21"/>
      <c r="AX305" s="21"/>
      <c r="AY305" s="21"/>
      <c r="AZ305" s="21"/>
      <c r="BA305" s="21"/>
      <c r="BB305" s="21"/>
      <c r="BC305" s="21"/>
      <c r="BD305" s="21"/>
      <c r="BE305" s="319"/>
      <c r="BF305" s="319"/>
      <c r="BG305" s="316"/>
      <c r="BH305" s="316"/>
      <c r="BI305" s="316"/>
      <c r="BJ305" s="316"/>
      <c r="BK305" s="316"/>
      <c r="BL305" s="316"/>
      <c r="BM305" s="316"/>
      <c r="BN305" s="316"/>
      <c r="BO305" s="316"/>
      <c r="BP305" s="316"/>
      <c r="BQ305" s="316"/>
      <c r="BR305" s="316"/>
      <c r="BS305" s="316"/>
      <c r="BT305" s="316"/>
      <c r="BU305" s="316"/>
      <c r="BV305" s="316"/>
      <c r="BW305" s="316"/>
      <c r="BX305" s="316"/>
      <c r="BY305" s="316"/>
      <c r="BZ305" s="316"/>
      <c r="CA305" s="316"/>
      <c r="CB305" s="316"/>
      <c r="CC305" s="316"/>
      <c r="CD305" s="316"/>
      <c r="CE305" s="316"/>
      <c r="CF305" s="316"/>
      <c r="CG305" s="316"/>
      <c r="CH305" s="316"/>
      <c r="CI305" s="316"/>
      <c r="CJ305" s="316"/>
      <c r="CK305" s="316"/>
      <c r="CL305" s="316"/>
      <c r="CM305" s="316"/>
      <c r="CN305" s="316"/>
      <c r="CO305" s="316"/>
      <c r="CP305" s="316"/>
      <c r="CQ305" s="316"/>
      <c r="CR305" s="316"/>
      <c r="CS305" s="316"/>
      <c r="CT305" s="316"/>
      <c r="CU305" s="316"/>
      <c r="CV305" s="316"/>
      <c r="CW305" s="316"/>
      <c r="CX305" s="316"/>
      <c r="CY305" s="316"/>
      <c r="CZ305" s="316"/>
      <c r="DA305" s="316"/>
      <c r="DB305" s="316"/>
      <c r="DC305" s="316"/>
      <c r="DD305" s="316"/>
      <c r="DE305" s="316"/>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HP305" s="268">
        <f t="shared" si="238"/>
        <v>5</v>
      </c>
      <c r="HQ305" s="268">
        <f t="shared" si="207"/>
        <v>297</v>
      </c>
      <c r="HR305" s="268">
        <f t="shared" si="239"/>
        <v>0</v>
      </c>
      <c r="HS305" s="268">
        <f t="shared" si="240"/>
        <v>0</v>
      </c>
    </row>
    <row r="306" spans="1:227" x14ac:dyDescent="0.3">
      <c r="A306" s="21"/>
      <c r="B306" s="14">
        <v>11603</v>
      </c>
      <c r="C306" s="14">
        <v>28</v>
      </c>
      <c r="D306" s="14" t="s">
        <v>182</v>
      </c>
      <c r="E306" s="23" t="s">
        <v>183</v>
      </c>
      <c r="F306" s="14">
        <v>460</v>
      </c>
      <c r="G306" s="14" t="s">
        <v>120</v>
      </c>
      <c r="H306" s="14">
        <v>1</v>
      </c>
      <c r="I306" s="14">
        <v>6</v>
      </c>
      <c r="J306" s="14">
        <v>6</v>
      </c>
      <c r="K306" s="14"/>
      <c r="L306" s="14" t="s">
        <v>141</v>
      </c>
      <c r="M306" s="24">
        <f t="shared" si="234"/>
        <v>6</v>
      </c>
      <c r="N306" s="24">
        <f t="shared" si="209"/>
        <v>1</v>
      </c>
      <c r="O306" s="24" t="str">
        <f t="shared" si="210"/>
        <v>6 6</v>
      </c>
      <c r="P306" s="24">
        <f t="shared" si="211"/>
        <v>6</v>
      </c>
      <c r="Q306" s="25">
        <f t="shared" si="212"/>
        <v>0</v>
      </c>
      <c r="R306" s="26">
        <f t="shared" si="213"/>
        <v>0</v>
      </c>
      <c r="S306" s="24">
        <f t="shared" si="214"/>
        <v>1</v>
      </c>
      <c r="T306" s="24">
        <f t="shared" si="215"/>
        <v>1</v>
      </c>
      <c r="U306" s="24" t="str">
        <f t="shared" si="216"/>
        <v/>
      </c>
      <c r="V306" s="24" t="str">
        <f t="shared" si="217"/>
        <v>g</v>
      </c>
      <c r="W306" s="24" t="str">
        <f t="shared" si="235"/>
        <v/>
      </c>
      <c r="X306" s="24">
        <f t="shared" si="218"/>
        <v>1</v>
      </c>
      <c r="Y306" s="24">
        <f t="shared" si="219"/>
        <v>1</v>
      </c>
      <c r="Z306" s="24" t="str">
        <f t="shared" si="220"/>
        <v>F</v>
      </c>
      <c r="AA306" s="24" t="str">
        <f>IF(I306&lt;&gt;"",IF(SUM(I306:J306)&gt;98,"",IF(I306-J306=0,G306,"")))</f>
        <v>F</v>
      </c>
      <c r="AB306" s="34" t="str">
        <f t="shared" si="221"/>
        <v/>
      </c>
      <c r="AC306" s="34" t="str">
        <f t="shared" si="222"/>
        <v>g</v>
      </c>
      <c r="AD306" s="34" t="str">
        <f t="shared" si="236"/>
        <v>g</v>
      </c>
      <c r="AE306" s="34" t="str">
        <f t="shared" si="223"/>
        <v>1 0</v>
      </c>
      <c r="AF306" s="34">
        <f t="shared" si="224"/>
        <v>6</v>
      </c>
      <c r="AG306" s="34">
        <f t="shared" si="225"/>
        <v>6</v>
      </c>
      <c r="AH306" s="34">
        <f t="shared" si="226"/>
        <v>0</v>
      </c>
      <c r="AI306" s="172">
        <f>IF(AJ306&lt;&gt;"",MAX(AI$3:AI305)+1,"")</f>
        <v>240</v>
      </c>
      <c r="AJ306" s="172" t="str">
        <f t="shared" si="227"/>
        <v>F</v>
      </c>
      <c r="AK306" s="172">
        <f t="shared" si="228"/>
        <v>460</v>
      </c>
      <c r="AL306" s="172">
        <f t="shared" si="229"/>
        <v>6</v>
      </c>
      <c r="AM306" s="172" t="str">
        <f>IF(AN306&lt;&gt;"",MAX(AM$3:AM305)+1,"")</f>
        <v/>
      </c>
      <c r="AN306" s="172" t="str">
        <f t="shared" si="230"/>
        <v/>
      </c>
      <c r="AO306" s="172" t="str">
        <f t="shared" si="231"/>
        <v/>
      </c>
      <c r="AP306" s="172" t="str">
        <f t="shared" si="232"/>
        <v/>
      </c>
      <c r="AQ306" s="172" t="str">
        <f t="shared" si="233"/>
        <v/>
      </c>
      <c r="AR306" s="172" t="str">
        <f>Table1[[#This Row],[Sex ]]&amp;Table1[[#This Row],[Month]]</f>
        <v>F1</v>
      </c>
      <c r="AS306" s="21"/>
      <c r="AT306" s="21"/>
      <c r="AU306" s="21"/>
      <c r="AV306" s="21"/>
      <c r="AW306" s="21"/>
      <c r="AX306" s="21"/>
      <c r="AY306" s="21"/>
      <c r="AZ306" s="21"/>
      <c r="BA306" s="21"/>
      <c r="BB306" s="21"/>
      <c r="BC306" s="21"/>
      <c r="BD306" s="21"/>
      <c r="BE306" s="319"/>
      <c r="BF306" s="319"/>
      <c r="BG306" s="316"/>
      <c r="BH306" s="316"/>
      <c r="BI306" s="316"/>
      <c r="BJ306" s="316"/>
      <c r="BK306" s="316"/>
      <c r="BL306" s="316"/>
      <c r="BM306" s="316"/>
      <c r="BN306" s="316"/>
      <c r="BO306" s="316"/>
      <c r="BP306" s="316"/>
      <c r="BQ306" s="316"/>
      <c r="BR306" s="316"/>
      <c r="BS306" s="316"/>
      <c r="BT306" s="316"/>
      <c r="BU306" s="316"/>
      <c r="BV306" s="316"/>
      <c r="BW306" s="316"/>
      <c r="BX306" s="316"/>
      <c r="BY306" s="316"/>
      <c r="BZ306" s="316"/>
      <c r="CA306" s="316"/>
      <c r="CB306" s="316"/>
      <c r="CC306" s="316"/>
      <c r="CD306" s="316"/>
      <c r="CE306" s="316"/>
      <c r="CF306" s="316"/>
      <c r="CG306" s="316"/>
      <c r="CH306" s="316"/>
      <c r="CI306" s="316"/>
      <c r="CJ306" s="316"/>
      <c r="CK306" s="316"/>
      <c r="CL306" s="316"/>
      <c r="CM306" s="316"/>
      <c r="CN306" s="316"/>
      <c r="CO306" s="316"/>
      <c r="CP306" s="316"/>
      <c r="CQ306" s="316"/>
      <c r="CR306" s="316"/>
      <c r="CS306" s="316"/>
      <c r="CT306" s="316"/>
      <c r="CU306" s="316"/>
      <c r="CV306" s="316"/>
      <c r="CW306" s="316"/>
      <c r="CX306" s="316"/>
      <c r="CY306" s="316"/>
      <c r="CZ306" s="316"/>
      <c r="DA306" s="316"/>
      <c r="DB306" s="316"/>
      <c r="DC306" s="316"/>
      <c r="DD306" s="316"/>
      <c r="DE306" s="316"/>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HP306" s="268">
        <f t="shared" si="238"/>
        <v>4</v>
      </c>
      <c r="HQ306" s="268">
        <f t="shared" si="207"/>
        <v>298</v>
      </c>
      <c r="HR306" s="268">
        <f t="shared" si="239"/>
        <v>0</v>
      </c>
      <c r="HS306" s="268">
        <f t="shared" si="240"/>
        <v>0</v>
      </c>
    </row>
    <row r="307" spans="1:227" x14ac:dyDescent="0.3">
      <c r="A307" s="21"/>
      <c r="B307" s="14">
        <v>11621</v>
      </c>
      <c r="C307" s="14">
        <v>1</v>
      </c>
      <c r="D307" s="14" t="s">
        <v>182</v>
      </c>
      <c r="E307" s="14" t="s">
        <v>183</v>
      </c>
      <c r="F307" s="14">
        <v>280</v>
      </c>
      <c r="G307" s="14" t="s">
        <v>120</v>
      </c>
      <c r="H307" s="14">
        <v>1</v>
      </c>
      <c r="I307" s="14">
        <v>3</v>
      </c>
      <c r="J307" s="14">
        <v>4</v>
      </c>
      <c r="K307" s="14"/>
      <c r="L307" s="14" t="s">
        <v>141</v>
      </c>
      <c r="M307" s="24" t="str">
        <f t="shared" si="234"/>
        <v/>
      </c>
      <c r="N307" s="24">
        <f t="shared" si="209"/>
        <v>1</v>
      </c>
      <c r="O307" s="24" t="str">
        <f t="shared" si="210"/>
        <v>4 3</v>
      </c>
      <c r="P307" s="24">
        <f t="shared" si="211"/>
        <v>3.5</v>
      </c>
      <c r="Q307" s="25">
        <f t="shared" si="212"/>
        <v>0.5</v>
      </c>
      <c r="R307" s="26">
        <f t="shared" si="213"/>
        <v>0.20203050891044216</v>
      </c>
      <c r="S307" s="24">
        <f t="shared" si="214"/>
        <v>1</v>
      </c>
      <c r="T307" s="24">
        <f t="shared" si="215"/>
        <v>1</v>
      </c>
      <c r="U307" s="24" t="str">
        <f t="shared" si="216"/>
        <v/>
      </c>
      <c r="V307" s="24" t="str">
        <f t="shared" si="217"/>
        <v/>
      </c>
      <c r="W307" s="24" t="str">
        <f t="shared" si="235"/>
        <v/>
      </c>
      <c r="X307" s="24" t="str">
        <f t="shared" si="218"/>
        <v/>
      </c>
      <c r="Y307" s="24">
        <f t="shared" si="219"/>
        <v>1</v>
      </c>
      <c r="Z307" s="24" t="str">
        <f t="shared" si="220"/>
        <v>F</v>
      </c>
      <c r="AA307" s="24" t="str">
        <f>IF(I307&lt;&gt;"",IF(I307-J307=0,G307,""),"")</f>
        <v/>
      </c>
      <c r="AB307" s="34" t="str">
        <f t="shared" si="221"/>
        <v/>
      </c>
      <c r="AC307" s="34" t="str">
        <f t="shared" si="222"/>
        <v>g</v>
      </c>
      <c r="AD307" s="34" t="str">
        <f t="shared" si="236"/>
        <v/>
      </c>
      <c r="AE307" s="34" t="str">
        <f t="shared" si="223"/>
        <v>1 -1</v>
      </c>
      <c r="AF307" s="34">
        <f t="shared" si="224"/>
        <v>4</v>
      </c>
      <c r="AG307" s="34">
        <f t="shared" si="225"/>
        <v>3</v>
      </c>
      <c r="AH307" s="34">
        <f t="shared" si="226"/>
        <v>-1</v>
      </c>
      <c r="AI307" s="172">
        <f>IF(AJ307&lt;&gt;"",MAX(AI$3:AI306)+1,"")</f>
        <v>241</v>
      </c>
      <c r="AJ307" s="172" t="str">
        <f t="shared" si="227"/>
        <v>F</v>
      </c>
      <c r="AK307" s="172">
        <f t="shared" si="228"/>
        <v>280</v>
      </c>
      <c r="AL307" s="172">
        <f t="shared" si="229"/>
        <v>4</v>
      </c>
      <c r="AM307" s="172" t="str">
        <f>IF(AN307&lt;&gt;"",MAX(AM$3:AM306)+1,"")</f>
        <v/>
      </c>
      <c r="AN307" s="172" t="str">
        <f t="shared" si="230"/>
        <v/>
      </c>
      <c r="AO307" s="172" t="str">
        <f t="shared" si="231"/>
        <v/>
      </c>
      <c r="AP307" s="172" t="str">
        <f t="shared" si="232"/>
        <v/>
      </c>
      <c r="AQ307" s="172" t="str">
        <f t="shared" si="233"/>
        <v/>
      </c>
      <c r="AR307" s="172" t="str">
        <f>Table1[[#This Row],[Sex ]]&amp;Table1[[#This Row],[Month]]</f>
        <v>F1</v>
      </c>
      <c r="AS307" s="21"/>
      <c r="AT307" s="21"/>
      <c r="AU307" s="21"/>
      <c r="AV307" s="21"/>
      <c r="AW307" s="21"/>
      <c r="AX307" s="21"/>
      <c r="AY307" s="21"/>
      <c r="AZ307" s="21"/>
      <c r="BA307" s="21"/>
      <c r="BB307" s="21"/>
      <c r="BC307" s="21"/>
      <c r="BD307" s="21"/>
      <c r="BE307" s="319"/>
      <c r="BF307" s="319"/>
      <c r="BG307" s="316"/>
      <c r="BH307" s="316"/>
      <c r="BI307" s="316"/>
      <c r="BJ307" s="316"/>
      <c r="BK307" s="316"/>
      <c r="BL307" s="316"/>
      <c r="BM307" s="316"/>
      <c r="BN307" s="316"/>
      <c r="BO307" s="316"/>
      <c r="BP307" s="316"/>
      <c r="BQ307" s="316"/>
      <c r="BR307" s="316"/>
      <c r="BS307" s="316"/>
      <c r="BT307" s="316"/>
      <c r="BU307" s="316"/>
      <c r="BV307" s="316"/>
      <c r="BW307" s="316"/>
      <c r="BX307" s="316"/>
      <c r="BY307" s="316"/>
      <c r="BZ307" s="316"/>
      <c r="CA307" s="316"/>
      <c r="CB307" s="316"/>
      <c r="CC307" s="316"/>
      <c r="CD307" s="316"/>
      <c r="CE307" s="316"/>
      <c r="CF307" s="316"/>
      <c r="CG307" s="316"/>
      <c r="CH307" s="316"/>
      <c r="CI307" s="316"/>
      <c r="CJ307" s="316"/>
      <c r="CK307" s="316"/>
      <c r="CL307" s="316"/>
      <c r="CM307" s="316"/>
      <c r="CN307" s="316"/>
      <c r="CO307" s="316"/>
      <c r="CP307" s="316"/>
      <c r="CQ307" s="316"/>
      <c r="CR307" s="316"/>
      <c r="CS307" s="316"/>
      <c r="CT307" s="316"/>
      <c r="CU307" s="316"/>
      <c r="CV307" s="316"/>
      <c r="CW307" s="316"/>
      <c r="CX307" s="316"/>
      <c r="CY307" s="316"/>
      <c r="CZ307" s="316"/>
      <c r="DA307" s="316"/>
      <c r="DB307" s="316"/>
      <c r="DC307" s="316"/>
      <c r="DD307" s="316"/>
      <c r="DE307" s="316"/>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HP307" s="268">
        <f t="shared" si="238"/>
        <v>5</v>
      </c>
      <c r="HQ307" s="268">
        <f t="shared" si="207"/>
        <v>299</v>
      </c>
      <c r="HR307" s="268">
        <f t="shared" si="239"/>
        <v>0</v>
      </c>
      <c r="HS307" s="268">
        <f t="shared" si="240"/>
        <v>0</v>
      </c>
    </row>
    <row r="308" spans="1:227" x14ac:dyDescent="0.3">
      <c r="A308" s="21"/>
      <c r="B308" s="14">
        <v>11621</v>
      </c>
      <c r="C308" s="14">
        <v>2</v>
      </c>
      <c r="D308" s="14" t="s">
        <v>182</v>
      </c>
      <c r="E308" s="14" t="s">
        <v>183</v>
      </c>
      <c r="F308" s="14">
        <v>290</v>
      </c>
      <c r="G308" s="14" t="s">
        <v>120</v>
      </c>
      <c r="H308" s="14">
        <v>1</v>
      </c>
      <c r="I308" s="14">
        <v>3</v>
      </c>
      <c r="J308" s="14">
        <v>3</v>
      </c>
      <c r="K308" s="14"/>
      <c r="L308" s="14" t="s">
        <v>141</v>
      </c>
      <c r="M308" s="24">
        <f t="shared" si="234"/>
        <v>3</v>
      </c>
      <c r="N308" s="24">
        <f t="shared" si="209"/>
        <v>1</v>
      </c>
      <c r="O308" s="24" t="str">
        <f t="shared" si="210"/>
        <v>3 3</v>
      </c>
      <c r="P308" s="24">
        <f t="shared" si="211"/>
        <v>3</v>
      </c>
      <c r="Q308" s="25">
        <f t="shared" si="212"/>
        <v>0</v>
      </c>
      <c r="R308" s="26">
        <f t="shared" si="213"/>
        <v>0</v>
      </c>
      <c r="S308" s="24">
        <f t="shared" si="214"/>
        <v>1</v>
      </c>
      <c r="T308" s="24">
        <f t="shared" si="215"/>
        <v>1</v>
      </c>
      <c r="U308" s="24" t="str">
        <f t="shared" si="216"/>
        <v/>
      </c>
      <c r="V308" s="24" t="str">
        <f t="shared" si="217"/>
        <v>g</v>
      </c>
      <c r="W308" s="24" t="str">
        <f t="shared" si="235"/>
        <v/>
      </c>
      <c r="X308" s="24">
        <f t="shared" si="218"/>
        <v>1</v>
      </c>
      <c r="Y308" s="24">
        <f t="shared" si="219"/>
        <v>1</v>
      </c>
      <c r="Z308" s="24" t="str">
        <f t="shared" si="220"/>
        <v>F</v>
      </c>
      <c r="AA308" s="24" t="str">
        <f t="shared" ref="AA308:AA315" si="244">IF(I308&lt;&gt;"",IF(SUM(I308:J308)&gt;98,"",IF(I308-J308=0,G308,"")))</f>
        <v>F</v>
      </c>
      <c r="AB308" s="34" t="str">
        <f t="shared" si="221"/>
        <v/>
      </c>
      <c r="AC308" s="34" t="str">
        <f t="shared" si="222"/>
        <v>g</v>
      </c>
      <c r="AD308" s="34" t="str">
        <f t="shared" si="236"/>
        <v>g</v>
      </c>
      <c r="AE308" s="34" t="str">
        <f t="shared" si="223"/>
        <v>1 0</v>
      </c>
      <c r="AF308" s="34">
        <f t="shared" si="224"/>
        <v>3</v>
      </c>
      <c r="AG308" s="34">
        <f t="shared" si="225"/>
        <v>3</v>
      </c>
      <c r="AH308" s="34">
        <f t="shared" si="226"/>
        <v>0</v>
      </c>
      <c r="AI308" s="172">
        <f>IF(AJ308&lt;&gt;"",MAX(AI$3:AI307)+1,"")</f>
        <v>242</v>
      </c>
      <c r="AJ308" s="172" t="str">
        <f t="shared" si="227"/>
        <v>F</v>
      </c>
      <c r="AK308" s="172">
        <f t="shared" si="228"/>
        <v>290</v>
      </c>
      <c r="AL308" s="172">
        <f t="shared" si="229"/>
        <v>3</v>
      </c>
      <c r="AM308" s="172" t="str">
        <f>IF(AN308&lt;&gt;"",MAX(AM$3:AM307)+1,"")</f>
        <v/>
      </c>
      <c r="AN308" s="172" t="str">
        <f t="shared" si="230"/>
        <v/>
      </c>
      <c r="AO308" s="172" t="str">
        <f t="shared" si="231"/>
        <v/>
      </c>
      <c r="AP308" s="172" t="str">
        <f t="shared" si="232"/>
        <v/>
      </c>
      <c r="AQ308" s="172" t="str">
        <f t="shared" si="233"/>
        <v/>
      </c>
      <c r="AR308" s="172" t="str">
        <f>Table1[[#This Row],[Sex ]]&amp;Table1[[#This Row],[Month]]</f>
        <v>F1</v>
      </c>
      <c r="AS308" s="21"/>
      <c r="AT308" s="21"/>
      <c r="AU308" s="21"/>
      <c r="AV308" s="21"/>
      <c r="AW308" s="21"/>
      <c r="AX308" s="21"/>
      <c r="AY308" s="21"/>
      <c r="AZ308" s="21"/>
      <c r="BA308" s="21"/>
      <c r="BB308" s="21"/>
      <c r="BC308" s="21"/>
      <c r="BD308" s="21"/>
      <c r="BE308" s="319"/>
      <c r="BF308" s="319"/>
      <c r="BG308" s="316"/>
      <c r="BH308" s="316"/>
      <c r="BI308" s="316"/>
      <c r="BJ308" s="316"/>
      <c r="BK308" s="316"/>
      <c r="BL308" s="316"/>
      <c r="BM308" s="316"/>
      <c r="BN308" s="316"/>
      <c r="BO308" s="316"/>
      <c r="BP308" s="316"/>
      <c r="BQ308" s="316"/>
      <c r="BR308" s="316"/>
      <c r="BS308" s="316"/>
      <c r="BT308" s="316"/>
      <c r="BU308" s="316"/>
      <c r="BV308" s="316"/>
      <c r="BW308" s="316"/>
      <c r="BX308" s="316"/>
      <c r="BY308" s="316"/>
      <c r="BZ308" s="316"/>
      <c r="CA308" s="316"/>
      <c r="CB308" s="316"/>
      <c r="CC308" s="316"/>
      <c r="CD308" s="316"/>
      <c r="CE308" s="316"/>
      <c r="CF308" s="316"/>
      <c r="CG308" s="316"/>
      <c r="CH308" s="316"/>
      <c r="CI308" s="316"/>
      <c r="CJ308" s="316"/>
      <c r="CK308" s="316"/>
      <c r="CL308" s="316"/>
      <c r="CM308" s="316"/>
      <c r="CN308" s="316"/>
      <c r="CO308" s="316"/>
      <c r="CP308" s="316"/>
      <c r="CQ308" s="316"/>
      <c r="CR308" s="316"/>
      <c r="CS308" s="316"/>
      <c r="CT308" s="316"/>
      <c r="CU308" s="316"/>
      <c r="CV308" s="316"/>
      <c r="CW308" s="316"/>
      <c r="CX308" s="316"/>
      <c r="CY308" s="316"/>
      <c r="CZ308" s="316"/>
      <c r="DA308" s="316"/>
      <c r="DB308" s="316"/>
      <c r="DC308" s="316"/>
      <c r="DD308" s="316"/>
      <c r="DE308" s="316"/>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HP308" s="268">
        <f t="shared" si="238"/>
        <v>6</v>
      </c>
      <c r="HQ308" s="268">
        <f t="shared" si="207"/>
        <v>300</v>
      </c>
      <c r="HR308" s="268">
        <f t="shared" si="239"/>
        <v>16.666666666666671</v>
      </c>
      <c r="HS308" s="268">
        <f t="shared" si="240"/>
        <v>16.666666666666671</v>
      </c>
    </row>
    <row r="309" spans="1:227" x14ac:dyDescent="0.3">
      <c r="A309" s="21"/>
      <c r="B309" s="14">
        <v>11621</v>
      </c>
      <c r="C309" s="14">
        <v>3</v>
      </c>
      <c r="D309" s="14" t="s">
        <v>182</v>
      </c>
      <c r="E309" s="14" t="s">
        <v>183</v>
      </c>
      <c r="F309" s="14">
        <v>290</v>
      </c>
      <c r="G309" s="14" t="s">
        <v>120</v>
      </c>
      <c r="H309" s="14">
        <v>1</v>
      </c>
      <c r="I309" s="14">
        <v>4</v>
      </c>
      <c r="J309" s="14">
        <v>4</v>
      </c>
      <c r="K309" s="14"/>
      <c r="L309" s="14" t="s">
        <v>141</v>
      </c>
      <c r="M309" s="24">
        <f t="shared" si="234"/>
        <v>4</v>
      </c>
      <c r="N309" s="24">
        <f t="shared" si="209"/>
        <v>1</v>
      </c>
      <c r="O309" s="24" t="str">
        <f t="shared" si="210"/>
        <v>4 4</v>
      </c>
      <c r="P309" s="24">
        <f t="shared" si="211"/>
        <v>4</v>
      </c>
      <c r="Q309" s="25">
        <f t="shared" si="212"/>
        <v>0</v>
      </c>
      <c r="R309" s="26">
        <f t="shared" si="213"/>
        <v>0</v>
      </c>
      <c r="S309" s="24">
        <f t="shared" si="214"/>
        <v>1</v>
      </c>
      <c r="T309" s="24">
        <f t="shared" si="215"/>
        <v>1</v>
      </c>
      <c r="U309" s="24" t="str">
        <f t="shared" si="216"/>
        <v/>
      </c>
      <c r="V309" s="24" t="str">
        <f t="shared" si="217"/>
        <v>g</v>
      </c>
      <c r="W309" s="24" t="str">
        <f t="shared" si="235"/>
        <v/>
      </c>
      <c r="X309" s="24">
        <f t="shared" si="218"/>
        <v>1</v>
      </c>
      <c r="Y309" s="24">
        <f t="shared" si="219"/>
        <v>1</v>
      </c>
      <c r="Z309" s="24" t="str">
        <f t="shared" si="220"/>
        <v>F</v>
      </c>
      <c r="AA309" s="24" t="str">
        <f t="shared" si="244"/>
        <v>F</v>
      </c>
      <c r="AB309" s="34" t="str">
        <f t="shared" si="221"/>
        <v/>
      </c>
      <c r="AC309" s="34" t="str">
        <f t="shared" si="222"/>
        <v>g</v>
      </c>
      <c r="AD309" s="34" t="str">
        <f t="shared" si="236"/>
        <v>g</v>
      </c>
      <c r="AE309" s="34" t="str">
        <f t="shared" si="223"/>
        <v>1 0</v>
      </c>
      <c r="AF309" s="34">
        <f t="shared" si="224"/>
        <v>4</v>
      </c>
      <c r="AG309" s="34">
        <f t="shared" si="225"/>
        <v>4</v>
      </c>
      <c r="AH309" s="34">
        <f t="shared" si="226"/>
        <v>0</v>
      </c>
      <c r="AI309" s="172">
        <f>IF(AJ309&lt;&gt;"",MAX(AI$3:AI308)+1,"")</f>
        <v>243</v>
      </c>
      <c r="AJ309" s="172" t="str">
        <f t="shared" si="227"/>
        <v>F</v>
      </c>
      <c r="AK309" s="172">
        <f t="shared" si="228"/>
        <v>290</v>
      </c>
      <c r="AL309" s="172">
        <f t="shared" si="229"/>
        <v>4</v>
      </c>
      <c r="AM309" s="172" t="str">
        <f>IF(AN309&lt;&gt;"",MAX(AM$3:AM308)+1,"")</f>
        <v/>
      </c>
      <c r="AN309" s="172" t="str">
        <f t="shared" si="230"/>
        <v/>
      </c>
      <c r="AO309" s="172" t="str">
        <f t="shared" si="231"/>
        <v/>
      </c>
      <c r="AP309" s="172" t="str">
        <f t="shared" si="232"/>
        <v/>
      </c>
      <c r="AQ309" s="172" t="str">
        <f t="shared" si="233"/>
        <v/>
      </c>
      <c r="AR309" s="172" t="str">
        <f>Table1[[#This Row],[Sex ]]&amp;Table1[[#This Row],[Month]]</f>
        <v>F1</v>
      </c>
      <c r="AS309" s="21"/>
      <c r="AT309" s="21"/>
      <c r="AU309" s="21"/>
      <c r="AV309" s="21"/>
      <c r="AW309" s="21"/>
      <c r="AX309" s="21"/>
      <c r="AY309" s="21"/>
      <c r="AZ309" s="21"/>
      <c r="BA309" s="21"/>
      <c r="BB309" s="21"/>
      <c r="BC309" s="21"/>
      <c r="BD309" s="21"/>
      <c r="BE309" s="319"/>
      <c r="BF309" s="319"/>
      <c r="BG309" s="316"/>
      <c r="BH309" s="316"/>
      <c r="BI309" s="316"/>
      <c r="BJ309" s="316"/>
      <c r="BK309" s="316"/>
      <c r="BL309" s="316"/>
      <c r="BM309" s="316"/>
      <c r="BN309" s="316"/>
      <c r="BO309" s="316"/>
      <c r="BP309" s="316"/>
      <c r="BQ309" s="316"/>
      <c r="BR309" s="316"/>
      <c r="BS309" s="316"/>
      <c r="BT309" s="316"/>
      <c r="BU309" s="316"/>
      <c r="BV309" s="316"/>
      <c r="BW309" s="316"/>
      <c r="BX309" s="316"/>
      <c r="BY309" s="316"/>
      <c r="BZ309" s="316"/>
      <c r="CA309" s="316"/>
      <c r="CB309" s="316"/>
      <c r="CC309" s="316"/>
      <c r="CD309" s="316"/>
      <c r="CE309" s="316"/>
      <c r="CF309" s="316"/>
      <c r="CG309" s="316"/>
      <c r="CH309" s="316"/>
      <c r="CI309" s="316"/>
      <c r="CJ309" s="316"/>
      <c r="CK309" s="316"/>
      <c r="CL309" s="316"/>
      <c r="CM309" s="316"/>
      <c r="CN309" s="316"/>
      <c r="CO309" s="316"/>
      <c r="CP309" s="316"/>
      <c r="CQ309" s="316"/>
      <c r="CR309" s="316"/>
      <c r="CS309" s="316"/>
      <c r="CT309" s="316"/>
      <c r="CU309" s="316"/>
      <c r="CV309" s="316"/>
      <c r="CW309" s="316"/>
      <c r="CX309" s="316"/>
      <c r="CY309" s="316"/>
      <c r="CZ309" s="316"/>
      <c r="DA309" s="316"/>
      <c r="DB309" s="316"/>
      <c r="DC309" s="316"/>
      <c r="DD309" s="316"/>
      <c r="DE309" s="316"/>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HP309" s="268">
        <f t="shared" si="238"/>
        <v>5</v>
      </c>
      <c r="HQ309" s="268">
        <f t="shared" si="207"/>
        <v>301</v>
      </c>
      <c r="HR309" s="268">
        <f t="shared" si="239"/>
        <v>20</v>
      </c>
      <c r="HS309" s="268">
        <f t="shared" si="240"/>
        <v>20</v>
      </c>
    </row>
    <row r="310" spans="1:227" x14ac:dyDescent="0.3">
      <c r="A310" s="21"/>
      <c r="B310" s="14">
        <v>11621</v>
      </c>
      <c r="C310" s="14">
        <v>4</v>
      </c>
      <c r="D310" s="14" t="s">
        <v>182</v>
      </c>
      <c r="E310" s="14" t="s">
        <v>183</v>
      </c>
      <c r="F310" s="14">
        <v>290</v>
      </c>
      <c r="G310" s="14" t="s">
        <v>120</v>
      </c>
      <c r="H310" s="14">
        <v>1</v>
      </c>
      <c r="I310" s="14">
        <v>3</v>
      </c>
      <c r="J310" s="14">
        <v>3</v>
      </c>
      <c r="K310" s="14"/>
      <c r="L310" s="14" t="s">
        <v>141</v>
      </c>
      <c r="M310" s="24">
        <f t="shared" si="234"/>
        <v>3</v>
      </c>
      <c r="N310" s="24">
        <f t="shared" si="209"/>
        <v>1</v>
      </c>
      <c r="O310" s="24" t="str">
        <f t="shared" si="210"/>
        <v>3 3</v>
      </c>
      <c r="P310" s="24">
        <f t="shared" si="211"/>
        <v>3</v>
      </c>
      <c r="Q310" s="25">
        <f t="shared" si="212"/>
        <v>0</v>
      </c>
      <c r="R310" s="26">
        <f t="shared" si="213"/>
        <v>0</v>
      </c>
      <c r="S310" s="24">
        <f t="shared" si="214"/>
        <v>1</v>
      </c>
      <c r="T310" s="24">
        <f t="shared" si="215"/>
        <v>1</v>
      </c>
      <c r="U310" s="24" t="str">
        <f t="shared" si="216"/>
        <v/>
      </c>
      <c r="V310" s="24" t="str">
        <f t="shared" si="217"/>
        <v>g</v>
      </c>
      <c r="W310" s="24" t="str">
        <f t="shared" si="235"/>
        <v/>
      </c>
      <c r="X310" s="24">
        <f t="shared" si="218"/>
        <v>1</v>
      </c>
      <c r="Y310" s="24">
        <f t="shared" si="219"/>
        <v>1</v>
      </c>
      <c r="Z310" s="24" t="str">
        <f t="shared" si="220"/>
        <v>F</v>
      </c>
      <c r="AA310" s="24" t="str">
        <f t="shared" si="244"/>
        <v>F</v>
      </c>
      <c r="AB310" s="34" t="str">
        <f t="shared" si="221"/>
        <v/>
      </c>
      <c r="AC310" s="34" t="str">
        <f t="shared" si="222"/>
        <v>g</v>
      </c>
      <c r="AD310" s="34" t="str">
        <f t="shared" si="236"/>
        <v>g</v>
      </c>
      <c r="AE310" s="34" t="str">
        <f t="shared" si="223"/>
        <v>1 0</v>
      </c>
      <c r="AF310" s="34">
        <f t="shared" si="224"/>
        <v>3</v>
      </c>
      <c r="AG310" s="34">
        <f t="shared" si="225"/>
        <v>3</v>
      </c>
      <c r="AH310" s="34">
        <f t="shared" si="226"/>
        <v>0</v>
      </c>
      <c r="AI310" s="172">
        <f>IF(AJ310&lt;&gt;"",MAX(AI$3:AI309)+1,"")</f>
        <v>244</v>
      </c>
      <c r="AJ310" s="172" t="str">
        <f t="shared" si="227"/>
        <v>F</v>
      </c>
      <c r="AK310" s="172">
        <f t="shared" si="228"/>
        <v>290</v>
      </c>
      <c r="AL310" s="172">
        <f t="shared" si="229"/>
        <v>3</v>
      </c>
      <c r="AM310" s="172" t="str">
        <f>IF(AN310&lt;&gt;"",MAX(AM$3:AM309)+1,"")</f>
        <v/>
      </c>
      <c r="AN310" s="172" t="str">
        <f t="shared" si="230"/>
        <v/>
      </c>
      <c r="AO310" s="172" t="str">
        <f t="shared" si="231"/>
        <v/>
      </c>
      <c r="AP310" s="172" t="str">
        <f t="shared" si="232"/>
        <v/>
      </c>
      <c r="AQ310" s="172" t="str">
        <f t="shared" si="233"/>
        <v/>
      </c>
      <c r="AR310" s="172" t="str">
        <f>Table1[[#This Row],[Sex ]]&amp;Table1[[#This Row],[Month]]</f>
        <v>F1</v>
      </c>
      <c r="AS310" s="21"/>
      <c r="AT310" s="21"/>
      <c r="AU310" s="21"/>
      <c r="AV310" s="21"/>
      <c r="AW310" s="21"/>
      <c r="AX310" s="21"/>
      <c r="AY310" s="21"/>
      <c r="AZ310" s="21"/>
      <c r="BA310" s="21"/>
      <c r="BB310" s="21"/>
      <c r="BC310" s="21"/>
      <c r="BD310" s="21"/>
      <c r="BE310" s="319"/>
      <c r="BF310" s="319"/>
      <c r="BG310" s="316"/>
      <c r="BH310" s="316"/>
      <c r="BI310" s="316"/>
      <c r="BJ310" s="316"/>
      <c r="BK310" s="316"/>
      <c r="BL310" s="316"/>
      <c r="BM310" s="316"/>
      <c r="BN310" s="316"/>
      <c r="BO310" s="316"/>
      <c r="BP310" s="316"/>
      <c r="BQ310" s="316"/>
      <c r="BR310" s="316"/>
      <c r="BS310" s="316"/>
      <c r="BT310" s="316"/>
      <c r="BU310" s="316"/>
      <c r="BV310" s="316"/>
      <c r="BW310" s="316"/>
      <c r="BX310" s="316"/>
      <c r="BY310" s="316"/>
      <c r="BZ310" s="316"/>
      <c r="CA310" s="316"/>
      <c r="CB310" s="316"/>
      <c r="CC310" s="316"/>
      <c r="CD310" s="316"/>
      <c r="CE310" s="316"/>
      <c r="CF310" s="316"/>
      <c r="CG310" s="316"/>
      <c r="CH310" s="316"/>
      <c r="CI310" s="316"/>
      <c r="CJ310" s="316"/>
      <c r="CK310" s="316"/>
      <c r="CL310" s="316"/>
      <c r="CM310" s="316"/>
      <c r="CN310" s="316"/>
      <c r="CO310" s="316"/>
      <c r="CP310" s="316"/>
      <c r="CQ310" s="316"/>
      <c r="CR310" s="316"/>
      <c r="CS310" s="316"/>
      <c r="CT310" s="316"/>
      <c r="CU310" s="316"/>
      <c r="CV310" s="316"/>
      <c r="CW310" s="316"/>
      <c r="CX310" s="316"/>
      <c r="CY310" s="316"/>
      <c r="CZ310" s="316"/>
      <c r="DA310" s="316"/>
      <c r="DB310" s="316"/>
      <c r="DC310" s="316"/>
      <c r="DD310" s="316"/>
      <c r="DE310" s="316"/>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HP310" s="268">
        <f t="shared" si="238"/>
        <v>5</v>
      </c>
      <c r="HQ310" s="268">
        <f t="shared" si="207"/>
        <v>302</v>
      </c>
      <c r="HR310" s="268">
        <f t="shared" si="239"/>
        <v>0</v>
      </c>
      <c r="HS310" s="268">
        <f t="shared" si="240"/>
        <v>0</v>
      </c>
    </row>
    <row r="311" spans="1:227" x14ac:dyDescent="0.3">
      <c r="A311" s="21"/>
      <c r="B311" s="14">
        <v>11621</v>
      </c>
      <c r="C311" s="14">
        <v>5</v>
      </c>
      <c r="D311" s="14" t="s">
        <v>182</v>
      </c>
      <c r="E311" s="14" t="s">
        <v>183</v>
      </c>
      <c r="F311" s="14">
        <v>300</v>
      </c>
      <c r="G311" s="14" t="s">
        <v>120</v>
      </c>
      <c r="H311" s="14">
        <v>1</v>
      </c>
      <c r="I311" s="14">
        <v>3</v>
      </c>
      <c r="J311" s="14">
        <v>3</v>
      </c>
      <c r="K311" s="14"/>
      <c r="L311" s="14" t="s">
        <v>141</v>
      </c>
      <c r="M311" s="24">
        <f t="shared" si="234"/>
        <v>3</v>
      </c>
      <c r="N311" s="24">
        <f t="shared" si="209"/>
        <v>1</v>
      </c>
      <c r="O311" s="24" t="str">
        <f t="shared" si="210"/>
        <v>3 3</v>
      </c>
      <c r="P311" s="24">
        <f t="shared" si="211"/>
        <v>3</v>
      </c>
      <c r="Q311" s="25">
        <f t="shared" si="212"/>
        <v>0</v>
      </c>
      <c r="R311" s="26">
        <f t="shared" si="213"/>
        <v>0</v>
      </c>
      <c r="S311" s="24">
        <f t="shared" si="214"/>
        <v>1</v>
      </c>
      <c r="T311" s="24">
        <f t="shared" si="215"/>
        <v>1</v>
      </c>
      <c r="U311" s="24" t="str">
        <f t="shared" si="216"/>
        <v/>
      </c>
      <c r="V311" s="24" t="str">
        <f t="shared" si="217"/>
        <v>g</v>
      </c>
      <c r="W311" s="24" t="str">
        <f t="shared" si="235"/>
        <v/>
      </c>
      <c r="X311" s="24">
        <f t="shared" si="218"/>
        <v>1</v>
      </c>
      <c r="Y311" s="24">
        <f t="shared" si="219"/>
        <v>1</v>
      </c>
      <c r="Z311" s="24" t="str">
        <f t="shared" si="220"/>
        <v>F</v>
      </c>
      <c r="AA311" s="24" t="str">
        <f t="shared" si="244"/>
        <v>F</v>
      </c>
      <c r="AB311" s="34" t="str">
        <f t="shared" si="221"/>
        <v/>
      </c>
      <c r="AC311" s="34" t="str">
        <f t="shared" si="222"/>
        <v>g</v>
      </c>
      <c r="AD311" s="34" t="str">
        <f t="shared" si="236"/>
        <v>g</v>
      </c>
      <c r="AE311" s="34" t="str">
        <f t="shared" si="223"/>
        <v>1 0</v>
      </c>
      <c r="AF311" s="34">
        <f t="shared" si="224"/>
        <v>3</v>
      </c>
      <c r="AG311" s="34">
        <f t="shared" si="225"/>
        <v>3</v>
      </c>
      <c r="AH311" s="34">
        <f t="shared" si="226"/>
        <v>0</v>
      </c>
      <c r="AI311" s="172">
        <f>IF(AJ311&lt;&gt;"",MAX(AI$3:AI310)+1,"")</f>
        <v>245</v>
      </c>
      <c r="AJ311" s="172" t="str">
        <f t="shared" si="227"/>
        <v>F</v>
      </c>
      <c r="AK311" s="172">
        <f t="shared" si="228"/>
        <v>300</v>
      </c>
      <c r="AL311" s="172">
        <f t="shared" si="229"/>
        <v>3</v>
      </c>
      <c r="AM311" s="172" t="str">
        <f>IF(AN311&lt;&gt;"",MAX(AM$3:AM310)+1,"")</f>
        <v/>
      </c>
      <c r="AN311" s="172" t="str">
        <f t="shared" si="230"/>
        <v/>
      </c>
      <c r="AO311" s="172" t="str">
        <f t="shared" si="231"/>
        <v/>
      </c>
      <c r="AP311" s="172" t="str">
        <f t="shared" si="232"/>
        <v/>
      </c>
      <c r="AQ311" s="172" t="str">
        <f t="shared" si="233"/>
        <v/>
      </c>
      <c r="AR311" s="172" t="str">
        <f>Table1[[#This Row],[Sex ]]&amp;Table1[[#This Row],[Month]]</f>
        <v>F1</v>
      </c>
      <c r="AS311" s="21"/>
      <c r="AT311" s="21"/>
      <c r="AU311" s="21"/>
      <c r="AV311" s="21"/>
      <c r="AW311" s="21"/>
      <c r="AX311" s="21"/>
      <c r="AY311" s="21"/>
      <c r="AZ311" s="21"/>
      <c r="BA311" s="21"/>
      <c r="BB311" s="21"/>
      <c r="BC311" s="21"/>
      <c r="BD311" s="21"/>
      <c r="BE311" s="319"/>
      <c r="BF311" s="319"/>
      <c r="BG311" s="316"/>
      <c r="BH311" s="316"/>
      <c r="BI311" s="316"/>
      <c r="BJ311" s="316"/>
      <c r="BK311" s="316"/>
      <c r="BL311" s="316"/>
      <c r="BM311" s="316"/>
      <c r="BN311" s="316"/>
      <c r="BO311" s="316"/>
      <c r="BP311" s="316"/>
      <c r="BQ311" s="316"/>
      <c r="BR311" s="316"/>
      <c r="BS311" s="316"/>
      <c r="BT311" s="316"/>
      <c r="BU311" s="316"/>
      <c r="BV311" s="316"/>
      <c r="BW311" s="316"/>
      <c r="BX311" s="316"/>
      <c r="BY311" s="316"/>
      <c r="BZ311" s="316"/>
      <c r="CA311" s="316"/>
      <c r="CB311" s="316"/>
      <c r="CC311" s="316"/>
      <c r="CD311" s="316"/>
      <c r="CE311" s="316"/>
      <c r="CF311" s="316"/>
      <c r="CG311" s="316"/>
      <c r="CH311" s="316"/>
      <c r="CI311" s="316"/>
      <c r="CJ311" s="316"/>
      <c r="CK311" s="316"/>
      <c r="CL311" s="316"/>
      <c r="CM311" s="316"/>
      <c r="CN311" s="316"/>
      <c r="CO311" s="316"/>
      <c r="CP311" s="316"/>
      <c r="CQ311" s="316"/>
      <c r="CR311" s="316"/>
      <c r="CS311" s="316"/>
      <c r="CT311" s="316"/>
      <c r="CU311" s="316"/>
      <c r="CV311" s="316"/>
      <c r="CW311" s="316"/>
      <c r="CX311" s="316"/>
      <c r="CY311" s="316"/>
      <c r="CZ311" s="316"/>
      <c r="DA311" s="316"/>
      <c r="DB311" s="316"/>
      <c r="DC311" s="316"/>
      <c r="DD311" s="316"/>
      <c r="DE311" s="316"/>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HP311" s="268">
        <f t="shared" si="238"/>
        <v>5</v>
      </c>
      <c r="HQ311" s="268">
        <f t="shared" si="207"/>
        <v>303</v>
      </c>
      <c r="HR311" s="268">
        <f t="shared" si="239"/>
        <v>20</v>
      </c>
      <c r="HS311" s="268">
        <f t="shared" si="240"/>
        <v>20</v>
      </c>
    </row>
    <row r="312" spans="1:227" x14ac:dyDescent="0.3">
      <c r="A312" s="21"/>
      <c r="B312" s="14">
        <v>11621</v>
      </c>
      <c r="C312" s="14">
        <v>6</v>
      </c>
      <c r="D312" s="14" t="s">
        <v>182</v>
      </c>
      <c r="E312" s="14" t="s">
        <v>183</v>
      </c>
      <c r="F312" s="14">
        <v>300</v>
      </c>
      <c r="G312" s="14" t="s">
        <v>120</v>
      </c>
      <c r="H312" s="14">
        <v>1</v>
      </c>
      <c r="I312" s="14">
        <v>3</v>
      </c>
      <c r="J312" s="14">
        <v>3</v>
      </c>
      <c r="K312" s="14"/>
      <c r="L312" s="14" t="s">
        <v>141</v>
      </c>
      <c r="M312" s="24">
        <f t="shared" si="234"/>
        <v>3</v>
      </c>
      <c r="N312" s="24">
        <f t="shared" si="209"/>
        <v>1</v>
      </c>
      <c r="O312" s="24" t="str">
        <f t="shared" si="210"/>
        <v>3 3</v>
      </c>
      <c r="P312" s="24">
        <f t="shared" si="211"/>
        <v>3</v>
      </c>
      <c r="Q312" s="25">
        <f t="shared" si="212"/>
        <v>0</v>
      </c>
      <c r="R312" s="26">
        <f t="shared" si="213"/>
        <v>0</v>
      </c>
      <c r="S312" s="24">
        <f t="shared" si="214"/>
        <v>1</v>
      </c>
      <c r="T312" s="24">
        <f t="shared" si="215"/>
        <v>1</v>
      </c>
      <c r="U312" s="24" t="str">
        <f t="shared" si="216"/>
        <v/>
      </c>
      <c r="V312" s="24" t="str">
        <f t="shared" si="217"/>
        <v>g</v>
      </c>
      <c r="W312" s="24" t="str">
        <f t="shared" si="235"/>
        <v/>
      </c>
      <c r="X312" s="24">
        <f t="shared" si="218"/>
        <v>1</v>
      </c>
      <c r="Y312" s="24">
        <f t="shared" si="219"/>
        <v>1</v>
      </c>
      <c r="Z312" s="24" t="str">
        <f t="shared" si="220"/>
        <v>F</v>
      </c>
      <c r="AA312" s="24" t="str">
        <f t="shared" si="244"/>
        <v>F</v>
      </c>
      <c r="AB312" s="34" t="str">
        <f t="shared" si="221"/>
        <v/>
      </c>
      <c r="AC312" s="34" t="str">
        <f t="shared" si="222"/>
        <v>g</v>
      </c>
      <c r="AD312" s="34" t="str">
        <f t="shared" si="236"/>
        <v>g</v>
      </c>
      <c r="AE312" s="34" t="str">
        <f t="shared" si="223"/>
        <v>1 0</v>
      </c>
      <c r="AF312" s="34">
        <f t="shared" si="224"/>
        <v>3</v>
      </c>
      <c r="AG312" s="34">
        <f t="shared" si="225"/>
        <v>3</v>
      </c>
      <c r="AH312" s="34">
        <f t="shared" si="226"/>
        <v>0</v>
      </c>
      <c r="AI312" s="172">
        <f>IF(AJ312&lt;&gt;"",MAX(AI$3:AI311)+1,"")</f>
        <v>246</v>
      </c>
      <c r="AJ312" s="172" t="str">
        <f t="shared" si="227"/>
        <v>F</v>
      </c>
      <c r="AK312" s="172">
        <f t="shared" si="228"/>
        <v>300</v>
      </c>
      <c r="AL312" s="172">
        <f t="shared" si="229"/>
        <v>3</v>
      </c>
      <c r="AM312" s="172" t="str">
        <f>IF(AN312&lt;&gt;"",MAX(AM$3:AM311)+1,"")</f>
        <v/>
      </c>
      <c r="AN312" s="172" t="str">
        <f t="shared" si="230"/>
        <v/>
      </c>
      <c r="AO312" s="172" t="str">
        <f t="shared" si="231"/>
        <v/>
      </c>
      <c r="AP312" s="172" t="str">
        <f t="shared" si="232"/>
        <v/>
      </c>
      <c r="AQ312" s="172" t="str">
        <f t="shared" si="233"/>
        <v/>
      </c>
      <c r="AR312" s="172" t="str">
        <f>Table1[[#This Row],[Sex ]]&amp;Table1[[#This Row],[Month]]</f>
        <v>F1</v>
      </c>
      <c r="AS312" s="21"/>
      <c r="AT312" s="21"/>
      <c r="AU312" s="21"/>
      <c r="AV312" s="21"/>
      <c r="AW312" s="21"/>
      <c r="AX312" s="21"/>
      <c r="AY312" s="21"/>
      <c r="AZ312" s="21"/>
      <c r="BA312" s="21"/>
      <c r="BB312" s="21"/>
      <c r="BC312" s="21"/>
      <c r="BD312" s="21"/>
      <c r="BE312" s="319"/>
      <c r="BF312" s="319"/>
      <c r="BG312" s="316"/>
      <c r="BH312" s="316"/>
      <c r="BI312" s="316"/>
      <c r="BJ312" s="316"/>
      <c r="BK312" s="316"/>
      <c r="BL312" s="316"/>
      <c r="BM312" s="316"/>
      <c r="BN312" s="316"/>
      <c r="BO312" s="316"/>
      <c r="BP312" s="316"/>
      <c r="BQ312" s="316"/>
      <c r="BR312" s="316"/>
      <c r="BS312" s="316"/>
      <c r="BT312" s="316"/>
      <c r="BU312" s="316"/>
      <c r="BV312" s="316"/>
      <c r="BW312" s="316"/>
      <c r="BX312" s="316"/>
      <c r="BY312" s="316"/>
      <c r="BZ312" s="316"/>
      <c r="CA312" s="316"/>
      <c r="CB312" s="316"/>
      <c r="CC312" s="316"/>
      <c r="CD312" s="316"/>
      <c r="CE312" s="316"/>
      <c r="CF312" s="316"/>
      <c r="CG312" s="316"/>
      <c r="CH312" s="316"/>
      <c r="CI312" s="316"/>
      <c r="CJ312" s="316"/>
      <c r="CK312" s="316"/>
      <c r="CL312" s="316"/>
      <c r="CM312" s="316"/>
      <c r="CN312" s="316"/>
      <c r="CO312" s="316"/>
      <c r="CP312" s="316"/>
      <c r="CQ312" s="316"/>
      <c r="CR312" s="316"/>
      <c r="CS312" s="316"/>
      <c r="CT312" s="316"/>
      <c r="CU312" s="316"/>
      <c r="CV312" s="316"/>
      <c r="CW312" s="316"/>
      <c r="CX312" s="316"/>
      <c r="CY312" s="316"/>
      <c r="CZ312" s="316"/>
      <c r="DA312" s="316"/>
      <c r="DB312" s="316"/>
      <c r="DC312" s="316"/>
      <c r="DD312" s="316"/>
      <c r="DE312" s="316"/>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HP312" s="268">
        <f t="shared" si="238"/>
        <v>6</v>
      </c>
      <c r="HQ312" s="268">
        <f t="shared" si="207"/>
        <v>304</v>
      </c>
      <c r="HR312" s="268">
        <f t="shared" si="239"/>
        <v>0</v>
      </c>
      <c r="HS312" s="268">
        <f t="shared" si="240"/>
        <v>0</v>
      </c>
    </row>
    <row r="313" spans="1:227" x14ac:dyDescent="0.3">
      <c r="A313" s="21"/>
      <c r="B313" s="14">
        <v>11621</v>
      </c>
      <c r="C313" s="14">
        <v>7</v>
      </c>
      <c r="D313" s="14" t="s">
        <v>182</v>
      </c>
      <c r="E313" s="14" t="s">
        <v>183</v>
      </c>
      <c r="F313" s="14">
        <v>310</v>
      </c>
      <c r="G313" s="14" t="s">
        <v>120</v>
      </c>
      <c r="H313" s="14">
        <v>1</v>
      </c>
      <c r="I313" s="14">
        <v>4</v>
      </c>
      <c r="J313" s="14">
        <v>4</v>
      </c>
      <c r="K313" s="14"/>
      <c r="L313" s="14" t="s">
        <v>141</v>
      </c>
      <c r="M313" s="24">
        <f t="shared" si="234"/>
        <v>4</v>
      </c>
      <c r="N313" s="24">
        <f t="shared" si="209"/>
        <v>1</v>
      </c>
      <c r="O313" s="24" t="str">
        <f t="shared" si="210"/>
        <v>4 4</v>
      </c>
      <c r="P313" s="24">
        <f t="shared" si="211"/>
        <v>4</v>
      </c>
      <c r="Q313" s="25">
        <f t="shared" si="212"/>
        <v>0</v>
      </c>
      <c r="R313" s="26">
        <f t="shared" si="213"/>
        <v>0</v>
      </c>
      <c r="S313" s="24">
        <f t="shared" si="214"/>
        <v>1</v>
      </c>
      <c r="T313" s="24">
        <f t="shared" si="215"/>
        <v>1</v>
      </c>
      <c r="U313" s="24" t="str">
        <f t="shared" si="216"/>
        <v/>
      </c>
      <c r="V313" s="24" t="str">
        <f t="shared" si="217"/>
        <v>g</v>
      </c>
      <c r="W313" s="24" t="str">
        <f t="shared" si="235"/>
        <v/>
      </c>
      <c r="X313" s="24">
        <f t="shared" si="218"/>
        <v>1</v>
      </c>
      <c r="Y313" s="24">
        <f t="shared" si="219"/>
        <v>1</v>
      </c>
      <c r="Z313" s="24" t="str">
        <f t="shared" si="220"/>
        <v>F</v>
      </c>
      <c r="AA313" s="24" t="str">
        <f t="shared" si="244"/>
        <v>F</v>
      </c>
      <c r="AB313" s="34" t="str">
        <f t="shared" si="221"/>
        <v/>
      </c>
      <c r="AC313" s="34" t="str">
        <f t="shared" si="222"/>
        <v>g</v>
      </c>
      <c r="AD313" s="34" t="str">
        <f t="shared" si="236"/>
        <v>g</v>
      </c>
      <c r="AE313" s="34" t="str">
        <f t="shared" si="223"/>
        <v>1 0</v>
      </c>
      <c r="AF313" s="34">
        <f t="shared" si="224"/>
        <v>4</v>
      </c>
      <c r="AG313" s="34">
        <f t="shared" si="225"/>
        <v>4</v>
      </c>
      <c r="AH313" s="34">
        <f t="shared" si="226"/>
        <v>0</v>
      </c>
      <c r="AI313" s="172">
        <f>IF(AJ313&lt;&gt;"",MAX(AI$3:AI312)+1,"")</f>
        <v>247</v>
      </c>
      <c r="AJ313" s="172" t="str">
        <f t="shared" si="227"/>
        <v>F</v>
      </c>
      <c r="AK313" s="172">
        <f t="shared" si="228"/>
        <v>310</v>
      </c>
      <c r="AL313" s="172">
        <f t="shared" si="229"/>
        <v>4</v>
      </c>
      <c r="AM313" s="172" t="str">
        <f>IF(AN313&lt;&gt;"",MAX(AM$3:AM312)+1,"")</f>
        <v/>
      </c>
      <c r="AN313" s="172" t="str">
        <f t="shared" si="230"/>
        <v/>
      </c>
      <c r="AO313" s="172" t="str">
        <f t="shared" si="231"/>
        <v/>
      </c>
      <c r="AP313" s="172" t="str">
        <f t="shared" si="232"/>
        <v/>
      </c>
      <c r="AQ313" s="172" t="str">
        <f t="shared" si="233"/>
        <v/>
      </c>
      <c r="AR313" s="172" t="str">
        <f>Table1[[#This Row],[Sex ]]&amp;Table1[[#This Row],[Month]]</f>
        <v>F1</v>
      </c>
      <c r="AS313" s="21"/>
      <c r="AT313" s="21"/>
      <c r="AU313" s="21"/>
      <c r="AV313" s="21"/>
      <c r="AW313" s="21"/>
      <c r="AX313" s="21"/>
      <c r="AY313" s="21"/>
      <c r="AZ313" s="21"/>
      <c r="BA313" s="21"/>
      <c r="BB313" s="21"/>
      <c r="BC313" s="21"/>
      <c r="BD313" s="21"/>
      <c r="BE313" s="319"/>
      <c r="BF313" s="319"/>
      <c r="BG313" s="316"/>
      <c r="BH313" s="316"/>
      <c r="BI313" s="316"/>
      <c r="BJ313" s="316"/>
      <c r="BK313" s="316"/>
      <c r="BL313" s="316"/>
      <c r="BM313" s="316"/>
      <c r="BN313" s="316"/>
      <c r="BO313" s="316"/>
      <c r="BP313" s="316"/>
      <c r="BQ313" s="316"/>
      <c r="BR313" s="316"/>
      <c r="BS313" s="316"/>
      <c r="BT313" s="316"/>
      <c r="BU313" s="316"/>
      <c r="BV313" s="316"/>
      <c r="BW313" s="316"/>
      <c r="BX313" s="316"/>
      <c r="BY313" s="316"/>
      <c r="BZ313" s="316"/>
      <c r="CA313" s="316"/>
      <c r="CB313" s="316"/>
      <c r="CC313" s="316"/>
      <c r="CD313" s="316"/>
      <c r="CE313" s="316"/>
      <c r="CF313" s="316"/>
      <c r="CG313" s="316"/>
      <c r="CH313" s="316"/>
      <c r="CI313" s="316"/>
      <c r="CJ313" s="316"/>
      <c r="CK313" s="316"/>
      <c r="CL313" s="316"/>
      <c r="CM313" s="316"/>
      <c r="CN313" s="316"/>
      <c r="CO313" s="316"/>
      <c r="CP313" s="316"/>
      <c r="CQ313" s="316"/>
      <c r="CR313" s="316"/>
      <c r="CS313" s="316"/>
      <c r="CT313" s="316"/>
      <c r="CU313" s="316"/>
      <c r="CV313" s="316"/>
      <c r="CW313" s="316"/>
      <c r="CX313" s="316"/>
      <c r="CY313" s="316"/>
      <c r="CZ313" s="316"/>
      <c r="DA313" s="316"/>
      <c r="DB313" s="316"/>
      <c r="DC313" s="316"/>
      <c r="DD313" s="316"/>
      <c r="DE313" s="316"/>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HP313" s="268">
        <f t="shared" si="238"/>
        <v>4</v>
      </c>
      <c r="HQ313" s="268">
        <f t="shared" si="207"/>
        <v>305</v>
      </c>
      <c r="HR313" s="268">
        <f t="shared" si="239"/>
        <v>-25</v>
      </c>
      <c r="HS313" s="268">
        <f t="shared" si="240"/>
        <v>25</v>
      </c>
    </row>
    <row r="314" spans="1:227" x14ac:dyDescent="0.3">
      <c r="A314" s="21"/>
      <c r="B314" s="14">
        <v>11621</v>
      </c>
      <c r="C314" s="14">
        <v>8</v>
      </c>
      <c r="D314" s="14" t="s">
        <v>182</v>
      </c>
      <c r="E314" s="14" t="s">
        <v>183</v>
      </c>
      <c r="F314" s="14">
        <v>310</v>
      </c>
      <c r="G314" s="14" t="s">
        <v>120</v>
      </c>
      <c r="H314" s="14">
        <v>1</v>
      </c>
      <c r="I314" s="14">
        <v>5</v>
      </c>
      <c r="J314" s="14">
        <v>5</v>
      </c>
      <c r="K314" s="14"/>
      <c r="L314" s="14" t="s">
        <v>141</v>
      </c>
      <c r="M314" s="24">
        <f t="shared" si="234"/>
        <v>5</v>
      </c>
      <c r="N314" s="24">
        <f t="shared" si="209"/>
        <v>1</v>
      </c>
      <c r="O314" s="24" t="str">
        <f t="shared" si="210"/>
        <v>5 5</v>
      </c>
      <c r="P314" s="24">
        <f t="shared" si="211"/>
        <v>5</v>
      </c>
      <c r="Q314" s="25">
        <f t="shared" si="212"/>
        <v>0</v>
      </c>
      <c r="R314" s="26">
        <f t="shared" si="213"/>
        <v>0</v>
      </c>
      <c r="S314" s="24">
        <f t="shared" si="214"/>
        <v>1</v>
      </c>
      <c r="T314" s="24">
        <f t="shared" si="215"/>
        <v>1</v>
      </c>
      <c r="U314" s="24" t="str">
        <f t="shared" si="216"/>
        <v/>
      </c>
      <c r="V314" s="24" t="str">
        <f t="shared" si="217"/>
        <v>g</v>
      </c>
      <c r="W314" s="24" t="str">
        <f t="shared" si="235"/>
        <v/>
      </c>
      <c r="X314" s="24">
        <f t="shared" si="218"/>
        <v>1</v>
      </c>
      <c r="Y314" s="24">
        <f t="shared" si="219"/>
        <v>1</v>
      </c>
      <c r="Z314" s="24" t="str">
        <f t="shared" si="220"/>
        <v>F</v>
      </c>
      <c r="AA314" s="24" t="str">
        <f t="shared" si="244"/>
        <v>F</v>
      </c>
      <c r="AB314" s="34" t="str">
        <f t="shared" si="221"/>
        <v/>
      </c>
      <c r="AC314" s="34" t="str">
        <f t="shared" si="222"/>
        <v>g</v>
      </c>
      <c r="AD314" s="34" t="str">
        <f t="shared" si="236"/>
        <v>g</v>
      </c>
      <c r="AE314" s="34" t="str">
        <f t="shared" si="223"/>
        <v>1 0</v>
      </c>
      <c r="AF314" s="34">
        <f t="shared" si="224"/>
        <v>5</v>
      </c>
      <c r="AG314" s="34">
        <f t="shared" si="225"/>
        <v>5</v>
      </c>
      <c r="AH314" s="34">
        <f t="shared" si="226"/>
        <v>0</v>
      </c>
      <c r="AI314" s="172">
        <f>IF(AJ314&lt;&gt;"",MAX(AI$3:AI313)+1,"")</f>
        <v>248</v>
      </c>
      <c r="AJ314" s="172" t="str">
        <f t="shared" si="227"/>
        <v>F</v>
      </c>
      <c r="AK314" s="172">
        <f t="shared" si="228"/>
        <v>310</v>
      </c>
      <c r="AL314" s="172">
        <f t="shared" si="229"/>
        <v>5</v>
      </c>
      <c r="AM314" s="172" t="str">
        <f>IF(AN314&lt;&gt;"",MAX(AM$3:AM313)+1,"")</f>
        <v/>
      </c>
      <c r="AN314" s="172" t="str">
        <f t="shared" si="230"/>
        <v/>
      </c>
      <c r="AO314" s="172" t="str">
        <f t="shared" si="231"/>
        <v/>
      </c>
      <c r="AP314" s="172" t="str">
        <f t="shared" si="232"/>
        <v/>
      </c>
      <c r="AQ314" s="172" t="str">
        <f t="shared" si="233"/>
        <v/>
      </c>
      <c r="AR314" s="172" t="str">
        <f>Table1[[#This Row],[Sex ]]&amp;Table1[[#This Row],[Month]]</f>
        <v>F1</v>
      </c>
      <c r="AS314" s="21"/>
      <c r="AT314" s="21"/>
      <c r="AU314" s="21"/>
      <c r="AV314" s="21"/>
      <c r="AW314" s="21"/>
      <c r="AX314" s="21"/>
      <c r="AY314" s="21"/>
      <c r="AZ314" s="21"/>
      <c r="BA314" s="21"/>
      <c r="BB314" s="21"/>
      <c r="BC314" s="21"/>
      <c r="BD314" s="21"/>
      <c r="BE314" s="319"/>
      <c r="BF314" s="319"/>
      <c r="BG314" s="316"/>
      <c r="BH314" s="316"/>
      <c r="BI314" s="316"/>
      <c r="BJ314" s="316"/>
      <c r="BK314" s="316"/>
      <c r="BL314" s="316"/>
      <c r="BM314" s="316"/>
      <c r="BN314" s="316"/>
      <c r="BO314" s="316"/>
      <c r="BP314" s="316"/>
      <c r="BQ314" s="316"/>
      <c r="BR314" s="316"/>
      <c r="BS314" s="316"/>
      <c r="BT314" s="316"/>
      <c r="BU314" s="316"/>
      <c r="BV314" s="316"/>
      <c r="BW314" s="316"/>
      <c r="BX314" s="316"/>
      <c r="BY314" s="316"/>
      <c r="BZ314" s="316"/>
      <c r="CA314" s="316"/>
      <c r="CB314" s="316"/>
      <c r="CC314" s="316"/>
      <c r="CD314" s="316"/>
      <c r="CE314" s="316"/>
      <c r="CF314" s="316"/>
      <c r="CG314" s="316"/>
      <c r="CH314" s="316"/>
      <c r="CI314" s="316"/>
      <c r="CJ314" s="316"/>
      <c r="CK314" s="316"/>
      <c r="CL314" s="316"/>
      <c r="CM314" s="316"/>
      <c r="CN314" s="316"/>
      <c r="CO314" s="316"/>
      <c r="CP314" s="316"/>
      <c r="CQ314" s="316"/>
      <c r="CR314" s="316"/>
      <c r="CS314" s="316"/>
      <c r="CT314" s="316"/>
      <c r="CU314" s="316"/>
      <c r="CV314" s="316"/>
      <c r="CW314" s="316"/>
      <c r="CX314" s="316"/>
      <c r="CY314" s="316"/>
      <c r="CZ314" s="316"/>
      <c r="DA314" s="316"/>
      <c r="DB314" s="316"/>
      <c r="DC314" s="316"/>
      <c r="DD314" s="316"/>
      <c r="DE314" s="316"/>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HP314" s="268">
        <f t="shared" si="238"/>
        <v>3</v>
      </c>
      <c r="HQ314" s="268">
        <f t="shared" si="207"/>
        <v>306</v>
      </c>
      <c r="HR314" s="268">
        <f t="shared" si="239"/>
        <v>0</v>
      </c>
      <c r="HS314" s="268">
        <f t="shared" si="240"/>
        <v>0</v>
      </c>
    </row>
    <row r="315" spans="1:227" x14ac:dyDescent="0.3">
      <c r="A315" s="21"/>
      <c r="B315" s="14">
        <v>11621</v>
      </c>
      <c r="C315" s="14">
        <v>9</v>
      </c>
      <c r="D315" s="14" t="s">
        <v>182</v>
      </c>
      <c r="E315" s="14" t="s">
        <v>183</v>
      </c>
      <c r="F315" s="14">
        <v>310</v>
      </c>
      <c r="G315" s="14" t="s">
        <v>120</v>
      </c>
      <c r="H315" s="14">
        <v>1</v>
      </c>
      <c r="I315" s="14">
        <v>4</v>
      </c>
      <c r="J315" s="14">
        <v>4</v>
      </c>
      <c r="K315" s="14"/>
      <c r="L315" s="14" t="s">
        <v>141</v>
      </c>
      <c r="M315" s="24">
        <f t="shared" si="234"/>
        <v>4</v>
      </c>
      <c r="N315" s="24">
        <f t="shared" si="209"/>
        <v>1</v>
      </c>
      <c r="O315" s="24" t="str">
        <f t="shared" si="210"/>
        <v>4 4</v>
      </c>
      <c r="P315" s="24">
        <f t="shared" si="211"/>
        <v>4</v>
      </c>
      <c r="Q315" s="25">
        <f t="shared" si="212"/>
        <v>0</v>
      </c>
      <c r="R315" s="26">
        <f t="shared" si="213"/>
        <v>0</v>
      </c>
      <c r="S315" s="24">
        <f t="shared" si="214"/>
        <v>1</v>
      </c>
      <c r="T315" s="24">
        <f t="shared" si="215"/>
        <v>1</v>
      </c>
      <c r="U315" s="24" t="str">
        <f t="shared" si="216"/>
        <v/>
      </c>
      <c r="V315" s="24" t="str">
        <f t="shared" si="217"/>
        <v>g</v>
      </c>
      <c r="W315" s="24" t="str">
        <f t="shared" si="235"/>
        <v/>
      </c>
      <c r="X315" s="24">
        <f t="shared" si="218"/>
        <v>1</v>
      </c>
      <c r="Y315" s="24">
        <f t="shared" si="219"/>
        <v>1</v>
      </c>
      <c r="Z315" s="24" t="str">
        <f t="shared" si="220"/>
        <v>F</v>
      </c>
      <c r="AA315" s="24" t="str">
        <f t="shared" si="244"/>
        <v>F</v>
      </c>
      <c r="AB315" s="34" t="str">
        <f t="shared" si="221"/>
        <v/>
      </c>
      <c r="AC315" s="34" t="str">
        <f t="shared" si="222"/>
        <v>g</v>
      </c>
      <c r="AD315" s="34" t="str">
        <f t="shared" si="236"/>
        <v>g</v>
      </c>
      <c r="AE315" s="34" t="str">
        <f t="shared" si="223"/>
        <v>1 0</v>
      </c>
      <c r="AF315" s="34">
        <f t="shared" si="224"/>
        <v>4</v>
      </c>
      <c r="AG315" s="34">
        <f t="shared" si="225"/>
        <v>4</v>
      </c>
      <c r="AH315" s="34">
        <f t="shared" si="226"/>
        <v>0</v>
      </c>
      <c r="AI315" s="172">
        <f>IF(AJ315&lt;&gt;"",MAX(AI$3:AI314)+1,"")</f>
        <v>249</v>
      </c>
      <c r="AJ315" s="172" t="str">
        <f t="shared" si="227"/>
        <v>F</v>
      </c>
      <c r="AK315" s="172">
        <f t="shared" si="228"/>
        <v>310</v>
      </c>
      <c r="AL315" s="172">
        <f t="shared" si="229"/>
        <v>4</v>
      </c>
      <c r="AM315" s="172" t="str">
        <f>IF(AN315&lt;&gt;"",MAX(AM$3:AM314)+1,"")</f>
        <v/>
      </c>
      <c r="AN315" s="172" t="str">
        <f t="shared" si="230"/>
        <v/>
      </c>
      <c r="AO315" s="172" t="str">
        <f t="shared" si="231"/>
        <v/>
      </c>
      <c r="AP315" s="172" t="str">
        <f t="shared" si="232"/>
        <v/>
      </c>
      <c r="AQ315" s="172" t="str">
        <f t="shared" si="233"/>
        <v/>
      </c>
      <c r="AR315" s="172" t="str">
        <f>Table1[[#This Row],[Sex ]]&amp;Table1[[#This Row],[Month]]</f>
        <v>F1</v>
      </c>
      <c r="AS315" s="21"/>
      <c r="AT315" s="21"/>
      <c r="AU315" s="21"/>
      <c r="AV315" s="21"/>
      <c r="AW315" s="21"/>
      <c r="AX315" s="21"/>
      <c r="AY315" s="21"/>
      <c r="AZ315" s="21"/>
      <c r="BA315" s="21"/>
      <c r="BB315" s="21"/>
      <c r="BC315" s="21"/>
      <c r="BD315" s="21"/>
      <c r="BE315" s="319"/>
      <c r="BF315" s="319"/>
      <c r="BG315" s="316"/>
      <c r="BH315" s="316"/>
      <c r="BI315" s="316"/>
      <c r="BJ315" s="316"/>
      <c r="BK315" s="316"/>
      <c r="BL315" s="316"/>
      <c r="BM315" s="316"/>
      <c r="BN315" s="316"/>
      <c r="BO315" s="316"/>
      <c r="BP315" s="316"/>
      <c r="BQ315" s="316"/>
      <c r="BR315" s="316"/>
      <c r="BS315" s="316"/>
      <c r="BT315" s="316"/>
      <c r="BU315" s="316"/>
      <c r="BV315" s="316"/>
      <c r="BW315" s="316"/>
      <c r="BX315" s="316"/>
      <c r="BY315" s="316"/>
      <c r="BZ315" s="316"/>
      <c r="CA315" s="316"/>
      <c r="CB315" s="316"/>
      <c r="CC315" s="316"/>
      <c r="CD315" s="316"/>
      <c r="CE315" s="316"/>
      <c r="CF315" s="316"/>
      <c r="CG315" s="316"/>
      <c r="CH315" s="316"/>
      <c r="CI315" s="316"/>
      <c r="CJ315" s="316"/>
      <c r="CK315" s="316"/>
      <c r="CL315" s="316"/>
      <c r="CM315" s="316"/>
      <c r="CN315" s="316"/>
      <c r="CO315" s="316"/>
      <c r="CP315" s="316"/>
      <c r="CQ315" s="316"/>
      <c r="CR315" s="316"/>
      <c r="CS315" s="316"/>
      <c r="CT315" s="316"/>
      <c r="CU315" s="316"/>
      <c r="CV315" s="316"/>
      <c r="CW315" s="316"/>
      <c r="CX315" s="316"/>
      <c r="CY315" s="316"/>
      <c r="CZ315" s="316"/>
      <c r="DA315" s="316"/>
      <c r="DB315" s="316"/>
      <c r="DC315" s="316"/>
      <c r="DD315" s="316"/>
      <c r="DE315" s="316"/>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HP315" s="268">
        <f t="shared" si="238"/>
        <v>4</v>
      </c>
      <c r="HQ315" s="268">
        <f t="shared" ref="HQ315:HQ378" si="245">HQ314+1</f>
        <v>307</v>
      </c>
      <c r="HR315" s="268">
        <f t="shared" si="239"/>
        <v>0</v>
      </c>
      <c r="HS315" s="268">
        <f t="shared" si="240"/>
        <v>0</v>
      </c>
    </row>
    <row r="316" spans="1:227" x14ac:dyDescent="0.3">
      <c r="A316" s="21"/>
      <c r="B316" s="14">
        <v>11621</v>
      </c>
      <c r="C316" s="14">
        <v>10</v>
      </c>
      <c r="D316" s="14" t="s">
        <v>182</v>
      </c>
      <c r="E316" s="14" t="s">
        <v>183</v>
      </c>
      <c r="F316" s="14">
        <v>320</v>
      </c>
      <c r="G316" s="14" t="s">
        <v>120</v>
      </c>
      <c r="H316" s="14">
        <v>1</v>
      </c>
      <c r="I316" s="14">
        <v>5</v>
      </c>
      <c r="J316" s="14">
        <v>4</v>
      </c>
      <c r="K316" s="14"/>
      <c r="L316" s="14" t="s">
        <v>141</v>
      </c>
      <c r="M316" s="24" t="str">
        <f t="shared" si="234"/>
        <v/>
      </c>
      <c r="N316" s="24">
        <f t="shared" si="209"/>
        <v>1</v>
      </c>
      <c r="O316" s="24" t="str">
        <f t="shared" si="210"/>
        <v>4 5</v>
      </c>
      <c r="P316" s="24">
        <f t="shared" si="211"/>
        <v>4.5</v>
      </c>
      <c r="Q316" s="25">
        <f t="shared" si="212"/>
        <v>0.5</v>
      </c>
      <c r="R316" s="26">
        <f t="shared" si="213"/>
        <v>0.15713484026367724</v>
      </c>
      <c r="S316" s="24">
        <f t="shared" si="214"/>
        <v>1</v>
      </c>
      <c r="T316" s="24">
        <f t="shared" si="215"/>
        <v>1</v>
      </c>
      <c r="U316" s="24" t="str">
        <f t="shared" si="216"/>
        <v/>
      </c>
      <c r="V316" s="24" t="str">
        <f t="shared" si="217"/>
        <v/>
      </c>
      <c r="W316" s="24" t="str">
        <f t="shared" si="235"/>
        <v/>
      </c>
      <c r="X316" s="24" t="str">
        <f t="shared" si="218"/>
        <v/>
      </c>
      <c r="Y316" s="24">
        <f t="shared" si="219"/>
        <v>1</v>
      </c>
      <c r="Z316" s="24" t="str">
        <f t="shared" si="220"/>
        <v>F</v>
      </c>
      <c r="AA316" s="24" t="str">
        <f>IF(I316&lt;&gt;"",IF(I316-J316=0,G316,""),"")</f>
        <v/>
      </c>
      <c r="AB316" s="34" t="str">
        <f t="shared" si="221"/>
        <v/>
      </c>
      <c r="AC316" s="34" t="str">
        <f t="shared" si="222"/>
        <v>g</v>
      </c>
      <c r="AD316" s="34" t="str">
        <f t="shared" si="236"/>
        <v/>
      </c>
      <c r="AE316" s="34" t="str">
        <f t="shared" si="223"/>
        <v>1 1</v>
      </c>
      <c r="AF316" s="34">
        <f t="shared" si="224"/>
        <v>4</v>
      </c>
      <c r="AG316" s="34">
        <f t="shared" si="225"/>
        <v>5</v>
      </c>
      <c r="AH316" s="34">
        <f t="shared" si="226"/>
        <v>1</v>
      </c>
      <c r="AI316" s="172">
        <f>IF(AJ316&lt;&gt;"",MAX(AI$3:AI315)+1,"")</f>
        <v>250</v>
      </c>
      <c r="AJ316" s="172" t="str">
        <f t="shared" si="227"/>
        <v>F</v>
      </c>
      <c r="AK316" s="172">
        <f t="shared" si="228"/>
        <v>320</v>
      </c>
      <c r="AL316" s="172">
        <f t="shared" si="229"/>
        <v>4</v>
      </c>
      <c r="AM316" s="172" t="str">
        <f>IF(AN316&lt;&gt;"",MAX(AM$3:AM315)+1,"")</f>
        <v/>
      </c>
      <c r="AN316" s="172" t="str">
        <f t="shared" si="230"/>
        <v/>
      </c>
      <c r="AO316" s="172" t="str">
        <f t="shared" si="231"/>
        <v/>
      </c>
      <c r="AP316" s="172" t="str">
        <f t="shared" si="232"/>
        <v/>
      </c>
      <c r="AQ316" s="172" t="str">
        <f t="shared" si="233"/>
        <v/>
      </c>
      <c r="AR316" s="172" t="str">
        <f>Table1[[#This Row],[Sex ]]&amp;Table1[[#This Row],[Month]]</f>
        <v>F1</v>
      </c>
      <c r="AS316" s="21"/>
      <c r="AT316" s="21"/>
      <c r="AU316" s="21"/>
      <c r="AV316" s="21"/>
      <c r="AW316" s="21"/>
      <c r="AX316" s="21"/>
      <c r="AY316" s="21"/>
      <c r="AZ316" s="21"/>
      <c r="BA316" s="21"/>
      <c r="BB316" s="21"/>
      <c r="BC316" s="21"/>
      <c r="BD316" s="21"/>
      <c r="BE316" s="319"/>
      <c r="BF316" s="319"/>
      <c r="BG316" s="316"/>
      <c r="BH316" s="316"/>
      <c r="BI316" s="316"/>
      <c r="BJ316" s="316"/>
      <c r="BK316" s="316"/>
      <c r="BL316" s="316"/>
      <c r="BM316" s="316"/>
      <c r="BN316" s="316"/>
      <c r="BO316" s="316"/>
      <c r="BP316" s="316"/>
      <c r="BQ316" s="316"/>
      <c r="BR316" s="316"/>
      <c r="BS316" s="316"/>
      <c r="BT316" s="316"/>
      <c r="BU316" s="316"/>
      <c r="BV316" s="316"/>
      <c r="BW316" s="316"/>
      <c r="BX316" s="316"/>
      <c r="BY316" s="316"/>
      <c r="BZ316" s="316"/>
      <c r="CA316" s="316"/>
      <c r="CB316" s="316"/>
      <c r="CC316" s="316"/>
      <c r="CD316" s="316"/>
      <c r="CE316" s="316"/>
      <c r="CF316" s="316"/>
      <c r="CG316" s="316"/>
      <c r="CH316" s="316"/>
      <c r="CI316" s="316"/>
      <c r="CJ316" s="316"/>
      <c r="CK316" s="316"/>
      <c r="CL316" s="316"/>
      <c r="CM316" s="316"/>
      <c r="CN316" s="316"/>
      <c r="CO316" s="316"/>
      <c r="CP316" s="316"/>
      <c r="CQ316" s="316"/>
      <c r="CR316" s="316"/>
      <c r="CS316" s="316"/>
      <c r="CT316" s="316"/>
      <c r="CU316" s="316"/>
      <c r="CV316" s="316"/>
      <c r="CW316" s="316"/>
      <c r="CX316" s="316"/>
      <c r="CY316" s="316"/>
      <c r="CZ316" s="316"/>
      <c r="DA316" s="316"/>
      <c r="DB316" s="316"/>
      <c r="DC316" s="316"/>
      <c r="DD316" s="316"/>
      <c r="DE316" s="316"/>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HP316" s="268">
        <f t="shared" si="238"/>
        <v>3</v>
      </c>
      <c r="HQ316" s="268">
        <f t="shared" si="245"/>
        <v>308</v>
      </c>
      <c r="HR316" s="268">
        <f t="shared" si="239"/>
        <v>0</v>
      </c>
      <c r="HS316" s="268">
        <f t="shared" si="240"/>
        <v>0</v>
      </c>
    </row>
    <row r="317" spans="1:227" x14ac:dyDescent="0.3">
      <c r="A317" s="21"/>
      <c r="B317" s="14">
        <v>11621</v>
      </c>
      <c r="C317" s="14">
        <v>11</v>
      </c>
      <c r="D317" s="14" t="s">
        <v>182</v>
      </c>
      <c r="E317" s="14" t="s">
        <v>183</v>
      </c>
      <c r="F317" s="14">
        <v>320</v>
      </c>
      <c r="G317" s="14" t="s">
        <v>120</v>
      </c>
      <c r="H317" s="14">
        <v>1</v>
      </c>
      <c r="I317" s="14">
        <v>4</v>
      </c>
      <c r="J317" s="14">
        <v>4</v>
      </c>
      <c r="K317" s="14"/>
      <c r="L317" s="14" t="s">
        <v>141</v>
      </c>
      <c r="M317" s="24">
        <f t="shared" si="234"/>
        <v>4</v>
      </c>
      <c r="N317" s="24">
        <f t="shared" si="209"/>
        <v>1</v>
      </c>
      <c r="O317" s="24" t="str">
        <f t="shared" si="210"/>
        <v>4 4</v>
      </c>
      <c r="P317" s="24">
        <f t="shared" si="211"/>
        <v>4</v>
      </c>
      <c r="Q317" s="25">
        <f t="shared" si="212"/>
        <v>0</v>
      </c>
      <c r="R317" s="26">
        <f t="shared" si="213"/>
        <v>0</v>
      </c>
      <c r="S317" s="24">
        <f t="shared" si="214"/>
        <v>1</v>
      </c>
      <c r="T317" s="24">
        <f t="shared" si="215"/>
        <v>1</v>
      </c>
      <c r="U317" s="24" t="str">
        <f t="shared" si="216"/>
        <v/>
      </c>
      <c r="V317" s="24" t="str">
        <f t="shared" si="217"/>
        <v>g</v>
      </c>
      <c r="W317" s="24" t="str">
        <f t="shared" si="235"/>
        <v/>
      </c>
      <c r="X317" s="24">
        <f t="shared" si="218"/>
        <v>1</v>
      </c>
      <c r="Y317" s="24">
        <f t="shared" si="219"/>
        <v>1</v>
      </c>
      <c r="Z317" s="24" t="str">
        <f t="shared" si="220"/>
        <v>F</v>
      </c>
      <c r="AA317" s="24" t="str">
        <f t="shared" ref="AA317:AA334" si="246">IF(I317&lt;&gt;"",IF(SUM(I317:J317)&gt;98,"",IF(I317-J317=0,G317,"")))</f>
        <v>F</v>
      </c>
      <c r="AB317" s="34" t="str">
        <f t="shared" si="221"/>
        <v/>
      </c>
      <c r="AC317" s="34" t="str">
        <f t="shared" si="222"/>
        <v>g</v>
      </c>
      <c r="AD317" s="34" t="str">
        <f t="shared" si="236"/>
        <v>g</v>
      </c>
      <c r="AE317" s="34" t="str">
        <f t="shared" si="223"/>
        <v>1 0</v>
      </c>
      <c r="AF317" s="34">
        <f t="shared" si="224"/>
        <v>4</v>
      </c>
      <c r="AG317" s="34">
        <f t="shared" si="225"/>
        <v>4</v>
      </c>
      <c r="AH317" s="34">
        <f t="shared" si="226"/>
        <v>0</v>
      </c>
      <c r="AI317" s="172">
        <f>IF(AJ317&lt;&gt;"",MAX(AI$3:AI316)+1,"")</f>
        <v>251</v>
      </c>
      <c r="AJ317" s="172" t="str">
        <f t="shared" si="227"/>
        <v>F</v>
      </c>
      <c r="AK317" s="172">
        <f t="shared" si="228"/>
        <v>320</v>
      </c>
      <c r="AL317" s="172">
        <f t="shared" si="229"/>
        <v>4</v>
      </c>
      <c r="AM317" s="172" t="str">
        <f>IF(AN317&lt;&gt;"",MAX(AM$3:AM316)+1,"")</f>
        <v/>
      </c>
      <c r="AN317" s="172" t="str">
        <f t="shared" si="230"/>
        <v/>
      </c>
      <c r="AO317" s="172" t="str">
        <f t="shared" si="231"/>
        <v/>
      </c>
      <c r="AP317" s="172" t="str">
        <f t="shared" si="232"/>
        <v/>
      </c>
      <c r="AQ317" s="172" t="str">
        <f t="shared" si="233"/>
        <v/>
      </c>
      <c r="AR317" s="172" t="str">
        <f>Table1[[#This Row],[Sex ]]&amp;Table1[[#This Row],[Month]]</f>
        <v>F1</v>
      </c>
      <c r="AS317" s="21"/>
      <c r="AT317" s="21"/>
      <c r="AU317" s="21"/>
      <c r="AV317" s="21"/>
      <c r="AW317" s="21"/>
      <c r="AX317" s="21"/>
      <c r="AY317" s="21"/>
      <c r="AZ317" s="21"/>
      <c r="BA317" s="21"/>
      <c r="BB317" s="21"/>
      <c r="BC317" s="21"/>
      <c r="BD317" s="21"/>
      <c r="BE317" s="319"/>
      <c r="BF317" s="319"/>
      <c r="BG317" s="316"/>
      <c r="BH317" s="316"/>
      <c r="BI317" s="316"/>
      <c r="BJ317" s="316"/>
      <c r="BK317" s="316"/>
      <c r="BL317" s="316"/>
      <c r="BM317" s="316"/>
      <c r="BN317" s="316"/>
      <c r="BO317" s="316"/>
      <c r="BP317" s="316"/>
      <c r="BQ317" s="316"/>
      <c r="BR317" s="316"/>
      <c r="BS317" s="316"/>
      <c r="BT317" s="316"/>
      <c r="BU317" s="316"/>
      <c r="BV317" s="316"/>
      <c r="BW317" s="316"/>
      <c r="BX317" s="316"/>
      <c r="BY317" s="316"/>
      <c r="BZ317" s="316"/>
      <c r="CA317" s="316"/>
      <c r="CB317" s="316"/>
      <c r="CC317" s="316"/>
      <c r="CD317" s="316"/>
      <c r="CE317" s="316"/>
      <c r="CF317" s="316"/>
      <c r="CG317" s="316"/>
      <c r="CH317" s="316"/>
      <c r="CI317" s="316"/>
      <c r="CJ317" s="316"/>
      <c r="CK317" s="316"/>
      <c r="CL317" s="316"/>
      <c r="CM317" s="316"/>
      <c r="CN317" s="316"/>
      <c r="CO317" s="316"/>
      <c r="CP317" s="316"/>
      <c r="CQ317" s="316"/>
      <c r="CR317" s="316"/>
      <c r="CS317" s="316"/>
      <c r="CT317" s="316"/>
      <c r="CU317" s="316"/>
      <c r="CV317" s="316"/>
      <c r="CW317" s="316"/>
      <c r="CX317" s="316"/>
      <c r="CY317" s="316"/>
      <c r="CZ317" s="316"/>
      <c r="DA317" s="316"/>
      <c r="DB317" s="316"/>
      <c r="DC317" s="316"/>
      <c r="DD317" s="316"/>
      <c r="DE317" s="316"/>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HP317" s="268">
        <f t="shared" si="238"/>
        <v>3</v>
      </c>
      <c r="HQ317" s="268">
        <f t="shared" si="245"/>
        <v>309</v>
      </c>
      <c r="HR317" s="268">
        <f t="shared" si="239"/>
        <v>0</v>
      </c>
      <c r="HS317" s="268">
        <f t="shared" si="240"/>
        <v>0</v>
      </c>
    </row>
    <row r="318" spans="1:227" x14ac:dyDescent="0.3">
      <c r="A318" s="21"/>
      <c r="B318" s="14">
        <v>11621</v>
      </c>
      <c r="C318" s="14">
        <v>12</v>
      </c>
      <c r="D318" s="14" t="s">
        <v>182</v>
      </c>
      <c r="E318" s="14" t="s">
        <v>183</v>
      </c>
      <c r="F318" s="14">
        <v>320</v>
      </c>
      <c r="G318" s="14" t="s">
        <v>120</v>
      </c>
      <c r="H318" s="14">
        <v>1</v>
      </c>
      <c r="I318" s="14">
        <v>4</v>
      </c>
      <c r="J318" s="14">
        <v>4</v>
      </c>
      <c r="K318" s="14"/>
      <c r="L318" s="14" t="s">
        <v>141</v>
      </c>
      <c r="M318" s="24">
        <f t="shared" si="234"/>
        <v>4</v>
      </c>
      <c r="N318" s="24">
        <f t="shared" si="209"/>
        <v>1</v>
      </c>
      <c r="O318" s="24" t="str">
        <f t="shared" si="210"/>
        <v>4 4</v>
      </c>
      <c r="P318" s="24">
        <f t="shared" si="211"/>
        <v>4</v>
      </c>
      <c r="Q318" s="25">
        <f t="shared" si="212"/>
        <v>0</v>
      </c>
      <c r="R318" s="26">
        <f t="shared" si="213"/>
        <v>0</v>
      </c>
      <c r="S318" s="24">
        <f t="shared" si="214"/>
        <v>1</v>
      </c>
      <c r="T318" s="24">
        <f t="shared" si="215"/>
        <v>1</v>
      </c>
      <c r="U318" s="24" t="str">
        <f t="shared" si="216"/>
        <v/>
      </c>
      <c r="V318" s="24" t="str">
        <f t="shared" si="217"/>
        <v>g</v>
      </c>
      <c r="W318" s="24" t="str">
        <f t="shared" si="235"/>
        <v/>
      </c>
      <c r="X318" s="24">
        <f t="shared" si="218"/>
        <v>1</v>
      </c>
      <c r="Y318" s="24">
        <f t="shared" si="219"/>
        <v>1</v>
      </c>
      <c r="Z318" s="24" t="str">
        <f t="shared" si="220"/>
        <v>F</v>
      </c>
      <c r="AA318" s="24" t="str">
        <f t="shared" si="246"/>
        <v>F</v>
      </c>
      <c r="AB318" s="34" t="str">
        <f t="shared" si="221"/>
        <v/>
      </c>
      <c r="AC318" s="34" t="str">
        <f t="shared" si="222"/>
        <v>g</v>
      </c>
      <c r="AD318" s="34" t="str">
        <f t="shared" si="236"/>
        <v>g</v>
      </c>
      <c r="AE318" s="34" t="str">
        <f t="shared" si="223"/>
        <v>1 0</v>
      </c>
      <c r="AF318" s="34">
        <f t="shared" si="224"/>
        <v>4</v>
      </c>
      <c r="AG318" s="34">
        <f t="shared" si="225"/>
        <v>4</v>
      </c>
      <c r="AH318" s="34">
        <f t="shared" si="226"/>
        <v>0</v>
      </c>
      <c r="AI318" s="172">
        <f>IF(AJ318&lt;&gt;"",MAX(AI$3:AI317)+1,"")</f>
        <v>252</v>
      </c>
      <c r="AJ318" s="172" t="str">
        <f t="shared" si="227"/>
        <v>F</v>
      </c>
      <c r="AK318" s="172">
        <f t="shared" si="228"/>
        <v>320</v>
      </c>
      <c r="AL318" s="172">
        <f t="shared" si="229"/>
        <v>4</v>
      </c>
      <c r="AM318" s="172" t="str">
        <f>IF(AN318&lt;&gt;"",MAX(AM$3:AM317)+1,"")</f>
        <v/>
      </c>
      <c r="AN318" s="172" t="str">
        <f t="shared" si="230"/>
        <v/>
      </c>
      <c r="AO318" s="172" t="str">
        <f t="shared" si="231"/>
        <v/>
      </c>
      <c r="AP318" s="172" t="str">
        <f t="shared" si="232"/>
        <v/>
      </c>
      <c r="AQ318" s="172" t="str">
        <f t="shared" si="233"/>
        <v/>
      </c>
      <c r="AR318" s="172" t="str">
        <f>Table1[[#This Row],[Sex ]]&amp;Table1[[#This Row],[Month]]</f>
        <v>F1</v>
      </c>
      <c r="AS318" s="21"/>
      <c r="AT318" s="21"/>
      <c r="AU318" s="21"/>
      <c r="AV318" s="21"/>
      <c r="AW318" s="21"/>
      <c r="AX318" s="21"/>
      <c r="AY318" s="21"/>
      <c r="AZ318" s="21"/>
      <c r="BA318" s="21"/>
      <c r="BB318" s="21"/>
      <c r="BC318" s="21"/>
      <c r="BD318" s="21"/>
      <c r="BE318" s="319"/>
      <c r="BF318" s="319"/>
      <c r="BG318" s="316"/>
      <c r="BH318" s="316"/>
      <c r="BI318" s="316"/>
      <c r="BJ318" s="316"/>
      <c r="BK318" s="316"/>
      <c r="BL318" s="316"/>
      <c r="BM318" s="316"/>
      <c r="BN318" s="316"/>
      <c r="BO318" s="316"/>
      <c r="BP318" s="316"/>
      <c r="BQ318" s="316"/>
      <c r="BR318" s="316"/>
      <c r="BS318" s="316"/>
      <c r="BT318" s="316"/>
      <c r="BU318" s="316"/>
      <c r="BV318" s="316"/>
      <c r="BW318" s="316"/>
      <c r="BX318" s="316"/>
      <c r="BY318" s="316"/>
      <c r="BZ318" s="316"/>
      <c r="CA318" s="316"/>
      <c r="CB318" s="316"/>
      <c r="CC318" s="316"/>
      <c r="CD318" s="316"/>
      <c r="CE318" s="316"/>
      <c r="CF318" s="316"/>
      <c r="CG318" s="316"/>
      <c r="CH318" s="316"/>
      <c r="CI318" s="316"/>
      <c r="CJ318" s="316"/>
      <c r="CK318" s="316"/>
      <c r="CL318" s="316"/>
      <c r="CM318" s="316"/>
      <c r="CN318" s="316"/>
      <c r="CO318" s="316"/>
      <c r="CP318" s="316"/>
      <c r="CQ318" s="316"/>
      <c r="CR318" s="316"/>
      <c r="CS318" s="316"/>
      <c r="CT318" s="316"/>
      <c r="CU318" s="316"/>
      <c r="CV318" s="316"/>
      <c r="CW318" s="316"/>
      <c r="CX318" s="316"/>
      <c r="CY318" s="316"/>
      <c r="CZ318" s="316"/>
      <c r="DA318" s="316"/>
      <c r="DB318" s="316"/>
      <c r="DC318" s="316"/>
      <c r="DD318" s="316"/>
      <c r="DE318" s="316"/>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HP318" s="268">
        <f t="shared" si="238"/>
        <v>3</v>
      </c>
      <c r="HQ318" s="268">
        <f t="shared" si="245"/>
        <v>310</v>
      </c>
      <c r="HR318" s="268">
        <f t="shared" si="239"/>
        <v>0</v>
      </c>
      <c r="HS318" s="268">
        <f t="shared" si="240"/>
        <v>0</v>
      </c>
    </row>
    <row r="319" spans="1:227" x14ac:dyDescent="0.3">
      <c r="A319" s="21"/>
      <c r="B319" s="14">
        <v>11621</v>
      </c>
      <c r="C319" s="14">
        <v>13</v>
      </c>
      <c r="D319" s="14" t="s">
        <v>182</v>
      </c>
      <c r="E319" s="14" t="s">
        <v>183</v>
      </c>
      <c r="F319" s="14">
        <v>320</v>
      </c>
      <c r="G319" s="14" t="s">
        <v>120</v>
      </c>
      <c r="H319" s="14">
        <v>1</v>
      </c>
      <c r="I319" s="14">
        <v>4</v>
      </c>
      <c r="J319" s="14">
        <v>4</v>
      </c>
      <c r="K319" s="14"/>
      <c r="L319" s="14" t="s">
        <v>141</v>
      </c>
      <c r="M319" s="24">
        <f t="shared" si="234"/>
        <v>4</v>
      </c>
      <c r="N319" s="24">
        <f t="shared" si="209"/>
        <v>1</v>
      </c>
      <c r="O319" s="24" t="str">
        <f t="shared" si="210"/>
        <v>4 4</v>
      </c>
      <c r="P319" s="24">
        <f t="shared" si="211"/>
        <v>4</v>
      </c>
      <c r="Q319" s="25">
        <f t="shared" si="212"/>
        <v>0</v>
      </c>
      <c r="R319" s="26">
        <f t="shared" si="213"/>
        <v>0</v>
      </c>
      <c r="S319" s="24">
        <f t="shared" si="214"/>
        <v>1</v>
      </c>
      <c r="T319" s="24">
        <f t="shared" si="215"/>
        <v>1</v>
      </c>
      <c r="U319" s="24" t="str">
        <f t="shared" si="216"/>
        <v/>
      </c>
      <c r="V319" s="24" t="str">
        <f t="shared" si="217"/>
        <v>g</v>
      </c>
      <c r="W319" s="24" t="str">
        <f t="shared" si="235"/>
        <v/>
      </c>
      <c r="X319" s="24">
        <f t="shared" si="218"/>
        <v>1</v>
      </c>
      <c r="Y319" s="24">
        <f t="shared" si="219"/>
        <v>1</v>
      </c>
      <c r="Z319" s="24" t="str">
        <f t="shared" si="220"/>
        <v>F</v>
      </c>
      <c r="AA319" s="24" t="str">
        <f t="shared" si="246"/>
        <v>F</v>
      </c>
      <c r="AB319" s="34" t="str">
        <f t="shared" si="221"/>
        <v/>
      </c>
      <c r="AC319" s="34" t="str">
        <f t="shared" si="222"/>
        <v>g</v>
      </c>
      <c r="AD319" s="34" t="str">
        <f t="shared" si="236"/>
        <v>g</v>
      </c>
      <c r="AE319" s="34" t="str">
        <f t="shared" si="223"/>
        <v>1 0</v>
      </c>
      <c r="AF319" s="34">
        <f t="shared" si="224"/>
        <v>4</v>
      </c>
      <c r="AG319" s="34">
        <f t="shared" si="225"/>
        <v>4</v>
      </c>
      <c r="AH319" s="34">
        <f t="shared" si="226"/>
        <v>0</v>
      </c>
      <c r="AI319" s="172">
        <f>IF(AJ319&lt;&gt;"",MAX(AI$3:AI318)+1,"")</f>
        <v>253</v>
      </c>
      <c r="AJ319" s="172" t="str">
        <f t="shared" si="227"/>
        <v>F</v>
      </c>
      <c r="AK319" s="172">
        <f t="shared" si="228"/>
        <v>320</v>
      </c>
      <c r="AL319" s="172">
        <f t="shared" si="229"/>
        <v>4</v>
      </c>
      <c r="AM319" s="172" t="str">
        <f>IF(AN319&lt;&gt;"",MAX(AM$3:AM318)+1,"")</f>
        <v/>
      </c>
      <c r="AN319" s="172" t="str">
        <f t="shared" si="230"/>
        <v/>
      </c>
      <c r="AO319" s="172" t="str">
        <f t="shared" si="231"/>
        <v/>
      </c>
      <c r="AP319" s="172" t="str">
        <f t="shared" si="232"/>
        <v/>
      </c>
      <c r="AQ319" s="172" t="str">
        <f t="shared" si="233"/>
        <v/>
      </c>
      <c r="AR319" s="172" t="str">
        <f>Table1[[#This Row],[Sex ]]&amp;Table1[[#This Row],[Month]]</f>
        <v>F1</v>
      </c>
      <c r="AS319" s="21"/>
      <c r="AT319" s="21"/>
      <c r="AU319" s="21"/>
      <c r="AV319" s="21"/>
      <c r="AW319" s="21"/>
      <c r="AX319" s="21"/>
      <c r="AY319" s="21"/>
      <c r="AZ319" s="21"/>
      <c r="BA319" s="21"/>
      <c r="BB319" s="21"/>
      <c r="BC319" s="21"/>
      <c r="BD319" s="21"/>
      <c r="BE319" s="319"/>
      <c r="BF319" s="319"/>
      <c r="BG319" s="316"/>
      <c r="BH319" s="316"/>
      <c r="BI319" s="316"/>
      <c r="BJ319" s="316"/>
      <c r="BK319" s="316"/>
      <c r="BL319" s="316"/>
      <c r="BM319" s="316"/>
      <c r="BN319" s="316"/>
      <c r="BO319" s="316"/>
      <c r="BP319" s="316"/>
      <c r="BQ319" s="316"/>
      <c r="BR319" s="316"/>
      <c r="BS319" s="316"/>
      <c r="BT319" s="316"/>
      <c r="BU319" s="316"/>
      <c r="BV319" s="316"/>
      <c r="BW319" s="316"/>
      <c r="BX319" s="316"/>
      <c r="BY319" s="316"/>
      <c r="BZ319" s="316"/>
      <c r="CA319" s="316"/>
      <c r="CB319" s="316"/>
      <c r="CC319" s="316"/>
      <c r="CD319" s="316"/>
      <c r="CE319" s="316"/>
      <c r="CF319" s="316"/>
      <c r="CG319" s="316"/>
      <c r="CH319" s="316"/>
      <c r="CI319" s="316"/>
      <c r="CJ319" s="316"/>
      <c r="CK319" s="316"/>
      <c r="CL319" s="316"/>
      <c r="CM319" s="316"/>
      <c r="CN319" s="316"/>
      <c r="CO319" s="316"/>
      <c r="CP319" s="316"/>
      <c r="CQ319" s="316"/>
      <c r="CR319" s="316"/>
      <c r="CS319" s="316"/>
      <c r="CT319" s="316"/>
      <c r="CU319" s="316"/>
      <c r="CV319" s="316"/>
      <c r="CW319" s="316"/>
      <c r="CX319" s="316"/>
      <c r="CY319" s="316"/>
      <c r="CZ319" s="316"/>
      <c r="DA319" s="316"/>
      <c r="DB319" s="316"/>
      <c r="DC319" s="316"/>
      <c r="DD319" s="316"/>
      <c r="DE319" s="316"/>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HP319" s="268">
        <f t="shared" si="238"/>
        <v>4</v>
      </c>
      <c r="HQ319" s="268">
        <f t="shared" si="245"/>
        <v>311</v>
      </c>
      <c r="HR319" s="268">
        <f t="shared" si="239"/>
        <v>0</v>
      </c>
      <c r="HS319" s="268">
        <f t="shared" si="240"/>
        <v>0</v>
      </c>
    </row>
    <row r="320" spans="1:227" x14ac:dyDescent="0.3">
      <c r="A320" s="21"/>
      <c r="B320" s="14">
        <v>11621</v>
      </c>
      <c r="C320" s="14">
        <v>14</v>
      </c>
      <c r="D320" s="14" t="s">
        <v>182</v>
      </c>
      <c r="E320" s="14" t="s">
        <v>183</v>
      </c>
      <c r="F320" s="14">
        <v>320</v>
      </c>
      <c r="G320" s="14" t="s">
        <v>120</v>
      </c>
      <c r="H320" s="14">
        <v>1</v>
      </c>
      <c r="I320" s="14">
        <v>4</v>
      </c>
      <c r="J320" s="14">
        <v>4</v>
      </c>
      <c r="K320" s="14"/>
      <c r="L320" s="14" t="s">
        <v>141</v>
      </c>
      <c r="M320" s="24">
        <f t="shared" si="234"/>
        <v>4</v>
      </c>
      <c r="N320" s="24">
        <f t="shared" si="209"/>
        <v>1</v>
      </c>
      <c r="O320" s="24" t="str">
        <f t="shared" si="210"/>
        <v>4 4</v>
      </c>
      <c r="P320" s="24">
        <f t="shared" si="211"/>
        <v>4</v>
      </c>
      <c r="Q320" s="25">
        <f t="shared" si="212"/>
        <v>0</v>
      </c>
      <c r="R320" s="26">
        <f t="shared" si="213"/>
        <v>0</v>
      </c>
      <c r="S320" s="24">
        <f t="shared" si="214"/>
        <v>1</v>
      </c>
      <c r="T320" s="24">
        <f t="shared" si="215"/>
        <v>1</v>
      </c>
      <c r="U320" s="24" t="str">
        <f t="shared" si="216"/>
        <v/>
      </c>
      <c r="V320" s="24" t="str">
        <f t="shared" si="217"/>
        <v>g</v>
      </c>
      <c r="W320" s="24" t="str">
        <f t="shared" si="235"/>
        <v/>
      </c>
      <c r="X320" s="24">
        <f t="shared" si="218"/>
        <v>1</v>
      </c>
      <c r="Y320" s="24">
        <f t="shared" si="219"/>
        <v>1</v>
      </c>
      <c r="Z320" s="24" t="str">
        <f t="shared" si="220"/>
        <v>F</v>
      </c>
      <c r="AA320" s="24" t="str">
        <f t="shared" si="246"/>
        <v>F</v>
      </c>
      <c r="AB320" s="34" t="str">
        <f t="shared" si="221"/>
        <v/>
      </c>
      <c r="AC320" s="34" t="str">
        <f t="shared" si="222"/>
        <v>g</v>
      </c>
      <c r="AD320" s="34" t="str">
        <f t="shared" si="236"/>
        <v>g</v>
      </c>
      <c r="AE320" s="34" t="str">
        <f t="shared" si="223"/>
        <v>1 0</v>
      </c>
      <c r="AF320" s="34">
        <f t="shared" si="224"/>
        <v>4</v>
      </c>
      <c r="AG320" s="34">
        <f t="shared" si="225"/>
        <v>4</v>
      </c>
      <c r="AH320" s="34">
        <f t="shared" si="226"/>
        <v>0</v>
      </c>
      <c r="AI320" s="172">
        <f>IF(AJ320&lt;&gt;"",MAX(AI$3:AI319)+1,"")</f>
        <v>254</v>
      </c>
      <c r="AJ320" s="172" t="str">
        <f t="shared" si="227"/>
        <v>F</v>
      </c>
      <c r="AK320" s="172">
        <f t="shared" si="228"/>
        <v>320</v>
      </c>
      <c r="AL320" s="172">
        <f t="shared" si="229"/>
        <v>4</v>
      </c>
      <c r="AM320" s="172" t="str">
        <f>IF(AN320&lt;&gt;"",MAX(AM$3:AM319)+1,"")</f>
        <v/>
      </c>
      <c r="AN320" s="172" t="str">
        <f t="shared" si="230"/>
        <v/>
      </c>
      <c r="AO320" s="172" t="str">
        <f t="shared" si="231"/>
        <v/>
      </c>
      <c r="AP320" s="172" t="str">
        <f t="shared" si="232"/>
        <v/>
      </c>
      <c r="AQ320" s="172" t="str">
        <f t="shared" si="233"/>
        <v/>
      </c>
      <c r="AR320" s="172" t="str">
        <f>Table1[[#This Row],[Sex ]]&amp;Table1[[#This Row],[Month]]</f>
        <v>F1</v>
      </c>
      <c r="AS320" s="21"/>
      <c r="AT320" s="21"/>
      <c r="AU320" s="21"/>
      <c r="AV320" s="21"/>
      <c r="AW320" s="21"/>
      <c r="AX320" s="21"/>
      <c r="AY320" s="21"/>
      <c r="AZ320" s="21"/>
      <c r="BA320" s="21"/>
      <c r="BB320" s="21"/>
      <c r="BC320" s="21"/>
      <c r="BD320" s="21"/>
      <c r="BE320" s="319"/>
      <c r="BF320" s="319"/>
      <c r="BG320" s="316"/>
      <c r="BH320" s="316"/>
      <c r="BI320" s="316"/>
      <c r="BJ320" s="316"/>
      <c r="BK320" s="316"/>
      <c r="BL320" s="316"/>
      <c r="BM320" s="316"/>
      <c r="BN320" s="316"/>
      <c r="BO320" s="316"/>
      <c r="BP320" s="316"/>
      <c r="BQ320" s="316"/>
      <c r="BR320" s="316"/>
      <c r="BS320" s="316"/>
      <c r="BT320" s="316"/>
      <c r="BU320" s="316"/>
      <c r="BV320" s="316"/>
      <c r="BW320" s="316"/>
      <c r="BX320" s="316"/>
      <c r="BY320" s="316"/>
      <c r="BZ320" s="316"/>
      <c r="CA320" s="316"/>
      <c r="CB320" s="316"/>
      <c r="CC320" s="316"/>
      <c r="CD320" s="316"/>
      <c r="CE320" s="316"/>
      <c r="CF320" s="316"/>
      <c r="CG320" s="316"/>
      <c r="CH320" s="316"/>
      <c r="CI320" s="316"/>
      <c r="CJ320" s="316"/>
      <c r="CK320" s="316"/>
      <c r="CL320" s="316"/>
      <c r="CM320" s="316"/>
      <c r="CN320" s="316"/>
      <c r="CO320" s="316"/>
      <c r="CP320" s="316"/>
      <c r="CQ320" s="316"/>
      <c r="CR320" s="316"/>
      <c r="CS320" s="316"/>
      <c r="CT320" s="316"/>
      <c r="CU320" s="316"/>
      <c r="CV320" s="316"/>
      <c r="CW320" s="316"/>
      <c r="CX320" s="316"/>
      <c r="CY320" s="316"/>
      <c r="CZ320" s="316"/>
      <c r="DA320" s="316"/>
      <c r="DB320" s="316"/>
      <c r="DC320" s="316"/>
      <c r="DD320" s="316"/>
      <c r="DE320" s="316"/>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HP320" s="268">
        <f t="shared" si="238"/>
        <v>5</v>
      </c>
      <c r="HQ320" s="268">
        <f t="shared" si="245"/>
        <v>312</v>
      </c>
      <c r="HR320" s="268">
        <f t="shared" si="239"/>
        <v>0</v>
      </c>
      <c r="HS320" s="268">
        <f t="shared" si="240"/>
        <v>0</v>
      </c>
    </row>
    <row r="321" spans="1:227" x14ac:dyDescent="0.3">
      <c r="A321" s="21"/>
      <c r="B321" s="14">
        <v>11621</v>
      </c>
      <c r="C321" s="14">
        <v>15</v>
      </c>
      <c r="D321" s="14" t="s">
        <v>182</v>
      </c>
      <c r="E321" s="14" t="s">
        <v>183</v>
      </c>
      <c r="F321" s="14">
        <v>330</v>
      </c>
      <c r="G321" s="14" t="s">
        <v>120</v>
      </c>
      <c r="H321" s="14">
        <v>1</v>
      </c>
      <c r="I321" s="14">
        <v>4</v>
      </c>
      <c r="J321" s="14">
        <v>4</v>
      </c>
      <c r="K321" s="14"/>
      <c r="L321" s="14" t="s">
        <v>141</v>
      </c>
      <c r="M321" s="24">
        <f t="shared" si="234"/>
        <v>4</v>
      </c>
      <c r="N321" s="24">
        <f t="shared" si="209"/>
        <v>1</v>
      </c>
      <c r="O321" s="24" t="str">
        <f t="shared" si="210"/>
        <v>4 4</v>
      </c>
      <c r="P321" s="24">
        <f t="shared" si="211"/>
        <v>4</v>
      </c>
      <c r="Q321" s="25">
        <f t="shared" si="212"/>
        <v>0</v>
      </c>
      <c r="R321" s="26">
        <f t="shared" si="213"/>
        <v>0</v>
      </c>
      <c r="S321" s="24">
        <f t="shared" si="214"/>
        <v>1</v>
      </c>
      <c r="T321" s="24">
        <f t="shared" si="215"/>
        <v>1</v>
      </c>
      <c r="U321" s="24" t="str">
        <f t="shared" si="216"/>
        <v/>
      </c>
      <c r="V321" s="24" t="str">
        <f t="shared" si="217"/>
        <v>g</v>
      </c>
      <c r="W321" s="24" t="str">
        <f t="shared" si="235"/>
        <v/>
      </c>
      <c r="X321" s="24">
        <f t="shared" si="218"/>
        <v>1</v>
      </c>
      <c r="Y321" s="24">
        <f t="shared" si="219"/>
        <v>1</v>
      </c>
      <c r="Z321" s="24" t="str">
        <f t="shared" si="220"/>
        <v>F</v>
      </c>
      <c r="AA321" s="24" t="str">
        <f t="shared" si="246"/>
        <v>F</v>
      </c>
      <c r="AB321" s="34" t="str">
        <f t="shared" si="221"/>
        <v/>
      </c>
      <c r="AC321" s="34" t="str">
        <f t="shared" si="222"/>
        <v>g</v>
      </c>
      <c r="AD321" s="34" t="str">
        <f t="shared" si="236"/>
        <v>g</v>
      </c>
      <c r="AE321" s="34" t="str">
        <f t="shared" si="223"/>
        <v>1 0</v>
      </c>
      <c r="AF321" s="34">
        <f t="shared" si="224"/>
        <v>4</v>
      </c>
      <c r="AG321" s="34">
        <f t="shared" si="225"/>
        <v>4</v>
      </c>
      <c r="AH321" s="34">
        <f t="shared" si="226"/>
        <v>0</v>
      </c>
      <c r="AI321" s="172">
        <f>IF(AJ321&lt;&gt;"",MAX(AI$3:AI320)+1,"")</f>
        <v>255</v>
      </c>
      <c r="AJ321" s="172" t="str">
        <f t="shared" si="227"/>
        <v>F</v>
      </c>
      <c r="AK321" s="172">
        <f t="shared" si="228"/>
        <v>330</v>
      </c>
      <c r="AL321" s="172">
        <f t="shared" si="229"/>
        <v>4</v>
      </c>
      <c r="AM321" s="172" t="str">
        <f>IF(AN321&lt;&gt;"",MAX(AM$3:AM320)+1,"")</f>
        <v/>
      </c>
      <c r="AN321" s="172" t="str">
        <f t="shared" si="230"/>
        <v/>
      </c>
      <c r="AO321" s="172" t="str">
        <f t="shared" si="231"/>
        <v/>
      </c>
      <c r="AP321" s="172" t="str">
        <f t="shared" si="232"/>
        <v/>
      </c>
      <c r="AQ321" s="172" t="str">
        <f t="shared" si="233"/>
        <v/>
      </c>
      <c r="AR321" s="172" t="str">
        <f>Table1[[#This Row],[Sex ]]&amp;Table1[[#This Row],[Month]]</f>
        <v>F1</v>
      </c>
      <c r="AS321" s="21"/>
      <c r="AT321" s="21"/>
      <c r="AU321" s="21"/>
      <c r="AV321" s="21"/>
      <c r="AW321" s="21"/>
      <c r="AX321" s="21"/>
      <c r="AY321" s="21"/>
      <c r="AZ321" s="21"/>
      <c r="BA321" s="21"/>
      <c r="BB321" s="21"/>
      <c r="BC321" s="21"/>
      <c r="BD321" s="21"/>
      <c r="BE321" s="319"/>
      <c r="BF321" s="319"/>
      <c r="BG321" s="316"/>
      <c r="BH321" s="316"/>
      <c r="BI321" s="316"/>
      <c r="BJ321" s="316"/>
      <c r="BK321" s="316"/>
      <c r="BL321" s="316"/>
      <c r="BM321" s="316"/>
      <c r="BN321" s="316"/>
      <c r="BO321" s="316"/>
      <c r="BP321" s="316"/>
      <c r="BQ321" s="316"/>
      <c r="BR321" s="316"/>
      <c r="BS321" s="316"/>
      <c r="BT321" s="316"/>
      <c r="BU321" s="316"/>
      <c r="BV321" s="316"/>
      <c r="BW321" s="316"/>
      <c r="BX321" s="316"/>
      <c r="BY321" s="316"/>
      <c r="BZ321" s="316"/>
      <c r="CA321" s="316"/>
      <c r="CB321" s="316"/>
      <c r="CC321" s="316"/>
      <c r="CD321" s="316"/>
      <c r="CE321" s="316"/>
      <c r="CF321" s="316"/>
      <c r="CG321" s="316"/>
      <c r="CH321" s="316"/>
      <c r="CI321" s="316"/>
      <c r="CJ321" s="316"/>
      <c r="CK321" s="316"/>
      <c r="CL321" s="316"/>
      <c r="CM321" s="316"/>
      <c r="CN321" s="316"/>
      <c r="CO321" s="316"/>
      <c r="CP321" s="316"/>
      <c r="CQ321" s="316"/>
      <c r="CR321" s="316"/>
      <c r="CS321" s="316"/>
      <c r="CT321" s="316"/>
      <c r="CU321" s="316"/>
      <c r="CV321" s="316"/>
      <c r="CW321" s="316"/>
      <c r="CX321" s="316"/>
      <c r="CY321" s="316"/>
      <c r="CZ321" s="316"/>
      <c r="DA321" s="316"/>
      <c r="DB321" s="316"/>
      <c r="DC321" s="316"/>
      <c r="DD321" s="316"/>
      <c r="DE321" s="316"/>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HP321" s="268">
        <f t="shared" si="238"/>
        <v>4</v>
      </c>
      <c r="HQ321" s="268">
        <f t="shared" si="245"/>
        <v>313</v>
      </c>
      <c r="HR321" s="268">
        <f t="shared" si="239"/>
        <v>0</v>
      </c>
      <c r="HS321" s="268">
        <f t="shared" si="240"/>
        <v>0</v>
      </c>
    </row>
    <row r="322" spans="1:227" x14ac:dyDescent="0.3">
      <c r="A322" s="21"/>
      <c r="B322" s="14">
        <v>11621</v>
      </c>
      <c r="C322" s="14">
        <v>16</v>
      </c>
      <c r="D322" s="14" t="s">
        <v>182</v>
      </c>
      <c r="E322" s="14" t="s">
        <v>183</v>
      </c>
      <c r="F322" s="14">
        <v>330</v>
      </c>
      <c r="G322" s="14" t="s">
        <v>120</v>
      </c>
      <c r="H322" s="14">
        <v>1</v>
      </c>
      <c r="I322" s="14">
        <v>4</v>
      </c>
      <c r="J322" s="14">
        <v>4</v>
      </c>
      <c r="K322" s="14"/>
      <c r="L322" s="14" t="s">
        <v>141</v>
      </c>
      <c r="M322" s="24">
        <f t="shared" si="234"/>
        <v>4</v>
      </c>
      <c r="N322" s="24">
        <f t="shared" si="209"/>
        <v>1</v>
      </c>
      <c r="O322" s="24" t="str">
        <f t="shared" si="210"/>
        <v>4 4</v>
      </c>
      <c r="P322" s="24">
        <f t="shared" si="211"/>
        <v>4</v>
      </c>
      <c r="Q322" s="25">
        <f t="shared" si="212"/>
        <v>0</v>
      </c>
      <c r="R322" s="26">
        <f t="shared" si="213"/>
        <v>0</v>
      </c>
      <c r="S322" s="24">
        <f t="shared" si="214"/>
        <v>1</v>
      </c>
      <c r="T322" s="24">
        <f t="shared" si="215"/>
        <v>1</v>
      </c>
      <c r="U322" s="24" t="str">
        <f t="shared" si="216"/>
        <v/>
      </c>
      <c r="V322" s="24" t="str">
        <f t="shared" si="217"/>
        <v>g</v>
      </c>
      <c r="W322" s="24" t="str">
        <f t="shared" si="235"/>
        <v/>
      </c>
      <c r="X322" s="24">
        <f t="shared" si="218"/>
        <v>1</v>
      </c>
      <c r="Y322" s="24">
        <f t="shared" si="219"/>
        <v>1</v>
      </c>
      <c r="Z322" s="24" t="str">
        <f t="shared" si="220"/>
        <v>F</v>
      </c>
      <c r="AA322" s="24" t="str">
        <f t="shared" si="246"/>
        <v>F</v>
      </c>
      <c r="AB322" s="34" t="str">
        <f t="shared" si="221"/>
        <v/>
      </c>
      <c r="AC322" s="34" t="str">
        <f t="shared" si="222"/>
        <v>g</v>
      </c>
      <c r="AD322" s="34" t="str">
        <f t="shared" si="236"/>
        <v>g</v>
      </c>
      <c r="AE322" s="34" t="str">
        <f t="shared" si="223"/>
        <v>1 0</v>
      </c>
      <c r="AF322" s="34">
        <f t="shared" si="224"/>
        <v>4</v>
      </c>
      <c r="AG322" s="34">
        <f t="shared" si="225"/>
        <v>4</v>
      </c>
      <c r="AH322" s="34">
        <f t="shared" si="226"/>
        <v>0</v>
      </c>
      <c r="AI322" s="172">
        <f>IF(AJ322&lt;&gt;"",MAX(AI$3:AI321)+1,"")</f>
        <v>256</v>
      </c>
      <c r="AJ322" s="172" t="str">
        <f t="shared" si="227"/>
        <v>F</v>
      </c>
      <c r="AK322" s="172">
        <f t="shared" si="228"/>
        <v>330</v>
      </c>
      <c r="AL322" s="172">
        <f t="shared" si="229"/>
        <v>4</v>
      </c>
      <c r="AM322" s="172" t="str">
        <f>IF(AN322&lt;&gt;"",MAX(AM$3:AM321)+1,"")</f>
        <v/>
      </c>
      <c r="AN322" s="172" t="str">
        <f t="shared" si="230"/>
        <v/>
      </c>
      <c r="AO322" s="172" t="str">
        <f t="shared" si="231"/>
        <v/>
      </c>
      <c r="AP322" s="172" t="str">
        <f t="shared" si="232"/>
        <v/>
      </c>
      <c r="AQ322" s="172" t="str">
        <f t="shared" si="233"/>
        <v/>
      </c>
      <c r="AR322" s="172" t="str">
        <f>Table1[[#This Row],[Sex ]]&amp;Table1[[#This Row],[Month]]</f>
        <v>F1</v>
      </c>
      <c r="AS322" s="21"/>
      <c r="AT322" s="21"/>
      <c r="AU322" s="21"/>
      <c r="AV322" s="21"/>
      <c r="AW322" s="21"/>
      <c r="AX322" s="21"/>
      <c r="AY322" s="21"/>
      <c r="AZ322" s="21"/>
      <c r="BA322" s="21"/>
      <c r="BB322" s="21"/>
      <c r="BC322" s="21"/>
      <c r="BD322" s="21"/>
      <c r="BE322" s="319"/>
      <c r="BF322" s="319"/>
      <c r="BG322" s="316"/>
      <c r="BH322" s="316"/>
      <c r="BI322" s="316"/>
      <c r="BJ322" s="316"/>
      <c r="BK322" s="316"/>
      <c r="BL322" s="316"/>
      <c r="BM322" s="316"/>
      <c r="BN322" s="316"/>
      <c r="BO322" s="316"/>
      <c r="BP322" s="316"/>
      <c r="BQ322" s="316"/>
      <c r="BR322" s="316"/>
      <c r="BS322" s="316"/>
      <c r="BT322" s="316"/>
      <c r="BU322" s="316"/>
      <c r="BV322" s="316"/>
      <c r="BW322" s="316"/>
      <c r="BX322" s="316"/>
      <c r="BY322" s="316"/>
      <c r="BZ322" s="316"/>
      <c r="CA322" s="316"/>
      <c r="CB322" s="316"/>
      <c r="CC322" s="316"/>
      <c r="CD322" s="316"/>
      <c r="CE322" s="316"/>
      <c r="CF322" s="316"/>
      <c r="CG322" s="316"/>
      <c r="CH322" s="316"/>
      <c r="CI322" s="316"/>
      <c r="CJ322" s="316"/>
      <c r="CK322" s="316"/>
      <c r="CL322" s="316"/>
      <c r="CM322" s="316"/>
      <c r="CN322" s="316"/>
      <c r="CO322" s="316"/>
      <c r="CP322" s="316"/>
      <c r="CQ322" s="316"/>
      <c r="CR322" s="316"/>
      <c r="CS322" s="316"/>
      <c r="CT322" s="316"/>
      <c r="CU322" s="316"/>
      <c r="CV322" s="316"/>
      <c r="CW322" s="316"/>
      <c r="CX322" s="316"/>
      <c r="CY322" s="316"/>
      <c r="CZ322" s="316"/>
      <c r="DA322" s="316"/>
      <c r="DB322" s="316"/>
      <c r="DC322" s="316"/>
      <c r="DD322" s="316"/>
      <c r="DE322" s="316"/>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HP322" s="268">
        <f t="shared" si="238"/>
        <v>4</v>
      </c>
      <c r="HQ322" s="268">
        <f t="shared" si="245"/>
        <v>314</v>
      </c>
      <c r="HR322" s="268">
        <f t="shared" si="239"/>
        <v>25</v>
      </c>
      <c r="HS322" s="268">
        <f t="shared" si="240"/>
        <v>25</v>
      </c>
    </row>
    <row r="323" spans="1:227" x14ac:dyDescent="0.3">
      <c r="A323" s="21"/>
      <c r="B323" s="14">
        <v>11621</v>
      </c>
      <c r="C323" s="14">
        <v>17</v>
      </c>
      <c r="D323" s="14" t="s">
        <v>182</v>
      </c>
      <c r="E323" s="14" t="s">
        <v>183</v>
      </c>
      <c r="F323" s="14">
        <v>330</v>
      </c>
      <c r="G323" s="14" t="s">
        <v>120</v>
      </c>
      <c r="H323" s="14">
        <v>1</v>
      </c>
      <c r="I323" s="14">
        <v>4</v>
      </c>
      <c r="J323" s="14">
        <v>4</v>
      </c>
      <c r="K323" s="14"/>
      <c r="L323" s="14" t="s">
        <v>141</v>
      </c>
      <c r="M323" s="24">
        <f t="shared" si="234"/>
        <v>4</v>
      </c>
      <c r="N323" s="24">
        <f t="shared" ref="N323:N386" si="247">IF(H323&lt;&gt;"",IF(H323&lt;4,1,IF(H323&lt;7,2,IF(H323&lt;10,3,4))),"")</f>
        <v>1</v>
      </c>
      <c r="O323" s="24" t="str">
        <f t="shared" ref="O323:O386" si="248">IF(SUM(I323:I323)&lt;99,J323&amp;" "&amp;I323,99&amp;" "&amp;99)</f>
        <v>4 4</v>
      </c>
      <c r="P323" s="24">
        <f t="shared" ref="P323:P386" si="249">(J323+I323)/2</f>
        <v>4</v>
      </c>
      <c r="Q323" s="25">
        <f t="shared" ref="Q323:Q386" si="250">IF(SUM(I323:J323)&lt;99,(I323-P323)^2+(J323-P323)^2,0)</f>
        <v>0</v>
      </c>
      <c r="R323" s="26">
        <f t="shared" ref="R323:R386" si="251">IF(SUM(I323:I323)&lt;99,IF(J323=0,IF(I323=0,0,((Q323)^0.5)/P323),((Q323)^0.5)/P323),"")</f>
        <v>0</v>
      </c>
      <c r="S323" s="24">
        <f t="shared" ref="S323:S386" si="252">IF(SUM(I323+J323)&lt;98,IF(I323&lt;&gt;"",H323,""),"")</f>
        <v>1</v>
      </c>
      <c r="T323" s="24">
        <f t="shared" ref="T323:T386" si="253">IF(SUM(I323+J323)&lt;98,IF(J323&lt;&gt;"",H323,""),"")</f>
        <v>1</v>
      </c>
      <c r="U323" s="24" t="str">
        <f t="shared" ref="U323:U386" si="254">IF(SUM(I323+J323)&lt;99,IF(K323&lt;&gt;"",H323,""),"")</f>
        <v/>
      </c>
      <c r="V323" s="24" t="str">
        <f t="shared" ref="V323:V386" si="255">IF(J323&lt;99,IF(M323&lt;&gt;"",L323,""),"")</f>
        <v>g</v>
      </c>
      <c r="W323" s="24" t="str">
        <f t="shared" si="235"/>
        <v/>
      </c>
      <c r="X323" s="24">
        <f t="shared" ref="X323:X386" si="256">IF(I323&lt;&gt;0,IF(I323-J323&lt;&gt;0,"",H323),"")</f>
        <v>1</v>
      </c>
      <c r="Y323" s="24">
        <f t="shared" ref="Y323:Y386" si="257">IF(J323&lt;&gt;"",H323,"")</f>
        <v>1</v>
      </c>
      <c r="Z323" s="24" t="str">
        <f t="shared" ref="Z323:Z386" si="258">IF(SUM(I323+J323)&lt;98,IF(I323&lt;&gt;"",G323,""),"")</f>
        <v>F</v>
      </c>
      <c r="AA323" s="24" t="str">
        <f t="shared" si="246"/>
        <v>F</v>
      </c>
      <c r="AB323" s="34" t="str">
        <f t="shared" ref="AB323:AB386" si="259">IF(SUM(I323:J323)&gt;98,G323,"")</f>
        <v/>
      </c>
      <c r="AC323" s="34" t="str">
        <f t="shared" ref="AC323:AC386" si="260">IF(SUM(I323+J323)&lt;99,L323,"")</f>
        <v>g</v>
      </c>
      <c r="AD323" s="34" t="str">
        <f t="shared" si="236"/>
        <v>g</v>
      </c>
      <c r="AE323" s="34" t="str">
        <f t="shared" ref="AE323:AE386" si="261">H323&amp;" "&amp;I323-J323</f>
        <v>1 0</v>
      </c>
      <c r="AF323" s="34">
        <f t="shared" ref="AF323:AF386" si="262">IF(SUM(I323+J323)&lt;99,J323,"")</f>
        <v>4</v>
      </c>
      <c r="AG323" s="34">
        <f t="shared" ref="AG323:AG386" si="263">IF(AF323&lt;&gt;"",I323,"")</f>
        <v>4</v>
      </c>
      <c r="AH323" s="34">
        <f t="shared" ref="AH323:AH386" si="264">IF(I323&lt;&gt;"",IF((I323+J323)&gt;98,"",I323-J323),"")</f>
        <v>0</v>
      </c>
      <c r="AI323" s="172">
        <f>IF(AJ323&lt;&gt;"",MAX(AI$3:AI322)+1,"")</f>
        <v>257</v>
      </c>
      <c r="AJ323" s="172" t="str">
        <f t="shared" ref="AJ323:AJ386" si="265">IF(SUM(I323:J323)&lt;98,IF(G323="F",G323,""),"")</f>
        <v>F</v>
      </c>
      <c r="AK323" s="172">
        <f t="shared" ref="AK323:AK386" si="266">IF(AJ323&lt;&gt;"",F323,"")</f>
        <v>330</v>
      </c>
      <c r="AL323" s="172">
        <f t="shared" ref="AL323:AL386" si="267">IF(AK323&lt;&gt;"",J323,"")</f>
        <v>4</v>
      </c>
      <c r="AM323" s="172" t="str">
        <f>IF(AN323&lt;&gt;"",MAX(AM$3:AM322)+1,"")</f>
        <v/>
      </c>
      <c r="AN323" s="172" t="str">
        <f t="shared" ref="AN323:AN386" si="268">IF(SUM(I323:J323)&lt;98,IF(G323="M",G323,""),"")</f>
        <v/>
      </c>
      <c r="AO323" s="172" t="str">
        <f t="shared" ref="AO323:AO386" si="269">IF(AN323&lt;&gt;"",F323,"")</f>
        <v/>
      </c>
      <c r="AP323" s="172" t="str">
        <f t="shared" ref="AP323:AP386" si="270">IF(AO323&lt;&gt;"",J323,"")</f>
        <v/>
      </c>
      <c r="AQ323" s="172" t="str">
        <f t="shared" ref="AQ323:AQ386" si="271">IF(K323&lt;&gt;"",J323&amp;" "&amp;(J323-K323),"")</f>
        <v/>
      </c>
      <c r="AR323" s="172" t="str">
        <f>Table1[[#This Row],[Sex ]]&amp;Table1[[#This Row],[Month]]</f>
        <v>F1</v>
      </c>
      <c r="AS323" s="21"/>
      <c r="AT323" s="21"/>
      <c r="AU323" s="21"/>
      <c r="AV323" s="21"/>
      <c r="AW323" s="21"/>
      <c r="AX323" s="21"/>
      <c r="AY323" s="21"/>
      <c r="AZ323" s="21"/>
      <c r="BA323" s="21"/>
      <c r="BB323" s="21"/>
      <c r="BC323" s="21"/>
      <c r="BD323" s="21"/>
      <c r="BE323" s="319"/>
      <c r="BF323" s="319"/>
      <c r="BG323" s="316"/>
      <c r="BH323" s="316"/>
      <c r="BI323" s="316"/>
      <c r="BJ323" s="316"/>
      <c r="BK323" s="316"/>
      <c r="BL323" s="316"/>
      <c r="BM323" s="316"/>
      <c r="BN323" s="316"/>
      <c r="BO323" s="316"/>
      <c r="BP323" s="316"/>
      <c r="BQ323" s="316"/>
      <c r="BR323" s="316"/>
      <c r="BS323" s="316"/>
      <c r="BT323" s="316"/>
      <c r="BU323" s="316"/>
      <c r="BV323" s="316"/>
      <c r="BW323" s="316"/>
      <c r="BX323" s="316"/>
      <c r="BY323" s="316"/>
      <c r="BZ323" s="316"/>
      <c r="CA323" s="316"/>
      <c r="CB323" s="316"/>
      <c r="CC323" s="316"/>
      <c r="CD323" s="316"/>
      <c r="CE323" s="316"/>
      <c r="CF323" s="316"/>
      <c r="CG323" s="316"/>
      <c r="CH323" s="316"/>
      <c r="CI323" s="316"/>
      <c r="CJ323" s="316"/>
      <c r="CK323" s="316"/>
      <c r="CL323" s="316"/>
      <c r="CM323" s="316"/>
      <c r="CN323" s="316"/>
      <c r="CO323" s="316"/>
      <c r="CP323" s="316"/>
      <c r="CQ323" s="316"/>
      <c r="CR323" s="316"/>
      <c r="CS323" s="316"/>
      <c r="CT323" s="316"/>
      <c r="CU323" s="316"/>
      <c r="CV323" s="316"/>
      <c r="CW323" s="316"/>
      <c r="CX323" s="316"/>
      <c r="CY323" s="316"/>
      <c r="CZ323" s="316"/>
      <c r="DA323" s="316"/>
      <c r="DB323" s="316"/>
      <c r="DC323" s="316"/>
      <c r="DD323" s="316"/>
      <c r="DE323" s="316"/>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HP323" s="268">
        <f t="shared" si="238"/>
        <v>4</v>
      </c>
      <c r="HQ323" s="268">
        <f t="shared" si="245"/>
        <v>315</v>
      </c>
      <c r="HR323" s="268">
        <f t="shared" si="239"/>
        <v>0</v>
      </c>
      <c r="HS323" s="268">
        <f t="shared" si="240"/>
        <v>0</v>
      </c>
    </row>
    <row r="324" spans="1:227" x14ac:dyDescent="0.3">
      <c r="A324" s="21"/>
      <c r="B324" s="14">
        <v>11621</v>
      </c>
      <c r="C324" s="14">
        <v>18</v>
      </c>
      <c r="D324" s="14" t="s">
        <v>182</v>
      </c>
      <c r="E324" s="14" t="s">
        <v>183</v>
      </c>
      <c r="F324" s="14">
        <v>340</v>
      </c>
      <c r="G324" s="14" t="s">
        <v>120</v>
      </c>
      <c r="H324" s="14">
        <v>1</v>
      </c>
      <c r="I324" s="14">
        <v>4</v>
      </c>
      <c r="J324" s="14">
        <v>4</v>
      </c>
      <c r="K324" s="14"/>
      <c r="L324" s="14" t="s">
        <v>141</v>
      </c>
      <c r="M324" s="24">
        <f t="shared" ref="M324:M387" si="272">IF(I324&lt;&gt;"",IF(SUM(I324:I324)&lt;99,IF(I324=J324,I324,""),""),"")</f>
        <v>4</v>
      </c>
      <c r="N324" s="24">
        <f t="shared" si="247"/>
        <v>1</v>
      </c>
      <c r="O324" s="24" t="str">
        <f t="shared" si="248"/>
        <v>4 4</v>
      </c>
      <c r="P324" s="24">
        <f t="shared" si="249"/>
        <v>4</v>
      </c>
      <c r="Q324" s="25">
        <f t="shared" si="250"/>
        <v>0</v>
      </c>
      <c r="R324" s="26">
        <f t="shared" si="251"/>
        <v>0</v>
      </c>
      <c r="S324" s="24">
        <f t="shared" si="252"/>
        <v>1</v>
      </c>
      <c r="T324" s="24">
        <f t="shared" si="253"/>
        <v>1</v>
      </c>
      <c r="U324" s="24" t="str">
        <f t="shared" si="254"/>
        <v/>
      </c>
      <c r="V324" s="24" t="str">
        <f t="shared" si="255"/>
        <v>g</v>
      </c>
      <c r="W324" s="24" t="str">
        <f t="shared" ref="W324:W387" si="273">IF(J324&gt;98,99,IF(K324&gt;98,99,IF(K324+J324=198,99,IF(K324&lt;&gt;"",ABS(J324-K324),""))))</f>
        <v/>
      </c>
      <c r="X324" s="24">
        <f t="shared" si="256"/>
        <v>1</v>
      </c>
      <c r="Y324" s="24">
        <f t="shared" si="257"/>
        <v>1</v>
      </c>
      <c r="Z324" s="24" t="str">
        <f t="shared" si="258"/>
        <v>F</v>
      </c>
      <c r="AA324" s="24" t="str">
        <f t="shared" si="246"/>
        <v>F</v>
      </c>
      <c r="AB324" s="34" t="str">
        <f t="shared" si="259"/>
        <v/>
      </c>
      <c r="AC324" s="34" t="str">
        <f t="shared" si="260"/>
        <v>g</v>
      </c>
      <c r="AD324" s="34" t="str">
        <f t="shared" ref="AD324:AD387" si="274">IF(AA324&lt;&gt;"",AC324,"")</f>
        <v>g</v>
      </c>
      <c r="AE324" s="34" t="str">
        <f t="shared" si="261"/>
        <v>1 0</v>
      </c>
      <c r="AF324" s="34">
        <f t="shared" si="262"/>
        <v>4</v>
      </c>
      <c r="AG324" s="34">
        <f t="shared" si="263"/>
        <v>4</v>
      </c>
      <c r="AH324" s="34">
        <f t="shared" si="264"/>
        <v>0</v>
      </c>
      <c r="AI324" s="172">
        <f>IF(AJ324&lt;&gt;"",MAX(AI$3:AI323)+1,"")</f>
        <v>258</v>
      </c>
      <c r="AJ324" s="172" t="str">
        <f t="shared" si="265"/>
        <v>F</v>
      </c>
      <c r="AK324" s="172">
        <f t="shared" si="266"/>
        <v>340</v>
      </c>
      <c r="AL324" s="172">
        <f t="shared" si="267"/>
        <v>4</v>
      </c>
      <c r="AM324" s="172" t="str">
        <f>IF(AN324&lt;&gt;"",MAX(AM$3:AM323)+1,"")</f>
        <v/>
      </c>
      <c r="AN324" s="172" t="str">
        <f t="shared" si="268"/>
        <v/>
      </c>
      <c r="AO324" s="172" t="str">
        <f t="shared" si="269"/>
        <v/>
      </c>
      <c r="AP324" s="172" t="str">
        <f t="shared" si="270"/>
        <v/>
      </c>
      <c r="AQ324" s="172" t="str">
        <f t="shared" si="271"/>
        <v/>
      </c>
      <c r="AR324" s="172" t="str">
        <f>Table1[[#This Row],[Sex ]]&amp;Table1[[#This Row],[Month]]</f>
        <v>F1</v>
      </c>
      <c r="AS324" s="21"/>
      <c r="AT324" s="21"/>
      <c r="AU324" s="21"/>
      <c r="AV324" s="21"/>
      <c r="AW324" s="21"/>
      <c r="AX324" s="21"/>
      <c r="AY324" s="21"/>
      <c r="AZ324" s="21"/>
      <c r="BA324" s="21"/>
      <c r="BB324" s="21"/>
      <c r="BC324" s="21"/>
      <c r="BD324" s="21"/>
      <c r="BE324" s="319"/>
      <c r="BF324" s="319"/>
      <c r="BG324" s="316"/>
      <c r="BH324" s="316"/>
      <c r="BI324" s="316"/>
      <c r="BJ324" s="316"/>
      <c r="BK324" s="316"/>
      <c r="BL324" s="316"/>
      <c r="BM324" s="316"/>
      <c r="BN324" s="316"/>
      <c r="BO324" s="316"/>
      <c r="BP324" s="316"/>
      <c r="BQ324" s="316"/>
      <c r="BR324" s="316"/>
      <c r="BS324" s="316"/>
      <c r="BT324" s="316"/>
      <c r="BU324" s="316"/>
      <c r="BV324" s="316"/>
      <c r="BW324" s="316"/>
      <c r="BX324" s="316"/>
      <c r="BY324" s="316"/>
      <c r="BZ324" s="316"/>
      <c r="CA324" s="316"/>
      <c r="CB324" s="316"/>
      <c r="CC324" s="316"/>
      <c r="CD324" s="316"/>
      <c r="CE324" s="316"/>
      <c r="CF324" s="316"/>
      <c r="CG324" s="316"/>
      <c r="CH324" s="316"/>
      <c r="CI324" s="316"/>
      <c r="CJ324" s="316"/>
      <c r="CK324" s="316"/>
      <c r="CL324" s="316"/>
      <c r="CM324" s="316"/>
      <c r="CN324" s="316"/>
      <c r="CO324" s="316"/>
      <c r="CP324" s="316"/>
      <c r="CQ324" s="316"/>
      <c r="CR324" s="316"/>
      <c r="CS324" s="316"/>
      <c r="CT324" s="316"/>
      <c r="CU324" s="316"/>
      <c r="CV324" s="316"/>
      <c r="CW324" s="316"/>
      <c r="CX324" s="316"/>
      <c r="CY324" s="316"/>
      <c r="CZ324" s="316"/>
      <c r="DA324" s="316"/>
      <c r="DB324" s="316"/>
      <c r="DC324" s="316"/>
      <c r="DD324" s="316"/>
      <c r="DE324" s="316"/>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HP324" s="268">
        <f t="shared" si="238"/>
        <v>4</v>
      </c>
      <c r="HQ324" s="268">
        <f t="shared" si="245"/>
        <v>316</v>
      </c>
      <c r="HR324" s="268">
        <f t="shared" si="239"/>
        <v>0</v>
      </c>
      <c r="HS324" s="268">
        <f t="shared" si="240"/>
        <v>0</v>
      </c>
    </row>
    <row r="325" spans="1:227" x14ac:dyDescent="0.3">
      <c r="A325" s="21"/>
      <c r="B325" s="14">
        <v>11621</v>
      </c>
      <c r="C325" s="14">
        <v>19</v>
      </c>
      <c r="D325" s="14" t="s">
        <v>182</v>
      </c>
      <c r="E325" s="14" t="s">
        <v>183</v>
      </c>
      <c r="F325" s="14">
        <v>340</v>
      </c>
      <c r="G325" s="14" t="s">
        <v>120</v>
      </c>
      <c r="H325" s="14">
        <v>1</v>
      </c>
      <c r="I325" s="14">
        <v>4</v>
      </c>
      <c r="J325" s="14">
        <v>4</v>
      </c>
      <c r="K325" s="14"/>
      <c r="L325" s="14" t="s">
        <v>141</v>
      </c>
      <c r="M325" s="24">
        <f t="shared" si="272"/>
        <v>4</v>
      </c>
      <c r="N325" s="24">
        <f t="shared" si="247"/>
        <v>1</v>
      </c>
      <c r="O325" s="24" t="str">
        <f t="shared" si="248"/>
        <v>4 4</v>
      </c>
      <c r="P325" s="24">
        <f t="shared" si="249"/>
        <v>4</v>
      </c>
      <c r="Q325" s="25">
        <f t="shared" si="250"/>
        <v>0</v>
      </c>
      <c r="R325" s="26">
        <f t="shared" si="251"/>
        <v>0</v>
      </c>
      <c r="S325" s="24">
        <f t="shared" si="252"/>
        <v>1</v>
      </c>
      <c r="T325" s="24">
        <f t="shared" si="253"/>
        <v>1</v>
      </c>
      <c r="U325" s="24" t="str">
        <f t="shared" si="254"/>
        <v/>
      </c>
      <c r="V325" s="24" t="str">
        <f t="shared" si="255"/>
        <v>g</v>
      </c>
      <c r="W325" s="24" t="str">
        <f t="shared" si="273"/>
        <v/>
      </c>
      <c r="X325" s="24">
        <f t="shared" si="256"/>
        <v>1</v>
      </c>
      <c r="Y325" s="24">
        <f t="shared" si="257"/>
        <v>1</v>
      </c>
      <c r="Z325" s="24" t="str">
        <f t="shared" si="258"/>
        <v>F</v>
      </c>
      <c r="AA325" s="24" t="str">
        <f t="shared" si="246"/>
        <v>F</v>
      </c>
      <c r="AB325" s="34" t="str">
        <f t="shared" si="259"/>
        <v/>
      </c>
      <c r="AC325" s="34" t="str">
        <f t="shared" si="260"/>
        <v>g</v>
      </c>
      <c r="AD325" s="34" t="str">
        <f t="shared" si="274"/>
        <v>g</v>
      </c>
      <c r="AE325" s="34" t="str">
        <f t="shared" si="261"/>
        <v>1 0</v>
      </c>
      <c r="AF325" s="34">
        <f t="shared" si="262"/>
        <v>4</v>
      </c>
      <c r="AG325" s="34">
        <f t="shared" si="263"/>
        <v>4</v>
      </c>
      <c r="AH325" s="34">
        <f t="shared" si="264"/>
        <v>0</v>
      </c>
      <c r="AI325" s="172">
        <f>IF(AJ325&lt;&gt;"",MAX(AI$3:AI324)+1,"")</f>
        <v>259</v>
      </c>
      <c r="AJ325" s="172" t="str">
        <f t="shared" si="265"/>
        <v>F</v>
      </c>
      <c r="AK325" s="172">
        <f t="shared" si="266"/>
        <v>340</v>
      </c>
      <c r="AL325" s="172">
        <f t="shared" si="267"/>
        <v>4</v>
      </c>
      <c r="AM325" s="172" t="str">
        <f>IF(AN325&lt;&gt;"",MAX(AM$3:AM324)+1,"")</f>
        <v/>
      </c>
      <c r="AN325" s="172" t="str">
        <f t="shared" si="268"/>
        <v/>
      </c>
      <c r="AO325" s="172" t="str">
        <f t="shared" si="269"/>
        <v/>
      </c>
      <c r="AP325" s="172" t="str">
        <f t="shared" si="270"/>
        <v/>
      </c>
      <c r="AQ325" s="172" t="str">
        <f t="shared" si="271"/>
        <v/>
      </c>
      <c r="AR325" s="172" t="str">
        <f>Table1[[#This Row],[Sex ]]&amp;Table1[[#This Row],[Month]]</f>
        <v>F1</v>
      </c>
      <c r="AS325" s="21"/>
      <c r="AT325" s="21"/>
      <c r="AU325" s="21"/>
      <c r="AV325" s="21"/>
      <c r="AW325" s="21"/>
      <c r="AX325" s="21"/>
      <c r="AY325" s="21"/>
      <c r="AZ325" s="21"/>
      <c r="BA325" s="21"/>
      <c r="BB325" s="21"/>
      <c r="BC325" s="21"/>
      <c r="BD325" s="21"/>
      <c r="BE325" s="319"/>
      <c r="BF325" s="319"/>
      <c r="BG325" s="316"/>
      <c r="BH325" s="316"/>
      <c r="BI325" s="316"/>
      <c r="BJ325" s="316"/>
      <c r="BK325" s="316"/>
      <c r="BL325" s="316"/>
      <c r="BM325" s="316"/>
      <c r="BN325" s="316"/>
      <c r="BO325" s="316"/>
      <c r="BP325" s="316"/>
      <c r="BQ325" s="316"/>
      <c r="BR325" s="316"/>
      <c r="BS325" s="316"/>
      <c r="BT325" s="316"/>
      <c r="BU325" s="316"/>
      <c r="BV325" s="316"/>
      <c r="BW325" s="316"/>
      <c r="BX325" s="316"/>
      <c r="BY325" s="316"/>
      <c r="BZ325" s="316"/>
      <c r="CA325" s="316"/>
      <c r="CB325" s="316"/>
      <c r="CC325" s="316"/>
      <c r="CD325" s="316"/>
      <c r="CE325" s="316"/>
      <c r="CF325" s="316"/>
      <c r="CG325" s="316"/>
      <c r="CH325" s="316"/>
      <c r="CI325" s="316"/>
      <c r="CJ325" s="316"/>
      <c r="CK325" s="316"/>
      <c r="CL325" s="316"/>
      <c r="CM325" s="316"/>
      <c r="CN325" s="316"/>
      <c r="CO325" s="316"/>
      <c r="CP325" s="316"/>
      <c r="CQ325" s="316"/>
      <c r="CR325" s="316"/>
      <c r="CS325" s="316"/>
      <c r="CT325" s="316"/>
      <c r="CU325" s="316"/>
      <c r="CV325" s="316"/>
      <c r="CW325" s="316"/>
      <c r="CX325" s="316"/>
      <c r="CY325" s="316"/>
      <c r="CZ325" s="316"/>
      <c r="DA325" s="316"/>
      <c r="DB325" s="316"/>
      <c r="DC325" s="316"/>
      <c r="DD325" s="316"/>
      <c r="DE325" s="316"/>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HP325" s="268">
        <f t="shared" si="238"/>
        <v>4</v>
      </c>
      <c r="HQ325" s="268">
        <f t="shared" si="245"/>
        <v>317</v>
      </c>
      <c r="HR325" s="268">
        <f t="shared" si="239"/>
        <v>0</v>
      </c>
      <c r="HS325" s="268">
        <f t="shared" si="240"/>
        <v>0</v>
      </c>
    </row>
    <row r="326" spans="1:227" x14ac:dyDescent="0.3">
      <c r="A326" s="21"/>
      <c r="B326" s="14">
        <v>11621</v>
      </c>
      <c r="C326" s="14">
        <v>20</v>
      </c>
      <c r="D326" s="14" t="s">
        <v>182</v>
      </c>
      <c r="E326" s="14" t="s">
        <v>183</v>
      </c>
      <c r="F326" s="14">
        <v>340</v>
      </c>
      <c r="G326" s="14" t="s">
        <v>120</v>
      </c>
      <c r="H326" s="14">
        <v>1</v>
      </c>
      <c r="I326" s="14">
        <v>5</v>
      </c>
      <c r="J326" s="14">
        <v>5</v>
      </c>
      <c r="K326" s="14"/>
      <c r="L326" s="14" t="s">
        <v>141</v>
      </c>
      <c r="M326" s="24">
        <f t="shared" si="272"/>
        <v>5</v>
      </c>
      <c r="N326" s="24">
        <f t="shared" si="247"/>
        <v>1</v>
      </c>
      <c r="O326" s="24" t="str">
        <f t="shared" si="248"/>
        <v>5 5</v>
      </c>
      <c r="P326" s="24">
        <f t="shared" si="249"/>
        <v>5</v>
      </c>
      <c r="Q326" s="25">
        <f t="shared" si="250"/>
        <v>0</v>
      </c>
      <c r="R326" s="26">
        <f t="shared" si="251"/>
        <v>0</v>
      </c>
      <c r="S326" s="24">
        <f t="shared" si="252"/>
        <v>1</v>
      </c>
      <c r="T326" s="24">
        <f t="shared" si="253"/>
        <v>1</v>
      </c>
      <c r="U326" s="24" t="str">
        <f t="shared" si="254"/>
        <v/>
      </c>
      <c r="V326" s="24" t="str">
        <f t="shared" si="255"/>
        <v>g</v>
      </c>
      <c r="W326" s="24" t="str">
        <f t="shared" si="273"/>
        <v/>
      </c>
      <c r="X326" s="24">
        <f t="shared" si="256"/>
        <v>1</v>
      </c>
      <c r="Y326" s="24">
        <f t="shared" si="257"/>
        <v>1</v>
      </c>
      <c r="Z326" s="24" t="str">
        <f t="shared" si="258"/>
        <v>F</v>
      </c>
      <c r="AA326" s="24" t="str">
        <f t="shared" si="246"/>
        <v>F</v>
      </c>
      <c r="AB326" s="34" t="str">
        <f t="shared" si="259"/>
        <v/>
      </c>
      <c r="AC326" s="34" t="str">
        <f t="shared" si="260"/>
        <v>g</v>
      </c>
      <c r="AD326" s="34" t="str">
        <f t="shared" si="274"/>
        <v>g</v>
      </c>
      <c r="AE326" s="34" t="str">
        <f t="shared" si="261"/>
        <v>1 0</v>
      </c>
      <c r="AF326" s="34">
        <f t="shared" si="262"/>
        <v>5</v>
      </c>
      <c r="AG326" s="34">
        <f t="shared" si="263"/>
        <v>5</v>
      </c>
      <c r="AH326" s="34">
        <f t="shared" si="264"/>
        <v>0</v>
      </c>
      <c r="AI326" s="172">
        <f>IF(AJ326&lt;&gt;"",MAX(AI$3:AI325)+1,"")</f>
        <v>260</v>
      </c>
      <c r="AJ326" s="172" t="str">
        <f t="shared" si="265"/>
        <v>F</v>
      </c>
      <c r="AK326" s="172">
        <f t="shared" si="266"/>
        <v>340</v>
      </c>
      <c r="AL326" s="172">
        <f t="shared" si="267"/>
        <v>5</v>
      </c>
      <c r="AM326" s="172" t="str">
        <f>IF(AN326&lt;&gt;"",MAX(AM$3:AM325)+1,"")</f>
        <v/>
      </c>
      <c r="AN326" s="172" t="str">
        <f t="shared" si="268"/>
        <v/>
      </c>
      <c r="AO326" s="172" t="str">
        <f t="shared" si="269"/>
        <v/>
      </c>
      <c r="AP326" s="172" t="str">
        <f t="shared" si="270"/>
        <v/>
      </c>
      <c r="AQ326" s="172" t="str">
        <f t="shared" si="271"/>
        <v/>
      </c>
      <c r="AR326" s="172" t="str">
        <f>Table1[[#This Row],[Sex ]]&amp;Table1[[#This Row],[Month]]</f>
        <v>F1</v>
      </c>
      <c r="AS326" s="21"/>
      <c r="AT326" s="21"/>
      <c r="AU326" s="21"/>
      <c r="AV326" s="21"/>
      <c r="AW326" s="21"/>
      <c r="AX326" s="21"/>
      <c r="AY326" s="21"/>
      <c r="AZ326" s="21"/>
      <c r="BA326" s="21"/>
      <c r="BB326" s="21"/>
      <c r="BC326" s="21"/>
      <c r="BD326" s="21"/>
      <c r="BE326" s="319"/>
      <c r="BF326" s="319"/>
      <c r="BG326" s="316"/>
      <c r="BH326" s="316"/>
      <c r="BI326" s="316"/>
      <c r="BJ326" s="316"/>
      <c r="BK326" s="316"/>
      <c r="BL326" s="316"/>
      <c r="BM326" s="316"/>
      <c r="BN326" s="316"/>
      <c r="BO326" s="316"/>
      <c r="BP326" s="316"/>
      <c r="BQ326" s="316"/>
      <c r="BR326" s="316"/>
      <c r="BS326" s="316"/>
      <c r="BT326" s="316"/>
      <c r="BU326" s="316"/>
      <c r="BV326" s="316"/>
      <c r="BW326" s="316"/>
      <c r="BX326" s="316"/>
      <c r="BY326" s="316"/>
      <c r="BZ326" s="316"/>
      <c r="CA326" s="316"/>
      <c r="CB326" s="316"/>
      <c r="CC326" s="316"/>
      <c r="CD326" s="316"/>
      <c r="CE326" s="316"/>
      <c r="CF326" s="316"/>
      <c r="CG326" s="316"/>
      <c r="CH326" s="316"/>
      <c r="CI326" s="316"/>
      <c r="CJ326" s="316"/>
      <c r="CK326" s="316"/>
      <c r="CL326" s="316"/>
      <c r="CM326" s="316"/>
      <c r="CN326" s="316"/>
      <c r="CO326" s="316"/>
      <c r="CP326" s="316"/>
      <c r="CQ326" s="316"/>
      <c r="CR326" s="316"/>
      <c r="CS326" s="316"/>
      <c r="CT326" s="316"/>
      <c r="CU326" s="316"/>
      <c r="CV326" s="316"/>
      <c r="CW326" s="316"/>
      <c r="CX326" s="316"/>
      <c r="CY326" s="316"/>
      <c r="CZ326" s="316"/>
      <c r="DA326" s="316"/>
      <c r="DB326" s="316"/>
      <c r="DC326" s="316"/>
      <c r="DD326" s="316"/>
      <c r="DE326" s="316"/>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HP326" s="268">
        <f t="shared" si="238"/>
        <v>4</v>
      </c>
      <c r="HQ326" s="268">
        <f t="shared" si="245"/>
        <v>318</v>
      </c>
      <c r="HR326" s="268">
        <f t="shared" si="239"/>
        <v>0</v>
      </c>
      <c r="HS326" s="268">
        <f t="shared" si="240"/>
        <v>0</v>
      </c>
    </row>
    <row r="327" spans="1:227" x14ac:dyDescent="0.3">
      <c r="A327" s="21"/>
      <c r="B327" s="14">
        <v>11621</v>
      </c>
      <c r="C327" s="14">
        <v>21</v>
      </c>
      <c r="D327" s="14" t="s">
        <v>182</v>
      </c>
      <c r="E327" s="14" t="s">
        <v>183</v>
      </c>
      <c r="F327" s="14">
        <v>340</v>
      </c>
      <c r="G327" s="14" t="s">
        <v>120</v>
      </c>
      <c r="H327" s="14">
        <v>1</v>
      </c>
      <c r="I327" s="14">
        <v>4</v>
      </c>
      <c r="J327" s="14">
        <v>4</v>
      </c>
      <c r="K327" s="14"/>
      <c r="L327" s="14" t="s">
        <v>141</v>
      </c>
      <c r="M327" s="24">
        <f t="shared" si="272"/>
        <v>4</v>
      </c>
      <c r="N327" s="24">
        <f t="shared" si="247"/>
        <v>1</v>
      </c>
      <c r="O327" s="24" t="str">
        <f t="shared" si="248"/>
        <v>4 4</v>
      </c>
      <c r="P327" s="24">
        <f t="shared" si="249"/>
        <v>4</v>
      </c>
      <c r="Q327" s="25">
        <f t="shared" si="250"/>
        <v>0</v>
      </c>
      <c r="R327" s="26">
        <f t="shared" si="251"/>
        <v>0</v>
      </c>
      <c r="S327" s="24">
        <f t="shared" si="252"/>
        <v>1</v>
      </c>
      <c r="T327" s="24">
        <f t="shared" si="253"/>
        <v>1</v>
      </c>
      <c r="U327" s="24" t="str">
        <f t="shared" si="254"/>
        <v/>
      </c>
      <c r="V327" s="24" t="str">
        <f t="shared" si="255"/>
        <v>g</v>
      </c>
      <c r="W327" s="24" t="str">
        <f t="shared" si="273"/>
        <v/>
      </c>
      <c r="X327" s="24">
        <f t="shared" si="256"/>
        <v>1</v>
      </c>
      <c r="Y327" s="24">
        <f t="shared" si="257"/>
        <v>1</v>
      </c>
      <c r="Z327" s="24" t="str">
        <f t="shared" si="258"/>
        <v>F</v>
      </c>
      <c r="AA327" s="24" t="str">
        <f t="shared" si="246"/>
        <v>F</v>
      </c>
      <c r="AB327" s="34" t="str">
        <f t="shared" si="259"/>
        <v/>
      </c>
      <c r="AC327" s="34" t="str">
        <f t="shared" si="260"/>
        <v>g</v>
      </c>
      <c r="AD327" s="34" t="str">
        <f t="shared" si="274"/>
        <v>g</v>
      </c>
      <c r="AE327" s="34" t="str">
        <f t="shared" si="261"/>
        <v>1 0</v>
      </c>
      <c r="AF327" s="34">
        <f t="shared" si="262"/>
        <v>4</v>
      </c>
      <c r="AG327" s="34">
        <f t="shared" si="263"/>
        <v>4</v>
      </c>
      <c r="AH327" s="34">
        <f t="shared" si="264"/>
        <v>0</v>
      </c>
      <c r="AI327" s="172">
        <f>IF(AJ327&lt;&gt;"",MAX(AI$3:AI326)+1,"")</f>
        <v>261</v>
      </c>
      <c r="AJ327" s="172" t="str">
        <f t="shared" si="265"/>
        <v>F</v>
      </c>
      <c r="AK327" s="172">
        <f t="shared" si="266"/>
        <v>340</v>
      </c>
      <c r="AL327" s="172">
        <f t="shared" si="267"/>
        <v>4</v>
      </c>
      <c r="AM327" s="172" t="str">
        <f>IF(AN327&lt;&gt;"",MAX(AM$3:AM326)+1,"")</f>
        <v/>
      </c>
      <c r="AN327" s="172" t="str">
        <f t="shared" si="268"/>
        <v/>
      </c>
      <c r="AO327" s="172" t="str">
        <f t="shared" si="269"/>
        <v/>
      </c>
      <c r="AP327" s="172" t="str">
        <f t="shared" si="270"/>
        <v/>
      </c>
      <c r="AQ327" s="172" t="str">
        <f t="shared" si="271"/>
        <v/>
      </c>
      <c r="AR327" s="172" t="str">
        <f>Table1[[#This Row],[Sex ]]&amp;Table1[[#This Row],[Month]]</f>
        <v>F1</v>
      </c>
      <c r="AS327" s="21"/>
      <c r="AT327" s="21"/>
      <c r="AU327" s="21"/>
      <c r="AV327" s="21"/>
      <c r="AW327" s="21"/>
      <c r="AX327" s="21"/>
      <c r="AY327" s="21"/>
      <c r="AZ327" s="21"/>
      <c r="BA327" s="21"/>
      <c r="BB327" s="21"/>
      <c r="BC327" s="21"/>
      <c r="BD327" s="21"/>
      <c r="BE327" s="319"/>
      <c r="BF327" s="319"/>
      <c r="BG327" s="316"/>
      <c r="BH327" s="316"/>
      <c r="BI327" s="316"/>
      <c r="BJ327" s="316"/>
      <c r="BK327" s="316"/>
      <c r="BL327" s="316"/>
      <c r="BM327" s="316"/>
      <c r="BN327" s="316"/>
      <c r="BO327" s="316"/>
      <c r="BP327" s="316"/>
      <c r="BQ327" s="316"/>
      <c r="BR327" s="316"/>
      <c r="BS327" s="316"/>
      <c r="BT327" s="316"/>
      <c r="BU327" s="316"/>
      <c r="BV327" s="316"/>
      <c r="BW327" s="316"/>
      <c r="BX327" s="316"/>
      <c r="BY327" s="316"/>
      <c r="BZ327" s="316"/>
      <c r="CA327" s="316"/>
      <c r="CB327" s="316"/>
      <c r="CC327" s="316"/>
      <c r="CD327" s="316"/>
      <c r="CE327" s="316"/>
      <c r="CF327" s="316"/>
      <c r="CG327" s="316"/>
      <c r="CH327" s="316"/>
      <c r="CI327" s="316"/>
      <c r="CJ327" s="316"/>
      <c r="CK327" s="316"/>
      <c r="CL327" s="316"/>
      <c r="CM327" s="316"/>
      <c r="CN327" s="316"/>
      <c r="CO327" s="316"/>
      <c r="CP327" s="316"/>
      <c r="CQ327" s="316"/>
      <c r="CR327" s="316"/>
      <c r="CS327" s="316"/>
      <c r="CT327" s="316"/>
      <c r="CU327" s="316"/>
      <c r="CV327" s="316"/>
      <c r="CW327" s="316"/>
      <c r="CX327" s="316"/>
      <c r="CY327" s="316"/>
      <c r="CZ327" s="316"/>
      <c r="DA327" s="316"/>
      <c r="DB327" s="316"/>
      <c r="DC327" s="316"/>
      <c r="DD327" s="316"/>
      <c r="DE327" s="316"/>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HP327" s="268">
        <f t="shared" si="238"/>
        <v>4</v>
      </c>
      <c r="HQ327" s="268">
        <f t="shared" si="245"/>
        <v>319</v>
      </c>
      <c r="HR327" s="268">
        <f t="shared" si="239"/>
        <v>0</v>
      </c>
      <c r="HS327" s="268">
        <f t="shared" si="240"/>
        <v>0</v>
      </c>
    </row>
    <row r="328" spans="1:227" x14ac:dyDescent="0.3">
      <c r="A328" s="21"/>
      <c r="B328" s="14">
        <v>11621</v>
      </c>
      <c r="C328" s="14">
        <v>22</v>
      </c>
      <c r="D328" s="14" t="s">
        <v>182</v>
      </c>
      <c r="E328" s="14" t="s">
        <v>183</v>
      </c>
      <c r="F328" s="14">
        <v>350</v>
      </c>
      <c r="G328" s="14" t="s">
        <v>120</v>
      </c>
      <c r="H328" s="14">
        <v>1</v>
      </c>
      <c r="I328" s="14">
        <v>5</v>
      </c>
      <c r="J328" s="14">
        <v>5</v>
      </c>
      <c r="K328" s="14"/>
      <c r="L328" s="14" t="s">
        <v>141</v>
      </c>
      <c r="M328" s="24">
        <f t="shared" si="272"/>
        <v>5</v>
      </c>
      <c r="N328" s="24">
        <f t="shared" si="247"/>
        <v>1</v>
      </c>
      <c r="O328" s="24" t="str">
        <f t="shared" si="248"/>
        <v>5 5</v>
      </c>
      <c r="P328" s="24">
        <f t="shared" si="249"/>
        <v>5</v>
      </c>
      <c r="Q328" s="25">
        <f t="shared" si="250"/>
        <v>0</v>
      </c>
      <c r="R328" s="26">
        <f t="shared" si="251"/>
        <v>0</v>
      </c>
      <c r="S328" s="24">
        <f t="shared" si="252"/>
        <v>1</v>
      </c>
      <c r="T328" s="24">
        <f t="shared" si="253"/>
        <v>1</v>
      </c>
      <c r="U328" s="24" t="str">
        <f t="shared" si="254"/>
        <v/>
      </c>
      <c r="V328" s="24" t="str">
        <f t="shared" si="255"/>
        <v>g</v>
      </c>
      <c r="W328" s="24" t="str">
        <f t="shared" si="273"/>
        <v/>
      </c>
      <c r="X328" s="24">
        <f t="shared" si="256"/>
        <v>1</v>
      </c>
      <c r="Y328" s="24">
        <f t="shared" si="257"/>
        <v>1</v>
      </c>
      <c r="Z328" s="24" t="str">
        <f t="shared" si="258"/>
        <v>F</v>
      </c>
      <c r="AA328" s="24" t="str">
        <f t="shared" si="246"/>
        <v>F</v>
      </c>
      <c r="AB328" s="34" t="str">
        <f t="shared" si="259"/>
        <v/>
      </c>
      <c r="AC328" s="34" t="str">
        <f t="shared" si="260"/>
        <v>g</v>
      </c>
      <c r="AD328" s="34" t="str">
        <f t="shared" si="274"/>
        <v>g</v>
      </c>
      <c r="AE328" s="34" t="str">
        <f t="shared" si="261"/>
        <v>1 0</v>
      </c>
      <c r="AF328" s="34">
        <f t="shared" si="262"/>
        <v>5</v>
      </c>
      <c r="AG328" s="34">
        <f t="shared" si="263"/>
        <v>5</v>
      </c>
      <c r="AH328" s="34">
        <f t="shared" si="264"/>
        <v>0</v>
      </c>
      <c r="AI328" s="172">
        <f>IF(AJ328&lt;&gt;"",MAX(AI$3:AI327)+1,"")</f>
        <v>262</v>
      </c>
      <c r="AJ328" s="172" t="str">
        <f t="shared" si="265"/>
        <v>F</v>
      </c>
      <c r="AK328" s="172">
        <f t="shared" si="266"/>
        <v>350</v>
      </c>
      <c r="AL328" s="172">
        <f t="shared" si="267"/>
        <v>5</v>
      </c>
      <c r="AM328" s="172" t="str">
        <f>IF(AN328&lt;&gt;"",MAX(AM$3:AM327)+1,"")</f>
        <v/>
      </c>
      <c r="AN328" s="172" t="str">
        <f t="shared" si="268"/>
        <v/>
      </c>
      <c r="AO328" s="172" t="str">
        <f t="shared" si="269"/>
        <v/>
      </c>
      <c r="AP328" s="172" t="str">
        <f t="shared" si="270"/>
        <v/>
      </c>
      <c r="AQ328" s="172" t="str">
        <f t="shared" si="271"/>
        <v/>
      </c>
      <c r="AR328" s="172" t="str">
        <f>Table1[[#This Row],[Sex ]]&amp;Table1[[#This Row],[Month]]</f>
        <v>F1</v>
      </c>
      <c r="AS328" s="21"/>
      <c r="AT328" s="21"/>
      <c r="AU328" s="21"/>
      <c r="AV328" s="21"/>
      <c r="AW328" s="21"/>
      <c r="AX328" s="21"/>
      <c r="AY328" s="21"/>
      <c r="AZ328" s="21"/>
      <c r="BA328" s="21"/>
      <c r="BB328" s="21"/>
      <c r="BC328" s="21"/>
      <c r="BD328" s="21"/>
      <c r="BE328" s="319"/>
      <c r="BF328" s="319"/>
      <c r="BG328" s="316"/>
      <c r="BH328" s="316"/>
      <c r="BI328" s="316"/>
      <c r="BJ328" s="316"/>
      <c r="BK328" s="316"/>
      <c r="BL328" s="316"/>
      <c r="BM328" s="316"/>
      <c r="BN328" s="316"/>
      <c r="BO328" s="316"/>
      <c r="BP328" s="316"/>
      <c r="BQ328" s="316"/>
      <c r="BR328" s="316"/>
      <c r="BS328" s="316"/>
      <c r="BT328" s="316"/>
      <c r="BU328" s="316"/>
      <c r="BV328" s="316"/>
      <c r="BW328" s="316"/>
      <c r="BX328" s="316"/>
      <c r="BY328" s="316"/>
      <c r="BZ328" s="316"/>
      <c r="CA328" s="316"/>
      <c r="CB328" s="316"/>
      <c r="CC328" s="316"/>
      <c r="CD328" s="316"/>
      <c r="CE328" s="316"/>
      <c r="CF328" s="316"/>
      <c r="CG328" s="316"/>
      <c r="CH328" s="316"/>
      <c r="CI328" s="316"/>
      <c r="CJ328" s="316"/>
      <c r="CK328" s="316"/>
      <c r="CL328" s="316"/>
      <c r="CM328" s="316"/>
      <c r="CN328" s="316"/>
      <c r="CO328" s="316"/>
      <c r="CP328" s="316"/>
      <c r="CQ328" s="316"/>
      <c r="CR328" s="316"/>
      <c r="CS328" s="316"/>
      <c r="CT328" s="316"/>
      <c r="CU328" s="316"/>
      <c r="CV328" s="316"/>
      <c r="CW328" s="316"/>
      <c r="CX328" s="316"/>
      <c r="CY328" s="316"/>
      <c r="CZ328" s="316"/>
      <c r="DA328" s="316"/>
      <c r="DB328" s="316"/>
      <c r="DC328" s="316"/>
      <c r="DD328" s="316"/>
      <c r="DE328" s="316"/>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HP328" s="268">
        <f t="shared" si="238"/>
        <v>4</v>
      </c>
      <c r="HQ328" s="268">
        <f t="shared" si="245"/>
        <v>320</v>
      </c>
      <c r="HR328" s="268">
        <f t="shared" si="239"/>
        <v>0</v>
      </c>
      <c r="HS328" s="268">
        <f t="shared" si="240"/>
        <v>0</v>
      </c>
    </row>
    <row r="329" spans="1:227" x14ac:dyDescent="0.3">
      <c r="A329" s="21"/>
      <c r="B329" s="14">
        <v>11621</v>
      </c>
      <c r="C329" s="14">
        <v>23</v>
      </c>
      <c r="D329" s="14" t="s">
        <v>182</v>
      </c>
      <c r="E329" s="14" t="s">
        <v>183</v>
      </c>
      <c r="F329" s="14">
        <v>350</v>
      </c>
      <c r="G329" s="14" t="s">
        <v>120</v>
      </c>
      <c r="H329" s="14">
        <v>1</v>
      </c>
      <c r="I329" s="14">
        <v>4</v>
      </c>
      <c r="J329" s="14">
        <v>4</v>
      </c>
      <c r="K329" s="14"/>
      <c r="L329" s="14" t="s">
        <v>141</v>
      </c>
      <c r="M329" s="24">
        <f t="shared" si="272"/>
        <v>4</v>
      </c>
      <c r="N329" s="24">
        <f t="shared" si="247"/>
        <v>1</v>
      </c>
      <c r="O329" s="24" t="str">
        <f t="shared" si="248"/>
        <v>4 4</v>
      </c>
      <c r="P329" s="24">
        <f t="shared" si="249"/>
        <v>4</v>
      </c>
      <c r="Q329" s="25">
        <f t="shared" si="250"/>
        <v>0</v>
      </c>
      <c r="R329" s="26">
        <f t="shared" si="251"/>
        <v>0</v>
      </c>
      <c r="S329" s="24">
        <f t="shared" si="252"/>
        <v>1</v>
      </c>
      <c r="T329" s="24">
        <f t="shared" si="253"/>
        <v>1</v>
      </c>
      <c r="U329" s="24" t="str">
        <f t="shared" si="254"/>
        <v/>
      </c>
      <c r="V329" s="24" t="str">
        <f t="shared" si="255"/>
        <v>g</v>
      </c>
      <c r="W329" s="24" t="str">
        <f t="shared" si="273"/>
        <v/>
      </c>
      <c r="X329" s="24">
        <f t="shared" si="256"/>
        <v>1</v>
      </c>
      <c r="Y329" s="24">
        <f t="shared" si="257"/>
        <v>1</v>
      </c>
      <c r="Z329" s="24" t="str">
        <f t="shared" si="258"/>
        <v>F</v>
      </c>
      <c r="AA329" s="24" t="str">
        <f t="shared" si="246"/>
        <v>F</v>
      </c>
      <c r="AB329" s="34" t="str">
        <f t="shared" si="259"/>
        <v/>
      </c>
      <c r="AC329" s="34" t="str">
        <f t="shared" si="260"/>
        <v>g</v>
      </c>
      <c r="AD329" s="34" t="str">
        <f t="shared" si="274"/>
        <v>g</v>
      </c>
      <c r="AE329" s="34" t="str">
        <f t="shared" si="261"/>
        <v>1 0</v>
      </c>
      <c r="AF329" s="34">
        <f t="shared" si="262"/>
        <v>4</v>
      </c>
      <c r="AG329" s="34">
        <f t="shared" si="263"/>
        <v>4</v>
      </c>
      <c r="AH329" s="34">
        <f t="shared" si="264"/>
        <v>0</v>
      </c>
      <c r="AI329" s="172">
        <f>IF(AJ329&lt;&gt;"",MAX(AI$3:AI328)+1,"")</f>
        <v>263</v>
      </c>
      <c r="AJ329" s="172" t="str">
        <f t="shared" si="265"/>
        <v>F</v>
      </c>
      <c r="AK329" s="172">
        <f t="shared" si="266"/>
        <v>350</v>
      </c>
      <c r="AL329" s="172">
        <f t="shared" si="267"/>
        <v>4</v>
      </c>
      <c r="AM329" s="172" t="str">
        <f>IF(AN329&lt;&gt;"",MAX(AM$3:AM328)+1,"")</f>
        <v/>
      </c>
      <c r="AN329" s="172" t="str">
        <f t="shared" si="268"/>
        <v/>
      </c>
      <c r="AO329" s="172" t="str">
        <f t="shared" si="269"/>
        <v/>
      </c>
      <c r="AP329" s="172" t="str">
        <f t="shared" si="270"/>
        <v/>
      </c>
      <c r="AQ329" s="172" t="str">
        <f t="shared" si="271"/>
        <v/>
      </c>
      <c r="AR329" s="172" t="str">
        <f>Table1[[#This Row],[Sex ]]&amp;Table1[[#This Row],[Month]]</f>
        <v>F1</v>
      </c>
      <c r="AS329" s="21"/>
      <c r="AT329" s="21"/>
      <c r="AU329" s="21"/>
      <c r="AV329" s="21"/>
      <c r="AW329" s="21"/>
      <c r="AX329" s="21"/>
      <c r="AY329" s="21"/>
      <c r="AZ329" s="21"/>
      <c r="BA329" s="21"/>
      <c r="BB329" s="21"/>
      <c r="BC329" s="21"/>
      <c r="BD329" s="21"/>
      <c r="BE329" s="319"/>
      <c r="BF329" s="319"/>
      <c r="BG329" s="316"/>
      <c r="BH329" s="316"/>
      <c r="BI329" s="316"/>
      <c r="BJ329" s="316"/>
      <c r="BK329" s="316"/>
      <c r="BL329" s="316"/>
      <c r="BM329" s="316"/>
      <c r="BN329" s="316"/>
      <c r="BO329" s="316"/>
      <c r="BP329" s="316"/>
      <c r="BQ329" s="316"/>
      <c r="BR329" s="316"/>
      <c r="BS329" s="316"/>
      <c r="BT329" s="316"/>
      <c r="BU329" s="316"/>
      <c r="BV329" s="316"/>
      <c r="BW329" s="316"/>
      <c r="BX329" s="316"/>
      <c r="BY329" s="316"/>
      <c r="BZ329" s="316"/>
      <c r="CA329" s="316"/>
      <c r="CB329" s="316"/>
      <c r="CC329" s="316"/>
      <c r="CD329" s="316"/>
      <c r="CE329" s="316"/>
      <c r="CF329" s="316"/>
      <c r="CG329" s="316"/>
      <c r="CH329" s="316"/>
      <c r="CI329" s="316"/>
      <c r="CJ329" s="316"/>
      <c r="CK329" s="316"/>
      <c r="CL329" s="316"/>
      <c r="CM329" s="316"/>
      <c r="CN329" s="316"/>
      <c r="CO329" s="316"/>
      <c r="CP329" s="316"/>
      <c r="CQ329" s="316"/>
      <c r="CR329" s="316"/>
      <c r="CS329" s="316"/>
      <c r="CT329" s="316"/>
      <c r="CU329" s="316"/>
      <c r="CV329" s="316"/>
      <c r="CW329" s="316"/>
      <c r="CX329" s="316"/>
      <c r="CY329" s="316"/>
      <c r="CZ329" s="316"/>
      <c r="DA329" s="316"/>
      <c r="DB329" s="316"/>
      <c r="DC329" s="316"/>
      <c r="DD329" s="316"/>
      <c r="DE329" s="316"/>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HP329" s="268">
        <f t="shared" ref="HP329:HP392" si="275">J323</f>
        <v>4</v>
      </c>
      <c r="HQ329" s="268">
        <f t="shared" si="245"/>
        <v>321</v>
      </c>
      <c r="HR329" s="268">
        <f t="shared" ref="HR329:HR392" si="276">IF(I323&lt;&gt;"",IF(I323&gt;98,0,IF(J323&gt;98,0,IF(I323&lt;&gt;J323,ABS((I323/J323)*100)-100,0))),0)</f>
        <v>0</v>
      </c>
      <c r="HS329" s="268">
        <f t="shared" si="240"/>
        <v>0</v>
      </c>
    </row>
    <row r="330" spans="1:227" x14ac:dyDescent="0.3">
      <c r="A330" s="21"/>
      <c r="B330" s="14">
        <v>11621</v>
      </c>
      <c r="C330" s="14">
        <v>24</v>
      </c>
      <c r="D330" s="14" t="s">
        <v>182</v>
      </c>
      <c r="E330" s="14" t="s">
        <v>183</v>
      </c>
      <c r="F330" s="14">
        <v>360</v>
      </c>
      <c r="G330" s="14" t="s">
        <v>120</v>
      </c>
      <c r="H330" s="14">
        <v>1</v>
      </c>
      <c r="I330" s="14">
        <v>4</v>
      </c>
      <c r="J330" s="14">
        <v>4</v>
      </c>
      <c r="K330" s="14"/>
      <c r="L330" s="14" t="s">
        <v>141</v>
      </c>
      <c r="M330" s="24">
        <f t="shared" si="272"/>
        <v>4</v>
      </c>
      <c r="N330" s="24">
        <f t="shared" si="247"/>
        <v>1</v>
      </c>
      <c r="O330" s="24" t="str">
        <f t="shared" si="248"/>
        <v>4 4</v>
      </c>
      <c r="P330" s="24">
        <f t="shared" si="249"/>
        <v>4</v>
      </c>
      <c r="Q330" s="25">
        <f t="shared" si="250"/>
        <v>0</v>
      </c>
      <c r="R330" s="26">
        <f t="shared" si="251"/>
        <v>0</v>
      </c>
      <c r="S330" s="24">
        <f t="shared" si="252"/>
        <v>1</v>
      </c>
      <c r="T330" s="24">
        <f t="shared" si="253"/>
        <v>1</v>
      </c>
      <c r="U330" s="24" t="str">
        <f t="shared" si="254"/>
        <v/>
      </c>
      <c r="V330" s="24" t="str">
        <f t="shared" si="255"/>
        <v>g</v>
      </c>
      <c r="W330" s="24" t="str">
        <f t="shared" si="273"/>
        <v/>
      </c>
      <c r="X330" s="24">
        <f t="shared" si="256"/>
        <v>1</v>
      </c>
      <c r="Y330" s="24">
        <f t="shared" si="257"/>
        <v>1</v>
      </c>
      <c r="Z330" s="24" t="str">
        <f t="shared" si="258"/>
        <v>F</v>
      </c>
      <c r="AA330" s="24" t="str">
        <f t="shared" si="246"/>
        <v>F</v>
      </c>
      <c r="AB330" s="34" t="str">
        <f t="shared" si="259"/>
        <v/>
      </c>
      <c r="AC330" s="34" t="str">
        <f t="shared" si="260"/>
        <v>g</v>
      </c>
      <c r="AD330" s="34" t="str">
        <f t="shared" si="274"/>
        <v>g</v>
      </c>
      <c r="AE330" s="34" t="str">
        <f t="shared" si="261"/>
        <v>1 0</v>
      </c>
      <c r="AF330" s="34">
        <f t="shared" si="262"/>
        <v>4</v>
      </c>
      <c r="AG330" s="34">
        <f t="shared" si="263"/>
        <v>4</v>
      </c>
      <c r="AH330" s="34">
        <f t="shared" si="264"/>
        <v>0</v>
      </c>
      <c r="AI330" s="172">
        <f>IF(AJ330&lt;&gt;"",MAX(AI$3:AI329)+1,"")</f>
        <v>264</v>
      </c>
      <c r="AJ330" s="172" t="str">
        <f t="shared" si="265"/>
        <v>F</v>
      </c>
      <c r="AK330" s="172">
        <f t="shared" si="266"/>
        <v>360</v>
      </c>
      <c r="AL330" s="172">
        <f t="shared" si="267"/>
        <v>4</v>
      </c>
      <c r="AM330" s="172" t="str">
        <f>IF(AN330&lt;&gt;"",MAX(AM$3:AM329)+1,"")</f>
        <v/>
      </c>
      <c r="AN330" s="172" t="str">
        <f t="shared" si="268"/>
        <v/>
      </c>
      <c r="AO330" s="172" t="str">
        <f t="shared" si="269"/>
        <v/>
      </c>
      <c r="AP330" s="172" t="str">
        <f t="shared" si="270"/>
        <v/>
      </c>
      <c r="AQ330" s="172" t="str">
        <f t="shared" si="271"/>
        <v/>
      </c>
      <c r="AR330" s="172" t="str">
        <f>Table1[[#This Row],[Sex ]]&amp;Table1[[#This Row],[Month]]</f>
        <v>F1</v>
      </c>
      <c r="AS330" s="21"/>
      <c r="AT330" s="21"/>
      <c r="AU330" s="21"/>
      <c r="AV330" s="21"/>
      <c r="AW330" s="21"/>
      <c r="AX330" s="21"/>
      <c r="AY330" s="21"/>
      <c r="AZ330" s="21"/>
      <c r="BA330" s="21"/>
      <c r="BB330" s="21"/>
      <c r="BC330" s="21"/>
      <c r="BD330" s="21"/>
      <c r="BE330" s="319"/>
      <c r="BF330" s="319"/>
      <c r="BG330" s="316"/>
      <c r="BH330" s="316"/>
      <c r="BI330" s="316"/>
      <c r="BJ330" s="316"/>
      <c r="BK330" s="316"/>
      <c r="BL330" s="316"/>
      <c r="BM330" s="316"/>
      <c r="BN330" s="316"/>
      <c r="BO330" s="316"/>
      <c r="BP330" s="316"/>
      <c r="BQ330" s="316"/>
      <c r="BR330" s="316"/>
      <c r="BS330" s="316"/>
      <c r="BT330" s="316"/>
      <c r="BU330" s="316"/>
      <c r="BV330" s="316"/>
      <c r="BW330" s="316"/>
      <c r="BX330" s="316"/>
      <c r="BY330" s="316"/>
      <c r="BZ330" s="316"/>
      <c r="CA330" s="316"/>
      <c r="CB330" s="316"/>
      <c r="CC330" s="316"/>
      <c r="CD330" s="316"/>
      <c r="CE330" s="316"/>
      <c r="CF330" s="316"/>
      <c r="CG330" s="316"/>
      <c r="CH330" s="316"/>
      <c r="CI330" s="316"/>
      <c r="CJ330" s="316"/>
      <c r="CK330" s="316"/>
      <c r="CL330" s="316"/>
      <c r="CM330" s="316"/>
      <c r="CN330" s="316"/>
      <c r="CO330" s="316"/>
      <c r="CP330" s="316"/>
      <c r="CQ330" s="316"/>
      <c r="CR330" s="316"/>
      <c r="CS330" s="316"/>
      <c r="CT330" s="316"/>
      <c r="CU330" s="316"/>
      <c r="CV330" s="316"/>
      <c r="CW330" s="316"/>
      <c r="CX330" s="316"/>
      <c r="CY330" s="316"/>
      <c r="CZ330" s="316"/>
      <c r="DA330" s="316"/>
      <c r="DB330" s="316"/>
      <c r="DC330" s="316"/>
      <c r="DD330" s="316"/>
      <c r="DE330" s="316"/>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HP330" s="268">
        <f t="shared" si="275"/>
        <v>4</v>
      </c>
      <c r="HQ330" s="268">
        <f t="shared" si="245"/>
        <v>322</v>
      </c>
      <c r="HR330" s="268">
        <f t="shared" si="276"/>
        <v>0</v>
      </c>
      <c r="HS330" s="268">
        <f t="shared" si="240"/>
        <v>0</v>
      </c>
    </row>
    <row r="331" spans="1:227" x14ac:dyDescent="0.3">
      <c r="A331" s="21"/>
      <c r="B331" s="14">
        <v>11621</v>
      </c>
      <c r="C331" s="14">
        <v>25</v>
      </c>
      <c r="D331" s="14" t="s">
        <v>182</v>
      </c>
      <c r="E331" s="14" t="s">
        <v>183</v>
      </c>
      <c r="F331" s="14">
        <v>360</v>
      </c>
      <c r="G331" s="14" t="s">
        <v>120</v>
      </c>
      <c r="H331" s="14">
        <v>1</v>
      </c>
      <c r="I331" s="14">
        <v>4</v>
      </c>
      <c r="J331" s="14">
        <v>4</v>
      </c>
      <c r="K331" s="14"/>
      <c r="L331" s="14" t="s">
        <v>141</v>
      </c>
      <c r="M331" s="24">
        <f t="shared" si="272"/>
        <v>4</v>
      </c>
      <c r="N331" s="24">
        <f t="shared" si="247"/>
        <v>1</v>
      </c>
      <c r="O331" s="24" t="str">
        <f t="shared" si="248"/>
        <v>4 4</v>
      </c>
      <c r="P331" s="24">
        <f t="shared" si="249"/>
        <v>4</v>
      </c>
      <c r="Q331" s="25">
        <f t="shared" si="250"/>
        <v>0</v>
      </c>
      <c r="R331" s="26">
        <f t="shared" si="251"/>
        <v>0</v>
      </c>
      <c r="S331" s="24">
        <f t="shared" si="252"/>
        <v>1</v>
      </c>
      <c r="T331" s="24">
        <f t="shared" si="253"/>
        <v>1</v>
      </c>
      <c r="U331" s="24" t="str">
        <f t="shared" si="254"/>
        <v/>
      </c>
      <c r="V331" s="24" t="str">
        <f t="shared" si="255"/>
        <v>g</v>
      </c>
      <c r="W331" s="24" t="str">
        <f t="shared" si="273"/>
        <v/>
      </c>
      <c r="X331" s="24">
        <f t="shared" si="256"/>
        <v>1</v>
      </c>
      <c r="Y331" s="24">
        <f t="shared" si="257"/>
        <v>1</v>
      </c>
      <c r="Z331" s="24" t="str">
        <f t="shared" si="258"/>
        <v>F</v>
      </c>
      <c r="AA331" s="24" t="str">
        <f t="shared" si="246"/>
        <v>F</v>
      </c>
      <c r="AB331" s="34" t="str">
        <f t="shared" si="259"/>
        <v/>
      </c>
      <c r="AC331" s="34" t="str">
        <f t="shared" si="260"/>
        <v>g</v>
      </c>
      <c r="AD331" s="34" t="str">
        <f t="shared" si="274"/>
        <v>g</v>
      </c>
      <c r="AE331" s="34" t="str">
        <f t="shared" si="261"/>
        <v>1 0</v>
      </c>
      <c r="AF331" s="34">
        <f t="shared" si="262"/>
        <v>4</v>
      </c>
      <c r="AG331" s="34">
        <f t="shared" si="263"/>
        <v>4</v>
      </c>
      <c r="AH331" s="34">
        <f t="shared" si="264"/>
        <v>0</v>
      </c>
      <c r="AI331" s="172">
        <f>IF(AJ331&lt;&gt;"",MAX(AI$3:AI330)+1,"")</f>
        <v>265</v>
      </c>
      <c r="AJ331" s="172" t="str">
        <f t="shared" si="265"/>
        <v>F</v>
      </c>
      <c r="AK331" s="172">
        <f t="shared" si="266"/>
        <v>360</v>
      </c>
      <c r="AL331" s="172">
        <f t="shared" si="267"/>
        <v>4</v>
      </c>
      <c r="AM331" s="172" t="str">
        <f>IF(AN331&lt;&gt;"",MAX(AM$3:AM330)+1,"")</f>
        <v/>
      </c>
      <c r="AN331" s="172" t="str">
        <f t="shared" si="268"/>
        <v/>
      </c>
      <c r="AO331" s="172" t="str">
        <f t="shared" si="269"/>
        <v/>
      </c>
      <c r="AP331" s="172" t="str">
        <f t="shared" si="270"/>
        <v/>
      </c>
      <c r="AQ331" s="172" t="str">
        <f t="shared" si="271"/>
        <v/>
      </c>
      <c r="AR331" s="172" t="str">
        <f>Table1[[#This Row],[Sex ]]&amp;Table1[[#This Row],[Month]]</f>
        <v>F1</v>
      </c>
      <c r="AS331" s="21"/>
      <c r="AT331" s="21"/>
      <c r="AU331" s="21"/>
      <c r="AV331" s="21"/>
      <c r="AW331" s="21"/>
      <c r="AX331" s="21"/>
      <c r="AY331" s="21"/>
      <c r="AZ331" s="21"/>
      <c r="BA331" s="21"/>
      <c r="BB331" s="21"/>
      <c r="BC331" s="21"/>
      <c r="BD331" s="21"/>
      <c r="BE331" s="319"/>
      <c r="BF331" s="319"/>
      <c r="BG331" s="316"/>
      <c r="BH331" s="316"/>
      <c r="BI331" s="316"/>
      <c r="BJ331" s="316"/>
      <c r="BK331" s="316"/>
      <c r="BL331" s="316"/>
      <c r="BM331" s="316"/>
      <c r="BN331" s="316"/>
      <c r="BO331" s="316"/>
      <c r="BP331" s="316"/>
      <c r="BQ331" s="316"/>
      <c r="BR331" s="316"/>
      <c r="BS331" s="316"/>
      <c r="BT331" s="316"/>
      <c r="BU331" s="316"/>
      <c r="BV331" s="316"/>
      <c r="BW331" s="316"/>
      <c r="BX331" s="316"/>
      <c r="BY331" s="316"/>
      <c r="BZ331" s="316"/>
      <c r="CA331" s="316"/>
      <c r="CB331" s="316"/>
      <c r="CC331" s="316"/>
      <c r="CD331" s="316"/>
      <c r="CE331" s="316"/>
      <c r="CF331" s="316"/>
      <c r="CG331" s="316"/>
      <c r="CH331" s="316"/>
      <c r="CI331" s="316"/>
      <c r="CJ331" s="316"/>
      <c r="CK331" s="316"/>
      <c r="CL331" s="316"/>
      <c r="CM331" s="316"/>
      <c r="CN331" s="316"/>
      <c r="CO331" s="316"/>
      <c r="CP331" s="316"/>
      <c r="CQ331" s="316"/>
      <c r="CR331" s="316"/>
      <c r="CS331" s="316"/>
      <c r="CT331" s="316"/>
      <c r="CU331" s="316"/>
      <c r="CV331" s="316"/>
      <c r="CW331" s="316"/>
      <c r="CX331" s="316"/>
      <c r="CY331" s="316"/>
      <c r="CZ331" s="316"/>
      <c r="DA331" s="316"/>
      <c r="DB331" s="316"/>
      <c r="DC331" s="316"/>
      <c r="DD331" s="316"/>
      <c r="DE331" s="316"/>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HP331" s="268">
        <f t="shared" si="275"/>
        <v>4</v>
      </c>
      <c r="HQ331" s="268">
        <f t="shared" si="245"/>
        <v>323</v>
      </c>
      <c r="HR331" s="268">
        <f t="shared" si="276"/>
        <v>0</v>
      </c>
      <c r="HS331" s="268">
        <f t="shared" si="240"/>
        <v>0</v>
      </c>
    </row>
    <row r="332" spans="1:227" x14ac:dyDescent="0.3">
      <c r="A332" s="21"/>
      <c r="B332" s="14">
        <v>11621</v>
      </c>
      <c r="C332" s="14">
        <v>26</v>
      </c>
      <c r="D332" s="14" t="s">
        <v>182</v>
      </c>
      <c r="E332" s="14" t="s">
        <v>183</v>
      </c>
      <c r="F332" s="14">
        <v>360</v>
      </c>
      <c r="G332" s="14" t="s">
        <v>120</v>
      </c>
      <c r="H332" s="14">
        <v>1</v>
      </c>
      <c r="I332" s="14">
        <v>4</v>
      </c>
      <c r="J332" s="14">
        <v>4</v>
      </c>
      <c r="K332" s="14"/>
      <c r="L332" s="14" t="s">
        <v>141</v>
      </c>
      <c r="M332" s="24">
        <f t="shared" si="272"/>
        <v>4</v>
      </c>
      <c r="N332" s="24">
        <f t="shared" si="247"/>
        <v>1</v>
      </c>
      <c r="O332" s="24" t="str">
        <f t="shared" si="248"/>
        <v>4 4</v>
      </c>
      <c r="P332" s="24">
        <f t="shared" si="249"/>
        <v>4</v>
      </c>
      <c r="Q332" s="25">
        <f t="shared" si="250"/>
        <v>0</v>
      </c>
      <c r="R332" s="26">
        <f t="shared" si="251"/>
        <v>0</v>
      </c>
      <c r="S332" s="24">
        <f t="shared" si="252"/>
        <v>1</v>
      </c>
      <c r="T332" s="24">
        <f t="shared" si="253"/>
        <v>1</v>
      </c>
      <c r="U332" s="24" t="str">
        <f t="shared" si="254"/>
        <v/>
      </c>
      <c r="V332" s="24" t="str">
        <f t="shared" si="255"/>
        <v>g</v>
      </c>
      <c r="W332" s="24" t="str">
        <f t="shared" si="273"/>
        <v/>
      </c>
      <c r="X332" s="24">
        <f t="shared" si="256"/>
        <v>1</v>
      </c>
      <c r="Y332" s="24">
        <f t="shared" si="257"/>
        <v>1</v>
      </c>
      <c r="Z332" s="24" t="str">
        <f t="shared" si="258"/>
        <v>F</v>
      </c>
      <c r="AA332" s="24" t="str">
        <f t="shared" si="246"/>
        <v>F</v>
      </c>
      <c r="AB332" s="34" t="str">
        <f t="shared" si="259"/>
        <v/>
      </c>
      <c r="AC332" s="34" t="str">
        <f t="shared" si="260"/>
        <v>g</v>
      </c>
      <c r="AD332" s="34" t="str">
        <f t="shared" si="274"/>
        <v>g</v>
      </c>
      <c r="AE332" s="34" t="str">
        <f t="shared" si="261"/>
        <v>1 0</v>
      </c>
      <c r="AF332" s="34">
        <f t="shared" si="262"/>
        <v>4</v>
      </c>
      <c r="AG332" s="34">
        <f t="shared" si="263"/>
        <v>4</v>
      </c>
      <c r="AH332" s="34">
        <f t="shared" si="264"/>
        <v>0</v>
      </c>
      <c r="AI332" s="172">
        <f>IF(AJ332&lt;&gt;"",MAX(AI$3:AI331)+1,"")</f>
        <v>266</v>
      </c>
      <c r="AJ332" s="172" t="str">
        <f t="shared" si="265"/>
        <v>F</v>
      </c>
      <c r="AK332" s="172">
        <f t="shared" si="266"/>
        <v>360</v>
      </c>
      <c r="AL332" s="172">
        <f t="shared" si="267"/>
        <v>4</v>
      </c>
      <c r="AM332" s="172" t="str">
        <f>IF(AN332&lt;&gt;"",MAX(AM$3:AM331)+1,"")</f>
        <v/>
      </c>
      <c r="AN332" s="172" t="str">
        <f t="shared" si="268"/>
        <v/>
      </c>
      <c r="AO332" s="172" t="str">
        <f t="shared" si="269"/>
        <v/>
      </c>
      <c r="AP332" s="172" t="str">
        <f t="shared" si="270"/>
        <v/>
      </c>
      <c r="AQ332" s="172" t="str">
        <f t="shared" si="271"/>
        <v/>
      </c>
      <c r="AR332" s="172" t="str">
        <f>Table1[[#This Row],[Sex ]]&amp;Table1[[#This Row],[Month]]</f>
        <v>F1</v>
      </c>
      <c r="AS332" s="21"/>
      <c r="AT332" s="21"/>
      <c r="AU332" s="21"/>
      <c r="AV332" s="21"/>
      <c r="AW332" s="21"/>
      <c r="AX332" s="21"/>
      <c r="AY332" s="21"/>
      <c r="AZ332" s="21"/>
      <c r="BA332" s="21"/>
      <c r="BB332" s="21"/>
      <c r="BC332" s="21"/>
      <c r="BD332" s="21"/>
      <c r="BE332" s="319"/>
      <c r="BF332" s="319"/>
      <c r="BG332" s="316"/>
      <c r="BH332" s="316"/>
      <c r="BI332" s="316"/>
      <c r="BJ332" s="316"/>
      <c r="BK332" s="316"/>
      <c r="BL332" s="316"/>
      <c r="BM332" s="316"/>
      <c r="BN332" s="316"/>
      <c r="BO332" s="316"/>
      <c r="BP332" s="316"/>
      <c r="BQ332" s="316"/>
      <c r="BR332" s="316"/>
      <c r="BS332" s="316"/>
      <c r="BT332" s="316"/>
      <c r="BU332" s="316"/>
      <c r="BV332" s="316"/>
      <c r="BW332" s="316"/>
      <c r="BX332" s="316"/>
      <c r="BY332" s="316"/>
      <c r="BZ332" s="316"/>
      <c r="CA332" s="316"/>
      <c r="CB332" s="316"/>
      <c r="CC332" s="316"/>
      <c r="CD332" s="316"/>
      <c r="CE332" s="316"/>
      <c r="CF332" s="316"/>
      <c r="CG332" s="316"/>
      <c r="CH332" s="316"/>
      <c r="CI332" s="316"/>
      <c r="CJ332" s="316"/>
      <c r="CK332" s="316"/>
      <c r="CL332" s="316"/>
      <c r="CM332" s="316"/>
      <c r="CN332" s="316"/>
      <c r="CO332" s="316"/>
      <c r="CP332" s="316"/>
      <c r="CQ332" s="316"/>
      <c r="CR332" s="316"/>
      <c r="CS332" s="316"/>
      <c r="CT332" s="316"/>
      <c r="CU332" s="316"/>
      <c r="CV332" s="316"/>
      <c r="CW332" s="316"/>
      <c r="CX332" s="316"/>
      <c r="CY332" s="316"/>
      <c r="CZ332" s="316"/>
      <c r="DA332" s="316"/>
      <c r="DB332" s="316"/>
      <c r="DC332" s="316"/>
      <c r="DD332" s="316"/>
      <c r="DE332" s="316"/>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HP332" s="268">
        <f t="shared" si="275"/>
        <v>5</v>
      </c>
      <c r="HQ332" s="268">
        <f t="shared" si="245"/>
        <v>324</v>
      </c>
      <c r="HR332" s="268">
        <f t="shared" si="276"/>
        <v>0</v>
      </c>
      <c r="HS332" s="268">
        <f t="shared" si="240"/>
        <v>0</v>
      </c>
    </row>
    <row r="333" spans="1:227" x14ac:dyDescent="0.3">
      <c r="A333" s="21"/>
      <c r="B333" s="14">
        <v>11621</v>
      </c>
      <c r="C333" s="14">
        <v>27</v>
      </c>
      <c r="D333" s="14" t="s">
        <v>182</v>
      </c>
      <c r="E333" s="14" t="s">
        <v>183</v>
      </c>
      <c r="F333" s="14">
        <v>360</v>
      </c>
      <c r="G333" s="14" t="s">
        <v>120</v>
      </c>
      <c r="H333" s="14">
        <v>1</v>
      </c>
      <c r="I333" s="14">
        <v>5</v>
      </c>
      <c r="J333" s="14">
        <v>5</v>
      </c>
      <c r="K333" s="14"/>
      <c r="L333" s="14" t="s">
        <v>141</v>
      </c>
      <c r="M333" s="24">
        <f t="shared" si="272"/>
        <v>5</v>
      </c>
      <c r="N333" s="24">
        <f t="shared" si="247"/>
        <v>1</v>
      </c>
      <c r="O333" s="24" t="str">
        <f t="shared" si="248"/>
        <v>5 5</v>
      </c>
      <c r="P333" s="24">
        <f t="shared" si="249"/>
        <v>5</v>
      </c>
      <c r="Q333" s="25">
        <f t="shared" si="250"/>
        <v>0</v>
      </c>
      <c r="R333" s="26">
        <f t="shared" si="251"/>
        <v>0</v>
      </c>
      <c r="S333" s="24">
        <f t="shared" si="252"/>
        <v>1</v>
      </c>
      <c r="T333" s="24">
        <f t="shared" si="253"/>
        <v>1</v>
      </c>
      <c r="U333" s="24" t="str">
        <f t="shared" si="254"/>
        <v/>
      </c>
      <c r="V333" s="24" t="str">
        <f t="shared" si="255"/>
        <v>g</v>
      </c>
      <c r="W333" s="24" t="str">
        <f t="shared" si="273"/>
        <v/>
      </c>
      <c r="X333" s="24">
        <f t="shared" si="256"/>
        <v>1</v>
      </c>
      <c r="Y333" s="24">
        <f t="shared" si="257"/>
        <v>1</v>
      </c>
      <c r="Z333" s="24" t="str">
        <f t="shared" si="258"/>
        <v>F</v>
      </c>
      <c r="AA333" s="24" t="str">
        <f t="shared" si="246"/>
        <v>F</v>
      </c>
      <c r="AB333" s="34" t="str">
        <f t="shared" si="259"/>
        <v/>
      </c>
      <c r="AC333" s="34" t="str">
        <f t="shared" si="260"/>
        <v>g</v>
      </c>
      <c r="AD333" s="34" t="str">
        <f t="shared" si="274"/>
        <v>g</v>
      </c>
      <c r="AE333" s="34" t="str">
        <f t="shared" si="261"/>
        <v>1 0</v>
      </c>
      <c r="AF333" s="34">
        <f t="shared" si="262"/>
        <v>5</v>
      </c>
      <c r="AG333" s="34">
        <f t="shared" si="263"/>
        <v>5</v>
      </c>
      <c r="AH333" s="34">
        <f t="shared" si="264"/>
        <v>0</v>
      </c>
      <c r="AI333" s="172">
        <f>IF(AJ333&lt;&gt;"",MAX(AI$3:AI332)+1,"")</f>
        <v>267</v>
      </c>
      <c r="AJ333" s="172" t="str">
        <f t="shared" si="265"/>
        <v>F</v>
      </c>
      <c r="AK333" s="172">
        <f t="shared" si="266"/>
        <v>360</v>
      </c>
      <c r="AL333" s="172">
        <f t="shared" si="267"/>
        <v>5</v>
      </c>
      <c r="AM333" s="172" t="str">
        <f>IF(AN333&lt;&gt;"",MAX(AM$3:AM332)+1,"")</f>
        <v/>
      </c>
      <c r="AN333" s="172" t="str">
        <f t="shared" si="268"/>
        <v/>
      </c>
      <c r="AO333" s="172" t="str">
        <f t="shared" si="269"/>
        <v/>
      </c>
      <c r="AP333" s="172" t="str">
        <f t="shared" si="270"/>
        <v/>
      </c>
      <c r="AQ333" s="172" t="str">
        <f t="shared" si="271"/>
        <v/>
      </c>
      <c r="AR333" s="172" t="str">
        <f>Table1[[#This Row],[Sex ]]&amp;Table1[[#This Row],[Month]]</f>
        <v>F1</v>
      </c>
      <c r="AS333" s="21"/>
      <c r="AT333" s="21"/>
      <c r="AU333" s="21"/>
      <c r="AV333" s="21"/>
      <c r="AW333" s="21"/>
      <c r="AX333" s="21"/>
      <c r="AY333" s="21"/>
      <c r="AZ333" s="21"/>
      <c r="BA333" s="21"/>
      <c r="BB333" s="21"/>
      <c r="BC333" s="21"/>
      <c r="BD333" s="21"/>
      <c r="BE333" s="319"/>
      <c r="BF333" s="319"/>
      <c r="BG333" s="316"/>
      <c r="BH333" s="316"/>
      <c r="BI333" s="316"/>
      <c r="BJ333" s="316"/>
      <c r="BK333" s="316"/>
      <c r="BL333" s="316"/>
      <c r="BM333" s="316"/>
      <c r="BN333" s="316"/>
      <c r="BO333" s="316"/>
      <c r="BP333" s="316"/>
      <c r="BQ333" s="316"/>
      <c r="BR333" s="316"/>
      <c r="BS333" s="316"/>
      <c r="BT333" s="316"/>
      <c r="BU333" s="316"/>
      <c r="BV333" s="316"/>
      <c r="BW333" s="316"/>
      <c r="BX333" s="316"/>
      <c r="BY333" s="316"/>
      <c r="BZ333" s="316"/>
      <c r="CA333" s="316"/>
      <c r="CB333" s="316"/>
      <c r="CC333" s="316"/>
      <c r="CD333" s="316"/>
      <c r="CE333" s="316"/>
      <c r="CF333" s="316"/>
      <c r="CG333" s="316"/>
      <c r="CH333" s="316"/>
      <c r="CI333" s="316"/>
      <c r="CJ333" s="316"/>
      <c r="CK333" s="316"/>
      <c r="CL333" s="316"/>
      <c r="CM333" s="316"/>
      <c r="CN333" s="316"/>
      <c r="CO333" s="316"/>
      <c r="CP333" s="316"/>
      <c r="CQ333" s="316"/>
      <c r="CR333" s="316"/>
      <c r="CS333" s="316"/>
      <c r="CT333" s="316"/>
      <c r="CU333" s="316"/>
      <c r="CV333" s="316"/>
      <c r="CW333" s="316"/>
      <c r="CX333" s="316"/>
      <c r="CY333" s="316"/>
      <c r="CZ333" s="316"/>
      <c r="DA333" s="316"/>
      <c r="DB333" s="316"/>
      <c r="DC333" s="316"/>
      <c r="DD333" s="316"/>
      <c r="DE333" s="316"/>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HP333" s="268">
        <f t="shared" si="275"/>
        <v>4</v>
      </c>
      <c r="HQ333" s="268">
        <f t="shared" si="245"/>
        <v>325</v>
      </c>
      <c r="HR333" s="268">
        <f t="shared" si="276"/>
        <v>0</v>
      </c>
      <c r="HS333" s="268">
        <f t="shared" ref="HS333:HS396" si="277">ABS(HR333)</f>
        <v>0</v>
      </c>
    </row>
    <row r="334" spans="1:227" x14ac:dyDescent="0.3">
      <c r="A334" s="21"/>
      <c r="B334" s="14">
        <v>11621</v>
      </c>
      <c r="C334" s="14">
        <v>28</v>
      </c>
      <c r="D334" s="14" t="s">
        <v>182</v>
      </c>
      <c r="E334" s="14" t="s">
        <v>183</v>
      </c>
      <c r="F334" s="14">
        <v>360</v>
      </c>
      <c r="G334" s="14" t="s">
        <v>120</v>
      </c>
      <c r="H334" s="14">
        <v>1</v>
      </c>
      <c r="I334" s="14">
        <v>5</v>
      </c>
      <c r="J334" s="14">
        <v>5</v>
      </c>
      <c r="K334" s="14"/>
      <c r="L334" s="14" t="s">
        <v>141</v>
      </c>
      <c r="M334" s="24">
        <f t="shared" si="272"/>
        <v>5</v>
      </c>
      <c r="N334" s="24">
        <f t="shared" si="247"/>
        <v>1</v>
      </c>
      <c r="O334" s="24" t="str">
        <f t="shared" si="248"/>
        <v>5 5</v>
      </c>
      <c r="P334" s="24">
        <f t="shared" si="249"/>
        <v>5</v>
      </c>
      <c r="Q334" s="25">
        <f t="shared" si="250"/>
        <v>0</v>
      </c>
      <c r="R334" s="26">
        <f t="shared" si="251"/>
        <v>0</v>
      </c>
      <c r="S334" s="24">
        <f t="shared" si="252"/>
        <v>1</v>
      </c>
      <c r="T334" s="24">
        <f t="shared" si="253"/>
        <v>1</v>
      </c>
      <c r="U334" s="24" t="str">
        <f t="shared" si="254"/>
        <v/>
      </c>
      <c r="V334" s="24" t="str">
        <f t="shared" si="255"/>
        <v>g</v>
      </c>
      <c r="W334" s="24" t="str">
        <f t="shared" si="273"/>
        <v/>
      </c>
      <c r="X334" s="24">
        <f t="shared" si="256"/>
        <v>1</v>
      </c>
      <c r="Y334" s="24">
        <f t="shared" si="257"/>
        <v>1</v>
      </c>
      <c r="Z334" s="24" t="str">
        <f t="shared" si="258"/>
        <v>F</v>
      </c>
      <c r="AA334" s="24" t="str">
        <f t="shared" si="246"/>
        <v>F</v>
      </c>
      <c r="AB334" s="34" t="str">
        <f t="shared" si="259"/>
        <v/>
      </c>
      <c r="AC334" s="34" t="str">
        <f t="shared" si="260"/>
        <v>g</v>
      </c>
      <c r="AD334" s="34" t="str">
        <f t="shared" si="274"/>
        <v>g</v>
      </c>
      <c r="AE334" s="34" t="str">
        <f t="shared" si="261"/>
        <v>1 0</v>
      </c>
      <c r="AF334" s="34">
        <f t="shared" si="262"/>
        <v>5</v>
      </c>
      <c r="AG334" s="34">
        <f t="shared" si="263"/>
        <v>5</v>
      </c>
      <c r="AH334" s="34">
        <f t="shared" si="264"/>
        <v>0</v>
      </c>
      <c r="AI334" s="172">
        <f>IF(AJ334&lt;&gt;"",MAX(AI$3:AI333)+1,"")</f>
        <v>268</v>
      </c>
      <c r="AJ334" s="172" t="str">
        <f t="shared" si="265"/>
        <v>F</v>
      </c>
      <c r="AK334" s="172">
        <f t="shared" si="266"/>
        <v>360</v>
      </c>
      <c r="AL334" s="172">
        <f t="shared" si="267"/>
        <v>5</v>
      </c>
      <c r="AM334" s="172" t="str">
        <f>IF(AN334&lt;&gt;"",MAX(AM$3:AM333)+1,"")</f>
        <v/>
      </c>
      <c r="AN334" s="172" t="str">
        <f t="shared" si="268"/>
        <v/>
      </c>
      <c r="AO334" s="172" t="str">
        <f t="shared" si="269"/>
        <v/>
      </c>
      <c r="AP334" s="172" t="str">
        <f t="shared" si="270"/>
        <v/>
      </c>
      <c r="AQ334" s="172" t="str">
        <f t="shared" si="271"/>
        <v/>
      </c>
      <c r="AR334" s="172" t="str">
        <f>Table1[[#This Row],[Sex ]]&amp;Table1[[#This Row],[Month]]</f>
        <v>F1</v>
      </c>
      <c r="AS334" s="21"/>
      <c r="AT334" s="21"/>
      <c r="AU334" s="21"/>
      <c r="AV334" s="21"/>
      <c r="AW334" s="21"/>
      <c r="AX334" s="21"/>
      <c r="AY334" s="21"/>
      <c r="AZ334" s="21"/>
      <c r="BA334" s="21"/>
      <c r="BB334" s="21"/>
      <c r="BC334" s="21"/>
      <c r="BD334" s="21"/>
      <c r="BE334" s="319"/>
      <c r="BF334" s="319"/>
      <c r="BG334" s="316"/>
      <c r="BH334" s="316"/>
      <c r="BI334" s="316"/>
      <c r="BJ334" s="316"/>
      <c r="BK334" s="316"/>
      <c r="BL334" s="316"/>
      <c r="BM334" s="316"/>
      <c r="BN334" s="316"/>
      <c r="BO334" s="316"/>
      <c r="BP334" s="316"/>
      <c r="BQ334" s="316"/>
      <c r="BR334" s="316"/>
      <c r="BS334" s="316"/>
      <c r="BT334" s="316"/>
      <c r="BU334" s="316"/>
      <c r="BV334" s="316"/>
      <c r="BW334" s="316"/>
      <c r="BX334" s="316"/>
      <c r="BY334" s="316"/>
      <c r="BZ334" s="316"/>
      <c r="CA334" s="316"/>
      <c r="CB334" s="316"/>
      <c r="CC334" s="316"/>
      <c r="CD334" s="316"/>
      <c r="CE334" s="316"/>
      <c r="CF334" s="316"/>
      <c r="CG334" s="316"/>
      <c r="CH334" s="316"/>
      <c r="CI334" s="316"/>
      <c r="CJ334" s="316"/>
      <c r="CK334" s="316"/>
      <c r="CL334" s="316"/>
      <c r="CM334" s="316"/>
      <c r="CN334" s="316"/>
      <c r="CO334" s="316"/>
      <c r="CP334" s="316"/>
      <c r="CQ334" s="316"/>
      <c r="CR334" s="316"/>
      <c r="CS334" s="316"/>
      <c r="CT334" s="316"/>
      <c r="CU334" s="316"/>
      <c r="CV334" s="316"/>
      <c r="CW334" s="316"/>
      <c r="CX334" s="316"/>
      <c r="CY334" s="316"/>
      <c r="CZ334" s="316"/>
      <c r="DA334" s="316"/>
      <c r="DB334" s="316"/>
      <c r="DC334" s="316"/>
      <c r="DD334" s="316"/>
      <c r="DE334" s="316"/>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HP334" s="268">
        <f t="shared" si="275"/>
        <v>5</v>
      </c>
      <c r="HQ334" s="268">
        <f t="shared" si="245"/>
        <v>326</v>
      </c>
      <c r="HR334" s="268">
        <f t="shared" si="276"/>
        <v>0</v>
      </c>
      <c r="HS334" s="268">
        <f t="shared" si="277"/>
        <v>0</v>
      </c>
    </row>
    <row r="335" spans="1:227" x14ac:dyDescent="0.3">
      <c r="A335" s="21"/>
      <c r="B335" s="14">
        <v>11621</v>
      </c>
      <c r="C335" s="14">
        <v>29</v>
      </c>
      <c r="D335" s="14" t="s">
        <v>182</v>
      </c>
      <c r="E335" s="14" t="s">
        <v>183</v>
      </c>
      <c r="F335" s="14">
        <v>360</v>
      </c>
      <c r="G335" s="14" t="s">
        <v>120</v>
      </c>
      <c r="H335" s="14">
        <v>1</v>
      </c>
      <c r="I335" s="14">
        <v>4</v>
      </c>
      <c r="J335" s="14">
        <v>5</v>
      </c>
      <c r="K335" s="14"/>
      <c r="L335" s="14" t="s">
        <v>141</v>
      </c>
      <c r="M335" s="24" t="str">
        <f t="shared" si="272"/>
        <v/>
      </c>
      <c r="N335" s="24">
        <f t="shared" si="247"/>
        <v>1</v>
      </c>
      <c r="O335" s="24" t="str">
        <f t="shared" si="248"/>
        <v>5 4</v>
      </c>
      <c r="P335" s="24">
        <f t="shared" si="249"/>
        <v>4.5</v>
      </c>
      <c r="Q335" s="25">
        <f t="shared" si="250"/>
        <v>0.5</v>
      </c>
      <c r="R335" s="26">
        <f t="shared" si="251"/>
        <v>0.15713484026367724</v>
      </c>
      <c r="S335" s="24">
        <f t="shared" si="252"/>
        <v>1</v>
      </c>
      <c r="T335" s="24">
        <f t="shared" si="253"/>
        <v>1</v>
      </c>
      <c r="U335" s="24" t="str">
        <f t="shared" si="254"/>
        <v/>
      </c>
      <c r="V335" s="24" t="str">
        <f t="shared" si="255"/>
        <v/>
      </c>
      <c r="W335" s="24" t="str">
        <f t="shared" si="273"/>
        <v/>
      </c>
      <c r="X335" s="24" t="str">
        <f t="shared" si="256"/>
        <v/>
      </c>
      <c r="Y335" s="24">
        <f t="shared" si="257"/>
        <v>1</v>
      </c>
      <c r="Z335" s="24" t="str">
        <f t="shared" si="258"/>
        <v>F</v>
      </c>
      <c r="AA335" s="24" t="str">
        <f>IF(I335&lt;&gt;"",IF(I335-J335=0,G335,""),"")</f>
        <v/>
      </c>
      <c r="AB335" s="34" t="str">
        <f t="shared" si="259"/>
        <v/>
      </c>
      <c r="AC335" s="34" t="str">
        <f t="shared" si="260"/>
        <v>g</v>
      </c>
      <c r="AD335" s="34" t="str">
        <f t="shared" si="274"/>
        <v/>
      </c>
      <c r="AE335" s="34" t="str">
        <f t="shared" si="261"/>
        <v>1 -1</v>
      </c>
      <c r="AF335" s="34">
        <f t="shared" si="262"/>
        <v>5</v>
      </c>
      <c r="AG335" s="34">
        <f t="shared" si="263"/>
        <v>4</v>
      </c>
      <c r="AH335" s="34">
        <f t="shared" si="264"/>
        <v>-1</v>
      </c>
      <c r="AI335" s="172">
        <f>IF(AJ335&lt;&gt;"",MAX(AI$3:AI334)+1,"")</f>
        <v>269</v>
      </c>
      <c r="AJ335" s="172" t="str">
        <f t="shared" si="265"/>
        <v>F</v>
      </c>
      <c r="AK335" s="172">
        <f t="shared" si="266"/>
        <v>360</v>
      </c>
      <c r="AL335" s="172">
        <f t="shared" si="267"/>
        <v>5</v>
      </c>
      <c r="AM335" s="172" t="str">
        <f>IF(AN335&lt;&gt;"",MAX(AM$3:AM334)+1,"")</f>
        <v/>
      </c>
      <c r="AN335" s="172" t="str">
        <f t="shared" si="268"/>
        <v/>
      </c>
      <c r="AO335" s="172" t="str">
        <f t="shared" si="269"/>
        <v/>
      </c>
      <c r="AP335" s="172" t="str">
        <f t="shared" si="270"/>
        <v/>
      </c>
      <c r="AQ335" s="172" t="str">
        <f t="shared" si="271"/>
        <v/>
      </c>
      <c r="AR335" s="172" t="str">
        <f>Table1[[#This Row],[Sex ]]&amp;Table1[[#This Row],[Month]]</f>
        <v>F1</v>
      </c>
      <c r="AS335" s="21"/>
      <c r="AT335" s="21"/>
      <c r="AU335" s="21"/>
      <c r="AV335" s="21"/>
      <c r="AW335" s="21"/>
      <c r="AX335" s="21"/>
      <c r="AY335" s="21"/>
      <c r="AZ335" s="21"/>
      <c r="BA335" s="21"/>
      <c r="BB335" s="21"/>
      <c r="BC335" s="21"/>
      <c r="BD335" s="21"/>
      <c r="BE335" s="319"/>
      <c r="BF335" s="319"/>
      <c r="BG335" s="316"/>
      <c r="BH335" s="316"/>
      <c r="BI335" s="316"/>
      <c r="BJ335" s="316"/>
      <c r="BK335" s="316"/>
      <c r="BL335" s="316"/>
      <c r="BM335" s="316"/>
      <c r="BN335" s="316"/>
      <c r="BO335" s="316"/>
      <c r="BP335" s="316"/>
      <c r="BQ335" s="316"/>
      <c r="BR335" s="316"/>
      <c r="BS335" s="316"/>
      <c r="BT335" s="316"/>
      <c r="BU335" s="316"/>
      <c r="BV335" s="316"/>
      <c r="BW335" s="316"/>
      <c r="BX335" s="316"/>
      <c r="BY335" s="316"/>
      <c r="BZ335" s="316"/>
      <c r="CA335" s="316"/>
      <c r="CB335" s="316"/>
      <c r="CC335" s="316"/>
      <c r="CD335" s="316"/>
      <c r="CE335" s="316"/>
      <c r="CF335" s="316"/>
      <c r="CG335" s="316"/>
      <c r="CH335" s="316"/>
      <c r="CI335" s="316"/>
      <c r="CJ335" s="316"/>
      <c r="CK335" s="316"/>
      <c r="CL335" s="316"/>
      <c r="CM335" s="316"/>
      <c r="CN335" s="316"/>
      <c r="CO335" s="316"/>
      <c r="CP335" s="316"/>
      <c r="CQ335" s="316"/>
      <c r="CR335" s="316"/>
      <c r="CS335" s="316"/>
      <c r="CT335" s="316"/>
      <c r="CU335" s="316"/>
      <c r="CV335" s="316"/>
      <c r="CW335" s="316"/>
      <c r="CX335" s="316"/>
      <c r="CY335" s="316"/>
      <c r="CZ335" s="316"/>
      <c r="DA335" s="316"/>
      <c r="DB335" s="316"/>
      <c r="DC335" s="316"/>
      <c r="DD335" s="316"/>
      <c r="DE335" s="316"/>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HP335" s="268">
        <f t="shared" si="275"/>
        <v>4</v>
      </c>
      <c r="HQ335" s="268">
        <f t="shared" si="245"/>
        <v>327</v>
      </c>
      <c r="HR335" s="268">
        <f t="shared" si="276"/>
        <v>0</v>
      </c>
      <c r="HS335" s="268">
        <f t="shared" si="277"/>
        <v>0</v>
      </c>
    </row>
    <row r="336" spans="1:227" x14ac:dyDescent="0.3">
      <c r="A336" s="21"/>
      <c r="B336" s="14">
        <v>11621</v>
      </c>
      <c r="C336" s="14">
        <v>30</v>
      </c>
      <c r="D336" s="14" t="s">
        <v>182</v>
      </c>
      <c r="E336" s="14" t="s">
        <v>183</v>
      </c>
      <c r="F336" s="14">
        <v>360</v>
      </c>
      <c r="G336" s="14" t="s">
        <v>120</v>
      </c>
      <c r="H336" s="14">
        <v>1</v>
      </c>
      <c r="I336" s="14">
        <v>5</v>
      </c>
      <c r="J336" s="14">
        <v>4</v>
      </c>
      <c r="K336" s="14"/>
      <c r="L336" s="14" t="s">
        <v>141</v>
      </c>
      <c r="M336" s="24" t="str">
        <f t="shared" si="272"/>
        <v/>
      </c>
      <c r="N336" s="24">
        <f t="shared" si="247"/>
        <v>1</v>
      </c>
      <c r="O336" s="24" t="str">
        <f t="shared" si="248"/>
        <v>4 5</v>
      </c>
      <c r="P336" s="24">
        <f t="shared" si="249"/>
        <v>4.5</v>
      </c>
      <c r="Q336" s="25">
        <f t="shared" si="250"/>
        <v>0.5</v>
      </c>
      <c r="R336" s="26">
        <f t="shared" si="251"/>
        <v>0.15713484026367724</v>
      </c>
      <c r="S336" s="24">
        <f t="shared" si="252"/>
        <v>1</v>
      </c>
      <c r="T336" s="24">
        <f t="shared" si="253"/>
        <v>1</v>
      </c>
      <c r="U336" s="24" t="str">
        <f t="shared" si="254"/>
        <v/>
      </c>
      <c r="V336" s="24" t="str">
        <f t="shared" si="255"/>
        <v/>
      </c>
      <c r="W336" s="24" t="str">
        <f t="shared" si="273"/>
        <v/>
      </c>
      <c r="X336" s="24" t="str">
        <f t="shared" si="256"/>
        <v/>
      </c>
      <c r="Y336" s="24">
        <f t="shared" si="257"/>
        <v>1</v>
      </c>
      <c r="Z336" s="24" t="str">
        <f t="shared" si="258"/>
        <v>F</v>
      </c>
      <c r="AA336" s="24" t="str">
        <f>IF(I336&lt;&gt;"",IF(I336-J336=0,G336,""),"")</f>
        <v/>
      </c>
      <c r="AB336" s="34" t="str">
        <f t="shared" si="259"/>
        <v/>
      </c>
      <c r="AC336" s="34" t="str">
        <f t="shared" si="260"/>
        <v>g</v>
      </c>
      <c r="AD336" s="34" t="str">
        <f t="shared" si="274"/>
        <v/>
      </c>
      <c r="AE336" s="34" t="str">
        <f t="shared" si="261"/>
        <v>1 1</v>
      </c>
      <c r="AF336" s="34">
        <f t="shared" si="262"/>
        <v>4</v>
      </c>
      <c r="AG336" s="34">
        <f t="shared" si="263"/>
        <v>5</v>
      </c>
      <c r="AH336" s="34">
        <f t="shared" si="264"/>
        <v>1</v>
      </c>
      <c r="AI336" s="172">
        <f>IF(AJ336&lt;&gt;"",MAX(AI$3:AI335)+1,"")</f>
        <v>270</v>
      </c>
      <c r="AJ336" s="172" t="str">
        <f t="shared" si="265"/>
        <v>F</v>
      </c>
      <c r="AK336" s="172">
        <f t="shared" si="266"/>
        <v>360</v>
      </c>
      <c r="AL336" s="172">
        <f t="shared" si="267"/>
        <v>4</v>
      </c>
      <c r="AM336" s="172" t="str">
        <f>IF(AN336&lt;&gt;"",MAX(AM$3:AM335)+1,"")</f>
        <v/>
      </c>
      <c r="AN336" s="172" t="str">
        <f t="shared" si="268"/>
        <v/>
      </c>
      <c r="AO336" s="172" t="str">
        <f t="shared" si="269"/>
        <v/>
      </c>
      <c r="AP336" s="172" t="str">
        <f t="shared" si="270"/>
        <v/>
      </c>
      <c r="AQ336" s="172" t="str">
        <f t="shared" si="271"/>
        <v/>
      </c>
      <c r="AR336" s="172" t="str">
        <f>Table1[[#This Row],[Sex ]]&amp;Table1[[#This Row],[Month]]</f>
        <v>F1</v>
      </c>
      <c r="AS336" s="21"/>
      <c r="AT336" s="21"/>
      <c r="AU336" s="21"/>
      <c r="AV336" s="21"/>
      <c r="AW336" s="21"/>
      <c r="AX336" s="21"/>
      <c r="AY336" s="21"/>
      <c r="AZ336" s="21"/>
      <c r="BA336" s="21"/>
      <c r="BB336" s="21"/>
      <c r="BC336" s="21"/>
      <c r="BD336" s="21"/>
      <c r="BE336" s="319"/>
      <c r="BF336" s="319"/>
      <c r="BG336" s="316"/>
      <c r="BH336" s="316"/>
      <c r="BI336" s="316"/>
      <c r="BJ336" s="316"/>
      <c r="BK336" s="316"/>
      <c r="BL336" s="316"/>
      <c r="BM336" s="316"/>
      <c r="BN336" s="316"/>
      <c r="BO336" s="316"/>
      <c r="BP336" s="316"/>
      <c r="BQ336" s="316"/>
      <c r="BR336" s="316"/>
      <c r="BS336" s="316"/>
      <c r="BT336" s="316"/>
      <c r="BU336" s="316"/>
      <c r="BV336" s="316"/>
      <c r="BW336" s="316"/>
      <c r="BX336" s="316"/>
      <c r="BY336" s="316"/>
      <c r="BZ336" s="316"/>
      <c r="CA336" s="316"/>
      <c r="CB336" s="316"/>
      <c r="CC336" s="316"/>
      <c r="CD336" s="316"/>
      <c r="CE336" s="316"/>
      <c r="CF336" s="316"/>
      <c r="CG336" s="316"/>
      <c r="CH336" s="316"/>
      <c r="CI336" s="316"/>
      <c r="CJ336" s="316"/>
      <c r="CK336" s="316"/>
      <c r="CL336" s="316"/>
      <c r="CM336" s="316"/>
      <c r="CN336" s="316"/>
      <c r="CO336" s="316"/>
      <c r="CP336" s="316"/>
      <c r="CQ336" s="316"/>
      <c r="CR336" s="316"/>
      <c r="CS336" s="316"/>
      <c r="CT336" s="316"/>
      <c r="CU336" s="316"/>
      <c r="CV336" s="316"/>
      <c r="CW336" s="316"/>
      <c r="CX336" s="316"/>
      <c r="CY336" s="316"/>
      <c r="CZ336" s="316"/>
      <c r="DA336" s="316"/>
      <c r="DB336" s="316"/>
      <c r="DC336" s="316"/>
      <c r="DD336" s="316"/>
      <c r="DE336" s="316"/>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HP336" s="268">
        <f t="shared" si="275"/>
        <v>4</v>
      </c>
      <c r="HQ336" s="268">
        <f t="shared" si="245"/>
        <v>328</v>
      </c>
      <c r="HR336" s="268">
        <f t="shared" si="276"/>
        <v>0</v>
      </c>
      <c r="HS336" s="268">
        <f t="shared" si="277"/>
        <v>0</v>
      </c>
    </row>
    <row r="337" spans="1:227" x14ac:dyDescent="0.3">
      <c r="A337" s="21"/>
      <c r="B337" s="14">
        <v>11621</v>
      </c>
      <c r="C337" s="14">
        <v>31</v>
      </c>
      <c r="D337" s="14" t="s">
        <v>182</v>
      </c>
      <c r="E337" s="14" t="s">
        <v>183</v>
      </c>
      <c r="F337" s="14">
        <v>370</v>
      </c>
      <c r="G337" s="14" t="s">
        <v>120</v>
      </c>
      <c r="H337" s="14">
        <v>1</v>
      </c>
      <c r="I337" s="14">
        <v>4</v>
      </c>
      <c r="J337" s="14">
        <v>4</v>
      </c>
      <c r="K337" s="14"/>
      <c r="L337" s="14" t="s">
        <v>141</v>
      </c>
      <c r="M337" s="24">
        <f t="shared" si="272"/>
        <v>4</v>
      </c>
      <c r="N337" s="24">
        <f t="shared" si="247"/>
        <v>1</v>
      </c>
      <c r="O337" s="24" t="str">
        <f t="shared" si="248"/>
        <v>4 4</v>
      </c>
      <c r="P337" s="24">
        <f t="shared" si="249"/>
        <v>4</v>
      </c>
      <c r="Q337" s="25">
        <f t="shared" si="250"/>
        <v>0</v>
      </c>
      <c r="R337" s="26">
        <f t="shared" si="251"/>
        <v>0</v>
      </c>
      <c r="S337" s="24">
        <f t="shared" si="252"/>
        <v>1</v>
      </c>
      <c r="T337" s="24">
        <f t="shared" si="253"/>
        <v>1</v>
      </c>
      <c r="U337" s="24" t="str">
        <f t="shared" si="254"/>
        <v/>
      </c>
      <c r="V337" s="24" t="str">
        <f t="shared" si="255"/>
        <v>g</v>
      </c>
      <c r="W337" s="24" t="str">
        <f t="shared" si="273"/>
        <v/>
      </c>
      <c r="X337" s="24">
        <f t="shared" si="256"/>
        <v>1</v>
      </c>
      <c r="Y337" s="24">
        <f t="shared" si="257"/>
        <v>1</v>
      </c>
      <c r="Z337" s="24" t="str">
        <f t="shared" si="258"/>
        <v>F</v>
      </c>
      <c r="AA337" s="24" t="str">
        <f>IF(I337&lt;&gt;"",IF(SUM(I337:J337)&gt;98,"",IF(I337-J337=0,G337,"")))</f>
        <v>F</v>
      </c>
      <c r="AB337" s="34" t="str">
        <f t="shared" si="259"/>
        <v/>
      </c>
      <c r="AC337" s="34" t="str">
        <f t="shared" si="260"/>
        <v>g</v>
      </c>
      <c r="AD337" s="34" t="str">
        <f t="shared" si="274"/>
        <v>g</v>
      </c>
      <c r="AE337" s="34" t="str">
        <f t="shared" si="261"/>
        <v>1 0</v>
      </c>
      <c r="AF337" s="34">
        <f t="shared" si="262"/>
        <v>4</v>
      </c>
      <c r="AG337" s="34">
        <f t="shared" si="263"/>
        <v>4</v>
      </c>
      <c r="AH337" s="34">
        <f t="shared" si="264"/>
        <v>0</v>
      </c>
      <c r="AI337" s="172">
        <f>IF(AJ337&lt;&gt;"",MAX(AI$3:AI336)+1,"")</f>
        <v>271</v>
      </c>
      <c r="AJ337" s="172" t="str">
        <f t="shared" si="265"/>
        <v>F</v>
      </c>
      <c r="AK337" s="172">
        <f t="shared" si="266"/>
        <v>370</v>
      </c>
      <c r="AL337" s="172">
        <f t="shared" si="267"/>
        <v>4</v>
      </c>
      <c r="AM337" s="172" t="str">
        <f>IF(AN337&lt;&gt;"",MAX(AM$3:AM336)+1,"")</f>
        <v/>
      </c>
      <c r="AN337" s="172" t="str">
        <f t="shared" si="268"/>
        <v/>
      </c>
      <c r="AO337" s="172" t="str">
        <f t="shared" si="269"/>
        <v/>
      </c>
      <c r="AP337" s="172" t="str">
        <f t="shared" si="270"/>
        <v/>
      </c>
      <c r="AQ337" s="172" t="str">
        <f t="shared" si="271"/>
        <v/>
      </c>
      <c r="AR337" s="172" t="str">
        <f>Table1[[#This Row],[Sex ]]&amp;Table1[[#This Row],[Month]]</f>
        <v>F1</v>
      </c>
      <c r="AS337" s="21"/>
      <c r="AT337" s="21"/>
      <c r="AU337" s="21"/>
      <c r="AV337" s="21"/>
      <c r="AW337" s="21"/>
      <c r="AX337" s="21"/>
      <c r="AY337" s="21"/>
      <c r="AZ337" s="21"/>
      <c r="BA337" s="21"/>
      <c r="BB337" s="21"/>
      <c r="BC337" s="21"/>
      <c r="BD337" s="21"/>
      <c r="BE337" s="319"/>
      <c r="BF337" s="319"/>
      <c r="BG337" s="316"/>
      <c r="BH337" s="316"/>
      <c r="BI337" s="316"/>
      <c r="BJ337" s="316"/>
      <c r="BK337" s="316"/>
      <c r="BL337" s="316"/>
      <c r="BM337" s="316"/>
      <c r="BN337" s="316"/>
      <c r="BO337" s="316"/>
      <c r="BP337" s="316"/>
      <c r="BQ337" s="316"/>
      <c r="BR337" s="316"/>
      <c r="BS337" s="316"/>
      <c r="BT337" s="316"/>
      <c r="BU337" s="316"/>
      <c r="BV337" s="316"/>
      <c r="BW337" s="316"/>
      <c r="BX337" s="316"/>
      <c r="BY337" s="316"/>
      <c r="BZ337" s="316"/>
      <c r="CA337" s="316"/>
      <c r="CB337" s="316"/>
      <c r="CC337" s="316"/>
      <c r="CD337" s="316"/>
      <c r="CE337" s="316"/>
      <c r="CF337" s="316"/>
      <c r="CG337" s="316"/>
      <c r="CH337" s="316"/>
      <c r="CI337" s="316"/>
      <c r="CJ337" s="316"/>
      <c r="CK337" s="316"/>
      <c r="CL337" s="316"/>
      <c r="CM337" s="316"/>
      <c r="CN337" s="316"/>
      <c r="CO337" s="316"/>
      <c r="CP337" s="316"/>
      <c r="CQ337" s="316"/>
      <c r="CR337" s="316"/>
      <c r="CS337" s="316"/>
      <c r="CT337" s="316"/>
      <c r="CU337" s="316"/>
      <c r="CV337" s="316"/>
      <c r="CW337" s="316"/>
      <c r="CX337" s="316"/>
      <c r="CY337" s="316"/>
      <c r="CZ337" s="316"/>
      <c r="DA337" s="316"/>
      <c r="DB337" s="316"/>
      <c r="DC337" s="316"/>
      <c r="DD337" s="316"/>
      <c r="DE337" s="316"/>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HP337" s="268">
        <f t="shared" si="275"/>
        <v>4</v>
      </c>
      <c r="HQ337" s="268">
        <f t="shared" si="245"/>
        <v>329</v>
      </c>
      <c r="HR337" s="268">
        <f t="shared" si="276"/>
        <v>0</v>
      </c>
      <c r="HS337" s="268">
        <f t="shared" si="277"/>
        <v>0</v>
      </c>
    </row>
    <row r="338" spans="1:227" x14ac:dyDescent="0.3">
      <c r="A338" s="21"/>
      <c r="B338" s="14">
        <v>11621</v>
      </c>
      <c r="C338" s="14">
        <v>32</v>
      </c>
      <c r="D338" s="14" t="s">
        <v>182</v>
      </c>
      <c r="E338" s="14" t="s">
        <v>183</v>
      </c>
      <c r="F338" s="14">
        <v>370</v>
      </c>
      <c r="G338" s="14" t="s">
        <v>120</v>
      </c>
      <c r="H338" s="14">
        <v>1</v>
      </c>
      <c r="I338" s="14">
        <v>4</v>
      </c>
      <c r="J338" s="14">
        <v>4</v>
      </c>
      <c r="K338" s="14"/>
      <c r="L338" s="14" t="s">
        <v>141</v>
      </c>
      <c r="M338" s="24">
        <f t="shared" si="272"/>
        <v>4</v>
      </c>
      <c r="N338" s="24">
        <f t="shared" si="247"/>
        <v>1</v>
      </c>
      <c r="O338" s="24" t="str">
        <f t="shared" si="248"/>
        <v>4 4</v>
      </c>
      <c r="P338" s="24">
        <f t="shared" si="249"/>
        <v>4</v>
      </c>
      <c r="Q338" s="25">
        <f t="shared" si="250"/>
        <v>0</v>
      </c>
      <c r="R338" s="26">
        <f t="shared" si="251"/>
        <v>0</v>
      </c>
      <c r="S338" s="24">
        <f t="shared" si="252"/>
        <v>1</v>
      </c>
      <c r="T338" s="24">
        <f t="shared" si="253"/>
        <v>1</v>
      </c>
      <c r="U338" s="24" t="str">
        <f t="shared" si="254"/>
        <v/>
      </c>
      <c r="V338" s="24" t="str">
        <f t="shared" si="255"/>
        <v>g</v>
      </c>
      <c r="W338" s="24" t="str">
        <f t="shared" si="273"/>
        <v/>
      </c>
      <c r="X338" s="24">
        <f t="shared" si="256"/>
        <v>1</v>
      </c>
      <c r="Y338" s="24">
        <f t="shared" si="257"/>
        <v>1</v>
      </c>
      <c r="Z338" s="24" t="str">
        <f t="shared" si="258"/>
        <v>F</v>
      </c>
      <c r="AA338" s="24" t="str">
        <f>IF(I338&lt;&gt;"",IF(SUM(I338:J338)&gt;98,"",IF(I338-J338=0,G338,"")))</f>
        <v>F</v>
      </c>
      <c r="AB338" s="34" t="str">
        <f t="shared" si="259"/>
        <v/>
      </c>
      <c r="AC338" s="34" t="str">
        <f t="shared" si="260"/>
        <v>g</v>
      </c>
      <c r="AD338" s="34" t="str">
        <f t="shared" si="274"/>
        <v>g</v>
      </c>
      <c r="AE338" s="34" t="str">
        <f t="shared" si="261"/>
        <v>1 0</v>
      </c>
      <c r="AF338" s="34">
        <f t="shared" si="262"/>
        <v>4</v>
      </c>
      <c r="AG338" s="34">
        <f t="shared" si="263"/>
        <v>4</v>
      </c>
      <c r="AH338" s="34">
        <f t="shared" si="264"/>
        <v>0</v>
      </c>
      <c r="AI338" s="172">
        <f>IF(AJ338&lt;&gt;"",MAX(AI$3:AI337)+1,"")</f>
        <v>272</v>
      </c>
      <c r="AJ338" s="172" t="str">
        <f t="shared" si="265"/>
        <v>F</v>
      </c>
      <c r="AK338" s="172">
        <f t="shared" si="266"/>
        <v>370</v>
      </c>
      <c r="AL338" s="172">
        <f t="shared" si="267"/>
        <v>4</v>
      </c>
      <c r="AM338" s="172" t="str">
        <f>IF(AN338&lt;&gt;"",MAX(AM$3:AM337)+1,"")</f>
        <v/>
      </c>
      <c r="AN338" s="172" t="str">
        <f t="shared" si="268"/>
        <v/>
      </c>
      <c r="AO338" s="172" t="str">
        <f t="shared" si="269"/>
        <v/>
      </c>
      <c r="AP338" s="172" t="str">
        <f t="shared" si="270"/>
        <v/>
      </c>
      <c r="AQ338" s="172" t="str">
        <f t="shared" si="271"/>
        <v/>
      </c>
      <c r="AR338" s="172" t="str">
        <f>Table1[[#This Row],[Sex ]]&amp;Table1[[#This Row],[Month]]</f>
        <v>F1</v>
      </c>
      <c r="AS338" s="21"/>
      <c r="AT338" s="21"/>
      <c r="AU338" s="21"/>
      <c r="AV338" s="21"/>
      <c r="AW338" s="21"/>
      <c r="AX338" s="21"/>
      <c r="AY338" s="21"/>
      <c r="AZ338" s="21"/>
      <c r="BA338" s="21"/>
      <c r="BB338" s="21"/>
      <c r="BC338" s="21"/>
      <c r="BD338" s="21"/>
      <c r="BE338" s="319"/>
      <c r="BF338" s="319"/>
      <c r="BG338" s="316"/>
      <c r="BH338" s="316"/>
      <c r="BI338" s="316"/>
      <c r="BJ338" s="316"/>
      <c r="BK338" s="316"/>
      <c r="BL338" s="316"/>
      <c r="BM338" s="316"/>
      <c r="BN338" s="316"/>
      <c r="BO338" s="316"/>
      <c r="BP338" s="316"/>
      <c r="BQ338" s="316"/>
      <c r="BR338" s="316"/>
      <c r="BS338" s="316"/>
      <c r="BT338" s="316"/>
      <c r="BU338" s="316"/>
      <c r="BV338" s="316"/>
      <c r="BW338" s="316"/>
      <c r="BX338" s="316"/>
      <c r="BY338" s="316"/>
      <c r="BZ338" s="316"/>
      <c r="CA338" s="316"/>
      <c r="CB338" s="316"/>
      <c r="CC338" s="316"/>
      <c r="CD338" s="316"/>
      <c r="CE338" s="316"/>
      <c r="CF338" s="316"/>
      <c r="CG338" s="316"/>
      <c r="CH338" s="316"/>
      <c r="CI338" s="316"/>
      <c r="CJ338" s="316"/>
      <c r="CK338" s="316"/>
      <c r="CL338" s="316"/>
      <c r="CM338" s="316"/>
      <c r="CN338" s="316"/>
      <c r="CO338" s="316"/>
      <c r="CP338" s="316"/>
      <c r="CQ338" s="316"/>
      <c r="CR338" s="316"/>
      <c r="CS338" s="316"/>
      <c r="CT338" s="316"/>
      <c r="CU338" s="316"/>
      <c r="CV338" s="316"/>
      <c r="CW338" s="316"/>
      <c r="CX338" s="316"/>
      <c r="CY338" s="316"/>
      <c r="CZ338" s="316"/>
      <c r="DA338" s="316"/>
      <c r="DB338" s="316"/>
      <c r="DC338" s="316"/>
      <c r="DD338" s="316"/>
      <c r="DE338" s="316"/>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HP338" s="268">
        <f t="shared" si="275"/>
        <v>4</v>
      </c>
      <c r="HQ338" s="268">
        <f t="shared" si="245"/>
        <v>330</v>
      </c>
      <c r="HR338" s="268">
        <f t="shared" si="276"/>
        <v>0</v>
      </c>
      <c r="HS338" s="268">
        <f t="shared" si="277"/>
        <v>0</v>
      </c>
    </row>
    <row r="339" spans="1:227" x14ac:dyDescent="0.3">
      <c r="A339" s="21"/>
      <c r="B339" s="14">
        <v>11621</v>
      </c>
      <c r="C339" s="14">
        <v>33</v>
      </c>
      <c r="D339" s="14" t="s">
        <v>182</v>
      </c>
      <c r="E339" s="14" t="s">
        <v>183</v>
      </c>
      <c r="F339" s="14">
        <v>370</v>
      </c>
      <c r="G339" s="14" t="s">
        <v>120</v>
      </c>
      <c r="H339" s="14">
        <v>1</v>
      </c>
      <c r="I339" s="14">
        <v>4</v>
      </c>
      <c r="J339" s="14">
        <v>4</v>
      </c>
      <c r="K339" s="14"/>
      <c r="L339" s="14" t="s">
        <v>141</v>
      </c>
      <c r="M339" s="24">
        <f t="shared" si="272"/>
        <v>4</v>
      </c>
      <c r="N339" s="24">
        <f t="shared" si="247"/>
        <v>1</v>
      </c>
      <c r="O339" s="24" t="str">
        <f t="shared" si="248"/>
        <v>4 4</v>
      </c>
      <c r="P339" s="24">
        <f t="shared" si="249"/>
        <v>4</v>
      </c>
      <c r="Q339" s="25">
        <f t="shared" si="250"/>
        <v>0</v>
      </c>
      <c r="R339" s="26">
        <f t="shared" si="251"/>
        <v>0</v>
      </c>
      <c r="S339" s="24">
        <f t="shared" si="252"/>
        <v>1</v>
      </c>
      <c r="T339" s="24">
        <f t="shared" si="253"/>
        <v>1</v>
      </c>
      <c r="U339" s="24" t="str">
        <f t="shared" si="254"/>
        <v/>
      </c>
      <c r="V339" s="24" t="str">
        <f t="shared" si="255"/>
        <v>g</v>
      </c>
      <c r="W339" s="24" t="str">
        <f t="shared" si="273"/>
        <v/>
      </c>
      <c r="X339" s="24">
        <f t="shared" si="256"/>
        <v>1</v>
      </c>
      <c r="Y339" s="24">
        <f t="shared" si="257"/>
        <v>1</v>
      </c>
      <c r="Z339" s="24" t="str">
        <f t="shared" si="258"/>
        <v>F</v>
      </c>
      <c r="AA339" s="24" t="str">
        <f>IF(I339&lt;&gt;"",IF(SUM(I339:J339)&gt;98,"",IF(I339-J339=0,G339,"")))</f>
        <v>F</v>
      </c>
      <c r="AB339" s="34" t="str">
        <f t="shared" si="259"/>
        <v/>
      </c>
      <c r="AC339" s="34" t="str">
        <f t="shared" si="260"/>
        <v>g</v>
      </c>
      <c r="AD339" s="34" t="str">
        <f t="shared" si="274"/>
        <v>g</v>
      </c>
      <c r="AE339" s="34" t="str">
        <f t="shared" si="261"/>
        <v>1 0</v>
      </c>
      <c r="AF339" s="34">
        <f t="shared" si="262"/>
        <v>4</v>
      </c>
      <c r="AG339" s="34">
        <f t="shared" si="263"/>
        <v>4</v>
      </c>
      <c r="AH339" s="34">
        <f t="shared" si="264"/>
        <v>0</v>
      </c>
      <c r="AI339" s="172">
        <f>IF(AJ339&lt;&gt;"",MAX(AI$3:AI338)+1,"")</f>
        <v>273</v>
      </c>
      <c r="AJ339" s="172" t="str">
        <f t="shared" si="265"/>
        <v>F</v>
      </c>
      <c r="AK339" s="172">
        <f t="shared" si="266"/>
        <v>370</v>
      </c>
      <c r="AL339" s="172">
        <f t="shared" si="267"/>
        <v>4</v>
      </c>
      <c r="AM339" s="172" t="str">
        <f>IF(AN339&lt;&gt;"",MAX(AM$3:AM338)+1,"")</f>
        <v/>
      </c>
      <c r="AN339" s="172" t="str">
        <f t="shared" si="268"/>
        <v/>
      </c>
      <c r="AO339" s="172" t="str">
        <f t="shared" si="269"/>
        <v/>
      </c>
      <c r="AP339" s="172" t="str">
        <f t="shared" si="270"/>
        <v/>
      </c>
      <c r="AQ339" s="172" t="str">
        <f t="shared" si="271"/>
        <v/>
      </c>
      <c r="AR339" s="172" t="str">
        <f>Table1[[#This Row],[Sex ]]&amp;Table1[[#This Row],[Month]]</f>
        <v>F1</v>
      </c>
      <c r="AS339" s="21"/>
      <c r="AT339" s="21"/>
      <c r="AU339" s="21"/>
      <c r="AV339" s="21"/>
      <c r="AW339" s="21"/>
      <c r="AX339" s="21"/>
      <c r="AY339" s="21"/>
      <c r="AZ339" s="21"/>
      <c r="BA339" s="21"/>
      <c r="BB339" s="21"/>
      <c r="BC339" s="21"/>
      <c r="BD339" s="21"/>
      <c r="BE339" s="319"/>
      <c r="BF339" s="319"/>
      <c r="BG339" s="316"/>
      <c r="BH339" s="316"/>
      <c r="BI339" s="316"/>
      <c r="BJ339" s="316"/>
      <c r="BK339" s="316"/>
      <c r="BL339" s="316"/>
      <c r="BM339" s="316"/>
      <c r="BN339" s="316"/>
      <c r="BO339" s="316"/>
      <c r="BP339" s="316"/>
      <c r="BQ339" s="316"/>
      <c r="BR339" s="316"/>
      <c r="BS339" s="316"/>
      <c r="BT339" s="316"/>
      <c r="BU339" s="316"/>
      <c r="BV339" s="316"/>
      <c r="BW339" s="316"/>
      <c r="BX339" s="316"/>
      <c r="BY339" s="316"/>
      <c r="BZ339" s="316"/>
      <c r="CA339" s="316"/>
      <c r="CB339" s="316"/>
      <c r="CC339" s="316"/>
      <c r="CD339" s="316"/>
      <c r="CE339" s="316"/>
      <c r="CF339" s="316"/>
      <c r="CG339" s="316"/>
      <c r="CH339" s="316"/>
      <c r="CI339" s="316"/>
      <c r="CJ339" s="316"/>
      <c r="CK339" s="316"/>
      <c r="CL339" s="316"/>
      <c r="CM339" s="316"/>
      <c r="CN339" s="316"/>
      <c r="CO339" s="316"/>
      <c r="CP339" s="316"/>
      <c r="CQ339" s="316"/>
      <c r="CR339" s="316"/>
      <c r="CS339" s="316"/>
      <c r="CT339" s="316"/>
      <c r="CU339" s="316"/>
      <c r="CV339" s="316"/>
      <c r="CW339" s="316"/>
      <c r="CX339" s="316"/>
      <c r="CY339" s="316"/>
      <c r="CZ339" s="316"/>
      <c r="DA339" s="316"/>
      <c r="DB339" s="316"/>
      <c r="DC339" s="316"/>
      <c r="DD339" s="316"/>
      <c r="DE339" s="316"/>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HP339" s="268">
        <f t="shared" si="275"/>
        <v>5</v>
      </c>
      <c r="HQ339" s="268">
        <f t="shared" si="245"/>
        <v>331</v>
      </c>
      <c r="HR339" s="268">
        <f t="shared" si="276"/>
        <v>0</v>
      </c>
      <c r="HS339" s="268">
        <f t="shared" si="277"/>
        <v>0</v>
      </c>
    </row>
    <row r="340" spans="1:227" x14ac:dyDescent="0.3">
      <c r="A340" s="21"/>
      <c r="B340" s="14">
        <v>11621</v>
      </c>
      <c r="C340" s="14">
        <v>34</v>
      </c>
      <c r="D340" s="14" t="s">
        <v>182</v>
      </c>
      <c r="E340" s="14" t="s">
        <v>183</v>
      </c>
      <c r="F340" s="14">
        <v>380</v>
      </c>
      <c r="G340" s="14" t="s">
        <v>120</v>
      </c>
      <c r="H340" s="14">
        <v>1</v>
      </c>
      <c r="I340" s="14">
        <v>6</v>
      </c>
      <c r="J340" s="14">
        <v>6</v>
      </c>
      <c r="K340" s="14"/>
      <c r="L340" s="14" t="s">
        <v>141</v>
      </c>
      <c r="M340" s="24">
        <f t="shared" si="272"/>
        <v>6</v>
      </c>
      <c r="N340" s="24">
        <f t="shared" si="247"/>
        <v>1</v>
      </c>
      <c r="O340" s="24" t="str">
        <f t="shared" si="248"/>
        <v>6 6</v>
      </c>
      <c r="P340" s="24">
        <f t="shared" si="249"/>
        <v>6</v>
      </c>
      <c r="Q340" s="25">
        <f t="shared" si="250"/>
        <v>0</v>
      </c>
      <c r="R340" s="26">
        <f t="shared" si="251"/>
        <v>0</v>
      </c>
      <c r="S340" s="24">
        <f t="shared" si="252"/>
        <v>1</v>
      </c>
      <c r="T340" s="24">
        <f t="shared" si="253"/>
        <v>1</v>
      </c>
      <c r="U340" s="24" t="str">
        <f t="shared" si="254"/>
        <v/>
      </c>
      <c r="V340" s="24" t="str">
        <f t="shared" si="255"/>
        <v>g</v>
      </c>
      <c r="W340" s="24" t="str">
        <f t="shared" si="273"/>
        <v/>
      </c>
      <c r="X340" s="24">
        <f t="shared" si="256"/>
        <v>1</v>
      </c>
      <c r="Y340" s="24">
        <f t="shared" si="257"/>
        <v>1</v>
      </c>
      <c r="Z340" s="24" t="str">
        <f t="shared" si="258"/>
        <v>F</v>
      </c>
      <c r="AA340" s="24" t="str">
        <f>IF(I340&lt;&gt;"",IF(SUM(I340:J340)&gt;98,"",IF(I340-J340=0,G340,"")))</f>
        <v>F</v>
      </c>
      <c r="AB340" s="34" t="str">
        <f t="shared" si="259"/>
        <v/>
      </c>
      <c r="AC340" s="34" t="str">
        <f t="shared" si="260"/>
        <v>g</v>
      </c>
      <c r="AD340" s="34" t="str">
        <f t="shared" si="274"/>
        <v>g</v>
      </c>
      <c r="AE340" s="34" t="str">
        <f t="shared" si="261"/>
        <v>1 0</v>
      </c>
      <c r="AF340" s="34">
        <f t="shared" si="262"/>
        <v>6</v>
      </c>
      <c r="AG340" s="34">
        <f t="shared" si="263"/>
        <v>6</v>
      </c>
      <c r="AH340" s="34">
        <f t="shared" si="264"/>
        <v>0</v>
      </c>
      <c r="AI340" s="172">
        <f>IF(AJ340&lt;&gt;"",MAX(AI$3:AI339)+1,"")</f>
        <v>274</v>
      </c>
      <c r="AJ340" s="172" t="str">
        <f t="shared" si="265"/>
        <v>F</v>
      </c>
      <c r="AK340" s="172">
        <f t="shared" si="266"/>
        <v>380</v>
      </c>
      <c r="AL340" s="172">
        <f t="shared" si="267"/>
        <v>6</v>
      </c>
      <c r="AM340" s="172" t="str">
        <f>IF(AN340&lt;&gt;"",MAX(AM$3:AM339)+1,"")</f>
        <v/>
      </c>
      <c r="AN340" s="172" t="str">
        <f t="shared" si="268"/>
        <v/>
      </c>
      <c r="AO340" s="172" t="str">
        <f t="shared" si="269"/>
        <v/>
      </c>
      <c r="AP340" s="172" t="str">
        <f t="shared" si="270"/>
        <v/>
      </c>
      <c r="AQ340" s="172" t="str">
        <f t="shared" si="271"/>
        <v/>
      </c>
      <c r="AR340" s="172" t="str">
        <f>Table1[[#This Row],[Sex ]]&amp;Table1[[#This Row],[Month]]</f>
        <v>F1</v>
      </c>
      <c r="AS340" s="21"/>
      <c r="AT340" s="21"/>
      <c r="AU340" s="21"/>
      <c r="AV340" s="21"/>
      <c r="AW340" s="21"/>
      <c r="AX340" s="21"/>
      <c r="AY340" s="21"/>
      <c r="AZ340" s="21"/>
      <c r="BA340" s="21"/>
      <c r="BB340" s="21"/>
      <c r="BC340" s="21"/>
      <c r="BD340" s="21"/>
      <c r="BE340" s="319"/>
      <c r="BF340" s="319"/>
      <c r="BG340" s="316"/>
      <c r="BH340" s="316"/>
      <c r="BI340" s="316"/>
      <c r="BJ340" s="316"/>
      <c r="BK340" s="316"/>
      <c r="BL340" s="316"/>
      <c r="BM340" s="316"/>
      <c r="BN340" s="316"/>
      <c r="BO340" s="316"/>
      <c r="BP340" s="316"/>
      <c r="BQ340" s="316"/>
      <c r="BR340" s="316"/>
      <c r="BS340" s="316"/>
      <c r="BT340" s="316"/>
      <c r="BU340" s="316"/>
      <c r="BV340" s="316"/>
      <c r="BW340" s="316"/>
      <c r="BX340" s="316"/>
      <c r="BY340" s="316"/>
      <c r="BZ340" s="316"/>
      <c r="CA340" s="316"/>
      <c r="CB340" s="316"/>
      <c r="CC340" s="316"/>
      <c r="CD340" s="316"/>
      <c r="CE340" s="316"/>
      <c r="CF340" s="316"/>
      <c r="CG340" s="316"/>
      <c r="CH340" s="316"/>
      <c r="CI340" s="316"/>
      <c r="CJ340" s="316"/>
      <c r="CK340" s="316"/>
      <c r="CL340" s="316"/>
      <c r="CM340" s="316"/>
      <c r="CN340" s="316"/>
      <c r="CO340" s="316"/>
      <c r="CP340" s="316"/>
      <c r="CQ340" s="316"/>
      <c r="CR340" s="316"/>
      <c r="CS340" s="316"/>
      <c r="CT340" s="316"/>
      <c r="CU340" s="316"/>
      <c r="CV340" s="316"/>
      <c r="CW340" s="316"/>
      <c r="CX340" s="316"/>
      <c r="CY340" s="316"/>
      <c r="CZ340" s="316"/>
      <c r="DA340" s="316"/>
      <c r="DB340" s="316"/>
      <c r="DC340" s="316"/>
      <c r="DD340" s="316"/>
      <c r="DE340" s="316"/>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HP340" s="268">
        <f t="shared" si="275"/>
        <v>5</v>
      </c>
      <c r="HQ340" s="268">
        <f t="shared" si="245"/>
        <v>332</v>
      </c>
      <c r="HR340" s="268">
        <f t="shared" si="276"/>
        <v>0</v>
      </c>
      <c r="HS340" s="268">
        <f t="shared" si="277"/>
        <v>0</v>
      </c>
    </row>
    <row r="341" spans="1:227" x14ac:dyDescent="0.3">
      <c r="A341" s="21"/>
      <c r="B341" s="14">
        <v>11621</v>
      </c>
      <c r="C341" s="14">
        <v>35</v>
      </c>
      <c r="D341" s="14" t="s">
        <v>182</v>
      </c>
      <c r="E341" s="14" t="s">
        <v>183</v>
      </c>
      <c r="F341" s="14">
        <v>390</v>
      </c>
      <c r="G341" s="14" t="s">
        <v>120</v>
      </c>
      <c r="H341" s="14">
        <v>1</v>
      </c>
      <c r="I341" s="14">
        <v>5</v>
      </c>
      <c r="J341" s="14">
        <v>5</v>
      </c>
      <c r="K341" s="14"/>
      <c r="L341" s="14" t="s">
        <v>141</v>
      </c>
      <c r="M341" s="24">
        <f t="shared" si="272"/>
        <v>5</v>
      </c>
      <c r="N341" s="24">
        <f t="shared" si="247"/>
        <v>1</v>
      </c>
      <c r="O341" s="24" t="str">
        <f t="shared" si="248"/>
        <v>5 5</v>
      </c>
      <c r="P341" s="24">
        <f t="shared" si="249"/>
        <v>5</v>
      </c>
      <c r="Q341" s="25">
        <f t="shared" si="250"/>
        <v>0</v>
      </c>
      <c r="R341" s="26">
        <f t="shared" si="251"/>
        <v>0</v>
      </c>
      <c r="S341" s="24">
        <f t="shared" si="252"/>
        <v>1</v>
      </c>
      <c r="T341" s="24">
        <f t="shared" si="253"/>
        <v>1</v>
      </c>
      <c r="U341" s="24" t="str">
        <f t="shared" si="254"/>
        <v/>
      </c>
      <c r="V341" s="24" t="str">
        <f t="shared" si="255"/>
        <v>g</v>
      </c>
      <c r="W341" s="24" t="str">
        <f t="shared" si="273"/>
        <v/>
      </c>
      <c r="X341" s="24">
        <f t="shared" si="256"/>
        <v>1</v>
      </c>
      <c r="Y341" s="24">
        <f t="shared" si="257"/>
        <v>1</v>
      </c>
      <c r="Z341" s="24" t="str">
        <f t="shared" si="258"/>
        <v>F</v>
      </c>
      <c r="AA341" s="24" t="str">
        <f>IF(I341&lt;&gt;"",IF(SUM(I341:J341)&gt;98,"",IF(I341-J341=0,G341,"")))</f>
        <v>F</v>
      </c>
      <c r="AB341" s="34" t="str">
        <f t="shared" si="259"/>
        <v/>
      </c>
      <c r="AC341" s="34" t="str">
        <f t="shared" si="260"/>
        <v>g</v>
      </c>
      <c r="AD341" s="34" t="str">
        <f t="shared" si="274"/>
        <v>g</v>
      </c>
      <c r="AE341" s="34" t="str">
        <f t="shared" si="261"/>
        <v>1 0</v>
      </c>
      <c r="AF341" s="34">
        <f t="shared" si="262"/>
        <v>5</v>
      </c>
      <c r="AG341" s="34">
        <f t="shared" si="263"/>
        <v>5</v>
      </c>
      <c r="AH341" s="34">
        <f t="shared" si="264"/>
        <v>0</v>
      </c>
      <c r="AI341" s="172">
        <f>IF(AJ341&lt;&gt;"",MAX(AI$3:AI340)+1,"")</f>
        <v>275</v>
      </c>
      <c r="AJ341" s="172" t="str">
        <f t="shared" si="265"/>
        <v>F</v>
      </c>
      <c r="AK341" s="172">
        <f t="shared" si="266"/>
        <v>390</v>
      </c>
      <c r="AL341" s="172">
        <f t="shared" si="267"/>
        <v>5</v>
      </c>
      <c r="AM341" s="172" t="str">
        <f>IF(AN341&lt;&gt;"",MAX(AM$3:AM340)+1,"")</f>
        <v/>
      </c>
      <c r="AN341" s="172" t="str">
        <f t="shared" si="268"/>
        <v/>
      </c>
      <c r="AO341" s="172" t="str">
        <f t="shared" si="269"/>
        <v/>
      </c>
      <c r="AP341" s="172" t="str">
        <f t="shared" si="270"/>
        <v/>
      </c>
      <c r="AQ341" s="172" t="str">
        <f t="shared" si="271"/>
        <v/>
      </c>
      <c r="AR341" s="172" t="str">
        <f>Table1[[#This Row],[Sex ]]&amp;Table1[[#This Row],[Month]]</f>
        <v>F1</v>
      </c>
      <c r="AS341" s="21"/>
      <c r="AT341" s="21"/>
      <c r="AU341" s="21"/>
      <c r="AV341" s="21"/>
      <c r="AW341" s="21"/>
      <c r="AX341" s="21"/>
      <c r="AY341" s="21"/>
      <c r="AZ341" s="21"/>
      <c r="BA341" s="21"/>
      <c r="BB341" s="21"/>
      <c r="BC341" s="21"/>
      <c r="BD341" s="21"/>
      <c r="BE341" s="319"/>
      <c r="BF341" s="319"/>
      <c r="BG341" s="316"/>
      <c r="BH341" s="316"/>
      <c r="BI341" s="316"/>
      <c r="BJ341" s="316"/>
      <c r="BK341" s="316"/>
      <c r="BL341" s="316"/>
      <c r="BM341" s="316"/>
      <c r="BN341" s="316"/>
      <c r="BO341" s="316"/>
      <c r="BP341" s="316"/>
      <c r="BQ341" s="316"/>
      <c r="BR341" s="316"/>
      <c r="BS341" s="316"/>
      <c r="BT341" s="316"/>
      <c r="BU341" s="316"/>
      <c r="BV341" s="316"/>
      <c r="BW341" s="316"/>
      <c r="BX341" s="316"/>
      <c r="BY341" s="316"/>
      <c r="BZ341" s="316"/>
      <c r="CA341" s="316"/>
      <c r="CB341" s="316"/>
      <c r="CC341" s="316"/>
      <c r="CD341" s="316"/>
      <c r="CE341" s="316"/>
      <c r="CF341" s="316"/>
      <c r="CG341" s="316"/>
      <c r="CH341" s="316"/>
      <c r="CI341" s="316"/>
      <c r="CJ341" s="316"/>
      <c r="CK341" s="316"/>
      <c r="CL341" s="316"/>
      <c r="CM341" s="316"/>
      <c r="CN341" s="316"/>
      <c r="CO341" s="316"/>
      <c r="CP341" s="316"/>
      <c r="CQ341" s="316"/>
      <c r="CR341" s="316"/>
      <c r="CS341" s="316"/>
      <c r="CT341" s="316"/>
      <c r="CU341" s="316"/>
      <c r="CV341" s="316"/>
      <c r="CW341" s="316"/>
      <c r="CX341" s="316"/>
      <c r="CY341" s="316"/>
      <c r="CZ341" s="316"/>
      <c r="DA341" s="316"/>
      <c r="DB341" s="316"/>
      <c r="DC341" s="316"/>
      <c r="DD341" s="316"/>
      <c r="DE341" s="316"/>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HP341" s="268">
        <f t="shared" si="275"/>
        <v>5</v>
      </c>
      <c r="HQ341" s="268">
        <f t="shared" si="245"/>
        <v>333</v>
      </c>
      <c r="HR341" s="268">
        <f t="shared" si="276"/>
        <v>-20</v>
      </c>
      <c r="HS341" s="268">
        <f t="shared" si="277"/>
        <v>20</v>
      </c>
    </row>
    <row r="342" spans="1:227" x14ac:dyDescent="0.3">
      <c r="A342" s="21"/>
      <c r="B342" s="14">
        <v>11621</v>
      </c>
      <c r="C342" s="14">
        <v>36</v>
      </c>
      <c r="D342" s="14" t="s">
        <v>182</v>
      </c>
      <c r="E342" s="14" t="s">
        <v>183</v>
      </c>
      <c r="F342" s="14">
        <v>390</v>
      </c>
      <c r="G342" s="14" t="s">
        <v>120</v>
      </c>
      <c r="H342" s="14">
        <v>1</v>
      </c>
      <c r="I342" s="14">
        <v>6</v>
      </c>
      <c r="J342" s="14">
        <v>5</v>
      </c>
      <c r="K342" s="14"/>
      <c r="L342" s="14" t="s">
        <v>141</v>
      </c>
      <c r="M342" s="24" t="str">
        <f t="shared" si="272"/>
        <v/>
      </c>
      <c r="N342" s="24">
        <f t="shared" si="247"/>
        <v>1</v>
      </c>
      <c r="O342" s="24" t="str">
        <f t="shared" si="248"/>
        <v>5 6</v>
      </c>
      <c r="P342" s="24">
        <f t="shared" si="249"/>
        <v>5.5</v>
      </c>
      <c r="Q342" s="25">
        <f t="shared" si="250"/>
        <v>0.5</v>
      </c>
      <c r="R342" s="26">
        <f t="shared" si="251"/>
        <v>0.12856486930664501</v>
      </c>
      <c r="S342" s="24">
        <f t="shared" si="252"/>
        <v>1</v>
      </c>
      <c r="T342" s="24">
        <f t="shared" si="253"/>
        <v>1</v>
      </c>
      <c r="U342" s="24" t="str">
        <f t="shared" si="254"/>
        <v/>
      </c>
      <c r="V342" s="24" t="str">
        <f t="shared" si="255"/>
        <v/>
      </c>
      <c r="W342" s="24" t="str">
        <f t="shared" si="273"/>
        <v/>
      </c>
      <c r="X342" s="24" t="str">
        <f t="shared" si="256"/>
        <v/>
      </c>
      <c r="Y342" s="24">
        <f t="shared" si="257"/>
        <v>1</v>
      </c>
      <c r="Z342" s="24" t="str">
        <f t="shared" si="258"/>
        <v>F</v>
      </c>
      <c r="AA342" s="24" t="str">
        <f>IF(I342&lt;&gt;"",IF(I342-J342=0,G342,""),"")</f>
        <v/>
      </c>
      <c r="AB342" s="34" t="str">
        <f t="shared" si="259"/>
        <v/>
      </c>
      <c r="AC342" s="34" t="str">
        <f t="shared" si="260"/>
        <v>g</v>
      </c>
      <c r="AD342" s="34" t="str">
        <f t="shared" si="274"/>
        <v/>
      </c>
      <c r="AE342" s="34" t="str">
        <f t="shared" si="261"/>
        <v>1 1</v>
      </c>
      <c r="AF342" s="34">
        <f t="shared" si="262"/>
        <v>5</v>
      </c>
      <c r="AG342" s="34">
        <f t="shared" si="263"/>
        <v>6</v>
      </c>
      <c r="AH342" s="34">
        <f t="shared" si="264"/>
        <v>1</v>
      </c>
      <c r="AI342" s="172">
        <f>IF(AJ342&lt;&gt;"",MAX(AI$3:AI341)+1,"")</f>
        <v>276</v>
      </c>
      <c r="AJ342" s="172" t="str">
        <f t="shared" si="265"/>
        <v>F</v>
      </c>
      <c r="AK342" s="172">
        <f t="shared" si="266"/>
        <v>390</v>
      </c>
      <c r="AL342" s="172">
        <f t="shared" si="267"/>
        <v>5</v>
      </c>
      <c r="AM342" s="172" t="str">
        <f>IF(AN342&lt;&gt;"",MAX(AM$3:AM341)+1,"")</f>
        <v/>
      </c>
      <c r="AN342" s="172" t="str">
        <f t="shared" si="268"/>
        <v/>
      </c>
      <c r="AO342" s="172" t="str">
        <f t="shared" si="269"/>
        <v/>
      </c>
      <c r="AP342" s="172" t="str">
        <f t="shared" si="270"/>
        <v/>
      </c>
      <c r="AQ342" s="172" t="str">
        <f t="shared" si="271"/>
        <v/>
      </c>
      <c r="AR342" s="172" t="str">
        <f>Table1[[#This Row],[Sex ]]&amp;Table1[[#This Row],[Month]]</f>
        <v>F1</v>
      </c>
      <c r="AS342" s="21"/>
      <c r="AT342" s="21"/>
      <c r="AU342" s="21"/>
      <c r="AV342" s="21"/>
      <c r="AW342" s="21"/>
      <c r="AX342" s="21"/>
      <c r="AY342" s="21"/>
      <c r="AZ342" s="21"/>
      <c r="BA342" s="21"/>
      <c r="BB342" s="21"/>
      <c r="BC342" s="21"/>
      <c r="BD342" s="21"/>
      <c r="BE342" s="319"/>
      <c r="BF342" s="319"/>
      <c r="BG342" s="316"/>
      <c r="BH342" s="316"/>
      <c r="BI342" s="316"/>
      <c r="BJ342" s="316"/>
      <c r="BK342" s="316"/>
      <c r="BL342" s="316"/>
      <c r="BM342" s="316"/>
      <c r="BN342" s="316"/>
      <c r="BO342" s="316"/>
      <c r="BP342" s="316"/>
      <c r="BQ342" s="316"/>
      <c r="BR342" s="316"/>
      <c r="BS342" s="316"/>
      <c r="BT342" s="316"/>
      <c r="BU342" s="316"/>
      <c r="BV342" s="316"/>
      <c r="BW342" s="316"/>
      <c r="BX342" s="316"/>
      <c r="BY342" s="316"/>
      <c r="BZ342" s="316"/>
      <c r="CA342" s="316"/>
      <c r="CB342" s="316"/>
      <c r="CC342" s="316"/>
      <c r="CD342" s="316"/>
      <c r="CE342" s="316"/>
      <c r="CF342" s="316"/>
      <c r="CG342" s="316"/>
      <c r="CH342" s="316"/>
      <c r="CI342" s="316"/>
      <c r="CJ342" s="316"/>
      <c r="CK342" s="316"/>
      <c r="CL342" s="316"/>
      <c r="CM342" s="316"/>
      <c r="CN342" s="316"/>
      <c r="CO342" s="316"/>
      <c r="CP342" s="316"/>
      <c r="CQ342" s="316"/>
      <c r="CR342" s="316"/>
      <c r="CS342" s="316"/>
      <c r="CT342" s="316"/>
      <c r="CU342" s="316"/>
      <c r="CV342" s="316"/>
      <c r="CW342" s="316"/>
      <c r="CX342" s="316"/>
      <c r="CY342" s="316"/>
      <c r="CZ342" s="316"/>
      <c r="DA342" s="316"/>
      <c r="DB342" s="316"/>
      <c r="DC342" s="316"/>
      <c r="DD342" s="316"/>
      <c r="DE342" s="316"/>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HP342" s="268">
        <f t="shared" si="275"/>
        <v>4</v>
      </c>
      <c r="HQ342" s="268">
        <f t="shared" si="245"/>
        <v>334</v>
      </c>
      <c r="HR342" s="268">
        <f t="shared" si="276"/>
        <v>25</v>
      </c>
      <c r="HS342" s="268">
        <f t="shared" si="277"/>
        <v>25</v>
      </c>
    </row>
    <row r="343" spans="1:227" x14ac:dyDescent="0.3">
      <c r="A343" s="21"/>
      <c r="B343" s="14">
        <v>11621</v>
      </c>
      <c r="C343" s="14">
        <v>37</v>
      </c>
      <c r="D343" s="14" t="s">
        <v>182</v>
      </c>
      <c r="E343" s="14" t="s">
        <v>183</v>
      </c>
      <c r="F343" s="14">
        <v>390</v>
      </c>
      <c r="G343" s="14" t="s">
        <v>120</v>
      </c>
      <c r="H343" s="14">
        <v>1</v>
      </c>
      <c r="I343" s="14">
        <v>6</v>
      </c>
      <c r="J343" s="14">
        <v>6</v>
      </c>
      <c r="K343" s="14"/>
      <c r="L343" s="14" t="s">
        <v>141</v>
      </c>
      <c r="M343" s="24">
        <f t="shared" si="272"/>
        <v>6</v>
      </c>
      <c r="N343" s="24">
        <f t="shared" si="247"/>
        <v>1</v>
      </c>
      <c r="O343" s="24" t="str">
        <f t="shared" si="248"/>
        <v>6 6</v>
      </c>
      <c r="P343" s="24">
        <f t="shared" si="249"/>
        <v>6</v>
      </c>
      <c r="Q343" s="25">
        <f t="shared" si="250"/>
        <v>0</v>
      </c>
      <c r="R343" s="26">
        <f t="shared" si="251"/>
        <v>0</v>
      </c>
      <c r="S343" s="24">
        <f t="shared" si="252"/>
        <v>1</v>
      </c>
      <c r="T343" s="24">
        <f t="shared" si="253"/>
        <v>1</v>
      </c>
      <c r="U343" s="24" t="str">
        <f t="shared" si="254"/>
        <v/>
      </c>
      <c r="V343" s="24" t="str">
        <f t="shared" si="255"/>
        <v>g</v>
      </c>
      <c r="W343" s="24" t="str">
        <f t="shared" si="273"/>
        <v/>
      </c>
      <c r="X343" s="24">
        <f t="shared" si="256"/>
        <v>1</v>
      </c>
      <c r="Y343" s="24">
        <f t="shared" si="257"/>
        <v>1</v>
      </c>
      <c r="Z343" s="24" t="str">
        <f t="shared" si="258"/>
        <v>F</v>
      </c>
      <c r="AA343" s="24" t="str">
        <f t="shared" ref="AA343:AA349" si="278">IF(I343&lt;&gt;"",IF(SUM(I343:J343)&gt;98,"",IF(I343-J343=0,G343,"")))</f>
        <v>F</v>
      </c>
      <c r="AB343" s="34" t="str">
        <f t="shared" si="259"/>
        <v/>
      </c>
      <c r="AC343" s="34" t="str">
        <f t="shared" si="260"/>
        <v>g</v>
      </c>
      <c r="AD343" s="34" t="str">
        <f t="shared" si="274"/>
        <v>g</v>
      </c>
      <c r="AE343" s="34" t="str">
        <f t="shared" si="261"/>
        <v>1 0</v>
      </c>
      <c r="AF343" s="34">
        <f t="shared" si="262"/>
        <v>6</v>
      </c>
      <c r="AG343" s="34">
        <f t="shared" si="263"/>
        <v>6</v>
      </c>
      <c r="AH343" s="34">
        <f t="shared" si="264"/>
        <v>0</v>
      </c>
      <c r="AI343" s="172">
        <f>IF(AJ343&lt;&gt;"",MAX(AI$3:AI342)+1,"")</f>
        <v>277</v>
      </c>
      <c r="AJ343" s="172" t="str">
        <f t="shared" si="265"/>
        <v>F</v>
      </c>
      <c r="AK343" s="172">
        <f t="shared" si="266"/>
        <v>390</v>
      </c>
      <c r="AL343" s="172">
        <f t="shared" si="267"/>
        <v>6</v>
      </c>
      <c r="AM343" s="172" t="str">
        <f>IF(AN343&lt;&gt;"",MAX(AM$3:AM342)+1,"")</f>
        <v/>
      </c>
      <c r="AN343" s="172" t="str">
        <f t="shared" si="268"/>
        <v/>
      </c>
      <c r="AO343" s="172" t="str">
        <f t="shared" si="269"/>
        <v/>
      </c>
      <c r="AP343" s="172" t="str">
        <f t="shared" si="270"/>
        <v/>
      </c>
      <c r="AQ343" s="172" t="str">
        <f t="shared" si="271"/>
        <v/>
      </c>
      <c r="AR343" s="172" t="str">
        <f>Table1[[#This Row],[Sex ]]&amp;Table1[[#This Row],[Month]]</f>
        <v>F1</v>
      </c>
      <c r="AS343" s="21"/>
      <c r="AT343" s="21"/>
      <c r="AU343" s="21"/>
      <c r="AV343" s="21"/>
      <c r="AW343" s="21"/>
      <c r="AX343" s="21"/>
      <c r="AY343" s="21"/>
      <c r="AZ343" s="21"/>
      <c r="BA343" s="21"/>
      <c r="BB343" s="21"/>
      <c r="BC343" s="21"/>
      <c r="BD343" s="21"/>
      <c r="BE343" s="319"/>
      <c r="BF343" s="319"/>
      <c r="BG343" s="316"/>
      <c r="BH343" s="316"/>
      <c r="BI343" s="316"/>
      <c r="BJ343" s="316"/>
      <c r="BK343" s="316"/>
      <c r="BL343" s="316"/>
      <c r="BM343" s="316"/>
      <c r="BN343" s="316"/>
      <c r="BO343" s="316"/>
      <c r="BP343" s="316"/>
      <c r="BQ343" s="316"/>
      <c r="BR343" s="316"/>
      <c r="BS343" s="316"/>
      <c r="BT343" s="316"/>
      <c r="BU343" s="316"/>
      <c r="BV343" s="316"/>
      <c r="BW343" s="316"/>
      <c r="BX343" s="316"/>
      <c r="BY343" s="316"/>
      <c r="BZ343" s="316"/>
      <c r="CA343" s="316"/>
      <c r="CB343" s="316"/>
      <c r="CC343" s="316"/>
      <c r="CD343" s="316"/>
      <c r="CE343" s="316"/>
      <c r="CF343" s="316"/>
      <c r="CG343" s="316"/>
      <c r="CH343" s="316"/>
      <c r="CI343" s="316"/>
      <c r="CJ343" s="316"/>
      <c r="CK343" s="316"/>
      <c r="CL343" s="316"/>
      <c r="CM343" s="316"/>
      <c r="CN343" s="316"/>
      <c r="CO343" s="316"/>
      <c r="CP343" s="316"/>
      <c r="CQ343" s="316"/>
      <c r="CR343" s="316"/>
      <c r="CS343" s="316"/>
      <c r="CT343" s="316"/>
      <c r="CU343" s="316"/>
      <c r="CV343" s="316"/>
      <c r="CW343" s="316"/>
      <c r="CX343" s="316"/>
      <c r="CY343" s="316"/>
      <c r="CZ343" s="316"/>
      <c r="DA343" s="316"/>
      <c r="DB343" s="316"/>
      <c r="DC343" s="316"/>
      <c r="DD343" s="316"/>
      <c r="DE343" s="316"/>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HP343" s="268">
        <f t="shared" si="275"/>
        <v>4</v>
      </c>
      <c r="HQ343" s="268">
        <f t="shared" si="245"/>
        <v>335</v>
      </c>
      <c r="HR343" s="268">
        <f t="shared" si="276"/>
        <v>0</v>
      </c>
      <c r="HS343" s="268">
        <f t="shared" si="277"/>
        <v>0</v>
      </c>
    </row>
    <row r="344" spans="1:227" x14ac:dyDescent="0.3">
      <c r="A344" s="21"/>
      <c r="B344" s="14">
        <v>11621</v>
      </c>
      <c r="C344" s="14">
        <v>38</v>
      </c>
      <c r="D344" s="14" t="s">
        <v>182</v>
      </c>
      <c r="E344" s="14" t="s">
        <v>183</v>
      </c>
      <c r="F344" s="14">
        <v>410</v>
      </c>
      <c r="G344" s="14" t="s">
        <v>120</v>
      </c>
      <c r="H344" s="14">
        <v>1</v>
      </c>
      <c r="I344" s="14">
        <v>5</v>
      </c>
      <c r="J344" s="14">
        <v>5</v>
      </c>
      <c r="K344" s="14"/>
      <c r="L344" s="14" t="s">
        <v>141</v>
      </c>
      <c r="M344" s="24">
        <f t="shared" si="272"/>
        <v>5</v>
      </c>
      <c r="N344" s="24">
        <f t="shared" si="247"/>
        <v>1</v>
      </c>
      <c r="O344" s="24" t="str">
        <f t="shared" si="248"/>
        <v>5 5</v>
      </c>
      <c r="P344" s="24">
        <f t="shared" si="249"/>
        <v>5</v>
      </c>
      <c r="Q344" s="25">
        <f t="shared" si="250"/>
        <v>0</v>
      </c>
      <c r="R344" s="26">
        <f t="shared" si="251"/>
        <v>0</v>
      </c>
      <c r="S344" s="24">
        <f t="shared" si="252"/>
        <v>1</v>
      </c>
      <c r="T344" s="24">
        <f t="shared" si="253"/>
        <v>1</v>
      </c>
      <c r="U344" s="24" t="str">
        <f t="shared" si="254"/>
        <v/>
      </c>
      <c r="V344" s="24" t="str">
        <f t="shared" si="255"/>
        <v>g</v>
      </c>
      <c r="W344" s="24" t="str">
        <f t="shared" si="273"/>
        <v/>
      </c>
      <c r="X344" s="24">
        <f t="shared" si="256"/>
        <v>1</v>
      </c>
      <c r="Y344" s="24">
        <f t="shared" si="257"/>
        <v>1</v>
      </c>
      <c r="Z344" s="24" t="str">
        <f t="shared" si="258"/>
        <v>F</v>
      </c>
      <c r="AA344" s="24" t="str">
        <f t="shared" si="278"/>
        <v>F</v>
      </c>
      <c r="AB344" s="34" t="str">
        <f t="shared" si="259"/>
        <v/>
      </c>
      <c r="AC344" s="34" t="str">
        <f t="shared" si="260"/>
        <v>g</v>
      </c>
      <c r="AD344" s="34" t="str">
        <f t="shared" si="274"/>
        <v>g</v>
      </c>
      <c r="AE344" s="34" t="str">
        <f t="shared" si="261"/>
        <v>1 0</v>
      </c>
      <c r="AF344" s="34">
        <f t="shared" si="262"/>
        <v>5</v>
      </c>
      <c r="AG344" s="34">
        <f t="shared" si="263"/>
        <v>5</v>
      </c>
      <c r="AH344" s="34">
        <f t="shared" si="264"/>
        <v>0</v>
      </c>
      <c r="AI344" s="172">
        <f>IF(AJ344&lt;&gt;"",MAX(AI$3:AI343)+1,"")</f>
        <v>278</v>
      </c>
      <c r="AJ344" s="172" t="str">
        <f t="shared" si="265"/>
        <v>F</v>
      </c>
      <c r="AK344" s="172">
        <f t="shared" si="266"/>
        <v>410</v>
      </c>
      <c r="AL344" s="172">
        <f t="shared" si="267"/>
        <v>5</v>
      </c>
      <c r="AM344" s="172" t="str">
        <f>IF(AN344&lt;&gt;"",MAX(AM$3:AM343)+1,"")</f>
        <v/>
      </c>
      <c r="AN344" s="172" t="str">
        <f t="shared" si="268"/>
        <v/>
      </c>
      <c r="AO344" s="172" t="str">
        <f t="shared" si="269"/>
        <v/>
      </c>
      <c r="AP344" s="172" t="str">
        <f t="shared" si="270"/>
        <v/>
      </c>
      <c r="AQ344" s="172" t="str">
        <f t="shared" si="271"/>
        <v/>
      </c>
      <c r="AR344" s="172" t="str">
        <f>Table1[[#This Row],[Sex ]]&amp;Table1[[#This Row],[Month]]</f>
        <v>F1</v>
      </c>
      <c r="AS344" s="21"/>
      <c r="AT344" s="21"/>
      <c r="AU344" s="21"/>
      <c r="AV344" s="21"/>
      <c r="AW344" s="21"/>
      <c r="AX344" s="21"/>
      <c r="AY344" s="21"/>
      <c r="AZ344" s="21"/>
      <c r="BA344" s="21"/>
      <c r="BB344" s="21"/>
      <c r="BC344" s="21"/>
      <c r="BD344" s="21"/>
      <c r="BE344" s="319"/>
      <c r="BF344" s="319"/>
      <c r="BG344" s="316"/>
      <c r="BH344" s="316"/>
      <c r="BI344" s="316"/>
      <c r="BJ344" s="316"/>
      <c r="BK344" s="316"/>
      <c r="BL344" s="316"/>
      <c r="BM344" s="316"/>
      <c r="BN344" s="316"/>
      <c r="BO344" s="316"/>
      <c r="BP344" s="316"/>
      <c r="BQ344" s="316"/>
      <c r="BR344" s="316"/>
      <c r="BS344" s="316"/>
      <c r="BT344" s="316"/>
      <c r="BU344" s="316"/>
      <c r="BV344" s="316"/>
      <c r="BW344" s="316"/>
      <c r="BX344" s="316"/>
      <c r="BY344" s="316"/>
      <c r="BZ344" s="316"/>
      <c r="CA344" s="316"/>
      <c r="CB344" s="316"/>
      <c r="CC344" s="316"/>
      <c r="CD344" s="316"/>
      <c r="CE344" s="316"/>
      <c r="CF344" s="316"/>
      <c r="CG344" s="316"/>
      <c r="CH344" s="316"/>
      <c r="CI344" s="316"/>
      <c r="CJ344" s="316"/>
      <c r="CK344" s="316"/>
      <c r="CL344" s="316"/>
      <c r="CM344" s="316"/>
      <c r="CN344" s="316"/>
      <c r="CO344" s="316"/>
      <c r="CP344" s="316"/>
      <c r="CQ344" s="316"/>
      <c r="CR344" s="316"/>
      <c r="CS344" s="316"/>
      <c r="CT344" s="316"/>
      <c r="CU344" s="316"/>
      <c r="CV344" s="316"/>
      <c r="CW344" s="316"/>
      <c r="CX344" s="316"/>
      <c r="CY344" s="316"/>
      <c r="CZ344" s="316"/>
      <c r="DA344" s="316"/>
      <c r="DB344" s="316"/>
      <c r="DC344" s="316"/>
      <c r="DD344" s="316"/>
      <c r="DE344" s="316"/>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HP344" s="268">
        <f t="shared" si="275"/>
        <v>4</v>
      </c>
      <c r="HQ344" s="268">
        <f t="shared" si="245"/>
        <v>336</v>
      </c>
      <c r="HR344" s="268">
        <f t="shared" si="276"/>
        <v>0</v>
      </c>
      <c r="HS344" s="268">
        <f t="shared" si="277"/>
        <v>0</v>
      </c>
    </row>
    <row r="345" spans="1:227" x14ac:dyDescent="0.3">
      <c r="A345" s="21"/>
      <c r="B345" s="14">
        <v>11621</v>
      </c>
      <c r="C345" s="14">
        <v>39</v>
      </c>
      <c r="D345" s="14" t="s">
        <v>182</v>
      </c>
      <c r="E345" s="14" t="s">
        <v>183</v>
      </c>
      <c r="F345" s="14">
        <v>420</v>
      </c>
      <c r="G345" s="14" t="s">
        <v>120</v>
      </c>
      <c r="H345" s="14">
        <v>1</v>
      </c>
      <c r="I345" s="14">
        <v>5</v>
      </c>
      <c r="J345" s="14">
        <v>5</v>
      </c>
      <c r="K345" s="14"/>
      <c r="L345" s="14" t="s">
        <v>141</v>
      </c>
      <c r="M345" s="24">
        <f t="shared" si="272"/>
        <v>5</v>
      </c>
      <c r="N345" s="24">
        <f t="shared" si="247"/>
        <v>1</v>
      </c>
      <c r="O345" s="24" t="str">
        <f t="shared" si="248"/>
        <v>5 5</v>
      </c>
      <c r="P345" s="24">
        <f t="shared" si="249"/>
        <v>5</v>
      </c>
      <c r="Q345" s="25">
        <f t="shared" si="250"/>
        <v>0</v>
      </c>
      <c r="R345" s="26">
        <f t="shared" si="251"/>
        <v>0</v>
      </c>
      <c r="S345" s="24">
        <f t="shared" si="252"/>
        <v>1</v>
      </c>
      <c r="T345" s="24">
        <f t="shared" si="253"/>
        <v>1</v>
      </c>
      <c r="U345" s="24" t="str">
        <f t="shared" si="254"/>
        <v/>
      </c>
      <c r="V345" s="24" t="str">
        <f t="shared" si="255"/>
        <v>g</v>
      </c>
      <c r="W345" s="24" t="str">
        <f t="shared" si="273"/>
        <v/>
      </c>
      <c r="X345" s="24">
        <f t="shared" si="256"/>
        <v>1</v>
      </c>
      <c r="Y345" s="24">
        <f t="shared" si="257"/>
        <v>1</v>
      </c>
      <c r="Z345" s="24" t="str">
        <f t="shared" si="258"/>
        <v>F</v>
      </c>
      <c r="AA345" s="24" t="str">
        <f t="shared" si="278"/>
        <v>F</v>
      </c>
      <c r="AB345" s="34" t="str">
        <f t="shared" si="259"/>
        <v/>
      </c>
      <c r="AC345" s="34" t="str">
        <f t="shared" si="260"/>
        <v>g</v>
      </c>
      <c r="AD345" s="34" t="str">
        <f t="shared" si="274"/>
        <v>g</v>
      </c>
      <c r="AE345" s="34" t="str">
        <f t="shared" si="261"/>
        <v>1 0</v>
      </c>
      <c r="AF345" s="34">
        <f t="shared" si="262"/>
        <v>5</v>
      </c>
      <c r="AG345" s="34">
        <f t="shared" si="263"/>
        <v>5</v>
      </c>
      <c r="AH345" s="34">
        <f t="shared" si="264"/>
        <v>0</v>
      </c>
      <c r="AI345" s="172">
        <f>IF(AJ345&lt;&gt;"",MAX(AI$3:AI344)+1,"")</f>
        <v>279</v>
      </c>
      <c r="AJ345" s="172" t="str">
        <f t="shared" si="265"/>
        <v>F</v>
      </c>
      <c r="AK345" s="172">
        <f t="shared" si="266"/>
        <v>420</v>
      </c>
      <c r="AL345" s="172">
        <f t="shared" si="267"/>
        <v>5</v>
      </c>
      <c r="AM345" s="172" t="str">
        <f>IF(AN345&lt;&gt;"",MAX(AM$3:AM344)+1,"")</f>
        <v/>
      </c>
      <c r="AN345" s="172" t="str">
        <f t="shared" si="268"/>
        <v/>
      </c>
      <c r="AO345" s="172" t="str">
        <f t="shared" si="269"/>
        <v/>
      </c>
      <c r="AP345" s="172" t="str">
        <f t="shared" si="270"/>
        <v/>
      </c>
      <c r="AQ345" s="172" t="str">
        <f t="shared" si="271"/>
        <v/>
      </c>
      <c r="AR345" s="172" t="str">
        <f>Table1[[#This Row],[Sex ]]&amp;Table1[[#This Row],[Month]]</f>
        <v>F1</v>
      </c>
      <c r="AS345" s="21"/>
      <c r="AT345" s="21"/>
      <c r="AU345" s="21"/>
      <c r="AV345" s="21"/>
      <c r="AW345" s="21"/>
      <c r="AX345" s="21"/>
      <c r="AY345" s="21"/>
      <c r="AZ345" s="21"/>
      <c r="BA345" s="21"/>
      <c r="BB345" s="21"/>
      <c r="BC345" s="21"/>
      <c r="BD345" s="21"/>
      <c r="BE345" s="319"/>
      <c r="BF345" s="319"/>
      <c r="BG345" s="316"/>
      <c r="BH345" s="316"/>
      <c r="BI345" s="316"/>
      <c r="BJ345" s="316"/>
      <c r="BK345" s="316"/>
      <c r="BL345" s="316"/>
      <c r="BM345" s="316"/>
      <c r="BN345" s="316"/>
      <c r="BO345" s="316"/>
      <c r="BP345" s="316"/>
      <c r="BQ345" s="316"/>
      <c r="BR345" s="316"/>
      <c r="BS345" s="316"/>
      <c r="BT345" s="316"/>
      <c r="BU345" s="316"/>
      <c r="BV345" s="316"/>
      <c r="BW345" s="316"/>
      <c r="BX345" s="316"/>
      <c r="BY345" s="316"/>
      <c r="BZ345" s="316"/>
      <c r="CA345" s="316"/>
      <c r="CB345" s="316"/>
      <c r="CC345" s="316"/>
      <c r="CD345" s="316"/>
      <c r="CE345" s="316"/>
      <c r="CF345" s="316"/>
      <c r="CG345" s="316"/>
      <c r="CH345" s="316"/>
      <c r="CI345" s="316"/>
      <c r="CJ345" s="316"/>
      <c r="CK345" s="316"/>
      <c r="CL345" s="316"/>
      <c r="CM345" s="316"/>
      <c r="CN345" s="316"/>
      <c r="CO345" s="316"/>
      <c r="CP345" s="316"/>
      <c r="CQ345" s="316"/>
      <c r="CR345" s="316"/>
      <c r="CS345" s="316"/>
      <c r="CT345" s="316"/>
      <c r="CU345" s="316"/>
      <c r="CV345" s="316"/>
      <c r="CW345" s="316"/>
      <c r="CX345" s="316"/>
      <c r="CY345" s="316"/>
      <c r="CZ345" s="316"/>
      <c r="DA345" s="316"/>
      <c r="DB345" s="316"/>
      <c r="DC345" s="316"/>
      <c r="DD345" s="316"/>
      <c r="DE345" s="316"/>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HP345" s="268">
        <f t="shared" si="275"/>
        <v>4</v>
      </c>
      <c r="HQ345" s="268">
        <f t="shared" si="245"/>
        <v>337</v>
      </c>
      <c r="HR345" s="268">
        <f t="shared" si="276"/>
        <v>0</v>
      </c>
      <c r="HS345" s="268">
        <f t="shared" si="277"/>
        <v>0</v>
      </c>
    </row>
    <row r="346" spans="1:227" x14ac:dyDescent="0.3">
      <c r="A346" s="21"/>
      <c r="B346" s="14">
        <v>11621</v>
      </c>
      <c r="C346" s="14">
        <v>40</v>
      </c>
      <c r="D346" s="14" t="s">
        <v>182</v>
      </c>
      <c r="E346" s="14" t="s">
        <v>183</v>
      </c>
      <c r="F346" s="14">
        <v>430</v>
      </c>
      <c r="G346" s="14" t="s">
        <v>120</v>
      </c>
      <c r="H346" s="14">
        <v>1</v>
      </c>
      <c r="I346" s="14">
        <v>6</v>
      </c>
      <c r="J346" s="14">
        <v>6</v>
      </c>
      <c r="K346" s="14"/>
      <c r="L346" s="14" t="s">
        <v>141</v>
      </c>
      <c r="M346" s="24">
        <f t="shared" si="272"/>
        <v>6</v>
      </c>
      <c r="N346" s="24">
        <f t="shared" si="247"/>
        <v>1</v>
      </c>
      <c r="O346" s="24" t="str">
        <f t="shared" si="248"/>
        <v>6 6</v>
      </c>
      <c r="P346" s="24">
        <f t="shared" si="249"/>
        <v>6</v>
      </c>
      <c r="Q346" s="25">
        <f t="shared" si="250"/>
        <v>0</v>
      </c>
      <c r="R346" s="26">
        <f t="shared" si="251"/>
        <v>0</v>
      </c>
      <c r="S346" s="24">
        <f t="shared" si="252"/>
        <v>1</v>
      </c>
      <c r="T346" s="24">
        <f t="shared" si="253"/>
        <v>1</v>
      </c>
      <c r="U346" s="24" t="str">
        <f t="shared" si="254"/>
        <v/>
      </c>
      <c r="V346" s="24" t="str">
        <f t="shared" si="255"/>
        <v>g</v>
      </c>
      <c r="W346" s="24" t="str">
        <f t="shared" si="273"/>
        <v/>
      </c>
      <c r="X346" s="24">
        <f t="shared" si="256"/>
        <v>1</v>
      </c>
      <c r="Y346" s="24">
        <f t="shared" si="257"/>
        <v>1</v>
      </c>
      <c r="Z346" s="24" t="str">
        <f t="shared" si="258"/>
        <v>F</v>
      </c>
      <c r="AA346" s="24" t="str">
        <f t="shared" si="278"/>
        <v>F</v>
      </c>
      <c r="AB346" s="34" t="str">
        <f t="shared" si="259"/>
        <v/>
      </c>
      <c r="AC346" s="34" t="str">
        <f t="shared" si="260"/>
        <v>g</v>
      </c>
      <c r="AD346" s="34" t="str">
        <f t="shared" si="274"/>
        <v>g</v>
      </c>
      <c r="AE346" s="34" t="str">
        <f t="shared" si="261"/>
        <v>1 0</v>
      </c>
      <c r="AF346" s="34">
        <f t="shared" si="262"/>
        <v>6</v>
      </c>
      <c r="AG346" s="34">
        <f t="shared" si="263"/>
        <v>6</v>
      </c>
      <c r="AH346" s="34">
        <f t="shared" si="264"/>
        <v>0</v>
      </c>
      <c r="AI346" s="172">
        <f>IF(AJ346&lt;&gt;"",MAX(AI$3:AI345)+1,"")</f>
        <v>280</v>
      </c>
      <c r="AJ346" s="172" t="str">
        <f t="shared" si="265"/>
        <v>F</v>
      </c>
      <c r="AK346" s="172">
        <f t="shared" si="266"/>
        <v>430</v>
      </c>
      <c r="AL346" s="172">
        <f t="shared" si="267"/>
        <v>6</v>
      </c>
      <c r="AM346" s="172" t="str">
        <f>IF(AN346&lt;&gt;"",MAX(AM$3:AM345)+1,"")</f>
        <v/>
      </c>
      <c r="AN346" s="172" t="str">
        <f t="shared" si="268"/>
        <v/>
      </c>
      <c r="AO346" s="172" t="str">
        <f t="shared" si="269"/>
        <v/>
      </c>
      <c r="AP346" s="172" t="str">
        <f t="shared" si="270"/>
        <v/>
      </c>
      <c r="AQ346" s="172" t="str">
        <f t="shared" si="271"/>
        <v/>
      </c>
      <c r="AR346" s="172" t="str">
        <f>Table1[[#This Row],[Sex ]]&amp;Table1[[#This Row],[Month]]</f>
        <v>F1</v>
      </c>
      <c r="AS346" s="21"/>
      <c r="AT346" s="21"/>
      <c r="AU346" s="21"/>
      <c r="AV346" s="21"/>
      <c r="AW346" s="21"/>
      <c r="AX346" s="21"/>
      <c r="AY346" s="21"/>
      <c r="AZ346" s="21"/>
      <c r="BA346" s="21"/>
      <c r="BB346" s="21"/>
      <c r="BC346" s="21"/>
      <c r="BD346" s="21"/>
      <c r="BE346" s="319"/>
      <c r="BF346" s="319"/>
      <c r="BG346" s="316"/>
      <c r="BH346" s="316"/>
      <c r="BI346" s="316"/>
      <c r="BJ346" s="316"/>
      <c r="BK346" s="316"/>
      <c r="BL346" s="316"/>
      <c r="BM346" s="316"/>
      <c r="BN346" s="316"/>
      <c r="BO346" s="316"/>
      <c r="BP346" s="316"/>
      <c r="BQ346" s="316"/>
      <c r="BR346" s="316"/>
      <c r="BS346" s="316"/>
      <c r="BT346" s="316"/>
      <c r="BU346" s="316"/>
      <c r="BV346" s="316"/>
      <c r="BW346" s="316"/>
      <c r="BX346" s="316"/>
      <c r="BY346" s="316"/>
      <c r="BZ346" s="316"/>
      <c r="CA346" s="316"/>
      <c r="CB346" s="316"/>
      <c r="CC346" s="316"/>
      <c r="CD346" s="316"/>
      <c r="CE346" s="316"/>
      <c r="CF346" s="316"/>
      <c r="CG346" s="316"/>
      <c r="CH346" s="316"/>
      <c r="CI346" s="316"/>
      <c r="CJ346" s="316"/>
      <c r="CK346" s="316"/>
      <c r="CL346" s="316"/>
      <c r="CM346" s="316"/>
      <c r="CN346" s="316"/>
      <c r="CO346" s="316"/>
      <c r="CP346" s="316"/>
      <c r="CQ346" s="316"/>
      <c r="CR346" s="316"/>
      <c r="CS346" s="316"/>
      <c r="CT346" s="316"/>
      <c r="CU346" s="316"/>
      <c r="CV346" s="316"/>
      <c r="CW346" s="316"/>
      <c r="CX346" s="316"/>
      <c r="CY346" s="316"/>
      <c r="CZ346" s="316"/>
      <c r="DA346" s="316"/>
      <c r="DB346" s="316"/>
      <c r="DC346" s="316"/>
      <c r="DD346" s="316"/>
      <c r="DE346" s="316"/>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HP346" s="268">
        <f t="shared" si="275"/>
        <v>6</v>
      </c>
      <c r="HQ346" s="268">
        <f t="shared" si="245"/>
        <v>338</v>
      </c>
      <c r="HR346" s="268">
        <f t="shared" si="276"/>
        <v>0</v>
      </c>
      <c r="HS346" s="268">
        <f t="shared" si="277"/>
        <v>0</v>
      </c>
    </row>
    <row r="347" spans="1:227" x14ac:dyDescent="0.3">
      <c r="A347" s="21"/>
      <c r="B347" s="14">
        <v>11621</v>
      </c>
      <c r="C347" s="14">
        <v>41</v>
      </c>
      <c r="D347" s="14" t="s">
        <v>182</v>
      </c>
      <c r="E347" s="14" t="s">
        <v>183</v>
      </c>
      <c r="F347" s="14">
        <v>560</v>
      </c>
      <c r="G347" s="14" t="s">
        <v>120</v>
      </c>
      <c r="H347" s="14">
        <v>1</v>
      </c>
      <c r="I347" s="14">
        <v>14</v>
      </c>
      <c r="J347" s="14">
        <v>14</v>
      </c>
      <c r="K347" s="14"/>
      <c r="L347" s="14" t="s">
        <v>141</v>
      </c>
      <c r="M347" s="24">
        <f t="shared" si="272"/>
        <v>14</v>
      </c>
      <c r="N347" s="24">
        <f t="shared" si="247"/>
        <v>1</v>
      </c>
      <c r="O347" s="24" t="str">
        <f t="shared" si="248"/>
        <v>14 14</v>
      </c>
      <c r="P347" s="24">
        <f t="shared" si="249"/>
        <v>14</v>
      </c>
      <c r="Q347" s="25">
        <f t="shared" si="250"/>
        <v>0</v>
      </c>
      <c r="R347" s="26">
        <f t="shared" si="251"/>
        <v>0</v>
      </c>
      <c r="S347" s="24">
        <f t="shared" si="252"/>
        <v>1</v>
      </c>
      <c r="T347" s="24">
        <f t="shared" si="253"/>
        <v>1</v>
      </c>
      <c r="U347" s="24" t="str">
        <f t="shared" si="254"/>
        <v/>
      </c>
      <c r="V347" s="24" t="str">
        <f t="shared" si="255"/>
        <v>g</v>
      </c>
      <c r="W347" s="24" t="str">
        <f t="shared" si="273"/>
        <v/>
      </c>
      <c r="X347" s="24">
        <f t="shared" si="256"/>
        <v>1</v>
      </c>
      <c r="Y347" s="24">
        <f t="shared" si="257"/>
        <v>1</v>
      </c>
      <c r="Z347" s="24" t="str">
        <f t="shared" si="258"/>
        <v>F</v>
      </c>
      <c r="AA347" s="24" t="str">
        <f t="shared" si="278"/>
        <v>F</v>
      </c>
      <c r="AB347" s="34" t="str">
        <f t="shared" si="259"/>
        <v/>
      </c>
      <c r="AC347" s="34" t="str">
        <f t="shared" si="260"/>
        <v>g</v>
      </c>
      <c r="AD347" s="34" t="str">
        <f t="shared" si="274"/>
        <v>g</v>
      </c>
      <c r="AE347" s="34" t="str">
        <f t="shared" si="261"/>
        <v>1 0</v>
      </c>
      <c r="AF347" s="34">
        <f t="shared" si="262"/>
        <v>14</v>
      </c>
      <c r="AG347" s="34">
        <f t="shared" si="263"/>
        <v>14</v>
      </c>
      <c r="AH347" s="34">
        <f t="shared" si="264"/>
        <v>0</v>
      </c>
      <c r="AI347" s="172">
        <f>IF(AJ347&lt;&gt;"",MAX(AI$3:AI346)+1,"")</f>
        <v>281</v>
      </c>
      <c r="AJ347" s="172" t="str">
        <f t="shared" si="265"/>
        <v>F</v>
      </c>
      <c r="AK347" s="172">
        <f t="shared" si="266"/>
        <v>560</v>
      </c>
      <c r="AL347" s="172">
        <f t="shared" si="267"/>
        <v>14</v>
      </c>
      <c r="AM347" s="172" t="str">
        <f>IF(AN347&lt;&gt;"",MAX(AM$3:AM346)+1,"")</f>
        <v/>
      </c>
      <c r="AN347" s="172" t="str">
        <f t="shared" si="268"/>
        <v/>
      </c>
      <c r="AO347" s="172" t="str">
        <f t="shared" si="269"/>
        <v/>
      </c>
      <c r="AP347" s="172" t="str">
        <f t="shared" si="270"/>
        <v/>
      </c>
      <c r="AQ347" s="172" t="str">
        <f t="shared" si="271"/>
        <v/>
      </c>
      <c r="AR347" s="172" t="str">
        <f>Table1[[#This Row],[Sex ]]&amp;Table1[[#This Row],[Month]]</f>
        <v>F1</v>
      </c>
      <c r="AS347" s="21"/>
      <c r="AT347" s="21"/>
      <c r="AU347" s="21"/>
      <c r="AV347" s="21"/>
      <c r="AW347" s="21"/>
      <c r="AX347" s="21"/>
      <c r="AY347" s="21"/>
      <c r="AZ347" s="21"/>
      <c r="BA347" s="21"/>
      <c r="BB347" s="21"/>
      <c r="BC347" s="21"/>
      <c r="BD347" s="21"/>
      <c r="BE347" s="319"/>
      <c r="BF347" s="319"/>
      <c r="BG347" s="316"/>
      <c r="BH347" s="316"/>
      <c r="BI347" s="316"/>
      <c r="BJ347" s="316"/>
      <c r="BK347" s="316"/>
      <c r="BL347" s="316"/>
      <c r="BM347" s="316"/>
      <c r="BN347" s="316"/>
      <c r="BO347" s="316"/>
      <c r="BP347" s="316"/>
      <c r="BQ347" s="316"/>
      <c r="BR347" s="316"/>
      <c r="BS347" s="316"/>
      <c r="BT347" s="316"/>
      <c r="BU347" s="316"/>
      <c r="BV347" s="316"/>
      <c r="BW347" s="316"/>
      <c r="BX347" s="316"/>
      <c r="BY347" s="316"/>
      <c r="BZ347" s="316"/>
      <c r="CA347" s="316"/>
      <c r="CB347" s="316"/>
      <c r="CC347" s="316"/>
      <c r="CD347" s="316"/>
      <c r="CE347" s="316"/>
      <c r="CF347" s="316"/>
      <c r="CG347" s="316"/>
      <c r="CH347" s="316"/>
      <c r="CI347" s="316"/>
      <c r="CJ347" s="316"/>
      <c r="CK347" s="316"/>
      <c r="CL347" s="316"/>
      <c r="CM347" s="316"/>
      <c r="CN347" s="316"/>
      <c r="CO347" s="316"/>
      <c r="CP347" s="316"/>
      <c r="CQ347" s="316"/>
      <c r="CR347" s="316"/>
      <c r="CS347" s="316"/>
      <c r="CT347" s="316"/>
      <c r="CU347" s="316"/>
      <c r="CV347" s="316"/>
      <c r="CW347" s="316"/>
      <c r="CX347" s="316"/>
      <c r="CY347" s="316"/>
      <c r="CZ347" s="316"/>
      <c r="DA347" s="316"/>
      <c r="DB347" s="316"/>
      <c r="DC347" s="316"/>
      <c r="DD347" s="316"/>
      <c r="DE347" s="316"/>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HP347" s="268">
        <f t="shared" si="275"/>
        <v>5</v>
      </c>
      <c r="HQ347" s="268">
        <f t="shared" si="245"/>
        <v>339</v>
      </c>
      <c r="HR347" s="268">
        <f t="shared" si="276"/>
        <v>0</v>
      </c>
      <c r="HS347" s="268">
        <f t="shared" si="277"/>
        <v>0</v>
      </c>
    </row>
    <row r="348" spans="1:227" x14ac:dyDescent="0.3">
      <c r="A348" s="21"/>
      <c r="B348" s="14">
        <v>11627</v>
      </c>
      <c r="C348" s="14">
        <v>1</v>
      </c>
      <c r="D348" s="14" t="s">
        <v>182</v>
      </c>
      <c r="E348" s="14" t="s">
        <v>183</v>
      </c>
      <c r="F348" s="14">
        <v>300</v>
      </c>
      <c r="G348" s="14" t="s">
        <v>121</v>
      </c>
      <c r="H348" s="14">
        <v>2</v>
      </c>
      <c r="I348" s="14">
        <v>4</v>
      </c>
      <c r="J348" s="14">
        <v>4</v>
      </c>
      <c r="K348" s="14"/>
      <c r="L348" s="14" t="s">
        <v>141</v>
      </c>
      <c r="M348" s="24">
        <f t="shared" si="272"/>
        <v>4</v>
      </c>
      <c r="N348" s="24">
        <f t="shared" si="247"/>
        <v>1</v>
      </c>
      <c r="O348" s="24" t="str">
        <f t="shared" si="248"/>
        <v>4 4</v>
      </c>
      <c r="P348" s="24">
        <f t="shared" si="249"/>
        <v>4</v>
      </c>
      <c r="Q348" s="25">
        <f t="shared" si="250"/>
        <v>0</v>
      </c>
      <c r="R348" s="26">
        <f t="shared" si="251"/>
        <v>0</v>
      </c>
      <c r="S348" s="24">
        <f t="shared" si="252"/>
        <v>2</v>
      </c>
      <c r="T348" s="24">
        <f t="shared" si="253"/>
        <v>2</v>
      </c>
      <c r="U348" s="24" t="str">
        <f t="shared" si="254"/>
        <v/>
      </c>
      <c r="V348" s="24" t="str">
        <f t="shared" si="255"/>
        <v>g</v>
      </c>
      <c r="W348" s="24" t="str">
        <f t="shared" si="273"/>
        <v/>
      </c>
      <c r="X348" s="24">
        <f t="shared" si="256"/>
        <v>2</v>
      </c>
      <c r="Y348" s="24">
        <f t="shared" si="257"/>
        <v>2</v>
      </c>
      <c r="Z348" s="24" t="str">
        <f t="shared" si="258"/>
        <v>M</v>
      </c>
      <c r="AA348" s="24" t="str">
        <f t="shared" si="278"/>
        <v>M</v>
      </c>
      <c r="AB348" s="34" t="str">
        <f t="shared" si="259"/>
        <v/>
      </c>
      <c r="AC348" s="34" t="str">
        <f t="shared" si="260"/>
        <v>g</v>
      </c>
      <c r="AD348" s="34" t="str">
        <f t="shared" si="274"/>
        <v>g</v>
      </c>
      <c r="AE348" s="34" t="str">
        <f t="shared" si="261"/>
        <v>2 0</v>
      </c>
      <c r="AF348" s="34">
        <f t="shared" si="262"/>
        <v>4</v>
      </c>
      <c r="AG348" s="34">
        <f t="shared" si="263"/>
        <v>4</v>
      </c>
      <c r="AH348" s="34">
        <f t="shared" si="264"/>
        <v>0</v>
      </c>
      <c r="AI348" s="172" t="str">
        <f>IF(AJ348&lt;&gt;"",MAX(AI$3:AI347)+1,"")</f>
        <v/>
      </c>
      <c r="AJ348" s="172" t="str">
        <f t="shared" si="265"/>
        <v/>
      </c>
      <c r="AK348" s="172" t="str">
        <f t="shared" si="266"/>
        <v/>
      </c>
      <c r="AL348" s="172" t="str">
        <f t="shared" si="267"/>
        <v/>
      </c>
      <c r="AM348" s="172">
        <f>IF(AN348&lt;&gt;"",MAX(AM$3:AM347)+1,"")</f>
        <v>62</v>
      </c>
      <c r="AN348" s="172" t="str">
        <f t="shared" si="268"/>
        <v>M</v>
      </c>
      <c r="AO348" s="172">
        <f t="shared" si="269"/>
        <v>300</v>
      </c>
      <c r="AP348" s="172">
        <f t="shared" si="270"/>
        <v>4</v>
      </c>
      <c r="AQ348" s="172" t="str">
        <f t="shared" si="271"/>
        <v/>
      </c>
      <c r="AR348" s="172" t="str">
        <f>Table1[[#This Row],[Sex ]]&amp;Table1[[#This Row],[Month]]</f>
        <v>M2</v>
      </c>
      <c r="AS348" s="21"/>
      <c r="AT348" s="21"/>
      <c r="AU348" s="21"/>
      <c r="AV348" s="21"/>
      <c r="AW348" s="21"/>
      <c r="AX348" s="21"/>
      <c r="AY348" s="21"/>
      <c r="AZ348" s="21"/>
      <c r="BA348" s="21"/>
      <c r="BB348" s="21"/>
      <c r="BC348" s="21"/>
      <c r="BD348" s="21"/>
      <c r="BE348" s="319"/>
      <c r="BF348" s="319"/>
      <c r="BG348" s="316"/>
      <c r="BH348" s="316"/>
      <c r="BI348" s="316"/>
      <c r="BJ348" s="316"/>
      <c r="BK348" s="316"/>
      <c r="BL348" s="316"/>
      <c r="BM348" s="316"/>
      <c r="BN348" s="316"/>
      <c r="BO348" s="316"/>
      <c r="BP348" s="316"/>
      <c r="BQ348" s="316"/>
      <c r="BR348" s="316"/>
      <c r="BS348" s="316"/>
      <c r="BT348" s="316"/>
      <c r="BU348" s="316"/>
      <c r="BV348" s="316"/>
      <c r="BW348" s="316"/>
      <c r="BX348" s="316"/>
      <c r="BY348" s="316"/>
      <c r="BZ348" s="316"/>
      <c r="CA348" s="316"/>
      <c r="CB348" s="316"/>
      <c r="CC348" s="316"/>
      <c r="CD348" s="316"/>
      <c r="CE348" s="316"/>
      <c r="CF348" s="316"/>
      <c r="CG348" s="316"/>
      <c r="CH348" s="316"/>
      <c r="CI348" s="316"/>
      <c r="CJ348" s="316"/>
      <c r="CK348" s="316"/>
      <c r="CL348" s="316"/>
      <c r="CM348" s="316"/>
      <c r="CN348" s="316"/>
      <c r="CO348" s="316"/>
      <c r="CP348" s="316"/>
      <c r="CQ348" s="316"/>
      <c r="CR348" s="316"/>
      <c r="CS348" s="316"/>
      <c r="CT348" s="316"/>
      <c r="CU348" s="316"/>
      <c r="CV348" s="316"/>
      <c r="CW348" s="316"/>
      <c r="CX348" s="316"/>
      <c r="CY348" s="316"/>
      <c r="CZ348" s="316"/>
      <c r="DA348" s="316"/>
      <c r="DB348" s="316"/>
      <c r="DC348" s="316"/>
      <c r="DD348" s="316"/>
      <c r="DE348" s="316"/>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HP348" s="268">
        <f t="shared" si="275"/>
        <v>5</v>
      </c>
      <c r="HQ348" s="268">
        <f t="shared" si="245"/>
        <v>340</v>
      </c>
      <c r="HR348" s="268">
        <f t="shared" si="276"/>
        <v>20</v>
      </c>
      <c r="HS348" s="268">
        <f t="shared" si="277"/>
        <v>20</v>
      </c>
    </row>
    <row r="349" spans="1:227" x14ac:dyDescent="0.3">
      <c r="A349" s="21"/>
      <c r="B349" s="14">
        <v>11627</v>
      </c>
      <c r="C349" s="14">
        <v>2</v>
      </c>
      <c r="D349" s="14" t="s">
        <v>182</v>
      </c>
      <c r="E349" s="14" t="s">
        <v>183</v>
      </c>
      <c r="F349" s="14">
        <v>300</v>
      </c>
      <c r="G349" s="14" t="s">
        <v>121</v>
      </c>
      <c r="H349" s="14">
        <v>2</v>
      </c>
      <c r="I349" s="14">
        <v>4</v>
      </c>
      <c r="J349" s="14">
        <v>4</v>
      </c>
      <c r="K349" s="14"/>
      <c r="L349" s="14" t="s">
        <v>141</v>
      </c>
      <c r="M349" s="24">
        <f t="shared" si="272"/>
        <v>4</v>
      </c>
      <c r="N349" s="24">
        <f t="shared" si="247"/>
        <v>1</v>
      </c>
      <c r="O349" s="24" t="str">
        <f t="shared" si="248"/>
        <v>4 4</v>
      </c>
      <c r="P349" s="24">
        <f t="shared" si="249"/>
        <v>4</v>
      </c>
      <c r="Q349" s="25">
        <f t="shared" si="250"/>
        <v>0</v>
      </c>
      <c r="R349" s="26">
        <f t="shared" si="251"/>
        <v>0</v>
      </c>
      <c r="S349" s="24">
        <f t="shared" si="252"/>
        <v>2</v>
      </c>
      <c r="T349" s="24">
        <f t="shared" si="253"/>
        <v>2</v>
      </c>
      <c r="U349" s="24" t="str">
        <f t="shared" si="254"/>
        <v/>
      </c>
      <c r="V349" s="24" t="str">
        <f t="shared" si="255"/>
        <v>g</v>
      </c>
      <c r="W349" s="24" t="str">
        <f t="shared" si="273"/>
        <v/>
      </c>
      <c r="X349" s="24">
        <f t="shared" si="256"/>
        <v>2</v>
      </c>
      <c r="Y349" s="24">
        <f t="shared" si="257"/>
        <v>2</v>
      </c>
      <c r="Z349" s="24" t="str">
        <f t="shared" si="258"/>
        <v>M</v>
      </c>
      <c r="AA349" s="24" t="str">
        <f t="shared" si="278"/>
        <v>M</v>
      </c>
      <c r="AB349" s="34" t="str">
        <f t="shared" si="259"/>
        <v/>
      </c>
      <c r="AC349" s="34" t="str">
        <f t="shared" si="260"/>
        <v>g</v>
      </c>
      <c r="AD349" s="34" t="str">
        <f t="shared" si="274"/>
        <v>g</v>
      </c>
      <c r="AE349" s="34" t="str">
        <f t="shared" si="261"/>
        <v>2 0</v>
      </c>
      <c r="AF349" s="34">
        <f t="shared" si="262"/>
        <v>4</v>
      </c>
      <c r="AG349" s="34">
        <f t="shared" si="263"/>
        <v>4</v>
      </c>
      <c r="AH349" s="34">
        <f t="shared" si="264"/>
        <v>0</v>
      </c>
      <c r="AI349" s="172" t="str">
        <f>IF(AJ349&lt;&gt;"",MAX(AI$3:AI348)+1,"")</f>
        <v/>
      </c>
      <c r="AJ349" s="172" t="str">
        <f t="shared" si="265"/>
        <v/>
      </c>
      <c r="AK349" s="172" t="str">
        <f t="shared" si="266"/>
        <v/>
      </c>
      <c r="AL349" s="172" t="str">
        <f t="shared" si="267"/>
        <v/>
      </c>
      <c r="AM349" s="172">
        <f>IF(AN349&lt;&gt;"",MAX(AM$3:AM348)+1,"")</f>
        <v>63</v>
      </c>
      <c r="AN349" s="172" t="str">
        <f t="shared" si="268"/>
        <v>M</v>
      </c>
      <c r="AO349" s="172">
        <f t="shared" si="269"/>
        <v>300</v>
      </c>
      <c r="AP349" s="172">
        <f t="shared" si="270"/>
        <v>4</v>
      </c>
      <c r="AQ349" s="172" t="str">
        <f t="shared" si="271"/>
        <v/>
      </c>
      <c r="AR349" s="172" t="str">
        <f>Table1[[#This Row],[Sex ]]&amp;Table1[[#This Row],[Month]]</f>
        <v>M2</v>
      </c>
      <c r="AS349" s="21"/>
      <c r="AT349" s="21"/>
      <c r="AU349" s="21"/>
      <c r="AV349" s="21"/>
      <c r="AW349" s="21"/>
      <c r="AX349" s="21"/>
      <c r="AY349" s="21"/>
      <c r="AZ349" s="21"/>
      <c r="BA349" s="21"/>
      <c r="BB349" s="21"/>
      <c r="BC349" s="21"/>
      <c r="BD349" s="21"/>
      <c r="BE349" s="319"/>
      <c r="BF349" s="319"/>
      <c r="BG349" s="316"/>
      <c r="BH349" s="316"/>
      <c r="BI349" s="316"/>
      <c r="BJ349" s="316"/>
      <c r="BK349" s="316"/>
      <c r="BL349" s="316"/>
      <c r="BM349" s="316"/>
      <c r="BN349" s="316"/>
      <c r="BO349" s="316"/>
      <c r="BP349" s="316"/>
      <c r="BQ349" s="316"/>
      <c r="BR349" s="316"/>
      <c r="BS349" s="316"/>
      <c r="BT349" s="316"/>
      <c r="BU349" s="316"/>
      <c r="BV349" s="316"/>
      <c r="BW349" s="316"/>
      <c r="BX349" s="316"/>
      <c r="BY349" s="316"/>
      <c r="BZ349" s="316"/>
      <c r="CA349" s="316"/>
      <c r="CB349" s="316"/>
      <c r="CC349" s="316"/>
      <c r="CD349" s="316"/>
      <c r="CE349" s="316"/>
      <c r="CF349" s="316"/>
      <c r="CG349" s="316"/>
      <c r="CH349" s="316"/>
      <c r="CI349" s="316"/>
      <c r="CJ349" s="316"/>
      <c r="CK349" s="316"/>
      <c r="CL349" s="316"/>
      <c r="CM349" s="316"/>
      <c r="CN349" s="316"/>
      <c r="CO349" s="316"/>
      <c r="CP349" s="316"/>
      <c r="CQ349" s="316"/>
      <c r="CR349" s="316"/>
      <c r="CS349" s="316"/>
      <c r="CT349" s="316"/>
      <c r="CU349" s="316"/>
      <c r="CV349" s="316"/>
      <c r="CW349" s="316"/>
      <c r="CX349" s="316"/>
      <c r="CY349" s="316"/>
      <c r="CZ349" s="316"/>
      <c r="DA349" s="316"/>
      <c r="DB349" s="316"/>
      <c r="DC349" s="316"/>
      <c r="DD349" s="316"/>
      <c r="DE349" s="316"/>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HP349" s="268">
        <f t="shared" si="275"/>
        <v>6</v>
      </c>
      <c r="HQ349" s="268">
        <f t="shared" si="245"/>
        <v>341</v>
      </c>
      <c r="HR349" s="268">
        <f t="shared" si="276"/>
        <v>0</v>
      </c>
      <c r="HS349" s="268">
        <f t="shared" si="277"/>
        <v>0</v>
      </c>
    </row>
    <row r="350" spans="1:227" x14ac:dyDescent="0.3">
      <c r="A350" s="21"/>
      <c r="B350" s="14">
        <v>11627</v>
      </c>
      <c r="C350" s="14">
        <v>3</v>
      </c>
      <c r="D350" s="14" t="s">
        <v>182</v>
      </c>
      <c r="E350" s="14" t="s">
        <v>183</v>
      </c>
      <c r="F350" s="14">
        <v>310</v>
      </c>
      <c r="G350" s="14" t="s">
        <v>121</v>
      </c>
      <c r="H350" s="14">
        <v>2</v>
      </c>
      <c r="I350" s="14">
        <v>6</v>
      </c>
      <c r="J350" s="14">
        <v>4</v>
      </c>
      <c r="K350" s="14"/>
      <c r="L350" s="14" t="s">
        <v>141</v>
      </c>
      <c r="M350" s="24" t="str">
        <f t="shared" si="272"/>
        <v/>
      </c>
      <c r="N350" s="24">
        <f t="shared" si="247"/>
        <v>1</v>
      </c>
      <c r="O350" s="24" t="str">
        <f t="shared" si="248"/>
        <v>4 6</v>
      </c>
      <c r="P350" s="24">
        <f t="shared" si="249"/>
        <v>5</v>
      </c>
      <c r="Q350" s="25">
        <f t="shared" si="250"/>
        <v>2</v>
      </c>
      <c r="R350" s="26">
        <f t="shared" si="251"/>
        <v>0.28284271247461901</v>
      </c>
      <c r="S350" s="24">
        <f t="shared" si="252"/>
        <v>2</v>
      </c>
      <c r="T350" s="24">
        <f t="shared" si="253"/>
        <v>2</v>
      </c>
      <c r="U350" s="24" t="str">
        <f t="shared" si="254"/>
        <v/>
      </c>
      <c r="V350" s="24" t="str">
        <f t="shared" si="255"/>
        <v/>
      </c>
      <c r="W350" s="24" t="str">
        <f t="shared" si="273"/>
        <v/>
      </c>
      <c r="X350" s="24" t="str">
        <f t="shared" si="256"/>
        <v/>
      </c>
      <c r="Y350" s="24">
        <f t="shared" si="257"/>
        <v>2</v>
      </c>
      <c r="Z350" s="24" t="str">
        <f t="shared" si="258"/>
        <v>M</v>
      </c>
      <c r="AA350" s="24" t="str">
        <f>IF(I350&lt;&gt;"",IF(I350-J350=0,G350,""),"")</f>
        <v/>
      </c>
      <c r="AB350" s="34" t="str">
        <f t="shared" si="259"/>
        <v/>
      </c>
      <c r="AC350" s="34" t="str">
        <f t="shared" si="260"/>
        <v>g</v>
      </c>
      <c r="AD350" s="34" t="str">
        <f t="shared" si="274"/>
        <v/>
      </c>
      <c r="AE350" s="34" t="str">
        <f t="shared" si="261"/>
        <v>2 2</v>
      </c>
      <c r="AF350" s="34">
        <f t="shared" si="262"/>
        <v>4</v>
      </c>
      <c r="AG350" s="34">
        <f t="shared" si="263"/>
        <v>6</v>
      </c>
      <c r="AH350" s="34">
        <f t="shared" si="264"/>
        <v>2</v>
      </c>
      <c r="AI350" s="172" t="str">
        <f>IF(AJ350&lt;&gt;"",MAX(AI$3:AI349)+1,"")</f>
        <v/>
      </c>
      <c r="AJ350" s="172" t="str">
        <f t="shared" si="265"/>
        <v/>
      </c>
      <c r="AK350" s="172" t="str">
        <f t="shared" si="266"/>
        <v/>
      </c>
      <c r="AL350" s="172" t="str">
        <f t="shared" si="267"/>
        <v/>
      </c>
      <c r="AM350" s="172">
        <f>IF(AN350&lt;&gt;"",MAX(AM$3:AM349)+1,"")</f>
        <v>64</v>
      </c>
      <c r="AN350" s="172" t="str">
        <f t="shared" si="268"/>
        <v>M</v>
      </c>
      <c r="AO350" s="172">
        <f t="shared" si="269"/>
        <v>310</v>
      </c>
      <c r="AP350" s="172">
        <f t="shared" si="270"/>
        <v>4</v>
      </c>
      <c r="AQ350" s="172" t="str">
        <f t="shared" si="271"/>
        <v/>
      </c>
      <c r="AR350" s="172" t="str">
        <f>Table1[[#This Row],[Sex ]]&amp;Table1[[#This Row],[Month]]</f>
        <v>M2</v>
      </c>
      <c r="AS350" s="21"/>
      <c r="AT350" s="21"/>
      <c r="AU350" s="21"/>
      <c r="AV350" s="21"/>
      <c r="AW350" s="21"/>
      <c r="AX350" s="21"/>
      <c r="AY350" s="21"/>
      <c r="AZ350" s="21"/>
      <c r="BA350" s="21"/>
      <c r="BB350" s="21"/>
      <c r="BC350" s="21"/>
      <c r="BD350" s="21"/>
      <c r="BE350" s="319"/>
      <c r="BF350" s="319"/>
      <c r="BG350" s="316"/>
      <c r="BH350" s="316"/>
      <c r="BI350" s="316"/>
      <c r="BJ350" s="316"/>
      <c r="BK350" s="316"/>
      <c r="BL350" s="316"/>
      <c r="BM350" s="316"/>
      <c r="BN350" s="316"/>
      <c r="BO350" s="316"/>
      <c r="BP350" s="316"/>
      <c r="BQ350" s="316"/>
      <c r="BR350" s="316"/>
      <c r="BS350" s="316"/>
      <c r="BT350" s="316"/>
      <c r="BU350" s="316"/>
      <c r="BV350" s="316"/>
      <c r="BW350" s="316"/>
      <c r="BX350" s="316"/>
      <c r="BY350" s="316"/>
      <c r="BZ350" s="316"/>
      <c r="CA350" s="316"/>
      <c r="CB350" s="316"/>
      <c r="CC350" s="316"/>
      <c r="CD350" s="316"/>
      <c r="CE350" s="316"/>
      <c r="CF350" s="316"/>
      <c r="CG350" s="316"/>
      <c r="CH350" s="316"/>
      <c r="CI350" s="316"/>
      <c r="CJ350" s="316"/>
      <c r="CK350" s="316"/>
      <c r="CL350" s="316"/>
      <c r="CM350" s="316"/>
      <c r="CN350" s="316"/>
      <c r="CO350" s="316"/>
      <c r="CP350" s="316"/>
      <c r="CQ350" s="316"/>
      <c r="CR350" s="316"/>
      <c r="CS350" s="316"/>
      <c r="CT350" s="316"/>
      <c r="CU350" s="316"/>
      <c r="CV350" s="316"/>
      <c r="CW350" s="316"/>
      <c r="CX350" s="316"/>
      <c r="CY350" s="316"/>
      <c r="CZ350" s="316"/>
      <c r="DA350" s="316"/>
      <c r="DB350" s="316"/>
      <c r="DC350" s="316"/>
      <c r="DD350" s="316"/>
      <c r="DE350" s="316"/>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HP350" s="268">
        <f t="shared" si="275"/>
        <v>5</v>
      </c>
      <c r="HQ350" s="268">
        <f t="shared" si="245"/>
        <v>342</v>
      </c>
      <c r="HR350" s="268">
        <f t="shared" si="276"/>
        <v>0</v>
      </c>
      <c r="HS350" s="268">
        <f t="shared" si="277"/>
        <v>0</v>
      </c>
    </row>
    <row r="351" spans="1:227" x14ac:dyDescent="0.3">
      <c r="A351" s="21"/>
      <c r="B351" s="14">
        <v>11627</v>
      </c>
      <c r="C351" s="14">
        <v>4</v>
      </c>
      <c r="D351" s="14" t="s">
        <v>182</v>
      </c>
      <c r="E351" s="14" t="s">
        <v>183</v>
      </c>
      <c r="F351" s="14">
        <v>320</v>
      </c>
      <c r="G351" s="14" t="s">
        <v>121</v>
      </c>
      <c r="H351" s="14">
        <v>2</v>
      </c>
      <c r="I351" s="14">
        <v>5</v>
      </c>
      <c r="J351" s="14">
        <v>5</v>
      </c>
      <c r="K351" s="14"/>
      <c r="L351" s="14" t="s">
        <v>141</v>
      </c>
      <c r="M351" s="24">
        <f t="shared" si="272"/>
        <v>5</v>
      </c>
      <c r="N351" s="24">
        <f t="shared" si="247"/>
        <v>1</v>
      </c>
      <c r="O351" s="24" t="str">
        <f t="shared" si="248"/>
        <v>5 5</v>
      </c>
      <c r="P351" s="24">
        <f t="shared" si="249"/>
        <v>5</v>
      </c>
      <c r="Q351" s="25">
        <f t="shared" si="250"/>
        <v>0</v>
      </c>
      <c r="R351" s="26">
        <f t="shared" si="251"/>
        <v>0</v>
      </c>
      <c r="S351" s="24">
        <f t="shared" si="252"/>
        <v>2</v>
      </c>
      <c r="T351" s="24">
        <f t="shared" si="253"/>
        <v>2</v>
      </c>
      <c r="U351" s="24" t="str">
        <f t="shared" si="254"/>
        <v/>
      </c>
      <c r="V351" s="24" t="str">
        <f t="shared" si="255"/>
        <v>g</v>
      </c>
      <c r="W351" s="24" t="str">
        <f t="shared" si="273"/>
        <v/>
      </c>
      <c r="X351" s="24">
        <f t="shared" si="256"/>
        <v>2</v>
      </c>
      <c r="Y351" s="24">
        <f t="shared" si="257"/>
        <v>2</v>
      </c>
      <c r="Z351" s="24" t="str">
        <f t="shared" si="258"/>
        <v>M</v>
      </c>
      <c r="AA351" s="24" t="str">
        <f>IF(I351&lt;&gt;"",IF(SUM(I351:J351)&gt;98,"",IF(I351-J351=0,G351,"")))</f>
        <v>M</v>
      </c>
      <c r="AB351" s="34" t="str">
        <f t="shared" si="259"/>
        <v/>
      </c>
      <c r="AC351" s="34" t="str">
        <f t="shared" si="260"/>
        <v>g</v>
      </c>
      <c r="AD351" s="34" t="str">
        <f t="shared" si="274"/>
        <v>g</v>
      </c>
      <c r="AE351" s="34" t="str">
        <f t="shared" si="261"/>
        <v>2 0</v>
      </c>
      <c r="AF351" s="34">
        <f t="shared" si="262"/>
        <v>5</v>
      </c>
      <c r="AG351" s="34">
        <f t="shared" si="263"/>
        <v>5</v>
      </c>
      <c r="AH351" s="34">
        <f t="shared" si="264"/>
        <v>0</v>
      </c>
      <c r="AI351" s="172" t="str">
        <f>IF(AJ351&lt;&gt;"",MAX(AI$3:AI350)+1,"")</f>
        <v/>
      </c>
      <c r="AJ351" s="172" t="str">
        <f t="shared" si="265"/>
        <v/>
      </c>
      <c r="AK351" s="172" t="str">
        <f t="shared" si="266"/>
        <v/>
      </c>
      <c r="AL351" s="172" t="str">
        <f t="shared" si="267"/>
        <v/>
      </c>
      <c r="AM351" s="172">
        <f>IF(AN351&lt;&gt;"",MAX(AM$3:AM350)+1,"")</f>
        <v>65</v>
      </c>
      <c r="AN351" s="172" t="str">
        <f t="shared" si="268"/>
        <v>M</v>
      </c>
      <c r="AO351" s="172">
        <f t="shared" si="269"/>
        <v>320</v>
      </c>
      <c r="AP351" s="172">
        <f t="shared" si="270"/>
        <v>5</v>
      </c>
      <c r="AQ351" s="172" t="str">
        <f t="shared" si="271"/>
        <v/>
      </c>
      <c r="AR351" s="172" t="str">
        <f>Table1[[#This Row],[Sex ]]&amp;Table1[[#This Row],[Month]]</f>
        <v>M2</v>
      </c>
      <c r="AS351" s="21"/>
      <c r="AT351" s="21"/>
      <c r="AU351" s="21"/>
      <c r="AV351" s="21"/>
      <c r="AW351" s="21"/>
      <c r="AX351" s="21"/>
      <c r="AY351" s="21"/>
      <c r="AZ351" s="21"/>
      <c r="BA351" s="21"/>
      <c r="BB351" s="21"/>
      <c r="BC351" s="21"/>
      <c r="BD351" s="21"/>
      <c r="BE351" s="319"/>
      <c r="BF351" s="319"/>
      <c r="BG351" s="316"/>
      <c r="BH351" s="316"/>
      <c r="BI351" s="316"/>
      <c r="BJ351" s="316"/>
      <c r="BK351" s="316"/>
      <c r="BL351" s="316"/>
      <c r="BM351" s="316"/>
      <c r="BN351" s="316"/>
      <c r="BO351" s="316"/>
      <c r="BP351" s="316"/>
      <c r="BQ351" s="316"/>
      <c r="BR351" s="316"/>
      <c r="BS351" s="316"/>
      <c r="BT351" s="316"/>
      <c r="BU351" s="316"/>
      <c r="BV351" s="316"/>
      <c r="BW351" s="316"/>
      <c r="BX351" s="316"/>
      <c r="BY351" s="316"/>
      <c r="BZ351" s="316"/>
      <c r="CA351" s="316"/>
      <c r="CB351" s="316"/>
      <c r="CC351" s="316"/>
      <c r="CD351" s="316"/>
      <c r="CE351" s="316"/>
      <c r="CF351" s="316"/>
      <c r="CG351" s="316"/>
      <c r="CH351" s="316"/>
      <c r="CI351" s="316"/>
      <c r="CJ351" s="316"/>
      <c r="CK351" s="316"/>
      <c r="CL351" s="316"/>
      <c r="CM351" s="316"/>
      <c r="CN351" s="316"/>
      <c r="CO351" s="316"/>
      <c r="CP351" s="316"/>
      <c r="CQ351" s="316"/>
      <c r="CR351" s="316"/>
      <c r="CS351" s="316"/>
      <c r="CT351" s="316"/>
      <c r="CU351" s="316"/>
      <c r="CV351" s="316"/>
      <c r="CW351" s="316"/>
      <c r="CX351" s="316"/>
      <c r="CY351" s="316"/>
      <c r="CZ351" s="316"/>
      <c r="DA351" s="316"/>
      <c r="DB351" s="316"/>
      <c r="DC351" s="316"/>
      <c r="DD351" s="316"/>
      <c r="DE351" s="316"/>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HP351" s="268">
        <f t="shared" si="275"/>
        <v>5</v>
      </c>
      <c r="HQ351" s="268">
        <f t="shared" si="245"/>
        <v>343</v>
      </c>
      <c r="HR351" s="268">
        <f t="shared" si="276"/>
        <v>0</v>
      </c>
      <c r="HS351" s="268">
        <f t="shared" si="277"/>
        <v>0</v>
      </c>
    </row>
    <row r="352" spans="1:227" x14ac:dyDescent="0.3">
      <c r="A352" s="21"/>
      <c r="B352" s="14">
        <v>11627</v>
      </c>
      <c r="C352" s="14">
        <v>5</v>
      </c>
      <c r="D352" s="14" t="s">
        <v>182</v>
      </c>
      <c r="E352" s="14" t="s">
        <v>183</v>
      </c>
      <c r="F352" s="14">
        <v>330</v>
      </c>
      <c r="G352" s="14" t="s">
        <v>121</v>
      </c>
      <c r="H352" s="14">
        <v>2</v>
      </c>
      <c r="I352" s="14">
        <v>5</v>
      </c>
      <c r="J352" s="14">
        <v>5</v>
      </c>
      <c r="K352" s="14"/>
      <c r="L352" s="14" t="s">
        <v>141</v>
      </c>
      <c r="M352" s="24">
        <f t="shared" si="272"/>
        <v>5</v>
      </c>
      <c r="N352" s="24">
        <f t="shared" si="247"/>
        <v>1</v>
      </c>
      <c r="O352" s="24" t="str">
        <f t="shared" si="248"/>
        <v>5 5</v>
      </c>
      <c r="P352" s="24">
        <f t="shared" si="249"/>
        <v>5</v>
      </c>
      <c r="Q352" s="25">
        <f t="shared" si="250"/>
        <v>0</v>
      </c>
      <c r="R352" s="26">
        <f t="shared" si="251"/>
        <v>0</v>
      </c>
      <c r="S352" s="24">
        <f t="shared" si="252"/>
        <v>2</v>
      </c>
      <c r="T352" s="24">
        <f t="shared" si="253"/>
        <v>2</v>
      </c>
      <c r="U352" s="24" t="str">
        <f t="shared" si="254"/>
        <v/>
      </c>
      <c r="V352" s="24" t="str">
        <f t="shared" si="255"/>
        <v>g</v>
      </c>
      <c r="W352" s="24" t="str">
        <f t="shared" si="273"/>
        <v/>
      </c>
      <c r="X352" s="24">
        <f t="shared" si="256"/>
        <v>2</v>
      </c>
      <c r="Y352" s="24">
        <f t="shared" si="257"/>
        <v>2</v>
      </c>
      <c r="Z352" s="24" t="str">
        <f t="shared" si="258"/>
        <v>M</v>
      </c>
      <c r="AA352" s="24" t="str">
        <f>IF(I352&lt;&gt;"",IF(SUM(I352:J352)&gt;98,"",IF(I352-J352=0,G352,"")))</f>
        <v>M</v>
      </c>
      <c r="AB352" s="34" t="str">
        <f t="shared" si="259"/>
        <v/>
      </c>
      <c r="AC352" s="34" t="str">
        <f t="shared" si="260"/>
        <v>g</v>
      </c>
      <c r="AD352" s="34" t="str">
        <f t="shared" si="274"/>
        <v>g</v>
      </c>
      <c r="AE352" s="34" t="str">
        <f t="shared" si="261"/>
        <v>2 0</v>
      </c>
      <c r="AF352" s="34">
        <f t="shared" si="262"/>
        <v>5</v>
      </c>
      <c r="AG352" s="34">
        <f t="shared" si="263"/>
        <v>5</v>
      </c>
      <c r="AH352" s="34">
        <f t="shared" si="264"/>
        <v>0</v>
      </c>
      <c r="AI352" s="172" t="str">
        <f>IF(AJ352&lt;&gt;"",MAX(AI$3:AI351)+1,"")</f>
        <v/>
      </c>
      <c r="AJ352" s="172" t="str">
        <f t="shared" si="265"/>
        <v/>
      </c>
      <c r="AK352" s="172" t="str">
        <f t="shared" si="266"/>
        <v/>
      </c>
      <c r="AL352" s="172" t="str">
        <f t="shared" si="267"/>
        <v/>
      </c>
      <c r="AM352" s="172">
        <f>IF(AN352&lt;&gt;"",MAX(AM$3:AM351)+1,"")</f>
        <v>66</v>
      </c>
      <c r="AN352" s="172" t="str">
        <f t="shared" si="268"/>
        <v>M</v>
      </c>
      <c r="AO352" s="172">
        <f t="shared" si="269"/>
        <v>330</v>
      </c>
      <c r="AP352" s="172">
        <f t="shared" si="270"/>
        <v>5</v>
      </c>
      <c r="AQ352" s="172" t="str">
        <f t="shared" si="271"/>
        <v/>
      </c>
      <c r="AR352" s="172" t="str">
        <f>Table1[[#This Row],[Sex ]]&amp;Table1[[#This Row],[Month]]</f>
        <v>M2</v>
      </c>
      <c r="AS352" s="21"/>
      <c r="AT352" s="21"/>
      <c r="AU352" s="21"/>
      <c r="AV352" s="21"/>
      <c r="AW352" s="21"/>
      <c r="AX352" s="21"/>
      <c r="AY352" s="21"/>
      <c r="AZ352" s="21"/>
      <c r="BA352" s="21"/>
      <c r="BB352" s="21"/>
      <c r="BC352" s="21"/>
      <c r="BD352" s="21"/>
      <c r="BE352" s="319"/>
      <c r="BF352" s="319"/>
      <c r="BG352" s="316"/>
      <c r="BH352" s="316"/>
      <c r="BI352" s="316"/>
      <c r="BJ352" s="316"/>
      <c r="BK352" s="316"/>
      <c r="BL352" s="316"/>
      <c r="BM352" s="316"/>
      <c r="BN352" s="316"/>
      <c r="BO352" s="316"/>
      <c r="BP352" s="316"/>
      <c r="BQ352" s="316"/>
      <c r="BR352" s="316"/>
      <c r="BS352" s="316"/>
      <c r="BT352" s="316"/>
      <c r="BU352" s="316"/>
      <c r="BV352" s="316"/>
      <c r="BW352" s="316"/>
      <c r="BX352" s="316"/>
      <c r="BY352" s="316"/>
      <c r="BZ352" s="316"/>
      <c r="CA352" s="316"/>
      <c r="CB352" s="316"/>
      <c r="CC352" s="316"/>
      <c r="CD352" s="316"/>
      <c r="CE352" s="316"/>
      <c r="CF352" s="316"/>
      <c r="CG352" s="316"/>
      <c r="CH352" s="316"/>
      <c r="CI352" s="316"/>
      <c r="CJ352" s="316"/>
      <c r="CK352" s="316"/>
      <c r="CL352" s="316"/>
      <c r="CM352" s="316"/>
      <c r="CN352" s="316"/>
      <c r="CO352" s="316"/>
      <c r="CP352" s="316"/>
      <c r="CQ352" s="316"/>
      <c r="CR352" s="316"/>
      <c r="CS352" s="316"/>
      <c r="CT352" s="316"/>
      <c r="CU352" s="316"/>
      <c r="CV352" s="316"/>
      <c r="CW352" s="316"/>
      <c r="CX352" s="316"/>
      <c r="CY352" s="316"/>
      <c r="CZ352" s="316"/>
      <c r="DA352" s="316"/>
      <c r="DB352" s="316"/>
      <c r="DC352" s="316"/>
      <c r="DD352" s="316"/>
      <c r="DE352" s="316"/>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HP352" s="268">
        <f t="shared" si="275"/>
        <v>6</v>
      </c>
      <c r="HQ352" s="268">
        <f t="shared" si="245"/>
        <v>344</v>
      </c>
      <c r="HR352" s="268">
        <f t="shared" si="276"/>
        <v>0</v>
      </c>
      <c r="HS352" s="268">
        <f t="shared" si="277"/>
        <v>0</v>
      </c>
    </row>
    <row r="353" spans="1:227" x14ac:dyDescent="0.3">
      <c r="A353" s="21"/>
      <c r="B353" s="14">
        <v>11627</v>
      </c>
      <c r="C353" s="14">
        <v>6</v>
      </c>
      <c r="D353" s="14" t="s">
        <v>182</v>
      </c>
      <c r="E353" s="14" t="s">
        <v>183</v>
      </c>
      <c r="F353" s="14">
        <v>280</v>
      </c>
      <c r="G353" s="14" t="s">
        <v>120</v>
      </c>
      <c r="H353" s="14">
        <v>2</v>
      </c>
      <c r="I353" s="14">
        <v>3</v>
      </c>
      <c r="J353" s="14">
        <v>3</v>
      </c>
      <c r="K353" s="14"/>
      <c r="L353" s="14" t="s">
        <v>141</v>
      </c>
      <c r="M353" s="24">
        <f t="shared" si="272"/>
        <v>3</v>
      </c>
      <c r="N353" s="24">
        <f t="shared" si="247"/>
        <v>1</v>
      </c>
      <c r="O353" s="24" t="str">
        <f t="shared" si="248"/>
        <v>3 3</v>
      </c>
      <c r="P353" s="24">
        <f t="shared" si="249"/>
        <v>3</v>
      </c>
      <c r="Q353" s="25">
        <f t="shared" si="250"/>
        <v>0</v>
      </c>
      <c r="R353" s="26">
        <f t="shared" si="251"/>
        <v>0</v>
      </c>
      <c r="S353" s="24">
        <f t="shared" si="252"/>
        <v>2</v>
      </c>
      <c r="T353" s="24">
        <f t="shared" si="253"/>
        <v>2</v>
      </c>
      <c r="U353" s="24" t="str">
        <f t="shared" si="254"/>
        <v/>
      </c>
      <c r="V353" s="24" t="str">
        <f t="shared" si="255"/>
        <v>g</v>
      </c>
      <c r="W353" s="24" t="str">
        <f t="shared" si="273"/>
        <v/>
      </c>
      <c r="X353" s="24">
        <f t="shared" si="256"/>
        <v>2</v>
      </c>
      <c r="Y353" s="24">
        <f t="shared" si="257"/>
        <v>2</v>
      </c>
      <c r="Z353" s="24" t="str">
        <f t="shared" si="258"/>
        <v>F</v>
      </c>
      <c r="AA353" s="24" t="str">
        <f>IF(I353&lt;&gt;"",IF(SUM(I353:J353)&gt;98,"",IF(I353-J353=0,G353,"")))</f>
        <v>F</v>
      </c>
      <c r="AB353" s="34" t="str">
        <f t="shared" si="259"/>
        <v/>
      </c>
      <c r="AC353" s="34" t="str">
        <f t="shared" si="260"/>
        <v>g</v>
      </c>
      <c r="AD353" s="34" t="str">
        <f t="shared" si="274"/>
        <v>g</v>
      </c>
      <c r="AE353" s="34" t="str">
        <f t="shared" si="261"/>
        <v>2 0</v>
      </c>
      <c r="AF353" s="34">
        <f t="shared" si="262"/>
        <v>3</v>
      </c>
      <c r="AG353" s="34">
        <f t="shared" si="263"/>
        <v>3</v>
      </c>
      <c r="AH353" s="34">
        <f t="shared" si="264"/>
        <v>0</v>
      </c>
      <c r="AI353" s="172">
        <f>IF(AJ353&lt;&gt;"",MAX(AI$3:AI352)+1,"")</f>
        <v>282</v>
      </c>
      <c r="AJ353" s="172" t="str">
        <f t="shared" si="265"/>
        <v>F</v>
      </c>
      <c r="AK353" s="172">
        <f t="shared" si="266"/>
        <v>280</v>
      </c>
      <c r="AL353" s="172">
        <f t="shared" si="267"/>
        <v>3</v>
      </c>
      <c r="AM353" s="172" t="str">
        <f>IF(AN353&lt;&gt;"",MAX(AM$3:AM352)+1,"")</f>
        <v/>
      </c>
      <c r="AN353" s="172" t="str">
        <f t="shared" si="268"/>
        <v/>
      </c>
      <c r="AO353" s="172" t="str">
        <f t="shared" si="269"/>
        <v/>
      </c>
      <c r="AP353" s="172" t="str">
        <f t="shared" si="270"/>
        <v/>
      </c>
      <c r="AQ353" s="172" t="str">
        <f t="shared" si="271"/>
        <v/>
      </c>
      <c r="AR353" s="172" t="str">
        <f>Table1[[#This Row],[Sex ]]&amp;Table1[[#This Row],[Month]]</f>
        <v>F2</v>
      </c>
      <c r="AS353" s="21"/>
      <c r="AT353" s="21"/>
      <c r="AU353" s="21"/>
      <c r="AV353" s="21"/>
      <c r="AW353" s="21"/>
      <c r="AX353" s="21"/>
      <c r="AY353" s="21"/>
      <c r="AZ353" s="21"/>
      <c r="BA353" s="21"/>
      <c r="BB353" s="21"/>
      <c r="BC353" s="21"/>
      <c r="BD353" s="21"/>
      <c r="BE353" s="319"/>
      <c r="BF353" s="319"/>
      <c r="BG353" s="316"/>
      <c r="BH353" s="316"/>
      <c r="BI353" s="316"/>
      <c r="BJ353" s="316"/>
      <c r="BK353" s="316"/>
      <c r="BL353" s="316"/>
      <c r="BM353" s="316"/>
      <c r="BN353" s="316"/>
      <c r="BO353" s="316"/>
      <c r="BP353" s="316"/>
      <c r="BQ353" s="316"/>
      <c r="BR353" s="316"/>
      <c r="BS353" s="316"/>
      <c r="BT353" s="316"/>
      <c r="BU353" s="316"/>
      <c r="BV353" s="316"/>
      <c r="BW353" s="316"/>
      <c r="BX353" s="316"/>
      <c r="BY353" s="316"/>
      <c r="BZ353" s="316"/>
      <c r="CA353" s="316"/>
      <c r="CB353" s="316"/>
      <c r="CC353" s="316"/>
      <c r="CD353" s="316"/>
      <c r="CE353" s="316"/>
      <c r="CF353" s="316"/>
      <c r="CG353" s="316"/>
      <c r="CH353" s="316"/>
      <c r="CI353" s="316"/>
      <c r="CJ353" s="316"/>
      <c r="CK353" s="316"/>
      <c r="CL353" s="316"/>
      <c r="CM353" s="316"/>
      <c r="CN353" s="316"/>
      <c r="CO353" s="316"/>
      <c r="CP353" s="316"/>
      <c r="CQ353" s="316"/>
      <c r="CR353" s="316"/>
      <c r="CS353" s="316"/>
      <c r="CT353" s="316"/>
      <c r="CU353" s="316"/>
      <c r="CV353" s="316"/>
      <c r="CW353" s="316"/>
      <c r="CX353" s="316"/>
      <c r="CY353" s="316"/>
      <c r="CZ353" s="316"/>
      <c r="DA353" s="316"/>
      <c r="DB353" s="316"/>
      <c r="DC353" s="316"/>
      <c r="DD353" s="316"/>
      <c r="DE353" s="316"/>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HP353" s="268">
        <f t="shared" si="275"/>
        <v>14</v>
      </c>
      <c r="HQ353" s="268">
        <f t="shared" si="245"/>
        <v>345</v>
      </c>
      <c r="HR353" s="268">
        <f t="shared" si="276"/>
        <v>0</v>
      </c>
      <c r="HS353" s="268">
        <f t="shared" si="277"/>
        <v>0</v>
      </c>
    </row>
    <row r="354" spans="1:227" x14ac:dyDescent="0.3">
      <c r="A354" s="21"/>
      <c r="B354" s="14">
        <v>11627</v>
      </c>
      <c r="C354" s="14">
        <v>7</v>
      </c>
      <c r="D354" s="14" t="s">
        <v>182</v>
      </c>
      <c r="E354" s="14" t="s">
        <v>183</v>
      </c>
      <c r="F354" s="14">
        <v>280</v>
      </c>
      <c r="G354" s="14" t="s">
        <v>120</v>
      </c>
      <c r="H354" s="14">
        <v>2</v>
      </c>
      <c r="I354" s="14">
        <v>4</v>
      </c>
      <c r="J354" s="14">
        <v>4</v>
      </c>
      <c r="K354" s="14"/>
      <c r="L354" s="14" t="s">
        <v>141</v>
      </c>
      <c r="M354" s="24">
        <f t="shared" si="272"/>
        <v>4</v>
      </c>
      <c r="N354" s="24">
        <f t="shared" si="247"/>
        <v>1</v>
      </c>
      <c r="O354" s="24" t="str">
        <f t="shared" si="248"/>
        <v>4 4</v>
      </c>
      <c r="P354" s="24">
        <f t="shared" si="249"/>
        <v>4</v>
      </c>
      <c r="Q354" s="25">
        <f t="shared" si="250"/>
        <v>0</v>
      </c>
      <c r="R354" s="26">
        <f t="shared" si="251"/>
        <v>0</v>
      </c>
      <c r="S354" s="24">
        <f t="shared" si="252"/>
        <v>2</v>
      </c>
      <c r="T354" s="24">
        <f t="shared" si="253"/>
        <v>2</v>
      </c>
      <c r="U354" s="24" t="str">
        <f t="shared" si="254"/>
        <v/>
      </c>
      <c r="V354" s="24" t="str">
        <f t="shared" si="255"/>
        <v>g</v>
      </c>
      <c r="W354" s="24" t="str">
        <f t="shared" si="273"/>
        <v/>
      </c>
      <c r="X354" s="24">
        <f t="shared" si="256"/>
        <v>2</v>
      </c>
      <c r="Y354" s="24">
        <f t="shared" si="257"/>
        <v>2</v>
      </c>
      <c r="Z354" s="24" t="str">
        <f t="shared" si="258"/>
        <v>F</v>
      </c>
      <c r="AA354" s="24" t="str">
        <f>IF(I354&lt;&gt;"",IF(SUM(I354:J354)&gt;98,"",IF(I354-J354=0,G354,"")))</f>
        <v>F</v>
      </c>
      <c r="AB354" s="34" t="str">
        <f t="shared" si="259"/>
        <v/>
      </c>
      <c r="AC354" s="34" t="str">
        <f t="shared" si="260"/>
        <v>g</v>
      </c>
      <c r="AD354" s="34" t="str">
        <f t="shared" si="274"/>
        <v>g</v>
      </c>
      <c r="AE354" s="34" t="str">
        <f t="shared" si="261"/>
        <v>2 0</v>
      </c>
      <c r="AF354" s="34">
        <f t="shared" si="262"/>
        <v>4</v>
      </c>
      <c r="AG354" s="34">
        <f t="shared" si="263"/>
        <v>4</v>
      </c>
      <c r="AH354" s="34">
        <f t="shared" si="264"/>
        <v>0</v>
      </c>
      <c r="AI354" s="172">
        <f>IF(AJ354&lt;&gt;"",MAX(AI$3:AI353)+1,"")</f>
        <v>283</v>
      </c>
      <c r="AJ354" s="172" t="str">
        <f t="shared" si="265"/>
        <v>F</v>
      </c>
      <c r="AK354" s="172">
        <f t="shared" si="266"/>
        <v>280</v>
      </c>
      <c r="AL354" s="172">
        <f t="shared" si="267"/>
        <v>4</v>
      </c>
      <c r="AM354" s="172" t="str">
        <f>IF(AN354&lt;&gt;"",MAX(AM$3:AM353)+1,"")</f>
        <v/>
      </c>
      <c r="AN354" s="172" t="str">
        <f t="shared" si="268"/>
        <v/>
      </c>
      <c r="AO354" s="172" t="str">
        <f t="shared" si="269"/>
        <v/>
      </c>
      <c r="AP354" s="172" t="str">
        <f t="shared" si="270"/>
        <v/>
      </c>
      <c r="AQ354" s="172" t="str">
        <f t="shared" si="271"/>
        <v/>
      </c>
      <c r="AR354" s="172" t="str">
        <f>Table1[[#This Row],[Sex ]]&amp;Table1[[#This Row],[Month]]</f>
        <v>F2</v>
      </c>
      <c r="AS354" s="21"/>
      <c r="AT354" s="21"/>
      <c r="AU354" s="21"/>
      <c r="AV354" s="21"/>
      <c r="AW354" s="21"/>
      <c r="AX354" s="21"/>
      <c r="AY354" s="21"/>
      <c r="AZ354" s="21"/>
      <c r="BA354" s="21"/>
      <c r="BB354" s="21"/>
      <c r="BC354" s="21"/>
      <c r="BD354" s="21"/>
      <c r="BE354" s="319"/>
      <c r="BF354" s="319"/>
      <c r="BG354" s="316"/>
      <c r="BH354" s="316"/>
      <c r="BI354" s="316"/>
      <c r="BJ354" s="316"/>
      <c r="BK354" s="316"/>
      <c r="BL354" s="316"/>
      <c r="BM354" s="316"/>
      <c r="BN354" s="316"/>
      <c r="BO354" s="316"/>
      <c r="BP354" s="316"/>
      <c r="BQ354" s="316"/>
      <c r="BR354" s="316"/>
      <c r="BS354" s="316"/>
      <c r="BT354" s="316"/>
      <c r="BU354" s="316"/>
      <c r="BV354" s="316"/>
      <c r="BW354" s="316"/>
      <c r="BX354" s="316"/>
      <c r="BY354" s="316"/>
      <c r="BZ354" s="316"/>
      <c r="CA354" s="316"/>
      <c r="CB354" s="316"/>
      <c r="CC354" s="316"/>
      <c r="CD354" s="316"/>
      <c r="CE354" s="316"/>
      <c r="CF354" s="316"/>
      <c r="CG354" s="316"/>
      <c r="CH354" s="316"/>
      <c r="CI354" s="316"/>
      <c r="CJ354" s="316"/>
      <c r="CK354" s="316"/>
      <c r="CL354" s="316"/>
      <c r="CM354" s="316"/>
      <c r="CN354" s="316"/>
      <c r="CO354" s="316"/>
      <c r="CP354" s="316"/>
      <c r="CQ354" s="316"/>
      <c r="CR354" s="316"/>
      <c r="CS354" s="316"/>
      <c r="CT354" s="316"/>
      <c r="CU354" s="316"/>
      <c r="CV354" s="316"/>
      <c r="CW354" s="316"/>
      <c r="CX354" s="316"/>
      <c r="CY354" s="316"/>
      <c r="CZ354" s="316"/>
      <c r="DA354" s="316"/>
      <c r="DB354" s="316"/>
      <c r="DC354" s="316"/>
      <c r="DD354" s="316"/>
      <c r="DE354" s="316"/>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HP354" s="268">
        <f t="shared" si="275"/>
        <v>4</v>
      </c>
      <c r="HQ354" s="268">
        <f t="shared" si="245"/>
        <v>346</v>
      </c>
      <c r="HR354" s="268">
        <f t="shared" si="276"/>
        <v>0</v>
      </c>
      <c r="HS354" s="268">
        <f t="shared" si="277"/>
        <v>0</v>
      </c>
    </row>
    <row r="355" spans="1:227" x14ac:dyDescent="0.3">
      <c r="A355" s="21"/>
      <c r="B355" s="14">
        <v>11627</v>
      </c>
      <c r="C355" s="14">
        <v>8</v>
      </c>
      <c r="D355" s="14" t="s">
        <v>182</v>
      </c>
      <c r="E355" s="14" t="s">
        <v>183</v>
      </c>
      <c r="F355" s="14">
        <v>290</v>
      </c>
      <c r="G355" s="14" t="s">
        <v>120</v>
      </c>
      <c r="H355" s="14">
        <v>2</v>
      </c>
      <c r="I355" s="14">
        <v>4</v>
      </c>
      <c r="J355" s="14">
        <v>4</v>
      </c>
      <c r="K355" s="14"/>
      <c r="L355" s="14" t="s">
        <v>141</v>
      </c>
      <c r="M355" s="24">
        <f t="shared" si="272"/>
        <v>4</v>
      </c>
      <c r="N355" s="24">
        <f t="shared" si="247"/>
        <v>1</v>
      </c>
      <c r="O355" s="24" t="str">
        <f t="shared" si="248"/>
        <v>4 4</v>
      </c>
      <c r="P355" s="24">
        <f t="shared" si="249"/>
        <v>4</v>
      </c>
      <c r="Q355" s="25">
        <f t="shared" si="250"/>
        <v>0</v>
      </c>
      <c r="R355" s="26">
        <f t="shared" si="251"/>
        <v>0</v>
      </c>
      <c r="S355" s="24">
        <f t="shared" si="252"/>
        <v>2</v>
      </c>
      <c r="T355" s="24">
        <f t="shared" si="253"/>
        <v>2</v>
      </c>
      <c r="U355" s="24" t="str">
        <f t="shared" si="254"/>
        <v/>
      </c>
      <c r="V355" s="24" t="str">
        <f t="shared" si="255"/>
        <v>g</v>
      </c>
      <c r="W355" s="24" t="str">
        <f t="shared" si="273"/>
        <v/>
      </c>
      <c r="X355" s="24">
        <f t="shared" si="256"/>
        <v>2</v>
      </c>
      <c r="Y355" s="24">
        <f t="shared" si="257"/>
        <v>2</v>
      </c>
      <c r="Z355" s="24" t="str">
        <f t="shared" si="258"/>
        <v>F</v>
      </c>
      <c r="AA355" s="24" t="str">
        <f>IF(I355&lt;&gt;"",IF(SUM(I355:J355)&gt;98,"",IF(I355-J355=0,G355,"")))</f>
        <v>F</v>
      </c>
      <c r="AB355" s="34" t="str">
        <f t="shared" si="259"/>
        <v/>
      </c>
      <c r="AC355" s="34" t="str">
        <f t="shared" si="260"/>
        <v>g</v>
      </c>
      <c r="AD355" s="34" t="str">
        <f t="shared" si="274"/>
        <v>g</v>
      </c>
      <c r="AE355" s="34" t="str">
        <f t="shared" si="261"/>
        <v>2 0</v>
      </c>
      <c r="AF355" s="34">
        <f t="shared" si="262"/>
        <v>4</v>
      </c>
      <c r="AG355" s="34">
        <f t="shared" si="263"/>
        <v>4</v>
      </c>
      <c r="AH355" s="34">
        <f t="shared" si="264"/>
        <v>0</v>
      </c>
      <c r="AI355" s="172">
        <f>IF(AJ355&lt;&gt;"",MAX(AI$3:AI354)+1,"")</f>
        <v>284</v>
      </c>
      <c r="AJ355" s="172" t="str">
        <f t="shared" si="265"/>
        <v>F</v>
      </c>
      <c r="AK355" s="172">
        <f t="shared" si="266"/>
        <v>290</v>
      </c>
      <c r="AL355" s="172">
        <f t="shared" si="267"/>
        <v>4</v>
      </c>
      <c r="AM355" s="172" t="str">
        <f>IF(AN355&lt;&gt;"",MAX(AM$3:AM354)+1,"")</f>
        <v/>
      </c>
      <c r="AN355" s="172" t="str">
        <f t="shared" si="268"/>
        <v/>
      </c>
      <c r="AO355" s="172" t="str">
        <f t="shared" si="269"/>
        <v/>
      </c>
      <c r="AP355" s="172" t="str">
        <f t="shared" si="270"/>
        <v/>
      </c>
      <c r="AQ355" s="172" t="str">
        <f t="shared" si="271"/>
        <v/>
      </c>
      <c r="AR355" s="172" t="str">
        <f>Table1[[#This Row],[Sex ]]&amp;Table1[[#This Row],[Month]]</f>
        <v>F2</v>
      </c>
      <c r="AS355" s="21"/>
      <c r="AT355" s="21"/>
      <c r="AU355" s="21"/>
      <c r="AV355" s="21"/>
      <c r="AW355" s="21"/>
      <c r="AX355" s="21"/>
      <c r="AY355" s="21"/>
      <c r="AZ355" s="21"/>
      <c r="BA355" s="21"/>
      <c r="BB355" s="21"/>
      <c r="BC355" s="21"/>
      <c r="BD355" s="21"/>
      <c r="BE355" s="319"/>
      <c r="BF355" s="319"/>
      <c r="BG355" s="316"/>
      <c r="BH355" s="316"/>
      <c r="BI355" s="316"/>
      <c r="BJ355" s="316"/>
      <c r="BK355" s="316"/>
      <c r="BL355" s="316"/>
      <c r="BM355" s="316"/>
      <c r="BN355" s="316"/>
      <c r="BO355" s="316"/>
      <c r="BP355" s="316"/>
      <c r="BQ355" s="316"/>
      <c r="BR355" s="316"/>
      <c r="BS355" s="316"/>
      <c r="BT355" s="316"/>
      <c r="BU355" s="316"/>
      <c r="BV355" s="316"/>
      <c r="BW355" s="316"/>
      <c r="BX355" s="316"/>
      <c r="BY355" s="316"/>
      <c r="BZ355" s="316"/>
      <c r="CA355" s="316"/>
      <c r="CB355" s="316"/>
      <c r="CC355" s="316"/>
      <c r="CD355" s="316"/>
      <c r="CE355" s="316"/>
      <c r="CF355" s="316"/>
      <c r="CG355" s="316"/>
      <c r="CH355" s="316"/>
      <c r="CI355" s="316"/>
      <c r="CJ355" s="316"/>
      <c r="CK355" s="316"/>
      <c r="CL355" s="316"/>
      <c r="CM355" s="316"/>
      <c r="CN355" s="316"/>
      <c r="CO355" s="316"/>
      <c r="CP355" s="316"/>
      <c r="CQ355" s="316"/>
      <c r="CR355" s="316"/>
      <c r="CS355" s="316"/>
      <c r="CT355" s="316"/>
      <c r="CU355" s="316"/>
      <c r="CV355" s="316"/>
      <c r="CW355" s="316"/>
      <c r="CX355" s="316"/>
      <c r="CY355" s="316"/>
      <c r="CZ355" s="316"/>
      <c r="DA355" s="316"/>
      <c r="DB355" s="316"/>
      <c r="DC355" s="316"/>
      <c r="DD355" s="316"/>
      <c r="DE355" s="316"/>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HP355" s="268">
        <f t="shared" si="275"/>
        <v>4</v>
      </c>
      <c r="HQ355" s="268">
        <f t="shared" si="245"/>
        <v>347</v>
      </c>
      <c r="HR355" s="268">
        <f t="shared" si="276"/>
        <v>0</v>
      </c>
      <c r="HS355" s="268">
        <f t="shared" si="277"/>
        <v>0</v>
      </c>
    </row>
    <row r="356" spans="1:227" x14ac:dyDescent="0.3">
      <c r="A356" s="21"/>
      <c r="B356" s="14">
        <v>11627</v>
      </c>
      <c r="C356" s="14">
        <v>9</v>
      </c>
      <c r="D356" s="14" t="s">
        <v>182</v>
      </c>
      <c r="E356" s="14" t="s">
        <v>183</v>
      </c>
      <c r="F356" s="14">
        <v>290</v>
      </c>
      <c r="G356" s="14" t="s">
        <v>120</v>
      </c>
      <c r="H356" s="14">
        <v>2</v>
      </c>
      <c r="I356" s="14">
        <v>3</v>
      </c>
      <c r="J356" s="14">
        <v>4</v>
      </c>
      <c r="K356" s="14"/>
      <c r="L356" s="14" t="s">
        <v>141</v>
      </c>
      <c r="M356" s="24" t="str">
        <f t="shared" si="272"/>
        <v/>
      </c>
      <c r="N356" s="24">
        <f t="shared" si="247"/>
        <v>1</v>
      </c>
      <c r="O356" s="24" t="str">
        <f t="shared" si="248"/>
        <v>4 3</v>
      </c>
      <c r="P356" s="24">
        <f t="shared" si="249"/>
        <v>3.5</v>
      </c>
      <c r="Q356" s="25">
        <f t="shared" si="250"/>
        <v>0.5</v>
      </c>
      <c r="R356" s="26">
        <f t="shared" si="251"/>
        <v>0.20203050891044216</v>
      </c>
      <c r="S356" s="24">
        <f t="shared" si="252"/>
        <v>2</v>
      </c>
      <c r="T356" s="24">
        <f t="shared" si="253"/>
        <v>2</v>
      </c>
      <c r="U356" s="24" t="str">
        <f t="shared" si="254"/>
        <v/>
      </c>
      <c r="V356" s="24" t="str">
        <f t="shared" si="255"/>
        <v/>
      </c>
      <c r="W356" s="24" t="str">
        <f t="shared" si="273"/>
        <v/>
      </c>
      <c r="X356" s="24" t="str">
        <f t="shared" si="256"/>
        <v/>
      </c>
      <c r="Y356" s="24">
        <f t="shared" si="257"/>
        <v>2</v>
      </c>
      <c r="Z356" s="24" t="str">
        <f t="shared" si="258"/>
        <v>F</v>
      </c>
      <c r="AA356" s="24" t="str">
        <f>IF(I356&lt;&gt;"",IF(I356-J356=0,G356,""),"")</f>
        <v/>
      </c>
      <c r="AB356" s="34" t="str">
        <f t="shared" si="259"/>
        <v/>
      </c>
      <c r="AC356" s="34" t="str">
        <f t="shared" si="260"/>
        <v>g</v>
      </c>
      <c r="AD356" s="34" t="str">
        <f t="shared" si="274"/>
        <v/>
      </c>
      <c r="AE356" s="34" t="str">
        <f t="shared" si="261"/>
        <v>2 -1</v>
      </c>
      <c r="AF356" s="34">
        <f t="shared" si="262"/>
        <v>4</v>
      </c>
      <c r="AG356" s="34">
        <f t="shared" si="263"/>
        <v>3</v>
      </c>
      <c r="AH356" s="34">
        <f t="shared" si="264"/>
        <v>-1</v>
      </c>
      <c r="AI356" s="172">
        <f>IF(AJ356&lt;&gt;"",MAX(AI$3:AI355)+1,"")</f>
        <v>285</v>
      </c>
      <c r="AJ356" s="172" t="str">
        <f t="shared" si="265"/>
        <v>F</v>
      </c>
      <c r="AK356" s="172">
        <f t="shared" si="266"/>
        <v>290</v>
      </c>
      <c r="AL356" s="172">
        <f t="shared" si="267"/>
        <v>4</v>
      </c>
      <c r="AM356" s="172" t="str">
        <f>IF(AN356&lt;&gt;"",MAX(AM$3:AM355)+1,"")</f>
        <v/>
      </c>
      <c r="AN356" s="172" t="str">
        <f t="shared" si="268"/>
        <v/>
      </c>
      <c r="AO356" s="172" t="str">
        <f t="shared" si="269"/>
        <v/>
      </c>
      <c r="AP356" s="172" t="str">
        <f t="shared" si="270"/>
        <v/>
      </c>
      <c r="AQ356" s="172" t="str">
        <f t="shared" si="271"/>
        <v/>
      </c>
      <c r="AR356" s="172" t="str">
        <f>Table1[[#This Row],[Sex ]]&amp;Table1[[#This Row],[Month]]</f>
        <v>F2</v>
      </c>
      <c r="AS356" s="21"/>
      <c r="AT356" s="21"/>
      <c r="AU356" s="21"/>
      <c r="AV356" s="21"/>
      <c r="AW356" s="21"/>
      <c r="AX356" s="21"/>
      <c r="AY356" s="21"/>
      <c r="AZ356" s="21"/>
      <c r="BA356" s="21"/>
      <c r="BB356" s="21"/>
      <c r="BC356" s="21"/>
      <c r="BD356" s="21"/>
      <c r="BE356" s="319"/>
      <c r="BF356" s="319"/>
      <c r="BG356" s="316"/>
      <c r="BH356" s="316"/>
      <c r="BI356" s="316"/>
      <c r="BJ356" s="316"/>
      <c r="BK356" s="316"/>
      <c r="BL356" s="316"/>
      <c r="BM356" s="316"/>
      <c r="BN356" s="316"/>
      <c r="BO356" s="316"/>
      <c r="BP356" s="316"/>
      <c r="BQ356" s="316"/>
      <c r="BR356" s="316"/>
      <c r="BS356" s="316"/>
      <c r="BT356" s="316"/>
      <c r="BU356" s="316"/>
      <c r="BV356" s="316"/>
      <c r="BW356" s="316"/>
      <c r="BX356" s="316"/>
      <c r="BY356" s="316"/>
      <c r="BZ356" s="316"/>
      <c r="CA356" s="316"/>
      <c r="CB356" s="316"/>
      <c r="CC356" s="316"/>
      <c r="CD356" s="316"/>
      <c r="CE356" s="316"/>
      <c r="CF356" s="316"/>
      <c r="CG356" s="316"/>
      <c r="CH356" s="316"/>
      <c r="CI356" s="316"/>
      <c r="CJ356" s="316"/>
      <c r="CK356" s="316"/>
      <c r="CL356" s="316"/>
      <c r="CM356" s="316"/>
      <c r="CN356" s="316"/>
      <c r="CO356" s="316"/>
      <c r="CP356" s="316"/>
      <c r="CQ356" s="316"/>
      <c r="CR356" s="316"/>
      <c r="CS356" s="316"/>
      <c r="CT356" s="316"/>
      <c r="CU356" s="316"/>
      <c r="CV356" s="316"/>
      <c r="CW356" s="316"/>
      <c r="CX356" s="316"/>
      <c r="CY356" s="316"/>
      <c r="CZ356" s="316"/>
      <c r="DA356" s="316"/>
      <c r="DB356" s="316"/>
      <c r="DC356" s="316"/>
      <c r="DD356" s="316"/>
      <c r="DE356" s="316"/>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HP356" s="268">
        <f t="shared" si="275"/>
        <v>4</v>
      </c>
      <c r="HQ356" s="268">
        <f t="shared" si="245"/>
        <v>348</v>
      </c>
      <c r="HR356" s="268">
        <f t="shared" si="276"/>
        <v>50</v>
      </c>
      <c r="HS356" s="268">
        <f t="shared" si="277"/>
        <v>50</v>
      </c>
    </row>
    <row r="357" spans="1:227" x14ac:dyDescent="0.3">
      <c r="A357" s="21"/>
      <c r="B357" s="14">
        <v>11627</v>
      </c>
      <c r="C357" s="14">
        <v>10</v>
      </c>
      <c r="D357" s="14" t="s">
        <v>182</v>
      </c>
      <c r="E357" s="14" t="s">
        <v>183</v>
      </c>
      <c r="F357" s="14">
        <v>300</v>
      </c>
      <c r="G357" s="14" t="s">
        <v>120</v>
      </c>
      <c r="H357" s="14">
        <v>2</v>
      </c>
      <c r="I357" s="14">
        <v>4</v>
      </c>
      <c r="J357" s="14">
        <v>4</v>
      </c>
      <c r="K357" s="14"/>
      <c r="L357" s="14" t="s">
        <v>141</v>
      </c>
      <c r="M357" s="24">
        <f t="shared" si="272"/>
        <v>4</v>
      </c>
      <c r="N357" s="24">
        <f t="shared" si="247"/>
        <v>1</v>
      </c>
      <c r="O357" s="24" t="str">
        <f t="shared" si="248"/>
        <v>4 4</v>
      </c>
      <c r="P357" s="24">
        <f t="shared" si="249"/>
        <v>4</v>
      </c>
      <c r="Q357" s="25">
        <f t="shared" si="250"/>
        <v>0</v>
      </c>
      <c r="R357" s="26">
        <f t="shared" si="251"/>
        <v>0</v>
      </c>
      <c r="S357" s="24">
        <f t="shared" si="252"/>
        <v>2</v>
      </c>
      <c r="T357" s="24">
        <f t="shared" si="253"/>
        <v>2</v>
      </c>
      <c r="U357" s="24" t="str">
        <f t="shared" si="254"/>
        <v/>
      </c>
      <c r="V357" s="24" t="str">
        <f t="shared" si="255"/>
        <v>g</v>
      </c>
      <c r="W357" s="24" t="str">
        <f t="shared" si="273"/>
        <v/>
      </c>
      <c r="X357" s="24">
        <f t="shared" si="256"/>
        <v>2</v>
      </c>
      <c r="Y357" s="24">
        <f t="shared" si="257"/>
        <v>2</v>
      </c>
      <c r="Z357" s="24" t="str">
        <f t="shared" si="258"/>
        <v>F</v>
      </c>
      <c r="AA357" s="24" t="str">
        <f t="shared" ref="AA357:AA377" si="279">IF(I357&lt;&gt;"",IF(SUM(I357:J357)&gt;98,"",IF(I357-J357=0,G357,"")))</f>
        <v>F</v>
      </c>
      <c r="AB357" s="34" t="str">
        <f t="shared" si="259"/>
        <v/>
      </c>
      <c r="AC357" s="34" t="str">
        <f t="shared" si="260"/>
        <v>g</v>
      </c>
      <c r="AD357" s="34" t="str">
        <f t="shared" si="274"/>
        <v>g</v>
      </c>
      <c r="AE357" s="34" t="str">
        <f t="shared" si="261"/>
        <v>2 0</v>
      </c>
      <c r="AF357" s="34">
        <f t="shared" si="262"/>
        <v>4</v>
      </c>
      <c r="AG357" s="34">
        <f t="shared" si="263"/>
        <v>4</v>
      </c>
      <c r="AH357" s="34">
        <f t="shared" si="264"/>
        <v>0</v>
      </c>
      <c r="AI357" s="172">
        <f>IF(AJ357&lt;&gt;"",MAX(AI$3:AI356)+1,"")</f>
        <v>286</v>
      </c>
      <c r="AJ357" s="172" t="str">
        <f t="shared" si="265"/>
        <v>F</v>
      </c>
      <c r="AK357" s="172">
        <f t="shared" si="266"/>
        <v>300</v>
      </c>
      <c r="AL357" s="172">
        <f t="shared" si="267"/>
        <v>4</v>
      </c>
      <c r="AM357" s="172" t="str">
        <f>IF(AN357&lt;&gt;"",MAX(AM$3:AM356)+1,"")</f>
        <v/>
      </c>
      <c r="AN357" s="172" t="str">
        <f t="shared" si="268"/>
        <v/>
      </c>
      <c r="AO357" s="172" t="str">
        <f t="shared" si="269"/>
        <v/>
      </c>
      <c r="AP357" s="172" t="str">
        <f t="shared" si="270"/>
        <v/>
      </c>
      <c r="AQ357" s="172" t="str">
        <f t="shared" si="271"/>
        <v/>
      </c>
      <c r="AR357" s="172" t="str">
        <f>Table1[[#This Row],[Sex ]]&amp;Table1[[#This Row],[Month]]</f>
        <v>F2</v>
      </c>
      <c r="AS357" s="21"/>
      <c r="AT357" s="21"/>
      <c r="AU357" s="21"/>
      <c r="AV357" s="21"/>
      <c r="AW357" s="21"/>
      <c r="AX357" s="21"/>
      <c r="AY357" s="21"/>
      <c r="AZ357" s="21"/>
      <c r="BA357" s="21"/>
      <c r="BB357" s="21"/>
      <c r="BC357" s="21"/>
      <c r="BD357" s="21"/>
      <c r="BE357" s="319"/>
      <c r="BF357" s="319"/>
      <c r="BG357" s="316"/>
      <c r="BH357" s="316"/>
      <c r="BI357" s="316"/>
      <c r="BJ357" s="316"/>
      <c r="BK357" s="316"/>
      <c r="BL357" s="316"/>
      <c r="BM357" s="316"/>
      <c r="BN357" s="316"/>
      <c r="BO357" s="316"/>
      <c r="BP357" s="316"/>
      <c r="BQ357" s="316"/>
      <c r="BR357" s="316"/>
      <c r="BS357" s="316"/>
      <c r="BT357" s="316"/>
      <c r="BU357" s="316"/>
      <c r="BV357" s="316"/>
      <c r="BW357" s="316"/>
      <c r="BX357" s="316"/>
      <c r="BY357" s="316"/>
      <c r="BZ357" s="316"/>
      <c r="CA357" s="316"/>
      <c r="CB357" s="316"/>
      <c r="CC357" s="316"/>
      <c r="CD357" s="316"/>
      <c r="CE357" s="316"/>
      <c r="CF357" s="316"/>
      <c r="CG357" s="316"/>
      <c r="CH357" s="316"/>
      <c r="CI357" s="316"/>
      <c r="CJ357" s="316"/>
      <c r="CK357" s="316"/>
      <c r="CL357" s="316"/>
      <c r="CM357" s="316"/>
      <c r="CN357" s="316"/>
      <c r="CO357" s="316"/>
      <c r="CP357" s="316"/>
      <c r="CQ357" s="316"/>
      <c r="CR357" s="316"/>
      <c r="CS357" s="316"/>
      <c r="CT357" s="316"/>
      <c r="CU357" s="316"/>
      <c r="CV357" s="316"/>
      <c r="CW357" s="316"/>
      <c r="CX357" s="316"/>
      <c r="CY357" s="316"/>
      <c r="CZ357" s="316"/>
      <c r="DA357" s="316"/>
      <c r="DB357" s="316"/>
      <c r="DC357" s="316"/>
      <c r="DD357" s="316"/>
      <c r="DE357" s="316"/>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HP357" s="268">
        <f t="shared" si="275"/>
        <v>5</v>
      </c>
      <c r="HQ357" s="268">
        <f t="shared" si="245"/>
        <v>349</v>
      </c>
      <c r="HR357" s="268">
        <f t="shared" si="276"/>
        <v>0</v>
      </c>
      <c r="HS357" s="268">
        <f t="shared" si="277"/>
        <v>0</v>
      </c>
    </row>
    <row r="358" spans="1:227" x14ac:dyDescent="0.3">
      <c r="A358" s="21"/>
      <c r="B358" s="14">
        <v>11627</v>
      </c>
      <c r="C358" s="14">
        <v>11</v>
      </c>
      <c r="D358" s="14" t="s">
        <v>182</v>
      </c>
      <c r="E358" s="14" t="s">
        <v>183</v>
      </c>
      <c r="F358" s="14">
        <v>300</v>
      </c>
      <c r="G358" s="14" t="s">
        <v>120</v>
      </c>
      <c r="H358" s="14">
        <v>2</v>
      </c>
      <c r="I358" s="14">
        <v>3</v>
      </c>
      <c r="J358" s="14">
        <v>3</v>
      </c>
      <c r="K358" s="14"/>
      <c r="L358" s="14" t="s">
        <v>141</v>
      </c>
      <c r="M358" s="24">
        <f t="shared" si="272"/>
        <v>3</v>
      </c>
      <c r="N358" s="24">
        <f t="shared" si="247"/>
        <v>1</v>
      </c>
      <c r="O358" s="24" t="str">
        <f t="shared" si="248"/>
        <v>3 3</v>
      </c>
      <c r="P358" s="24">
        <f t="shared" si="249"/>
        <v>3</v>
      </c>
      <c r="Q358" s="25">
        <f t="shared" si="250"/>
        <v>0</v>
      </c>
      <c r="R358" s="26">
        <f t="shared" si="251"/>
        <v>0</v>
      </c>
      <c r="S358" s="24">
        <f t="shared" si="252"/>
        <v>2</v>
      </c>
      <c r="T358" s="24">
        <f t="shared" si="253"/>
        <v>2</v>
      </c>
      <c r="U358" s="24" t="str">
        <f t="shared" si="254"/>
        <v/>
      </c>
      <c r="V358" s="24" t="str">
        <f t="shared" si="255"/>
        <v>g</v>
      </c>
      <c r="W358" s="24" t="str">
        <f t="shared" si="273"/>
        <v/>
      </c>
      <c r="X358" s="24">
        <f t="shared" si="256"/>
        <v>2</v>
      </c>
      <c r="Y358" s="24">
        <f t="shared" si="257"/>
        <v>2</v>
      </c>
      <c r="Z358" s="24" t="str">
        <f t="shared" si="258"/>
        <v>F</v>
      </c>
      <c r="AA358" s="24" t="str">
        <f t="shared" si="279"/>
        <v>F</v>
      </c>
      <c r="AB358" s="34" t="str">
        <f t="shared" si="259"/>
        <v/>
      </c>
      <c r="AC358" s="34" t="str">
        <f t="shared" si="260"/>
        <v>g</v>
      </c>
      <c r="AD358" s="34" t="str">
        <f t="shared" si="274"/>
        <v>g</v>
      </c>
      <c r="AE358" s="34" t="str">
        <f t="shared" si="261"/>
        <v>2 0</v>
      </c>
      <c r="AF358" s="34">
        <f t="shared" si="262"/>
        <v>3</v>
      </c>
      <c r="AG358" s="34">
        <f t="shared" si="263"/>
        <v>3</v>
      </c>
      <c r="AH358" s="34">
        <f t="shared" si="264"/>
        <v>0</v>
      </c>
      <c r="AI358" s="172">
        <f>IF(AJ358&lt;&gt;"",MAX(AI$3:AI357)+1,"")</f>
        <v>287</v>
      </c>
      <c r="AJ358" s="172" t="str">
        <f t="shared" si="265"/>
        <v>F</v>
      </c>
      <c r="AK358" s="172">
        <f t="shared" si="266"/>
        <v>300</v>
      </c>
      <c r="AL358" s="172">
        <f t="shared" si="267"/>
        <v>3</v>
      </c>
      <c r="AM358" s="172" t="str">
        <f>IF(AN358&lt;&gt;"",MAX(AM$3:AM357)+1,"")</f>
        <v/>
      </c>
      <c r="AN358" s="172" t="str">
        <f t="shared" si="268"/>
        <v/>
      </c>
      <c r="AO358" s="172" t="str">
        <f t="shared" si="269"/>
        <v/>
      </c>
      <c r="AP358" s="172" t="str">
        <f t="shared" si="270"/>
        <v/>
      </c>
      <c r="AQ358" s="172" t="str">
        <f t="shared" si="271"/>
        <v/>
      </c>
      <c r="AR358" s="172" t="str">
        <f>Table1[[#This Row],[Sex ]]&amp;Table1[[#This Row],[Month]]</f>
        <v>F2</v>
      </c>
      <c r="AS358" s="21"/>
      <c r="AT358" s="21"/>
      <c r="AU358" s="21"/>
      <c r="AV358" s="21"/>
      <c r="AW358" s="21"/>
      <c r="AX358" s="21"/>
      <c r="AY358" s="21"/>
      <c r="AZ358" s="21"/>
      <c r="BA358" s="21"/>
      <c r="BB358" s="21"/>
      <c r="BC358" s="21"/>
      <c r="BD358" s="21"/>
      <c r="BE358" s="319"/>
      <c r="BF358" s="319"/>
      <c r="BG358" s="316"/>
      <c r="BH358" s="316"/>
      <c r="BI358" s="316"/>
      <c r="BJ358" s="316"/>
      <c r="BK358" s="316"/>
      <c r="BL358" s="316"/>
      <c r="BM358" s="316"/>
      <c r="BN358" s="316"/>
      <c r="BO358" s="316"/>
      <c r="BP358" s="316"/>
      <c r="BQ358" s="316"/>
      <c r="BR358" s="316"/>
      <c r="BS358" s="316"/>
      <c r="BT358" s="316"/>
      <c r="BU358" s="316"/>
      <c r="BV358" s="316"/>
      <c r="BW358" s="316"/>
      <c r="BX358" s="316"/>
      <c r="BY358" s="316"/>
      <c r="BZ358" s="316"/>
      <c r="CA358" s="316"/>
      <c r="CB358" s="316"/>
      <c r="CC358" s="316"/>
      <c r="CD358" s="316"/>
      <c r="CE358" s="316"/>
      <c r="CF358" s="316"/>
      <c r="CG358" s="316"/>
      <c r="CH358" s="316"/>
      <c r="CI358" s="316"/>
      <c r="CJ358" s="316"/>
      <c r="CK358" s="316"/>
      <c r="CL358" s="316"/>
      <c r="CM358" s="316"/>
      <c r="CN358" s="316"/>
      <c r="CO358" s="316"/>
      <c r="CP358" s="316"/>
      <c r="CQ358" s="316"/>
      <c r="CR358" s="316"/>
      <c r="CS358" s="316"/>
      <c r="CT358" s="316"/>
      <c r="CU358" s="316"/>
      <c r="CV358" s="316"/>
      <c r="CW358" s="316"/>
      <c r="CX358" s="316"/>
      <c r="CY358" s="316"/>
      <c r="CZ358" s="316"/>
      <c r="DA358" s="316"/>
      <c r="DB358" s="316"/>
      <c r="DC358" s="316"/>
      <c r="DD358" s="316"/>
      <c r="DE358" s="316"/>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HP358" s="268">
        <f t="shared" si="275"/>
        <v>5</v>
      </c>
      <c r="HQ358" s="268">
        <f t="shared" si="245"/>
        <v>350</v>
      </c>
      <c r="HR358" s="268">
        <f t="shared" si="276"/>
        <v>0</v>
      </c>
      <c r="HS358" s="268">
        <f t="shared" si="277"/>
        <v>0</v>
      </c>
    </row>
    <row r="359" spans="1:227" x14ac:dyDescent="0.3">
      <c r="A359" s="21"/>
      <c r="B359" s="14">
        <v>11627</v>
      </c>
      <c r="C359" s="14">
        <v>12</v>
      </c>
      <c r="D359" s="14" t="s">
        <v>182</v>
      </c>
      <c r="E359" s="14" t="s">
        <v>183</v>
      </c>
      <c r="F359" s="14">
        <v>310</v>
      </c>
      <c r="G359" s="14" t="s">
        <v>120</v>
      </c>
      <c r="H359" s="14">
        <v>2</v>
      </c>
      <c r="I359" s="14">
        <v>4</v>
      </c>
      <c r="J359" s="14">
        <v>4</v>
      </c>
      <c r="K359" s="14"/>
      <c r="L359" s="14" t="s">
        <v>141</v>
      </c>
      <c r="M359" s="24">
        <f t="shared" si="272"/>
        <v>4</v>
      </c>
      <c r="N359" s="24">
        <f t="shared" si="247"/>
        <v>1</v>
      </c>
      <c r="O359" s="24" t="str">
        <f t="shared" si="248"/>
        <v>4 4</v>
      </c>
      <c r="P359" s="24">
        <f t="shared" si="249"/>
        <v>4</v>
      </c>
      <c r="Q359" s="25">
        <f t="shared" si="250"/>
        <v>0</v>
      </c>
      <c r="R359" s="26">
        <f t="shared" si="251"/>
        <v>0</v>
      </c>
      <c r="S359" s="24">
        <f t="shared" si="252"/>
        <v>2</v>
      </c>
      <c r="T359" s="24">
        <f t="shared" si="253"/>
        <v>2</v>
      </c>
      <c r="U359" s="24" t="str">
        <f t="shared" si="254"/>
        <v/>
      </c>
      <c r="V359" s="24" t="str">
        <f t="shared" si="255"/>
        <v>g</v>
      </c>
      <c r="W359" s="24" t="str">
        <f t="shared" si="273"/>
        <v/>
      </c>
      <c r="X359" s="24">
        <f t="shared" si="256"/>
        <v>2</v>
      </c>
      <c r="Y359" s="24">
        <f t="shared" si="257"/>
        <v>2</v>
      </c>
      <c r="Z359" s="24" t="str">
        <f t="shared" si="258"/>
        <v>F</v>
      </c>
      <c r="AA359" s="24" t="str">
        <f t="shared" si="279"/>
        <v>F</v>
      </c>
      <c r="AB359" s="34" t="str">
        <f t="shared" si="259"/>
        <v/>
      </c>
      <c r="AC359" s="34" t="str">
        <f t="shared" si="260"/>
        <v>g</v>
      </c>
      <c r="AD359" s="34" t="str">
        <f t="shared" si="274"/>
        <v>g</v>
      </c>
      <c r="AE359" s="34" t="str">
        <f t="shared" si="261"/>
        <v>2 0</v>
      </c>
      <c r="AF359" s="34">
        <f t="shared" si="262"/>
        <v>4</v>
      </c>
      <c r="AG359" s="34">
        <f t="shared" si="263"/>
        <v>4</v>
      </c>
      <c r="AH359" s="34">
        <f t="shared" si="264"/>
        <v>0</v>
      </c>
      <c r="AI359" s="172">
        <f>IF(AJ359&lt;&gt;"",MAX(AI$3:AI358)+1,"")</f>
        <v>288</v>
      </c>
      <c r="AJ359" s="172" t="str">
        <f t="shared" si="265"/>
        <v>F</v>
      </c>
      <c r="AK359" s="172">
        <f t="shared" si="266"/>
        <v>310</v>
      </c>
      <c r="AL359" s="172">
        <f t="shared" si="267"/>
        <v>4</v>
      </c>
      <c r="AM359" s="172" t="str">
        <f>IF(AN359&lt;&gt;"",MAX(AM$3:AM358)+1,"")</f>
        <v/>
      </c>
      <c r="AN359" s="172" t="str">
        <f t="shared" si="268"/>
        <v/>
      </c>
      <c r="AO359" s="172" t="str">
        <f t="shared" si="269"/>
        <v/>
      </c>
      <c r="AP359" s="172" t="str">
        <f t="shared" si="270"/>
        <v/>
      </c>
      <c r="AQ359" s="172" t="str">
        <f t="shared" si="271"/>
        <v/>
      </c>
      <c r="AR359" s="172" t="str">
        <f>Table1[[#This Row],[Sex ]]&amp;Table1[[#This Row],[Month]]</f>
        <v>F2</v>
      </c>
      <c r="AS359" s="21"/>
      <c r="AT359" s="21"/>
      <c r="AU359" s="21"/>
      <c r="AV359" s="21"/>
      <c r="AW359" s="21"/>
      <c r="AX359" s="21"/>
      <c r="AY359" s="21"/>
      <c r="AZ359" s="21"/>
      <c r="BA359" s="21"/>
      <c r="BB359" s="21"/>
      <c r="BC359" s="21"/>
      <c r="BD359" s="21"/>
      <c r="BE359" s="319"/>
      <c r="BF359" s="319"/>
      <c r="BG359" s="316"/>
      <c r="BH359" s="316"/>
      <c r="BI359" s="316"/>
      <c r="BJ359" s="316"/>
      <c r="BK359" s="316"/>
      <c r="BL359" s="316"/>
      <c r="BM359" s="316"/>
      <c r="BN359" s="316"/>
      <c r="BO359" s="316"/>
      <c r="BP359" s="316"/>
      <c r="BQ359" s="316"/>
      <c r="BR359" s="316"/>
      <c r="BS359" s="316"/>
      <c r="BT359" s="316"/>
      <c r="BU359" s="316"/>
      <c r="BV359" s="316"/>
      <c r="BW359" s="316"/>
      <c r="BX359" s="316"/>
      <c r="BY359" s="316"/>
      <c r="BZ359" s="316"/>
      <c r="CA359" s="316"/>
      <c r="CB359" s="316"/>
      <c r="CC359" s="316"/>
      <c r="CD359" s="316"/>
      <c r="CE359" s="316"/>
      <c r="CF359" s="316"/>
      <c r="CG359" s="316"/>
      <c r="CH359" s="316"/>
      <c r="CI359" s="316"/>
      <c r="CJ359" s="316"/>
      <c r="CK359" s="316"/>
      <c r="CL359" s="316"/>
      <c r="CM359" s="316"/>
      <c r="CN359" s="316"/>
      <c r="CO359" s="316"/>
      <c r="CP359" s="316"/>
      <c r="CQ359" s="316"/>
      <c r="CR359" s="316"/>
      <c r="CS359" s="316"/>
      <c r="CT359" s="316"/>
      <c r="CU359" s="316"/>
      <c r="CV359" s="316"/>
      <c r="CW359" s="316"/>
      <c r="CX359" s="316"/>
      <c r="CY359" s="316"/>
      <c r="CZ359" s="316"/>
      <c r="DA359" s="316"/>
      <c r="DB359" s="316"/>
      <c r="DC359" s="316"/>
      <c r="DD359" s="316"/>
      <c r="DE359" s="316"/>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HP359" s="268">
        <f t="shared" si="275"/>
        <v>3</v>
      </c>
      <c r="HQ359" s="268">
        <f t="shared" si="245"/>
        <v>351</v>
      </c>
      <c r="HR359" s="268">
        <f t="shared" si="276"/>
        <v>0</v>
      </c>
      <c r="HS359" s="268">
        <f t="shared" si="277"/>
        <v>0</v>
      </c>
    </row>
    <row r="360" spans="1:227" x14ac:dyDescent="0.3">
      <c r="A360" s="21"/>
      <c r="B360" s="14">
        <v>11627</v>
      </c>
      <c r="C360" s="14">
        <v>13</v>
      </c>
      <c r="D360" s="14" t="s">
        <v>182</v>
      </c>
      <c r="E360" s="14" t="s">
        <v>183</v>
      </c>
      <c r="F360" s="14">
        <v>310</v>
      </c>
      <c r="G360" s="14" t="s">
        <v>120</v>
      </c>
      <c r="H360" s="14">
        <v>2</v>
      </c>
      <c r="I360" s="14">
        <v>4</v>
      </c>
      <c r="J360" s="14">
        <v>4</v>
      </c>
      <c r="K360" s="14"/>
      <c r="L360" s="14" t="s">
        <v>141</v>
      </c>
      <c r="M360" s="24">
        <f t="shared" si="272"/>
        <v>4</v>
      </c>
      <c r="N360" s="24">
        <f t="shared" si="247"/>
        <v>1</v>
      </c>
      <c r="O360" s="24" t="str">
        <f t="shared" si="248"/>
        <v>4 4</v>
      </c>
      <c r="P360" s="24">
        <f t="shared" si="249"/>
        <v>4</v>
      </c>
      <c r="Q360" s="25">
        <f t="shared" si="250"/>
        <v>0</v>
      </c>
      <c r="R360" s="26">
        <f t="shared" si="251"/>
        <v>0</v>
      </c>
      <c r="S360" s="24">
        <f t="shared" si="252"/>
        <v>2</v>
      </c>
      <c r="T360" s="24">
        <f t="shared" si="253"/>
        <v>2</v>
      </c>
      <c r="U360" s="24" t="str">
        <f t="shared" si="254"/>
        <v/>
      </c>
      <c r="V360" s="24" t="str">
        <f t="shared" si="255"/>
        <v>g</v>
      </c>
      <c r="W360" s="24" t="str">
        <f t="shared" si="273"/>
        <v/>
      </c>
      <c r="X360" s="24">
        <f t="shared" si="256"/>
        <v>2</v>
      </c>
      <c r="Y360" s="24">
        <f t="shared" si="257"/>
        <v>2</v>
      </c>
      <c r="Z360" s="24" t="str">
        <f t="shared" si="258"/>
        <v>F</v>
      </c>
      <c r="AA360" s="24" t="str">
        <f t="shared" si="279"/>
        <v>F</v>
      </c>
      <c r="AB360" s="34" t="str">
        <f t="shared" si="259"/>
        <v/>
      </c>
      <c r="AC360" s="34" t="str">
        <f t="shared" si="260"/>
        <v>g</v>
      </c>
      <c r="AD360" s="34" t="str">
        <f t="shared" si="274"/>
        <v>g</v>
      </c>
      <c r="AE360" s="34" t="str">
        <f t="shared" si="261"/>
        <v>2 0</v>
      </c>
      <c r="AF360" s="34">
        <f t="shared" si="262"/>
        <v>4</v>
      </c>
      <c r="AG360" s="34">
        <f t="shared" si="263"/>
        <v>4</v>
      </c>
      <c r="AH360" s="34">
        <f t="shared" si="264"/>
        <v>0</v>
      </c>
      <c r="AI360" s="172">
        <f>IF(AJ360&lt;&gt;"",MAX(AI$3:AI359)+1,"")</f>
        <v>289</v>
      </c>
      <c r="AJ360" s="172" t="str">
        <f t="shared" si="265"/>
        <v>F</v>
      </c>
      <c r="AK360" s="172">
        <f t="shared" si="266"/>
        <v>310</v>
      </c>
      <c r="AL360" s="172">
        <f t="shared" si="267"/>
        <v>4</v>
      </c>
      <c r="AM360" s="172" t="str">
        <f>IF(AN360&lt;&gt;"",MAX(AM$3:AM359)+1,"")</f>
        <v/>
      </c>
      <c r="AN360" s="172" t="str">
        <f t="shared" si="268"/>
        <v/>
      </c>
      <c r="AO360" s="172" t="str">
        <f t="shared" si="269"/>
        <v/>
      </c>
      <c r="AP360" s="172" t="str">
        <f t="shared" si="270"/>
        <v/>
      </c>
      <c r="AQ360" s="172" t="str">
        <f t="shared" si="271"/>
        <v/>
      </c>
      <c r="AR360" s="172" t="str">
        <f>Table1[[#This Row],[Sex ]]&amp;Table1[[#This Row],[Month]]</f>
        <v>F2</v>
      </c>
      <c r="AS360" s="21"/>
      <c r="AT360" s="21"/>
      <c r="AU360" s="21"/>
      <c r="AV360" s="21"/>
      <c r="AW360" s="21"/>
      <c r="AX360" s="21"/>
      <c r="AY360" s="21"/>
      <c r="AZ360" s="21"/>
      <c r="BA360" s="21"/>
      <c r="BB360" s="21"/>
      <c r="BC360" s="21"/>
      <c r="BD360" s="21"/>
      <c r="BE360" s="319"/>
      <c r="BF360" s="319"/>
      <c r="BG360" s="316"/>
      <c r="BH360" s="316"/>
      <c r="BI360" s="316"/>
      <c r="BJ360" s="316"/>
      <c r="BK360" s="316"/>
      <c r="BL360" s="316"/>
      <c r="BM360" s="316"/>
      <c r="BN360" s="316"/>
      <c r="BO360" s="316"/>
      <c r="BP360" s="316"/>
      <c r="BQ360" s="316"/>
      <c r="BR360" s="316"/>
      <c r="BS360" s="316"/>
      <c r="BT360" s="316"/>
      <c r="BU360" s="316"/>
      <c r="BV360" s="316"/>
      <c r="BW360" s="316"/>
      <c r="BX360" s="316"/>
      <c r="BY360" s="316"/>
      <c r="BZ360" s="316"/>
      <c r="CA360" s="316"/>
      <c r="CB360" s="316"/>
      <c r="CC360" s="316"/>
      <c r="CD360" s="316"/>
      <c r="CE360" s="316"/>
      <c r="CF360" s="316"/>
      <c r="CG360" s="316"/>
      <c r="CH360" s="316"/>
      <c r="CI360" s="316"/>
      <c r="CJ360" s="316"/>
      <c r="CK360" s="316"/>
      <c r="CL360" s="316"/>
      <c r="CM360" s="316"/>
      <c r="CN360" s="316"/>
      <c r="CO360" s="316"/>
      <c r="CP360" s="316"/>
      <c r="CQ360" s="316"/>
      <c r="CR360" s="316"/>
      <c r="CS360" s="316"/>
      <c r="CT360" s="316"/>
      <c r="CU360" s="316"/>
      <c r="CV360" s="316"/>
      <c r="CW360" s="316"/>
      <c r="CX360" s="316"/>
      <c r="CY360" s="316"/>
      <c r="CZ360" s="316"/>
      <c r="DA360" s="316"/>
      <c r="DB360" s="316"/>
      <c r="DC360" s="316"/>
      <c r="DD360" s="316"/>
      <c r="DE360" s="316"/>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HP360" s="268">
        <f t="shared" si="275"/>
        <v>4</v>
      </c>
      <c r="HQ360" s="268">
        <f t="shared" si="245"/>
        <v>352</v>
      </c>
      <c r="HR360" s="268">
        <f t="shared" si="276"/>
        <v>0</v>
      </c>
      <c r="HS360" s="268">
        <f t="shared" si="277"/>
        <v>0</v>
      </c>
    </row>
    <row r="361" spans="1:227" x14ac:dyDescent="0.3">
      <c r="A361" s="21"/>
      <c r="B361" s="14">
        <v>11627</v>
      </c>
      <c r="C361" s="14">
        <v>14</v>
      </c>
      <c r="D361" s="14" t="s">
        <v>182</v>
      </c>
      <c r="E361" s="14" t="s">
        <v>183</v>
      </c>
      <c r="F361" s="14">
        <v>320</v>
      </c>
      <c r="G361" s="14" t="s">
        <v>120</v>
      </c>
      <c r="H361" s="14">
        <v>2</v>
      </c>
      <c r="I361" s="14">
        <v>4</v>
      </c>
      <c r="J361" s="14">
        <v>4</v>
      </c>
      <c r="K361" s="14"/>
      <c r="L361" s="14" t="s">
        <v>141</v>
      </c>
      <c r="M361" s="24">
        <f t="shared" si="272"/>
        <v>4</v>
      </c>
      <c r="N361" s="24">
        <f t="shared" si="247"/>
        <v>1</v>
      </c>
      <c r="O361" s="24" t="str">
        <f t="shared" si="248"/>
        <v>4 4</v>
      </c>
      <c r="P361" s="24">
        <f t="shared" si="249"/>
        <v>4</v>
      </c>
      <c r="Q361" s="25">
        <f t="shared" si="250"/>
        <v>0</v>
      </c>
      <c r="R361" s="26">
        <f t="shared" si="251"/>
        <v>0</v>
      </c>
      <c r="S361" s="24">
        <f t="shared" si="252"/>
        <v>2</v>
      </c>
      <c r="T361" s="24">
        <f t="shared" si="253"/>
        <v>2</v>
      </c>
      <c r="U361" s="24" t="str">
        <f t="shared" si="254"/>
        <v/>
      </c>
      <c r="V361" s="24" t="str">
        <f t="shared" si="255"/>
        <v>g</v>
      </c>
      <c r="W361" s="24" t="str">
        <f t="shared" si="273"/>
        <v/>
      </c>
      <c r="X361" s="24">
        <f t="shared" si="256"/>
        <v>2</v>
      </c>
      <c r="Y361" s="24">
        <f t="shared" si="257"/>
        <v>2</v>
      </c>
      <c r="Z361" s="24" t="str">
        <f t="shared" si="258"/>
        <v>F</v>
      </c>
      <c r="AA361" s="24" t="str">
        <f t="shared" si="279"/>
        <v>F</v>
      </c>
      <c r="AB361" s="34" t="str">
        <f t="shared" si="259"/>
        <v/>
      </c>
      <c r="AC361" s="34" t="str">
        <f t="shared" si="260"/>
        <v>g</v>
      </c>
      <c r="AD361" s="34" t="str">
        <f t="shared" si="274"/>
        <v>g</v>
      </c>
      <c r="AE361" s="34" t="str">
        <f t="shared" si="261"/>
        <v>2 0</v>
      </c>
      <c r="AF361" s="34">
        <f t="shared" si="262"/>
        <v>4</v>
      </c>
      <c r="AG361" s="34">
        <f t="shared" si="263"/>
        <v>4</v>
      </c>
      <c r="AH361" s="34">
        <f t="shared" si="264"/>
        <v>0</v>
      </c>
      <c r="AI361" s="172">
        <f>IF(AJ361&lt;&gt;"",MAX(AI$3:AI360)+1,"")</f>
        <v>290</v>
      </c>
      <c r="AJ361" s="172" t="str">
        <f t="shared" si="265"/>
        <v>F</v>
      </c>
      <c r="AK361" s="172">
        <f t="shared" si="266"/>
        <v>320</v>
      </c>
      <c r="AL361" s="172">
        <f t="shared" si="267"/>
        <v>4</v>
      </c>
      <c r="AM361" s="172" t="str">
        <f>IF(AN361&lt;&gt;"",MAX(AM$3:AM360)+1,"")</f>
        <v/>
      </c>
      <c r="AN361" s="172" t="str">
        <f t="shared" si="268"/>
        <v/>
      </c>
      <c r="AO361" s="172" t="str">
        <f t="shared" si="269"/>
        <v/>
      </c>
      <c r="AP361" s="172" t="str">
        <f t="shared" si="270"/>
        <v/>
      </c>
      <c r="AQ361" s="172" t="str">
        <f t="shared" si="271"/>
        <v/>
      </c>
      <c r="AR361" s="172" t="str">
        <f>Table1[[#This Row],[Sex ]]&amp;Table1[[#This Row],[Month]]</f>
        <v>F2</v>
      </c>
      <c r="AS361" s="21"/>
      <c r="AT361" s="21"/>
      <c r="AU361" s="21"/>
      <c r="AV361" s="21"/>
      <c r="AW361" s="21"/>
      <c r="AX361" s="21"/>
      <c r="AY361" s="21"/>
      <c r="AZ361" s="21"/>
      <c r="BA361" s="21"/>
      <c r="BB361" s="21"/>
      <c r="BC361" s="21"/>
      <c r="BD361" s="21"/>
      <c r="BE361" s="319"/>
      <c r="BF361" s="319"/>
      <c r="BG361" s="316"/>
      <c r="BH361" s="316"/>
      <c r="BI361" s="316"/>
      <c r="BJ361" s="316"/>
      <c r="BK361" s="316"/>
      <c r="BL361" s="316"/>
      <c r="BM361" s="316"/>
      <c r="BN361" s="316"/>
      <c r="BO361" s="316"/>
      <c r="BP361" s="316"/>
      <c r="BQ361" s="316"/>
      <c r="BR361" s="316"/>
      <c r="BS361" s="316"/>
      <c r="BT361" s="316"/>
      <c r="BU361" s="316"/>
      <c r="BV361" s="316"/>
      <c r="BW361" s="316"/>
      <c r="BX361" s="316"/>
      <c r="BY361" s="316"/>
      <c r="BZ361" s="316"/>
      <c r="CA361" s="316"/>
      <c r="CB361" s="316"/>
      <c r="CC361" s="316"/>
      <c r="CD361" s="316"/>
      <c r="CE361" s="316"/>
      <c r="CF361" s="316"/>
      <c r="CG361" s="316"/>
      <c r="CH361" s="316"/>
      <c r="CI361" s="316"/>
      <c r="CJ361" s="316"/>
      <c r="CK361" s="316"/>
      <c r="CL361" s="316"/>
      <c r="CM361" s="316"/>
      <c r="CN361" s="316"/>
      <c r="CO361" s="316"/>
      <c r="CP361" s="316"/>
      <c r="CQ361" s="316"/>
      <c r="CR361" s="316"/>
      <c r="CS361" s="316"/>
      <c r="CT361" s="316"/>
      <c r="CU361" s="316"/>
      <c r="CV361" s="316"/>
      <c r="CW361" s="316"/>
      <c r="CX361" s="316"/>
      <c r="CY361" s="316"/>
      <c r="CZ361" s="316"/>
      <c r="DA361" s="316"/>
      <c r="DB361" s="316"/>
      <c r="DC361" s="316"/>
      <c r="DD361" s="316"/>
      <c r="DE361" s="316"/>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HP361" s="268">
        <f t="shared" si="275"/>
        <v>4</v>
      </c>
      <c r="HQ361" s="268">
        <f t="shared" si="245"/>
        <v>353</v>
      </c>
      <c r="HR361" s="268">
        <f t="shared" si="276"/>
        <v>0</v>
      </c>
      <c r="HS361" s="268">
        <f t="shared" si="277"/>
        <v>0</v>
      </c>
    </row>
    <row r="362" spans="1:227" x14ac:dyDescent="0.3">
      <c r="A362" s="21"/>
      <c r="B362" s="14">
        <v>11627</v>
      </c>
      <c r="C362" s="14">
        <v>15</v>
      </c>
      <c r="D362" s="14" t="s">
        <v>182</v>
      </c>
      <c r="E362" s="14" t="s">
        <v>183</v>
      </c>
      <c r="F362" s="14">
        <v>320</v>
      </c>
      <c r="G362" s="14" t="s">
        <v>120</v>
      </c>
      <c r="H362" s="14">
        <v>2</v>
      </c>
      <c r="I362" s="14">
        <v>4</v>
      </c>
      <c r="J362" s="14">
        <v>4</v>
      </c>
      <c r="K362" s="14"/>
      <c r="L362" s="14" t="s">
        <v>141</v>
      </c>
      <c r="M362" s="24">
        <f t="shared" si="272"/>
        <v>4</v>
      </c>
      <c r="N362" s="24">
        <f t="shared" si="247"/>
        <v>1</v>
      </c>
      <c r="O362" s="24" t="str">
        <f t="shared" si="248"/>
        <v>4 4</v>
      </c>
      <c r="P362" s="24">
        <f t="shared" si="249"/>
        <v>4</v>
      </c>
      <c r="Q362" s="25">
        <f t="shared" si="250"/>
        <v>0</v>
      </c>
      <c r="R362" s="26">
        <f t="shared" si="251"/>
        <v>0</v>
      </c>
      <c r="S362" s="24">
        <f t="shared" si="252"/>
        <v>2</v>
      </c>
      <c r="T362" s="24">
        <f t="shared" si="253"/>
        <v>2</v>
      </c>
      <c r="U362" s="24" t="str">
        <f t="shared" si="254"/>
        <v/>
      </c>
      <c r="V362" s="24" t="str">
        <f t="shared" si="255"/>
        <v>g</v>
      </c>
      <c r="W362" s="24" t="str">
        <f t="shared" si="273"/>
        <v/>
      </c>
      <c r="X362" s="24">
        <f t="shared" si="256"/>
        <v>2</v>
      </c>
      <c r="Y362" s="24">
        <f t="shared" si="257"/>
        <v>2</v>
      </c>
      <c r="Z362" s="24" t="str">
        <f t="shared" si="258"/>
        <v>F</v>
      </c>
      <c r="AA362" s="24" t="str">
        <f t="shared" si="279"/>
        <v>F</v>
      </c>
      <c r="AB362" s="34" t="str">
        <f t="shared" si="259"/>
        <v/>
      </c>
      <c r="AC362" s="34" t="str">
        <f t="shared" si="260"/>
        <v>g</v>
      </c>
      <c r="AD362" s="34" t="str">
        <f t="shared" si="274"/>
        <v>g</v>
      </c>
      <c r="AE362" s="34" t="str">
        <f t="shared" si="261"/>
        <v>2 0</v>
      </c>
      <c r="AF362" s="34">
        <f t="shared" si="262"/>
        <v>4</v>
      </c>
      <c r="AG362" s="34">
        <f t="shared" si="263"/>
        <v>4</v>
      </c>
      <c r="AH362" s="34">
        <f t="shared" si="264"/>
        <v>0</v>
      </c>
      <c r="AI362" s="172">
        <f>IF(AJ362&lt;&gt;"",MAX(AI$3:AI361)+1,"")</f>
        <v>291</v>
      </c>
      <c r="AJ362" s="172" t="str">
        <f t="shared" si="265"/>
        <v>F</v>
      </c>
      <c r="AK362" s="172">
        <f t="shared" si="266"/>
        <v>320</v>
      </c>
      <c r="AL362" s="172">
        <f t="shared" si="267"/>
        <v>4</v>
      </c>
      <c r="AM362" s="172" t="str">
        <f>IF(AN362&lt;&gt;"",MAX(AM$3:AM361)+1,"")</f>
        <v/>
      </c>
      <c r="AN362" s="172" t="str">
        <f t="shared" si="268"/>
        <v/>
      </c>
      <c r="AO362" s="172" t="str">
        <f t="shared" si="269"/>
        <v/>
      </c>
      <c r="AP362" s="172" t="str">
        <f t="shared" si="270"/>
        <v/>
      </c>
      <c r="AQ362" s="172" t="str">
        <f t="shared" si="271"/>
        <v/>
      </c>
      <c r="AR362" s="172" t="str">
        <f>Table1[[#This Row],[Sex ]]&amp;Table1[[#This Row],[Month]]</f>
        <v>F2</v>
      </c>
      <c r="AS362" s="21"/>
      <c r="AT362" s="21"/>
      <c r="AU362" s="21"/>
      <c r="AV362" s="21"/>
      <c r="AW362" s="21"/>
      <c r="AX362" s="21"/>
      <c r="AY362" s="21"/>
      <c r="AZ362" s="21"/>
      <c r="BA362" s="21"/>
      <c r="BB362" s="21"/>
      <c r="BC362" s="21"/>
      <c r="BD362" s="21"/>
      <c r="BE362" s="319"/>
      <c r="BF362" s="319"/>
      <c r="BG362" s="316"/>
      <c r="BH362" s="316"/>
      <c r="BI362" s="316"/>
      <c r="BJ362" s="316"/>
      <c r="BK362" s="316"/>
      <c r="BL362" s="316"/>
      <c r="BM362" s="316"/>
      <c r="BN362" s="316"/>
      <c r="BO362" s="316"/>
      <c r="BP362" s="316"/>
      <c r="BQ362" s="316"/>
      <c r="BR362" s="316"/>
      <c r="BS362" s="316"/>
      <c r="BT362" s="316"/>
      <c r="BU362" s="316"/>
      <c r="BV362" s="316"/>
      <c r="BW362" s="316"/>
      <c r="BX362" s="316"/>
      <c r="BY362" s="316"/>
      <c r="BZ362" s="316"/>
      <c r="CA362" s="316"/>
      <c r="CB362" s="316"/>
      <c r="CC362" s="316"/>
      <c r="CD362" s="316"/>
      <c r="CE362" s="316"/>
      <c r="CF362" s="316"/>
      <c r="CG362" s="316"/>
      <c r="CH362" s="316"/>
      <c r="CI362" s="316"/>
      <c r="CJ362" s="316"/>
      <c r="CK362" s="316"/>
      <c r="CL362" s="316"/>
      <c r="CM362" s="316"/>
      <c r="CN362" s="316"/>
      <c r="CO362" s="316"/>
      <c r="CP362" s="316"/>
      <c r="CQ362" s="316"/>
      <c r="CR362" s="316"/>
      <c r="CS362" s="316"/>
      <c r="CT362" s="316"/>
      <c r="CU362" s="316"/>
      <c r="CV362" s="316"/>
      <c r="CW362" s="316"/>
      <c r="CX362" s="316"/>
      <c r="CY362" s="316"/>
      <c r="CZ362" s="316"/>
      <c r="DA362" s="316"/>
      <c r="DB362" s="316"/>
      <c r="DC362" s="316"/>
      <c r="DD362" s="316"/>
      <c r="DE362" s="316"/>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HP362" s="268">
        <f t="shared" si="275"/>
        <v>4</v>
      </c>
      <c r="HQ362" s="268">
        <f t="shared" si="245"/>
        <v>354</v>
      </c>
      <c r="HR362" s="268">
        <f t="shared" si="276"/>
        <v>-25</v>
      </c>
      <c r="HS362" s="268">
        <f t="shared" si="277"/>
        <v>25</v>
      </c>
    </row>
    <row r="363" spans="1:227" x14ac:dyDescent="0.3">
      <c r="A363" s="21"/>
      <c r="B363" s="14">
        <v>11627</v>
      </c>
      <c r="C363" s="14">
        <v>16</v>
      </c>
      <c r="D363" s="14" t="s">
        <v>182</v>
      </c>
      <c r="E363" s="14" t="s">
        <v>183</v>
      </c>
      <c r="F363" s="14">
        <v>330</v>
      </c>
      <c r="G363" s="14" t="s">
        <v>120</v>
      </c>
      <c r="H363" s="14">
        <v>2</v>
      </c>
      <c r="I363" s="14">
        <v>4</v>
      </c>
      <c r="J363" s="14">
        <v>4</v>
      </c>
      <c r="K363" s="14"/>
      <c r="L363" s="14" t="s">
        <v>141</v>
      </c>
      <c r="M363" s="24">
        <f t="shared" si="272"/>
        <v>4</v>
      </c>
      <c r="N363" s="24">
        <f t="shared" si="247"/>
        <v>1</v>
      </c>
      <c r="O363" s="24" t="str">
        <f t="shared" si="248"/>
        <v>4 4</v>
      </c>
      <c r="P363" s="24">
        <f t="shared" si="249"/>
        <v>4</v>
      </c>
      <c r="Q363" s="25">
        <f t="shared" si="250"/>
        <v>0</v>
      </c>
      <c r="R363" s="26">
        <f t="shared" si="251"/>
        <v>0</v>
      </c>
      <c r="S363" s="24">
        <f t="shared" si="252"/>
        <v>2</v>
      </c>
      <c r="T363" s="24">
        <f t="shared" si="253"/>
        <v>2</v>
      </c>
      <c r="U363" s="24" t="str">
        <f t="shared" si="254"/>
        <v/>
      </c>
      <c r="V363" s="24" t="str">
        <f t="shared" si="255"/>
        <v>g</v>
      </c>
      <c r="W363" s="24" t="str">
        <f t="shared" si="273"/>
        <v/>
      </c>
      <c r="X363" s="24">
        <f t="shared" si="256"/>
        <v>2</v>
      </c>
      <c r="Y363" s="24">
        <f t="shared" si="257"/>
        <v>2</v>
      </c>
      <c r="Z363" s="24" t="str">
        <f t="shared" si="258"/>
        <v>F</v>
      </c>
      <c r="AA363" s="24" t="str">
        <f t="shared" si="279"/>
        <v>F</v>
      </c>
      <c r="AB363" s="34" t="str">
        <f t="shared" si="259"/>
        <v/>
      </c>
      <c r="AC363" s="34" t="str">
        <f t="shared" si="260"/>
        <v>g</v>
      </c>
      <c r="AD363" s="34" t="str">
        <f t="shared" si="274"/>
        <v>g</v>
      </c>
      <c r="AE363" s="34" t="str">
        <f t="shared" si="261"/>
        <v>2 0</v>
      </c>
      <c r="AF363" s="34">
        <f t="shared" si="262"/>
        <v>4</v>
      </c>
      <c r="AG363" s="34">
        <f t="shared" si="263"/>
        <v>4</v>
      </c>
      <c r="AH363" s="34">
        <f t="shared" si="264"/>
        <v>0</v>
      </c>
      <c r="AI363" s="172">
        <f>IF(AJ363&lt;&gt;"",MAX(AI$3:AI362)+1,"")</f>
        <v>292</v>
      </c>
      <c r="AJ363" s="172" t="str">
        <f t="shared" si="265"/>
        <v>F</v>
      </c>
      <c r="AK363" s="172">
        <f t="shared" si="266"/>
        <v>330</v>
      </c>
      <c r="AL363" s="172">
        <f t="shared" si="267"/>
        <v>4</v>
      </c>
      <c r="AM363" s="172" t="str">
        <f>IF(AN363&lt;&gt;"",MAX(AM$3:AM362)+1,"")</f>
        <v/>
      </c>
      <c r="AN363" s="172" t="str">
        <f t="shared" si="268"/>
        <v/>
      </c>
      <c r="AO363" s="172" t="str">
        <f t="shared" si="269"/>
        <v/>
      </c>
      <c r="AP363" s="172" t="str">
        <f t="shared" si="270"/>
        <v/>
      </c>
      <c r="AQ363" s="172" t="str">
        <f t="shared" si="271"/>
        <v/>
      </c>
      <c r="AR363" s="172" t="str">
        <f>Table1[[#This Row],[Sex ]]&amp;Table1[[#This Row],[Month]]</f>
        <v>F2</v>
      </c>
      <c r="AS363" s="21"/>
      <c r="AT363" s="21"/>
      <c r="AU363" s="21"/>
      <c r="AV363" s="21"/>
      <c r="AW363" s="21"/>
      <c r="AX363" s="21"/>
      <c r="AY363" s="21"/>
      <c r="AZ363" s="21"/>
      <c r="BA363" s="21"/>
      <c r="BB363" s="21"/>
      <c r="BC363" s="21"/>
      <c r="BD363" s="21"/>
      <c r="BE363" s="319"/>
      <c r="BF363" s="319"/>
      <c r="BG363" s="316"/>
      <c r="BH363" s="316"/>
      <c r="BI363" s="316"/>
      <c r="BJ363" s="316"/>
      <c r="BK363" s="316"/>
      <c r="BL363" s="316"/>
      <c r="BM363" s="316"/>
      <c r="BN363" s="316"/>
      <c r="BO363" s="316"/>
      <c r="BP363" s="316"/>
      <c r="BQ363" s="316"/>
      <c r="BR363" s="316"/>
      <c r="BS363" s="316"/>
      <c r="BT363" s="316"/>
      <c r="BU363" s="316"/>
      <c r="BV363" s="316"/>
      <c r="BW363" s="316"/>
      <c r="BX363" s="316"/>
      <c r="BY363" s="316"/>
      <c r="BZ363" s="316"/>
      <c r="CA363" s="316"/>
      <c r="CB363" s="316"/>
      <c r="CC363" s="316"/>
      <c r="CD363" s="316"/>
      <c r="CE363" s="316"/>
      <c r="CF363" s="316"/>
      <c r="CG363" s="316"/>
      <c r="CH363" s="316"/>
      <c r="CI363" s="316"/>
      <c r="CJ363" s="316"/>
      <c r="CK363" s="316"/>
      <c r="CL363" s="316"/>
      <c r="CM363" s="316"/>
      <c r="CN363" s="316"/>
      <c r="CO363" s="316"/>
      <c r="CP363" s="316"/>
      <c r="CQ363" s="316"/>
      <c r="CR363" s="316"/>
      <c r="CS363" s="316"/>
      <c r="CT363" s="316"/>
      <c r="CU363" s="316"/>
      <c r="CV363" s="316"/>
      <c r="CW363" s="316"/>
      <c r="CX363" s="316"/>
      <c r="CY363" s="316"/>
      <c r="CZ363" s="316"/>
      <c r="DA363" s="316"/>
      <c r="DB363" s="316"/>
      <c r="DC363" s="316"/>
      <c r="DD363" s="316"/>
      <c r="DE363" s="316"/>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HP363" s="268">
        <f t="shared" si="275"/>
        <v>4</v>
      </c>
      <c r="HQ363" s="268">
        <f t="shared" si="245"/>
        <v>355</v>
      </c>
      <c r="HR363" s="268">
        <f t="shared" si="276"/>
        <v>0</v>
      </c>
      <c r="HS363" s="268">
        <f t="shared" si="277"/>
        <v>0</v>
      </c>
    </row>
    <row r="364" spans="1:227" x14ac:dyDescent="0.3">
      <c r="A364" s="21"/>
      <c r="B364" s="14">
        <v>11627</v>
      </c>
      <c r="C364" s="14">
        <v>17</v>
      </c>
      <c r="D364" s="14" t="s">
        <v>182</v>
      </c>
      <c r="E364" s="14" t="s">
        <v>183</v>
      </c>
      <c r="F364" s="14">
        <v>330</v>
      </c>
      <c r="G364" s="14" t="s">
        <v>120</v>
      </c>
      <c r="H364" s="14">
        <v>2</v>
      </c>
      <c r="I364" s="14">
        <v>4</v>
      </c>
      <c r="J364" s="14">
        <v>4</v>
      </c>
      <c r="K364" s="14"/>
      <c r="L364" s="14" t="s">
        <v>141</v>
      </c>
      <c r="M364" s="24">
        <f t="shared" si="272"/>
        <v>4</v>
      </c>
      <c r="N364" s="24">
        <f t="shared" si="247"/>
        <v>1</v>
      </c>
      <c r="O364" s="24" t="str">
        <f t="shared" si="248"/>
        <v>4 4</v>
      </c>
      <c r="P364" s="24">
        <f t="shared" si="249"/>
        <v>4</v>
      </c>
      <c r="Q364" s="25">
        <f t="shared" si="250"/>
        <v>0</v>
      </c>
      <c r="R364" s="26">
        <f t="shared" si="251"/>
        <v>0</v>
      </c>
      <c r="S364" s="24">
        <f t="shared" si="252"/>
        <v>2</v>
      </c>
      <c r="T364" s="24">
        <f t="shared" si="253"/>
        <v>2</v>
      </c>
      <c r="U364" s="24" t="str">
        <f t="shared" si="254"/>
        <v/>
      </c>
      <c r="V364" s="24" t="str">
        <f t="shared" si="255"/>
        <v>g</v>
      </c>
      <c r="W364" s="24" t="str">
        <f t="shared" si="273"/>
        <v/>
      </c>
      <c r="X364" s="24">
        <f t="shared" si="256"/>
        <v>2</v>
      </c>
      <c r="Y364" s="24">
        <f t="shared" si="257"/>
        <v>2</v>
      </c>
      <c r="Z364" s="24" t="str">
        <f t="shared" si="258"/>
        <v>F</v>
      </c>
      <c r="AA364" s="24" t="str">
        <f t="shared" si="279"/>
        <v>F</v>
      </c>
      <c r="AB364" s="34" t="str">
        <f t="shared" si="259"/>
        <v/>
      </c>
      <c r="AC364" s="34" t="str">
        <f t="shared" si="260"/>
        <v>g</v>
      </c>
      <c r="AD364" s="34" t="str">
        <f t="shared" si="274"/>
        <v>g</v>
      </c>
      <c r="AE364" s="34" t="str">
        <f t="shared" si="261"/>
        <v>2 0</v>
      </c>
      <c r="AF364" s="34">
        <f t="shared" si="262"/>
        <v>4</v>
      </c>
      <c r="AG364" s="34">
        <f t="shared" si="263"/>
        <v>4</v>
      </c>
      <c r="AH364" s="34">
        <f t="shared" si="264"/>
        <v>0</v>
      </c>
      <c r="AI364" s="172">
        <f>IF(AJ364&lt;&gt;"",MAX(AI$3:AI363)+1,"")</f>
        <v>293</v>
      </c>
      <c r="AJ364" s="172" t="str">
        <f t="shared" si="265"/>
        <v>F</v>
      </c>
      <c r="AK364" s="172">
        <f t="shared" si="266"/>
        <v>330</v>
      </c>
      <c r="AL364" s="172">
        <f t="shared" si="267"/>
        <v>4</v>
      </c>
      <c r="AM364" s="172" t="str">
        <f>IF(AN364&lt;&gt;"",MAX(AM$3:AM363)+1,"")</f>
        <v/>
      </c>
      <c r="AN364" s="172" t="str">
        <f t="shared" si="268"/>
        <v/>
      </c>
      <c r="AO364" s="172" t="str">
        <f t="shared" si="269"/>
        <v/>
      </c>
      <c r="AP364" s="172" t="str">
        <f t="shared" si="270"/>
        <v/>
      </c>
      <c r="AQ364" s="172" t="str">
        <f t="shared" si="271"/>
        <v/>
      </c>
      <c r="AR364" s="172" t="str">
        <f>Table1[[#This Row],[Sex ]]&amp;Table1[[#This Row],[Month]]</f>
        <v>F2</v>
      </c>
      <c r="AS364" s="21"/>
      <c r="AT364" s="21"/>
      <c r="AU364" s="21"/>
      <c r="AV364" s="21"/>
      <c r="AW364" s="21"/>
      <c r="AX364" s="21"/>
      <c r="AY364" s="21"/>
      <c r="AZ364" s="21"/>
      <c r="BA364" s="21"/>
      <c r="BB364" s="21"/>
      <c r="BC364" s="21"/>
      <c r="BD364" s="21"/>
      <c r="BE364" s="319"/>
      <c r="BF364" s="319"/>
      <c r="BG364" s="316"/>
      <c r="BH364" s="316"/>
      <c r="BI364" s="316"/>
      <c r="BJ364" s="316"/>
      <c r="BK364" s="316"/>
      <c r="BL364" s="316"/>
      <c r="BM364" s="316"/>
      <c r="BN364" s="316"/>
      <c r="BO364" s="316"/>
      <c r="BP364" s="316"/>
      <c r="BQ364" s="316"/>
      <c r="BR364" s="316"/>
      <c r="BS364" s="316"/>
      <c r="BT364" s="316"/>
      <c r="BU364" s="316"/>
      <c r="BV364" s="316"/>
      <c r="BW364" s="316"/>
      <c r="BX364" s="316"/>
      <c r="BY364" s="316"/>
      <c r="BZ364" s="316"/>
      <c r="CA364" s="316"/>
      <c r="CB364" s="316"/>
      <c r="CC364" s="316"/>
      <c r="CD364" s="316"/>
      <c r="CE364" s="316"/>
      <c r="CF364" s="316"/>
      <c r="CG364" s="316"/>
      <c r="CH364" s="316"/>
      <c r="CI364" s="316"/>
      <c r="CJ364" s="316"/>
      <c r="CK364" s="316"/>
      <c r="CL364" s="316"/>
      <c r="CM364" s="316"/>
      <c r="CN364" s="316"/>
      <c r="CO364" s="316"/>
      <c r="CP364" s="316"/>
      <c r="CQ364" s="316"/>
      <c r="CR364" s="316"/>
      <c r="CS364" s="316"/>
      <c r="CT364" s="316"/>
      <c r="CU364" s="316"/>
      <c r="CV364" s="316"/>
      <c r="CW364" s="316"/>
      <c r="CX364" s="316"/>
      <c r="CY364" s="316"/>
      <c r="CZ364" s="316"/>
      <c r="DA364" s="316"/>
      <c r="DB364" s="316"/>
      <c r="DC364" s="316"/>
      <c r="DD364" s="316"/>
      <c r="DE364" s="316"/>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HP364" s="268">
        <f t="shared" si="275"/>
        <v>3</v>
      </c>
      <c r="HQ364" s="268">
        <f t="shared" si="245"/>
        <v>356</v>
      </c>
      <c r="HR364" s="268">
        <f t="shared" si="276"/>
        <v>0</v>
      </c>
      <c r="HS364" s="268">
        <f t="shared" si="277"/>
        <v>0</v>
      </c>
    </row>
    <row r="365" spans="1:227" x14ac:dyDescent="0.3">
      <c r="A365" s="21"/>
      <c r="B365" s="14">
        <v>11627</v>
      </c>
      <c r="C365" s="14">
        <v>18</v>
      </c>
      <c r="D365" s="14" t="s">
        <v>182</v>
      </c>
      <c r="E365" s="14" t="s">
        <v>183</v>
      </c>
      <c r="F365" s="14">
        <v>340</v>
      </c>
      <c r="G365" s="14" t="s">
        <v>120</v>
      </c>
      <c r="H365" s="14">
        <v>2</v>
      </c>
      <c r="I365" s="14">
        <v>3</v>
      </c>
      <c r="J365" s="14">
        <v>3</v>
      </c>
      <c r="K365" s="14"/>
      <c r="L365" s="14" t="s">
        <v>141</v>
      </c>
      <c r="M365" s="24">
        <f t="shared" si="272"/>
        <v>3</v>
      </c>
      <c r="N365" s="24">
        <f t="shared" si="247"/>
        <v>1</v>
      </c>
      <c r="O365" s="24" t="str">
        <f t="shared" si="248"/>
        <v>3 3</v>
      </c>
      <c r="P365" s="24">
        <f t="shared" si="249"/>
        <v>3</v>
      </c>
      <c r="Q365" s="25">
        <f t="shared" si="250"/>
        <v>0</v>
      </c>
      <c r="R365" s="26">
        <f t="shared" si="251"/>
        <v>0</v>
      </c>
      <c r="S365" s="24">
        <f t="shared" si="252"/>
        <v>2</v>
      </c>
      <c r="T365" s="24">
        <f t="shared" si="253"/>
        <v>2</v>
      </c>
      <c r="U365" s="24" t="str">
        <f t="shared" si="254"/>
        <v/>
      </c>
      <c r="V365" s="24" t="str">
        <f t="shared" si="255"/>
        <v>g</v>
      </c>
      <c r="W365" s="24" t="str">
        <f t="shared" si="273"/>
        <v/>
      </c>
      <c r="X365" s="24">
        <f t="shared" si="256"/>
        <v>2</v>
      </c>
      <c r="Y365" s="24">
        <f t="shared" si="257"/>
        <v>2</v>
      </c>
      <c r="Z365" s="24" t="str">
        <f t="shared" si="258"/>
        <v>F</v>
      </c>
      <c r="AA365" s="24" t="str">
        <f t="shared" si="279"/>
        <v>F</v>
      </c>
      <c r="AB365" s="34" t="str">
        <f t="shared" si="259"/>
        <v/>
      </c>
      <c r="AC365" s="34" t="str">
        <f t="shared" si="260"/>
        <v>g</v>
      </c>
      <c r="AD365" s="34" t="str">
        <f t="shared" si="274"/>
        <v>g</v>
      </c>
      <c r="AE365" s="34" t="str">
        <f t="shared" si="261"/>
        <v>2 0</v>
      </c>
      <c r="AF365" s="34">
        <f t="shared" si="262"/>
        <v>3</v>
      </c>
      <c r="AG365" s="34">
        <f t="shared" si="263"/>
        <v>3</v>
      </c>
      <c r="AH365" s="34">
        <f t="shared" si="264"/>
        <v>0</v>
      </c>
      <c r="AI365" s="172">
        <f>IF(AJ365&lt;&gt;"",MAX(AI$3:AI364)+1,"")</f>
        <v>294</v>
      </c>
      <c r="AJ365" s="172" t="str">
        <f t="shared" si="265"/>
        <v>F</v>
      </c>
      <c r="AK365" s="172">
        <f t="shared" si="266"/>
        <v>340</v>
      </c>
      <c r="AL365" s="172">
        <f t="shared" si="267"/>
        <v>3</v>
      </c>
      <c r="AM365" s="172" t="str">
        <f>IF(AN365&lt;&gt;"",MAX(AM$3:AM364)+1,"")</f>
        <v/>
      </c>
      <c r="AN365" s="172" t="str">
        <f t="shared" si="268"/>
        <v/>
      </c>
      <c r="AO365" s="172" t="str">
        <f t="shared" si="269"/>
        <v/>
      </c>
      <c r="AP365" s="172" t="str">
        <f t="shared" si="270"/>
        <v/>
      </c>
      <c r="AQ365" s="172" t="str">
        <f t="shared" si="271"/>
        <v/>
      </c>
      <c r="AR365" s="172" t="str">
        <f>Table1[[#This Row],[Sex ]]&amp;Table1[[#This Row],[Month]]</f>
        <v>F2</v>
      </c>
      <c r="AS365" s="21"/>
      <c r="AT365" s="21"/>
      <c r="AU365" s="21"/>
      <c r="AV365" s="21"/>
      <c r="AW365" s="21"/>
      <c r="AX365" s="21"/>
      <c r="AY365" s="21"/>
      <c r="AZ365" s="21"/>
      <c r="BA365" s="21"/>
      <c r="BB365" s="21"/>
      <c r="BC365" s="21"/>
      <c r="BD365" s="21"/>
      <c r="BE365" s="319"/>
      <c r="BF365" s="319"/>
      <c r="BG365" s="316"/>
      <c r="BH365" s="316"/>
      <c r="BI365" s="316"/>
      <c r="BJ365" s="316"/>
      <c r="BK365" s="316"/>
      <c r="BL365" s="316"/>
      <c r="BM365" s="316"/>
      <c r="BN365" s="316"/>
      <c r="BO365" s="316"/>
      <c r="BP365" s="316"/>
      <c r="BQ365" s="316"/>
      <c r="BR365" s="316"/>
      <c r="BS365" s="316"/>
      <c r="BT365" s="316"/>
      <c r="BU365" s="316"/>
      <c r="BV365" s="316"/>
      <c r="BW365" s="316"/>
      <c r="BX365" s="316"/>
      <c r="BY365" s="316"/>
      <c r="BZ365" s="316"/>
      <c r="CA365" s="316"/>
      <c r="CB365" s="316"/>
      <c r="CC365" s="316"/>
      <c r="CD365" s="316"/>
      <c r="CE365" s="316"/>
      <c r="CF365" s="316"/>
      <c r="CG365" s="316"/>
      <c r="CH365" s="316"/>
      <c r="CI365" s="316"/>
      <c r="CJ365" s="316"/>
      <c r="CK365" s="316"/>
      <c r="CL365" s="316"/>
      <c r="CM365" s="316"/>
      <c r="CN365" s="316"/>
      <c r="CO365" s="316"/>
      <c r="CP365" s="316"/>
      <c r="CQ365" s="316"/>
      <c r="CR365" s="316"/>
      <c r="CS365" s="316"/>
      <c r="CT365" s="316"/>
      <c r="CU365" s="316"/>
      <c r="CV365" s="316"/>
      <c r="CW365" s="316"/>
      <c r="CX365" s="316"/>
      <c r="CY365" s="316"/>
      <c r="CZ365" s="316"/>
      <c r="DA365" s="316"/>
      <c r="DB365" s="316"/>
      <c r="DC365" s="316"/>
      <c r="DD365" s="316"/>
      <c r="DE365" s="316"/>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HP365" s="268">
        <f t="shared" si="275"/>
        <v>4</v>
      </c>
      <c r="HQ365" s="268">
        <f t="shared" si="245"/>
        <v>357</v>
      </c>
      <c r="HR365" s="268">
        <f t="shared" si="276"/>
        <v>0</v>
      </c>
      <c r="HS365" s="268">
        <f t="shared" si="277"/>
        <v>0</v>
      </c>
    </row>
    <row r="366" spans="1:227" x14ac:dyDescent="0.3">
      <c r="A366" s="21"/>
      <c r="B366" s="14">
        <v>11627</v>
      </c>
      <c r="C366" s="14">
        <v>19</v>
      </c>
      <c r="D366" s="14" t="s">
        <v>182</v>
      </c>
      <c r="E366" s="14" t="s">
        <v>183</v>
      </c>
      <c r="F366" s="14">
        <v>340</v>
      </c>
      <c r="G366" s="14" t="s">
        <v>120</v>
      </c>
      <c r="H366" s="14">
        <v>2</v>
      </c>
      <c r="I366" s="14">
        <v>5</v>
      </c>
      <c r="J366" s="14">
        <v>5</v>
      </c>
      <c r="K366" s="14"/>
      <c r="L366" s="14" t="s">
        <v>141</v>
      </c>
      <c r="M366" s="24">
        <f t="shared" si="272"/>
        <v>5</v>
      </c>
      <c r="N366" s="24">
        <f t="shared" si="247"/>
        <v>1</v>
      </c>
      <c r="O366" s="24" t="str">
        <f t="shared" si="248"/>
        <v>5 5</v>
      </c>
      <c r="P366" s="24">
        <f t="shared" si="249"/>
        <v>5</v>
      </c>
      <c r="Q366" s="25">
        <f t="shared" si="250"/>
        <v>0</v>
      </c>
      <c r="R366" s="26">
        <f t="shared" si="251"/>
        <v>0</v>
      </c>
      <c r="S366" s="24">
        <f t="shared" si="252"/>
        <v>2</v>
      </c>
      <c r="T366" s="24">
        <f t="shared" si="253"/>
        <v>2</v>
      </c>
      <c r="U366" s="24" t="str">
        <f t="shared" si="254"/>
        <v/>
      </c>
      <c r="V366" s="24" t="str">
        <f t="shared" si="255"/>
        <v>g</v>
      </c>
      <c r="W366" s="24" t="str">
        <f t="shared" si="273"/>
        <v/>
      </c>
      <c r="X366" s="24">
        <f t="shared" si="256"/>
        <v>2</v>
      </c>
      <c r="Y366" s="24">
        <f t="shared" si="257"/>
        <v>2</v>
      </c>
      <c r="Z366" s="24" t="str">
        <f t="shared" si="258"/>
        <v>F</v>
      </c>
      <c r="AA366" s="24" t="str">
        <f t="shared" si="279"/>
        <v>F</v>
      </c>
      <c r="AB366" s="34" t="str">
        <f t="shared" si="259"/>
        <v/>
      </c>
      <c r="AC366" s="34" t="str">
        <f t="shared" si="260"/>
        <v>g</v>
      </c>
      <c r="AD366" s="34" t="str">
        <f t="shared" si="274"/>
        <v>g</v>
      </c>
      <c r="AE366" s="34" t="str">
        <f t="shared" si="261"/>
        <v>2 0</v>
      </c>
      <c r="AF366" s="34">
        <f t="shared" si="262"/>
        <v>5</v>
      </c>
      <c r="AG366" s="34">
        <f t="shared" si="263"/>
        <v>5</v>
      </c>
      <c r="AH366" s="34">
        <f t="shared" si="264"/>
        <v>0</v>
      </c>
      <c r="AI366" s="172">
        <f>IF(AJ366&lt;&gt;"",MAX(AI$3:AI365)+1,"")</f>
        <v>295</v>
      </c>
      <c r="AJ366" s="172" t="str">
        <f t="shared" si="265"/>
        <v>F</v>
      </c>
      <c r="AK366" s="172">
        <f t="shared" si="266"/>
        <v>340</v>
      </c>
      <c r="AL366" s="172">
        <f t="shared" si="267"/>
        <v>5</v>
      </c>
      <c r="AM366" s="172" t="str">
        <f>IF(AN366&lt;&gt;"",MAX(AM$3:AM365)+1,"")</f>
        <v/>
      </c>
      <c r="AN366" s="172" t="str">
        <f t="shared" si="268"/>
        <v/>
      </c>
      <c r="AO366" s="172" t="str">
        <f t="shared" si="269"/>
        <v/>
      </c>
      <c r="AP366" s="172" t="str">
        <f t="shared" si="270"/>
        <v/>
      </c>
      <c r="AQ366" s="172" t="str">
        <f t="shared" si="271"/>
        <v/>
      </c>
      <c r="AR366" s="172" t="str">
        <f>Table1[[#This Row],[Sex ]]&amp;Table1[[#This Row],[Month]]</f>
        <v>F2</v>
      </c>
      <c r="AS366" s="21"/>
      <c r="AT366" s="21"/>
      <c r="AU366" s="21"/>
      <c r="AV366" s="21"/>
      <c r="AW366" s="21"/>
      <c r="AX366" s="21"/>
      <c r="AY366" s="21"/>
      <c r="AZ366" s="21"/>
      <c r="BA366" s="21"/>
      <c r="BB366" s="21"/>
      <c r="BC366" s="21"/>
      <c r="BD366" s="21"/>
      <c r="BE366" s="319"/>
      <c r="BF366" s="319"/>
      <c r="BG366" s="316"/>
      <c r="BH366" s="316"/>
      <c r="BI366" s="316"/>
      <c r="BJ366" s="316"/>
      <c r="BK366" s="316"/>
      <c r="BL366" s="316"/>
      <c r="BM366" s="316"/>
      <c r="BN366" s="316"/>
      <c r="BO366" s="316"/>
      <c r="BP366" s="316"/>
      <c r="BQ366" s="316"/>
      <c r="BR366" s="316"/>
      <c r="BS366" s="316"/>
      <c r="BT366" s="316"/>
      <c r="BU366" s="316"/>
      <c r="BV366" s="316"/>
      <c r="BW366" s="316"/>
      <c r="BX366" s="316"/>
      <c r="BY366" s="316"/>
      <c r="BZ366" s="316"/>
      <c r="CA366" s="316"/>
      <c r="CB366" s="316"/>
      <c r="CC366" s="316"/>
      <c r="CD366" s="316"/>
      <c r="CE366" s="316"/>
      <c r="CF366" s="316"/>
      <c r="CG366" s="316"/>
      <c r="CH366" s="316"/>
      <c r="CI366" s="316"/>
      <c r="CJ366" s="316"/>
      <c r="CK366" s="316"/>
      <c r="CL366" s="316"/>
      <c r="CM366" s="316"/>
      <c r="CN366" s="316"/>
      <c r="CO366" s="316"/>
      <c r="CP366" s="316"/>
      <c r="CQ366" s="316"/>
      <c r="CR366" s="316"/>
      <c r="CS366" s="316"/>
      <c r="CT366" s="316"/>
      <c r="CU366" s="316"/>
      <c r="CV366" s="316"/>
      <c r="CW366" s="316"/>
      <c r="CX366" s="316"/>
      <c r="CY366" s="316"/>
      <c r="CZ366" s="316"/>
      <c r="DA366" s="316"/>
      <c r="DB366" s="316"/>
      <c r="DC366" s="316"/>
      <c r="DD366" s="316"/>
      <c r="DE366" s="316"/>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HP366" s="268">
        <f t="shared" si="275"/>
        <v>4</v>
      </c>
      <c r="HQ366" s="268">
        <f t="shared" si="245"/>
        <v>358</v>
      </c>
      <c r="HR366" s="268">
        <f t="shared" si="276"/>
        <v>0</v>
      </c>
      <c r="HS366" s="268">
        <f t="shared" si="277"/>
        <v>0</v>
      </c>
    </row>
    <row r="367" spans="1:227" x14ac:dyDescent="0.3">
      <c r="A367" s="21"/>
      <c r="B367" s="14">
        <v>11627</v>
      </c>
      <c r="C367" s="14">
        <v>20</v>
      </c>
      <c r="D367" s="14" t="s">
        <v>182</v>
      </c>
      <c r="E367" s="14" t="s">
        <v>183</v>
      </c>
      <c r="F367" s="14">
        <v>350</v>
      </c>
      <c r="G367" s="14" t="s">
        <v>120</v>
      </c>
      <c r="H367" s="14">
        <v>2</v>
      </c>
      <c r="I367" s="14">
        <v>5</v>
      </c>
      <c r="J367" s="14">
        <v>5</v>
      </c>
      <c r="K367" s="14"/>
      <c r="L367" s="14" t="s">
        <v>141</v>
      </c>
      <c r="M367" s="24">
        <f t="shared" si="272"/>
        <v>5</v>
      </c>
      <c r="N367" s="24">
        <f t="shared" si="247"/>
        <v>1</v>
      </c>
      <c r="O367" s="24" t="str">
        <f t="shared" si="248"/>
        <v>5 5</v>
      </c>
      <c r="P367" s="24">
        <f t="shared" si="249"/>
        <v>5</v>
      </c>
      <c r="Q367" s="25">
        <f t="shared" si="250"/>
        <v>0</v>
      </c>
      <c r="R367" s="26">
        <f t="shared" si="251"/>
        <v>0</v>
      </c>
      <c r="S367" s="24">
        <f t="shared" si="252"/>
        <v>2</v>
      </c>
      <c r="T367" s="24">
        <f t="shared" si="253"/>
        <v>2</v>
      </c>
      <c r="U367" s="24" t="str">
        <f t="shared" si="254"/>
        <v/>
      </c>
      <c r="V367" s="24" t="str">
        <f t="shared" si="255"/>
        <v>g</v>
      </c>
      <c r="W367" s="24" t="str">
        <f t="shared" si="273"/>
        <v/>
      </c>
      <c r="X367" s="24">
        <f t="shared" si="256"/>
        <v>2</v>
      </c>
      <c r="Y367" s="24">
        <f t="shared" si="257"/>
        <v>2</v>
      </c>
      <c r="Z367" s="24" t="str">
        <f t="shared" si="258"/>
        <v>F</v>
      </c>
      <c r="AA367" s="24" t="str">
        <f t="shared" si="279"/>
        <v>F</v>
      </c>
      <c r="AB367" s="34" t="str">
        <f t="shared" si="259"/>
        <v/>
      </c>
      <c r="AC367" s="34" t="str">
        <f t="shared" si="260"/>
        <v>g</v>
      </c>
      <c r="AD367" s="34" t="str">
        <f t="shared" si="274"/>
        <v>g</v>
      </c>
      <c r="AE367" s="34" t="str">
        <f t="shared" si="261"/>
        <v>2 0</v>
      </c>
      <c r="AF367" s="34">
        <f t="shared" si="262"/>
        <v>5</v>
      </c>
      <c r="AG367" s="34">
        <f t="shared" si="263"/>
        <v>5</v>
      </c>
      <c r="AH367" s="34">
        <f t="shared" si="264"/>
        <v>0</v>
      </c>
      <c r="AI367" s="172">
        <f>IF(AJ367&lt;&gt;"",MAX(AI$3:AI366)+1,"")</f>
        <v>296</v>
      </c>
      <c r="AJ367" s="172" t="str">
        <f t="shared" si="265"/>
        <v>F</v>
      </c>
      <c r="AK367" s="172">
        <f t="shared" si="266"/>
        <v>350</v>
      </c>
      <c r="AL367" s="172">
        <f t="shared" si="267"/>
        <v>5</v>
      </c>
      <c r="AM367" s="172" t="str">
        <f>IF(AN367&lt;&gt;"",MAX(AM$3:AM366)+1,"")</f>
        <v/>
      </c>
      <c r="AN367" s="172" t="str">
        <f t="shared" si="268"/>
        <v/>
      </c>
      <c r="AO367" s="172" t="str">
        <f t="shared" si="269"/>
        <v/>
      </c>
      <c r="AP367" s="172" t="str">
        <f t="shared" si="270"/>
        <v/>
      </c>
      <c r="AQ367" s="172" t="str">
        <f t="shared" si="271"/>
        <v/>
      </c>
      <c r="AR367" s="172" t="str">
        <f>Table1[[#This Row],[Sex ]]&amp;Table1[[#This Row],[Month]]</f>
        <v>F2</v>
      </c>
      <c r="AS367" s="21"/>
      <c r="AT367" s="21"/>
      <c r="AU367" s="21"/>
      <c r="AV367" s="21"/>
      <c r="AW367" s="21"/>
      <c r="AX367" s="21"/>
      <c r="AY367" s="21"/>
      <c r="AZ367" s="21"/>
      <c r="BA367" s="21"/>
      <c r="BB367" s="21"/>
      <c r="BC367" s="21"/>
      <c r="BD367" s="21"/>
      <c r="BE367" s="319"/>
      <c r="BF367" s="319"/>
      <c r="BG367" s="316"/>
      <c r="BH367" s="316"/>
      <c r="BI367" s="316"/>
      <c r="BJ367" s="316"/>
      <c r="BK367" s="316"/>
      <c r="BL367" s="316"/>
      <c r="BM367" s="316"/>
      <c r="BN367" s="316"/>
      <c r="BO367" s="316"/>
      <c r="BP367" s="316"/>
      <c r="BQ367" s="316"/>
      <c r="BR367" s="316"/>
      <c r="BS367" s="316"/>
      <c r="BT367" s="316"/>
      <c r="BU367" s="316"/>
      <c r="BV367" s="316"/>
      <c r="BW367" s="316"/>
      <c r="BX367" s="316"/>
      <c r="BY367" s="316"/>
      <c r="BZ367" s="316"/>
      <c r="CA367" s="316"/>
      <c r="CB367" s="316"/>
      <c r="CC367" s="316"/>
      <c r="CD367" s="316"/>
      <c r="CE367" s="316"/>
      <c r="CF367" s="316"/>
      <c r="CG367" s="316"/>
      <c r="CH367" s="316"/>
      <c r="CI367" s="316"/>
      <c r="CJ367" s="316"/>
      <c r="CK367" s="316"/>
      <c r="CL367" s="316"/>
      <c r="CM367" s="316"/>
      <c r="CN367" s="316"/>
      <c r="CO367" s="316"/>
      <c r="CP367" s="316"/>
      <c r="CQ367" s="316"/>
      <c r="CR367" s="316"/>
      <c r="CS367" s="316"/>
      <c r="CT367" s="316"/>
      <c r="CU367" s="316"/>
      <c r="CV367" s="316"/>
      <c r="CW367" s="316"/>
      <c r="CX367" s="316"/>
      <c r="CY367" s="316"/>
      <c r="CZ367" s="316"/>
      <c r="DA367" s="316"/>
      <c r="DB367" s="316"/>
      <c r="DC367" s="316"/>
      <c r="DD367" s="316"/>
      <c r="DE367" s="316"/>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HP367" s="268">
        <f t="shared" si="275"/>
        <v>4</v>
      </c>
      <c r="HQ367" s="268">
        <f t="shared" si="245"/>
        <v>359</v>
      </c>
      <c r="HR367" s="268">
        <f t="shared" si="276"/>
        <v>0</v>
      </c>
      <c r="HS367" s="268">
        <f t="shared" si="277"/>
        <v>0</v>
      </c>
    </row>
    <row r="368" spans="1:227" x14ac:dyDescent="0.3">
      <c r="A368" s="21"/>
      <c r="B368" s="14">
        <v>11627</v>
      </c>
      <c r="C368" s="14">
        <v>21</v>
      </c>
      <c r="D368" s="14" t="s">
        <v>182</v>
      </c>
      <c r="E368" s="14" t="s">
        <v>183</v>
      </c>
      <c r="F368" s="14">
        <v>350</v>
      </c>
      <c r="G368" s="14" t="s">
        <v>120</v>
      </c>
      <c r="H368" s="14">
        <v>2</v>
      </c>
      <c r="I368" s="14">
        <v>4</v>
      </c>
      <c r="J368" s="14">
        <v>4</v>
      </c>
      <c r="K368" s="14"/>
      <c r="L368" s="14" t="s">
        <v>141</v>
      </c>
      <c r="M368" s="24">
        <f t="shared" si="272"/>
        <v>4</v>
      </c>
      <c r="N368" s="24">
        <f t="shared" si="247"/>
        <v>1</v>
      </c>
      <c r="O368" s="24" t="str">
        <f t="shared" si="248"/>
        <v>4 4</v>
      </c>
      <c r="P368" s="24">
        <f t="shared" si="249"/>
        <v>4</v>
      </c>
      <c r="Q368" s="25">
        <f t="shared" si="250"/>
        <v>0</v>
      </c>
      <c r="R368" s="26">
        <f t="shared" si="251"/>
        <v>0</v>
      </c>
      <c r="S368" s="24">
        <f t="shared" si="252"/>
        <v>2</v>
      </c>
      <c r="T368" s="24">
        <f t="shared" si="253"/>
        <v>2</v>
      </c>
      <c r="U368" s="24" t="str">
        <f t="shared" si="254"/>
        <v/>
      </c>
      <c r="V368" s="24" t="str">
        <f t="shared" si="255"/>
        <v>g</v>
      </c>
      <c r="W368" s="24" t="str">
        <f t="shared" si="273"/>
        <v/>
      </c>
      <c r="X368" s="24">
        <f t="shared" si="256"/>
        <v>2</v>
      </c>
      <c r="Y368" s="24">
        <f t="shared" si="257"/>
        <v>2</v>
      </c>
      <c r="Z368" s="24" t="str">
        <f t="shared" si="258"/>
        <v>F</v>
      </c>
      <c r="AA368" s="24" t="str">
        <f t="shared" si="279"/>
        <v>F</v>
      </c>
      <c r="AB368" s="34" t="str">
        <f t="shared" si="259"/>
        <v/>
      </c>
      <c r="AC368" s="34" t="str">
        <f t="shared" si="260"/>
        <v>g</v>
      </c>
      <c r="AD368" s="34" t="str">
        <f t="shared" si="274"/>
        <v>g</v>
      </c>
      <c r="AE368" s="34" t="str">
        <f t="shared" si="261"/>
        <v>2 0</v>
      </c>
      <c r="AF368" s="34">
        <f t="shared" si="262"/>
        <v>4</v>
      </c>
      <c r="AG368" s="34">
        <f t="shared" si="263"/>
        <v>4</v>
      </c>
      <c r="AH368" s="34">
        <f t="shared" si="264"/>
        <v>0</v>
      </c>
      <c r="AI368" s="172">
        <f>IF(AJ368&lt;&gt;"",MAX(AI$3:AI367)+1,"")</f>
        <v>297</v>
      </c>
      <c r="AJ368" s="172" t="str">
        <f t="shared" si="265"/>
        <v>F</v>
      </c>
      <c r="AK368" s="172">
        <f t="shared" si="266"/>
        <v>350</v>
      </c>
      <c r="AL368" s="172">
        <f t="shared" si="267"/>
        <v>4</v>
      </c>
      <c r="AM368" s="172" t="str">
        <f>IF(AN368&lt;&gt;"",MAX(AM$3:AM367)+1,"")</f>
        <v/>
      </c>
      <c r="AN368" s="172" t="str">
        <f t="shared" si="268"/>
        <v/>
      </c>
      <c r="AO368" s="172" t="str">
        <f t="shared" si="269"/>
        <v/>
      </c>
      <c r="AP368" s="172" t="str">
        <f t="shared" si="270"/>
        <v/>
      </c>
      <c r="AQ368" s="172" t="str">
        <f t="shared" si="271"/>
        <v/>
      </c>
      <c r="AR368" s="172" t="str">
        <f>Table1[[#This Row],[Sex ]]&amp;Table1[[#This Row],[Month]]</f>
        <v>F2</v>
      </c>
      <c r="AS368" s="21"/>
      <c r="AT368" s="21"/>
      <c r="AU368" s="21"/>
      <c r="AV368" s="21"/>
      <c r="AW368" s="21"/>
      <c r="AX368" s="21"/>
      <c r="AY368" s="21"/>
      <c r="AZ368" s="21"/>
      <c r="BA368" s="21"/>
      <c r="BB368" s="21"/>
      <c r="BC368" s="21"/>
      <c r="BD368" s="21"/>
      <c r="BE368" s="319"/>
      <c r="BF368" s="319"/>
      <c r="BG368" s="316"/>
      <c r="BH368" s="316"/>
      <c r="BI368" s="316"/>
      <c r="BJ368" s="316"/>
      <c r="BK368" s="316"/>
      <c r="BL368" s="316"/>
      <c r="BM368" s="316"/>
      <c r="BN368" s="316"/>
      <c r="BO368" s="316"/>
      <c r="BP368" s="316"/>
      <c r="BQ368" s="316"/>
      <c r="BR368" s="316"/>
      <c r="BS368" s="316"/>
      <c r="BT368" s="316"/>
      <c r="BU368" s="316"/>
      <c r="BV368" s="316"/>
      <c r="BW368" s="316"/>
      <c r="BX368" s="316"/>
      <c r="BY368" s="316"/>
      <c r="BZ368" s="316"/>
      <c r="CA368" s="316"/>
      <c r="CB368" s="316"/>
      <c r="CC368" s="316"/>
      <c r="CD368" s="316"/>
      <c r="CE368" s="316"/>
      <c r="CF368" s="316"/>
      <c r="CG368" s="316"/>
      <c r="CH368" s="316"/>
      <c r="CI368" s="316"/>
      <c r="CJ368" s="316"/>
      <c r="CK368" s="316"/>
      <c r="CL368" s="316"/>
      <c r="CM368" s="316"/>
      <c r="CN368" s="316"/>
      <c r="CO368" s="316"/>
      <c r="CP368" s="316"/>
      <c r="CQ368" s="316"/>
      <c r="CR368" s="316"/>
      <c r="CS368" s="316"/>
      <c r="CT368" s="316"/>
      <c r="CU368" s="316"/>
      <c r="CV368" s="316"/>
      <c r="CW368" s="316"/>
      <c r="CX368" s="316"/>
      <c r="CY368" s="316"/>
      <c r="CZ368" s="316"/>
      <c r="DA368" s="316"/>
      <c r="DB368" s="316"/>
      <c r="DC368" s="316"/>
      <c r="DD368" s="316"/>
      <c r="DE368" s="316"/>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HP368" s="268">
        <f t="shared" si="275"/>
        <v>4</v>
      </c>
      <c r="HQ368" s="268">
        <f t="shared" si="245"/>
        <v>360</v>
      </c>
      <c r="HR368" s="268">
        <f t="shared" si="276"/>
        <v>0</v>
      </c>
      <c r="HS368" s="268">
        <f t="shared" si="277"/>
        <v>0</v>
      </c>
    </row>
    <row r="369" spans="1:227" x14ac:dyDescent="0.3">
      <c r="A369" s="21"/>
      <c r="B369" s="14">
        <v>11627</v>
      </c>
      <c r="C369" s="14">
        <v>22</v>
      </c>
      <c r="D369" s="14" t="s">
        <v>182</v>
      </c>
      <c r="E369" s="14" t="s">
        <v>183</v>
      </c>
      <c r="F369" s="14">
        <v>360</v>
      </c>
      <c r="G369" s="14" t="s">
        <v>120</v>
      </c>
      <c r="H369" s="14">
        <v>2</v>
      </c>
      <c r="I369" s="14">
        <v>4</v>
      </c>
      <c r="J369" s="14">
        <v>4</v>
      </c>
      <c r="K369" s="14"/>
      <c r="L369" s="14" t="s">
        <v>141</v>
      </c>
      <c r="M369" s="24">
        <f t="shared" si="272"/>
        <v>4</v>
      </c>
      <c r="N369" s="24">
        <f t="shared" si="247"/>
        <v>1</v>
      </c>
      <c r="O369" s="24" t="str">
        <f t="shared" si="248"/>
        <v>4 4</v>
      </c>
      <c r="P369" s="24">
        <f t="shared" si="249"/>
        <v>4</v>
      </c>
      <c r="Q369" s="25">
        <f t="shared" si="250"/>
        <v>0</v>
      </c>
      <c r="R369" s="26">
        <f t="shared" si="251"/>
        <v>0</v>
      </c>
      <c r="S369" s="24">
        <f t="shared" si="252"/>
        <v>2</v>
      </c>
      <c r="T369" s="24">
        <f t="shared" si="253"/>
        <v>2</v>
      </c>
      <c r="U369" s="24" t="str">
        <f t="shared" si="254"/>
        <v/>
      </c>
      <c r="V369" s="24" t="str">
        <f t="shared" si="255"/>
        <v>g</v>
      </c>
      <c r="W369" s="24" t="str">
        <f t="shared" si="273"/>
        <v/>
      </c>
      <c r="X369" s="24">
        <f t="shared" si="256"/>
        <v>2</v>
      </c>
      <c r="Y369" s="24">
        <f t="shared" si="257"/>
        <v>2</v>
      </c>
      <c r="Z369" s="24" t="str">
        <f t="shared" si="258"/>
        <v>F</v>
      </c>
      <c r="AA369" s="24" t="str">
        <f t="shared" si="279"/>
        <v>F</v>
      </c>
      <c r="AB369" s="34" t="str">
        <f t="shared" si="259"/>
        <v/>
      </c>
      <c r="AC369" s="34" t="str">
        <f t="shared" si="260"/>
        <v>g</v>
      </c>
      <c r="AD369" s="34" t="str">
        <f t="shared" si="274"/>
        <v>g</v>
      </c>
      <c r="AE369" s="34" t="str">
        <f t="shared" si="261"/>
        <v>2 0</v>
      </c>
      <c r="AF369" s="34">
        <f t="shared" si="262"/>
        <v>4</v>
      </c>
      <c r="AG369" s="34">
        <f t="shared" si="263"/>
        <v>4</v>
      </c>
      <c r="AH369" s="34">
        <f t="shared" si="264"/>
        <v>0</v>
      </c>
      <c r="AI369" s="172">
        <f>IF(AJ369&lt;&gt;"",MAX(AI$3:AI368)+1,"")</f>
        <v>298</v>
      </c>
      <c r="AJ369" s="172" t="str">
        <f t="shared" si="265"/>
        <v>F</v>
      </c>
      <c r="AK369" s="172">
        <f t="shared" si="266"/>
        <v>360</v>
      </c>
      <c r="AL369" s="172">
        <f t="shared" si="267"/>
        <v>4</v>
      </c>
      <c r="AM369" s="172" t="str">
        <f>IF(AN369&lt;&gt;"",MAX(AM$3:AM368)+1,"")</f>
        <v/>
      </c>
      <c r="AN369" s="172" t="str">
        <f t="shared" si="268"/>
        <v/>
      </c>
      <c r="AO369" s="172" t="str">
        <f t="shared" si="269"/>
        <v/>
      </c>
      <c r="AP369" s="172" t="str">
        <f t="shared" si="270"/>
        <v/>
      </c>
      <c r="AQ369" s="172" t="str">
        <f t="shared" si="271"/>
        <v/>
      </c>
      <c r="AR369" s="172" t="str">
        <f>Table1[[#This Row],[Sex ]]&amp;Table1[[#This Row],[Month]]</f>
        <v>F2</v>
      </c>
      <c r="AS369" s="21"/>
      <c r="AT369" s="21"/>
      <c r="AU369" s="21"/>
      <c r="AV369" s="21"/>
      <c r="AW369" s="21"/>
      <c r="AX369" s="21"/>
      <c r="AY369" s="21"/>
      <c r="AZ369" s="21"/>
      <c r="BA369" s="21"/>
      <c r="BB369" s="21"/>
      <c r="BC369" s="21"/>
      <c r="BD369" s="21"/>
      <c r="BE369" s="319"/>
      <c r="BF369" s="319"/>
      <c r="BG369" s="316"/>
      <c r="BH369" s="316"/>
      <c r="BI369" s="316"/>
      <c r="BJ369" s="316"/>
      <c r="BK369" s="316"/>
      <c r="BL369" s="316"/>
      <c r="BM369" s="316"/>
      <c r="BN369" s="316"/>
      <c r="BO369" s="316"/>
      <c r="BP369" s="316"/>
      <c r="BQ369" s="316"/>
      <c r="BR369" s="316"/>
      <c r="BS369" s="316"/>
      <c r="BT369" s="316"/>
      <c r="BU369" s="316"/>
      <c r="BV369" s="316"/>
      <c r="BW369" s="316"/>
      <c r="BX369" s="316"/>
      <c r="BY369" s="316"/>
      <c r="BZ369" s="316"/>
      <c r="CA369" s="316"/>
      <c r="CB369" s="316"/>
      <c r="CC369" s="316"/>
      <c r="CD369" s="316"/>
      <c r="CE369" s="316"/>
      <c r="CF369" s="316"/>
      <c r="CG369" s="316"/>
      <c r="CH369" s="316"/>
      <c r="CI369" s="316"/>
      <c r="CJ369" s="316"/>
      <c r="CK369" s="316"/>
      <c r="CL369" s="316"/>
      <c r="CM369" s="316"/>
      <c r="CN369" s="316"/>
      <c r="CO369" s="316"/>
      <c r="CP369" s="316"/>
      <c r="CQ369" s="316"/>
      <c r="CR369" s="316"/>
      <c r="CS369" s="316"/>
      <c r="CT369" s="316"/>
      <c r="CU369" s="316"/>
      <c r="CV369" s="316"/>
      <c r="CW369" s="316"/>
      <c r="CX369" s="316"/>
      <c r="CY369" s="316"/>
      <c r="CZ369" s="316"/>
      <c r="DA369" s="316"/>
      <c r="DB369" s="316"/>
      <c r="DC369" s="316"/>
      <c r="DD369" s="316"/>
      <c r="DE369" s="316"/>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HP369" s="268">
        <f t="shared" si="275"/>
        <v>4</v>
      </c>
      <c r="HQ369" s="268">
        <f t="shared" si="245"/>
        <v>361</v>
      </c>
      <c r="HR369" s="268">
        <f t="shared" si="276"/>
        <v>0</v>
      </c>
      <c r="HS369" s="268">
        <f t="shared" si="277"/>
        <v>0</v>
      </c>
    </row>
    <row r="370" spans="1:227" x14ac:dyDescent="0.3">
      <c r="A370" s="21"/>
      <c r="B370" s="14">
        <v>11627</v>
      </c>
      <c r="C370" s="14">
        <v>23</v>
      </c>
      <c r="D370" s="14" t="s">
        <v>182</v>
      </c>
      <c r="E370" s="14" t="s">
        <v>183</v>
      </c>
      <c r="F370" s="14">
        <v>360</v>
      </c>
      <c r="G370" s="14" t="s">
        <v>120</v>
      </c>
      <c r="H370" s="14">
        <v>2</v>
      </c>
      <c r="I370" s="14">
        <v>4</v>
      </c>
      <c r="J370" s="14">
        <v>4</v>
      </c>
      <c r="K370" s="14"/>
      <c r="L370" s="14" t="s">
        <v>141</v>
      </c>
      <c r="M370" s="24">
        <f t="shared" si="272"/>
        <v>4</v>
      </c>
      <c r="N370" s="24">
        <f t="shared" si="247"/>
        <v>1</v>
      </c>
      <c r="O370" s="24" t="str">
        <f t="shared" si="248"/>
        <v>4 4</v>
      </c>
      <c r="P370" s="24">
        <f t="shared" si="249"/>
        <v>4</v>
      </c>
      <c r="Q370" s="25">
        <f t="shared" si="250"/>
        <v>0</v>
      </c>
      <c r="R370" s="26">
        <f t="shared" si="251"/>
        <v>0</v>
      </c>
      <c r="S370" s="24">
        <f t="shared" si="252"/>
        <v>2</v>
      </c>
      <c r="T370" s="24">
        <f t="shared" si="253"/>
        <v>2</v>
      </c>
      <c r="U370" s="24" t="str">
        <f t="shared" si="254"/>
        <v/>
      </c>
      <c r="V370" s="24" t="str">
        <f t="shared" si="255"/>
        <v>g</v>
      </c>
      <c r="W370" s="24" t="str">
        <f t="shared" si="273"/>
        <v/>
      </c>
      <c r="X370" s="24">
        <f t="shared" si="256"/>
        <v>2</v>
      </c>
      <c r="Y370" s="24">
        <f t="shared" si="257"/>
        <v>2</v>
      </c>
      <c r="Z370" s="24" t="str">
        <f t="shared" si="258"/>
        <v>F</v>
      </c>
      <c r="AA370" s="24" t="str">
        <f t="shared" si="279"/>
        <v>F</v>
      </c>
      <c r="AB370" s="34" t="str">
        <f t="shared" si="259"/>
        <v/>
      </c>
      <c r="AC370" s="34" t="str">
        <f t="shared" si="260"/>
        <v>g</v>
      </c>
      <c r="AD370" s="34" t="str">
        <f t="shared" si="274"/>
        <v>g</v>
      </c>
      <c r="AE370" s="34" t="str">
        <f t="shared" si="261"/>
        <v>2 0</v>
      </c>
      <c r="AF370" s="34">
        <f t="shared" si="262"/>
        <v>4</v>
      </c>
      <c r="AG370" s="34">
        <f t="shared" si="263"/>
        <v>4</v>
      </c>
      <c r="AH370" s="34">
        <f t="shared" si="264"/>
        <v>0</v>
      </c>
      <c r="AI370" s="172">
        <f>IF(AJ370&lt;&gt;"",MAX(AI$3:AI369)+1,"")</f>
        <v>299</v>
      </c>
      <c r="AJ370" s="172" t="str">
        <f t="shared" si="265"/>
        <v>F</v>
      </c>
      <c r="AK370" s="172">
        <f t="shared" si="266"/>
        <v>360</v>
      </c>
      <c r="AL370" s="172">
        <f t="shared" si="267"/>
        <v>4</v>
      </c>
      <c r="AM370" s="172" t="str">
        <f>IF(AN370&lt;&gt;"",MAX(AM$3:AM369)+1,"")</f>
        <v/>
      </c>
      <c r="AN370" s="172" t="str">
        <f t="shared" si="268"/>
        <v/>
      </c>
      <c r="AO370" s="172" t="str">
        <f t="shared" si="269"/>
        <v/>
      </c>
      <c r="AP370" s="172" t="str">
        <f t="shared" si="270"/>
        <v/>
      </c>
      <c r="AQ370" s="172" t="str">
        <f t="shared" si="271"/>
        <v/>
      </c>
      <c r="AR370" s="172" t="str">
        <f>Table1[[#This Row],[Sex ]]&amp;Table1[[#This Row],[Month]]</f>
        <v>F2</v>
      </c>
      <c r="AS370" s="21"/>
      <c r="AT370" s="21"/>
      <c r="AU370" s="21"/>
      <c r="AV370" s="21"/>
      <c r="AW370" s="21"/>
      <c r="AX370" s="21"/>
      <c r="AY370" s="21"/>
      <c r="AZ370" s="21"/>
      <c r="BA370" s="21"/>
      <c r="BB370" s="21"/>
      <c r="BC370" s="21"/>
      <c r="BD370" s="21"/>
      <c r="BE370" s="319"/>
      <c r="BF370" s="319"/>
      <c r="BG370" s="316"/>
      <c r="BH370" s="316"/>
      <c r="BI370" s="316"/>
      <c r="BJ370" s="316"/>
      <c r="BK370" s="316"/>
      <c r="BL370" s="316"/>
      <c r="BM370" s="316"/>
      <c r="BN370" s="316"/>
      <c r="BO370" s="316"/>
      <c r="BP370" s="316"/>
      <c r="BQ370" s="316"/>
      <c r="BR370" s="316"/>
      <c r="BS370" s="316"/>
      <c r="BT370" s="316"/>
      <c r="BU370" s="316"/>
      <c r="BV370" s="316"/>
      <c r="BW370" s="316"/>
      <c r="BX370" s="316"/>
      <c r="BY370" s="316"/>
      <c r="BZ370" s="316"/>
      <c r="CA370" s="316"/>
      <c r="CB370" s="316"/>
      <c r="CC370" s="316"/>
      <c r="CD370" s="316"/>
      <c r="CE370" s="316"/>
      <c r="CF370" s="316"/>
      <c r="CG370" s="316"/>
      <c r="CH370" s="316"/>
      <c r="CI370" s="316"/>
      <c r="CJ370" s="316"/>
      <c r="CK370" s="316"/>
      <c r="CL370" s="316"/>
      <c r="CM370" s="316"/>
      <c r="CN370" s="316"/>
      <c r="CO370" s="316"/>
      <c r="CP370" s="316"/>
      <c r="CQ370" s="316"/>
      <c r="CR370" s="316"/>
      <c r="CS370" s="316"/>
      <c r="CT370" s="316"/>
      <c r="CU370" s="316"/>
      <c r="CV370" s="316"/>
      <c r="CW370" s="316"/>
      <c r="CX370" s="316"/>
      <c r="CY370" s="316"/>
      <c r="CZ370" s="316"/>
      <c r="DA370" s="316"/>
      <c r="DB370" s="316"/>
      <c r="DC370" s="316"/>
      <c r="DD370" s="316"/>
      <c r="DE370" s="316"/>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HP370" s="268">
        <f t="shared" si="275"/>
        <v>4</v>
      </c>
      <c r="HQ370" s="268">
        <f t="shared" si="245"/>
        <v>362</v>
      </c>
      <c r="HR370" s="268">
        <f t="shared" si="276"/>
        <v>0</v>
      </c>
      <c r="HS370" s="268">
        <f t="shared" si="277"/>
        <v>0</v>
      </c>
    </row>
    <row r="371" spans="1:227" x14ac:dyDescent="0.3">
      <c r="A371" s="21"/>
      <c r="B371" s="14">
        <v>11627</v>
      </c>
      <c r="C371" s="14">
        <v>24</v>
      </c>
      <c r="D371" s="14" t="s">
        <v>182</v>
      </c>
      <c r="E371" s="14" t="s">
        <v>183</v>
      </c>
      <c r="F371" s="14">
        <v>370</v>
      </c>
      <c r="G371" s="14" t="s">
        <v>120</v>
      </c>
      <c r="H371" s="14">
        <v>2</v>
      </c>
      <c r="I371" s="14">
        <v>4</v>
      </c>
      <c r="J371" s="14">
        <v>4</v>
      </c>
      <c r="K371" s="14"/>
      <c r="L371" s="14" t="s">
        <v>141</v>
      </c>
      <c r="M371" s="24">
        <f t="shared" si="272"/>
        <v>4</v>
      </c>
      <c r="N371" s="24">
        <f t="shared" si="247"/>
        <v>1</v>
      </c>
      <c r="O371" s="24" t="str">
        <f t="shared" si="248"/>
        <v>4 4</v>
      </c>
      <c r="P371" s="24">
        <f t="shared" si="249"/>
        <v>4</v>
      </c>
      <c r="Q371" s="25">
        <f t="shared" si="250"/>
        <v>0</v>
      </c>
      <c r="R371" s="26">
        <f t="shared" si="251"/>
        <v>0</v>
      </c>
      <c r="S371" s="24">
        <f t="shared" si="252"/>
        <v>2</v>
      </c>
      <c r="T371" s="24">
        <f t="shared" si="253"/>
        <v>2</v>
      </c>
      <c r="U371" s="24" t="str">
        <f t="shared" si="254"/>
        <v/>
      </c>
      <c r="V371" s="24" t="str">
        <f t="shared" si="255"/>
        <v>g</v>
      </c>
      <c r="W371" s="24" t="str">
        <f t="shared" si="273"/>
        <v/>
      </c>
      <c r="X371" s="24">
        <f t="shared" si="256"/>
        <v>2</v>
      </c>
      <c r="Y371" s="24">
        <f t="shared" si="257"/>
        <v>2</v>
      </c>
      <c r="Z371" s="24" t="str">
        <f t="shared" si="258"/>
        <v>F</v>
      </c>
      <c r="AA371" s="24" t="str">
        <f t="shared" si="279"/>
        <v>F</v>
      </c>
      <c r="AB371" s="34" t="str">
        <f t="shared" si="259"/>
        <v/>
      </c>
      <c r="AC371" s="34" t="str">
        <f t="shared" si="260"/>
        <v>g</v>
      </c>
      <c r="AD371" s="34" t="str">
        <f t="shared" si="274"/>
        <v>g</v>
      </c>
      <c r="AE371" s="34" t="str">
        <f t="shared" si="261"/>
        <v>2 0</v>
      </c>
      <c r="AF371" s="34">
        <f t="shared" si="262"/>
        <v>4</v>
      </c>
      <c r="AG371" s="34">
        <f t="shared" si="263"/>
        <v>4</v>
      </c>
      <c r="AH371" s="34">
        <f t="shared" si="264"/>
        <v>0</v>
      </c>
      <c r="AI371" s="172">
        <f>IF(AJ371&lt;&gt;"",MAX(AI$3:AI370)+1,"")</f>
        <v>300</v>
      </c>
      <c r="AJ371" s="172" t="str">
        <f t="shared" si="265"/>
        <v>F</v>
      </c>
      <c r="AK371" s="172">
        <f t="shared" si="266"/>
        <v>370</v>
      </c>
      <c r="AL371" s="172">
        <f t="shared" si="267"/>
        <v>4</v>
      </c>
      <c r="AM371" s="172" t="str">
        <f>IF(AN371&lt;&gt;"",MAX(AM$3:AM370)+1,"")</f>
        <v/>
      </c>
      <c r="AN371" s="172" t="str">
        <f t="shared" si="268"/>
        <v/>
      </c>
      <c r="AO371" s="172" t="str">
        <f t="shared" si="269"/>
        <v/>
      </c>
      <c r="AP371" s="172" t="str">
        <f t="shared" si="270"/>
        <v/>
      </c>
      <c r="AQ371" s="172" t="str">
        <f t="shared" si="271"/>
        <v/>
      </c>
      <c r="AR371" s="172" t="str">
        <f>Table1[[#This Row],[Sex ]]&amp;Table1[[#This Row],[Month]]</f>
        <v>F2</v>
      </c>
      <c r="AS371" s="21"/>
      <c r="AT371" s="21"/>
      <c r="AU371" s="21"/>
      <c r="AV371" s="21"/>
      <c r="AW371" s="21"/>
      <c r="AX371" s="21"/>
      <c r="AY371" s="21"/>
      <c r="AZ371" s="21"/>
      <c r="BA371" s="21"/>
      <c r="BB371" s="21"/>
      <c r="BC371" s="21"/>
      <c r="BD371" s="21"/>
      <c r="BE371" s="319"/>
      <c r="BF371" s="319"/>
      <c r="BG371" s="316"/>
      <c r="BH371" s="316"/>
      <c r="BI371" s="316"/>
      <c r="BJ371" s="316"/>
      <c r="BK371" s="316"/>
      <c r="BL371" s="316"/>
      <c r="BM371" s="316"/>
      <c r="BN371" s="316"/>
      <c r="BO371" s="316"/>
      <c r="BP371" s="316"/>
      <c r="BQ371" s="316"/>
      <c r="BR371" s="316"/>
      <c r="BS371" s="316"/>
      <c r="BT371" s="316"/>
      <c r="BU371" s="316"/>
      <c r="BV371" s="316"/>
      <c r="BW371" s="316"/>
      <c r="BX371" s="316"/>
      <c r="BY371" s="316"/>
      <c r="BZ371" s="316"/>
      <c r="CA371" s="316"/>
      <c r="CB371" s="316"/>
      <c r="CC371" s="316"/>
      <c r="CD371" s="316"/>
      <c r="CE371" s="316"/>
      <c r="CF371" s="316"/>
      <c r="CG371" s="316"/>
      <c r="CH371" s="316"/>
      <c r="CI371" s="316"/>
      <c r="CJ371" s="316"/>
      <c r="CK371" s="316"/>
      <c r="CL371" s="316"/>
      <c r="CM371" s="316"/>
      <c r="CN371" s="316"/>
      <c r="CO371" s="316"/>
      <c r="CP371" s="316"/>
      <c r="CQ371" s="316"/>
      <c r="CR371" s="316"/>
      <c r="CS371" s="316"/>
      <c r="CT371" s="316"/>
      <c r="CU371" s="316"/>
      <c r="CV371" s="316"/>
      <c r="CW371" s="316"/>
      <c r="CX371" s="316"/>
      <c r="CY371" s="316"/>
      <c r="CZ371" s="316"/>
      <c r="DA371" s="316"/>
      <c r="DB371" s="316"/>
      <c r="DC371" s="316"/>
      <c r="DD371" s="316"/>
      <c r="DE371" s="316"/>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HP371" s="268">
        <f t="shared" si="275"/>
        <v>3</v>
      </c>
      <c r="HQ371" s="268">
        <f t="shared" si="245"/>
        <v>363</v>
      </c>
      <c r="HR371" s="268">
        <f t="shared" si="276"/>
        <v>0</v>
      </c>
      <c r="HS371" s="268">
        <f t="shared" si="277"/>
        <v>0</v>
      </c>
    </row>
    <row r="372" spans="1:227" x14ac:dyDescent="0.3">
      <c r="A372" s="21"/>
      <c r="B372" s="14">
        <v>11627</v>
      </c>
      <c r="C372" s="14">
        <v>25</v>
      </c>
      <c r="D372" s="14" t="s">
        <v>182</v>
      </c>
      <c r="E372" s="14" t="s">
        <v>183</v>
      </c>
      <c r="F372" s="14">
        <v>380</v>
      </c>
      <c r="G372" s="14" t="s">
        <v>120</v>
      </c>
      <c r="H372" s="14">
        <v>2</v>
      </c>
      <c r="I372" s="14">
        <v>4</v>
      </c>
      <c r="J372" s="14">
        <v>4</v>
      </c>
      <c r="K372" s="14"/>
      <c r="L372" s="14" t="s">
        <v>141</v>
      </c>
      <c r="M372" s="24">
        <f t="shared" si="272"/>
        <v>4</v>
      </c>
      <c r="N372" s="24">
        <f t="shared" si="247"/>
        <v>1</v>
      </c>
      <c r="O372" s="24" t="str">
        <f t="shared" si="248"/>
        <v>4 4</v>
      </c>
      <c r="P372" s="24">
        <f t="shared" si="249"/>
        <v>4</v>
      </c>
      <c r="Q372" s="25">
        <f t="shared" si="250"/>
        <v>0</v>
      </c>
      <c r="R372" s="26">
        <f t="shared" si="251"/>
        <v>0</v>
      </c>
      <c r="S372" s="24">
        <f t="shared" si="252"/>
        <v>2</v>
      </c>
      <c r="T372" s="24">
        <f t="shared" si="253"/>
        <v>2</v>
      </c>
      <c r="U372" s="24" t="str">
        <f t="shared" si="254"/>
        <v/>
      </c>
      <c r="V372" s="24" t="str">
        <f t="shared" si="255"/>
        <v>g</v>
      </c>
      <c r="W372" s="24" t="str">
        <f t="shared" si="273"/>
        <v/>
      </c>
      <c r="X372" s="24">
        <f t="shared" si="256"/>
        <v>2</v>
      </c>
      <c r="Y372" s="24">
        <f t="shared" si="257"/>
        <v>2</v>
      </c>
      <c r="Z372" s="24" t="str">
        <f t="shared" si="258"/>
        <v>F</v>
      </c>
      <c r="AA372" s="24" t="str">
        <f t="shared" si="279"/>
        <v>F</v>
      </c>
      <c r="AB372" s="34" t="str">
        <f t="shared" si="259"/>
        <v/>
      </c>
      <c r="AC372" s="34" t="str">
        <f t="shared" si="260"/>
        <v>g</v>
      </c>
      <c r="AD372" s="34" t="str">
        <f t="shared" si="274"/>
        <v>g</v>
      </c>
      <c r="AE372" s="34" t="str">
        <f t="shared" si="261"/>
        <v>2 0</v>
      </c>
      <c r="AF372" s="34">
        <f t="shared" si="262"/>
        <v>4</v>
      </c>
      <c r="AG372" s="34">
        <f t="shared" si="263"/>
        <v>4</v>
      </c>
      <c r="AH372" s="34">
        <f t="shared" si="264"/>
        <v>0</v>
      </c>
      <c r="AI372" s="172">
        <f>IF(AJ372&lt;&gt;"",MAX(AI$3:AI371)+1,"")</f>
        <v>301</v>
      </c>
      <c r="AJ372" s="172" t="str">
        <f t="shared" si="265"/>
        <v>F</v>
      </c>
      <c r="AK372" s="172">
        <f t="shared" si="266"/>
        <v>380</v>
      </c>
      <c r="AL372" s="172">
        <f t="shared" si="267"/>
        <v>4</v>
      </c>
      <c r="AM372" s="172" t="str">
        <f>IF(AN372&lt;&gt;"",MAX(AM$3:AM371)+1,"")</f>
        <v/>
      </c>
      <c r="AN372" s="172" t="str">
        <f t="shared" si="268"/>
        <v/>
      </c>
      <c r="AO372" s="172" t="str">
        <f t="shared" si="269"/>
        <v/>
      </c>
      <c r="AP372" s="172" t="str">
        <f t="shared" si="270"/>
        <v/>
      </c>
      <c r="AQ372" s="172" t="str">
        <f t="shared" si="271"/>
        <v/>
      </c>
      <c r="AR372" s="172" t="str">
        <f>Table1[[#This Row],[Sex ]]&amp;Table1[[#This Row],[Month]]</f>
        <v>F2</v>
      </c>
      <c r="AS372" s="21"/>
      <c r="AT372" s="21"/>
      <c r="AU372" s="21"/>
      <c r="AV372" s="21"/>
      <c r="AW372" s="21"/>
      <c r="AX372" s="21"/>
      <c r="AY372" s="21"/>
      <c r="AZ372" s="21"/>
      <c r="BA372" s="21"/>
      <c r="BB372" s="21"/>
      <c r="BC372" s="21"/>
      <c r="BD372" s="21"/>
      <c r="BE372" s="319"/>
      <c r="BF372" s="319"/>
      <c r="BG372" s="316"/>
      <c r="BH372" s="316"/>
      <c r="BI372" s="316"/>
      <c r="BJ372" s="316"/>
      <c r="BK372" s="316"/>
      <c r="BL372" s="316"/>
      <c r="BM372" s="316"/>
      <c r="BN372" s="316"/>
      <c r="BO372" s="316"/>
      <c r="BP372" s="316"/>
      <c r="BQ372" s="316"/>
      <c r="BR372" s="316"/>
      <c r="BS372" s="316"/>
      <c r="BT372" s="316"/>
      <c r="BU372" s="316"/>
      <c r="BV372" s="316"/>
      <c r="BW372" s="316"/>
      <c r="BX372" s="316"/>
      <c r="BY372" s="316"/>
      <c r="BZ372" s="316"/>
      <c r="CA372" s="316"/>
      <c r="CB372" s="316"/>
      <c r="CC372" s="316"/>
      <c r="CD372" s="316"/>
      <c r="CE372" s="316"/>
      <c r="CF372" s="316"/>
      <c r="CG372" s="316"/>
      <c r="CH372" s="316"/>
      <c r="CI372" s="316"/>
      <c r="CJ372" s="316"/>
      <c r="CK372" s="316"/>
      <c r="CL372" s="316"/>
      <c r="CM372" s="316"/>
      <c r="CN372" s="316"/>
      <c r="CO372" s="316"/>
      <c r="CP372" s="316"/>
      <c r="CQ372" s="316"/>
      <c r="CR372" s="316"/>
      <c r="CS372" s="316"/>
      <c r="CT372" s="316"/>
      <c r="CU372" s="316"/>
      <c r="CV372" s="316"/>
      <c r="CW372" s="316"/>
      <c r="CX372" s="316"/>
      <c r="CY372" s="316"/>
      <c r="CZ372" s="316"/>
      <c r="DA372" s="316"/>
      <c r="DB372" s="316"/>
      <c r="DC372" s="316"/>
      <c r="DD372" s="316"/>
      <c r="DE372" s="316"/>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HP372" s="268">
        <f t="shared" si="275"/>
        <v>5</v>
      </c>
      <c r="HQ372" s="268">
        <f t="shared" si="245"/>
        <v>364</v>
      </c>
      <c r="HR372" s="268">
        <f t="shared" si="276"/>
        <v>0</v>
      </c>
      <c r="HS372" s="268">
        <f t="shared" si="277"/>
        <v>0</v>
      </c>
    </row>
    <row r="373" spans="1:227" x14ac:dyDescent="0.3">
      <c r="A373" s="21"/>
      <c r="B373" s="14">
        <v>11627</v>
      </c>
      <c r="C373" s="14">
        <v>26</v>
      </c>
      <c r="D373" s="14" t="s">
        <v>182</v>
      </c>
      <c r="E373" s="14" t="s">
        <v>183</v>
      </c>
      <c r="F373" s="14">
        <v>380</v>
      </c>
      <c r="G373" s="14" t="s">
        <v>120</v>
      </c>
      <c r="H373" s="14">
        <v>2</v>
      </c>
      <c r="I373" s="14">
        <v>5</v>
      </c>
      <c r="J373" s="14">
        <v>5</v>
      </c>
      <c r="K373" s="14"/>
      <c r="L373" s="14" t="s">
        <v>141</v>
      </c>
      <c r="M373" s="24">
        <f t="shared" si="272"/>
        <v>5</v>
      </c>
      <c r="N373" s="24">
        <f t="shared" si="247"/>
        <v>1</v>
      </c>
      <c r="O373" s="24" t="str">
        <f t="shared" si="248"/>
        <v>5 5</v>
      </c>
      <c r="P373" s="24">
        <f t="shared" si="249"/>
        <v>5</v>
      </c>
      <c r="Q373" s="25">
        <f t="shared" si="250"/>
        <v>0</v>
      </c>
      <c r="R373" s="26">
        <f t="shared" si="251"/>
        <v>0</v>
      </c>
      <c r="S373" s="24">
        <f t="shared" si="252"/>
        <v>2</v>
      </c>
      <c r="T373" s="24">
        <f t="shared" si="253"/>
        <v>2</v>
      </c>
      <c r="U373" s="24" t="str">
        <f t="shared" si="254"/>
        <v/>
      </c>
      <c r="V373" s="24" t="str">
        <f t="shared" si="255"/>
        <v>g</v>
      </c>
      <c r="W373" s="24" t="str">
        <f t="shared" si="273"/>
        <v/>
      </c>
      <c r="X373" s="24">
        <f t="shared" si="256"/>
        <v>2</v>
      </c>
      <c r="Y373" s="24">
        <f t="shared" si="257"/>
        <v>2</v>
      </c>
      <c r="Z373" s="24" t="str">
        <f t="shared" si="258"/>
        <v>F</v>
      </c>
      <c r="AA373" s="24" t="str">
        <f t="shared" si="279"/>
        <v>F</v>
      </c>
      <c r="AB373" s="34" t="str">
        <f t="shared" si="259"/>
        <v/>
      </c>
      <c r="AC373" s="34" t="str">
        <f t="shared" si="260"/>
        <v>g</v>
      </c>
      <c r="AD373" s="34" t="str">
        <f t="shared" si="274"/>
        <v>g</v>
      </c>
      <c r="AE373" s="34" t="str">
        <f t="shared" si="261"/>
        <v>2 0</v>
      </c>
      <c r="AF373" s="34">
        <f t="shared" si="262"/>
        <v>5</v>
      </c>
      <c r="AG373" s="34">
        <f t="shared" si="263"/>
        <v>5</v>
      </c>
      <c r="AH373" s="34">
        <f t="shared" si="264"/>
        <v>0</v>
      </c>
      <c r="AI373" s="172">
        <f>IF(AJ373&lt;&gt;"",MAX(AI$3:AI372)+1,"")</f>
        <v>302</v>
      </c>
      <c r="AJ373" s="172" t="str">
        <f t="shared" si="265"/>
        <v>F</v>
      </c>
      <c r="AK373" s="172">
        <f t="shared" si="266"/>
        <v>380</v>
      </c>
      <c r="AL373" s="172">
        <f t="shared" si="267"/>
        <v>5</v>
      </c>
      <c r="AM373" s="172" t="str">
        <f>IF(AN373&lt;&gt;"",MAX(AM$3:AM372)+1,"")</f>
        <v/>
      </c>
      <c r="AN373" s="172" t="str">
        <f t="shared" si="268"/>
        <v/>
      </c>
      <c r="AO373" s="172" t="str">
        <f t="shared" si="269"/>
        <v/>
      </c>
      <c r="AP373" s="172" t="str">
        <f t="shared" si="270"/>
        <v/>
      </c>
      <c r="AQ373" s="172" t="str">
        <f t="shared" si="271"/>
        <v/>
      </c>
      <c r="AR373" s="172" t="str">
        <f>Table1[[#This Row],[Sex ]]&amp;Table1[[#This Row],[Month]]</f>
        <v>F2</v>
      </c>
      <c r="AS373" s="21"/>
      <c r="AT373" s="21"/>
      <c r="AU373" s="21"/>
      <c r="AV373" s="21"/>
      <c r="AW373" s="21"/>
      <c r="AX373" s="21"/>
      <c r="AY373" s="21"/>
      <c r="AZ373" s="21"/>
      <c r="BA373" s="21"/>
      <c r="BB373" s="21"/>
      <c r="BC373" s="21"/>
      <c r="BD373" s="21"/>
      <c r="BE373" s="319"/>
      <c r="BF373" s="319"/>
      <c r="BG373" s="316"/>
      <c r="BH373" s="316"/>
      <c r="BI373" s="316"/>
      <c r="BJ373" s="316"/>
      <c r="BK373" s="316"/>
      <c r="BL373" s="316"/>
      <c r="BM373" s="316"/>
      <c r="BN373" s="316"/>
      <c r="BO373" s="316"/>
      <c r="BP373" s="316"/>
      <c r="BQ373" s="316"/>
      <c r="BR373" s="316"/>
      <c r="BS373" s="316"/>
      <c r="BT373" s="316"/>
      <c r="BU373" s="316"/>
      <c r="BV373" s="316"/>
      <c r="BW373" s="316"/>
      <c r="BX373" s="316"/>
      <c r="BY373" s="316"/>
      <c r="BZ373" s="316"/>
      <c r="CA373" s="316"/>
      <c r="CB373" s="316"/>
      <c r="CC373" s="316"/>
      <c r="CD373" s="316"/>
      <c r="CE373" s="316"/>
      <c r="CF373" s="316"/>
      <c r="CG373" s="316"/>
      <c r="CH373" s="316"/>
      <c r="CI373" s="316"/>
      <c r="CJ373" s="316"/>
      <c r="CK373" s="316"/>
      <c r="CL373" s="316"/>
      <c r="CM373" s="316"/>
      <c r="CN373" s="316"/>
      <c r="CO373" s="316"/>
      <c r="CP373" s="316"/>
      <c r="CQ373" s="316"/>
      <c r="CR373" s="316"/>
      <c r="CS373" s="316"/>
      <c r="CT373" s="316"/>
      <c r="CU373" s="316"/>
      <c r="CV373" s="316"/>
      <c r="CW373" s="316"/>
      <c r="CX373" s="316"/>
      <c r="CY373" s="316"/>
      <c r="CZ373" s="316"/>
      <c r="DA373" s="316"/>
      <c r="DB373" s="316"/>
      <c r="DC373" s="316"/>
      <c r="DD373" s="316"/>
      <c r="DE373" s="316"/>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HP373" s="268">
        <f t="shared" si="275"/>
        <v>5</v>
      </c>
      <c r="HQ373" s="268">
        <f t="shared" si="245"/>
        <v>365</v>
      </c>
      <c r="HR373" s="268">
        <f t="shared" si="276"/>
        <v>0</v>
      </c>
      <c r="HS373" s="268">
        <f t="shared" si="277"/>
        <v>0</v>
      </c>
    </row>
    <row r="374" spans="1:227" x14ac:dyDescent="0.3">
      <c r="A374" s="21"/>
      <c r="B374" s="14">
        <v>11627</v>
      </c>
      <c r="C374" s="14">
        <v>27</v>
      </c>
      <c r="D374" s="14" t="s">
        <v>182</v>
      </c>
      <c r="E374" s="14" t="s">
        <v>183</v>
      </c>
      <c r="F374" s="14">
        <v>390</v>
      </c>
      <c r="G374" s="14" t="s">
        <v>120</v>
      </c>
      <c r="H374" s="14">
        <v>2</v>
      </c>
      <c r="I374" s="14">
        <v>5</v>
      </c>
      <c r="J374" s="14">
        <v>5</v>
      </c>
      <c r="K374" s="14"/>
      <c r="L374" s="14" t="s">
        <v>141</v>
      </c>
      <c r="M374" s="24">
        <f t="shared" si="272"/>
        <v>5</v>
      </c>
      <c r="N374" s="24">
        <f t="shared" si="247"/>
        <v>1</v>
      </c>
      <c r="O374" s="24" t="str">
        <f t="shared" si="248"/>
        <v>5 5</v>
      </c>
      <c r="P374" s="24">
        <f t="shared" si="249"/>
        <v>5</v>
      </c>
      <c r="Q374" s="25">
        <f t="shared" si="250"/>
        <v>0</v>
      </c>
      <c r="R374" s="26">
        <f t="shared" si="251"/>
        <v>0</v>
      </c>
      <c r="S374" s="24">
        <f t="shared" si="252"/>
        <v>2</v>
      </c>
      <c r="T374" s="24">
        <f t="shared" si="253"/>
        <v>2</v>
      </c>
      <c r="U374" s="24" t="str">
        <f t="shared" si="254"/>
        <v/>
      </c>
      <c r="V374" s="24" t="str">
        <f t="shared" si="255"/>
        <v>g</v>
      </c>
      <c r="W374" s="24" t="str">
        <f t="shared" si="273"/>
        <v/>
      </c>
      <c r="X374" s="24">
        <f t="shared" si="256"/>
        <v>2</v>
      </c>
      <c r="Y374" s="24">
        <f t="shared" si="257"/>
        <v>2</v>
      </c>
      <c r="Z374" s="24" t="str">
        <f t="shared" si="258"/>
        <v>F</v>
      </c>
      <c r="AA374" s="24" t="str">
        <f t="shared" si="279"/>
        <v>F</v>
      </c>
      <c r="AB374" s="34" t="str">
        <f t="shared" si="259"/>
        <v/>
      </c>
      <c r="AC374" s="34" t="str">
        <f t="shared" si="260"/>
        <v>g</v>
      </c>
      <c r="AD374" s="34" t="str">
        <f t="shared" si="274"/>
        <v>g</v>
      </c>
      <c r="AE374" s="34" t="str">
        <f t="shared" si="261"/>
        <v>2 0</v>
      </c>
      <c r="AF374" s="34">
        <f t="shared" si="262"/>
        <v>5</v>
      </c>
      <c r="AG374" s="34">
        <f t="shared" si="263"/>
        <v>5</v>
      </c>
      <c r="AH374" s="34">
        <f t="shared" si="264"/>
        <v>0</v>
      </c>
      <c r="AI374" s="172">
        <f>IF(AJ374&lt;&gt;"",MAX(AI$3:AI373)+1,"")</f>
        <v>303</v>
      </c>
      <c r="AJ374" s="172" t="str">
        <f t="shared" si="265"/>
        <v>F</v>
      </c>
      <c r="AK374" s="172">
        <f t="shared" si="266"/>
        <v>390</v>
      </c>
      <c r="AL374" s="172">
        <f t="shared" si="267"/>
        <v>5</v>
      </c>
      <c r="AM374" s="172" t="str">
        <f>IF(AN374&lt;&gt;"",MAX(AM$3:AM373)+1,"")</f>
        <v/>
      </c>
      <c r="AN374" s="172" t="str">
        <f t="shared" si="268"/>
        <v/>
      </c>
      <c r="AO374" s="172" t="str">
        <f t="shared" si="269"/>
        <v/>
      </c>
      <c r="AP374" s="172" t="str">
        <f t="shared" si="270"/>
        <v/>
      </c>
      <c r="AQ374" s="172" t="str">
        <f t="shared" si="271"/>
        <v/>
      </c>
      <c r="AR374" s="172" t="str">
        <f>Table1[[#This Row],[Sex ]]&amp;Table1[[#This Row],[Month]]</f>
        <v>F2</v>
      </c>
      <c r="AS374" s="21"/>
      <c r="AT374" s="21"/>
      <c r="AU374" s="21"/>
      <c r="AV374" s="21"/>
      <c r="AW374" s="21"/>
      <c r="AX374" s="21"/>
      <c r="AY374" s="21"/>
      <c r="AZ374" s="21"/>
      <c r="BA374" s="21"/>
      <c r="BB374" s="21"/>
      <c r="BC374" s="21"/>
      <c r="BD374" s="21"/>
      <c r="BE374" s="319"/>
      <c r="BF374" s="319"/>
      <c r="BG374" s="316"/>
      <c r="BH374" s="316"/>
      <c r="BI374" s="316"/>
      <c r="BJ374" s="316"/>
      <c r="BK374" s="316"/>
      <c r="BL374" s="316"/>
      <c r="BM374" s="316"/>
      <c r="BN374" s="316"/>
      <c r="BO374" s="316"/>
      <c r="BP374" s="316"/>
      <c r="BQ374" s="316"/>
      <c r="BR374" s="316"/>
      <c r="BS374" s="316"/>
      <c r="BT374" s="316"/>
      <c r="BU374" s="316"/>
      <c r="BV374" s="316"/>
      <c r="BW374" s="316"/>
      <c r="BX374" s="316"/>
      <c r="BY374" s="316"/>
      <c r="BZ374" s="316"/>
      <c r="CA374" s="316"/>
      <c r="CB374" s="316"/>
      <c r="CC374" s="316"/>
      <c r="CD374" s="316"/>
      <c r="CE374" s="316"/>
      <c r="CF374" s="316"/>
      <c r="CG374" s="316"/>
      <c r="CH374" s="316"/>
      <c r="CI374" s="316"/>
      <c r="CJ374" s="316"/>
      <c r="CK374" s="316"/>
      <c r="CL374" s="316"/>
      <c r="CM374" s="316"/>
      <c r="CN374" s="316"/>
      <c r="CO374" s="316"/>
      <c r="CP374" s="316"/>
      <c r="CQ374" s="316"/>
      <c r="CR374" s="316"/>
      <c r="CS374" s="316"/>
      <c r="CT374" s="316"/>
      <c r="CU374" s="316"/>
      <c r="CV374" s="316"/>
      <c r="CW374" s="316"/>
      <c r="CX374" s="316"/>
      <c r="CY374" s="316"/>
      <c r="CZ374" s="316"/>
      <c r="DA374" s="316"/>
      <c r="DB374" s="316"/>
      <c r="DC374" s="316"/>
      <c r="DD374" s="316"/>
      <c r="DE374" s="316"/>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HP374" s="268">
        <f t="shared" si="275"/>
        <v>4</v>
      </c>
      <c r="HQ374" s="268">
        <f t="shared" si="245"/>
        <v>366</v>
      </c>
      <c r="HR374" s="268">
        <f t="shared" si="276"/>
        <v>0</v>
      </c>
      <c r="HS374" s="268">
        <f t="shared" si="277"/>
        <v>0</v>
      </c>
    </row>
    <row r="375" spans="1:227" x14ac:dyDescent="0.3">
      <c r="A375" s="21"/>
      <c r="B375" s="14">
        <v>11627</v>
      </c>
      <c r="C375" s="14">
        <v>28</v>
      </c>
      <c r="D375" s="14" t="s">
        <v>182</v>
      </c>
      <c r="E375" s="14" t="s">
        <v>183</v>
      </c>
      <c r="F375" s="14">
        <v>400</v>
      </c>
      <c r="G375" s="14" t="s">
        <v>120</v>
      </c>
      <c r="H375" s="14">
        <v>2</v>
      </c>
      <c r="I375" s="14">
        <v>6</v>
      </c>
      <c r="J375" s="14">
        <v>6</v>
      </c>
      <c r="K375" s="14"/>
      <c r="L375" s="14" t="s">
        <v>141</v>
      </c>
      <c r="M375" s="24">
        <f t="shared" si="272"/>
        <v>6</v>
      </c>
      <c r="N375" s="24">
        <f t="shared" si="247"/>
        <v>1</v>
      </c>
      <c r="O375" s="24" t="str">
        <f t="shared" si="248"/>
        <v>6 6</v>
      </c>
      <c r="P375" s="24">
        <f t="shared" si="249"/>
        <v>6</v>
      </c>
      <c r="Q375" s="25">
        <f t="shared" si="250"/>
        <v>0</v>
      </c>
      <c r="R375" s="26">
        <f t="shared" si="251"/>
        <v>0</v>
      </c>
      <c r="S375" s="24">
        <f t="shared" si="252"/>
        <v>2</v>
      </c>
      <c r="T375" s="24">
        <f t="shared" si="253"/>
        <v>2</v>
      </c>
      <c r="U375" s="24" t="str">
        <f t="shared" si="254"/>
        <v/>
      </c>
      <c r="V375" s="24" t="str">
        <f t="shared" si="255"/>
        <v>g</v>
      </c>
      <c r="W375" s="24" t="str">
        <f t="shared" si="273"/>
        <v/>
      </c>
      <c r="X375" s="24">
        <f t="shared" si="256"/>
        <v>2</v>
      </c>
      <c r="Y375" s="24">
        <f t="shared" si="257"/>
        <v>2</v>
      </c>
      <c r="Z375" s="24" t="str">
        <f t="shared" si="258"/>
        <v>F</v>
      </c>
      <c r="AA375" s="24" t="str">
        <f t="shared" si="279"/>
        <v>F</v>
      </c>
      <c r="AB375" s="34" t="str">
        <f t="shared" si="259"/>
        <v/>
      </c>
      <c r="AC375" s="34" t="str">
        <f t="shared" si="260"/>
        <v>g</v>
      </c>
      <c r="AD375" s="34" t="str">
        <f t="shared" si="274"/>
        <v>g</v>
      </c>
      <c r="AE375" s="34" t="str">
        <f t="shared" si="261"/>
        <v>2 0</v>
      </c>
      <c r="AF375" s="34">
        <f t="shared" si="262"/>
        <v>6</v>
      </c>
      <c r="AG375" s="34">
        <f t="shared" si="263"/>
        <v>6</v>
      </c>
      <c r="AH375" s="34">
        <f t="shared" si="264"/>
        <v>0</v>
      </c>
      <c r="AI375" s="172">
        <f>IF(AJ375&lt;&gt;"",MAX(AI$3:AI374)+1,"")</f>
        <v>304</v>
      </c>
      <c r="AJ375" s="172" t="str">
        <f t="shared" si="265"/>
        <v>F</v>
      </c>
      <c r="AK375" s="172">
        <f t="shared" si="266"/>
        <v>400</v>
      </c>
      <c r="AL375" s="172">
        <f t="shared" si="267"/>
        <v>6</v>
      </c>
      <c r="AM375" s="172" t="str">
        <f>IF(AN375&lt;&gt;"",MAX(AM$3:AM374)+1,"")</f>
        <v/>
      </c>
      <c r="AN375" s="172" t="str">
        <f t="shared" si="268"/>
        <v/>
      </c>
      <c r="AO375" s="172" t="str">
        <f t="shared" si="269"/>
        <v/>
      </c>
      <c r="AP375" s="172" t="str">
        <f t="shared" si="270"/>
        <v/>
      </c>
      <c r="AQ375" s="172" t="str">
        <f t="shared" si="271"/>
        <v/>
      </c>
      <c r="AR375" s="172" t="str">
        <f>Table1[[#This Row],[Sex ]]&amp;Table1[[#This Row],[Month]]</f>
        <v>F2</v>
      </c>
      <c r="AS375" s="21"/>
      <c r="AT375" s="21"/>
      <c r="AU375" s="21"/>
      <c r="AV375" s="21"/>
      <c r="AW375" s="21"/>
      <c r="AX375" s="21"/>
      <c r="AY375" s="21"/>
      <c r="AZ375" s="21"/>
      <c r="BA375" s="21"/>
      <c r="BB375" s="21"/>
      <c r="BC375" s="21"/>
      <c r="BD375" s="21"/>
      <c r="BE375" s="319"/>
      <c r="BF375" s="319"/>
      <c r="BG375" s="316"/>
      <c r="BH375" s="316"/>
      <c r="BI375" s="316"/>
      <c r="BJ375" s="316"/>
      <c r="BK375" s="316"/>
      <c r="BL375" s="316"/>
      <c r="BM375" s="316"/>
      <c r="BN375" s="316"/>
      <c r="BO375" s="316"/>
      <c r="BP375" s="316"/>
      <c r="BQ375" s="316"/>
      <c r="BR375" s="316"/>
      <c r="BS375" s="316"/>
      <c r="BT375" s="316"/>
      <c r="BU375" s="316"/>
      <c r="BV375" s="316"/>
      <c r="BW375" s="316"/>
      <c r="BX375" s="316"/>
      <c r="BY375" s="316"/>
      <c r="BZ375" s="316"/>
      <c r="CA375" s="316"/>
      <c r="CB375" s="316"/>
      <c r="CC375" s="316"/>
      <c r="CD375" s="316"/>
      <c r="CE375" s="316"/>
      <c r="CF375" s="316"/>
      <c r="CG375" s="316"/>
      <c r="CH375" s="316"/>
      <c r="CI375" s="316"/>
      <c r="CJ375" s="316"/>
      <c r="CK375" s="316"/>
      <c r="CL375" s="316"/>
      <c r="CM375" s="316"/>
      <c r="CN375" s="316"/>
      <c r="CO375" s="316"/>
      <c r="CP375" s="316"/>
      <c r="CQ375" s="316"/>
      <c r="CR375" s="316"/>
      <c r="CS375" s="316"/>
      <c r="CT375" s="316"/>
      <c r="CU375" s="316"/>
      <c r="CV375" s="316"/>
      <c r="CW375" s="316"/>
      <c r="CX375" s="316"/>
      <c r="CY375" s="316"/>
      <c r="CZ375" s="316"/>
      <c r="DA375" s="316"/>
      <c r="DB375" s="316"/>
      <c r="DC375" s="316"/>
      <c r="DD375" s="316"/>
      <c r="DE375" s="316"/>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HP375" s="268">
        <f t="shared" si="275"/>
        <v>4</v>
      </c>
      <c r="HQ375" s="268">
        <f t="shared" si="245"/>
        <v>367</v>
      </c>
      <c r="HR375" s="268">
        <f t="shared" si="276"/>
        <v>0</v>
      </c>
      <c r="HS375" s="268">
        <f t="shared" si="277"/>
        <v>0</v>
      </c>
    </row>
    <row r="376" spans="1:227" x14ac:dyDescent="0.3">
      <c r="A376" s="21"/>
      <c r="B376" s="14">
        <v>11627</v>
      </c>
      <c r="C376" s="14">
        <v>29</v>
      </c>
      <c r="D376" s="14" t="s">
        <v>182</v>
      </c>
      <c r="E376" s="14" t="s">
        <v>183</v>
      </c>
      <c r="F376" s="14">
        <v>400</v>
      </c>
      <c r="G376" s="14" t="s">
        <v>120</v>
      </c>
      <c r="H376" s="14">
        <v>2</v>
      </c>
      <c r="I376" s="14">
        <v>5</v>
      </c>
      <c r="J376" s="14">
        <v>5</v>
      </c>
      <c r="K376" s="14"/>
      <c r="L376" s="14" t="s">
        <v>141</v>
      </c>
      <c r="M376" s="24">
        <f t="shared" si="272"/>
        <v>5</v>
      </c>
      <c r="N376" s="24">
        <f t="shared" si="247"/>
        <v>1</v>
      </c>
      <c r="O376" s="24" t="str">
        <f t="shared" si="248"/>
        <v>5 5</v>
      </c>
      <c r="P376" s="24">
        <f t="shared" si="249"/>
        <v>5</v>
      </c>
      <c r="Q376" s="25">
        <f t="shared" si="250"/>
        <v>0</v>
      </c>
      <c r="R376" s="26">
        <f t="shared" si="251"/>
        <v>0</v>
      </c>
      <c r="S376" s="24">
        <f t="shared" si="252"/>
        <v>2</v>
      </c>
      <c r="T376" s="24">
        <f t="shared" si="253"/>
        <v>2</v>
      </c>
      <c r="U376" s="24" t="str">
        <f t="shared" si="254"/>
        <v/>
      </c>
      <c r="V376" s="24" t="str">
        <f t="shared" si="255"/>
        <v>g</v>
      </c>
      <c r="W376" s="24" t="str">
        <f t="shared" si="273"/>
        <v/>
      </c>
      <c r="X376" s="24">
        <f t="shared" si="256"/>
        <v>2</v>
      </c>
      <c r="Y376" s="24">
        <f t="shared" si="257"/>
        <v>2</v>
      </c>
      <c r="Z376" s="24" t="str">
        <f t="shared" si="258"/>
        <v>F</v>
      </c>
      <c r="AA376" s="24" t="str">
        <f t="shared" si="279"/>
        <v>F</v>
      </c>
      <c r="AB376" s="34" t="str">
        <f t="shared" si="259"/>
        <v/>
      </c>
      <c r="AC376" s="34" t="str">
        <f t="shared" si="260"/>
        <v>g</v>
      </c>
      <c r="AD376" s="34" t="str">
        <f t="shared" si="274"/>
        <v>g</v>
      </c>
      <c r="AE376" s="34" t="str">
        <f t="shared" si="261"/>
        <v>2 0</v>
      </c>
      <c r="AF376" s="34">
        <f t="shared" si="262"/>
        <v>5</v>
      </c>
      <c r="AG376" s="34">
        <f t="shared" si="263"/>
        <v>5</v>
      </c>
      <c r="AH376" s="34">
        <f t="shared" si="264"/>
        <v>0</v>
      </c>
      <c r="AI376" s="172">
        <f>IF(AJ376&lt;&gt;"",MAX(AI$3:AI375)+1,"")</f>
        <v>305</v>
      </c>
      <c r="AJ376" s="172" t="str">
        <f t="shared" si="265"/>
        <v>F</v>
      </c>
      <c r="AK376" s="172">
        <f t="shared" si="266"/>
        <v>400</v>
      </c>
      <c r="AL376" s="172">
        <f t="shared" si="267"/>
        <v>5</v>
      </c>
      <c r="AM376" s="172" t="str">
        <f>IF(AN376&lt;&gt;"",MAX(AM$3:AM375)+1,"")</f>
        <v/>
      </c>
      <c r="AN376" s="172" t="str">
        <f t="shared" si="268"/>
        <v/>
      </c>
      <c r="AO376" s="172" t="str">
        <f t="shared" si="269"/>
        <v/>
      </c>
      <c r="AP376" s="172" t="str">
        <f t="shared" si="270"/>
        <v/>
      </c>
      <c r="AQ376" s="172" t="str">
        <f t="shared" si="271"/>
        <v/>
      </c>
      <c r="AR376" s="172" t="str">
        <f>Table1[[#This Row],[Sex ]]&amp;Table1[[#This Row],[Month]]</f>
        <v>F2</v>
      </c>
      <c r="AS376" s="21"/>
      <c r="AT376" s="21"/>
      <c r="AU376" s="21"/>
      <c r="AV376" s="21"/>
      <c r="AW376" s="21"/>
      <c r="AX376" s="21"/>
      <c r="AY376" s="21"/>
      <c r="AZ376" s="21"/>
      <c r="BA376" s="21"/>
      <c r="BB376" s="21"/>
      <c r="BC376" s="21"/>
      <c r="BD376" s="21"/>
      <c r="BE376" s="319"/>
      <c r="BF376" s="319"/>
      <c r="BG376" s="316"/>
      <c r="BH376" s="316"/>
      <c r="BI376" s="316"/>
      <c r="BJ376" s="316"/>
      <c r="BK376" s="316"/>
      <c r="BL376" s="316"/>
      <c r="BM376" s="316"/>
      <c r="BN376" s="316"/>
      <c r="BO376" s="316"/>
      <c r="BP376" s="316"/>
      <c r="BQ376" s="316"/>
      <c r="BR376" s="316"/>
      <c r="BS376" s="316"/>
      <c r="BT376" s="316"/>
      <c r="BU376" s="316"/>
      <c r="BV376" s="316"/>
      <c r="BW376" s="316"/>
      <c r="BX376" s="316"/>
      <c r="BY376" s="316"/>
      <c r="BZ376" s="316"/>
      <c r="CA376" s="316"/>
      <c r="CB376" s="316"/>
      <c r="CC376" s="316"/>
      <c r="CD376" s="316"/>
      <c r="CE376" s="316"/>
      <c r="CF376" s="316"/>
      <c r="CG376" s="316"/>
      <c r="CH376" s="316"/>
      <c r="CI376" s="316"/>
      <c r="CJ376" s="316"/>
      <c r="CK376" s="316"/>
      <c r="CL376" s="316"/>
      <c r="CM376" s="316"/>
      <c r="CN376" s="316"/>
      <c r="CO376" s="316"/>
      <c r="CP376" s="316"/>
      <c r="CQ376" s="316"/>
      <c r="CR376" s="316"/>
      <c r="CS376" s="316"/>
      <c r="CT376" s="316"/>
      <c r="CU376" s="316"/>
      <c r="CV376" s="316"/>
      <c r="CW376" s="316"/>
      <c r="CX376" s="316"/>
      <c r="CY376" s="316"/>
      <c r="CZ376" s="316"/>
      <c r="DA376" s="316"/>
      <c r="DB376" s="316"/>
      <c r="DC376" s="316"/>
      <c r="DD376" s="316"/>
      <c r="DE376" s="316"/>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HP376" s="268">
        <f t="shared" si="275"/>
        <v>4</v>
      </c>
      <c r="HQ376" s="268">
        <f t="shared" si="245"/>
        <v>368</v>
      </c>
      <c r="HR376" s="268">
        <f t="shared" si="276"/>
        <v>0</v>
      </c>
      <c r="HS376" s="268">
        <f t="shared" si="277"/>
        <v>0</v>
      </c>
    </row>
    <row r="377" spans="1:227" x14ac:dyDescent="0.3">
      <c r="A377" s="21"/>
      <c r="B377" s="14">
        <v>11627</v>
      </c>
      <c r="C377" s="14">
        <v>30</v>
      </c>
      <c r="D377" s="14" t="s">
        <v>182</v>
      </c>
      <c r="E377" s="14" t="s">
        <v>183</v>
      </c>
      <c r="F377" s="14">
        <v>420</v>
      </c>
      <c r="G377" s="14" t="s">
        <v>120</v>
      </c>
      <c r="H377" s="14">
        <v>2</v>
      </c>
      <c r="I377" s="14">
        <v>6</v>
      </c>
      <c r="J377" s="14">
        <v>6</v>
      </c>
      <c r="K377" s="14"/>
      <c r="L377" s="14" t="s">
        <v>141</v>
      </c>
      <c r="M377" s="24">
        <f t="shared" si="272"/>
        <v>6</v>
      </c>
      <c r="N377" s="24">
        <f t="shared" si="247"/>
        <v>1</v>
      </c>
      <c r="O377" s="24" t="str">
        <f t="shared" si="248"/>
        <v>6 6</v>
      </c>
      <c r="P377" s="24">
        <f t="shared" si="249"/>
        <v>6</v>
      </c>
      <c r="Q377" s="25">
        <f t="shared" si="250"/>
        <v>0</v>
      </c>
      <c r="R377" s="26">
        <f t="shared" si="251"/>
        <v>0</v>
      </c>
      <c r="S377" s="24">
        <f t="shared" si="252"/>
        <v>2</v>
      </c>
      <c r="T377" s="24">
        <f t="shared" si="253"/>
        <v>2</v>
      </c>
      <c r="U377" s="24" t="str">
        <f t="shared" si="254"/>
        <v/>
      </c>
      <c r="V377" s="24" t="str">
        <f t="shared" si="255"/>
        <v>g</v>
      </c>
      <c r="W377" s="24" t="str">
        <f t="shared" si="273"/>
        <v/>
      </c>
      <c r="X377" s="24">
        <f t="shared" si="256"/>
        <v>2</v>
      </c>
      <c r="Y377" s="24">
        <f t="shared" si="257"/>
        <v>2</v>
      </c>
      <c r="Z377" s="24" t="str">
        <f t="shared" si="258"/>
        <v>F</v>
      </c>
      <c r="AA377" s="24" t="str">
        <f t="shared" si="279"/>
        <v>F</v>
      </c>
      <c r="AB377" s="34" t="str">
        <f t="shared" si="259"/>
        <v/>
      </c>
      <c r="AC377" s="34" t="str">
        <f t="shared" si="260"/>
        <v>g</v>
      </c>
      <c r="AD377" s="34" t="str">
        <f t="shared" si="274"/>
        <v>g</v>
      </c>
      <c r="AE377" s="34" t="str">
        <f t="shared" si="261"/>
        <v>2 0</v>
      </c>
      <c r="AF377" s="34">
        <f t="shared" si="262"/>
        <v>6</v>
      </c>
      <c r="AG377" s="34">
        <f t="shared" si="263"/>
        <v>6</v>
      </c>
      <c r="AH377" s="34">
        <f t="shared" si="264"/>
        <v>0</v>
      </c>
      <c r="AI377" s="172">
        <f>IF(AJ377&lt;&gt;"",MAX(AI$3:AI376)+1,"")</f>
        <v>306</v>
      </c>
      <c r="AJ377" s="172" t="str">
        <f t="shared" si="265"/>
        <v>F</v>
      </c>
      <c r="AK377" s="172">
        <f t="shared" si="266"/>
        <v>420</v>
      </c>
      <c r="AL377" s="172">
        <f t="shared" si="267"/>
        <v>6</v>
      </c>
      <c r="AM377" s="172" t="str">
        <f>IF(AN377&lt;&gt;"",MAX(AM$3:AM376)+1,"")</f>
        <v/>
      </c>
      <c r="AN377" s="172" t="str">
        <f t="shared" si="268"/>
        <v/>
      </c>
      <c r="AO377" s="172" t="str">
        <f t="shared" si="269"/>
        <v/>
      </c>
      <c r="AP377" s="172" t="str">
        <f t="shared" si="270"/>
        <v/>
      </c>
      <c r="AQ377" s="172" t="str">
        <f t="shared" si="271"/>
        <v/>
      </c>
      <c r="AR377" s="172" t="str">
        <f>Table1[[#This Row],[Sex ]]&amp;Table1[[#This Row],[Month]]</f>
        <v>F2</v>
      </c>
      <c r="AS377" s="21"/>
      <c r="AT377" s="21"/>
      <c r="AU377" s="21"/>
      <c r="AV377" s="21"/>
      <c r="AW377" s="21"/>
      <c r="AX377" s="21"/>
      <c r="AY377" s="21"/>
      <c r="AZ377" s="21"/>
      <c r="BA377" s="21"/>
      <c r="BB377" s="21"/>
      <c r="BC377" s="21"/>
      <c r="BD377" s="21"/>
      <c r="BE377" s="319"/>
      <c r="BF377" s="319"/>
      <c r="BG377" s="316"/>
      <c r="BH377" s="316"/>
      <c r="BI377" s="316"/>
      <c r="BJ377" s="316"/>
      <c r="BK377" s="316"/>
      <c r="BL377" s="316"/>
      <c r="BM377" s="316"/>
      <c r="BN377" s="316"/>
      <c r="BO377" s="316"/>
      <c r="BP377" s="316"/>
      <c r="BQ377" s="316"/>
      <c r="BR377" s="316"/>
      <c r="BS377" s="316"/>
      <c r="BT377" s="316"/>
      <c r="BU377" s="316"/>
      <c r="BV377" s="316"/>
      <c r="BW377" s="316"/>
      <c r="BX377" s="316"/>
      <c r="BY377" s="316"/>
      <c r="BZ377" s="316"/>
      <c r="CA377" s="316"/>
      <c r="CB377" s="316"/>
      <c r="CC377" s="316"/>
      <c r="CD377" s="316"/>
      <c r="CE377" s="316"/>
      <c r="CF377" s="316"/>
      <c r="CG377" s="316"/>
      <c r="CH377" s="316"/>
      <c r="CI377" s="316"/>
      <c r="CJ377" s="316"/>
      <c r="CK377" s="316"/>
      <c r="CL377" s="316"/>
      <c r="CM377" s="316"/>
      <c r="CN377" s="316"/>
      <c r="CO377" s="316"/>
      <c r="CP377" s="316"/>
      <c r="CQ377" s="316"/>
      <c r="CR377" s="316"/>
      <c r="CS377" s="316"/>
      <c r="CT377" s="316"/>
      <c r="CU377" s="316"/>
      <c r="CV377" s="316"/>
      <c r="CW377" s="316"/>
      <c r="CX377" s="316"/>
      <c r="CY377" s="316"/>
      <c r="CZ377" s="316"/>
      <c r="DA377" s="316"/>
      <c r="DB377" s="316"/>
      <c r="DC377" s="316"/>
      <c r="DD377" s="316"/>
      <c r="DE377" s="316"/>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HP377" s="268">
        <f t="shared" si="275"/>
        <v>4</v>
      </c>
      <c r="HQ377" s="268">
        <f t="shared" si="245"/>
        <v>369</v>
      </c>
      <c r="HR377" s="268">
        <f t="shared" si="276"/>
        <v>0</v>
      </c>
      <c r="HS377" s="268">
        <f t="shared" si="277"/>
        <v>0</v>
      </c>
    </row>
    <row r="378" spans="1:227" x14ac:dyDescent="0.3">
      <c r="A378" s="21"/>
      <c r="B378" s="14">
        <v>11627</v>
      </c>
      <c r="C378" s="14">
        <v>31</v>
      </c>
      <c r="D378" s="14" t="s">
        <v>182</v>
      </c>
      <c r="E378" s="14" t="s">
        <v>183</v>
      </c>
      <c r="F378" s="14">
        <v>440</v>
      </c>
      <c r="G378" s="14" t="s">
        <v>120</v>
      </c>
      <c r="H378" s="14">
        <v>2</v>
      </c>
      <c r="I378" s="14">
        <v>7</v>
      </c>
      <c r="J378" s="14">
        <v>6</v>
      </c>
      <c r="K378" s="14"/>
      <c r="L378" s="14" t="s">
        <v>141</v>
      </c>
      <c r="M378" s="24" t="str">
        <f t="shared" si="272"/>
        <v/>
      </c>
      <c r="N378" s="24">
        <f t="shared" si="247"/>
        <v>1</v>
      </c>
      <c r="O378" s="24" t="str">
        <f t="shared" si="248"/>
        <v>6 7</v>
      </c>
      <c r="P378" s="24">
        <f t="shared" si="249"/>
        <v>6.5</v>
      </c>
      <c r="Q378" s="25">
        <f t="shared" si="250"/>
        <v>0.5</v>
      </c>
      <c r="R378" s="26">
        <f t="shared" si="251"/>
        <v>0.10878565864408424</v>
      </c>
      <c r="S378" s="24">
        <f t="shared" si="252"/>
        <v>2</v>
      </c>
      <c r="T378" s="24">
        <f t="shared" si="253"/>
        <v>2</v>
      </c>
      <c r="U378" s="24" t="str">
        <f t="shared" si="254"/>
        <v/>
      </c>
      <c r="V378" s="24" t="str">
        <f t="shared" si="255"/>
        <v/>
      </c>
      <c r="W378" s="24" t="str">
        <f t="shared" si="273"/>
        <v/>
      </c>
      <c r="X378" s="24" t="str">
        <f t="shared" si="256"/>
        <v/>
      </c>
      <c r="Y378" s="24">
        <f t="shared" si="257"/>
        <v>2</v>
      </c>
      <c r="Z378" s="24" t="str">
        <f t="shared" si="258"/>
        <v>F</v>
      </c>
      <c r="AA378" s="24" t="str">
        <f>IF(I378&lt;&gt;"",IF(I378-J378=0,G378,""),"")</f>
        <v/>
      </c>
      <c r="AB378" s="34" t="str">
        <f t="shared" si="259"/>
        <v/>
      </c>
      <c r="AC378" s="34" t="str">
        <f t="shared" si="260"/>
        <v>g</v>
      </c>
      <c r="AD378" s="34" t="str">
        <f t="shared" si="274"/>
        <v/>
      </c>
      <c r="AE378" s="34" t="str">
        <f t="shared" si="261"/>
        <v>2 1</v>
      </c>
      <c r="AF378" s="34">
        <f t="shared" si="262"/>
        <v>6</v>
      </c>
      <c r="AG378" s="34">
        <f t="shared" si="263"/>
        <v>7</v>
      </c>
      <c r="AH378" s="34">
        <f t="shared" si="264"/>
        <v>1</v>
      </c>
      <c r="AI378" s="172">
        <f>IF(AJ378&lt;&gt;"",MAX(AI$3:AI377)+1,"")</f>
        <v>307</v>
      </c>
      <c r="AJ378" s="172" t="str">
        <f t="shared" si="265"/>
        <v>F</v>
      </c>
      <c r="AK378" s="172">
        <f t="shared" si="266"/>
        <v>440</v>
      </c>
      <c r="AL378" s="172">
        <f t="shared" si="267"/>
        <v>6</v>
      </c>
      <c r="AM378" s="172" t="str">
        <f>IF(AN378&lt;&gt;"",MAX(AM$3:AM377)+1,"")</f>
        <v/>
      </c>
      <c r="AN378" s="172" t="str">
        <f t="shared" si="268"/>
        <v/>
      </c>
      <c r="AO378" s="172" t="str">
        <f t="shared" si="269"/>
        <v/>
      </c>
      <c r="AP378" s="172" t="str">
        <f t="shared" si="270"/>
        <v/>
      </c>
      <c r="AQ378" s="172" t="str">
        <f t="shared" si="271"/>
        <v/>
      </c>
      <c r="AR378" s="172" t="str">
        <f>Table1[[#This Row],[Sex ]]&amp;Table1[[#This Row],[Month]]</f>
        <v>F2</v>
      </c>
      <c r="AS378" s="21"/>
      <c r="AT378" s="21"/>
      <c r="AU378" s="21"/>
      <c r="AV378" s="21"/>
      <c r="AW378" s="21"/>
      <c r="AX378" s="21"/>
      <c r="AY378" s="21"/>
      <c r="AZ378" s="21"/>
      <c r="BA378" s="21"/>
      <c r="BB378" s="21"/>
      <c r="BC378" s="21"/>
      <c r="BD378" s="21"/>
      <c r="BE378" s="319"/>
      <c r="BF378" s="319"/>
      <c r="BG378" s="316"/>
      <c r="BH378" s="316"/>
      <c r="BI378" s="316"/>
      <c r="BJ378" s="316"/>
      <c r="BK378" s="316"/>
      <c r="BL378" s="316"/>
      <c r="BM378" s="316"/>
      <c r="BN378" s="316"/>
      <c r="BO378" s="316"/>
      <c r="BP378" s="316"/>
      <c r="BQ378" s="316"/>
      <c r="BR378" s="316"/>
      <c r="BS378" s="316"/>
      <c r="BT378" s="316"/>
      <c r="BU378" s="316"/>
      <c r="BV378" s="316"/>
      <c r="BW378" s="316"/>
      <c r="BX378" s="316"/>
      <c r="BY378" s="316"/>
      <c r="BZ378" s="316"/>
      <c r="CA378" s="316"/>
      <c r="CB378" s="316"/>
      <c r="CC378" s="316"/>
      <c r="CD378" s="316"/>
      <c r="CE378" s="316"/>
      <c r="CF378" s="316"/>
      <c r="CG378" s="316"/>
      <c r="CH378" s="316"/>
      <c r="CI378" s="316"/>
      <c r="CJ378" s="316"/>
      <c r="CK378" s="316"/>
      <c r="CL378" s="316"/>
      <c r="CM378" s="316"/>
      <c r="CN378" s="316"/>
      <c r="CO378" s="316"/>
      <c r="CP378" s="316"/>
      <c r="CQ378" s="316"/>
      <c r="CR378" s="316"/>
      <c r="CS378" s="316"/>
      <c r="CT378" s="316"/>
      <c r="CU378" s="316"/>
      <c r="CV378" s="316"/>
      <c r="CW378" s="316"/>
      <c r="CX378" s="316"/>
      <c r="CY378" s="316"/>
      <c r="CZ378" s="316"/>
      <c r="DA378" s="316"/>
      <c r="DB378" s="316"/>
      <c r="DC378" s="316"/>
      <c r="DD378" s="316"/>
      <c r="DE378" s="316"/>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HP378" s="268">
        <f t="shared" si="275"/>
        <v>4</v>
      </c>
      <c r="HQ378" s="268">
        <f t="shared" si="245"/>
        <v>370</v>
      </c>
      <c r="HR378" s="268">
        <f t="shared" si="276"/>
        <v>0</v>
      </c>
      <c r="HS378" s="268">
        <f t="shared" si="277"/>
        <v>0</v>
      </c>
    </row>
    <row r="379" spans="1:227" x14ac:dyDescent="0.3">
      <c r="A379" s="21"/>
      <c r="B379" s="14">
        <v>11627</v>
      </c>
      <c r="C379" s="14">
        <v>32</v>
      </c>
      <c r="D379" s="14" t="s">
        <v>182</v>
      </c>
      <c r="E379" s="14" t="s">
        <v>183</v>
      </c>
      <c r="F379" s="14">
        <v>470</v>
      </c>
      <c r="G379" s="14" t="s">
        <v>120</v>
      </c>
      <c r="H379" s="14">
        <v>2</v>
      </c>
      <c r="I379" s="14">
        <v>9</v>
      </c>
      <c r="J379" s="14">
        <v>9</v>
      </c>
      <c r="K379" s="14"/>
      <c r="L379" s="14" t="s">
        <v>141</v>
      </c>
      <c r="M379" s="24">
        <f t="shared" si="272"/>
        <v>9</v>
      </c>
      <c r="N379" s="24">
        <f t="shared" si="247"/>
        <v>1</v>
      </c>
      <c r="O379" s="24" t="str">
        <f t="shared" si="248"/>
        <v>9 9</v>
      </c>
      <c r="P379" s="24">
        <f t="shared" si="249"/>
        <v>9</v>
      </c>
      <c r="Q379" s="25">
        <f t="shared" si="250"/>
        <v>0</v>
      </c>
      <c r="R379" s="26">
        <f t="shared" si="251"/>
        <v>0</v>
      </c>
      <c r="S379" s="24">
        <f t="shared" si="252"/>
        <v>2</v>
      </c>
      <c r="T379" s="24">
        <f t="shared" si="253"/>
        <v>2</v>
      </c>
      <c r="U379" s="24" t="str">
        <f t="shared" si="254"/>
        <v/>
      </c>
      <c r="V379" s="24" t="str">
        <f t="shared" si="255"/>
        <v>g</v>
      </c>
      <c r="W379" s="24" t="str">
        <f t="shared" si="273"/>
        <v/>
      </c>
      <c r="X379" s="24">
        <f t="shared" si="256"/>
        <v>2</v>
      </c>
      <c r="Y379" s="24">
        <f t="shared" si="257"/>
        <v>2</v>
      </c>
      <c r="Z379" s="24" t="str">
        <f t="shared" si="258"/>
        <v>F</v>
      </c>
      <c r="AA379" s="24" t="str">
        <f>IF(I379&lt;&gt;"",IF(SUM(I379:J379)&gt;98,"",IF(I379-J379=0,G379,"")))</f>
        <v>F</v>
      </c>
      <c r="AB379" s="34" t="str">
        <f t="shared" si="259"/>
        <v/>
      </c>
      <c r="AC379" s="34" t="str">
        <f t="shared" si="260"/>
        <v>g</v>
      </c>
      <c r="AD379" s="34" t="str">
        <f t="shared" si="274"/>
        <v>g</v>
      </c>
      <c r="AE379" s="34" t="str">
        <f t="shared" si="261"/>
        <v>2 0</v>
      </c>
      <c r="AF379" s="34">
        <f t="shared" si="262"/>
        <v>9</v>
      </c>
      <c r="AG379" s="34">
        <f t="shared" si="263"/>
        <v>9</v>
      </c>
      <c r="AH379" s="34">
        <f t="shared" si="264"/>
        <v>0</v>
      </c>
      <c r="AI379" s="172">
        <f>IF(AJ379&lt;&gt;"",MAX(AI$3:AI378)+1,"")</f>
        <v>308</v>
      </c>
      <c r="AJ379" s="172" t="str">
        <f t="shared" si="265"/>
        <v>F</v>
      </c>
      <c r="AK379" s="172">
        <f t="shared" si="266"/>
        <v>470</v>
      </c>
      <c r="AL379" s="172">
        <f t="shared" si="267"/>
        <v>9</v>
      </c>
      <c r="AM379" s="172" t="str">
        <f>IF(AN379&lt;&gt;"",MAX(AM$3:AM378)+1,"")</f>
        <v/>
      </c>
      <c r="AN379" s="172" t="str">
        <f t="shared" si="268"/>
        <v/>
      </c>
      <c r="AO379" s="172" t="str">
        <f t="shared" si="269"/>
        <v/>
      </c>
      <c r="AP379" s="172" t="str">
        <f t="shared" si="270"/>
        <v/>
      </c>
      <c r="AQ379" s="172" t="str">
        <f t="shared" si="271"/>
        <v/>
      </c>
      <c r="AR379" s="172" t="str">
        <f>Table1[[#This Row],[Sex ]]&amp;Table1[[#This Row],[Month]]</f>
        <v>F2</v>
      </c>
      <c r="AS379" s="21"/>
      <c r="AT379" s="21"/>
      <c r="AU379" s="21"/>
      <c r="AV379" s="21"/>
      <c r="AW379" s="21"/>
      <c r="AX379" s="21"/>
      <c r="AY379" s="21"/>
      <c r="AZ379" s="21"/>
      <c r="BA379" s="21"/>
      <c r="BB379" s="21"/>
      <c r="BC379" s="21"/>
      <c r="BD379" s="21"/>
      <c r="BE379" s="319"/>
      <c r="BF379" s="319"/>
      <c r="BG379" s="316"/>
      <c r="BH379" s="316"/>
      <c r="BI379" s="316"/>
      <c r="BJ379" s="316"/>
      <c r="BK379" s="316"/>
      <c r="BL379" s="316"/>
      <c r="BM379" s="316"/>
      <c r="BN379" s="316"/>
      <c r="BO379" s="316"/>
      <c r="BP379" s="316"/>
      <c r="BQ379" s="316"/>
      <c r="BR379" s="316"/>
      <c r="BS379" s="316"/>
      <c r="BT379" s="316"/>
      <c r="BU379" s="316"/>
      <c r="BV379" s="316"/>
      <c r="BW379" s="316"/>
      <c r="BX379" s="316"/>
      <c r="BY379" s="316"/>
      <c r="BZ379" s="316"/>
      <c r="CA379" s="316"/>
      <c r="CB379" s="316"/>
      <c r="CC379" s="316"/>
      <c r="CD379" s="316"/>
      <c r="CE379" s="316"/>
      <c r="CF379" s="316"/>
      <c r="CG379" s="316"/>
      <c r="CH379" s="316"/>
      <c r="CI379" s="316"/>
      <c r="CJ379" s="316"/>
      <c r="CK379" s="316"/>
      <c r="CL379" s="316"/>
      <c r="CM379" s="316"/>
      <c r="CN379" s="316"/>
      <c r="CO379" s="316"/>
      <c r="CP379" s="316"/>
      <c r="CQ379" s="316"/>
      <c r="CR379" s="316"/>
      <c r="CS379" s="316"/>
      <c r="CT379" s="316"/>
      <c r="CU379" s="316"/>
      <c r="CV379" s="316"/>
      <c r="CW379" s="316"/>
      <c r="CX379" s="316"/>
      <c r="CY379" s="316"/>
      <c r="CZ379" s="316"/>
      <c r="DA379" s="316"/>
      <c r="DB379" s="316"/>
      <c r="DC379" s="316"/>
      <c r="DD379" s="316"/>
      <c r="DE379" s="316"/>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HP379" s="268">
        <f t="shared" si="275"/>
        <v>5</v>
      </c>
      <c r="HQ379" s="268">
        <f t="shared" ref="HQ379:HQ442" si="280">HQ378+1</f>
        <v>371</v>
      </c>
      <c r="HR379" s="268">
        <f t="shared" si="276"/>
        <v>0</v>
      </c>
      <c r="HS379" s="268">
        <f t="shared" si="277"/>
        <v>0</v>
      </c>
    </row>
    <row r="380" spans="1:227" x14ac:dyDescent="0.3">
      <c r="A380" s="21"/>
      <c r="B380" s="14">
        <v>11631</v>
      </c>
      <c r="C380" s="14">
        <v>1</v>
      </c>
      <c r="D380" s="14" t="s">
        <v>182</v>
      </c>
      <c r="E380" s="14" t="s">
        <v>183</v>
      </c>
      <c r="F380" s="14">
        <v>290</v>
      </c>
      <c r="G380" s="14" t="s">
        <v>121</v>
      </c>
      <c r="H380" s="14">
        <v>2</v>
      </c>
      <c r="I380" s="14">
        <v>5</v>
      </c>
      <c r="J380" s="14">
        <v>5</v>
      </c>
      <c r="K380" s="14"/>
      <c r="L380" s="14" t="s">
        <v>141</v>
      </c>
      <c r="M380" s="24">
        <f t="shared" si="272"/>
        <v>5</v>
      </c>
      <c r="N380" s="24">
        <f t="shared" si="247"/>
        <v>1</v>
      </c>
      <c r="O380" s="24" t="str">
        <f t="shared" si="248"/>
        <v>5 5</v>
      </c>
      <c r="P380" s="24">
        <f t="shared" si="249"/>
        <v>5</v>
      </c>
      <c r="Q380" s="25">
        <f t="shared" si="250"/>
        <v>0</v>
      </c>
      <c r="R380" s="26">
        <f t="shared" si="251"/>
        <v>0</v>
      </c>
      <c r="S380" s="24">
        <f t="shared" si="252"/>
        <v>2</v>
      </c>
      <c r="T380" s="24">
        <f t="shared" si="253"/>
        <v>2</v>
      </c>
      <c r="U380" s="24" t="str">
        <f t="shared" si="254"/>
        <v/>
      </c>
      <c r="V380" s="24" t="str">
        <f t="shared" si="255"/>
        <v>g</v>
      </c>
      <c r="W380" s="24" t="str">
        <f t="shared" si="273"/>
        <v/>
      </c>
      <c r="X380" s="24">
        <f t="shared" si="256"/>
        <v>2</v>
      </c>
      <c r="Y380" s="24">
        <f t="shared" si="257"/>
        <v>2</v>
      </c>
      <c r="Z380" s="24" t="str">
        <f t="shared" si="258"/>
        <v>M</v>
      </c>
      <c r="AA380" s="24" t="str">
        <f>IF(I380&lt;&gt;"",IF(SUM(I380:J380)&gt;98,"",IF(I380-J380=0,G380,"")))</f>
        <v>M</v>
      </c>
      <c r="AB380" s="34" t="str">
        <f t="shared" si="259"/>
        <v/>
      </c>
      <c r="AC380" s="34" t="str">
        <f t="shared" si="260"/>
        <v>g</v>
      </c>
      <c r="AD380" s="34" t="str">
        <f t="shared" si="274"/>
        <v>g</v>
      </c>
      <c r="AE380" s="34" t="str">
        <f t="shared" si="261"/>
        <v>2 0</v>
      </c>
      <c r="AF380" s="34">
        <f t="shared" si="262"/>
        <v>5</v>
      </c>
      <c r="AG380" s="34">
        <f t="shared" si="263"/>
        <v>5</v>
      </c>
      <c r="AH380" s="34">
        <f t="shared" si="264"/>
        <v>0</v>
      </c>
      <c r="AI380" s="172" t="str">
        <f>IF(AJ380&lt;&gt;"",MAX(AI$3:AI379)+1,"")</f>
        <v/>
      </c>
      <c r="AJ380" s="172" t="str">
        <f t="shared" si="265"/>
        <v/>
      </c>
      <c r="AK380" s="172" t="str">
        <f t="shared" si="266"/>
        <v/>
      </c>
      <c r="AL380" s="172" t="str">
        <f t="shared" si="267"/>
        <v/>
      </c>
      <c r="AM380" s="172">
        <f>IF(AN380&lt;&gt;"",MAX(AM$3:AM379)+1,"")</f>
        <v>67</v>
      </c>
      <c r="AN380" s="172" t="str">
        <f t="shared" si="268"/>
        <v>M</v>
      </c>
      <c r="AO380" s="172">
        <f t="shared" si="269"/>
        <v>290</v>
      </c>
      <c r="AP380" s="172">
        <f t="shared" si="270"/>
        <v>5</v>
      </c>
      <c r="AQ380" s="172" t="str">
        <f t="shared" si="271"/>
        <v/>
      </c>
      <c r="AR380" s="172" t="str">
        <f>Table1[[#This Row],[Sex ]]&amp;Table1[[#This Row],[Month]]</f>
        <v>M2</v>
      </c>
      <c r="AS380" s="21"/>
      <c r="AT380" s="21"/>
      <c r="AU380" s="21"/>
      <c r="AV380" s="21"/>
      <c r="AW380" s="21"/>
      <c r="AX380" s="21"/>
      <c r="AY380" s="21"/>
      <c r="AZ380" s="21"/>
      <c r="BA380" s="21"/>
      <c r="BB380" s="21"/>
      <c r="BC380" s="21"/>
      <c r="BD380" s="21"/>
      <c r="BE380" s="319"/>
      <c r="BF380" s="319"/>
      <c r="BG380" s="316"/>
      <c r="BH380" s="316"/>
      <c r="BI380" s="316"/>
      <c r="BJ380" s="316"/>
      <c r="BK380" s="316"/>
      <c r="BL380" s="316"/>
      <c r="BM380" s="316"/>
      <c r="BN380" s="316"/>
      <c r="BO380" s="316"/>
      <c r="BP380" s="316"/>
      <c r="BQ380" s="316"/>
      <c r="BR380" s="316"/>
      <c r="BS380" s="316"/>
      <c r="BT380" s="316"/>
      <c r="BU380" s="316"/>
      <c r="BV380" s="316"/>
      <c r="BW380" s="316"/>
      <c r="BX380" s="316"/>
      <c r="BY380" s="316"/>
      <c r="BZ380" s="316"/>
      <c r="CA380" s="316"/>
      <c r="CB380" s="316"/>
      <c r="CC380" s="316"/>
      <c r="CD380" s="316"/>
      <c r="CE380" s="316"/>
      <c r="CF380" s="316"/>
      <c r="CG380" s="316"/>
      <c r="CH380" s="316"/>
      <c r="CI380" s="316"/>
      <c r="CJ380" s="316"/>
      <c r="CK380" s="316"/>
      <c r="CL380" s="316"/>
      <c r="CM380" s="316"/>
      <c r="CN380" s="316"/>
      <c r="CO380" s="316"/>
      <c r="CP380" s="316"/>
      <c r="CQ380" s="316"/>
      <c r="CR380" s="316"/>
      <c r="CS380" s="316"/>
      <c r="CT380" s="316"/>
      <c r="CU380" s="316"/>
      <c r="CV380" s="316"/>
      <c r="CW380" s="316"/>
      <c r="CX380" s="316"/>
      <c r="CY380" s="316"/>
      <c r="CZ380" s="316"/>
      <c r="DA380" s="316"/>
      <c r="DB380" s="316"/>
      <c r="DC380" s="316"/>
      <c r="DD380" s="316"/>
      <c r="DE380" s="316"/>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HP380" s="268">
        <f t="shared" si="275"/>
        <v>5</v>
      </c>
      <c r="HQ380" s="268">
        <f t="shared" si="280"/>
        <v>372</v>
      </c>
      <c r="HR380" s="268">
        <f t="shared" si="276"/>
        <v>0</v>
      </c>
      <c r="HS380" s="268">
        <f t="shared" si="277"/>
        <v>0</v>
      </c>
    </row>
    <row r="381" spans="1:227" x14ac:dyDescent="0.3">
      <c r="A381" s="21"/>
      <c r="B381" s="14">
        <v>11631</v>
      </c>
      <c r="C381" s="14">
        <v>2</v>
      </c>
      <c r="D381" s="14" t="s">
        <v>182</v>
      </c>
      <c r="E381" s="14" t="s">
        <v>183</v>
      </c>
      <c r="F381" s="14">
        <v>290</v>
      </c>
      <c r="G381" s="14" t="s">
        <v>121</v>
      </c>
      <c r="H381" s="14">
        <v>2</v>
      </c>
      <c r="I381" s="14">
        <v>4</v>
      </c>
      <c r="J381" s="14">
        <v>4</v>
      </c>
      <c r="K381" s="14"/>
      <c r="L381" s="14" t="s">
        <v>141</v>
      </c>
      <c r="M381" s="24">
        <f t="shared" si="272"/>
        <v>4</v>
      </c>
      <c r="N381" s="24">
        <f t="shared" si="247"/>
        <v>1</v>
      </c>
      <c r="O381" s="24" t="str">
        <f t="shared" si="248"/>
        <v>4 4</v>
      </c>
      <c r="P381" s="24">
        <f t="shared" si="249"/>
        <v>4</v>
      </c>
      <c r="Q381" s="25">
        <f t="shared" si="250"/>
        <v>0</v>
      </c>
      <c r="R381" s="26">
        <f t="shared" si="251"/>
        <v>0</v>
      </c>
      <c r="S381" s="24">
        <f t="shared" si="252"/>
        <v>2</v>
      </c>
      <c r="T381" s="24">
        <f t="shared" si="253"/>
        <v>2</v>
      </c>
      <c r="U381" s="24" t="str">
        <f t="shared" si="254"/>
        <v/>
      </c>
      <c r="V381" s="24" t="str">
        <f t="shared" si="255"/>
        <v>g</v>
      </c>
      <c r="W381" s="24" t="str">
        <f t="shared" si="273"/>
        <v/>
      </c>
      <c r="X381" s="24">
        <f t="shared" si="256"/>
        <v>2</v>
      </c>
      <c r="Y381" s="24">
        <f t="shared" si="257"/>
        <v>2</v>
      </c>
      <c r="Z381" s="24" t="str">
        <f t="shared" si="258"/>
        <v>M</v>
      </c>
      <c r="AA381" s="24" t="str">
        <f>IF(I381&lt;&gt;"",IF(SUM(I381:J381)&gt;98,"",IF(I381-J381=0,G381,"")))</f>
        <v>M</v>
      </c>
      <c r="AB381" s="34" t="str">
        <f t="shared" si="259"/>
        <v/>
      </c>
      <c r="AC381" s="34" t="str">
        <f t="shared" si="260"/>
        <v>g</v>
      </c>
      <c r="AD381" s="34" t="str">
        <f t="shared" si="274"/>
        <v>g</v>
      </c>
      <c r="AE381" s="34" t="str">
        <f t="shared" si="261"/>
        <v>2 0</v>
      </c>
      <c r="AF381" s="34">
        <f t="shared" si="262"/>
        <v>4</v>
      </c>
      <c r="AG381" s="34">
        <f t="shared" si="263"/>
        <v>4</v>
      </c>
      <c r="AH381" s="34">
        <f t="shared" si="264"/>
        <v>0</v>
      </c>
      <c r="AI381" s="172" t="str">
        <f>IF(AJ381&lt;&gt;"",MAX(AI$3:AI380)+1,"")</f>
        <v/>
      </c>
      <c r="AJ381" s="172" t="str">
        <f t="shared" si="265"/>
        <v/>
      </c>
      <c r="AK381" s="172" t="str">
        <f t="shared" si="266"/>
        <v/>
      </c>
      <c r="AL381" s="172" t="str">
        <f t="shared" si="267"/>
        <v/>
      </c>
      <c r="AM381" s="172">
        <f>IF(AN381&lt;&gt;"",MAX(AM$3:AM380)+1,"")</f>
        <v>68</v>
      </c>
      <c r="AN381" s="172" t="str">
        <f t="shared" si="268"/>
        <v>M</v>
      </c>
      <c r="AO381" s="172">
        <f t="shared" si="269"/>
        <v>290</v>
      </c>
      <c r="AP381" s="172">
        <f t="shared" si="270"/>
        <v>4</v>
      </c>
      <c r="AQ381" s="172" t="str">
        <f t="shared" si="271"/>
        <v/>
      </c>
      <c r="AR381" s="172" t="str">
        <f>Table1[[#This Row],[Sex ]]&amp;Table1[[#This Row],[Month]]</f>
        <v>M2</v>
      </c>
      <c r="AS381" s="21"/>
      <c r="AT381" s="21"/>
      <c r="AU381" s="21"/>
      <c r="AV381" s="21"/>
      <c r="AW381" s="21"/>
      <c r="AX381" s="21"/>
      <c r="AY381" s="21"/>
      <c r="AZ381" s="21"/>
      <c r="BA381" s="21"/>
      <c r="BB381" s="21"/>
      <c r="BC381" s="21"/>
      <c r="BD381" s="21"/>
      <c r="BE381" s="319"/>
      <c r="BF381" s="319"/>
      <c r="BG381" s="316"/>
      <c r="BH381" s="316"/>
      <c r="BI381" s="316"/>
      <c r="BJ381" s="316"/>
      <c r="BK381" s="316"/>
      <c r="BL381" s="316"/>
      <c r="BM381" s="316"/>
      <c r="BN381" s="316"/>
      <c r="BO381" s="316"/>
      <c r="BP381" s="316"/>
      <c r="BQ381" s="316"/>
      <c r="BR381" s="316"/>
      <c r="BS381" s="316"/>
      <c r="BT381" s="316"/>
      <c r="BU381" s="316"/>
      <c r="BV381" s="316"/>
      <c r="BW381" s="316"/>
      <c r="BX381" s="316"/>
      <c r="BY381" s="316"/>
      <c r="BZ381" s="316"/>
      <c r="CA381" s="316"/>
      <c r="CB381" s="316"/>
      <c r="CC381" s="316"/>
      <c r="CD381" s="316"/>
      <c r="CE381" s="316"/>
      <c r="CF381" s="316"/>
      <c r="CG381" s="316"/>
      <c r="CH381" s="316"/>
      <c r="CI381" s="316"/>
      <c r="CJ381" s="316"/>
      <c r="CK381" s="316"/>
      <c r="CL381" s="316"/>
      <c r="CM381" s="316"/>
      <c r="CN381" s="316"/>
      <c r="CO381" s="316"/>
      <c r="CP381" s="316"/>
      <c r="CQ381" s="316"/>
      <c r="CR381" s="316"/>
      <c r="CS381" s="316"/>
      <c r="CT381" s="316"/>
      <c r="CU381" s="316"/>
      <c r="CV381" s="316"/>
      <c r="CW381" s="316"/>
      <c r="CX381" s="316"/>
      <c r="CY381" s="316"/>
      <c r="CZ381" s="316"/>
      <c r="DA381" s="316"/>
      <c r="DB381" s="316"/>
      <c r="DC381" s="316"/>
      <c r="DD381" s="316"/>
      <c r="DE381" s="316"/>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HP381" s="268">
        <f t="shared" si="275"/>
        <v>6</v>
      </c>
      <c r="HQ381" s="268">
        <f t="shared" si="280"/>
        <v>373</v>
      </c>
      <c r="HR381" s="268">
        <f t="shared" si="276"/>
        <v>0</v>
      </c>
      <c r="HS381" s="268">
        <f t="shared" si="277"/>
        <v>0</v>
      </c>
    </row>
    <row r="382" spans="1:227" x14ac:dyDescent="0.3">
      <c r="A382" s="21"/>
      <c r="B382" s="14">
        <v>11631</v>
      </c>
      <c r="C382" s="14">
        <v>3</v>
      </c>
      <c r="D382" s="14" t="s">
        <v>182</v>
      </c>
      <c r="E382" s="14" t="s">
        <v>183</v>
      </c>
      <c r="F382" s="14">
        <v>300</v>
      </c>
      <c r="G382" s="14" t="s">
        <v>121</v>
      </c>
      <c r="H382" s="14">
        <v>2</v>
      </c>
      <c r="I382" s="14">
        <v>5</v>
      </c>
      <c r="J382" s="14">
        <v>4</v>
      </c>
      <c r="K382" s="14"/>
      <c r="L382" s="14" t="s">
        <v>141</v>
      </c>
      <c r="M382" s="24" t="str">
        <f t="shared" si="272"/>
        <v/>
      </c>
      <c r="N382" s="24">
        <f t="shared" si="247"/>
        <v>1</v>
      </c>
      <c r="O382" s="24" t="str">
        <f t="shared" si="248"/>
        <v>4 5</v>
      </c>
      <c r="P382" s="24">
        <f t="shared" si="249"/>
        <v>4.5</v>
      </c>
      <c r="Q382" s="25">
        <f t="shared" si="250"/>
        <v>0.5</v>
      </c>
      <c r="R382" s="26">
        <f t="shared" si="251"/>
        <v>0.15713484026367724</v>
      </c>
      <c r="S382" s="24">
        <f t="shared" si="252"/>
        <v>2</v>
      </c>
      <c r="T382" s="24">
        <f t="shared" si="253"/>
        <v>2</v>
      </c>
      <c r="U382" s="24" t="str">
        <f t="shared" si="254"/>
        <v/>
      </c>
      <c r="V382" s="24" t="str">
        <f t="shared" si="255"/>
        <v/>
      </c>
      <c r="W382" s="24" t="str">
        <f t="shared" si="273"/>
        <v/>
      </c>
      <c r="X382" s="24" t="str">
        <f t="shared" si="256"/>
        <v/>
      </c>
      <c r="Y382" s="24">
        <f t="shared" si="257"/>
        <v>2</v>
      </c>
      <c r="Z382" s="24" t="str">
        <f t="shared" si="258"/>
        <v>M</v>
      </c>
      <c r="AA382" s="24" t="str">
        <f>IF(I382&lt;&gt;"",IF(I382-J382=0,G382,""),"")</f>
        <v/>
      </c>
      <c r="AB382" s="34" t="str">
        <f t="shared" si="259"/>
        <v/>
      </c>
      <c r="AC382" s="34" t="str">
        <f t="shared" si="260"/>
        <v>g</v>
      </c>
      <c r="AD382" s="34" t="str">
        <f t="shared" si="274"/>
        <v/>
      </c>
      <c r="AE382" s="34" t="str">
        <f t="shared" si="261"/>
        <v>2 1</v>
      </c>
      <c r="AF382" s="34">
        <f t="shared" si="262"/>
        <v>4</v>
      </c>
      <c r="AG382" s="34">
        <f t="shared" si="263"/>
        <v>5</v>
      </c>
      <c r="AH382" s="34">
        <f t="shared" si="264"/>
        <v>1</v>
      </c>
      <c r="AI382" s="172" t="str">
        <f>IF(AJ382&lt;&gt;"",MAX(AI$3:AI381)+1,"")</f>
        <v/>
      </c>
      <c r="AJ382" s="172" t="str">
        <f t="shared" si="265"/>
        <v/>
      </c>
      <c r="AK382" s="172" t="str">
        <f t="shared" si="266"/>
        <v/>
      </c>
      <c r="AL382" s="172" t="str">
        <f t="shared" si="267"/>
        <v/>
      </c>
      <c r="AM382" s="172">
        <f>IF(AN382&lt;&gt;"",MAX(AM$3:AM381)+1,"")</f>
        <v>69</v>
      </c>
      <c r="AN382" s="172" t="str">
        <f t="shared" si="268"/>
        <v>M</v>
      </c>
      <c r="AO382" s="172">
        <f t="shared" si="269"/>
        <v>300</v>
      </c>
      <c r="AP382" s="172">
        <f t="shared" si="270"/>
        <v>4</v>
      </c>
      <c r="AQ382" s="172" t="str">
        <f t="shared" si="271"/>
        <v/>
      </c>
      <c r="AR382" s="172" t="str">
        <f>Table1[[#This Row],[Sex ]]&amp;Table1[[#This Row],[Month]]</f>
        <v>M2</v>
      </c>
      <c r="AS382" s="21"/>
      <c r="AT382" s="21"/>
      <c r="AU382" s="21"/>
      <c r="AV382" s="21"/>
      <c r="AW382" s="21"/>
      <c r="AX382" s="21"/>
      <c r="AY382" s="21"/>
      <c r="AZ382" s="21"/>
      <c r="BA382" s="21"/>
      <c r="BB382" s="21"/>
      <c r="BC382" s="21"/>
      <c r="BD382" s="21"/>
      <c r="BE382" s="319"/>
      <c r="BF382" s="319"/>
      <c r="BG382" s="316"/>
      <c r="BH382" s="316"/>
      <c r="BI382" s="316"/>
      <c r="BJ382" s="316"/>
      <c r="BK382" s="316"/>
      <c r="BL382" s="316"/>
      <c r="BM382" s="316"/>
      <c r="BN382" s="316"/>
      <c r="BO382" s="316"/>
      <c r="BP382" s="316"/>
      <c r="BQ382" s="316"/>
      <c r="BR382" s="316"/>
      <c r="BS382" s="316"/>
      <c r="BT382" s="316"/>
      <c r="BU382" s="316"/>
      <c r="BV382" s="316"/>
      <c r="BW382" s="316"/>
      <c r="BX382" s="316"/>
      <c r="BY382" s="316"/>
      <c r="BZ382" s="316"/>
      <c r="CA382" s="316"/>
      <c r="CB382" s="316"/>
      <c r="CC382" s="316"/>
      <c r="CD382" s="316"/>
      <c r="CE382" s="316"/>
      <c r="CF382" s="316"/>
      <c r="CG382" s="316"/>
      <c r="CH382" s="316"/>
      <c r="CI382" s="316"/>
      <c r="CJ382" s="316"/>
      <c r="CK382" s="316"/>
      <c r="CL382" s="316"/>
      <c r="CM382" s="316"/>
      <c r="CN382" s="316"/>
      <c r="CO382" s="316"/>
      <c r="CP382" s="316"/>
      <c r="CQ382" s="316"/>
      <c r="CR382" s="316"/>
      <c r="CS382" s="316"/>
      <c r="CT382" s="316"/>
      <c r="CU382" s="316"/>
      <c r="CV382" s="316"/>
      <c r="CW382" s="316"/>
      <c r="CX382" s="316"/>
      <c r="CY382" s="316"/>
      <c r="CZ382" s="316"/>
      <c r="DA382" s="316"/>
      <c r="DB382" s="316"/>
      <c r="DC382" s="316"/>
      <c r="DD382" s="316"/>
      <c r="DE382" s="316"/>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HP382" s="268">
        <f t="shared" si="275"/>
        <v>5</v>
      </c>
      <c r="HQ382" s="268">
        <f t="shared" si="280"/>
        <v>374</v>
      </c>
      <c r="HR382" s="268">
        <f t="shared" si="276"/>
        <v>0</v>
      </c>
      <c r="HS382" s="268">
        <f t="shared" si="277"/>
        <v>0</v>
      </c>
    </row>
    <row r="383" spans="1:227" x14ac:dyDescent="0.3">
      <c r="A383" s="21"/>
      <c r="B383" s="14">
        <v>11631</v>
      </c>
      <c r="C383" s="14">
        <v>4</v>
      </c>
      <c r="D383" s="14" t="s">
        <v>182</v>
      </c>
      <c r="E383" s="14" t="s">
        <v>183</v>
      </c>
      <c r="F383" s="14">
        <v>300</v>
      </c>
      <c r="G383" s="14" t="s">
        <v>121</v>
      </c>
      <c r="H383" s="14">
        <v>2</v>
      </c>
      <c r="I383" s="14">
        <v>4</v>
      </c>
      <c r="J383" s="14">
        <v>3</v>
      </c>
      <c r="K383" s="14"/>
      <c r="L383" s="14" t="s">
        <v>141</v>
      </c>
      <c r="M383" s="24" t="str">
        <f t="shared" si="272"/>
        <v/>
      </c>
      <c r="N383" s="24">
        <f t="shared" si="247"/>
        <v>1</v>
      </c>
      <c r="O383" s="24" t="str">
        <f t="shared" si="248"/>
        <v>3 4</v>
      </c>
      <c r="P383" s="24">
        <f t="shared" si="249"/>
        <v>3.5</v>
      </c>
      <c r="Q383" s="25">
        <f t="shared" si="250"/>
        <v>0.5</v>
      </c>
      <c r="R383" s="26">
        <f t="shared" si="251"/>
        <v>0.20203050891044216</v>
      </c>
      <c r="S383" s="24">
        <f t="shared" si="252"/>
        <v>2</v>
      </c>
      <c r="T383" s="24">
        <f t="shared" si="253"/>
        <v>2</v>
      </c>
      <c r="U383" s="24" t="str">
        <f t="shared" si="254"/>
        <v/>
      </c>
      <c r="V383" s="24" t="str">
        <f t="shared" si="255"/>
        <v/>
      </c>
      <c r="W383" s="24" t="str">
        <f t="shared" si="273"/>
        <v/>
      </c>
      <c r="X383" s="24" t="str">
        <f t="shared" si="256"/>
        <v/>
      </c>
      <c r="Y383" s="24">
        <f t="shared" si="257"/>
        <v>2</v>
      </c>
      <c r="Z383" s="24" t="str">
        <f t="shared" si="258"/>
        <v>M</v>
      </c>
      <c r="AA383" s="24" t="str">
        <f>IF(I383&lt;&gt;"",IF(I383-J383=0,G383,""),"")</f>
        <v/>
      </c>
      <c r="AB383" s="34" t="str">
        <f t="shared" si="259"/>
        <v/>
      </c>
      <c r="AC383" s="34" t="str">
        <f t="shared" si="260"/>
        <v>g</v>
      </c>
      <c r="AD383" s="34" t="str">
        <f t="shared" si="274"/>
        <v/>
      </c>
      <c r="AE383" s="34" t="str">
        <f t="shared" si="261"/>
        <v>2 1</v>
      </c>
      <c r="AF383" s="34">
        <f t="shared" si="262"/>
        <v>3</v>
      </c>
      <c r="AG383" s="34">
        <f t="shared" si="263"/>
        <v>4</v>
      </c>
      <c r="AH383" s="34">
        <f t="shared" si="264"/>
        <v>1</v>
      </c>
      <c r="AI383" s="172" t="str">
        <f>IF(AJ383&lt;&gt;"",MAX(AI$3:AI382)+1,"")</f>
        <v/>
      </c>
      <c r="AJ383" s="172" t="str">
        <f t="shared" si="265"/>
        <v/>
      </c>
      <c r="AK383" s="172" t="str">
        <f t="shared" si="266"/>
        <v/>
      </c>
      <c r="AL383" s="172" t="str">
        <f t="shared" si="267"/>
        <v/>
      </c>
      <c r="AM383" s="172">
        <f>IF(AN383&lt;&gt;"",MAX(AM$3:AM382)+1,"")</f>
        <v>70</v>
      </c>
      <c r="AN383" s="172" t="str">
        <f t="shared" si="268"/>
        <v>M</v>
      </c>
      <c r="AO383" s="172">
        <f t="shared" si="269"/>
        <v>300</v>
      </c>
      <c r="AP383" s="172">
        <f t="shared" si="270"/>
        <v>3</v>
      </c>
      <c r="AQ383" s="172" t="str">
        <f t="shared" si="271"/>
        <v/>
      </c>
      <c r="AR383" s="172" t="str">
        <f>Table1[[#This Row],[Sex ]]&amp;Table1[[#This Row],[Month]]</f>
        <v>M2</v>
      </c>
      <c r="AS383" s="21"/>
      <c r="AT383" s="21"/>
      <c r="AU383" s="21"/>
      <c r="AV383" s="21"/>
      <c r="AW383" s="21"/>
      <c r="AX383" s="21"/>
      <c r="AY383" s="21"/>
      <c r="AZ383" s="21"/>
      <c r="BA383" s="21"/>
      <c r="BB383" s="21"/>
      <c r="BC383" s="21"/>
      <c r="BD383" s="21"/>
      <c r="BE383" s="319"/>
      <c r="BF383" s="319"/>
      <c r="BG383" s="316"/>
      <c r="BH383" s="316"/>
      <c r="BI383" s="316"/>
      <c r="BJ383" s="316"/>
      <c r="BK383" s="316"/>
      <c r="BL383" s="316"/>
      <c r="BM383" s="316"/>
      <c r="BN383" s="316"/>
      <c r="BO383" s="316"/>
      <c r="BP383" s="316"/>
      <c r="BQ383" s="316"/>
      <c r="BR383" s="316"/>
      <c r="BS383" s="316"/>
      <c r="BT383" s="316"/>
      <c r="BU383" s="316"/>
      <c r="BV383" s="316"/>
      <c r="BW383" s="316"/>
      <c r="BX383" s="316"/>
      <c r="BY383" s="316"/>
      <c r="BZ383" s="316"/>
      <c r="CA383" s="316"/>
      <c r="CB383" s="316"/>
      <c r="CC383" s="316"/>
      <c r="CD383" s="316"/>
      <c r="CE383" s="316"/>
      <c r="CF383" s="316"/>
      <c r="CG383" s="316"/>
      <c r="CH383" s="316"/>
      <c r="CI383" s="316"/>
      <c r="CJ383" s="316"/>
      <c r="CK383" s="316"/>
      <c r="CL383" s="316"/>
      <c r="CM383" s="316"/>
      <c r="CN383" s="316"/>
      <c r="CO383" s="316"/>
      <c r="CP383" s="316"/>
      <c r="CQ383" s="316"/>
      <c r="CR383" s="316"/>
      <c r="CS383" s="316"/>
      <c r="CT383" s="316"/>
      <c r="CU383" s="316"/>
      <c r="CV383" s="316"/>
      <c r="CW383" s="316"/>
      <c r="CX383" s="316"/>
      <c r="CY383" s="316"/>
      <c r="CZ383" s="316"/>
      <c r="DA383" s="316"/>
      <c r="DB383" s="316"/>
      <c r="DC383" s="316"/>
      <c r="DD383" s="316"/>
      <c r="DE383" s="316"/>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HP383" s="268">
        <f t="shared" si="275"/>
        <v>6</v>
      </c>
      <c r="HQ383" s="268">
        <f t="shared" si="280"/>
        <v>375</v>
      </c>
      <c r="HR383" s="268">
        <f t="shared" si="276"/>
        <v>0</v>
      </c>
      <c r="HS383" s="268">
        <f t="shared" si="277"/>
        <v>0</v>
      </c>
    </row>
    <row r="384" spans="1:227" x14ac:dyDescent="0.3">
      <c r="A384" s="21"/>
      <c r="B384" s="14">
        <v>11631</v>
      </c>
      <c r="C384" s="14">
        <v>5</v>
      </c>
      <c r="D384" s="14" t="s">
        <v>182</v>
      </c>
      <c r="E384" s="14" t="s">
        <v>183</v>
      </c>
      <c r="F384" s="14">
        <v>310</v>
      </c>
      <c r="G384" s="14" t="s">
        <v>121</v>
      </c>
      <c r="H384" s="14">
        <v>2</v>
      </c>
      <c r="I384" s="14">
        <v>4</v>
      </c>
      <c r="J384" s="14">
        <v>3</v>
      </c>
      <c r="K384" s="14"/>
      <c r="L384" s="14" t="s">
        <v>141</v>
      </c>
      <c r="M384" s="24" t="str">
        <f t="shared" si="272"/>
        <v/>
      </c>
      <c r="N384" s="24">
        <f t="shared" si="247"/>
        <v>1</v>
      </c>
      <c r="O384" s="24" t="str">
        <f t="shared" si="248"/>
        <v>3 4</v>
      </c>
      <c r="P384" s="24">
        <f t="shared" si="249"/>
        <v>3.5</v>
      </c>
      <c r="Q384" s="25">
        <f t="shared" si="250"/>
        <v>0.5</v>
      </c>
      <c r="R384" s="26">
        <f t="shared" si="251"/>
        <v>0.20203050891044216</v>
      </c>
      <c r="S384" s="24">
        <f t="shared" si="252"/>
        <v>2</v>
      </c>
      <c r="T384" s="24">
        <f t="shared" si="253"/>
        <v>2</v>
      </c>
      <c r="U384" s="24" t="str">
        <f t="shared" si="254"/>
        <v/>
      </c>
      <c r="V384" s="24" t="str">
        <f t="shared" si="255"/>
        <v/>
      </c>
      <c r="W384" s="24" t="str">
        <f t="shared" si="273"/>
        <v/>
      </c>
      <c r="X384" s="24" t="str">
        <f t="shared" si="256"/>
        <v/>
      </c>
      <c r="Y384" s="24">
        <f t="shared" si="257"/>
        <v>2</v>
      </c>
      <c r="Z384" s="24" t="str">
        <f t="shared" si="258"/>
        <v>M</v>
      </c>
      <c r="AA384" s="24" t="str">
        <f>IF(I384&lt;&gt;"",IF(I384-J384=0,G384,""),"")</f>
        <v/>
      </c>
      <c r="AB384" s="34" t="str">
        <f t="shared" si="259"/>
        <v/>
      </c>
      <c r="AC384" s="34" t="str">
        <f t="shared" si="260"/>
        <v>g</v>
      </c>
      <c r="AD384" s="34" t="str">
        <f t="shared" si="274"/>
        <v/>
      </c>
      <c r="AE384" s="34" t="str">
        <f t="shared" si="261"/>
        <v>2 1</v>
      </c>
      <c r="AF384" s="34">
        <f t="shared" si="262"/>
        <v>3</v>
      </c>
      <c r="AG384" s="34">
        <f t="shared" si="263"/>
        <v>4</v>
      </c>
      <c r="AH384" s="34">
        <f t="shared" si="264"/>
        <v>1</v>
      </c>
      <c r="AI384" s="172" t="str">
        <f>IF(AJ384&lt;&gt;"",MAX(AI$3:AI383)+1,"")</f>
        <v/>
      </c>
      <c r="AJ384" s="172" t="str">
        <f t="shared" si="265"/>
        <v/>
      </c>
      <c r="AK384" s="172" t="str">
        <f t="shared" si="266"/>
        <v/>
      </c>
      <c r="AL384" s="172" t="str">
        <f t="shared" si="267"/>
        <v/>
      </c>
      <c r="AM384" s="172">
        <f>IF(AN384&lt;&gt;"",MAX(AM$3:AM383)+1,"")</f>
        <v>71</v>
      </c>
      <c r="AN384" s="172" t="str">
        <f t="shared" si="268"/>
        <v>M</v>
      </c>
      <c r="AO384" s="172">
        <f t="shared" si="269"/>
        <v>310</v>
      </c>
      <c r="AP384" s="172">
        <f t="shared" si="270"/>
        <v>3</v>
      </c>
      <c r="AQ384" s="172" t="str">
        <f t="shared" si="271"/>
        <v/>
      </c>
      <c r="AR384" s="172" t="str">
        <f>Table1[[#This Row],[Sex ]]&amp;Table1[[#This Row],[Month]]</f>
        <v>M2</v>
      </c>
      <c r="AS384" s="21"/>
      <c r="AT384" s="21"/>
      <c r="AU384" s="21"/>
      <c r="AV384" s="21"/>
      <c r="AW384" s="21"/>
      <c r="AX384" s="21"/>
      <c r="AY384" s="21"/>
      <c r="AZ384" s="21"/>
      <c r="BA384" s="21"/>
      <c r="BB384" s="21"/>
      <c r="BC384" s="21"/>
      <c r="BD384" s="21"/>
      <c r="BE384" s="319"/>
      <c r="BF384" s="319"/>
      <c r="BG384" s="316"/>
      <c r="BH384" s="316"/>
      <c r="BI384" s="316"/>
      <c r="BJ384" s="316"/>
      <c r="BK384" s="316"/>
      <c r="BL384" s="316"/>
      <c r="BM384" s="316"/>
      <c r="BN384" s="316"/>
      <c r="BO384" s="316"/>
      <c r="BP384" s="316"/>
      <c r="BQ384" s="316"/>
      <c r="BR384" s="316"/>
      <c r="BS384" s="316"/>
      <c r="BT384" s="316"/>
      <c r="BU384" s="316"/>
      <c r="BV384" s="316"/>
      <c r="BW384" s="316"/>
      <c r="BX384" s="316"/>
      <c r="BY384" s="316"/>
      <c r="BZ384" s="316"/>
      <c r="CA384" s="316"/>
      <c r="CB384" s="316"/>
      <c r="CC384" s="316"/>
      <c r="CD384" s="316"/>
      <c r="CE384" s="316"/>
      <c r="CF384" s="316"/>
      <c r="CG384" s="316"/>
      <c r="CH384" s="316"/>
      <c r="CI384" s="316"/>
      <c r="CJ384" s="316"/>
      <c r="CK384" s="316"/>
      <c r="CL384" s="316"/>
      <c r="CM384" s="316"/>
      <c r="CN384" s="316"/>
      <c r="CO384" s="316"/>
      <c r="CP384" s="316"/>
      <c r="CQ384" s="316"/>
      <c r="CR384" s="316"/>
      <c r="CS384" s="316"/>
      <c r="CT384" s="316"/>
      <c r="CU384" s="316"/>
      <c r="CV384" s="316"/>
      <c r="CW384" s="316"/>
      <c r="CX384" s="316"/>
      <c r="CY384" s="316"/>
      <c r="CZ384" s="316"/>
      <c r="DA384" s="316"/>
      <c r="DB384" s="316"/>
      <c r="DC384" s="316"/>
      <c r="DD384" s="316"/>
      <c r="DE384" s="316"/>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HP384" s="268">
        <f t="shared" si="275"/>
        <v>6</v>
      </c>
      <c r="HQ384" s="268">
        <f t="shared" si="280"/>
        <v>376</v>
      </c>
      <c r="HR384" s="268">
        <f t="shared" si="276"/>
        <v>16.666666666666671</v>
      </c>
      <c r="HS384" s="268">
        <f t="shared" si="277"/>
        <v>16.666666666666671</v>
      </c>
    </row>
    <row r="385" spans="1:227" x14ac:dyDescent="0.3">
      <c r="A385" s="21"/>
      <c r="B385" s="14">
        <v>11631</v>
      </c>
      <c r="C385" s="14">
        <v>6</v>
      </c>
      <c r="D385" s="14" t="s">
        <v>182</v>
      </c>
      <c r="E385" s="14" t="s">
        <v>183</v>
      </c>
      <c r="F385" s="14">
        <v>350</v>
      </c>
      <c r="G385" s="14" t="s">
        <v>121</v>
      </c>
      <c r="H385" s="14">
        <v>2</v>
      </c>
      <c r="I385" s="14">
        <v>5</v>
      </c>
      <c r="J385" s="14">
        <v>5</v>
      </c>
      <c r="K385" s="14"/>
      <c r="L385" s="14" t="s">
        <v>141</v>
      </c>
      <c r="M385" s="24">
        <f t="shared" si="272"/>
        <v>5</v>
      </c>
      <c r="N385" s="24">
        <f t="shared" si="247"/>
        <v>1</v>
      </c>
      <c r="O385" s="24" t="str">
        <f t="shared" si="248"/>
        <v>5 5</v>
      </c>
      <c r="P385" s="24">
        <f t="shared" si="249"/>
        <v>5</v>
      </c>
      <c r="Q385" s="25">
        <f t="shared" si="250"/>
        <v>0</v>
      </c>
      <c r="R385" s="26">
        <f t="shared" si="251"/>
        <v>0</v>
      </c>
      <c r="S385" s="24">
        <f t="shared" si="252"/>
        <v>2</v>
      </c>
      <c r="T385" s="24">
        <f t="shared" si="253"/>
        <v>2</v>
      </c>
      <c r="U385" s="24" t="str">
        <f t="shared" si="254"/>
        <v/>
      </c>
      <c r="V385" s="24" t="str">
        <f t="shared" si="255"/>
        <v>g</v>
      </c>
      <c r="W385" s="24" t="str">
        <f t="shared" si="273"/>
        <v/>
      </c>
      <c r="X385" s="24">
        <f t="shared" si="256"/>
        <v>2</v>
      </c>
      <c r="Y385" s="24">
        <f t="shared" si="257"/>
        <v>2</v>
      </c>
      <c r="Z385" s="24" t="str">
        <f t="shared" si="258"/>
        <v>M</v>
      </c>
      <c r="AA385" s="24" t="str">
        <f t="shared" ref="AA385:AA401" si="281">IF(I385&lt;&gt;"",IF(SUM(I385:J385)&gt;98,"",IF(I385-J385=0,G385,"")))</f>
        <v>M</v>
      </c>
      <c r="AB385" s="34" t="str">
        <f t="shared" si="259"/>
        <v/>
      </c>
      <c r="AC385" s="34" t="str">
        <f t="shared" si="260"/>
        <v>g</v>
      </c>
      <c r="AD385" s="34" t="str">
        <f t="shared" si="274"/>
        <v>g</v>
      </c>
      <c r="AE385" s="34" t="str">
        <f t="shared" si="261"/>
        <v>2 0</v>
      </c>
      <c r="AF385" s="34">
        <f t="shared" si="262"/>
        <v>5</v>
      </c>
      <c r="AG385" s="34">
        <f t="shared" si="263"/>
        <v>5</v>
      </c>
      <c r="AH385" s="34">
        <f t="shared" si="264"/>
        <v>0</v>
      </c>
      <c r="AI385" s="172" t="str">
        <f>IF(AJ385&lt;&gt;"",MAX(AI$3:AI384)+1,"")</f>
        <v/>
      </c>
      <c r="AJ385" s="172" t="str">
        <f t="shared" si="265"/>
        <v/>
      </c>
      <c r="AK385" s="172" t="str">
        <f t="shared" si="266"/>
        <v/>
      </c>
      <c r="AL385" s="172" t="str">
        <f t="shared" si="267"/>
        <v/>
      </c>
      <c r="AM385" s="172">
        <f>IF(AN385&lt;&gt;"",MAX(AM$3:AM384)+1,"")</f>
        <v>72</v>
      </c>
      <c r="AN385" s="172" t="str">
        <f t="shared" si="268"/>
        <v>M</v>
      </c>
      <c r="AO385" s="172">
        <f t="shared" si="269"/>
        <v>350</v>
      </c>
      <c r="AP385" s="172">
        <f t="shared" si="270"/>
        <v>5</v>
      </c>
      <c r="AQ385" s="172" t="str">
        <f t="shared" si="271"/>
        <v/>
      </c>
      <c r="AR385" s="172" t="str">
        <f>Table1[[#This Row],[Sex ]]&amp;Table1[[#This Row],[Month]]</f>
        <v>M2</v>
      </c>
      <c r="AS385" s="21"/>
      <c r="AT385" s="21"/>
      <c r="AU385" s="21"/>
      <c r="AV385" s="21"/>
      <c r="AW385" s="21"/>
      <c r="AX385" s="21"/>
      <c r="AY385" s="21"/>
      <c r="AZ385" s="21"/>
      <c r="BA385" s="21"/>
      <c r="BB385" s="21"/>
      <c r="BC385" s="21"/>
      <c r="BD385" s="21"/>
      <c r="BE385" s="319"/>
      <c r="BF385" s="319"/>
      <c r="BG385" s="316"/>
      <c r="BH385" s="316"/>
      <c r="BI385" s="316"/>
      <c r="BJ385" s="316"/>
      <c r="BK385" s="316"/>
      <c r="BL385" s="316"/>
      <c r="BM385" s="316"/>
      <c r="BN385" s="316"/>
      <c r="BO385" s="316"/>
      <c r="BP385" s="316"/>
      <c r="BQ385" s="316"/>
      <c r="BR385" s="316"/>
      <c r="BS385" s="316"/>
      <c r="BT385" s="316"/>
      <c r="BU385" s="316"/>
      <c r="BV385" s="316"/>
      <c r="BW385" s="316"/>
      <c r="BX385" s="316"/>
      <c r="BY385" s="316"/>
      <c r="BZ385" s="316"/>
      <c r="CA385" s="316"/>
      <c r="CB385" s="316"/>
      <c r="CC385" s="316"/>
      <c r="CD385" s="316"/>
      <c r="CE385" s="316"/>
      <c r="CF385" s="316"/>
      <c r="CG385" s="316"/>
      <c r="CH385" s="316"/>
      <c r="CI385" s="316"/>
      <c r="CJ385" s="316"/>
      <c r="CK385" s="316"/>
      <c r="CL385" s="316"/>
      <c r="CM385" s="316"/>
      <c r="CN385" s="316"/>
      <c r="CO385" s="316"/>
      <c r="CP385" s="316"/>
      <c r="CQ385" s="316"/>
      <c r="CR385" s="316"/>
      <c r="CS385" s="316"/>
      <c r="CT385" s="316"/>
      <c r="CU385" s="316"/>
      <c r="CV385" s="316"/>
      <c r="CW385" s="316"/>
      <c r="CX385" s="316"/>
      <c r="CY385" s="316"/>
      <c r="CZ385" s="316"/>
      <c r="DA385" s="316"/>
      <c r="DB385" s="316"/>
      <c r="DC385" s="316"/>
      <c r="DD385" s="316"/>
      <c r="DE385" s="316"/>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HP385" s="268">
        <f t="shared" si="275"/>
        <v>9</v>
      </c>
      <c r="HQ385" s="268">
        <f t="shared" si="280"/>
        <v>377</v>
      </c>
      <c r="HR385" s="268">
        <f t="shared" si="276"/>
        <v>0</v>
      </c>
      <c r="HS385" s="268">
        <f t="shared" si="277"/>
        <v>0</v>
      </c>
    </row>
    <row r="386" spans="1:227" x14ac:dyDescent="0.3">
      <c r="A386" s="21"/>
      <c r="B386" s="14">
        <v>11631</v>
      </c>
      <c r="C386" s="14">
        <v>7</v>
      </c>
      <c r="D386" s="14" t="s">
        <v>182</v>
      </c>
      <c r="E386" s="14" t="s">
        <v>183</v>
      </c>
      <c r="F386" s="14">
        <v>280</v>
      </c>
      <c r="G386" s="14" t="s">
        <v>120</v>
      </c>
      <c r="H386" s="14">
        <v>2</v>
      </c>
      <c r="I386" s="14">
        <v>4</v>
      </c>
      <c r="J386" s="14">
        <v>4</v>
      </c>
      <c r="K386" s="14"/>
      <c r="L386" s="14" t="s">
        <v>141</v>
      </c>
      <c r="M386" s="24">
        <f t="shared" si="272"/>
        <v>4</v>
      </c>
      <c r="N386" s="24">
        <f t="shared" si="247"/>
        <v>1</v>
      </c>
      <c r="O386" s="24" t="str">
        <f t="shared" si="248"/>
        <v>4 4</v>
      </c>
      <c r="P386" s="24">
        <f t="shared" si="249"/>
        <v>4</v>
      </c>
      <c r="Q386" s="25">
        <f t="shared" si="250"/>
        <v>0</v>
      </c>
      <c r="R386" s="26">
        <f t="shared" si="251"/>
        <v>0</v>
      </c>
      <c r="S386" s="24">
        <f t="shared" si="252"/>
        <v>2</v>
      </c>
      <c r="T386" s="24">
        <f t="shared" si="253"/>
        <v>2</v>
      </c>
      <c r="U386" s="24" t="str">
        <f t="shared" si="254"/>
        <v/>
      </c>
      <c r="V386" s="24" t="str">
        <f t="shared" si="255"/>
        <v>g</v>
      </c>
      <c r="W386" s="24" t="str">
        <f t="shared" si="273"/>
        <v/>
      </c>
      <c r="X386" s="24">
        <f t="shared" si="256"/>
        <v>2</v>
      </c>
      <c r="Y386" s="24">
        <f t="shared" si="257"/>
        <v>2</v>
      </c>
      <c r="Z386" s="24" t="str">
        <f t="shared" si="258"/>
        <v>F</v>
      </c>
      <c r="AA386" s="24" t="str">
        <f t="shared" si="281"/>
        <v>F</v>
      </c>
      <c r="AB386" s="34" t="str">
        <f t="shared" si="259"/>
        <v/>
      </c>
      <c r="AC386" s="34" t="str">
        <f t="shared" si="260"/>
        <v>g</v>
      </c>
      <c r="AD386" s="34" t="str">
        <f t="shared" si="274"/>
        <v>g</v>
      </c>
      <c r="AE386" s="34" t="str">
        <f t="shared" si="261"/>
        <v>2 0</v>
      </c>
      <c r="AF386" s="34">
        <f t="shared" si="262"/>
        <v>4</v>
      </c>
      <c r="AG386" s="34">
        <f t="shared" si="263"/>
        <v>4</v>
      </c>
      <c r="AH386" s="34">
        <f t="shared" si="264"/>
        <v>0</v>
      </c>
      <c r="AI386" s="172">
        <f>IF(AJ386&lt;&gt;"",MAX(AI$3:AI385)+1,"")</f>
        <v>309</v>
      </c>
      <c r="AJ386" s="172" t="str">
        <f t="shared" si="265"/>
        <v>F</v>
      </c>
      <c r="AK386" s="172">
        <f t="shared" si="266"/>
        <v>280</v>
      </c>
      <c r="AL386" s="172">
        <f t="shared" si="267"/>
        <v>4</v>
      </c>
      <c r="AM386" s="172" t="str">
        <f>IF(AN386&lt;&gt;"",MAX(AM$3:AM385)+1,"")</f>
        <v/>
      </c>
      <c r="AN386" s="172" t="str">
        <f t="shared" si="268"/>
        <v/>
      </c>
      <c r="AO386" s="172" t="str">
        <f t="shared" si="269"/>
        <v/>
      </c>
      <c r="AP386" s="172" t="str">
        <f t="shared" si="270"/>
        <v/>
      </c>
      <c r="AQ386" s="172" t="str">
        <f t="shared" si="271"/>
        <v/>
      </c>
      <c r="AR386" s="172" t="str">
        <f>Table1[[#This Row],[Sex ]]&amp;Table1[[#This Row],[Month]]</f>
        <v>F2</v>
      </c>
      <c r="AS386" s="21"/>
      <c r="AT386" s="21"/>
      <c r="AU386" s="21"/>
      <c r="AV386" s="21"/>
      <c r="AW386" s="21"/>
      <c r="AX386" s="21"/>
      <c r="AY386" s="21"/>
      <c r="AZ386" s="21"/>
      <c r="BA386" s="21"/>
      <c r="BB386" s="21"/>
      <c r="BC386" s="21"/>
      <c r="BD386" s="21"/>
      <c r="BE386" s="319"/>
      <c r="BF386" s="319"/>
      <c r="BG386" s="316"/>
      <c r="BH386" s="316"/>
      <c r="BI386" s="316"/>
      <c r="BJ386" s="316"/>
      <c r="BK386" s="316"/>
      <c r="BL386" s="316"/>
      <c r="BM386" s="316"/>
      <c r="BN386" s="316"/>
      <c r="BO386" s="316"/>
      <c r="BP386" s="316"/>
      <c r="BQ386" s="316"/>
      <c r="BR386" s="316"/>
      <c r="BS386" s="316"/>
      <c r="BT386" s="316"/>
      <c r="BU386" s="316"/>
      <c r="BV386" s="316"/>
      <c r="BW386" s="316"/>
      <c r="BX386" s="316"/>
      <c r="BY386" s="316"/>
      <c r="BZ386" s="316"/>
      <c r="CA386" s="316"/>
      <c r="CB386" s="316"/>
      <c r="CC386" s="316"/>
      <c r="CD386" s="316"/>
      <c r="CE386" s="316"/>
      <c r="CF386" s="316"/>
      <c r="CG386" s="316"/>
      <c r="CH386" s="316"/>
      <c r="CI386" s="316"/>
      <c r="CJ386" s="316"/>
      <c r="CK386" s="316"/>
      <c r="CL386" s="316"/>
      <c r="CM386" s="316"/>
      <c r="CN386" s="316"/>
      <c r="CO386" s="316"/>
      <c r="CP386" s="316"/>
      <c r="CQ386" s="316"/>
      <c r="CR386" s="316"/>
      <c r="CS386" s="316"/>
      <c r="CT386" s="316"/>
      <c r="CU386" s="316"/>
      <c r="CV386" s="316"/>
      <c r="CW386" s="316"/>
      <c r="CX386" s="316"/>
      <c r="CY386" s="316"/>
      <c r="CZ386" s="316"/>
      <c r="DA386" s="316"/>
      <c r="DB386" s="316"/>
      <c r="DC386" s="316"/>
      <c r="DD386" s="316"/>
      <c r="DE386" s="316"/>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HP386" s="268">
        <f t="shared" si="275"/>
        <v>5</v>
      </c>
      <c r="HQ386" s="268">
        <f t="shared" si="280"/>
        <v>378</v>
      </c>
      <c r="HR386" s="268">
        <f t="shared" si="276"/>
        <v>0</v>
      </c>
      <c r="HS386" s="268">
        <f t="shared" si="277"/>
        <v>0</v>
      </c>
    </row>
    <row r="387" spans="1:227" x14ac:dyDescent="0.3">
      <c r="A387" s="21"/>
      <c r="B387" s="14">
        <v>11631</v>
      </c>
      <c r="C387" s="14">
        <v>8</v>
      </c>
      <c r="D387" s="14" t="s">
        <v>182</v>
      </c>
      <c r="E387" s="14" t="s">
        <v>183</v>
      </c>
      <c r="F387" s="14">
        <v>290</v>
      </c>
      <c r="G387" s="14" t="s">
        <v>120</v>
      </c>
      <c r="H387" s="14">
        <v>2</v>
      </c>
      <c r="I387" s="14">
        <v>3</v>
      </c>
      <c r="J387" s="14">
        <v>3</v>
      </c>
      <c r="K387" s="14"/>
      <c r="L387" s="14" t="s">
        <v>141</v>
      </c>
      <c r="M387" s="24">
        <f t="shared" si="272"/>
        <v>3</v>
      </c>
      <c r="N387" s="24">
        <f t="shared" ref="N387:N450" si="282">IF(H387&lt;&gt;"",IF(H387&lt;4,1,IF(H387&lt;7,2,IF(H387&lt;10,3,4))),"")</f>
        <v>1</v>
      </c>
      <c r="O387" s="24" t="str">
        <f t="shared" ref="O387:O450" si="283">IF(SUM(I387:I387)&lt;99,J387&amp;" "&amp;I387,99&amp;" "&amp;99)</f>
        <v>3 3</v>
      </c>
      <c r="P387" s="24">
        <f t="shared" ref="P387:P450" si="284">(J387+I387)/2</f>
        <v>3</v>
      </c>
      <c r="Q387" s="25">
        <f t="shared" ref="Q387:Q450" si="285">IF(SUM(I387:J387)&lt;99,(I387-P387)^2+(J387-P387)^2,0)</f>
        <v>0</v>
      </c>
      <c r="R387" s="26">
        <f t="shared" ref="R387:R450" si="286">IF(SUM(I387:I387)&lt;99,IF(J387=0,IF(I387=0,0,((Q387)^0.5)/P387),((Q387)^0.5)/P387),"")</f>
        <v>0</v>
      </c>
      <c r="S387" s="24">
        <f t="shared" ref="S387:S450" si="287">IF(SUM(I387+J387)&lt;98,IF(I387&lt;&gt;"",H387,""),"")</f>
        <v>2</v>
      </c>
      <c r="T387" s="24">
        <f t="shared" ref="T387:T450" si="288">IF(SUM(I387+J387)&lt;98,IF(J387&lt;&gt;"",H387,""),"")</f>
        <v>2</v>
      </c>
      <c r="U387" s="24" t="str">
        <f t="shared" ref="U387:U450" si="289">IF(SUM(I387+J387)&lt;99,IF(K387&lt;&gt;"",H387,""),"")</f>
        <v/>
      </c>
      <c r="V387" s="24" t="str">
        <f t="shared" ref="V387:V450" si="290">IF(J387&lt;99,IF(M387&lt;&gt;"",L387,""),"")</f>
        <v>g</v>
      </c>
      <c r="W387" s="24" t="str">
        <f t="shared" si="273"/>
        <v/>
      </c>
      <c r="X387" s="24">
        <f t="shared" ref="X387:X450" si="291">IF(I387&lt;&gt;0,IF(I387-J387&lt;&gt;0,"",H387),"")</f>
        <v>2</v>
      </c>
      <c r="Y387" s="24">
        <f t="shared" ref="Y387:Y450" si="292">IF(J387&lt;&gt;"",H387,"")</f>
        <v>2</v>
      </c>
      <c r="Z387" s="24" t="str">
        <f t="shared" ref="Z387:Z450" si="293">IF(SUM(I387+J387)&lt;98,IF(I387&lt;&gt;"",G387,""),"")</f>
        <v>F</v>
      </c>
      <c r="AA387" s="24" t="str">
        <f t="shared" si="281"/>
        <v>F</v>
      </c>
      <c r="AB387" s="34" t="str">
        <f t="shared" ref="AB387:AB450" si="294">IF(SUM(I387:J387)&gt;98,G387,"")</f>
        <v/>
      </c>
      <c r="AC387" s="34" t="str">
        <f t="shared" ref="AC387:AC450" si="295">IF(SUM(I387+J387)&lt;99,L387,"")</f>
        <v>g</v>
      </c>
      <c r="AD387" s="34" t="str">
        <f t="shared" si="274"/>
        <v>g</v>
      </c>
      <c r="AE387" s="34" t="str">
        <f t="shared" ref="AE387:AE450" si="296">H387&amp;" "&amp;I387-J387</f>
        <v>2 0</v>
      </c>
      <c r="AF387" s="34">
        <f t="shared" ref="AF387:AF450" si="297">IF(SUM(I387+J387)&lt;99,J387,"")</f>
        <v>3</v>
      </c>
      <c r="AG387" s="34">
        <f t="shared" ref="AG387:AG450" si="298">IF(AF387&lt;&gt;"",I387,"")</f>
        <v>3</v>
      </c>
      <c r="AH387" s="34">
        <f t="shared" ref="AH387:AH450" si="299">IF(I387&lt;&gt;"",IF((I387+J387)&gt;98,"",I387-J387),"")</f>
        <v>0</v>
      </c>
      <c r="AI387" s="172">
        <f>IF(AJ387&lt;&gt;"",MAX(AI$3:AI386)+1,"")</f>
        <v>310</v>
      </c>
      <c r="AJ387" s="172" t="str">
        <f t="shared" ref="AJ387:AJ450" si="300">IF(SUM(I387:J387)&lt;98,IF(G387="F",G387,""),"")</f>
        <v>F</v>
      </c>
      <c r="AK387" s="172">
        <f t="shared" ref="AK387:AK450" si="301">IF(AJ387&lt;&gt;"",F387,"")</f>
        <v>290</v>
      </c>
      <c r="AL387" s="172">
        <f t="shared" ref="AL387:AL450" si="302">IF(AK387&lt;&gt;"",J387,"")</f>
        <v>3</v>
      </c>
      <c r="AM387" s="172" t="str">
        <f>IF(AN387&lt;&gt;"",MAX(AM$3:AM386)+1,"")</f>
        <v/>
      </c>
      <c r="AN387" s="172" t="str">
        <f t="shared" ref="AN387:AN450" si="303">IF(SUM(I387:J387)&lt;98,IF(G387="M",G387,""),"")</f>
        <v/>
      </c>
      <c r="AO387" s="172" t="str">
        <f t="shared" ref="AO387:AO450" si="304">IF(AN387&lt;&gt;"",F387,"")</f>
        <v/>
      </c>
      <c r="AP387" s="172" t="str">
        <f t="shared" ref="AP387:AP450" si="305">IF(AO387&lt;&gt;"",J387,"")</f>
        <v/>
      </c>
      <c r="AQ387" s="172" t="str">
        <f t="shared" ref="AQ387:AQ450" si="306">IF(K387&lt;&gt;"",J387&amp;" "&amp;(J387-K387),"")</f>
        <v/>
      </c>
      <c r="AR387" s="172" t="str">
        <f>Table1[[#This Row],[Sex ]]&amp;Table1[[#This Row],[Month]]</f>
        <v>F2</v>
      </c>
      <c r="AS387" s="21"/>
      <c r="AT387" s="21"/>
      <c r="AU387" s="21"/>
      <c r="AV387" s="21"/>
      <c r="AW387" s="21"/>
      <c r="AX387" s="21"/>
      <c r="AY387" s="21"/>
      <c r="AZ387" s="21"/>
      <c r="BA387" s="21"/>
      <c r="BB387" s="21"/>
      <c r="BC387" s="21"/>
      <c r="BD387" s="21"/>
      <c r="BE387" s="319"/>
      <c r="BF387" s="319"/>
      <c r="BG387" s="316"/>
      <c r="BH387" s="316"/>
      <c r="BI387" s="316"/>
      <c r="BJ387" s="316"/>
      <c r="BK387" s="316"/>
      <c r="BL387" s="316"/>
      <c r="BM387" s="316"/>
      <c r="BN387" s="316"/>
      <c r="BO387" s="316"/>
      <c r="BP387" s="316"/>
      <c r="BQ387" s="316"/>
      <c r="BR387" s="316"/>
      <c r="BS387" s="316"/>
      <c r="BT387" s="316"/>
      <c r="BU387" s="316"/>
      <c r="BV387" s="316"/>
      <c r="BW387" s="316"/>
      <c r="BX387" s="316"/>
      <c r="BY387" s="316"/>
      <c r="BZ387" s="316"/>
      <c r="CA387" s="316"/>
      <c r="CB387" s="316"/>
      <c r="CC387" s="316"/>
      <c r="CD387" s="316"/>
      <c r="CE387" s="316"/>
      <c r="CF387" s="316"/>
      <c r="CG387" s="316"/>
      <c r="CH387" s="316"/>
      <c r="CI387" s="316"/>
      <c r="CJ387" s="316"/>
      <c r="CK387" s="316"/>
      <c r="CL387" s="316"/>
      <c r="CM387" s="316"/>
      <c r="CN387" s="316"/>
      <c r="CO387" s="316"/>
      <c r="CP387" s="316"/>
      <c r="CQ387" s="316"/>
      <c r="CR387" s="316"/>
      <c r="CS387" s="316"/>
      <c r="CT387" s="316"/>
      <c r="CU387" s="316"/>
      <c r="CV387" s="316"/>
      <c r="CW387" s="316"/>
      <c r="CX387" s="316"/>
      <c r="CY387" s="316"/>
      <c r="CZ387" s="316"/>
      <c r="DA387" s="316"/>
      <c r="DB387" s="316"/>
      <c r="DC387" s="316"/>
      <c r="DD387" s="316"/>
      <c r="DE387" s="316"/>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HP387" s="268">
        <f t="shared" si="275"/>
        <v>4</v>
      </c>
      <c r="HQ387" s="268">
        <f t="shared" si="280"/>
        <v>379</v>
      </c>
      <c r="HR387" s="268">
        <f t="shared" si="276"/>
        <v>0</v>
      </c>
      <c r="HS387" s="268">
        <f t="shared" si="277"/>
        <v>0</v>
      </c>
    </row>
    <row r="388" spans="1:227" x14ac:dyDescent="0.3">
      <c r="A388" s="21"/>
      <c r="B388" s="14">
        <v>11631</v>
      </c>
      <c r="C388" s="14">
        <v>9</v>
      </c>
      <c r="D388" s="14" t="s">
        <v>182</v>
      </c>
      <c r="E388" s="14" t="s">
        <v>183</v>
      </c>
      <c r="F388" s="14">
        <v>290</v>
      </c>
      <c r="G388" s="14" t="s">
        <v>120</v>
      </c>
      <c r="H388" s="14">
        <v>2</v>
      </c>
      <c r="I388" s="14">
        <v>3</v>
      </c>
      <c r="J388" s="14">
        <v>3</v>
      </c>
      <c r="K388" s="14"/>
      <c r="L388" s="14" t="s">
        <v>141</v>
      </c>
      <c r="M388" s="24">
        <f t="shared" ref="M388:M451" si="307">IF(I388&lt;&gt;"",IF(SUM(I388:I388)&lt;99,IF(I388=J388,I388,""),""),"")</f>
        <v>3</v>
      </c>
      <c r="N388" s="24">
        <f t="shared" si="282"/>
        <v>1</v>
      </c>
      <c r="O388" s="24" t="str">
        <f t="shared" si="283"/>
        <v>3 3</v>
      </c>
      <c r="P388" s="24">
        <f t="shared" si="284"/>
        <v>3</v>
      </c>
      <c r="Q388" s="25">
        <f t="shared" si="285"/>
        <v>0</v>
      </c>
      <c r="R388" s="26">
        <f t="shared" si="286"/>
        <v>0</v>
      </c>
      <c r="S388" s="24">
        <f t="shared" si="287"/>
        <v>2</v>
      </c>
      <c r="T388" s="24">
        <f t="shared" si="288"/>
        <v>2</v>
      </c>
      <c r="U388" s="24" t="str">
        <f t="shared" si="289"/>
        <v/>
      </c>
      <c r="V388" s="24" t="str">
        <f t="shared" si="290"/>
        <v>g</v>
      </c>
      <c r="W388" s="24" t="str">
        <f t="shared" ref="W388:W451" si="308">IF(J388&gt;98,99,IF(K388&gt;98,99,IF(K388+J388=198,99,IF(K388&lt;&gt;"",ABS(J388-K388),""))))</f>
        <v/>
      </c>
      <c r="X388" s="24">
        <f t="shared" si="291"/>
        <v>2</v>
      </c>
      <c r="Y388" s="24">
        <f t="shared" si="292"/>
        <v>2</v>
      </c>
      <c r="Z388" s="24" t="str">
        <f t="shared" si="293"/>
        <v>F</v>
      </c>
      <c r="AA388" s="24" t="str">
        <f t="shared" si="281"/>
        <v>F</v>
      </c>
      <c r="AB388" s="34" t="str">
        <f t="shared" si="294"/>
        <v/>
      </c>
      <c r="AC388" s="34" t="str">
        <f t="shared" si="295"/>
        <v>g</v>
      </c>
      <c r="AD388" s="34" t="str">
        <f t="shared" ref="AD388:AD451" si="309">IF(AA388&lt;&gt;"",AC388,"")</f>
        <v>g</v>
      </c>
      <c r="AE388" s="34" t="str">
        <f t="shared" si="296"/>
        <v>2 0</v>
      </c>
      <c r="AF388" s="34">
        <f t="shared" si="297"/>
        <v>3</v>
      </c>
      <c r="AG388" s="34">
        <f t="shared" si="298"/>
        <v>3</v>
      </c>
      <c r="AH388" s="34">
        <f t="shared" si="299"/>
        <v>0</v>
      </c>
      <c r="AI388" s="172">
        <f>IF(AJ388&lt;&gt;"",MAX(AI$3:AI387)+1,"")</f>
        <v>311</v>
      </c>
      <c r="AJ388" s="172" t="str">
        <f t="shared" si="300"/>
        <v>F</v>
      </c>
      <c r="AK388" s="172">
        <f t="shared" si="301"/>
        <v>290</v>
      </c>
      <c r="AL388" s="172">
        <f t="shared" si="302"/>
        <v>3</v>
      </c>
      <c r="AM388" s="172" t="str">
        <f>IF(AN388&lt;&gt;"",MAX(AM$3:AM387)+1,"")</f>
        <v/>
      </c>
      <c r="AN388" s="172" t="str">
        <f t="shared" si="303"/>
        <v/>
      </c>
      <c r="AO388" s="172" t="str">
        <f t="shared" si="304"/>
        <v/>
      </c>
      <c r="AP388" s="172" t="str">
        <f t="shared" si="305"/>
        <v/>
      </c>
      <c r="AQ388" s="172" t="str">
        <f t="shared" si="306"/>
        <v/>
      </c>
      <c r="AR388" s="172" t="str">
        <f>Table1[[#This Row],[Sex ]]&amp;Table1[[#This Row],[Month]]</f>
        <v>F2</v>
      </c>
      <c r="AS388" s="21"/>
      <c r="AT388" s="21"/>
      <c r="AU388" s="21"/>
      <c r="AV388" s="21"/>
      <c r="AW388" s="21"/>
      <c r="AX388" s="21"/>
      <c r="AY388" s="21"/>
      <c r="AZ388" s="21"/>
      <c r="BA388" s="21"/>
      <c r="BB388" s="21"/>
      <c r="BC388" s="21"/>
      <c r="BD388" s="21"/>
      <c r="BE388" s="319"/>
      <c r="BF388" s="319"/>
      <c r="BG388" s="316"/>
      <c r="BH388" s="316"/>
      <c r="BI388" s="316"/>
      <c r="BJ388" s="316"/>
      <c r="BK388" s="316"/>
      <c r="BL388" s="316"/>
      <c r="BM388" s="316"/>
      <c r="BN388" s="316"/>
      <c r="BO388" s="316"/>
      <c r="BP388" s="316"/>
      <c r="BQ388" s="316"/>
      <c r="BR388" s="316"/>
      <c r="BS388" s="316"/>
      <c r="BT388" s="316"/>
      <c r="BU388" s="316"/>
      <c r="BV388" s="316"/>
      <c r="BW388" s="316"/>
      <c r="BX388" s="316"/>
      <c r="BY388" s="316"/>
      <c r="BZ388" s="316"/>
      <c r="CA388" s="316"/>
      <c r="CB388" s="316"/>
      <c r="CC388" s="316"/>
      <c r="CD388" s="316"/>
      <c r="CE388" s="316"/>
      <c r="CF388" s="316"/>
      <c r="CG388" s="316"/>
      <c r="CH388" s="316"/>
      <c r="CI388" s="316"/>
      <c r="CJ388" s="316"/>
      <c r="CK388" s="316"/>
      <c r="CL388" s="316"/>
      <c r="CM388" s="316"/>
      <c r="CN388" s="316"/>
      <c r="CO388" s="316"/>
      <c r="CP388" s="316"/>
      <c r="CQ388" s="316"/>
      <c r="CR388" s="316"/>
      <c r="CS388" s="316"/>
      <c r="CT388" s="316"/>
      <c r="CU388" s="316"/>
      <c r="CV388" s="316"/>
      <c r="CW388" s="316"/>
      <c r="CX388" s="316"/>
      <c r="CY388" s="316"/>
      <c r="CZ388" s="316"/>
      <c r="DA388" s="316"/>
      <c r="DB388" s="316"/>
      <c r="DC388" s="316"/>
      <c r="DD388" s="316"/>
      <c r="DE388" s="316"/>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HP388" s="268">
        <f t="shared" si="275"/>
        <v>4</v>
      </c>
      <c r="HQ388" s="268">
        <f t="shared" si="280"/>
        <v>380</v>
      </c>
      <c r="HR388" s="268">
        <f t="shared" si="276"/>
        <v>25</v>
      </c>
      <c r="HS388" s="268">
        <f t="shared" si="277"/>
        <v>25</v>
      </c>
    </row>
    <row r="389" spans="1:227" x14ac:dyDescent="0.3">
      <c r="A389" s="21"/>
      <c r="B389" s="14">
        <v>11631</v>
      </c>
      <c r="C389" s="14">
        <v>10</v>
      </c>
      <c r="D389" s="14" t="s">
        <v>182</v>
      </c>
      <c r="E389" s="14" t="s">
        <v>183</v>
      </c>
      <c r="F389" s="14">
        <v>300</v>
      </c>
      <c r="G389" s="14" t="s">
        <v>120</v>
      </c>
      <c r="H389" s="14">
        <v>2</v>
      </c>
      <c r="I389" s="14">
        <v>3</v>
      </c>
      <c r="J389" s="14">
        <v>3</v>
      </c>
      <c r="K389" s="14"/>
      <c r="L389" s="14" t="s">
        <v>141</v>
      </c>
      <c r="M389" s="24">
        <f t="shared" si="307"/>
        <v>3</v>
      </c>
      <c r="N389" s="24">
        <f t="shared" si="282"/>
        <v>1</v>
      </c>
      <c r="O389" s="24" t="str">
        <f t="shared" si="283"/>
        <v>3 3</v>
      </c>
      <c r="P389" s="24">
        <f t="shared" si="284"/>
        <v>3</v>
      </c>
      <c r="Q389" s="25">
        <f t="shared" si="285"/>
        <v>0</v>
      </c>
      <c r="R389" s="26">
        <f t="shared" si="286"/>
        <v>0</v>
      </c>
      <c r="S389" s="24">
        <f t="shared" si="287"/>
        <v>2</v>
      </c>
      <c r="T389" s="24">
        <f t="shared" si="288"/>
        <v>2</v>
      </c>
      <c r="U389" s="24" t="str">
        <f t="shared" si="289"/>
        <v/>
      </c>
      <c r="V389" s="24" t="str">
        <f t="shared" si="290"/>
        <v>g</v>
      </c>
      <c r="W389" s="24" t="str">
        <f t="shared" si="308"/>
        <v/>
      </c>
      <c r="X389" s="24">
        <f t="shared" si="291"/>
        <v>2</v>
      </c>
      <c r="Y389" s="24">
        <f t="shared" si="292"/>
        <v>2</v>
      </c>
      <c r="Z389" s="24" t="str">
        <f t="shared" si="293"/>
        <v>F</v>
      </c>
      <c r="AA389" s="24" t="str">
        <f t="shared" si="281"/>
        <v>F</v>
      </c>
      <c r="AB389" s="34" t="str">
        <f t="shared" si="294"/>
        <v/>
      </c>
      <c r="AC389" s="34" t="str">
        <f t="shared" si="295"/>
        <v>g</v>
      </c>
      <c r="AD389" s="34" t="str">
        <f t="shared" si="309"/>
        <v>g</v>
      </c>
      <c r="AE389" s="34" t="str">
        <f t="shared" si="296"/>
        <v>2 0</v>
      </c>
      <c r="AF389" s="34">
        <f t="shared" si="297"/>
        <v>3</v>
      </c>
      <c r="AG389" s="34">
        <f t="shared" si="298"/>
        <v>3</v>
      </c>
      <c r="AH389" s="34">
        <f t="shared" si="299"/>
        <v>0</v>
      </c>
      <c r="AI389" s="172">
        <f>IF(AJ389&lt;&gt;"",MAX(AI$3:AI388)+1,"")</f>
        <v>312</v>
      </c>
      <c r="AJ389" s="172" t="str">
        <f t="shared" si="300"/>
        <v>F</v>
      </c>
      <c r="AK389" s="172">
        <f t="shared" si="301"/>
        <v>300</v>
      </c>
      <c r="AL389" s="172">
        <f t="shared" si="302"/>
        <v>3</v>
      </c>
      <c r="AM389" s="172" t="str">
        <f>IF(AN389&lt;&gt;"",MAX(AM$3:AM388)+1,"")</f>
        <v/>
      </c>
      <c r="AN389" s="172" t="str">
        <f t="shared" si="303"/>
        <v/>
      </c>
      <c r="AO389" s="172" t="str">
        <f t="shared" si="304"/>
        <v/>
      </c>
      <c r="AP389" s="172" t="str">
        <f t="shared" si="305"/>
        <v/>
      </c>
      <c r="AQ389" s="172" t="str">
        <f t="shared" si="306"/>
        <v/>
      </c>
      <c r="AR389" s="172" t="str">
        <f>Table1[[#This Row],[Sex ]]&amp;Table1[[#This Row],[Month]]</f>
        <v>F2</v>
      </c>
      <c r="AS389" s="21"/>
      <c r="AT389" s="21"/>
      <c r="AU389" s="21"/>
      <c r="AV389" s="21"/>
      <c r="AW389" s="21"/>
      <c r="AX389" s="21"/>
      <c r="AY389" s="21"/>
      <c r="AZ389" s="21"/>
      <c r="BA389" s="21"/>
      <c r="BB389" s="21"/>
      <c r="BC389" s="21"/>
      <c r="BD389" s="21"/>
      <c r="BE389" s="319"/>
      <c r="BF389" s="319"/>
      <c r="BG389" s="316"/>
      <c r="BH389" s="316"/>
      <c r="BI389" s="316"/>
      <c r="BJ389" s="316"/>
      <c r="BK389" s="316"/>
      <c r="BL389" s="316"/>
      <c r="BM389" s="316"/>
      <c r="BN389" s="316"/>
      <c r="BO389" s="316"/>
      <c r="BP389" s="316"/>
      <c r="BQ389" s="316"/>
      <c r="BR389" s="316"/>
      <c r="BS389" s="316"/>
      <c r="BT389" s="316"/>
      <c r="BU389" s="316"/>
      <c r="BV389" s="316"/>
      <c r="BW389" s="316"/>
      <c r="BX389" s="316"/>
      <c r="BY389" s="316"/>
      <c r="BZ389" s="316"/>
      <c r="CA389" s="316"/>
      <c r="CB389" s="316"/>
      <c r="CC389" s="316"/>
      <c r="CD389" s="316"/>
      <c r="CE389" s="316"/>
      <c r="CF389" s="316"/>
      <c r="CG389" s="316"/>
      <c r="CH389" s="316"/>
      <c r="CI389" s="316"/>
      <c r="CJ389" s="316"/>
      <c r="CK389" s="316"/>
      <c r="CL389" s="316"/>
      <c r="CM389" s="316"/>
      <c r="CN389" s="316"/>
      <c r="CO389" s="316"/>
      <c r="CP389" s="316"/>
      <c r="CQ389" s="316"/>
      <c r="CR389" s="316"/>
      <c r="CS389" s="316"/>
      <c r="CT389" s="316"/>
      <c r="CU389" s="316"/>
      <c r="CV389" s="316"/>
      <c r="CW389" s="316"/>
      <c r="CX389" s="316"/>
      <c r="CY389" s="316"/>
      <c r="CZ389" s="316"/>
      <c r="DA389" s="316"/>
      <c r="DB389" s="316"/>
      <c r="DC389" s="316"/>
      <c r="DD389" s="316"/>
      <c r="DE389" s="316"/>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HP389" s="268">
        <f t="shared" si="275"/>
        <v>3</v>
      </c>
      <c r="HQ389" s="268">
        <f t="shared" si="280"/>
        <v>381</v>
      </c>
      <c r="HR389" s="268">
        <f t="shared" si="276"/>
        <v>33.333333333333314</v>
      </c>
      <c r="HS389" s="268">
        <f t="shared" si="277"/>
        <v>33.333333333333314</v>
      </c>
    </row>
    <row r="390" spans="1:227" x14ac:dyDescent="0.3">
      <c r="A390" s="21"/>
      <c r="B390" s="14">
        <v>11631</v>
      </c>
      <c r="C390" s="14">
        <v>11</v>
      </c>
      <c r="D390" s="14" t="s">
        <v>182</v>
      </c>
      <c r="E390" s="14" t="s">
        <v>183</v>
      </c>
      <c r="F390" s="14">
        <v>300</v>
      </c>
      <c r="G390" s="14" t="s">
        <v>120</v>
      </c>
      <c r="H390" s="14">
        <v>2</v>
      </c>
      <c r="I390" s="14">
        <v>4</v>
      </c>
      <c r="J390" s="14">
        <v>4</v>
      </c>
      <c r="K390" s="14"/>
      <c r="L390" s="14" t="s">
        <v>141</v>
      </c>
      <c r="M390" s="24">
        <f t="shared" si="307"/>
        <v>4</v>
      </c>
      <c r="N390" s="24">
        <f t="shared" si="282"/>
        <v>1</v>
      </c>
      <c r="O390" s="24" t="str">
        <f t="shared" si="283"/>
        <v>4 4</v>
      </c>
      <c r="P390" s="24">
        <f t="shared" si="284"/>
        <v>4</v>
      </c>
      <c r="Q390" s="25">
        <f t="shared" si="285"/>
        <v>0</v>
      </c>
      <c r="R390" s="26">
        <f t="shared" si="286"/>
        <v>0</v>
      </c>
      <c r="S390" s="24">
        <f t="shared" si="287"/>
        <v>2</v>
      </c>
      <c r="T390" s="24">
        <f t="shared" si="288"/>
        <v>2</v>
      </c>
      <c r="U390" s="24" t="str">
        <f t="shared" si="289"/>
        <v/>
      </c>
      <c r="V390" s="24" t="str">
        <f t="shared" si="290"/>
        <v>g</v>
      </c>
      <c r="W390" s="24" t="str">
        <f t="shared" si="308"/>
        <v/>
      </c>
      <c r="X390" s="24">
        <f t="shared" si="291"/>
        <v>2</v>
      </c>
      <c r="Y390" s="24">
        <f t="shared" si="292"/>
        <v>2</v>
      </c>
      <c r="Z390" s="24" t="str">
        <f t="shared" si="293"/>
        <v>F</v>
      </c>
      <c r="AA390" s="24" t="str">
        <f t="shared" si="281"/>
        <v>F</v>
      </c>
      <c r="AB390" s="34" t="str">
        <f t="shared" si="294"/>
        <v/>
      </c>
      <c r="AC390" s="34" t="str">
        <f t="shared" si="295"/>
        <v>g</v>
      </c>
      <c r="AD390" s="34" t="str">
        <f t="shared" si="309"/>
        <v>g</v>
      </c>
      <c r="AE390" s="34" t="str">
        <f t="shared" si="296"/>
        <v>2 0</v>
      </c>
      <c r="AF390" s="34">
        <f t="shared" si="297"/>
        <v>4</v>
      </c>
      <c r="AG390" s="34">
        <f t="shared" si="298"/>
        <v>4</v>
      </c>
      <c r="AH390" s="34">
        <f t="shared" si="299"/>
        <v>0</v>
      </c>
      <c r="AI390" s="172">
        <f>IF(AJ390&lt;&gt;"",MAX(AI$3:AI389)+1,"")</f>
        <v>313</v>
      </c>
      <c r="AJ390" s="172" t="str">
        <f t="shared" si="300"/>
        <v>F</v>
      </c>
      <c r="AK390" s="172">
        <f t="shared" si="301"/>
        <v>300</v>
      </c>
      <c r="AL390" s="172">
        <f t="shared" si="302"/>
        <v>4</v>
      </c>
      <c r="AM390" s="172" t="str">
        <f>IF(AN390&lt;&gt;"",MAX(AM$3:AM389)+1,"")</f>
        <v/>
      </c>
      <c r="AN390" s="172" t="str">
        <f t="shared" si="303"/>
        <v/>
      </c>
      <c r="AO390" s="172" t="str">
        <f t="shared" si="304"/>
        <v/>
      </c>
      <c r="AP390" s="172" t="str">
        <f t="shared" si="305"/>
        <v/>
      </c>
      <c r="AQ390" s="172" t="str">
        <f t="shared" si="306"/>
        <v/>
      </c>
      <c r="AR390" s="172" t="str">
        <f>Table1[[#This Row],[Sex ]]&amp;Table1[[#This Row],[Month]]</f>
        <v>F2</v>
      </c>
      <c r="AS390" s="21"/>
      <c r="AT390" s="21"/>
      <c r="AU390" s="21"/>
      <c r="AV390" s="21"/>
      <c r="AW390" s="21"/>
      <c r="AX390" s="21"/>
      <c r="AY390" s="21"/>
      <c r="AZ390" s="21"/>
      <c r="BA390" s="21"/>
      <c r="BB390" s="21"/>
      <c r="BC390" s="21"/>
      <c r="BD390" s="21"/>
      <c r="BE390" s="319"/>
      <c r="BF390" s="319"/>
      <c r="BG390" s="316"/>
      <c r="BH390" s="316"/>
      <c r="BI390" s="316"/>
      <c r="BJ390" s="316"/>
      <c r="BK390" s="316"/>
      <c r="BL390" s="316"/>
      <c r="BM390" s="316"/>
      <c r="BN390" s="316"/>
      <c r="BO390" s="316"/>
      <c r="BP390" s="316"/>
      <c r="BQ390" s="316"/>
      <c r="BR390" s="316"/>
      <c r="BS390" s="316"/>
      <c r="BT390" s="316"/>
      <c r="BU390" s="316"/>
      <c r="BV390" s="316"/>
      <c r="BW390" s="316"/>
      <c r="BX390" s="316"/>
      <c r="BY390" s="316"/>
      <c r="BZ390" s="316"/>
      <c r="CA390" s="316"/>
      <c r="CB390" s="316"/>
      <c r="CC390" s="316"/>
      <c r="CD390" s="316"/>
      <c r="CE390" s="316"/>
      <c r="CF390" s="316"/>
      <c r="CG390" s="316"/>
      <c r="CH390" s="316"/>
      <c r="CI390" s="316"/>
      <c r="CJ390" s="316"/>
      <c r="CK390" s="316"/>
      <c r="CL390" s="316"/>
      <c r="CM390" s="316"/>
      <c r="CN390" s="316"/>
      <c r="CO390" s="316"/>
      <c r="CP390" s="316"/>
      <c r="CQ390" s="316"/>
      <c r="CR390" s="316"/>
      <c r="CS390" s="316"/>
      <c r="CT390" s="316"/>
      <c r="CU390" s="316"/>
      <c r="CV390" s="316"/>
      <c r="CW390" s="316"/>
      <c r="CX390" s="316"/>
      <c r="CY390" s="316"/>
      <c r="CZ390" s="316"/>
      <c r="DA390" s="316"/>
      <c r="DB390" s="316"/>
      <c r="DC390" s="316"/>
      <c r="DD390" s="316"/>
      <c r="DE390" s="316"/>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HP390" s="268">
        <f t="shared" si="275"/>
        <v>3</v>
      </c>
      <c r="HQ390" s="268">
        <f t="shared" si="280"/>
        <v>382</v>
      </c>
      <c r="HR390" s="268">
        <f t="shared" si="276"/>
        <v>33.333333333333314</v>
      </c>
      <c r="HS390" s="268">
        <f t="shared" si="277"/>
        <v>33.333333333333314</v>
      </c>
    </row>
    <row r="391" spans="1:227" x14ac:dyDescent="0.3">
      <c r="A391" s="21"/>
      <c r="B391" s="14">
        <v>11631</v>
      </c>
      <c r="C391" s="14">
        <v>12</v>
      </c>
      <c r="D391" s="14" t="s">
        <v>182</v>
      </c>
      <c r="E391" s="14" t="s">
        <v>183</v>
      </c>
      <c r="F391" s="14">
        <v>310</v>
      </c>
      <c r="G391" s="14" t="s">
        <v>120</v>
      </c>
      <c r="H391" s="14">
        <v>2</v>
      </c>
      <c r="I391" s="14">
        <v>3</v>
      </c>
      <c r="J391" s="14">
        <v>3</v>
      </c>
      <c r="K391" s="14"/>
      <c r="L391" s="14" t="s">
        <v>141</v>
      </c>
      <c r="M391" s="24">
        <f t="shared" si="307"/>
        <v>3</v>
      </c>
      <c r="N391" s="24">
        <f t="shared" si="282"/>
        <v>1</v>
      </c>
      <c r="O391" s="24" t="str">
        <f t="shared" si="283"/>
        <v>3 3</v>
      </c>
      <c r="P391" s="24">
        <f t="shared" si="284"/>
        <v>3</v>
      </c>
      <c r="Q391" s="25">
        <f t="shared" si="285"/>
        <v>0</v>
      </c>
      <c r="R391" s="26">
        <f t="shared" si="286"/>
        <v>0</v>
      </c>
      <c r="S391" s="24">
        <f t="shared" si="287"/>
        <v>2</v>
      </c>
      <c r="T391" s="24">
        <f t="shared" si="288"/>
        <v>2</v>
      </c>
      <c r="U391" s="24" t="str">
        <f t="shared" si="289"/>
        <v/>
      </c>
      <c r="V391" s="24" t="str">
        <f t="shared" si="290"/>
        <v>g</v>
      </c>
      <c r="W391" s="24" t="str">
        <f t="shared" si="308"/>
        <v/>
      </c>
      <c r="X391" s="24">
        <f t="shared" si="291"/>
        <v>2</v>
      </c>
      <c r="Y391" s="24">
        <f t="shared" si="292"/>
        <v>2</v>
      </c>
      <c r="Z391" s="24" t="str">
        <f t="shared" si="293"/>
        <v>F</v>
      </c>
      <c r="AA391" s="24" t="str">
        <f t="shared" si="281"/>
        <v>F</v>
      </c>
      <c r="AB391" s="34" t="str">
        <f t="shared" si="294"/>
        <v/>
      </c>
      <c r="AC391" s="34" t="str">
        <f t="shared" si="295"/>
        <v>g</v>
      </c>
      <c r="AD391" s="34" t="str">
        <f t="shared" si="309"/>
        <v>g</v>
      </c>
      <c r="AE391" s="34" t="str">
        <f t="shared" si="296"/>
        <v>2 0</v>
      </c>
      <c r="AF391" s="34">
        <f t="shared" si="297"/>
        <v>3</v>
      </c>
      <c r="AG391" s="34">
        <f t="shared" si="298"/>
        <v>3</v>
      </c>
      <c r="AH391" s="34">
        <f t="shared" si="299"/>
        <v>0</v>
      </c>
      <c r="AI391" s="172">
        <f>IF(AJ391&lt;&gt;"",MAX(AI$3:AI390)+1,"")</f>
        <v>314</v>
      </c>
      <c r="AJ391" s="172" t="str">
        <f t="shared" si="300"/>
        <v>F</v>
      </c>
      <c r="AK391" s="172">
        <f t="shared" si="301"/>
        <v>310</v>
      </c>
      <c r="AL391" s="172">
        <f t="shared" si="302"/>
        <v>3</v>
      </c>
      <c r="AM391" s="172" t="str">
        <f>IF(AN391&lt;&gt;"",MAX(AM$3:AM390)+1,"")</f>
        <v/>
      </c>
      <c r="AN391" s="172" t="str">
        <f t="shared" si="303"/>
        <v/>
      </c>
      <c r="AO391" s="172" t="str">
        <f t="shared" si="304"/>
        <v/>
      </c>
      <c r="AP391" s="172" t="str">
        <f t="shared" si="305"/>
        <v/>
      </c>
      <c r="AQ391" s="172" t="str">
        <f t="shared" si="306"/>
        <v/>
      </c>
      <c r="AR391" s="172" t="str">
        <f>Table1[[#This Row],[Sex ]]&amp;Table1[[#This Row],[Month]]</f>
        <v>F2</v>
      </c>
      <c r="AS391" s="21"/>
      <c r="AT391" s="21"/>
      <c r="AU391" s="21"/>
      <c r="AV391" s="21"/>
      <c r="AW391" s="21"/>
      <c r="AX391" s="21"/>
      <c r="AY391" s="21"/>
      <c r="AZ391" s="21"/>
      <c r="BA391" s="21"/>
      <c r="BB391" s="21"/>
      <c r="BC391" s="21"/>
      <c r="BD391" s="21"/>
      <c r="BE391" s="319"/>
      <c r="BF391" s="319"/>
      <c r="BG391" s="316"/>
      <c r="BH391" s="316"/>
      <c r="BI391" s="316"/>
      <c r="BJ391" s="316"/>
      <c r="BK391" s="316"/>
      <c r="BL391" s="316"/>
      <c r="BM391" s="316"/>
      <c r="BN391" s="316"/>
      <c r="BO391" s="316"/>
      <c r="BP391" s="316"/>
      <c r="BQ391" s="316"/>
      <c r="BR391" s="316"/>
      <c r="BS391" s="316"/>
      <c r="BT391" s="316"/>
      <c r="BU391" s="316"/>
      <c r="BV391" s="316"/>
      <c r="BW391" s="316"/>
      <c r="BX391" s="316"/>
      <c r="BY391" s="316"/>
      <c r="BZ391" s="316"/>
      <c r="CA391" s="316"/>
      <c r="CB391" s="316"/>
      <c r="CC391" s="316"/>
      <c r="CD391" s="316"/>
      <c r="CE391" s="316"/>
      <c r="CF391" s="316"/>
      <c r="CG391" s="316"/>
      <c r="CH391" s="316"/>
      <c r="CI391" s="316"/>
      <c r="CJ391" s="316"/>
      <c r="CK391" s="316"/>
      <c r="CL391" s="316"/>
      <c r="CM391" s="316"/>
      <c r="CN391" s="316"/>
      <c r="CO391" s="316"/>
      <c r="CP391" s="316"/>
      <c r="CQ391" s="316"/>
      <c r="CR391" s="316"/>
      <c r="CS391" s="316"/>
      <c r="CT391" s="316"/>
      <c r="CU391" s="316"/>
      <c r="CV391" s="316"/>
      <c r="CW391" s="316"/>
      <c r="CX391" s="316"/>
      <c r="CY391" s="316"/>
      <c r="CZ391" s="316"/>
      <c r="DA391" s="316"/>
      <c r="DB391" s="316"/>
      <c r="DC391" s="316"/>
      <c r="DD391" s="316"/>
      <c r="DE391" s="316"/>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HP391" s="268">
        <f t="shared" si="275"/>
        <v>5</v>
      </c>
      <c r="HQ391" s="268">
        <f t="shared" si="280"/>
        <v>383</v>
      </c>
      <c r="HR391" s="268">
        <f t="shared" si="276"/>
        <v>0</v>
      </c>
      <c r="HS391" s="268">
        <f t="shared" si="277"/>
        <v>0</v>
      </c>
    </row>
    <row r="392" spans="1:227" x14ac:dyDescent="0.3">
      <c r="A392" s="21"/>
      <c r="B392" s="14">
        <v>11631</v>
      </c>
      <c r="C392" s="14">
        <v>13</v>
      </c>
      <c r="D392" s="14" t="s">
        <v>182</v>
      </c>
      <c r="E392" s="14" t="s">
        <v>183</v>
      </c>
      <c r="F392" s="14">
        <v>310</v>
      </c>
      <c r="G392" s="14" t="s">
        <v>120</v>
      </c>
      <c r="H392" s="14">
        <v>2</v>
      </c>
      <c r="I392" s="14">
        <v>5</v>
      </c>
      <c r="J392" s="14">
        <v>5</v>
      </c>
      <c r="K392" s="14"/>
      <c r="L392" s="14" t="s">
        <v>141</v>
      </c>
      <c r="M392" s="24">
        <f t="shared" si="307"/>
        <v>5</v>
      </c>
      <c r="N392" s="24">
        <f t="shared" si="282"/>
        <v>1</v>
      </c>
      <c r="O392" s="24" t="str">
        <f t="shared" si="283"/>
        <v>5 5</v>
      </c>
      <c r="P392" s="24">
        <f t="shared" si="284"/>
        <v>5</v>
      </c>
      <c r="Q392" s="25">
        <f t="shared" si="285"/>
        <v>0</v>
      </c>
      <c r="R392" s="26">
        <f t="shared" si="286"/>
        <v>0</v>
      </c>
      <c r="S392" s="24">
        <f t="shared" si="287"/>
        <v>2</v>
      </c>
      <c r="T392" s="24">
        <f t="shared" si="288"/>
        <v>2</v>
      </c>
      <c r="U392" s="24" t="str">
        <f t="shared" si="289"/>
        <v/>
      </c>
      <c r="V392" s="24" t="str">
        <f t="shared" si="290"/>
        <v>g</v>
      </c>
      <c r="W392" s="24" t="str">
        <f t="shared" si="308"/>
        <v/>
      </c>
      <c r="X392" s="24">
        <f t="shared" si="291"/>
        <v>2</v>
      </c>
      <c r="Y392" s="24">
        <f t="shared" si="292"/>
        <v>2</v>
      </c>
      <c r="Z392" s="24" t="str">
        <f t="shared" si="293"/>
        <v>F</v>
      </c>
      <c r="AA392" s="24" t="str">
        <f t="shared" si="281"/>
        <v>F</v>
      </c>
      <c r="AB392" s="34" t="str">
        <f t="shared" si="294"/>
        <v/>
      </c>
      <c r="AC392" s="34" t="str">
        <f t="shared" si="295"/>
        <v>g</v>
      </c>
      <c r="AD392" s="34" t="str">
        <f t="shared" si="309"/>
        <v>g</v>
      </c>
      <c r="AE392" s="34" t="str">
        <f t="shared" si="296"/>
        <v>2 0</v>
      </c>
      <c r="AF392" s="34">
        <f t="shared" si="297"/>
        <v>5</v>
      </c>
      <c r="AG392" s="34">
        <f t="shared" si="298"/>
        <v>5</v>
      </c>
      <c r="AH392" s="34">
        <f t="shared" si="299"/>
        <v>0</v>
      </c>
      <c r="AI392" s="172">
        <f>IF(AJ392&lt;&gt;"",MAX(AI$3:AI391)+1,"")</f>
        <v>315</v>
      </c>
      <c r="AJ392" s="172" t="str">
        <f t="shared" si="300"/>
        <v>F</v>
      </c>
      <c r="AK392" s="172">
        <f t="shared" si="301"/>
        <v>310</v>
      </c>
      <c r="AL392" s="172">
        <f t="shared" si="302"/>
        <v>5</v>
      </c>
      <c r="AM392" s="172" t="str">
        <f>IF(AN392&lt;&gt;"",MAX(AM$3:AM391)+1,"")</f>
        <v/>
      </c>
      <c r="AN392" s="172" t="str">
        <f t="shared" si="303"/>
        <v/>
      </c>
      <c r="AO392" s="172" t="str">
        <f t="shared" si="304"/>
        <v/>
      </c>
      <c r="AP392" s="172" t="str">
        <f t="shared" si="305"/>
        <v/>
      </c>
      <c r="AQ392" s="172" t="str">
        <f t="shared" si="306"/>
        <v/>
      </c>
      <c r="AR392" s="172" t="str">
        <f>Table1[[#This Row],[Sex ]]&amp;Table1[[#This Row],[Month]]</f>
        <v>F2</v>
      </c>
      <c r="AS392" s="21"/>
      <c r="AT392" s="21"/>
      <c r="AU392" s="21"/>
      <c r="AV392" s="21"/>
      <c r="AW392" s="21"/>
      <c r="AX392" s="21"/>
      <c r="AY392" s="21"/>
      <c r="AZ392" s="21"/>
      <c r="BA392" s="21"/>
      <c r="BB392" s="21"/>
      <c r="BC392" s="21"/>
      <c r="BD392" s="21"/>
      <c r="BE392" s="319"/>
      <c r="BF392" s="319"/>
      <c r="BG392" s="316"/>
      <c r="BH392" s="316"/>
      <c r="BI392" s="316"/>
      <c r="BJ392" s="316"/>
      <c r="BK392" s="316"/>
      <c r="BL392" s="316"/>
      <c r="BM392" s="316"/>
      <c r="BN392" s="316"/>
      <c r="BO392" s="316"/>
      <c r="BP392" s="316"/>
      <c r="BQ392" s="316"/>
      <c r="BR392" s="316"/>
      <c r="BS392" s="316"/>
      <c r="BT392" s="316"/>
      <c r="BU392" s="316"/>
      <c r="BV392" s="316"/>
      <c r="BW392" s="316"/>
      <c r="BX392" s="316"/>
      <c r="BY392" s="316"/>
      <c r="BZ392" s="316"/>
      <c r="CA392" s="316"/>
      <c r="CB392" s="316"/>
      <c r="CC392" s="316"/>
      <c r="CD392" s="316"/>
      <c r="CE392" s="316"/>
      <c r="CF392" s="316"/>
      <c r="CG392" s="316"/>
      <c r="CH392" s="316"/>
      <c r="CI392" s="316"/>
      <c r="CJ392" s="316"/>
      <c r="CK392" s="316"/>
      <c r="CL392" s="316"/>
      <c r="CM392" s="316"/>
      <c r="CN392" s="316"/>
      <c r="CO392" s="316"/>
      <c r="CP392" s="316"/>
      <c r="CQ392" s="316"/>
      <c r="CR392" s="316"/>
      <c r="CS392" s="316"/>
      <c r="CT392" s="316"/>
      <c r="CU392" s="316"/>
      <c r="CV392" s="316"/>
      <c r="CW392" s="316"/>
      <c r="CX392" s="316"/>
      <c r="CY392" s="316"/>
      <c r="CZ392" s="316"/>
      <c r="DA392" s="316"/>
      <c r="DB392" s="316"/>
      <c r="DC392" s="316"/>
      <c r="DD392" s="316"/>
      <c r="DE392" s="316"/>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HP392" s="268">
        <f t="shared" si="275"/>
        <v>4</v>
      </c>
      <c r="HQ392" s="268">
        <f t="shared" si="280"/>
        <v>384</v>
      </c>
      <c r="HR392" s="268">
        <f t="shared" si="276"/>
        <v>0</v>
      </c>
      <c r="HS392" s="268">
        <f t="shared" si="277"/>
        <v>0</v>
      </c>
    </row>
    <row r="393" spans="1:227" x14ac:dyDescent="0.3">
      <c r="A393" s="21"/>
      <c r="B393" s="14">
        <v>11631</v>
      </c>
      <c r="C393" s="14">
        <v>14</v>
      </c>
      <c r="D393" s="14" t="s">
        <v>182</v>
      </c>
      <c r="E393" s="14" t="s">
        <v>183</v>
      </c>
      <c r="F393" s="14">
        <v>320</v>
      </c>
      <c r="G393" s="14" t="s">
        <v>120</v>
      </c>
      <c r="H393" s="14">
        <v>2</v>
      </c>
      <c r="I393" s="14">
        <v>4</v>
      </c>
      <c r="J393" s="14">
        <v>4</v>
      </c>
      <c r="K393" s="14"/>
      <c r="L393" s="14" t="s">
        <v>141</v>
      </c>
      <c r="M393" s="24">
        <f t="shared" si="307"/>
        <v>4</v>
      </c>
      <c r="N393" s="24">
        <f t="shared" si="282"/>
        <v>1</v>
      </c>
      <c r="O393" s="24" t="str">
        <f t="shared" si="283"/>
        <v>4 4</v>
      </c>
      <c r="P393" s="24">
        <f t="shared" si="284"/>
        <v>4</v>
      </c>
      <c r="Q393" s="25">
        <f t="shared" si="285"/>
        <v>0</v>
      </c>
      <c r="R393" s="26">
        <f t="shared" si="286"/>
        <v>0</v>
      </c>
      <c r="S393" s="24">
        <f t="shared" si="287"/>
        <v>2</v>
      </c>
      <c r="T393" s="24">
        <f t="shared" si="288"/>
        <v>2</v>
      </c>
      <c r="U393" s="24" t="str">
        <f t="shared" si="289"/>
        <v/>
      </c>
      <c r="V393" s="24" t="str">
        <f t="shared" si="290"/>
        <v>g</v>
      </c>
      <c r="W393" s="24" t="str">
        <f t="shared" si="308"/>
        <v/>
      </c>
      <c r="X393" s="24">
        <f t="shared" si="291"/>
        <v>2</v>
      </c>
      <c r="Y393" s="24">
        <f t="shared" si="292"/>
        <v>2</v>
      </c>
      <c r="Z393" s="24" t="str">
        <f t="shared" si="293"/>
        <v>F</v>
      </c>
      <c r="AA393" s="24" t="str">
        <f t="shared" si="281"/>
        <v>F</v>
      </c>
      <c r="AB393" s="34" t="str">
        <f t="shared" si="294"/>
        <v/>
      </c>
      <c r="AC393" s="34" t="str">
        <f t="shared" si="295"/>
        <v>g</v>
      </c>
      <c r="AD393" s="34" t="str">
        <f t="shared" si="309"/>
        <v>g</v>
      </c>
      <c r="AE393" s="34" t="str">
        <f t="shared" si="296"/>
        <v>2 0</v>
      </c>
      <c r="AF393" s="34">
        <f t="shared" si="297"/>
        <v>4</v>
      </c>
      <c r="AG393" s="34">
        <f t="shared" si="298"/>
        <v>4</v>
      </c>
      <c r="AH393" s="34">
        <f t="shared" si="299"/>
        <v>0</v>
      </c>
      <c r="AI393" s="172">
        <f>IF(AJ393&lt;&gt;"",MAX(AI$3:AI392)+1,"")</f>
        <v>316</v>
      </c>
      <c r="AJ393" s="172" t="str">
        <f t="shared" si="300"/>
        <v>F</v>
      </c>
      <c r="AK393" s="172">
        <f t="shared" si="301"/>
        <v>320</v>
      </c>
      <c r="AL393" s="172">
        <f t="shared" si="302"/>
        <v>4</v>
      </c>
      <c r="AM393" s="172" t="str">
        <f>IF(AN393&lt;&gt;"",MAX(AM$3:AM392)+1,"")</f>
        <v/>
      </c>
      <c r="AN393" s="172" t="str">
        <f t="shared" si="303"/>
        <v/>
      </c>
      <c r="AO393" s="172" t="str">
        <f t="shared" si="304"/>
        <v/>
      </c>
      <c r="AP393" s="172" t="str">
        <f t="shared" si="305"/>
        <v/>
      </c>
      <c r="AQ393" s="172" t="str">
        <f t="shared" si="306"/>
        <v/>
      </c>
      <c r="AR393" s="172" t="str">
        <f>Table1[[#This Row],[Sex ]]&amp;Table1[[#This Row],[Month]]</f>
        <v>F2</v>
      </c>
      <c r="AS393" s="21"/>
      <c r="AT393" s="21"/>
      <c r="AU393" s="21"/>
      <c r="AV393" s="21"/>
      <c r="AW393" s="21"/>
      <c r="AX393" s="21"/>
      <c r="AY393" s="21"/>
      <c r="AZ393" s="21"/>
      <c r="BA393" s="21"/>
      <c r="BB393" s="21"/>
      <c r="BC393" s="21"/>
      <c r="BD393" s="21"/>
      <c r="BE393" s="319"/>
      <c r="BF393" s="319"/>
      <c r="BG393" s="316"/>
      <c r="BH393" s="316"/>
      <c r="BI393" s="316"/>
      <c r="BJ393" s="316"/>
      <c r="BK393" s="316"/>
      <c r="BL393" s="316"/>
      <c r="BM393" s="316"/>
      <c r="BN393" s="316"/>
      <c r="BO393" s="316"/>
      <c r="BP393" s="316"/>
      <c r="BQ393" s="316"/>
      <c r="BR393" s="316"/>
      <c r="BS393" s="316"/>
      <c r="BT393" s="316"/>
      <c r="BU393" s="316"/>
      <c r="BV393" s="316"/>
      <c r="BW393" s="316"/>
      <c r="BX393" s="316"/>
      <c r="BY393" s="316"/>
      <c r="BZ393" s="316"/>
      <c r="CA393" s="316"/>
      <c r="CB393" s="316"/>
      <c r="CC393" s="316"/>
      <c r="CD393" s="316"/>
      <c r="CE393" s="316"/>
      <c r="CF393" s="316"/>
      <c r="CG393" s="316"/>
      <c r="CH393" s="316"/>
      <c r="CI393" s="316"/>
      <c r="CJ393" s="316"/>
      <c r="CK393" s="316"/>
      <c r="CL393" s="316"/>
      <c r="CM393" s="316"/>
      <c r="CN393" s="316"/>
      <c r="CO393" s="316"/>
      <c r="CP393" s="316"/>
      <c r="CQ393" s="316"/>
      <c r="CR393" s="316"/>
      <c r="CS393" s="316"/>
      <c r="CT393" s="316"/>
      <c r="CU393" s="316"/>
      <c r="CV393" s="316"/>
      <c r="CW393" s="316"/>
      <c r="CX393" s="316"/>
      <c r="CY393" s="316"/>
      <c r="CZ393" s="316"/>
      <c r="DA393" s="316"/>
      <c r="DB393" s="316"/>
      <c r="DC393" s="316"/>
      <c r="DD393" s="316"/>
      <c r="DE393" s="316"/>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HP393" s="268">
        <f t="shared" ref="HP393:HP456" si="310">J387</f>
        <v>3</v>
      </c>
      <c r="HQ393" s="268">
        <f t="shared" si="280"/>
        <v>385</v>
      </c>
      <c r="HR393" s="268">
        <f t="shared" ref="HR393:HR456" si="311">IF(I387&lt;&gt;"",IF(I387&gt;98,0,IF(J387&gt;98,0,IF(I387&lt;&gt;J387,ABS((I387/J387)*100)-100,0))),0)</f>
        <v>0</v>
      </c>
      <c r="HS393" s="268">
        <f t="shared" si="277"/>
        <v>0</v>
      </c>
    </row>
    <row r="394" spans="1:227" x14ac:dyDescent="0.3">
      <c r="A394" s="21"/>
      <c r="B394" s="14">
        <v>11631</v>
      </c>
      <c r="C394" s="14">
        <v>15</v>
      </c>
      <c r="D394" s="14" t="s">
        <v>182</v>
      </c>
      <c r="E394" s="14" t="s">
        <v>183</v>
      </c>
      <c r="F394" s="14">
        <v>320</v>
      </c>
      <c r="G394" s="14" t="s">
        <v>120</v>
      </c>
      <c r="H394" s="14">
        <v>2</v>
      </c>
      <c r="I394" s="14">
        <v>4</v>
      </c>
      <c r="J394" s="14">
        <v>4</v>
      </c>
      <c r="K394" s="14"/>
      <c r="L394" s="14" t="s">
        <v>141</v>
      </c>
      <c r="M394" s="24">
        <f t="shared" si="307"/>
        <v>4</v>
      </c>
      <c r="N394" s="24">
        <f t="shared" si="282"/>
        <v>1</v>
      </c>
      <c r="O394" s="24" t="str">
        <f t="shared" si="283"/>
        <v>4 4</v>
      </c>
      <c r="P394" s="24">
        <f t="shared" si="284"/>
        <v>4</v>
      </c>
      <c r="Q394" s="25">
        <f t="shared" si="285"/>
        <v>0</v>
      </c>
      <c r="R394" s="26">
        <f t="shared" si="286"/>
        <v>0</v>
      </c>
      <c r="S394" s="24">
        <f t="shared" si="287"/>
        <v>2</v>
      </c>
      <c r="T394" s="24">
        <f t="shared" si="288"/>
        <v>2</v>
      </c>
      <c r="U394" s="24" t="str">
        <f t="shared" si="289"/>
        <v/>
      </c>
      <c r="V394" s="24" t="str">
        <f t="shared" si="290"/>
        <v>g</v>
      </c>
      <c r="W394" s="24" t="str">
        <f t="shared" si="308"/>
        <v/>
      </c>
      <c r="X394" s="24">
        <f t="shared" si="291"/>
        <v>2</v>
      </c>
      <c r="Y394" s="24">
        <f t="shared" si="292"/>
        <v>2</v>
      </c>
      <c r="Z394" s="24" t="str">
        <f t="shared" si="293"/>
        <v>F</v>
      </c>
      <c r="AA394" s="24" t="str">
        <f t="shared" si="281"/>
        <v>F</v>
      </c>
      <c r="AB394" s="34" t="str">
        <f t="shared" si="294"/>
        <v/>
      </c>
      <c r="AC394" s="34" t="str">
        <f t="shared" si="295"/>
        <v>g</v>
      </c>
      <c r="AD394" s="34" t="str">
        <f t="shared" si="309"/>
        <v>g</v>
      </c>
      <c r="AE394" s="34" t="str">
        <f t="shared" si="296"/>
        <v>2 0</v>
      </c>
      <c r="AF394" s="34">
        <f t="shared" si="297"/>
        <v>4</v>
      </c>
      <c r="AG394" s="34">
        <f t="shared" si="298"/>
        <v>4</v>
      </c>
      <c r="AH394" s="34">
        <f t="shared" si="299"/>
        <v>0</v>
      </c>
      <c r="AI394" s="172">
        <f>IF(AJ394&lt;&gt;"",MAX(AI$3:AI393)+1,"")</f>
        <v>317</v>
      </c>
      <c r="AJ394" s="172" t="str">
        <f t="shared" si="300"/>
        <v>F</v>
      </c>
      <c r="AK394" s="172">
        <f t="shared" si="301"/>
        <v>320</v>
      </c>
      <c r="AL394" s="172">
        <f t="shared" si="302"/>
        <v>4</v>
      </c>
      <c r="AM394" s="172" t="str">
        <f>IF(AN394&lt;&gt;"",MAX(AM$3:AM393)+1,"")</f>
        <v/>
      </c>
      <c r="AN394" s="172" t="str">
        <f t="shared" si="303"/>
        <v/>
      </c>
      <c r="AO394" s="172" t="str">
        <f t="shared" si="304"/>
        <v/>
      </c>
      <c r="AP394" s="172" t="str">
        <f t="shared" si="305"/>
        <v/>
      </c>
      <c r="AQ394" s="172" t="str">
        <f t="shared" si="306"/>
        <v/>
      </c>
      <c r="AR394" s="172" t="str">
        <f>Table1[[#This Row],[Sex ]]&amp;Table1[[#This Row],[Month]]</f>
        <v>F2</v>
      </c>
      <c r="AS394" s="21"/>
      <c r="AT394" s="21"/>
      <c r="AU394" s="21"/>
      <c r="AV394" s="21"/>
      <c r="AW394" s="21"/>
      <c r="AX394" s="21"/>
      <c r="AY394" s="21"/>
      <c r="AZ394" s="21"/>
      <c r="BA394" s="21"/>
      <c r="BB394" s="21"/>
      <c r="BC394" s="21"/>
      <c r="BD394" s="21"/>
      <c r="BE394" s="319"/>
      <c r="BF394" s="319"/>
      <c r="BG394" s="316"/>
      <c r="BH394" s="316"/>
      <c r="BI394" s="316"/>
      <c r="BJ394" s="316"/>
      <c r="BK394" s="316"/>
      <c r="BL394" s="316"/>
      <c r="BM394" s="316"/>
      <c r="BN394" s="316"/>
      <c r="BO394" s="316"/>
      <c r="BP394" s="316"/>
      <c r="BQ394" s="316"/>
      <c r="BR394" s="316"/>
      <c r="BS394" s="316"/>
      <c r="BT394" s="316"/>
      <c r="BU394" s="316"/>
      <c r="BV394" s="316"/>
      <c r="BW394" s="316"/>
      <c r="BX394" s="316"/>
      <c r="BY394" s="316"/>
      <c r="BZ394" s="316"/>
      <c r="CA394" s="316"/>
      <c r="CB394" s="316"/>
      <c r="CC394" s="316"/>
      <c r="CD394" s="316"/>
      <c r="CE394" s="316"/>
      <c r="CF394" s="316"/>
      <c r="CG394" s="316"/>
      <c r="CH394" s="316"/>
      <c r="CI394" s="316"/>
      <c r="CJ394" s="316"/>
      <c r="CK394" s="316"/>
      <c r="CL394" s="316"/>
      <c r="CM394" s="316"/>
      <c r="CN394" s="316"/>
      <c r="CO394" s="316"/>
      <c r="CP394" s="316"/>
      <c r="CQ394" s="316"/>
      <c r="CR394" s="316"/>
      <c r="CS394" s="316"/>
      <c r="CT394" s="316"/>
      <c r="CU394" s="316"/>
      <c r="CV394" s="316"/>
      <c r="CW394" s="316"/>
      <c r="CX394" s="316"/>
      <c r="CY394" s="316"/>
      <c r="CZ394" s="316"/>
      <c r="DA394" s="316"/>
      <c r="DB394" s="316"/>
      <c r="DC394" s="316"/>
      <c r="DD394" s="316"/>
      <c r="DE394" s="316"/>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HP394" s="268">
        <f t="shared" si="310"/>
        <v>3</v>
      </c>
      <c r="HQ394" s="268">
        <f t="shared" si="280"/>
        <v>386</v>
      </c>
      <c r="HR394" s="268">
        <f t="shared" si="311"/>
        <v>0</v>
      </c>
      <c r="HS394" s="268">
        <f t="shared" si="277"/>
        <v>0</v>
      </c>
    </row>
    <row r="395" spans="1:227" x14ac:dyDescent="0.3">
      <c r="A395" s="21"/>
      <c r="B395" s="14">
        <v>11631</v>
      </c>
      <c r="C395" s="14">
        <v>16</v>
      </c>
      <c r="D395" s="14" t="s">
        <v>182</v>
      </c>
      <c r="E395" s="14" t="s">
        <v>183</v>
      </c>
      <c r="F395" s="14">
        <v>330</v>
      </c>
      <c r="G395" s="14" t="s">
        <v>120</v>
      </c>
      <c r="H395" s="14">
        <v>2</v>
      </c>
      <c r="I395" s="14">
        <v>4</v>
      </c>
      <c r="J395" s="14">
        <v>4</v>
      </c>
      <c r="K395" s="14"/>
      <c r="L395" s="14" t="s">
        <v>141</v>
      </c>
      <c r="M395" s="24">
        <f t="shared" si="307"/>
        <v>4</v>
      </c>
      <c r="N395" s="24">
        <f t="shared" si="282"/>
        <v>1</v>
      </c>
      <c r="O395" s="24" t="str">
        <f t="shared" si="283"/>
        <v>4 4</v>
      </c>
      <c r="P395" s="24">
        <f t="shared" si="284"/>
        <v>4</v>
      </c>
      <c r="Q395" s="25">
        <f t="shared" si="285"/>
        <v>0</v>
      </c>
      <c r="R395" s="26">
        <f t="shared" si="286"/>
        <v>0</v>
      </c>
      <c r="S395" s="24">
        <f t="shared" si="287"/>
        <v>2</v>
      </c>
      <c r="T395" s="24">
        <f t="shared" si="288"/>
        <v>2</v>
      </c>
      <c r="U395" s="24" t="str">
        <f t="shared" si="289"/>
        <v/>
      </c>
      <c r="V395" s="24" t="str">
        <f t="shared" si="290"/>
        <v>g</v>
      </c>
      <c r="W395" s="24" t="str">
        <f t="shared" si="308"/>
        <v/>
      </c>
      <c r="X395" s="24">
        <f t="shared" si="291"/>
        <v>2</v>
      </c>
      <c r="Y395" s="24">
        <f t="shared" si="292"/>
        <v>2</v>
      </c>
      <c r="Z395" s="24" t="str">
        <f t="shared" si="293"/>
        <v>F</v>
      </c>
      <c r="AA395" s="24" t="str">
        <f t="shared" si="281"/>
        <v>F</v>
      </c>
      <c r="AB395" s="34" t="str">
        <f t="shared" si="294"/>
        <v/>
      </c>
      <c r="AC395" s="34" t="str">
        <f t="shared" si="295"/>
        <v>g</v>
      </c>
      <c r="AD395" s="34" t="str">
        <f t="shared" si="309"/>
        <v>g</v>
      </c>
      <c r="AE395" s="34" t="str">
        <f t="shared" si="296"/>
        <v>2 0</v>
      </c>
      <c r="AF395" s="34">
        <f t="shared" si="297"/>
        <v>4</v>
      </c>
      <c r="AG395" s="34">
        <f t="shared" si="298"/>
        <v>4</v>
      </c>
      <c r="AH395" s="34">
        <f t="shared" si="299"/>
        <v>0</v>
      </c>
      <c r="AI395" s="172">
        <f>IF(AJ395&lt;&gt;"",MAX(AI$3:AI394)+1,"")</f>
        <v>318</v>
      </c>
      <c r="AJ395" s="172" t="str">
        <f t="shared" si="300"/>
        <v>F</v>
      </c>
      <c r="AK395" s="172">
        <f t="shared" si="301"/>
        <v>330</v>
      </c>
      <c r="AL395" s="172">
        <f t="shared" si="302"/>
        <v>4</v>
      </c>
      <c r="AM395" s="172" t="str">
        <f>IF(AN395&lt;&gt;"",MAX(AM$3:AM394)+1,"")</f>
        <v/>
      </c>
      <c r="AN395" s="172" t="str">
        <f t="shared" si="303"/>
        <v/>
      </c>
      <c r="AO395" s="172" t="str">
        <f t="shared" si="304"/>
        <v/>
      </c>
      <c r="AP395" s="172" t="str">
        <f t="shared" si="305"/>
        <v/>
      </c>
      <c r="AQ395" s="172" t="str">
        <f t="shared" si="306"/>
        <v/>
      </c>
      <c r="AR395" s="172" t="str">
        <f>Table1[[#This Row],[Sex ]]&amp;Table1[[#This Row],[Month]]</f>
        <v>F2</v>
      </c>
      <c r="AS395" s="21"/>
      <c r="AT395" s="21"/>
      <c r="AU395" s="21"/>
      <c r="AV395" s="21"/>
      <c r="AW395" s="21"/>
      <c r="AX395" s="21"/>
      <c r="AY395" s="21"/>
      <c r="AZ395" s="21"/>
      <c r="BA395" s="21"/>
      <c r="BB395" s="21"/>
      <c r="BC395" s="21"/>
      <c r="BD395" s="21"/>
      <c r="BE395" s="319"/>
      <c r="BF395" s="319"/>
      <c r="BG395" s="316"/>
      <c r="BH395" s="316"/>
      <c r="BI395" s="316"/>
      <c r="BJ395" s="316"/>
      <c r="BK395" s="316"/>
      <c r="BL395" s="316"/>
      <c r="BM395" s="316"/>
      <c r="BN395" s="316"/>
      <c r="BO395" s="316"/>
      <c r="BP395" s="316"/>
      <c r="BQ395" s="316"/>
      <c r="BR395" s="316"/>
      <c r="BS395" s="316"/>
      <c r="BT395" s="316"/>
      <c r="BU395" s="316"/>
      <c r="BV395" s="316"/>
      <c r="BW395" s="316"/>
      <c r="BX395" s="316"/>
      <c r="BY395" s="316"/>
      <c r="BZ395" s="316"/>
      <c r="CA395" s="316"/>
      <c r="CB395" s="316"/>
      <c r="CC395" s="316"/>
      <c r="CD395" s="316"/>
      <c r="CE395" s="316"/>
      <c r="CF395" s="316"/>
      <c r="CG395" s="316"/>
      <c r="CH395" s="316"/>
      <c r="CI395" s="316"/>
      <c r="CJ395" s="316"/>
      <c r="CK395" s="316"/>
      <c r="CL395" s="316"/>
      <c r="CM395" s="316"/>
      <c r="CN395" s="316"/>
      <c r="CO395" s="316"/>
      <c r="CP395" s="316"/>
      <c r="CQ395" s="316"/>
      <c r="CR395" s="316"/>
      <c r="CS395" s="316"/>
      <c r="CT395" s="316"/>
      <c r="CU395" s="316"/>
      <c r="CV395" s="316"/>
      <c r="CW395" s="316"/>
      <c r="CX395" s="316"/>
      <c r="CY395" s="316"/>
      <c r="CZ395" s="316"/>
      <c r="DA395" s="316"/>
      <c r="DB395" s="316"/>
      <c r="DC395" s="316"/>
      <c r="DD395" s="316"/>
      <c r="DE395" s="316"/>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HP395" s="268">
        <f t="shared" si="310"/>
        <v>3</v>
      </c>
      <c r="HQ395" s="268">
        <f t="shared" si="280"/>
        <v>387</v>
      </c>
      <c r="HR395" s="268">
        <f t="shared" si="311"/>
        <v>0</v>
      </c>
      <c r="HS395" s="268">
        <f t="shared" si="277"/>
        <v>0</v>
      </c>
    </row>
    <row r="396" spans="1:227" x14ac:dyDescent="0.3">
      <c r="A396" s="21"/>
      <c r="B396" s="14">
        <v>11631</v>
      </c>
      <c r="C396" s="14">
        <v>17</v>
      </c>
      <c r="D396" s="14" t="s">
        <v>182</v>
      </c>
      <c r="E396" s="14" t="s">
        <v>183</v>
      </c>
      <c r="F396" s="14">
        <v>330</v>
      </c>
      <c r="G396" s="14" t="s">
        <v>120</v>
      </c>
      <c r="H396" s="14">
        <v>2</v>
      </c>
      <c r="I396" s="14">
        <v>4</v>
      </c>
      <c r="J396" s="14">
        <v>4</v>
      </c>
      <c r="K396" s="14"/>
      <c r="L396" s="14" t="s">
        <v>141</v>
      </c>
      <c r="M396" s="24">
        <f t="shared" si="307"/>
        <v>4</v>
      </c>
      <c r="N396" s="24">
        <f t="shared" si="282"/>
        <v>1</v>
      </c>
      <c r="O396" s="24" t="str">
        <f t="shared" si="283"/>
        <v>4 4</v>
      </c>
      <c r="P396" s="24">
        <f t="shared" si="284"/>
        <v>4</v>
      </c>
      <c r="Q396" s="25">
        <f t="shared" si="285"/>
        <v>0</v>
      </c>
      <c r="R396" s="26">
        <f t="shared" si="286"/>
        <v>0</v>
      </c>
      <c r="S396" s="24">
        <f t="shared" si="287"/>
        <v>2</v>
      </c>
      <c r="T396" s="24">
        <f t="shared" si="288"/>
        <v>2</v>
      </c>
      <c r="U396" s="24" t="str">
        <f t="shared" si="289"/>
        <v/>
      </c>
      <c r="V396" s="24" t="str">
        <f t="shared" si="290"/>
        <v>g</v>
      </c>
      <c r="W396" s="24" t="str">
        <f t="shared" si="308"/>
        <v/>
      </c>
      <c r="X396" s="24">
        <f t="shared" si="291"/>
        <v>2</v>
      </c>
      <c r="Y396" s="24">
        <f t="shared" si="292"/>
        <v>2</v>
      </c>
      <c r="Z396" s="24" t="str">
        <f t="shared" si="293"/>
        <v>F</v>
      </c>
      <c r="AA396" s="24" t="str">
        <f t="shared" si="281"/>
        <v>F</v>
      </c>
      <c r="AB396" s="34" t="str">
        <f t="shared" si="294"/>
        <v/>
      </c>
      <c r="AC396" s="34" t="str">
        <f t="shared" si="295"/>
        <v>g</v>
      </c>
      <c r="AD396" s="34" t="str">
        <f t="shared" si="309"/>
        <v>g</v>
      </c>
      <c r="AE396" s="34" t="str">
        <f t="shared" si="296"/>
        <v>2 0</v>
      </c>
      <c r="AF396" s="34">
        <f t="shared" si="297"/>
        <v>4</v>
      </c>
      <c r="AG396" s="34">
        <f t="shared" si="298"/>
        <v>4</v>
      </c>
      <c r="AH396" s="34">
        <f t="shared" si="299"/>
        <v>0</v>
      </c>
      <c r="AI396" s="172">
        <f>IF(AJ396&lt;&gt;"",MAX(AI$3:AI395)+1,"")</f>
        <v>319</v>
      </c>
      <c r="AJ396" s="172" t="str">
        <f t="shared" si="300"/>
        <v>F</v>
      </c>
      <c r="AK396" s="172">
        <f t="shared" si="301"/>
        <v>330</v>
      </c>
      <c r="AL396" s="172">
        <f t="shared" si="302"/>
        <v>4</v>
      </c>
      <c r="AM396" s="172" t="str">
        <f>IF(AN396&lt;&gt;"",MAX(AM$3:AM395)+1,"")</f>
        <v/>
      </c>
      <c r="AN396" s="172" t="str">
        <f t="shared" si="303"/>
        <v/>
      </c>
      <c r="AO396" s="172" t="str">
        <f t="shared" si="304"/>
        <v/>
      </c>
      <c r="AP396" s="172" t="str">
        <f t="shared" si="305"/>
        <v/>
      </c>
      <c r="AQ396" s="172" t="str">
        <f t="shared" si="306"/>
        <v/>
      </c>
      <c r="AR396" s="172" t="str">
        <f>Table1[[#This Row],[Sex ]]&amp;Table1[[#This Row],[Month]]</f>
        <v>F2</v>
      </c>
      <c r="AS396" s="21"/>
      <c r="AT396" s="21"/>
      <c r="AU396" s="21"/>
      <c r="AV396" s="21"/>
      <c r="AW396" s="21"/>
      <c r="AX396" s="21"/>
      <c r="AY396" s="21"/>
      <c r="AZ396" s="21"/>
      <c r="BA396" s="21"/>
      <c r="BB396" s="21"/>
      <c r="BC396" s="21"/>
      <c r="BD396" s="21"/>
      <c r="BE396" s="319"/>
      <c r="BF396" s="319"/>
      <c r="BG396" s="316"/>
      <c r="BH396" s="316"/>
      <c r="BI396" s="316"/>
      <c r="BJ396" s="316"/>
      <c r="BK396" s="316"/>
      <c r="BL396" s="316"/>
      <c r="BM396" s="316"/>
      <c r="BN396" s="316"/>
      <c r="BO396" s="316"/>
      <c r="BP396" s="316"/>
      <c r="BQ396" s="316"/>
      <c r="BR396" s="316"/>
      <c r="BS396" s="316"/>
      <c r="BT396" s="316"/>
      <c r="BU396" s="316"/>
      <c r="BV396" s="316"/>
      <c r="BW396" s="316"/>
      <c r="BX396" s="316"/>
      <c r="BY396" s="316"/>
      <c r="BZ396" s="316"/>
      <c r="CA396" s="316"/>
      <c r="CB396" s="316"/>
      <c r="CC396" s="316"/>
      <c r="CD396" s="316"/>
      <c r="CE396" s="316"/>
      <c r="CF396" s="316"/>
      <c r="CG396" s="316"/>
      <c r="CH396" s="316"/>
      <c r="CI396" s="316"/>
      <c r="CJ396" s="316"/>
      <c r="CK396" s="316"/>
      <c r="CL396" s="316"/>
      <c r="CM396" s="316"/>
      <c r="CN396" s="316"/>
      <c r="CO396" s="316"/>
      <c r="CP396" s="316"/>
      <c r="CQ396" s="316"/>
      <c r="CR396" s="316"/>
      <c r="CS396" s="316"/>
      <c r="CT396" s="316"/>
      <c r="CU396" s="316"/>
      <c r="CV396" s="316"/>
      <c r="CW396" s="316"/>
      <c r="CX396" s="316"/>
      <c r="CY396" s="316"/>
      <c r="CZ396" s="316"/>
      <c r="DA396" s="316"/>
      <c r="DB396" s="316"/>
      <c r="DC396" s="316"/>
      <c r="DD396" s="316"/>
      <c r="DE396" s="316"/>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HP396" s="268">
        <f t="shared" si="310"/>
        <v>4</v>
      </c>
      <c r="HQ396" s="268">
        <f t="shared" si="280"/>
        <v>388</v>
      </c>
      <c r="HR396" s="268">
        <f t="shared" si="311"/>
        <v>0</v>
      </c>
      <c r="HS396" s="268">
        <f t="shared" si="277"/>
        <v>0</v>
      </c>
    </row>
    <row r="397" spans="1:227" x14ac:dyDescent="0.3">
      <c r="A397" s="21"/>
      <c r="B397" s="14">
        <v>11631</v>
      </c>
      <c r="C397" s="14">
        <v>18</v>
      </c>
      <c r="D397" s="14" t="s">
        <v>182</v>
      </c>
      <c r="E397" s="14" t="s">
        <v>183</v>
      </c>
      <c r="F397" s="14">
        <v>340</v>
      </c>
      <c r="G397" s="14" t="s">
        <v>120</v>
      </c>
      <c r="H397" s="14">
        <v>2</v>
      </c>
      <c r="I397" s="14">
        <v>4</v>
      </c>
      <c r="J397" s="14">
        <v>4</v>
      </c>
      <c r="K397" s="14"/>
      <c r="L397" s="14" t="s">
        <v>141</v>
      </c>
      <c r="M397" s="24">
        <f t="shared" si="307"/>
        <v>4</v>
      </c>
      <c r="N397" s="24">
        <f t="shared" si="282"/>
        <v>1</v>
      </c>
      <c r="O397" s="24" t="str">
        <f t="shared" si="283"/>
        <v>4 4</v>
      </c>
      <c r="P397" s="24">
        <f t="shared" si="284"/>
        <v>4</v>
      </c>
      <c r="Q397" s="25">
        <f t="shared" si="285"/>
        <v>0</v>
      </c>
      <c r="R397" s="26">
        <f t="shared" si="286"/>
        <v>0</v>
      </c>
      <c r="S397" s="24">
        <f t="shared" si="287"/>
        <v>2</v>
      </c>
      <c r="T397" s="24">
        <f t="shared" si="288"/>
        <v>2</v>
      </c>
      <c r="U397" s="24" t="str">
        <f t="shared" si="289"/>
        <v/>
      </c>
      <c r="V397" s="24" t="str">
        <f t="shared" si="290"/>
        <v>g</v>
      </c>
      <c r="W397" s="24" t="str">
        <f t="shared" si="308"/>
        <v/>
      </c>
      <c r="X397" s="24">
        <f t="shared" si="291"/>
        <v>2</v>
      </c>
      <c r="Y397" s="24">
        <f t="shared" si="292"/>
        <v>2</v>
      </c>
      <c r="Z397" s="24" t="str">
        <f t="shared" si="293"/>
        <v>F</v>
      </c>
      <c r="AA397" s="24" t="str">
        <f t="shared" si="281"/>
        <v>F</v>
      </c>
      <c r="AB397" s="34" t="str">
        <f t="shared" si="294"/>
        <v/>
      </c>
      <c r="AC397" s="34" t="str">
        <f t="shared" si="295"/>
        <v>g</v>
      </c>
      <c r="AD397" s="34" t="str">
        <f t="shared" si="309"/>
        <v>g</v>
      </c>
      <c r="AE397" s="34" t="str">
        <f t="shared" si="296"/>
        <v>2 0</v>
      </c>
      <c r="AF397" s="34">
        <f t="shared" si="297"/>
        <v>4</v>
      </c>
      <c r="AG397" s="34">
        <f t="shared" si="298"/>
        <v>4</v>
      </c>
      <c r="AH397" s="34">
        <f t="shared" si="299"/>
        <v>0</v>
      </c>
      <c r="AI397" s="172">
        <f>IF(AJ397&lt;&gt;"",MAX(AI$3:AI396)+1,"")</f>
        <v>320</v>
      </c>
      <c r="AJ397" s="172" t="str">
        <f t="shared" si="300"/>
        <v>F</v>
      </c>
      <c r="AK397" s="172">
        <f t="shared" si="301"/>
        <v>340</v>
      </c>
      <c r="AL397" s="172">
        <f t="shared" si="302"/>
        <v>4</v>
      </c>
      <c r="AM397" s="172" t="str">
        <f>IF(AN397&lt;&gt;"",MAX(AM$3:AM396)+1,"")</f>
        <v/>
      </c>
      <c r="AN397" s="172" t="str">
        <f t="shared" si="303"/>
        <v/>
      </c>
      <c r="AO397" s="172" t="str">
        <f t="shared" si="304"/>
        <v/>
      </c>
      <c r="AP397" s="172" t="str">
        <f t="shared" si="305"/>
        <v/>
      </c>
      <c r="AQ397" s="172" t="str">
        <f t="shared" si="306"/>
        <v/>
      </c>
      <c r="AR397" s="172" t="str">
        <f>Table1[[#This Row],[Sex ]]&amp;Table1[[#This Row],[Month]]</f>
        <v>F2</v>
      </c>
      <c r="AS397" s="21"/>
      <c r="AT397" s="21"/>
      <c r="AU397" s="21"/>
      <c r="AV397" s="21"/>
      <c r="AW397" s="21"/>
      <c r="AX397" s="21"/>
      <c r="AY397" s="21"/>
      <c r="AZ397" s="21"/>
      <c r="BA397" s="21"/>
      <c r="BB397" s="21"/>
      <c r="BC397" s="21"/>
      <c r="BD397" s="21"/>
      <c r="BE397" s="319"/>
      <c r="BF397" s="319"/>
      <c r="BG397" s="316"/>
      <c r="BH397" s="316"/>
      <c r="BI397" s="316"/>
      <c r="BJ397" s="316"/>
      <c r="BK397" s="316"/>
      <c r="BL397" s="316"/>
      <c r="BM397" s="316"/>
      <c r="BN397" s="316"/>
      <c r="BO397" s="316"/>
      <c r="BP397" s="316"/>
      <c r="BQ397" s="316"/>
      <c r="BR397" s="316"/>
      <c r="BS397" s="316"/>
      <c r="BT397" s="316"/>
      <c r="BU397" s="316"/>
      <c r="BV397" s="316"/>
      <c r="BW397" s="316"/>
      <c r="BX397" s="316"/>
      <c r="BY397" s="316"/>
      <c r="BZ397" s="316"/>
      <c r="CA397" s="316"/>
      <c r="CB397" s="316"/>
      <c r="CC397" s="316"/>
      <c r="CD397" s="316"/>
      <c r="CE397" s="316"/>
      <c r="CF397" s="316"/>
      <c r="CG397" s="316"/>
      <c r="CH397" s="316"/>
      <c r="CI397" s="316"/>
      <c r="CJ397" s="316"/>
      <c r="CK397" s="316"/>
      <c r="CL397" s="316"/>
      <c r="CM397" s="316"/>
      <c r="CN397" s="316"/>
      <c r="CO397" s="316"/>
      <c r="CP397" s="316"/>
      <c r="CQ397" s="316"/>
      <c r="CR397" s="316"/>
      <c r="CS397" s="316"/>
      <c r="CT397" s="316"/>
      <c r="CU397" s="316"/>
      <c r="CV397" s="316"/>
      <c r="CW397" s="316"/>
      <c r="CX397" s="316"/>
      <c r="CY397" s="316"/>
      <c r="CZ397" s="316"/>
      <c r="DA397" s="316"/>
      <c r="DB397" s="316"/>
      <c r="DC397" s="316"/>
      <c r="DD397" s="316"/>
      <c r="DE397" s="316"/>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HP397" s="268">
        <f t="shared" si="310"/>
        <v>3</v>
      </c>
      <c r="HQ397" s="268">
        <f t="shared" si="280"/>
        <v>389</v>
      </c>
      <c r="HR397" s="268">
        <f t="shared" si="311"/>
        <v>0</v>
      </c>
      <c r="HS397" s="268">
        <f t="shared" ref="HS397:HS460" si="312">ABS(HR397)</f>
        <v>0</v>
      </c>
    </row>
    <row r="398" spans="1:227" x14ac:dyDescent="0.3">
      <c r="A398" s="21"/>
      <c r="B398" s="14">
        <v>11631</v>
      </c>
      <c r="C398" s="14">
        <v>19</v>
      </c>
      <c r="D398" s="14" t="s">
        <v>182</v>
      </c>
      <c r="E398" s="14" t="s">
        <v>183</v>
      </c>
      <c r="F398" s="14">
        <v>340</v>
      </c>
      <c r="G398" s="14" t="s">
        <v>120</v>
      </c>
      <c r="H398" s="14">
        <v>2</v>
      </c>
      <c r="I398" s="14">
        <v>4</v>
      </c>
      <c r="J398" s="14">
        <v>4</v>
      </c>
      <c r="K398" s="14"/>
      <c r="L398" s="14" t="s">
        <v>141</v>
      </c>
      <c r="M398" s="24">
        <f t="shared" si="307"/>
        <v>4</v>
      </c>
      <c r="N398" s="24">
        <f t="shared" si="282"/>
        <v>1</v>
      </c>
      <c r="O398" s="24" t="str">
        <f t="shared" si="283"/>
        <v>4 4</v>
      </c>
      <c r="P398" s="24">
        <f t="shared" si="284"/>
        <v>4</v>
      </c>
      <c r="Q398" s="25">
        <f t="shared" si="285"/>
        <v>0</v>
      </c>
      <c r="R398" s="26">
        <f t="shared" si="286"/>
        <v>0</v>
      </c>
      <c r="S398" s="24">
        <f t="shared" si="287"/>
        <v>2</v>
      </c>
      <c r="T398" s="24">
        <f t="shared" si="288"/>
        <v>2</v>
      </c>
      <c r="U398" s="24" t="str">
        <f t="shared" si="289"/>
        <v/>
      </c>
      <c r="V398" s="24" t="str">
        <f t="shared" si="290"/>
        <v>g</v>
      </c>
      <c r="W398" s="24" t="str">
        <f t="shared" si="308"/>
        <v/>
      </c>
      <c r="X398" s="24">
        <f t="shared" si="291"/>
        <v>2</v>
      </c>
      <c r="Y398" s="24">
        <f t="shared" si="292"/>
        <v>2</v>
      </c>
      <c r="Z398" s="24" t="str">
        <f t="shared" si="293"/>
        <v>F</v>
      </c>
      <c r="AA398" s="24" t="str">
        <f t="shared" si="281"/>
        <v>F</v>
      </c>
      <c r="AB398" s="34" t="str">
        <f t="shared" si="294"/>
        <v/>
      </c>
      <c r="AC398" s="34" t="str">
        <f t="shared" si="295"/>
        <v>g</v>
      </c>
      <c r="AD398" s="34" t="str">
        <f t="shared" si="309"/>
        <v>g</v>
      </c>
      <c r="AE398" s="34" t="str">
        <f t="shared" si="296"/>
        <v>2 0</v>
      </c>
      <c r="AF398" s="34">
        <f t="shared" si="297"/>
        <v>4</v>
      </c>
      <c r="AG398" s="34">
        <f t="shared" si="298"/>
        <v>4</v>
      </c>
      <c r="AH398" s="34">
        <f t="shared" si="299"/>
        <v>0</v>
      </c>
      <c r="AI398" s="172">
        <f>IF(AJ398&lt;&gt;"",MAX(AI$3:AI397)+1,"")</f>
        <v>321</v>
      </c>
      <c r="AJ398" s="172" t="str">
        <f t="shared" si="300"/>
        <v>F</v>
      </c>
      <c r="AK398" s="172">
        <f t="shared" si="301"/>
        <v>340</v>
      </c>
      <c r="AL398" s="172">
        <f t="shared" si="302"/>
        <v>4</v>
      </c>
      <c r="AM398" s="172" t="str">
        <f>IF(AN398&lt;&gt;"",MAX(AM$3:AM397)+1,"")</f>
        <v/>
      </c>
      <c r="AN398" s="172" t="str">
        <f t="shared" si="303"/>
        <v/>
      </c>
      <c r="AO398" s="172" t="str">
        <f t="shared" si="304"/>
        <v/>
      </c>
      <c r="AP398" s="172" t="str">
        <f t="shared" si="305"/>
        <v/>
      </c>
      <c r="AQ398" s="172" t="str">
        <f t="shared" si="306"/>
        <v/>
      </c>
      <c r="AR398" s="172" t="str">
        <f>Table1[[#This Row],[Sex ]]&amp;Table1[[#This Row],[Month]]</f>
        <v>F2</v>
      </c>
      <c r="AS398" s="21"/>
      <c r="AT398" s="21"/>
      <c r="AU398" s="21"/>
      <c r="AV398" s="21"/>
      <c r="AW398" s="21"/>
      <c r="AX398" s="21"/>
      <c r="AY398" s="21"/>
      <c r="AZ398" s="21"/>
      <c r="BA398" s="21"/>
      <c r="BB398" s="21"/>
      <c r="BC398" s="21"/>
      <c r="BD398" s="21"/>
      <c r="BE398" s="319"/>
      <c r="BF398" s="319"/>
      <c r="BG398" s="316"/>
      <c r="BH398" s="316"/>
      <c r="BI398" s="316"/>
      <c r="BJ398" s="316"/>
      <c r="BK398" s="316"/>
      <c r="BL398" s="316"/>
      <c r="BM398" s="316"/>
      <c r="BN398" s="316"/>
      <c r="BO398" s="316"/>
      <c r="BP398" s="316"/>
      <c r="BQ398" s="316"/>
      <c r="BR398" s="316"/>
      <c r="BS398" s="316"/>
      <c r="BT398" s="316"/>
      <c r="BU398" s="316"/>
      <c r="BV398" s="316"/>
      <c r="BW398" s="316"/>
      <c r="BX398" s="316"/>
      <c r="BY398" s="316"/>
      <c r="BZ398" s="316"/>
      <c r="CA398" s="316"/>
      <c r="CB398" s="316"/>
      <c r="CC398" s="316"/>
      <c r="CD398" s="316"/>
      <c r="CE398" s="316"/>
      <c r="CF398" s="316"/>
      <c r="CG398" s="316"/>
      <c r="CH398" s="316"/>
      <c r="CI398" s="316"/>
      <c r="CJ398" s="316"/>
      <c r="CK398" s="316"/>
      <c r="CL398" s="316"/>
      <c r="CM398" s="316"/>
      <c r="CN398" s="316"/>
      <c r="CO398" s="316"/>
      <c r="CP398" s="316"/>
      <c r="CQ398" s="316"/>
      <c r="CR398" s="316"/>
      <c r="CS398" s="316"/>
      <c r="CT398" s="316"/>
      <c r="CU398" s="316"/>
      <c r="CV398" s="316"/>
      <c r="CW398" s="316"/>
      <c r="CX398" s="316"/>
      <c r="CY398" s="316"/>
      <c r="CZ398" s="316"/>
      <c r="DA398" s="316"/>
      <c r="DB398" s="316"/>
      <c r="DC398" s="316"/>
      <c r="DD398" s="316"/>
      <c r="DE398" s="316"/>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HP398" s="268">
        <f t="shared" si="310"/>
        <v>5</v>
      </c>
      <c r="HQ398" s="268">
        <f t="shared" si="280"/>
        <v>390</v>
      </c>
      <c r="HR398" s="268">
        <f t="shared" si="311"/>
        <v>0</v>
      </c>
      <c r="HS398" s="268">
        <f t="shared" si="312"/>
        <v>0</v>
      </c>
    </row>
    <row r="399" spans="1:227" x14ac:dyDescent="0.3">
      <c r="A399" s="21"/>
      <c r="B399" s="14">
        <v>11631</v>
      </c>
      <c r="C399" s="14">
        <v>20</v>
      </c>
      <c r="D399" s="14" t="s">
        <v>182</v>
      </c>
      <c r="E399" s="14" t="s">
        <v>183</v>
      </c>
      <c r="F399" s="14">
        <v>350</v>
      </c>
      <c r="G399" s="14" t="s">
        <v>120</v>
      </c>
      <c r="H399" s="14">
        <v>2</v>
      </c>
      <c r="I399" s="14">
        <v>4</v>
      </c>
      <c r="J399" s="14">
        <v>4</v>
      </c>
      <c r="K399" s="14"/>
      <c r="L399" s="14" t="s">
        <v>141</v>
      </c>
      <c r="M399" s="24">
        <f t="shared" si="307"/>
        <v>4</v>
      </c>
      <c r="N399" s="24">
        <f t="shared" si="282"/>
        <v>1</v>
      </c>
      <c r="O399" s="24" t="str">
        <f t="shared" si="283"/>
        <v>4 4</v>
      </c>
      <c r="P399" s="24">
        <f t="shared" si="284"/>
        <v>4</v>
      </c>
      <c r="Q399" s="25">
        <f t="shared" si="285"/>
        <v>0</v>
      </c>
      <c r="R399" s="26">
        <f t="shared" si="286"/>
        <v>0</v>
      </c>
      <c r="S399" s="24">
        <f t="shared" si="287"/>
        <v>2</v>
      </c>
      <c r="T399" s="24">
        <f t="shared" si="288"/>
        <v>2</v>
      </c>
      <c r="U399" s="24" t="str">
        <f t="shared" si="289"/>
        <v/>
      </c>
      <c r="V399" s="24" t="str">
        <f t="shared" si="290"/>
        <v>g</v>
      </c>
      <c r="W399" s="24" t="str">
        <f t="shared" si="308"/>
        <v/>
      </c>
      <c r="X399" s="24">
        <f t="shared" si="291"/>
        <v>2</v>
      </c>
      <c r="Y399" s="24">
        <f t="shared" si="292"/>
        <v>2</v>
      </c>
      <c r="Z399" s="24" t="str">
        <f t="shared" si="293"/>
        <v>F</v>
      </c>
      <c r="AA399" s="24" t="str">
        <f t="shared" si="281"/>
        <v>F</v>
      </c>
      <c r="AB399" s="34" t="str">
        <f t="shared" si="294"/>
        <v/>
      </c>
      <c r="AC399" s="34" t="str">
        <f t="shared" si="295"/>
        <v>g</v>
      </c>
      <c r="AD399" s="34" t="str">
        <f t="shared" si="309"/>
        <v>g</v>
      </c>
      <c r="AE399" s="34" t="str">
        <f t="shared" si="296"/>
        <v>2 0</v>
      </c>
      <c r="AF399" s="34">
        <f t="shared" si="297"/>
        <v>4</v>
      </c>
      <c r="AG399" s="34">
        <f t="shared" si="298"/>
        <v>4</v>
      </c>
      <c r="AH399" s="34">
        <f t="shared" si="299"/>
        <v>0</v>
      </c>
      <c r="AI399" s="172">
        <f>IF(AJ399&lt;&gt;"",MAX(AI$3:AI398)+1,"")</f>
        <v>322</v>
      </c>
      <c r="AJ399" s="172" t="str">
        <f t="shared" si="300"/>
        <v>F</v>
      </c>
      <c r="AK399" s="172">
        <f t="shared" si="301"/>
        <v>350</v>
      </c>
      <c r="AL399" s="172">
        <f t="shared" si="302"/>
        <v>4</v>
      </c>
      <c r="AM399" s="172" t="str">
        <f>IF(AN399&lt;&gt;"",MAX(AM$3:AM398)+1,"")</f>
        <v/>
      </c>
      <c r="AN399" s="172" t="str">
        <f t="shared" si="303"/>
        <v/>
      </c>
      <c r="AO399" s="172" t="str">
        <f t="shared" si="304"/>
        <v/>
      </c>
      <c r="AP399" s="172" t="str">
        <f t="shared" si="305"/>
        <v/>
      </c>
      <c r="AQ399" s="172" t="str">
        <f t="shared" si="306"/>
        <v/>
      </c>
      <c r="AR399" s="172" t="str">
        <f>Table1[[#This Row],[Sex ]]&amp;Table1[[#This Row],[Month]]</f>
        <v>F2</v>
      </c>
      <c r="AS399" s="21"/>
      <c r="AT399" s="21"/>
      <c r="AU399" s="21"/>
      <c r="AV399" s="21"/>
      <c r="AW399" s="21"/>
      <c r="AX399" s="21"/>
      <c r="AY399" s="21"/>
      <c r="AZ399" s="21"/>
      <c r="BA399" s="21"/>
      <c r="BB399" s="21"/>
      <c r="BC399" s="21"/>
      <c r="BD399" s="21"/>
      <c r="BE399" s="319"/>
      <c r="BF399" s="319"/>
      <c r="BG399" s="316"/>
      <c r="BH399" s="316"/>
      <c r="BI399" s="316"/>
      <c r="BJ399" s="316"/>
      <c r="BK399" s="316"/>
      <c r="BL399" s="316"/>
      <c r="BM399" s="316"/>
      <c r="BN399" s="316"/>
      <c r="BO399" s="316"/>
      <c r="BP399" s="316"/>
      <c r="BQ399" s="316"/>
      <c r="BR399" s="316"/>
      <c r="BS399" s="316"/>
      <c r="BT399" s="316"/>
      <c r="BU399" s="316"/>
      <c r="BV399" s="316"/>
      <c r="BW399" s="316"/>
      <c r="BX399" s="316"/>
      <c r="BY399" s="316"/>
      <c r="BZ399" s="316"/>
      <c r="CA399" s="316"/>
      <c r="CB399" s="316"/>
      <c r="CC399" s="316"/>
      <c r="CD399" s="316"/>
      <c r="CE399" s="316"/>
      <c r="CF399" s="316"/>
      <c r="CG399" s="316"/>
      <c r="CH399" s="316"/>
      <c r="CI399" s="316"/>
      <c r="CJ399" s="316"/>
      <c r="CK399" s="316"/>
      <c r="CL399" s="316"/>
      <c r="CM399" s="316"/>
      <c r="CN399" s="316"/>
      <c r="CO399" s="316"/>
      <c r="CP399" s="316"/>
      <c r="CQ399" s="316"/>
      <c r="CR399" s="316"/>
      <c r="CS399" s="316"/>
      <c r="CT399" s="316"/>
      <c r="CU399" s="316"/>
      <c r="CV399" s="316"/>
      <c r="CW399" s="316"/>
      <c r="CX399" s="316"/>
      <c r="CY399" s="316"/>
      <c r="CZ399" s="316"/>
      <c r="DA399" s="316"/>
      <c r="DB399" s="316"/>
      <c r="DC399" s="316"/>
      <c r="DD399" s="316"/>
      <c r="DE399" s="316"/>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HP399" s="268">
        <f t="shared" si="310"/>
        <v>4</v>
      </c>
      <c r="HQ399" s="268">
        <f t="shared" si="280"/>
        <v>391</v>
      </c>
      <c r="HR399" s="268">
        <f t="shared" si="311"/>
        <v>0</v>
      </c>
      <c r="HS399" s="268">
        <f t="shared" si="312"/>
        <v>0</v>
      </c>
    </row>
    <row r="400" spans="1:227" x14ac:dyDescent="0.3">
      <c r="A400" s="21"/>
      <c r="B400" s="14">
        <v>11631</v>
      </c>
      <c r="C400" s="14">
        <v>21</v>
      </c>
      <c r="D400" s="14" t="s">
        <v>182</v>
      </c>
      <c r="E400" s="14" t="s">
        <v>183</v>
      </c>
      <c r="F400" s="14">
        <v>350</v>
      </c>
      <c r="G400" s="14" t="s">
        <v>120</v>
      </c>
      <c r="H400" s="14">
        <v>2</v>
      </c>
      <c r="I400" s="14">
        <v>4</v>
      </c>
      <c r="J400" s="14">
        <v>4</v>
      </c>
      <c r="K400" s="14"/>
      <c r="L400" s="14" t="s">
        <v>141</v>
      </c>
      <c r="M400" s="24">
        <f t="shared" si="307"/>
        <v>4</v>
      </c>
      <c r="N400" s="24">
        <f t="shared" si="282"/>
        <v>1</v>
      </c>
      <c r="O400" s="24" t="str">
        <f t="shared" si="283"/>
        <v>4 4</v>
      </c>
      <c r="P400" s="24">
        <f t="shared" si="284"/>
        <v>4</v>
      </c>
      <c r="Q400" s="25">
        <f t="shared" si="285"/>
        <v>0</v>
      </c>
      <c r="R400" s="26">
        <f t="shared" si="286"/>
        <v>0</v>
      </c>
      <c r="S400" s="24">
        <f t="shared" si="287"/>
        <v>2</v>
      </c>
      <c r="T400" s="24">
        <f t="shared" si="288"/>
        <v>2</v>
      </c>
      <c r="U400" s="24" t="str">
        <f t="shared" si="289"/>
        <v/>
      </c>
      <c r="V400" s="24" t="str">
        <f t="shared" si="290"/>
        <v>g</v>
      </c>
      <c r="W400" s="24" t="str">
        <f t="shared" si="308"/>
        <v/>
      </c>
      <c r="X400" s="24">
        <f t="shared" si="291"/>
        <v>2</v>
      </c>
      <c r="Y400" s="24">
        <f t="shared" si="292"/>
        <v>2</v>
      </c>
      <c r="Z400" s="24" t="str">
        <f t="shared" si="293"/>
        <v>F</v>
      </c>
      <c r="AA400" s="24" t="str">
        <f t="shared" si="281"/>
        <v>F</v>
      </c>
      <c r="AB400" s="34" t="str">
        <f t="shared" si="294"/>
        <v/>
      </c>
      <c r="AC400" s="34" t="str">
        <f t="shared" si="295"/>
        <v>g</v>
      </c>
      <c r="AD400" s="34" t="str">
        <f t="shared" si="309"/>
        <v>g</v>
      </c>
      <c r="AE400" s="34" t="str">
        <f t="shared" si="296"/>
        <v>2 0</v>
      </c>
      <c r="AF400" s="34">
        <f t="shared" si="297"/>
        <v>4</v>
      </c>
      <c r="AG400" s="34">
        <f t="shared" si="298"/>
        <v>4</v>
      </c>
      <c r="AH400" s="34">
        <f t="shared" si="299"/>
        <v>0</v>
      </c>
      <c r="AI400" s="172">
        <f>IF(AJ400&lt;&gt;"",MAX(AI$3:AI399)+1,"")</f>
        <v>323</v>
      </c>
      <c r="AJ400" s="172" t="str">
        <f t="shared" si="300"/>
        <v>F</v>
      </c>
      <c r="AK400" s="172">
        <f t="shared" si="301"/>
        <v>350</v>
      </c>
      <c r="AL400" s="172">
        <f t="shared" si="302"/>
        <v>4</v>
      </c>
      <c r="AM400" s="172" t="str">
        <f>IF(AN400&lt;&gt;"",MAX(AM$3:AM399)+1,"")</f>
        <v/>
      </c>
      <c r="AN400" s="172" t="str">
        <f t="shared" si="303"/>
        <v/>
      </c>
      <c r="AO400" s="172" t="str">
        <f t="shared" si="304"/>
        <v/>
      </c>
      <c r="AP400" s="172" t="str">
        <f t="shared" si="305"/>
        <v/>
      </c>
      <c r="AQ400" s="172" t="str">
        <f t="shared" si="306"/>
        <v/>
      </c>
      <c r="AR400" s="172" t="str">
        <f>Table1[[#This Row],[Sex ]]&amp;Table1[[#This Row],[Month]]</f>
        <v>F2</v>
      </c>
      <c r="AS400" s="21"/>
      <c r="AT400" s="21"/>
      <c r="AU400" s="21"/>
      <c r="AV400" s="21"/>
      <c r="AW400" s="21"/>
      <c r="AX400" s="21"/>
      <c r="AY400" s="21"/>
      <c r="AZ400" s="21"/>
      <c r="BA400" s="21"/>
      <c r="BB400" s="21"/>
      <c r="BC400" s="21"/>
      <c r="BD400" s="21"/>
      <c r="BE400" s="319"/>
      <c r="BF400" s="319"/>
      <c r="BG400" s="316"/>
      <c r="BH400" s="316"/>
      <c r="BI400" s="316"/>
      <c r="BJ400" s="316"/>
      <c r="BK400" s="316"/>
      <c r="BL400" s="316"/>
      <c r="BM400" s="316"/>
      <c r="BN400" s="316"/>
      <c r="BO400" s="316"/>
      <c r="BP400" s="316"/>
      <c r="BQ400" s="316"/>
      <c r="BR400" s="316"/>
      <c r="BS400" s="316"/>
      <c r="BT400" s="316"/>
      <c r="BU400" s="316"/>
      <c r="BV400" s="316"/>
      <c r="BW400" s="316"/>
      <c r="BX400" s="316"/>
      <c r="BY400" s="316"/>
      <c r="BZ400" s="316"/>
      <c r="CA400" s="316"/>
      <c r="CB400" s="316"/>
      <c r="CC400" s="316"/>
      <c r="CD400" s="316"/>
      <c r="CE400" s="316"/>
      <c r="CF400" s="316"/>
      <c r="CG400" s="316"/>
      <c r="CH400" s="316"/>
      <c r="CI400" s="316"/>
      <c r="CJ400" s="316"/>
      <c r="CK400" s="316"/>
      <c r="CL400" s="316"/>
      <c r="CM400" s="316"/>
      <c r="CN400" s="316"/>
      <c r="CO400" s="316"/>
      <c r="CP400" s="316"/>
      <c r="CQ400" s="316"/>
      <c r="CR400" s="316"/>
      <c r="CS400" s="316"/>
      <c r="CT400" s="316"/>
      <c r="CU400" s="316"/>
      <c r="CV400" s="316"/>
      <c r="CW400" s="316"/>
      <c r="CX400" s="316"/>
      <c r="CY400" s="316"/>
      <c r="CZ400" s="316"/>
      <c r="DA400" s="316"/>
      <c r="DB400" s="316"/>
      <c r="DC400" s="316"/>
      <c r="DD400" s="316"/>
      <c r="DE400" s="316"/>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HP400" s="268">
        <f t="shared" si="310"/>
        <v>4</v>
      </c>
      <c r="HQ400" s="268">
        <f t="shared" si="280"/>
        <v>392</v>
      </c>
      <c r="HR400" s="268">
        <f t="shared" si="311"/>
        <v>0</v>
      </c>
      <c r="HS400" s="268">
        <f t="shared" si="312"/>
        <v>0</v>
      </c>
    </row>
    <row r="401" spans="1:227" x14ac:dyDescent="0.3">
      <c r="A401" s="21"/>
      <c r="B401" s="14">
        <v>11631</v>
      </c>
      <c r="C401" s="14">
        <v>22</v>
      </c>
      <c r="D401" s="14" t="s">
        <v>182</v>
      </c>
      <c r="E401" s="14" t="s">
        <v>183</v>
      </c>
      <c r="F401" s="14">
        <v>360</v>
      </c>
      <c r="G401" s="14" t="s">
        <v>120</v>
      </c>
      <c r="H401" s="14">
        <v>2</v>
      </c>
      <c r="I401" s="14">
        <v>4</v>
      </c>
      <c r="J401" s="14">
        <v>4</v>
      </c>
      <c r="K401" s="14"/>
      <c r="L401" s="14" t="s">
        <v>141</v>
      </c>
      <c r="M401" s="24">
        <f t="shared" si="307"/>
        <v>4</v>
      </c>
      <c r="N401" s="24">
        <f t="shared" si="282"/>
        <v>1</v>
      </c>
      <c r="O401" s="24" t="str">
        <f t="shared" si="283"/>
        <v>4 4</v>
      </c>
      <c r="P401" s="24">
        <f t="shared" si="284"/>
        <v>4</v>
      </c>
      <c r="Q401" s="25">
        <f t="shared" si="285"/>
        <v>0</v>
      </c>
      <c r="R401" s="26">
        <f t="shared" si="286"/>
        <v>0</v>
      </c>
      <c r="S401" s="24">
        <f t="shared" si="287"/>
        <v>2</v>
      </c>
      <c r="T401" s="24">
        <f t="shared" si="288"/>
        <v>2</v>
      </c>
      <c r="U401" s="24" t="str">
        <f t="shared" si="289"/>
        <v/>
      </c>
      <c r="V401" s="24" t="str">
        <f t="shared" si="290"/>
        <v>g</v>
      </c>
      <c r="W401" s="24" t="str">
        <f t="shared" si="308"/>
        <v/>
      </c>
      <c r="X401" s="24">
        <f t="shared" si="291"/>
        <v>2</v>
      </c>
      <c r="Y401" s="24">
        <f t="shared" si="292"/>
        <v>2</v>
      </c>
      <c r="Z401" s="24" t="str">
        <f t="shared" si="293"/>
        <v>F</v>
      </c>
      <c r="AA401" s="24" t="str">
        <f t="shared" si="281"/>
        <v>F</v>
      </c>
      <c r="AB401" s="34" t="str">
        <f t="shared" si="294"/>
        <v/>
      </c>
      <c r="AC401" s="34" t="str">
        <f t="shared" si="295"/>
        <v>g</v>
      </c>
      <c r="AD401" s="34" t="str">
        <f t="shared" si="309"/>
        <v>g</v>
      </c>
      <c r="AE401" s="34" t="str">
        <f t="shared" si="296"/>
        <v>2 0</v>
      </c>
      <c r="AF401" s="34">
        <f t="shared" si="297"/>
        <v>4</v>
      </c>
      <c r="AG401" s="34">
        <f t="shared" si="298"/>
        <v>4</v>
      </c>
      <c r="AH401" s="34">
        <f t="shared" si="299"/>
        <v>0</v>
      </c>
      <c r="AI401" s="172">
        <f>IF(AJ401&lt;&gt;"",MAX(AI$3:AI400)+1,"")</f>
        <v>324</v>
      </c>
      <c r="AJ401" s="172" t="str">
        <f t="shared" si="300"/>
        <v>F</v>
      </c>
      <c r="AK401" s="172">
        <f t="shared" si="301"/>
        <v>360</v>
      </c>
      <c r="AL401" s="172">
        <f t="shared" si="302"/>
        <v>4</v>
      </c>
      <c r="AM401" s="172" t="str">
        <f>IF(AN401&lt;&gt;"",MAX(AM$3:AM400)+1,"")</f>
        <v/>
      </c>
      <c r="AN401" s="172" t="str">
        <f t="shared" si="303"/>
        <v/>
      </c>
      <c r="AO401" s="172" t="str">
        <f t="shared" si="304"/>
        <v/>
      </c>
      <c r="AP401" s="172" t="str">
        <f t="shared" si="305"/>
        <v/>
      </c>
      <c r="AQ401" s="172" t="str">
        <f t="shared" si="306"/>
        <v/>
      </c>
      <c r="AR401" s="172" t="str">
        <f>Table1[[#This Row],[Sex ]]&amp;Table1[[#This Row],[Month]]</f>
        <v>F2</v>
      </c>
      <c r="AS401" s="21"/>
      <c r="AT401" s="21"/>
      <c r="AU401" s="21"/>
      <c r="AV401" s="21"/>
      <c r="AW401" s="21"/>
      <c r="AX401" s="21"/>
      <c r="AY401" s="21"/>
      <c r="AZ401" s="21"/>
      <c r="BA401" s="21"/>
      <c r="BB401" s="21"/>
      <c r="BC401" s="21"/>
      <c r="BD401" s="21"/>
      <c r="BE401" s="319"/>
      <c r="BF401" s="319"/>
      <c r="BG401" s="316"/>
      <c r="BH401" s="316"/>
      <c r="BI401" s="316"/>
      <c r="BJ401" s="316"/>
      <c r="BK401" s="316"/>
      <c r="BL401" s="316"/>
      <c r="BM401" s="316"/>
      <c r="BN401" s="316"/>
      <c r="BO401" s="316"/>
      <c r="BP401" s="316"/>
      <c r="BQ401" s="316"/>
      <c r="BR401" s="316"/>
      <c r="BS401" s="316"/>
      <c r="BT401" s="316"/>
      <c r="BU401" s="316"/>
      <c r="BV401" s="316"/>
      <c r="BW401" s="316"/>
      <c r="BX401" s="316"/>
      <c r="BY401" s="316"/>
      <c r="BZ401" s="316"/>
      <c r="CA401" s="316"/>
      <c r="CB401" s="316"/>
      <c r="CC401" s="316"/>
      <c r="CD401" s="316"/>
      <c r="CE401" s="316"/>
      <c r="CF401" s="316"/>
      <c r="CG401" s="316"/>
      <c r="CH401" s="316"/>
      <c r="CI401" s="316"/>
      <c r="CJ401" s="316"/>
      <c r="CK401" s="316"/>
      <c r="CL401" s="316"/>
      <c r="CM401" s="316"/>
      <c r="CN401" s="316"/>
      <c r="CO401" s="316"/>
      <c r="CP401" s="316"/>
      <c r="CQ401" s="316"/>
      <c r="CR401" s="316"/>
      <c r="CS401" s="316"/>
      <c r="CT401" s="316"/>
      <c r="CU401" s="316"/>
      <c r="CV401" s="316"/>
      <c r="CW401" s="316"/>
      <c r="CX401" s="316"/>
      <c r="CY401" s="316"/>
      <c r="CZ401" s="316"/>
      <c r="DA401" s="316"/>
      <c r="DB401" s="316"/>
      <c r="DC401" s="316"/>
      <c r="DD401" s="316"/>
      <c r="DE401" s="316"/>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HP401" s="268">
        <f t="shared" si="310"/>
        <v>4</v>
      </c>
      <c r="HQ401" s="268">
        <f t="shared" si="280"/>
        <v>393</v>
      </c>
      <c r="HR401" s="268">
        <f t="shared" si="311"/>
        <v>0</v>
      </c>
      <c r="HS401" s="268">
        <f t="shared" si="312"/>
        <v>0</v>
      </c>
    </row>
    <row r="402" spans="1:227" x14ac:dyDescent="0.3">
      <c r="A402" s="21"/>
      <c r="B402" s="14">
        <v>11631</v>
      </c>
      <c r="C402" s="14">
        <v>23</v>
      </c>
      <c r="D402" s="14" t="s">
        <v>182</v>
      </c>
      <c r="E402" s="14" t="s">
        <v>183</v>
      </c>
      <c r="F402" s="14">
        <v>360</v>
      </c>
      <c r="G402" s="14" t="s">
        <v>120</v>
      </c>
      <c r="H402" s="14">
        <v>2</v>
      </c>
      <c r="I402" s="14">
        <v>5</v>
      </c>
      <c r="J402" s="14">
        <v>4</v>
      </c>
      <c r="K402" s="14"/>
      <c r="L402" s="14" t="s">
        <v>141</v>
      </c>
      <c r="M402" s="24" t="str">
        <f t="shared" si="307"/>
        <v/>
      </c>
      <c r="N402" s="24">
        <f t="shared" si="282"/>
        <v>1</v>
      </c>
      <c r="O402" s="24" t="str">
        <f t="shared" si="283"/>
        <v>4 5</v>
      </c>
      <c r="P402" s="24">
        <f t="shared" si="284"/>
        <v>4.5</v>
      </c>
      <c r="Q402" s="25">
        <f t="shared" si="285"/>
        <v>0.5</v>
      </c>
      <c r="R402" s="26">
        <f t="shared" si="286"/>
        <v>0.15713484026367724</v>
      </c>
      <c r="S402" s="24">
        <f t="shared" si="287"/>
        <v>2</v>
      </c>
      <c r="T402" s="24">
        <f t="shared" si="288"/>
        <v>2</v>
      </c>
      <c r="U402" s="24" t="str">
        <f t="shared" si="289"/>
        <v/>
      </c>
      <c r="V402" s="24" t="str">
        <f t="shared" si="290"/>
        <v/>
      </c>
      <c r="W402" s="24" t="str">
        <f t="shared" si="308"/>
        <v/>
      </c>
      <c r="X402" s="24" t="str">
        <f t="shared" si="291"/>
        <v/>
      </c>
      <c r="Y402" s="24">
        <f t="shared" si="292"/>
        <v>2</v>
      </c>
      <c r="Z402" s="24" t="str">
        <f t="shared" si="293"/>
        <v>F</v>
      </c>
      <c r="AA402" s="24" t="str">
        <f>IF(I402&lt;&gt;"",IF(I402-J402=0,G402,""),"")</f>
        <v/>
      </c>
      <c r="AB402" s="34" t="str">
        <f t="shared" si="294"/>
        <v/>
      </c>
      <c r="AC402" s="34" t="str">
        <f t="shared" si="295"/>
        <v>g</v>
      </c>
      <c r="AD402" s="34" t="str">
        <f t="shared" si="309"/>
        <v/>
      </c>
      <c r="AE402" s="34" t="str">
        <f t="shared" si="296"/>
        <v>2 1</v>
      </c>
      <c r="AF402" s="34">
        <f t="shared" si="297"/>
        <v>4</v>
      </c>
      <c r="AG402" s="34">
        <f t="shared" si="298"/>
        <v>5</v>
      </c>
      <c r="AH402" s="34">
        <f t="shared" si="299"/>
        <v>1</v>
      </c>
      <c r="AI402" s="172">
        <f>IF(AJ402&lt;&gt;"",MAX(AI$3:AI401)+1,"")</f>
        <v>325</v>
      </c>
      <c r="AJ402" s="172" t="str">
        <f t="shared" si="300"/>
        <v>F</v>
      </c>
      <c r="AK402" s="172">
        <f t="shared" si="301"/>
        <v>360</v>
      </c>
      <c r="AL402" s="172">
        <f t="shared" si="302"/>
        <v>4</v>
      </c>
      <c r="AM402" s="172" t="str">
        <f>IF(AN402&lt;&gt;"",MAX(AM$3:AM401)+1,"")</f>
        <v/>
      </c>
      <c r="AN402" s="172" t="str">
        <f t="shared" si="303"/>
        <v/>
      </c>
      <c r="AO402" s="172" t="str">
        <f t="shared" si="304"/>
        <v/>
      </c>
      <c r="AP402" s="172" t="str">
        <f t="shared" si="305"/>
        <v/>
      </c>
      <c r="AQ402" s="172" t="str">
        <f t="shared" si="306"/>
        <v/>
      </c>
      <c r="AR402" s="172" t="str">
        <f>Table1[[#This Row],[Sex ]]&amp;Table1[[#This Row],[Month]]</f>
        <v>F2</v>
      </c>
      <c r="AS402" s="21"/>
      <c r="AT402" s="21"/>
      <c r="AU402" s="21"/>
      <c r="AV402" s="21"/>
      <c r="AW402" s="21"/>
      <c r="AX402" s="21"/>
      <c r="AY402" s="21"/>
      <c r="AZ402" s="21"/>
      <c r="BA402" s="21"/>
      <c r="BB402" s="21"/>
      <c r="BC402" s="21"/>
      <c r="BD402" s="21"/>
      <c r="BE402" s="319"/>
      <c r="BF402" s="319"/>
      <c r="BG402" s="316"/>
      <c r="BH402" s="316"/>
      <c r="BI402" s="316"/>
      <c r="BJ402" s="316"/>
      <c r="BK402" s="316"/>
      <c r="BL402" s="316"/>
      <c r="BM402" s="316"/>
      <c r="BN402" s="316"/>
      <c r="BO402" s="316"/>
      <c r="BP402" s="316"/>
      <c r="BQ402" s="316"/>
      <c r="BR402" s="316"/>
      <c r="BS402" s="316"/>
      <c r="BT402" s="316"/>
      <c r="BU402" s="316"/>
      <c r="BV402" s="316"/>
      <c r="BW402" s="316"/>
      <c r="BX402" s="316"/>
      <c r="BY402" s="316"/>
      <c r="BZ402" s="316"/>
      <c r="CA402" s="316"/>
      <c r="CB402" s="316"/>
      <c r="CC402" s="316"/>
      <c r="CD402" s="316"/>
      <c r="CE402" s="316"/>
      <c r="CF402" s="316"/>
      <c r="CG402" s="316"/>
      <c r="CH402" s="316"/>
      <c r="CI402" s="316"/>
      <c r="CJ402" s="316"/>
      <c r="CK402" s="316"/>
      <c r="CL402" s="316"/>
      <c r="CM402" s="316"/>
      <c r="CN402" s="316"/>
      <c r="CO402" s="316"/>
      <c r="CP402" s="316"/>
      <c r="CQ402" s="316"/>
      <c r="CR402" s="316"/>
      <c r="CS402" s="316"/>
      <c r="CT402" s="316"/>
      <c r="CU402" s="316"/>
      <c r="CV402" s="316"/>
      <c r="CW402" s="316"/>
      <c r="CX402" s="316"/>
      <c r="CY402" s="316"/>
      <c r="CZ402" s="316"/>
      <c r="DA402" s="316"/>
      <c r="DB402" s="316"/>
      <c r="DC402" s="316"/>
      <c r="DD402" s="316"/>
      <c r="DE402" s="316"/>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HP402" s="268">
        <f t="shared" si="310"/>
        <v>4</v>
      </c>
      <c r="HQ402" s="268">
        <f t="shared" si="280"/>
        <v>394</v>
      </c>
      <c r="HR402" s="268">
        <f t="shared" si="311"/>
        <v>0</v>
      </c>
      <c r="HS402" s="268">
        <f t="shared" si="312"/>
        <v>0</v>
      </c>
    </row>
    <row r="403" spans="1:227" x14ac:dyDescent="0.3">
      <c r="A403" s="21"/>
      <c r="B403" s="14">
        <v>11631</v>
      </c>
      <c r="C403" s="14">
        <v>24</v>
      </c>
      <c r="D403" s="14" t="s">
        <v>182</v>
      </c>
      <c r="E403" s="14" t="s">
        <v>183</v>
      </c>
      <c r="F403" s="14">
        <v>370</v>
      </c>
      <c r="G403" s="14" t="s">
        <v>120</v>
      </c>
      <c r="H403" s="14">
        <v>2</v>
      </c>
      <c r="I403" s="14">
        <v>4</v>
      </c>
      <c r="J403" s="14">
        <v>4</v>
      </c>
      <c r="K403" s="14"/>
      <c r="L403" s="14" t="s">
        <v>141</v>
      </c>
      <c r="M403" s="24">
        <f t="shared" si="307"/>
        <v>4</v>
      </c>
      <c r="N403" s="24">
        <f t="shared" si="282"/>
        <v>1</v>
      </c>
      <c r="O403" s="24" t="str">
        <f t="shared" si="283"/>
        <v>4 4</v>
      </c>
      <c r="P403" s="24">
        <f t="shared" si="284"/>
        <v>4</v>
      </c>
      <c r="Q403" s="25">
        <f t="shared" si="285"/>
        <v>0</v>
      </c>
      <c r="R403" s="26">
        <f t="shared" si="286"/>
        <v>0</v>
      </c>
      <c r="S403" s="24">
        <f t="shared" si="287"/>
        <v>2</v>
      </c>
      <c r="T403" s="24">
        <f t="shared" si="288"/>
        <v>2</v>
      </c>
      <c r="U403" s="24" t="str">
        <f t="shared" si="289"/>
        <v/>
      </c>
      <c r="V403" s="24" t="str">
        <f t="shared" si="290"/>
        <v>g</v>
      </c>
      <c r="W403" s="24" t="str">
        <f t="shared" si="308"/>
        <v/>
      </c>
      <c r="X403" s="24">
        <f t="shared" si="291"/>
        <v>2</v>
      </c>
      <c r="Y403" s="24">
        <f t="shared" si="292"/>
        <v>2</v>
      </c>
      <c r="Z403" s="24" t="str">
        <f t="shared" si="293"/>
        <v>F</v>
      </c>
      <c r="AA403" s="24" t="str">
        <f t="shared" ref="AA403:AA419" si="313">IF(I403&lt;&gt;"",IF(SUM(I403:J403)&gt;98,"",IF(I403-J403=0,G403,"")))</f>
        <v>F</v>
      </c>
      <c r="AB403" s="34" t="str">
        <f t="shared" si="294"/>
        <v/>
      </c>
      <c r="AC403" s="34" t="str">
        <f t="shared" si="295"/>
        <v>g</v>
      </c>
      <c r="AD403" s="34" t="str">
        <f t="shared" si="309"/>
        <v>g</v>
      </c>
      <c r="AE403" s="34" t="str">
        <f t="shared" si="296"/>
        <v>2 0</v>
      </c>
      <c r="AF403" s="34">
        <f t="shared" si="297"/>
        <v>4</v>
      </c>
      <c r="AG403" s="34">
        <f t="shared" si="298"/>
        <v>4</v>
      </c>
      <c r="AH403" s="34">
        <f t="shared" si="299"/>
        <v>0</v>
      </c>
      <c r="AI403" s="172">
        <f>IF(AJ403&lt;&gt;"",MAX(AI$3:AI402)+1,"")</f>
        <v>326</v>
      </c>
      <c r="AJ403" s="172" t="str">
        <f t="shared" si="300"/>
        <v>F</v>
      </c>
      <c r="AK403" s="172">
        <f t="shared" si="301"/>
        <v>370</v>
      </c>
      <c r="AL403" s="172">
        <f t="shared" si="302"/>
        <v>4</v>
      </c>
      <c r="AM403" s="172" t="str">
        <f>IF(AN403&lt;&gt;"",MAX(AM$3:AM402)+1,"")</f>
        <v/>
      </c>
      <c r="AN403" s="172" t="str">
        <f t="shared" si="303"/>
        <v/>
      </c>
      <c r="AO403" s="172" t="str">
        <f t="shared" si="304"/>
        <v/>
      </c>
      <c r="AP403" s="172" t="str">
        <f t="shared" si="305"/>
        <v/>
      </c>
      <c r="AQ403" s="172" t="str">
        <f t="shared" si="306"/>
        <v/>
      </c>
      <c r="AR403" s="172" t="str">
        <f>Table1[[#This Row],[Sex ]]&amp;Table1[[#This Row],[Month]]</f>
        <v>F2</v>
      </c>
      <c r="AS403" s="21"/>
      <c r="AT403" s="21"/>
      <c r="AU403" s="21"/>
      <c r="AV403" s="21"/>
      <c r="AW403" s="21"/>
      <c r="AX403" s="21"/>
      <c r="AY403" s="21"/>
      <c r="AZ403" s="21"/>
      <c r="BA403" s="21"/>
      <c r="BB403" s="21"/>
      <c r="BC403" s="21"/>
      <c r="BD403" s="21"/>
      <c r="BE403" s="319"/>
      <c r="BF403" s="319"/>
      <c r="BG403" s="316"/>
      <c r="BH403" s="316"/>
      <c r="BI403" s="316"/>
      <c r="BJ403" s="316"/>
      <c r="BK403" s="316"/>
      <c r="BL403" s="316"/>
      <c r="BM403" s="316"/>
      <c r="BN403" s="316"/>
      <c r="BO403" s="316"/>
      <c r="BP403" s="316"/>
      <c r="BQ403" s="316"/>
      <c r="BR403" s="316"/>
      <c r="BS403" s="316"/>
      <c r="BT403" s="316"/>
      <c r="BU403" s="316"/>
      <c r="BV403" s="316"/>
      <c r="BW403" s="316"/>
      <c r="BX403" s="316"/>
      <c r="BY403" s="316"/>
      <c r="BZ403" s="316"/>
      <c r="CA403" s="316"/>
      <c r="CB403" s="316"/>
      <c r="CC403" s="316"/>
      <c r="CD403" s="316"/>
      <c r="CE403" s="316"/>
      <c r="CF403" s="316"/>
      <c r="CG403" s="316"/>
      <c r="CH403" s="316"/>
      <c r="CI403" s="316"/>
      <c r="CJ403" s="316"/>
      <c r="CK403" s="316"/>
      <c r="CL403" s="316"/>
      <c r="CM403" s="316"/>
      <c r="CN403" s="316"/>
      <c r="CO403" s="316"/>
      <c r="CP403" s="316"/>
      <c r="CQ403" s="316"/>
      <c r="CR403" s="316"/>
      <c r="CS403" s="316"/>
      <c r="CT403" s="316"/>
      <c r="CU403" s="316"/>
      <c r="CV403" s="316"/>
      <c r="CW403" s="316"/>
      <c r="CX403" s="316"/>
      <c r="CY403" s="316"/>
      <c r="CZ403" s="316"/>
      <c r="DA403" s="316"/>
      <c r="DB403" s="316"/>
      <c r="DC403" s="316"/>
      <c r="DD403" s="316"/>
      <c r="DE403" s="316"/>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HP403" s="268">
        <f t="shared" si="310"/>
        <v>4</v>
      </c>
      <c r="HQ403" s="268">
        <f t="shared" si="280"/>
        <v>395</v>
      </c>
      <c r="HR403" s="268">
        <f t="shared" si="311"/>
        <v>0</v>
      </c>
      <c r="HS403" s="268">
        <f t="shared" si="312"/>
        <v>0</v>
      </c>
    </row>
    <row r="404" spans="1:227" x14ac:dyDescent="0.3">
      <c r="A404" s="21"/>
      <c r="B404" s="14">
        <v>11631</v>
      </c>
      <c r="C404" s="14">
        <v>25</v>
      </c>
      <c r="D404" s="14" t="s">
        <v>182</v>
      </c>
      <c r="E404" s="14" t="s">
        <v>183</v>
      </c>
      <c r="F404" s="14">
        <v>370</v>
      </c>
      <c r="G404" s="14" t="s">
        <v>120</v>
      </c>
      <c r="H404" s="14">
        <v>2</v>
      </c>
      <c r="I404" s="14">
        <v>4</v>
      </c>
      <c r="J404" s="14">
        <v>4</v>
      </c>
      <c r="K404" s="14"/>
      <c r="L404" s="14" t="s">
        <v>141</v>
      </c>
      <c r="M404" s="24">
        <f t="shared" si="307"/>
        <v>4</v>
      </c>
      <c r="N404" s="24">
        <f t="shared" si="282"/>
        <v>1</v>
      </c>
      <c r="O404" s="24" t="str">
        <f t="shared" si="283"/>
        <v>4 4</v>
      </c>
      <c r="P404" s="24">
        <f t="shared" si="284"/>
        <v>4</v>
      </c>
      <c r="Q404" s="25">
        <f t="shared" si="285"/>
        <v>0</v>
      </c>
      <c r="R404" s="26">
        <f t="shared" si="286"/>
        <v>0</v>
      </c>
      <c r="S404" s="24">
        <f t="shared" si="287"/>
        <v>2</v>
      </c>
      <c r="T404" s="24">
        <f t="shared" si="288"/>
        <v>2</v>
      </c>
      <c r="U404" s="24" t="str">
        <f t="shared" si="289"/>
        <v/>
      </c>
      <c r="V404" s="24" t="str">
        <f t="shared" si="290"/>
        <v>g</v>
      </c>
      <c r="W404" s="24" t="str">
        <f t="shared" si="308"/>
        <v/>
      </c>
      <c r="X404" s="24">
        <f t="shared" si="291"/>
        <v>2</v>
      </c>
      <c r="Y404" s="24">
        <f t="shared" si="292"/>
        <v>2</v>
      </c>
      <c r="Z404" s="24" t="str">
        <f t="shared" si="293"/>
        <v>F</v>
      </c>
      <c r="AA404" s="24" t="str">
        <f t="shared" si="313"/>
        <v>F</v>
      </c>
      <c r="AB404" s="34" t="str">
        <f t="shared" si="294"/>
        <v/>
      </c>
      <c r="AC404" s="34" t="str">
        <f t="shared" si="295"/>
        <v>g</v>
      </c>
      <c r="AD404" s="34" t="str">
        <f t="shared" si="309"/>
        <v>g</v>
      </c>
      <c r="AE404" s="34" t="str">
        <f t="shared" si="296"/>
        <v>2 0</v>
      </c>
      <c r="AF404" s="34">
        <f t="shared" si="297"/>
        <v>4</v>
      </c>
      <c r="AG404" s="34">
        <f t="shared" si="298"/>
        <v>4</v>
      </c>
      <c r="AH404" s="34">
        <f t="shared" si="299"/>
        <v>0</v>
      </c>
      <c r="AI404" s="172">
        <f>IF(AJ404&lt;&gt;"",MAX(AI$3:AI403)+1,"")</f>
        <v>327</v>
      </c>
      <c r="AJ404" s="172" t="str">
        <f t="shared" si="300"/>
        <v>F</v>
      </c>
      <c r="AK404" s="172">
        <f t="shared" si="301"/>
        <v>370</v>
      </c>
      <c r="AL404" s="172">
        <f t="shared" si="302"/>
        <v>4</v>
      </c>
      <c r="AM404" s="172" t="str">
        <f>IF(AN404&lt;&gt;"",MAX(AM$3:AM403)+1,"")</f>
        <v/>
      </c>
      <c r="AN404" s="172" t="str">
        <f t="shared" si="303"/>
        <v/>
      </c>
      <c r="AO404" s="172" t="str">
        <f t="shared" si="304"/>
        <v/>
      </c>
      <c r="AP404" s="172" t="str">
        <f t="shared" si="305"/>
        <v/>
      </c>
      <c r="AQ404" s="172" t="str">
        <f t="shared" si="306"/>
        <v/>
      </c>
      <c r="AR404" s="172" t="str">
        <f>Table1[[#This Row],[Sex ]]&amp;Table1[[#This Row],[Month]]</f>
        <v>F2</v>
      </c>
      <c r="AS404" s="21"/>
      <c r="AT404" s="21"/>
      <c r="AU404" s="21"/>
      <c r="AV404" s="21"/>
      <c r="AW404" s="21"/>
      <c r="AX404" s="21"/>
      <c r="AY404" s="21"/>
      <c r="AZ404" s="21"/>
      <c r="BA404" s="21"/>
      <c r="BB404" s="21"/>
      <c r="BC404" s="21"/>
      <c r="BD404" s="21"/>
      <c r="BE404" s="319"/>
      <c r="BF404" s="319"/>
      <c r="BG404" s="316"/>
      <c r="BH404" s="316"/>
      <c r="BI404" s="316"/>
      <c r="BJ404" s="316"/>
      <c r="BK404" s="316"/>
      <c r="BL404" s="316"/>
      <c r="BM404" s="316"/>
      <c r="BN404" s="316"/>
      <c r="BO404" s="316"/>
      <c r="BP404" s="316"/>
      <c r="BQ404" s="316"/>
      <c r="BR404" s="316"/>
      <c r="BS404" s="316"/>
      <c r="BT404" s="316"/>
      <c r="BU404" s="316"/>
      <c r="BV404" s="316"/>
      <c r="BW404" s="316"/>
      <c r="BX404" s="316"/>
      <c r="BY404" s="316"/>
      <c r="BZ404" s="316"/>
      <c r="CA404" s="316"/>
      <c r="CB404" s="316"/>
      <c r="CC404" s="316"/>
      <c r="CD404" s="316"/>
      <c r="CE404" s="316"/>
      <c r="CF404" s="316"/>
      <c r="CG404" s="316"/>
      <c r="CH404" s="316"/>
      <c r="CI404" s="316"/>
      <c r="CJ404" s="316"/>
      <c r="CK404" s="316"/>
      <c r="CL404" s="316"/>
      <c r="CM404" s="316"/>
      <c r="CN404" s="316"/>
      <c r="CO404" s="316"/>
      <c r="CP404" s="316"/>
      <c r="CQ404" s="316"/>
      <c r="CR404" s="316"/>
      <c r="CS404" s="316"/>
      <c r="CT404" s="316"/>
      <c r="CU404" s="316"/>
      <c r="CV404" s="316"/>
      <c r="CW404" s="316"/>
      <c r="CX404" s="316"/>
      <c r="CY404" s="316"/>
      <c r="CZ404" s="316"/>
      <c r="DA404" s="316"/>
      <c r="DB404" s="316"/>
      <c r="DC404" s="316"/>
      <c r="DD404" s="316"/>
      <c r="DE404" s="316"/>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HP404" s="268">
        <f t="shared" si="310"/>
        <v>4</v>
      </c>
      <c r="HQ404" s="268">
        <f t="shared" si="280"/>
        <v>396</v>
      </c>
      <c r="HR404" s="268">
        <f t="shared" si="311"/>
        <v>0</v>
      </c>
      <c r="HS404" s="268">
        <f t="shared" si="312"/>
        <v>0</v>
      </c>
    </row>
    <row r="405" spans="1:227" x14ac:dyDescent="0.3">
      <c r="A405" s="21"/>
      <c r="B405" s="14">
        <v>11631</v>
      </c>
      <c r="C405" s="14">
        <v>26</v>
      </c>
      <c r="D405" s="14" t="s">
        <v>182</v>
      </c>
      <c r="E405" s="14" t="s">
        <v>183</v>
      </c>
      <c r="F405" s="14">
        <v>380</v>
      </c>
      <c r="G405" s="14" t="s">
        <v>120</v>
      </c>
      <c r="H405" s="14">
        <v>2</v>
      </c>
      <c r="I405" s="14">
        <v>5</v>
      </c>
      <c r="J405" s="14">
        <v>5</v>
      </c>
      <c r="K405" s="14"/>
      <c r="L405" s="14" t="s">
        <v>141</v>
      </c>
      <c r="M405" s="24">
        <f t="shared" si="307"/>
        <v>5</v>
      </c>
      <c r="N405" s="24">
        <f t="shared" si="282"/>
        <v>1</v>
      </c>
      <c r="O405" s="24" t="str">
        <f t="shared" si="283"/>
        <v>5 5</v>
      </c>
      <c r="P405" s="24">
        <f t="shared" si="284"/>
        <v>5</v>
      </c>
      <c r="Q405" s="25">
        <f t="shared" si="285"/>
        <v>0</v>
      </c>
      <c r="R405" s="26">
        <f t="shared" si="286"/>
        <v>0</v>
      </c>
      <c r="S405" s="24">
        <f t="shared" si="287"/>
        <v>2</v>
      </c>
      <c r="T405" s="24">
        <f t="shared" si="288"/>
        <v>2</v>
      </c>
      <c r="U405" s="24" t="str">
        <f t="shared" si="289"/>
        <v/>
      </c>
      <c r="V405" s="24" t="str">
        <f t="shared" si="290"/>
        <v>g</v>
      </c>
      <c r="W405" s="24" t="str">
        <f t="shared" si="308"/>
        <v/>
      </c>
      <c r="X405" s="24">
        <f t="shared" si="291"/>
        <v>2</v>
      </c>
      <c r="Y405" s="24">
        <f t="shared" si="292"/>
        <v>2</v>
      </c>
      <c r="Z405" s="24" t="str">
        <f t="shared" si="293"/>
        <v>F</v>
      </c>
      <c r="AA405" s="24" t="str">
        <f t="shared" si="313"/>
        <v>F</v>
      </c>
      <c r="AB405" s="34" t="str">
        <f t="shared" si="294"/>
        <v/>
      </c>
      <c r="AC405" s="34" t="str">
        <f t="shared" si="295"/>
        <v>g</v>
      </c>
      <c r="AD405" s="34" t="str">
        <f t="shared" si="309"/>
        <v>g</v>
      </c>
      <c r="AE405" s="34" t="str">
        <f t="shared" si="296"/>
        <v>2 0</v>
      </c>
      <c r="AF405" s="34">
        <f t="shared" si="297"/>
        <v>5</v>
      </c>
      <c r="AG405" s="34">
        <f t="shared" si="298"/>
        <v>5</v>
      </c>
      <c r="AH405" s="34">
        <f t="shared" si="299"/>
        <v>0</v>
      </c>
      <c r="AI405" s="172">
        <f>IF(AJ405&lt;&gt;"",MAX(AI$3:AI404)+1,"")</f>
        <v>328</v>
      </c>
      <c r="AJ405" s="172" t="str">
        <f t="shared" si="300"/>
        <v>F</v>
      </c>
      <c r="AK405" s="172">
        <f t="shared" si="301"/>
        <v>380</v>
      </c>
      <c r="AL405" s="172">
        <f t="shared" si="302"/>
        <v>5</v>
      </c>
      <c r="AM405" s="172" t="str">
        <f>IF(AN405&lt;&gt;"",MAX(AM$3:AM404)+1,"")</f>
        <v/>
      </c>
      <c r="AN405" s="172" t="str">
        <f t="shared" si="303"/>
        <v/>
      </c>
      <c r="AO405" s="172" t="str">
        <f t="shared" si="304"/>
        <v/>
      </c>
      <c r="AP405" s="172" t="str">
        <f t="shared" si="305"/>
        <v/>
      </c>
      <c r="AQ405" s="172" t="str">
        <f t="shared" si="306"/>
        <v/>
      </c>
      <c r="AR405" s="172" t="str">
        <f>Table1[[#This Row],[Sex ]]&amp;Table1[[#This Row],[Month]]</f>
        <v>F2</v>
      </c>
      <c r="AS405" s="21"/>
      <c r="AT405" s="21"/>
      <c r="AU405" s="21"/>
      <c r="AV405" s="21"/>
      <c r="AW405" s="21"/>
      <c r="AX405" s="21"/>
      <c r="AY405" s="21"/>
      <c r="AZ405" s="21"/>
      <c r="BA405" s="21"/>
      <c r="BB405" s="21"/>
      <c r="BC405" s="21"/>
      <c r="BD405" s="21"/>
      <c r="BE405" s="319"/>
      <c r="BF405" s="319"/>
      <c r="BG405" s="316"/>
      <c r="BH405" s="316"/>
      <c r="BI405" s="316"/>
      <c r="BJ405" s="316"/>
      <c r="BK405" s="316"/>
      <c r="BL405" s="316"/>
      <c r="BM405" s="316"/>
      <c r="BN405" s="316"/>
      <c r="BO405" s="316"/>
      <c r="BP405" s="316"/>
      <c r="BQ405" s="316"/>
      <c r="BR405" s="316"/>
      <c r="BS405" s="316"/>
      <c r="BT405" s="316"/>
      <c r="BU405" s="316"/>
      <c r="BV405" s="316"/>
      <c r="BW405" s="316"/>
      <c r="BX405" s="316"/>
      <c r="BY405" s="316"/>
      <c r="BZ405" s="316"/>
      <c r="CA405" s="316"/>
      <c r="CB405" s="316"/>
      <c r="CC405" s="316"/>
      <c r="CD405" s="316"/>
      <c r="CE405" s="316"/>
      <c r="CF405" s="316"/>
      <c r="CG405" s="316"/>
      <c r="CH405" s="316"/>
      <c r="CI405" s="316"/>
      <c r="CJ405" s="316"/>
      <c r="CK405" s="316"/>
      <c r="CL405" s="316"/>
      <c r="CM405" s="316"/>
      <c r="CN405" s="316"/>
      <c r="CO405" s="316"/>
      <c r="CP405" s="316"/>
      <c r="CQ405" s="316"/>
      <c r="CR405" s="316"/>
      <c r="CS405" s="316"/>
      <c r="CT405" s="316"/>
      <c r="CU405" s="316"/>
      <c r="CV405" s="316"/>
      <c r="CW405" s="316"/>
      <c r="CX405" s="316"/>
      <c r="CY405" s="316"/>
      <c r="CZ405" s="316"/>
      <c r="DA405" s="316"/>
      <c r="DB405" s="316"/>
      <c r="DC405" s="316"/>
      <c r="DD405" s="316"/>
      <c r="DE405" s="316"/>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HP405" s="268">
        <f t="shared" si="310"/>
        <v>4</v>
      </c>
      <c r="HQ405" s="268">
        <f t="shared" si="280"/>
        <v>397</v>
      </c>
      <c r="HR405" s="268">
        <f t="shared" si="311"/>
        <v>0</v>
      </c>
      <c r="HS405" s="268">
        <f t="shared" si="312"/>
        <v>0</v>
      </c>
    </row>
    <row r="406" spans="1:227" x14ac:dyDescent="0.3">
      <c r="A406" s="21"/>
      <c r="B406" s="14">
        <v>11631</v>
      </c>
      <c r="C406" s="14">
        <v>27</v>
      </c>
      <c r="D406" s="14" t="s">
        <v>182</v>
      </c>
      <c r="E406" s="14" t="s">
        <v>183</v>
      </c>
      <c r="F406" s="14">
        <v>380</v>
      </c>
      <c r="G406" s="14" t="s">
        <v>120</v>
      </c>
      <c r="H406" s="14">
        <v>2</v>
      </c>
      <c r="I406" s="14">
        <v>5</v>
      </c>
      <c r="J406" s="14">
        <v>5</v>
      </c>
      <c r="K406" s="14"/>
      <c r="L406" s="14" t="s">
        <v>141</v>
      </c>
      <c r="M406" s="24">
        <f t="shared" si="307"/>
        <v>5</v>
      </c>
      <c r="N406" s="24">
        <f t="shared" si="282"/>
        <v>1</v>
      </c>
      <c r="O406" s="24" t="str">
        <f t="shared" si="283"/>
        <v>5 5</v>
      </c>
      <c r="P406" s="24">
        <f t="shared" si="284"/>
        <v>5</v>
      </c>
      <c r="Q406" s="25">
        <f t="shared" si="285"/>
        <v>0</v>
      </c>
      <c r="R406" s="26">
        <f t="shared" si="286"/>
        <v>0</v>
      </c>
      <c r="S406" s="24">
        <f t="shared" si="287"/>
        <v>2</v>
      </c>
      <c r="T406" s="24">
        <f t="shared" si="288"/>
        <v>2</v>
      </c>
      <c r="U406" s="24" t="str">
        <f t="shared" si="289"/>
        <v/>
      </c>
      <c r="V406" s="24" t="str">
        <f t="shared" si="290"/>
        <v>g</v>
      </c>
      <c r="W406" s="24" t="str">
        <f t="shared" si="308"/>
        <v/>
      </c>
      <c r="X406" s="24">
        <f t="shared" si="291"/>
        <v>2</v>
      </c>
      <c r="Y406" s="24">
        <f t="shared" si="292"/>
        <v>2</v>
      </c>
      <c r="Z406" s="24" t="str">
        <f t="shared" si="293"/>
        <v>F</v>
      </c>
      <c r="AA406" s="24" t="str">
        <f t="shared" si="313"/>
        <v>F</v>
      </c>
      <c r="AB406" s="34" t="str">
        <f t="shared" si="294"/>
        <v/>
      </c>
      <c r="AC406" s="34" t="str">
        <f t="shared" si="295"/>
        <v>g</v>
      </c>
      <c r="AD406" s="34" t="str">
        <f t="shared" si="309"/>
        <v>g</v>
      </c>
      <c r="AE406" s="34" t="str">
        <f t="shared" si="296"/>
        <v>2 0</v>
      </c>
      <c r="AF406" s="34">
        <f t="shared" si="297"/>
        <v>5</v>
      </c>
      <c r="AG406" s="34">
        <f t="shared" si="298"/>
        <v>5</v>
      </c>
      <c r="AH406" s="34">
        <f t="shared" si="299"/>
        <v>0</v>
      </c>
      <c r="AI406" s="172">
        <f>IF(AJ406&lt;&gt;"",MAX(AI$3:AI405)+1,"")</f>
        <v>329</v>
      </c>
      <c r="AJ406" s="172" t="str">
        <f t="shared" si="300"/>
        <v>F</v>
      </c>
      <c r="AK406" s="172">
        <f t="shared" si="301"/>
        <v>380</v>
      </c>
      <c r="AL406" s="172">
        <f t="shared" si="302"/>
        <v>5</v>
      </c>
      <c r="AM406" s="172" t="str">
        <f>IF(AN406&lt;&gt;"",MAX(AM$3:AM405)+1,"")</f>
        <v/>
      </c>
      <c r="AN406" s="172" t="str">
        <f t="shared" si="303"/>
        <v/>
      </c>
      <c r="AO406" s="172" t="str">
        <f t="shared" si="304"/>
        <v/>
      </c>
      <c r="AP406" s="172" t="str">
        <f t="shared" si="305"/>
        <v/>
      </c>
      <c r="AQ406" s="172" t="str">
        <f t="shared" si="306"/>
        <v/>
      </c>
      <c r="AR406" s="172" t="str">
        <f>Table1[[#This Row],[Sex ]]&amp;Table1[[#This Row],[Month]]</f>
        <v>F2</v>
      </c>
      <c r="AS406" s="21"/>
      <c r="AT406" s="21"/>
      <c r="AU406" s="21"/>
      <c r="AV406" s="21"/>
      <c r="AW406" s="21"/>
      <c r="AX406" s="21"/>
      <c r="AY406" s="21"/>
      <c r="AZ406" s="21"/>
      <c r="BA406" s="21"/>
      <c r="BB406" s="21"/>
      <c r="BC406" s="21"/>
      <c r="BD406" s="21"/>
      <c r="BE406" s="319"/>
      <c r="BF406" s="319"/>
      <c r="BG406" s="316"/>
      <c r="BH406" s="316"/>
      <c r="BI406" s="316"/>
      <c r="BJ406" s="316"/>
      <c r="BK406" s="316"/>
      <c r="BL406" s="316"/>
      <c r="BM406" s="316"/>
      <c r="BN406" s="316"/>
      <c r="BO406" s="316"/>
      <c r="BP406" s="316"/>
      <c r="BQ406" s="316"/>
      <c r="BR406" s="316"/>
      <c r="BS406" s="316"/>
      <c r="BT406" s="316"/>
      <c r="BU406" s="316"/>
      <c r="BV406" s="316"/>
      <c r="BW406" s="316"/>
      <c r="BX406" s="316"/>
      <c r="BY406" s="316"/>
      <c r="BZ406" s="316"/>
      <c r="CA406" s="316"/>
      <c r="CB406" s="316"/>
      <c r="CC406" s="316"/>
      <c r="CD406" s="316"/>
      <c r="CE406" s="316"/>
      <c r="CF406" s="316"/>
      <c r="CG406" s="316"/>
      <c r="CH406" s="316"/>
      <c r="CI406" s="316"/>
      <c r="CJ406" s="316"/>
      <c r="CK406" s="316"/>
      <c r="CL406" s="316"/>
      <c r="CM406" s="316"/>
      <c r="CN406" s="316"/>
      <c r="CO406" s="316"/>
      <c r="CP406" s="316"/>
      <c r="CQ406" s="316"/>
      <c r="CR406" s="316"/>
      <c r="CS406" s="316"/>
      <c r="CT406" s="316"/>
      <c r="CU406" s="316"/>
      <c r="CV406" s="316"/>
      <c r="CW406" s="316"/>
      <c r="CX406" s="316"/>
      <c r="CY406" s="316"/>
      <c r="CZ406" s="316"/>
      <c r="DA406" s="316"/>
      <c r="DB406" s="316"/>
      <c r="DC406" s="316"/>
      <c r="DD406" s="316"/>
      <c r="DE406" s="316"/>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HP406" s="268">
        <f t="shared" si="310"/>
        <v>4</v>
      </c>
      <c r="HQ406" s="268">
        <f t="shared" si="280"/>
        <v>398</v>
      </c>
      <c r="HR406" s="268">
        <f t="shared" si="311"/>
        <v>0</v>
      </c>
      <c r="HS406" s="268">
        <f t="shared" si="312"/>
        <v>0</v>
      </c>
    </row>
    <row r="407" spans="1:227" x14ac:dyDescent="0.3">
      <c r="A407" s="21"/>
      <c r="B407" s="14">
        <v>11631</v>
      </c>
      <c r="C407" s="14">
        <v>28</v>
      </c>
      <c r="D407" s="14" t="s">
        <v>182</v>
      </c>
      <c r="E407" s="14" t="s">
        <v>183</v>
      </c>
      <c r="F407" s="14">
        <v>390</v>
      </c>
      <c r="G407" s="14" t="s">
        <v>120</v>
      </c>
      <c r="H407" s="14">
        <v>2</v>
      </c>
      <c r="I407" s="14">
        <v>6</v>
      </c>
      <c r="J407" s="14">
        <v>6</v>
      </c>
      <c r="K407" s="14"/>
      <c r="L407" s="14" t="s">
        <v>141</v>
      </c>
      <c r="M407" s="24">
        <f t="shared" si="307"/>
        <v>6</v>
      </c>
      <c r="N407" s="24">
        <f t="shared" si="282"/>
        <v>1</v>
      </c>
      <c r="O407" s="24" t="str">
        <f t="shared" si="283"/>
        <v>6 6</v>
      </c>
      <c r="P407" s="24">
        <f t="shared" si="284"/>
        <v>6</v>
      </c>
      <c r="Q407" s="25">
        <f t="shared" si="285"/>
        <v>0</v>
      </c>
      <c r="R407" s="26">
        <f t="shared" si="286"/>
        <v>0</v>
      </c>
      <c r="S407" s="24">
        <f t="shared" si="287"/>
        <v>2</v>
      </c>
      <c r="T407" s="24">
        <f t="shared" si="288"/>
        <v>2</v>
      </c>
      <c r="U407" s="24" t="str">
        <f t="shared" si="289"/>
        <v/>
      </c>
      <c r="V407" s="24" t="str">
        <f t="shared" si="290"/>
        <v>g</v>
      </c>
      <c r="W407" s="24" t="str">
        <f t="shared" si="308"/>
        <v/>
      </c>
      <c r="X407" s="24">
        <f t="shared" si="291"/>
        <v>2</v>
      </c>
      <c r="Y407" s="24">
        <f t="shared" si="292"/>
        <v>2</v>
      </c>
      <c r="Z407" s="24" t="str">
        <f t="shared" si="293"/>
        <v>F</v>
      </c>
      <c r="AA407" s="24" t="str">
        <f t="shared" si="313"/>
        <v>F</v>
      </c>
      <c r="AB407" s="34" t="str">
        <f t="shared" si="294"/>
        <v/>
      </c>
      <c r="AC407" s="34" t="str">
        <f t="shared" si="295"/>
        <v>g</v>
      </c>
      <c r="AD407" s="34" t="str">
        <f t="shared" si="309"/>
        <v>g</v>
      </c>
      <c r="AE407" s="34" t="str">
        <f t="shared" si="296"/>
        <v>2 0</v>
      </c>
      <c r="AF407" s="34">
        <f t="shared" si="297"/>
        <v>6</v>
      </c>
      <c r="AG407" s="34">
        <f t="shared" si="298"/>
        <v>6</v>
      </c>
      <c r="AH407" s="34">
        <f t="shared" si="299"/>
        <v>0</v>
      </c>
      <c r="AI407" s="172">
        <f>IF(AJ407&lt;&gt;"",MAX(AI$3:AI406)+1,"")</f>
        <v>330</v>
      </c>
      <c r="AJ407" s="172" t="str">
        <f t="shared" si="300"/>
        <v>F</v>
      </c>
      <c r="AK407" s="172">
        <f t="shared" si="301"/>
        <v>390</v>
      </c>
      <c r="AL407" s="172">
        <f t="shared" si="302"/>
        <v>6</v>
      </c>
      <c r="AM407" s="172" t="str">
        <f>IF(AN407&lt;&gt;"",MAX(AM$3:AM406)+1,"")</f>
        <v/>
      </c>
      <c r="AN407" s="172" t="str">
        <f t="shared" si="303"/>
        <v/>
      </c>
      <c r="AO407" s="172" t="str">
        <f t="shared" si="304"/>
        <v/>
      </c>
      <c r="AP407" s="172" t="str">
        <f t="shared" si="305"/>
        <v/>
      </c>
      <c r="AQ407" s="172" t="str">
        <f t="shared" si="306"/>
        <v/>
      </c>
      <c r="AR407" s="172" t="str">
        <f>Table1[[#This Row],[Sex ]]&amp;Table1[[#This Row],[Month]]</f>
        <v>F2</v>
      </c>
      <c r="AS407" s="21"/>
      <c r="AT407" s="21"/>
      <c r="AU407" s="21"/>
      <c r="AV407" s="21"/>
      <c r="AW407" s="21"/>
      <c r="AX407" s="21"/>
      <c r="AY407" s="21"/>
      <c r="AZ407" s="21"/>
      <c r="BA407" s="21"/>
      <c r="BB407" s="21"/>
      <c r="BC407" s="21"/>
      <c r="BD407" s="21"/>
      <c r="BE407" s="319"/>
      <c r="BF407" s="319"/>
      <c r="BG407" s="316"/>
      <c r="BH407" s="316"/>
      <c r="BI407" s="316"/>
      <c r="BJ407" s="316"/>
      <c r="BK407" s="316"/>
      <c r="BL407" s="316"/>
      <c r="BM407" s="316"/>
      <c r="BN407" s="316"/>
      <c r="BO407" s="316"/>
      <c r="BP407" s="316"/>
      <c r="BQ407" s="316"/>
      <c r="BR407" s="316"/>
      <c r="BS407" s="316"/>
      <c r="BT407" s="316"/>
      <c r="BU407" s="316"/>
      <c r="BV407" s="316"/>
      <c r="BW407" s="316"/>
      <c r="BX407" s="316"/>
      <c r="BY407" s="316"/>
      <c r="BZ407" s="316"/>
      <c r="CA407" s="316"/>
      <c r="CB407" s="316"/>
      <c r="CC407" s="316"/>
      <c r="CD407" s="316"/>
      <c r="CE407" s="316"/>
      <c r="CF407" s="316"/>
      <c r="CG407" s="316"/>
      <c r="CH407" s="316"/>
      <c r="CI407" s="316"/>
      <c r="CJ407" s="316"/>
      <c r="CK407" s="316"/>
      <c r="CL407" s="316"/>
      <c r="CM407" s="316"/>
      <c r="CN407" s="316"/>
      <c r="CO407" s="316"/>
      <c r="CP407" s="316"/>
      <c r="CQ407" s="316"/>
      <c r="CR407" s="316"/>
      <c r="CS407" s="316"/>
      <c r="CT407" s="316"/>
      <c r="CU407" s="316"/>
      <c r="CV407" s="316"/>
      <c r="CW407" s="316"/>
      <c r="CX407" s="316"/>
      <c r="CY407" s="316"/>
      <c r="CZ407" s="316"/>
      <c r="DA407" s="316"/>
      <c r="DB407" s="316"/>
      <c r="DC407" s="316"/>
      <c r="DD407" s="316"/>
      <c r="DE407" s="316"/>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HP407" s="268">
        <f t="shared" si="310"/>
        <v>4</v>
      </c>
      <c r="HQ407" s="268">
        <f t="shared" si="280"/>
        <v>399</v>
      </c>
      <c r="HR407" s="268">
        <f t="shared" si="311"/>
        <v>0</v>
      </c>
      <c r="HS407" s="268">
        <f t="shared" si="312"/>
        <v>0</v>
      </c>
    </row>
    <row r="408" spans="1:227" x14ac:dyDescent="0.3">
      <c r="A408" s="21"/>
      <c r="B408" s="14">
        <v>11631</v>
      </c>
      <c r="C408" s="14">
        <v>29</v>
      </c>
      <c r="D408" s="14" t="s">
        <v>182</v>
      </c>
      <c r="E408" s="14" t="s">
        <v>183</v>
      </c>
      <c r="F408" s="14">
        <v>390</v>
      </c>
      <c r="G408" s="14" t="s">
        <v>120</v>
      </c>
      <c r="H408" s="14">
        <v>2</v>
      </c>
      <c r="I408" s="14">
        <v>5</v>
      </c>
      <c r="J408" s="14">
        <v>5</v>
      </c>
      <c r="K408" s="14"/>
      <c r="L408" s="14" t="s">
        <v>141</v>
      </c>
      <c r="M408" s="24">
        <f t="shared" si="307"/>
        <v>5</v>
      </c>
      <c r="N408" s="24">
        <f t="shared" si="282"/>
        <v>1</v>
      </c>
      <c r="O408" s="24" t="str">
        <f t="shared" si="283"/>
        <v>5 5</v>
      </c>
      <c r="P408" s="24">
        <f t="shared" si="284"/>
        <v>5</v>
      </c>
      <c r="Q408" s="25">
        <f t="shared" si="285"/>
        <v>0</v>
      </c>
      <c r="R408" s="26">
        <f t="shared" si="286"/>
        <v>0</v>
      </c>
      <c r="S408" s="24">
        <f t="shared" si="287"/>
        <v>2</v>
      </c>
      <c r="T408" s="24">
        <f t="shared" si="288"/>
        <v>2</v>
      </c>
      <c r="U408" s="24" t="str">
        <f t="shared" si="289"/>
        <v/>
      </c>
      <c r="V408" s="24" t="str">
        <f t="shared" si="290"/>
        <v>g</v>
      </c>
      <c r="W408" s="24" t="str">
        <f t="shared" si="308"/>
        <v/>
      </c>
      <c r="X408" s="24">
        <f t="shared" si="291"/>
        <v>2</v>
      </c>
      <c r="Y408" s="24">
        <f t="shared" si="292"/>
        <v>2</v>
      </c>
      <c r="Z408" s="24" t="str">
        <f t="shared" si="293"/>
        <v>F</v>
      </c>
      <c r="AA408" s="24" t="str">
        <f t="shared" si="313"/>
        <v>F</v>
      </c>
      <c r="AB408" s="34" t="str">
        <f t="shared" si="294"/>
        <v/>
      </c>
      <c r="AC408" s="34" t="str">
        <f t="shared" si="295"/>
        <v>g</v>
      </c>
      <c r="AD408" s="34" t="str">
        <f t="shared" si="309"/>
        <v>g</v>
      </c>
      <c r="AE408" s="34" t="str">
        <f t="shared" si="296"/>
        <v>2 0</v>
      </c>
      <c r="AF408" s="34">
        <f t="shared" si="297"/>
        <v>5</v>
      </c>
      <c r="AG408" s="34">
        <f t="shared" si="298"/>
        <v>5</v>
      </c>
      <c r="AH408" s="34">
        <f t="shared" si="299"/>
        <v>0</v>
      </c>
      <c r="AI408" s="172">
        <f>IF(AJ408&lt;&gt;"",MAX(AI$3:AI407)+1,"")</f>
        <v>331</v>
      </c>
      <c r="AJ408" s="172" t="str">
        <f t="shared" si="300"/>
        <v>F</v>
      </c>
      <c r="AK408" s="172">
        <f t="shared" si="301"/>
        <v>390</v>
      </c>
      <c r="AL408" s="172">
        <f t="shared" si="302"/>
        <v>5</v>
      </c>
      <c r="AM408" s="172" t="str">
        <f>IF(AN408&lt;&gt;"",MAX(AM$3:AM407)+1,"")</f>
        <v/>
      </c>
      <c r="AN408" s="172" t="str">
        <f t="shared" si="303"/>
        <v/>
      </c>
      <c r="AO408" s="172" t="str">
        <f t="shared" si="304"/>
        <v/>
      </c>
      <c r="AP408" s="172" t="str">
        <f t="shared" si="305"/>
        <v/>
      </c>
      <c r="AQ408" s="172" t="str">
        <f t="shared" si="306"/>
        <v/>
      </c>
      <c r="AR408" s="172" t="str">
        <f>Table1[[#This Row],[Sex ]]&amp;Table1[[#This Row],[Month]]</f>
        <v>F2</v>
      </c>
      <c r="AS408" s="21"/>
      <c r="AT408" s="21"/>
      <c r="AU408" s="21"/>
      <c r="AV408" s="21"/>
      <c r="AW408" s="21"/>
      <c r="AX408" s="21"/>
      <c r="AY408" s="21"/>
      <c r="AZ408" s="21"/>
      <c r="BA408" s="21"/>
      <c r="BB408" s="21"/>
      <c r="BC408" s="21"/>
      <c r="BD408" s="21"/>
      <c r="BE408" s="319"/>
      <c r="BF408" s="319"/>
      <c r="BG408" s="316"/>
      <c r="BH408" s="316"/>
      <c r="BI408" s="316"/>
      <c r="BJ408" s="316"/>
      <c r="BK408" s="316"/>
      <c r="BL408" s="316"/>
      <c r="BM408" s="316"/>
      <c r="BN408" s="316"/>
      <c r="BO408" s="316"/>
      <c r="BP408" s="316"/>
      <c r="BQ408" s="316"/>
      <c r="BR408" s="316"/>
      <c r="BS408" s="316"/>
      <c r="BT408" s="316"/>
      <c r="BU408" s="316"/>
      <c r="BV408" s="316"/>
      <c r="BW408" s="316"/>
      <c r="BX408" s="316"/>
      <c r="BY408" s="316"/>
      <c r="BZ408" s="316"/>
      <c r="CA408" s="316"/>
      <c r="CB408" s="316"/>
      <c r="CC408" s="316"/>
      <c r="CD408" s="316"/>
      <c r="CE408" s="316"/>
      <c r="CF408" s="316"/>
      <c r="CG408" s="316"/>
      <c r="CH408" s="316"/>
      <c r="CI408" s="316"/>
      <c r="CJ408" s="316"/>
      <c r="CK408" s="316"/>
      <c r="CL408" s="316"/>
      <c r="CM408" s="316"/>
      <c r="CN408" s="316"/>
      <c r="CO408" s="316"/>
      <c r="CP408" s="316"/>
      <c r="CQ408" s="316"/>
      <c r="CR408" s="316"/>
      <c r="CS408" s="316"/>
      <c r="CT408" s="316"/>
      <c r="CU408" s="316"/>
      <c r="CV408" s="316"/>
      <c r="CW408" s="316"/>
      <c r="CX408" s="316"/>
      <c r="CY408" s="316"/>
      <c r="CZ408" s="316"/>
      <c r="DA408" s="316"/>
      <c r="DB408" s="316"/>
      <c r="DC408" s="316"/>
      <c r="DD408" s="316"/>
      <c r="DE408" s="316"/>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HP408" s="268">
        <f t="shared" si="310"/>
        <v>4</v>
      </c>
      <c r="HQ408" s="268">
        <f t="shared" si="280"/>
        <v>400</v>
      </c>
      <c r="HR408" s="268">
        <f t="shared" si="311"/>
        <v>25</v>
      </c>
      <c r="HS408" s="268">
        <f t="shared" si="312"/>
        <v>25</v>
      </c>
    </row>
    <row r="409" spans="1:227" x14ac:dyDescent="0.3">
      <c r="A409" s="21"/>
      <c r="B409" s="14">
        <v>11631</v>
      </c>
      <c r="C409" s="14">
        <v>30</v>
      </c>
      <c r="D409" s="14" t="s">
        <v>182</v>
      </c>
      <c r="E409" s="14" t="s">
        <v>183</v>
      </c>
      <c r="F409" s="14">
        <v>400</v>
      </c>
      <c r="G409" s="14" t="s">
        <v>120</v>
      </c>
      <c r="H409" s="14">
        <v>2</v>
      </c>
      <c r="I409" s="14">
        <v>4</v>
      </c>
      <c r="J409" s="14">
        <v>4</v>
      </c>
      <c r="K409" s="14"/>
      <c r="L409" s="14" t="s">
        <v>141</v>
      </c>
      <c r="M409" s="24">
        <f t="shared" si="307"/>
        <v>4</v>
      </c>
      <c r="N409" s="24">
        <f t="shared" si="282"/>
        <v>1</v>
      </c>
      <c r="O409" s="24" t="str">
        <f t="shared" si="283"/>
        <v>4 4</v>
      </c>
      <c r="P409" s="24">
        <f t="shared" si="284"/>
        <v>4</v>
      </c>
      <c r="Q409" s="25">
        <f t="shared" si="285"/>
        <v>0</v>
      </c>
      <c r="R409" s="26">
        <f t="shared" si="286"/>
        <v>0</v>
      </c>
      <c r="S409" s="24">
        <f t="shared" si="287"/>
        <v>2</v>
      </c>
      <c r="T409" s="24">
        <f t="shared" si="288"/>
        <v>2</v>
      </c>
      <c r="U409" s="24" t="str">
        <f t="shared" si="289"/>
        <v/>
      </c>
      <c r="V409" s="24" t="str">
        <f t="shared" si="290"/>
        <v>g</v>
      </c>
      <c r="W409" s="24" t="str">
        <f t="shared" si="308"/>
        <v/>
      </c>
      <c r="X409" s="24">
        <f t="shared" si="291"/>
        <v>2</v>
      </c>
      <c r="Y409" s="24">
        <f t="shared" si="292"/>
        <v>2</v>
      </c>
      <c r="Z409" s="24" t="str">
        <f t="shared" si="293"/>
        <v>F</v>
      </c>
      <c r="AA409" s="24" t="str">
        <f t="shared" si="313"/>
        <v>F</v>
      </c>
      <c r="AB409" s="34" t="str">
        <f t="shared" si="294"/>
        <v/>
      </c>
      <c r="AC409" s="34" t="str">
        <f t="shared" si="295"/>
        <v>g</v>
      </c>
      <c r="AD409" s="34" t="str">
        <f t="shared" si="309"/>
        <v>g</v>
      </c>
      <c r="AE409" s="34" t="str">
        <f t="shared" si="296"/>
        <v>2 0</v>
      </c>
      <c r="AF409" s="34">
        <f t="shared" si="297"/>
        <v>4</v>
      </c>
      <c r="AG409" s="34">
        <f t="shared" si="298"/>
        <v>4</v>
      </c>
      <c r="AH409" s="34">
        <f t="shared" si="299"/>
        <v>0</v>
      </c>
      <c r="AI409" s="172">
        <f>IF(AJ409&lt;&gt;"",MAX(AI$3:AI408)+1,"")</f>
        <v>332</v>
      </c>
      <c r="AJ409" s="172" t="str">
        <f t="shared" si="300"/>
        <v>F</v>
      </c>
      <c r="AK409" s="172">
        <f t="shared" si="301"/>
        <v>400</v>
      </c>
      <c r="AL409" s="172">
        <f t="shared" si="302"/>
        <v>4</v>
      </c>
      <c r="AM409" s="172" t="str">
        <f>IF(AN409&lt;&gt;"",MAX(AM$3:AM408)+1,"")</f>
        <v/>
      </c>
      <c r="AN409" s="172" t="str">
        <f t="shared" si="303"/>
        <v/>
      </c>
      <c r="AO409" s="172" t="str">
        <f t="shared" si="304"/>
        <v/>
      </c>
      <c r="AP409" s="172" t="str">
        <f t="shared" si="305"/>
        <v/>
      </c>
      <c r="AQ409" s="172" t="str">
        <f t="shared" si="306"/>
        <v/>
      </c>
      <c r="AR409" s="172" t="str">
        <f>Table1[[#This Row],[Sex ]]&amp;Table1[[#This Row],[Month]]</f>
        <v>F2</v>
      </c>
      <c r="AS409" s="21"/>
      <c r="AT409" s="21"/>
      <c r="AU409" s="21"/>
      <c r="AV409" s="21"/>
      <c r="AW409" s="21"/>
      <c r="AX409" s="21"/>
      <c r="AY409" s="21"/>
      <c r="AZ409" s="21"/>
      <c r="BA409" s="21"/>
      <c r="BB409" s="21"/>
      <c r="BC409" s="21"/>
      <c r="BD409" s="21"/>
      <c r="BE409" s="319"/>
      <c r="BF409" s="319"/>
      <c r="BG409" s="316"/>
      <c r="BH409" s="316"/>
      <c r="BI409" s="316"/>
      <c r="BJ409" s="316"/>
      <c r="BK409" s="316"/>
      <c r="BL409" s="316"/>
      <c r="BM409" s="316"/>
      <c r="BN409" s="316"/>
      <c r="BO409" s="316"/>
      <c r="BP409" s="316"/>
      <c r="BQ409" s="316"/>
      <c r="BR409" s="316"/>
      <c r="BS409" s="316"/>
      <c r="BT409" s="316"/>
      <c r="BU409" s="316"/>
      <c r="BV409" s="316"/>
      <c r="BW409" s="316"/>
      <c r="BX409" s="316"/>
      <c r="BY409" s="316"/>
      <c r="BZ409" s="316"/>
      <c r="CA409" s="316"/>
      <c r="CB409" s="316"/>
      <c r="CC409" s="316"/>
      <c r="CD409" s="316"/>
      <c r="CE409" s="316"/>
      <c r="CF409" s="316"/>
      <c r="CG409" s="316"/>
      <c r="CH409" s="316"/>
      <c r="CI409" s="316"/>
      <c r="CJ409" s="316"/>
      <c r="CK409" s="316"/>
      <c r="CL409" s="316"/>
      <c r="CM409" s="316"/>
      <c r="CN409" s="316"/>
      <c r="CO409" s="316"/>
      <c r="CP409" s="316"/>
      <c r="CQ409" s="316"/>
      <c r="CR409" s="316"/>
      <c r="CS409" s="316"/>
      <c r="CT409" s="316"/>
      <c r="CU409" s="316"/>
      <c r="CV409" s="316"/>
      <c r="CW409" s="316"/>
      <c r="CX409" s="316"/>
      <c r="CY409" s="316"/>
      <c r="CZ409" s="316"/>
      <c r="DA409" s="316"/>
      <c r="DB409" s="316"/>
      <c r="DC409" s="316"/>
      <c r="DD409" s="316"/>
      <c r="DE409" s="316"/>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HP409" s="268">
        <f t="shared" si="310"/>
        <v>4</v>
      </c>
      <c r="HQ409" s="268">
        <f t="shared" si="280"/>
        <v>401</v>
      </c>
      <c r="HR409" s="268">
        <f t="shared" si="311"/>
        <v>0</v>
      </c>
      <c r="HS409" s="268">
        <f t="shared" si="312"/>
        <v>0</v>
      </c>
    </row>
    <row r="410" spans="1:227" x14ac:dyDescent="0.3">
      <c r="A410" s="21"/>
      <c r="B410" s="14">
        <v>11631</v>
      </c>
      <c r="C410" s="14">
        <v>31</v>
      </c>
      <c r="D410" s="14" t="s">
        <v>182</v>
      </c>
      <c r="E410" s="14" t="s">
        <v>183</v>
      </c>
      <c r="F410" s="14">
        <v>400</v>
      </c>
      <c r="G410" s="14" t="s">
        <v>120</v>
      </c>
      <c r="H410" s="14">
        <v>2</v>
      </c>
      <c r="I410" s="14">
        <v>7</v>
      </c>
      <c r="J410" s="14">
        <v>7</v>
      </c>
      <c r="K410" s="14"/>
      <c r="L410" s="14" t="s">
        <v>141</v>
      </c>
      <c r="M410" s="24">
        <f t="shared" si="307"/>
        <v>7</v>
      </c>
      <c r="N410" s="24">
        <f t="shared" si="282"/>
        <v>1</v>
      </c>
      <c r="O410" s="24" t="str">
        <f t="shared" si="283"/>
        <v>7 7</v>
      </c>
      <c r="P410" s="24">
        <f t="shared" si="284"/>
        <v>7</v>
      </c>
      <c r="Q410" s="25">
        <f t="shared" si="285"/>
        <v>0</v>
      </c>
      <c r="R410" s="26">
        <f t="shared" si="286"/>
        <v>0</v>
      </c>
      <c r="S410" s="24">
        <f t="shared" si="287"/>
        <v>2</v>
      </c>
      <c r="T410" s="24">
        <f t="shared" si="288"/>
        <v>2</v>
      </c>
      <c r="U410" s="24" t="str">
        <f t="shared" si="289"/>
        <v/>
      </c>
      <c r="V410" s="24" t="str">
        <f t="shared" si="290"/>
        <v>g</v>
      </c>
      <c r="W410" s="24" t="str">
        <f t="shared" si="308"/>
        <v/>
      </c>
      <c r="X410" s="24">
        <f t="shared" si="291"/>
        <v>2</v>
      </c>
      <c r="Y410" s="24">
        <f t="shared" si="292"/>
        <v>2</v>
      </c>
      <c r="Z410" s="24" t="str">
        <f t="shared" si="293"/>
        <v>F</v>
      </c>
      <c r="AA410" s="24" t="str">
        <f t="shared" si="313"/>
        <v>F</v>
      </c>
      <c r="AB410" s="34" t="str">
        <f t="shared" si="294"/>
        <v/>
      </c>
      <c r="AC410" s="34" t="str">
        <f t="shared" si="295"/>
        <v>g</v>
      </c>
      <c r="AD410" s="34" t="str">
        <f t="shared" si="309"/>
        <v>g</v>
      </c>
      <c r="AE410" s="34" t="str">
        <f t="shared" si="296"/>
        <v>2 0</v>
      </c>
      <c r="AF410" s="34">
        <f t="shared" si="297"/>
        <v>7</v>
      </c>
      <c r="AG410" s="34">
        <f t="shared" si="298"/>
        <v>7</v>
      </c>
      <c r="AH410" s="34">
        <f t="shared" si="299"/>
        <v>0</v>
      </c>
      <c r="AI410" s="172">
        <f>IF(AJ410&lt;&gt;"",MAX(AI$3:AI409)+1,"")</f>
        <v>333</v>
      </c>
      <c r="AJ410" s="172" t="str">
        <f t="shared" si="300"/>
        <v>F</v>
      </c>
      <c r="AK410" s="172">
        <f t="shared" si="301"/>
        <v>400</v>
      </c>
      <c r="AL410" s="172">
        <f t="shared" si="302"/>
        <v>7</v>
      </c>
      <c r="AM410" s="172" t="str">
        <f>IF(AN410&lt;&gt;"",MAX(AM$3:AM409)+1,"")</f>
        <v/>
      </c>
      <c r="AN410" s="172" t="str">
        <f t="shared" si="303"/>
        <v/>
      </c>
      <c r="AO410" s="172" t="str">
        <f t="shared" si="304"/>
        <v/>
      </c>
      <c r="AP410" s="172" t="str">
        <f t="shared" si="305"/>
        <v/>
      </c>
      <c r="AQ410" s="172" t="str">
        <f t="shared" si="306"/>
        <v/>
      </c>
      <c r="AR410" s="172" t="str">
        <f>Table1[[#This Row],[Sex ]]&amp;Table1[[#This Row],[Month]]</f>
        <v>F2</v>
      </c>
      <c r="AS410" s="21"/>
      <c r="AT410" s="21"/>
      <c r="AU410" s="21"/>
      <c r="AV410" s="21"/>
      <c r="AW410" s="21"/>
      <c r="AX410" s="21"/>
      <c r="AY410" s="21"/>
      <c r="AZ410" s="21"/>
      <c r="BA410" s="21"/>
      <c r="BB410" s="21"/>
      <c r="BC410" s="21"/>
      <c r="BD410" s="21"/>
      <c r="BE410" s="319"/>
      <c r="BF410" s="319"/>
      <c r="BG410" s="316"/>
      <c r="BH410" s="316"/>
      <c r="BI410" s="316"/>
      <c r="BJ410" s="316"/>
      <c r="BK410" s="316"/>
      <c r="BL410" s="316"/>
      <c r="BM410" s="316"/>
      <c r="BN410" s="316"/>
      <c r="BO410" s="316"/>
      <c r="BP410" s="316"/>
      <c r="BQ410" s="316"/>
      <c r="BR410" s="316"/>
      <c r="BS410" s="316"/>
      <c r="BT410" s="316"/>
      <c r="BU410" s="316"/>
      <c r="BV410" s="316"/>
      <c r="BW410" s="316"/>
      <c r="BX410" s="316"/>
      <c r="BY410" s="316"/>
      <c r="BZ410" s="316"/>
      <c r="CA410" s="316"/>
      <c r="CB410" s="316"/>
      <c r="CC410" s="316"/>
      <c r="CD410" s="316"/>
      <c r="CE410" s="316"/>
      <c r="CF410" s="316"/>
      <c r="CG410" s="316"/>
      <c r="CH410" s="316"/>
      <c r="CI410" s="316"/>
      <c r="CJ410" s="316"/>
      <c r="CK410" s="316"/>
      <c r="CL410" s="316"/>
      <c r="CM410" s="316"/>
      <c r="CN410" s="316"/>
      <c r="CO410" s="316"/>
      <c r="CP410" s="316"/>
      <c r="CQ410" s="316"/>
      <c r="CR410" s="316"/>
      <c r="CS410" s="316"/>
      <c r="CT410" s="316"/>
      <c r="CU410" s="316"/>
      <c r="CV410" s="316"/>
      <c r="CW410" s="316"/>
      <c r="CX410" s="316"/>
      <c r="CY410" s="316"/>
      <c r="CZ410" s="316"/>
      <c r="DA410" s="316"/>
      <c r="DB410" s="316"/>
      <c r="DC410" s="316"/>
      <c r="DD410" s="316"/>
      <c r="DE410" s="316"/>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HP410" s="268">
        <f t="shared" si="310"/>
        <v>4</v>
      </c>
      <c r="HQ410" s="268">
        <f t="shared" si="280"/>
        <v>402</v>
      </c>
      <c r="HR410" s="268">
        <f t="shared" si="311"/>
        <v>0</v>
      </c>
      <c r="HS410" s="268">
        <f t="shared" si="312"/>
        <v>0</v>
      </c>
    </row>
    <row r="411" spans="1:227" x14ac:dyDescent="0.3">
      <c r="A411" s="21"/>
      <c r="B411" s="14">
        <v>11631</v>
      </c>
      <c r="C411" s="14">
        <v>32</v>
      </c>
      <c r="D411" s="14" t="s">
        <v>182</v>
      </c>
      <c r="E411" s="14" t="s">
        <v>183</v>
      </c>
      <c r="F411" s="14">
        <v>410</v>
      </c>
      <c r="G411" s="14" t="s">
        <v>120</v>
      </c>
      <c r="H411" s="14">
        <v>2</v>
      </c>
      <c r="I411" s="14">
        <v>5</v>
      </c>
      <c r="J411" s="14">
        <v>5</v>
      </c>
      <c r="K411" s="14"/>
      <c r="L411" s="14" t="s">
        <v>141</v>
      </c>
      <c r="M411" s="24">
        <f t="shared" si="307"/>
        <v>5</v>
      </c>
      <c r="N411" s="24">
        <f t="shared" si="282"/>
        <v>1</v>
      </c>
      <c r="O411" s="24" t="str">
        <f t="shared" si="283"/>
        <v>5 5</v>
      </c>
      <c r="P411" s="24">
        <f t="shared" si="284"/>
        <v>5</v>
      </c>
      <c r="Q411" s="25">
        <f t="shared" si="285"/>
        <v>0</v>
      </c>
      <c r="R411" s="26">
        <f t="shared" si="286"/>
        <v>0</v>
      </c>
      <c r="S411" s="24">
        <f t="shared" si="287"/>
        <v>2</v>
      </c>
      <c r="T411" s="24">
        <f t="shared" si="288"/>
        <v>2</v>
      </c>
      <c r="U411" s="24" t="str">
        <f t="shared" si="289"/>
        <v/>
      </c>
      <c r="V411" s="24" t="str">
        <f t="shared" si="290"/>
        <v>g</v>
      </c>
      <c r="W411" s="24" t="str">
        <f t="shared" si="308"/>
        <v/>
      </c>
      <c r="X411" s="24">
        <f t="shared" si="291"/>
        <v>2</v>
      </c>
      <c r="Y411" s="24">
        <f t="shared" si="292"/>
        <v>2</v>
      </c>
      <c r="Z411" s="24" t="str">
        <f t="shared" si="293"/>
        <v>F</v>
      </c>
      <c r="AA411" s="24" t="str">
        <f t="shared" si="313"/>
        <v>F</v>
      </c>
      <c r="AB411" s="34" t="str">
        <f t="shared" si="294"/>
        <v/>
      </c>
      <c r="AC411" s="34" t="str">
        <f t="shared" si="295"/>
        <v>g</v>
      </c>
      <c r="AD411" s="34" t="str">
        <f t="shared" si="309"/>
        <v>g</v>
      </c>
      <c r="AE411" s="34" t="str">
        <f t="shared" si="296"/>
        <v>2 0</v>
      </c>
      <c r="AF411" s="34">
        <f t="shared" si="297"/>
        <v>5</v>
      </c>
      <c r="AG411" s="34">
        <f t="shared" si="298"/>
        <v>5</v>
      </c>
      <c r="AH411" s="34">
        <f t="shared" si="299"/>
        <v>0</v>
      </c>
      <c r="AI411" s="172">
        <f>IF(AJ411&lt;&gt;"",MAX(AI$3:AI410)+1,"")</f>
        <v>334</v>
      </c>
      <c r="AJ411" s="172" t="str">
        <f t="shared" si="300"/>
        <v>F</v>
      </c>
      <c r="AK411" s="172">
        <f t="shared" si="301"/>
        <v>410</v>
      </c>
      <c r="AL411" s="172">
        <f t="shared" si="302"/>
        <v>5</v>
      </c>
      <c r="AM411" s="172" t="str">
        <f>IF(AN411&lt;&gt;"",MAX(AM$3:AM410)+1,"")</f>
        <v/>
      </c>
      <c r="AN411" s="172" t="str">
        <f t="shared" si="303"/>
        <v/>
      </c>
      <c r="AO411" s="172" t="str">
        <f t="shared" si="304"/>
        <v/>
      </c>
      <c r="AP411" s="172" t="str">
        <f t="shared" si="305"/>
        <v/>
      </c>
      <c r="AQ411" s="172" t="str">
        <f t="shared" si="306"/>
        <v/>
      </c>
      <c r="AR411" s="172" t="str">
        <f>Table1[[#This Row],[Sex ]]&amp;Table1[[#This Row],[Month]]</f>
        <v>F2</v>
      </c>
      <c r="AS411" s="21"/>
      <c r="AT411" s="21"/>
      <c r="AU411" s="21"/>
      <c r="AV411" s="21"/>
      <c r="AW411" s="21"/>
      <c r="AX411" s="21"/>
      <c r="AY411" s="21"/>
      <c r="AZ411" s="21"/>
      <c r="BA411" s="21"/>
      <c r="BB411" s="21"/>
      <c r="BC411" s="21"/>
      <c r="BD411" s="21"/>
      <c r="BE411" s="319"/>
      <c r="BF411" s="319"/>
      <c r="BG411" s="316"/>
      <c r="BH411" s="316"/>
      <c r="BI411" s="316"/>
      <c r="BJ411" s="316"/>
      <c r="BK411" s="316"/>
      <c r="BL411" s="316"/>
      <c r="BM411" s="316"/>
      <c r="BN411" s="316"/>
      <c r="BO411" s="316"/>
      <c r="BP411" s="316"/>
      <c r="BQ411" s="316"/>
      <c r="BR411" s="316"/>
      <c r="BS411" s="316"/>
      <c r="BT411" s="316"/>
      <c r="BU411" s="316"/>
      <c r="BV411" s="316"/>
      <c r="BW411" s="316"/>
      <c r="BX411" s="316"/>
      <c r="BY411" s="316"/>
      <c r="BZ411" s="316"/>
      <c r="CA411" s="316"/>
      <c r="CB411" s="316"/>
      <c r="CC411" s="316"/>
      <c r="CD411" s="316"/>
      <c r="CE411" s="316"/>
      <c r="CF411" s="316"/>
      <c r="CG411" s="316"/>
      <c r="CH411" s="316"/>
      <c r="CI411" s="316"/>
      <c r="CJ411" s="316"/>
      <c r="CK411" s="316"/>
      <c r="CL411" s="316"/>
      <c r="CM411" s="316"/>
      <c r="CN411" s="316"/>
      <c r="CO411" s="316"/>
      <c r="CP411" s="316"/>
      <c r="CQ411" s="316"/>
      <c r="CR411" s="316"/>
      <c r="CS411" s="316"/>
      <c r="CT411" s="316"/>
      <c r="CU411" s="316"/>
      <c r="CV411" s="316"/>
      <c r="CW411" s="316"/>
      <c r="CX411" s="316"/>
      <c r="CY411" s="316"/>
      <c r="CZ411" s="316"/>
      <c r="DA411" s="316"/>
      <c r="DB411" s="316"/>
      <c r="DC411" s="316"/>
      <c r="DD411" s="316"/>
      <c r="DE411" s="316"/>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HP411" s="268">
        <f t="shared" si="310"/>
        <v>5</v>
      </c>
      <c r="HQ411" s="268">
        <f t="shared" si="280"/>
        <v>403</v>
      </c>
      <c r="HR411" s="268">
        <f t="shared" si="311"/>
        <v>0</v>
      </c>
      <c r="HS411" s="268">
        <f t="shared" si="312"/>
        <v>0</v>
      </c>
    </row>
    <row r="412" spans="1:227" x14ac:dyDescent="0.3">
      <c r="A412" s="21"/>
      <c r="B412" s="14">
        <v>11631</v>
      </c>
      <c r="C412" s="14">
        <v>33</v>
      </c>
      <c r="D412" s="14" t="s">
        <v>182</v>
      </c>
      <c r="E412" s="14" t="s">
        <v>183</v>
      </c>
      <c r="F412" s="14">
        <v>410</v>
      </c>
      <c r="G412" s="14" t="s">
        <v>120</v>
      </c>
      <c r="H412" s="14">
        <v>2</v>
      </c>
      <c r="I412" s="14">
        <v>4</v>
      </c>
      <c r="J412" s="14">
        <v>4</v>
      </c>
      <c r="K412" s="14"/>
      <c r="L412" s="14" t="s">
        <v>141</v>
      </c>
      <c r="M412" s="24">
        <f t="shared" si="307"/>
        <v>4</v>
      </c>
      <c r="N412" s="24">
        <f t="shared" si="282"/>
        <v>1</v>
      </c>
      <c r="O412" s="24" t="str">
        <f t="shared" si="283"/>
        <v>4 4</v>
      </c>
      <c r="P412" s="24">
        <f t="shared" si="284"/>
        <v>4</v>
      </c>
      <c r="Q412" s="25">
        <f t="shared" si="285"/>
        <v>0</v>
      </c>
      <c r="R412" s="26">
        <f t="shared" si="286"/>
        <v>0</v>
      </c>
      <c r="S412" s="24">
        <f t="shared" si="287"/>
        <v>2</v>
      </c>
      <c r="T412" s="24">
        <f t="shared" si="288"/>
        <v>2</v>
      </c>
      <c r="U412" s="24" t="str">
        <f t="shared" si="289"/>
        <v/>
      </c>
      <c r="V412" s="24" t="str">
        <f t="shared" si="290"/>
        <v>g</v>
      </c>
      <c r="W412" s="24" t="str">
        <f t="shared" si="308"/>
        <v/>
      </c>
      <c r="X412" s="24">
        <f t="shared" si="291"/>
        <v>2</v>
      </c>
      <c r="Y412" s="24">
        <f t="shared" si="292"/>
        <v>2</v>
      </c>
      <c r="Z412" s="24" t="str">
        <f t="shared" si="293"/>
        <v>F</v>
      </c>
      <c r="AA412" s="24" t="str">
        <f t="shared" si="313"/>
        <v>F</v>
      </c>
      <c r="AB412" s="34" t="str">
        <f t="shared" si="294"/>
        <v/>
      </c>
      <c r="AC412" s="34" t="str">
        <f t="shared" si="295"/>
        <v>g</v>
      </c>
      <c r="AD412" s="34" t="str">
        <f t="shared" si="309"/>
        <v>g</v>
      </c>
      <c r="AE412" s="34" t="str">
        <f t="shared" si="296"/>
        <v>2 0</v>
      </c>
      <c r="AF412" s="34">
        <f t="shared" si="297"/>
        <v>4</v>
      </c>
      <c r="AG412" s="34">
        <f t="shared" si="298"/>
        <v>4</v>
      </c>
      <c r="AH412" s="34">
        <f t="shared" si="299"/>
        <v>0</v>
      </c>
      <c r="AI412" s="172">
        <f>IF(AJ412&lt;&gt;"",MAX(AI$3:AI411)+1,"")</f>
        <v>335</v>
      </c>
      <c r="AJ412" s="172" t="str">
        <f t="shared" si="300"/>
        <v>F</v>
      </c>
      <c r="AK412" s="172">
        <f t="shared" si="301"/>
        <v>410</v>
      </c>
      <c r="AL412" s="172">
        <f t="shared" si="302"/>
        <v>4</v>
      </c>
      <c r="AM412" s="172" t="str">
        <f>IF(AN412&lt;&gt;"",MAX(AM$3:AM411)+1,"")</f>
        <v/>
      </c>
      <c r="AN412" s="172" t="str">
        <f t="shared" si="303"/>
        <v/>
      </c>
      <c r="AO412" s="172" t="str">
        <f t="shared" si="304"/>
        <v/>
      </c>
      <c r="AP412" s="172" t="str">
        <f t="shared" si="305"/>
        <v/>
      </c>
      <c r="AQ412" s="172" t="str">
        <f t="shared" si="306"/>
        <v/>
      </c>
      <c r="AR412" s="172" t="str">
        <f>Table1[[#This Row],[Sex ]]&amp;Table1[[#This Row],[Month]]</f>
        <v>F2</v>
      </c>
      <c r="AS412" s="21"/>
      <c r="AT412" s="21"/>
      <c r="AU412" s="21"/>
      <c r="AV412" s="21"/>
      <c r="AW412" s="21"/>
      <c r="AX412" s="21"/>
      <c r="AY412" s="21"/>
      <c r="AZ412" s="21"/>
      <c r="BA412" s="21"/>
      <c r="BB412" s="21"/>
      <c r="BC412" s="21"/>
      <c r="BD412" s="21"/>
      <c r="BE412" s="319"/>
      <c r="BF412" s="319"/>
      <c r="BG412" s="316"/>
      <c r="BH412" s="316"/>
      <c r="BI412" s="316"/>
      <c r="BJ412" s="316"/>
      <c r="BK412" s="316"/>
      <c r="BL412" s="316"/>
      <c r="BM412" s="316"/>
      <c r="BN412" s="316"/>
      <c r="BO412" s="316"/>
      <c r="BP412" s="316"/>
      <c r="BQ412" s="316"/>
      <c r="BR412" s="316"/>
      <c r="BS412" s="316"/>
      <c r="BT412" s="316"/>
      <c r="BU412" s="316"/>
      <c r="BV412" s="316"/>
      <c r="BW412" s="316"/>
      <c r="BX412" s="316"/>
      <c r="BY412" s="316"/>
      <c r="BZ412" s="316"/>
      <c r="CA412" s="316"/>
      <c r="CB412" s="316"/>
      <c r="CC412" s="316"/>
      <c r="CD412" s="316"/>
      <c r="CE412" s="316"/>
      <c r="CF412" s="316"/>
      <c r="CG412" s="316"/>
      <c r="CH412" s="316"/>
      <c r="CI412" s="316"/>
      <c r="CJ412" s="316"/>
      <c r="CK412" s="316"/>
      <c r="CL412" s="316"/>
      <c r="CM412" s="316"/>
      <c r="CN412" s="316"/>
      <c r="CO412" s="316"/>
      <c r="CP412" s="316"/>
      <c r="CQ412" s="316"/>
      <c r="CR412" s="316"/>
      <c r="CS412" s="316"/>
      <c r="CT412" s="316"/>
      <c r="CU412" s="316"/>
      <c r="CV412" s="316"/>
      <c r="CW412" s="316"/>
      <c r="CX412" s="316"/>
      <c r="CY412" s="316"/>
      <c r="CZ412" s="316"/>
      <c r="DA412" s="316"/>
      <c r="DB412" s="316"/>
      <c r="DC412" s="316"/>
      <c r="DD412" s="316"/>
      <c r="DE412" s="316"/>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HP412" s="268">
        <f t="shared" si="310"/>
        <v>5</v>
      </c>
      <c r="HQ412" s="268">
        <f t="shared" si="280"/>
        <v>404</v>
      </c>
      <c r="HR412" s="268">
        <f t="shared" si="311"/>
        <v>0</v>
      </c>
      <c r="HS412" s="268">
        <f t="shared" si="312"/>
        <v>0</v>
      </c>
    </row>
    <row r="413" spans="1:227" x14ac:dyDescent="0.3">
      <c r="A413" s="21"/>
      <c r="B413" s="14">
        <v>11631</v>
      </c>
      <c r="C413" s="14">
        <v>34</v>
      </c>
      <c r="D413" s="14" t="s">
        <v>182</v>
      </c>
      <c r="E413" s="14" t="s">
        <v>183</v>
      </c>
      <c r="F413" s="14">
        <v>420</v>
      </c>
      <c r="G413" s="14" t="s">
        <v>120</v>
      </c>
      <c r="H413" s="14">
        <v>2</v>
      </c>
      <c r="I413" s="14">
        <v>5</v>
      </c>
      <c r="J413" s="14">
        <v>5</v>
      </c>
      <c r="K413" s="14"/>
      <c r="L413" s="14" t="s">
        <v>141</v>
      </c>
      <c r="M413" s="24">
        <f t="shared" si="307"/>
        <v>5</v>
      </c>
      <c r="N413" s="24">
        <f t="shared" si="282"/>
        <v>1</v>
      </c>
      <c r="O413" s="24" t="str">
        <f t="shared" si="283"/>
        <v>5 5</v>
      </c>
      <c r="P413" s="24">
        <f t="shared" si="284"/>
        <v>5</v>
      </c>
      <c r="Q413" s="25">
        <f t="shared" si="285"/>
        <v>0</v>
      </c>
      <c r="R413" s="26">
        <f t="shared" si="286"/>
        <v>0</v>
      </c>
      <c r="S413" s="24">
        <f t="shared" si="287"/>
        <v>2</v>
      </c>
      <c r="T413" s="24">
        <f t="shared" si="288"/>
        <v>2</v>
      </c>
      <c r="U413" s="24" t="str">
        <f t="shared" si="289"/>
        <v/>
      </c>
      <c r="V413" s="24" t="str">
        <f t="shared" si="290"/>
        <v>g</v>
      </c>
      <c r="W413" s="24" t="str">
        <f t="shared" si="308"/>
        <v/>
      </c>
      <c r="X413" s="24">
        <f t="shared" si="291"/>
        <v>2</v>
      </c>
      <c r="Y413" s="24">
        <f t="shared" si="292"/>
        <v>2</v>
      </c>
      <c r="Z413" s="24" t="str">
        <f t="shared" si="293"/>
        <v>F</v>
      </c>
      <c r="AA413" s="24" t="str">
        <f t="shared" si="313"/>
        <v>F</v>
      </c>
      <c r="AB413" s="34" t="str">
        <f t="shared" si="294"/>
        <v/>
      </c>
      <c r="AC413" s="34" t="str">
        <f t="shared" si="295"/>
        <v>g</v>
      </c>
      <c r="AD413" s="34" t="str">
        <f t="shared" si="309"/>
        <v>g</v>
      </c>
      <c r="AE413" s="34" t="str">
        <f t="shared" si="296"/>
        <v>2 0</v>
      </c>
      <c r="AF413" s="34">
        <f t="shared" si="297"/>
        <v>5</v>
      </c>
      <c r="AG413" s="34">
        <f t="shared" si="298"/>
        <v>5</v>
      </c>
      <c r="AH413" s="34">
        <f t="shared" si="299"/>
        <v>0</v>
      </c>
      <c r="AI413" s="172">
        <f>IF(AJ413&lt;&gt;"",MAX(AI$3:AI412)+1,"")</f>
        <v>336</v>
      </c>
      <c r="AJ413" s="172" t="str">
        <f t="shared" si="300"/>
        <v>F</v>
      </c>
      <c r="AK413" s="172">
        <f t="shared" si="301"/>
        <v>420</v>
      </c>
      <c r="AL413" s="172">
        <f t="shared" si="302"/>
        <v>5</v>
      </c>
      <c r="AM413" s="172" t="str">
        <f>IF(AN413&lt;&gt;"",MAX(AM$3:AM412)+1,"")</f>
        <v/>
      </c>
      <c r="AN413" s="172" t="str">
        <f t="shared" si="303"/>
        <v/>
      </c>
      <c r="AO413" s="172" t="str">
        <f t="shared" si="304"/>
        <v/>
      </c>
      <c r="AP413" s="172" t="str">
        <f t="shared" si="305"/>
        <v/>
      </c>
      <c r="AQ413" s="172" t="str">
        <f t="shared" si="306"/>
        <v/>
      </c>
      <c r="AR413" s="172" t="str">
        <f>Table1[[#This Row],[Sex ]]&amp;Table1[[#This Row],[Month]]</f>
        <v>F2</v>
      </c>
      <c r="AS413" s="21"/>
      <c r="AT413" s="21"/>
      <c r="AU413" s="21"/>
      <c r="AV413" s="21"/>
      <c r="AW413" s="21"/>
      <c r="AX413" s="21"/>
      <c r="AY413" s="21"/>
      <c r="AZ413" s="21"/>
      <c r="BA413" s="21"/>
      <c r="BB413" s="21"/>
      <c r="BC413" s="21"/>
      <c r="BD413" s="21"/>
      <c r="BE413" s="319"/>
      <c r="BF413" s="319"/>
      <c r="BG413" s="316"/>
      <c r="BH413" s="316"/>
      <c r="BI413" s="316"/>
      <c r="BJ413" s="316"/>
      <c r="BK413" s="316"/>
      <c r="BL413" s="316"/>
      <c r="BM413" s="316"/>
      <c r="BN413" s="316"/>
      <c r="BO413" s="316"/>
      <c r="BP413" s="316"/>
      <c r="BQ413" s="316"/>
      <c r="BR413" s="316"/>
      <c r="BS413" s="316"/>
      <c r="BT413" s="316"/>
      <c r="BU413" s="316"/>
      <c r="BV413" s="316"/>
      <c r="BW413" s="316"/>
      <c r="BX413" s="316"/>
      <c r="BY413" s="316"/>
      <c r="BZ413" s="316"/>
      <c r="CA413" s="316"/>
      <c r="CB413" s="316"/>
      <c r="CC413" s="316"/>
      <c r="CD413" s="316"/>
      <c r="CE413" s="316"/>
      <c r="CF413" s="316"/>
      <c r="CG413" s="316"/>
      <c r="CH413" s="316"/>
      <c r="CI413" s="316"/>
      <c r="CJ413" s="316"/>
      <c r="CK413" s="316"/>
      <c r="CL413" s="316"/>
      <c r="CM413" s="316"/>
      <c r="CN413" s="316"/>
      <c r="CO413" s="316"/>
      <c r="CP413" s="316"/>
      <c r="CQ413" s="316"/>
      <c r="CR413" s="316"/>
      <c r="CS413" s="316"/>
      <c r="CT413" s="316"/>
      <c r="CU413" s="316"/>
      <c r="CV413" s="316"/>
      <c r="CW413" s="316"/>
      <c r="CX413" s="316"/>
      <c r="CY413" s="316"/>
      <c r="CZ413" s="316"/>
      <c r="DA413" s="316"/>
      <c r="DB413" s="316"/>
      <c r="DC413" s="316"/>
      <c r="DD413" s="316"/>
      <c r="DE413" s="316"/>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HP413" s="268">
        <f t="shared" si="310"/>
        <v>6</v>
      </c>
      <c r="HQ413" s="268">
        <f t="shared" si="280"/>
        <v>405</v>
      </c>
      <c r="HR413" s="268">
        <f t="shared" si="311"/>
        <v>0</v>
      </c>
      <c r="HS413" s="268">
        <f t="shared" si="312"/>
        <v>0</v>
      </c>
    </row>
    <row r="414" spans="1:227" x14ac:dyDescent="0.3">
      <c r="A414" s="21"/>
      <c r="B414" s="14">
        <v>11631</v>
      </c>
      <c r="C414" s="14">
        <v>35</v>
      </c>
      <c r="D414" s="14" t="s">
        <v>182</v>
      </c>
      <c r="E414" s="14" t="s">
        <v>183</v>
      </c>
      <c r="F414" s="14">
        <v>430</v>
      </c>
      <c r="G414" s="14" t="s">
        <v>120</v>
      </c>
      <c r="H414" s="14">
        <v>2</v>
      </c>
      <c r="I414" s="14">
        <v>6</v>
      </c>
      <c r="J414" s="14">
        <v>6</v>
      </c>
      <c r="K414" s="14"/>
      <c r="L414" s="14" t="s">
        <v>141</v>
      </c>
      <c r="M414" s="24">
        <f t="shared" si="307"/>
        <v>6</v>
      </c>
      <c r="N414" s="24">
        <f t="shared" si="282"/>
        <v>1</v>
      </c>
      <c r="O414" s="24" t="str">
        <f t="shared" si="283"/>
        <v>6 6</v>
      </c>
      <c r="P414" s="24">
        <f t="shared" si="284"/>
        <v>6</v>
      </c>
      <c r="Q414" s="25">
        <f t="shared" si="285"/>
        <v>0</v>
      </c>
      <c r="R414" s="26">
        <f t="shared" si="286"/>
        <v>0</v>
      </c>
      <c r="S414" s="24">
        <f t="shared" si="287"/>
        <v>2</v>
      </c>
      <c r="T414" s="24">
        <f t="shared" si="288"/>
        <v>2</v>
      </c>
      <c r="U414" s="24" t="str">
        <f t="shared" si="289"/>
        <v/>
      </c>
      <c r="V414" s="24" t="str">
        <f t="shared" si="290"/>
        <v>g</v>
      </c>
      <c r="W414" s="24" t="str">
        <f t="shared" si="308"/>
        <v/>
      </c>
      <c r="X414" s="24">
        <f t="shared" si="291"/>
        <v>2</v>
      </c>
      <c r="Y414" s="24">
        <f t="shared" si="292"/>
        <v>2</v>
      </c>
      <c r="Z414" s="24" t="str">
        <f t="shared" si="293"/>
        <v>F</v>
      </c>
      <c r="AA414" s="24" t="str">
        <f t="shared" si="313"/>
        <v>F</v>
      </c>
      <c r="AB414" s="34" t="str">
        <f t="shared" si="294"/>
        <v/>
      </c>
      <c r="AC414" s="34" t="str">
        <f t="shared" si="295"/>
        <v>g</v>
      </c>
      <c r="AD414" s="34" t="str">
        <f t="shared" si="309"/>
        <v>g</v>
      </c>
      <c r="AE414" s="34" t="str">
        <f t="shared" si="296"/>
        <v>2 0</v>
      </c>
      <c r="AF414" s="34">
        <f t="shared" si="297"/>
        <v>6</v>
      </c>
      <c r="AG414" s="34">
        <f t="shared" si="298"/>
        <v>6</v>
      </c>
      <c r="AH414" s="34">
        <f t="shared" si="299"/>
        <v>0</v>
      </c>
      <c r="AI414" s="172">
        <f>IF(AJ414&lt;&gt;"",MAX(AI$3:AI413)+1,"")</f>
        <v>337</v>
      </c>
      <c r="AJ414" s="172" t="str">
        <f t="shared" si="300"/>
        <v>F</v>
      </c>
      <c r="AK414" s="172">
        <f t="shared" si="301"/>
        <v>430</v>
      </c>
      <c r="AL414" s="172">
        <f t="shared" si="302"/>
        <v>6</v>
      </c>
      <c r="AM414" s="172" t="str">
        <f>IF(AN414&lt;&gt;"",MAX(AM$3:AM413)+1,"")</f>
        <v/>
      </c>
      <c r="AN414" s="172" t="str">
        <f t="shared" si="303"/>
        <v/>
      </c>
      <c r="AO414" s="172" t="str">
        <f t="shared" si="304"/>
        <v/>
      </c>
      <c r="AP414" s="172" t="str">
        <f t="shared" si="305"/>
        <v/>
      </c>
      <c r="AQ414" s="172" t="str">
        <f t="shared" si="306"/>
        <v/>
      </c>
      <c r="AR414" s="172" t="str">
        <f>Table1[[#This Row],[Sex ]]&amp;Table1[[#This Row],[Month]]</f>
        <v>F2</v>
      </c>
      <c r="AS414" s="21"/>
      <c r="AT414" s="21"/>
      <c r="AU414" s="21"/>
      <c r="AV414" s="21"/>
      <c r="AW414" s="21"/>
      <c r="AX414" s="21"/>
      <c r="AY414" s="21"/>
      <c r="AZ414" s="21"/>
      <c r="BA414" s="21"/>
      <c r="BB414" s="21"/>
      <c r="BC414" s="21"/>
      <c r="BD414" s="21"/>
      <c r="BE414" s="319"/>
      <c r="BF414" s="319"/>
      <c r="BG414" s="316"/>
      <c r="BH414" s="316"/>
      <c r="BI414" s="316"/>
      <c r="BJ414" s="316"/>
      <c r="BK414" s="316"/>
      <c r="BL414" s="316"/>
      <c r="BM414" s="316"/>
      <c r="BN414" s="316"/>
      <c r="BO414" s="316"/>
      <c r="BP414" s="316"/>
      <c r="BQ414" s="316"/>
      <c r="BR414" s="316"/>
      <c r="BS414" s="316"/>
      <c r="BT414" s="316"/>
      <c r="BU414" s="316"/>
      <c r="BV414" s="316"/>
      <c r="BW414" s="316"/>
      <c r="BX414" s="316"/>
      <c r="BY414" s="316"/>
      <c r="BZ414" s="316"/>
      <c r="CA414" s="316"/>
      <c r="CB414" s="316"/>
      <c r="CC414" s="316"/>
      <c r="CD414" s="316"/>
      <c r="CE414" s="316"/>
      <c r="CF414" s="316"/>
      <c r="CG414" s="316"/>
      <c r="CH414" s="316"/>
      <c r="CI414" s="316"/>
      <c r="CJ414" s="316"/>
      <c r="CK414" s="316"/>
      <c r="CL414" s="316"/>
      <c r="CM414" s="316"/>
      <c r="CN414" s="316"/>
      <c r="CO414" s="316"/>
      <c r="CP414" s="316"/>
      <c r="CQ414" s="316"/>
      <c r="CR414" s="316"/>
      <c r="CS414" s="316"/>
      <c r="CT414" s="316"/>
      <c r="CU414" s="316"/>
      <c r="CV414" s="316"/>
      <c r="CW414" s="316"/>
      <c r="CX414" s="316"/>
      <c r="CY414" s="316"/>
      <c r="CZ414" s="316"/>
      <c r="DA414" s="316"/>
      <c r="DB414" s="316"/>
      <c r="DC414" s="316"/>
      <c r="DD414" s="316"/>
      <c r="DE414" s="316"/>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HP414" s="268">
        <f t="shared" si="310"/>
        <v>5</v>
      </c>
      <c r="HQ414" s="268">
        <f t="shared" si="280"/>
        <v>406</v>
      </c>
      <c r="HR414" s="268">
        <f t="shared" si="311"/>
        <v>0</v>
      </c>
      <c r="HS414" s="268">
        <f t="shared" si="312"/>
        <v>0</v>
      </c>
    </row>
    <row r="415" spans="1:227" x14ac:dyDescent="0.3">
      <c r="A415" s="21"/>
      <c r="B415" s="14">
        <v>11631</v>
      </c>
      <c r="C415" s="14">
        <v>36</v>
      </c>
      <c r="D415" s="14" t="s">
        <v>182</v>
      </c>
      <c r="E415" s="14" t="s">
        <v>183</v>
      </c>
      <c r="F415" s="14">
        <v>460</v>
      </c>
      <c r="G415" s="14" t="s">
        <v>120</v>
      </c>
      <c r="H415" s="14">
        <v>2</v>
      </c>
      <c r="I415" s="14">
        <v>8</v>
      </c>
      <c r="J415" s="14">
        <v>8</v>
      </c>
      <c r="K415" s="14"/>
      <c r="L415" s="14" t="s">
        <v>141</v>
      </c>
      <c r="M415" s="24">
        <f t="shared" si="307"/>
        <v>8</v>
      </c>
      <c r="N415" s="24">
        <f t="shared" si="282"/>
        <v>1</v>
      </c>
      <c r="O415" s="24" t="str">
        <f t="shared" si="283"/>
        <v>8 8</v>
      </c>
      <c r="P415" s="24">
        <f t="shared" si="284"/>
        <v>8</v>
      </c>
      <c r="Q415" s="25">
        <f t="shared" si="285"/>
        <v>0</v>
      </c>
      <c r="R415" s="26">
        <f t="shared" si="286"/>
        <v>0</v>
      </c>
      <c r="S415" s="24">
        <f t="shared" si="287"/>
        <v>2</v>
      </c>
      <c r="T415" s="24">
        <f t="shared" si="288"/>
        <v>2</v>
      </c>
      <c r="U415" s="24" t="str">
        <f t="shared" si="289"/>
        <v/>
      </c>
      <c r="V415" s="24" t="str">
        <f t="shared" si="290"/>
        <v>g</v>
      </c>
      <c r="W415" s="24" t="str">
        <f t="shared" si="308"/>
        <v/>
      </c>
      <c r="X415" s="24">
        <f t="shared" si="291"/>
        <v>2</v>
      </c>
      <c r="Y415" s="24">
        <f t="shared" si="292"/>
        <v>2</v>
      </c>
      <c r="Z415" s="24" t="str">
        <f t="shared" si="293"/>
        <v>F</v>
      </c>
      <c r="AA415" s="24" t="str">
        <f t="shared" si="313"/>
        <v>F</v>
      </c>
      <c r="AB415" s="34" t="str">
        <f t="shared" si="294"/>
        <v/>
      </c>
      <c r="AC415" s="34" t="str">
        <f t="shared" si="295"/>
        <v>g</v>
      </c>
      <c r="AD415" s="34" t="str">
        <f t="shared" si="309"/>
        <v>g</v>
      </c>
      <c r="AE415" s="34" t="str">
        <f t="shared" si="296"/>
        <v>2 0</v>
      </c>
      <c r="AF415" s="34">
        <f t="shared" si="297"/>
        <v>8</v>
      </c>
      <c r="AG415" s="34">
        <f t="shared" si="298"/>
        <v>8</v>
      </c>
      <c r="AH415" s="34">
        <f t="shared" si="299"/>
        <v>0</v>
      </c>
      <c r="AI415" s="172">
        <f>IF(AJ415&lt;&gt;"",MAX(AI$3:AI414)+1,"")</f>
        <v>338</v>
      </c>
      <c r="AJ415" s="172" t="str">
        <f t="shared" si="300"/>
        <v>F</v>
      </c>
      <c r="AK415" s="172">
        <f t="shared" si="301"/>
        <v>460</v>
      </c>
      <c r="AL415" s="172">
        <f t="shared" si="302"/>
        <v>8</v>
      </c>
      <c r="AM415" s="172" t="str">
        <f>IF(AN415&lt;&gt;"",MAX(AM$3:AM414)+1,"")</f>
        <v/>
      </c>
      <c r="AN415" s="172" t="str">
        <f t="shared" si="303"/>
        <v/>
      </c>
      <c r="AO415" s="172" t="str">
        <f t="shared" si="304"/>
        <v/>
      </c>
      <c r="AP415" s="172" t="str">
        <f t="shared" si="305"/>
        <v/>
      </c>
      <c r="AQ415" s="172" t="str">
        <f t="shared" si="306"/>
        <v/>
      </c>
      <c r="AR415" s="172" t="str">
        <f>Table1[[#This Row],[Sex ]]&amp;Table1[[#This Row],[Month]]</f>
        <v>F2</v>
      </c>
      <c r="AS415" s="21"/>
      <c r="AT415" s="21"/>
      <c r="AU415" s="21"/>
      <c r="AV415" s="21"/>
      <c r="AW415" s="21"/>
      <c r="AX415" s="21"/>
      <c r="AY415" s="21"/>
      <c r="AZ415" s="21"/>
      <c r="BA415" s="21"/>
      <c r="BB415" s="21"/>
      <c r="BC415" s="21"/>
      <c r="BD415" s="21"/>
      <c r="BE415" s="319"/>
      <c r="BF415" s="319"/>
      <c r="BG415" s="316"/>
      <c r="BH415" s="316"/>
      <c r="BI415" s="316"/>
      <c r="BJ415" s="316"/>
      <c r="BK415" s="316"/>
      <c r="BL415" s="316"/>
      <c r="BM415" s="316"/>
      <c r="BN415" s="316"/>
      <c r="BO415" s="316"/>
      <c r="BP415" s="316"/>
      <c r="BQ415" s="316"/>
      <c r="BR415" s="316"/>
      <c r="BS415" s="316"/>
      <c r="BT415" s="316"/>
      <c r="BU415" s="316"/>
      <c r="BV415" s="316"/>
      <c r="BW415" s="316"/>
      <c r="BX415" s="316"/>
      <c r="BY415" s="316"/>
      <c r="BZ415" s="316"/>
      <c r="CA415" s="316"/>
      <c r="CB415" s="316"/>
      <c r="CC415" s="316"/>
      <c r="CD415" s="316"/>
      <c r="CE415" s="316"/>
      <c r="CF415" s="316"/>
      <c r="CG415" s="316"/>
      <c r="CH415" s="316"/>
      <c r="CI415" s="316"/>
      <c r="CJ415" s="316"/>
      <c r="CK415" s="316"/>
      <c r="CL415" s="316"/>
      <c r="CM415" s="316"/>
      <c r="CN415" s="316"/>
      <c r="CO415" s="316"/>
      <c r="CP415" s="316"/>
      <c r="CQ415" s="316"/>
      <c r="CR415" s="316"/>
      <c r="CS415" s="316"/>
      <c r="CT415" s="316"/>
      <c r="CU415" s="316"/>
      <c r="CV415" s="316"/>
      <c r="CW415" s="316"/>
      <c r="CX415" s="316"/>
      <c r="CY415" s="316"/>
      <c r="CZ415" s="316"/>
      <c r="DA415" s="316"/>
      <c r="DB415" s="316"/>
      <c r="DC415" s="316"/>
      <c r="DD415" s="316"/>
      <c r="DE415" s="316"/>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HP415" s="268">
        <f t="shared" si="310"/>
        <v>4</v>
      </c>
      <c r="HQ415" s="268">
        <f t="shared" si="280"/>
        <v>407</v>
      </c>
      <c r="HR415" s="268">
        <f t="shared" si="311"/>
        <v>0</v>
      </c>
      <c r="HS415" s="268">
        <f t="shared" si="312"/>
        <v>0</v>
      </c>
    </row>
    <row r="416" spans="1:227" x14ac:dyDescent="0.3">
      <c r="A416" s="21"/>
      <c r="B416" s="14">
        <v>11631</v>
      </c>
      <c r="C416" s="14">
        <v>37</v>
      </c>
      <c r="D416" s="14" t="s">
        <v>182</v>
      </c>
      <c r="E416" s="14" t="s">
        <v>183</v>
      </c>
      <c r="F416" s="14">
        <v>470</v>
      </c>
      <c r="G416" s="14" t="s">
        <v>120</v>
      </c>
      <c r="H416" s="14">
        <v>2</v>
      </c>
      <c r="I416" s="14">
        <v>6</v>
      </c>
      <c r="J416" s="14">
        <v>6</v>
      </c>
      <c r="K416" s="14"/>
      <c r="L416" s="14" t="s">
        <v>141</v>
      </c>
      <c r="M416" s="24">
        <f t="shared" si="307"/>
        <v>6</v>
      </c>
      <c r="N416" s="24">
        <f t="shared" si="282"/>
        <v>1</v>
      </c>
      <c r="O416" s="24" t="str">
        <f t="shared" si="283"/>
        <v>6 6</v>
      </c>
      <c r="P416" s="24">
        <f t="shared" si="284"/>
        <v>6</v>
      </c>
      <c r="Q416" s="25">
        <f t="shared" si="285"/>
        <v>0</v>
      </c>
      <c r="R416" s="26">
        <f t="shared" si="286"/>
        <v>0</v>
      </c>
      <c r="S416" s="24">
        <f t="shared" si="287"/>
        <v>2</v>
      </c>
      <c r="T416" s="24">
        <f t="shared" si="288"/>
        <v>2</v>
      </c>
      <c r="U416" s="24" t="str">
        <f t="shared" si="289"/>
        <v/>
      </c>
      <c r="V416" s="24" t="str">
        <f t="shared" si="290"/>
        <v>g</v>
      </c>
      <c r="W416" s="24" t="str">
        <f t="shared" si="308"/>
        <v/>
      </c>
      <c r="X416" s="24">
        <f t="shared" si="291"/>
        <v>2</v>
      </c>
      <c r="Y416" s="24">
        <f t="shared" si="292"/>
        <v>2</v>
      </c>
      <c r="Z416" s="24" t="str">
        <f t="shared" si="293"/>
        <v>F</v>
      </c>
      <c r="AA416" s="24" t="str">
        <f t="shared" si="313"/>
        <v>F</v>
      </c>
      <c r="AB416" s="34" t="str">
        <f t="shared" si="294"/>
        <v/>
      </c>
      <c r="AC416" s="34" t="str">
        <f t="shared" si="295"/>
        <v>g</v>
      </c>
      <c r="AD416" s="34" t="str">
        <f t="shared" si="309"/>
        <v>g</v>
      </c>
      <c r="AE416" s="34" t="str">
        <f t="shared" si="296"/>
        <v>2 0</v>
      </c>
      <c r="AF416" s="34">
        <f t="shared" si="297"/>
        <v>6</v>
      </c>
      <c r="AG416" s="34">
        <f t="shared" si="298"/>
        <v>6</v>
      </c>
      <c r="AH416" s="34">
        <f t="shared" si="299"/>
        <v>0</v>
      </c>
      <c r="AI416" s="172">
        <f>IF(AJ416&lt;&gt;"",MAX(AI$3:AI415)+1,"")</f>
        <v>339</v>
      </c>
      <c r="AJ416" s="172" t="str">
        <f t="shared" si="300"/>
        <v>F</v>
      </c>
      <c r="AK416" s="172">
        <f t="shared" si="301"/>
        <v>470</v>
      </c>
      <c r="AL416" s="172">
        <f t="shared" si="302"/>
        <v>6</v>
      </c>
      <c r="AM416" s="172" t="str">
        <f>IF(AN416&lt;&gt;"",MAX(AM$3:AM415)+1,"")</f>
        <v/>
      </c>
      <c r="AN416" s="172" t="str">
        <f t="shared" si="303"/>
        <v/>
      </c>
      <c r="AO416" s="172" t="str">
        <f t="shared" si="304"/>
        <v/>
      </c>
      <c r="AP416" s="172" t="str">
        <f t="shared" si="305"/>
        <v/>
      </c>
      <c r="AQ416" s="172" t="str">
        <f t="shared" si="306"/>
        <v/>
      </c>
      <c r="AR416" s="172" t="str">
        <f>Table1[[#This Row],[Sex ]]&amp;Table1[[#This Row],[Month]]</f>
        <v>F2</v>
      </c>
      <c r="AS416" s="21"/>
      <c r="AT416" s="21"/>
      <c r="AU416" s="21"/>
      <c r="AV416" s="21"/>
      <c r="AW416" s="21"/>
      <c r="AX416" s="21"/>
      <c r="AY416" s="21"/>
      <c r="AZ416" s="21"/>
      <c r="BA416" s="21"/>
      <c r="BB416" s="21"/>
      <c r="BC416" s="21"/>
      <c r="BD416" s="21"/>
      <c r="BE416" s="319"/>
      <c r="BF416" s="319"/>
      <c r="BG416" s="316"/>
      <c r="BH416" s="316"/>
      <c r="BI416" s="316"/>
      <c r="BJ416" s="316"/>
      <c r="BK416" s="316"/>
      <c r="BL416" s="316"/>
      <c r="BM416" s="316"/>
      <c r="BN416" s="316"/>
      <c r="BO416" s="316"/>
      <c r="BP416" s="316"/>
      <c r="BQ416" s="316"/>
      <c r="BR416" s="316"/>
      <c r="BS416" s="316"/>
      <c r="BT416" s="316"/>
      <c r="BU416" s="316"/>
      <c r="BV416" s="316"/>
      <c r="BW416" s="316"/>
      <c r="BX416" s="316"/>
      <c r="BY416" s="316"/>
      <c r="BZ416" s="316"/>
      <c r="CA416" s="316"/>
      <c r="CB416" s="316"/>
      <c r="CC416" s="316"/>
      <c r="CD416" s="316"/>
      <c r="CE416" s="316"/>
      <c r="CF416" s="316"/>
      <c r="CG416" s="316"/>
      <c r="CH416" s="316"/>
      <c r="CI416" s="316"/>
      <c r="CJ416" s="316"/>
      <c r="CK416" s="316"/>
      <c r="CL416" s="316"/>
      <c r="CM416" s="316"/>
      <c r="CN416" s="316"/>
      <c r="CO416" s="316"/>
      <c r="CP416" s="316"/>
      <c r="CQ416" s="316"/>
      <c r="CR416" s="316"/>
      <c r="CS416" s="316"/>
      <c r="CT416" s="316"/>
      <c r="CU416" s="316"/>
      <c r="CV416" s="316"/>
      <c r="CW416" s="316"/>
      <c r="CX416" s="316"/>
      <c r="CY416" s="316"/>
      <c r="CZ416" s="316"/>
      <c r="DA416" s="316"/>
      <c r="DB416" s="316"/>
      <c r="DC416" s="316"/>
      <c r="DD416" s="316"/>
      <c r="DE416" s="316"/>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HP416" s="268">
        <f t="shared" si="310"/>
        <v>7</v>
      </c>
      <c r="HQ416" s="268">
        <f t="shared" si="280"/>
        <v>408</v>
      </c>
      <c r="HR416" s="268">
        <f t="shared" si="311"/>
        <v>0</v>
      </c>
      <c r="HS416" s="268">
        <f t="shared" si="312"/>
        <v>0</v>
      </c>
    </row>
    <row r="417" spans="1:227" x14ac:dyDescent="0.3">
      <c r="A417" s="21"/>
      <c r="B417" s="14">
        <v>11633</v>
      </c>
      <c r="C417" s="14">
        <v>1</v>
      </c>
      <c r="D417" s="14" t="s">
        <v>182</v>
      </c>
      <c r="E417" s="14" t="s">
        <v>183</v>
      </c>
      <c r="F417" s="14">
        <v>280</v>
      </c>
      <c r="G417" s="14" t="s">
        <v>121</v>
      </c>
      <c r="H417" s="14">
        <v>2</v>
      </c>
      <c r="I417" s="14">
        <v>5</v>
      </c>
      <c r="J417" s="14">
        <v>5</v>
      </c>
      <c r="K417" s="14"/>
      <c r="L417" s="14" t="s">
        <v>141</v>
      </c>
      <c r="M417" s="24">
        <f t="shared" si="307"/>
        <v>5</v>
      </c>
      <c r="N417" s="24">
        <f t="shared" si="282"/>
        <v>1</v>
      </c>
      <c r="O417" s="24" t="str">
        <f t="shared" si="283"/>
        <v>5 5</v>
      </c>
      <c r="P417" s="24">
        <f t="shared" si="284"/>
        <v>5</v>
      </c>
      <c r="Q417" s="25">
        <f t="shared" si="285"/>
        <v>0</v>
      </c>
      <c r="R417" s="26">
        <f t="shared" si="286"/>
        <v>0</v>
      </c>
      <c r="S417" s="24">
        <f t="shared" si="287"/>
        <v>2</v>
      </c>
      <c r="T417" s="24">
        <f t="shared" si="288"/>
        <v>2</v>
      </c>
      <c r="U417" s="24" t="str">
        <f t="shared" si="289"/>
        <v/>
      </c>
      <c r="V417" s="24" t="str">
        <f t="shared" si="290"/>
        <v>g</v>
      </c>
      <c r="W417" s="24" t="str">
        <f t="shared" si="308"/>
        <v/>
      </c>
      <c r="X417" s="24">
        <f t="shared" si="291"/>
        <v>2</v>
      </c>
      <c r="Y417" s="24">
        <f t="shared" si="292"/>
        <v>2</v>
      </c>
      <c r="Z417" s="24" t="str">
        <f t="shared" si="293"/>
        <v>M</v>
      </c>
      <c r="AA417" s="24" t="str">
        <f t="shared" si="313"/>
        <v>M</v>
      </c>
      <c r="AB417" s="34" t="str">
        <f t="shared" si="294"/>
        <v/>
      </c>
      <c r="AC417" s="34" t="str">
        <f t="shared" si="295"/>
        <v>g</v>
      </c>
      <c r="AD417" s="34" t="str">
        <f t="shared" si="309"/>
        <v>g</v>
      </c>
      <c r="AE417" s="34" t="str">
        <f t="shared" si="296"/>
        <v>2 0</v>
      </c>
      <c r="AF417" s="34">
        <f t="shared" si="297"/>
        <v>5</v>
      </c>
      <c r="AG417" s="34">
        <f t="shared" si="298"/>
        <v>5</v>
      </c>
      <c r="AH417" s="34">
        <f t="shared" si="299"/>
        <v>0</v>
      </c>
      <c r="AI417" s="172" t="str">
        <f>IF(AJ417&lt;&gt;"",MAX(AI$3:AI416)+1,"")</f>
        <v/>
      </c>
      <c r="AJ417" s="172" t="str">
        <f t="shared" si="300"/>
        <v/>
      </c>
      <c r="AK417" s="172" t="str">
        <f t="shared" si="301"/>
        <v/>
      </c>
      <c r="AL417" s="172" t="str">
        <f t="shared" si="302"/>
        <v/>
      </c>
      <c r="AM417" s="172">
        <f>IF(AN417&lt;&gt;"",MAX(AM$3:AM416)+1,"")</f>
        <v>73</v>
      </c>
      <c r="AN417" s="172" t="str">
        <f t="shared" si="303"/>
        <v>M</v>
      </c>
      <c r="AO417" s="172">
        <f t="shared" si="304"/>
        <v>280</v>
      </c>
      <c r="AP417" s="172">
        <f t="shared" si="305"/>
        <v>5</v>
      </c>
      <c r="AQ417" s="172" t="str">
        <f t="shared" si="306"/>
        <v/>
      </c>
      <c r="AR417" s="172" t="str">
        <f>Table1[[#This Row],[Sex ]]&amp;Table1[[#This Row],[Month]]</f>
        <v>M2</v>
      </c>
      <c r="AS417" s="21"/>
      <c r="AT417" s="21"/>
      <c r="AU417" s="21"/>
      <c r="AV417" s="21"/>
      <c r="AW417" s="21"/>
      <c r="AX417" s="21"/>
      <c r="AY417" s="21"/>
      <c r="AZ417" s="21"/>
      <c r="BA417" s="21"/>
      <c r="BB417" s="21"/>
      <c r="BC417" s="21"/>
      <c r="BD417" s="21"/>
      <c r="BE417" s="319"/>
      <c r="BF417" s="319"/>
      <c r="BG417" s="316"/>
      <c r="BH417" s="316"/>
      <c r="BI417" s="316"/>
      <c r="BJ417" s="316"/>
      <c r="BK417" s="316"/>
      <c r="BL417" s="316"/>
      <c r="BM417" s="316"/>
      <c r="BN417" s="316"/>
      <c r="BO417" s="316"/>
      <c r="BP417" s="316"/>
      <c r="BQ417" s="316"/>
      <c r="BR417" s="316"/>
      <c r="BS417" s="316"/>
      <c r="BT417" s="316"/>
      <c r="BU417" s="316"/>
      <c r="BV417" s="316"/>
      <c r="BW417" s="316"/>
      <c r="BX417" s="316"/>
      <c r="BY417" s="316"/>
      <c r="BZ417" s="316"/>
      <c r="CA417" s="316"/>
      <c r="CB417" s="316"/>
      <c r="CC417" s="316"/>
      <c r="CD417" s="316"/>
      <c r="CE417" s="316"/>
      <c r="CF417" s="316"/>
      <c r="CG417" s="316"/>
      <c r="CH417" s="316"/>
      <c r="CI417" s="316"/>
      <c r="CJ417" s="316"/>
      <c r="CK417" s="316"/>
      <c r="CL417" s="316"/>
      <c r="CM417" s="316"/>
      <c r="CN417" s="316"/>
      <c r="CO417" s="316"/>
      <c r="CP417" s="316"/>
      <c r="CQ417" s="316"/>
      <c r="CR417" s="316"/>
      <c r="CS417" s="316"/>
      <c r="CT417" s="316"/>
      <c r="CU417" s="316"/>
      <c r="CV417" s="316"/>
      <c r="CW417" s="316"/>
      <c r="CX417" s="316"/>
      <c r="CY417" s="316"/>
      <c r="CZ417" s="316"/>
      <c r="DA417" s="316"/>
      <c r="DB417" s="316"/>
      <c r="DC417" s="316"/>
      <c r="DD417" s="316"/>
      <c r="DE417" s="316"/>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HP417" s="268">
        <f t="shared" si="310"/>
        <v>5</v>
      </c>
      <c r="HQ417" s="268">
        <f t="shared" si="280"/>
        <v>409</v>
      </c>
      <c r="HR417" s="268">
        <f t="shared" si="311"/>
        <v>0</v>
      </c>
      <c r="HS417" s="268">
        <f t="shared" si="312"/>
        <v>0</v>
      </c>
    </row>
    <row r="418" spans="1:227" x14ac:dyDescent="0.3">
      <c r="A418" s="21"/>
      <c r="B418" s="14">
        <v>11633</v>
      </c>
      <c r="C418" s="14">
        <v>2</v>
      </c>
      <c r="D418" s="14" t="s">
        <v>182</v>
      </c>
      <c r="E418" s="14" t="s">
        <v>183</v>
      </c>
      <c r="F418" s="14">
        <v>290</v>
      </c>
      <c r="G418" s="14" t="s">
        <v>121</v>
      </c>
      <c r="H418" s="14">
        <v>2</v>
      </c>
      <c r="I418" s="14">
        <v>3</v>
      </c>
      <c r="J418" s="14">
        <v>3</v>
      </c>
      <c r="K418" s="14"/>
      <c r="L418" s="14" t="s">
        <v>141</v>
      </c>
      <c r="M418" s="24">
        <f t="shared" si="307"/>
        <v>3</v>
      </c>
      <c r="N418" s="24">
        <f t="shared" si="282"/>
        <v>1</v>
      </c>
      <c r="O418" s="24" t="str">
        <f t="shared" si="283"/>
        <v>3 3</v>
      </c>
      <c r="P418" s="24">
        <f t="shared" si="284"/>
        <v>3</v>
      </c>
      <c r="Q418" s="25">
        <f t="shared" si="285"/>
        <v>0</v>
      </c>
      <c r="R418" s="26">
        <f t="shared" si="286"/>
        <v>0</v>
      </c>
      <c r="S418" s="24">
        <f t="shared" si="287"/>
        <v>2</v>
      </c>
      <c r="T418" s="24">
        <f t="shared" si="288"/>
        <v>2</v>
      </c>
      <c r="U418" s="24" t="str">
        <f t="shared" si="289"/>
        <v/>
      </c>
      <c r="V418" s="24" t="str">
        <f t="shared" si="290"/>
        <v>g</v>
      </c>
      <c r="W418" s="24" t="str">
        <f t="shared" si="308"/>
        <v/>
      </c>
      <c r="X418" s="24">
        <f t="shared" si="291"/>
        <v>2</v>
      </c>
      <c r="Y418" s="24">
        <f t="shared" si="292"/>
        <v>2</v>
      </c>
      <c r="Z418" s="24" t="str">
        <f t="shared" si="293"/>
        <v>M</v>
      </c>
      <c r="AA418" s="24" t="str">
        <f t="shared" si="313"/>
        <v>M</v>
      </c>
      <c r="AB418" s="34" t="str">
        <f t="shared" si="294"/>
        <v/>
      </c>
      <c r="AC418" s="34" t="str">
        <f t="shared" si="295"/>
        <v>g</v>
      </c>
      <c r="AD418" s="34" t="str">
        <f t="shared" si="309"/>
        <v>g</v>
      </c>
      <c r="AE418" s="34" t="str">
        <f t="shared" si="296"/>
        <v>2 0</v>
      </c>
      <c r="AF418" s="34">
        <f t="shared" si="297"/>
        <v>3</v>
      </c>
      <c r="AG418" s="34">
        <f t="shared" si="298"/>
        <v>3</v>
      </c>
      <c r="AH418" s="34">
        <f t="shared" si="299"/>
        <v>0</v>
      </c>
      <c r="AI418" s="172" t="str">
        <f>IF(AJ418&lt;&gt;"",MAX(AI$3:AI417)+1,"")</f>
        <v/>
      </c>
      <c r="AJ418" s="172" t="str">
        <f t="shared" si="300"/>
        <v/>
      </c>
      <c r="AK418" s="172" t="str">
        <f t="shared" si="301"/>
        <v/>
      </c>
      <c r="AL418" s="172" t="str">
        <f t="shared" si="302"/>
        <v/>
      </c>
      <c r="AM418" s="172">
        <f>IF(AN418&lt;&gt;"",MAX(AM$3:AM417)+1,"")</f>
        <v>74</v>
      </c>
      <c r="AN418" s="172" t="str">
        <f t="shared" si="303"/>
        <v>M</v>
      </c>
      <c r="AO418" s="172">
        <f t="shared" si="304"/>
        <v>290</v>
      </c>
      <c r="AP418" s="172">
        <f t="shared" si="305"/>
        <v>3</v>
      </c>
      <c r="AQ418" s="172" t="str">
        <f t="shared" si="306"/>
        <v/>
      </c>
      <c r="AR418" s="172" t="str">
        <f>Table1[[#This Row],[Sex ]]&amp;Table1[[#This Row],[Month]]</f>
        <v>M2</v>
      </c>
      <c r="AS418" s="21"/>
      <c r="AT418" s="21"/>
      <c r="AU418" s="21"/>
      <c r="AV418" s="21"/>
      <c r="AW418" s="21"/>
      <c r="AX418" s="21"/>
      <c r="AY418" s="21"/>
      <c r="AZ418" s="21"/>
      <c r="BA418" s="21"/>
      <c r="BB418" s="21"/>
      <c r="BC418" s="21"/>
      <c r="BD418" s="21"/>
      <c r="BE418" s="319"/>
      <c r="BF418" s="319"/>
      <c r="BG418" s="316"/>
      <c r="BH418" s="316"/>
      <c r="BI418" s="316"/>
      <c r="BJ418" s="316"/>
      <c r="BK418" s="316"/>
      <c r="BL418" s="316"/>
      <c r="BM418" s="316"/>
      <c r="BN418" s="316"/>
      <c r="BO418" s="316"/>
      <c r="BP418" s="316"/>
      <c r="BQ418" s="316"/>
      <c r="BR418" s="316"/>
      <c r="BS418" s="316"/>
      <c r="BT418" s="316"/>
      <c r="BU418" s="316"/>
      <c r="BV418" s="316"/>
      <c r="BW418" s="316"/>
      <c r="BX418" s="316"/>
      <c r="BY418" s="316"/>
      <c r="BZ418" s="316"/>
      <c r="CA418" s="316"/>
      <c r="CB418" s="316"/>
      <c r="CC418" s="316"/>
      <c r="CD418" s="316"/>
      <c r="CE418" s="316"/>
      <c r="CF418" s="316"/>
      <c r="CG418" s="316"/>
      <c r="CH418" s="316"/>
      <c r="CI418" s="316"/>
      <c r="CJ418" s="316"/>
      <c r="CK418" s="316"/>
      <c r="CL418" s="316"/>
      <c r="CM418" s="316"/>
      <c r="CN418" s="316"/>
      <c r="CO418" s="316"/>
      <c r="CP418" s="316"/>
      <c r="CQ418" s="316"/>
      <c r="CR418" s="316"/>
      <c r="CS418" s="316"/>
      <c r="CT418" s="316"/>
      <c r="CU418" s="316"/>
      <c r="CV418" s="316"/>
      <c r="CW418" s="316"/>
      <c r="CX418" s="316"/>
      <c r="CY418" s="316"/>
      <c r="CZ418" s="316"/>
      <c r="DA418" s="316"/>
      <c r="DB418" s="316"/>
      <c r="DC418" s="316"/>
      <c r="DD418" s="316"/>
      <c r="DE418" s="316"/>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HP418" s="268">
        <f t="shared" si="310"/>
        <v>4</v>
      </c>
      <c r="HQ418" s="268">
        <f t="shared" si="280"/>
        <v>410</v>
      </c>
      <c r="HR418" s="268">
        <f t="shared" si="311"/>
        <v>0</v>
      </c>
      <c r="HS418" s="268">
        <f t="shared" si="312"/>
        <v>0</v>
      </c>
    </row>
    <row r="419" spans="1:227" x14ac:dyDescent="0.3">
      <c r="A419" s="21"/>
      <c r="B419" s="14">
        <v>11633</v>
      </c>
      <c r="C419" s="14">
        <v>3</v>
      </c>
      <c r="D419" s="14" t="s">
        <v>182</v>
      </c>
      <c r="E419" s="14" t="s">
        <v>183</v>
      </c>
      <c r="F419" s="14">
        <v>290</v>
      </c>
      <c r="G419" s="14" t="s">
        <v>121</v>
      </c>
      <c r="H419" s="14">
        <v>2</v>
      </c>
      <c r="I419" s="14">
        <v>4</v>
      </c>
      <c r="J419" s="14">
        <v>4</v>
      </c>
      <c r="K419" s="14"/>
      <c r="L419" s="14" t="s">
        <v>141</v>
      </c>
      <c r="M419" s="24">
        <f t="shared" si="307"/>
        <v>4</v>
      </c>
      <c r="N419" s="24">
        <f t="shared" si="282"/>
        <v>1</v>
      </c>
      <c r="O419" s="24" t="str">
        <f t="shared" si="283"/>
        <v>4 4</v>
      </c>
      <c r="P419" s="24">
        <f t="shared" si="284"/>
        <v>4</v>
      </c>
      <c r="Q419" s="25">
        <f t="shared" si="285"/>
        <v>0</v>
      </c>
      <c r="R419" s="26">
        <f t="shared" si="286"/>
        <v>0</v>
      </c>
      <c r="S419" s="24">
        <f t="shared" si="287"/>
        <v>2</v>
      </c>
      <c r="T419" s="24">
        <f t="shared" si="288"/>
        <v>2</v>
      </c>
      <c r="U419" s="24" t="str">
        <f t="shared" si="289"/>
        <v/>
      </c>
      <c r="V419" s="24" t="str">
        <f t="shared" si="290"/>
        <v>g</v>
      </c>
      <c r="W419" s="24" t="str">
        <f t="shared" si="308"/>
        <v/>
      </c>
      <c r="X419" s="24">
        <f t="shared" si="291"/>
        <v>2</v>
      </c>
      <c r="Y419" s="24">
        <f t="shared" si="292"/>
        <v>2</v>
      </c>
      <c r="Z419" s="24" t="str">
        <f t="shared" si="293"/>
        <v>M</v>
      </c>
      <c r="AA419" s="24" t="str">
        <f t="shared" si="313"/>
        <v>M</v>
      </c>
      <c r="AB419" s="34" t="str">
        <f t="shared" si="294"/>
        <v/>
      </c>
      <c r="AC419" s="34" t="str">
        <f t="shared" si="295"/>
        <v>g</v>
      </c>
      <c r="AD419" s="34" t="str">
        <f t="shared" si="309"/>
        <v>g</v>
      </c>
      <c r="AE419" s="34" t="str">
        <f t="shared" si="296"/>
        <v>2 0</v>
      </c>
      <c r="AF419" s="34">
        <f t="shared" si="297"/>
        <v>4</v>
      </c>
      <c r="AG419" s="34">
        <f t="shared" si="298"/>
        <v>4</v>
      </c>
      <c r="AH419" s="34">
        <f t="shared" si="299"/>
        <v>0</v>
      </c>
      <c r="AI419" s="172" t="str">
        <f>IF(AJ419&lt;&gt;"",MAX(AI$3:AI418)+1,"")</f>
        <v/>
      </c>
      <c r="AJ419" s="172" t="str">
        <f t="shared" si="300"/>
        <v/>
      </c>
      <c r="AK419" s="172" t="str">
        <f t="shared" si="301"/>
        <v/>
      </c>
      <c r="AL419" s="172" t="str">
        <f t="shared" si="302"/>
        <v/>
      </c>
      <c r="AM419" s="172">
        <f>IF(AN419&lt;&gt;"",MAX(AM$3:AM418)+1,"")</f>
        <v>75</v>
      </c>
      <c r="AN419" s="172" t="str">
        <f t="shared" si="303"/>
        <v>M</v>
      </c>
      <c r="AO419" s="172">
        <f t="shared" si="304"/>
        <v>290</v>
      </c>
      <c r="AP419" s="172">
        <f t="shared" si="305"/>
        <v>4</v>
      </c>
      <c r="AQ419" s="172" t="str">
        <f t="shared" si="306"/>
        <v/>
      </c>
      <c r="AR419" s="172" t="str">
        <f>Table1[[#This Row],[Sex ]]&amp;Table1[[#This Row],[Month]]</f>
        <v>M2</v>
      </c>
      <c r="AS419" s="21"/>
      <c r="AT419" s="21"/>
      <c r="AU419" s="21"/>
      <c r="AV419" s="21"/>
      <c r="AW419" s="21"/>
      <c r="AX419" s="21"/>
      <c r="AY419" s="21"/>
      <c r="AZ419" s="21"/>
      <c r="BA419" s="21"/>
      <c r="BB419" s="21"/>
      <c r="BC419" s="21"/>
      <c r="BD419" s="21"/>
      <c r="BE419" s="319"/>
      <c r="BF419" s="319"/>
      <c r="BG419" s="316"/>
      <c r="BH419" s="316"/>
      <c r="BI419" s="316"/>
      <c r="BJ419" s="316"/>
      <c r="BK419" s="316"/>
      <c r="BL419" s="316"/>
      <c r="BM419" s="316"/>
      <c r="BN419" s="316"/>
      <c r="BO419" s="316"/>
      <c r="BP419" s="316"/>
      <c r="BQ419" s="316"/>
      <c r="BR419" s="316"/>
      <c r="BS419" s="316"/>
      <c r="BT419" s="316"/>
      <c r="BU419" s="316"/>
      <c r="BV419" s="316"/>
      <c r="BW419" s="316"/>
      <c r="BX419" s="316"/>
      <c r="BY419" s="316"/>
      <c r="BZ419" s="316"/>
      <c r="CA419" s="316"/>
      <c r="CB419" s="316"/>
      <c r="CC419" s="316"/>
      <c r="CD419" s="316"/>
      <c r="CE419" s="316"/>
      <c r="CF419" s="316"/>
      <c r="CG419" s="316"/>
      <c r="CH419" s="316"/>
      <c r="CI419" s="316"/>
      <c r="CJ419" s="316"/>
      <c r="CK419" s="316"/>
      <c r="CL419" s="316"/>
      <c r="CM419" s="316"/>
      <c r="CN419" s="316"/>
      <c r="CO419" s="316"/>
      <c r="CP419" s="316"/>
      <c r="CQ419" s="316"/>
      <c r="CR419" s="316"/>
      <c r="CS419" s="316"/>
      <c r="CT419" s="316"/>
      <c r="CU419" s="316"/>
      <c r="CV419" s="316"/>
      <c r="CW419" s="316"/>
      <c r="CX419" s="316"/>
      <c r="CY419" s="316"/>
      <c r="CZ419" s="316"/>
      <c r="DA419" s="316"/>
      <c r="DB419" s="316"/>
      <c r="DC419" s="316"/>
      <c r="DD419" s="316"/>
      <c r="DE419" s="316"/>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HP419" s="268">
        <f t="shared" si="310"/>
        <v>5</v>
      </c>
      <c r="HQ419" s="268">
        <f t="shared" si="280"/>
        <v>411</v>
      </c>
      <c r="HR419" s="268">
        <f t="shared" si="311"/>
        <v>0</v>
      </c>
      <c r="HS419" s="268">
        <f t="shared" si="312"/>
        <v>0</v>
      </c>
    </row>
    <row r="420" spans="1:227" x14ac:dyDescent="0.3">
      <c r="A420" s="21"/>
      <c r="B420" s="14">
        <v>11633</v>
      </c>
      <c r="C420" s="14">
        <v>4</v>
      </c>
      <c r="D420" s="14" t="s">
        <v>182</v>
      </c>
      <c r="E420" s="14" t="s">
        <v>183</v>
      </c>
      <c r="F420" s="14">
        <v>300</v>
      </c>
      <c r="G420" s="14" t="s">
        <v>121</v>
      </c>
      <c r="H420" s="14">
        <v>2</v>
      </c>
      <c r="I420" s="14">
        <v>3</v>
      </c>
      <c r="J420" s="14">
        <v>4</v>
      </c>
      <c r="K420" s="14"/>
      <c r="L420" s="14" t="s">
        <v>141</v>
      </c>
      <c r="M420" s="24" t="str">
        <f t="shared" si="307"/>
        <v/>
      </c>
      <c r="N420" s="24">
        <f t="shared" si="282"/>
        <v>1</v>
      </c>
      <c r="O420" s="24" t="str">
        <f t="shared" si="283"/>
        <v>4 3</v>
      </c>
      <c r="P420" s="24">
        <f t="shared" si="284"/>
        <v>3.5</v>
      </c>
      <c r="Q420" s="25">
        <f t="shared" si="285"/>
        <v>0.5</v>
      </c>
      <c r="R420" s="26">
        <f t="shared" si="286"/>
        <v>0.20203050891044216</v>
      </c>
      <c r="S420" s="24">
        <f t="shared" si="287"/>
        <v>2</v>
      </c>
      <c r="T420" s="24">
        <f t="shared" si="288"/>
        <v>2</v>
      </c>
      <c r="U420" s="24" t="str">
        <f t="shared" si="289"/>
        <v/>
      </c>
      <c r="V420" s="24" t="str">
        <f t="shared" si="290"/>
        <v/>
      </c>
      <c r="W420" s="24" t="str">
        <f t="shared" si="308"/>
        <v/>
      </c>
      <c r="X420" s="24" t="str">
        <f t="shared" si="291"/>
        <v/>
      </c>
      <c r="Y420" s="24">
        <f t="shared" si="292"/>
        <v>2</v>
      </c>
      <c r="Z420" s="24" t="str">
        <f t="shared" si="293"/>
        <v>M</v>
      </c>
      <c r="AA420" s="24" t="str">
        <f>IF(I420&lt;&gt;"",IF(I420-J420=0,G420,""),"")</f>
        <v/>
      </c>
      <c r="AB420" s="34" t="str">
        <f t="shared" si="294"/>
        <v/>
      </c>
      <c r="AC420" s="34" t="str">
        <f t="shared" si="295"/>
        <v>g</v>
      </c>
      <c r="AD420" s="34" t="str">
        <f t="shared" si="309"/>
        <v/>
      </c>
      <c r="AE420" s="34" t="str">
        <f t="shared" si="296"/>
        <v>2 -1</v>
      </c>
      <c r="AF420" s="34">
        <f t="shared" si="297"/>
        <v>4</v>
      </c>
      <c r="AG420" s="34">
        <f t="shared" si="298"/>
        <v>3</v>
      </c>
      <c r="AH420" s="34">
        <f t="shared" si="299"/>
        <v>-1</v>
      </c>
      <c r="AI420" s="172" t="str">
        <f>IF(AJ420&lt;&gt;"",MAX(AI$3:AI419)+1,"")</f>
        <v/>
      </c>
      <c r="AJ420" s="172" t="str">
        <f t="shared" si="300"/>
        <v/>
      </c>
      <c r="AK420" s="172" t="str">
        <f t="shared" si="301"/>
        <v/>
      </c>
      <c r="AL420" s="172" t="str">
        <f t="shared" si="302"/>
        <v/>
      </c>
      <c r="AM420" s="172">
        <f>IF(AN420&lt;&gt;"",MAX(AM$3:AM419)+1,"")</f>
        <v>76</v>
      </c>
      <c r="AN420" s="172" t="str">
        <f t="shared" si="303"/>
        <v>M</v>
      </c>
      <c r="AO420" s="172">
        <f t="shared" si="304"/>
        <v>300</v>
      </c>
      <c r="AP420" s="172">
        <f t="shared" si="305"/>
        <v>4</v>
      </c>
      <c r="AQ420" s="172" t="str">
        <f t="shared" si="306"/>
        <v/>
      </c>
      <c r="AR420" s="172" t="str">
        <f>Table1[[#This Row],[Sex ]]&amp;Table1[[#This Row],[Month]]</f>
        <v>M2</v>
      </c>
      <c r="AS420" s="21"/>
      <c r="AT420" s="21"/>
      <c r="AU420" s="21"/>
      <c r="AV420" s="21"/>
      <c r="AW420" s="21"/>
      <c r="AX420" s="21"/>
      <c r="AY420" s="21"/>
      <c r="AZ420" s="21"/>
      <c r="BA420" s="21"/>
      <c r="BB420" s="21"/>
      <c r="BC420" s="21"/>
      <c r="BD420" s="21"/>
      <c r="BE420" s="319"/>
      <c r="BF420" s="319"/>
      <c r="BG420" s="316"/>
      <c r="BH420" s="316"/>
      <c r="BI420" s="316"/>
      <c r="BJ420" s="316"/>
      <c r="BK420" s="316"/>
      <c r="BL420" s="316"/>
      <c r="BM420" s="316"/>
      <c r="BN420" s="316"/>
      <c r="BO420" s="316"/>
      <c r="BP420" s="316"/>
      <c r="BQ420" s="316"/>
      <c r="BR420" s="316"/>
      <c r="BS420" s="316"/>
      <c r="BT420" s="316"/>
      <c r="BU420" s="316"/>
      <c r="BV420" s="316"/>
      <c r="BW420" s="316"/>
      <c r="BX420" s="316"/>
      <c r="BY420" s="316"/>
      <c r="BZ420" s="316"/>
      <c r="CA420" s="316"/>
      <c r="CB420" s="316"/>
      <c r="CC420" s="316"/>
      <c r="CD420" s="316"/>
      <c r="CE420" s="316"/>
      <c r="CF420" s="316"/>
      <c r="CG420" s="316"/>
      <c r="CH420" s="316"/>
      <c r="CI420" s="316"/>
      <c r="CJ420" s="316"/>
      <c r="CK420" s="316"/>
      <c r="CL420" s="316"/>
      <c r="CM420" s="316"/>
      <c r="CN420" s="316"/>
      <c r="CO420" s="316"/>
      <c r="CP420" s="316"/>
      <c r="CQ420" s="316"/>
      <c r="CR420" s="316"/>
      <c r="CS420" s="316"/>
      <c r="CT420" s="316"/>
      <c r="CU420" s="316"/>
      <c r="CV420" s="316"/>
      <c r="CW420" s="316"/>
      <c r="CX420" s="316"/>
      <c r="CY420" s="316"/>
      <c r="CZ420" s="316"/>
      <c r="DA420" s="316"/>
      <c r="DB420" s="316"/>
      <c r="DC420" s="316"/>
      <c r="DD420" s="316"/>
      <c r="DE420" s="316"/>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HP420" s="268">
        <f t="shared" si="310"/>
        <v>6</v>
      </c>
      <c r="HQ420" s="268">
        <f t="shared" si="280"/>
        <v>412</v>
      </c>
      <c r="HR420" s="268">
        <f t="shared" si="311"/>
        <v>0</v>
      </c>
      <c r="HS420" s="268">
        <f t="shared" si="312"/>
        <v>0</v>
      </c>
    </row>
    <row r="421" spans="1:227" x14ac:dyDescent="0.3">
      <c r="A421" s="21"/>
      <c r="B421" s="14">
        <v>11633</v>
      </c>
      <c r="C421" s="14">
        <v>5</v>
      </c>
      <c r="D421" s="14" t="s">
        <v>182</v>
      </c>
      <c r="E421" s="14" t="s">
        <v>183</v>
      </c>
      <c r="F421" s="14">
        <v>300</v>
      </c>
      <c r="G421" s="14" t="s">
        <v>121</v>
      </c>
      <c r="H421" s="14">
        <v>2</v>
      </c>
      <c r="I421" s="14">
        <v>4</v>
      </c>
      <c r="J421" s="14">
        <v>4</v>
      </c>
      <c r="K421" s="14"/>
      <c r="L421" s="14" t="s">
        <v>141</v>
      </c>
      <c r="M421" s="24">
        <f t="shared" si="307"/>
        <v>4</v>
      </c>
      <c r="N421" s="24">
        <f t="shared" si="282"/>
        <v>1</v>
      </c>
      <c r="O421" s="24" t="str">
        <f t="shared" si="283"/>
        <v>4 4</v>
      </c>
      <c r="P421" s="24">
        <f t="shared" si="284"/>
        <v>4</v>
      </c>
      <c r="Q421" s="25">
        <f t="shared" si="285"/>
        <v>0</v>
      </c>
      <c r="R421" s="26">
        <f t="shared" si="286"/>
        <v>0</v>
      </c>
      <c r="S421" s="24">
        <f t="shared" si="287"/>
        <v>2</v>
      </c>
      <c r="T421" s="24">
        <f t="shared" si="288"/>
        <v>2</v>
      </c>
      <c r="U421" s="24" t="str">
        <f t="shared" si="289"/>
        <v/>
      </c>
      <c r="V421" s="24" t="str">
        <f t="shared" si="290"/>
        <v>g</v>
      </c>
      <c r="W421" s="24" t="str">
        <f t="shared" si="308"/>
        <v/>
      </c>
      <c r="X421" s="24">
        <f t="shared" si="291"/>
        <v>2</v>
      </c>
      <c r="Y421" s="24">
        <f t="shared" si="292"/>
        <v>2</v>
      </c>
      <c r="Z421" s="24" t="str">
        <f t="shared" si="293"/>
        <v>M</v>
      </c>
      <c r="AA421" s="24" t="str">
        <f>IF(I421&lt;&gt;"",IF(SUM(I421:J421)&gt;98,"",IF(I421-J421=0,G421,"")))</f>
        <v>M</v>
      </c>
      <c r="AB421" s="34" t="str">
        <f t="shared" si="294"/>
        <v/>
      </c>
      <c r="AC421" s="34" t="str">
        <f t="shared" si="295"/>
        <v>g</v>
      </c>
      <c r="AD421" s="34" t="str">
        <f t="shared" si="309"/>
        <v>g</v>
      </c>
      <c r="AE421" s="34" t="str">
        <f t="shared" si="296"/>
        <v>2 0</v>
      </c>
      <c r="AF421" s="34">
        <f t="shared" si="297"/>
        <v>4</v>
      </c>
      <c r="AG421" s="34">
        <f t="shared" si="298"/>
        <v>4</v>
      </c>
      <c r="AH421" s="34">
        <f t="shared" si="299"/>
        <v>0</v>
      </c>
      <c r="AI421" s="172" t="str">
        <f>IF(AJ421&lt;&gt;"",MAX(AI$3:AI420)+1,"")</f>
        <v/>
      </c>
      <c r="AJ421" s="172" t="str">
        <f t="shared" si="300"/>
        <v/>
      </c>
      <c r="AK421" s="172" t="str">
        <f t="shared" si="301"/>
        <v/>
      </c>
      <c r="AL421" s="172" t="str">
        <f t="shared" si="302"/>
        <v/>
      </c>
      <c r="AM421" s="172">
        <f>IF(AN421&lt;&gt;"",MAX(AM$3:AM420)+1,"")</f>
        <v>77</v>
      </c>
      <c r="AN421" s="172" t="str">
        <f t="shared" si="303"/>
        <v>M</v>
      </c>
      <c r="AO421" s="172">
        <f t="shared" si="304"/>
        <v>300</v>
      </c>
      <c r="AP421" s="172">
        <f t="shared" si="305"/>
        <v>4</v>
      </c>
      <c r="AQ421" s="172" t="str">
        <f t="shared" si="306"/>
        <v/>
      </c>
      <c r="AR421" s="172" t="str">
        <f>Table1[[#This Row],[Sex ]]&amp;Table1[[#This Row],[Month]]</f>
        <v>M2</v>
      </c>
      <c r="AS421" s="21"/>
      <c r="AT421" s="21"/>
      <c r="AU421" s="21"/>
      <c r="AV421" s="21"/>
      <c r="AW421" s="21"/>
      <c r="AX421" s="21"/>
      <c r="AY421" s="21"/>
      <c r="AZ421" s="21"/>
      <c r="BA421" s="21"/>
      <c r="BB421" s="21"/>
      <c r="BC421" s="21"/>
      <c r="BD421" s="21"/>
      <c r="BE421" s="319"/>
      <c r="BF421" s="319"/>
      <c r="BG421" s="316"/>
      <c r="BH421" s="316"/>
      <c r="BI421" s="316"/>
      <c r="BJ421" s="316"/>
      <c r="BK421" s="316"/>
      <c r="BL421" s="316"/>
      <c r="BM421" s="316"/>
      <c r="BN421" s="316"/>
      <c r="BO421" s="316"/>
      <c r="BP421" s="316"/>
      <c r="BQ421" s="316"/>
      <c r="BR421" s="316"/>
      <c r="BS421" s="316"/>
      <c r="BT421" s="316"/>
      <c r="BU421" s="316"/>
      <c r="BV421" s="316"/>
      <c r="BW421" s="316"/>
      <c r="BX421" s="316"/>
      <c r="BY421" s="316"/>
      <c r="BZ421" s="316"/>
      <c r="CA421" s="316"/>
      <c r="CB421" s="316"/>
      <c r="CC421" s="316"/>
      <c r="CD421" s="316"/>
      <c r="CE421" s="316"/>
      <c r="CF421" s="316"/>
      <c r="CG421" s="316"/>
      <c r="CH421" s="316"/>
      <c r="CI421" s="316"/>
      <c r="CJ421" s="316"/>
      <c r="CK421" s="316"/>
      <c r="CL421" s="316"/>
      <c r="CM421" s="316"/>
      <c r="CN421" s="316"/>
      <c r="CO421" s="316"/>
      <c r="CP421" s="316"/>
      <c r="CQ421" s="316"/>
      <c r="CR421" s="316"/>
      <c r="CS421" s="316"/>
      <c r="CT421" s="316"/>
      <c r="CU421" s="316"/>
      <c r="CV421" s="316"/>
      <c r="CW421" s="316"/>
      <c r="CX421" s="316"/>
      <c r="CY421" s="316"/>
      <c r="CZ421" s="316"/>
      <c r="DA421" s="316"/>
      <c r="DB421" s="316"/>
      <c r="DC421" s="316"/>
      <c r="DD421" s="316"/>
      <c r="DE421" s="316"/>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HP421" s="268">
        <f t="shared" si="310"/>
        <v>8</v>
      </c>
      <c r="HQ421" s="268">
        <f t="shared" si="280"/>
        <v>413</v>
      </c>
      <c r="HR421" s="268">
        <f t="shared" si="311"/>
        <v>0</v>
      </c>
      <c r="HS421" s="268">
        <f t="shared" si="312"/>
        <v>0</v>
      </c>
    </row>
    <row r="422" spans="1:227" x14ac:dyDescent="0.3">
      <c r="A422" s="21"/>
      <c r="B422" s="14">
        <v>11633</v>
      </c>
      <c r="C422" s="14">
        <v>6</v>
      </c>
      <c r="D422" s="14" t="s">
        <v>182</v>
      </c>
      <c r="E422" s="14" t="s">
        <v>183</v>
      </c>
      <c r="F422" s="14">
        <v>310</v>
      </c>
      <c r="G422" s="14" t="s">
        <v>121</v>
      </c>
      <c r="H422" s="14">
        <v>2</v>
      </c>
      <c r="I422" s="14">
        <v>4</v>
      </c>
      <c r="J422" s="14">
        <v>4</v>
      </c>
      <c r="K422" s="14"/>
      <c r="L422" s="14" t="s">
        <v>141</v>
      </c>
      <c r="M422" s="24">
        <f t="shared" si="307"/>
        <v>4</v>
      </c>
      <c r="N422" s="24">
        <f t="shared" si="282"/>
        <v>1</v>
      </c>
      <c r="O422" s="24" t="str">
        <f t="shared" si="283"/>
        <v>4 4</v>
      </c>
      <c r="P422" s="24">
        <f t="shared" si="284"/>
        <v>4</v>
      </c>
      <c r="Q422" s="25">
        <f t="shared" si="285"/>
        <v>0</v>
      </c>
      <c r="R422" s="26">
        <f t="shared" si="286"/>
        <v>0</v>
      </c>
      <c r="S422" s="24">
        <f t="shared" si="287"/>
        <v>2</v>
      </c>
      <c r="T422" s="24">
        <f t="shared" si="288"/>
        <v>2</v>
      </c>
      <c r="U422" s="24" t="str">
        <f t="shared" si="289"/>
        <v/>
      </c>
      <c r="V422" s="24" t="str">
        <f t="shared" si="290"/>
        <v>g</v>
      </c>
      <c r="W422" s="24" t="str">
        <f t="shared" si="308"/>
        <v/>
      </c>
      <c r="X422" s="24">
        <f t="shared" si="291"/>
        <v>2</v>
      </c>
      <c r="Y422" s="24">
        <f t="shared" si="292"/>
        <v>2</v>
      </c>
      <c r="Z422" s="24" t="str">
        <f t="shared" si="293"/>
        <v>M</v>
      </c>
      <c r="AA422" s="24" t="str">
        <f>IF(I422&lt;&gt;"",IF(SUM(I422:J422)&gt;98,"",IF(I422-J422=0,G422,"")))</f>
        <v>M</v>
      </c>
      <c r="AB422" s="34" t="str">
        <f t="shared" si="294"/>
        <v/>
      </c>
      <c r="AC422" s="34" t="str">
        <f t="shared" si="295"/>
        <v>g</v>
      </c>
      <c r="AD422" s="34" t="str">
        <f t="shared" si="309"/>
        <v>g</v>
      </c>
      <c r="AE422" s="34" t="str">
        <f t="shared" si="296"/>
        <v>2 0</v>
      </c>
      <c r="AF422" s="34">
        <f t="shared" si="297"/>
        <v>4</v>
      </c>
      <c r="AG422" s="34">
        <f t="shared" si="298"/>
        <v>4</v>
      </c>
      <c r="AH422" s="34">
        <f t="shared" si="299"/>
        <v>0</v>
      </c>
      <c r="AI422" s="172" t="str">
        <f>IF(AJ422&lt;&gt;"",MAX(AI$3:AI421)+1,"")</f>
        <v/>
      </c>
      <c r="AJ422" s="172" t="str">
        <f t="shared" si="300"/>
        <v/>
      </c>
      <c r="AK422" s="172" t="str">
        <f t="shared" si="301"/>
        <v/>
      </c>
      <c r="AL422" s="172" t="str">
        <f t="shared" si="302"/>
        <v/>
      </c>
      <c r="AM422" s="172">
        <f>IF(AN422&lt;&gt;"",MAX(AM$3:AM421)+1,"")</f>
        <v>78</v>
      </c>
      <c r="AN422" s="172" t="str">
        <f t="shared" si="303"/>
        <v>M</v>
      </c>
      <c r="AO422" s="172">
        <f t="shared" si="304"/>
        <v>310</v>
      </c>
      <c r="AP422" s="172">
        <f t="shared" si="305"/>
        <v>4</v>
      </c>
      <c r="AQ422" s="172" t="str">
        <f t="shared" si="306"/>
        <v/>
      </c>
      <c r="AR422" s="172" t="str">
        <f>Table1[[#This Row],[Sex ]]&amp;Table1[[#This Row],[Month]]</f>
        <v>M2</v>
      </c>
      <c r="AS422" s="21"/>
      <c r="AT422" s="21"/>
      <c r="AU422" s="21"/>
      <c r="AV422" s="21"/>
      <c r="AW422" s="21"/>
      <c r="AX422" s="21"/>
      <c r="AY422" s="21"/>
      <c r="AZ422" s="21"/>
      <c r="BA422" s="21"/>
      <c r="BB422" s="21"/>
      <c r="BC422" s="21"/>
      <c r="BD422" s="21"/>
      <c r="BE422" s="319"/>
      <c r="BF422" s="319"/>
      <c r="BG422" s="316"/>
      <c r="BH422" s="316"/>
      <c r="BI422" s="316"/>
      <c r="BJ422" s="316"/>
      <c r="BK422" s="316"/>
      <c r="BL422" s="316"/>
      <c r="BM422" s="316"/>
      <c r="BN422" s="316"/>
      <c r="BO422" s="316"/>
      <c r="BP422" s="316"/>
      <c r="BQ422" s="316"/>
      <c r="BR422" s="316"/>
      <c r="BS422" s="316"/>
      <c r="BT422" s="316"/>
      <c r="BU422" s="316"/>
      <c r="BV422" s="316"/>
      <c r="BW422" s="316"/>
      <c r="BX422" s="316"/>
      <c r="BY422" s="316"/>
      <c r="BZ422" s="316"/>
      <c r="CA422" s="316"/>
      <c r="CB422" s="316"/>
      <c r="CC422" s="316"/>
      <c r="CD422" s="316"/>
      <c r="CE422" s="316"/>
      <c r="CF422" s="316"/>
      <c r="CG422" s="316"/>
      <c r="CH422" s="316"/>
      <c r="CI422" s="316"/>
      <c r="CJ422" s="316"/>
      <c r="CK422" s="316"/>
      <c r="CL422" s="316"/>
      <c r="CM422" s="316"/>
      <c r="CN422" s="316"/>
      <c r="CO422" s="316"/>
      <c r="CP422" s="316"/>
      <c r="CQ422" s="316"/>
      <c r="CR422" s="316"/>
      <c r="CS422" s="316"/>
      <c r="CT422" s="316"/>
      <c r="CU422" s="316"/>
      <c r="CV422" s="316"/>
      <c r="CW422" s="316"/>
      <c r="CX422" s="316"/>
      <c r="CY422" s="316"/>
      <c r="CZ422" s="316"/>
      <c r="DA422" s="316"/>
      <c r="DB422" s="316"/>
      <c r="DC422" s="316"/>
      <c r="DD422" s="316"/>
      <c r="DE422" s="316"/>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HP422" s="268">
        <f t="shared" si="310"/>
        <v>6</v>
      </c>
      <c r="HQ422" s="268">
        <f t="shared" si="280"/>
        <v>414</v>
      </c>
      <c r="HR422" s="268">
        <f t="shared" si="311"/>
        <v>0</v>
      </c>
      <c r="HS422" s="268">
        <f t="shared" si="312"/>
        <v>0</v>
      </c>
    </row>
    <row r="423" spans="1:227" x14ac:dyDescent="0.3">
      <c r="A423" s="21"/>
      <c r="B423" s="14">
        <v>11633</v>
      </c>
      <c r="C423" s="14">
        <v>7</v>
      </c>
      <c r="D423" s="14" t="s">
        <v>182</v>
      </c>
      <c r="E423" s="14" t="s">
        <v>183</v>
      </c>
      <c r="F423" s="14">
        <v>310</v>
      </c>
      <c r="G423" s="14" t="s">
        <v>121</v>
      </c>
      <c r="H423" s="14">
        <v>2</v>
      </c>
      <c r="I423" s="14">
        <v>4</v>
      </c>
      <c r="J423" s="14">
        <v>4</v>
      </c>
      <c r="K423" s="14"/>
      <c r="L423" s="14" t="s">
        <v>141</v>
      </c>
      <c r="M423" s="24">
        <f t="shared" si="307"/>
        <v>4</v>
      </c>
      <c r="N423" s="24">
        <f t="shared" si="282"/>
        <v>1</v>
      </c>
      <c r="O423" s="24" t="str">
        <f t="shared" si="283"/>
        <v>4 4</v>
      </c>
      <c r="P423" s="24">
        <f t="shared" si="284"/>
        <v>4</v>
      </c>
      <c r="Q423" s="25">
        <f t="shared" si="285"/>
        <v>0</v>
      </c>
      <c r="R423" s="26">
        <f t="shared" si="286"/>
        <v>0</v>
      </c>
      <c r="S423" s="24">
        <f t="shared" si="287"/>
        <v>2</v>
      </c>
      <c r="T423" s="24">
        <f t="shared" si="288"/>
        <v>2</v>
      </c>
      <c r="U423" s="24" t="str">
        <f t="shared" si="289"/>
        <v/>
      </c>
      <c r="V423" s="24" t="str">
        <f t="shared" si="290"/>
        <v>g</v>
      </c>
      <c r="W423" s="24" t="str">
        <f t="shared" si="308"/>
        <v/>
      </c>
      <c r="X423" s="24">
        <f t="shared" si="291"/>
        <v>2</v>
      </c>
      <c r="Y423" s="24">
        <f t="shared" si="292"/>
        <v>2</v>
      </c>
      <c r="Z423" s="24" t="str">
        <f t="shared" si="293"/>
        <v>M</v>
      </c>
      <c r="AA423" s="24" t="str">
        <f>IF(I423&lt;&gt;"",IF(SUM(I423:J423)&gt;98,"",IF(I423-J423=0,G423,"")))</f>
        <v>M</v>
      </c>
      <c r="AB423" s="34" t="str">
        <f t="shared" si="294"/>
        <v/>
      </c>
      <c r="AC423" s="34" t="str">
        <f t="shared" si="295"/>
        <v>g</v>
      </c>
      <c r="AD423" s="34" t="str">
        <f t="shared" si="309"/>
        <v>g</v>
      </c>
      <c r="AE423" s="34" t="str">
        <f t="shared" si="296"/>
        <v>2 0</v>
      </c>
      <c r="AF423" s="34">
        <f t="shared" si="297"/>
        <v>4</v>
      </c>
      <c r="AG423" s="34">
        <f t="shared" si="298"/>
        <v>4</v>
      </c>
      <c r="AH423" s="34">
        <f t="shared" si="299"/>
        <v>0</v>
      </c>
      <c r="AI423" s="172" t="str">
        <f>IF(AJ423&lt;&gt;"",MAX(AI$3:AI422)+1,"")</f>
        <v/>
      </c>
      <c r="AJ423" s="172" t="str">
        <f t="shared" si="300"/>
        <v/>
      </c>
      <c r="AK423" s="172" t="str">
        <f t="shared" si="301"/>
        <v/>
      </c>
      <c r="AL423" s="172" t="str">
        <f t="shared" si="302"/>
        <v/>
      </c>
      <c r="AM423" s="172">
        <f>IF(AN423&lt;&gt;"",MAX(AM$3:AM422)+1,"")</f>
        <v>79</v>
      </c>
      <c r="AN423" s="172" t="str">
        <f t="shared" si="303"/>
        <v>M</v>
      </c>
      <c r="AO423" s="172">
        <f t="shared" si="304"/>
        <v>310</v>
      </c>
      <c r="AP423" s="172">
        <f t="shared" si="305"/>
        <v>4</v>
      </c>
      <c r="AQ423" s="172" t="str">
        <f t="shared" si="306"/>
        <v/>
      </c>
      <c r="AR423" s="172" t="str">
        <f>Table1[[#This Row],[Sex ]]&amp;Table1[[#This Row],[Month]]</f>
        <v>M2</v>
      </c>
      <c r="AS423" s="21"/>
      <c r="AT423" s="21"/>
      <c r="AU423" s="21"/>
      <c r="AV423" s="21"/>
      <c r="AW423" s="21"/>
      <c r="AX423" s="21"/>
      <c r="AY423" s="21"/>
      <c r="AZ423" s="21"/>
      <c r="BA423" s="21"/>
      <c r="BB423" s="21"/>
      <c r="BC423" s="21"/>
      <c r="BD423" s="21"/>
      <c r="BE423" s="319"/>
      <c r="BF423" s="319"/>
      <c r="BG423" s="316"/>
      <c r="BH423" s="316"/>
      <c r="BI423" s="316"/>
      <c r="BJ423" s="316"/>
      <c r="BK423" s="316"/>
      <c r="BL423" s="316"/>
      <c r="BM423" s="316"/>
      <c r="BN423" s="316"/>
      <c r="BO423" s="316"/>
      <c r="BP423" s="316"/>
      <c r="BQ423" s="316"/>
      <c r="BR423" s="316"/>
      <c r="BS423" s="316"/>
      <c r="BT423" s="316"/>
      <c r="BU423" s="316"/>
      <c r="BV423" s="316"/>
      <c r="BW423" s="316"/>
      <c r="BX423" s="316"/>
      <c r="BY423" s="316"/>
      <c r="BZ423" s="316"/>
      <c r="CA423" s="316"/>
      <c r="CB423" s="316"/>
      <c r="CC423" s="316"/>
      <c r="CD423" s="316"/>
      <c r="CE423" s="316"/>
      <c r="CF423" s="316"/>
      <c r="CG423" s="316"/>
      <c r="CH423" s="316"/>
      <c r="CI423" s="316"/>
      <c r="CJ423" s="316"/>
      <c r="CK423" s="316"/>
      <c r="CL423" s="316"/>
      <c r="CM423" s="316"/>
      <c r="CN423" s="316"/>
      <c r="CO423" s="316"/>
      <c r="CP423" s="316"/>
      <c r="CQ423" s="316"/>
      <c r="CR423" s="316"/>
      <c r="CS423" s="316"/>
      <c r="CT423" s="316"/>
      <c r="CU423" s="316"/>
      <c r="CV423" s="316"/>
      <c r="CW423" s="316"/>
      <c r="CX423" s="316"/>
      <c r="CY423" s="316"/>
      <c r="CZ423" s="316"/>
      <c r="DA423" s="316"/>
      <c r="DB423" s="316"/>
      <c r="DC423" s="316"/>
      <c r="DD423" s="316"/>
      <c r="DE423" s="316"/>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HP423" s="268">
        <f t="shared" si="310"/>
        <v>5</v>
      </c>
      <c r="HQ423" s="268">
        <f t="shared" si="280"/>
        <v>415</v>
      </c>
      <c r="HR423" s="268">
        <f t="shared" si="311"/>
        <v>0</v>
      </c>
      <c r="HS423" s="268">
        <f t="shared" si="312"/>
        <v>0</v>
      </c>
    </row>
    <row r="424" spans="1:227" x14ac:dyDescent="0.3">
      <c r="A424" s="21"/>
      <c r="B424" s="14">
        <v>11633</v>
      </c>
      <c r="C424" s="14">
        <v>8</v>
      </c>
      <c r="D424" s="14" t="s">
        <v>182</v>
      </c>
      <c r="E424" s="14" t="s">
        <v>183</v>
      </c>
      <c r="F424" s="14">
        <v>320</v>
      </c>
      <c r="G424" s="14" t="s">
        <v>121</v>
      </c>
      <c r="H424" s="14">
        <v>2</v>
      </c>
      <c r="I424" s="14">
        <v>4</v>
      </c>
      <c r="J424" s="14">
        <v>4</v>
      </c>
      <c r="K424" s="14"/>
      <c r="L424" s="14" t="s">
        <v>141</v>
      </c>
      <c r="M424" s="24">
        <f t="shared" si="307"/>
        <v>4</v>
      </c>
      <c r="N424" s="24">
        <f t="shared" si="282"/>
        <v>1</v>
      </c>
      <c r="O424" s="24" t="str">
        <f t="shared" si="283"/>
        <v>4 4</v>
      </c>
      <c r="P424" s="24">
        <f t="shared" si="284"/>
        <v>4</v>
      </c>
      <c r="Q424" s="25">
        <f t="shared" si="285"/>
        <v>0</v>
      </c>
      <c r="R424" s="26">
        <f t="shared" si="286"/>
        <v>0</v>
      </c>
      <c r="S424" s="24">
        <f t="shared" si="287"/>
        <v>2</v>
      </c>
      <c r="T424" s="24">
        <f t="shared" si="288"/>
        <v>2</v>
      </c>
      <c r="U424" s="24" t="str">
        <f t="shared" si="289"/>
        <v/>
      </c>
      <c r="V424" s="24" t="str">
        <f t="shared" si="290"/>
        <v>g</v>
      </c>
      <c r="W424" s="24" t="str">
        <f t="shared" si="308"/>
        <v/>
      </c>
      <c r="X424" s="24">
        <f t="shared" si="291"/>
        <v>2</v>
      </c>
      <c r="Y424" s="24">
        <f t="shared" si="292"/>
        <v>2</v>
      </c>
      <c r="Z424" s="24" t="str">
        <f t="shared" si="293"/>
        <v>M</v>
      </c>
      <c r="AA424" s="24" t="str">
        <f>IF(I424&lt;&gt;"",IF(SUM(I424:J424)&gt;98,"",IF(I424-J424=0,G424,"")))</f>
        <v>M</v>
      </c>
      <c r="AB424" s="34" t="str">
        <f t="shared" si="294"/>
        <v/>
      </c>
      <c r="AC424" s="34" t="str">
        <f t="shared" si="295"/>
        <v>g</v>
      </c>
      <c r="AD424" s="34" t="str">
        <f t="shared" si="309"/>
        <v>g</v>
      </c>
      <c r="AE424" s="34" t="str">
        <f t="shared" si="296"/>
        <v>2 0</v>
      </c>
      <c r="AF424" s="34">
        <f t="shared" si="297"/>
        <v>4</v>
      </c>
      <c r="AG424" s="34">
        <f t="shared" si="298"/>
        <v>4</v>
      </c>
      <c r="AH424" s="34">
        <f t="shared" si="299"/>
        <v>0</v>
      </c>
      <c r="AI424" s="172" t="str">
        <f>IF(AJ424&lt;&gt;"",MAX(AI$3:AI423)+1,"")</f>
        <v/>
      </c>
      <c r="AJ424" s="172" t="str">
        <f t="shared" si="300"/>
        <v/>
      </c>
      <c r="AK424" s="172" t="str">
        <f t="shared" si="301"/>
        <v/>
      </c>
      <c r="AL424" s="172" t="str">
        <f t="shared" si="302"/>
        <v/>
      </c>
      <c r="AM424" s="172">
        <f>IF(AN424&lt;&gt;"",MAX(AM$3:AM423)+1,"")</f>
        <v>80</v>
      </c>
      <c r="AN424" s="172" t="str">
        <f t="shared" si="303"/>
        <v>M</v>
      </c>
      <c r="AO424" s="172">
        <f t="shared" si="304"/>
        <v>320</v>
      </c>
      <c r="AP424" s="172">
        <f t="shared" si="305"/>
        <v>4</v>
      </c>
      <c r="AQ424" s="172" t="str">
        <f t="shared" si="306"/>
        <v/>
      </c>
      <c r="AR424" s="172" t="str">
        <f>Table1[[#This Row],[Sex ]]&amp;Table1[[#This Row],[Month]]</f>
        <v>M2</v>
      </c>
      <c r="AS424" s="21"/>
      <c r="AT424" s="21"/>
      <c r="AU424" s="21"/>
      <c r="AV424" s="21"/>
      <c r="AW424" s="21"/>
      <c r="AX424" s="21"/>
      <c r="AY424" s="21"/>
      <c r="AZ424" s="21"/>
      <c r="BA424" s="21"/>
      <c r="BB424" s="21"/>
      <c r="BC424" s="21"/>
      <c r="BD424" s="21"/>
      <c r="BE424" s="319"/>
      <c r="BF424" s="319"/>
      <c r="BG424" s="316"/>
      <c r="BH424" s="316"/>
      <c r="BI424" s="316"/>
      <c r="BJ424" s="316"/>
      <c r="BK424" s="316"/>
      <c r="BL424" s="316"/>
      <c r="BM424" s="316"/>
      <c r="BN424" s="316"/>
      <c r="BO424" s="316"/>
      <c r="BP424" s="316"/>
      <c r="BQ424" s="316"/>
      <c r="BR424" s="316"/>
      <c r="BS424" s="316"/>
      <c r="BT424" s="316"/>
      <c r="BU424" s="316"/>
      <c r="BV424" s="316"/>
      <c r="BW424" s="316"/>
      <c r="BX424" s="316"/>
      <c r="BY424" s="316"/>
      <c r="BZ424" s="316"/>
      <c r="CA424" s="316"/>
      <c r="CB424" s="316"/>
      <c r="CC424" s="316"/>
      <c r="CD424" s="316"/>
      <c r="CE424" s="316"/>
      <c r="CF424" s="316"/>
      <c r="CG424" s="316"/>
      <c r="CH424" s="316"/>
      <c r="CI424" s="316"/>
      <c r="CJ424" s="316"/>
      <c r="CK424" s="316"/>
      <c r="CL424" s="316"/>
      <c r="CM424" s="316"/>
      <c r="CN424" s="316"/>
      <c r="CO424" s="316"/>
      <c r="CP424" s="316"/>
      <c r="CQ424" s="316"/>
      <c r="CR424" s="316"/>
      <c r="CS424" s="316"/>
      <c r="CT424" s="316"/>
      <c r="CU424" s="316"/>
      <c r="CV424" s="316"/>
      <c r="CW424" s="316"/>
      <c r="CX424" s="316"/>
      <c r="CY424" s="316"/>
      <c r="CZ424" s="316"/>
      <c r="DA424" s="316"/>
      <c r="DB424" s="316"/>
      <c r="DC424" s="316"/>
      <c r="DD424" s="316"/>
      <c r="DE424" s="316"/>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HP424" s="268">
        <f t="shared" si="310"/>
        <v>3</v>
      </c>
      <c r="HQ424" s="268">
        <f t="shared" si="280"/>
        <v>416</v>
      </c>
      <c r="HR424" s="268">
        <f t="shared" si="311"/>
        <v>0</v>
      </c>
      <c r="HS424" s="268">
        <f t="shared" si="312"/>
        <v>0</v>
      </c>
    </row>
    <row r="425" spans="1:227" x14ac:dyDescent="0.3">
      <c r="A425" s="21"/>
      <c r="B425" s="14">
        <v>11633</v>
      </c>
      <c r="C425" s="14">
        <v>9</v>
      </c>
      <c r="D425" s="14" t="s">
        <v>182</v>
      </c>
      <c r="E425" s="14" t="s">
        <v>183</v>
      </c>
      <c r="F425" s="14">
        <v>320</v>
      </c>
      <c r="G425" s="14" t="s">
        <v>121</v>
      </c>
      <c r="H425" s="14">
        <v>2</v>
      </c>
      <c r="I425" s="14">
        <v>6</v>
      </c>
      <c r="J425" s="14">
        <v>6</v>
      </c>
      <c r="K425" s="14"/>
      <c r="L425" s="14" t="s">
        <v>141</v>
      </c>
      <c r="M425" s="24">
        <f t="shared" si="307"/>
        <v>6</v>
      </c>
      <c r="N425" s="24">
        <f t="shared" si="282"/>
        <v>1</v>
      </c>
      <c r="O425" s="24" t="str">
        <f t="shared" si="283"/>
        <v>6 6</v>
      </c>
      <c r="P425" s="24">
        <f t="shared" si="284"/>
        <v>6</v>
      </c>
      <c r="Q425" s="25">
        <f t="shared" si="285"/>
        <v>0</v>
      </c>
      <c r="R425" s="26">
        <f t="shared" si="286"/>
        <v>0</v>
      </c>
      <c r="S425" s="24">
        <f t="shared" si="287"/>
        <v>2</v>
      </c>
      <c r="T425" s="24">
        <f t="shared" si="288"/>
        <v>2</v>
      </c>
      <c r="U425" s="24" t="str">
        <f t="shared" si="289"/>
        <v/>
      </c>
      <c r="V425" s="24" t="str">
        <f t="shared" si="290"/>
        <v>g</v>
      </c>
      <c r="W425" s="24" t="str">
        <f t="shared" si="308"/>
        <v/>
      </c>
      <c r="X425" s="24">
        <f t="shared" si="291"/>
        <v>2</v>
      </c>
      <c r="Y425" s="24">
        <f t="shared" si="292"/>
        <v>2</v>
      </c>
      <c r="Z425" s="24" t="str">
        <f t="shared" si="293"/>
        <v>M</v>
      </c>
      <c r="AA425" s="24" t="str">
        <f>IF(I425&lt;&gt;"",IF(SUM(I425:J425)&gt;98,"",IF(I425-J425=0,G425,"")))</f>
        <v>M</v>
      </c>
      <c r="AB425" s="34" t="str">
        <f t="shared" si="294"/>
        <v/>
      </c>
      <c r="AC425" s="34" t="str">
        <f t="shared" si="295"/>
        <v>g</v>
      </c>
      <c r="AD425" s="34" t="str">
        <f t="shared" si="309"/>
        <v>g</v>
      </c>
      <c r="AE425" s="34" t="str">
        <f t="shared" si="296"/>
        <v>2 0</v>
      </c>
      <c r="AF425" s="34">
        <f t="shared" si="297"/>
        <v>6</v>
      </c>
      <c r="AG425" s="34">
        <f t="shared" si="298"/>
        <v>6</v>
      </c>
      <c r="AH425" s="34">
        <f t="shared" si="299"/>
        <v>0</v>
      </c>
      <c r="AI425" s="172" t="str">
        <f>IF(AJ425&lt;&gt;"",MAX(AI$3:AI424)+1,"")</f>
        <v/>
      </c>
      <c r="AJ425" s="172" t="str">
        <f t="shared" si="300"/>
        <v/>
      </c>
      <c r="AK425" s="172" t="str">
        <f t="shared" si="301"/>
        <v/>
      </c>
      <c r="AL425" s="172" t="str">
        <f t="shared" si="302"/>
        <v/>
      </c>
      <c r="AM425" s="172">
        <f>IF(AN425&lt;&gt;"",MAX(AM$3:AM424)+1,"")</f>
        <v>81</v>
      </c>
      <c r="AN425" s="172" t="str">
        <f t="shared" si="303"/>
        <v>M</v>
      </c>
      <c r="AO425" s="172">
        <f t="shared" si="304"/>
        <v>320</v>
      </c>
      <c r="AP425" s="172">
        <f t="shared" si="305"/>
        <v>6</v>
      </c>
      <c r="AQ425" s="172" t="str">
        <f t="shared" si="306"/>
        <v/>
      </c>
      <c r="AR425" s="172" t="str">
        <f>Table1[[#This Row],[Sex ]]&amp;Table1[[#This Row],[Month]]</f>
        <v>M2</v>
      </c>
      <c r="AS425" s="21"/>
      <c r="AT425" s="21"/>
      <c r="AU425" s="21"/>
      <c r="AV425" s="21"/>
      <c r="AW425" s="21"/>
      <c r="AX425" s="21"/>
      <c r="AY425" s="21"/>
      <c r="AZ425" s="21"/>
      <c r="BA425" s="21"/>
      <c r="BB425" s="21"/>
      <c r="BC425" s="21"/>
      <c r="BD425" s="21"/>
      <c r="BE425" s="319"/>
      <c r="BF425" s="319"/>
      <c r="BG425" s="316"/>
      <c r="BH425" s="316"/>
      <c r="BI425" s="316"/>
      <c r="BJ425" s="316"/>
      <c r="BK425" s="316"/>
      <c r="BL425" s="316"/>
      <c r="BM425" s="316"/>
      <c r="BN425" s="316"/>
      <c r="BO425" s="316"/>
      <c r="BP425" s="316"/>
      <c r="BQ425" s="316"/>
      <c r="BR425" s="316"/>
      <c r="BS425" s="316"/>
      <c r="BT425" s="316"/>
      <c r="BU425" s="316"/>
      <c r="BV425" s="316"/>
      <c r="BW425" s="316"/>
      <c r="BX425" s="316"/>
      <c r="BY425" s="316"/>
      <c r="BZ425" s="316"/>
      <c r="CA425" s="316"/>
      <c r="CB425" s="316"/>
      <c r="CC425" s="316"/>
      <c r="CD425" s="316"/>
      <c r="CE425" s="316"/>
      <c r="CF425" s="316"/>
      <c r="CG425" s="316"/>
      <c r="CH425" s="316"/>
      <c r="CI425" s="316"/>
      <c r="CJ425" s="316"/>
      <c r="CK425" s="316"/>
      <c r="CL425" s="316"/>
      <c r="CM425" s="316"/>
      <c r="CN425" s="316"/>
      <c r="CO425" s="316"/>
      <c r="CP425" s="316"/>
      <c r="CQ425" s="316"/>
      <c r="CR425" s="316"/>
      <c r="CS425" s="316"/>
      <c r="CT425" s="316"/>
      <c r="CU425" s="316"/>
      <c r="CV425" s="316"/>
      <c r="CW425" s="316"/>
      <c r="CX425" s="316"/>
      <c r="CY425" s="316"/>
      <c r="CZ425" s="316"/>
      <c r="DA425" s="316"/>
      <c r="DB425" s="316"/>
      <c r="DC425" s="316"/>
      <c r="DD425" s="316"/>
      <c r="DE425" s="316"/>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HP425" s="268">
        <f t="shared" si="310"/>
        <v>4</v>
      </c>
      <c r="HQ425" s="268">
        <f t="shared" si="280"/>
        <v>417</v>
      </c>
      <c r="HR425" s="268">
        <f t="shared" si="311"/>
        <v>0</v>
      </c>
      <c r="HS425" s="268">
        <f t="shared" si="312"/>
        <v>0</v>
      </c>
    </row>
    <row r="426" spans="1:227" x14ac:dyDescent="0.3">
      <c r="A426" s="21"/>
      <c r="B426" s="14">
        <v>11633</v>
      </c>
      <c r="C426" s="14">
        <v>10</v>
      </c>
      <c r="D426" s="14" t="s">
        <v>182</v>
      </c>
      <c r="E426" s="14" t="s">
        <v>183</v>
      </c>
      <c r="F426" s="14">
        <v>330</v>
      </c>
      <c r="G426" s="14" t="s">
        <v>121</v>
      </c>
      <c r="H426" s="14">
        <v>2</v>
      </c>
      <c r="I426" s="14">
        <v>5</v>
      </c>
      <c r="J426" s="14">
        <v>4</v>
      </c>
      <c r="K426" s="14"/>
      <c r="L426" s="14" t="s">
        <v>141</v>
      </c>
      <c r="M426" s="24" t="str">
        <f t="shared" si="307"/>
        <v/>
      </c>
      <c r="N426" s="24">
        <f t="shared" si="282"/>
        <v>1</v>
      </c>
      <c r="O426" s="24" t="str">
        <f t="shared" si="283"/>
        <v>4 5</v>
      </c>
      <c r="P426" s="24">
        <f t="shared" si="284"/>
        <v>4.5</v>
      </c>
      <c r="Q426" s="25">
        <f t="shared" si="285"/>
        <v>0.5</v>
      </c>
      <c r="R426" s="26">
        <f t="shared" si="286"/>
        <v>0.15713484026367724</v>
      </c>
      <c r="S426" s="24">
        <f t="shared" si="287"/>
        <v>2</v>
      </c>
      <c r="T426" s="24">
        <f t="shared" si="288"/>
        <v>2</v>
      </c>
      <c r="U426" s="24" t="str">
        <f t="shared" si="289"/>
        <v/>
      </c>
      <c r="V426" s="24" t="str">
        <f t="shared" si="290"/>
        <v/>
      </c>
      <c r="W426" s="24" t="str">
        <f t="shared" si="308"/>
        <v/>
      </c>
      <c r="X426" s="24" t="str">
        <f t="shared" si="291"/>
        <v/>
      </c>
      <c r="Y426" s="24">
        <f t="shared" si="292"/>
        <v>2</v>
      </c>
      <c r="Z426" s="24" t="str">
        <f t="shared" si="293"/>
        <v>M</v>
      </c>
      <c r="AA426" s="24" t="str">
        <f>IF(I426&lt;&gt;"",IF(I426-J426=0,G426,""),"")</f>
        <v/>
      </c>
      <c r="AB426" s="34" t="str">
        <f t="shared" si="294"/>
        <v/>
      </c>
      <c r="AC426" s="34" t="str">
        <f t="shared" si="295"/>
        <v>g</v>
      </c>
      <c r="AD426" s="34" t="str">
        <f t="shared" si="309"/>
        <v/>
      </c>
      <c r="AE426" s="34" t="str">
        <f t="shared" si="296"/>
        <v>2 1</v>
      </c>
      <c r="AF426" s="34">
        <f t="shared" si="297"/>
        <v>4</v>
      </c>
      <c r="AG426" s="34">
        <f t="shared" si="298"/>
        <v>5</v>
      </c>
      <c r="AH426" s="34">
        <f t="shared" si="299"/>
        <v>1</v>
      </c>
      <c r="AI426" s="172" t="str">
        <f>IF(AJ426&lt;&gt;"",MAX(AI$3:AI425)+1,"")</f>
        <v/>
      </c>
      <c r="AJ426" s="172" t="str">
        <f t="shared" si="300"/>
        <v/>
      </c>
      <c r="AK426" s="172" t="str">
        <f t="shared" si="301"/>
        <v/>
      </c>
      <c r="AL426" s="172" t="str">
        <f t="shared" si="302"/>
        <v/>
      </c>
      <c r="AM426" s="172">
        <f>IF(AN426&lt;&gt;"",MAX(AM$3:AM425)+1,"")</f>
        <v>82</v>
      </c>
      <c r="AN426" s="172" t="str">
        <f t="shared" si="303"/>
        <v>M</v>
      </c>
      <c r="AO426" s="172">
        <f t="shared" si="304"/>
        <v>330</v>
      </c>
      <c r="AP426" s="172">
        <f t="shared" si="305"/>
        <v>4</v>
      </c>
      <c r="AQ426" s="172" t="str">
        <f t="shared" si="306"/>
        <v/>
      </c>
      <c r="AR426" s="172" t="str">
        <f>Table1[[#This Row],[Sex ]]&amp;Table1[[#This Row],[Month]]</f>
        <v>M2</v>
      </c>
      <c r="AS426" s="21"/>
      <c r="AT426" s="21"/>
      <c r="AU426" s="21"/>
      <c r="AV426" s="21"/>
      <c r="AW426" s="21"/>
      <c r="AX426" s="21"/>
      <c r="AY426" s="21"/>
      <c r="AZ426" s="21"/>
      <c r="BA426" s="21"/>
      <c r="BB426" s="21"/>
      <c r="BC426" s="21"/>
      <c r="BD426" s="21"/>
      <c r="BE426" s="319"/>
      <c r="BF426" s="319"/>
      <c r="BG426" s="316"/>
      <c r="BH426" s="316"/>
      <c r="BI426" s="316"/>
      <c r="BJ426" s="316"/>
      <c r="BK426" s="316"/>
      <c r="BL426" s="316"/>
      <c r="BM426" s="316"/>
      <c r="BN426" s="316"/>
      <c r="BO426" s="316"/>
      <c r="BP426" s="316"/>
      <c r="BQ426" s="316"/>
      <c r="BR426" s="316"/>
      <c r="BS426" s="316"/>
      <c r="BT426" s="316"/>
      <c r="BU426" s="316"/>
      <c r="BV426" s="316"/>
      <c r="BW426" s="316"/>
      <c r="BX426" s="316"/>
      <c r="BY426" s="316"/>
      <c r="BZ426" s="316"/>
      <c r="CA426" s="316"/>
      <c r="CB426" s="316"/>
      <c r="CC426" s="316"/>
      <c r="CD426" s="316"/>
      <c r="CE426" s="316"/>
      <c r="CF426" s="316"/>
      <c r="CG426" s="316"/>
      <c r="CH426" s="316"/>
      <c r="CI426" s="316"/>
      <c r="CJ426" s="316"/>
      <c r="CK426" s="316"/>
      <c r="CL426" s="316"/>
      <c r="CM426" s="316"/>
      <c r="CN426" s="316"/>
      <c r="CO426" s="316"/>
      <c r="CP426" s="316"/>
      <c r="CQ426" s="316"/>
      <c r="CR426" s="316"/>
      <c r="CS426" s="316"/>
      <c r="CT426" s="316"/>
      <c r="CU426" s="316"/>
      <c r="CV426" s="316"/>
      <c r="CW426" s="316"/>
      <c r="CX426" s="316"/>
      <c r="CY426" s="316"/>
      <c r="CZ426" s="316"/>
      <c r="DA426" s="316"/>
      <c r="DB426" s="316"/>
      <c r="DC426" s="316"/>
      <c r="DD426" s="316"/>
      <c r="DE426" s="316"/>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HP426" s="268">
        <f t="shared" si="310"/>
        <v>4</v>
      </c>
      <c r="HQ426" s="268">
        <f t="shared" si="280"/>
        <v>418</v>
      </c>
      <c r="HR426" s="268">
        <f t="shared" si="311"/>
        <v>-25</v>
      </c>
      <c r="HS426" s="268">
        <f t="shared" si="312"/>
        <v>25</v>
      </c>
    </row>
    <row r="427" spans="1:227" x14ac:dyDescent="0.3">
      <c r="A427" s="21"/>
      <c r="B427" s="14">
        <v>11633</v>
      </c>
      <c r="C427" s="14">
        <v>11</v>
      </c>
      <c r="D427" s="14" t="s">
        <v>182</v>
      </c>
      <c r="E427" s="14" t="s">
        <v>183</v>
      </c>
      <c r="F427" s="14">
        <v>340</v>
      </c>
      <c r="G427" s="14" t="s">
        <v>121</v>
      </c>
      <c r="H427" s="14">
        <v>2</v>
      </c>
      <c r="I427" s="14">
        <v>7</v>
      </c>
      <c r="J427" s="14">
        <v>7</v>
      </c>
      <c r="K427" s="14"/>
      <c r="L427" s="14" t="s">
        <v>141</v>
      </c>
      <c r="M427" s="24">
        <f t="shared" si="307"/>
        <v>7</v>
      </c>
      <c r="N427" s="24">
        <f t="shared" si="282"/>
        <v>1</v>
      </c>
      <c r="O427" s="24" t="str">
        <f t="shared" si="283"/>
        <v>7 7</v>
      </c>
      <c r="P427" s="24">
        <f t="shared" si="284"/>
        <v>7</v>
      </c>
      <c r="Q427" s="25">
        <f t="shared" si="285"/>
        <v>0</v>
      </c>
      <c r="R427" s="26">
        <f t="shared" si="286"/>
        <v>0</v>
      </c>
      <c r="S427" s="24">
        <f t="shared" si="287"/>
        <v>2</v>
      </c>
      <c r="T427" s="24">
        <f t="shared" si="288"/>
        <v>2</v>
      </c>
      <c r="U427" s="24" t="str">
        <f t="shared" si="289"/>
        <v/>
      </c>
      <c r="V427" s="24" t="str">
        <f t="shared" si="290"/>
        <v>g</v>
      </c>
      <c r="W427" s="24" t="str">
        <f t="shared" si="308"/>
        <v/>
      </c>
      <c r="X427" s="24">
        <f t="shared" si="291"/>
        <v>2</v>
      </c>
      <c r="Y427" s="24">
        <f t="shared" si="292"/>
        <v>2</v>
      </c>
      <c r="Z427" s="24" t="str">
        <f t="shared" si="293"/>
        <v>M</v>
      </c>
      <c r="AA427" s="24" t="str">
        <f t="shared" ref="AA427:AA436" si="314">IF(I427&lt;&gt;"",IF(SUM(I427:J427)&gt;98,"",IF(I427-J427=0,G427,"")))</f>
        <v>M</v>
      </c>
      <c r="AB427" s="34" t="str">
        <f t="shared" si="294"/>
        <v/>
      </c>
      <c r="AC427" s="34" t="str">
        <f t="shared" si="295"/>
        <v>g</v>
      </c>
      <c r="AD427" s="34" t="str">
        <f t="shared" si="309"/>
        <v>g</v>
      </c>
      <c r="AE427" s="34" t="str">
        <f t="shared" si="296"/>
        <v>2 0</v>
      </c>
      <c r="AF427" s="34">
        <f t="shared" si="297"/>
        <v>7</v>
      </c>
      <c r="AG427" s="34">
        <f t="shared" si="298"/>
        <v>7</v>
      </c>
      <c r="AH427" s="34">
        <f t="shared" si="299"/>
        <v>0</v>
      </c>
      <c r="AI427" s="172" t="str">
        <f>IF(AJ427&lt;&gt;"",MAX(AI$3:AI426)+1,"")</f>
        <v/>
      </c>
      <c r="AJ427" s="172" t="str">
        <f t="shared" si="300"/>
        <v/>
      </c>
      <c r="AK427" s="172" t="str">
        <f t="shared" si="301"/>
        <v/>
      </c>
      <c r="AL427" s="172" t="str">
        <f t="shared" si="302"/>
        <v/>
      </c>
      <c r="AM427" s="172">
        <f>IF(AN427&lt;&gt;"",MAX(AM$3:AM426)+1,"")</f>
        <v>83</v>
      </c>
      <c r="AN427" s="172" t="str">
        <f t="shared" si="303"/>
        <v>M</v>
      </c>
      <c r="AO427" s="172">
        <f t="shared" si="304"/>
        <v>340</v>
      </c>
      <c r="AP427" s="172">
        <f t="shared" si="305"/>
        <v>7</v>
      </c>
      <c r="AQ427" s="172" t="str">
        <f t="shared" si="306"/>
        <v/>
      </c>
      <c r="AR427" s="172" t="str">
        <f>Table1[[#This Row],[Sex ]]&amp;Table1[[#This Row],[Month]]</f>
        <v>M2</v>
      </c>
      <c r="AS427" s="21"/>
      <c r="AT427" s="21"/>
      <c r="AU427" s="21"/>
      <c r="AV427" s="21"/>
      <c r="AW427" s="21"/>
      <c r="AX427" s="21"/>
      <c r="AY427" s="21"/>
      <c r="AZ427" s="21"/>
      <c r="BA427" s="21"/>
      <c r="BB427" s="21"/>
      <c r="BC427" s="21"/>
      <c r="BD427" s="21"/>
      <c r="BE427" s="319"/>
      <c r="BF427" s="319"/>
      <c r="BG427" s="316"/>
      <c r="BH427" s="316"/>
      <c r="BI427" s="316"/>
      <c r="BJ427" s="316"/>
      <c r="BK427" s="316"/>
      <c r="BL427" s="316"/>
      <c r="BM427" s="316"/>
      <c r="BN427" s="316"/>
      <c r="BO427" s="316"/>
      <c r="BP427" s="316"/>
      <c r="BQ427" s="316"/>
      <c r="BR427" s="316"/>
      <c r="BS427" s="316"/>
      <c r="BT427" s="316"/>
      <c r="BU427" s="316"/>
      <c r="BV427" s="316"/>
      <c r="BW427" s="316"/>
      <c r="BX427" s="316"/>
      <c r="BY427" s="316"/>
      <c r="BZ427" s="316"/>
      <c r="CA427" s="316"/>
      <c r="CB427" s="316"/>
      <c r="CC427" s="316"/>
      <c r="CD427" s="316"/>
      <c r="CE427" s="316"/>
      <c r="CF427" s="316"/>
      <c r="CG427" s="316"/>
      <c r="CH427" s="316"/>
      <c r="CI427" s="316"/>
      <c r="CJ427" s="316"/>
      <c r="CK427" s="316"/>
      <c r="CL427" s="316"/>
      <c r="CM427" s="316"/>
      <c r="CN427" s="316"/>
      <c r="CO427" s="316"/>
      <c r="CP427" s="316"/>
      <c r="CQ427" s="316"/>
      <c r="CR427" s="316"/>
      <c r="CS427" s="316"/>
      <c r="CT427" s="316"/>
      <c r="CU427" s="316"/>
      <c r="CV427" s="316"/>
      <c r="CW427" s="316"/>
      <c r="CX427" s="316"/>
      <c r="CY427" s="316"/>
      <c r="CZ427" s="316"/>
      <c r="DA427" s="316"/>
      <c r="DB427" s="316"/>
      <c r="DC427" s="316"/>
      <c r="DD427" s="316"/>
      <c r="DE427" s="316"/>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HP427" s="268">
        <f t="shared" si="310"/>
        <v>4</v>
      </c>
      <c r="HQ427" s="268">
        <f t="shared" si="280"/>
        <v>419</v>
      </c>
      <c r="HR427" s="268">
        <f t="shared" si="311"/>
        <v>0</v>
      </c>
      <c r="HS427" s="268">
        <f t="shared" si="312"/>
        <v>0</v>
      </c>
    </row>
    <row r="428" spans="1:227" x14ac:dyDescent="0.3">
      <c r="A428" s="21"/>
      <c r="B428" s="14">
        <v>11633</v>
      </c>
      <c r="C428" s="14">
        <v>12</v>
      </c>
      <c r="D428" s="14" t="s">
        <v>182</v>
      </c>
      <c r="E428" s="14" t="s">
        <v>183</v>
      </c>
      <c r="F428" s="14">
        <v>340</v>
      </c>
      <c r="G428" s="14" t="s">
        <v>121</v>
      </c>
      <c r="H428" s="14">
        <v>2</v>
      </c>
      <c r="I428" s="14">
        <v>4</v>
      </c>
      <c r="J428" s="14">
        <v>4</v>
      </c>
      <c r="K428" s="14"/>
      <c r="L428" s="14" t="s">
        <v>141</v>
      </c>
      <c r="M428" s="24">
        <f t="shared" si="307"/>
        <v>4</v>
      </c>
      <c r="N428" s="24">
        <f t="shared" si="282"/>
        <v>1</v>
      </c>
      <c r="O428" s="24" t="str">
        <f t="shared" si="283"/>
        <v>4 4</v>
      </c>
      <c r="P428" s="24">
        <f t="shared" si="284"/>
        <v>4</v>
      </c>
      <c r="Q428" s="25">
        <f t="shared" si="285"/>
        <v>0</v>
      </c>
      <c r="R428" s="26">
        <f t="shared" si="286"/>
        <v>0</v>
      </c>
      <c r="S428" s="24">
        <f t="shared" si="287"/>
        <v>2</v>
      </c>
      <c r="T428" s="24">
        <f t="shared" si="288"/>
        <v>2</v>
      </c>
      <c r="U428" s="24" t="str">
        <f t="shared" si="289"/>
        <v/>
      </c>
      <c r="V428" s="24" t="str">
        <f t="shared" si="290"/>
        <v>g</v>
      </c>
      <c r="W428" s="24" t="str">
        <f t="shared" si="308"/>
        <v/>
      </c>
      <c r="X428" s="24">
        <f t="shared" si="291"/>
        <v>2</v>
      </c>
      <c r="Y428" s="24">
        <f t="shared" si="292"/>
        <v>2</v>
      </c>
      <c r="Z428" s="24" t="str">
        <f t="shared" si="293"/>
        <v>M</v>
      </c>
      <c r="AA428" s="24" t="str">
        <f t="shared" si="314"/>
        <v>M</v>
      </c>
      <c r="AB428" s="34" t="str">
        <f t="shared" si="294"/>
        <v/>
      </c>
      <c r="AC428" s="34" t="str">
        <f t="shared" si="295"/>
        <v>g</v>
      </c>
      <c r="AD428" s="34" t="str">
        <f t="shared" si="309"/>
        <v>g</v>
      </c>
      <c r="AE428" s="34" t="str">
        <f t="shared" si="296"/>
        <v>2 0</v>
      </c>
      <c r="AF428" s="34">
        <f t="shared" si="297"/>
        <v>4</v>
      </c>
      <c r="AG428" s="34">
        <f t="shared" si="298"/>
        <v>4</v>
      </c>
      <c r="AH428" s="34">
        <f t="shared" si="299"/>
        <v>0</v>
      </c>
      <c r="AI428" s="172" t="str">
        <f>IF(AJ428&lt;&gt;"",MAX(AI$3:AI427)+1,"")</f>
        <v/>
      </c>
      <c r="AJ428" s="172" t="str">
        <f t="shared" si="300"/>
        <v/>
      </c>
      <c r="AK428" s="172" t="str">
        <f t="shared" si="301"/>
        <v/>
      </c>
      <c r="AL428" s="172" t="str">
        <f t="shared" si="302"/>
        <v/>
      </c>
      <c r="AM428" s="172">
        <f>IF(AN428&lt;&gt;"",MAX(AM$3:AM427)+1,"")</f>
        <v>84</v>
      </c>
      <c r="AN428" s="172" t="str">
        <f t="shared" si="303"/>
        <v>M</v>
      </c>
      <c r="AO428" s="172">
        <f t="shared" si="304"/>
        <v>340</v>
      </c>
      <c r="AP428" s="172">
        <f t="shared" si="305"/>
        <v>4</v>
      </c>
      <c r="AQ428" s="172" t="str">
        <f t="shared" si="306"/>
        <v/>
      </c>
      <c r="AR428" s="172" t="str">
        <f>Table1[[#This Row],[Sex ]]&amp;Table1[[#This Row],[Month]]</f>
        <v>M2</v>
      </c>
      <c r="AS428" s="21"/>
      <c r="AT428" s="21"/>
      <c r="AU428" s="21"/>
      <c r="AV428" s="21"/>
      <c r="AW428" s="21"/>
      <c r="AX428" s="21"/>
      <c r="AY428" s="21"/>
      <c r="AZ428" s="21"/>
      <c r="BA428" s="21"/>
      <c r="BB428" s="21"/>
      <c r="BC428" s="21"/>
      <c r="BD428" s="21"/>
      <c r="BE428" s="319"/>
      <c r="BF428" s="319"/>
      <c r="BG428" s="316"/>
      <c r="BH428" s="316"/>
      <c r="BI428" s="316"/>
      <c r="BJ428" s="316"/>
      <c r="BK428" s="316"/>
      <c r="BL428" s="316"/>
      <c r="BM428" s="316"/>
      <c r="BN428" s="316"/>
      <c r="BO428" s="316"/>
      <c r="BP428" s="316"/>
      <c r="BQ428" s="316"/>
      <c r="BR428" s="316"/>
      <c r="BS428" s="316"/>
      <c r="BT428" s="316"/>
      <c r="BU428" s="316"/>
      <c r="BV428" s="316"/>
      <c r="BW428" s="316"/>
      <c r="BX428" s="316"/>
      <c r="BY428" s="316"/>
      <c r="BZ428" s="316"/>
      <c r="CA428" s="316"/>
      <c r="CB428" s="316"/>
      <c r="CC428" s="316"/>
      <c r="CD428" s="316"/>
      <c r="CE428" s="316"/>
      <c r="CF428" s="316"/>
      <c r="CG428" s="316"/>
      <c r="CH428" s="316"/>
      <c r="CI428" s="316"/>
      <c r="CJ428" s="316"/>
      <c r="CK428" s="316"/>
      <c r="CL428" s="316"/>
      <c r="CM428" s="316"/>
      <c r="CN428" s="316"/>
      <c r="CO428" s="316"/>
      <c r="CP428" s="316"/>
      <c r="CQ428" s="316"/>
      <c r="CR428" s="316"/>
      <c r="CS428" s="316"/>
      <c r="CT428" s="316"/>
      <c r="CU428" s="316"/>
      <c r="CV428" s="316"/>
      <c r="CW428" s="316"/>
      <c r="CX428" s="316"/>
      <c r="CY428" s="316"/>
      <c r="CZ428" s="316"/>
      <c r="DA428" s="316"/>
      <c r="DB428" s="316"/>
      <c r="DC428" s="316"/>
      <c r="DD428" s="316"/>
      <c r="DE428" s="316"/>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HP428" s="268">
        <f t="shared" si="310"/>
        <v>4</v>
      </c>
      <c r="HQ428" s="268">
        <f t="shared" si="280"/>
        <v>420</v>
      </c>
      <c r="HR428" s="268">
        <f t="shared" si="311"/>
        <v>0</v>
      </c>
      <c r="HS428" s="268">
        <f t="shared" si="312"/>
        <v>0</v>
      </c>
    </row>
    <row r="429" spans="1:227" x14ac:dyDescent="0.3">
      <c r="A429" s="21"/>
      <c r="B429" s="14">
        <v>11633</v>
      </c>
      <c r="C429" s="14">
        <v>13</v>
      </c>
      <c r="D429" s="14" t="s">
        <v>182</v>
      </c>
      <c r="E429" s="14" t="s">
        <v>183</v>
      </c>
      <c r="F429" s="14">
        <v>270</v>
      </c>
      <c r="G429" s="14" t="s">
        <v>120</v>
      </c>
      <c r="H429" s="14">
        <v>2</v>
      </c>
      <c r="I429" s="14">
        <v>3</v>
      </c>
      <c r="J429" s="14">
        <v>3</v>
      </c>
      <c r="K429" s="14"/>
      <c r="L429" s="14" t="s">
        <v>141</v>
      </c>
      <c r="M429" s="24">
        <f t="shared" si="307"/>
        <v>3</v>
      </c>
      <c r="N429" s="24">
        <f t="shared" si="282"/>
        <v>1</v>
      </c>
      <c r="O429" s="24" t="str">
        <f t="shared" si="283"/>
        <v>3 3</v>
      </c>
      <c r="P429" s="24">
        <f t="shared" si="284"/>
        <v>3</v>
      </c>
      <c r="Q429" s="25">
        <f t="shared" si="285"/>
        <v>0</v>
      </c>
      <c r="R429" s="26">
        <f t="shared" si="286"/>
        <v>0</v>
      </c>
      <c r="S429" s="24">
        <f t="shared" si="287"/>
        <v>2</v>
      </c>
      <c r="T429" s="24">
        <f t="shared" si="288"/>
        <v>2</v>
      </c>
      <c r="U429" s="24" t="str">
        <f t="shared" si="289"/>
        <v/>
      </c>
      <c r="V429" s="24" t="str">
        <f t="shared" si="290"/>
        <v>g</v>
      </c>
      <c r="W429" s="24" t="str">
        <f t="shared" si="308"/>
        <v/>
      </c>
      <c r="X429" s="24">
        <f t="shared" si="291"/>
        <v>2</v>
      </c>
      <c r="Y429" s="24">
        <f t="shared" si="292"/>
        <v>2</v>
      </c>
      <c r="Z429" s="24" t="str">
        <f t="shared" si="293"/>
        <v>F</v>
      </c>
      <c r="AA429" s="24" t="str">
        <f t="shared" si="314"/>
        <v>F</v>
      </c>
      <c r="AB429" s="34" t="str">
        <f t="shared" si="294"/>
        <v/>
      </c>
      <c r="AC429" s="34" t="str">
        <f t="shared" si="295"/>
        <v>g</v>
      </c>
      <c r="AD429" s="34" t="str">
        <f t="shared" si="309"/>
        <v>g</v>
      </c>
      <c r="AE429" s="34" t="str">
        <f t="shared" si="296"/>
        <v>2 0</v>
      </c>
      <c r="AF429" s="34">
        <f t="shared" si="297"/>
        <v>3</v>
      </c>
      <c r="AG429" s="34">
        <f t="shared" si="298"/>
        <v>3</v>
      </c>
      <c r="AH429" s="34">
        <f t="shared" si="299"/>
        <v>0</v>
      </c>
      <c r="AI429" s="172">
        <f>IF(AJ429&lt;&gt;"",MAX(AI$3:AI428)+1,"")</f>
        <v>340</v>
      </c>
      <c r="AJ429" s="172" t="str">
        <f t="shared" si="300"/>
        <v>F</v>
      </c>
      <c r="AK429" s="172">
        <f t="shared" si="301"/>
        <v>270</v>
      </c>
      <c r="AL429" s="172">
        <f t="shared" si="302"/>
        <v>3</v>
      </c>
      <c r="AM429" s="172" t="str">
        <f>IF(AN429&lt;&gt;"",MAX(AM$3:AM428)+1,"")</f>
        <v/>
      </c>
      <c r="AN429" s="172" t="str">
        <f t="shared" si="303"/>
        <v/>
      </c>
      <c r="AO429" s="172" t="str">
        <f t="shared" si="304"/>
        <v/>
      </c>
      <c r="AP429" s="172" t="str">
        <f t="shared" si="305"/>
        <v/>
      </c>
      <c r="AQ429" s="172" t="str">
        <f t="shared" si="306"/>
        <v/>
      </c>
      <c r="AR429" s="172" t="str">
        <f>Table1[[#This Row],[Sex ]]&amp;Table1[[#This Row],[Month]]</f>
        <v>F2</v>
      </c>
      <c r="AS429" s="21"/>
      <c r="AT429" s="21"/>
      <c r="AU429" s="21"/>
      <c r="AV429" s="21"/>
      <c r="AW429" s="21"/>
      <c r="AX429" s="21"/>
      <c r="AY429" s="21"/>
      <c r="AZ429" s="21"/>
      <c r="BA429" s="21"/>
      <c r="BB429" s="21"/>
      <c r="BC429" s="21"/>
      <c r="BD429" s="21"/>
      <c r="BE429" s="319"/>
      <c r="BF429" s="319"/>
      <c r="BG429" s="316"/>
      <c r="BH429" s="316"/>
      <c r="BI429" s="316"/>
      <c r="BJ429" s="316"/>
      <c r="BK429" s="316"/>
      <c r="BL429" s="316"/>
      <c r="BM429" s="316"/>
      <c r="BN429" s="316"/>
      <c r="BO429" s="316"/>
      <c r="BP429" s="316"/>
      <c r="BQ429" s="316"/>
      <c r="BR429" s="316"/>
      <c r="BS429" s="316"/>
      <c r="BT429" s="316"/>
      <c r="BU429" s="316"/>
      <c r="BV429" s="316"/>
      <c r="BW429" s="316"/>
      <c r="BX429" s="316"/>
      <c r="BY429" s="316"/>
      <c r="BZ429" s="316"/>
      <c r="CA429" s="316"/>
      <c r="CB429" s="316"/>
      <c r="CC429" s="316"/>
      <c r="CD429" s="316"/>
      <c r="CE429" s="316"/>
      <c r="CF429" s="316"/>
      <c r="CG429" s="316"/>
      <c r="CH429" s="316"/>
      <c r="CI429" s="316"/>
      <c r="CJ429" s="316"/>
      <c r="CK429" s="316"/>
      <c r="CL429" s="316"/>
      <c r="CM429" s="316"/>
      <c r="CN429" s="316"/>
      <c r="CO429" s="316"/>
      <c r="CP429" s="316"/>
      <c r="CQ429" s="316"/>
      <c r="CR429" s="316"/>
      <c r="CS429" s="316"/>
      <c r="CT429" s="316"/>
      <c r="CU429" s="316"/>
      <c r="CV429" s="316"/>
      <c r="CW429" s="316"/>
      <c r="CX429" s="316"/>
      <c r="CY429" s="316"/>
      <c r="CZ429" s="316"/>
      <c r="DA429" s="316"/>
      <c r="DB429" s="316"/>
      <c r="DC429" s="316"/>
      <c r="DD429" s="316"/>
      <c r="DE429" s="316"/>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HP429" s="268">
        <f t="shared" si="310"/>
        <v>4</v>
      </c>
      <c r="HQ429" s="268">
        <f t="shared" si="280"/>
        <v>421</v>
      </c>
      <c r="HR429" s="268">
        <f t="shared" si="311"/>
        <v>0</v>
      </c>
      <c r="HS429" s="268">
        <f t="shared" si="312"/>
        <v>0</v>
      </c>
    </row>
    <row r="430" spans="1:227" x14ac:dyDescent="0.3">
      <c r="A430" s="21"/>
      <c r="B430" s="14">
        <v>11633</v>
      </c>
      <c r="C430" s="14">
        <v>14</v>
      </c>
      <c r="D430" s="14" t="s">
        <v>182</v>
      </c>
      <c r="E430" s="14" t="s">
        <v>183</v>
      </c>
      <c r="F430" s="14">
        <v>300</v>
      </c>
      <c r="G430" s="14" t="s">
        <v>120</v>
      </c>
      <c r="H430" s="14">
        <v>2</v>
      </c>
      <c r="I430" s="14">
        <v>4</v>
      </c>
      <c r="J430" s="14">
        <v>4</v>
      </c>
      <c r="K430" s="14"/>
      <c r="L430" s="14" t="s">
        <v>141</v>
      </c>
      <c r="M430" s="24">
        <f t="shared" si="307"/>
        <v>4</v>
      </c>
      <c r="N430" s="24">
        <f t="shared" si="282"/>
        <v>1</v>
      </c>
      <c r="O430" s="24" t="str">
        <f t="shared" si="283"/>
        <v>4 4</v>
      </c>
      <c r="P430" s="24">
        <f t="shared" si="284"/>
        <v>4</v>
      </c>
      <c r="Q430" s="25">
        <f t="shared" si="285"/>
        <v>0</v>
      </c>
      <c r="R430" s="26">
        <f t="shared" si="286"/>
        <v>0</v>
      </c>
      <c r="S430" s="24">
        <f t="shared" si="287"/>
        <v>2</v>
      </c>
      <c r="T430" s="24">
        <f t="shared" si="288"/>
        <v>2</v>
      </c>
      <c r="U430" s="24" t="str">
        <f t="shared" si="289"/>
        <v/>
      </c>
      <c r="V430" s="24" t="str">
        <f t="shared" si="290"/>
        <v>g</v>
      </c>
      <c r="W430" s="24" t="str">
        <f t="shared" si="308"/>
        <v/>
      </c>
      <c r="X430" s="24">
        <f t="shared" si="291"/>
        <v>2</v>
      </c>
      <c r="Y430" s="24">
        <f t="shared" si="292"/>
        <v>2</v>
      </c>
      <c r="Z430" s="24" t="str">
        <f t="shared" si="293"/>
        <v>F</v>
      </c>
      <c r="AA430" s="24" t="str">
        <f t="shared" si="314"/>
        <v>F</v>
      </c>
      <c r="AB430" s="34" t="str">
        <f t="shared" si="294"/>
        <v/>
      </c>
      <c r="AC430" s="34" t="str">
        <f t="shared" si="295"/>
        <v>g</v>
      </c>
      <c r="AD430" s="34" t="str">
        <f t="shared" si="309"/>
        <v>g</v>
      </c>
      <c r="AE430" s="34" t="str">
        <f t="shared" si="296"/>
        <v>2 0</v>
      </c>
      <c r="AF430" s="34">
        <f t="shared" si="297"/>
        <v>4</v>
      </c>
      <c r="AG430" s="34">
        <f t="shared" si="298"/>
        <v>4</v>
      </c>
      <c r="AH430" s="34">
        <f t="shared" si="299"/>
        <v>0</v>
      </c>
      <c r="AI430" s="172">
        <f>IF(AJ430&lt;&gt;"",MAX(AI$3:AI429)+1,"")</f>
        <v>341</v>
      </c>
      <c r="AJ430" s="172" t="str">
        <f t="shared" si="300"/>
        <v>F</v>
      </c>
      <c r="AK430" s="172">
        <f t="shared" si="301"/>
        <v>300</v>
      </c>
      <c r="AL430" s="172">
        <f t="shared" si="302"/>
        <v>4</v>
      </c>
      <c r="AM430" s="172" t="str">
        <f>IF(AN430&lt;&gt;"",MAX(AM$3:AM429)+1,"")</f>
        <v/>
      </c>
      <c r="AN430" s="172" t="str">
        <f t="shared" si="303"/>
        <v/>
      </c>
      <c r="AO430" s="172" t="str">
        <f t="shared" si="304"/>
        <v/>
      </c>
      <c r="AP430" s="172" t="str">
        <f t="shared" si="305"/>
        <v/>
      </c>
      <c r="AQ430" s="172" t="str">
        <f t="shared" si="306"/>
        <v/>
      </c>
      <c r="AR430" s="172" t="str">
        <f>Table1[[#This Row],[Sex ]]&amp;Table1[[#This Row],[Month]]</f>
        <v>F2</v>
      </c>
      <c r="AS430" s="21"/>
      <c r="AT430" s="21"/>
      <c r="AU430" s="21"/>
      <c r="AV430" s="21"/>
      <c r="AW430" s="21"/>
      <c r="AX430" s="21"/>
      <c r="AY430" s="21"/>
      <c r="AZ430" s="21"/>
      <c r="BA430" s="21"/>
      <c r="BB430" s="21"/>
      <c r="BC430" s="21"/>
      <c r="BD430" s="21"/>
      <c r="BE430" s="319"/>
      <c r="BF430" s="319"/>
      <c r="BG430" s="316"/>
      <c r="BH430" s="316"/>
      <c r="BI430" s="316"/>
      <c r="BJ430" s="316"/>
      <c r="BK430" s="316"/>
      <c r="BL430" s="316"/>
      <c r="BM430" s="316"/>
      <c r="BN430" s="316"/>
      <c r="BO430" s="316"/>
      <c r="BP430" s="316"/>
      <c r="BQ430" s="316"/>
      <c r="BR430" s="316"/>
      <c r="BS430" s="316"/>
      <c r="BT430" s="316"/>
      <c r="BU430" s="316"/>
      <c r="BV430" s="316"/>
      <c r="BW430" s="316"/>
      <c r="BX430" s="316"/>
      <c r="BY430" s="316"/>
      <c r="BZ430" s="316"/>
      <c r="CA430" s="316"/>
      <c r="CB430" s="316"/>
      <c r="CC430" s="316"/>
      <c r="CD430" s="316"/>
      <c r="CE430" s="316"/>
      <c r="CF430" s="316"/>
      <c r="CG430" s="316"/>
      <c r="CH430" s="316"/>
      <c r="CI430" s="316"/>
      <c r="CJ430" s="316"/>
      <c r="CK430" s="316"/>
      <c r="CL430" s="316"/>
      <c r="CM430" s="316"/>
      <c r="CN430" s="316"/>
      <c r="CO430" s="316"/>
      <c r="CP430" s="316"/>
      <c r="CQ430" s="316"/>
      <c r="CR430" s="316"/>
      <c r="CS430" s="316"/>
      <c r="CT430" s="316"/>
      <c r="CU430" s="316"/>
      <c r="CV430" s="316"/>
      <c r="CW430" s="316"/>
      <c r="CX430" s="316"/>
      <c r="CY430" s="316"/>
      <c r="CZ430" s="316"/>
      <c r="DA430" s="316"/>
      <c r="DB430" s="316"/>
      <c r="DC430" s="316"/>
      <c r="DD430" s="316"/>
      <c r="DE430" s="316"/>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HP430" s="268">
        <f t="shared" si="310"/>
        <v>4</v>
      </c>
      <c r="HQ430" s="268">
        <f t="shared" si="280"/>
        <v>422</v>
      </c>
      <c r="HR430" s="268">
        <f t="shared" si="311"/>
        <v>0</v>
      </c>
      <c r="HS430" s="268">
        <f t="shared" si="312"/>
        <v>0</v>
      </c>
    </row>
    <row r="431" spans="1:227" x14ac:dyDescent="0.3">
      <c r="A431" s="21"/>
      <c r="B431" s="14">
        <v>11633</v>
      </c>
      <c r="C431" s="14">
        <v>15</v>
      </c>
      <c r="D431" s="14" t="s">
        <v>182</v>
      </c>
      <c r="E431" s="14" t="s">
        <v>183</v>
      </c>
      <c r="F431" s="14">
        <v>300</v>
      </c>
      <c r="G431" s="14" t="s">
        <v>120</v>
      </c>
      <c r="H431" s="14">
        <v>2</v>
      </c>
      <c r="I431" s="14">
        <v>4</v>
      </c>
      <c r="J431" s="14">
        <v>4</v>
      </c>
      <c r="K431" s="14"/>
      <c r="L431" s="14" t="s">
        <v>141</v>
      </c>
      <c r="M431" s="24">
        <f t="shared" si="307"/>
        <v>4</v>
      </c>
      <c r="N431" s="24">
        <f t="shared" si="282"/>
        <v>1</v>
      </c>
      <c r="O431" s="24" t="str">
        <f t="shared" si="283"/>
        <v>4 4</v>
      </c>
      <c r="P431" s="24">
        <f t="shared" si="284"/>
        <v>4</v>
      </c>
      <c r="Q431" s="25">
        <f t="shared" si="285"/>
        <v>0</v>
      </c>
      <c r="R431" s="26">
        <f t="shared" si="286"/>
        <v>0</v>
      </c>
      <c r="S431" s="24">
        <f t="shared" si="287"/>
        <v>2</v>
      </c>
      <c r="T431" s="24">
        <f t="shared" si="288"/>
        <v>2</v>
      </c>
      <c r="U431" s="24" t="str">
        <f t="shared" si="289"/>
        <v/>
      </c>
      <c r="V431" s="24" t="str">
        <f t="shared" si="290"/>
        <v>g</v>
      </c>
      <c r="W431" s="24" t="str">
        <f t="shared" si="308"/>
        <v/>
      </c>
      <c r="X431" s="24">
        <f t="shared" si="291"/>
        <v>2</v>
      </c>
      <c r="Y431" s="24">
        <f t="shared" si="292"/>
        <v>2</v>
      </c>
      <c r="Z431" s="24" t="str">
        <f t="shared" si="293"/>
        <v>F</v>
      </c>
      <c r="AA431" s="24" t="str">
        <f t="shared" si="314"/>
        <v>F</v>
      </c>
      <c r="AB431" s="34" t="str">
        <f t="shared" si="294"/>
        <v/>
      </c>
      <c r="AC431" s="34" t="str">
        <f t="shared" si="295"/>
        <v>g</v>
      </c>
      <c r="AD431" s="34" t="str">
        <f t="shared" si="309"/>
        <v>g</v>
      </c>
      <c r="AE431" s="34" t="str">
        <f t="shared" si="296"/>
        <v>2 0</v>
      </c>
      <c r="AF431" s="34">
        <f t="shared" si="297"/>
        <v>4</v>
      </c>
      <c r="AG431" s="34">
        <f t="shared" si="298"/>
        <v>4</v>
      </c>
      <c r="AH431" s="34">
        <f t="shared" si="299"/>
        <v>0</v>
      </c>
      <c r="AI431" s="172">
        <f>IF(AJ431&lt;&gt;"",MAX(AI$3:AI430)+1,"")</f>
        <v>342</v>
      </c>
      <c r="AJ431" s="172" t="str">
        <f t="shared" si="300"/>
        <v>F</v>
      </c>
      <c r="AK431" s="172">
        <f t="shared" si="301"/>
        <v>300</v>
      </c>
      <c r="AL431" s="172">
        <f t="shared" si="302"/>
        <v>4</v>
      </c>
      <c r="AM431" s="172" t="str">
        <f>IF(AN431&lt;&gt;"",MAX(AM$3:AM430)+1,"")</f>
        <v/>
      </c>
      <c r="AN431" s="172" t="str">
        <f t="shared" si="303"/>
        <v/>
      </c>
      <c r="AO431" s="172" t="str">
        <f t="shared" si="304"/>
        <v/>
      </c>
      <c r="AP431" s="172" t="str">
        <f t="shared" si="305"/>
        <v/>
      </c>
      <c r="AQ431" s="172" t="str">
        <f t="shared" si="306"/>
        <v/>
      </c>
      <c r="AR431" s="172" t="str">
        <f>Table1[[#This Row],[Sex ]]&amp;Table1[[#This Row],[Month]]</f>
        <v>F2</v>
      </c>
      <c r="AS431" s="21"/>
      <c r="AT431" s="21"/>
      <c r="AU431" s="21"/>
      <c r="AV431" s="21"/>
      <c r="AW431" s="21"/>
      <c r="AX431" s="21"/>
      <c r="AY431" s="21"/>
      <c r="AZ431" s="21"/>
      <c r="BA431" s="21"/>
      <c r="BB431" s="21"/>
      <c r="BC431" s="21"/>
      <c r="BD431" s="21"/>
      <c r="BE431" s="319"/>
      <c r="BF431" s="319"/>
      <c r="BG431" s="316"/>
      <c r="BH431" s="316"/>
      <c r="BI431" s="316"/>
      <c r="BJ431" s="316"/>
      <c r="BK431" s="316"/>
      <c r="BL431" s="316"/>
      <c r="BM431" s="316"/>
      <c r="BN431" s="316"/>
      <c r="BO431" s="316"/>
      <c r="BP431" s="316"/>
      <c r="BQ431" s="316"/>
      <c r="BR431" s="316"/>
      <c r="BS431" s="316"/>
      <c r="BT431" s="316"/>
      <c r="BU431" s="316"/>
      <c r="BV431" s="316"/>
      <c r="BW431" s="316"/>
      <c r="BX431" s="316"/>
      <c r="BY431" s="316"/>
      <c r="BZ431" s="316"/>
      <c r="CA431" s="316"/>
      <c r="CB431" s="316"/>
      <c r="CC431" s="316"/>
      <c r="CD431" s="316"/>
      <c r="CE431" s="316"/>
      <c r="CF431" s="316"/>
      <c r="CG431" s="316"/>
      <c r="CH431" s="316"/>
      <c r="CI431" s="316"/>
      <c r="CJ431" s="316"/>
      <c r="CK431" s="316"/>
      <c r="CL431" s="316"/>
      <c r="CM431" s="316"/>
      <c r="CN431" s="316"/>
      <c r="CO431" s="316"/>
      <c r="CP431" s="316"/>
      <c r="CQ431" s="316"/>
      <c r="CR431" s="316"/>
      <c r="CS431" s="316"/>
      <c r="CT431" s="316"/>
      <c r="CU431" s="316"/>
      <c r="CV431" s="316"/>
      <c r="CW431" s="316"/>
      <c r="CX431" s="316"/>
      <c r="CY431" s="316"/>
      <c r="CZ431" s="316"/>
      <c r="DA431" s="316"/>
      <c r="DB431" s="316"/>
      <c r="DC431" s="316"/>
      <c r="DD431" s="316"/>
      <c r="DE431" s="316"/>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HP431" s="268">
        <f t="shared" si="310"/>
        <v>6</v>
      </c>
      <c r="HQ431" s="268">
        <f t="shared" si="280"/>
        <v>423</v>
      </c>
      <c r="HR431" s="268">
        <f t="shared" si="311"/>
        <v>0</v>
      </c>
      <c r="HS431" s="268">
        <f t="shared" si="312"/>
        <v>0</v>
      </c>
    </row>
    <row r="432" spans="1:227" x14ac:dyDescent="0.3">
      <c r="A432" s="21"/>
      <c r="B432" s="14">
        <v>11633</v>
      </c>
      <c r="C432" s="14">
        <v>16</v>
      </c>
      <c r="D432" s="14" t="s">
        <v>182</v>
      </c>
      <c r="E432" s="14" t="s">
        <v>183</v>
      </c>
      <c r="F432" s="14">
        <v>310</v>
      </c>
      <c r="G432" s="14" t="s">
        <v>120</v>
      </c>
      <c r="H432" s="14">
        <v>2</v>
      </c>
      <c r="I432" s="14">
        <v>4</v>
      </c>
      <c r="J432" s="14">
        <v>4</v>
      </c>
      <c r="K432" s="14"/>
      <c r="L432" s="14" t="s">
        <v>141</v>
      </c>
      <c r="M432" s="24">
        <f t="shared" si="307"/>
        <v>4</v>
      </c>
      <c r="N432" s="24">
        <f t="shared" si="282"/>
        <v>1</v>
      </c>
      <c r="O432" s="24" t="str">
        <f t="shared" si="283"/>
        <v>4 4</v>
      </c>
      <c r="P432" s="24">
        <f t="shared" si="284"/>
        <v>4</v>
      </c>
      <c r="Q432" s="25">
        <f t="shared" si="285"/>
        <v>0</v>
      </c>
      <c r="R432" s="26">
        <f t="shared" si="286"/>
        <v>0</v>
      </c>
      <c r="S432" s="24">
        <f t="shared" si="287"/>
        <v>2</v>
      </c>
      <c r="T432" s="24">
        <f t="shared" si="288"/>
        <v>2</v>
      </c>
      <c r="U432" s="24" t="str">
        <f t="shared" si="289"/>
        <v/>
      </c>
      <c r="V432" s="24" t="str">
        <f t="shared" si="290"/>
        <v>g</v>
      </c>
      <c r="W432" s="24" t="str">
        <f t="shared" si="308"/>
        <v/>
      </c>
      <c r="X432" s="24">
        <f t="shared" si="291"/>
        <v>2</v>
      </c>
      <c r="Y432" s="24">
        <f t="shared" si="292"/>
        <v>2</v>
      </c>
      <c r="Z432" s="24" t="str">
        <f t="shared" si="293"/>
        <v>F</v>
      </c>
      <c r="AA432" s="24" t="str">
        <f t="shared" si="314"/>
        <v>F</v>
      </c>
      <c r="AB432" s="34" t="str">
        <f t="shared" si="294"/>
        <v/>
      </c>
      <c r="AC432" s="34" t="str">
        <f t="shared" si="295"/>
        <v>g</v>
      </c>
      <c r="AD432" s="34" t="str">
        <f t="shared" si="309"/>
        <v>g</v>
      </c>
      <c r="AE432" s="34" t="str">
        <f t="shared" si="296"/>
        <v>2 0</v>
      </c>
      <c r="AF432" s="34">
        <f t="shared" si="297"/>
        <v>4</v>
      </c>
      <c r="AG432" s="34">
        <f t="shared" si="298"/>
        <v>4</v>
      </c>
      <c r="AH432" s="34">
        <f t="shared" si="299"/>
        <v>0</v>
      </c>
      <c r="AI432" s="172">
        <f>IF(AJ432&lt;&gt;"",MAX(AI$3:AI431)+1,"")</f>
        <v>343</v>
      </c>
      <c r="AJ432" s="172" t="str">
        <f t="shared" si="300"/>
        <v>F</v>
      </c>
      <c r="AK432" s="172">
        <f t="shared" si="301"/>
        <v>310</v>
      </c>
      <c r="AL432" s="172">
        <f t="shared" si="302"/>
        <v>4</v>
      </c>
      <c r="AM432" s="172" t="str">
        <f>IF(AN432&lt;&gt;"",MAX(AM$3:AM431)+1,"")</f>
        <v/>
      </c>
      <c r="AN432" s="172" t="str">
        <f t="shared" si="303"/>
        <v/>
      </c>
      <c r="AO432" s="172" t="str">
        <f t="shared" si="304"/>
        <v/>
      </c>
      <c r="AP432" s="172" t="str">
        <f t="shared" si="305"/>
        <v/>
      </c>
      <c r="AQ432" s="172" t="str">
        <f t="shared" si="306"/>
        <v/>
      </c>
      <c r="AR432" s="172" t="str">
        <f>Table1[[#This Row],[Sex ]]&amp;Table1[[#This Row],[Month]]</f>
        <v>F2</v>
      </c>
      <c r="AS432" s="21"/>
      <c r="AT432" s="21"/>
      <c r="AU432" s="21"/>
      <c r="AV432" s="21"/>
      <c r="AW432" s="21"/>
      <c r="AX432" s="21"/>
      <c r="AY432" s="21"/>
      <c r="AZ432" s="21"/>
      <c r="BA432" s="21"/>
      <c r="BB432" s="21"/>
      <c r="BC432" s="21"/>
      <c r="BD432" s="21"/>
      <c r="BE432" s="319"/>
      <c r="BF432" s="319"/>
      <c r="BG432" s="316"/>
      <c r="BH432" s="316"/>
      <c r="BI432" s="316"/>
      <c r="BJ432" s="316"/>
      <c r="BK432" s="316"/>
      <c r="BL432" s="316"/>
      <c r="BM432" s="316"/>
      <c r="BN432" s="316"/>
      <c r="BO432" s="316"/>
      <c r="BP432" s="316"/>
      <c r="BQ432" s="316"/>
      <c r="BR432" s="316"/>
      <c r="BS432" s="316"/>
      <c r="BT432" s="316"/>
      <c r="BU432" s="316"/>
      <c r="BV432" s="316"/>
      <c r="BW432" s="316"/>
      <c r="BX432" s="316"/>
      <c r="BY432" s="316"/>
      <c r="BZ432" s="316"/>
      <c r="CA432" s="316"/>
      <c r="CB432" s="316"/>
      <c r="CC432" s="316"/>
      <c r="CD432" s="316"/>
      <c r="CE432" s="316"/>
      <c r="CF432" s="316"/>
      <c r="CG432" s="316"/>
      <c r="CH432" s="316"/>
      <c r="CI432" s="316"/>
      <c r="CJ432" s="316"/>
      <c r="CK432" s="316"/>
      <c r="CL432" s="316"/>
      <c r="CM432" s="316"/>
      <c r="CN432" s="316"/>
      <c r="CO432" s="316"/>
      <c r="CP432" s="316"/>
      <c r="CQ432" s="316"/>
      <c r="CR432" s="316"/>
      <c r="CS432" s="316"/>
      <c r="CT432" s="316"/>
      <c r="CU432" s="316"/>
      <c r="CV432" s="316"/>
      <c r="CW432" s="316"/>
      <c r="CX432" s="316"/>
      <c r="CY432" s="316"/>
      <c r="CZ432" s="316"/>
      <c r="DA432" s="316"/>
      <c r="DB432" s="316"/>
      <c r="DC432" s="316"/>
      <c r="DD432" s="316"/>
      <c r="DE432" s="316"/>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HP432" s="268">
        <f t="shared" si="310"/>
        <v>4</v>
      </c>
      <c r="HQ432" s="268">
        <f t="shared" si="280"/>
        <v>424</v>
      </c>
      <c r="HR432" s="268">
        <f t="shared" si="311"/>
        <v>25</v>
      </c>
      <c r="HS432" s="268">
        <f t="shared" si="312"/>
        <v>25</v>
      </c>
    </row>
    <row r="433" spans="1:227" x14ac:dyDescent="0.3">
      <c r="A433" s="21"/>
      <c r="B433" s="14">
        <v>11633</v>
      </c>
      <c r="C433" s="14">
        <v>17</v>
      </c>
      <c r="D433" s="14" t="s">
        <v>182</v>
      </c>
      <c r="E433" s="14" t="s">
        <v>183</v>
      </c>
      <c r="F433" s="14">
        <v>310</v>
      </c>
      <c r="G433" s="14" t="s">
        <v>120</v>
      </c>
      <c r="H433" s="14">
        <v>2</v>
      </c>
      <c r="I433" s="14">
        <v>4</v>
      </c>
      <c r="J433" s="14">
        <v>4</v>
      </c>
      <c r="K433" s="14"/>
      <c r="L433" s="14" t="s">
        <v>141</v>
      </c>
      <c r="M433" s="24">
        <f t="shared" si="307"/>
        <v>4</v>
      </c>
      <c r="N433" s="24">
        <f t="shared" si="282"/>
        <v>1</v>
      </c>
      <c r="O433" s="24" t="str">
        <f t="shared" si="283"/>
        <v>4 4</v>
      </c>
      <c r="P433" s="24">
        <f t="shared" si="284"/>
        <v>4</v>
      </c>
      <c r="Q433" s="25">
        <f t="shared" si="285"/>
        <v>0</v>
      </c>
      <c r="R433" s="26">
        <f t="shared" si="286"/>
        <v>0</v>
      </c>
      <c r="S433" s="24">
        <f t="shared" si="287"/>
        <v>2</v>
      </c>
      <c r="T433" s="24">
        <f t="shared" si="288"/>
        <v>2</v>
      </c>
      <c r="U433" s="24" t="str">
        <f t="shared" si="289"/>
        <v/>
      </c>
      <c r="V433" s="24" t="str">
        <f t="shared" si="290"/>
        <v>g</v>
      </c>
      <c r="W433" s="24" t="str">
        <f t="shared" si="308"/>
        <v/>
      </c>
      <c r="X433" s="24">
        <f t="shared" si="291"/>
        <v>2</v>
      </c>
      <c r="Y433" s="24">
        <f t="shared" si="292"/>
        <v>2</v>
      </c>
      <c r="Z433" s="24" t="str">
        <f t="shared" si="293"/>
        <v>F</v>
      </c>
      <c r="AA433" s="24" t="str">
        <f t="shared" si="314"/>
        <v>F</v>
      </c>
      <c r="AB433" s="34" t="str">
        <f t="shared" si="294"/>
        <v/>
      </c>
      <c r="AC433" s="34" t="str">
        <f t="shared" si="295"/>
        <v>g</v>
      </c>
      <c r="AD433" s="34" t="str">
        <f t="shared" si="309"/>
        <v>g</v>
      </c>
      <c r="AE433" s="34" t="str">
        <f t="shared" si="296"/>
        <v>2 0</v>
      </c>
      <c r="AF433" s="34">
        <f t="shared" si="297"/>
        <v>4</v>
      </c>
      <c r="AG433" s="34">
        <f t="shared" si="298"/>
        <v>4</v>
      </c>
      <c r="AH433" s="34">
        <f t="shared" si="299"/>
        <v>0</v>
      </c>
      <c r="AI433" s="172">
        <f>IF(AJ433&lt;&gt;"",MAX(AI$3:AI432)+1,"")</f>
        <v>344</v>
      </c>
      <c r="AJ433" s="172" t="str">
        <f t="shared" si="300"/>
        <v>F</v>
      </c>
      <c r="AK433" s="172">
        <f t="shared" si="301"/>
        <v>310</v>
      </c>
      <c r="AL433" s="172">
        <f t="shared" si="302"/>
        <v>4</v>
      </c>
      <c r="AM433" s="172" t="str">
        <f>IF(AN433&lt;&gt;"",MAX(AM$3:AM432)+1,"")</f>
        <v/>
      </c>
      <c r="AN433" s="172" t="str">
        <f t="shared" si="303"/>
        <v/>
      </c>
      <c r="AO433" s="172" t="str">
        <f t="shared" si="304"/>
        <v/>
      </c>
      <c r="AP433" s="172" t="str">
        <f t="shared" si="305"/>
        <v/>
      </c>
      <c r="AQ433" s="172" t="str">
        <f t="shared" si="306"/>
        <v/>
      </c>
      <c r="AR433" s="172" t="str">
        <f>Table1[[#This Row],[Sex ]]&amp;Table1[[#This Row],[Month]]</f>
        <v>F2</v>
      </c>
      <c r="AS433" s="21"/>
      <c r="AT433" s="21"/>
      <c r="AU433" s="21"/>
      <c r="AV433" s="21"/>
      <c r="AW433" s="21"/>
      <c r="AX433" s="21"/>
      <c r="AY433" s="21"/>
      <c r="AZ433" s="21"/>
      <c r="BA433" s="21"/>
      <c r="BB433" s="21"/>
      <c r="BC433" s="21"/>
      <c r="BD433" s="21"/>
      <c r="BE433" s="319"/>
      <c r="BF433" s="319"/>
      <c r="BG433" s="316"/>
      <c r="BH433" s="316"/>
      <c r="BI433" s="316"/>
      <c r="BJ433" s="316"/>
      <c r="BK433" s="316"/>
      <c r="BL433" s="316"/>
      <c r="BM433" s="316"/>
      <c r="BN433" s="316"/>
      <c r="BO433" s="316"/>
      <c r="BP433" s="316"/>
      <c r="BQ433" s="316"/>
      <c r="BR433" s="316"/>
      <c r="BS433" s="316"/>
      <c r="BT433" s="316"/>
      <c r="BU433" s="316"/>
      <c r="BV433" s="316"/>
      <c r="BW433" s="316"/>
      <c r="BX433" s="316"/>
      <c r="BY433" s="316"/>
      <c r="BZ433" s="316"/>
      <c r="CA433" s="316"/>
      <c r="CB433" s="316"/>
      <c r="CC433" s="316"/>
      <c r="CD433" s="316"/>
      <c r="CE433" s="316"/>
      <c r="CF433" s="316"/>
      <c r="CG433" s="316"/>
      <c r="CH433" s="316"/>
      <c r="CI433" s="316"/>
      <c r="CJ433" s="316"/>
      <c r="CK433" s="316"/>
      <c r="CL433" s="316"/>
      <c r="CM433" s="316"/>
      <c r="CN433" s="316"/>
      <c r="CO433" s="316"/>
      <c r="CP433" s="316"/>
      <c r="CQ433" s="316"/>
      <c r="CR433" s="316"/>
      <c r="CS433" s="316"/>
      <c r="CT433" s="316"/>
      <c r="CU433" s="316"/>
      <c r="CV433" s="316"/>
      <c r="CW433" s="316"/>
      <c r="CX433" s="316"/>
      <c r="CY433" s="316"/>
      <c r="CZ433" s="316"/>
      <c r="DA433" s="316"/>
      <c r="DB433" s="316"/>
      <c r="DC433" s="316"/>
      <c r="DD433" s="316"/>
      <c r="DE433" s="316"/>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HP433" s="268">
        <f t="shared" si="310"/>
        <v>7</v>
      </c>
      <c r="HQ433" s="268">
        <f t="shared" si="280"/>
        <v>425</v>
      </c>
      <c r="HR433" s="268">
        <f t="shared" si="311"/>
        <v>0</v>
      </c>
      <c r="HS433" s="268">
        <f t="shared" si="312"/>
        <v>0</v>
      </c>
    </row>
    <row r="434" spans="1:227" x14ac:dyDescent="0.3">
      <c r="A434" s="21"/>
      <c r="B434" s="14">
        <v>11633</v>
      </c>
      <c r="C434" s="14">
        <v>18</v>
      </c>
      <c r="D434" s="14" t="s">
        <v>182</v>
      </c>
      <c r="E434" s="14" t="s">
        <v>183</v>
      </c>
      <c r="F434" s="14">
        <v>320</v>
      </c>
      <c r="G434" s="14" t="s">
        <v>120</v>
      </c>
      <c r="H434" s="14">
        <v>2</v>
      </c>
      <c r="I434" s="14">
        <v>4</v>
      </c>
      <c r="J434" s="14">
        <v>4</v>
      </c>
      <c r="K434" s="14"/>
      <c r="L434" s="14" t="s">
        <v>141</v>
      </c>
      <c r="M434" s="24">
        <f t="shared" si="307"/>
        <v>4</v>
      </c>
      <c r="N434" s="24">
        <f t="shared" si="282"/>
        <v>1</v>
      </c>
      <c r="O434" s="24" t="str">
        <f t="shared" si="283"/>
        <v>4 4</v>
      </c>
      <c r="P434" s="24">
        <f t="shared" si="284"/>
        <v>4</v>
      </c>
      <c r="Q434" s="25">
        <f t="shared" si="285"/>
        <v>0</v>
      </c>
      <c r="R434" s="26">
        <f t="shared" si="286"/>
        <v>0</v>
      </c>
      <c r="S434" s="24">
        <f t="shared" si="287"/>
        <v>2</v>
      </c>
      <c r="T434" s="24">
        <f t="shared" si="288"/>
        <v>2</v>
      </c>
      <c r="U434" s="24" t="str">
        <f t="shared" si="289"/>
        <v/>
      </c>
      <c r="V434" s="24" t="str">
        <f t="shared" si="290"/>
        <v>g</v>
      </c>
      <c r="W434" s="24" t="str">
        <f t="shared" si="308"/>
        <v/>
      </c>
      <c r="X434" s="24">
        <f t="shared" si="291"/>
        <v>2</v>
      </c>
      <c r="Y434" s="24">
        <f t="shared" si="292"/>
        <v>2</v>
      </c>
      <c r="Z434" s="24" t="str">
        <f t="shared" si="293"/>
        <v>F</v>
      </c>
      <c r="AA434" s="24" t="str">
        <f t="shared" si="314"/>
        <v>F</v>
      </c>
      <c r="AB434" s="34" t="str">
        <f t="shared" si="294"/>
        <v/>
      </c>
      <c r="AC434" s="34" t="str">
        <f t="shared" si="295"/>
        <v>g</v>
      </c>
      <c r="AD434" s="34" t="str">
        <f t="shared" si="309"/>
        <v>g</v>
      </c>
      <c r="AE434" s="34" t="str">
        <f t="shared" si="296"/>
        <v>2 0</v>
      </c>
      <c r="AF434" s="34">
        <f t="shared" si="297"/>
        <v>4</v>
      </c>
      <c r="AG434" s="34">
        <f t="shared" si="298"/>
        <v>4</v>
      </c>
      <c r="AH434" s="34">
        <f t="shared" si="299"/>
        <v>0</v>
      </c>
      <c r="AI434" s="172">
        <f>IF(AJ434&lt;&gt;"",MAX(AI$3:AI433)+1,"")</f>
        <v>345</v>
      </c>
      <c r="AJ434" s="172" t="str">
        <f t="shared" si="300"/>
        <v>F</v>
      </c>
      <c r="AK434" s="172">
        <f t="shared" si="301"/>
        <v>320</v>
      </c>
      <c r="AL434" s="172">
        <f t="shared" si="302"/>
        <v>4</v>
      </c>
      <c r="AM434" s="172" t="str">
        <f>IF(AN434&lt;&gt;"",MAX(AM$3:AM433)+1,"")</f>
        <v/>
      </c>
      <c r="AN434" s="172" t="str">
        <f t="shared" si="303"/>
        <v/>
      </c>
      <c r="AO434" s="172" t="str">
        <f t="shared" si="304"/>
        <v/>
      </c>
      <c r="AP434" s="172" t="str">
        <f t="shared" si="305"/>
        <v/>
      </c>
      <c r="AQ434" s="172" t="str">
        <f t="shared" si="306"/>
        <v/>
      </c>
      <c r="AR434" s="172" t="str">
        <f>Table1[[#This Row],[Sex ]]&amp;Table1[[#This Row],[Month]]</f>
        <v>F2</v>
      </c>
      <c r="AS434" s="21"/>
      <c r="AT434" s="21"/>
      <c r="AU434" s="21"/>
      <c r="AV434" s="21"/>
      <c r="AW434" s="21"/>
      <c r="AX434" s="21"/>
      <c r="AY434" s="21"/>
      <c r="AZ434" s="21"/>
      <c r="BA434" s="21"/>
      <c r="BB434" s="21"/>
      <c r="BC434" s="21"/>
      <c r="BD434" s="21"/>
      <c r="BE434" s="319"/>
      <c r="BF434" s="319"/>
      <c r="BG434" s="316"/>
      <c r="BH434" s="316"/>
      <c r="BI434" s="316"/>
      <c r="BJ434" s="316"/>
      <c r="BK434" s="316"/>
      <c r="BL434" s="316"/>
      <c r="BM434" s="316"/>
      <c r="BN434" s="316"/>
      <c r="BO434" s="316"/>
      <c r="BP434" s="316"/>
      <c r="BQ434" s="316"/>
      <c r="BR434" s="316"/>
      <c r="BS434" s="316"/>
      <c r="BT434" s="316"/>
      <c r="BU434" s="316"/>
      <c r="BV434" s="316"/>
      <c r="BW434" s="316"/>
      <c r="BX434" s="316"/>
      <c r="BY434" s="316"/>
      <c r="BZ434" s="316"/>
      <c r="CA434" s="316"/>
      <c r="CB434" s="316"/>
      <c r="CC434" s="316"/>
      <c r="CD434" s="316"/>
      <c r="CE434" s="316"/>
      <c r="CF434" s="316"/>
      <c r="CG434" s="316"/>
      <c r="CH434" s="316"/>
      <c r="CI434" s="316"/>
      <c r="CJ434" s="316"/>
      <c r="CK434" s="316"/>
      <c r="CL434" s="316"/>
      <c r="CM434" s="316"/>
      <c r="CN434" s="316"/>
      <c r="CO434" s="316"/>
      <c r="CP434" s="316"/>
      <c r="CQ434" s="316"/>
      <c r="CR434" s="316"/>
      <c r="CS434" s="316"/>
      <c r="CT434" s="316"/>
      <c r="CU434" s="316"/>
      <c r="CV434" s="316"/>
      <c r="CW434" s="316"/>
      <c r="CX434" s="316"/>
      <c r="CY434" s="316"/>
      <c r="CZ434" s="316"/>
      <c r="DA434" s="316"/>
      <c r="DB434" s="316"/>
      <c r="DC434" s="316"/>
      <c r="DD434" s="316"/>
      <c r="DE434" s="316"/>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HP434" s="268">
        <f t="shared" si="310"/>
        <v>4</v>
      </c>
      <c r="HQ434" s="268">
        <f t="shared" si="280"/>
        <v>426</v>
      </c>
      <c r="HR434" s="268">
        <f t="shared" si="311"/>
        <v>0</v>
      </c>
      <c r="HS434" s="268">
        <f t="shared" si="312"/>
        <v>0</v>
      </c>
    </row>
    <row r="435" spans="1:227" x14ac:dyDescent="0.3">
      <c r="A435" s="21"/>
      <c r="B435" s="14">
        <v>11633</v>
      </c>
      <c r="C435" s="14">
        <v>19</v>
      </c>
      <c r="D435" s="14" t="s">
        <v>182</v>
      </c>
      <c r="E435" s="14" t="s">
        <v>183</v>
      </c>
      <c r="F435" s="14">
        <v>320</v>
      </c>
      <c r="G435" s="14" t="s">
        <v>120</v>
      </c>
      <c r="H435" s="14">
        <v>2</v>
      </c>
      <c r="I435" s="14">
        <v>4</v>
      </c>
      <c r="J435" s="14">
        <v>4</v>
      </c>
      <c r="K435" s="14"/>
      <c r="L435" s="14" t="s">
        <v>141</v>
      </c>
      <c r="M435" s="24">
        <f t="shared" si="307"/>
        <v>4</v>
      </c>
      <c r="N435" s="24">
        <f t="shared" si="282"/>
        <v>1</v>
      </c>
      <c r="O435" s="24" t="str">
        <f t="shared" si="283"/>
        <v>4 4</v>
      </c>
      <c r="P435" s="24">
        <f t="shared" si="284"/>
        <v>4</v>
      </c>
      <c r="Q435" s="25">
        <f t="shared" si="285"/>
        <v>0</v>
      </c>
      <c r="R435" s="26">
        <f t="shared" si="286"/>
        <v>0</v>
      </c>
      <c r="S435" s="24">
        <f t="shared" si="287"/>
        <v>2</v>
      </c>
      <c r="T435" s="24">
        <f t="shared" si="288"/>
        <v>2</v>
      </c>
      <c r="U435" s="24" t="str">
        <f t="shared" si="289"/>
        <v/>
      </c>
      <c r="V435" s="24" t="str">
        <f t="shared" si="290"/>
        <v>g</v>
      </c>
      <c r="W435" s="24" t="str">
        <f t="shared" si="308"/>
        <v/>
      </c>
      <c r="X435" s="24">
        <f t="shared" si="291"/>
        <v>2</v>
      </c>
      <c r="Y435" s="24">
        <f t="shared" si="292"/>
        <v>2</v>
      </c>
      <c r="Z435" s="24" t="str">
        <f t="shared" si="293"/>
        <v>F</v>
      </c>
      <c r="AA435" s="24" t="str">
        <f t="shared" si="314"/>
        <v>F</v>
      </c>
      <c r="AB435" s="34" t="str">
        <f t="shared" si="294"/>
        <v/>
      </c>
      <c r="AC435" s="34" t="str">
        <f t="shared" si="295"/>
        <v>g</v>
      </c>
      <c r="AD435" s="34" t="str">
        <f t="shared" si="309"/>
        <v>g</v>
      </c>
      <c r="AE435" s="34" t="str">
        <f t="shared" si="296"/>
        <v>2 0</v>
      </c>
      <c r="AF435" s="34">
        <f t="shared" si="297"/>
        <v>4</v>
      </c>
      <c r="AG435" s="34">
        <f t="shared" si="298"/>
        <v>4</v>
      </c>
      <c r="AH435" s="34">
        <f t="shared" si="299"/>
        <v>0</v>
      </c>
      <c r="AI435" s="172">
        <f>IF(AJ435&lt;&gt;"",MAX(AI$3:AI434)+1,"")</f>
        <v>346</v>
      </c>
      <c r="AJ435" s="172" t="str">
        <f t="shared" si="300"/>
        <v>F</v>
      </c>
      <c r="AK435" s="172">
        <f t="shared" si="301"/>
        <v>320</v>
      </c>
      <c r="AL435" s="172">
        <f t="shared" si="302"/>
        <v>4</v>
      </c>
      <c r="AM435" s="172" t="str">
        <f>IF(AN435&lt;&gt;"",MAX(AM$3:AM434)+1,"")</f>
        <v/>
      </c>
      <c r="AN435" s="172" t="str">
        <f t="shared" si="303"/>
        <v/>
      </c>
      <c r="AO435" s="172" t="str">
        <f t="shared" si="304"/>
        <v/>
      </c>
      <c r="AP435" s="172" t="str">
        <f t="shared" si="305"/>
        <v/>
      </c>
      <c r="AQ435" s="172" t="str">
        <f t="shared" si="306"/>
        <v/>
      </c>
      <c r="AR435" s="172" t="str">
        <f>Table1[[#This Row],[Sex ]]&amp;Table1[[#This Row],[Month]]</f>
        <v>F2</v>
      </c>
      <c r="AS435" s="21"/>
      <c r="AT435" s="21"/>
      <c r="AU435" s="21"/>
      <c r="AV435" s="21"/>
      <c r="AW435" s="21"/>
      <c r="AX435" s="21"/>
      <c r="AY435" s="21"/>
      <c r="AZ435" s="21"/>
      <c r="BA435" s="21"/>
      <c r="BB435" s="21"/>
      <c r="BC435" s="21"/>
      <c r="BD435" s="21"/>
      <c r="BE435" s="319"/>
      <c r="BF435" s="319"/>
      <c r="BG435" s="316"/>
      <c r="BH435" s="316"/>
      <c r="BI435" s="316"/>
      <c r="BJ435" s="316"/>
      <c r="BK435" s="316"/>
      <c r="BL435" s="316"/>
      <c r="BM435" s="316"/>
      <c r="BN435" s="316"/>
      <c r="BO435" s="316"/>
      <c r="BP435" s="316"/>
      <c r="BQ435" s="316"/>
      <c r="BR435" s="316"/>
      <c r="BS435" s="316"/>
      <c r="BT435" s="316"/>
      <c r="BU435" s="316"/>
      <c r="BV435" s="316"/>
      <c r="BW435" s="316"/>
      <c r="BX435" s="316"/>
      <c r="BY435" s="316"/>
      <c r="BZ435" s="316"/>
      <c r="CA435" s="316"/>
      <c r="CB435" s="316"/>
      <c r="CC435" s="316"/>
      <c r="CD435" s="316"/>
      <c r="CE435" s="316"/>
      <c r="CF435" s="316"/>
      <c r="CG435" s="316"/>
      <c r="CH435" s="316"/>
      <c r="CI435" s="316"/>
      <c r="CJ435" s="316"/>
      <c r="CK435" s="316"/>
      <c r="CL435" s="316"/>
      <c r="CM435" s="316"/>
      <c r="CN435" s="316"/>
      <c r="CO435" s="316"/>
      <c r="CP435" s="316"/>
      <c r="CQ435" s="316"/>
      <c r="CR435" s="316"/>
      <c r="CS435" s="316"/>
      <c r="CT435" s="316"/>
      <c r="CU435" s="316"/>
      <c r="CV435" s="316"/>
      <c r="CW435" s="316"/>
      <c r="CX435" s="316"/>
      <c r="CY435" s="316"/>
      <c r="CZ435" s="316"/>
      <c r="DA435" s="316"/>
      <c r="DB435" s="316"/>
      <c r="DC435" s="316"/>
      <c r="DD435" s="316"/>
      <c r="DE435" s="316"/>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HP435" s="268">
        <f t="shared" si="310"/>
        <v>3</v>
      </c>
      <c r="HQ435" s="268">
        <f t="shared" si="280"/>
        <v>427</v>
      </c>
      <c r="HR435" s="268">
        <f t="shared" si="311"/>
        <v>0</v>
      </c>
      <c r="HS435" s="268">
        <f t="shared" si="312"/>
        <v>0</v>
      </c>
    </row>
    <row r="436" spans="1:227" x14ac:dyDescent="0.3">
      <c r="A436" s="21"/>
      <c r="B436" s="14">
        <v>11633</v>
      </c>
      <c r="C436" s="14">
        <v>20</v>
      </c>
      <c r="D436" s="14" t="s">
        <v>182</v>
      </c>
      <c r="E436" s="14" t="s">
        <v>183</v>
      </c>
      <c r="F436" s="14">
        <v>330</v>
      </c>
      <c r="G436" s="14" t="s">
        <v>120</v>
      </c>
      <c r="H436" s="14">
        <v>2</v>
      </c>
      <c r="I436" s="14">
        <v>4</v>
      </c>
      <c r="J436" s="14">
        <v>4</v>
      </c>
      <c r="K436" s="14"/>
      <c r="L436" s="14" t="s">
        <v>141</v>
      </c>
      <c r="M436" s="24">
        <f t="shared" si="307"/>
        <v>4</v>
      </c>
      <c r="N436" s="24">
        <f t="shared" si="282"/>
        <v>1</v>
      </c>
      <c r="O436" s="24" t="str">
        <f t="shared" si="283"/>
        <v>4 4</v>
      </c>
      <c r="P436" s="24">
        <f t="shared" si="284"/>
        <v>4</v>
      </c>
      <c r="Q436" s="25">
        <f t="shared" si="285"/>
        <v>0</v>
      </c>
      <c r="R436" s="26">
        <f t="shared" si="286"/>
        <v>0</v>
      </c>
      <c r="S436" s="24">
        <f t="shared" si="287"/>
        <v>2</v>
      </c>
      <c r="T436" s="24">
        <f t="shared" si="288"/>
        <v>2</v>
      </c>
      <c r="U436" s="24" t="str">
        <f t="shared" si="289"/>
        <v/>
      </c>
      <c r="V436" s="24" t="str">
        <f t="shared" si="290"/>
        <v>g</v>
      </c>
      <c r="W436" s="24" t="str">
        <f t="shared" si="308"/>
        <v/>
      </c>
      <c r="X436" s="24">
        <f t="shared" si="291"/>
        <v>2</v>
      </c>
      <c r="Y436" s="24">
        <f t="shared" si="292"/>
        <v>2</v>
      </c>
      <c r="Z436" s="24" t="str">
        <f t="shared" si="293"/>
        <v>F</v>
      </c>
      <c r="AA436" s="24" t="str">
        <f t="shared" si="314"/>
        <v>F</v>
      </c>
      <c r="AB436" s="34" t="str">
        <f t="shared" si="294"/>
        <v/>
      </c>
      <c r="AC436" s="34" t="str">
        <f t="shared" si="295"/>
        <v>g</v>
      </c>
      <c r="AD436" s="34" t="str">
        <f t="shared" si="309"/>
        <v>g</v>
      </c>
      <c r="AE436" s="34" t="str">
        <f t="shared" si="296"/>
        <v>2 0</v>
      </c>
      <c r="AF436" s="34">
        <f t="shared" si="297"/>
        <v>4</v>
      </c>
      <c r="AG436" s="34">
        <f t="shared" si="298"/>
        <v>4</v>
      </c>
      <c r="AH436" s="34">
        <f t="shared" si="299"/>
        <v>0</v>
      </c>
      <c r="AI436" s="172">
        <f>IF(AJ436&lt;&gt;"",MAX(AI$3:AI435)+1,"")</f>
        <v>347</v>
      </c>
      <c r="AJ436" s="172" t="str">
        <f t="shared" si="300"/>
        <v>F</v>
      </c>
      <c r="AK436" s="172">
        <f t="shared" si="301"/>
        <v>330</v>
      </c>
      <c r="AL436" s="172">
        <f t="shared" si="302"/>
        <v>4</v>
      </c>
      <c r="AM436" s="172" t="str">
        <f>IF(AN436&lt;&gt;"",MAX(AM$3:AM435)+1,"")</f>
        <v/>
      </c>
      <c r="AN436" s="172" t="str">
        <f t="shared" si="303"/>
        <v/>
      </c>
      <c r="AO436" s="172" t="str">
        <f t="shared" si="304"/>
        <v/>
      </c>
      <c r="AP436" s="172" t="str">
        <f t="shared" si="305"/>
        <v/>
      </c>
      <c r="AQ436" s="172" t="str">
        <f t="shared" si="306"/>
        <v/>
      </c>
      <c r="AR436" s="172" t="str">
        <f>Table1[[#This Row],[Sex ]]&amp;Table1[[#This Row],[Month]]</f>
        <v>F2</v>
      </c>
      <c r="AS436" s="21"/>
      <c r="AT436" s="21"/>
      <c r="AU436" s="21"/>
      <c r="AV436" s="21"/>
      <c r="AW436" s="21"/>
      <c r="AX436" s="21"/>
      <c r="AY436" s="21"/>
      <c r="AZ436" s="21"/>
      <c r="BA436" s="21"/>
      <c r="BB436" s="21"/>
      <c r="BC436" s="21"/>
      <c r="BD436" s="21"/>
      <c r="BE436" s="319"/>
      <c r="BF436" s="319"/>
      <c r="BG436" s="316"/>
      <c r="BH436" s="316"/>
      <c r="BI436" s="316"/>
      <c r="BJ436" s="316"/>
      <c r="BK436" s="316"/>
      <c r="BL436" s="316"/>
      <c r="BM436" s="316"/>
      <c r="BN436" s="316"/>
      <c r="BO436" s="316"/>
      <c r="BP436" s="316"/>
      <c r="BQ436" s="316"/>
      <c r="BR436" s="316"/>
      <c r="BS436" s="316"/>
      <c r="BT436" s="316"/>
      <c r="BU436" s="316"/>
      <c r="BV436" s="316"/>
      <c r="BW436" s="316"/>
      <c r="BX436" s="316"/>
      <c r="BY436" s="316"/>
      <c r="BZ436" s="316"/>
      <c r="CA436" s="316"/>
      <c r="CB436" s="316"/>
      <c r="CC436" s="316"/>
      <c r="CD436" s="316"/>
      <c r="CE436" s="316"/>
      <c r="CF436" s="316"/>
      <c r="CG436" s="316"/>
      <c r="CH436" s="316"/>
      <c r="CI436" s="316"/>
      <c r="CJ436" s="316"/>
      <c r="CK436" s="316"/>
      <c r="CL436" s="316"/>
      <c r="CM436" s="316"/>
      <c r="CN436" s="316"/>
      <c r="CO436" s="316"/>
      <c r="CP436" s="316"/>
      <c r="CQ436" s="316"/>
      <c r="CR436" s="316"/>
      <c r="CS436" s="316"/>
      <c r="CT436" s="316"/>
      <c r="CU436" s="316"/>
      <c r="CV436" s="316"/>
      <c r="CW436" s="316"/>
      <c r="CX436" s="316"/>
      <c r="CY436" s="316"/>
      <c r="CZ436" s="316"/>
      <c r="DA436" s="316"/>
      <c r="DB436" s="316"/>
      <c r="DC436" s="316"/>
      <c r="DD436" s="316"/>
      <c r="DE436" s="316"/>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HP436" s="268">
        <f t="shared" si="310"/>
        <v>4</v>
      </c>
      <c r="HQ436" s="268">
        <f t="shared" si="280"/>
        <v>428</v>
      </c>
      <c r="HR436" s="268">
        <f t="shared" si="311"/>
        <v>0</v>
      </c>
      <c r="HS436" s="268">
        <f t="shared" si="312"/>
        <v>0</v>
      </c>
    </row>
    <row r="437" spans="1:227" x14ac:dyDescent="0.3">
      <c r="A437" s="21"/>
      <c r="B437" s="14">
        <v>11633</v>
      </c>
      <c r="C437" s="14">
        <v>21</v>
      </c>
      <c r="D437" s="14" t="s">
        <v>182</v>
      </c>
      <c r="E437" s="14" t="s">
        <v>183</v>
      </c>
      <c r="F437" s="14">
        <v>330</v>
      </c>
      <c r="G437" s="14" t="s">
        <v>120</v>
      </c>
      <c r="H437" s="14">
        <v>2</v>
      </c>
      <c r="I437" s="14">
        <v>5</v>
      </c>
      <c r="J437" s="14">
        <v>4</v>
      </c>
      <c r="K437" s="14"/>
      <c r="L437" s="14" t="s">
        <v>141</v>
      </c>
      <c r="M437" s="24" t="str">
        <f t="shared" si="307"/>
        <v/>
      </c>
      <c r="N437" s="24">
        <f t="shared" si="282"/>
        <v>1</v>
      </c>
      <c r="O437" s="24" t="str">
        <f t="shared" si="283"/>
        <v>4 5</v>
      </c>
      <c r="P437" s="24">
        <f t="shared" si="284"/>
        <v>4.5</v>
      </c>
      <c r="Q437" s="25">
        <f t="shared" si="285"/>
        <v>0.5</v>
      </c>
      <c r="R437" s="26">
        <f t="shared" si="286"/>
        <v>0.15713484026367724</v>
      </c>
      <c r="S437" s="24">
        <f t="shared" si="287"/>
        <v>2</v>
      </c>
      <c r="T437" s="24">
        <f t="shared" si="288"/>
        <v>2</v>
      </c>
      <c r="U437" s="24" t="str">
        <f t="shared" si="289"/>
        <v/>
      </c>
      <c r="V437" s="24" t="str">
        <f t="shared" si="290"/>
        <v/>
      </c>
      <c r="W437" s="24" t="str">
        <f t="shared" si="308"/>
        <v/>
      </c>
      <c r="X437" s="24" t="str">
        <f t="shared" si="291"/>
        <v/>
      </c>
      <c r="Y437" s="24">
        <f t="shared" si="292"/>
        <v>2</v>
      </c>
      <c r="Z437" s="24" t="str">
        <f t="shared" si="293"/>
        <v>F</v>
      </c>
      <c r="AA437" s="24" t="str">
        <f>IF(I437&lt;&gt;"",IF(I437-J437=0,G437,""),"")</f>
        <v/>
      </c>
      <c r="AB437" s="34" t="str">
        <f t="shared" si="294"/>
        <v/>
      </c>
      <c r="AC437" s="34" t="str">
        <f t="shared" si="295"/>
        <v>g</v>
      </c>
      <c r="AD437" s="34" t="str">
        <f t="shared" si="309"/>
        <v/>
      </c>
      <c r="AE437" s="34" t="str">
        <f t="shared" si="296"/>
        <v>2 1</v>
      </c>
      <c r="AF437" s="34">
        <f t="shared" si="297"/>
        <v>4</v>
      </c>
      <c r="AG437" s="34">
        <f t="shared" si="298"/>
        <v>5</v>
      </c>
      <c r="AH437" s="34">
        <f t="shared" si="299"/>
        <v>1</v>
      </c>
      <c r="AI437" s="172">
        <f>IF(AJ437&lt;&gt;"",MAX(AI$3:AI436)+1,"")</f>
        <v>348</v>
      </c>
      <c r="AJ437" s="172" t="str">
        <f t="shared" si="300"/>
        <v>F</v>
      </c>
      <c r="AK437" s="172">
        <f t="shared" si="301"/>
        <v>330</v>
      </c>
      <c r="AL437" s="172">
        <f t="shared" si="302"/>
        <v>4</v>
      </c>
      <c r="AM437" s="172" t="str">
        <f>IF(AN437&lt;&gt;"",MAX(AM$3:AM436)+1,"")</f>
        <v/>
      </c>
      <c r="AN437" s="172" t="str">
        <f t="shared" si="303"/>
        <v/>
      </c>
      <c r="AO437" s="172" t="str">
        <f t="shared" si="304"/>
        <v/>
      </c>
      <c r="AP437" s="172" t="str">
        <f t="shared" si="305"/>
        <v/>
      </c>
      <c r="AQ437" s="172" t="str">
        <f t="shared" si="306"/>
        <v/>
      </c>
      <c r="AR437" s="172" t="str">
        <f>Table1[[#This Row],[Sex ]]&amp;Table1[[#This Row],[Month]]</f>
        <v>F2</v>
      </c>
      <c r="AS437" s="21"/>
      <c r="AT437" s="21"/>
      <c r="AU437" s="21"/>
      <c r="AV437" s="21"/>
      <c r="AW437" s="21"/>
      <c r="AX437" s="21"/>
      <c r="AY437" s="21"/>
      <c r="AZ437" s="21"/>
      <c r="BA437" s="21"/>
      <c r="BB437" s="21"/>
      <c r="BC437" s="21"/>
      <c r="BD437" s="21"/>
      <c r="BE437" s="319"/>
      <c r="BF437" s="319"/>
      <c r="BG437" s="316"/>
      <c r="BH437" s="316"/>
      <c r="BI437" s="316"/>
      <c r="BJ437" s="316"/>
      <c r="BK437" s="316"/>
      <c r="BL437" s="316"/>
      <c r="BM437" s="316"/>
      <c r="BN437" s="316"/>
      <c r="BO437" s="316"/>
      <c r="BP437" s="316"/>
      <c r="BQ437" s="316"/>
      <c r="BR437" s="316"/>
      <c r="BS437" s="316"/>
      <c r="BT437" s="316"/>
      <c r="BU437" s="316"/>
      <c r="BV437" s="316"/>
      <c r="BW437" s="316"/>
      <c r="BX437" s="316"/>
      <c r="BY437" s="316"/>
      <c r="BZ437" s="316"/>
      <c r="CA437" s="316"/>
      <c r="CB437" s="316"/>
      <c r="CC437" s="316"/>
      <c r="CD437" s="316"/>
      <c r="CE437" s="316"/>
      <c r="CF437" s="316"/>
      <c r="CG437" s="316"/>
      <c r="CH437" s="316"/>
      <c r="CI437" s="316"/>
      <c r="CJ437" s="316"/>
      <c r="CK437" s="316"/>
      <c r="CL437" s="316"/>
      <c r="CM437" s="316"/>
      <c r="CN437" s="316"/>
      <c r="CO437" s="316"/>
      <c r="CP437" s="316"/>
      <c r="CQ437" s="316"/>
      <c r="CR437" s="316"/>
      <c r="CS437" s="316"/>
      <c r="CT437" s="316"/>
      <c r="CU437" s="316"/>
      <c r="CV437" s="316"/>
      <c r="CW437" s="316"/>
      <c r="CX437" s="316"/>
      <c r="CY437" s="316"/>
      <c r="CZ437" s="316"/>
      <c r="DA437" s="316"/>
      <c r="DB437" s="316"/>
      <c r="DC437" s="316"/>
      <c r="DD437" s="316"/>
      <c r="DE437" s="316"/>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HP437" s="268">
        <f t="shared" si="310"/>
        <v>4</v>
      </c>
      <c r="HQ437" s="268">
        <f t="shared" si="280"/>
        <v>429</v>
      </c>
      <c r="HR437" s="268">
        <f t="shared" si="311"/>
        <v>0</v>
      </c>
      <c r="HS437" s="268">
        <f t="shared" si="312"/>
        <v>0</v>
      </c>
    </row>
    <row r="438" spans="1:227" x14ac:dyDescent="0.3">
      <c r="A438" s="21"/>
      <c r="B438" s="14">
        <v>11633</v>
      </c>
      <c r="C438" s="14">
        <v>22</v>
      </c>
      <c r="D438" s="14" t="s">
        <v>182</v>
      </c>
      <c r="E438" s="14" t="s">
        <v>183</v>
      </c>
      <c r="F438" s="14">
        <v>340</v>
      </c>
      <c r="G438" s="14" t="s">
        <v>120</v>
      </c>
      <c r="H438" s="14">
        <v>2</v>
      </c>
      <c r="I438" s="14">
        <v>4</v>
      </c>
      <c r="J438" s="14">
        <v>4</v>
      </c>
      <c r="K438" s="14"/>
      <c r="L438" s="14" t="s">
        <v>141</v>
      </c>
      <c r="M438" s="24">
        <f t="shared" si="307"/>
        <v>4</v>
      </c>
      <c r="N438" s="24">
        <f t="shared" si="282"/>
        <v>1</v>
      </c>
      <c r="O438" s="24" t="str">
        <f t="shared" si="283"/>
        <v>4 4</v>
      </c>
      <c r="P438" s="24">
        <f t="shared" si="284"/>
        <v>4</v>
      </c>
      <c r="Q438" s="25">
        <f t="shared" si="285"/>
        <v>0</v>
      </c>
      <c r="R438" s="26">
        <f t="shared" si="286"/>
        <v>0</v>
      </c>
      <c r="S438" s="24">
        <f t="shared" si="287"/>
        <v>2</v>
      </c>
      <c r="T438" s="24">
        <f t="shared" si="288"/>
        <v>2</v>
      </c>
      <c r="U438" s="24" t="str">
        <f t="shared" si="289"/>
        <v/>
      </c>
      <c r="V438" s="24" t="str">
        <f t="shared" si="290"/>
        <v>g</v>
      </c>
      <c r="W438" s="24" t="str">
        <f t="shared" si="308"/>
        <v/>
      </c>
      <c r="X438" s="24">
        <f t="shared" si="291"/>
        <v>2</v>
      </c>
      <c r="Y438" s="24">
        <f t="shared" si="292"/>
        <v>2</v>
      </c>
      <c r="Z438" s="24" t="str">
        <f t="shared" si="293"/>
        <v>F</v>
      </c>
      <c r="AA438" s="24" t="str">
        <f t="shared" ref="AA438:AA443" si="315">IF(I438&lt;&gt;"",IF(SUM(I438:J438)&gt;98,"",IF(I438-J438=0,G438,"")))</f>
        <v>F</v>
      </c>
      <c r="AB438" s="34" t="str">
        <f t="shared" si="294"/>
        <v/>
      </c>
      <c r="AC438" s="34" t="str">
        <f t="shared" si="295"/>
        <v>g</v>
      </c>
      <c r="AD438" s="34" t="str">
        <f t="shared" si="309"/>
        <v>g</v>
      </c>
      <c r="AE438" s="34" t="str">
        <f t="shared" si="296"/>
        <v>2 0</v>
      </c>
      <c r="AF438" s="34">
        <f t="shared" si="297"/>
        <v>4</v>
      </c>
      <c r="AG438" s="34">
        <f t="shared" si="298"/>
        <v>4</v>
      </c>
      <c r="AH438" s="34">
        <f t="shared" si="299"/>
        <v>0</v>
      </c>
      <c r="AI438" s="172">
        <f>IF(AJ438&lt;&gt;"",MAX(AI$3:AI437)+1,"")</f>
        <v>349</v>
      </c>
      <c r="AJ438" s="172" t="str">
        <f t="shared" si="300"/>
        <v>F</v>
      </c>
      <c r="AK438" s="172">
        <f t="shared" si="301"/>
        <v>340</v>
      </c>
      <c r="AL438" s="172">
        <f t="shared" si="302"/>
        <v>4</v>
      </c>
      <c r="AM438" s="172" t="str">
        <f>IF(AN438&lt;&gt;"",MAX(AM$3:AM437)+1,"")</f>
        <v/>
      </c>
      <c r="AN438" s="172" t="str">
        <f t="shared" si="303"/>
        <v/>
      </c>
      <c r="AO438" s="172" t="str">
        <f t="shared" si="304"/>
        <v/>
      </c>
      <c r="AP438" s="172" t="str">
        <f t="shared" si="305"/>
        <v/>
      </c>
      <c r="AQ438" s="172" t="str">
        <f t="shared" si="306"/>
        <v/>
      </c>
      <c r="AR438" s="172" t="str">
        <f>Table1[[#This Row],[Sex ]]&amp;Table1[[#This Row],[Month]]</f>
        <v>F2</v>
      </c>
      <c r="AS438" s="21"/>
      <c r="AT438" s="21"/>
      <c r="AU438" s="21"/>
      <c r="AV438" s="21"/>
      <c r="AW438" s="21"/>
      <c r="AX438" s="21"/>
      <c r="AY438" s="21"/>
      <c r="AZ438" s="21"/>
      <c r="BA438" s="21"/>
      <c r="BB438" s="21"/>
      <c r="BC438" s="21"/>
      <c r="BD438" s="21"/>
      <c r="BE438" s="319"/>
      <c r="BF438" s="319"/>
      <c r="BG438" s="316"/>
      <c r="BH438" s="316"/>
      <c r="BI438" s="316"/>
      <c r="BJ438" s="316"/>
      <c r="BK438" s="316"/>
      <c r="BL438" s="316"/>
      <c r="BM438" s="316"/>
      <c r="BN438" s="316"/>
      <c r="BO438" s="316"/>
      <c r="BP438" s="316"/>
      <c r="BQ438" s="316"/>
      <c r="BR438" s="316"/>
      <c r="BS438" s="316"/>
      <c r="BT438" s="316"/>
      <c r="BU438" s="316"/>
      <c r="BV438" s="316"/>
      <c r="BW438" s="316"/>
      <c r="BX438" s="316"/>
      <c r="BY438" s="316"/>
      <c r="BZ438" s="316"/>
      <c r="CA438" s="316"/>
      <c r="CB438" s="316"/>
      <c r="CC438" s="316"/>
      <c r="CD438" s="316"/>
      <c r="CE438" s="316"/>
      <c r="CF438" s="316"/>
      <c r="CG438" s="316"/>
      <c r="CH438" s="316"/>
      <c r="CI438" s="316"/>
      <c r="CJ438" s="316"/>
      <c r="CK438" s="316"/>
      <c r="CL438" s="316"/>
      <c r="CM438" s="316"/>
      <c r="CN438" s="316"/>
      <c r="CO438" s="316"/>
      <c r="CP438" s="316"/>
      <c r="CQ438" s="316"/>
      <c r="CR438" s="316"/>
      <c r="CS438" s="316"/>
      <c r="CT438" s="316"/>
      <c r="CU438" s="316"/>
      <c r="CV438" s="316"/>
      <c r="CW438" s="316"/>
      <c r="CX438" s="316"/>
      <c r="CY438" s="316"/>
      <c r="CZ438" s="316"/>
      <c r="DA438" s="316"/>
      <c r="DB438" s="316"/>
      <c r="DC438" s="316"/>
      <c r="DD438" s="316"/>
      <c r="DE438" s="316"/>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HP438" s="268">
        <f t="shared" si="310"/>
        <v>4</v>
      </c>
      <c r="HQ438" s="268">
        <f t="shared" si="280"/>
        <v>430</v>
      </c>
      <c r="HR438" s="268">
        <f t="shared" si="311"/>
        <v>0</v>
      </c>
      <c r="HS438" s="268">
        <f t="shared" si="312"/>
        <v>0</v>
      </c>
    </row>
    <row r="439" spans="1:227" x14ac:dyDescent="0.3">
      <c r="A439" s="21"/>
      <c r="B439" s="14">
        <v>11633</v>
      </c>
      <c r="C439" s="14">
        <v>23</v>
      </c>
      <c r="D439" s="14" t="s">
        <v>182</v>
      </c>
      <c r="E439" s="14" t="s">
        <v>183</v>
      </c>
      <c r="F439" s="14">
        <v>340</v>
      </c>
      <c r="G439" s="14" t="s">
        <v>120</v>
      </c>
      <c r="H439" s="14">
        <v>2</v>
      </c>
      <c r="I439" s="14">
        <v>5</v>
      </c>
      <c r="J439" s="14">
        <v>5</v>
      </c>
      <c r="K439" s="14"/>
      <c r="L439" s="14" t="s">
        <v>141</v>
      </c>
      <c r="M439" s="24">
        <f t="shared" si="307"/>
        <v>5</v>
      </c>
      <c r="N439" s="24">
        <f t="shared" si="282"/>
        <v>1</v>
      </c>
      <c r="O439" s="24" t="str">
        <f t="shared" si="283"/>
        <v>5 5</v>
      </c>
      <c r="P439" s="24">
        <f t="shared" si="284"/>
        <v>5</v>
      </c>
      <c r="Q439" s="25">
        <f t="shared" si="285"/>
        <v>0</v>
      </c>
      <c r="R439" s="26">
        <f t="shared" si="286"/>
        <v>0</v>
      </c>
      <c r="S439" s="24">
        <f t="shared" si="287"/>
        <v>2</v>
      </c>
      <c r="T439" s="24">
        <f t="shared" si="288"/>
        <v>2</v>
      </c>
      <c r="U439" s="24" t="str">
        <f t="shared" si="289"/>
        <v/>
      </c>
      <c r="V439" s="24" t="str">
        <f t="shared" si="290"/>
        <v>g</v>
      </c>
      <c r="W439" s="24" t="str">
        <f t="shared" si="308"/>
        <v/>
      </c>
      <c r="X439" s="24">
        <f t="shared" si="291"/>
        <v>2</v>
      </c>
      <c r="Y439" s="24">
        <f t="shared" si="292"/>
        <v>2</v>
      </c>
      <c r="Z439" s="24" t="str">
        <f t="shared" si="293"/>
        <v>F</v>
      </c>
      <c r="AA439" s="24" t="str">
        <f t="shared" si="315"/>
        <v>F</v>
      </c>
      <c r="AB439" s="34" t="str">
        <f t="shared" si="294"/>
        <v/>
      </c>
      <c r="AC439" s="34" t="str">
        <f t="shared" si="295"/>
        <v>g</v>
      </c>
      <c r="AD439" s="34" t="str">
        <f t="shared" si="309"/>
        <v>g</v>
      </c>
      <c r="AE439" s="34" t="str">
        <f t="shared" si="296"/>
        <v>2 0</v>
      </c>
      <c r="AF439" s="34">
        <f t="shared" si="297"/>
        <v>5</v>
      </c>
      <c r="AG439" s="34">
        <f t="shared" si="298"/>
        <v>5</v>
      </c>
      <c r="AH439" s="34">
        <f t="shared" si="299"/>
        <v>0</v>
      </c>
      <c r="AI439" s="172">
        <f>IF(AJ439&lt;&gt;"",MAX(AI$3:AI438)+1,"")</f>
        <v>350</v>
      </c>
      <c r="AJ439" s="172" t="str">
        <f t="shared" si="300"/>
        <v>F</v>
      </c>
      <c r="AK439" s="172">
        <f t="shared" si="301"/>
        <v>340</v>
      </c>
      <c r="AL439" s="172">
        <f t="shared" si="302"/>
        <v>5</v>
      </c>
      <c r="AM439" s="172" t="str">
        <f>IF(AN439&lt;&gt;"",MAX(AM$3:AM438)+1,"")</f>
        <v/>
      </c>
      <c r="AN439" s="172" t="str">
        <f t="shared" si="303"/>
        <v/>
      </c>
      <c r="AO439" s="172" t="str">
        <f t="shared" si="304"/>
        <v/>
      </c>
      <c r="AP439" s="172" t="str">
        <f t="shared" si="305"/>
        <v/>
      </c>
      <c r="AQ439" s="172" t="str">
        <f t="shared" si="306"/>
        <v/>
      </c>
      <c r="AR439" s="172" t="str">
        <f>Table1[[#This Row],[Sex ]]&amp;Table1[[#This Row],[Month]]</f>
        <v>F2</v>
      </c>
      <c r="AS439" s="21"/>
      <c r="AT439" s="21"/>
      <c r="AU439" s="21"/>
      <c r="AV439" s="21"/>
      <c r="AW439" s="21"/>
      <c r="AX439" s="21"/>
      <c r="AY439" s="21"/>
      <c r="AZ439" s="21"/>
      <c r="BA439" s="21"/>
      <c r="BB439" s="21"/>
      <c r="BC439" s="21"/>
      <c r="BD439" s="21"/>
      <c r="BE439" s="319"/>
      <c r="BF439" s="319"/>
      <c r="BG439" s="316"/>
      <c r="BH439" s="316"/>
      <c r="BI439" s="316"/>
      <c r="BJ439" s="316"/>
      <c r="BK439" s="316"/>
      <c r="BL439" s="316"/>
      <c r="BM439" s="316"/>
      <c r="BN439" s="316"/>
      <c r="BO439" s="316"/>
      <c r="BP439" s="316"/>
      <c r="BQ439" s="316"/>
      <c r="BR439" s="316"/>
      <c r="BS439" s="316"/>
      <c r="BT439" s="316"/>
      <c r="BU439" s="316"/>
      <c r="BV439" s="316"/>
      <c r="BW439" s="316"/>
      <c r="BX439" s="316"/>
      <c r="BY439" s="316"/>
      <c r="BZ439" s="316"/>
      <c r="CA439" s="316"/>
      <c r="CB439" s="316"/>
      <c r="CC439" s="316"/>
      <c r="CD439" s="316"/>
      <c r="CE439" s="316"/>
      <c r="CF439" s="316"/>
      <c r="CG439" s="316"/>
      <c r="CH439" s="316"/>
      <c r="CI439" s="316"/>
      <c r="CJ439" s="316"/>
      <c r="CK439" s="316"/>
      <c r="CL439" s="316"/>
      <c r="CM439" s="316"/>
      <c r="CN439" s="316"/>
      <c r="CO439" s="316"/>
      <c r="CP439" s="316"/>
      <c r="CQ439" s="316"/>
      <c r="CR439" s="316"/>
      <c r="CS439" s="316"/>
      <c r="CT439" s="316"/>
      <c r="CU439" s="316"/>
      <c r="CV439" s="316"/>
      <c r="CW439" s="316"/>
      <c r="CX439" s="316"/>
      <c r="CY439" s="316"/>
      <c r="CZ439" s="316"/>
      <c r="DA439" s="316"/>
      <c r="DB439" s="316"/>
      <c r="DC439" s="316"/>
      <c r="DD439" s="316"/>
      <c r="DE439" s="316"/>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HP439" s="268">
        <f t="shared" si="310"/>
        <v>4</v>
      </c>
      <c r="HQ439" s="268">
        <f t="shared" si="280"/>
        <v>431</v>
      </c>
      <c r="HR439" s="268">
        <f t="shared" si="311"/>
        <v>0</v>
      </c>
      <c r="HS439" s="268">
        <f t="shared" si="312"/>
        <v>0</v>
      </c>
    </row>
    <row r="440" spans="1:227" x14ac:dyDescent="0.3">
      <c r="A440" s="21"/>
      <c r="B440" s="14">
        <v>11633</v>
      </c>
      <c r="C440" s="14">
        <v>24</v>
      </c>
      <c r="D440" s="14" t="s">
        <v>182</v>
      </c>
      <c r="E440" s="14" t="s">
        <v>183</v>
      </c>
      <c r="F440" s="14">
        <v>350</v>
      </c>
      <c r="G440" s="14" t="s">
        <v>120</v>
      </c>
      <c r="H440" s="14">
        <v>2</v>
      </c>
      <c r="I440" s="14">
        <v>4</v>
      </c>
      <c r="J440" s="14">
        <v>4</v>
      </c>
      <c r="K440" s="14"/>
      <c r="L440" s="14" t="s">
        <v>141</v>
      </c>
      <c r="M440" s="24">
        <f t="shared" si="307"/>
        <v>4</v>
      </c>
      <c r="N440" s="24">
        <f t="shared" si="282"/>
        <v>1</v>
      </c>
      <c r="O440" s="24" t="str">
        <f t="shared" si="283"/>
        <v>4 4</v>
      </c>
      <c r="P440" s="24">
        <f t="shared" si="284"/>
        <v>4</v>
      </c>
      <c r="Q440" s="25">
        <f t="shared" si="285"/>
        <v>0</v>
      </c>
      <c r="R440" s="26">
        <f t="shared" si="286"/>
        <v>0</v>
      </c>
      <c r="S440" s="24">
        <f t="shared" si="287"/>
        <v>2</v>
      </c>
      <c r="T440" s="24">
        <f t="shared" si="288"/>
        <v>2</v>
      </c>
      <c r="U440" s="24" t="str">
        <f t="shared" si="289"/>
        <v/>
      </c>
      <c r="V440" s="24" t="str">
        <f t="shared" si="290"/>
        <v>g</v>
      </c>
      <c r="W440" s="24" t="str">
        <f t="shared" si="308"/>
        <v/>
      </c>
      <c r="X440" s="24">
        <f t="shared" si="291"/>
        <v>2</v>
      </c>
      <c r="Y440" s="24">
        <f t="shared" si="292"/>
        <v>2</v>
      </c>
      <c r="Z440" s="24" t="str">
        <f t="shared" si="293"/>
        <v>F</v>
      </c>
      <c r="AA440" s="24" t="str">
        <f t="shared" si="315"/>
        <v>F</v>
      </c>
      <c r="AB440" s="34" t="str">
        <f t="shared" si="294"/>
        <v/>
      </c>
      <c r="AC440" s="34" t="str">
        <f t="shared" si="295"/>
        <v>g</v>
      </c>
      <c r="AD440" s="34" t="str">
        <f t="shared" si="309"/>
        <v>g</v>
      </c>
      <c r="AE440" s="34" t="str">
        <f t="shared" si="296"/>
        <v>2 0</v>
      </c>
      <c r="AF440" s="34">
        <f t="shared" si="297"/>
        <v>4</v>
      </c>
      <c r="AG440" s="34">
        <f t="shared" si="298"/>
        <v>4</v>
      </c>
      <c r="AH440" s="34">
        <f t="shared" si="299"/>
        <v>0</v>
      </c>
      <c r="AI440" s="172">
        <f>IF(AJ440&lt;&gt;"",MAX(AI$3:AI439)+1,"")</f>
        <v>351</v>
      </c>
      <c r="AJ440" s="172" t="str">
        <f t="shared" si="300"/>
        <v>F</v>
      </c>
      <c r="AK440" s="172">
        <f t="shared" si="301"/>
        <v>350</v>
      </c>
      <c r="AL440" s="172">
        <f t="shared" si="302"/>
        <v>4</v>
      </c>
      <c r="AM440" s="172" t="str">
        <f>IF(AN440&lt;&gt;"",MAX(AM$3:AM439)+1,"")</f>
        <v/>
      </c>
      <c r="AN440" s="172" t="str">
        <f t="shared" si="303"/>
        <v/>
      </c>
      <c r="AO440" s="172" t="str">
        <f t="shared" si="304"/>
        <v/>
      </c>
      <c r="AP440" s="172" t="str">
        <f t="shared" si="305"/>
        <v/>
      </c>
      <c r="AQ440" s="172" t="str">
        <f t="shared" si="306"/>
        <v/>
      </c>
      <c r="AR440" s="172" t="str">
        <f>Table1[[#This Row],[Sex ]]&amp;Table1[[#This Row],[Month]]</f>
        <v>F2</v>
      </c>
      <c r="AS440" s="21"/>
      <c r="AT440" s="21"/>
      <c r="AU440" s="21"/>
      <c r="AV440" s="21"/>
      <c r="AW440" s="21"/>
      <c r="AX440" s="21"/>
      <c r="AY440" s="21"/>
      <c r="AZ440" s="21"/>
      <c r="BA440" s="21"/>
      <c r="BB440" s="21"/>
      <c r="BC440" s="21"/>
      <c r="BD440" s="21"/>
      <c r="BE440" s="319"/>
      <c r="BF440" s="319"/>
      <c r="BG440" s="316"/>
      <c r="BH440" s="316"/>
      <c r="BI440" s="316"/>
      <c r="BJ440" s="316"/>
      <c r="BK440" s="316"/>
      <c r="BL440" s="316"/>
      <c r="BM440" s="316"/>
      <c r="BN440" s="316"/>
      <c r="BO440" s="316"/>
      <c r="BP440" s="316"/>
      <c r="BQ440" s="316"/>
      <c r="BR440" s="316"/>
      <c r="BS440" s="316"/>
      <c r="BT440" s="316"/>
      <c r="BU440" s="316"/>
      <c r="BV440" s="316"/>
      <c r="BW440" s="316"/>
      <c r="BX440" s="316"/>
      <c r="BY440" s="316"/>
      <c r="BZ440" s="316"/>
      <c r="CA440" s="316"/>
      <c r="CB440" s="316"/>
      <c r="CC440" s="316"/>
      <c r="CD440" s="316"/>
      <c r="CE440" s="316"/>
      <c r="CF440" s="316"/>
      <c r="CG440" s="316"/>
      <c r="CH440" s="316"/>
      <c r="CI440" s="316"/>
      <c r="CJ440" s="316"/>
      <c r="CK440" s="316"/>
      <c r="CL440" s="316"/>
      <c r="CM440" s="316"/>
      <c r="CN440" s="316"/>
      <c r="CO440" s="316"/>
      <c r="CP440" s="316"/>
      <c r="CQ440" s="316"/>
      <c r="CR440" s="316"/>
      <c r="CS440" s="316"/>
      <c r="CT440" s="316"/>
      <c r="CU440" s="316"/>
      <c r="CV440" s="316"/>
      <c r="CW440" s="316"/>
      <c r="CX440" s="316"/>
      <c r="CY440" s="316"/>
      <c r="CZ440" s="316"/>
      <c r="DA440" s="316"/>
      <c r="DB440" s="316"/>
      <c r="DC440" s="316"/>
      <c r="DD440" s="316"/>
      <c r="DE440" s="316"/>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HP440" s="268">
        <f t="shared" si="310"/>
        <v>4</v>
      </c>
      <c r="HQ440" s="268">
        <f t="shared" si="280"/>
        <v>432</v>
      </c>
      <c r="HR440" s="268">
        <f t="shared" si="311"/>
        <v>0</v>
      </c>
      <c r="HS440" s="268">
        <f t="shared" si="312"/>
        <v>0</v>
      </c>
    </row>
    <row r="441" spans="1:227" x14ac:dyDescent="0.3">
      <c r="A441" s="21"/>
      <c r="B441" s="14">
        <v>11633</v>
      </c>
      <c r="C441" s="14">
        <v>25</v>
      </c>
      <c r="D441" s="14" t="s">
        <v>182</v>
      </c>
      <c r="E441" s="14" t="s">
        <v>183</v>
      </c>
      <c r="F441" s="14">
        <v>360</v>
      </c>
      <c r="G441" s="14" t="s">
        <v>120</v>
      </c>
      <c r="H441" s="14">
        <v>2</v>
      </c>
      <c r="I441" s="14">
        <v>4</v>
      </c>
      <c r="J441" s="14">
        <v>4</v>
      </c>
      <c r="K441" s="14"/>
      <c r="L441" s="14" t="s">
        <v>141</v>
      </c>
      <c r="M441" s="24">
        <f t="shared" si="307"/>
        <v>4</v>
      </c>
      <c r="N441" s="24">
        <f t="shared" si="282"/>
        <v>1</v>
      </c>
      <c r="O441" s="24" t="str">
        <f t="shared" si="283"/>
        <v>4 4</v>
      </c>
      <c r="P441" s="24">
        <f t="shared" si="284"/>
        <v>4</v>
      </c>
      <c r="Q441" s="25">
        <f t="shared" si="285"/>
        <v>0</v>
      </c>
      <c r="R441" s="26">
        <f t="shared" si="286"/>
        <v>0</v>
      </c>
      <c r="S441" s="24">
        <f t="shared" si="287"/>
        <v>2</v>
      </c>
      <c r="T441" s="24">
        <f t="shared" si="288"/>
        <v>2</v>
      </c>
      <c r="U441" s="24" t="str">
        <f t="shared" si="289"/>
        <v/>
      </c>
      <c r="V441" s="24" t="str">
        <f t="shared" si="290"/>
        <v>g</v>
      </c>
      <c r="W441" s="24" t="str">
        <f t="shared" si="308"/>
        <v/>
      </c>
      <c r="X441" s="24">
        <f t="shared" si="291"/>
        <v>2</v>
      </c>
      <c r="Y441" s="24">
        <f t="shared" si="292"/>
        <v>2</v>
      </c>
      <c r="Z441" s="24" t="str">
        <f t="shared" si="293"/>
        <v>F</v>
      </c>
      <c r="AA441" s="24" t="str">
        <f t="shared" si="315"/>
        <v>F</v>
      </c>
      <c r="AB441" s="34" t="str">
        <f t="shared" si="294"/>
        <v/>
      </c>
      <c r="AC441" s="34" t="str">
        <f t="shared" si="295"/>
        <v>g</v>
      </c>
      <c r="AD441" s="34" t="str">
        <f t="shared" si="309"/>
        <v>g</v>
      </c>
      <c r="AE441" s="34" t="str">
        <f t="shared" si="296"/>
        <v>2 0</v>
      </c>
      <c r="AF441" s="34">
        <f t="shared" si="297"/>
        <v>4</v>
      </c>
      <c r="AG441" s="34">
        <f t="shared" si="298"/>
        <v>4</v>
      </c>
      <c r="AH441" s="34">
        <f t="shared" si="299"/>
        <v>0</v>
      </c>
      <c r="AI441" s="172">
        <f>IF(AJ441&lt;&gt;"",MAX(AI$3:AI440)+1,"")</f>
        <v>352</v>
      </c>
      <c r="AJ441" s="172" t="str">
        <f t="shared" si="300"/>
        <v>F</v>
      </c>
      <c r="AK441" s="172">
        <f t="shared" si="301"/>
        <v>360</v>
      </c>
      <c r="AL441" s="172">
        <f t="shared" si="302"/>
        <v>4</v>
      </c>
      <c r="AM441" s="172" t="str">
        <f>IF(AN441&lt;&gt;"",MAX(AM$3:AM440)+1,"")</f>
        <v/>
      </c>
      <c r="AN441" s="172" t="str">
        <f t="shared" si="303"/>
        <v/>
      </c>
      <c r="AO441" s="172" t="str">
        <f t="shared" si="304"/>
        <v/>
      </c>
      <c r="AP441" s="172" t="str">
        <f t="shared" si="305"/>
        <v/>
      </c>
      <c r="AQ441" s="172" t="str">
        <f t="shared" si="306"/>
        <v/>
      </c>
      <c r="AR441" s="172" t="str">
        <f>Table1[[#This Row],[Sex ]]&amp;Table1[[#This Row],[Month]]</f>
        <v>F2</v>
      </c>
      <c r="AS441" s="21"/>
      <c r="AT441" s="21"/>
      <c r="AU441" s="21"/>
      <c r="AV441" s="21"/>
      <c r="AW441" s="21"/>
      <c r="AX441" s="21"/>
      <c r="AY441" s="21"/>
      <c r="AZ441" s="21"/>
      <c r="BA441" s="21"/>
      <c r="BB441" s="21"/>
      <c r="BC441" s="21"/>
      <c r="BD441" s="21"/>
      <c r="BE441" s="319"/>
      <c r="BF441" s="319"/>
      <c r="BG441" s="316"/>
      <c r="BH441" s="316"/>
      <c r="BI441" s="316"/>
      <c r="BJ441" s="316"/>
      <c r="BK441" s="316"/>
      <c r="BL441" s="316"/>
      <c r="BM441" s="316"/>
      <c r="BN441" s="316"/>
      <c r="BO441" s="316"/>
      <c r="BP441" s="316"/>
      <c r="BQ441" s="316"/>
      <c r="BR441" s="316"/>
      <c r="BS441" s="316"/>
      <c r="BT441" s="316"/>
      <c r="BU441" s="316"/>
      <c r="BV441" s="316"/>
      <c r="BW441" s="316"/>
      <c r="BX441" s="316"/>
      <c r="BY441" s="316"/>
      <c r="BZ441" s="316"/>
      <c r="CA441" s="316"/>
      <c r="CB441" s="316"/>
      <c r="CC441" s="316"/>
      <c r="CD441" s="316"/>
      <c r="CE441" s="316"/>
      <c r="CF441" s="316"/>
      <c r="CG441" s="316"/>
      <c r="CH441" s="316"/>
      <c r="CI441" s="316"/>
      <c r="CJ441" s="316"/>
      <c r="CK441" s="316"/>
      <c r="CL441" s="316"/>
      <c r="CM441" s="316"/>
      <c r="CN441" s="316"/>
      <c r="CO441" s="316"/>
      <c r="CP441" s="316"/>
      <c r="CQ441" s="316"/>
      <c r="CR441" s="316"/>
      <c r="CS441" s="316"/>
      <c r="CT441" s="316"/>
      <c r="CU441" s="316"/>
      <c r="CV441" s="316"/>
      <c r="CW441" s="316"/>
      <c r="CX441" s="316"/>
      <c r="CY441" s="316"/>
      <c r="CZ441" s="316"/>
      <c r="DA441" s="316"/>
      <c r="DB441" s="316"/>
      <c r="DC441" s="316"/>
      <c r="DD441" s="316"/>
      <c r="DE441" s="316"/>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HP441" s="268">
        <f t="shared" si="310"/>
        <v>4</v>
      </c>
      <c r="HQ441" s="268">
        <f t="shared" si="280"/>
        <v>433</v>
      </c>
      <c r="HR441" s="268">
        <f t="shared" si="311"/>
        <v>0</v>
      </c>
      <c r="HS441" s="268">
        <f t="shared" si="312"/>
        <v>0</v>
      </c>
    </row>
    <row r="442" spans="1:227" x14ac:dyDescent="0.3">
      <c r="A442" s="21"/>
      <c r="B442" s="14">
        <v>11633</v>
      </c>
      <c r="C442" s="14">
        <v>26</v>
      </c>
      <c r="D442" s="14" t="s">
        <v>182</v>
      </c>
      <c r="E442" s="14" t="s">
        <v>183</v>
      </c>
      <c r="F442" s="14">
        <v>360</v>
      </c>
      <c r="G442" s="14" t="s">
        <v>120</v>
      </c>
      <c r="H442" s="14">
        <v>2</v>
      </c>
      <c r="I442" s="14">
        <v>4</v>
      </c>
      <c r="J442" s="14">
        <v>4</v>
      </c>
      <c r="K442" s="14"/>
      <c r="L442" s="14" t="s">
        <v>141</v>
      </c>
      <c r="M442" s="24">
        <f t="shared" si="307"/>
        <v>4</v>
      </c>
      <c r="N442" s="24">
        <f t="shared" si="282"/>
        <v>1</v>
      </c>
      <c r="O442" s="24" t="str">
        <f t="shared" si="283"/>
        <v>4 4</v>
      </c>
      <c r="P442" s="24">
        <f t="shared" si="284"/>
        <v>4</v>
      </c>
      <c r="Q442" s="25">
        <f t="shared" si="285"/>
        <v>0</v>
      </c>
      <c r="R442" s="26">
        <f t="shared" si="286"/>
        <v>0</v>
      </c>
      <c r="S442" s="24">
        <f t="shared" si="287"/>
        <v>2</v>
      </c>
      <c r="T442" s="24">
        <f t="shared" si="288"/>
        <v>2</v>
      </c>
      <c r="U442" s="24" t="str">
        <f t="shared" si="289"/>
        <v/>
      </c>
      <c r="V442" s="24" t="str">
        <f t="shared" si="290"/>
        <v>g</v>
      </c>
      <c r="W442" s="24" t="str">
        <f t="shared" si="308"/>
        <v/>
      </c>
      <c r="X442" s="24">
        <f t="shared" si="291"/>
        <v>2</v>
      </c>
      <c r="Y442" s="24">
        <f t="shared" si="292"/>
        <v>2</v>
      </c>
      <c r="Z442" s="24" t="str">
        <f t="shared" si="293"/>
        <v>F</v>
      </c>
      <c r="AA442" s="24" t="str">
        <f t="shared" si="315"/>
        <v>F</v>
      </c>
      <c r="AB442" s="34" t="str">
        <f t="shared" si="294"/>
        <v/>
      </c>
      <c r="AC442" s="34" t="str">
        <f t="shared" si="295"/>
        <v>g</v>
      </c>
      <c r="AD442" s="34" t="str">
        <f t="shared" si="309"/>
        <v>g</v>
      </c>
      <c r="AE442" s="34" t="str">
        <f t="shared" si="296"/>
        <v>2 0</v>
      </c>
      <c r="AF442" s="34">
        <f t="shared" si="297"/>
        <v>4</v>
      </c>
      <c r="AG442" s="34">
        <f t="shared" si="298"/>
        <v>4</v>
      </c>
      <c r="AH442" s="34">
        <f t="shared" si="299"/>
        <v>0</v>
      </c>
      <c r="AI442" s="172">
        <f>IF(AJ442&lt;&gt;"",MAX(AI$3:AI441)+1,"")</f>
        <v>353</v>
      </c>
      <c r="AJ442" s="172" t="str">
        <f t="shared" si="300"/>
        <v>F</v>
      </c>
      <c r="AK442" s="172">
        <f t="shared" si="301"/>
        <v>360</v>
      </c>
      <c r="AL442" s="172">
        <f t="shared" si="302"/>
        <v>4</v>
      </c>
      <c r="AM442" s="172" t="str">
        <f>IF(AN442&lt;&gt;"",MAX(AM$3:AM441)+1,"")</f>
        <v/>
      </c>
      <c r="AN442" s="172" t="str">
        <f t="shared" si="303"/>
        <v/>
      </c>
      <c r="AO442" s="172" t="str">
        <f t="shared" si="304"/>
        <v/>
      </c>
      <c r="AP442" s="172" t="str">
        <f t="shared" si="305"/>
        <v/>
      </c>
      <c r="AQ442" s="172" t="str">
        <f t="shared" si="306"/>
        <v/>
      </c>
      <c r="AR442" s="172" t="str">
        <f>Table1[[#This Row],[Sex ]]&amp;Table1[[#This Row],[Month]]</f>
        <v>F2</v>
      </c>
      <c r="AS442" s="21"/>
      <c r="AT442" s="21"/>
      <c r="AU442" s="21"/>
      <c r="AV442" s="21"/>
      <c r="AW442" s="21"/>
      <c r="AX442" s="21"/>
      <c r="AY442" s="21"/>
      <c r="AZ442" s="21"/>
      <c r="BA442" s="21"/>
      <c r="BB442" s="21"/>
      <c r="BC442" s="21"/>
      <c r="BD442" s="21"/>
      <c r="BE442" s="319"/>
      <c r="BF442" s="319"/>
      <c r="BG442" s="316"/>
      <c r="BH442" s="316"/>
      <c r="BI442" s="316"/>
      <c r="BJ442" s="316"/>
      <c r="BK442" s="316"/>
      <c r="BL442" s="316"/>
      <c r="BM442" s="316"/>
      <c r="BN442" s="316"/>
      <c r="BO442" s="316"/>
      <c r="BP442" s="316"/>
      <c r="BQ442" s="316"/>
      <c r="BR442" s="316"/>
      <c r="BS442" s="316"/>
      <c r="BT442" s="316"/>
      <c r="BU442" s="316"/>
      <c r="BV442" s="316"/>
      <c r="BW442" s="316"/>
      <c r="BX442" s="316"/>
      <c r="BY442" s="316"/>
      <c r="BZ442" s="316"/>
      <c r="CA442" s="316"/>
      <c r="CB442" s="316"/>
      <c r="CC442" s="316"/>
      <c r="CD442" s="316"/>
      <c r="CE442" s="316"/>
      <c r="CF442" s="316"/>
      <c r="CG442" s="316"/>
      <c r="CH442" s="316"/>
      <c r="CI442" s="316"/>
      <c r="CJ442" s="316"/>
      <c r="CK442" s="316"/>
      <c r="CL442" s="316"/>
      <c r="CM442" s="316"/>
      <c r="CN442" s="316"/>
      <c r="CO442" s="316"/>
      <c r="CP442" s="316"/>
      <c r="CQ442" s="316"/>
      <c r="CR442" s="316"/>
      <c r="CS442" s="316"/>
      <c r="CT442" s="316"/>
      <c r="CU442" s="316"/>
      <c r="CV442" s="316"/>
      <c r="CW442" s="316"/>
      <c r="CX442" s="316"/>
      <c r="CY442" s="316"/>
      <c r="CZ442" s="316"/>
      <c r="DA442" s="316"/>
      <c r="DB442" s="316"/>
      <c r="DC442" s="316"/>
      <c r="DD442" s="316"/>
      <c r="DE442" s="316"/>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HP442" s="268">
        <f t="shared" si="310"/>
        <v>4</v>
      </c>
      <c r="HQ442" s="268">
        <f t="shared" si="280"/>
        <v>434</v>
      </c>
      <c r="HR442" s="268">
        <f t="shared" si="311"/>
        <v>0</v>
      </c>
      <c r="HS442" s="268">
        <f t="shared" si="312"/>
        <v>0</v>
      </c>
    </row>
    <row r="443" spans="1:227" x14ac:dyDescent="0.3">
      <c r="A443" s="21"/>
      <c r="B443" s="14">
        <v>11633</v>
      </c>
      <c r="C443" s="14">
        <v>27</v>
      </c>
      <c r="D443" s="14" t="s">
        <v>182</v>
      </c>
      <c r="E443" s="14" t="s">
        <v>183</v>
      </c>
      <c r="F443" s="14">
        <v>370</v>
      </c>
      <c r="G443" s="14" t="s">
        <v>120</v>
      </c>
      <c r="H443" s="14">
        <v>2</v>
      </c>
      <c r="I443" s="14">
        <v>6</v>
      </c>
      <c r="J443" s="14">
        <v>6</v>
      </c>
      <c r="K443" s="14"/>
      <c r="L443" s="14" t="s">
        <v>141</v>
      </c>
      <c r="M443" s="24">
        <f t="shared" si="307"/>
        <v>6</v>
      </c>
      <c r="N443" s="24">
        <f t="shared" si="282"/>
        <v>1</v>
      </c>
      <c r="O443" s="24" t="str">
        <f t="shared" si="283"/>
        <v>6 6</v>
      </c>
      <c r="P443" s="24">
        <f t="shared" si="284"/>
        <v>6</v>
      </c>
      <c r="Q443" s="25">
        <f t="shared" si="285"/>
        <v>0</v>
      </c>
      <c r="R443" s="26">
        <f t="shared" si="286"/>
        <v>0</v>
      </c>
      <c r="S443" s="24">
        <f t="shared" si="287"/>
        <v>2</v>
      </c>
      <c r="T443" s="24">
        <f t="shared" si="288"/>
        <v>2</v>
      </c>
      <c r="U443" s="24" t="str">
        <f t="shared" si="289"/>
        <v/>
      </c>
      <c r="V443" s="24" t="str">
        <f t="shared" si="290"/>
        <v>g</v>
      </c>
      <c r="W443" s="24" t="str">
        <f t="shared" si="308"/>
        <v/>
      </c>
      <c r="X443" s="24">
        <f t="shared" si="291"/>
        <v>2</v>
      </c>
      <c r="Y443" s="24">
        <f t="shared" si="292"/>
        <v>2</v>
      </c>
      <c r="Z443" s="24" t="str">
        <f t="shared" si="293"/>
        <v>F</v>
      </c>
      <c r="AA443" s="24" t="str">
        <f t="shared" si="315"/>
        <v>F</v>
      </c>
      <c r="AB443" s="34" t="str">
        <f t="shared" si="294"/>
        <v/>
      </c>
      <c r="AC443" s="34" t="str">
        <f t="shared" si="295"/>
        <v>g</v>
      </c>
      <c r="AD443" s="34" t="str">
        <f t="shared" si="309"/>
        <v>g</v>
      </c>
      <c r="AE443" s="34" t="str">
        <f t="shared" si="296"/>
        <v>2 0</v>
      </c>
      <c r="AF443" s="34">
        <f t="shared" si="297"/>
        <v>6</v>
      </c>
      <c r="AG443" s="34">
        <f t="shared" si="298"/>
        <v>6</v>
      </c>
      <c r="AH443" s="34">
        <f t="shared" si="299"/>
        <v>0</v>
      </c>
      <c r="AI443" s="172">
        <f>IF(AJ443&lt;&gt;"",MAX(AI$3:AI442)+1,"")</f>
        <v>354</v>
      </c>
      <c r="AJ443" s="172" t="str">
        <f t="shared" si="300"/>
        <v>F</v>
      </c>
      <c r="AK443" s="172">
        <f t="shared" si="301"/>
        <v>370</v>
      </c>
      <c r="AL443" s="172">
        <f t="shared" si="302"/>
        <v>6</v>
      </c>
      <c r="AM443" s="172" t="str">
        <f>IF(AN443&lt;&gt;"",MAX(AM$3:AM442)+1,"")</f>
        <v/>
      </c>
      <c r="AN443" s="172" t="str">
        <f t="shared" si="303"/>
        <v/>
      </c>
      <c r="AO443" s="172" t="str">
        <f t="shared" si="304"/>
        <v/>
      </c>
      <c r="AP443" s="172" t="str">
        <f t="shared" si="305"/>
        <v/>
      </c>
      <c r="AQ443" s="172" t="str">
        <f t="shared" si="306"/>
        <v/>
      </c>
      <c r="AR443" s="172" t="str">
        <f>Table1[[#This Row],[Sex ]]&amp;Table1[[#This Row],[Month]]</f>
        <v>F2</v>
      </c>
      <c r="AS443" s="21"/>
      <c r="AT443" s="21"/>
      <c r="AU443" s="21"/>
      <c r="AV443" s="21"/>
      <c r="AW443" s="21"/>
      <c r="AX443" s="21"/>
      <c r="AY443" s="21"/>
      <c r="AZ443" s="21"/>
      <c r="BA443" s="21"/>
      <c r="BB443" s="21"/>
      <c r="BC443" s="21"/>
      <c r="BD443" s="21"/>
      <c r="BE443" s="319"/>
      <c r="BF443" s="319"/>
      <c r="BG443" s="316"/>
      <c r="BH443" s="316"/>
      <c r="BI443" s="316"/>
      <c r="BJ443" s="316"/>
      <c r="BK443" s="316"/>
      <c r="BL443" s="316"/>
      <c r="BM443" s="316"/>
      <c r="BN443" s="316"/>
      <c r="BO443" s="316"/>
      <c r="BP443" s="316"/>
      <c r="BQ443" s="316"/>
      <c r="BR443" s="316"/>
      <c r="BS443" s="316"/>
      <c r="BT443" s="316"/>
      <c r="BU443" s="316"/>
      <c r="BV443" s="316"/>
      <c r="BW443" s="316"/>
      <c r="BX443" s="316"/>
      <c r="BY443" s="316"/>
      <c r="BZ443" s="316"/>
      <c r="CA443" s="316"/>
      <c r="CB443" s="316"/>
      <c r="CC443" s="316"/>
      <c r="CD443" s="316"/>
      <c r="CE443" s="316"/>
      <c r="CF443" s="316"/>
      <c r="CG443" s="316"/>
      <c r="CH443" s="316"/>
      <c r="CI443" s="316"/>
      <c r="CJ443" s="316"/>
      <c r="CK443" s="316"/>
      <c r="CL443" s="316"/>
      <c r="CM443" s="316"/>
      <c r="CN443" s="316"/>
      <c r="CO443" s="316"/>
      <c r="CP443" s="316"/>
      <c r="CQ443" s="316"/>
      <c r="CR443" s="316"/>
      <c r="CS443" s="316"/>
      <c r="CT443" s="316"/>
      <c r="CU443" s="316"/>
      <c r="CV443" s="316"/>
      <c r="CW443" s="316"/>
      <c r="CX443" s="316"/>
      <c r="CY443" s="316"/>
      <c r="CZ443" s="316"/>
      <c r="DA443" s="316"/>
      <c r="DB443" s="316"/>
      <c r="DC443" s="316"/>
      <c r="DD443" s="316"/>
      <c r="DE443" s="316"/>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HP443" s="268">
        <f t="shared" si="310"/>
        <v>4</v>
      </c>
      <c r="HQ443" s="268">
        <f t="shared" ref="HQ443:HQ506" si="316">HQ442+1</f>
        <v>435</v>
      </c>
      <c r="HR443" s="268">
        <f t="shared" si="311"/>
        <v>25</v>
      </c>
      <c r="HS443" s="268">
        <f t="shared" si="312"/>
        <v>25</v>
      </c>
    </row>
    <row r="444" spans="1:227" x14ac:dyDescent="0.3">
      <c r="A444" s="21"/>
      <c r="B444" s="14">
        <v>11633</v>
      </c>
      <c r="C444" s="14">
        <v>28</v>
      </c>
      <c r="D444" s="14" t="s">
        <v>182</v>
      </c>
      <c r="E444" s="14" t="s">
        <v>183</v>
      </c>
      <c r="F444" s="14">
        <v>370</v>
      </c>
      <c r="G444" s="14" t="s">
        <v>120</v>
      </c>
      <c r="H444" s="14">
        <v>2</v>
      </c>
      <c r="I444" s="14">
        <v>5</v>
      </c>
      <c r="J444" s="14">
        <v>4</v>
      </c>
      <c r="K444" s="14"/>
      <c r="L444" s="14" t="s">
        <v>141</v>
      </c>
      <c r="M444" s="24" t="str">
        <f t="shared" si="307"/>
        <v/>
      </c>
      <c r="N444" s="24">
        <f t="shared" si="282"/>
        <v>1</v>
      </c>
      <c r="O444" s="24" t="str">
        <f t="shared" si="283"/>
        <v>4 5</v>
      </c>
      <c r="P444" s="24">
        <f t="shared" si="284"/>
        <v>4.5</v>
      </c>
      <c r="Q444" s="25">
        <f t="shared" si="285"/>
        <v>0.5</v>
      </c>
      <c r="R444" s="26">
        <f t="shared" si="286"/>
        <v>0.15713484026367724</v>
      </c>
      <c r="S444" s="24">
        <f t="shared" si="287"/>
        <v>2</v>
      </c>
      <c r="T444" s="24">
        <f t="shared" si="288"/>
        <v>2</v>
      </c>
      <c r="U444" s="24" t="str">
        <f t="shared" si="289"/>
        <v/>
      </c>
      <c r="V444" s="24" t="str">
        <f t="shared" si="290"/>
        <v/>
      </c>
      <c r="W444" s="24" t="str">
        <f t="shared" si="308"/>
        <v/>
      </c>
      <c r="X444" s="24" t="str">
        <f t="shared" si="291"/>
        <v/>
      </c>
      <c r="Y444" s="24">
        <f t="shared" si="292"/>
        <v>2</v>
      </c>
      <c r="Z444" s="24" t="str">
        <f t="shared" si="293"/>
        <v>F</v>
      </c>
      <c r="AA444" s="24" t="str">
        <f>IF(I444&lt;&gt;"",IF(I444-J444=0,G444,""),"")</f>
        <v/>
      </c>
      <c r="AB444" s="34" t="str">
        <f t="shared" si="294"/>
        <v/>
      </c>
      <c r="AC444" s="34" t="str">
        <f t="shared" si="295"/>
        <v>g</v>
      </c>
      <c r="AD444" s="34" t="str">
        <f t="shared" si="309"/>
        <v/>
      </c>
      <c r="AE444" s="34" t="str">
        <f t="shared" si="296"/>
        <v>2 1</v>
      </c>
      <c r="AF444" s="34">
        <f t="shared" si="297"/>
        <v>4</v>
      </c>
      <c r="AG444" s="34">
        <f t="shared" si="298"/>
        <v>5</v>
      </c>
      <c r="AH444" s="34">
        <f t="shared" si="299"/>
        <v>1</v>
      </c>
      <c r="AI444" s="172">
        <f>IF(AJ444&lt;&gt;"",MAX(AI$3:AI443)+1,"")</f>
        <v>355</v>
      </c>
      <c r="AJ444" s="172" t="str">
        <f t="shared" si="300"/>
        <v>F</v>
      </c>
      <c r="AK444" s="172">
        <f t="shared" si="301"/>
        <v>370</v>
      </c>
      <c r="AL444" s="172">
        <f t="shared" si="302"/>
        <v>4</v>
      </c>
      <c r="AM444" s="172" t="str">
        <f>IF(AN444&lt;&gt;"",MAX(AM$3:AM443)+1,"")</f>
        <v/>
      </c>
      <c r="AN444" s="172" t="str">
        <f t="shared" si="303"/>
        <v/>
      </c>
      <c r="AO444" s="172" t="str">
        <f t="shared" si="304"/>
        <v/>
      </c>
      <c r="AP444" s="172" t="str">
        <f t="shared" si="305"/>
        <v/>
      </c>
      <c r="AQ444" s="172" t="str">
        <f t="shared" si="306"/>
        <v/>
      </c>
      <c r="AR444" s="172" t="str">
        <f>Table1[[#This Row],[Sex ]]&amp;Table1[[#This Row],[Month]]</f>
        <v>F2</v>
      </c>
      <c r="AS444" s="21"/>
      <c r="AT444" s="21"/>
      <c r="AU444" s="21"/>
      <c r="AV444" s="21"/>
      <c r="AW444" s="21"/>
      <c r="AX444" s="21"/>
      <c r="AY444" s="21"/>
      <c r="AZ444" s="21"/>
      <c r="BA444" s="21"/>
      <c r="BB444" s="21"/>
      <c r="BC444" s="21"/>
      <c r="BD444" s="21"/>
      <c r="BE444" s="319"/>
      <c r="BF444" s="319"/>
      <c r="BG444" s="316"/>
      <c r="BH444" s="316"/>
      <c r="BI444" s="316"/>
      <c r="BJ444" s="316"/>
      <c r="BK444" s="316"/>
      <c r="BL444" s="316"/>
      <c r="BM444" s="316"/>
      <c r="BN444" s="316"/>
      <c r="BO444" s="316"/>
      <c r="BP444" s="316"/>
      <c r="BQ444" s="316"/>
      <c r="BR444" s="316"/>
      <c r="BS444" s="316"/>
      <c r="BT444" s="316"/>
      <c r="BU444" s="316"/>
      <c r="BV444" s="316"/>
      <c r="BW444" s="316"/>
      <c r="BX444" s="316"/>
      <c r="BY444" s="316"/>
      <c r="BZ444" s="316"/>
      <c r="CA444" s="316"/>
      <c r="CB444" s="316"/>
      <c r="CC444" s="316"/>
      <c r="CD444" s="316"/>
      <c r="CE444" s="316"/>
      <c r="CF444" s="316"/>
      <c r="CG444" s="316"/>
      <c r="CH444" s="316"/>
      <c r="CI444" s="316"/>
      <c r="CJ444" s="316"/>
      <c r="CK444" s="316"/>
      <c r="CL444" s="316"/>
      <c r="CM444" s="316"/>
      <c r="CN444" s="316"/>
      <c r="CO444" s="316"/>
      <c r="CP444" s="316"/>
      <c r="CQ444" s="316"/>
      <c r="CR444" s="316"/>
      <c r="CS444" s="316"/>
      <c r="CT444" s="316"/>
      <c r="CU444" s="316"/>
      <c r="CV444" s="316"/>
      <c r="CW444" s="316"/>
      <c r="CX444" s="316"/>
      <c r="CY444" s="316"/>
      <c r="CZ444" s="316"/>
      <c r="DA444" s="316"/>
      <c r="DB444" s="316"/>
      <c r="DC444" s="316"/>
      <c r="DD444" s="316"/>
      <c r="DE444" s="316"/>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HP444" s="268">
        <f t="shared" si="310"/>
        <v>4</v>
      </c>
      <c r="HQ444" s="268">
        <f t="shared" si="316"/>
        <v>436</v>
      </c>
      <c r="HR444" s="268">
        <f t="shared" si="311"/>
        <v>0</v>
      </c>
      <c r="HS444" s="268">
        <f t="shared" si="312"/>
        <v>0</v>
      </c>
    </row>
    <row r="445" spans="1:227" x14ac:dyDescent="0.3">
      <c r="A445" s="21"/>
      <c r="B445" s="14">
        <v>11633</v>
      </c>
      <c r="C445" s="14">
        <v>29</v>
      </c>
      <c r="D445" s="14" t="s">
        <v>182</v>
      </c>
      <c r="E445" s="14" t="s">
        <v>183</v>
      </c>
      <c r="F445" s="14">
        <v>380</v>
      </c>
      <c r="G445" s="14" t="s">
        <v>120</v>
      </c>
      <c r="H445" s="14">
        <v>2</v>
      </c>
      <c r="I445" s="14">
        <v>5</v>
      </c>
      <c r="J445" s="14">
        <v>5</v>
      </c>
      <c r="K445" s="14"/>
      <c r="L445" s="14" t="s">
        <v>141</v>
      </c>
      <c r="M445" s="24">
        <f t="shared" si="307"/>
        <v>5</v>
      </c>
      <c r="N445" s="24">
        <f t="shared" si="282"/>
        <v>1</v>
      </c>
      <c r="O445" s="24" t="str">
        <f t="shared" si="283"/>
        <v>5 5</v>
      </c>
      <c r="P445" s="24">
        <f t="shared" si="284"/>
        <v>5</v>
      </c>
      <c r="Q445" s="25">
        <f t="shared" si="285"/>
        <v>0</v>
      </c>
      <c r="R445" s="26">
        <f t="shared" si="286"/>
        <v>0</v>
      </c>
      <c r="S445" s="24">
        <f t="shared" si="287"/>
        <v>2</v>
      </c>
      <c r="T445" s="24">
        <f t="shared" si="288"/>
        <v>2</v>
      </c>
      <c r="U445" s="24" t="str">
        <f t="shared" si="289"/>
        <v/>
      </c>
      <c r="V445" s="24" t="str">
        <f t="shared" si="290"/>
        <v>g</v>
      </c>
      <c r="W445" s="24" t="str">
        <f t="shared" si="308"/>
        <v/>
      </c>
      <c r="X445" s="24">
        <f t="shared" si="291"/>
        <v>2</v>
      </c>
      <c r="Y445" s="24">
        <f t="shared" si="292"/>
        <v>2</v>
      </c>
      <c r="Z445" s="24" t="str">
        <f t="shared" si="293"/>
        <v>F</v>
      </c>
      <c r="AA445" s="24" t="str">
        <f>IF(I445&lt;&gt;"",IF(SUM(I445:J445)&gt;98,"",IF(I445-J445=0,G445,"")))</f>
        <v>F</v>
      </c>
      <c r="AB445" s="34" t="str">
        <f t="shared" si="294"/>
        <v/>
      </c>
      <c r="AC445" s="34" t="str">
        <f t="shared" si="295"/>
        <v>g</v>
      </c>
      <c r="AD445" s="34" t="str">
        <f t="shared" si="309"/>
        <v>g</v>
      </c>
      <c r="AE445" s="34" t="str">
        <f t="shared" si="296"/>
        <v>2 0</v>
      </c>
      <c r="AF445" s="34">
        <f t="shared" si="297"/>
        <v>5</v>
      </c>
      <c r="AG445" s="34">
        <f t="shared" si="298"/>
        <v>5</v>
      </c>
      <c r="AH445" s="34">
        <f t="shared" si="299"/>
        <v>0</v>
      </c>
      <c r="AI445" s="172">
        <f>IF(AJ445&lt;&gt;"",MAX(AI$3:AI444)+1,"")</f>
        <v>356</v>
      </c>
      <c r="AJ445" s="172" t="str">
        <f t="shared" si="300"/>
        <v>F</v>
      </c>
      <c r="AK445" s="172">
        <f t="shared" si="301"/>
        <v>380</v>
      </c>
      <c r="AL445" s="172">
        <f t="shared" si="302"/>
        <v>5</v>
      </c>
      <c r="AM445" s="172" t="str">
        <f>IF(AN445&lt;&gt;"",MAX(AM$3:AM444)+1,"")</f>
        <v/>
      </c>
      <c r="AN445" s="172" t="str">
        <f t="shared" si="303"/>
        <v/>
      </c>
      <c r="AO445" s="172" t="str">
        <f t="shared" si="304"/>
        <v/>
      </c>
      <c r="AP445" s="172" t="str">
        <f t="shared" si="305"/>
        <v/>
      </c>
      <c r="AQ445" s="172" t="str">
        <f t="shared" si="306"/>
        <v/>
      </c>
      <c r="AR445" s="172" t="str">
        <f>Table1[[#This Row],[Sex ]]&amp;Table1[[#This Row],[Month]]</f>
        <v>F2</v>
      </c>
      <c r="AS445" s="21"/>
      <c r="AT445" s="21"/>
      <c r="AU445" s="21"/>
      <c r="AV445" s="21"/>
      <c r="AW445" s="21"/>
      <c r="AX445" s="21"/>
      <c r="AY445" s="21"/>
      <c r="AZ445" s="21"/>
      <c r="BA445" s="21"/>
      <c r="BB445" s="21"/>
      <c r="BC445" s="21"/>
      <c r="BD445" s="21"/>
      <c r="BE445" s="319"/>
      <c r="BF445" s="319"/>
      <c r="BG445" s="316"/>
      <c r="BH445" s="316"/>
      <c r="BI445" s="316"/>
      <c r="BJ445" s="316"/>
      <c r="BK445" s="316"/>
      <c r="BL445" s="316"/>
      <c r="BM445" s="316"/>
      <c r="BN445" s="316"/>
      <c r="BO445" s="316"/>
      <c r="BP445" s="316"/>
      <c r="BQ445" s="316"/>
      <c r="BR445" s="316"/>
      <c r="BS445" s="316"/>
      <c r="BT445" s="316"/>
      <c r="BU445" s="316"/>
      <c r="BV445" s="316"/>
      <c r="BW445" s="316"/>
      <c r="BX445" s="316"/>
      <c r="BY445" s="316"/>
      <c r="BZ445" s="316"/>
      <c r="CA445" s="316"/>
      <c r="CB445" s="316"/>
      <c r="CC445" s="316"/>
      <c r="CD445" s="316"/>
      <c r="CE445" s="316"/>
      <c r="CF445" s="316"/>
      <c r="CG445" s="316"/>
      <c r="CH445" s="316"/>
      <c r="CI445" s="316"/>
      <c r="CJ445" s="316"/>
      <c r="CK445" s="316"/>
      <c r="CL445" s="316"/>
      <c r="CM445" s="316"/>
      <c r="CN445" s="316"/>
      <c r="CO445" s="316"/>
      <c r="CP445" s="316"/>
      <c r="CQ445" s="316"/>
      <c r="CR445" s="316"/>
      <c r="CS445" s="316"/>
      <c r="CT445" s="316"/>
      <c r="CU445" s="316"/>
      <c r="CV445" s="316"/>
      <c r="CW445" s="316"/>
      <c r="CX445" s="316"/>
      <c r="CY445" s="316"/>
      <c r="CZ445" s="316"/>
      <c r="DA445" s="316"/>
      <c r="DB445" s="316"/>
      <c r="DC445" s="316"/>
      <c r="DD445" s="316"/>
      <c r="DE445" s="316"/>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HP445" s="268">
        <f t="shared" si="310"/>
        <v>5</v>
      </c>
      <c r="HQ445" s="268">
        <f t="shared" si="316"/>
        <v>437</v>
      </c>
      <c r="HR445" s="268">
        <f t="shared" si="311"/>
        <v>0</v>
      </c>
      <c r="HS445" s="268">
        <f t="shared" si="312"/>
        <v>0</v>
      </c>
    </row>
    <row r="446" spans="1:227" x14ac:dyDescent="0.3">
      <c r="A446" s="21"/>
      <c r="B446" s="14">
        <v>11633</v>
      </c>
      <c r="C446" s="14">
        <v>30</v>
      </c>
      <c r="D446" s="14" t="s">
        <v>182</v>
      </c>
      <c r="E446" s="14" t="s">
        <v>183</v>
      </c>
      <c r="F446" s="14">
        <v>380</v>
      </c>
      <c r="G446" s="14" t="s">
        <v>120</v>
      </c>
      <c r="H446" s="14">
        <v>2</v>
      </c>
      <c r="I446" s="14">
        <v>5</v>
      </c>
      <c r="J446" s="14">
        <v>6</v>
      </c>
      <c r="K446" s="14"/>
      <c r="L446" s="14" t="s">
        <v>141</v>
      </c>
      <c r="M446" s="24" t="str">
        <f t="shared" si="307"/>
        <v/>
      </c>
      <c r="N446" s="24">
        <f t="shared" si="282"/>
        <v>1</v>
      </c>
      <c r="O446" s="24" t="str">
        <f t="shared" si="283"/>
        <v>6 5</v>
      </c>
      <c r="P446" s="24">
        <f t="shared" si="284"/>
        <v>5.5</v>
      </c>
      <c r="Q446" s="25">
        <f t="shared" si="285"/>
        <v>0.5</v>
      </c>
      <c r="R446" s="26">
        <f t="shared" si="286"/>
        <v>0.12856486930664501</v>
      </c>
      <c r="S446" s="24">
        <f t="shared" si="287"/>
        <v>2</v>
      </c>
      <c r="T446" s="24">
        <f t="shared" si="288"/>
        <v>2</v>
      </c>
      <c r="U446" s="24" t="str">
        <f t="shared" si="289"/>
        <v/>
      </c>
      <c r="V446" s="24" t="str">
        <f t="shared" si="290"/>
        <v/>
      </c>
      <c r="W446" s="24" t="str">
        <f t="shared" si="308"/>
        <v/>
      </c>
      <c r="X446" s="24" t="str">
        <f t="shared" si="291"/>
        <v/>
      </c>
      <c r="Y446" s="24">
        <f t="shared" si="292"/>
        <v>2</v>
      </c>
      <c r="Z446" s="24" t="str">
        <f t="shared" si="293"/>
        <v>F</v>
      </c>
      <c r="AA446" s="24" t="str">
        <f>IF(I446&lt;&gt;"",IF(I446-J446=0,G446,""),"")</f>
        <v/>
      </c>
      <c r="AB446" s="34" t="str">
        <f t="shared" si="294"/>
        <v/>
      </c>
      <c r="AC446" s="34" t="str">
        <f t="shared" si="295"/>
        <v>g</v>
      </c>
      <c r="AD446" s="34" t="str">
        <f t="shared" si="309"/>
        <v/>
      </c>
      <c r="AE446" s="34" t="str">
        <f t="shared" si="296"/>
        <v>2 -1</v>
      </c>
      <c r="AF446" s="34">
        <f t="shared" si="297"/>
        <v>6</v>
      </c>
      <c r="AG446" s="34">
        <f t="shared" si="298"/>
        <v>5</v>
      </c>
      <c r="AH446" s="34">
        <f t="shared" si="299"/>
        <v>-1</v>
      </c>
      <c r="AI446" s="172">
        <f>IF(AJ446&lt;&gt;"",MAX(AI$3:AI445)+1,"")</f>
        <v>357</v>
      </c>
      <c r="AJ446" s="172" t="str">
        <f t="shared" si="300"/>
        <v>F</v>
      </c>
      <c r="AK446" s="172">
        <f t="shared" si="301"/>
        <v>380</v>
      </c>
      <c r="AL446" s="172">
        <f t="shared" si="302"/>
        <v>6</v>
      </c>
      <c r="AM446" s="172" t="str">
        <f>IF(AN446&lt;&gt;"",MAX(AM$3:AM445)+1,"")</f>
        <v/>
      </c>
      <c r="AN446" s="172" t="str">
        <f t="shared" si="303"/>
        <v/>
      </c>
      <c r="AO446" s="172" t="str">
        <f t="shared" si="304"/>
        <v/>
      </c>
      <c r="AP446" s="172" t="str">
        <f t="shared" si="305"/>
        <v/>
      </c>
      <c r="AQ446" s="172" t="str">
        <f t="shared" si="306"/>
        <v/>
      </c>
      <c r="AR446" s="172" t="str">
        <f>Table1[[#This Row],[Sex ]]&amp;Table1[[#This Row],[Month]]</f>
        <v>F2</v>
      </c>
      <c r="AS446" s="21"/>
      <c r="AT446" s="21"/>
      <c r="AU446" s="21"/>
      <c r="AV446" s="21"/>
      <c r="AW446" s="21"/>
      <c r="AX446" s="21"/>
      <c r="AY446" s="21"/>
      <c r="AZ446" s="21"/>
      <c r="BA446" s="21"/>
      <c r="BB446" s="21"/>
      <c r="BC446" s="21"/>
      <c r="BD446" s="21"/>
      <c r="BE446" s="319"/>
      <c r="BF446" s="319"/>
      <c r="BG446" s="316"/>
      <c r="BH446" s="316"/>
      <c r="BI446" s="316"/>
      <c r="BJ446" s="316"/>
      <c r="BK446" s="316"/>
      <c r="BL446" s="316"/>
      <c r="BM446" s="316"/>
      <c r="BN446" s="316"/>
      <c r="BO446" s="316"/>
      <c r="BP446" s="316"/>
      <c r="BQ446" s="316"/>
      <c r="BR446" s="316"/>
      <c r="BS446" s="316"/>
      <c r="BT446" s="316"/>
      <c r="BU446" s="316"/>
      <c r="BV446" s="316"/>
      <c r="BW446" s="316"/>
      <c r="BX446" s="316"/>
      <c r="BY446" s="316"/>
      <c r="BZ446" s="316"/>
      <c r="CA446" s="316"/>
      <c r="CB446" s="316"/>
      <c r="CC446" s="316"/>
      <c r="CD446" s="316"/>
      <c r="CE446" s="316"/>
      <c r="CF446" s="316"/>
      <c r="CG446" s="316"/>
      <c r="CH446" s="316"/>
      <c r="CI446" s="316"/>
      <c r="CJ446" s="316"/>
      <c r="CK446" s="316"/>
      <c r="CL446" s="316"/>
      <c r="CM446" s="316"/>
      <c r="CN446" s="316"/>
      <c r="CO446" s="316"/>
      <c r="CP446" s="316"/>
      <c r="CQ446" s="316"/>
      <c r="CR446" s="316"/>
      <c r="CS446" s="316"/>
      <c r="CT446" s="316"/>
      <c r="CU446" s="316"/>
      <c r="CV446" s="316"/>
      <c r="CW446" s="316"/>
      <c r="CX446" s="316"/>
      <c r="CY446" s="316"/>
      <c r="CZ446" s="316"/>
      <c r="DA446" s="316"/>
      <c r="DB446" s="316"/>
      <c r="DC446" s="316"/>
      <c r="DD446" s="316"/>
      <c r="DE446" s="316"/>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HP446" s="268">
        <f t="shared" si="310"/>
        <v>4</v>
      </c>
      <c r="HQ446" s="268">
        <f t="shared" si="316"/>
        <v>438</v>
      </c>
      <c r="HR446" s="268">
        <f t="shared" si="311"/>
        <v>0</v>
      </c>
      <c r="HS446" s="268">
        <f t="shared" si="312"/>
        <v>0</v>
      </c>
    </row>
    <row r="447" spans="1:227" x14ac:dyDescent="0.3">
      <c r="A447" s="21"/>
      <c r="B447" s="14">
        <v>11633</v>
      </c>
      <c r="C447" s="14">
        <v>31</v>
      </c>
      <c r="D447" s="14" t="s">
        <v>182</v>
      </c>
      <c r="E447" s="14" t="s">
        <v>183</v>
      </c>
      <c r="F447" s="14">
        <v>390</v>
      </c>
      <c r="G447" s="14" t="s">
        <v>120</v>
      </c>
      <c r="H447" s="14">
        <v>2</v>
      </c>
      <c r="I447" s="14">
        <v>4</v>
      </c>
      <c r="J447" s="14">
        <v>4</v>
      </c>
      <c r="K447" s="14"/>
      <c r="L447" s="14" t="s">
        <v>141</v>
      </c>
      <c r="M447" s="24">
        <f t="shared" si="307"/>
        <v>4</v>
      </c>
      <c r="N447" s="24">
        <f t="shared" si="282"/>
        <v>1</v>
      </c>
      <c r="O447" s="24" t="str">
        <f t="shared" si="283"/>
        <v>4 4</v>
      </c>
      <c r="P447" s="24">
        <f t="shared" si="284"/>
        <v>4</v>
      </c>
      <c r="Q447" s="25">
        <f t="shared" si="285"/>
        <v>0</v>
      </c>
      <c r="R447" s="26">
        <f t="shared" si="286"/>
        <v>0</v>
      </c>
      <c r="S447" s="24">
        <f t="shared" si="287"/>
        <v>2</v>
      </c>
      <c r="T447" s="24">
        <f t="shared" si="288"/>
        <v>2</v>
      </c>
      <c r="U447" s="24" t="str">
        <f t="shared" si="289"/>
        <v/>
      </c>
      <c r="V447" s="24" t="str">
        <f t="shared" si="290"/>
        <v>g</v>
      </c>
      <c r="W447" s="24" t="str">
        <f t="shared" si="308"/>
        <v/>
      </c>
      <c r="X447" s="24">
        <f t="shared" si="291"/>
        <v>2</v>
      </c>
      <c r="Y447" s="24">
        <f t="shared" si="292"/>
        <v>2</v>
      </c>
      <c r="Z447" s="24" t="str">
        <f t="shared" si="293"/>
        <v>F</v>
      </c>
      <c r="AA447" s="24" t="str">
        <f>IF(I447&lt;&gt;"",IF(SUM(I447:J447)&gt;98,"",IF(I447-J447=0,G447,"")))</f>
        <v>F</v>
      </c>
      <c r="AB447" s="34" t="str">
        <f t="shared" si="294"/>
        <v/>
      </c>
      <c r="AC447" s="34" t="str">
        <f t="shared" si="295"/>
        <v>g</v>
      </c>
      <c r="AD447" s="34" t="str">
        <f t="shared" si="309"/>
        <v>g</v>
      </c>
      <c r="AE447" s="34" t="str">
        <f t="shared" si="296"/>
        <v>2 0</v>
      </c>
      <c r="AF447" s="34">
        <f t="shared" si="297"/>
        <v>4</v>
      </c>
      <c r="AG447" s="34">
        <f t="shared" si="298"/>
        <v>4</v>
      </c>
      <c r="AH447" s="34">
        <f t="shared" si="299"/>
        <v>0</v>
      </c>
      <c r="AI447" s="172">
        <f>IF(AJ447&lt;&gt;"",MAX(AI$3:AI446)+1,"")</f>
        <v>358</v>
      </c>
      <c r="AJ447" s="172" t="str">
        <f t="shared" si="300"/>
        <v>F</v>
      </c>
      <c r="AK447" s="172">
        <f t="shared" si="301"/>
        <v>390</v>
      </c>
      <c r="AL447" s="172">
        <f t="shared" si="302"/>
        <v>4</v>
      </c>
      <c r="AM447" s="172" t="str">
        <f>IF(AN447&lt;&gt;"",MAX(AM$3:AM446)+1,"")</f>
        <v/>
      </c>
      <c r="AN447" s="172" t="str">
        <f t="shared" si="303"/>
        <v/>
      </c>
      <c r="AO447" s="172" t="str">
        <f t="shared" si="304"/>
        <v/>
      </c>
      <c r="AP447" s="172" t="str">
        <f t="shared" si="305"/>
        <v/>
      </c>
      <c r="AQ447" s="172" t="str">
        <f t="shared" si="306"/>
        <v/>
      </c>
      <c r="AR447" s="172" t="str">
        <f>Table1[[#This Row],[Sex ]]&amp;Table1[[#This Row],[Month]]</f>
        <v>F2</v>
      </c>
      <c r="AS447" s="21"/>
      <c r="AT447" s="21"/>
      <c r="AU447" s="21"/>
      <c r="AV447" s="21"/>
      <c r="AW447" s="21"/>
      <c r="AX447" s="21"/>
      <c r="AY447" s="21"/>
      <c r="AZ447" s="21"/>
      <c r="BA447" s="21"/>
      <c r="BB447" s="21"/>
      <c r="BC447" s="21"/>
      <c r="BD447" s="21"/>
      <c r="BE447" s="319"/>
      <c r="BF447" s="319"/>
      <c r="BG447" s="316"/>
      <c r="BH447" s="316"/>
      <c r="BI447" s="316"/>
      <c r="BJ447" s="316"/>
      <c r="BK447" s="316"/>
      <c r="BL447" s="316"/>
      <c r="BM447" s="316"/>
      <c r="BN447" s="316"/>
      <c r="BO447" s="316"/>
      <c r="BP447" s="316"/>
      <c r="BQ447" s="316"/>
      <c r="BR447" s="316"/>
      <c r="BS447" s="316"/>
      <c r="BT447" s="316"/>
      <c r="BU447" s="316"/>
      <c r="BV447" s="316"/>
      <c r="BW447" s="316"/>
      <c r="BX447" s="316"/>
      <c r="BY447" s="316"/>
      <c r="BZ447" s="316"/>
      <c r="CA447" s="316"/>
      <c r="CB447" s="316"/>
      <c r="CC447" s="316"/>
      <c r="CD447" s="316"/>
      <c r="CE447" s="316"/>
      <c r="CF447" s="316"/>
      <c r="CG447" s="316"/>
      <c r="CH447" s="316"/>
      <c r="CI447" s="316"/>
      <c r="CJ447" s="316"/>
      <c r="CK447" s="316"/>
      <c r="CL447" s="316"/>
      <c r="CM447" s="316"/>
      <c r="CN447" s="316"/>
      <c r="CO447" s="316"/>
      <c r="CP447" s="316"/>
      <c r="CQ447" s="316"/>
      <c r="CR447" s="316"/>
      <c r="CS447" s="316"/>
      <c r="CT447" s="316"/>
      <c r="CU447" s="316"/>
      <c r="CV447" s="316"/>
      <c r="CW447" s="316"/>
      <c r="CX447" s="316"/>
      <c r="CY447" s="316"/>
      <c r="CZ447" s="316"/>
      <c r="DA447" s="316"/>
      <c r="DB447" s="316"/>
      <c r="DC447" s="316"/>
      <c r="DD447" s="316"/>
      <c r="DE447" s="316"/>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HP447" s="268">
        <f t="shared" si="310"/>
        <v>4</v>
      </c>
      <c r="HQ447" s="268">
        <f t="shared" si="316"/>
        <v>439</v>
      </c>
      <c r="HR447" s="268">
        <f t="shared" si="311"/>
        <v>0</v>
      </c>
      <c r="HS447" s="268">
        <f t="shared" si="312"/>
        <v>0</v>
      </c>
    </row>
    <row r="448" spans="1:227" x14ac:dyDescent="0.3">
      <c r="A448" s="21"/>
      <c r="B448" s="14">
        <v>11633</v>
      </c>
      <c r="C448" s="14">
        <v>32</v>
      </c>
      <c r="D448" s="14" t="s">
        <v>182</v>
      </c>
      <c r="E448" s="14" t="s">
        <v>183</v>
      </c>
      <c r="F448" s="14">
        <v>390</v>
      </c>
      <c r="G448" s="14" t="s">
        <v>120</v>
      </c>
      <c r="H448" s="14">
        <v>2</v>
      </c>
      <c r="I448" s="14">
        <v>5</v>
      </c>
      <c r="J448" s="14">
        <v>5</v>
      </c>
      <c r="K448" s="14"/>
      <c r="L448" s="14" t="s">
        <v>141</v>
      </c>
      <c r="M448" s="24">
        <f t="shared" si="307"/>
        <v>5</v>
      </c>
      <c r="N448" s="24">
        <f t="shared" si="282"/>
        <v>1</v>
      </c>
      <c r="O448" s="24" t="str">
        <f t="shared" si="283"/>
        <v>5 5</v>
      </c>
      <c r="P448" s="24">
        <f t="shared" si="284"/>
        <v>5</v>
      </c>
      <c r="Q448" s="25">
        <f t="shared" si="285"/>
        <v>0</v>
      </c>
      <c r="R448" s="26">
        <f t="shared" si="286"/>
        <v>0</v>
      </c>
      <c r="S448" s="24">
        <f t="shared" si="287"/>
        <v>2</v>
      </c>
      <c r="T448" s="24">
        <f t="shared" si="288"/>
        <v>2</v>
      </c>
      <c r="U448" s="24" t="str">
        <f t="shared" si="289"/>
        <v/>
      </c>
      <c r="V448" s="24" t="str">
        <f t="shared" si="290"/>
        <v>g</v>
      </c>
      <c r="W448" s="24" t="str">
        <f t="shared" si="308"/>
        <v/>
      </c>
      <c r="X448" s="24">
        <f t="shared" si="291"/>
        <v>2</v>
      </c>
      <c r="Y448" s="24">
        <f t="shared" si="292"/>
        <v>2</v>
      </c>
      <c r="Z448" s="24" t="str">
        <f t="shared" si="293"/>
        <v>F</v>
      </c>
      <c r="AA448" s="24" t="str">
        <f>IF(I448&lt;&gt;"",IF(SUM(I448:J448)&gt;98,"",IF(I448-J448=0,G448,"")))</f>
        <v>F</v>
      </c>
      <c r="AB448" s="34" t="str">
        <f t="shared" si="294"/>
        <v/>
      </c>
      <c r="AC448" s="34" t="str">
        <f t="shared" si="295"/>
        <v>g</v>
      </c>
      <c r="AD448" s="34" t="str">
        <f t="shared" si="309"/>
        <v>g</v>
      </c>
      <c r="AE448" s="34" t="str">
        <f t="shared" si="296"/>
        <v>2 0</v>
      </c>
      <c r="AF448" s="34">
        <f t="shared" si="297"/>
        <v>5</v>
      </c>
      <c r="AG448" s="34">
        <f t="shared" si="298"/>
        <v>5</v>
      </c>
      <c r="AH448" s="34">
        <f t="shared" si="299"/>
        <v>0</v>
      </c>
      <c r="AI448" s="172">
        <f>IF(AJ448&lt;&gt;"",MAX(AI$3:AI447)+1,"")</f>
        <v>359</v>
      </c>
      <c r="AJ448" s="172" t="str">
        <f t="shared" si="300"/>
        <v>F</v>
      </c>
      <c r="AK448" s="172">
        <f t="shared" si="301"/>
        <v>390</v>
      </c>
      <c r="AL448" s="172">
        <f t="shared" si="302"/>
        <v>5</v>
      </c>
      <c r="AM448" s="172" t="str">
        <f>IF(AN448&lt;&gt;"",MAX(AM$3:AM447)+1,"")</f>
        <v/>
      </c>
      <c r="AN448" s="172" t="str">
        <f t="shared" si="303"/>
        <v/>
      </c>
      <c r="AO448" s="172" t="str">
        <f t="shared" si="304"/>
        <v/>
      </c>
      <c r="AP448" s="172" t="str">
        <f t="shared" si="305"/>
        <v/>
      </c>
      <c r="AQ448" s="172" t="str">
        <f t="shared" si="306"/>
        <v/>
      </c>
      <c r="AR448" s="172" t="str">
        <f>Table1[[#This Row],[Sex ]]&amp;Table1[[#This Row],[Month]]</f>
        <v>F2</v>
      </c>
      <c r="AS448" s="21"/>
      <c r="AT448" s="21"/>
      <c r="AU448" s="21"/>
      <c r="AV448" s="21"/>
      <c r="AW448" s="21"/>
      <c r="AX448" s="21"/>
      <c r="AY448" s="21"/>
      <c r="AZ448" s="21"/>
      <c r="BA448" s="21"/>
      <c r="BB448" s="21"/>
      <c r="BC448" s="21"/>
      <c r="BD448" s="21"/>
      <c r="BE448" s="319"/>
      <c r="BF448" s="319"/>
      <c r="BG448" s="316"/>
      <c r="BH448" s="316"/>
      <c r="BI448" s="316"/>
      <c r="BJ448" s="316"/>
      <c r="BK448" s="316"/>
      <c r="BL448" s="316"/>
      <c r="BM448" s="316"/>
      <c r="BN448" s="316"/>
      <c r="BO448" s="316"/>
      <c r="BP448" s="316"/>
      <c r="BQ448" s="316"/>
      <c r="BR448" s="316"/>
      <c r="BS448" s="316"/>
      <c r="BT448" s="316"/>
      <c r="BU448" s="316"/>
      <c r="BV448" s="316"/>
      <c r="BW448" s="316"/>
      <c r="BX448" s="316"/>
      <c r="BY448" s="316"/>
      <c r="BZ448" s="316"/>
      <c r="CA448" s="316"/>
      <c r="CB448" s="316"/>
      <c r="CC448" s="316"/>
      <c r="CD448" s="316"/>
      <c r="CE448" s="316"/>
      <c r="CF448" s="316"/>
      <c r="CG448" s="316"/>
      <c r="CH448" s="316"/>
      <c r="CI448" s="316"/>
      <c r="CJ448" s="316"/>
      <c r="CK448" s="316"/>
      <c r="CL448" s="316"/>
      <c r="CM448" s="316"/>
      <c r="CN448" s="316"/>
      <c r="CO448" s="316"/>
      <c r="CP448" s="316"/>
      <c r="CQ448" s="316"/>
      <c r="CR448" s="316"/>
      <c r="CS448" s="316"/>
      <c r="CT448" s="316"/>
      <c r="CU448" s="316"/>
      <c r="CV448" s="316"/>
      <c r="CW448" s="316"/>
      <c r="CX448" s="316"/>
      <c r="CY448" s="316"/>
      <c r="CZ448" s="316"/>
      <c r="DA448" s="316"/>
      <c r="DB448" s="316"/>
      <c r="DC448" s="316"/>
      <c r="DD448" s="316"/>
      <c r="DE448" s="316"/>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HP448" s="268">
        <f t="shared" si="310"/>
        <v>4</v>
      </c>
      <c r="HQ448" s="268">
        <f t="shared" si="316"/>
        <v>440</v>
      </c>
      <c r="HR448" s="268">
        <f t="shared" si="311"/>
        <v>0</v>
      </c>
      <c r="HS448" s="268">
        <f t="shared" si="312"/>
        <v>0</v>
      </c>
    </row>
    <row r="449" spans="1:227" x14ac:dyDescent="0.3">
      <c r="A449" s="21"/>
      <c r="B449" s="14">
        <v>11633</v>
      </c>
      <c r="C449" s="14">
        <v>33</v>
      </c>
      <c r="D449" s="14" t="s">
        <v>182</v>
      </c>
      <c r="E449" s="14" t="s">
        <v>183</v>
      </c>
      <c r="F449" s="14">
        <v>400</v>
      </c>
      <c r="G449" s="14" t="s">
        <v>120</v>
      </c>
      <c r="H449" s="14">
        <v>2</v>
      </c>
      <c r="I449" s="14">
        <v>5</v>
      </c>
      <c r="J449" s="14">
        <v>5</v>
      </c>
      <c r="K449" s="14"/>
      <c r="L449" s="14" t="s">
        <v>141</v>
      </c>
      <c r="M449" s="24">
        <f t="shared" si="307"/>
        <v>5</v>
      </c>
      <c r="N449" s="24">
        <f t="shared" si="282"/>
        <v>1</v>
      </c>
      <c r="O449" s="24" t="str">
        <f t="shared" si="283"/>
        <v>5 5</v>
      </c>
      <c r="P449" s="24">
        <f t="shared" si="284"/>
        <v>5</v>
      </c>
      <c r="Q449" s="25">
        <f t="shared" si="285"/>
        <v>0</v>
      </c>
      <c r="R449" s="26">
        <f t="shared" si="286"/>
        <v>0</v>
      </c>
      <c r="S449" s="24">
        <f t="shared" si="287"/>
        <v>2</v>
      </c>
      <c r="T449" s="24">
        <f t="shared" si="288"/>
        <v>2</v>
      </c>
      <c r="U449" s="24" t="str">
        <f t="shared" si="289"/>
        <v/>
      </c>
      <c r="V449" s="24" t="str">
        <f t="shared" si="290"/>
        <v>g</v>
      </c>
      <c r="W449" s="24" t="str">
        <f t="shared" si="308"/>
        <v/>
      </c>
      <c r="X449" s="24">
        <f t="shared" si="291"/>
        <v>2</v>
      </c>
      <c r="Y449" s="24">
        <f t="shared" si="292"/>
        <v>2</v>
      </c>
      <c r="Z449" s="24" t="str">
        <f t="shared" si="293"/>
        <v>F</v>
      </c>
      <c r="AA449" s="24" t="str">
        <f>IF(I449&lt;&gt;"",IF(SUM(I449:J449)&gt;98,"",IF(I449-J449=0,G449,"")))</f>
        <v>F</v>
      </c>
      <c r="AB449" s="34" t="str">
        <f t="shared" si="294"/>
        <v/>
      </c>
      <c r="AC449" s="34" t="str">
        <f t="shared" si="295"/>
        <v>g</v>
      </c>
      <c r="AD449" s="34" t="str">
        <f t="shared" si="309"/>
        <v>g</v>
      </c>
      <c r="AE449" s="34" t="str">
        <f t="shared" si="296"/>
        <v>2 0</v>
      </c>
      <c r="AF449" s="34">
        <f t="shared" si="297"/>
        <v>5</v>
      </c>
      <c r="AG449" s="34">
        <f t="shared" si="298"/>
        <v>5</v>
      </c>
      <c r="AH449" s="34">
        <f t="shared" si="299"/>
        <v>0</v>
      </c>
      <c r="AI449" s="172">
        <f>IF(AJ449&lt;&gt;"",MAX(AI$3:AI448)+1,"")</f>
        <v>360</v>
      </c>
      <c r="AJ449" s="172" t="str">
        <f t="shared" si="300"/>
        <v>F</v>
      </c>
      <c r="AK449" s="172">
        <f t="shared" si="301"/>
        <v>400</v>
      </c>
      <c r="AL449" s="172">
        <f t="shared" si="302"/>
        <v>5</v>
      </c>
      <c r="AM449" s="172" t="str">
        <f>IF(AN449&lt;&gt;"",MAX(AM$3:AM448)+1,"")</f>
        <v/>
      </c>
      <c r="AN449" s="172" t="str">
        <f t="shared" si="303"/>
        <v/>
      </c>
      <c r="AO449" s="172" t="str">
        <f t="shared" si="304"/>
        <v/>
      </c>
      <c r="AP449" s="172" t="str">
        <f t="shared" si="305"/>
        <v/>
      </c>
      <c r="AQ449" s="172" t="str">
        <f t="shared" si="306"/>
        <v/>
      </c>
      <c r="AR449" s="172" t="str">
        <f>Table1[[#This Row],[Sex ]]&amp;Table1[[#This Row],[Month]]</f>
        <v>F2</v>
      </c>
      <c r="AS449" s="21"/>
      <c r="AT449" s="21"/>
      <c r="AU449" s="21"/>
      <c r="AV449" s="21"/>
      <c r="AW449" s="21"/>
      <c r="AX449" s="21"/>
      <c r="AY449" s="21"/>
      <c r="AZ449" s="21"/>
      <c r="BA449" s="21"/>
      <c r="BB449" s="21"/>
      <c r="BC449" s="21"/>
      <c r="BD449" s="21"/>
      <c r="BE449" s="319"/>
      <c r="BF449" s="319"/>
      <c r="BG449" s="316"/>
      <c r="BH449" s="316"/>
      <c r="BI449" s="316"/>
      <c r="BJ449" s="316"/>
      <c r="BK449" s="316"/>
      <c r="BL449" s="316"/>
      <c r="BM449" s="316"/>
      <c r="BN449" s="316"/>
      <c r="BO449" s="316"/>
      <c r="BP449" s="316"/>
      <c r="BQ449" s="316"/>
      <c r="BR449" s="316"/>
      <c r="BS449" s="316"/>
      <c r="BT449" s="316"/>
      <c r="BU449" s="316"/>
      <c r="BV449" s="316"/>
      <c r="BW449" s="316"/>
      <c r="BX449" s="316"/>
      <c r="BY449" s="316"/>
      <c r="BZ449" s="316"/>
      <c r="CA449" s="316"/>
      <c r="CB449" s="316"/>
      <c r="CC449" s="316"/>
      <c r="CD449" s="316"/>
      <c r="CE449" s="316"/>
      <c r="CF449" s="316"/>
      <c r="CG449" s="316"/>
      <c r="CH449" s="316"/>
      <c r="CI449" s="316"/>
      <c r="CJ449" s="316"/>
      <c r="CK449" s="316"/>
      <c r="CL449" s="316"/>
      <c r="CM449" s="316"/>
      <c r="CN449" s="316"/>
      <c r="CO449" s="316"/>
      <c r="CP449" s="316"/>
      <c r="CQ449" s="316"/>
      <c r="CR449" s="316"/>
      <c r="CS449" s="316"/>
      <c r="CT449" s="316"/>
      <c r="CU449" s="316"/>
      <c r="CV449" s="316"/>
      <c r="CW449" s="316"/>
      <c r="CX449" s="316"/>
      <c r="CY449" s="316"/>
      <c r="CZ449" s="316"/>
      <c r="DA449" s="316"/>
      <c r="DB449" s="316"/>
      <c r="DC449" s="316"/>
      <c r="DD449" s="316"/>
      <c r="DE449" s="316"/>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HP449" s="268">
        <f t="shared" si="310"/>
        <v>6</v>
      </c>
      <c r="HQ449" s="268">
        <f t="shared" si="316"/>
        <v>441</v>
      </c>
      <c r="HR449" s="268">
        <f t="shared" si="311"/>
        <v>0</v>
      </c>
      <c r="HS449" s="268">
        <f t="shared" si="312"/>
        <v>0</v>
      </c>
    </row>
    <row r="450" spans="1:227" x14ac:dyDescent="0.3">
      <c r="A450" s="21"/>
      <c r="B450" s="14">
        <v>11633</v>
      </c>
      <c r="C450" s="14">
        <v>34</v>
      </c>
      <c r="D450" s="14" t="s">
        <v>182</v>
      </c>
      <c r="E450" s="14" t="s">
        <v>183</v>
      </c>
      <c r="F450" s="14">
        <v>400</v>
      </c>
      <c r="G450" s="14" t="s">
        <v>120</v>
      </c>
      <c r="H450" s="14">
        <v>2</v>
      </c>
      <c r="I450" s="14">
        <v>5</v>
      </c>
      <c r="J450" s="14">
        <v>4</v>
      </c>
      <c r="K450" s="14"/>
      <c r="L450" s="14" t="s">
        <v>141</v>
      </c>
      <c r="M450" s="24" t="str">
        <f t="shared" si="307"/>
        <v/>
      </c>
      <c r="N450" s="24">
        <f t="shared" si="282"/>
        <v>1</v>
      </c>
      <c r="O450" s="24" t="str">
        <f t="shared" si="283"/>
        <v>4 5</v>
      </c>
      <c r="P450" s="24">
        <f t="shared" si="284"/>
        <v>4.5</v>
      </c>
      <c r="Q450" s="25">
        <f t="shared" si="285"/>
        <v>0.5</v>
      </c>
      <c r="R450" s="26">
        <f t="shared" si="286"/>
        <v>0.15713484026367724</v>
      </c>
      <c r="S450" s="24">
        <f t="shared" si="287"/>
        <v>2</v>
      </c>
      <c r="T450" s="24">
        <f t="shared" si="288"/>
        <v>2</v>
      </c>
      <c r="U450" s="24" t="str">
        <f t="shared" si="289"/>
        <v/>
      </c>
      <c r="V450" s="24" t="str">
        <f t="shared" si="290"/>
        <v/>
      </c>
      <c r="W450" s="24" t="str">
        <f t="shared" si="308"/>
        <v/>
      </c>
      <c r="X450" s="24" t="str">
        <f t="shared" si="291"/>
        <v/>
      </c>
      <c r="Y450" s="24">
        <f t="shared" si="292"/>
        <v>2</v>
      </c>
      <c r="Z450" s="24" t="str">
        <f t="shared" si="293"/>
        <v>F</v>
      </c>
      <c r="AA450" s="24" t="str">
        <f>IF(I450&lt;&gt;"",IF(I450-J450=0,G450,""),"")</f>
        <v/>
      </c>
      <c r="AB450" s="34" t="str">
        <f t="shared" si="294"/>
        <v/>
      </c>
      <c r="AC450" s="34" t="str">
        <f t="shared" si="295"/>
        <v>g</v>
      </c>
      <c r="AD450" s="34" t="str">
        <f t="shared" si="309"/>
        <v/>
      </c>
      <c r="AE450" s="34" t="str">
        <f t="shared" si="296"/>
        <v>2 1</v>
      </c>
      <c r="AF450" s="34">
        <f t="shared" si="297"/>
        <v>4</v>
      </c>
      <c r="AG450" s="34">
        <f t="shared" si="298"/>
        <v>5</v>
      </c>
      <c r="AH450" s="34">
        <f t="shared" si="299"/>
        <v>1</v>
      </c>
      <c r="AI450" s="172">
        <f>IF(AJ450&lt;&gt;"",MAX(AI$3:AI449)+1,"")</f>
        <v>361</v>
      </c>
      <c r="AJ450" s="172" t="str">
        <f t="shared" si="300"/>
        <v>F</v>
      </c>
      <c r="AK450" s="172">
        <f t="shared" si="301"/>
        <v>400</v>
      </c>
      <c r="AL450" s="172">
        <f t="shared" si="302"/>
        <v>4</v>
      </c>
      <c r="AM450" s="172" t="str">
        <f>IF(AN450&lt;&gt;"",MAX(AM$3:AM449)+1,"")</f>
        <v/>
      </c>
      <c r="AN450" s="172" t="str">
        <f t="shared" si="303"/>
        <v/>
      </c>
      <c r="AO450" s="172" t="str">
        <f t="shared" si="304"/>
        <v/>
      </c>
      <c r="AP450" s="172" t="str">
        <f t="shared" si="305"/>
        <v/>
      </c>
      <c r="AQ450" s="172" t="str">
        <f t="shared" si="306"/>
        <v/>
      </c>
      <c r="AR450" s="172" t="str">
        <f>Table1[[#This Row],[Sex ]]&amp;Table1[[#This Row],[Month]]</f>
        <v>F2</v>
      </c>
      <c r="AS450" s="21"/>
      <c r="AT450" s="21"/>
      <c r="AU450" s="21"/>
      <c r="AV450" s="21"/>
      <c r="AW450" s="21"/>
      <c r="AX450" s="21"/>
      <c r="AY450" s="21"/>
      <c r="AZ450" s="21"/>
      <c r="BA450" s="21"/>
      <c r="BB450" s="21"/>
      <c r="BC450" s="21"/>
      <c r="BD450" s="21"/>
      <c r="BE450" s="319"/>
      <c r="BF450" s="319"/>
      <c r="BG450" s="316"/>
      <c r="BH450" s="316"/>
      <c r="BI450" s="316"/>
      <c r="BJ450" s="316"/>
      <c r="BK450" s="316"/>
      <c r="BL450" s="316"/>
      <c r="BM450" s="316"/>
      <c r="BN450" s="316"/>
      <c r="BO450" s="316"/>
      <c r="BP450" s="316"/>
      <c r="BQ450" s="316"/>
      <c r="BR450" s="316"/>
      <c r="BS450" s="316"/>
      <c r="BT450" s="316"/>
      <c r="BU450" s="316"/>
      <c r="BV450" s="316"/>
      <c r="BW450" s="316"/>
      <c r="BX450" s="316"/>
      <c r="BY450" s="316"/>
      <c r="BZ450" s="316"/>
      <c r="CA450" s="316"/>
      <c r="CB450" s="316"/>
      <c r="CC450" s="316"/>
      <c r="CD450" s="316"/>
      <c r="CE450" s="316"/>
      <c r="CF450" s="316"/>
      <c r="CG450" s="316"/>
      <c r="CH450" s="316"/>
      <c r="CI450" s="316"/>
      <c r="CJ450" s="316"/>
      <c r="CK450" s="316"/>
      <c r="CL450" s="316"/>
      <c r="CM450" s="316"/>
      <c r="CN450" s="316"/>
      <c r="CO450" s="316"/>
      <c r="CP450" s="316"/>
      <c r="CQ450" s="316"/>
      <c r="CR450" s="316"/>
      <c r="CS450" s="316"/>
      <c r="CT450" s="316"/>
      <c r="CU450" s="316"/>
      <c r="CV450" s="316"/>
      <c r="CW450" s="316"/>
      <c r="CX450" s="316"/>
      <c r="CY450" s="316"/>
      <c r="CZ450" s="316"/>
      <c r="DA450" s="316"/>
      <c r="DB450" s="316"/>
      <c r="DC450" s="316"/>
      <c r="DD450" s="316"/>
      <c r="DE450" s="316"/>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HP450" s="268">
        <f t="shared" si="310"/>
        <v>4</v>
      </c>
      <c r="HQ450" s="268">
        <f t="shared" si="316"/>
        <v>442</v>
      </c>
      <c r="HR450" s="268">
        <f t="shared" si="311"/>
        <v>25</v>
      </c>
      <c r="HS450" s="268">
        <f t="shared" si="312"/>
        <v>25</v>
      </c>
    </row>
    <row r="451" spans="1:227" x14ac:dyDescent="0.3">
      <c r="A451" s="21"/>
      <c r="B451" s="14">
        <v>11633</v>
      </c>
      <c r="C451" s="14">
        <v>35</v>
      </c>
      <c r="D451" s="14" t="s">
        <v>182</v>
      </c>
      <c r="E451" s="14" t="s">
        <v>183</v>
      </c>
      <c r="F451" s="14">
        <v>410</v>
      </c>
      <c r="G451" s="14" t="s">
        <v>120</v>
      </c>
      <c r="H451" s="14">
        <v>2</v>
      </c>
      <c r="I451" s="14">
        <v>7</v>
      </c>
      <c r="J451" s="14">
        <v>7</v>
      </c>
      <c r="K451" s="14"/>
      <c r="L451" s="14" t="s">
        <v>141</v>
      </c>
      <c r="M451" s="24">
        <f t="shared" si="307"/>
        <v>7</v>
      </c>
      <c r="N451" s="24">
        <f t="shared" ref="N451:N514" si="317">IF(H451&lt;&gt;"",IF(H451&lt;4,1,IF(H451&lt;7,2,IF(H451&lt;10,3,4))),"")</f>
        <v>1</v>
      </c>
      <c r="O451" s="24" t="str">
        <f t="shared" ref="O451:O514" si="318">IF(SUM(I451:I451)&lt;99,J451&amp;" "&amp;I451,99&amp;" "&amp;99)</f>
        <v>7 7</v>
      </c>
      <c r="P451" s="24">
        <f t="shared" ref="P451:P514" si="319">(J451+I451)/2</f>
        <v>7</v>
      </c>
      <c r="Q451" s="25">
        <f t="shared" ref="Q451:Q514" si="320">IF(SUM(I451:J451)&lt;99,(I451-P451)^2+(J451-P451)^2,0)</f>
        <v>0</v>
      </c>
      <c r="R451" s="26">
        <f t="shared" ref="R451:R514" si="321">IF(SUM(I451:I451)&lt;99,IF(J451=0,IF(I451=0,0,((Q451)^0.5)/P451),((Q451)^0.5)/P451),"")</f>
        <v>0</v>
      </c>
      <c r="S451" s="24">
        <f t="shared" ref="S451:S514" si="322">IF(SUM(I451+J451)&lt;98,IF(I451&lt;&gt;"",H451,""),"")</f>
        <v>2</v>
      </c>
      <c r="T451" s="24">
        <f t="shared" ref="T451:T514" si="323">IF(SUM(I451+J451)&lt;98,IF(J451&lt;&gt;"",H451,""),"")</f>
        <v>2</v>
      </c>
      <c r="U451" s="24" t="str">
        <f t="shared" ref="U451:U514" si="324">IF(SUM(I451+J451)&lt;99,IF(K451&lt;&gt;"",H451,""),"")</f>
        <v/>
      </c>
      <c r="V451" s="24" t="str">
        <f t="shared" ref="V451:V514" si="325">IF(J451&lt;99,IF(M451&lt;&gt;"",L451,""),"")</f>
        <v>g</v>
      </c>
      <c r="W451" s="24" t="str">
        <f t="shared" si="308"/>
        <v/>
      </c>
      <c r="X451" s="24">
        <f t="shared" ref="X451:X514" si="326">IF(I451&lt;&gt;0,IF(I451-J451&lt;&gt;0,"",H451),"")</f>
        <v>2</v>
      </c>
      <c r="Y451" s="24">
        <f t="shared" ref="Y451:Y514" si="327">IF(J451&lt;&gt;"",H451,"")</f>
        <v>2</v>
      </c>
      <c r="Z451" s="24" t="str">
        <f t="shared" ref="Z451:Z514" si="328">IF(SUM(I451+J451)&lt;98,IF(I451&lt;&gt;"",G451,""),"")</f>
        <v>F</v>
      </c>
      <c r="AA451" s="24" t="str">
        <f>IF(I451&lt;&gt;"",IF(SUM(I451:J451)&gt;98,"",IF(I451-J451=0,G451,"")))</f>
        <v>F</v>
      </c>
      <c r="AB451" s="34" t="str">
        <f t="shared" ref="AB451:AB514" si="329">IF(SUM(I451:J451)&gt;98,G451,"")</f>
        <v/>
      </c>
      <c r="AC451" s="34" t="str">
        <f t="shared" ref="AC451:AC514" si="330">IF(SUM(I451+J451)&lt;99,L451,"")</f>
        <v>g</v>
      </c>
      <c r="AD451" s="34" t="str">
        <f t="shared" si="309"/>
        <v>g</v>
      </c>
      <c r="AE451" s="34" t="str">
        <f t="shared" ref="AE451:AE514" si="331">H451&amp;" "&amp;I451-J451</f>
        <v>2 0</v>
      </c>
      <c r="AF451" s="34">
        <f t="shared" ref="AF451:AF514" si="332">IF(SUM(I451+J451)&lt;99,J451,"")</f>
        <v>7</v>
      </c>
      <c r="AG451" s="34">
        <f t="shared" ref="AG451:AG514" si="333">IF(AF451&lt;&gt;"",I451,"")</f>
        <v>7</v>
      </c>
      <c r="AH451" s="34">
        <f t="shared" ref="AH451:AH514" si="334">IF(I451&lt;&gt;"",IF((I451+J451)&gt;98,"",I451-J451),"")</f>
        <v>0</v>
      </c>
      <c r="AI451" s="172">
        <f>IF(AJ451&lt;&gt;"",MAX(AI$3:AI450)+1,"")</f>
        <v>362</v>
      </c>
      <c r="AJ451" s="172" t="str">
        <f t="shared" ref="AJ451:AJ514" si="335">IF(SUM(I451:J451)&lt;98,IF(G451="F",G451,""),"")</f>
        <v>F</v>
      </c>
      <c r="AK451" s="172">
        <f t="shared" ref="AK451:AK514" si="336">IF(AJ451&lt;&gt;"",F451,"")</f>
        <v>410</v>
      </c>
      <c r="AL451" s="172">
        <f t="shared" ref="AL451:AL514" si="337">IF(AK451&lt;&gt;"",J451,"")</f>
        <v>7</v>
      </c>
      <c r="AM451" s="172" t="str">
        <f>IF(AN451&lt;&gt;"",MAX(AM$3:AM450)+1,"")</f>
        <v/>
      </c>
      <c r="AN451" s="172" t="str">
        <f t="shared" ref="AN451:AN514" si="338">IF(SUM(I451:J451)&lt;98,IF(G451="M",G451,""),"")</f>
        <v/>
      </c>
      <c r="AO451" s="172" t="str">
        <f t="shared" ref="AO451:AO514" si="339">IF(AN451&lt;&gt;"",F451,"")</f>
        <v/>
      </c>
      <c r="AP451" s="172" t="str">
        <f t="shared" ref="AP451:AP514" si="340">IF(AO451&lt;&gt;"",J451,"")</f>
        <v/>
      </c>
      <c r="AQ451" s="172" t="str">
        <f t="shared" ref="AQ451:AQ514" si="341">IF(K451&lt;&gt;"",J451&amp;" "&amp;(J451-K451),"")</f>
        <v/>
      </c>
      <c r="AR451" s="172" t="str">
        <f>Table1[[#This Row],[Sex ]]&amp;Table1[[#This Row],[Month]]</f>
        <v>F2</v>
      </c>
      <c r="AS451" s="21"/>
      <c r="AT451" s="21"/>
      <c r="AU451" s="21"/>
      <c r="AV451" s="21"/>
      <c r="AW451" s="21"/>
      <c r="AX451" s="21"/>
      <c r="AY451" s="21"/>
      <c r="AZ451" s="21"/>
      <c r="BA451" s="21"/>
      <c r="BB451" s="21"/>
      <c r="BC451" s="21"/>
      <c r="BD451" s="21"/>
      <c r="BE451" s="319"/>
      <c r="BF451" s="319"/>
      <c r="BG451" s="316"/>
      <c r="BH451" s="316"/>
      <c r="BI451" s="316"/>
      <c r="BJ451" s="316"/>
      <c r="BK451" s="316"/>
      <c r="BL451" s="316"/>
      <c r="BM451" s="316"/>
      <c r="BN451" s="316"/>
      <c r="BO451" s="316"/>
      <c r="BP451" s="316"/>
      <c r="BQ451" s="316"/>
      <c r="BR451" s="316"/>
      <c r="BS451" s="316"/>
      <c r="BT451" s="316"/>
      <c r="BU451" s="316"/>
      <c r="BV451" s="316"/>
      <c r="BW451" s="316"/>
      <c r="BX451" s="316"/>
      <c r="BY451" s="316"/>
      <c r="BZ451" s="316"/>
      <c r="CA451" s="316"/>
      <c r="CB451" s="316"/>
      <c r="CC451" s="316"/>
      <c r="CD451" s="316"/>
      <c r="CE451" s="316"/>
      <c r="CF451" s="316"/>
      <c r="CG451" s="316"/>
      <c r="CH451" s="316"/>
      <c r="CI451" s="316"/>
      <c r="CJ451" s="316"/>
      <c r="CK451" s="316"/>
      <c r="CL451" s="316"/>
      <c r="CM451" s="316"/>
      <c r="CN451" s="316"/>
      <c r="CO451" s="316"/>
      <c r="CP451" s="316"/>
      <c r="CQ451" s="316"/>
      <c r="CR451" s="316"/>
      <c r="CS451" s="316"/>
      <c r="CT451" s="316"/>
      <c r="CU451" s="316"/>
      <c r="CV451" s="316"/>
      <c r="CW451" s="316"/>
      <c r="CX451" s="316"/>
      <c r="CY451" s="316"/>
      <c r="CZ451" s="316"/>
      <c r="DA451" s="316"/>
      <c r="DB451" s="316"/>
      <c r="DC451" s="316"/>
      <c r="DD451" s="316"/>
      <c r="DE451" s="316"/>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HP451" s="268">
        <f t="shared" si="310"/>
        <v>5</v>
      </c>
      <c r="HQ451" s="268">
        <f t="shared" si="316"/>
        <v>443</v>
      </c>
      <c r="HR451" s="268">
        <f t="shared" si="311"/>
        <v>0</v>
      </c>
      <c r="HS451" s="268">
        <f t="shared" si="312"/>
        <v>0</v>
      </c>
    </row>
    <row r="452" spans="1:227" x14ac:dyDescent="0.3">
      <c r="A452" s="21"/>
      <c r="B452" s="14">
        <v>11633</v>
      </c>
      <c r="C452" s="14">
        <v>36</v>
      </c>
      <c r="D452" s="14" t="s">
        <v>182</v>
      </c>
      <c r="E452" s="14" t="s">
        <v>183</v>
      </c>
      <c r="F452" s="14">
        <v>410</v>
      </c>
      <c r="G452" s="14" t="s">
        <v>120</v>
      </c>
      <c r="H452" s="14">
        <v>2</v>
      </c>
      <c r="I452" s="14">
        <v>6</v>
      </c>
      <c r="J452" s="14">
        <v>6</v>
      </c>
      <c r="K452" s="14"/>
      <c r="L452" s="14" t="s">
        <v>141</v>
      </c>
      <c r="M452" s="24">
        <f t="shared" ref="M452:M515" si="342">IF(I452&lt;&gt;"",IF(SUM(I452:I452)&lt;99,IF(I452=J452,I452,""),""),"")</f>
        <v>6</v>
      </c>
      <c r="N452" s="24">
        <f t="shared" si="317"/>
        <v>1</v>
      </c>
      <c r="O452" s="24" t="str">
        <f t="shared" si="318"/>
        <v>6 6</v>
      </c>
      <c r="P452" s="24">
        <f t="shared" si="319"/>
        <v>6</v>
      </c>
      <c r="Q452" s="25">
        <f t="shared" si="320"/>
        <v>0</v>
      </c>
      <c r="R452" s="26">
        <f t="shared" si="321"/>
        <v>0</v>
      </c>
      <c r="S452" s="24">
        <f t="shared" si="322"/>
        <v>2</v>
      </c>
      <c r="T452" s="24">
        <f t="shared" si="323"/>
        <v>2</v>
      </c>
      <c r="U452" s="24" t="str">
        <f t="shared" si="324"/>
        <v/>
      </c>
      <c r="V452" s="24" t="str">
        <f t="shared" si="325"/>
        <v>g</v>
      </c>
      <c r="W452" s="24" t="str">
        <f t="shared" ref="W452:W515" si="343">IF(J452&gt;98,99,IF(K452&gt;98,99,IF(K452+J452=198,99,IF(K452&lt;&gt;"",ABS(J452-K452),""))))</f>
        <v/>
      </c>
      <c r="X452" s="24">
        <f t="shared" si="326"/>
        <v>2</v>
      </c>
      <c r="Y452" s="24">
        <f t="shared" si="327"/>
        <v>2</v>
      </c>
      <c r="Z452" s="24" t="str">
        <f t="shared" si="328"/>
        <v>F</v>
      </c>
      <c r="AA452" s="24" t="str">
        <f>IF(I452&lt;&gt;"",IF(SUM(I452:J452)&gt;98,"",IF(I452-J452=0,G452,"")))</f>
        <v>F</v>
      </c>
      <c r="AB452" s="34" t="str">
        <f t="shared" si="329"/>
        <v/>
      </c>
      <c r="AC452" s="34" t="str">
        <f t="shared" si="330"/>
        <v>g</v>
      </c>
      <c r="AD452" s="34" t="str">
        <f t="shared" ref="AD452:AD515" si="344">IF(AA452&lt;&gt;"",AC452,"")</f>
        <v>g</v>
      </c>
      <c r="AE452" s="34" t="str">
        <f t="shared" si="331"/>
        <v>2 0</v>
      </c>
      <c r="AF452" s="34">
        <f t="shared" si="332"/>
        <v>6</v>
      </c>
      <c r="AG452" s="34">
        <f t="shared" si="333"/>
        <v>6</v>
      </c>
      <c r="AH452" s="34">
        <f t="shared" si="334"/>
        <v>0</v>
      </c>
      <c r="AI452" s="172">
        <f>IF(AJ452&lt;&gt;"",MAX(AI$3:AI451)+1,"")</f>
        <v>363</v>
      </c>
      <c r="AJ452" s="172" t="str">
        <f t="shared" si="335"/>
        <v>F</v>
      </c>
      <c r="AK452" s="172">
        <f t="shared" si="336"/>
        <v>410</v>
      </c>
      <c r="AL452" s="172">
        <f t="shared" si="337"/>
        <v>6</v>
      </c>
      <c r="AM452" s="172" t="str">
        <f>IF(AN452&lt;&gt;"",MAX(AM$3:AM451)+1,"")</f>
        <v/>
      </c>
      <c r="AN452" s="172" t="str">
        <f t="shared" si="338"/>
        <v/>
      </c>
      <c r="AO452" s="172" t="str">
        <f t="shared" si="339"/>
        <v/>
      </c>
      <c r="AP452" s="172" t="str">
        <f t="shared" si="340"/>
        <v/>
      </c>
      <c r="AQ452" s="172" t="str">
        <f t="shared" si="341"/>
        <v/>
      </c>
      <c r="AR452" s="172" t="str">
        <f>Table1[[#This Row],[Sex ]]&amp;Table1[[#This Row],[Month]]</f>
        <v>F2</v>
      </c>
      <c r="AS452" s="21"/>
      <c r="AT452" s="21"/>
      <c r="AU452" s="21"/>
      <c r="AV452" s="21"/>
      <c r="AW452" s="21"/>
      <c r="AX452" s="21"/>
      <c r="AY452" s="21"/>
      <c r="AZ452" s="21"/>
      <c r="BA452" s="21"/>
      <c r="BB452" s="21"/>
      <c r="BC452" s="21"/>
      <c r="BD452" s="21"/>
      <c r="BE452" s="319"/>
      <c r="BF452" s="319"/>
      <c r="BG452" s="316"/>
      <c r="BH452" s="316"/>
      <c r="BI452" s="316"/>
      <c r="BJ452" s="316"/>
      <c r="BK452" s="316"/>
      <c r="BL452" s="316"/>
      <c r="BM452" s="316"/>
      <c r="BN452" s="316"/>
      <c r="BO452" s="316"/>
      <c r="BP452" s="316"/>
      <c r="BQ452" s="316"/>
      <c r="BR452" s="316"/>
      <c r="BS452" s="316"/>
      <c r="BT452" s="316"/>
      <c r="BU452" s="316"/>
      <c r="BV452" s="316"/>
      <c r="BW452" s="316"/>
      <c r="BX452" s="316"/>
      <c r="BY452" s="316"/>
      <c r="BZ452" s="316"/>
      <c r="CA452" s="316"/>
      <c r="CB452" s="316"/>
      <c r="CC452" s="316"/>
      <c r="CD452" s="316"/>
      <c r="CE452" s="316"/>
      <c r="CF452" s="316"/>
      <c r="CG452" s="316"/>
      <c r="CH452" s="316"/>
      <c r="CI452" s="316"/>
      <c r="CJ452" s="316"/>
      <c r="CK452" s="316"/>
      <c r="CL452" s="316"/>
      <c r="CM452" s="316"/>
      <c r="CN452" s="316"/>
      <c r="CO452" s="316"/>
      <c r="CP452" s="316"/>
      <c r="CQ452" s="316"/>
      <c r="CR452" s="316"/>
      <c r="CS452" s="316"/>
      <c r="CT452" s="316"/>
      <c r="CU452" s="316"/>
      <c r="CV452" s="316"/>
      <c r="CW452" s="316"/>
      <c r="CX452" s="316"/>
      <c r="CY452" s="316"/>
      <c r="CZ452" s="316"/>
      <c r="DA452" s="316"/>
      <c r="DB452" s="316"/>
      <c r="DC452" s="316"/>
      <c r="DD452" s="316"/>
      <c r="DE452" s="316"/>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HP452" s="268">
        <f t="shared" si="310"/>
        <v>6</v>
      </c>
      <c r="HQ452" s="268">
        <f t="shared" si="316"/>
        <v>444</v>
      </c>
      <c r="HR452" s="268">
        <f t="shared" si="311"/>
        <v>-16.666666666666657</v>
      </c>
      <c r="HS452" s="268">
        <f t="shared" si="312"/>
        <v>16.666666666666657</v>
      </c>
    </row>
    <row r="453" spans="1:227" x14ac:dyDescent="0.3">
      <c r="A453" s="21"/>
      <c r="B453" s="14">
        <v>11633</v>
      </c>
      <c r="C453" s="14">
        <v>37</v>
      </c>
      <c r="D453" s="14" t="s">
        <v>182</v>
      </c>
      <c r="E453" s="14" t="s">
        <v>183</v>
      </c>
      <c r="F453" s="14">
        <v>430</v>
      </c>
      <c r="G453" s="14" t="s">
        <v>120</v>
      </c>
      <c r="H453" s="14">
        <v>2</v>
      </c>
      <c r="I453" s="14">
        <v>6</v>
      </c>
      <c r="J453" s="14">
        <v>5</v>
      </c>
      <c r="K453" s="14"/>
      <c r="L453" s="14" t="s">
        <v>141</v>
      </c>
      <c r="M453" s="24" t="str">
        <f t="shared" si="342"/>
        <v/>
      </c>
      <c r="N453" s="24">
        <f t="shared" si="317"/>
        <v>1</v>
      </c>
      <c r="O453" s="24" t="str">
        <f t="shared" si="318"/>
        <v>5 6</v>
      </c>
      <c r="P453" s="24">
        <f t="shared" si="319"/>
        <v>5.5</v>
      </c>
      <c r="Q453" s="25">
        <f t="shared" si="320"/>
        <v>0.5</v>
      </c>
      <c r="R453" s="26">
        <f t="shared" si="321"/>
        <v>0.12856486930664501</v>
      </c>
      <c r="S453" s="24">
        <f t="shared" si="322"/>
        <v>2</v>
      </c>
      <c r="T453" s="24">
        <f t="shared" si="323"/>
        <v>2</v>
      </c>
      <c r="U453" s="24" t="str">
        <f t="shared" si="324"/>
        <v/>
      </c>
      <c r="V453" s="24" t="str">
        <f t="shared" si="325"/>
        <v/>
      </c>
      <c r="W453" s="24" t="str">
        <f t="shared" si="343"/>
        <v/>
      </c>
      <c r="X453" s="24" t="str">
        <f t="shared" si="326"/>
        <v/>
      </c>
      <c r="Y453" s="24">
        <f t="shared" si="327"/>
        <v>2</v>
      </c>
      <c r="Z453" s="24" t="str">
        <f t="shared" si="328"/>
        <v>F</v>
      </c>
      <c r="AA453" s="24" t="str">
        <f>IF(I453&lt;&gt;"",IF(I453-J453=0,G453,""),"")</f>
        <v/>
      </c>
      <c r="AB453" s="34" t="str">
        <f t="shared" si="329"/>
        <v/>
      </c>
      <c r="AC453" s="34" t="str">
        <f t="shared" si="330"/>
        <v>g</v>
      </c>
      <c r="AD453" s="34" t="str">
        <f t="shared" si="344"/>
        <v/>
      </c>
      <c r="AE453" s="34" t="str">
        <f t="shared" si="331"/>
        <v>2 1</v>
      </c>
      <c r="AF453" s="34">
        <f t="shared" si="332"/>
        <v>5</v>
      </c>
      <c r="AG453" s="34">
        <f t="shared" si="333"/>
        <v>6</v>
      </c>
      <c r="AH453" s="34">
        <f t="shared" si="334"/>
        <v>1</v>
      </c>
      <c r="AI453" s="172">
        <f>IF(AJ453&lt;&gt;"",MAX(AI$3:AI452)+1,"")</f>
        <v>364</v>
      </c>
      <c r="AJ453" s="172" t="str">
        <f t="shared" si="335"/>
        <v>F</v>
      </c>
      <c r="AK453" s="172">
        <f t="shared" si="336"/>
        <v>430</v>
      </c>
      <c r="AL453" s="172">
        <f t="shared" si="337"/>
        <v>5</v>
      </c>
      <c r="AM453" s="172" t="str">
        <f>IF(AN453&lt;&gt;"",MAX(AM$3:AM452)+1,"")</f>
        <v/>
      </c>
      <c r="AN453" s="172" t="str">
        <f t="shared" si="338"/>
        <v/>
      </c>
      <c r="AO453" s="172" t="str">
        <f t="shared" si="339"/>
        <v/>
      </c>
      <c r="AP453" s="172" t="str">
        <f t="shared" si="340"/>
        <v/>
      </c>
      <c r="AQ453" s="172" t="str">
        <f t="shared" si="341"/>
        <v/>
      </c>
      <c r="AR453" s="172" t="str">
        <f>Table1[[#This Row],[Sex ]]&amp;Table1[[#This Row],[Month]]</f>
        <v>F2</v>
      </c>
      <c r="AS453" s="21"/>
      <c r="AT453" s="21"/>
      <c r="AU453" s="21"/>
      <c r="AV453" s="21"/>
      <c r="AW453" s="21"/>
      <c r="AX453" s="21"/>
      <c r="AY453" s="21"/>
      <c r="AZ453" s="21"/>
      <c r="BA453" s="21"/>
      <c r="BB453" s="21"/>
      <c r="BC453" s="21"/>
      <c r="BD453" s="21"/>
      <c r="BE453" s="319"/>
      <c r="BF453" s="319"/>
      <c r="BG453" s="316"/>
      <c r="BH453" s="316"/>
      <c r="BI453" s="316"/>
      <c r="BJ453" s="316"/>
      <c r="BK453" s="316"/>
      <c r="BL453" s="316"/>
      <c r="BM453" s="316"/>
      <c r="BN453" s="316"/>
      <c r="BO453" s="316"/>
      <c r="BP453" s="316"/>
      <c r="BQ453" s="316"/>
      <c r="BR453" s="316"/>
      <c r="BS453" s="316"/>
      <c r="BT453" s="316"/>
      <c r="BU453" s="316"/>
      <c r="BV453" s="316"/>
      <c r="BW453" s="316"/>
      <c r="BX453" s="316"/>
      <c r="BY453" s="316"/>
      <c r="BZ453" s="316"/>
      <c r="CA453" s="316"/>
      <c r="CB453" s="316"/>
      <c r="CC453" s="316"/>
      <c r="CD453" s="316"/>
      <c r="CE453" s="316"/>
      <c r="CF453" s="316"/>
      <c r="CG453" s="316"/>
      <c r="CH453" s="316"/>
      <c r="CI453" s="316"/>
      <c r="CJ453" s="316"/>
      <c r="CK453" s="316"/>
      <c r="CL453" s="316"/>
      <c r="CM453" s="316"/>
      <c r="CN453" s="316"/>
      <c r="CO453" s="316"/>
      <c r="CP453" s="316"/>
      <c r="CQ453" s="316"/>
      <c r="CR453" s="316"/>
      <c r="CS453" s="316"/>
      <c r="CT453" s="316"/>
      <c r="CU453" s="316"/>
      <c r="CV453" s="316"/>
      <c r="CW453" s="316"/>
      <c r="CX453" s="316"/>
      <c r="CY453" s="316"/>
      <c r="CZ453" s="316"/>
      <c r="DA453" s="316"/>
      <c r="DB453" s="316"/>
      <c r="DC453" s="316"/>
      <c r="DD453" s="316"/>
      <c r="DE453" s="316"/>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HP453" s="268">
        <f t="shared" si="310"/>
        <v>4</v>
      </c>
      <c r="HQ453" s="268">
        <f t="shared" si="316"/>
        <v>445</v>
      </c>
      <c r="HR453" s="268">
        <f t="shared" si="311"/>
        <v>0</v>
      </c>
      <c r="HS453" s="268">
        <f t="shared" si="312"/>
        <v>0</v>
      </c>
    </row>
    <row r="454" spans="1:227" x14ac:dyDescent="0.3">
      <c r="A454" s="21"/>
      <c r="B454" s="14">
        <v>11633</v>
      </c>
      <c r="C454" s="14">
        <v>38</v>
      </c>
      <c r="D454" s="14" t="s">
        <v>182</v>
      </c>
      <c r="E454" s="14" t="s">
        <v>183</v>
      </c>
      <c r="F454" s="14">
        <v>540</v>
      </c>
      <c r="G454" s="14" t="s">
        <v>120</v>
      </c>
      <c r="H454" s="14">
        <v>2</v>
      </c>
      <c r="I454" s="14">
        <v>9</v>
      </c>
      <c r="J454" s="14">
        <v>9</v>
      </c>
      <c r="K454" s="14"/>
      <c r="L454" s="14" t="s">
        <v>141</v>
      </c>
      <c r="M454" s="24">
        <f t="shared" si="342"/>
        <v>9</v>
      </c>
      <c r="N454" s="24">
        <f t="shared" si="317"/>
        <v>1</v>
      </c>
      <c r="O454" s="24" t="str">
        <f t="shared" si="318"/>
        <v>9 9</v>
      </c>
      <c r="P454" s="24">
        <f t="shared" si="319"/>
        <v>9</v>
      </c>
      <c r="Q454" s="25">
        <f t="shared" si="320"/>
        <v>0</v>
      </c>
      <c r="R454" s="26">
        <f t="shared" si="321"/>
        <v>0</v>
      </c>
      <c r="S454" s="24">
        <f t="shared" si="322"/>
        <v>2</v>
      </c>
      <c r="T454" s="24">
        <f t="shared" si="323"/>
        <v>2</v>
      </c>
      <c r="U454" s="24" t="str">
        <f t="shared" si="324"/>
        <v/>
      </c>
      <c r="V454" s="24" t="str">
        <f t="shared" si="325"/>
        <v>g</v>
      </c>
      <c r="W454" s="24" t="str">
        <f t="shared" si="343"/>
        <v/>
      </c>
      <c r="X454" s="24">
        <f t="shared" si="326"/>
        <v>2</v>
      </c>
      <c r="Y454" s="24">
        <f t="shared" si="327"/>
        <v>2</v>
      </c>
      <c r="Z454" s="24" t="str">
        <f t="shared" si="328"/>
        <v>F</v>
      </c>
      <c r="AA454" s="24" t="str">
        <f t="shared" ref="AA454:AA459" si="345">IF(I454&lt;&gt;"",IF(SUM(I454:J454)&gt;98,"",IF(I454-J454=0,G454,"")))</f>
        <v>F</v>
      </c>
      <c r="AB454" s="34" t="str">
        <f t="shared" si="329"/>
        <v/>
      </c>
      <c r="AC454" s="34" t="str">
        <f t="shared" si="330"/>
        <v>g</v>
      </c>
      <c r="AD454" s="34" t="str">
        <f t="shared" si="344"/>
        <v>g</v>
      </c>
      <c r="AE454" s="34" t="str">
        <f t="shared" si="331"/>
        <v>2 0</v>
      </c>
      <c r="AF454" s="34">
        <f t="shared" si="332"/>
        <v>9</v>
      </c>
      <c r="AG454" s="34">
        <f t="shared" si="333"/>
        <v>9</v>
      </c>
      <c r="AH454" s="34">
        <f t="shared" si="334"/>
        <v>0</v>
      </c>
      <c r="AI454" s="172">
        <f>IF(AJ454&lt;&gt;"",MAX(AI$3:AI453)+1,"")</f>
        <v>365</v>
      </c>
      <c r="AJ454" s="172" t="str">
        <f t="shared" si="335"/>
        <v>F</v>
      </c>
      <c r="AK454" s="172">
        <f t="shared" si="336"/>
        <v>540</v>
      </c>
      <c r="AL454" s="172">
        <f t="shared" si="337"/>
        <v>9</v>
      </c>
      <c r="AM454" s="172" t="str">
        <f>IF(AN454&lt;&gt;"",MAX(AM$3:AM453)+1,"")</f>
        <v/>
      </c>
      <c r="AN454" s="172" t="str">
        <f t="shared" si="338"/>
        <v/>
      </c>
      <c r="AO454" s="172" t="str">
        <f t="shared" si="339"/>
        <v/>
      </c>
      <c r="AP454" s="172" t="str">
        <f t="shared" si="340"/>
        <v/>
      </c>
      <c r="AQ454" s="172" t="str">
        <f t="shared" si="341"/>
        <v/>
      </c>
      <c r="AR454" s="172" t="str">
        <f>Table1[[#This Row],[Sex ]]&amp;Table1[[#This Row],[Month]]</f>
        <v>F2</v>
      </c>
      <c r="AS454" s="21"/>
      <c r="AT454" s="21"/>
      <c r="AU454" s="21"/>
      <c r="AV454" s="21"/>
      <c r="AW454" s="21"/>
      <c r="AX454" s="21"/>
      <c r="AY454" s="21"/>
      <c r="AZ454" s="21"/>
      <c r="BA454" s="21"/>
      <c r="BB454" s="21"/>
      <c r="BC454" s="21"/>
      <c r="BD454" s="21"/>
      <c r="BE454" s="319"/>
      <c r="BF454" s="319"/>
      <c r="BG454" s="316"/>
      <c r="BH454" s="316"/>
      <c r="BI454" s="316"/>
      <c r="BJ454" s="316"/>
      <c r="BK454" s="316"/>
      <c r="BL454" s="316"/>
      <c r="BM454" s="316"/>
      <c r="BN454" s="316"/>
      <c r="BO454" s="316"/>
      <c r="BP454" s="316"/>
      <c r="BQ454" s="316"/>
      <c r="BR454" s="316"/>
      <c r="BS454" s="316"/>
      <c r="BT454" s="316"/>
      <c r="BU454" s="316"/>
      <c r="BV454" s="316"/>
      <c r="BW454" s="316"/>
      <c r="BX454" s="316"/>
      <c r="BY454" s="316"/>
      <c r="BZ454" s="316"/>
      <c r="CA454" s="316"/>
      <c r="CB454" s="316"/>
      <c r="CC454" s="316"/>
      <c r="CD454" s="316"/>
      <c r="CE454" s="316"/>
      <c r="CF454" s="316"/>
      <c r="CG454" s="316"/>
      <c r="CH454" s="316"/>
      <c r="CI454" s="316"/>
      <c r="CJ454" s="316"/>
      <c r="CK454" s="316"/>
      <c r="CL454" s="316"/>
      <c r="CM454" s="316"/>
      <c r="CN454" s="316"/>
      <c r="CO454" s="316"/>
      <c r="CP454" s="316"/>
      <c r="CQ454" s="316"/>
      <c r="CR454" s="316"/>
      <c r="CS454" s="316"/>
      <c r="CT454" s="316"/>
      <c r="CU454" s="316"/>
      <c r="CV454" s="316"/>
      <c r="CW454" s="316"/>
      <c r="CX454" s="316"/>
      <c r="CY454" s="316"/>
      <c r="CZ454" s="316"/>
      <c r="DA454" s="316"/>
      <c r="DB454" s="316"/>
      <c r="DC454" s="316"/>
      <c r="DD454" s="316"/>
      <c r="DE454" s="316"/>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HP454" s="268">
        <f t="shared" si="310"/>
        <v>5</v>
      </c>
      <c r="HQ454" s="268">
        <f t="shared" si="316"/>
        <v>446</v>
      </c>
      <c r="HR454" s="268">
        <f t="shared" si="311"/>
        <v>0</v>
      </c>
      <c r="HS454" s="268">
        <f t="shared" si="312"/>
        <v>0</v>
      </c>
    </row>
    <row r="455" spans="1:227" x14ac:dyDescent="0.3">
      <c r="A455" s="21"/>
      <c r="B455" s="14">
        <v>11633</v>
      </c>
      <c r="C455" s="14">
        <v>39</v>
      </c>
      <c r="D455" s="14" t="s">
        <v>182</v>
      </c>
      <c r="E455" s="14" t="s">
        <v>183</v>
      </c>
      <c r="F455" s="14">
        <v>470</v>
      </c>
      <c r="G455" s="14" t="s">
        <v>120</v>
      </c>
      <c r="H455" s="14">
        <v>2</v>
      </c>
      <c r="I455" s="14">
        <v>9</v>
      </c>
      <c r="J455" s="14">
        <v>9</v>
      </c>
      <c r="K455" s="14"/>
      <c r="L455" s="14" t="s">
        <v>141</v>
      </c>
      <c r="M455" s="24">
        <f t="shared" si="342"/>
        <v>9</v>
      </c>
      <c r="N455" s="24">
        <f t="shared" si="317"/>
        <v>1</v>
      </c>
      <c r="O455" s="24" t="str">
        <f t="shared" si="318"/>
        <v>9 9</v>
      </c>
      <c r="P455" s="24">
        <f t="shared" si="319"/>
        <v>9</v>
      </c>
      <c r="Q455" s="25">
        <f t="shared" si="320"/>
        <v>0</v>
      </c>
      <c r="R455" s="26">
        <f t="shared" si="321"/>
        <v>0</v>
      </c>
      <c r="S455" s="24">
        <f t="shared" si="322"/>
        <v>2</v>
      </c>
      <c r="T455" s="24">
        <f t="shared" si="323"/>
        <v>2</v>
      </c>
      <c r="U455" s="24" t="str">
        <f t="shared" si="324"/>
        <v/>
      </c>
      <c r="V455" s="24" t="str">
        <f t="shared" si="325"/>
        <v>g</v>
      </c>
      <c r="W455" s="24" t="str">
        <f t="shared" si="343"/>
        <v/>
      </c>
      <c r="X455" s="24">
        <f t="shared" si="326"/>
        <v>2</v>
      </c>
      <c r="Y455" s="24">
        <f t="shared" si="327"/>
        <v>2</v>
      </c>
      <c r="Z455" s="24" t="str">
        <f t="shared" si="328"/>
        <v>F</v>
      </c>
      <c r="AA455" s="24" t="str">
        <f t="shared" si="345"/>
        <v>F</v>
      </c>
      <c r="AB455" s="34" t="str">
        <f t="shared" si="329"/>
        <v/>
      </c>
      <c r="AC455" s="34" t="str">
        <f t="shared" si="330"/>
        <v>g</v>
      </c>
      <c r="AD455" s="34" t="str">
        <f t="shared" si="344"/>
        <v>g</v>
      </c>
      <c r="AE455" s="34" t="str">
        <f t="shared" si="331"/>
        <v>2 0</v>
      </c>
      <c r="AF455" s="34">
        <f t="shared" si="332"/>
        <v>9</v>
      </c>
      <c r="AG455" s="34">
        <f t="shared" si="333"/>
        <v>9</v>
      </c>
      <c r="AH455" s="34">
        <f t="shared" si="334"/>
        <v>0</v>
      </c>
      <c r="AI455" s="172">
        <f>IF(AJ455&lt;&gt;"",MAX(AI$3:AI454)+1,"")</f>
        <v>366</v>
      </c>
      <c r="AJ455" s="172" t="str">
        <f t="shared" si="335"/>
        <v>F</v>
      </c>
      <c r="AK455" s="172">
        <f t="shared" si="336"/>
        <v>470</v>
      </c>
      <c r="AL455" s="172">
        <f t="shared" si="337"/>
        <v>9</v>
      </c>
      <c r="AM455" s="172" t="str">
        <f>IF(AN455&lt;&gt;"",MAX(AM$3:AM454)+1,"")</f>
        <v/>
      </c>
      <c r="AN455" s="172" t="str">
        <f t="shared" si="338"/>
        <v/>
      </c>
      <c r="AO455" s="172" t="str">
        <f t="shared" si="339"/>
        <v/>
      </c>
      <c r="AP455" s="172" t="str">
        <f t="shared" si="340"/>
        <v/>
      </c>
      <c r="AQ455" s="172" t="str">
        <f t="shared" si="341"/>
        <v/>
      </c>
      <c r="AR455" s="172" t="str">
        <f>Table1[[#This Row],[Sex ]]&amp;Table1[[#This Row],[Month]]</f>
        <v>F2</v>
      </c>
      <c r="AS455" s="21"/>
      <c r="AT455" s="21"/>
      <c r="AU455" s="21"/>
      <c r="AV455" s="21"/>
      <c r="AW455" s="21"/>
      <c r="AX455" s="21"/>
      <c r="AY455" s="21"/>
      <c r="AZ455" s="21"/>
      <c r="BA455" s="21"/>
      <c r="BB455" s="21"/>
      <c r="BC455" s="21"/>
      <c r="BD455" s="21"/>
      <c r="BE455" s="319"/>
      <c r="BF455" s="319"/>
      <c r="BG455" s="316"/>
      <c r="BH455" s="316"/>
      <c r="BI455" s="316"/>
      <c r="BJ455" s="316"/>
      <c r="BK455" s="316"/>
      <c r="BL455" s="316"/>
      <c r="BM455" s="316"/>
      <c r="BN455" s="316"/>
      <c r="BO455" s="316"/>
      <c r="BP455" s="316"/>
      <c r="BQ455" s="316"/>
      <c r="BR455" s="316"/>
      <c r="BS455" s="316"/>
      <c r="BT455" s="316"/>
      <c r="BU455" s="316"/>
      <c r="BV455" s="316"/>
      <c r="BW455" s="316"/>
      <c r="BX455" s="316"/>
      <c r="BY455" s="316"/>
      <c r="BZ455" s="316"/>
      <c r="CA455" s="316"/>
      <c r="CB455" s="316"/>
      <c r="CC455" s="316"/>
      <c r="CD455" s="316"/>
      <c r="CE455" s="316"/>
      <c r="CF455" s="316"/>
      <c r="CG455" s="316"/>
      <c r="CH455" s="316"/>
      <c r="CI455" s="316"/>
      <c r="CJ455" s="316"/>
      <c r="CK455" s="316"/>
      <c r="CL455" s="316"/>
      <c r="CM455" s="316"/>
      <c r="CN455" s="316"/>
      <c r="CO455" s="316"/>
      <c r="CP455" s="316"/>
      <c r="CQ455" s="316"/>
      <c r="CR455" s="316"/>
      <c r="CS455" s="316"/>
      <c r="CT455" s="316"/>
      <c r="CU455" s="316"/>
      <c r="CV455" s="316"/>
      <c r="CW455" s="316"/>
      <c r="CX455" s="316"/>
      <c r="CY455" s="316"/>
      <c r="CZ455" s="316"/>
      <c r="DA455" s="316"/>
      <c r="DB455" s="316"/>
      <c r="DC455" s="316"/>
      <c r="DD455" s="316"/>
      <c r="DE455" s="316"/>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HP455" s="268">
        <f t="shared" si="310"/>
        <v>5</v>
      </c>
      <c r="HQ455" s="268">
        <f t="shared" si="316"/>
        <v>447</v>
      </c>
      <c r="HR455" s="268">
        <f t="shared" si="311"/>
        <v>0</v>
      </c>
      <c r="HS455" s="268">
        <f t="shared" si="312"/>
        <v>0</v>
      </c>
    </row>
    <row r="456" spans="1:227" x14ac:dyDescent="0.3">
      <c r="A456" s="21"/>
      <c r="B456" s="14">
        <v>11635</v>
      </c>
      <c r="C456" s="14">
        <v>1</v>
      </c>
      <c r="D456" s="14" t="s">
        <v>182</v>
      </c>
      <c r="E456" s="14" t="s">
        <v>183</v>
      </c>
      <c r="F456" s="14">
        <v>270</v>
      </c>
      <c r="G456" s="14" t="s">
        <v>121</v>
      </c>
      <c r="H456" s="14">
        <v>2</v>
      </c>
      <c r="I456" s="14">
        <v>3</v>
      </c>
      <c r="J456" s="14">
        <v>3</v>
      </c>
      <c r="K456" s="14"/>
      <c r="L456" s="14" t="s">
        <v>141</v>
      </c>
      <c r="M456" s="24">
        <f t="shared" si="342"/>
        <v>3</v>
      </c>
      <c r="N456" s="24">
        <f t="shared" si="317"/>
        <v>1</v>
      </c>
      <c r="O456" s="24" t="str">
        <f t="shared" si="318"/>
        <v>3 3</v>
      </c>
      <c r="P456" s="24">
        <f t="shared" si="319"/>
        <v>3</v>
      </c>
      <c r="Q456" s="25">
        <f t="shared" si="320"/>
        <v>0</v>
      </c>
      <c r="R456" s="26">
        <f t="shared" si="321"/>
        <v>0</v>
      </c>
      <c r="S456" s="24">
        <f t="shared" si="322"/>
        <v>2</v>
      </c>
      <c r="T456" s="24">
        <f t="shared" si="323"/>
        <v>2</v>
      </c>
      <c r="U456" s="24" t="str">
        <f t="shared" si="324"/>
        <v/>
      </c>
      <c r="V456" s="24" t="str">
        <f t="shared" si="325"/>
        <v>g</v>
      </c>
      <c r="W456" s="24" t="str">
        <f t="shared" si="343"/>
        <v/>
      </c>
      <c r="X456" s="24">
        <f t="shared" si="326"/>
        <v>2</v>
      </c>
      <c r="Y456" s="24">
        <f t="shared" si="327"/>
        <v>2</v>
      </c>
      <c r="Z456" s="24" t="str">
        <f t="shared" si="328"/>
        <v>M</v>
      </c>
      <c r="AA456" s="24" t="str">
        <f t="shared" si="345"/>
        <v>M</v>
      </c>
      <c r="AB456" s="34" t="str">
        <f t="shared" si="329"/>
        <v/>
      </c>
      <c r="AC456" s="34" t="str">
        <f t="shared" si="330"/>
        <v>g</v>
      </c>
      <c r="AD456" s="34" t="str">
        <f t="shared" si="344"/>
        <v>g</v>
      </c>
      <c r="AE456" s="34" t="str">
        <f t="shared" si="331"/>
        <v>2 0</v>
      </c>
      <c r="AF456" s="34">
        <f t="shared" si="332"/>
        <v>3</v>
      </c>
      <c r="AG456" s="34">
        <f t="shared" si="333"/>
        <v>3</v>
      </c>
      <c r="AH456" s="34">
        <f t="shared" si="334"/>
        <v>0</v>
      </c>
      <c r="AI456" s="172" t="str">
        <f>IF(AJ456&lt;&gt;"",MAX(AI$3:AI455)+1,"")</f>
        <v/>
      </c>
      <c r="AJ456" s="172" t="str">
        <f t="shared" si="335"/>
        <v/>
      </c>
      <c r="AK456" s="172" t="str">
        <f t="shared" si="336"/>
        <v/>
      </c>
      <c r="AL456" s="172" t="str">
        <f t="shared" si="337"/>
        <v/>
      </c>
      <c r="AM456" s="172">
        <f>IF(AN456&lt;&gt;"",MAX(AM$3:AM455)+1,"")</f>
        <v>85</v>
      </c>
      <c r="AN456" s="172" t="str">
        <f t="shared" si="338"/>
        <v>M</v>
      </c>
      <c r="AO456" s="172">
        <f t="shared" si="339"/>
        <v>270</v>
      </c>
      <c r="AP456" s="172">
        <f t="shared" si="340"/>
        <v>3</v>
      </c>
      <c r="AQ456" s="172" t="str">
        <f t="shared" si="341"/>
        <v/>
      </c>
      <c r="AR456" s="172" t="str">
        <f>Table1[[#This Row],[Sex ]]&amp;Table1[[#This Row],[Month]]</f>
        <v>M2</v>
      </c>
      <c r="AS456" s="21"/>
      <c r="AT456" s="21"/>
      <c r="AU456" s="21"/>
      <c r="AV456" s="21"/>
      <c r="AW456" s="21"/>
      <c r="AX456" s="21"/>
      <c r="AY456" s="21"/>
      <c r="AZ456" s="21"/>
      <c r="BA456" s="21"/>
      <c r="BB456" s="21"/>
      <c r="BC456" s="21"/>
      <c r="BD456" s="21"/>
      <c r="BE456" s="319"/>
      <c r="BF456" s="319"/>
      <c r="BG456" s="316"/>
      <c r="BH456" s="316"/>
      <c r="BI456" s="316"/>
      <c r="BJ456" s="316"/>
      <c r="BK456" s="316"/>
      <c r="BL456" s="316"/>
      <c r="BM456" s="316"/>
      <c r="BN456" s="316"/>
      <c r="BO456" s="316"/>
      <c r="BP456" s="316"/>
      <c r="BQ456" s="316"/>
      <c r="BR456" s="316"/>
      <c r="BS456" s="316"/>
      <c r="BT456" s="316"/>
      <c r="BU456" s="316"/>
      <c r="BV456" s="316"/>
      <c r="BW456" s="316"/>
      <c r="BX456" s="316"/>
      <c r="BY456" s="316"/>
      <c r="BZ456" s="316"/>
      <c r="CA456" s="316"/>
      <c r="CB456" s="316"/>
      <c r="CC456" s="316"/>
      <c r="CD456" s="316"/>
      <c r="CE456" s="316"/>
      <c r="CF456" s="316"/>
      <c r="CG456" s="316"/>
      <c r="CH456" s="316"/>
      <c r="CI456" s="316"/>
      <c r="CJ456" s="316"/>
      <c r="CK456" s="316"/>
      <c r="CL456" s="316"/>
      <c r="CM456" s="316"/>
      <c r="CN456" s="316"/>
      <c r="CO456" s="316"/>
      <c r="CP456" s="316"/>
      <c r="CQ456" s="316"/>
      <c r="CR456" s="316"/>
      <c r="CS456" s="316"/>
      <c r="CT456" s="316"/>
      <c r="CU456" s="316"/>
      <c r="CV456" s="316"/>
      <c r="CW456" s="316"/>
      <c r="CX456" s="316"/>
      <c r="CY456" s="316"/>
      <c r="CZ456" s="316"/>
      <c r="DA456" s="316"/>
      <c r="DB456" s="316"/>
      <c r="DC456" s="316"/>
      <c r="DD456" s="316"/>
      <c r="DE456" s="316"/>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HP456" s="268">
        <f t="shared" si="310"/>
        <v>4</v>
      </c>
      <c r="HQ456" s="268">
        <f t="shared" si="316"/>
        <v>448</v>
      </c>
      <c r="HR456" s="268">
        <f t="shared" si="311"/>
        <v>25</v>
      </c>
      <c r="HS456" s="268">
        <f t="shared" si="312"/>
        <v>25</v>
      </c>
    </row>
    <row r="457" spans="1:227" x14ac:dyDescent="0.3">
      <c r="A457" s="21"/>
      <c r="B457" s="14">
        <v>11635</v>
      </c>
      <c r="C457" s="14">
        <v>2</v>
      </c>
      <c r="D457" s="14" t="s">
        <v>182</v>
      </c>
      <c r="E457" s="14" t="s">
        <v>183</v>
      </c>
      <c r="F457" s="14">
        <v>280</v>
      </c>
      <c r="G457" s="14" t="s">
        <v>120</v>
      </c>
      <c r="H457" s="14">
        <v>2</v>
      </c>
      <c r="I457" s="14">
        <v>3</v>
      </c>
      <c r="J457" s="14">
        <v>3</v>
      </c>
      <c r="K457" s="14"/>
      <c r="L457" s="14" t="s">
        <v>141</v>
      </c>
      <c r="M457" s="24">
        <f t="shared" si="342"/>
        <v>3</v>
      </c>
      <c r="N457" s="24">
        <f t="shared" si="317"/>
        <v>1</v>
      </c>
      <c r="O457" s="24" t="str">
        <f t="shared" si="318"/>
        <v>3 3</v>
      </c>
      <c r="P457" s="24">
        <f t="shared" si="319"/>
        <v>3</v>
      </c>
      <c r="Q457" s="25">
        <f t="shared" si="320"/>
        <v>0</v>
      </c>
      <c r="R457" s="26">
        <f t="shared" si="321"/>
        <v>0</v>
      </c>
      <c r="S457" s="24">
        <f t="shared" si="322"/>
        <v>2</v>
      </c>
      <c r="T457" s="24">
        <f t="shared" si="323"/>
        <v>2</v>
      </c>
      <c r="U457" s="24" t="str">
        <f t="shared" si="324"/>
        <v/>
      </c>
      <c r="V457" s="24" t="str">
        <f t="shared" si="325"/>
        <v>g</v>
      </c>
      <c r="W457" s="24" t="str">
        <f t="shared" si="343"/>
        <v/>
      </c>
      <c r="X457" s="24">
        <f t="shared" si="326"/>
        <v>2</v>
      </c>
      <c r="Y457" s="24">
        <f t="shared" si="327"/>
        <v>2</v>
      </c>
      <c r="Z457" s="24" t="str">
        <f t="shared" si="328"/>
        <v>F</v>
      </c>
      <c r="AA457" s="24" t="str">
        <f t="shared" si="345"/>
        <v>F</v>
      </c>
      <c r="AB457" s="34" t="str">
        <f t="shared" si="329"/>
        <v/>
      </c>
      <c r="AC457" s="34" t="str">
        <f t="shared" si="330"/>
        <v>g</v>
      </c>
      <c r="AD457" s="34" t="str">
        <f t="shared" si="344"/>
        <v>g</v>
      </c>
      <c r="AE457" s="34" t="str">
        <f t="shared" si="331"/>
        <v>2 0</v>
      </c>
      <c r="AF457" s="34">
        <f t="shared" si="332"/>
        <v>3</v>
      </c>
      <c r="AG457" s="34">
        <f t="shared" si="333"/>
        <v>3</v>
      </c>
      <c r="AH457" s="34">
        <f t="shared" si="334"/>
        <v>0</v>
      </c>
      <c r="AI457" s="172">
        <f>IF(AJ457&lt;&gt;"",MAX(AI$3:AI456)+1,"")</f>
        <v>367</v>
      </c>
      <c r="AJ457" s="172" t="str">
        <f t="shared" si="335"/>
        <v>F</v>
      </c>
      <c r="AK457" s="172">
        <f t="shared" si="336"/>
        <v>280</v>
      </c>
      <c r="AL457" s="172">
        <f t="shared" si="337"/>
        <v>3</v>
      </c>
      <c r="AM457" s="172" t="str">
        <f>IF(AN457&lt;&gt;"",MAX(AM$3:AM456)+1,"")</f>
        <v/>
      </c>
      <c r="AN457" s="172" t="str">
        <f t="shared" si="338"/>
        <v/>
      </c>
      <c r="AO457" s="172" t="str">
        <f t="shared" si="339"/>
        <v/>
      </c>
      <c r="AP457" s="172" t="str">
        <f t="shared" si="340"/>
        <v/>
      </c>
      <c r="AQ457" s="172" t="str">
        <f t="shared" si="341"/>
        <v/>
      </c>
      <c r="AR457" s="172" t="str">
        <f>Table1[[#This Row],[Sex ]]&amp;Table1[[#This Row],[Month]]</f>
        <v>F2</v>
      </c>
      <c r="AS457" s="21"/>
      <c r="AT457" s="21"/>
      <c r="AU457" s="21"/>
      <c r="AV457" s="21"/>
      <c r="AW457" s="21"/>
      <c r="AX457" s="21"/>
      <c r="AY457" s="21"/>
      <c r="AZ457" s="21"/>
      <c r="BA457" s="21"/>
      <c r="BB457" s="21"/>
      <c r="BC457" s="21"/>
      <c r="BD457" s="21"/>
      <c r="BE457" s="319"/>
      <c r="BF457" s="319"/>
      <c r="BG457" s="316"/>
      <c r="BH457" s="316"/>
      <c r="BI457" s="316"/>
      <c r="BJ457" s="316"/>
      <c r="BK457" s="316"/>
      <c r="BL457" s="316"/>
      <c r="BM457" s="316"/>
      <c r="BN457" s="316"/>
      <c r="BO457" s="316"/>
      <c r="BP457" s="316"/>
      <c r="BQ457" s="316"/>
      <c r="BR457" s="316"/>
      <c r="BS457" s="316"/>
      <c r="BT457" s="316"/>
      <c r="BU457" s="316"/>
      <c r="BV457" s="316"/>
      <c r="BW457" s="316"/>
      <c r="BX457" s="316"/>
      <c r="BY457" s="316"/>
      <c r="BZ457" s="316"/>
      <c r="CA457" s="316"/>
      <c r="CB457" s="316"/>
      <c r="CC457" s="316"/>
      <c r="CD457" s="316"/>
      <c r="CE457" s="316"/>
      <c r="CF457" s="316"/>
      <c r="CG457" s="316"/>
      <c r="CH457" s="316"/>
      <c r="CI457" s="316"/>
      <c r="CJ457" s="316"/>
      <c r="CK457" s="316"/>
      <c r="CL457" s="316"/>
      <c r="CM457" s="316"/>
      <c r="CN457" s="316"/>
      <c r="CO457" s="316"/>
      <c r="CP457" s="316"/>
      <c r="CQ457" s="316"/>
      <c r="CR457" s="316"/>
      <c r="CS457" s="316"/>
      <c r="CT457" s="316"/>
      <c r="CU457" s="316"/>
      <c r="CV457" s="316"/>
      <c r="CW457" s="316"/>
      <c r="CX457" s="316"/>
      <c r="CY457" s="316"/>
      <c r="CZ457" s="316"/>
      <c r="DA457" s="316"/>
      <c r="DB457" s="316"/>
      <c r="DC457" s="316"/>
      <c r="DD457" s="316"/>
      <c r="DE457" s="316"/>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HP457" s="268">
        <f t="shared" ref="HP457:HP520" si="346">J451</f>
        <v>7</v>
      </c>
      <c r="HQ457" s="268">
        <f t="shared" si="316"/>
        <v>449</v>
      </c>
      <c r="HR457" s="268">
        <f t="shared" ref="HR457:HR520" si="347">IF(I451&lt;&gt;"",IF(I451&gt;98,0,IF(J451&gt;98,0,IF(I451&lt;&gt;J451,ABS((I451/J451)*100)-100,0))),0)</f>
        <v>0</v>
      </c>
      <c r="HS457" s="268">
        <f t="shared" si="312"/>
        <v>0</v>
      </c>
    </row>
    <row r="458" spans="1:227" x14ac:dyDescent="0.3">
      <c r="A458" s="21"/>
      <c r="B458" s="14">
        <v>11635</v>
      </c>
      <c r="C458" s="14">
        <v>3</v>
      </c>
      <c r="D458" s="14" t="s">
        <v>182</v>
      </c>
      <c r="E458" s="14" t="s">
        <v>183</v>
      </c>
      <c r="F458" s="14">
        <v>280</v>
      </c>
      <c r="G458" s="14" t="s">
        <v>120</v>
      </c>
      <c r="H458" s="14">
        <v>2</v>
      </c>
      <c r="I458" s="14">
        <v>3</v>
      </c>
      <c r="J458" s="14">
        <v>3</v>
      </c>
      <c r="K458" s="14"/>
      <c r="L458" s="14" t="s">
        <v>141</v>
      </c>
      <c r="M458" s="24">
        <f t="shared" si="342"/>
        <v>3</v>
      </c>
      <c r="N458" s="24">
        <f t="shared" si="317"/>
        <v>1</v>
      </c>
      <c r="O458" s="24" t="str">
        <f t="shared" si="318"/>
        <v>3 3</v>
      </c>
      <c r="P458" s="24">
        <f t="shared" si="319"/>
        <v>3</v>
      </c>
      <c r="Q458" s="25">
        <f t="shared" si="320"/>
        <v>0</v>
      </c>
      <c r="R458" s="26">
        <f t="shared" si="321"/>
        <v>0</v>
      </c>
      <c r="S458" s="24">
        <f t="shared" si="322"/>
        <v>2</v>
      </c>
      <c r="T458" s="24">
        <f t="shared" si="323"/>
        <v>2</v>
      </c>
      <c r="U458" s="24" t="str">
        <f t="shared" si="324"/>
        <v/>
      </c>
      <c r="V458" s="24" t="str">
        <f t="shared" si="325"/>
        <v>g</v>
      </c>
      <c r="W458" s="24" t="str">
        <f t="shared" si="343"/>
        <v/>
      </c>
      <c r="X458" s="24">
        <f t="shared" si="326"/>
        <v>2</v>
      </c>
      <c r="Y458" s="24">
        <f t="shared" si="327"/>
        <v>2</v>
      </c>
      <c r="Z458" s="24" t="str">
        <f t="shared" si="328"/>
        <v>F</v>
      </c>
      <c r="AA458" s="24" t="str">
        <f t="shared" si="345"/>
        <v>F</v>
      </c>
      <c r="AB458" s="34" t="str">
        <f t="shared" si="329"/>
        <v/>
      </c>
      <c r="AC458" s="34" t="str">
        <f t="shared" si="330"/>
        <v>g</v>
      </c>
      <c r="AD458" s="34" t="str">
        <f t="shared" si="344"/>
        <v>g</v>
      </c>
      <c r="AE458" s="34" t="str">
        <f t="shared" si="331"/>
        <v>2 0</v>
      </c>
      <c r="AF458" s="34">
        <f t="shared" si="332"/>
        <v>3</v>
      </c>
      <c r="AG458" s="34">
        <f t="shared" si="333"/>
        <v>3</v>
      </c>
      <c r="AH458" s="34">
        <f t="shared" si="334"/>
        <v>0</v>
      </c>
      <c r="AI458" s="172">
        <f>IF(AJ458&lt;&gt;"",MAX(AI$3:AI457)+1,"")</f>
        <v>368</v>
      </c>
      <c r="AJ458" s="172" t="str">
        <f t="shared" si="335"/>
        <v>F</v>
      </c>
      <c r="AK458" s="172">
        <f t="shared" si="336"/>
        <v>280</v>
      </c>
      <c r="AL458" s="172">
        <f t="shared" si="337"/>
        <v>3</v>
      </c>
      <c r="AM458" s="172" t="str">
        <f>IF(AN458&lt;&gt;"",MAX(AM$3:AM457)+1,"")</f>
        <v/>
      </c>
      <c r="AN458" s="172" t="str">
        <f t="shared" si="338"/>
        <v/>
      </c>
      <c r="AO458" s="172" t="str">
        <f t="shared" si="339"/>
        <v/>
      </c>
      <c r="AP458" s="172" t="str">
        <f t="shared" si="340"/>
        <v/>
      </c>
      <c r="AQ458" s="172" t="str">
        <f t="shared" si="341"/>
        <v/>
      </c>
      <c r="AR458" s="172" t="str">
        <f>Table1[[#This Row],[Sex ]]&amp;Table1[[#This Row],[Month]]</f>
        <v>F2</v>
      </c>
      <c r="AS458" s="21"/>
      <c r="AT458" s="21"/>
      <c r="AU458" s="21"/>
      <c r="AV458" s="21"/>
      <c r="AW458" s="21"/>
      <c r="AX458" s="21"/>
      <c r="AY458" s="21"/>
      <c r="AZ458" s="21"/>
      <c r="BA458" s="21"/>
      <c r="BB458" s="21"/>
      <c r="BC458" s="21"/>
      <c r="BD458" s="21"/>
      <c r="BE458" s="319"/>
      <c r="BF458" s="319"/>
      <c r="BG458" s="316"/>
      <c r="BH458" s="316"/>
      <c r="BI458" s="316"/>
      <c r="BJ458" s="316"/>
      <c r="BK458" s="316"/>
      <c r="BL458" s="316"/>
      <c r="BM458" s="316"/>
      <c r="BN458" s="316"/>
      <c r="BO458" s="316"/>
      <c r="BP458" s="316"/>
      <c r="BQ458" s="316"/>
      <c r="BR458" s="316"/>
      <c r="BS458" s="316"/>
      <c r="BT458" s="316"/>
      <c r="BU458" s="316"/>
      <c r="BV458" s="316"/>
      <c r="BW458" s="316"/>
      <c r="BX458" s="316"/>
      <c r="BY458" s="316"/>
      <c r="BZ458" s="316"/>
      <c r="CA458" s="316"/>
      <c r="CB458" s="316"/>
      <c r="CC458" s="316"/>
      <c r="CD458" s="316"/>
      <c r="CE458" s="316"/>
      <c r="CF458" s="316"/>
      <c r="CG458" s="316"/>
      <c r="CH458" s="316"/>
      <c r="CI458" s="316"/>
      <c r="CJ458" s="316"/>
      <c r="CK458" s="316"/>
      <c r="CL458" s="316"/>
      <c r="CM458" s="316"/>
      <c r="CN458" s="316"/>
      <c r="CO458" s="316"/>
      <c r="CP458" s="316"/>
      <c r="CQ458" s="316"/>
      <c r="CR458" s="316"/>
      <c r="CS458" s="316"/>
      <c r="CT458" s="316"/>
      <c r="CU458" s="316"/>
      <c r="CV458" s="316"/>
      <c r="CW458" s="316"/>
      <c r="CX458" s="316"/>
      <c r="CY458" s="316"/>
      <c r="CZ458" s="316"/>
      <c r="DA458" s="316"/>
      <c r="DB458" s="316"/>
      <c r="DC458" s="316"/>
      <c r="DD458" s="316"/>
      <c r="DE458" s="316"/>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HP458" s="268">
        <f t="shared" si="346"/>
        <v>6</v>
      </c>
      <c r="HQ458" s="268">
        <f t="shared" si="316"/>
        <v>450</v>
      </c>
      <c r="HR458" s="268">
        <f t="shared" si="347"/>
        <v>0</v>
      </c>
      <c r="HS458" s="268">
        <f t="shared" si="312"/>
        <v>0</v>
      </c>
    </row>
    <row r="459" spans="1:227" x14ac:dyDescent="0.3">
      <c r="A459" s="21"/>
      <c r="B459" s="14">
        <v>11635</v>
      </c>
      <c r="C459" s="14">
        <v>4</v>
      </c>
      <c r="D459" s="14" t="s">
        <v>182</v>
      </c>
      <c r="E459" s="14" t="s">
        <v>183</v>
      </c>
      <c r="F459" s="14">
        <v>290</v>
      </c>
      <c r="G459" s="14" t="s">
        <v>121</v>
      </c>
      <c r="H459" s="14">
        <v>2</v>
      </c>
      <c r="I459" s="14">
        <v>3</v>
      </c>
      <c r="J459" s="14">
        <v>3</v>
      </c>
      <c r="K459" s="14"/>
      <c r="L459" s="14" t="s">
        <v>141</v>
      </c>
      <c r="M459" s="24">
        <f t="shared" si="342"/>
        <v>3</v>
      </c>
      <c r="N459" s="24">
        <f t="shared" si="317"/>
        <v>1</v>
      </c>
      <c r="O459" s="24" t="str">
        <f t="shared" si="318"/>
        <v>3 3</v>
      </c>
      <c r="P459" s="24">
        <f t="shared" si="319"/>
        <v>3</v>
      </c>
      <c r="Q459" s="25">
        <f t="shared" si="320"/>
        <v>0</v>
      </c>
      <c r="R459" s="26">
        <f t="shared" si="321"/>
        <v>0</v>
      </c>
      <c r="S459" s="24">
        <f t="shared" si="322"/>
        <v>2</v>
      </c>
      <c r="T459" s="24">
        <f t="shared" si="323"/>
        <v>2</v>
      </c>
      <c r="U459" s="24" t="str">
        <f t="shared" si="324"/>
        <v/>
      </c>
      <c r="V459" s="24" t="str">
        <f t="shared" si="325"/>
        <v>g</v>
      </c>
      <c r="W459" s="24" t="str">
        <f t="shared" si="343"/>
        <v/>
      </c>
      <c r="X459" s="24">
        <f t="shared" si="326"/>
        <v>2</v>
      </c>
      <c r="Y459" s="24">
        <f t="shared" si="327"/>
        <v>2</v>
      </c>
      <c r="Z459" s="24" t="str">
        <f t="shared" si="328"/>
        <v>M</v>
      </c>
      <c r="AA459" s="24" t="str">
        <f t="shared" si="345"/>
        <v>M</v>
      </c>
      <c r="AB459" s="34" t="str">
        <f t="shared" si="329"/>
        <v/>
      </c>
      <c r="AC459" s="34" t="str">
        <f t="shared" si="330"/>
        <v>g</v>
      </c>
      <c r="AD459" s="34" t="str">
        <f t="shared" si="344"/>
        <v>g</v>
      </c>
      <c r="AE459" s="34" t="str">
        <f t="shared" si="331"/>
        <v>2 0</v>
      </c>
      <c r="AF459" s="34">
        <f t="shared" si="332"/>
        <v>3</v>
      </c>
      <c r="AG459" s="34">
        <f t="shared" si="333"/>
        <v>3</v>
      </c>
      <c r="AH459" s="34">
        <f t="shared" si="334"/>
        <v>0</v>
      </c>
      <c r="AI459" s="172" t="str">
        <f>IF(AJ459&lt;&gt;"",MAX(AI$3:AI458)+1,"")</f>
        <v/>
      </c>
      <c r="AJ459" s="172" t="str">
        <f t="shared" si="335"/>
        <v/>
      </c>
      <c r="AK459" s="172" t="str">
        <f t="shared" si="336"/>
        <v/>
      </c>
      <c r="AL459" s="172" t="str">
        <f t="shared" si="337"/>
        <v/>
      </c>
      <c r="AM459" s="172">
        <f>IF(AN459&lt;&gt;"",MAX(AM$3:AM458)+1,"")</f>
        <v>86</v>
      </c>
      <c r="AN459" s="172" t="str">
        <f t="shared" si="338"/>
        <v>M</v>
      </c>
      <c r="AO459" s="172">
        <f t="shared" si="339"/>
        <v>290</v>
      </c>
      <c r="AP459" s="172">
        <f t="shared" si="340"/>
        <v>3</v>
      </c>
      <c r="AQ459" s="172" t="str">
        <f t="shared" si="341"/>
        <v/>
      </c>
      <c r="AR459" s="172" t="str">
        <f>Table1[[#This Row],[Sex ]]&amp;Table1[[#This Row],[Month]]</f>
        <v>M2</v>
      </c>
      <c r="AS459" s="21"/>
      <c r="AT459" s="21"/>
      <c r="AU459" s="21"/>
      <c r="AV459" s="21"/>
      <c r="AW459" s="21"/>
      <c r="AX459" s="21"/>
      <c r="AY459" s="21"/>
      <c r="AZ459" s="21"/>
      <c r="BA459" s="21"/>
      <c r="BB459" s="21"/>
      <c r="BC459" s="21"/>
      <c r="BD459" s="21"/>
      <c r="BE459" s="319"/>
      <c r="BF459" s="319"/>
      <c r="BG459" s="316"/>
      <c r="BH459" s="316"/>
      <c r="BI459" s="316"/>
      <c r="BJ459" s="316"/>
      <c r="BK459" s="316"/>
      <c r="BL459" s="316"/>
      <c r="BM459" s="316"/>
      <c r="BN459" s="316"/>
      <c r="BO459" s="316"/>
      <c r="BP459" s="316"/>
      <c r="BQ459" s="316"/>
      <c r="BR459" s="316"/>
      <c r="BS459" s="316"/>
      <c r="BT459" s="316"/>
      <c r="BU459" s="316"/>
      <c r="BV459" s="316"/>
      <c r="BW459" s="316"/>
      <c r="BX459" s="316"/>
      <c r="BY459" s="316"/>
      <c r="BZ459" s="316"/>
      <c r="CA459" s="316"/>
      <c r="CB459" s="316"/>
      <c r="CC459" s="316"/>
      <c r="CD459" s="316"/>
      <c r="CE459" s="316"/>
      <c r="CF459" s="316"/>
      <c r="CG459" s="316"/>
      <c r="CH459" s="316"/>
      <c r="CI459" s="316"/>
      <c r="CJ459" s="316"/>
      <c r="CK459" s="316"/>
      <c r="CL459" s="316"/>
      <c r="CM459" s="316"/>
      <c r="CN459" s="316"/>
      <c r="CO459" s="316"/>
      <c r="CP459" s="316"/>
      <c r="CQ459" s="316"/>
      <c r="CR459" s="316"/>
      <c r="CS459" s="316"/>
      <c r="CT459" s="316"/>
      <c r="CU459" s="316"/>
      <c r="CV459" s="316"/>
      <c r="CW459" s="316"/>
      <c r="CX459" s="316"/>
      <c r="CY459" s="316"/>
      <c r="CZ459" s="316"/>
      <c r="DA459" s="316"/>
      <c r="DB459" s="316"/>
      <c r="DC459" s="316"/>
      <c r="DD459" s="316"/>
      <c r="DE459" s="316"/>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HP459" s="268">
        <f t="shared" si="346"/>
        <v>5</v>
      </c>
      <c r="HQ459" s="268">
        <f t="shared" si="316"/>
        <v>451</v>
      </c>
      <c r="HR459" s="268">
        <f t="shared" si="347"/>
        <v>20</v>
      </c>
      <c r="HS459" s="268">
        <f t="shared" si="312"/>
        <v>20</v>
      </c>
    </row>
    <row r="460" spans="1:227" x14ac:dyDescent="0.3">
      <c r="A460" s="21"/>
      <c r="B460" s="14">
        <v>11635</v>
      </c>
      <c r="C460" s="14">
        <v>5</v>
      </c>
      <c r="D460" s="14" t="s">
        <v>182</v>
      </c>
      <c r="E460" s="14" t="s">
        <v>183</v>
      </c>
      <c r="F460" s="14">
        <v>290</v>
      </c>
      <c r="G460" s="14" t="s">
        <v>121</v>
      </c>
      <c r="H460" s="14">
        <v>2</v>
      </c>
      <c r="I460" s="14">
        <v>3</v>
      </c>
      <c r="J460" s="14">
        <v>99</v>
      </c>
      <c r="K460" s="14"/>
      <c r="L460" s="14" t="s">
        <v>141</v>
      </c>
      <c r="M460" s="24" t="str">
        <f t="shared" si="342"/>
        <v/>
      </c>
      <c r="N460" s="24">
        <f t="shared" si="317"/>
        <v>1</v>
      </c>
      <c r="O460" s="24" t="str">
        <f t="shared" si="318"/>
        <v>99 3</v>
      </c>
      <c r="P460" s="24">
        <f t="shared" si="319"/>
        <v>51</v>
      </c>
      <c r="Q460" s="25">
        <f t="shared" si="320"/>
        <v>0</v>
      </c>
      <c r="R460" s="26">
        <f t="shared" si="321"/>
        <v>0</v>
      </c>
      <c r="S460" s="24" t="str">
        <f t="shared" si="322"/>
        <v/>
      </c>
      <c r="T460" s="24" t="str">
        <f t="shared" si="323"/>
        <v/>
      </c>
      <c r="U460" s="24" t="str">
        <f t="shared" si="324"/>
        <v/>
      </c>
      <c r="V460" s="24" t="str">
        <f t="shared" si="325"/>
        <v/>
      </c>
      <c r="W460" s="24">
        <f t="shared" si="343"/>
        <v>99</v>
      </c>
      <c r="X460" s="24" t="str">
        <f t="shared" si="326"/>
        <v/>
      </c>
      <c r="Y460" s="24">
        <f t="shared" si="327"/>
        <v>2</v>
      </c>
      <c r="Z460" s="24" t="str">
        <f t="shared" si="328"/>
        <v/>
      </c>
      <c r="AA460" s="24" t="str">
        <f>IF(I460&lt;&gt;"",IF(I460-J460=0,G460,""),"")</f>
        <v/>
      </c>
      <c r="AB460" s="34" t="str">
        <f t="shared" si="329"/>
        <v>M</v>
      </c>
      <c r="AC460" s="34" t="str">
        <f t="shared" si="330"/>
        <v/>
      </c>
      <c r="AD460" s="34" t="str">
        <f t="shared" si="344"/>
        <v/>
      </c>
      <c r="AE460" s="34" t="str">
        <f t="shared" si="331"/>
        <v>2 -96</v>
      </c>
      <c r="AF460" s="34" t="str">
        <f t="shared" si="332"/>
        <v/>
      </c>
      <c r="AG460" s="34" t="str">
        <f t="shared" si="333"/>
        <v/>
      </c>
      <c r="AH460" s="34" t="str">
        <f t="shared" si="334"/>
        <v/>
      </c>
      <c r="AI460" s="172" t="str">
        <f>IF(AJ460&lt;&gt;"",MAX(AI$3:AI459)+1,"")</f>
        <v/>
      </c>
      <c r="AJ460" s="172" t="str">
        <f t="shared" si="335"/>
        <v/>
      </c>
      <c r="AK460" s="172" t="str">
        <f t="shared" si="336"/>
        <v/>
      </c>
      <c r="AL460" s="172" t="str">
        <f t="shared" si="337"/>
        <v/>
      </c>
      <c r="AM460" s="172" t="str">
        <f>IF(AN460&lt;&gt;"",MAX(AM$3:AM459)+1,"")</f>
        <v/>
      </c>
      <c r="AN460" s="172" t="str">
        <f t="shared" si="338"/>
        <v/>
      </c>
      <c r="AO460" s="172" t="str">
        <f t="shared" si="339"/>
        <v/>
      </c>
      <c r="AP460" s="172" t="str">
        <f t="shared" si="340"/>
        <v/>
      </c>
      <c r="AQ460" s="172" t="str">
        <f t="shared" si="341"/>
        <v/>
      </c>
      <c r="AR460" s="172" t="str">
        <f>Table1[[#This Row],[Sex ]]&amp;Table1[[#This Row],[Month]]</f>
        <v>M2</v>
      </c>
      <c r="AS460" s="21"/>
      <c r="AT460" s="21"/>
      <c r="AU460" s="21"/>
      <c r="AV460" s="21"/>
      <c r="AW460" s="21"/>
      <c r="AX460" s="21"/>
      <c r="AY460" s="21"/>
      <c r="AZ460" s="21"/>
      <c r="BA460" s="21"/>
      <c r="BB460" s="21"/>
      <c r="BC460" s="21"/>
      <c r="BD460" s="21"/>
      <c r="BE460" s="319"/>
      <c r="BF460" s="319"/>
      <c r="BG460" s="316"/>
      <c r="BH460" s="316"/>
      <c r="BI460" s="316"/>
      <c r="BJ460" s="316"/>
      <c r="BK460" s="316"/>
      <c r="BL460" s="316"/>
      <c r="BM460" s="316"/>
      <c r="BN460" s="316"/>
      <c r="BO460" s="316"/>
      <c r="BP460" s="316"/>
      <c r="BQ460" s="316"/>
      <c r="BR460" s="316"/>
      <c r="BS460" s="316"/>
      <c r="BT460" s="316"/>
      <c r="BU460" s="316"/>
      <c r="BV460" s="316"/>
      <c r="BW460" s="316"/>
      <c r="BX460" s="316"/>
      <c r="BY460" s="316"/>
      <c r="BZ460" s="316"/>
      <c r="CA460" s="316"/>
      <c r="CB460" s="316"/>
      <c r="CC460" s="316"/>
      <c r="CD460" s="316"/>
      <c r="CE460" s="316"/>
      <c r="CF460" s="316"/>
      <c r="CG460" s="316"/>
      <c r="CH460" s="316"/>
      <c r="CI460" s="316"/>
      <c r="CJ460" s="316"/>
      <c r="CK460" s="316"/>
      <c r="CL460" s="316"/>
      <c r="CM460" s="316"/>
      <c r="CN460" s="316"/>
      <c r="CO460" s="316"/>
      <c r="CP460" s="316"/>
      <c r="CQ460" s="316"/>
      <c r="CR460" s="316"/>
      <c r="CS460" s="316"/>
      <c r="CT460" s="316"/>
      <c r="CU460" s="316"/>
      <c r="CV460" s="316"/>
      <c r="CW460" s="316"/>
      <c r="CX460" s="316"/>
      <c r="CY460" s="316"/>
      <c r="CZ460" s="316"/>
      <c r="DA460" s="316"/>
      <c r="DB460" s="316"/>
      <c r="DC460" s="316"/>
      <c r="DD460" s="316"/>
      <c r="DE460" s="316"/>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HP460" s="268">
        <f t="shared" si="346"/>
        <v>9</v>
      </c>
      <c r="HQ460" s="268">
        <f t="shared" si="316"/>
        <v>452</v>
      </c>
      <c r="HR460" s="268">
        <f t="shared" si="347"/>
        <v>0</v>
      </c>
      <c r="HS460" s="268">
        <f t="shared" si="312"/>
        <v>0</v>
      </c>
    </row>
    <row r="461" spans="1:227" x14ac:dyDescent="0.3">
      <c r="A461" s="21"/>
      <c r="B461" s="14">
        <v>11635</v>
      </c>
      <c r="C461" s="14">
        <v>6</v>
      </c>
      <c r="D461" s="14" t="s">
        <v>182</v>
      </c>
      <c r="E461" s="14" t="s">
        <v>183</v>
      </c>
      <c r="F461" s="14">
        <v>300</v>
      </c>
      <c r="G461" s="14" t="s">
        <v>121</v>
      </c>
      <c r="H461" s="14">
        <v>2</v>
      </c>
      <c r="I461" s="14">
        <v>3</v>
      </c>
      <c r="J461" s="14">
        <v>3</v>
      </c>
      <c r="K461" s="14"/>
      <c r="L461" s="14" t="s">
        <v>141</v>
      </c>
      <c r="M461" s="24">
        <f t="shared" si="342"/>
        <v>3</v>
      </c>
      <c r="N461" s="24">
        <f t="shared" si="317"/>
        <v>1</v>
      </c>
      <c r="O461" s="24" t="str">
        <f t="shared" si="318"/>
        <v>3 3</v>
      </c>
      <c r="P461" s="24">
        <f t="shared" si="319"/>
        <v>3</v>
      </c>
      <c r="Q461" s="25">
        <f t="shared" si="320"/>
        <v>0</v>
      </c>
      <c r="R461" s="26">
        <f t="shared" si="321"/>
        <v>0</v>
      </c>
      <c r="S461" s="24">
        <f t="shared" si="322"/>
        <v>2</v>
      </c>
      <c r="T461" s="24">
        <f t="shared" si="323"/>
        <v>2</v>
      </c>
      <c r="U461" s="24" t="str">
        <f t="shared" si="324"/>
        <v/>
      </c>
      <c r="V461" s="24" t="str">
        <f t="shared" si="325"/>
        <v>g</v>
      </c>
      <c r="W461" s="24" t="str">
        <f t="shared" si="343"/>
        <v/>
      </c>
      <c r="X461" s="24">
        <f t="shared" si="326"/>
        <v>2</v>
      </c>
      <c r="Y461" s="24">
        <f t="shared" si="327"/>
        <v>2</v>
      </c>
      <c r="Z461" s="24" t="str">
        <f t="shared" si="328"/>
        <v>M</v>
      </c>
      <c r="AA461" s="24" t="str">
        <f t="shared" ref="AA461:AA477" si="348">IF(I461&lt;&gt;"",IF(SUM(I461:J461)&gt;98,"",IF(I461-J461=0,G461,"")))</f>
        <v>M</v>
      </c>
      <c r="AB461" s="34" t="str">
        <f t="shared" si="329"/>
        <v/>
      </c>
      <c r="AC461" s="34" t="str">
        <f t="shared" si="330"/>
        <v>g</v>
      </c>
      <c r="AD461" s="34" t="str">
        <f t="shared" si="344"/>
        <v>g</v>
      </c>
      <c r="AE461" s="34" t="str">
        <f t="shared" si="331"/>
        <v>2 0</v>
      </c>
      <c r="AF461" s="34">
        <f t="shared" si="332"/>
        <v>3</v>
      </c>
      <c r="AG461" s="34">
        <f t="shared" si="333"/>
        <v>3</v>
      </c>
      <c r="AH461" s="34">
        <f t="shared" si="334"/>
        <v>0</v>
      </c>
      <c r="AI461" s="172" t="str">
        <f>IF(AJ461&lt;&gt;"",MAX(AI$3:AI460)+1,"")</f>
        <v/>
      </c>
      <c r="AJ461" s="172" t="str">
        <f t="shared" si="335"/>
        <v/>
      </c>
      <c r="AK461" s="172" t="str">
        <f t="shared" si="336"/>
        <v/>
      </c>
      <c r="AL461" s="172" t="str">
        <f t="shared" si="337"/>
        <v/>
      </c>
      <c r="AM461" s="172">
        <f>IF(AN461&lt;&gt;"",MAX(AM$3:AM460)+1,"")</f>
        <v>87</v>
      </c>
      <c r="AN461" s="172" t="str">
        <f t="shared" si="338"/>
        <v>M</v>
      </c>
      <c r="AO461" s="172">
        <f t="shared" si="339"/>
        <v>300</v>
      </c>
      <c r="AP461" s="172">
        <f t="shared" si="340"/>
        <v>3</v>
      </c>
      <c r="AQ461" s="172" t="str">
        <f t="shared" si="341"/>
        <v/>
      </c>
      <c r="AR461" s="172" t="str">
        <f>Table1[[#This Row],[Sex ]]&amp;Table1[[#This Row],[Month]]</f>
        <v>M2</v>
      </c>
      <c r="AS461" s="21"/>
      <c r="AT461" s="21"/>
      <c r="AU461" s="21"/>
      <c r="AV461" s="21"/>
      <c r="AW461" s="21"/>
      <c r="AX461" s="21"/>
      <c r="AY461" s="21"/>
      <c r="AZ461" s="21"/>
      <c r="BA461" s="21"/>
      <c r="BB461" s="21"/>
      <c r="BC461" s="21"/>
      <c r="BD461" s="21"/>
      <c r="BE461" s="319"/>
      <c r="BF461" s="319"/>
      <c r="BG461" s="316"/>
      <c r="BH461" s="316"/>
      <c r="BI461" s="316"/>
      <c r="BJ461" s="316"/>
      <c r="BK461" s="316"/>
      <c r="BL461" s="316"/>
      <c r="BM461" s="316"/>
      <c r="BN461" s="316"/>
      <c r="BO461" s="316"/>
      <c r="BP461" s="316"/>
      <c r="BQ461" s="316"/>
      <c r="BR461" s="316"/>
      <c r="BS461" s="316"/>
      <c r="BT461" s="316"/>
      <c r="BU461" s="316"/>
      <c r="BV461" s="316"/>
      <c r="BW461" s="316"/>
      <c r="BX461" s="316"/>
      <c r="BY461" s="316"/>
      <c r="BZ461" s="316"/>
      <c r="CA461" s="316"/>
      <c r="CB461" s="316"/>
      <c r="CC461" s="316"/>
      <c r="CD461" s="316"/>
      <c r="CE461" s="316"/>
      <c r="CF461" s="316"/>
      <c r="CG461" s="316"/>
      <c r="CH461" s="316"/>
      <c r="CI461" s="316"/>
      <c r="CJ461" s="316"/>
      <c r="CK461" s="316"/>
      <c r="CL461" s="316"/>
      <c r="CM461" s="316"/>
      <c r="CN461" s="316"/>
      <c r="CO461" s="316"/>
      <c r="CP461" s="316"/>
      <c r="CQ461" s="316"/>
      <c r="CR461" s="316"/>
      <c r="CS461" s="316"/>
      <c r="CT461" s="316"/>
      <c r="CU461" s="316"/>
      <c r="CV461" s="316"/>
      <c r="CW461" s="316"/>
      <c r="CX461" s="316"/>
      <c r="CY461" s="316"/>
      <c r="CZ461" s="316"/>
      <c r="DA461" s="316"/>
      <c r="DB461" s="316"/>
      <c r="DC461" s="316"/>
      <c r="DD461" s="316"/>
      <c r="DE461" s="316"/>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HP461" s="268">
        <f t="shared" si="346"/>
        <v>9</v>
      </c>
      <c r="HQ461" s="268">
        <f t="shared" si="316"/>
        <v>453</v>
      </c>
      <c r="HR461" s="268">
        <f t="shared" si="347"/>
        <v>0</v>
      </c>
      <c r="HS461" s="268">
        <f t="shared" ref="HS461:HS524" si="349">ABS(HR461)</f>
        <v>0</v>
      </c>
    </row>
    <row r="462" spans="1:227" x14ac:dyDescent="0.3">
      <c r="A462" s="21"/>
      <c r="B462" s="14">
        <v>11635</v>
      </c>
      <c r="C462" s="14">
        <v>7</v>
      </c>
      <c r="D462" s="14" t="s">
        <v>182</v>
      </c>
      <c r="E462" s="14" t="s">
        <v>183</v>
      </c>
      <c r="F462" s="14">
        <v>300</v>
      </c>
      <c r="G462" s="14" t="s">
        <v>121</v>
      </c>
      <c r="H462" s="14">
        <v>2</v>
      </c>
      <c r="I462" s="14">
        <v>4</v>
      </c>
      <c r="J462" s="14">
        <v>4</v>
      </c>
      <c r="K462" s="14"/>
      <c r="L462" s="14" t="s">
        <v>141</v>
      </c>
      <c r="M462" s="24">
        <f t="shared" si="342"/>
        <v>4</v>
      </c>
      <c r="N462" s="24">
        <f t="shared" si="317"/>
        <v>1</v>
      </c>
      <c r="O462" s="24" t="str">
        <f t="shared" si="318"/>
        <v>4 4</v>
      </c>
      <c r="P462" s="24">
        <f t="shared" si="319"/>
        <v>4</v>
      </c>
      <c r="Q462" s="25">
        <f t="shared" si="320"/>
        <v>0</v>
      </c>
      <c r="R462" s="26">
        <f t="shared" si="321"/>
        <v>0</v>
      </c>
      <c r="S462" s="24">
        <f t="shared" si="322"/>
        <v>2</v>
      </c>
      <c r="T462" s="24">
        <f t="shared" si="323"/>
        <v>2</v>
      </c>
      <c r="U462" s="24" t="str">
        <f t="shared" si="324"/>
        <v/>
      </c>
      <c r="V462" s="24" t="str">
        <f t="shared" si="325"/>
        <v>g</v>
      </c>
      <c r="W462" s="24" t="str">
        <f t="shared" si="343"/>
        <v/>
      </c>
      <c r="X462" s="24">
        <f t="shared" si="326"/>
        <v>2</v>
      </c>
      <c r="Y462" s="24">
        <f t="shared" si="327"/>
        <v>2</v>
      </c>
      <c r="Z462" s="24" t="str">
        <f t="shared" si="328"/>
        <v>M</v>
      </c>
      <c r="AA462" s="24" t="str">
        <f t="shared" si="348"/>
        <v>M</v>
      </c>
      <c r="AB462" s="34" t="str">
        <f t="shared" si="329"/>
        <v/>
      </c>
      <c r="AC462" s="34" t="str">
        <f t="shared" si="330"/>
        <v>g</v>
      </c>
      <c r="AD462" s="34" t="str">
        <f t="shared" si="344"/>
        <v>g</v>
      </c>
      <c r="AE462" s="34" t="str">
        <f t="shared" si="331"/>
        <v>2 0</v>
      </c>
      <c r="AF462" s="34">
        <f t="shared" si="332"/>
        <v>4</v>
      </c>
      <c r="AG462" s="34">
        <f t="shared" si="333"/>
        <v>4</v>
      </c>
      <c r="AH462" s="34">
        <f t="shared" si="334"/>
        <v>0</v>
      </c>
      <c r="AI462" s="172" t="str">
        <f>IF(AJ462&lt;&gt;"",MAX(AI$3:AI461)+1,"")</f>
        <v/>
      </c>
      <c r="AJ462" s="172" t="str">
        <f t="shared" si="335"/>
        <v/>
      </c>
      <c r="AK462" s="172" t="str">
        <f t="shared" si="336"/>
        <v/>
      </c>
      <c r="AL462" s="172" t="str">
        <f t="shared" si="337"/>
        <v/>
      </c>
      <c r="AM462" s="172">
        <f>IF(AN462&lt;&gt;"",MAX(AM$3:AM461)+1,"")</f>
        <v>88</v>
      </c>
      <c r="AN462" s="172" t="str">
        <f t="shared" si="338"/>
        <v>M</v>
      </c>
      <c r="AO462" s="172">
        <f t="shared" si="339"/>
        <v>300</v>
      </c>
      <c r="AP462" s="172">
        <f t="shared" si="340"/>
        <v>4</v>
      </c>
      <c r="AQ462" s="172" t="str">
        <f t="shared" si="341"/>
        <v/>
      </c>
      <c r="AR462" s="172" t="str">
        <f>Table1[[#This Row],[Sex ]]&amp;Table1[[#This Row],[Month]]</f>
        <v>M2</v>
      </c>
      <c r="AS462" s="21"/>
      <c r="AT462" s="21"/>
      <c r="AU462" s="21"/>
      <c r="AV462" s="21"/>
      <c r="AW462" s="21"/>
      <c r="AX462" s="21"/>
      <c r="AY462" s="21"/>
      <c r="AZ462" s="21"/>
      <c r="BA462" s="21"/>
      <c r="BB462" s="21"/>
      <c r="BC462" s="21"/>
      <c r="BD462" s="21"/>
      <c r="BE462" s="319"/>
      <c r="BF462" s="319"/>
      <c r="BG462" s="316"/>
      <c r="BH462" s="316"/>
      <c r="BI462" s="316"/>
      <c r="BJ462" s="316"/>
      <c r="BK462" s="316"/>
      <c r="BL462" s="316"/>
      <c r="BM462" s="316"/>
      <c r="BN462" s="316"/>
      <c r="BO462" s="316"/>
      <c r="BP462" s="316"/>
      <c r="BQ462" s="316"/>
      <c r="BR462" s="316"/>
      <c r="BS462" s="316"/>
      <c r="BT462" s="316"/>
      <c r="BU462" s="316"/>
      <c r="BV462" s="316"/>
      <c r="BW462" s="316"/>
      <c r="BX462" s="316"/>
      <c r="BY462" s="316"/>
      <c r="BZ462" s="316"/>
      <c r="CA462" s="316"/>
      <c r="CB462" s="316"/>
      <c r="CC462" s="316"/>
      <c r="CD462" s="316"/>
      <c r="CE462" s="316"/>
      <c r="CF462" s="316"/>
      <c r="CG462" s="316"/>
      <c r="CH462" s="316"/>
      <c r="CI462" s="316"/>
      <c r="CJ462" s="316"/>
      <c r="CK462" s="316"/>
      <c r="CL462" s="316"/>
      <c r="CM462" s="316"/>
      <c r="CN462" s="316"/>
      <c r="CO462" s="316"/>
      <c r="CP462" s="316"/>
      <c r="CQ462" s="316"/>
      <c r="CR462" s="316"/>
      <c r="CS462" s="316"/>
      <c r="CT462" s="316"/>
      <c r="CU462" s="316"/>
      <c r="CV462" s="316"/>
      <c r="CW462" s="316"/>
      <c r="CX462" s="316"/>
      <c r="CY462" s="316"/>
      <c r="CZ462" s="316"/>
      <c r="DA462" s="316"/>
      <c r="DB462" s="316"/>
      <c r="DC462" s="316"/>
      <c r="DD462" s="316"/>
      <c r="DE462" s="316"/>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HP462" s="268">
        <f t="shared" si="346"/>
        <v>3</v>
      </c>
      <c r="HQ462" s="268">
        <f t="shared" si="316"/>
        <v>454</v>
      </c>
      <c r="HR462" s="268">
        <f t="shared" si="347"/>
        <v>0</v>
      </c>
      <c r="HS462" s="268">
        <f t="shared" si="349"/>
        <v>0</v>
      </c>
    </row>
    <row r="463" spans="1:227" x14ac:dyDescent="0.3">
      <c r="A463" s="21"/>
      <c r="B463" s="14">
        <v>11635</v>
      </c>
      <c r="C463" s="14">
        <v>8</v>
      </c>
      <c r="D463" s="14" t="s">
        <v>182</v>
      </c>
      <c r="E463" s="14" t="s">
        <v>183</v>
      </c>
      <c r="F463" s="14">
        <v>310</v>
      </c>
      <c r="G463" s="14" t="s">
        <v>121</v>
      </c>
      <c r="H463" s="14">
        <v>2</v>
      </c>
      <c r="I463" s="14">
        <v>4</v>
      </c>
      <c r="J463" s="14">
        <v>4</v>
      </c>
      <c r="K463" s="14"/>
      <c r="L463" s="14" t="s">
        <v>141</v>
      </c>
      <c r="M463" s="24">
        <f t="shared" si="342"/>
        <v>4</v>
      </c>
      <c r="N463" s="24">
        <f t="shared" si="317"/>
        <v>1</v>
      </c>
      <c r="O463" s="24" t="str">
        <f t="shared" si="318"/>
        <v>4 4</v>
      </c>
      <c r="P463" s="24">
        <f t="shared" si="319"/>
        <v>4</v>
      </c>
      <c r="Q463" s="25">
        <f t="shared" si="320"/>
        <v>0</v>
      </c>
      <c r="R463" s="26">
        <f t="shared" si="321"/>
        <v>0</v>
      </c>
      <c r="S463" s="24">
        <f t="shared" si="322"/>
        <v>2</v>
      </c>
      <c r="T463" s="24">
        <f t="shared" si="323"/>
        <v>2</v>
      </c>
      <c r="U463" s="24" t="str">
        <f t="shared" si="324"/>
        <v/>
      </c>
      <c r="V463" s="24" t="str">
        <f t="shared" si="325"/>
        <v>g</v>
      </c>
      <c r="W463" s="24" t="str">
        <f t="shared" si="343"/>
        <v/>
      </c>
      <c r="X463" s="24">
        <f t="shared" si="326"/>
        <v>2</v>
      </c>
      <c r="Y463" s="24">
        <f t="shared" si="327"/>
        <v>2</v>
      </c>
      <c r="Z463" s="24" t="str">
        <f t="shared" si="328"/>
        <v>M</v>
      </c>
      <c r="AA463" s="24" t="str">
        <f t="shared" si="348"/>
        <v>M</v>
      </c>
      <c r="AB463" s="34" t="str">
        <f t="shared" si="329"/>
        <v/>
      </c>
      <c r="AC463" s="34" t="str">
        <f t="shared" si="330"/>
        <v>g</v>
      </c>
      <c r="AD463" s="34" t="str">
        <f t="shared" si="344"/>
        <v>g</v>
      </c>
      <c r="AE463" s="34" t="str">
        <f t="shared" si="331"/>
        <v>2 0</v>
      </c>
      <c r="AF463" s="34">
        <f t="shared" si="332"/>
        <v>4</v>
      </c>
      <c r="AG463" s="34">
        <f t="shared" si="333"/>
        <v>4</v>
      </c>
      <c r="AH463" s="34">
        <f t="shared" si="334"/>
        <v>0</v>
      </c>
      <c r="AI463" s="172" t="str">
        <f>IF(AJ463&lt;&gt;"",MAX(AI$3:AI462)+1,"")</f>
        <v/>
      </c>
      <c r="AJ463" s="172" t="str">
        <f t="shared" si="335"/>
        <v/>
      </c>
      <c r="AK463" s="172" t="str">
        <f t="shared" si="336"/>
        <v/>
      </c>
      <c r="AL463" s="172" t="str">
        <f t="shared" si="337"/>
        <v/>
      </c>
      <c r="AM463" s="172">
        <f>IF(AN463&lt;&gt;"",MAX(AM$3:AM462)+1,"")</f>
        <v>89</v>
      </c>
      <c r="AN463" s="172" t="str">
        <f t="shared" si="338"/>
        <v>M</v>
      </c>
      <c r="AO463" s="172">
        <f t="shared" si="339"/>
        <v>310</v>
      </c>
      <c r="AP463" s="172">
        <f t="shared" si="340"/>
        <v>4</v>
      </c>
      <c r="AQ463" s="172" t="str">
        <f t="shared" si="341"/>
        <v/>
      </c>
      <c r="AR463" s="172" t="str">
        <f>Table1[[#This Row],[Sex ]]&amp;Table1[[#This Row],[Month]]</f>
        <v>M2</v>
      </c>
      <c r="AS463" s="21"/>
      <c r="AT463" s="21"/>
      <c r="AU463" s="21"/>
      <c r="AV463" s="21"/>
      <c r="AW463" s="21"/>
      <c r="AX463" s="21"/>
      <c r="AY463" s="21"/>
      <c r="AZ463" s="21"/>
      <c r="BA463" s="21"/>
      <c r="BB463" s="21"/>
      <c r="BC463" s="21"/>
      <c r="BD463" s="21"/>
      <c r="BE463" s="319"/>
      <c r="BF463" s="319"/>
      <c r="BG463" s="316"/>
      <c r="BH463" s="316"/>
      <c r="BI463" s="316"/>
      <c r="BJ463" s="316"/>
      <c r="BK463" s="316"/>
      <c r="BL463" s="316"/>
      <c r="BM463" s="316"/>
      <c r="BN463" s="316"/>
      <c r="BO463" s="316"/>
      <c r="BP463" s="316"/>
      <c r="BQ463" s="316"/>
      <c r="BR463" s="316"/>
      <c r="BS463" s="316"/>
      <c r="BT463" s="316"/>
      <c r="BU463" s="316"/>
      <c r="BV463" s="316"/>
      <c r="BW463" s="316"/>
      <c r="BX463" s="316"/>
      <c r="BY463" s="316"/>
      <c r="BZ463" s="316"/>
      <c r="CA463" s="316"/>
      <c r="CB463" s="316"/>
      <c r="CC463" s="316"/>
      <c r="CD463" s="316"/>
      <c r="CE463" s="316"/>
      <c r="CF463" s="316"/>
      <c r="CG463" s="316"/>
      <c r="CH463" s="316"/>
      <c r="CI463" s="316"/>
      <c r="CJ463" s="316"/>
      <c r="CK463" s="316"/>
      <c r="CL463" s="316"/>
      <c r="CM463" s="316"/>
      <c r="CN463" s="316"/>
      <c r="CO463" s="316"/>
      <c r="CP463" s="316"/>
      <c r="CQ463" s="316"/>
      <c r="CR463" s="316"/>
      <c r="CS463" s="316"/>
      <c r="CT463" s="316"/>
      <c r="CU463" s="316"/>
      <c r="CV463" s="316"/>
      <c r="CW463" s="316"/>
      <c r="CX463" s="316"/>
      <c r="CY463" s="316"/>
      <c r="CZ463" s="316"/>
      <c r="DA463" s="316"/>
      <c r="DB463" s="316"/>
      <c r="DC463" s="316"/>
      <c r="DD463" s="316"/>
      <c r="DE463" s="316"/>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HP463" s="268">
        <f t="shared" si="346"/>
        <v>3</v>
      </c>
      <c r="HQ463" s="268">
        <f t="shared" si="316"/>
        <v>455</v>
      </c>
      <c r="HR463" s="268">
        <f t="shared" si="347"/>
        <v>0</v>
      </c>
      <c r="HS463" s="268">
        <f t="shared" si="349"/>
        <v>0</v>
      </c>
    </row>
    <row r="464" spans="1:227" x14ac:dyDescent="0.3">
      <c r="A464" s="21"/>
      <c r="B464" s="14">
        <v>11635</v>
      </c>
      <c r="C464" s="14">
        <v>9</v>
      </c>
      <c r="D464" s="14" t="s">
        <v>182</v>
      </c>
      <c r="E464" s="14" t="s">
        <v>183</v>
      </c>
      <c r="F464" s="14">
        <v>310</v>
      </c>
      <c r="G464" s="14" t="s">
        <v>121</v>
      </c>
      <c r="H464" s="14">
        <v>2</v>
      </c>
      <c r="I464" s="14">
        <v>4</v>
      </c>
      <c r="J464" s="14">
        <v>4</v>
      </c>
      <c r="K464" s="14"/>
      <c r="L464" s="14" t="s">
        <v>141</v>
      </c>
      <c r="M464" s="24">
        <f t="shared" si="342"/>
        <v>4</v>
      </c>
      <c r="N464" s="24">
        <f t="shared" si="317"/>
        <v>1</v>
      </c>
      <c r="O464" s="24" t="str">
        <f t="shared" si="318"/>
        <v>4 4</v>
      </c>
      <c r="P464" s="24">
        <f t="shared" si="319"/>
        <v>4</v>
      </c>
      <c r="Q464" s="25">
        <f t="shared" si="320"/>
        <v>0</v>
      </c>
      <c r="R464" s="26">
        <f t="shared" si="321"/>
        <v>0</v>
      </c>
      <c r="S464" s="24">
        <f t="shared" si="322"/>
        <v>2</v>
      </c>
      <c r="T464" s="24">
        <f t="shared" si="323"/>
        <v>2</v>
      </c>
      <c r="U464" s="24" t="str">
        <f t="shared" si="324"/>
        <v/>
      </c>
      <c r="V464" s="24" t="str">
        <f t="shared" si="325"/>
        <v>g</v>
      </c>
      <c r="W464" s="24" t="str">
        <f t="shared" si="343"/>
        <v/>
      </c>
      <c r="X464" s="24">
        <f t="shared" si="326"/>
        <v>2</v>
      </c>
      <c r="Y464" s="24">
        <f t="shared" si="327"/>
        <v>2</v>
      </c>
      <c r="Z464" s="24" t="str">
        <f t="shared" si="328"/>
        <v>M</v>
      </c>
      <c r="AA464" s="24" t="str">
        <f t="shared" si="348"/>
        <v>M</v>
      </c>
      <c r="AB464" s="34" t="str">
        <f t="shared" si="329"/>
        <v/>
      </c>
      <c r="AC464" s="34" t="str">
        <f t="shared" si="330"/>
        <v>g</v>
      </c>
      <c r="AD464" s="34" t="str">
        <f t="shared" si="344"/>
        <v>g</v>
      </c>
      <c r="AE464" s="34" t="str">
        <f t="shared" si="331"/>
        <v>2 0</v>
      </c>
      <c r="AF464" s="34">
        <f t="shared" si="332"/>
        <v>4</v>
      </c>
      <c r="AG464" s="34">
        <f t="shared" si="333"/>
        <v>4</v>
      </c>
      <c r="AH464" s="34">
        <f t="shared" si="334"/>
        <v>0</v>
      </c>
      <c r="AI464" s="172" t="str">
        <f>IF(AJ464&lt;&gt;"",MAX(AI$3:AI463)+1,"")</f>
        <v/>
      </c>
      <c r="AJ464" s="172" t="str">
        <f t="shared" si="335"/>
        <v/>
      </c>
      <c r="AK464" s="172" t="str">
        <f t="shared" si="336"/>
        <v/>
      </c>
      <c r="AL464" s="172" t="str">
        <f t="shared" si="337"/>
        <v/>
      </c>
      <c r="AM464" s="172">
        <f>IF(AN464&lt;&gt;"",MAX(AM$3:AM463)+1,"")</f>
        <v>90</v>
      </c>
      <c r="AN464" s="172" t="str">
        <f t="shared" si="338"/>
        <v>M</v>
      </c>
      <c r="AO464" s="172">
        <f t="shared" si="339"/>
        <v>310</v>
      </c>
      <c r="AP464" s="172">
        <f t="shared" si="340"/>
        <v>4</v>
      </c>
      <c r="AQ464" s="172" t="str">
        <f t="shared" si="341"/>
        <v/>
      </c>
      <c r="AR464" s="172" t="str">
        <f>Table1[[#This Row],[Sex ]]&amp;Table1[[#This Row],[Month]]</f>
        <v>M2</v>
      </c>
      <c r="AS464" s="21"/>
      <c r="AT464" s="21"/>
      <c r="AU464" s="21"/>
      <c r="AV464" s="21"/>
      <c r="AW464" s="21"/>
      <c r="AX464" s="21"/>
      <c r="AY464" s="21"/>
      <c r="AZ464" s="21"/>
      <c r="BA464" s="21"/>
      <c r="BB464" s="21"/>
      <c r="BC464" s="21"/>
      <c r="BD464" s="21"/>
      <c r="BE464" s="319"/>
      <c r="BF464" s="319"/>
      <c r="BG464" s="316"/>
      <c r="BH464" s="316"/>
      <c r="BI464" s="316"/>
      <c r="BJ464" s="316"/>
      <c r="BK464" s="316"/>
      <c r="BL464" s="316"/>
      <c r="BM464" s="316"/>
      <c r="BN464" s="316"/>
      <c r="BO464" s="316"/>
      <c r="BP464" s="316"/>
      <c r="BQ464" s="316"/>
      <c r="BR464" s="316"/>
      <c r="BS464" s="316"/>
      <c r="BT464" s="316"/>
      <c r="BU464" s="316"/>
      <c r="BV464" s="316"/>
      <c r="BW464" s="316"/>
      <c r="BX464" s="316"/>
      <c r="BY464" s="316"/>
      <c r="BZ464" s="316"/>
      <c r="CA464" s="316"/>
      <c r="CB464" s="316"/>
      <c r="CC464" s="316"/>
      <c r="CD464" s="316"/>
      <c r="CE464" s="316"/>
      <c r="CF464" s="316"/>
      <c r="CG464" s="316"/>
      <c r="CH464" s="316"/>
      <c r="CI464" s="316"/>
      <c r="CJ464" s="316"/>
      <c r="CK464" s="316"/>
      <c r="CL464" s="316"/>
      <c r="CM464" s="316"/>
      <c r="CN464" s="316"/>
      <c r="CO464" s="316"/>
      <c r="CP464" s="316"/>
      <c r="CQ464" s="316"/>
      <c r="CR464" s="316"/>
      <c r="CS464" s="316"/>
      <c r="CT464" s="316"/>
      <c r="CU464" s="316"/>
      <c r="CV464" s="316"/>
      <c r="CW464" s="316"/>
      <c r="CX464" s="316"/>
      <c r="CY464" s="316"/>
      <c r="CZ464" s="316"/>
      <c r="DA464" s="316"/>
      <c r="DB464" s="316"/>
      <c r="DC464" s="316"/>
      <c r="DD464" s="316"/>
      <c r="DE464" s="316"/>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HP464" s="268">
        <f t="shared" si="346"/>
        <v>3</v>
      </c>
      <c r="HQ464" s="268">
        <f t="shared" si="316"/>
        <v>456</v>
      </c>
      <c r="HR464" s="268">
        <f t="shared" si="347"/>
        <v>0</v>
      </c>
      <c r="HS464" s="268">
        <f t="shared" si="349"/>
        <v>0</v>
      </c>
    </row>
    <row r="465" spans="1:227" x14ac:dyDescent="0.3">
      <c r="A465" s="21"/>
      <c r="B465" s="14">
        <v>11635</v>
      </c>
      <c r="C465" s="14">
        <v>10</v>
      </c>
      <c r="D465" s="14" t="s">
        <v>182</v>
      </c>
      <c r="E465" s="14" t="s">
        <v>183</v>
      </c>
      <c r="F465" s="14">
        <v>330</v>
      </c>
      <c r="G465" s="14" t="s">
        <v>121</v>
      </c>
      <c r="H465" s="14">
        <v>2</v>
      </c>
      <c r="I465" s="14">
        <v>4</v>
      </c>
      <c r="J465" s="14">
        <v>4</v>
      </c>
      <c r="K465" s="14"/>
      <c r="L465" s="14" t="s">
        <v>141</v>
      </c>
      <c r="M465" s="24">
        <f t="shared" si="342"/>
        <v>4</v>
      </c>
      <c r="N465" s="24">
        <f t="shared" si="317"/>
        <v>1</v>
      </c>
      <c r="O465" s="24" t="str">
        <f t="shared" si="318"/>
        <v>4 4</v>
      </c>
      <c r="P465" s="24">
        <f t="shared" si="319"/>
        <v>4</v>
      </c>
      <c r="Q465" s="25">
        <f t="shared" si="320"/>
        <v>0</v>
      </c>
      <c r="R465" s="26">
        <f t="shared" si="321"/>
        <v>0</v>
      </c>
      <c r="S465" s="24">
        <f t="shared" si="322"/>
        <v>2</v>
      </c>
      <c r="T465" s="24">
        <f t="shared" si="323"/>
        <v>2</v>
      </c>
      <c r="U465" s="24" t="str">
        <f t="shared" si="324"/>
        <v/>
      </c>
      <c r="V465" s="24" t="str">
        <f t="shared" si="325"/>
        <v>g</v>
      </c>
      <c r="W465" s="24" t="str">
        <f t="shared" si="343"/>
        <v/>
      </c>
      <c r="X465" s="24">
        <f t="shared" si="326"/>
        <v>2</v>
      </c>
      <c r="Y465" s="24">
        <f t="shared" si="327"/>
        <v>2</v>
      </c>
      <c r="Z465" s="24" t="str">
        <f t="shared" si="328"/>
        <v>M</v>
      </c>
      <c r="AA465" s="24" t="str">
        <f t="shared" si="348"/>
        <v>M</v>
      </c>
      <c r="AB465" s="34" t="str">
        <f t="shared" si="329"/>
        <v/>
      </c>
      <c r="AC465" s="34" t="str">
        <f t="shared" si="330"/>
        <v>g</v>
      </c>
      <c r="AD465" s="34" t="str">
        <f t="shared" si="344"/>
        <v>g</v>
      </c>
      <c r="AE465" s="34" t="str">
        <f t="shared" si="331"/>
        <v>2 0</v>
      </c>
      <c r="AF465" s="34">
        <f t="shared" si="332"/>
        <v>4</v>
      </c>
      <c r="AG465" s="34">
        <f t="shared" si="333"/>
        <v>4</v>
      </c>
      <c r="AH465" s="34">
        <f t="shared" si="334"/>
        <v>0</v>
      </c>
      <c r="AI465" s="172" t="str">
        <f>IF(AJ465&lt;&gt;"",MAX(AI$3:AI464)+1,"")</f>
        <v/>
      </c>
      <c r="AJ465" s="172" t="str">
        <f t="shared" si="335"/>
        <v/>
      </c>
      <c r="AK465" s="172" t="str">
        <f t="shared" si="336"/>
        <v/>
      </c>
      <c r="AL465" s="172" t="str">
        <f t="shared" si="337"/>
        <v/>
      </c>
      <c r="AM465" s="172">
        <f>IF(AN465&lt;&gt;"",MAX(AM$3:AM464)+1,"")</f>
        <v>91</v>
      </c>
      <c r="AN465" s="172" t="str">
        <f t="shared" si="338"/>
        <v>M</v>
      </c>
      <c r="AO465" s="172">
        <f t="shared" si="339"/>
        <v>330</v>
      </c>
      <c r="AP465" s="172">
        <f t="shared" si="340"/>
        <v>4</v>
      </c>
      <c r="AQ465" s="172" t="str">
        <f t="shared" si="341"/>
        <v/>
      </c>
      <c r="AR465" s="172" t="str">
        <f>Table1[[#This Row],[Sex ]]&amp;Table1[[#This Row],[Month]]</f>
        <v>M2</v>
      </c>
      <c r="AS465" s="21"/>
      <c r="AT465" s="21"/>
      <c r="AU465" s="21"/>
      <c r="AV465" s="21"/>
      <c r="AW465" s="21"/>
      <c r="AX465" s="21"/>
      <c r="AY465" s="21"/>
      <c r="AZ465" s="21"/>
      <c r="BA465" s="21"/>
      <c r="BB465" s="21"/>
      <c r="BC465" s="21"/>
      <c r="BD465" s="21"/>
      <c r="BE465" s="319"/>
      <c r="BF465" s="319"/>
      <c r="BG465" s="316"/>
      <c r="BH465" s="316"/>
      <c r="BI465" s="316"/>
      <c r="BJ465" s="316"/>
      <c r="BK465" s="316"/>
      <c r="BL465" s="316"/>
      <c r="BM465" s="316"/>
      <c r="BN465" s="316"/>
      <c r="BO465" s="316"/>
      <c r="BP465" s="316"/>
      <c r="BQ465" s="316"/>
      <c r="BR465" s="316"/>
      <c r="BS465" s="316"/>
      <c r="BT465" s="316"/>
      <c r="BU465" s="316"/>
      <c r="BV465" s="316"/>
      <c r="BW465" s="316"/>
      <c r="BX465" s="316"/>
      <c r="BY465" s="316"/>
      <c r="BZ465" s="316"/>
      <c r="CA465" s="316"/>
      <c r="CB465" s="316"/>
      <c r="CC465" s="316"/>
      <c r="CD465" s="316"/>
      <c r="CE465" s="316"/>
      <c r="CF465" s="316"/>
      <c r="CG465" s="316"/>
      <c r="CH465" s="316"/>
      <c r="CI465" s="316"/>
      <c r="CJ465" s="316"/>
      <c r="CK465" s="316"/>
      <c r="CL465" s="316"/>
      <c r="CM465" s="316"/>
      <c r="CN465" s="316"/>
      <c r="CO465" s="316"/>
      <c r="CP465" s="316"/>
      <c r="CQ465" s="316"/>
      <c r="CR465" s="316"/>
      <c r="CS465" s="316"/>
      <c r="CT465" s="316"/>
      <c r="CU465" s="316"/>
      <c r="CV465" s="316"/>
      <c r="CW465" s="316"/>
      <c r="CX465" s="316"/>
      <c r="CY465" s="316"/>
      <c r="CZ465" s="316"/>
      <c r="DA465" s="316"/>
      <c r="DB465" s="316"/>
      <c r="DC465" s="316"/>
      <c r="DD465" s="316"/>
      <c r="DE465" s="316"/>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HP465" s="268">
        <f t="shared" si="346"/>
        <v>3</v>
      </c>
      <c r="HQ465" s="268">
        <f t="shared" si="316"/>
        <v>457</v>
      </c>
      <c r="HR465" s="268">
        <f t="shared" si="347"/>
        <v>0</v>
      </c>
      <c r="HS465" s="268">
        <f t="shared" si="349"/>
        <v>0</v>
      </c>
    </row>
    <row r="466" spans="1:227" x14ac:dyDescent="0.3">
      <c r="A466" s="21"/>
      <c r="B466" s="14">
        <v>11635</v>
      </c>
      <c r="C466" s="14">
        <v>11</v>
      </c>
      <c r="D466" s="14" t="s">
        <v>182</v>
      </c>
      <c r="E466" s="14" t="s">
        <v>183</v>
      </c>
      <c r="F466" s="14">
        <v>290</v>
      </c>
      <c r="G466" s="14" t="s">
        <v>120</v>
      </c>
      <c r="H466" s="14">
        <v>2</v>
      </c>
      <c r="I466" s="14">
        <v>4</v>
      </c>
      <c r="J466" s="14">
        <v>4</v>
      </c>
      <c r="K466" s="14"/>
      <c r="L466" s="14" t="s">
        <v>141</v>
      </c>
      <c r="M466" s="24">
        <f t="shared" si="342"/>
        <v>4</v>
      </c>
      <c r="N466" s="24">
        <f t="shared" si="317"/>
        <v>1</v>
      </c>
      <c r="O466" s="24" t="str">
        <f t="shared" si="318"/>
        <v>4 4</v>
      </c>
      <c r="P466" s="24">
        <f t="shared" si="319"/>
        <v>4</v>
      </c>
      <c r="Q466" s="25">
        <f t="shared" si="320"/>
        <v>0</v>
      </c>
      <c r="R466" s="26">
        <f t="shared" si="321"/>
        <v>0</v>
      </c>
      <c r="S466" s="24">
        <f t="shared" si="322"/>
        <v>2</v>
      </c>
      <c r="T466" s="24">
        <f t="shared" si="323"/>
        <v>2</v>
      </c>
      <c r="U466" s="24" t="str">
        <f t="shared" si="324"/>
        <v/>
      </c>
      <c r="V466" s="24" t="str">
        <f t="shared" si="325"/>
        <v>g</v>
      </c>
      <c r="W466" s="24" t="str">
        <f t="shared" si="343"/>
        <v/>
      </c>
      <c r="X466" s="24">
        <f t="shared" si="326"/>
        <v>2</v>
      </c>
      <c r="Y466" s="24">
        <f t="shared" si="327"/>
        <v>2</v>
      </c>
      <c r="Z466" s="24" t="str">
        <f t="shared" si="328"/>
        <v>F</v>
      </c>
      <c r="AA466" s="24" t="str">
        <f t="shared" si="348"/>
        <v>F</v>
      </c>
      <c r="AB466" s="34" t="str">
        <f t="shared" si="329"/>
        <v/>
      </c>
      <c r="AC466" s="34" t="str">
        <f t="shared" si="330"/>
        <v>g</v>
      </c>
      <c r="AD466" s="34" t="str">
        <f t="shared" si="344"/>
        <v>g</v>
      </c>
      <c r="AE466" s="34" t="str">
        <f t="shared" si="331"/>
        <v>2 0</v>
      </c>
      <c r="AF466" s="34">
        <f t="shared" si="332"/>
        <v>4</v>
      </c>
      <c r="AG466" s="34">
        <f t="shared" si="333"/>
        <v>4</v>
      </c>
      <c r="AH466" s="34">
        <f t="shared" si="334"/>
        <v>0</v>
      </c>
      <c r="AI466" s="172">
        <f>IF(AJ466&lt;&gt;"",MAX(AI$3:AI465)+1,"")</f>
        <v>369</v>
      </c>
      <c r="AJ466" s="172" t="str">
        <f t="shared" si="335"/>
        <v>F</v>
      </c>
      <c r="AK466" s="172">
        <f t="shared" si="336"/>
        <v>290</v>
      </c>
      <c r="AL466" s="172">
        <f t="shared" si="337"/>
        <v>4</v>
      </c>
      <c r="AM466" s="172" t="str">
        <f>IF(AN466&lt;&gt;"",MAX(AM$3:AM465)+1,"")</f>
        <v/>
      </c>
      <c r="AN466" s="172" t="str">
        <f t="shared" si="338"/>
        <v/>
      </c>
      <c r="AO466" s="172" t="str">
        <f t="shared" si="339"/>
        <v/>
      </c>
      <c r="AP466" s="172" t="str">
        <f t="shared" si="340"/>
        <v/>
      </c>
      <c r="AQ466" s="172" t="str">
        <f t="shared" si="341"/>
        <v/>
      </c>
      <c r="AR466" s="172" t="str">
        <f>Table1[[#This Row],[Sex ]]&amp;Table1[[#This Row],[Month]]</f>
        <v>F2</v>
      </c>
      <c r="AS466" s="21"/>
      <c r="AT466" s="21"/>
      <c r="AU466" s="21"/>
      <c r="AV466" s="21"/>
      <c r="AW466" s="21"/>
      <c r="AX466" s="21"/>
      <c r="AY466" s="21"/>
      <c r="AZ466" s="21"/>
      <c r="BA466" s="21"/>
      <c r="BB466" s="21"/>
      <c r="BC466" s="21"/>
      <c r="BD466" s="21"/>
      <c r="BE466" s="319"/>
      <c r="BF466" s="319"/>
      <c r="BG466" s="316"/>
      <c r="BH466" s="316"/>
      <c r="BI466" s="316"/>
      <c r="BJ466" s="316"/>
      <c r="BK466" s="316"/>
      <c r="BL466" s="316"/>
      <c r="BM466" s="316"/>
      <c r="BN466" s="316"/>
      <c r="BO466" s="316"/>
      <c r="BP466" s="316"/>
      <c r="BQ466" s="316"/>
      <c r="BR466" s="316"/>
      <c r="BS466" s="316"/>
      <c r="BT466" s="316"/>
      <c r="BU466" s="316"/>
      <c r="BV466" s="316"/>
      <c r="BW466" s="316"/>
      <c r="BX466" s="316"/>
      <c r="BY466" s="316"/>
      <c r="BZ466" s="316"/>
      <c r="CA466" s="316"/>
      <c r="CB466" s="316"/>
      <c r="CC466" s="316"/>
      <c r="CD466" s="316"/>
      <c r="CE466" s="316"/>
      <c r="CF466" s="316"/>
      <c r="CG466" s="316"/>
      <c r="CH466" s="316"/>
      <c r="CI466" s="316"/>
      <c r="CJ466" s="316"/>
      <c r="CK466" s="316"/>
      <c r="CL466" s="316"/>
      <c r="CM466" s="316"/>
      <c r="CN466" s="316"/>
      <c r="CO466" s="316"/>
      <c r="CP466" s="316"/>
      <c r="CQ466" s="316"/>
      <c r="CR466" s="316"/>
      <c r="CS466" s="316"/>
      <c r="CT466" s="316"/>
      <c r="CU466" s="316"/>
      <c r="CV466" s="316"/>
      <c r="CW466" s="316"/>
      <c r="CX466" s="316"/>
      <c r="CY466" s="316"/>
      <c r="CZ466" s="316"/>
      <c r="DA466" s="316"/>
      <c r="DB466" s="316"/>
      <c r="DC466" s="316"/>
      <c r="DD466" s="316"/>
      <c r="DE466" s="316"/>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HP466" s="268">
        <f t="shared" si="346"/>
        <v>99</v>
      </c>
      <c r="HQ466" s="268">
        <f t="shared" si="316"/>
        <v>458</v>
      </c>
      <c r="HR466" s="268">
        <f t="shared" si="347"/>
        <v>0</v>
      </c>
      <c r="HS466" s="268">
        <f t="shared" si="349"/>
        <v>0</v>
      </c>
    </row>
    <row r="467" spans="1:227" x14ac:dyDescent="0.3">
      <c r="A467" s="21"/>
      <c r="B467" s="14">
        <v>11635</v>
      </c>
      <c r="C467" s="14">
        <v>12</v>
      </c>
      <c r="D467" s="14" t="s">
        <v>182</v>
      </c>
      <c r="E467" s="14" t="s">
        <v>183</v>
      </c>
      <c r="F467" s="14">
        <v>290</v>
      </c>
      <c r="G467" s="14" t="s">
        <v>120</v>
      </c>
      <c r="H467" s="14">
        <v>2</v>
      </c>
      <c r="I467" s="14">
        <v>4</v>
      </c>
      <c r="J467" s="14">
        <v>4</v>
      </c>
      <c r="K467" s="14"/>
      <c r="L467" s="14" t="s">
        <v>141</v>
      </c>
      <c r="M467" s="24">
        <f t="shared" si="342"/>
        <v>4</v>
      </c>
      <c r="N467" s="24">
        <f t="shared" si="317"/>
        <v>1</v>
      </c>
      <c r="O467" s="24" t="str">
        <f t="shared" si="318"/>
        <v>4 4</v>
      </c>
      <c r="P467" s="24">
        <f t="shared" si="319"/>
        <v>4</v>
      </c>
      <c r="Q467" s="25">
        <f t="shared" si="320"/>
        <v>0</v>
      </c>
      <c r="R467" s="26">
        <f t="shared" si="321"/>
        <v>0</v>
      </c>
      <c r="S467" s="24">
        <f t="shared" si="322"/>
        <v>2</v>
      </c>
      <c r="T467" s="24">
        <f t="shared" si="323"/>
        <v>2</v>
      </c>
      <c r="U467" s="24" t="str">
        <f t="shared" si="324"/>
        <v/>
      </c>
      <c r="V467" s="24" t="str">
        <f t="shared" si="325"/>
        <v>g</v>
      </c>
      <c r="W467" s="24" t="str">
        <f t="shared" si="343"/>
        <v/>
      </c>
      <c r="X467" s="24">
        <f t="shared" si="326"/>
        <v>2</v>
      </c>
      <c r="Y467" s="24">
        <f t="shared" si="327"/>
        <v>2</v>
      </c>
      <c r="Z467" s="24" t="str">
        <f t="shared" si="328"/>
        <v>F</v>
      </c>
      <c r="AA467" s="24" t="str">
        <f t="shared" si="348"/>
        <v>F</v>
      </c>
      <c r="AB467" s="34" t="str">
        <f t="shared" si="329"/>
        <v/>
      </c>
      <c r="AC467" s="34" t="str">
        <f t="shared" si="330"/>
        <v>g</v>
      </c>
      <c r="AD467" s="34" t="str">
        <f t="shared" si="344"/>
        <v>g</v>
      </c>
      <c r="AE467" s="34" t="str">
        <f t="shared" si="331"/>
        <v>2 0</v>
      </c>
      <c r="AF467" s="34">
        <f t="shared" si="332"/>
        <v>4</v>
      </c>
      <c r="AG467" s="34">
        <f t="shared" si="333"/>
        <v>4</v>
      </c>
      <c r="AH467" s="34">
        <f t="shared" si="334"/>
        <v>0</v>
      </c>
      <c r="AI467" s="172">
        <f>IF(AJ467&lt;&gt;"",MAX(AI$3:AI466)+1,"")</f>
        <v>370</v>
      </c>
      <c r="AJ467" s="172" t="str">
        <f t="shared" si="335"/>
        <v>F</v>
      </c>
      <c r="AK467" s="172">
        <f t="shared" si="336"/>
        <v>290</v>
      </c>
      <c r="AL467" s="172">
        <f t="shared" si="337"/>
        <v>4</v>
      </c>
      <c r="AM467" s="172" t="str">
        <f>IF(AN467&lt;&gt;"",MAX(AM$3:AM466)+1,"")</f>
        <v/>
      </c>
      <c r="AN467" s="172" t="str">
        <f t="shared" si="338"/>
        <v/>
      </c>
      <c r="AO467" s="172" t="str">
        <f t="shared" si="339"/>
        <v/>
      </c>
      <c r="AP467" s="172" t="str">
        <f t="shared" si="340"/>
        <v/>
      </c>
      <c r="AQ467" s="172" t="str">
        <f t="shared" si="341"/>
        <v/>
      </c>
      <c r="AR467" s="172" t="str">
        <f>Table1[[#This Row],[Sex ]]&amp;Table1[[#This Row],[Month]]</f>
        <v>F2</v>
      </c>
      <c r="AS467" s="21"/>
      <c r="AT467" s="21"/>
      <c r="AU467" s="21"/>
      <c r="AV467" s="21"/>
      <c r="AW467" s="21"/>
      <c r="AX467" s="21"/>
      <c r="AY467" s="21"/>
      <c r="AZ467" s="21"/>
      <c r="BA467" s="21"/>
      <c r="BB467" s="21"/>
      <c r="BC467" s="21"/>
      <c r="BD467" s="21"/>
      <c r="BE467" s="319"/>
      <c r="BF467" s="319"/>
      <c r="BG467" s="316"/>
      <c r="BH467" s="316"/>
      <c r="BI467" s="316"/>
      <c r="BJ467" s="316"/>
      <c r="BK467" s="316"/>
      <c r="BL467" s="316"/>
      <c r="BM467" s="316"/>
      <c r="BN467" s="316"/>
      <c r="BO467" s="316"/>
      <c r="BP467" s="316"/>
      <c r="BQ467" s="316"/>
      <c r="BR467" s="316"/>
      <c r="BS467" s="316"/>
      <c r="BT467" s="316"/>
      <c r="BU467" s="316"/>
      <c r="BV467" s="316"/>
      <c r="BW467" s="316"/>
      <c r="BX467" s="316"/>
      <c r="BY467" s="316"/>
      <c r="BZ467" s="316"/>
      <c r="CA467" s="316"/>
      <c r="CB467" s="316"/>
      <c r="CC467" s="316"/>
      <c r="CD467" s="316"/>
      <c r="CE467" s="316"/>
      <c r="CF467" s="316"/>
      <c r="CG467" s="316"/>
      <c r="CH467" s="316"/>
      <c r="CI467" s="316"/>
      <c r="CJ467" s="316"/>
      <c r="CK467" s="316"/>
      <c r="CL467" s="316"/>
      <c r="CM467" s="316"/>
      <c r="CN467" s="316"/>
      <c r="CO467" s="316"/>
      <c r="CP467" s="316"/>
      <c r="CQ467" s="316"/>
      <c r="CR467" s="316"/>
      <c r="CS467" s="316"/>
      <c r="CT467" s="316"/>
      <c r="CU467" s="316"/>
      <c r="CV467" s="316"/>
      <c r="CW467" s="316"/>
      <c r="CX467" s="316"/>
      <c r="CY467" s="316"/>
      <c r="CZ467" s="316"/>
      <c r="DA467" s="316"/>
      <c r="DB467" s="316"/>
      <c r="DC467" s="316"/>
      <c r="DD467" s="316"/>
      <c r="DE467" s="316"/>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HP467" s="268">
        <f t="shared" si="346"/>
        <v>3</v>
      </c>
      <c r="HQ467" s="268">
        <f t="shared" si="316"/>
        <v>459</v>
      </c>
      <c r="HR467" s="268">
        <f t="shared" si="347"/>
        <v>0</v>
      </c>
      <c r="HS467" s="268">
        <f t="shared" si="349"/>
        <v>0</v>
      </c>
    </row>
    <row r="468" spans="1:227" x14ac:dyDescent="0.3">
      <c r="A468" s="21"/>
      <c r="B468" s="14">
        <v>11635</v>
      </c>
      <c r="C468" s="14">
        <v>13</v>
      </c>
      <c r="D468" s="14" t="s">
        <v>182</v>
      </c>
      <c r="E468" s="14" t="s">
        <v>183</v>
      </c>
      <c r="F468" s="14">
        <v>300</v>
      </c>
      <c r="G468" s="14" t="s">
        <v>120</v>
      </c>
      <c r="H468" s="14">
        <v>2</v>
      </c>
      <c r="I468" s="14">
        <v>3</v>
      </c>
      <c r="J468" s="14">
        <v>3</v>
      </c>
      <c r="K468" s="14"/>
      <c r="L468" s="14" t="s">
        <v>141</v>
      </c>
      <c r="M468" s="24">
        <f t="shared" si="342"/>
        <v>3</v>
      </c>
      <c r="N468" s="24">
        <f t="shared" si="317"/>
        <v>1</v>
      </c>
      <c r="O468" s="24" t="str">
        <f t="shared" si="318"/>
        <v>3 3</v>
      </c>
      <c r="P468" s="24">
        <f t="shared" si="319"/>
        <v>3</v>
      </c>
      <c r="Q468" s="25">
        <f t="shared" si="320"/>
        <v>0</v>
      </c>
      <c r="R468" s="26">
        <f t="shared" si="321"/>
        <v>0</v>
      </c>
      <c r="S468" s="24">
        <f t="shared" si="322"/>
        <v>2</v>
      </c>
      <c r="T468" s="24">
        <f t="shared" si="323"/>
        <v>2</v>
      </c>
      <c r="U468" s="24" t="str">
        <f t="shared" si="324"/>
        <v/>
      </c>
      <c r="V468" s="24" t="str">
        <f t="shared" si="325"/>
        <v>g</v>
      </c>
      <c r="W468" s="24" t="str">
        <f t="shared" si="343"/>
        <v/>
      </c>
      <c r="X468" s="24">
        <f t="shared" si="326"/>
        <v>2</v>
      </c>
      <c r="Y468" s="24">
        <f t="shared" si="327"/>
        <v>2</v>
      </c>
      <c r="Z468" s="24" t="str">
        <f t="shared" si="328"/>
        <v>F</v>
      </c>
      <c r="AA468" s="24" t="str">
        <f t="shared" si="348"/>
        <v>F</v>
      </c>
      <c r="AB468" s="34" t="str">
        <f t="shared" si="329"/>
        <v/>
      </c>
      <c r="AC468" s="34" t="str">
        <f t="shared" si="330"/>
        <v>g</v>
      </c>
      <c r="AD468" s="34" t="str">
        <f t="shared" si="344"/>
        <v>g</v>
      </c>
      <c r="AE468" s="34" t="str">
        <f t="shared" si="331"/>
        <v>2 0</v>
      </c>
      <c r="AF468" s="34">
        <f t="shared" si="332"/>
        <v>3</v>
      </c>
      <c r="AG468" s="34">
        <f t="shared" si="333"/>
        <v>3</v>
      </c>
      <c r="AH468" s="34">
        <f t="shared" si="334"/>
        <v>0</v>
      </c>
      <c r="AI468" s="172">
        <f>IF(AJ468&lt;&gt;"",MAX(AI$3:AI467)+1,"")</f>
        <v>371</v>
      </c>
      <c r="AJ468" s="172" t="str">
        <f t="shared" si="335"/>
        <v>F</v>
      </c>
      <c r="AK468" s="172">
        <f t="shared" si="336"/>
        <v>300</v>
      </c>
      <c r="AL468" s="172">
        <f t="shared" si="337"/>
        <v>3</v>
      </c>
      <c r="AM468" s="172" t="str">
        <f>IF(AN468&lt;&gt;"",MAX(AM$3:AM467)+1,"")</f>
        <v/>
      </c>
      <c r="AN468" s="172" t="str">
        <f t="shared" si="338"/>
        <v/>
      </c>
      <c r="AO468" s="172" t="str">
        <f t="shared" si="339"/>
        <v/>
      </c>
      <c r="AP468" s="172" t="str">
        <f t="shared" si="340"/>
        <v/>
      </c>
      <c r="AQ468" s="172" t="str">
        <f t="shared" si="341"/>
        <v/>
      </c>
      <c r="AR468" s="172" t="str">
        <f>Table1[[#This Row],[Sex ]]&amp;Table1[[#This Row],[Month]]</f>
        <v>F2</v>
      </c>
      <c r="AS468" s="21"/>
      <c r="AT468" s="21"/>
      <c r="AU468" s="21"/>
      <c r="AV468" s="21"/>
      <c r="AW468" s="21"/>
      <c r="AX468" s="21"/>
      <c r="AY468" s="21"/>
      <c r="AZ468" s="21"/>
      <c r="BA468" s="21"/>
      <c r="BB468" s="21"/>
      <c r="BC468" s="21"/>
      <c r="BD468" s="21"/>
      <c r="BE468" s="319"/>
      <c r="BF468" s="319"/>
      <c r="BG468" s="316"/>
      <c r="BH468" s="316"/>
      <c r="BI468" s="316"/>
      <c r="BJ468" s="316"/>
      <c r="BK468" s="316"/>
      <c r="BL468" s="316"/>
      <c r="BM468" s="316"/>
      <c r="BN468" s="316"/>
      <c r="BO468" s="316"/>
      <c r="BP468" s="316"/>
      <c r="BQ468" s="316"/>
      <c r="BR468" s="316"/>
      <c r="BS468" s="316"/>
      <c r="BT468" s="316"/>
      <c r="BU468" s="316"/>
      <c r="BV468" s="316"/>
      <c r="BW468" s="316"/>
      <c r="BX468" s="316"/>
      <c r="BY468" s="316"/>
      <c r="BZ468" s="316"/>
      <c r="CA468" s="316"/>
      <c r="CB468" s="316"/>
      <c r="CC468" s="316"/>
      <c r="CD468" s="316"/>
      <c r="CE468" s="316"/>
      <c r="CF468" s="316"/>
      <c r="CG468" s="316"/>
      <c r="CH468" s="316"/>
      <c r="CI468" s="316"/>
      <c r="CJ468" s="316"/>
      <c r="CK468" s="316"/>
      <c r="CL468" s="316"/>
      <c r="CM468" s="316"/>
      <c r="CN468" s="316"/>
      <c r="CO468" s="316"/>
      <c r="CP468" s="316"/>
      <c r="CQ468" s="316"/>
      <c r="CR468" s="316"/>
      <c r="CS468" s="316"/>
      <c r="CT468" s="316"/>
      <c r="CU468" s="316"/>
      <c r="CV468" s="316"/>
      <c r="CW468" s="316"/>
      <c r="CX468" s="316"/>
      <c r="CY468" s="316"/>
      <c r="CZ468" s="316"/>
      <c r="DA468" s="316"/>
      <c r="DB468" s="316"/>
      <c r="DC468" s="316"/>
      <c r="DD468" s="316"/>
      <c r="DE468" s="316"/>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HP468" s="268">
        <f t="shared" si="346"/>
        <v>4</v>
      </c>
      <c r="HQ468" s="268">
        <f t="shared" si="316"/>
        <v>460</v>
      </c>
      <c r="HR468" s="268">
        <f t="shared" si="347"/>
        <v>0</v>
      </c>
      <c r="HS468" s="268">
        <f t="shared" si="349"/>
        <v>0</v>
      </c>
    </row>
    <row r="469" spans="1:227" x14ac:dyDescent="0.3">
      <c r="A469" s="21"/>
      <c r="B469" s="14">
        <v>11635</v>
      </c>
      <c r="C469" s="14">
        <v>14</v>
      </c>
      <c r="D469" s="14" t="s">
        <v>182</v>
      </c>
      <c r="E469" s="14" t="s">
        <v>183</v>
      </c>
      <c r="F469" s="14">
        <v>300</v>
      </c>
      <c r="G469" s="14" t="s">
        <v>120</v>
      </c>
      <c r="H469" s="14">
        <v>2</v>
      </c>
      <c r="I469" s="14">
        <v>3</v>
      </c>
      <c r="J469" s="14">
        <v>3</v>
      </c>
      <c r="K469" s="14"/>
      <c r="L469" s="14" t="s">
        <v>141</v>
      </c>
      <c r="M469" s="24">
        <f t="shared" si="342"/>
        <v>3</v>
      </c>
      <c r="N469" s="24">
        <f t="shared" si="317"/>
        <v>1</v>
      </c>
      <c r="O469" s="24" t="str">
        <f t="shared" si="318"/>
        <v>3 3</v>
      </c>
      <c r="P469" s="24">
        <f t="shared" si="319"/>
        <v>3</v>
      </c>
      <c r="Q469" s="25">
        <f t="shared" si="320"/>
        <v>0</v>
      </c>
      <c r="R469" s="26">
        <f t="shared" si="321"/>
        <v>0</v>
      </c>
      <c r="S469" s="24">
        <f t="shared" si="322"/>
        <v>2</v>
      </c>
      <c r="T469" s="24">
        <f t="shared" si="323"/>
        <v>2</v>
      </c>
      <c r="U469" s="24" t="str">
        <f t="shared" si="324"/>
        <v/>
      </c>
      <c r="V469" s="24" t="str">
        <f t="shared" si="325"/>
        <v>g</v>
      </c>
      <c r="W469" s="24" t="str">
        <f t="shared" si="343"/>
        <v/>
      </c>
      <c r="X469" s="24">
        <f t="shared" si="326"/>
        <v>2</v>
      </c>
      <c r="Y469" s="24">
        <f t="shared" si="327"/>
        <v>2</v>
      </c>
      <c r="Z469" s="24" t="str">
        <f t="shared" si="328"/>
        <v>F</v>
      </c>
      <c r="AA469" s="24" t="str">
        <f t="shared" si="348"/>
        <v>F</v>
      </c>
      <c r="AB469" s="34" t="str">
        <f t="shared" si="329"/>
        <v/>
      </c>
      <c r="AC469" s="34" t="str">
        <f t="shared" si="330"/>
        <v>g</v>
      </c>
      <c r="AD469" s="34" t="str">
        <f t="shared" si="344"/>
        <v>g</v>
      </c>
      <c r="AE469" s="34" t="str">
        <f t="shared" si="331"/>
        <v>2 0</v>
      </c>
      <c r="AF469" s="34">
        <f t="shared" si="332"/>
        <v>3</v>
      </c>
      <c r="AG469" s="34">
        <f t="shared" si="333"/>
        <v>3</v>
      </c>
      <c r="AH469" s="34">
        <f t="shared" si="334"/>
        <v>0</v>
      </c>
      <c r="AI469" s="172">
        <f>IF(AJ469&lt;&gt;"",MAX(AI$3:AI468)+1,"")</f>
        <v>372</v>
      </c>
      <c r="AJ469" s="172" t="str">
        <f t="shared" si="335"/>
        <v>F</v>
      </c>
      <c r="AK469" s="172">
        <f t="shared" si="336"/>
        <v>300</v>
      </c>
      <c r="AL469" s="172">
        <f t="shared" si="337"/>
        <v>3</v>
      </c>
      <c r="AM469" s="172" t="str">
        <f>IF(AN469&lt;&gt;"",MAX(AM$3:AM468)+1,"")</f>
        <v/>
      </c>
      <c r="AN469" s="172" t="str">
        <f t="shared" si="338"/>
        <v/>
      </c>
      <c r="AO469" s="172" t="str">
        <f t="shared" si="339"/>
        <v/>
      </c>
      <c r="AP469" s="172" t="str">
        <f t="shared" si="340"/>
        <v/>
      </c>
      <c r="AQ469" s="172" t="str">
        <f t="shared" si="341"/>
        <v/>
      </c>
      <c r="AR469" s="172" t="str">
        <f>Table1[[#This Row],[Sex ]]&amp;Table1[[#This Row],[Month]]</f>
        <v>F2</v>
      </c>
      <c r="AS469" s="21"/>
      <c r="AT469" s="21"/>
      <c r="AU469" s="21"/>
      <c r="AV469" s="21"/>
      <c r="AW469" s="21"/>
      <c r="AX469" s="21"/>
      <c r="AY469" s="21"/>
      <c r="AZ469" s="21"/>
      <c r="BA469" s="21"/>
      <c r="BB469" s="21"/>
      <c r="BC469" s="21"/>
      <c r="BD469" s="21"/>
      <c r="BE469" s="319"/>
      <c r="BF469" s="319"/>
      <c r="BG469" s="316"/>
      <c r="BH469" s="316"/>
      <c r="BI469" s="316"/>
      <c r="BJ469" s="316"/>
      <c r="BK469" s="316"/>
      <c r="BL469" s="316"/>
      <c r="BM469" s="316"/>
      <c r="BN469" s="316"/>
      <c r="BO469" s="316"/>
      <c r="BP469" s="316"/>
      <c r="BQ469" s="316"/>
      <c r="BR469" s="316"/>
      <c r="BS469" s="316"/>
      <c r="BT469" s="316"/>
      <c r="BU469" s="316"/>
      <c r="BV469" s="316"/>
      <c r="BW469" s="316"/>
      <c r="BX469" s="316"/>
      <c r="BY469" s="316"/>
      <c r="BZ469" s="316"/>
      <c r="CA469" s="316"/>
      <c r="CB469" s="316"/>
      <c r="CC469" s="316"/>
      <c r="CD469" s="316"/>
      <c r="CE469" s="316"/>
      <c r="CF469" s="316"/>
      <c r="CG469" s="316"/>
      <c r="CH469" s="316"/>
      <c r="CI469" s="316"/>
      <c r="CJ469" s="316"/>
      <c r="CK469" s="316"/>
      <c r="CL469" s="316"/>
      <c r="CM469" s="316"/>
      <c r="CN469" s="316"/>
      <c r="CO469" s="316"/>
      <c r="CP469" s="316"/>
      <c r="CQ469" s="316"/>
      <c r="CR469" s="316"/>
      <c r="CS469" s="316"/>
      <c r="CT469" s="316"/>
      <c r="CU469" s="316"/>
      <c r="CV469" s="316"/>
      <c r="CW469" s="316"/>
      <c r="CX469" s="316"/>
      <c r="CY469" s="316"/>
      <c r="CZ469" s="316"/>
      <c r="DA469" s="316"/>
      <c r="DB469" s="316"/>
      <c r="DC469" s="316"/>
      <c r="DD469" s="316"/>
      <c r="DE469" s="316"/>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HP469" s="268">
        <f t="shared" si="346"/>
        <v>4</v>
      </c>
      <c r="HQ469" s="268">
        <f t="shared" si="316"/>
        <v>461</v>
      </c>
      <c r="HR469" s="268">
        <f t="shared" si="347"/>
        <v>0</v>
      </c>
      <c r="HS469" s="268">
        <f t="shared" si="349"/>
        <v>0</v>
      </c>
    </row>
    <row r="470" spans="1:227" x14ac:dyDescent="0.3">
      <c r="A470" s="21"/>
      <c r="B470" s="14">
        <v>11635</v>
      </c>
      <c r="C470" s="14">
        <v>15</v>
      </c>
      <c r="D470" s="14" t="s">
        <v>182</v>
      </c>
      <c r="E470" s="14" t="s">
        <v>183</v>
      </c>
      <c r="F470" s="14">
        <v>310</v>
      </c>
      <c r="G470" s="14" t="s">
        <v>120</v>
      </c>
      <c r="H470" s="14">
        <v>2</v>
      </c>
      <c r="I470" s="14">
        <v>4</v>
      </c>
      <c r="J470" s="14">
        <v>4</v>
      </c>
      <c r="K470" s="14"/>
      <c r="L470" s="14" t="s">
        <v>141</v>
      </c>
      <c r="M470" s="24">
        <f t="shared" si="342"/>
        <v>4</v>
      </c>
      <c r="N470" s="24">
        <f t="shared" si="317"/>
        <v>1</v>
      </c>
      <c r="O470" s="24" t="str">
        <f t="shared" si="318"/>
        <v>4 4</v>
      </c>
      <c r="P470" s="24">
        <f t="shared" si="319"/>
        <v>4</v>
      </c>
      <c r="Q470" s="25">
        <f t="shared" si="320"/>
        <v>0</v>
      </c>
      <c r="R470" s="26">
        <f t="shared" si="321"/>
        <v>0</v>
      </c>
      <c r="S470" s="24">
        <f t="shared" si="322"/>
        <v>2</v>
      </c>
      <c r="T470" s="24">
        <f t="shared" si="323"/>
        <v>2</v>
      </c>
      <c r="U470" s="24" t="str">
        <f t="shared" si="324"/>
        <v/>
      </c>
      <c r="V470" s="24" t="str">
        <f t="shared" si="325"/>
        <v>g</v>
      </c>
      <c r="W470" s="24" t="str">
        <f t="shared" si="343"/>
        <v/>
      </c>
      <c r="X470" s="24">
        <f t="shared" si="326"/>
        <v>2</v>
      </c>
      <c r="Y470" s="24">
        <f t="shared" si="327"/>
        <v>2</v>
      </c>
      <c r="Z470" s="24" t="str">
        <f t="shared" si="328"/>
        <v>F</v>
      </c>
      <c r="AA470" s="24" t="str">
        <f t="shared" si="348"/>
        <v>F</v>
      </c>
      <c r="AB470" s="34" t="str">
        <f t="shared" si="329"/>
        <v/>
      </c>
      <c r="AC470" s="34" t="str">
        <f t="shared" si="330"/>
        <v>g</v>
      </c>
      <c r="AD470" s="34" t="str">
        <f t="shared" si="344"/>
        <v>g</v>
      </c>
      <c r="AE470" s="34" t="str">
        <f t="shared" si="331"/>
        <v>2 0</v>
      </c>
      <c r="AF470" s="34">
        <f t="shared" si="332"/>
        <v>4</v>
      </c>
      <c r="AG470" s="34">
        <f t="shared" si="333"/>
        <v>4</v>
      </c>
      <c r="AH470" s="34">
        <f t="shared" si="334"/>
        <v>0</v>
      </c>
      <c r="AI470" s="172">
        <f>IF(AJ470&lt;&gt;"",MAX(AI$3:AI469)+1,"")</f>
        <v>373</v>
      </c>
      <c r="AJ470" s="172" t="str">
        <f t="shared" si="335"/>
        <v>F</v>
      </c>
      <c r="AK470" s="172">
        <f t="shared" si="336"/>
        <v>310</v>
      </c>
      <c r="AL470" s="172">
        <f t="shared" si="337"/>
        <v>4</v>
      </c>
      <c r="AM470" s="172" t="str">
        <f>IF(AN470&lt;&gt;"",MAX(AM$3:AM469)+1,"")</f>
        <v/>
      </c>
      <c r="AN470" s="172" t="str">
        <f t="shared" si="338"/>
        <v/>
      </c>
      <c r="AO470" s="172" t="str">
        <f t="shared" si="339"/>
        <v/>
      </c>
      <c r="AP470" s="172" t="str">
        <f t="shared" si="340"/>
        <v/>
      </c>
      <c r="AQ470" s="172" t="str">
        <f t="shared" si="341"/>
        <v/>
      </c>
      <c r="AR470" s="172" t="str">
        <f>Table1[[#This Row],[Sex ]]&amp;Table1[[#This Row],[Month]]</f>
        <v>F2</v>
      </c>
      <c r="AS470" s="21"/>
      <c r="AT470" s="21"/>
      <c r="AU470" s="21"/>
      <c r="AV470" s="21"/>
      <c r="AW470" s="21"/>
      <c r="AX470" s="21"/>
      <c r="AY470" s="21"/>
      <c r="AZ470" s="21"/>
      <c r="BA470" s="21"/>
      <c r="BB470" s="21"/>
      <c r="BC470" s="21"/>
      <c r="BD470" s="21"/>
      <c r="BE470" s="319"/>
      <c r="BF470" s="319"/>
      <c r="BG470" s="316"/>
      <c r="BH470" s="316"/>
      <c r="BI470" s="316"/>
      <c r="BJ470" s="316"/>
      <c r="BK470" s="316"/>
      <c r="BL470" s="316"/>
      <c r="BM470" s="316"/>
      <c r="BN470" s="316"/>
      <c r="BO470" s="316"/>
      <c r="BP470" s="316"/>
      <c r="BQ470" s="316"/>
      <c r="BR470" s="316"/>
      <c r="BS470" s="316"/>
      <c r="BT470" s="316"/>
      <c r="BU470" s="316"/>
      <c r="BV470" s="316"/>
      <c r="BW470" s="316"/>
      <c r="BX470" s="316"/>
      <c r="BY470" s="316"/>
      <c r="BZ470" s="316"/>
      <c r="CA470" s="316"/>
      <c r="CB470" s="316"/>
      <c r="CC470" s="316"/>
      <c r="CD470" s="316"/>
      <c r="CE470" s="316"/>
      <c r="CF470" s="316"/>
      <c r="CG470" s="316"/>
      <c r="CH470" s="316"/>
      <c r="CI470" s="316"/>
      <c r="CJ470" s="316"/>
      <c r="CK470" s="316"/>
      <c r="CL470" s="316"/>
      <c r="CM470" s="316"/>
      <c r="CN470" s="316"/>
      <c r="CO470" s="316"/>
      <c r="CP470" s="316"/>
      <c r="CQ470" s="316"/>
      <c r="CR470" s="316"/>
      <c r="CS470" s="316"/>
      <c r="CT470" s="316"/>
      <c r="CU470" s="316"/>
      <c r="CV470" s="316"/>
      <c r="CW470" s="316"/>
      <c r="CX470" s="316"/>
      <c r="CY470" s="316"/>
      <c r="CZ470" s="316"/>
      <c r="DA470" s="316"/>
      <c r="DB470" s="316"/>
      <c r="DC470" s="316"/>
      <c r="DD470" s="316"/>
      <c r="DE470" s="316"/>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HP470" s="268">
        <f t="shared" si="346"/>
        <v>4</v>
      </c>
      <c r="HQ470" s="268">
        <f t="shared" si="316"/>
        <v>462</v>
      </c>
      <c r="HR470" s="268">
        <f t="shared" si="347"/>
        <v>0</v>
      </c>
      <c r="HS470" s="268">
        <f t="shared" si="349"/>
        <v>0</v>
      </c>
    </row>
    <row r="471" spans="1:227" x14ac:dyDescent="0.3">
      <c r="A471" s="21"/>
      <c r="B471" s="14">
        <v>11635</v>
      </c>
      <c r="C471" s="14">
        <v>16</v>
      </c>
      <c r="D471" s="14" t="s">
        <v>182</v>
      </c>
      <c r="E471" s="14" t="s">
        <v>183</v>
      </c>
      <c r="F471" s="14">
        <v>310</v>
      </c>
      <c r="G471" s="14" t="s">
        <v>120</v>
      </c>
      <c r="H471" s="14">
        <v>2</v>
      </c>
      <c r="I471" s="14">
        <v>3</v>
      </c>
      <c r="J471" s="14">
        <v>3</v>
      </c>
      <c r="K471" s="14"/>
      <c r="L471" s="14" t="s">
        <v>141</v>
      </c>
      <c r="M471" s="24">
        <f t="shared" si="342"/>
        <v>3</v>
      </c>
      <c r="N471" s="24">
        <f t="shared" si="317"/>
        <v>1</v>
      </c>
      <c r="O471" s="24" t="str">
        <f t="shared" si="318"/>
        <v>3 3</v>
      </c>
      <c r="P471" s="24">
        <f t="shared" si="319"/>
        <v>3</v>
      </c>
      <c r="Q471" s="25">
        <f t="shared" si="320"/>
        <v>0</v>
      </c>
      <c r="R471" s="26">
        <f t="shared" si="321"/>
        <v>0</v>
      </c>
      <c r="S471" s="24">
        <f t="shared" si="322"/>
        <v>2</v>
      </c>
      <c r="T471" s="24">
        <f t="shared" si="323"/>
        <v>2</v>
      </c>
      <c r="U471" s="24" t="str">
        <f t="shared" si="324"/>
        <v/>
      </c>
      <c r="V471" s="24" t="str">
        <f t="shared" si="325"/>
        <v>g</v>
      </c>
      <c r="W471" s="24" t="str">
        <f t="shared" si="343"/>
        <v/>
      </c>
      <c r="X471" s="24">
        <f t="shared" si="326"/>
        <v>2</v>
      </c>
      <c r="Y471" s="24">
        <f t="shared" si="327"/>
        <v>2</v>
      </c>
      <c r="Z471" s="24" t="str">
        <f t="shared" si="328"/>
        <v>F</v>
      </c>
      <c r="AA471" s="24" t="str">
        <f t="shared" si="348"/>
        <v>F</v>
      </c>
      <c r="AB471" s="34" t="str">
        <f t="shared" si="329"/>
        <v/>
      </c>
      <c r="AC471" s="34" t="str">
        <f t="shared" si="330"/>
        <v>g</v>
      </c>
      <c r="AD471" s="34" t="str">
        <f t="shared" si="344"/>
        <v>g</v>
      </c>
      <c r="AE471" s="34" t="str">
        <f t="shared" si="331"/>
        <v>2 0</v>
      </c>
      <c r="AF471" s="34">
        <f t="shared" si="332"/>
        <v>3</v>
      </c>
      <c r="AG471" s="34">
        <f t="shared" si="333"/>
        <v>3</v>
      </c>
      <c r="AH471" s="34">
        <f t="shared" si="334"/>
        <v>0</v>
      </c>
      <c r="AI471" s="172">
        <f>IF(AJ471&lt;&gt;"",MAX(AI$3:AI470)+1,"")</f>
        <v>374</v>
      </c>
      <c r="AJ471" s="172" t="str">
        <f t="shared" si="335"/>
        <v>F</v>
      </c>
      <c r="AK471" s="172">
        <f t="shared" si="336"/>
        <v>310</v>
      </c>
      <c r="AL471" s="172">
        <f t="shared" si="337"/>
        <v>3</v>
      </c>
      <c r="AM471" s="172" t="str">
        <f>IF(AN471&lt;&gt;"",MAX(AM$3:AM470)+1,"")</f>
        <v/>
      </c>
      <c r="AN471" s="172" t="str">
        <f t="shared" si="338"/>
        <v/>
      </c>
      <c r="AO471" s="172" t="str">
        <f t="shared" si="339"/>
        <v/>
      </c>
      <c r="AP471" s="172" t="str">
        <f t="shared" si="340"/>
        <v/>
      </c>
      <c r="AQ471" s="172" t="str">
        <f t="shared" si="341"/>
        <v/>
      </c>
      <c r="AR471" s="172" t="str">
        <f>Table1[[#This Row],[Sex ]]&amp;Table1[[#This Row],[Month]]</f>
        <v>F2</v>
      </c>
      <c r="AS471" s="21"/>
      <c r="AT471" s="21"/>
      <c r="AU471" s="21"/>
      <c r="AV471" s="21"/>
      <c r="AW471" s="21"/>
      <c r="AX471" s="21"/>
      <c r="AY471" s="21"/>
      <c r="AZ471" s="21"/>
      <c r="BA471" s="21"/>
      <c r="BB471" s="21"/>
      <c r="BC471" s="21"/>
      <c r="BD471" s="21"/>
      <c r="BE471" s="319"/>
      <c r="BF471" s="319"/>
      <c r="BG471" s="316"/>
      <c r="BH471" s="316"/>
      <c r="BI471" s="316"/>
      <c r="BJ471" s="316"/>
      <c r="BK471" s="316"/>
      <c r="BL471" s="316"/>
      <c r="BM471" s="316"/>
      <c r="BN471" s="316"/>
      <c r="BO471" s="316"/>
      <c r="BP471" s="316"/>
      <c r="BQ471" s="316"/>
      <c r="BR471" s="316"/>
      <c r="BS471" s="316"/>
      <c r="BT471" s="316"/>
      <c r="BU471" s="316"/>
      <c r="BV471" s="316"/>
      <c r="BW471" s="316"/>
      <c r="BX471" s="316"/>
      <c r="BY471" s="316"/>
      <c r="BZ471" s="316"/>
      <c r="CA471" s="316"/>
      <c r="CB471" s="316"/>
      <c r="CC471" s="316"/>
      <c r="CD471" s="316"/>
      <c r="CE471" s="316"/>
      <c r="CF471" s="316"/>
      <c r="CG471" s="316"/>
      <c r="CH471" s="316"/>
      <c r="CI471" s="316"/>
      <c r="CJ471" s="316"/>
      <c r="CK471" s="316"/>
      <c r="CL471" s="316"/>
      <c r="CM471" s="316"/>
      <c r="CN471" s="316"/>
      <c r="CO471" s="316"/>
      <c r="CP471" s="316"/>
      <c r="CQ471" s="316"/>
      <c r="CR471" s="316"/>
      <c r="CS471" s="316"/>
      <c r="CT471" s="316"/>
      <c r="CU471" s="316"/>
      <c r="CV471" s="316"/>
      <c r="CW471" s="316"/>
      <c r="CX471" s="316"/>
      <c r="CY471" s="316"/>
      <c r="CZ471" s="316"/>
      <c r="DA471" s="316"/>
      <c r="DB471" s="316"/>
      <c r="DC471" s="316"/>
      <c r="DD471" s="316"/>
      <c r="DE471" s="316"/>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HP471" s="268">
        <f t="shared" si="346"/>
        <v>4</v>
      </c>
      <c r="HQ471" s="268">
        <f t="shared" si="316"/>
        <v>463</v>
      </c>
      <c r="HR471" s="268">
        <f t="shared" si="347"/>
        <v>0</v>
      </c>
      <c r="HS471" s="268">
        <f t="shared" si="349"/>
        <v>0</v>
      </c>
    </row>
    <row r="472" spans="1:227" x14ac:dyDescent="0.3">
      <c r="A472" s="21"/>
      <c r="B472" s="14">
        <v>11635</v>
      </c>
      <c r="C472" s="14">
        <v>17</v>
      </c>
      <c r="D472" s="14" t="s">
        <v>182</v>
      </c>
      <c r="E472" s="14" t="s">
        <v>183</v>
      </c>
      <c r="F472" s="14">
        <v>320</v>
      </c>
      <c r="G472" s="14" t="s">
        <v>120</v>
      </c>
      <c r="H472" s="14">
        <v>2</v>
      </c>
      <c r="I472" s="14">
        <v>4</v>
      </c>
      <c r="J472" s="14">
        <v>4</v>
      </c>
      <c r="K472" s="14"/>
      <c r="L472" s="14" t="s">
        <v>141</v>
      </c>
      <c r="M472" s="24">
        <f t="shared" si="342"/>
        <v>4</v>
      </c>
      <c r="N472" s="24">
        <f t="shared" si="317"/>
        <v>1</v>
      </c>
      <c r="O472" s="24" t="str">
        <f t="shared" si="318"/>
        <v>4 4</v>
      </c>
      <c r="P472" s="24">
        <f t="shared" si="319"/>
        <v>4</v>
      </c>
      <c r="Q472" s="25">
        <f t="shared" si="320"/>
        <v>0</v>
      </c>
      <c r="R472" s="26">
        <f t="shared" si="321"/>
        <v>0</v>
      </c>
      <c r="S472" s="24">
        <f t="shared" si="322"/>
        <v>2</v>
      </c>
      <c r="T472" s="24">
        <f t="shared" si="323"/>
        <v>2</v>
      </c>
      <c r="U472" s="24" t="str">
        <f t="shared" si="324"/>
        <v/>
      </c>
      <c r="V472" s="24" t="str">
        <f t="shared" si="325"/>
        <v>g</v>
      </c>
      <c r="W472" s="24" t="str">
        <f t="shared" si="343"/>
        <v/>
      </c>
      <c r="X472" s="24">
        <f t="shared" si="326"/>
        <v>2</v>
      </c>
      <c r="Y472" s="24">
        <f t="shared" si="327"/>
        <v>2</v>
      </c>
      <c r="Z472" s="24" t="str">
        <f t="shared" si="328"/>
        <v>F</v>
      </c>
      <c r="AA472" s="24" t="str">
        <f t="shared" si="348"/>
        <v>F</v>
      </c>
      <c r="AB472" s="34" t="str">
        <f t="shared" si="329"/>
        <v/>
      </c>
      <c r="AC472" s="34" t="str">
        <f t="shared" si="330"/>
        <v>g</v>
      </c>
      <c r="AD472" s="34" t="str">
        <f t="shared" si="344"/>
        <v>g</v>
      </c>
      <c r="AE472" s="34" t="str">
        <f t="shared" si="331"/>
        <v>2 0</v>
      </c>
      <c r="AF472" s="34">
        <f t="shared" si="332"/>
        <v>4</v>
      </c>
      <c r="AG472" s="34">
        <f t="shared" si="333"/>
        <v>4</v>
      </c>
      <c r="AH472" s="34">
        <f t="shared" si="334"/>
        <v>0</v>
      </c>
      <c r="AI472" s="172">
        <f>IF(AJ472&lt;&gt;"",MAX(AI$3:AI471)+1,"")</f>
        <v>375</v>
      </c>
      <c r="AJ472" s="172" t="str">
        <f t="shared" si="335"/>
        <v>F</v>
      </c>
      <c r="AK472" s="172">
        <f t="shared" si="336"/>
        <v>320</v>
      </c>
      <c r="AL472" s="172">
        <f t="shared" si="337"/>
        <v>4</v>
      </c>
      <c r="AM472" s="172" t="str">
        <f>IF(AN472&lt;&gt;"",MAX(AM$3:AM471)+1,"")</f>
        <v/>
      </c>
      <c r="AN472" s="172" t="str">
        <f t="shared" si="338"/>
        <v/>
      </c>
      <c r="AO472" s="172" t="str">
        <f t="shared" si="339"/>
        <v/>
      </c>
      <c r="AP472" s="172" t="str">
        <f t="shared" si="340"/>
        <v/>
      </c>
      <c r="AQ472" s="172" t="str">
        <f t="shared" si="341"/>
        <v/>
      </c>
      <c r="AR472" s="172" t="str">
        <f>Table1[[#This Row],[Sex ]]&amp;Table1[[#This Row],[Month]]</f>
        <v>F2</v>
      </c>
      <c r="AS472" s="21"/>
      <c r="AT472" s="21"/>
      <c r="AU472" s="21"/>
      <c r="AV472" s="21"/>
      <c r="AW472" s="21"/>
      <c r="AX472" s="21"/>
      <c r="AY472" s="21"/>
      <c r="AZ472" s="21"/>
      <c r="BA472" s="21"/>
      <c r="BB472" s="21"/>
      <c r="BC472" s="21"/>
      <c r="BD472" s="21"/>
      <c r="BE472" s="319"/>
      <c r="BF472" s="319"/>
      <c r="BG472" s="316"/>
      <c r="BH472" s="316"/>
      <c r="BI472" s="316"/>
      <c r="BJ472" s="316"/>
      <c r="BK472" s="316"/>
      <c r="BL472" s="316"/>
      <c r="BM472" s="316"/>
      <c r="BN472" s="316"/>
      <c r="BO472" s="316"/>
      <c r="BP472" s="316"/>
      <c r="BQ472" s="316"/>
      <c r="BR472" s="316"/>
      <c r="BS472" s="316"/>
      <c r="BT472" s="316"/>
      <c r="BU472" s="316"/>
      <c r="BV472" s="316"/>
      <c r="BW472" s="316"/>
      <c r="BX472" s="316"/>
      <c r="BY472" s="316"/>
      <c r="BZ472" s="316"/>
      <c r="CA472" s="316"/>
      <c r="CB472" s="316"/>
      <c r="CC472" s="316"/>
      <c r="CD472" s="316"/>
      <c r="CE472" s="316"/>
      <c r="CF472" s="316"/>
      <c r="CG472" s="316"/>
      <c r="CH472" s="316"/>
      <c r="CI472" s="316"/>
      <c r="CJ472" s="316"/>
      <c r="CK472" s="316"/>
      <c r="CL472" s="316"/>
      <c r="CM472" s="316"/>
      <c r="CN472" s="316"/>
      <c r="CO472" s="316"/>
      <c r="CP472" s="316"/>
      <c r="CQ472" s="316"/>
      <c r="CR472" s="316"/>
      <c r="CS472" s="316"/>
      <c r="CT472" s="316"/>
      <c r="CU472" s="316"/>
      <c r="CV472" s="316"/>
      <c r="CW472" s="316"/>
      <c r="CX472" s="316"/>
      <c r="CY472" s="316"/>
      <c r="CZ472" s="316"/>
      <c r="DA472" s="316"/>
      <c r="DB472" s="316"/>
      <c r="DC472" s="316"/>
      <c r="DD472" s="316"/>
      <c r="DE472" s="316"/>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HP472" s="268">
        <f t="shared" si="346"/>
        <v>4</v>
      </c>
      <c r="HQ472" s="268">
        <f t="shared" si="316"/>
        <v>464</v>
      </c>
      <c r="HR472" s="268">
        <f t="shared" si="347"/>
        <v>0</v>
      </c>
      <c r="HS472" s="268">
        <f t="shared" si="349"/>
        <v>0</v>
      </c>
    </row>
    <row r="473" spans="1:227" x14ac:dyDescent="0.3">
      <c r="A473" s="21"/>
      <c r="B473" s="14">
        <v>11635</v>
      </c>
      <c r="C473" s="14">
        <v>18</v>
      </c>
      <c r="D473" s="14" t="s">
        <v>182</v>
      </c>
      <c r="E473" s="14" t="s">
        <v>183</v>
      </c>
      <c r="F473" s="14">
        <v>320</v>
      </c>
      <c r="G473" s="14" t="s">
        <v>120</v>
      </c>
      <c r="H473" s="14">
        <v>2</v>
      </c>
      <c r="I473" s="14">
        <v>4</v>
      </c>
      <c r="J473" s="14">
        <v>4</v>
      </c>
      <c r="K473" s="14"/>
      <c r="L473" s="14" t="s">
        <v>141</v>
      </c>
      <c r="M473" s="24">
        <f t="shared" si="342"/>
        <v>4</v>
      </c>
      <c r="N473" s="24">
        <f t="shared" si="317"/>
        <v>1</v>
      </c>
      <c r="O473" s="24" t="str">
        <f t="shared" si="318"/>
        <v>4 4</v>
      </c>
      <c r="P473" s="24">
        <f t="shared" si="319"/>
        <v>4</v>
      </c>
      <c r="Q473" s="25">
        <f t="shared" si="320"/>
        <v>0</v>
      </c>
      <c r="R473" s="26">
        <f t="shared" si="321"/>
        <v>0</v>
      </c>
      <c r="S473" s="24">
        <f t="shared" si="322"/>
        <v>2</v>
      </c>
      <c r="T473" s="24">
        <f t="shared" si="323"/>
        <v>2</v>
      </c>
      <c r="U473" s="24" t="str">
        <f t="shared" si="324"/>
        <v/>
      </c>
      <c r="V473" s="24" t="str">
        <f t="shared" si="325"/>
        <v>g</v>
      </c>
      <c r="W473" s="24" t="str">
        <f t="shared" si="343"/>
        <v/>
      </c>
      <c r="X473" s="24">
        <f t="shared" si="326"/>
        <v>2</v>
      </c>
      <c r="Y473" s="24">
        <f t="shared" si="327"/>
        <v>2</v>
      </c>
      <c r="Z473" s="24" t="str">
        <f t="shared" si="328"/>
        <v>F</v>
      </c>
      <c r="AA473" s="24" t="str">
        <f t="shared" si="348"/>
        <v>F</v>
      </c>
      <c r="AB473" s="34" t="str">
        <f t="shared" si="329"/>
        <v/>
      </c>
      <c r="AC473" s="34" t="str">
        <f t="shared" si="330"/>
        <v>g</v>
      </c>
      <c r="AD473" s="34" t="str">
        <f t="shared" si="344"/>
        <v>g</v>
      </c>
      <c r="AE473" s="34" t="str">
        <f t="shared" si="331"/>
        <v>2 0</v>
      </c>
      <c r="AF473" s="34">
        <f t="shared" si="332"/>
        <v>4</v>
      </c>
      <c r="AG473" s="34">
        <f t="shared" si="333"/>
        <v>4</v>
      </c>
      <c r="AH473" s="34">
        <f t="shared" si="334"/>
        <v>0</v>
      </c>
      <c r="AI473" s="172">
        <f>IF(AJ473&lt;&gt;"",MAX(AI$3:AI472)+1,"")</f>
        <v>376</v>
      </c>
      <c r="AJ473" s="172" t="str">
        <f t="shared" si="335"/>
        <v>F</v>
      </c>
      <c r="AK473" s="172">
        <f t="shared" si="336"/>
        <v>320</v>
      </c>
      <c r="AL473" s="172">
        <f t="shared" si="337"/>
        <v>4</v>
      </c>
      <c r="AM473" s="172" t="str">
        <f>IF(AN473&lt;&gt;"",MAX(AM$3:AM472)+1,"")</f>
        <v/>
      </c>
      <c r="AN473" s="172" t="str">
        <f t="shared" si="338"/>
        <v/>
      </c>
      <c r="AO473" s="172" t="str">
        <f t="shared" si="339"/>
        <v/>
      </c>
      <c r="AP473" s="172" t="str">
        <f t="shared" si="340"/>
        <v/>
      </c>
      <c r="AQ473" s="172" t="str">
        <f t="shared" si="341"/>
        <v/>
      </c>
      <c r="AR473" s="172" t="str">
        <f>Table1[[#This Row],[Sex ]]&amp;Table1[[#This Row],[Month]]</f>
        <v>F2</v>
      </c>
      <c r="AS473" s="21"/>
      <c r="AT473" s="21"/>
      <c r="AU473" s="21"/>
      <c r="AV473" s="21"/>
      <c r="AW473" s="21"/>
      <c r="AX473" s="21"/>
      <c r="AY473" s="21"/>
      <c r="AZ473" s="21"/>
      <c r="BA473" s="21"/>
      <c r="BB473" s="21"/>
      <c r="BC473" s="21"/>
      <c r="BD473" s="21"/>
      <c r="BE473" s="319"/>
      <c r="BF473" s="319"/>
      <c r="BG473" s="316"/>
      <c r="BH473" s="316"/>
      <c r="BI473" s="316"/>
      <c r="BJ473" s="316"/>
      <c r="BK473" s="316"/>
      <c r="BL473" s="316"/>
      <c r="BM473" s="316"/>
      <c r="BN473" s="316"/>
      <c r="BO473" s="316"/>
      <c r="BP473" s="316"/>
      <c r="BQ473" s="316"/>
      <c r="BR473" s="316"/>
      <c r="BS473" s="316"/>
      <c r="BT473" s="316"/>
      <c r="BU473" s="316"/>
      <c r="BV473" s="316"/>
      <c r="BW473" s="316"/>
      <c r="BX473" s="316"/>
      <c r="BY473" s="316"/>
      <c r="BZ473" s="316"/>
      <c r="CA473" s="316"/>
      <c r="CB473" s="316"/>
      <c r="CC473" s="316"/>
      <c r="CD473" s="316"/>
      <c r="CE473" s="316"/>
      <c r="CF473" s="316"/>
      <c r="CG473" s="316"/>
      <c r="CH473" s="316"/>
      <c r="CI473" s="316"/>
      <c r="CJ473" s="316"/>
      <c r="CK473" s="316"/>
      <c r="CL473" s="316"/>
      <c r="CM473" s="316"/>
      <c r="CN473" s="316"/>
      <c r="CO473" s="316"/>
      <c r="CP473" s="316"/>
      <c r="CQ473" s="316"/>
      <c r="CR473" s="316"/>
      <c r="CS473" s="316"/>
      <c r="CT473" s="316"/>
      <c r="CU473" s="316"/>
      <c r="CV473" s="316"/>
      <c r="CW473" s="316"/>
      <c r="CX473" s="316"/>
      <c r="CY473" s="316"/>
      <c r="CZ473" s="316"/>
      <c r="DA473" s="316"/>
      <c r="DB473" s="316"/>
      <c r="DC473" s="316"/>
      <c r="DD473" s="316"/>
      <c r="DE473" s="316"/>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HP473" s="268">
        <f t="shared" si="346"/>
        <v>4</v>
      </c>
      <c r="HQ473" s="268">
        <f t="shared" si="316"/>
        <v>465</v>
      </c>
      <c r="HR473" s="268">
        <f t="shared" si="347"/>
        <v>0</v>
      </c>
      <c r="HS473" s="268">
        <f t="shared" si="349"/>
        <v>0</v>
      </c>
    </row>
    <row r="474" spans="1:227" x14ac:dyDescent="0.3">
      <c r="A474" s="21"/>
      <c r="B474" s="14">
        <v>11635</v>
      </c>
      <c r="C474" s="14">
        <v>19</v>
      </c>
      <c r="D474" s="14" t="s">
        <v>182</v>
      </c>
      <c r="E474" s="14" t="s">
        <v>183</v>
      </c>
      <c r="F474" s="14">
        <v>330</v>
      </c>
      <c r="G474" s="14" t="s">
        <v>120</v>
      </c>
      <c r="H474" s="14">
        <v>2</v>
      </c>
      <c r="I474" s="14">
        <v>3</v>
      </c>
      <c r="J474" s="14">
        <v>3</v>
      </c>
      <c r="K474" s="14"/>
      <c r="L474" s="14" t="s">
        <v>141</v>
      </c>
      <c r="M474" s="24">
        <f t="shared" si="342"/>
        <v>3</v>
      </c>
      <c r="N474" s="24">
        <f t="shared" si="317"/>
        <v>1</v>
      </c>
      <c r="O474" s="24" t="str">
        <f t="shared" si="318"/>
        <v>3 3</v>
      </c>
      <c r="P474" s="24">
        <f t="shared" si="319"/>
        <v>3</v>
      </c>
      <c r="Q474" s="25">
        <f t="shared" si="320"/>
        <v>0</v>
      </c>
      <c r="R474" s="26">
        <f t="shared" si="321"/>
        <v>0</v>
      </c>
      <c r="S474" s="24">
        <f t="shared" si="322"/>
        <v>2</v>
      </c>
      <c r="T474" s="24">
        <f t="shared" si="323"/>
        <v>2</v>
      </c>
      <c r="U474" s="24" t="str">
        <f t="shared" si="324"/>
        <v/>
      </c>
      <c r="V474" s="24" t="str">
        <f t="shared" si="325"/>
        <v>g</v>
      </c>
      <c r="W474" s="24" t="str">
        <f t="shared" si="343"/>
        <v/>
      </c>
      <c r="X474" s="24">
        <f t="shared" si="326"/>
        <v>2</v>
      </c>
      <c r="Y474" s="24">
        <f t="shared" si="327"/>
        <v>2</v>
      </c>
      <c r="Z474" s="24" t="str">
        <f t="shared" si="328"/>
        <v>F</v>
      </c>
      <c r="AA474" s="24" t="str">
        <f t="shared" si="348"/>
        <v>F</v>
      </c>
      <c r="AB474" s="34" t="str">
        <f t="shared" si="329"/>
        <v/>
      </c>
      <c r="AC474" s="34" t="str">
        <f t="shared" si="330"/>
        <v>g</v>
      </c>
      <c r="AD474" s="34" t="str">
        <f t="shared" si="344"/>
        <v>g</v>
      </c>
      <c r="AE474" s="34" t="str">
        <f t="shared" si="331"/>
        <v>2 0</v>
      </c>
      <c r="AF474" s="34">
        <f t="shared" si="332"/>
        <v>3</v>
      </c>
      <c r="AG474" s="34">
        <f t="shared" si="333"/>
        <v>3</v>
      </c>
      <c r="AH474" s="34">
        <f t="shared" si="334"/>
        <v>0</v>
      </c>
      <c r="AI474" s="172">
        <f>IF(AJ474&lt;&gt;"",MAX(AI$3:AI473)+1,"")</f>
        <v>377</v>
      </c>
      <c r="AJ474" s="172" t="str">
        <f t="shared" si="335"/>
        <v>F</v>
      </c>
      <c r="AK474" s="172">
        <f t="shared" si="336"/>
        <v>330</v>
      </c>
      <c r="AL474" s="172">
        <f t="shared" si="337"/>
        <v>3</v>
      </c>
      <c r="AM474" s="172" t="str">
        <f>IF(AN474&lt;&gt;"",MAX(AM$3:AM473)+1,"")</f>
        <v/>
      </c>
      <c r="AN474" s="172" t="str">
        <f t="shared" si="338"/>
        <v/>
      </c>
      <c r="AO474" s="172" t="str">
        <f t="shared" si="339"/>
        <v/>
      </c>
      <c r="AP474" s="172" t="str">
        <f t="shared" si="340"/>
        <v/>
      </c>
      <c r="AQ474" s="172" t="str">
        <f t="shared" si="341"/>
        <v/>
      </c>
      <c r="AR474" s="172" t="str">
        <f>Table1[[#This Row],[Sex ]]&amp;Table1[[#This Row],[Month]]</f>
        <v>F2</v>
      </c>
      <c r="AS474" s="21"/>
      <c r="AT474" s="21"/>
      <c r="AU474" s="21"/>
      <c r="AV474" s="21"/>
      <c r="AW474" s="21"/>
      <c r="AX474" s="21"/>
      <c r="AY474" s="21"/>
      <c r="AZ474" s="21"/>
      <c r="BA474" s="21"/>
      <c r="BB474" s="21"/>
      <c r="BC474" s="21"/>
      <c r="BD474" s="21"/>
      <c r="BE474" s="319"/>
      <c r="BF474" s="319"/>
      <c r="BG474" s="316"/>
      <c r="BH474" s="316"/>
      <c r="BI474" s="316"/>
      <c r="BJ474" s="316"/>
      <c r="BK474" s="316"/>
      <c r="BL474" s="316"/>
      <c r="BM474" s="316"/>
      <c r="BN474" s="316"/>
      <c r="BO474" s="316"/>
      <c r="BP474" s="316"/>
      <c r="BQ474" s="316"/>
      <c r="BR474" s="316"/>
      <c r="BS474" s="316"/>
      <c r="BT474" s="316"/>
      <c r="BU474" s="316"/>
      <c r="BV474" s="316"/>
      <c r="BW474" s="316"/>
      <c r="BX474" s="316"/>
      <c r="BY474" s="316"/>
      <c r="BZ474" s="316"/>
      <c r="CA474" s="316"/>
      <c r="CB474" s="316"/>
      <c r="CC474" s="316"/>
      <c r="CD474" s="316"/>
      <c r="CE474" s="316"/>
      <c r="CF474" s="316"/>
      <c r="CG474" s="316"/>
      <c r="CH474" s="316"/>
      <c r="CI474" s="316"/>
      <c r="CJ474" s="316"/>
      <c r="CK474" s="316"/>
      <c r="CL474" s="316"/>
      <c r="CM474" s="316"/>
      <c r="CN474" s="316"/>
      <c r="CO474" s="316"/>
      <c r="CP474" s="316"/>
      <c r="CQ474" s="316"/>
      <c r="CR474" s="316"/>
      <c r="CS474" s="316"/>
      <c r="CT474" s="316"/>
      <c r="CU474" s="316"/>
      <c r="CV474" s="316"/>
      <c r="CW474" s="316"/>
      <c r="CX474" s="316"/>
      <c r="CY474" s="316"/>
      <c r="CZ474" s="316"/>
      <c r="DA474" s="316"/>
      <c r="DB474" s="316"/>
      <c r="DC474" s="316"/>
      <c r="DD474" s="316"/>
      <c r="DE474" s="316"/>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HP474" s="268">
        <f t="shared" si="346"/>
        <v>3</v>
      </c>
      <c r="HQ474" s="268">
        <f t="shared" si="316"/>
        <v>466</v>
      </c>
      <c r="HR474" s="268">
        <f t="shared" si="347"/>
        <v>0</v>
      </c>
      <c r="HS474" s="268">
        <f t="shared" si="349"/>
        <v>0</v>
      </c>
    </row>
    <row r="475" spans="1:227" x14ac:dyDescent="0.3">
      <c r="A475" s="21"/>
      <c r="B475" s="14">
        <v>11635</v>
      </c>
      <c r="C475" s="14">
        <v>20</v>
      </c>
      <c r="D475" s="14" t="s">
        <v>182</v>
      </c>
      <c r="E475" s="14" t="s">
        <v>183</v>
      </c>
      <c r="F475" s="14">
        <v>330</v>
      </c>
      <c r="G475" s="14" t="s">
        <v>120</v>
      </c>
      <c r="H475" s="14">
        <v>2</v>
      </c>
      <c r="I475" s="14">
        <v>3</v>
      </c>
      <c r="J475" s="14">
        <v>3</v>
      </c>
      <c r="K475" s="14"/>
      <c r="L475" s="14" t="s">
        <v>141</v>
      </c>
      <c r="M475" s="24">
        <f t="shared" si="342"/>
        <v>3</v>
      </c>
      <c r="N475" s="24">
        <f t="shared" si="317"/>
        <v>1</v>
      </c>
      <c r="O475" s="24" t="str">
        <f t="shared" si="318"/>
        <v>3 3</v>
      </c>
      <c r="P475" s="24">
        <f t="shared" si="319"/>
        <v>3</v>
      </c>
      <c r="Q475" s="25">
        <f t="shared" si="320"/>
        <v>0</v>
      </c>
      <c r="R475" s="26">
        <f t="shared" si="321"/>
        <v>0</v>
      </c>
      <c r="S475" s="24">
        <f t="shared" si="322"/>
        <v>2</v>
      </c>
      <c r="T475" s="24">
        <f t="shared" si="323"/>
        <v>2</v>
      </c>
      <c r="U475" s="24" t="str">
        <f t="shared" si="324"/>
        <v/>
      </c>
      <c r="V475" s="24" t="str">
        <f t="shared" si="325"/>
        <v>g</v>
      </c>
      <c r="W475" s="24" t="str">
        <f t="shared" si="343"/>
        <v/>
      </c>
      <c r="X475" s="24">
        <f t="shared" si="326"/>
        <v>2</v>
      </c>
      <c r="Y475" s="24">
        <f t="shared" si="327"/>
        <v>2</v>
      </c>
      <c r="Z475" s="24" t="str">
        <f t="shared" si="328"/>
        <v>F</v>
      </c>
      <c r="AA475" s="24" t="str">
        <f t="shared" si="348"/>
        <v>F</v>
      </c>
      <c r="AB475" s="34" t="str">
        <f t="shared" si="329"/>
        <v/>
      </c>
      <c r="AC475" s="34" t="str">
        <f t="shared" si="330"/>
        <v>g</v>
      </c>
      <c r="AD475" s="34" t="str">
        <f t="shared" si="344"/>
        <v>g</v>
      </c>
      <c r="AE475" s="34" t="str">
        <f t="shared" si="331"/>
        <v>2 0</v>
      </c>
      <c r="AF475" s="34">
        <f t="shared" si="332"/>
        <v>3</v>
      </c>
      <c r="AG475" s="34">
        <f t="shared" si="333"/>
        <v>3</v>
      </c>
      <c r="AH475" s="34">
        <f t="shared" si="334"/>
        <v>0</v>
      </c>
      <c r="AI475" s="172">
        <f>IF(AJ475&lt;&gt;"",MAX(AI$3:AI474)+1,"")</f>
        <v>378</v>
      </c>
      <c r="AJ475" s="172" t="str">
        <f t="shared" si="335"/>
        <v>F</v>
      </c>
      <c r="AK475" s="172">
        <f t="shared" si="336"/>
        <v>330</v>
      </c>
      <c r="AL475" s="172">
        <f t="shared" si="337"/>
        <v>3</v>
      </c>
      <c r="AM475" s="172" t="str">
        <f>IF(AN475&lt;&gt;"",MAX(AM$3:AM474)+1,"")</f>
        <v/>
      </c>
      <c r="AN475" s="172" t="str">
        <f t="shared" si="338"/>
        <v/>
      </c>
      <c r="AO475" s="172" t="str">
        <f t="shared" si="339"/>
        <v/>
      </c>
      <c r="AP475" s="172" t="str">
        <f t="shared" si="340"/>
        <v/>
      </c>
      <c r="AQ475" s="172" t="str">
        <f t="shared" si="341"/>
        <v/>
      </c>
      <c r="AR475" s="172" t="str">
        <f>Table1[[#This Row],[Sex ]]&amp;Table1[[#This Row],[Month]]</f>
        <v>F2</v>
      </c>
      <c r="AS475" s="21"/>
      <c r="AT475" s="21"/>
      <c r="AU475" s="21"/>
      <c r="AV475" s="21"/>
      <c r="AW475" s="21"/>
      <c r="AX475" s="21"/>
      <c r="AY475" s="21"/>
      <c r="AZ475" s="21"/>
      <c r="BA475" s="21"/>
      <c r="BB475" s="21"/>
      <c r="BC475" s="21"/>
      <c r="BD475" s="21"/>
      <c r="BE475" s="319"/>
      <c r="BF475" s="319"/>
      <c r="BG475" s="316"/>
      <c r="BH475" s="316"/>
      <c r="BI475" s="316"/>
      <c r="BJ475" s="316"/>
      <c r="BK475" s="316"/>
      <c r="BL475" s="316"/>
      <c r="BM475" s="316"/>
      <c r="BN475" s="316"/>
      <c r="BO475" s="316"/>
      <c r="BP475" s="316"/>
      <c r="BQ475" s="316"/>
      <c r="BR475" s="316"/>
      <c r="BS475" s="316"/>
      <c r="BT475" s="316"/>
      <c r="BU475" s="316"/>
      <c r="BV475" s="316"/>
      <c r="BW475" s="316"/>
      <c r="BX475" s="316"/>
      <c r="BY475" s="316"/>
      <c r="BZ475" s="316"/>
      <c r="CA475" s="316"/>
      <c r="CB475" s="316"/>
      <c r="CC475" s="316"/>
      <c r="CD475" s="316"/>
      <c r="CE475" s="316"/>
      <c r="CF475" s="316"/>
      <c r="CG475" s="316"/>
      <c r="CH475" s="316"/>
      <c r="CI475" s="316"/>
      <c r="CJ475" s="316"/>
      <c r="CK475" s="316"/>
      <c r="CL475" s="316"/>
      <c r="CM475" s="316"/>
      <c r="CN475" s="316"/>
      <c r="CO475" s="316"/>
      <c r="CP475" s="316"/>
      <c r="CQ475" s="316"/>
      <c r="CR475" s="316"/>
      <c r="CS475" s="316"/>
      <c r="CT475" s="316"/>
      <c r="CU475" s="316"/>
      <c r="CV475" s="316"/>
      <c r="CW475" s="316"/>
      <c r="CX475" s="316"/>
      <c r="CY475" s="316"/>
      <c r="CZ475" s="316"/>
      <c r="DA475" s="316"/>
      <c r="DB475" s="316"/>
      <c r="DC475" s="316"/>
      <c r="DD475" s="316"/>
      <c r="DE475" s="316"/>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HP475" s="268">
        <f t="shared" si="346"/>
        <v>3</v>
      </c>
      <c r="HQ475" s="268">
        <f t="shared" si="316"/>
        <v>467</v>
      </c>
      <c r="HR475" s="268">
        <f t="shared" si="347"/>
        <v>0</v>
      </c>
      <c r="HS475" s="268">
        <f t="shared" si="349"/>
        <v>0</v>
      </c>
    </row>
    <row r="476" spans="1:227" x14ac:dyDescent="0.3">
      <c r="A476" s="21"/>
      <c r="B476" s="14">
        <v>11635</v>
      </c>
      <c r="C476" s="14">
        <v>21</v>
      </c>
      <c r="D476" s="14" t="s">
        <v>182</v>
      </c>
      <c r="E476" s="14" t="s">
        <v>183</v>
      </c>
      <c r="F476" s="14">
        <v>340</v>
      </c>
      <c r="G476" s="14" t="s">
        <v>121</v>
      </c>
      <c r="H476" s="14">
        <v>2</v>
      </c>
      <c r="I476" s="14">
        <v>4</v>
      </c>
      <c r="J476" s="14">
        <v>4</v>
      </c>
      <c r="K476" s="14"/>
      <c r="L476" s="14" t="s">
        <v>141</v>
      </c>
      <c r="M476" s="24">
        <f t="shared" si="342"/>
        <v>4</v>
      </c>
      <c r="N476" s="24">
        <f t="shared" si="317"/>
        <v>1</v>
      </c>
      <c r="O476" s="24" t="str">
        <f t="shared" si="318"/>
        <v>4 4</v>
      </c>
      <c r="P476" s="24">
        <f t="shared" si="319"/>
        <v>4</v>
      </c>
      <c r="Q476" s="25">
        <f t="shared" si="320"/>
        <v>0</v>
      </c>
      <c r="R476" s="26">
        <f t="shared" si="321"/>
        <v>0</v>
      </c>
      <c r="S476" s="24">
        <f t="shared" si="322"/>
        <v>2</v>
      </c>
      <c r="T476" s="24">
        <f t="shared" si="323"/>
        <v>2</v>
      </c>
      <c r="U476" s="24" t="str">
        <f t="shared" si="324"/>
        <v/>
      </c>
      <c r="V476" s="24" t="str">
        <f t="shared" si="325"/>
        <v>g</v>
      </c>
      <c r="W476" s="24" t="str">
        <f t="shared" si="343"/>
        <v/>
      </c>
      <c r="X476" s="24">
        <f t="shared" si="326"/>
        <v>2</v>
      </c>
      <c r="Y476" s="24">
        <f t="shared" si="327"/>
        <v>2</v>
      </c>
      <c r="Z476" s="24" t="str">
        <f t="shared" si="328"/>
        <v>M</v>
      </c>
      <c r="AA476" s="24" t="str">
        <f t="shared" si="348"/>
        <v>M</v>
      </c>
      <c r="AB476" s="34" t="str">
        <f t="shared" si="329"/>
        <v/>
      </c>
      <c r="AC476" s="34" t="str">
        <f t="shared" si="330"/>
        <v>g</v>
      </c>
      <c r="AD476" s="34" t="str">
        <f t="shared" si="344"/>
        <v>g</v>
      </c>
      <c r="AE476" s="34" t="str">
        <f t="shared" si="331"/>
        <v>2 0</v>
      </c>
      <c r="AF476" s="34">
        <f t="shared" si="332"/>
        <v>4</v>
      </c>
      <c r="AG476" s="34">
        <f t="shared" si="333"/>
        <v>4</v>
      </c>
      <c r="AH476" s="34">
        <f t="shared" si="334"/>
        <v>0</v>
      </c>
      <c r="AI476" s="172" t="str">
        <f>IF(AJ476&lt;&gt;"",MAX(AI$3:AI475)+1,"")</f>
        <v/>
      </c>
      <c r="AJ476" s="172" t="str">
        <f t="shared" si="335"/>
        <v/>
      </c>
      <c r="AK476" s="172" t="str">
        <f t="shared" si="336"/>
        <v/>
      </c>
      <c r="AL476" s="172" t="str">
        <f t="shared" si="337"/>
        <v/>
      </c>
      <c r="AM476" s="172">
        <f>IF(AN476&lt;&gt;"",MAX(AM$3:AM475)+1,"")</f>
        <v>92</v>
      </c>
      <c r="AN476" s="172" t="str">
        <f t="shared" si="338"/>
        <v>M</v>
      </c>
      <c r="AO476" s="172">
        <f t="shared" si="339"/>
        <v>340</v>
      </c>
      <c r="AP476" s="172">
        <f t="shared" si="340"/>
        <v>4</v>
      </c>
      <c r="AQ476" s="172" t="str">
        <f t="shared" si="341"/>
        <v/>
      </c>
      <c r="AR476" s="172" t="str">
        <f>Table1[[#This Row],[Sex ]]&amp;Table1[[#This Row],[Month]]</f>
        <v>M2</v>
      </c>
      <c r="AS476" s="21"/>
      <c r="AT476" s="21"/>
      <c r="AU476" s="21"/>
      <c r="AV476" s="21"/>
      <c r="AW476" s="21"/>
      <c r="AX476" s="21"/>
      <c r="AY476" s="21"/>
      <c r="AZ476" s="21"/>
      <c r="BA476" s="21"/>
      <c r="BB476" s="21"/>
      <c r="BC476" s="21"/>
      <c r="BD476" s="21"/>
      <c r="BE476" s="319"/>
      <c r="BF476" s="319"/>
      <c r="BG476" s="316"/>
      <c r="BH476" s="316"/>
      <c r="BI476" s="316"/>
      <c r="BJ476" s="316"/>
      <c r="BK476" s="316"/>
      <c r="BL476" s="316"/>
      <c r="BM476" s="316"/>
      <c r="BN476" s="316"/>
      <c r="BO476" s="316"/>
      <c r="BP476" s="316"/>
      <c r="BQ476" s="316"/>
      <c r="BR476" s="316"/>
      <c r="BS476" s="316"/>
      <c r="BT476" s="316"/>
      <c r="BU476" s="316"/>
      <c r="BV476" s="316"/>
      <c r="BW476" s="316"/>
      <c r="BX476" s="316"/>
      <c r="BY476" s="316"/>
      <c r="BZ476" s="316"/>
      <c r="CA476" s="316"/>
      <c r="CB476" s="316"/>
      <c r="CC476" s="316"/>
      <c r="CD476" s="316"/>
      <c r="CE476" s="316"/>
      <c r="CF476" s="316"/>
      <c r="CG476" s="316"/>
      <c r="CH476" s="316"/>
      <c r="CI476" s="316"/>
      <c r="CJ476" s="316"/>
      <c r="CK476" s="316"/>
      <c r="CL476" s="316"/>
      <c r="CM476" s="316"/>
      <c r="CN476" s="316"/>
      <c r="CO476" s="316"/>
      <c r="CP476" s="316"/>
      <c r="CQ476" s="316"/>
      <c r="CR476" s="316"/>
      <c r="CS476" s="316"/>
      <c r="CT476" s="316"/>
      <c r="CU476" s="316"/>
      <c r="CV476" s="316"/>
      <c r="CW476" s="316"/>
      <c r="CX476" s="316"/>
      <c r="CY476" s="316"/>
      <c r="CZ476" s="316"/>
      <c r="DA476" s="316"/>
      <c r="DB476" s="316"/>
      <c r="DC476" s="316"/>
      <c r="DD476" s="316"/>
      <c r="DE476" s="316"/>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HP476" s="268">
        <f t="shared" si="346"/>
        <v>4</v>
      </c>
      <c r="HQ476" s="268">
        <f t="shared" si="316"/>
        <v>468</v>
      </c>
      <c r="HR476" s="268">
        <f t="shared" si="347"/>
        <v>0</v>
      </c>
      <c r="HS476" s="268">
        <f t="shared" si="349"/>
        <v>0</v>
      </c>
    </row>
    <row r="477" spans="1:227" x14ac:dyDescent="0.3">
      <c r="A477" s="21"/>
      <c r="B477" s="14">
        <v>11635</v>
      </c>
      <c r="C477" s="14">
        <v>22</v>
      </c>
      <c r="D477" s="14" t="s">
        <v>182</v>
      </c>
      <c r="E477" s="14" t="s">
        <v>183</v>
      </c>
      <c r="F477" s="14">
        <v>340</v>
      </c>
      <c r="G477" s="14" t="s">
        <v>120</v>
      </c>
      <c r="H477" s="14">
        <v>2</v>
      </c>
      <c r="I477" s="14">
        <v>4</v>
      </c>
      <c r="J477" s="14">
        <v>4</v>
      </c>
      <c r="K477" s="14"/>
      <c r="L477" s="14" t="s">
        <v>141</v>
      </c>
      <c r="M477" s="24">
        <f t="shared" si="342"/>
        <v>4</v>
      </c>
      <c r="N477" s="24">
        <f t="shared" si="317"/>
        <v>1</v>
      </c>
      <c r="O477" s="24" t="str">
        <f t="shared" si="318"/>
        <v>4 4</v>
      </c>
      <c r="P477" s="24">
        <f t="shared" si="319"/>
        <v>4</v>
      </c>
      <c r="Q477" s="25">
        <f t="shared" si="320"/>
        <v>0</v>
      </c>
      <c r="R477" s="26">
        <f t="shared" si="321"/>
        <v>0</v>
      </c>
      <c r="S477" s="24">
        <f t="shared" si="322"/>
        <v>2</v>
      </c>
      <c r="T477" s="24">
        <f t="shared" si="323"/>
        <v>2</v>
      </c>
      <c r="U477" s="24" t="str">
        <f t="shared" si="324"/>
        <v/>
      </c>
      <c r="V477" s="24" t="str">
        <f t="shared" si="325"/>
        <v>g</v>
      </c>
      <c r="W477" s="24" t="str">
        <f t="shared" si="343"/>
        <v/>
      </c>
      <c r="X477" s="24">
        <f t="shared" si="326"/>
        <v>2</v>
      </c>
      <c r="Y477" s="24">
        <f t="shared" si="327"/>
        <v>2</v>
      </c>
      <c r="Z477" s="24" t="str">
        <f t="shared" si="328"/>
        <v>F</v>
      </c>
      <c r="AA477" s="24" t="str">
        <f t="shared" si="348"/>
        <v>F</v>
      </c>
      <c r="AB477" s="34" t="str">
        <f t="shared" si="329"/>
        <v/>
      </c>
      <c r="AC477" s="34" t="str">
        <f t="shared" si="330"/>
        <v>g</v>
      </c>
      <c r="AD477" s="34" t="str">
        <f t="shared" si="344"/>
        <v>g</v>
      </c>
      <c r="AE477" s="34" t="str">
        <f t="shared" si="331"/>
        <v>2 0</v>
      </c>
      <c r="AF477" s="34">
        <f t="shared" si="332"/>
        <v>4</v>
      </c>
      <c r="AG477" s="34">
        <f t="shared" si="333"/>
        <v>4</v>
      </c>
      <c r="AH477" s="34">
        <f t="shared" si="334"/>
        <v>0</v>
      </c>
      <c r="AI477" s="172">
        <f>IF(AJ477&lt;&gt;"",MAX(AI$3:AI476)+1,"")</f>
        <v>379</v>
      </c>
      <c r="AJ477" s="172" t="str">
        <f t="shared" si="335"/>
        <v>F</v>
      </c>
      <c r="AK477" s="172">
        <f t="shared" si="336"/>
        <v>340</v>
      </c>
      <c r="AL477" s="172">
        <f t="shared" si="337"/>
        <v>4</v>
      </c>
      <c r="AM477" s="172" t="str">
        <f>IF(AN477&lt;&gt;"",MAX(AM$3:AM476)+1,"")</f>
        <v/>
      </c>
      <c r="AN477" s="172" t="str">
        <f t="shared" si="338"/>
        <v/>
      </c>
      <c r="AO477" s="172" t="str">
        <f t="shared" si="339"/>
        <v/>
      </c>
      <c r="AP477" s="172" t="str">
        <f t="shared" si="340"/>
        <v/>
      </c>
      <c r="AQ477" s="172" t="str">
        <f t="shared" si="341"/>
        <v/>
      </c>
      <c r="AR477" s="172" t="str">
        <f>Table1[[#This Row],[Sex ]]&amp;Table1[[#This Row],[Month]]</f>
        <v>F2</v>
      </c>
      <c r="AS477" s="21"/>
      <c r="AT477" s="21"/>
      <c r="AU477" s="21"/>
      <c r="AV477" s="21"/>
      <c r="AW477" s="21"/>
      <c r="AX477" s="21"/>
      <c r="AY477" s="21"/>
      <c r="AZ477" s="21"/>
      <c r="BA477" s="21"/>
      <c r="BB477" s="21"/>
      <c r="BC477" s="21"/>
      <c r="BD477" s="21"/>
      <c r="BE477" s="319"/>
      <c r="BF477" s="319"/>
      <c r="BG477" s="316"/>
      <c r="BH477" s="316"/>
      <c r="BI477" s="316"/>
      <c r="BJ477" s="316"/>
      <c r="BK477" s="316"/>
      <c r="BL477" s="316"/>
      <c r="BM477" s="316"/>
      <c r="BN477" s="316"/>
      <c r="BO477" s="316"/>
      <c r="BP477" s="316"/>
      <c r="BQ477" s="316"/>
      <c r="BR477" s="316"/>
      <c r="BS477" s="316"/>
      <c r="BT477" s="316"/>
      <c r="BU477" s="316"/>
      <c r="BV477" s="316"/>
      <c r="BW477" s="316"/>
      <c r="BX477" s="316"/>
      <c r="BY477" s="316"/>
      <c r="BZ477" s="316"/>
      <c r="CA477" s="316"/>
      <c r="CB477" s="316"/>
      <c r="CC477" s="316"/>
      <c r="CD477" s="316"/>
      <c r="CE477" s="316"/>
      <c r="CF477" s="316"/>
      <c r="CG477" s="316"/>
      <c r="CH477" s="316"/>
      <c r="CI477" s="316"/>
      <c r="CJ477" s="316"/>
      <c r="CK477" s="316"/>
      <c r="CL477" s="316"/>
      <c r="CM477" s="316"/>
      <c r="CN477" s="316"/>
      <c r="CO477" s="316"/>
      <c r="CP477" s="316"/>
      <c r="CQ477" s="316"/>
      <c r="CR477" s="316"/>
      <c r="CS477" s="316"/>
      <c r="CT477" s="316"/>
      <c r="CU477" s="316"/>
      <c r="CV477" s="316"/>
      <c r="CW477" s="316"/>
      <c r="CX477" s="316"/>
      <c r="CY477" s="316"/>
      <c r="CZ477" s="316"/>
      <c r="DA477" s="316"/>
      <c r="DB477" s="316"/>
      <c r="DC477" s="316"/>
      <c r="DD477" s="316"/>
      <c r="DE477" s="316"/>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HP477" s="268">
        <f t="shared" si="346"/>
        <v>3</v>
      </c>
      <c r="HQ477" s="268">
        <f t="shared" si="316"/>
        <v>469</v>
      </c>
      <c r="HR477" s="268">
        <f t="shared" si="347"/>
        <v>0</v>
      </c>
      <c r="HS477" s="268">
        <f t="shared" si="349"/>
        <v>0</v>
      </c>
    </row>
    <row r="478" spans="1:227" x14ac:dyDescent="0.3">
      <c r="A478" s="21"/>
      <c r="B478" s="14">
        <v>11635</v>
      </c>
      <c r="C478" s="14">
        <v>23</v>
      </c>
      <c r="D478" s="14" t="s">
        <v>182</v>
      </c>
      <c r="E478" s="14" t="s">
        <v>183</v>
      </c>
      <c r="F478" s="14">
        <v>350</v>
      </c>
      <c r="G478" s="14" t="s">
        <v>120</v>
      </c>
      <c r="H478" s="14">
        <v>2</v>
      </c>
      <c r="I478" s="14">
        <v>5</v>
      </c>
      <c r="J478" s="14">
        <v>4</v>
      </c>
      <c r="K478" s="14"/>
      <c r="L478" s="14" t="s">
        <v>141</v>
      </c>
      <c r="M478" s="24" t="str">
        <f t="shared" si="342"/>
        <v/>
      </c>
      <c r="N478" s="24">
        <f t="shared" si="317"/>
        <v>1</v>
      </c>
      <c r="O478" s="24" t="str">
        <f t="shared" si="318"/>
        <v>4 5</v>
      </c>
      <c r="P478" s="24">
        <f t="shared" si="319"/>
        <v>4.5</v>
      </c>
      <c r="Q478" s="25">
        <f t="shared" si="320"/>
        <v>0.5</v>
      </c>
      <c r="R478" s="26">
        <f t="shared" si="321"/>
        <v>0.15713484026367724</v>
      </c>
      <c r="S478" s="24">
        <f t="shared" si="322"/>
        <v>2</v>
      </c>
      <c r="T478" s="24">
        <f t="shared" si="323"/>
        <v>2</v>
      </c>
      <c r="U478" s="24" t="str">
        <f t="shared" si="324"/>
        <v/>
      </c>
      <c r="V478" s="24" t="str">
        <f t="shared" si="325"/>
        <v/>
      </c>
      <c r="W478" s="24" t="str">
        <f t="shared" si="343"/>
        <v/>
      </c>
      <c r="X478" s="24" t="str">
        <f t="shared" si="326"/>
        <v/>
      </c>
      <c r="Y478" s="24">
        <f t="shared" si="327"/>
        <v>2</v>
      </c>
      <c r="Z478" s="24" t="str">
        <f t="shared" si="328"/>
        <v>F</v>
      </c>
      <c r="AA478" s="24" t="str">
        <f>IF(I478&lt;&gt;"",IF(I478-J478=0,G478,""),"")</f>
        <v/>
      </c>
      <c r="AB478" s="34" t="str">
        <f t="shared" si="329"/>
        <v/>
      </c>
      <c r="AC478" s="34" t="str">
        <f t="shared" si="330"/>
        <v>g</v>
      </c>
      <c r="AD478" s="34" t="str">
        <f t="shared" si="344"/>
        <v/>
      </c>
      <c r="AE478" s="34" t="str">
        <f t="shared" si="331"/>
        <v>2 1</v>
      </c>
      <c r="AF478" s="34">
        <f t="shared" si="332"/>
        <v>4</v>
      </c>
      <c r="AG478" s="34">
        <f t="shared" si="333"/>
        <v>5</v>
      </c>
      <c r="AH478" s="34">
        <f t="shared" si="334"/>
        <v>1</v>
      </c>
      <c r="AI478" s="172">
        <f>IF(AJ478&lt;&gt;"",MAX(AI$3:AI477)+1,"")</f>
        <v>380</v>
      </c>
      <c r="AJ478" s="172" t="str">
        <f t="shared" si="335"/>
        <v>F</v>
      </c>
      <c r="AK478" s="172">
        <f t="shared" si="336"/>
        <v>350</v>
      </c>
      <c r="AL478" s="172">
        <f t="shared" si="337"/>
        <v>4</v>
      </c>
      <c r="AM478" s="172" t="str">
        <f>IF(AN478&lt;&gt;"",MAX(AM$3:AM477)+1,"")</f>
        <v/>
      </c>
      <c r="AN478" s="172" t="str">
        <f t="shared" si="338"/>
        <v/>
      </c>
      <c r="AO478" s="172" t="str">
        <f t="shared" si="339"/>
        <v/>
      </c>
      <c r="AP478" s="172" t="str">
        <f t="shared" si="340"/>
        <v/>
      </c>
      <c r="AQ478" s="172" t="str">
        <f t="shared" si="341"/>
        <v/>
      </c>
      <c r="AR478" s="172" t="str">
        <f>Table1[[#This Row],[Sex ]]&amp;Table1[[#This Row],[Month]]</f>
        <v>F2</v>
      </c>
      <c r="AS478" s="21"/>
      <c r="AT478" s="21"/>
      <c r="AU478" s="21"/>
      <c r="AV478" s="21"/>
      <c r="AW478" s="21"/>
      <c r="AX478" s="21"/>
      <c r="AY478" s="21"/>
      <c r="AZ478" s="21"/>
      <c r="BA478" s="21"/>
      <c r="BB478" s="21"/>
      <c r="BC478" s="21"/>
      <c r="BD478" s="21"/>
      <c r="BE478" s="319"/>
      <c r="BF478" s="319"/>
      <c r="BG478" s="316"/>
      <c r="BH478" s="316"/>
      <c r="BI478" s="316"/>
      <c r="BJ478" s="316"/>
      <c r="BK478" s="316"/>
      <c r="BL478" s="316"/>
      <c r="BM478" s="316"/>
      <c r="BN478" s="316"/>
      <c r="BO478" s="316"/>
      <c r="BP478" s="316"/>
      <c r="BQ478" s="316"/>
      <c r="BR478" s="316"/>
      <c r="BS478" s="316"/>
      <c r="BT478" s="316"/>
      <c r="BU478" s="316"/>
      <c r="BV478" s="316"/>
      <c r="BW478" s="316"/>
      <c r="BX478" s="316"/>
      <c r="BY478" s="316"/>
      <c r="BZ478" s="316"/>
      <c r="CA478" s="316"/>
      <c r="CB478" s="316"/>
      <c r="CC478" s="316"/>
      <c r="CD478" s="316"/>
      <c r="CE478" s="316"/>
      <c r="CF478" s="316"/>
      <c r="CG478" s="316"/>
      <c r="CH478" s="316"/>
      <c r="CI478" s="316"/>
      <c r="CJ478" s="316"/>
      <c r="CK478" s="316"/>
      <c r="CL478" s="316"/>
      <c r="CM478" s="316"/>
      <c r="CN478" s="316"/>
      <c r="CO478" s="316"/>
      <c r="CP478" s="316"/>
      <c r="CQ478" s="316"/>
      <c r="CR478" s="316"/>
      <c r="CS478" s="316"/>
      <c r="CT478" s="316"/>
      <c r="CU478" s="316"/>
      <c r="CV478" s="316"/>
      <c r="CW478" s="316"/>
      <c r="CX478" s="316"/>
      <c r="CY478" s="316"/>
      <c r="CZ478" s="316"/>
      <c r="DA478" s="316"/>
      <c r="DB478" s="316"/>
      <c r="DC478" s="316"/>
      <c r="DD478" s="316"/>
      <c r="DE478" s="316"/>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HP478" s="268">
        <f t="shared" si="346"/>
        <v>4</v>
      </c>
      <c r="HQ478" s="268">
        <f t="shared" si="316"/>
        <v>470</v>
      </c>
      <c r="HR478" s="268">
        <f t="shared" si="347"/>
        <v>0</v>
      </c>
      <c r="HS478" s="268">
        <f t="shared" si="349"/>
        <v>0</v>
      </c>
    </row>
    <row r="479" spans="1:227" x14ac:dyDescent="0.3">
      <c r="A479" s="21"/>
      <c r="B479" s="14">
        <v>11635</v>
      </c>
      <c r="C479" s="14">
        <v>24</v>
      </c>
      <c r="D479" s="14" t="s">
        <v>182</v>
      </c>
      <c r="E479" s="14" t="s">
        <v>183</v>
      </c>
      <c r="F479" s="14">
        <v>350</v>
      </c>
      <c r="G479" s="14" t="s">
        <v>120</v>
      </c>
      <c r="H479" s="14">
        <v>2</v>
      </c>
      <c r="I479" s="14">
        <v>5</v>
      </c>
      <c r="J479" s="14">
        <v>5</v>
      </c>
      <c r="K479" s="14"/>
      <c r="L479" s="14" t="s">
        <v>141</v>
      </c>
      <c r="M479" s="24">
        <f t="shared" si="342"/>
        <v>5</v>
      </c>
      <c r="N479" s="24">
        <f t="shared" si="317"/>
        <v>1</v>
      </c>
      <c r="O479" s="24" t="str">
        <f t="shared" si="318"/>
        <v>5 5</v>
      </c>
      <c r="P479" s="24">
        <f t="shared" si="319"/>
        <v>5</v>
      </c>
      <c r="Q479" s="25">
        <f t="shared" si="320"/>
        <v>0</v>
      </c>
      <c r="R479" s="26">
        <f t="shared" si="321"/>
        <v>0</v>
      </c>
      <c r="S479" s="24">
        <f t="shared" si="322"/>
        <v>2</v>
      </c>
      <c r="T479" s="24">
        <f t="shared" si="323"/>
        <v>2</v>
      </c>
      <c r="U479" s="24" t="str">
        <f t="shared" si="324"/>
        <v/>
      </c>
      <c r="V479" s="24" t="str">
        <f t="shared" si="325"/>
        <v>g</v>
      </c>
      <c r="W479" s="24" t="str">
        <f t="shared" si="343"/>
        <v/>
      </c>
      <c r="X479" s="24">
        <f t="shared" si="326"/>
        <v>2</v>
      </c>
      <c r="Y479" s="24">
        <f t="shared" si="327"/>
        <v>2</v>
      </c>
      <c r="Z479" s="24" t="str">
        <f t="shared" si="328"/>
        <v>F</v>
      </c>
      <c r="AA479" s="24" t="str">
        <f t="shared" ref="AA479:AA510" si="350">IF(I479&lt;&gt;"",IF(SUM(I479:J479)&gt;98,"",IF(I479-J479=0,G479,"")))</f>
        <v>F</v>
      </c>
      <c r="AB479" s="34" t="str">
        <f t="shared" si="329"/>
        <v/>
      </c>
      <c r="AC479" s="34" t="str">
        <f t="shared" si="330"/>
        <v>g</v>
      </c>
      <c r="AD479" s="34" t="str">
        <f t="shared" si="344"/>
        <v>g</v>
      </c>
      <c r="AE479" s="34" t="str">
        <f t="shared" si="331"/>
        <v>2 0</v>
      </c>
      <c r="AF479" s="34">
        <f t="shared" si="332"/>
        <v>5</v>
      </c>
      <c r="AG479" s="34">
        <f t="shared" si="333"/>
        <v>5</v>
      </c>
      <c r="AH479" s="34">
        <f t="shared" si="334"/>
        <v>0</v>
      </c>
      <c r="AI479" s="172">
        <f>IF(AJ479&lt;&gt;"",MAX(AI$3:AI478)+1,"")</f>
        <v>381</v>
      </c>
      <c r="AJ479" s="172" t="str">
        <f t="shared" si="335"/>
        <v>F</v>
      </c>
      <c r="AK479" s="172">
        <f t="shared" si="336"/>
        <v>350</v>
      </c>
      <c r="AL479" s="172">
        <f t="shared" si="337"/>
        <v>5</v>
      </c>
      <c r="AM479" s="172" t="str">
        <f>IF(AN479&lt;&gt;"",MAX(AM$3:AM478)+1,"")</f>
        <v/>
      </c>
      <c r="AN479" s="172" t="str">
        <f t="shared" si="338"/>
        <v/>
      </c>
      <c r="AO479" s="172" t="str">
        <f t="shared" si="339"/>
        <v/>
      </c>
      <c r="AP479" s="172" t="str">
        <f t="shared" si="340"/>
        <v/>
      </c>
      <c r="AQ479" s="172" t="str">
        <f t="shared" si="341"/>
        <v/>
      </c>
      <c r="AR479" s="172" t="str">
        <f>Table1[[#This Row],[Sex ]]&amp;Table1[[#This Row],[Month]]</f>
        <v>F2</v>
      </c>
      <c r="AS479" s="21"/>
      <c r="AT479" s="21"/>
      <c r="AU479" s="21"/>
      <c r="AV479" s="21"/>
      <c r="AW479" s="21"/>
      <c r="AX479" s="21"/>
      <c r="AY479" s="21"/>
      <c r="AZ479" s="21"/>
      <c r="BA479" s="21"/>
      <c r="BB479" s="21"/>
      <c r="BC479" s="21"/>
      <c r="BD479" s="21"/>
      <c r="BE479" s="319"/>
      <c r="BF479" s="319"/>
      <c r="BG479" s="316"/>
      <c r="BH479" s="316"/>
      <c r="BI479" s="316"/>
      <c r="BJ479" s="316"/>
      <c r="BK479" s="316"/>
      <c r="BL479" s="316"/>
      <c r="BM479" s="316"/>
      <c r="BN479" s="316"/>
      <c r="BO479" s="316"/>
      <c r="BP479" s="316"/>
      <c r="BQ479" s="316"/>
      <c r="BR479" s="316"/>
      <c r="BS479" s="316"/>
      <c r="BT479" s="316"/>
      <c r="BU479" s="316"/>
      <c r="BV479" s="316"/>
      <c r="BW479" s="316"/>
      <c r="BX479" s="316"/>
      <c r="BY479" s="316"/>
      <c r="BZ479" s="316"/>
      <c r="CA479" s="316"/>
      <c r="CB479" s="316"/>
      <c r="CC479" s="316"/>
      <c r="CD479" s="316"/>
      <c r="CE479" s="316"/>
      <c r="CF479" s="316"/>
      <c r="CG479" s="316"/>
      <c r="CH479" s="316"/>
      <c r="CI479" s="316"/>
      <c r="CJ479" s="316"/>
      <c r="CK479" s="316"/>
      <c r="CL479" s="316"/>
      <c r="CM479" s="316"/>
      <c r="CN479" s="316"/>
      <c r="CO479" s="316"/>
      <c r="CP479" s="316"/>
      <c r="CQ479" s="316"/>
      <c r="CR479" s="316"/>
      <c r="CS479" s="316"/>
      <c r="CT479" s="316"/>
      <c r="CU479" s="316"/>
      <c r="CV479" s="316"/>
      <c r="CW479" s="316"/>
      <c r="CX479" s="316"/>
      <c r="CY479" s="316"/>
      <c r="CZ479" s="316"/>
      <c r="DA479" s="316"/>
      <c r="DB479" s="316"/>
      <c r="DC479" s="316"/>
      <c r="DD479" s="316"/>
      <c r="DE479" s="316"/>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HP479" s="268">
        <f t="shared" si="346"/>
        <v>4</v>
      </c>
      <c r="HQ479" s="268">
        <f t="shared" si="316"/>
        <v>471</v>
      </c>
      <c r="HR479" s="268">
        <f t="shared" si="347"/>
        <v>0</v>
      </c>
      <c r="HS479" s="268">
        <f t="shared" si="349"/>
        <v>0</v>
      </c>
    </row>
    <row r="480" spans="1:227" x14ac:dyDescent="0.3">
      <c r="A480" s="21"/>
      <c r="B480" s="14">
        <v>11635</v>
      </c>
      <c r="C480" s="14">
        <v>25</v>
      </c>
      <c r="D480" s="14" t="s">
        <v>182</v>
      </c>
      <c r="E480" s="14" t="s">
        <v>183</v>
      </c>
      <c r="F480" s="14">
        <v>360</v>
      </c>
      <c r="G480" s="14" t="s">
        <v>120</v>
      </c>
      <c r="H480" s="14">
        <v>2</v>
      </c>
      <c r="I480" s="14">
        <v>4</v>
      </c>
      <c r="J480" s="14">
        <v>4</v>
      </c>
      <c r="K480" s="14"/>
      <c r="L480" s="14" t="s">
        <v>141</v>
      </c>
      <c r="M480" s="24">
        <f t="shared" si="342"/>
        <v>4</v>
      </c>
      <c r="N480" s="24">
        <f t="shared" si="317"/>
        <v>1</v>
      </c>
      <c r="O480" s="24" t="str">
        <f t="shared" si="318"/>
        <v>4 4</v>
      </c>
      <c r="P480" s="24">
        <f t="shared" si="319"/>
        <v>4</v>
      </c>
      <c r="Q480" s="25">
        <f t="shared" si="320"/>
        <v>0</v>
      </c>
      <c r="R480" s="26">
        <f t="shared" si="321"/>
        <v>0</v>
      </c>
      <c r="S480" s="24">
        <f t="shared" si="322"/>
        <v>2</v>
      </c>
      <c r="T480" s="24">
        <f t="shared" si="323"/>
        <v>2</v>
      </c>
      <c r="U480" s="24" t="str">
        <f t="shared" si="324"/>
        <v/>
      </c>
      <c r="V480" s="24" t="str">
        <f t="shared" si="325"/>
        <v>g</v>
      </c>
      <c r="W480" s="24" t="str">
        <f t="shared" si="343"/>
        <v/>
      </c>
      <c r="X480" s="24">
        <f t="shared" si="326"/>
        <v>2</v>
      </c>
      <c r="Y480" s="24">
        <f t="shared" si="327"/>
        <v>2</v>
      </c>
      <c r="Z480" s="24" t="str">
        <f t="shared" si="328"/>
        <v>F</v>
      </c>
      <c r="AA480" s="24" t="str">
        <f t="shared" si="350"/>
        <v>F</v>
      </c>
      <c r="AB480" s="34" t="str">
        <f t="shared" si="329"/>
        <v/>
      </c>
      <c r="AC480" s="34" t="str">
        <f t="shared" si="330"/>
        <v>g</v>
      </c>
      <c r="AD480" s="34" t="str">
        <f t="shared" si="344"/>
        <v>g</v>
      </c>
      <c r="AE480" s="34" t="str">
        <f t="shared" si="331"/>
        <v>2 0</v>
      </c>
      <c r="AF480" s="34">
        <f t="shared" si="332"/>
        <v>4</v>
      </c>
      <c r="AG480" s="34">
        <f t="shared" si="333"/>
        <v>4</v>
      </c>
      <c r="AH480" s="34">
        <f t="shared" si="334"/>
        <v>0</v>
      </c>
      <c r="AI480" s="172">
        <f>IF(AJ480&lt;&gt;"",MAX(AI$3:AI479)+1,"")</f>
        <v>382</v>
      </c>
      <c r="AJ480" s="172" t="str">
        <f t="shared" si="335"/>
        <v>F</v>
      </c>
      <c r="AK480" s="172">
        <f t="shared" si="336"/>
        <v>360</v>
      </c>
      <c r="AL480" s="172">
        <f t="shared" si="337"/>
        <v>4</v>
      </c>
      <c r="AM480" s="172" t="str">
        <f>IF(AN480&lt;&gt;"",MAX(AM$3:AM479)+1,"")</f>
        <v/>
      </c>
      <c r="AN480" s="172" t="str">
        <f t="shared" si="338"/>
        <v/>
      </c>
      <c r="AO480" s="172" t="str">
        <f t="shared" si="339"/>
        <v/>
      </c>
      <c r="AP480" s="172" t="str">
        <f t="shared" si="340"/>
        <v/>
      </c>
      <c r="AQ480" s="172" t="str">
        <f t="shared" si="341"/>
        <v/>
      </c>
      <c r="AR480" s="172" t="str">
        <f>Table1[[#This Row],[Sex ]]&amp;Table1[[#This Row],[Month]]</f>
        <v>F2</v>
      </c>
      <c r="AS480" s="21"/>
      <c r="AT480" s="21"/>
      <c r="AU480" s="21"/>
      <c r="AV480" s="21"/>
      <c r="AW480" s="21"/>
      <c r="AX480" s="21"/>
      <c r="AY480" s="21"/>
      <c r="AZ480" s="21"/>
      <c r="BA480" s="21"/>
      <c r="BB480" s="21"/>
      <c r="BC480" s="21"/>
      <c r="BD480" s="21"/>
      <c r="BE480" s="319"/>
      <c r="BF480" s="319"/>
      <c r="BG480" s="316"/>
      <c r="BH480" s="316"/>
      <c r="BI480" s="316"/>
      <c r="BJ480" s="316"/>
      <c r="BK480" s="316"/>
      <c r="BL480" s="316"/>
      <c r="BM480" s="316"/>
      <c r="BN480" s="316"/>
      <c r="BO480" s="316"/>
      <c r="BP480" s="316"/>
      <c r="BQ480" s="316"/>
      <c r="BR480" s="316"/>
      <c r="BS480" s="316"/>
      <c r="BT480" s="316"/>
      <c r="BU480" s="316"/>
      <c r="BV480" s="316"/>
      <c r="BW480" s="316"/>
      <c r="BX480" s="316"/>
      <c r="BY480" s="316"/>
      <c r="BZ480" s="316"/>
      <c r="CA480" s="316"/>
      <c r="CB480" s="316"/>
      <c r="CC480" s="316"/>
      <c r="CD480" s="316"/>
      <c r="CE480" s="316"/>
      <c r="CF480" s="316"/>
      <c r="CG480" s="316"/>
      <c r="CH480" s="316"/>
      <c r="CI480" s="316"/>
      <c r="CJ480" s="316"/>
      <c r="CK480" s="316"/>
      <c r="CL480" s="316"/>
      <c r="CM480" s="316"/>
      <c r="CN480" s="316"/>
      <c r="CO480" s="316"/>
      <c r="CP480" s="316"/>
      <c r="CQ480" s="316"/>
      <c r="CR480" s="316"/>
      <c r="CS480" s="316"/>
      <c r="CT480" s="316"/>
      <c r="CU480" s="316"/>
      <c r="CV480" s="316"/>
      <c r="CW480" s="316"/>
      <c r="CX480" s="316"/>
      <c r="CY480" s="316"/>
      <c r="CZ480" s="316"/>
      <c r="DA480" s="316"/>
      <c r="DB480" s="316"/>
      <c r="DC480" s="316"/>
      <c r="DD480" s="316"/>
      <c r="DE480" s="316"/>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HP480" s="268">
        <f t="shared" si="346"/>
        <v>3</v>
      </c>
      <c r="HQ480" s="268">
        <f t="shared" si="316"/>
        <v>472</v>
      </c>
      <c r="HR480" s="268">
        <f t="shared" si="347"/>
        <v>0</v>
      </c>
      <c r="HS480" s="268">
        <f t="shared" si="349"/>
        <v>0</v>
      </c>
    </row>
    <row r="481" spans="1:227" x14ac:dyDescent="0.3">
      <c r="A481" s="21"/>
      <c r="B481" s="14">
        <v>11635</v>
      </c>
      <c r="C481" s="14">
        <v>26</v>
      </c>
      <c r="D481" s="14" t="s">
        <v>182</v>
      </c>
      <c r="E481" s="14" t="s">
        <v>183</v>
      </c>
      <c r="F481" s="14">
        <v>360</v>
      </c>
      <c r="G481" s="14" t="s">
        <v>120</v>
      </c>
      <c r="H481" s="14">
        <v>2</v>
      </c>
      <c r="I481" s="14">
        <v>5</v>
      </c>
      <c r="J481" s="14">
        <v>5</v>
      </c>
      <c r="K481" s="14"/>
      <c r="L481" s="14" t="s">
        <v>141</v>
      </c>
      <c r="M481" s="24">
        <f t="shared" si="342"/>
        <v>5</v>
      </c>
      <c r="N481" s="24">
        <f t="shared" si="317"/>
        <v>1</v>
      </c>
      <c r="O481" s="24" t="str">
        <f t="shared" si="318"/>
        <v>5 5</v>
      </c>
      <c r="P481" s="24">
        <f t="shared" si="319"/>
        <v>5</v>
      </c>
      <c r="Q481" s="25">
        <f t="shared" si="320"/>
        <v>0</v>
      </c>
      <c r="R481" s="26">
        <f t="shared" si="321"/>
        <v>0</v>
      </c>
      <c r="S481" s="24">
        <f t="shared" si="322"/>
        <v>2</v>
      </c>
      <c r="T481" s="24">
        <f t="shared" si="323"/>
        <v>2</v>
      </c>
      <c r="U481" s="24" t="str">
        <f t="shared" si="324"/>
        <v/>
      </c>
      <c r="V481" s="24" t="str">
        <f t="shared" si="325"/>
        <v>g</v>
      </c>
      <c r="W481" s="24" t="str">
        <f t="shared" si="343"/>
        <v/>
      </c>
      <c r="X481" s="24">
        <f t="shared" si="326"/>
        <v>2</v>
      </c>
      <c r="Y481" s="24">
        <f t="shared" si="327"/>
        <v>2</v>
      </c>
      <c r="Z481" s="24" t="str">
        <f t="shared" si="328"/>
        <v>F</v>
      </c>
      <c r="AA481" s="24" t="str">
        <f t="shared" si="350"/>
        <v>F</v>
      </c>
      <c r="AB481" s="34" t="str">
        <f t="shared" si="329"/>
        <v/>
      </c>
      <c r="AC481" s="34" t="str">
        <f t="shared" si="330"/>
        <v>g</v>
      </c>
      <c r="AD481" s="34" t="str">
        <f t="shared" si="344"/>
        <v>g</v>
      </c>
      <c r="AE481" s="34" t="str">
        <f t="shared" si="331"/>
        <v>2 0</v>
      </c>
      <c r="AF481" s="34">
        <f t="shared" si="332"/>
        <v>5</v>
      </c>
      <c r="AG481" s="34">
        <f t="shared" si="333"/>
        <v>5</v>
      </c>
      <c r="AH481" s="34">
        <f t="shared" si="334"/>
        <v>0</v>
      </c>
      <c r="AI481" s="172">
        <f>IF(AJ481&lt;&gt;"",MAX(AI$3:AI480)+1,"")</f>
        <v>383</v>
      </c>
      <c r="AJ481" s="172" t="str">
        <f t="shared" si="335"/>
        <v>F</v>
      </c>
      <c r="AK481" s="172">
        <f t="shared" si="336"/>
        <v>360</v>
      </c>
      <c r="AL481" s="172">
        <f t="shared" si="337"/>
        <v>5</v>
      </c>
      <c r="AM481" s="172" t="str">
        <f>IF(AN481&lt;&gt;"",MAX(AM$3:AM480)+1,"")</f>
        <v/>
      </c>
      <c r="AN481" s="172" t="str">
        <f t="shared" si="338"/>
        <v/>
      </c>
      <c r="AO481" s="172" t="str">
        <f t="shared" si="339"/>
        <v/>
      </c>
      <c r="AP481" s="172" t="str">
        <f t="shared" si="340"/>
        <v/>
      </c>
      <c r="AQ481" s="172" t="str">
        <f t="shared" si="341"/>
        <v/>
      </c>
      <c r="AR481" s="172" t="str">
        <f>Table1[[#This Row],[Sex ]]&amp;Table1[[#This Row],[Month]]</f>
        <v>F2</v>
      </c>
      <c r="AS481" s="21"/>
      <c r="AT481" s="21"/>
      <c r="AU481" s="21"/>
      <c r="AV481" s="21"/>
      <c r="AW481" s="21"/>
      <c r="AX481" s="21"/>
      <c r="AY481" s="21"/>
      <c r="AZ481" s="21"/>
      <c r="BA481" s="21"/>
      <c r="BB481" s="21"/>
      <c r="BC481" s="21"/>
      <c r="BD481" s="21"/>
      <c r="BE481" s="319"/>
      <c r="BF481" s="319"/>
      <c r="BG481" s="316"/>
      <c r="BH481" s="316"/>
      <c r="BI481" s="316"/>
      <c r="BJ481" s="316"/>
      <c r="BK481" s="316"/>
      <c r="BL481" s="316"/>
      <c r="BM481" s="316"/>
      <c r="BN481" s="316"/>
      <c r="BO481" s="316"/>
      <c r="BP481" s="316"/>
      <c r="BQ481" s="316"/>
      <c r="BR481" s="316"/>
      <c r="BS481" s="316"/>
      <c r="BT481" s="316"/>
      <c r="BU481" s="316"/>
      <c r="BV481" s="316"/>
      <c r="BW481" s="316"/>
      <c r="BX481" s="316"/>
      <c r="BY481" s="316"/>
      <c r="BZ481" s="316"/>
      <c r="CA481" s="316"/>
      <c r="CB481" s="316"/>
      <c r="CC481" s="316"/>
      <c r="CD481" s="316"/>
      <c r="CE481" s="316"/>
      <c r="CF481" s="316"/>
      <c r="CG481" s="316"/>
      <c r="CH481" s="316"/>
      <c r="CI481" s="316"/>
      <c r="CJ481" s="316"/>
      <c r="CK481" s="316"/>
      <c r="CL481" s="316"/>
      <c r="CM481" s="316"/>
      <c r="CN481" s="316"/>
      <c r="CO481" s="316"/>
      <c r="CP481" s="316"/>
      <c r="CQ481" s="316"/>
      <c r="CR481" s="316"/>
      <c r="CS481" s="316"/>
      <c r="CT481" s="316"/>
      <c r="CU481" s="316"/>
      <c r="CV481" s="316"/>
      <c r="CW481" s="316"/>
      <c r="CX481" s="316"/>
      <c r="CY481" s="316"/>
      <c r="CZ481" s="316"/>
      <c r="DA481" s="316"/>
      <c r="DB481" s="316"/>
      <c r="DC481" s="316"/>
      <c r="DD481" s="316"/>
      <c r="DE481" s="316"/>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HP481" s="268">
        <f t="shared" si="346"/>
        <v>3</v>
      </c>
      <c r="HQ481" s="268">
        <f t="shared" si="316"/>
        <v>473</v>
      </c>
      <c r="HR481" s="268">
        <f t="shared" si="347"/>
        <v>0</v>
      </c>
      <c r="HS481" s="268">
        <f t="shared" si="349"/>
        <v>0</v>
      </c>
    </row>
    <row r="482" spans="1:227" x14ac:dyDescent="0.3">
      <c r="A482" s="21"/>
      <c r="B482" s="14">
        <v>11635</v>
      </c>
      <c r="C482" s="14">
        <v>27</v>
      </c>
      <c r="D482" s="14" t="s">
        <v>182</v>
      </c>
      <c r="E482" s="14" t="s">
        <v>183</v>
      </c>
      <c r="F482" s="14">
        <v>370</v>
      </c>
      <c r="G482" s="14" t="s">
        <v>120</v>
      </c>
      <c r="H482" s="14">
        <v>2</v>
      </c>
      <c r="I482" s="14">
        <v>4</v>
      </c>
      <c r="J482" s="14">
        <v>4</v>
      </c>
      <c r="K482" s="14"/>
      <c r="L482" s="14" t="s">
        <v>141</v>
      </c>
      <c r="M482" s="24">
        <f t="shared" si="342"/>
        <v>4</v>
      </c>
      <c r="N482" s="24">
        <f t="shared" si="317"/>
        <v>1</v>
      </c>
      <c r="O482" s="24" t="str">
        <f t="shared" si="318"/>
        <v>4 4</v>
      </c>
      <c r="P482" s="24">
        <f t="shared" si="319"/>
        <v>4</v>
      </c>
      <c r="Q482" s="25">
        <f t="shared" si="320"/>
        <v>0</v>
      </c>
      <c r="R482" s="26">
        <f t="shared" si="321"/>
        <v>0</v>
      </c>
      <c r="S482" s="24">
        <f t="shared" si="322"/>
        <v>2</v>
      </c>
      <c r="T482" s="24">
        <f t="shared" si="323"/>
        <v>2</v>
      </c>
      <c r="U482" s="24" t="str">
        <f t="shared" si="324"/>
        <v/>
      </c>
      <c r="V482" s="24" t="str">
        <f t="shared" si="325"/>
        <v>g</v>
      </c>
      <c r="W482" s="24" t="str">
        <f t="shared" si="343"/>
        <v/>
      </c>
      <c r="X482" s="24">
        <f t="shared" si="326"/>
        <v>2</v>
      </c>
      <c r="Y482" s="24">
        <f t="shared" si="327"/>
        <v>2</v>
      </c>
      <c r="Z482" s="24" t="str">
        <f t="shared" si="328"/>
        <v>F</v>
      </c>
      <c r="AA482" s="24" t="str">
        <f t="shared" si="350"/>
        <v>F</v>
      </c>
      <c r="AB482" s="34" t="str">
        <f t="shared" si="329"/>
        <v/>
      </c>
      <c r="AC482" s="34" t="str">
        <f t="shared" si="330"/>
        <v>g</v>
      </c>
      <c r="AD482" s="34" t="str">
        <f t="shared" si="344"/>
        <v>g</v>
      </c>
      <c r="AE482" s="34" t="str">
        <f t="shared" si="331"/>
        <v>2 0</v>
      </c>
      <c r="AF482" s="34">
        <f t="shared" si="332"/>
        <v>4</v>
      </c>
      <c r="AG482" s="34">
        <f t="shared" si="333"/>
        <v>4</v>
      </c>
      <c r="AH482" s="34">
        <f t="shared" si="334"/>
        <v>0</v>
      </c>
      <c r="AI482" s="172">
        <f>IF(AJ482&lt;&gt;"",MAX(AI$3:AI481)+1,"")</f>
        <v>384</v>
      </c>
      <c r="AJ482" s="172" t="str">
        <f t="shared" si="335"/>
        <v>F</v>
      </c>
      <c r="AK482" s="172">
        <f t="shared" si="336"/>
        <v>370</v>
      </c>
      <c r="AL482" s="172">
        <f t="shared" si="337"/>
        <v>4</v>
      </c>
      <c r="AM482" s="172" t="str">
        <f>IF(AN482&lt;&gt;"",MAX(AM$3:AM481)+1,"")</f>
        <v/>
      </c>
      <c r="AN482" s="172" t="str">
        <f t="shared" si="338"/>
        <v/>
      </c>
      <c r="AO482" s="172" t="str">
        <f t="shared" si="339"/>
        <v/>
      </c>
      <c r="AP482" s="172" t="str">
        <f t="shared" si="340"/>
        <v/>
      </c>
      <c r="AQ482" s="172" t="str">
        <f t="shared" si="341"/>
        <v/>
      </c>
      <c r="AR482" s="172" t="str">
        <f>Table1[[#This Row],[Sex ]]&amp;Table1[[#This Row],[Month]]</f>
        <v>F2</v>
      </c>
      <c r="AS482" s="21"/>
      <c r="AT482" s="21"/>
      <c r="AU482" s="21"/>
      <c r="AV482" s="21"/>
      <c r="AW482" s="21"/>
      <c r="AX482" s="21"/>
      <c r="AY482" s="21"/>
      <c r="AZ482" s="21"/>
      <c r="BA482" s="21"/>
      <c r="BB482" s="21"/>
      <c r="BC482" s="21"/>
      <c r="BD482" s="21"/>
      <c r="BE482" s="319"/>
      <c r="BF482" s="319"/>
      <c r="BG482" s="316"/>
      <c r="BH482" s="316"/>
      <c r="BI482" s="316"/>
      <c r="BJ482" s="316"/>
      <c r="BK482" s="316"/>
      <c r="BL482" s="316"/>
      <c r="BM482" s="316"/>
      <c r="BN482" s="316"/>
      <c r="BO482" s="316"/>
      <c r="BP482" s="316"/>
      <c r="BQ482" s="316"/>
      <c r="BR482" s="316"/>
      <c r="BS482" s="316"/>
      <c r="BT482" s="316"/>
      <c r="BU482" s="316"/>
      <c r="BV482" s="316"/>
      <c r="BW482" s="316"/>
      <c r="BX482" s="316"/>
      <c r="BY482" s="316"/>
      <c r="BZ482" s="316"/>
      <c r="CA482" s="316"/>
      <c r="CB482" s="316"/>
      <c r="CC482" s="316"/>
      <c r="CD482" s="316"/>
      <c r="CE482" s="316"/>
      <c r="CF482" s="316"/>
      <c r="CG482" s="316"/>
      <c r="CH482" s="316"/>
      <c r="CI482" s="316"/>
      <c r="CJ482" s="316"/>
      <c r="CK482" s="316"/>
      <c r="CL482" s="316"/>
      <c r="CM482" s="316"/>
      <c r="CN482" s="316"/>
      <c r="CO482" s="316"/>
      <c r="CP482" s="316"/>
      <c r="CQ482" s="316"/>
      <c r="CR482" s="316"/>
      <c r="CS482" s="316"/>
      <c r="CT482" s="316"/>
      <c r="CU482" s="316"/>
      <c r="CV482" s="316"/>
      <c r="CW482" s="316"/>
      <c r="CX482" s="316"/>
      <c r="CY482" s="316"/>
      <c r="CZ482" s="316"/>
      <c r="DA482" s="316"/>
      <c r="DB482" s="316"/>
      <c r="DC482" s="316"/>
      <c r="DD482" s="316"/>
      <c r="DE482" s="316"/>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HP482" s="268">
        <f t="shared" si="346"/>
        <v>4</v>
      </c>
      <c r="HQ482" s="268">
        <f t="shared" si="316"/>
        <v>474</v>
      </c>
      <c r="HR482" s="268">
        <f t="shared" si="347"/>
        <v>0</v>
      </c>
      <c r="HS482" s="268">
        <f t="shared" si="349"/>
        <v>0</v>
      </c>
    </row>
    <row r="483" spans="1:227" x14ac:dyDescent="0.3">
      <c r="A483" s="21"/>
      <c r="B483" s="14">
        <v>11635</v>
      </c>
      <c r="C483" s="14">
        <v>28</v>
      </c>
      <c r="D483" s="14" t="s">
        <v>182</v>
      </c>
      <c r="E483" s="14" t="s">
        <v>183</v>
      </c>
      <c r="F483" s="14">
        <v>370</v>
      </c>
      <c r="G483" s="14" t="s">
        <v>120</v>
      </c>
      <c r="H483" s="14">
        <v>2</v>
      </c>
      <c r="I483" s="14">
        <v>5</v>
      </c>
      <c r="J483" s="14">
        <v>5</v>
      </c>
      <c r="K483" s="14"/>
      <c r="L483" s="14" t="s">
        <v>141</v>
      </c>
      <c r="M483" s="24">
        <f t="shared" si="342"/>
        <v>5</v>
      </c>
      <c r="N483" s="24">
        <f t="shared" si="317"/>
        <v>1</v>
      </c>
      <c r="O483" s="24" t="str">
        <f t="shared" si="318"/>
        <v>5 5</v>
      </c>
      <c r="P483" s="24">
        <f t="shared" si="319"/>
        <v>5</v>
      </c>
      <c r="Q483" s="25">
        <f t="shared" si="320"/>
        <v>0</v>
      </c>
      <c r="R483" s="26">
        <f t="shared" si="321"/>
        <v>0</v>
      </c>
      <c r="S483" s="24">
        <f t="shared" si="322"/>
        <v>2</v>
      </c>
      <c r="T483" s="24">
        <f t="shared" si="323"/>
        <v>2</v>
      </c>
      <c r="U483" s="24" t="str">
        <f t="shared" si="324"/>
        <v/>
      </c>
      <c r="V483" s="24" t="str">
        <f t="shared" si="325"/>
        <v>g</v>
      </c>
      <c r="W483" s="24" t="str">
        <f t="shared" si="343"/>
        <v/>
      </c>
      <c r="X483" s="24">
        <f t="shared" si="326"/>
        <v>2</v>
      </c>
      <c r="Y483" s="24">
        <f t="shared" si="327"/>
        <v>2</v>
      </c>
      <c r="Z483" s="24" t="str">
        <f t="shared" si="328"/>
        <v>F</v>
      </c>
      <c r="AA483" s="24" t="str">
        <f t="shared" si="350"/>
        <v>F</v>
      </c>
      <c r="AB483" s="34" t="str">
        <f t="shared" si="329"/>
        <v/>
      </c>
      <c r="AC483" s="34" t="str">
        <f t="shared" si="330"/>
        <v>g</v>
      </c>
      <c r="AD483" s="34" t="str">
        <f t="shared" si="344"/>
        <v>g</v>
      </c>
      <c r="AE483" s="34" t="str">
        <f t="shared" si="331"/>
        <v>2 0</v>
      </c>
      <c r="AF483" s="34">
        <f t="shared" si="332"/>
        <v>5</v>
      </c>
      <c r="AG483" s="34">
        <f t="shared" si="333"/>
        <v>5</v>
      </c>
      <c r="AH483" s="34">
        <f t="shared" si="334"/>
        <v>0</v>
      </c>
      <c r="AI483" s="172">
        <f>IF(AJ483&lt;&gt;"",MAX(AI$3:AI482)+1,"")</f>
        <v>385</v>
      </c>
      <c r="AJ483" s="172" t="str">
        <f t="shared" si="335"/>
        <v>F</v>
      </c>
      <c r="AK483" s="172">
        <f t="shared" si="336"/>
        <v>370</v>
      </c>
      <c r="AL483" s="172">
        <f t="shared" si="337"/>
        <v>5</v>
      </c>
      <c r="AM483" s="172" t="str">
        <f>IF(AN483&lt;&gt;"",MAX(AM$3:AM482)+1,"")</f>
        <v/>
      </c>
      <c r="AN483" s="172" t="str">
        <f t="shared" si="338"/>
        <v/>
      </c>
      <c r="AO483" s="172" t="str">
        <f t="shared" si="339"/>
        <v/>
      </c>
      <c r="AP483" s="172" t="str">
        <f t="shared" si="340"/>
        <v/>
      </c>
      <c r="AQ483" s="172" t="str">
        <f t="shared" si="341"/>
        <v/>
      </c>
      <c r="AR483" s="172" t="str">
        <f>Table1[[#This Row],[Sex ]]&amp;Table1[[#This Row],[Month]]</f>
        <v>F2</v>
      </c>
      <c r="AS483" s="21"/>
      <c r="AT483" s="21"/>
      <c r="AU483" s="21"/>
      <c r="AV483" s="21"/>
      <c r="AW483" s="21"/>
      <c r="AX483" s="21"/>
      <c r="AY483" s="21"/>
      <c r="AZ483" s="21"/>
      <c r="BA483" s="21"/>
      <c r="BB483" s="21"/>
      <c r="BC483" s="21"/>
      <c r="BD483" s="21"/>
      <c r="BE483" s="319"/>
      <c r="BF483" s="319"/>
      <c r="BG483" s="316"/>
      <c r="BH483" s="316"/>
      <c r="BI483" s="316"/>
      <c r="BJ483" s="316"/>
      <c r="BK483" s="316"/>
      <c r="BL483" s="316"/>
      <c r="BM483" s="316"/>
      <c r="BN483" s="316"/>
      <c r="BO483" s="316"/>
      <c r="BP483" s="316"/>
      <c r="BQ483" s="316"/>
      <c r="BR483" s="316"/>
      <c r="BS483" s="316"/>
      <c r="BT483" s="316"/>
      <c r="BU483" s="316"/>
      <c r="BV483" s="316"/>
      <c r="BW483" s="316"/>
      <c r="BX483" s="316"/>
      <c r="BY483" s="316"/>
      <c r="BZ483" s="316"/>
      <c r="CA483" s="316"/>
      <c r="CB483" s="316"/>
      <c r="CC483" s="316"/>
      <c r="CD483" s="316"/>
      <c r="CE483" s="316"/>
      <c r="CF483" s="316"/>
      <c r="CG483" s="316"/>
      <c r="CH483" s="316"/>
      <c r="CI483" s="316"/>
      <c r="CJ483" s="316"/>
      <c r="CK483" s="316"/>
      <c r="CL483" s="316"/>
      <c r="CM483" s="316"/>
      <c r="CN483" s="316"/>
      <c r="CO483" s="316"/>
      <c r="CP483" s="316"/>
      <c r="CQ483" s="316"/>
      <c r="CR483" s="316"/>
      <c r="CS483" s="316"/>
      <c r="CT483" s="316"/>
      <c r="CU483" s="316"/>
      <c r="CV483" s="316"/>
      <c r="CW483" s="316"/>
      <c r="CX483" s="316"/>
      <c r="CY483" s="316"/>
      <c r="CZ483" s="316"/>
      <c r="DA483" s="316"/>
      <c r="DB483" s="316"/>
      <c r="DC483" s="316"/>
      <c r="DD483" s="316"/>
      <c r="DE483" s="316"/>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HP483" s="268">
        <f t="shared" si="346"/>
        <v>4</v>
      </c>
      <c r="HQ483" s="268">
        <f t="shared" si="316"/>
        <v>475</v>
      </c>
      <c r="HR483" s="268">
        <f t="shared" si="347"/>
        <v>0</v>
      </c>
      <c r="HS483" s="268">
        <f t="shared" si="349"/>
        <v>0</v>
      </c>
    </row>
    <row r="484" spans="1:227" x14ac:dyDescent="0.3">
      <c r="A484" s="21"/>
      <c r="B484" s="14">
        <v>11635</v>
      </c>
      <c r="C484" s="14">
        <v>29</v>
      </c>
      <c r="D484" s="14" t="s">
        <v>182</v>
      </c>
      <c r="E484" s="14" t="s">
        <v>183</v>
      </c>
      <c r="F484" s="14">
        <v>380</v>
      </c>
      <c r="G484" s="14" t="s">
        <v>120</v>
      </c>
      <c r="H484" s="14">
        <v>2</v>
      </c>
      <c r="I484" s="14">
        <v>6</v>
      </c>
      <c r="J484" s="14">
        <v>6</v>
      </c>
      <c r="K484" s="14"/>
      <c r="L484" s="14" t="s">
        <v>141</v>
      </c>
      <c r="M484" s="24">
        <f t="shared" si="342"/>
        <v>6</v>
      </c>
      <c r="N484" s="24">
        <f t="shared" si="317"/>
        <v>1</v>
      </c>
      <c r="O484" s="24" t="str">
        <f t="shared" si="318"/>
        <v>6 6</v>
      </c>
      <c r="P484" s="24">
        <f t="shared" si="319"/>
        <v>6</v>
      </c>
      <c r="Q484" s="25">
        <f t="shared" si="320"/>
        <v>0</v>
      </c>
      <c r="R484" s="26">
        <f t="shared" si="321"/>
        <v>0</v>
      </c>
      <c r="S484" s="24">
        <f t="shared" si="322"/>
        <v>2</v>
      </c>
      <c r="T484" s="24">
        <f t="shared" si="323"/>
        <v>2</v>
      </c>
      <c r="U484" s="24" t="str">
        <f t="shared" si="324"/>
        <v/>
      </c>
      <c r="V484" s="24" t="str">
        <f t="shared" si="325"/>
        <v>g</v>
      </c>
      <c r="W484" s="24" t="str">
        <f t="shared" si="343"/>
        <v/>
      </c>
      <c r="X484" s="24">
        <f t="shared" si="326"/>
        <v>2</v>
      </c>
      <c r="Y484" s="24">
        <f t="shared" si="327"/>
        <v>2</v>
      </c>
      <c r="Z484" s="24" t="str">
        <f t="shared" si="328"/>
        <v>F</v>
      </c>
      <c r="AA484" s="24" t="str">
        <f t="shared" si="350"/>
        <v>F</v>
      </c>
      <c r="AB484" s="34" t="str">
        <f t="shared" si="329"/>
        <v/>
      </c>
      <c r="AC484" s="34" t="str">
        <f t="shared" si="330"/>
        <v>g</v>
      </c>
      <c r="AD484" s="34" t="str">
        <f t="shared" si="344"/>
        <v>g</v>
      </c>
      <c r="AE484" s="34" t="str">
        <f t="shared" si="331"/>
        <v>2 0</v>
      </c>
      <c r="AF484" s="34">
        <f t="shared" si="332"/>
        <v>6</v>
      </c>
      <c r="AG484" s="34">
        <f t="shared" si="333"/>
        <v>6</v>
      </c>
      <c r="AH484" s="34">
        <f t="shared" si="334"/>
        <v>0</v>
      </c>
      <c r="AI484" s="172">
        <f>IF(AJ484&lt;&gt;"",MAX(AI$3:AI483)+1,"")</f>
        <v>386</v>
      </c>
      <c r="AJ484" s="172" t="str">
        <f t="shared" si="335"/>
        <v>F</v>
      </c>
      <c r="AK484" s="172">
        <f t="shared" si="336"/>
        <v>380</v>
      </c>
      <c r="AL484" s="172">
        <f t="shared" si="337"/>
        <v>6</v>
      </c>
      <c r="AM484" s="172" t="str">
        <f>IF(AN484&lt;&gt;"",MAX(AM$3:AM483)+1,"")</f>
        <v/>
      </c>
      <c r="AN484" s="172" t="str">
        <f t="shared" si="338"/>
        <v/>
      </c>
      <c r="AO484" s="172" t="str">
        <f t="shared" si="339"/>
        <v/>
      </c>
      <c r="AP484" s="172" t="str">
        <f t="shared" si="340"/>
        <v/>
      </c>
      <c r="AQ484" s="172" t="str">
        <f t="shared" si="341"/>
        <v/>
      </c>
      <c r="AR484" s="172" t="str">
        <f>Table1[[#This Row],[Sex ]]&amp;Table1[[#This Row],[Month]]</f>
        <v>F2</v>
      </c>
      <c r="AS484" s="21"/>
      <c r="AT484" s="21"/>
      <c r="AU484" s="21"/>
      <c r="AV484" s="21"/>
      <c r="AW484" s="21"/>
      <c r="AX484" s="21"/>
      <c r="AY484" s="21"/>
      <c r="AZ484" s="21"/>
      <c r="BA484" s="21"/>
      <c r="BB484" s="21"/>
      <c r="BC484" s="21"/>
      <c r="BD484" s="21"/>
      <c r="BE484" s="319"/>
      <c r="BF484" s="319"/>
      <c r="BG484" s="316"/>
      <c r="BH484" s="316"/>
      <c r="BI484" s="316"/>
      <c r="BJ484" s="316"/>
      <c r="BK484" s="316"/>
      <c r="BL484" s="316"/>
      <c r="BM484" s="316"/>
      <c r="BN484" s="316"/>
      <c r="BO484" s="316"/>
      <c r="BP484" s="316"/>
      <c r="BQ484" s="316"/>
      <c r="BR484" s="316"/>
      <c r="BS484" s="316"/>
      <c r="BT484" s="316"/>
      <c r="BU484" s="316"/>
      <c r="BV484" s="316"/>
      <c r="BW484" s="316"/>
      <c r="BX484" s="316"/>
      <c r="BY484" s="316"/>
      <c r="BZ484" s="316"/>
      <c r="CA484" s="316"/>
      <c r="CB484" s="316"/>
      <c r="CC484" s="316"/>
      <c r="CD484" s="316"/>
      <c r="CE484" s="316"/>
      <c r="CF484" s="316"/>
      <c r="CG484" s="316"/>
      <c r="CH484" s="316"/>
      <c r="CI484" s="316"/>
      <c r="CJ484" s="316"/>
      <c r="CK484" s="316"/>
      <c r="CL484" s="316"/>
      <c r="CM484" s="316"/>
      <c r="CN484" s="316"/>
      <c r="CO484" s="316"/>
      <c r="CP484" s="316"/>
      <c r="CQ484" s="316"/>
      <c r="CR484" s="316"/>
      <c r="CS484" s="316"/>
      <c r="CT484" s="316"/>
      <c r="CU484" s="316"/>
      <c r="CV484" s="316"/>
      <c r="CW484" s="316"/>
      <c r="CX484" s="316"/>
      <c r="CY484" s="316"/>
      <c r="CZ484" s="316"/>
      <c r="DA484" s="316"/>
      <c r="DB484" s="316"/>
      <c r="DC484" s="316"/>
      <c r="DD484" s="316"/>
      <c r="DE484" s="316"/>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HP484" s="268">
        <f t="shared" si="346"/>
        <v>4</v>
      </c>
      <c r="HQ484" s="268">
        <f t="shared" si="316"/>
        <v>476</v>
      </c>
      <c r="HR484" s="268">
        <f t="shared" si="347"/>
        <v>25</v>
      </c>
      <c r="HS484" s="268">
        <f t="shared" si="349"/>
        <v>25</v>
      </c>
    </row>
    <row r="485" spans="1:227" x14ac:dyDescent="0.3">
      <c r="A485" s="21"/>
      <c r="B485" s="14">
        <v>11635</v>
      </c>
      <c r="C485" s="14">
        <v>30</v>
      </c>
      <c r="D485" s="14" t="s">
        <v>182</v>
      </c>
      <c r="E485" s="14" t="s">
        <v>183</v>
      </c>
      <c r="F485" s="14">
        <v>430</v>
      </c>
      <c r="G485" s="14" t="s">
        <v>120</v>
      </c>
      <c r="H485" s="14">
        <v>2</v>
      </c>
      <c r="I485" s="14">
        <v>6</v>
      </c>
      <c r="J485" s="14">
        <v>6</v>
      </c>
      <c r="K485" s="14"/>
      <c r="L485" s="14" t="s">
        <v>141</v>
      </c>
      <c r="M485" s="24">
        <f t="shared" si="342"/>
        <v>6</v>
      </c>
      <c r="N485" s="24">
        <f t="shared" si="317"/>
        <v>1</v>
      </c>
      <c r="O485" s="24" t="str">
        <f t="shared" si="318"/>
        <v>6 6</v>
      </c>
      <c r="P485" s="24">
        <f t="shared" si="319"/>
        <v>6</v>
      </c>
      <c r="Q485" s="25">
        <f t="shared" si="320"/>
        <v>0</v>
      </c>
      <c r="R485" s="26">
        <f t="shared" si="321"/>
        <v>0</v>
      </c>
      <c r="S485" s="24">
        <f t="shared" si="322"/>
        <v>2</v>
      </c>
      <c r="T485" s="24">
        <f t="shared" si="323"/>
        <v>2</v>
      </c>
      <c r="U485" s="24" t="str">
        <f t="shared" si="324"/>
        <v/>
      </c>
      <c r="V485" s="24" t="str">
        <f t="shared" si="325"/>
        <v>g</v>
      </c>
      <c r="W485" s="24" t="str">
        <f t="shared" si="343"/>
        <v/>
      </c>
      <c r="X485" s="24">
        <f t="shared" si="326"/>
        <v>2</v>
      </c>
      <c r="Y485" s="24">
        <f t="shared" si="327"/>
        <v>2</v>
      </c>
      <c r="Z485" s="24" t="str">
        <f t="shared" si="328"/>
        <v>F</v>
      </c>
      <c r="AA485" s="24" t="str">
        <f t="shared" si="350"/>
        <v>F</v>
      </c>
      <c r="AB485" s="34" t="str">
        <f t="shared" si="329"/>
        <v/>
      </c>
      <c r="AC485" s="34" t="str">
        <f t="shared" si="330"/>
        <v>g</v>
      </c>
      <c r="AD485" s="34" t="str">
        <f t="shared" si="344"/>
        <v>g</v>
      </c>
      <c r="AE485" s="34" t="str">
        <f t="shared" si="331"/>
        <v>2 0</v>
      </c>
      <c r="AF485" s="34">
        <f t="shared" si="332"/>
        <v>6</v>
      </c>
      <c r="AG485" s="34">
        <f t="shared" si="333"/>
        <v>6</v>
      </c>
      <c r="AH485" s="34">
        <f t="shared" si="334"/>
        <v>0</v>
      </c>
      <c r="AI485" s="172">
        <f>IF(AJ485&lt;&gt;"",MAX(AI$3:AI484)+1,"")</f>
        <v>387</v>
      </c>
      <c r="AJ485" s="172" t="str">
        <f t="shared" si="335"/>
        <v>F</v>
      </c>
      <c r="AK485" s="172">
        <f t="shared" si="336"/>
        <v>430</v>
      </c>
      <c r="AL485" s="172">
        <f t="shared" si="337"/>
        <v>6</v>
      </c>
      <c r="AM485" s="172" t="str">
        <f>IF(AN485&lt;&gt;"",MAX(AM$3:AM484)+1,"")</f>
        <v/>
      </c>
      <c r="AN485" s="172" t="str">
        <f t="shared" si="338"/>
        <v/>
      </c>
      <c r="AO485" s="172" t="str">
        <f t="shared" si="339"/>
        <v/>
      </c>
      <c r="AP485" s="172" t="str">
        <f t="shared" si="340"/>
        <v/>
      </c>
      <c r="AQ485" s="172" t="str">
        <f t="shared" si="341"/>
        <v/>
      </c>
      <c r="AR485" s="172" t="str">
        <f>Table1[[#This Row],[Sex ]]&amp;Table1[[#This Row],[Month]]</f>
        <v>F2</v>
      </c>
      <c r="AS485" s="21"/>
      <c r="AT485" s="21"/>
      <c r="AU485" s="21"/>
      <c r="AV485" s="21"/>
      <c r="AW485" s="21"/>
      <c r="AX485" s="21"/>
      <c r="AY485" s="21"/>
      <c r="AZ485" s="21"/>
      <c r="BA485" s="21"/>
      <c r="BB485" s="21"/>
      <c r="BC485" s="21"/>
      <c r="BD485" s="21"/>
      <c r="BE485" s="319"/>
      <c r="BF485" s="319"/>
      <c r="BG485" s="316"/>
      <c r="BH485" s="316"/>
      <c r="BI485" s="316"/>
      <c r="BJ485" s="316"/>
      <c r="BK485" s="316"/>
      <c r="BL485" s="316"/>
      <c r="BM485" s="316"/>
      <c r="BN485" s="316"/>
      <c r="BO485" s="316"/>
      <c r="BP485" s="316"/>
      <c r="BQ485" s="316"/>
      <c r="BR485" s="316"/>
      <c r="BS485" s="316"/>
      <c r="BT485" s="316"/>
      <c r="BU485" s="316"/>
      <c r="BV485" s="316"/>
      <c r="BW485" s="316"/>
      <c r="BX485" s="316"/>
      <c r="BY485" s="316"/>
      <c r="BZ485" s="316"/>
      <c r="CA485" s="316"/>
      <c r="CB485" s="316"/>
      <c r="CC485" s="316"/>
      <c r="CD485" s="316"/>
      <c r="CE485" s="316"/>
      <c r="CF485" s="316"/>
      <c r="CG485" s="316"/>
      <c r="CH485" s="316"/>
      <c r="CI485" s="316"/>
      <c r="CJ485" s="316"/>
      <c r="CK485" s="316"/>
      <c r="CL485" s="316"/>
      <c r="CM485" s="316"/>
      <c r="CN485" s="316"/>
      <c r="CO485" s="316"/>
      <c r="CP485" s="316"/>
      <c r="CQ485" s="316"/>
      <c r="CR485" s="316"/>
      <c r="CS485" s="316"/>
      <c r="CT485" s="316"/>
      <c r="CU485" s="316"/>
      <c r="CV485" s="316"/>
      <c r="CW485" s="316"/>
      <c r="CX485" s="316"/>
      <c r="CY485" s="316"/>
      <c r="CZ485" s="316"/>
      <c r="DA485" s="316"/>
      <c r="DB485" s="316"/>
      <c r="DC485" s="316"/>
      <c r="DD485" s="316"/>
      <c r="DE485" s="316"/>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HP485" s="268">
        <f t="shared" si="346"/>
        <v>5</v>
      </c>
      <c r="HQ485" s="268">
        <f t="shared" si="316"/>
        <v>477</v>
      </c>
      <c r="HR485" s="268">
        <f t="shared" si="347"/>
        <v>0</v>
      </c>
      <c r="HS485" s="268">
        <f t="shared" si="349"/>
        <v>0</v>
      </c>
    </row>
    <row r="486" spans="1:227" x14ac:dyDescent="0.3">
      <c r="A486" s="21"/>
      <c r="B486" s="14">
        <v>11635</v>
      </c>
      <c r="C486" s="14">
        <v>31</v>
      </c>
      <c r="D486" s="14" t="s">
        <v>182</v>
      </c>
      <c r="E486" s="14" t="s">
        <v>183</v>
      </c>
      <c r="F486" s="14">
        <v>460</v>
      </c>
      <c r="G486" s="14" t="s">
        <v>120</v>
      </c>
      <c r="H486" s="14">
        <v>2</v>
      </c>
      <c r="I486" s="14">
        <v>6</v>
      </c>
      <c r="J486" s="14">
        <v>6</v>
      </c>
      <c r="K486" s="14"/>
      <c r="L486" s="14" t="s">
        <v>141</v>
      </c>
      <c r="M486" s="24">
        <f t="shared" si="342"/>
        <v>6</v>
      </c>
      <c r="N486" s="24">
        <f t="shared" si="317"/>
        <v>1</v>
      </c>
      <c r="O486" s="24" t="str">
        <f t="shared" si="318"/>
        <v>6 6</v>
      </c>
      <c r="P486" s="24">
        <f t="shared" si="319"/>
        <v>6</v>
      </c>
      <c r="Q486" s="25">
        <f t="shared" si="320"/>
        <v>0</v>
      </c>
      <c r="R486" s="26">
        <f t="shared" si="321"/>
        <v>0</v>
      </c>
      <c r="S486" s="24">
        <f t="shared" si="322"/>
        <v>2</v>
      </c>
      <c r="T486" s="24">
        <f t="shared" si="323"/>
        <v>2</v>
      </c>
      <c r="U486" s="24" t="str">
        <f t="shared" si="324"/>
        <v/>
      </c>
      <c r="V486" s="24" t="str">
        <f t="shared" si="325"/>
        <v>g</v>
      </c>
      <c r="W486" s="24" t="str">
        <f t="shared" si="343"/>
        <v/>
      </c>
      <c r="X486" s="24">
        <f t="shared" si="326"/>
        <v>2</v>
      </c>
      <c r="Y486" s="24">
        <f t="shared" si="327"/>
        <v>2</v>
      </c>
      <c r="Z486" s="24" t="str">
        <f t="shared" si="328"/>
        <v>F</v>
      </c>
      <c r="AA486" s="24" t="str">
        <f t="shared" si="350"/>
        <v>F</v>
      </c>
      <c r="AB486" s="34" t="str">
        <f t="shared" si="329"/>
        <v/>
      </c>
      <c r="AC486" s="34" t="str">
        <f t="shared" si="330"/>
        <v>g</v>
      </c>
      <c r="AD486" s="34" t="str">
        <f t="shared" si="344"/>
        <v>g</v>
      </c>
      <c r="AE486" s="34" t="str">
        <f t="shared" si="331"/>
        <v>2 0</v>
      </c>
      <c r="AF486" s="34">
        <f t="shared" si="332"/>
        <v>6</v>
      </c>
      <c r="AG486" s="34">
        <f t="shared" si="333"/>
        <v>6</v>
      </c>
      <c r="AH486" s="34">
        <f t="shared" si="334"/>
        <v>0</v>
      </c>
      <c r="AI486" s="172">
        <f>IF(AJ486&lt;&gt;"",MAX(AI$3:AI485)+1,"")</f>
        <v>388</v>
      </c>
      <c r="AJ486" s="172" t="str">
        <f t="shared" si="335"/>
        <v>F</v>
      </c>
      <c r="AK486" s="172">
        <f t="shared" si="336"/>
        <v>460</v>
      </c>
      <c r="AL486" s="172">
        <f t="shared" si="337"/>
        <v>6</v>
      </c>
      <c r="AM486" s="172" t="str">
        <f>IF(AN486&lt;&gt;"",MAX(AM$3:AM485)+1,"")</f>
        <v/>
      </c>
      <c r="AN486" s="172" t="str">
        <f t="shared" si="338"/>
        <v/>
      </c>
      <c r="AO486" s="172" t="str">
        <f t="shared" si="339"/>
        <v/>
      </c>
      <c r="AP486" s="172" t="str">
        <f t="shared" si="340"/>
        <v/>
      </c>
      <c r="AQ486" s="172" t="str">
        <f t="shared" si="341"/>
        <v/>
      </c>
      <c r="AR486" s="172" t="str">
        <f>Table1[[#This Row],[Sex ]]&amp;Table1[[#This Row],[Month]]</f>
        <v>F2</v>
      </c>
      <c r="AS486" s="21"/>
      <c r="AT486" s="21"/>
      <c r="AU486" s="21"/>
      <c r="AV486" s="21"/>
      <c r="AW486" s="21"/>
      <c r="AX486" s="21"/>
      <c r="AY486" s="21"/>
      <c r="AZ486" s="21"/>
      <c r="BA486" s="21"/>
      <c r="BB486" s="21"/>
      <c r="BC486" s="21"/>
      <c r="BD486" s="21"/>
      <c r="BE486" s="319"/>
      <c r="BF486" s="319"/>
      <c r="BG486" s="316"/>
      <c r="BH486" s="316"/>
      <c r="BI486" s="316"/>
      <c r="BJ486" s="316"/>
      <c r="BK486" s="316"/>
      <c r="BL486" s="316"/>
      <c r="BM486" s="316"/>
      <c r="BN486" s="316"/>
      <c r="BO486" s="316"/>
      <c r="BP486" s="316"/>
      <c r="BQ486" s="316"/>
      <c r="BR486" s="316"/>
      <c r="BS486" s="316"/>
      <c r="BT486" s="316"/>
      <c r="BU486" s="316"/>
      <c r="BV486" s="316"/>
      <c r="BW486" s="316"/>
      <c r="BX486" s="316"/>
      <c r="BY486" s="316"/>
      <c r="BZ486" s="316"/>
      <c r="CA486" s="316"/>
      <c r="CB486" s="316"/>
      <c r="CC486" s="316"/>
      <c r="CD486" s="316"/>
      <c r="CE486" s="316"/>
      <c r="CF486" s="316"/>
      <c r="CG486" s="316"/>
      <c r="CH486" s="316"/>
      <c r="CI486" s="316"/>
      <c r="CJ486" s="316"/>
      <c r="CK486" s="316"/>
      <c r="CL486" s="316"/>
      <c r="CM486" s="316"/>
      <c r="CN486" s="316"/>
      <c r="CO486" s="316"/>
      <c r="CP486" s="316"/>
      <c r="CQ486" s="316"/>
      <c r="CR486" s="316"/>
      <c r="CS486" s="316"/>
      <c r="CT486" s="316"/>
      <c r="CU486" s="316"/>
      <c r="CV486" s="316"/>
      <c r="CW486" s="316"/>
      <c r="CX486" s="316"/>
      <c r="CY486" s="316"/>
      <c r="CZ486" s="316"/>
      <c r="DA486" s="316"/>
      <c r="DB486" s="316"/>
      <c r="DC486" s="316"/>
      <c r="DD486" s="316"/>
      <c r="DE486" s="316"/>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HP486" s="268">
        <f t="shared" si="346"/>
        <v>4</v>
      </c>
      <c r="HQ486" s="268">
        <f t="shared" si="316"/>
        <v>478</v>
      </c>
      <c r="HR486" s="268">
        <f t="shared" si="347"/>
        <v>0</v>
      </c>
      <c r="HS486" s="268">
        <f t="shared" si="349"/>
        <v>0</v>
      </c>
    </row>
    <row r="487" spans="1:227" x14ac:dyDescent="0.3">
      <c r="A487" s="21"/>
      <c r="B487" s="14">
        <v>11606</v>
      </c>
      <c r="C487" s="14">
        <v>1</v>
      </c>
      <c r="D487" s="14" t="s">
        <v>182</v>
      </c>
      <c r="E487" s="14" t="s">
        <v>183</v>
      </c>
      <c r="F487" s="14">
        <v>280</v>
      </c>
      <c r="G487" s="14" t="s">
        <v>120</v>
      </c>
      <c r="H487" s="14">
        <v>1</v>
      </c>
      <c r="I487" s="14">
        <v>3</v>
      </c>
      <c r="J487" s="14">
        <v>3</v>
      </c>
      <c r="K487" s="14"/>
      <c r="L487" s="14" t="s">
        <v>141</v>
      </c>
      <c r="M487" s="24">
        <f t="shared" si="342"/>
        <v>3</v>
      </c>
      <c r="N487" s="24">
        <f t="shared" si="317"/>
        <v>1</v>
      </c>
      <c r="O487" s="24" t="str">
        <f t="shared" si="318"/>
        <v>3 3</v>
      </c>
      <c r="P487" s="24">
        <f t="shared" si="319"/>
        <v>3</v>
      </c>
      <c r="Q487" s="25">
        <f t="shared" si="320"/>
        <v>0</v>
      </c>
      <c r="R487" s="26">
        <f t="shared" si="321"/>
        <v>0</v>
      </c>
      <c r="S487" s="24">
        <f t="shared" si="322"/>
        <v>1</v>
      </c>
      <c r="T487" s="24">
        <f t="shared" si="323"/>
        <v>1</v>
      </c>
      <c r="U487" s="24" t="str">
        <f t="shared" si="324"/>
        <v/>
      </c>
      <c r="V487" s="24" t="str">
        <f t="shared" si="325"/>
        <v>g</v>
      </c>
      <c r="W487" s="24" t="str">
        <f t="shared" si="343"/>
        <v/>
      </c>
      <c r="X487" s="24">
        <f t="shared" si="326"/>
        <v>1</v>
      </c>
      <c r="Y487" s="24">
        <f t="shared" si="327"/>
        <v>1</v>
      </c>
      <c r="Z487" s="24" t="str">
        <f t="shared" si="328"/>
        <v>F</v>
      </c>
      <c r="AA487" s="24" t="str">
        <f t="shared" si="350"/>
        <v>F</v>
      </c>
      <c r="AB487" s="34" t="str">
        <f t="shared" si="329"/>
        <v/>
      </c>
      <c r="AC487" s="34" t="str">
        <f t="shared" si="330"/>
        <v>g</v>
      </c>
      <c r="AD487" s="34" t="str">
        <f t="shared" si="344"/>
        <v>g</v>
      </c>
      <c r="AE487" s="34" t="str">
        <f t="shared" si="331"/>
        <v>1 0</v>
      </c>
      <c r="AF487" s="34">
        <f t="shared" si="332"/>
        <v>3</v>
      </c>
      <c r="AG487" s="34">
        <f t="shared" si="333"/>
        <v>3</v>
      </c>
      <c r="AH487" s="34">
        <f t="shared" si="334"/>
        <v>0</v>
      </c>
      <c r="AI487" s="172">
        <f>IF(AJ487&lt;&gt;"",MAX(AI$3:AI486)+1,"")</f>
        <v>389</v>
      </c>
      <c r="AJ487" s="172" t="str">
        <f t="shared" si="335"/>
        <v>F</v>
      </c>
      <c r="AK487" s="172">
        <f t="shared" si="336"/>
        <v>280</v>
      </c>
      <c r="AL487" s="172">
        <f t="shared" si="337"/>
        <v>3</v>
      </c>
      <c r="AM487" s="172" t="str">
        <f>IF(AN487&lt;&gt;"",MAX(AM$3:AM486)+1,"")</f>
        <v/>
      </c>
      <c r="AN487" s="172" t="str">
        <f t="shared" si="338"/>
        <v/>
      </c>
      <c r="AO487" s="172" t="str">
        <f t="shared" si="339"/>
        <v/>
      </c>
      <c r="AP487" s="172" t="str">
        <f t="shared" si="340"/>
        <v/>
      </c>
      <c r="AQ487" s="172" t="str">
        <f t="shared" si="341"/>
        <v/>
      </c>
      <c r="AR487" s="172" t="str">
        <f>Table1[[#This Row],[Sex ]]&amp;Table1[[#This Row],[Month]]</f>
        <v>F1</v>
      </c>
      <c r="AS487" s="21"/>
      <c r="AT487" s="21"/>
      <c r="AU487" s="21"/>
      <c r="AV487" s="21"/>
      <c r="AW487" s="21"/>
      <c r="AX487" s="21"/>
      <c r="AY487" s="21"/>
      <c r="AZ487" s="21"/>
      <c r="BA487" s="21"/>
      <c r="BB487" s="21"/>
      <c r="BC487" s="21"/>
      <c r="BD487" s="21"/>
      <c r="BE487" s="319"/>
      <c r="BF487" s="319"/>
      <c r="BG487" s="316"/>
      <c r="BH487" s="316"/>
      <c r="BI487" s="316"/>
      <c r="BJ487" s="316"/>
      <c r="BK487" s="316"/>
      <c r="BL487" s="316"/>
      <c r="BM487" s="316"/>
      <c r="BN487" s="316"/>
      <c r="BO487" s="316"/>
      <c r="BP487" s="316"/>
      <c r="BQ487" s="316"/>
      <c r="BR487" s="316"/>
      <c r="BS487" s="316"/>
      <c r="BT487" s="316"/>
      <c r="BU487" s="316"/>
      <c r="BV487" s="316"/>
      <c r="BW487" s="316"/>
      <c r="BX487" s="316"/>
      <c r="BY487" s="316"/>
      <c r="BZ487" s="316"/>
      <c r="CA487" s="316"/>
      <c r="CB487" s="316"/>
      <c r="CC487" s="316"/>
      <c r="CD487" s="316"/>
      <c r="CE487" s="316"/>
      <c r="CF487" s="316"/>
      <c r="CG487" s="316"/>
      <c r="CH487" s="316"/>
      <c r="CI487" s="316"/>
      <c r="CJ487" s="316"/>
      <c r="CK487" s="316"/>
      <c r="CL487" s="316"/>
      <c r="CM487" s="316"/>
      <c r="CN487" s="316"/>
      <c r="CO487" s="316"/>
      <c r="CP487" s="316"/>
      <c r="CQ487" s="316"/>
      <c r="CR487" s="316"/>
      <c r="CS487" s="316"/>
      <c r="CT487" s="316"/>
      <c r="CU487" s="316"/>
      <c r="CV487" s="316"/>
      <c r="CW487" s="316"/>
      <c r="CX487" s="316"/>
      <c r="CY487" s="316"/>
      <c r="CZ487" s="316"/>
      <c r="DA487" s="316"/>
      <c r="DB487" s="316"/>
      <c r="DC487" s="316"/>
      <c r="DD487" s="316"/>
      <c r="DE487" s="316"/>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HP487" s="268">
        <f t="shared" si="346"/>
        <v>5</v>
      </c>
      <c r="HQ487" s="268">
        <f t="shared" si="316"/>
        <v>479</v>
      </c>
      <c r="HR487" s="268">
        <f t="shared" si="347"/>
        <v>0</v>
      </c>
      <c r="HS487" s="268">
        <f t="shared" si="349"/>
        <v>0</v>
      </c>
    </row>
    <row r="488" spans="1:227" x14ac:dyDescent="0.3">
      <c r="A488" s="21"/>
      <c r="B488" s="14">
        <v>11606</v>
      </c>
      <c r="C488" s="14">
        <v>2</v>
      </c>
      <c r="D488" s="14" t="s">
        <v>182</v>
      </c>
      <c r="E488" s="14" t="s">
        <v>183</v>
      </c>
      <c r="F488" s="14">
        <v>280</v>
      </c>
      <c r="G488" s="14" t="s">
        <v>120</v>
      </c>
      <c r="H488" s="14">
        <v>1</v>
      </c>
      <c r="I488" s="14">
        <v>3</v>
      </c>
      <c r="J488" s="14">
        <v>3</v>
      </c>
      <c r="K488" s="14"/>
      <c r="L488" s="14" t="s">
        <v>141</v>
      </c>
      <c r="M488" s="24">
        <f t="shared" si="342"/>
        <v>3</v>
      </c>
      <c r="N488" s="24">
        <f t="shared" si="317"/>
        <v>1</v>
      </c>
      <c r="O488" s="24" t="str">
        <f t="shared" si="318"/>
        <v>3 3</v>
      </c>
      <c r="P488" s="24">
        <f t="shared" si="319"/>
        <v>3</v>
      </c>
      <c r="Q488" s="25">
        <f t="shared" si="320"/>
        <v>0</v>
      </c>
      <c r="R488" s="26">
        <f t="shared" si="321"/>
        <v>0</v>
      </c>
      <c r="S488" s="24">
        <f t="shared" si="322"/>
        <v>1</v>
      </c>
      <c r="T488" s="24">
        <f t="shared" si="323"/>
        <v>1</v>
      </c>
      <c r="U488" s="24" t="str">
        <f t="shared" si="324"/>
        <v/>
      </c>
      <c r="V488" s="24" t="str">
        <f t="shared" si="325"/>
        <v>g</v>
      </c>
      <c r="W488" s="24" t="str">
        <f t="shared" si="343"/>
        <v/>
      </c>
      <c r="X488" s="24">
        <f t="shared" si="326"/>
        <v>1</v>
      </c>
      <c r="Y488" s="24">
        <f t="shared" si="327"/>
        <v>1</v>
      </c>
      <c r="Z488" s="24" t="str">
        <f t="shared" si="328"/>
        <v>F</v>
      </c>
      <c r="AA488" s="24" t="str">
        <f t="shared" si="350"/>
        <v>F</v>
      </c>
      <c r="AB488" s="34" t="str">
        <f t="shared" si="329"/>
        <v/>
      </c>
      <c r="AC488" s="34" t="str">
        <f t="shared" si="330"/>
        <v>g</v>
      </c>
      <c r="AD488" s="34" t="str">
        <f t="shared" si="344"/>
        <v>g</v>
      </c>
      <c r="AE488" s="34" t="str">
        <f t="shared" si="331"/>
        <v>1 0</v>
      </c>
      <c r="AF488" s="34">
        <f t="shared" si="332"/>
        <v>3</v>
      </c>
      <c r="AG488" s="34">
        <f t="shared" si="333"/>
        <v>3</v>
      </c>
      <c r="AH488" s="34">
        <f t="shared" si="334"/>
        <v>0</v>
      </c>
      <c r="AI488" s="172">
        <f>IF(AJ488&lt;&gt;"",MAX(AI$3:AI487)+1,"")</f>
        <v>390</v>
      </c>
      <c r="AJ488" s="172" t="str">
        <f t="shared" si="335"/>
        <v>F</v>
      </c>
      <c r="AK488" s="172">
        <f t="shared" si="336"/>
        <v>280</v>
      </c>
      <c r="AL488" s="172">
        <f t="shared" si="337"/>
        <v>3</v>
      </c>
      <c r="AM488" s="172" t="str">
        <f>IF(AN488&lt;&gt;"",MAX(AM$3:AM487)+1,"")</f>
        <v/>
      </c>
      <c r="AN488" s="172" t="str">
        <f t="shared" si="338"/>
        <v/>
      </c>
      <c r="AO488" s="172" t="str">
        <f t="shared" si="339"/>
        <v/>
      </c>
      <c r="AP488" s="172" t="str">
        <f t="shared" si="340"/>
        <v/>
      </c>
      <c r="AQ488" s="172" t="str">
        <f t="shared" si="341"/>
        <v/>
      </c>
      <c r="AR488" s="172" t="str">
        <f>Table1[[#This Row],[Sex ]]&amp;Table1[[#This Row],[Month]]</f>
        <v>F1</v>
      </c>
      <c r="AS488" s="21"/>
      <c r="AT488" s="21"/>
      <c r="AU488" s="21"/>
      <c r="AV488" s="21"/>
      <c r="AW488" s="21"/>
      <c r="AX488" s="21"/>
      <c r="AY488" s="21"/>
      <c r="AZ488" s="21"/>
      <c r="BA488" s="21"/>
      <c r="BB488" s="21"/>
      <c r="BC488" s="21"/>
      <c r="BD488" s="21"/>
      <c r="BE488" s="319"/>
      <c r="BF488" s="319"/>
      <c r="BG488" s="316"/>
      <c r="BH488" s="316"/>
      <c r="BI488" s="316"/>
      <c r="BJ488" s="316"/>
      <c r="BK488" s="316"/>
      <c r="BL488" s="316"/>
      <c r="BM488" s="316"/>
      <c r="BN488" s="316"/>
      <c r="BO488" s="316"/>
      <c r="BP488" s="316"/>
      <c r="BQ488" s="316"/>
      <c r="BR488" s="316"/>
      <c r="BS488" s="316"/>
      <c r="BT488" s="316"/>
      <c r="BU488" s="316"/>
      <c r="BV488" s="316"/>
      <c r="BW488" s="316"/>
      <c r="BX488" s="316"/>
      <c r="BY488" s="316"/>
      <c r="BZ488" s="316"/>
      <c r="CA488" s="316"/>
      <c r="CB488" s="316"/>
      <c r="CC488" s="316"/>
      <c r="CD488" s="316"/>
      <c r="CE488" s="316"/>
      <c r="CF488" s="316"/>
      <c r="CG488" s="316"/>
      <c r="CH488" s="316"/>
      <c r="CI488" s="316"/>
      <c r="CJ488" s="316"/>
      <c r="CK488" s="316"/>
      <c r="CL488" s="316"/>
      <c r="CM488" s="316"/>
      <c r="CN488" s="316"/>
      <c r="CO488" s="316"/>
      <c r="CP488" s="316"/>
      <c r="CQ488" s="316"/>
      <c r="CR488" s="316"/>
      <c r="CS488" s="316"/>
      <c r="CT488" s="316"/>
      <c r="CU488" s="316"/>
      <c r="CV488" s="316"/>
      <c r="CW488" s="316"/>
      <c r="CX488" s="316"/>
      <c r="CY488" s="316"/>
      <c r="CZ488" s="316"/>
      <c r="DA488" s="316"/>
      <c r="DB488" s="316"/>
      <c r="DC488" s="316"/>
      <c r="DD488" s="316"/>
      <c r="DE488" s="316"/>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HP488" s="268">
        <f t="shared" si="346"/>
        <v>4</v>
      </c>
      <c r="HQ488" s="268">
        <f t="shared" si="316"/>
        <v>480</v>
      </c>
      <c r="HR488" s="268">
        <f t="shared" si="347"/>
        <v>0</v>
      </c>
      <c r="HS488" s="268">
        <f t="shared" si="349"/>
        <v>0</v>
      </c>
    </row>
    <row r="489" spans="1:227" x14ac:dyDescent="0.3">
      <c r="A489" s="21"/>
      <c r="B489" s="14">
        <v>11606</v>
      </c>
      <c r="C489" s="14">
        <v>3</v>
      </c>
      <c r="D489" s="14" t="s">
        <v>182</v>
      </c>
      <c r="E489" s="14" t="s">
        <v>183</v>
      </c>
      <c r="F489" s="14">
        <v>280</v>
      </c>
      <c r="G489" s="14" t="s">
        <v>120</v>
      </c>
      <c r="H489" s="14">
        <v>1</v>
      </c>
      <c r="I489" s="14">
        <v>3</v>
      </c>
      <c r="J489" s="14">
        <v>3</v>
      </c>
      <c r="K489" s="14"/>
      <c r="L489" s="14" t="s">
        <v>141</v>
      </c>
      <c r="M489" s="24">
        <f t="shared" si="342"/>
        <v>3</v>
      </c>
      <c r="N489" s="24">
        <f t="shared" si="317"/>
        <v>1</v>
      </c>
      <c r="O489" s="24" t="str">
        <f t="shared" si="318"/>
        <v>3 3</v>
      </c>
      <c r="P489" s="24">
        <f t="shared" si="319"/>
        <v>3</v>
      </c>
      <c r="Q489" s="25">
        <f t="shared" si="320"/>
        <v>0</v>
      </c>
      <c r="R489" s="26">
        <f t="shared" si="321"/>
        <v>0</v>
      </c>
      <c r="S489" s="24">
        <f t="shared" si="322"/>
        <v>1</v>
      </c>
      <c r="T489" s="24">
        <f t="shared" si="323"/>
        <v>1</v>
      </c>
      <c r="U489" s="24" t="str">
        <f t="shared" si="324"/>
        <v/>
      </c>
      <c r="V489" s="24" t="str">
        <f t="shared" si="325"/>
        <v>g</v>
      </c>
      <c r="W489" s="24" t="str">
        <f t="shared" si="343"/>
        <v/>
      </c>
      <c r="X489" s="24">
        <f t="shared" si="326"/>
        <v>1</v>
      </c>
      <c r="Y489" s="24">
        <f t="shared" si="327"/>
        <v>1</v>
      </c>
      <c r="Z489" s="24" t="str">
        <f t="shared" si="328"/>
        <v>F</v>
      </c>
      <c r="AA489" s="24" t="str">
        <f t="shared" si="350"/>
        <v>F</v>
      </c>
      <c r="AB489" s="34" t="str">
        <f t="shared" si="329"/>
        <v/>
      </c>
      <c r="AC489" s="34" t="str">
        <f t="shared" si="330"/>
        <v>g</v>
      </c>
      <c r="AD489" s="34" t="str">
        <f t="shared" si="344"/>
        <v>g</v>
      </c>
      <c r="AE489" s="34" t="str">
        <f t="shared" si="331"/>
        <v>1 0</v>
      </c>
      <c r="AF489" s="34">
        <f t="shared" si="332"/>
        <v>3</v>
      </c>
      <c r="AG489" s="34">
        <f t="shared" si="333"/>
        <v>3</v>
      </c>
      <c r="AH489" s="34">
        <f t="shared" si="334"/>
        <v>0</v>
      </c>
      <c r="AI489" s="172">
        <f>IF(AJ489&lt;&gt;"",MAX(AI$3:AI488)+1,"")</f>
        <v>391</v>
      </c>
      <c r="AJ489" s="172" t="str">
        <f t="shared" si="335"/>
        <v>F</v>
      </c>
      <c r="AK489" s="172">
        <f t="shared" si="336"/>
        <v>280</v>
      </c>
      <c r="AL489" s="172">
        <f t="shared" si="337"/>
        <v>3</v>
      </c>
      <c r="AM489" s="172" t="str">
        <f>IF(AN489&lt;&gt;"",MAX(AM$3:AM488)+1,"")</f>
        <v/>
      </c>
      <c r="AN489" s="172" t="str">
        <f t="shared" si="338"/>
        <v/>
      </c>
      <c r="AO489" s="172" t="str">
        <f t="shared" si="339"/>
        <v/>
      </c>
      <c r="AP489" s="172" t="str">
        <f t="shared" si="340"/>
        <v/>
      </c>
      <c r="AQ489" s="172" t="str">
        <f t="shared" si="341"/>
        <v/>
      </c>
      <c r="AR489" s="172" t="str">
        <f>Table1[[#This Row],[Sex ]]&amp;Table1[[#This Row],[Month]]</f>
        <v>F1</v>
      </c>
      <c r="AS489" s="21"/>
      <c r="AT489" s="21"/>
      <c r="AU489" s="21"/>
      <c r="AV489" s="21"/>
      <c r="AW489" s="21"/>
      <c r="AX489" s="21"/>
      <c r="AY489" s="21"/>
      <c r="AZ489" s="21"/>
      <c r="BA489" s="21"/>
      <c r="BB489" s="21"/>
      <c r="BC489" s="21"/>
      <c r="BD489" s="21"/>
      <c r="BE489" s="319"/>
      <c r="BF489" s="319"/>
      <c r="BG489" s="316"/>
      <c r="BH489" s="316"/>
      <c r="BI489" s="316"/>
      <c r="BJ489" s="316"/>
      <c r="BK489" s="316"/>
      <c r="BL489" s="316"/>
      <c r="BM489" s="316"/>
      <c r="BN489" s="316"/>
      <c r="BO489" s="316"/>
      <c r="BP489" s="316"/>
      <c r="BQ489" s="316"/>
      <c r="BR489" s="316"/>
      <c r="BS489" s="316"/>
      <c r="BT489" s="316"/>
      <c r="BU489" s="316"/>
      <c r="BV489" s="316"/>
      <c r="BW489" s="316"/>
      <c r="BX489" s="316"/>
      <c r="BY489" s="316"/>
      <c r="BZ489" s="316"/>
      <c r="CA489" s="316"/>
      <c r="CB489" s="316"/>
      <c r="CC489" s="316"/>
      <c r="CD489" s="316"/>
      <c r="CE489" s="316"/>
      <c r="CF489" s="316"/>
      <c r="CG489" s="316"/>
      <c r="CH489" s="316"/>
      <c r="CI489" s="316"/>
      <c r="CJ489" s="316"/>
      <c r="CK489" s="316"/>
      <c r="CL489" s="316"/>
      <c r="CM489" s="316"/>
      <c r="CN489" s="316"/>
      <c r="CO489" s="316"/>
      <c r="CP489" s="316"/>
      <c r="CQ489" s="316"/>
      <c r="CR489" s="316"/>
      <c r="CS489" s="316"/>
      <c r="CT489" s="316"/>
      <c r="CU489" s="316"/>
      <c r="CV489" s="316"/>
      <c r="CW489" s="316"/>
      <c r="CX489" s="316"/>
      <c r="CY489" s="316"/>
      <c r="CZ489" s="316"/>
      <c r="DA489" s="316"/>
      <c r="DB489" s="316"/>
      <c r="DC489" s="316"/>
      <c r="DD489" s="316"/>
      <c r="DE489" s="316"/>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HP489" s="268">
        <f t="shared" si="346"/>
        <v>5</v>
      </c>
      <c r="HQ489" s="268">
        <f t="shared" si="316"/>
        <v>481</v>
      </c>
      <c r="HR489" s="268">
        <f t="shared" si="347"/>
        <v>0</v>
      </c>
      <c r="HS489" s="268">
        <f t="shared" si="349"/>
        <v>0</v>
      </c>
    </row>
    <row r="490" spans="1:227" x14ac:dyDescent="0.3">
      <c r="A490" s="21"/>
      <c r="B490" s="14">
        <v>11606</v>
      </c>
      <c r="C490" s="14">
        <v>4</v>
      </c>
      <c r="D490" s="14" t="s">
        <v>182</v>
      </c>
      <c r="E490" s="14" t="s">
        <v>183</v>
      </c>
      <c r="F490" s="14">
        <v>280</v>
      </c>
      <c r="G490" s="14" t="s">
        <v>120</v>
      </c>
      <c r="H490" s="14">
        <v>1</v>
      </c>
      <c r="I490" s="14">
        <v>4</v>
      </c>
      <c r="J490" s="14">
        <v>4</v>
      </c>
      <c r="K490" s="14"/>
      <c r="L490" s="14" t="s">
        <v>141</v>
      </c>
      <c r="M490" s="24">
        <f t="shared" si="342"/>
        <v>4</v>
      </c>
      <c r="N490" s="24">
        <f t="shared" si="317"/>
        <v>1</v>
      </c>
      <c r="O490" s="24" t="str">
        <f t="shared" si="318"/>
        <v>4 4</v>
      </c>
      <c r="P490" s="24">
        <f t="shared" si="319"/>
        <v>4</v>
      </c>
      <c r="Q490" s="25">
        <f t="shared" si="320"/>
        <v>0</v>
      </c>
      <c r="R490" s="26">
        <f t="shared" si="321"/>
        <v>0</v>
      </c>
      <c r="S490" s="24">
        <f t="shared" si="322"/>
        <v>1</v>
      </c>
      <c r="T490" s="24">
        <f t="shared" si="323"/>
        <v>1</v>
      </c>
      <c r="U490" s="24" t="str">
        <f t="shared" si="324"/>
        <v/>
      </c>
      <c r="V490" s="24" t="str">
        <f t="shared" si="325"/>
        <v>g</v>
      </c>
      <c r="W490" s="24" t="str">
        <f t="shared" si="343"/>
        <v/>
      </c>
      <c r="X490" s="24">
        <f t="shared" si="326"/>
        <v>1</v>
      </c>
      <c r="Y490" s="24">
        <f t="shared" si="327"/>
        <v>1</v>
      </c>
      <c r="Z490" s="24" t="str">
        <f t="shared" si="328"/>
        <v>F</v>
      </c>
      <c r="AA490" s="24" t="str">
        <f t="shared" si="350"/>
        <v>F</v>
      </c>
      <c r="AB490" s="34" t="str">
        <f t="shared" si="329"/>
        <v/>
      </c>
      <c r="AC490" s="34" t="str">
        <f t="shared" si="330"/>
        <v>g</v>
      </c>
      <c r="AD490" s="34" t="str">
        <f t="shared" si="344"/>
        <v>g</v>
      </c>
      <c r="AE490" s="34" t="str">
        <f t="shared" si="331"/>
        <v>1 0</v>
      </c>
      <c r="AF490" s="34">
        <f t="shared" si="332"/>
        <v>4</v>
      </c>
      <c r="AG490" s="34">
        <f t="shared" si="333"/>
        <v>4</v>
      </c>
      <c r="AH490" s="34">
        <f t="shared" si="334"/>
        <v>0</v>
      </c>
      <c r="AI490" s="172">
        <f>IF(AJ490&lt;&gt;"",MAX(AI$3:AI489)+1,"")</f>
        <v>392</v>
      </c>
      <c r="AJ490" s="172" t="str">
        <f t="shared" si="335"/>
        <v>F</v>
      </c>
      <c r="AK490" s="172">
        <f t="shared" si="336"/>
        <v>280</v>
      </c>
      <c r="AL490" s="172">
        <f t="shared" si="337"/>
        <v>4</v>
      </c>
      <c r="AM490" s="172" t="str">
        <f>IF(AN490&lt;&gt;"",MAX(AM$3:AM489)+1,"")</f>
        <v/>
      </c>
      <c r="AN490" s="172" t="str">
        <f t="shared" si="338"/>
        <v/>
      </c>
      <c r="AO490" s="172" t="str">
        <f t="shared" si="339"/>
        <v/>
      </c>
      <c r="AP490" s="172" t="str">
        <f t="shared" si="340"/>
        <v/>
      </c>
      <c r="AQ490" s="172" t="str">
        <f t="shared" si="341"/>
        <v/>
      </c>
      <c r="AR490" s="172" t="str">
        <f>Table1[[#This Row],[Sex ]]&amp;Table1[[#This Row],[Month]]</f>
        <v>F1</v>
      </c>
      <c r="AS490" s="21"/>
      <c r="AT490" s="21"/>
      <c r="AU490" s="21"/>
      <c r="AV490" s="21"/>
      <c r="AW490" s="21"/>
      <c r="AX490" s="21"/>
      <c r="AY490" s="21"/>
      <c r="AZ490" s="21"/>
      <c r="BA490" s="21"/>
      <c r="BB490" s="21"/>
      <c r="BC490" s="21"/>
      <c r="BD490" s="21"/>
      <c r="BE490" s="319"/>
      <c r="BF490" s="319"/>
      <c r="BG490" s="316"/>
      <c r="BH490" s="316"/>
      <c r="BI490" s="316"/>
      <c r="BJ490" s="316"/>
      <c r="BK490" s="316"/>
      <c r="BL490" s="316"/>
      <c r="BM490" s="316"/>
      <c r="BN490" s="316"/>
      <c r="BO490" s="316"/>
      <c r="BP490" s="316"/>
      <c r="BQ490" s="316"/>
      <c r="BR490" s="316"/>
      <c r="BS490" s="316"/>
      <c r="BT490" s="316"/>
      <c r="BU490" s="316"/>
      <c r="BV490" s="316"/>
      <c r="BW490" s="316"/>
      <c r="BX490" s="316"/>
      <c r="BY490" s="316"/>
      <c r="BZ490" s="316"/>
      <c r="CA490" s="316"/>
      <c r="CB490" s="316"/>
      <c r="CC490" s="316"/>
      <c r="CD490" s="316"/>
      <c r="CE490" s="316"/>
      <c r="CF490" s="316"/>
      <c r="CG490" s="316"/>
      <c r="CH490" s="316"/>
      <c r="CI490" s="316"/>
      <c r="CJ490" s="316"/>
      <c r="CK490" s="316"/>
      <c r="CL490" s="316"/>
      <c r="CM490" s="316"/>
      <c r="CN490" s="316"/>
      <c r="CO490" s="316"/>
      <c r="CP490" s="316"/>
      <c r="CQ490" s="316"/>
      <c r="CR490" s="316"/>
      <c r="CS490" s="316"/>
      <c r="CT490" s="316"/>
      <c r="CU490" s="316"/>
      <c r="CV490" s="316"/>
      <c r="CW490" s="316"/>
      <c r="CX490" s="316"/>
      <c r="CY490" s="316"/>
      <c r="CZ490" s="316"/>
      <c r="DA490" s="316"/>
      <c r="DB490" s="316"/>
      <c r="DC490" s="316"/>
      <c r="DD490" s="316"/>
      <c r="DE490" s="316"/>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HP490" s="268">
        <f t="shared" si="346"/>
        <v>6</v>
      </c>
      <c r="HQ490" s="268">
        <f t="shared" si="316"/>
        <v>482</v>
      </c>
      <c r="HR490" s="268">
        <f t="shared" si="347"/>
        <v>0</v>
      </c>
      <c r="HS490" s="268">
        <f t="shared" si="349"/>
        <v>0</v>
      </c>
    </row>
    <row r="491" spans="1:227" x14ac:dyDescent="0.3">
      <c r="A491" s="21"/>
      <c r="B491" s="14">
        <v>11606</v>
      </c>
      <c r="C491" s="14">
        <v>5</v>
      </c>
      <c r="D491" s="14" t="s">
        <v>182</v>
      </c>
      <c r="E491" s="14" t="s">
        <v>183</v>
      </c>
      <c r="F491" s="14">
        <v>280</v>
      </c>
      <c r="G491" s="14" t="s">
        <v>120</v>
      </c>
      <c r="H491" s="14">
        <v>1</v>
      </c>
      <c r="I491" s="14">
        <v>3</v>
      </c>
      <c r="J491" s="14">
        <v>3</v>
      </c>
      <c r="K491" s="14"/>
      <c r="L491" s="14" t="s">
        <v>141</v>
      </c>
      <c r="M491" s="24">
        <f t="shared" si="342"/>
        <v>3</v>
      </c>
      <c r="N491" s="24">
        <f t="shared" si="317"/>
        <v>1</v>
      </c>
      <c r="O491" s="24" t="str">
        <f t="shared" si="318"/>
        <v>3 3</v>
      </c>
      <c r="P491" s="24">
        <f t="shared" si="319"/>
        <v>3</v>
      </c>
      <c r="Q491" s="25">
        <f t="shared" si="320"/>
        <v>0</v>
      </c>
      <c r="R491" s="26">
        <f t="shared" si="321"/>
        <v>0</v>
      </c>
      <c r="S491" s="24">
        <f t="shared" si="322"/>
        <v>1</v>
      </c>
      <c r="T491" s="24">
        <f t="shared" si="323"/>
        <v>1</v>
      </c>
      <c r="U491" s="24" t="str">
        <f t="shared" si="324"/>
        <v/>
      </c>
      <c r="V491" s="24" t="str">
        <f t="shared" si="325"/>
        <v>g</v>
      </c>
      <c r="W491" s="24" t="str">
        <f t="shared" si="343"/>
        <v/>
      </c>
      <c r="X491" s="24">
        <f t="shared" si="326"/>
        <v>1</v>
      </c>
      <c r="Y491" s="24">
        <f t="shared" si="327"/>
        <v>1</v>
      </c>
      <c r="Z491" s="24" t="str">
        <f t="shared" si="328"/>
        <v>F</v>
      </c>
      <c r="AA491" s="24" t="str">
        <f t="shared" si="350"/>
        <v>F</v>
      </c>
      <c r="AB491" s="34" t="str">
        <f t="shared" si="329"/>
        <v/>
      </c>
      <c r="AC491" s="34" t="str">
        <f t="shared" si="330"/>
        <v>g</v>
      </c>
      <c r="AD491" s="34" t="str">
        <f t="shared" si="344"/>
        <v>g</v>
      </c>
      <c r="AE491" s="34" t="str">
        <f t="shared" si="331"/>
        <v>1 0</v>
      </c>
      <c r="AF491" s="34">
        <f t="shared" si="332"/>
        <v>3</v>
      </c>
      <c r="AG491" s="34">
        <f t="shared" si="333"/>
        <v>3</v>
      </c>
      <c r="AH491" s="34">
        <f t="shared" si="334"/>
        <v>0</v>
      </c>
      <c r="AI491" s="172">
        <f>IF(AJ491&lt;&gt;"",MAX(AI$3:AI490)+1,"")</f>
        <v>393</v>
      </c>
      <c r="AJ491" s="172" t="str">
        <f t="shared" si="335"/>
        <v>F</v>
      </c>
      <c r="AK491" s="172">
        <f t="shared" si="336"/>
        <v>280</v>
      </c>
      <c r="AL491" s="172">
        <f t="shared" si="337"/>
        <v>3</v>
      </c>
      <c r="AM491" s="172" t="str">
        <f>IF(AN491&lt;&gt;"",MAX(AM$3:AM490)+1,"")</f>
        <v/>
      </c>
      <c r="AN491" s="172" t="str">
        <f t="shared" si="338"/>
        <v/>
      </c>
      <c r="AO491" s="172" t="str">
        <f t="shared" si="339"/>
        <v/>
      </c>
      <c r="AP491" s="172" t="str">
        <f t="shared" si="340"/>
        <v/>
      </c>
      <c r="AQ491" s="172" t="str">
        <f t="shared" si="341"/>
        <v/>
      </c>
      <c r="AR491" s="172" t="str">
        <f>Table1[[#This Row],[Sex ]]&amp;Table1[[#This Row],[Month]]</f>
        <v>F1</v>
      </c>
      <c r="AS491" s="21"/>
      <c r="AT491" s="21"/>
      <c r="AU491" s="21"/>
      <c r="AV491" s="21"/>
      <c r="AW491" s="21"/>
      <c r="AX491" s="21"/>
      <c r="AY491" s="21"/>
      <c r="AZ491" s="21"/>
      <c r="BA491" s="21"/>
      <c r="BB491" s="21"/>
      <c r="BC491" s="21"/>
      <c r="BD491" s="21"/>
      <c r="BE491" s="319"/>
      <c r="BF491" s="319"/>
      <c r="BG491" s="316"/>
      <c r="BH491" s="316"/>
      <c r="BI491" s="316"/>
      <c r="BJ491" s="316"/>
      <c r="BK491" s="316"/>
      <c r="BL491" s="316"/>
      <c r="BM491" s="316"/>
      <c r="BN491" s="316"/>
      <c r="BO491" s="316"/>
      <c r="BP491" s="316"/>
      <c r="BQ491" s="316"/>
      <c r="BR491" s="316"/>
      <c r="BS491" s="316"/>
      <c r="BT491" s="316"/>
      <c r="BU491" s="316"/>
      <c r="BV491" s="316"/>
      <c r="BW491" s="316"/>
      <c r="BX491" s="316"/>
      <c r="BY491" s="316"/>
      <c r="BZ491" s="316"/>
      <c r="CA491" s="316"/>
      <c r="CB491" s="316"/>
      <c r="CC491" s="316"/>
      <c r="CD491" s="316"/>
      <c r="CE491" s="316"/>
      <c r="CF491" s="316"/>
      <c r="CG491" s="316"/>
      <c r="CH491" s="316"/>
      <c r="CI491" s="316"/>
      <c r="CJ491" s="316"/>
      <c r="CK491" s="316"/>
      <c r="CL491" s="316"/>
      <c r="CM491" s="316"/>
      <c r="CN491" s="316"/>
      <c r="CO491" s="316"/>
      <c r="CP491" s="316"/>
      <c r="CQ491" s="316"/>
      <c r="CR491" s="316"/>
      <c r="CS491" s="316"/>
      <c r="CT491" s="316"/>
      <c r="CU491" s="316"/>
      <c r="CV491" s="316"/>
      <c r="CW491" s="316"/>
      <c r="CX491" s="316"/>
      <c r="CY491" s="316"/>
      <c r="CZ491" s="316"/>
      <c r="DA491" s="316"/>
      <c r="DB491" s="316"/>
      <c r="DC491" s="316"/>
      <c r="DD491" s="316"/>
      <c r="DE491" s="316"/>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HP491" s="268">
        <f t="shared" si="346"/>
        <v>6</v>
      </c>
      <c r="HQ491" s="268">
        <f t="shared" si="316"/>
        <v>483</v>
      </c>
      <c r="HR491" s="268">
        <f t="shared" si="347"/>
        <v>0</v>
      </c>
      <c r="HS491" s="268">
        <f t="shared" si="349"/>
        <v>0</v>
      </c>
    </row>
    <row r="492" spans="1:227" x14ac:dyDescent="0.3">
      <c r="A492" s="21"/>
      <c r="B492" s="14">
        <v>11606</v>
      </c>
      <c r="C492" s="14">
        <v>6</v>
      </c>
      <c r="D492" s="14" t="s">
        <v>182</v>
      </c>
      <c r="E492" s="14" t="s">
        <v>183</v>
      </c>
      <c r="F492" s="14">
        <v>280</v>
      </c>
      <c r="G492" s="14" t="s">
        <v>120</v>
      </c>
      <c r="H492" s="14">
        <v>1</v>
      </c>
      <c r="I492" s="14">
        <v>3</v>
      </c>
      <c r="J492" s="14">
        <v>3</v>
      </c>
      <c r="K492" s="14"/>
      <c r="L492" s="14" t="s">
        <v>141</v>
      </c>
      <c r="M492" s="24">
        <f t="shared" si="342"/>
        <v>3</v>
      </c>
      <c r="N492" s="24">
        <f t="shared" si="317"/>
        <v>1</v>
      </c>
      <c r="O492" s="24" t="str">
        <f t="shared" si="318"/>
        <v>3 3</v>
      </c>
      <c r="P492" s="24">
        <f t="shared" si="319"/>
        <v>3</v>
      </c>
      <c r="Q492" s="25">
        <f t="shared" si="320"/>
        <v>0</v>
      </c>
      <c r="R492" s="26">
        <f t="shared" si="321"/>
        <v>0</v>
      </c>
      <c r="S492" s="24">
        <f t="shared" si="322"/>
        <v>1</v>
      </c>
      <c r="T492" s="24">
        <f t="shared" si="323"/>
        <v>1</v>
      </c>
      <c r="U492" s="24" t="str">
        <f t="shared" si="324"/>
        <v/>
      </c>
      <c r="V492" s="24" t="str">
        <f t="shared" si="325"/>
        <v>g</v>
      </c>
      <c r="W492" s="24" t="str">
        <f t="shared" si="343"/>
        <v/>
      </c>
      <c r="X492" s="24">
        <f t="shared" si="326"/>
        <v>1</v>
      </c>
      <c r="Y492" s="24">
        <f t="shared" si="327"/>
        <v>1</v>
      </c>
      <c r="Z492" s="24" t="str">
        <f t="shared" si="328"/>
        <v>F</v>
      </c>
      <c r="AA492" s="24" t="str">
        <f t="shared" si="350"/>
        <v>F</v>
      </c>
      <c r="AB492" s="34" t="str">
        <f t="shared" si="329"/>
        <v/>
      </c>
      <c r="AC492" s="34" t="str">
        <f t="shared" si="330"/>
        <v>g</v>
      </c>
      <c r="AD492" s="34" t="str">
        <f t="shared" si="344"/>
        <v>g</v>
      </c>
      <c r="AE492" s="34" t="str">
        <f t="shared" si="331"/>
        <v>1 0</v>
      </c>
      <c r="AF492" s="34">
        <f t="shared" si="332"/>
        <v>3</v>
      </c>
      <c r="AG492" s="34">
        <f t="shared" si="333"/>
        <v>3</v>
      </c>
      <c r="AH492" s="34">
        <f t="shared" si="334"/>
        <v>0</v>
      </c>
      <c r="AI492" s="172">
        <f>IF(AJ492&lt;&gt;"",MAX(AI$3:AI491)+1,"")</f>
        <v>394</v>
      </c>
      <c r="AJ492" s="172" t="str">
        <f t="shared" si="335"/>
        <v>F</v>
      </c>
      <c r="AK492" s="172">
        <f t="shared" si="336"/>
        <v>280</v>
      </c>
      <c r="AL492" s="172">
        <f t="shared" si="337"/>
        <v>3</v>
      </c>
      <c r="AM492" s="172" t="str">
        <f>IF(AN492&lt;&gt;"",MAX(AM$3:AM491)+1,"")</f>
        <v/>
      </c>
      <c r="AN492" s="172" t="str">
        <f t="shared" si="338"/>
        <v/>
      </c>
      <c r="AO492" s="172" t="str">
        <f t="shared" si="339"/>
        <v/>
      </c>
      <c r="AP492" s="172" t="str">
        <f t="shared" si="340"/>
        <v/>
      </c>
      <c r="AQ492" s="172" t="str">
        <f t="shared" si="341"/>
        <v/>
      </c>
      <c r="AR492" s="172" t="str">
        <f>Table1[[#This Row],[Sex ]]&amp;Table1[[#This Row],[Month]]</f>
        <v>F1</v>
      </c>
      <c r="AS492" s="21"/>
      <c r="AT492" s="21"/>
      <c r="AU492" s="21"/>
      <c r="AV492" s="21"/>
      <c r="AW492" s="21"/>
      <c r="AX492" s="21"/>
      <c r="AY492" s="21"/>
      <c r="AZ492" s="21"/>
      <c r="BA492" s="21"/>
      <c r="BB492" s="21"/>
      <c r="BC492" s="21"/>
      <c r="BD492" s="21"/>
      <c r="BE492" s="319"/>
      <c r="BF492" s="319"/>
      <c r="BG492" s="316"/>
      <c r="BH492" s="316"/>
      <c r="BI492" s="316"/>
      <c r="BJ492" s="316"/>
      <c r="BK492" s="316"/>
      <c r="BL492" s="316"/>
      <c r="BM492" s="316"/>
      <c r="BN492" s="316"/>
      <c r="BO492" s="316"/>
      <c r="BP492" s="316"/>
      <c r="BQ492" s="316"/>
      <c r="BR492" s="316"/>
      <c r="BS492" s="316"/>
      <c r="BT492" s="316"/>
      <c r="BU492" s="316"/>
      <c r="BV492" s="316"/>
      <c r="BW492" s="316"/>
      <c r="BX492" s="316"/>
      <c r="BY492" s="316"/>
      <c r="BZ492" s="316"/>
      <c r="CA492" s="316"/>
      <c r="CB492" s="316"/>
      <c r="CC492" s="316"/>
      <c r="CD492" s="316"/>
      <c r="CE492" s="316"/>
      <c r="CF492" s="316"/>
      <c r="CG492" s="316"/>
      <c r="CH492" s="316"/>
      <c r="CI492" s="316"/>
      <c r="CJ492" s="316"/>
      <c r="CK492" s="316"/>
      <c r="CL492" s="316"/>
      <c r="CM492" s="316"/>
      <c r="CN492" s="316"/>
      <c r="CO492" s="316"/>
      <c r="CP492" s="316"/>
      <c r="CQ492" s="316"/>
      <c r="CR492" s="316"/>
      <c r="CS492" s="316"/>
      <c r="CT492" s="316"/>
      <c r="CU492" s="316"/>
      <c r="CV492" s="316"/>
      <c r="CW492" s="316"/>
      <c r="CX492" s="316"/>
      <c r="CY492" s="316"/>
      <c r="CZ492" s="316"/>
      <c r="DA492" s="316"/>
      <c r="DB492" s="316"/>
      <c r="DC492" s="316"/>
      <c r="DD492" s="316"/>
      <c r="DE492" s="316"/>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HP492" s="268">
        <f t="shared" si="346"/>
        <v>6</v>
      </c>
      <c r="HQ492" s="268">
        <f t="shared" si="316"/>
        <v>484</v>
      </c>
      <c r="HR492" s="268">
        <f t="shared" si="347"/>
        <v>0</v>
      </c>
      <c r="HS492" s="268">
        <f t="shared" si="349"/>
        <v>0</v>
      </c>
    </row>
    <row r="493" spans="1:227" x14ac:dyDescent="0.3">
      <c r="A493" s="21"/>
      <c r="B493" s="14">
        <v>11606</v>
      </c>
      <c r="C493" s="14">
        <v>7</v>
      </c>
      <c r="D493" s="14" t="s">
        <v>182</v>
      </c>
      <c r="E493" s="14" t="s">
        <v>183</v>
      </c>
      <c r="F493" s="14">
        <v>290</v>
      </c>
      <c r="G493" s="14" t="s">
        <v>120</v>
      </c>
      <c r="H493" s="14">
        <v>1</v>
      </c>
      <c r="I493" s="14">
        <v>4</v>
      </c>
      <c r="J493" s="14">
        <v>4</v>
      </c>
      <c r="K493" s="14"/>
      <c r="L493" s="14" t="s">
        <v>141</v>
      </c>
      <c r="M493" s="24">
        <f t="shared" si="342"/>
        <v>4</v>
      </c>
      <c r="N493" s="24">
        <f t="shared" si="317"/>
        <v>1</v>
      </c>
      <c r="O493" s="24" t="str">
        <f t="shared" si="318"/>
        <v>4 4</v>
      </c>
      <c r="P493" s="24">
        <f t="shared" si="319"/>
        <v>4</v>
      </c>
      <c r="Q493" s="25">
        <f t="shared" si="320"/>
        <v>0</v>
      </c>
      <c r="R493" s="26">
        <f t="shared" si="321"/>
        <v>0</v>
      </c>
      <c r="S493" s="24">
        <f t="shared" si="322"/>
        <v>1</v>
      </c>
      <c r="T493" s="24">
        <f t="shared" si="323"/>
        <v>1</v>
      </c>
      <c r="U493" s="24" t="str">
        <f t="shared" si="324"/>
        <v/>
      </c>
      <c r="V493" s="24" t="str">
        <f t="shared" si="325"/>
        <v>g</v>
      </c>
      <c r="W493" s="24" t="str">
        <f t="shared" si="343"/>
        <v/>
      </c>
      <c r="X493" s="24">
        <f t="shared" si="326"/>
        <v>1</v>
      </c>
      <c r="Y493" s="24">
        <f t="shared" si="327"/>
        <v>1</v>
      </c>
      <c r="Z493" s="24" t="str">
        <f t="shared" si="328"/>
        <v>F</v>
      </c>
      <c r="AA493" s="24" t="str">
        <f t="shared" si="350"/>
        <v>F</v>
      </c>
      <c r="AB493" s="34" t="str">
        <f t="shared" si="329"/>
        <v/>
      </c>
      <c r="AC493" s="34" t="str">
        <f t="shared" si="330"/>
        <v>g</v>
      </c>
      <c r="AD493" s="34" t="str">
        <f t="shared" si="344"/>
        <v>g</v>
      </c>
      <c r="AE493" s="34" t="str">
        <f t="shared" si="331"/>
        <v>1 0</v>
      </c>
      <c r="AF493" s="34">
        <f t="shared" si="332"/>
        <v>4</v>
      </c>
      <c r="AG493" s="34">
        <f t="shared" si="333"/>
        <v>4</v>
      </c>
      <c r="AH493" s="34">
        <f t="shared" si="334"/>
        <v>0</v>
      </c>
      <c r="AI493" s="172">
        <f>IF(AJ493&lt;&gt;"",MAX(AI$3:AI492)+1,"")</f>
        <v>395</v>
      </c>
      <c r="AJ493" s="172" t="str">
        <f t="shared" si="335"/>
        <v>F</v>
      </c>
      <c r="AK493" s="172">
        <f t="shared" si="336"/>
        <v>290</v>
      </c>
      <c r="AL493" s="172">
        <f t="shared" si="337"/>
        <v>4</v>
      </c>
      <c r="AM493" s="172" t="str">
        <f>IF(AN493&lt;&gt;"",MAX(AM$3:AM492)+1,"")</f>
        <v/>
      </c>
      <c r="AN493" s="172" t="str">
        <f t="shared" si="338"/>
        <v/>
      </c>
      <c r="AO493" s="172" t="str">
        <f t="shared" si="339"/>
        <v/>
      </c>
      <c r="AP493" s="172" t="str">
        <f t="shared" si="340"/>
        <v/>
      </c>
      <c r="AQ493" s="172" t="str">
        <f t="shared" si="341"/>
        <v/>
      </c>
      <c r="AR493" s="172" t="str">
        <f>Table1[[#This Row],[Sex ]]&amp;Table1[[#This Row],[Month]]</f>
        <v>F1</v>
      </c>
      <c r="AS493" s="21"/>
      <c r="AT493" s="21"/>
      <c r="AU493" s="21"/>
      <c r="AV493" s="21"/>
      <c r="AW493" s="21"/>
      <c r="AX493" s="21"/>
      <c r="AY493" s="21"/>
      <c r="AZ493" s="21"/>
      <c r="BA493" s="21"/>
      <c r="BB493" s="21"/>
      <c r="BC493" s="21"/>
      <c r="BD493" s="21"/>
      <c r="BE493" s="319"/>
      <c r="BF493" s="319"/>
      <c r="BG493" s="316"/>
      <c r="BH493" s="316"/>
      <c r="BI493" s="316"/>
      <c r="BJ493" s="316"/>
      <c r="BK493" s="316"/>
      <c r="BL493" s="316"/>
      <c r="BM493" s="316"/>
      <c r="BN493" s="316"/>
      <c r="BO493" s="316"/>
      <c r="BP493" s="316"/>
      <c r="BQ493" s="316"/>
      <c r="BR493" s="316"/>
      <c r="BS493" s="316"/>
      <c r="BT493" s="316"/>
      <c r="BU493" s="316"/>
      <c r="BV493" s="316"/>
      <c r="BW493" s="316"/>
      <c r="BX493" s="316"/>
      <c r="BY493" s="316"/>
      <c r="BZ493" s="316"/>
      <c r="CA493" s="316"/>
      <c r="CB493" s="316"/>
      <c r="CC493" s="316"/>
      <c r="CD493" s="316"/>
      <c r="CE493" s="316"/>
      <c r="CF493" s="316"/>
      <c r="CG493" s="316"/>
      <c r="CH493" s="316"/>
      <c r="CI493" s="316"/>
      <c r="CJ493" s="316"/>
      <c r="CK493" s="316"/>
      <c r="CL493" s="316"/>
      <c r="CM493" s="316"/>
      <c r="CN493" s="316"/>
      <c r="CO493" s="316"/>
      <c r="CP493" s="316"/>
      <c r="CQ493" s="316"/>
      <c r="CR493" s="316"/>
      <c r="CS493" s="316"/>
      <c r="CT493" s="316"/>
      <c r="CU493" s="316"/>
      <c r="CV493" s="316"/>
      <c r="CW493" s="316"/>
      <c r="CX493" s="316"/>
      <c r="CY493" s="316"/>
      <c r="CZ493" s="316"/>
      <c r="DA493" s="316"/>
      <c r="DB493" s="316"/>
      <c r="DC493" s="316"/>
      <c r="DD493" s="316"/>
      <c r="DE493" s="316"/>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HP493" s="268">
        <f t="shared" si="346"/>
        <v>3</v>
      </c>
      <c r="HQ493" s="268">
        <f t="shared" si="316"/>
        <v>485</v>
      </c>
      <c r="HR493" s="268">
        <f t="shared" si="347"/>
        <v>0</v>
      </c>
      <c r="HS493" s="268">
        <f t="shared" si="349"/>
        <v>0</v>
      </c>
    </row>
    <row r="494" spans="1:227" x14ac:dyDescent="0.3">
      <c r="A494" s="21"/>
      <c r="B494" s="14">
        <v>11606</v>
      </c>
      <c r="C494" s="14">
        <v>8</v>
      </c>
      <c r="D494" s="14" t="s">
        <v>182</v>
      </c>
      <c r="E494" s="14" t="s">
        <v>183</v>
      </c>
      <c r="F494" s="14">
        <v>290</v>
      </c>
      <c r="G494" s="14" t="s">
        <v>120</v>
      </c>
      <c r="H494" s="14">
        <v>1</v>
      </c>
      <c r="I494" s="14">
        <v>3</v>
      </c>
      <c r="J494" s="14">
        <v>3</v>
      </c>
      <c r="K494" s="14"/>
      <c r="L494" s="14" t="s">
        <v>141</v>
      </c>
      <c r="M494" s="24">
        <f t="shared" si="342"/>
        <v>3</v>
      </c>
      <c r="N494" s="24">
        <f t="shared" si="317"/>
        <v>1</v>
      </c>
      <c r="O494" s="24" t="str">
        <f t="shared" si="318"/>
        <v>3 3</v>
      </c>
      <c r="P494" s="24">
        <f t="shared" si="319"/>
        <v>3</v>
      </c>
      <c r="Q494" s="25">
        <f t="shared" si="320"/>
        <v>0</v>
      </c>
      <c r="R494" s="26">
        <f t="shared" si="321"/>
        <v>0</v>
      </c>
      <c r="S494" s="24">
        <f t="shared" si="322"/>
        <v>1</v>
      </c>
      <c r="T494" s="24">
        <f t="shared" si="323"/>
        <v>1</v>
      </c>
      <c r="U494" s="24" t="str">
        <f t="shared" si="324"/>
        <v/>
      </c>
      <c r="V494" s="24" t="str">
        <f t="shared" si="325"/>
        <v>g</v>
      </c>
      <c r="W494" s="24" t="str">
        <f t="shared" si="343"/>
        <v/>
      </c>
      <c r="X494" s="24">
        <f t="shared" si="326"/>
        <v>1</v>
      </c>
      <c r="Y494" s="24">
        <f t="shared" si="327"/>
        <v>1</v>
      </c>
      <c r="Z494" s="24" t="str">
        <f t="shared" si="328"/>
        <v>F</v>
      </c>
      <c r="AA494" s="24" t="str">
        <f t="shared" si="350"/>
        <v>F</v>
      </c>
      <c r="AB494" s="34" t="str">
        <f t="shared" si="329"/>
        <v/>
      </c>
      <c r="AC494" s="34" t="str">
        <f t="shared" si="330"/>
        <v>g</v>
      </c>
      <c r="AD494" s="34" t="str">
        <f t="shared" si="344"/>
        <v>g</v>
      </c>
      <c r="AE494" s="34" t="str">
        <f t="shared" si="331"/>
        <v>1 0</v>
      </c>
      <c r="AF494" s="34">
        <f t="shared" si="332"/>
        <v>3</v>
      </c>
      <c r="AG494" s="34">
        <f t="shared" si="333"/>
        <v>3</v>
      </c>
      <c r="AH494" s="34">
        <f t="shared" si="334"/>
        <v>0</v>
      </c>
      <c r="AI494" s="172">
        <f>IF(AJ494&lt;&gt;"",MAX(AI$3:AI493)+1,"")</f>
        <v>396</v>
      </c>
      <c r="AJ494" s="172" t="str">
        <f t="shared" si="335"/>
        <v>F</v>
      </c>
      <c r="AK494" s="172">
        <f t="shared" si="336"/>
        <v>290</v>
      </c>
      <c r="AL494" s="172">
        <f t="shared" si="337"/>
        <v>3</v>
      </c>
      <c r="AM494" s="172" t="str">
        <f>IF(AN494&lt;&gt;"",MAX(AM$3:AM493)+1,"")</f>
        <v/>
      </c>
      <c r="AN494" s="172" t="str">
        <f t="shared" si="338"/>
        <v/>
      </c>
      <c r="AO494" s="172" t="str">
        <f t="shared" si="339"/>
        <v/>
      </c>
      <c r="AP494" s="172" t="str">
        <f t="shared" si="340"/>
        <v/>
      </c>
      <c r="AQ494" s="172" t="str">
        <f t="shared" si="341"/>
        <v/>
      </c>
      <c r="AR494" s="172" t="str">
        <f>Table1[[#This Row],[Sex ]]&amp;Table1[[#This Row],[Month]]</f>
        <v>F1</v>
      </c>
      <c r="AS494" s="21"/>
      <c r="AT494" s="21"/>
      <c r="AU494" s="21"/>
      <c r="AV494" s="21"/>
      <c r="AW494" s="21"/>
      <c r="AX494" s="21"/>
      <c r="AY494" s="21"/>
      <c r="AZ494" s="21"/>
      <c r="BA494" s="21"/>
      <c r="BB494" s="21"/>
      <c r="BC494" s="21"/>
      <c r="BD494" s="21"/>
      <c r="BE494" s="319"/>
      <c r="BF494" s="319"/>
      <c r="BG494" s="316"/>
      <c r="BH494" s="316"/>
      <c r="BI494" s="316"/>
      <c r="BJ494" s="316"/>
      <c r="BK494" s="316"/>
      <c r="BL494" s="316"/>
      <c r="BM494" s="316"/>
      <c r="BN494" s="316"/>
      <c r="BO494" s="316"/>
      <c r="BP494" s="316"/>
      <c r="BQ494" s="316"/>
      <c r="BR494" s="316"/>
      <c r="BS494" s="316"/>
      <c r="BT494" s="316"/>
      <c r="BU494" s="316"/>
      <c r="BV494" s="316"/>
      <c r="BW494" s="316"/>
      <c r="BX494" s="316"/>
      <c r="BY494" s="316"/>
      <c r="BZ494" s="316"/>
      <c r="CA494" s="316"/>
      <c r="CB494" s="316"/>
      <c r="CC494" s="316"/>
      <c r="CD494" s="316"/>
      <c r="CE494" s="316"/>
      <c r="CF494" s="316"/>
      <c r="CG494" s="316"/>
      <c r="CH494" s="316"/>
      <c r="CI494" s="316"/>
      <c r="CJ494" s="316"/>
      <c r="CK494" s="316"/>
      <c r="CL494" s="316"/>
      <c r="CM494" s="316"/>
      <c r="CN494" s="316"/>
      <c r="CO494" s="316"/>
      <c r="CP494" s="316"/>
      <c r="CQ494" s="316"/>
      <c r="CR494" s="316"/>
      <c r="CS494" s="316"/>
      <c r="CT494" s="316"/>
      <c r="CU494" s="316"/>
      <c r="CV494" s="316"/>
      <c r="CW494" s="316"/>
      <c r="CX494" s="316"/>
      <c r="CY494" s="316"/>
      <c r="CZ494" s="316"/>
      <c r="DA494" s="316"/>
      <c r="DB494" s="316"/>
      <c r="DC494" s="316"/>
      <c r="DD494" s="316"/>
      <c r="DE494" s="316"/>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HP494" s="268">
        <f t="shared" si="346"/>
        <v>3</v>
      </c>
      <c r="HQ494" s="268">
        <f t="shared" si="316"/>
        <v>486</v>
      </c>
      <c r="HR494" s="268">
        <f t="shared" si="347"/>
        <v>0</v>
      </c>
      <c r="HS494" s="268">
        <f t="shared" si="349"/>
        <v>0</v>
      </c>
    </row>
    <row r="495" spans="1:227" x14ac:dyDescent="0.3">
      <c r="A495" s="21"/>
      <c r="B495" s="14">
        <v>11606</v>
      </c>
      <c r="C495" s="14">
        <v>9</v>
      </c>
      <c r="D495" s="14" t="s">
        <v>182</v>
      </c>
      <c r="E495" s="14" t="s">
        <v>183</v>
      </c>
      <c r="F495" s="14">
        <v>290</v>
      </c>
      <c r="G495" s="14" t="s">
        <v>120</v>
      </c>
      <c r="H495" s="14">
        <v>1</v>
      </c>
      <c r="I495" s="14">
        <v>3</v>
      </c>
      <c r="J495" s="14">
        <v>3</v>
      </c>
      <c r="K495" s="14"/>
      <c r="L495" s="14" t="s">
        <v>141</v>
      </c>
      <c r="M495" s="24">
        <f t="shared" si="342"/>
        <v>3</v>
      </c>
      <c r="N495" s="24">
        <f t="shared" si="317"/>
        <v>1</v>
      </c>
      <c r="O495" s="24" t="str">
        <f t="shared" si="318"/>
        <v>3 3</v>
      </c>
      <c r="P495" s="24">
        <f t="shared" si="319"/>
        <v>3</v>
      </c>
      <c r="Q495" s="25">
        <f t="shared" si="320"/>
        <v>0</v>
      </c>
      <c r="R495" s="26">
        <f t="shared" si="321"/>
        <v>0</v>
      </c>
      <c r="S495" s="24">
        <f t="shared" si="322"/>
        <v>1</v>
      </c>
      <c r="T495" s="24">
        <f t="shared" si="323"/>
        <v>1</v>
      </c>
      <c r="U495" s="24" t="str">
        <f t="shared" si="324"/>
        <v/>
      </c>
      <c r="V495" s="24" t="str">
        <f t="shared" si="325"/>
        <v>g</v>
      </c>
      <c r="W495" s="24" t="str">
        <f t="shared" si="343"/>
        <v/>
      </c>
      <c r="X495" s="24">
        <f t="shared" si="326"/>
        <v>1</v>
      </c>
      <c r="Y495" s="24">
        <f t="shared" si="327"/>
        <v>1</v>
      </c>
      <c r="Z495" s="24" t="str">
        <f t="shared" si="328"/>
        <v>F</v>
      </c>
      <c r="AA495" s="24" t="str">
        <f t="shared" si="350"/>
        <v>F</v>
      </c>
      <c r="AB495" s="34" t="str">
        <f t="shared" si="329"/>
        <v/>
      </c>
      <c r="AC495" s="34" t="str">
        <f t="shared" si="330"/>
        <v>g</v>
      </c>
      <c r="AD495" s="34" t="str">
        <f t="shared" si="344"/>
        <v>g</v>
      </c>
      <c r="AE495" s="34" t="str">
        <f t="shared" si="331"/>
        <v>1 0</v>
      </c>
      <c r="AF495" s="34">
        <f t="shared" si="332"/>
        <v>3</v>
      </c>
      <c r="AG495" s="34">
        <f t="shared" si="333"/>
        <v>3</v>
      </c>
      <c r="AH495" s="34">
        <f t="shared" si="334"/>
        <v>0</v>
      </c>
      <c r="AI495" s="172">
        <f>IF(AJ495&lt;&gt;"",MAX(AI$3:AI494)+1,"")</f>
        <v>397</v>
      </c>
      <c r="AJ495" s="172" t="str">
        <f t="shared" si="335"/>
        <v>F</v>
      </c>
      <c r="AK495" s="172">
        <f t="shared" si="336"/>
        <v>290</v>
      </c>
      <c r="AL495" s="172">
        <f t="shared" si="337"/>
        <v>3</v>
      </c>
      <c r="AM495" s="172" t="str">
        <f>IF(AN495&lt;&gt;"",MAX(AM$3:AM494)+1,"")</f>
        <v/>
      </c>
      <c r="AN495" s="172" t="str">
        <f t="shared" si="338"/>
        <v/>
      </c>
      <c r="AO495" s="172" t="str">
        <f t="shared" si="339"/>
        <v/>
      </c>
      <c r="AP495" s="172" t="str">
        <f t="shared" si="340"/>
        <v/>
      </c>
      <c r="AQ495" s="172" t="str">
        <f t="shared" si="341"/>
        <v/>
      </c>
      <c r="AR495" s="172" t="str">
        <f>Table1[[#This Row],[Sex ]]&amp;Table1[[#This Row],[Month]]</f>
        <v>F1</v>
      </c>
      <c r="AS495" s="21"/>
      <c r="AT495" s="21"/>
      <c r="AU495" s="21"/>
      <c r="AV495" s="21"/>
      <c r="AW495" s="21"/>
      <c r="AX495" s="21"/>
      <c r="AY495" s="21"/>
      <c r="AZ495" s="21"/>
      <c r="BA495" s="21"/>
      <c r="BB495" s="21"/>
      <c r="BC495" s="21"/>
      <c r="BD495" s="21"/>
      <c r="BE495" s="319"/>
      <c r="BF495" s="319"/>
      <c r="BG495" s="316"/>
      <c r="BH495" s="316"/>
      <c r="BI495" s="316"/>
      <c r="BJ495" s="316"/>
      <c r="BK495" s="316"/>
      <c r="BL495" s="316"/>
      <c r="BM495" s="316"/>
      <c r="BN495" s="316"/>
      <c r="BO495" s="316"/>
      <c r="BP495" s="316"/>
      <c r="BQ495" s="316"/>
      <c r="BR495" s="316"/>
      <c r="BS495" s="316"/>
      <c r="BT495" s="316"/>
      <c r="BU495" s="316"/>
      <c r="BV495" s="316"/>
      <c r="BW495" s="316"/>
      <c r="BX495" s="316"/>
      <c r="BY495" s="316"/>
      <c r="BZ495" s="316"/>
      <c r="CA495" s="316"/>
      <c r="CB495" s="316"/>
      <c r="CC495" s="316"/>
      <c r="CD495" s="316"/>
      <c r="CE495" s="316"/>
      <c r="CF495" s="316"/>
      <c r="CG495" s="316"/>
      <c r="CH495" s="316"/>
      <c r="CI495" s="316"/>
      <c r="CJ495" s="316"/>
      <c r="CK495" s="316"/>
      <c r="CL495" s="316"/>
      <c r="CM495" s="316"/>
      <c r="CN495" s="316"/>
      <c r="CO495" s="316"/>
      <c r="CP495" s="316"/>
      <c r="CQ495" s="316"/>
      <c r="CR495" s="316"/>
      <c r="CS495" s="316"/>
      <c r="CT495" s="316"/>
      <c r="CU495" s="316"/>
      <c r="CV495" s="316"/>
      <c r="CW495" s="316"/>
      <c r="CX495" s="316"/>
      <c r="CY495" s="316"/>
      <c r="CZ495" s="316"/>
      <c r="DA495" s="316"/>
      <c r="DB495" s="316"/>
      <c r="DC495" s="316"/>
      <c r="DD495" s="316"/>
      <c r="DE495" s="316"/>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HP495" s="268">
        <f t="shared" si="346"/>
        <v>3</v>
      </c>
      <c r="HQ495" s="268">
        <f t="shared" si="316"/>
        <v>487</v>
      </c>
      <c r="HR495" s="268">
        <f t="shared" si="347"/>
        <v>0</v>
      </c>
      <c r="HS495" s="268">
        <f t="shared" si="349"/>
        <v>0</v>
      </c>
    </row>
    <row r="496" spans="1:227" x14ac:dyDescent="0.3">
      <c r="A496" s="21"/>
      <c r="B496" s="14">
        <v>11606</v>
      </c>
      <c r="C496" s="14">
        <v>10</v>
      </c>
      <c r="D496" s="14" t="s">
        <v>182</v>
      </c>
      <c r="E496" s="14" t="s">
        <v>183</v>
      </c>
      <c r="F496" s="14">
        <v>290</v>
      </c>
      <c r="G496" s="14" t="s">
        <v>120</v>
      </c>
      <c r="H496" s="14">
        <v>1</v>
      </c>
      <c r="I496" s="14">
        <v>3</v>
      </c>
      <c r="J496" s="14">
        <v>3</v>
      </c>
      <c r="K496" s="14"/>
      <c r="L496" s="14" t="s">
        <v>141</v>
      </c>
      <c r="M496" s="24">
        <f t="shared" si="342"/>
        <v>3</v>
      </c>
      <c r="N496" s="24">
        <f t="shared" si="317"/>
        <v>1</v>
      </c>
      <c r="O496" s="24" t="str">
        <f t="shared" si="318"/>
        <v>3 3</v>
      </c>
      <c r="P496" s="24">
        <f t="shared" si="319"/>
        <v>3</v>
      </c>
      <c r="Q496" s="25">
        <f t="shared" si="320"/>
        <v>0</v>
      </c>
      <c r="R496" s="26">
        <f t="shared" si="321"/>
        <v>0</v>
      </c>
      <c r="S496" s="24">
        <f t="shared" si="322"/>
        <v>1</v>
      </c>
      <c r="T496" s="24">
        <f t="shared" si="323"/>
        <v>1</v>
      </c>
      <c r="U496" s="24" t="str">
        <f t="shared" si="324"/>
        <v/>
      </c>
      <c r="V496" s="24" t="str">
        <f t="shared" si="325"/>
        <v>g</v>
      </c>
      <c r="W496" s="24" t="str">
        <f t="shared" si="343"/>
        <v/>
      </c>
      <c r="X496" s="24">
        <f t="shared" si="326"/>
        <v>1</v>
      </c>
      <c r="Y496" s="24">
        <f t="shared" si="327"/>
        <v>1</v>
      </c>
      <c r="Z496" s="24" t="str">
        <f t="shared" si="328"/>
        <v>F</v>
      </c>
      <c r="AA496" s="24" t="str">
        <f t="shared" si="350"/>
        <v>F</v>
      </c>
      <c r="AB496" s="34" t="str">
        <f t="shared" si="329"/>
        <v/>
      </c>
      <c r="AC496" s="34" t="str">
        <f t="shared" si="330"/>
        <v>g</v>
      </c>
      <c r="AD496" s="34" t="str">
        <f t="shared" si="344"/>
        <v>g</v>
      </c>
      <c r="AE496" s="34" t="str">
        <f t="shared" si="331"/>
        <v>1 0</v>
      </c>
      <c r="AF496" s="34">
        <f t="shared" si="332"/>
        <v>3</v>
      </c>
      <c r="AG496" s="34">
        <f t="shared" si="333"/>
        <v>3</v>
      </c>
      <c r="AH496" s="34">
        <f t="shared" si="334"/>
        <v>0</v>
      </c>
      <c r="AI496" s="172">
        <f>IF(AJ496&lt;&gt;"",MAX(AI$3:AI495)+1,"")</f>
        <v>398</v>
      </c>
      <c r="AJ496" s="172" t="str">
        <f t="shared" si="335"/>
        <v>F</v>
      </c>
      <c r="AK496" s="172">
        <f t="shared" si="336"/>
        <v>290</v>
      </c>
      <c r="AL496" s="172">
        <f t="shared" si="337"/>
        <v>3</v>
      </c>
      <c r="AM496" s="172" t="str">
        <f>IF(AN496&lt;&gt;"",MAX(AM$3:AM495)+1,"")</f>
        <v/>
      </c>
      <c r="AN496" s="172" t="str">
        <f t="shared" si="338"/>
        <v/>
      </c>
      <c r="AO496" s="172" t="str">
        <f t="shared" si="339"/>
        <v/>
      </c>
      <c r="AP496" s="172" t="str">
        <f t="shared" si="340"/>
        <v/>
      </c>
      <c r="AQ496" s="172" t="str">
        <f t="shared" si="341"/>
        <v/>
      </c>
      <c r="AR496" s="172" t="str">
        <f>Table1[[#This Row],[Sex ]]&amp;Table1[[#This Row],[Month]]</f>
        <v>F1</v>
      </c>
      <c r="AS496" s="21"/>
      <c r="AT496" s="21"/>
      <c r="AU496" s="21"/>
      <c r="AV496" s="21"/>
      <c r="AW496" s="21"/>
      <c r="AX496" s="21"/>
      <c r="AY496" s="21"/>
      <c r="AZ496" s="21"/>
      <c r="BA496" s="21"/>
      <c r="BB496" s="21"/>
      <c r="BC496" s="21"/>
      <c r="BD496" s="21"/>
      <c r="BE496" s="319"/>
      <c r="BF496" s="319"/>
      <c r="BG496" s="316"/>
      <c r="BH496" s="316"/>
      <c r="BI496" s="316"/>
      <c r="BJ496" s="316"/>
      <c r="BK496" s="316"/>
      <c r="BL496" s="316"/>
      <c r="BM496" s="316"/>
      <c r="BN496" s="316"/>
      <c r="BO496" s="316"/>
      <c r="BP496" s="316"/>
      <c r="BQ496" s="316"/>
      <c r="BR496" s="316"/>
      <c r="BS496" s="316"/>
      <c r="BT496" s="316"/>
      <c r="BU496" s="316"/>
      <c r="BV496" s="316"/>
      <c r="BW496" s="316"/>
      <c r="BX496" s="316"/>
      <c r="BY496" s="316"/>
      <c r="BZ496" s="316"/>
      <c r="CA496" s="316"/>
      <c r="CB496" s="316"/>
      <c r="CC496" s="316"/>
      <c r="CD496" s="316"/>
      <c r="CE496" s="316"/>
      <c r="CF496" s="316"/>
      <c r="CG496" s="316"/>
      <c r="CH496" s="316"/>
      <c r="CI496" s="316"/>
      <c r="CJ496" s="316"/>
      <c r="CK496" s="316"/>
      <c r="CL496" s="316"/>
      <c r="CM496" s="316"/>
      <c r="CN496" s="316"/>
      <c r="CO496" s="316"/>
      <c r="CP496" s="316"/>
      <c r="CQ496" s="316"/>
      <c r="CR496" s="316"/>
      <c r="CS496" s="316"/>
      <c r="CT496" s="316"/>
      <c r="CU496" s="316"/>
      <c r="CV496" s="316"/>
      <c r="CW496" s="316"/>
      <c r="CX496" s="316"/>
      <c r="CY496" s="316"/>
      <c r="CZ496" s="316"/>
      <c r="DA496" s="316"/>
      <c r="DB496" s="316"/>
      <c r="DC496" s="316"/>
      <c r="DD496" s="316"/>
      <c r="DE496" s="316"/>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HP496" s="268">
        <f t="shared" si="346"/>
        <v>4</v>
      </c>
      <c r="HQ496" s="268">
        <f t="shared" si="316"/>
        <v>488</v>
      </c>
      <c r="HR496" s="268">
        <f t="shared" si="347"/>
        <v>0</v>
      </c>
      <c r="HS496" s="268">
        <f t="shared" si="349"/>
        <v>0</v>
      </c>
    </row>
    <row r="497" spans="1:227" x14ac:dyDescent="0.3">
      <c r="A497" s="21"/>
      <c r="B497" s="14">
        <v>11606</v>
      </c>
      <c r="C497" s="14">
        <v>11</v>
      </c>
      <c r="D497" s="14" t="s">
        <v>182</v>
      </c>
      <c r="E497" s="14" t="s">
        <v>183</v>
      </c>
      <c r="F497" s="14">
        <v>310</v>
      </c>
      <c r="G497" s="14" t="s">
        <v>120</v>
      </c>
      <c r="H497" s="14">
        <v>1</v>
      </c>
      <c r="I497" s="14">
        <v>4</v>
      </c>
      <c r="J497" s="14">
        <v>4</v>
      </c>
      <c r="K497" s="14"/>
      <c r="L497" s="14" t="s">
        <v>141</v>
      </c>
      <c r="M497" s="24">
        <f t="shared" si="342"/>
        <v>4</v>
      </c>
      <c r="N497" s="24">
        <f t="shared" si="317"/>
        <v>1</v>
      </c>
      <c r="O497" s="24" t="str">
        <f t="shared" si="318"/>
        <v>4 4</v>
      </c>
      <c r="P497" s="24">
        <f t="shared" si="319"/>
        <v>4</v>
      </c>
      <c r="Q497" s="25">
        <f t="shared" si="320"/>
        <v>0</v>
      </c>
      <c r="R497" s="26">
        <f t="shared" si="321"/>
        <v>0</v>
      </c>
      <c r="S497" s="24">
        <f t="shared" si="322"/>
        <v>1</v>
      </c>
      <c r="T497" s="24">
        <f t="shared" si="323"/>
        <v>1</v>
      </c>
      <c r="U497" s="24" t="str">
        <f t="shared" si="324"/>
        <v/>
      </c>
      <c r="V497" s="24" t="str">
        <f t="shared" si="325"/>
        <v>g</v>
      </c>
      <c r="W497" s="24" t="str">
        <f t="shared" si="343"/>
        <v/>
      </c>
      <c r="X497" s="24">
        <f t="shared" si="326"/>
        <v>1</v>
      </c>
      <c r="Y497" s="24">
        <f t="shared" si="327"/>
        <v>1</v>
      </c>
      <c r="Z497" s="24" t="str">
        <f t="shared" si="328"/>
        <v>F</v>
      </c>
      <c r="AA497" s="24" t="str">
        <f t="shared" si="350"/>
        <v>F</v>
      </c>
      <c r="AB497" s="34" t="str">
        <f t="shared" si="329"/>
        <v/>
      </c>
      <c r="AC497" s="34" t="str">
        <f t="shared" si="330"/>
        <v>g</v>
      </c>
      <c r="AD497" s="34" t="str">
        <f t="shared" si="344"/>
        <v>g</v>
      </c>
      <c r="AE497" s="34" t="str">
        <f t="shared" si="331"/>
        <v>1 0</v>
      </c>
      <c r="AF497" s="34">
        <f t="shared" si="332"/>
        <v>4</v>
      </c>
      <c r="AG497" s="34">
        <f t="shared" si="333"/>
        <v>4</v>
      </c>
      <c r="AH497" s="34">
        <f t="shared" si="334"/>
        <v>0</v>
      </c>
      <c r="AI497" s="172">
        <f>IF(AJ497&lt;&gt;"",MAX(AI$3:AI496)+1,"")</f>
        <v>399</v>
      </c>
      <c r="AJ497" s="172" t="str">
        <f t="shared" si="335"/>
        <v>F</v>
      </c>
      <c r="AK497" s="172">
        <f t="shared" si="336"/>
        <v>310</v>
      </c>
      <c r="AL497" s="172">
        <f t="shared" si="337"/>
        <v>4</v>
      </c>
      <c r="AM497" s="172" t="str">
        <f>IF(AN497&lt;&gt;"",MAX(AM$3:AM496)+1,"")</f>
        <v/>
      </c>
      <c r="AN497" s="172" t="str">
        <f t="shared" si="338"/>
        <v/>
      </c>
      <c r="AO497" s="172" t="str">
        <f t="shared" si="339"/>
        <v/>
      </c>
      <c r="AP497" s="172" t="str">
        <f t="shared" si="340"/>
        <v/>
      </c>
      <c r="AQ497" s="172" t="str">
        <f t="shared" si="341"/>
        <v/>
      </c>
      <c r="AR497" s="172" t="str">
        <f>Table1[[#This Row],[Sex ]]&amp;Table1[[#This Row],[Month]]</f>
        <v>F1</v>
      </c>
      <c r="AS497" s="21"/>
      <c r="AT497" s="21"/>
      <c r="AU497" s="21"/>
      <c r="AV497" s="21"/>
      <c r="AW497" s="21"/>
      <c r="AX497" s="21"/>
      <c r="AY497" s="21"/>
      <c r="AZ497" s="21"/>
      <c r="BA497" s="21"/>
      <c r="BB497" s="21"/>
      <c r="BC497" s="21"/>
      <c r="BD497" s="21"/>
      <c r="BE497" s="319"/>
      <c r="BF497" s="319"/>
      <c r="BG497" s="316"/>
      <c r="BH497" s="316"/>
      <c r="BI497" s="316"/>
      <c r="BJ497" s="316"/>
      <c r="BK497" s="316"/>
      <c r="BL497" s="316"/>
      <c r="BM497" s="316"/>
      <c r="BN497" s="316"/>
      <c r="BO497" s="316"/>
      <c r="BP497" s="316"/>
      <c r="BQ497" s="316"/>
      <c r="BR497" s="316"/>
      <c r="BS497" s="316"/>
      <c r="BT497" s="316"/>
      <c r="BU497" s="316"/>
      <c r="BV497" s="316"/>
      <c r="BW497" s="316"/>
      <c r="BX497" s="316"/>
      <c r="BY497" s="316"/>
      <c r="BZ497" s="316"/>
      <c r="CA497" s="316"/>
      <c r="CB497" s="316"/>
      <c r="CC497" s="316"/>
      <c r="CD497" s="316"/>
      <c r="CE497" s="316"/>
      <c r="CF497" s="316"/>
      <c r="CG497" s="316"/>
      <c r="CH497" s="316"/>
      <c r="CI497" s="316"/>
      <c r="CJ497" s="316"/>
      <c r="CK497" s="316"/>
      <c r="CL497" s="316"/>
      <c r="CM497" s="316"/>
      <c r="CN497" s="316"/>
      <c r="CO497" s="316"/>
      <c r="CP497" s="316"/>
      <c r="CQ497" s="316"/>
      <c r="CR497" s="316"/>
      <c r="CS497" s="316"/>
      <c r="CT497" s="316"/>
      <c r="CU497" s="316"/>
      <c r="CV497" s="316"/>
      <c r="CW497" s="316"/>
      <c r="CX497" s="316"/>
      <c r="CY497" s="316"/>
      <c r="CZ497" s="316"/>
      <c r="DA497" s="316"/>
      <c r="DB497" s="316"/>
      <c r="DC497" s="316"/>
      <c r="DD497" s="316"/>
      <c r="DE497" s="316"/>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HP497" s="268">
        <f t="shared" si="346"/>
        <v>3</v>
      </c>
      <c r="HQ497" s="268">
        <f t="shared" si="316"/>
        <v>489</v>
      </c>
      <c r="HR497" s="268">
        <f t="shared" si="347"/>
        <v>0</v>
      </c>
      <c r="HS497" s="268">
        <f t="shared" si="349"/>
        <v>0</v>
      </c>
    </row>
    <row r="498" spans="1:227" x14ac:dyDescent="0.3">
      <c r="A498" s="21"/>
      <c r="B498" s="14">
        <v>11606</v>
      </c>
      <c r="C498" s="14">
        <v>12</v>
      </c>
      <c r="D498" s="14" t="s">
        <v>182</v>
      </c>
      <c r="E498" s="14" t="s">
        <v>183</v>
      </c>
      <c r="F498" s="14">
        <v>320</v>
      </c>
      <c r="G498" s="14" t="s">
        <v>120</v>
      </c>
      <c r="H498" s="14">
        <v>1</v>
      </c>
      <c r="I498" s="14">
        <v>3</v>
      </c>
      <c r="J498" s="14">
        <v>3</v>
      </c>
      <c r="K498" s="14"/>
      <c r="L498" s="14" t="s">
        <v>141</v>
      </c>
      <c r="M498" s="24">
        <f t="shared" si="342"/>
        <v>3</v>
      </c>
      <c r="N498" s="24">
        <f t="shared" si="317"/>
        <v>1</v>
      </c>
      <c r="O498" s="24" t="str">
        <f t="shared" si="318"/>
        <v>3 3</v>
      </c>
      <c r="P498" s="24">
        <f t="shared" si="319"/>
        <v>3</v>
      </c>
      <c r="Q498" s="25">
        <f t="shared" si="320"/>
        <v>0</v>
      </c>
      <c r="R498" s="26">
        <f t="shared" si="321"/>
        <v>0</v>
      </c>
      <c r="S498" s="24">
        <f t="shared" si="322"/>
        <v>1</v>
      </c>
      <c r="T498" s="24">
        <f t="shared" si="323"/>
        <v>1</v>
      </c>
      <c r="U498" s="24" t="str">
        <f t="shared" si="324"/>
        <v/>
      </c>
      <c r="V498" s="24" t="str">
        <f t="shared" si="325"/>
        <v>g</v>
      </c>
      <c r="W498" s="24" t="str">
        <f t="shared" si="343"/>
        <v/>
      </c>
      <c r="X498" s="24">
        <f t="shared" si="326"/>
        <v>1</v>
      </c>
      <c r="Y498" s="24">
        <f t="shared" si="327"/>
        <v>1</v>
      </c>
      <c r="Z498" s="24" t="str">
        <f t="shared" si="328"/>
        <v>F</v>
      </c>
      <c r="AA498" s="24" t="str">
        <f t="shared" si="350"/>
        <v>F</v>
      </c>
      <c r="AB498" s="34" t="str">
        <f t="shared" si="329"/>
        <v/>
      </c>
      <c r="AC498" s="34" t="str">
        <f t="shared" si="330"/>
        <v>g</v>
      </c>
      <c r="AD498" s="34" t="str">
        <f t="shared" si="344"/>
        <v>g</v>
      </c>
      <c r="AE498" s="34" t="str">
        <f t="shared" si="331"/>
        <v>1 0</v>
      </c>
      <c r="AF498" s="34">
        <f t="shared" si="332"/>
        <v>3</v>
      </c>
      <c r="AG498" s="34">
        <f t="shared" si="333"/>
        <v>3</v>
      </c>
      <c r="AH498" s="34">
        <f t="shared" si="334"/>
        <v>0</v>
      </c>
      <c r="AI498" s="172">
        <f>IF(AJ498&lt;&gt;"",MAX(AI$3:AI497)+1,"")</f>
        <v>400</v>
      </c>
      <c r="AJ498" s="172" t="str">
        <f t="shared" si="335"/>
        <v>F</v>
      </c>
      <c r="AK498" s="172">
        <f t="shared" si="336"/>
        <v>320</v>
      </c>
      <c r="AL498" s="172">
        <f t="shared" si="337"/>
        <v>3</v>
      </c>
      <c r="AM498" s="172" t="str">
        <f>IF(AN498&lt;&gt;"",MAX(AM$3:AM497)+1,"")</f>
        <v/>
      </c>
      <c r="AN498" s="172" t="str">
        <f t="shared" si="338"/>
        <v/>
      </c>
      <c r="AO498" s="172" t="str">
        <f t="shared" si="339"/>
        <v/>
      </c>
      <c r="AP498" s="172" t="str">
        <f t="shared" si="340"/>
        <v/>
      </c>
      <c r="AQ498" s="172" t="str">
        <f t="shared" si="341"/>
        <v/>
      </c>
      <c r="AR498" s="172" t="str">
        <f>Table1[[#This Row],[Sex ]]&amp;Table1[[#This Row],[Month]]</f>
        <v>F1</v>
      </c>
      <c r="AS498" s="21"/>
      <c r="AT498" s="21"/>
      <c r="AU498" s="21"/>
      <c r="AV498" s="21"/>
      <c r="AW498" s="21"/>
      <c r="AX498" s="21"/>
      <c r="AY498" s="21"/>
      <c r="AZ498" s="21"/>
      <c r="BA498" s="21"/>
      <c r="BB498" s="21"/>
      <c r="BC498" s="21"/>
      <c r="BD498" s="21"/>
      <c r="BE498" s="319"/>
      <c r="BF498" s="319"/>
      <c r="BG498" s="316"/>
      <c r="BH498" s="316"/>
      <c r="BI498" s="316"/>
      <c r="BJ498" s="316"/>
      <c r="BK498" s="316"/>
      <c r="BL498" s="316"/>
      <c r="BM498" s="316"/>
      <c r="BN498" s="316"/>
      <c r="BO498" s="316"/>
      <c r="BP498" s="316"/>
      <c r="BQ498" s="316"/>
      <c r="BR498" s="316"/>
      <c r="BS498" s="316"/>
      <c r="BT498" s="316"/>
      <c r="BU498" s="316"/>
      <c r="BV498" s="316"/>
      <c r="BW498" s="316"/>
      <c r="BX498" s="316"/>
      <c r="BY498" s="316"/>
      <c r="BZ498" s="316"/>
      <c r="CA498" s="316"/>
      <c r="CB498" s="316"/>
      <c r="CC498" s="316"/>
      <c r="CD498" s="316"/>
      <c r="CE498" s="316"/>
      <c r="CF498" s="316"/>
      <c r="CG498" s="316"/>
      <c r="CH498" s="316"/>
      <c r="CI498" s="316"/>
      <c r="CJ498" s="316"/>
      <c r="CK498" s="316"/>
      <c r="CL498" s="316"/>
      <c r="CM498" s="316"/>
      <c r="CN498" s="316"/>
      <c r="CO498" s="316"/>
      <c r="CP498" s="316"/>
      <c r="CQ498" s="316"/>
      <c r="CR498" s="316"/>
      <c r="CS498" s="316"/>
      <c r="CT498" s="316"/>
      <c r="CU498" s="316"/>
      <c r="CV498" s="316"/>
      <c r="CW498" s="316"/>
      <c r="CX498" s="316"/>
      <c r="CY498" s="316"/>
      <c r="CZ498" s="316"/>
      <c r="DA498" s="316"/>
      <c r="DB498" s="316"/>
      <c r="DC498" s="316"/>
      <c r="DD498" s="316"/>
      <c r="DE498" s="316"/>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HP498" s="268">
        <f t="shared" si="346"/>
        <v>3</v>
      </c>
      <c r="HQ498" s="268">
        <f t="shared" si="316"/>
        <v>490</v>
      </c>
      <c r="HR498" s="268">
        <f t="shared" si="347"/>
        <v>0</v>
      </c>
      <c r="HS498" s="268">
        <f t="shared" si="349"/>
        <v>0</v>
      </c>
    </row>
    <row r="499" spans="1:227" x14ac:dyDescent="0.3">
      <c r="A499" s="21"/>
      <c r="B499" s="14">
        <v>11606</v>
      </c>
      <c r="C499" s="14">
        <v>13</v>
      </c>
      <c r="D499" s="14" t="s">
        <v>182</v>
      </c>
      <c r="E499" s="14" t="s">
        <v>183</v>
      </c>
      <c r="F499" s="14">
        <v>360</v>
      </c>
      <c r="G499" s="14" t="s">
        <v>120</v>
      </c>
      <c r="H499" s="14">
        <v>1</v>
      </c>
      <c r="I499" s="14">
        <v>4</v>
      </c>
      <c r="J499" s="14">
        <v>4</v>
      </c>
      <c r="K499" s="14"/>
      <c r="L499" s="14" t="s">
        <v>141</v>
      </c>
      <c r="M499" s="24">
        <f t="shared" si="342"/>
        <v>4</v>
      </c>
      <c r="N499" s="24">
        <f t="shared" si="317"/>
        <v>1</v>
      </c>
      <c r="O499" s="24" t="str">
        <f t="shared" si="318"/>
        <v>4 4</v>
      </c>
      <c r="P499" s="24">
        <f t="shared" si="319"/>
        <v>4</v>
      </c>
      <c r="Q499" s="25">
        <f t="shared" si="320"/>
        <v>0</v>
      </c>
      <c r="R499" s="26">
        <f t="shared" si="321"/>
        <v>0</v>
      </c>
      <c r="S499" s="24">
        <f t="shared" si="322"/>
        <v>1</v>
      </c>
      <c r="T499" s="24">
        <f t="shared" si="323"/>
        <v>1</v>
      </c>
      <c r="U499" s="24" t="str">
        <f t="shared" si="324"/>
        <v/>
      </c>
      <c r="V499" s="24" t="str">
        <f t="shared" si="325"/>
        <v>g</v>
      </c>
      <c r="W499" s="24" t="str">
        <f t="shared" si="343"/>
        <v/>
      </c>
      <c r="X499" s="24">
        <f t="shared" si="326"/>
        <v>1</v>
      </c>
      <c r="Y499" s="24">
        <f t="shared" si="327"/>
        <v>1</v>
      </c>
      <c r="Z499" s="24" t="str">
        <f t="shared" si="328"/>
        <v>F</v>
      </c>
      <c r="AA499" s="24" t="str">
        <f t="shared" si="350"/>
        <v>F</v>
      </c>
      <c r="AB499" s="34" t="str">
        <f t="shared" si="329"/>
        <v/>
      </c>
      <c r="AC499" s="34" t="str">
        <f t="shared" si="330"/>
        <v>g</v>
      </c>
      <c r="AD499" s="34" t="str">
        <f t="shared" si="344"/>
        <v>g</v>
      </c>
      <c r="AE499" s="34" t="str">
        <f t="shared" si="331"/>
        <v>1 0</v>
      </c>
      <c r="AF499" s="34">
        <f t="shared" si="332"/>
        <v>4</v>
      </c>
      <c r="AG499" s="34">
        <f t="shared" si="333"/>
        <v>4</v>
      </c>
      <c r="AH499" s="34">
        <f t="shared" si="334"/>
        <v>0</v>
      </c>
      <c r="AI499" s="172">
        <f>IF(AJ499&lt;&gt;"",MAX(AI$3:AI498)+1,"")</f>
        <v>401</v>
      </c>
      <c r="AJ499" s="172" t="str">
        <f t="shared" si="335"/>
        <v>F</v>
      </c>
      <c r="AK499" s="172">
        <f t="shared" si="336"/>
        <v>360</v>
      </c>
      <c r="AL499" s="172">
        <f t="shared" si="337"/>
        <v>4</v>
      </c>
      <c r="AM499" s="172" t="str">
        <f>IF(AN499&lt;&gt;"",MAX(AM$3:AM498)+1,"")</f>
        <v/>
      </c>
      <c r="AN499" s="172" t="str">
        <f t="shared" si="338"/>
        <v/>
      </c>
      <c r="AO499" s="172" t="str">
        <f t="shared" si="339"/>
        <v/>
      </c>
      <c r="AP499" s="172" t="str">
        <f t="shared" si="340"/>
        <v/>
      </c>
      <c r="AQ499" s="172" t="str">
        <f t="shared" si="341"/>
        <v/>
      </c>
      <c r="AR499" s="172" t="str">
        <f>Table1[[#This Row],[Sex ]]&amp;Table1[[#This Row],[Month]]</f>
        <v>F1</v>
      </c>
      <c r="AS499" s="21"/>
      <c r="AT499" s="21"/>
      <c r="AU499" s="21"/>
      <c r="AV499" s="21"/>
      <c r="AW499" s="21"/>
      <c r="AX499" s="21"/>
      <c r="AY499" s="21"/>
      <c r="AZ499" s="21"/>
      <c r="BA499" s="21"/>
      <c r="BB499" s="21"/>
      <c r="BC499" s="21"/>
      <c r="BD499" s="21"/>
      <c r="BE499" s="319"/>
      <c r="BF499" s="319"/>
      <c r="BG499" s="316"/>
      <c r="BH499" s="316"/>
      <c r="BI499" s="316"/>
      <c r="BJ499" s="316"/>
      <c r="BK499" s="316"/>
      <c r="BL499" s="316"/>
      <c r="BM499" s="316"/>
      <c r="BN499" s="316"/>
      <c r="BO499" s="316"/>
      <c r="BP499" s="316"/>
      <c r="BQ499" s="316"/>
      <c r="BR499" s="316"/>
      <c r="BS499" s="316"/>
      <c r="BT499" s="316"/>
      <c r="BU499" s="316"/>
      <c r="BV499" s="316"/>
      <c r="BW499" s="316"/>
      <c r="BX499" s="316"/>
      <c r="BY499" s="316"/>
      <c r="BZ499" s="316"/>
      <c r="CA499" s="316"/>
      <c r="CB499" s="316"/>
      <c r="CC499" s="316"/>
      <c r="CD499" s="316"/>
      <c r="CE499" s="316"/>
      <c r="CF499" s="316"/>
      <c r="CG499" s="316"/>
      <c r="CH499" s="316"/>
      <c r="CI499" s="316"/>
      <c r="CJ499" s="316"/>
      <c r="CK499" s="316"/>
      <c r="CL499" s="316"/>
      <c r="CM499" s="316"/>
      <c r="CN499" s="316"/>
      <c r="CO499" s="316"/>
      <c r="CP499" s="316"/>
      <c r="CQ499" s="316"/>
      <c r="CR499" s="316"/>
      <c r="CS499" s="316"/>
      <c r="CT499" s="316"/>
      <c r="CU499" s="316"/>
      <c r="CV499" s="316"/>
      <c r="CW499" s="316"/>
      <c r="CX499" s="316"/>
      <c r="CY499" s="316"/>
      <c r="CZ499" s="316"/>
      <c r="DA499" s="316"/>
      <c r="DB499" s="316"/>
      <c r="DC499" s="316"/>
      <c r="DD499" s="316"/>
      <c r="DE499" s="316"/>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HP499" s="268">
        <f t="shared" si="346"/>
        <v>4</v>
      </c>
      <c r="HQ499" s="268">
        <f t="shared" si="316"/>
        <v>491</v>
      </c>
      <c r="HR499" s="268">
        <f t="shared" si="347"/>
        <v>0</v>
      </c>
      <c r="HS499" s="268">
        <f t="shared" si="349"/>
        <v>0</v>
      </c>
    </row>
    <row r="500" spans="1:227" x14ac:dyDescent="0.3">
      <c r="A500" s="21"/>
      <c r="B500" s="14">
        <v>11606</v>
      </c>
      <c r="C500" s="14">
        <v>14</v>
      </c>
      <c r="D500" s="14" t="s">
        <v>182</v>
      </c>
      <c r="E500" s="14" t="s">
        <v>183</v>
      </c>
      <c r="F500" s="14">
        <v>370</v>
      </c>
      <c r="G500" s="14" t="s">
        <v>120</v>
      </c>
      <c r="H500" s="14">
        <v>1</v>
      </c>
      <c r="I500" s="14">
        <v>4</v>
      </c>
      <c r="J500" s="14">
        <v>4</v>
      </c>
      <c r="K500" s="14"/>
      <c r="L500" s="14" t="s">
        <v>141</v>
      </c>
      <c r="M500" s="24">
        <f t="shared" si="342"/>
        <v>4</v>
      </c>
      <c r="N500" s="24">
        <f t="shared" si="317"/>
        <v>1</v>
      </c>
      <c r="O500" s="24" t="str">
        <f t="shared" si="318"/>
        <v>4 4</v>
      </c>
      <c r="P500" s="24">
        <f t="shared" si="319"/>
        <v>4</v>
      </c>
      <c r="Q500" s="25">
        <f t="shared" si="320"/>
        <v>0</v>
      </c>
      <c r="R500" s="26">
        <f t="shared" si="321"/>
        <v>0</v>
      </c>
      <c r="S500" s="24">
        <f t="shared" si="322"/>
        <v>1</v>
      </c>
      <c r="T500" s="24">
        <f t="shared" si="323"/>
        <v>1</v>
      </c>
      <c r="U500" s="24" t="str">
        <f t="shared" si="324"/>
        <v/>
      </c>
      <c r="V500" s="24" t="str">
        <f t="shared" si="325"/>
        <v>g</v>
      </c>
      <c r="W500" s="24" t="str">
        <f t="shared" si="343"/>
        <v/>
      </c>
      <c r="X500" s="24">
        <f t="shared" si="326"/>
        <v>1</v>
      </c>
      <c r="Y500" s="24">
        <f t="shared" si="327"/>
        <v>1</v>
      </c>
      <c r="Z500" s="24" t="str">
        <f t="shared" si="328"/>
        <v>F</v>
      </c>
      <c r="AA500" s="24" t="str">
        <f t="shared" si="350"/>
        <v>F</v>
      </c>
      <c r="AB500" s="34" t="str">
        <f t="shared" si="329"/>
        <v/>
      </c>
      <c r="AC500" s="34" t="str">
        <f t="shared" si="330"/>
        <v>g</v>
      </c>
      <c r="AD500" s="34" t="str">
        <f t="shared" si="344"/>
        <v>g</v>
      </c>
      <c r="AE500" s="34" t="str">
        <f t="shared" si="331"/>
        <v>1 0</v>
      </c>
      <c r="AF500" s="34">
        <f t="shared" si="332"/>
        <v>4</v>
      </c>
      <c r="AG500" s="34">
        <f t="shared" si="333"/>
        <v>4</v>
      </c>
      <c r="AH500" s="34">
        <f t="shared" si="334"/>
        <v>0</v>
      </c>
      <c r="AI500" s="172">
        <f>IF(AJ500&lt;&gt;"",MAX(AI$3:AI499)+1,"")</f>
        <v>402</v>
      </c>
      <c r="AJ500" s="172" t="str">
        <f t="shared" si="335"/>
        <v>F</v>
      </c>
      <c r="AK500" s="172">
        <f t="shared" si="336"/>
        <v>370</v>
      </c>
      <c r="AL500" s="172">
        <f t="shared" si="337"/>
        <v>4</v>
      </c>
      <c r="AM500" s="172" t="str">
        <f>IF(AN500&lt;&gt;"",MAX(AM$3:AM499)+1,"")</f>
        <v/>
      </c>
      <c r="AN500" s="172" t="str">
        <f t="shared" si="338"/>
        <v/>
      </c>
      <c r="AO500" s="172" t="str">
        <f t="shared" si="339"/>
        <v/>
      </c>
      <c r="AP500" s="172" t="str">
        <f t="shared" si="340"/>
        <v/>
      </c>
      <c r="AQ500" s="172" t="str">
        <f t="shared" si="341"/>
        <v/>
      </c>
      <c r="AR500" s="172" t="str">
        <f>Table1[[#This Row],[Sex ]]&amp;Table1[[#This Row],[Month]]</f>
        <v>F1</v>
      </c>
      <c r="AS500" s="21"/>
      <c r="AT500" s="21"/>
      <c r="AU500" s="21"/>
      <c r="AV500" s="21"/>
      <c r="AW500" s="21"/>
      <c r="AX500" s="21"/>
      <c r="AY500" s="21"/>
      <c r="AZ500" s="21"/>
      <c r="BA500" s="21"/>
      <c r="BB500" s="21"/>
      <c r="BC500" s="21"/>
      <c r="BD500" s="21"/>
      <c r="BE500" s="319"/>
      <c r="BF500" s="319"/>
      <c r="BG500" s="316"/>
      <c r="BH500" s="316"/>
      <c r="BI500" s="316"/>
      <c r="BJ500" s="316"/>
      <c r="BK500" s="316"/>
      <c r="BL500" s="316"/>
      <c r="BM500" s="316"/>
      <c r="BN500" s="316"/>
      <c r="BO500" s="316"/>
      <c r="BP500" s="316"/>
      <c r="BQ500" s="316"/>
      <c r="BR500" s="316"/>
      <c r="BS500" s="316"/>
      <c r="BT500" s="316"/>
      <c r="BU500" s="316"/>
      <c r="BV500" s="316"/>
      <c r="BW500" s="316"/>
      <c r="BX500" s="316"/>
      <c r="BY500" s="316"/>
      <c r="BZ500" s="316"/>
      <c r="CA500" s="316"/>
      <c r="CB500" s="316"/>
      <c r="CC500" s="316"/>
      <c r="CD500" s="316"/>
      <c r="CE500" s="316"/>
      <c r="CF500" s="316"/>
      <c r="CG500" s="316"/>
      <c r="CH500" s="316"/>
      <c r="CI500" s="316"/>
      <c r="CJ500" s="316"/>
      <c r="CK500" s="316"/>
      <c r="CL500" s="316"/>
      <c r="CM500" s="316"/>
      <c r="CN500" s="316"/>
      <c r="CO500" s="316"/>
      <c r="CP500" s="316"/>
      <c r="CQ500" s="316"/>
      <c r="CR500" s="316"/>
      <c r="CS500" s="316"/>
      <c r="CT500" s="316"/>
      <c r="CU500" s="316"/>
      <c r="CV500" s="316"/>
      <c r="CW500" s="316"/>
      <c r="CX500" s="316"/>
      <c r="CY500" s="316"/>
      <c r="CZ500" s="316"/>
      <c r="DA500" s="316"/>
      <c r="DB500" s="316"/>
      <c r="DC500" s="316"/>
      <c r="DD500" s="316"/>
      <c r="DE500" s="316"/>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HP500" s="268">
        <f t="shared" si="346"/>
        <v>3</v>
      </c>
      <c r="HQ500" s="268">
        <f t="shared" si="316"/>
        <v>492</v>
      </c>
      <c r="HR500" s="268">
        <f t="shared" si="347"/>
        <v>0</v>
      </c>
      <c r="HS500" s="268">
        <f t="shared" si="349"/>
        <v>0</v>
      </c>
    </row>
    <row r="501" spans="1:227" x14ac:dyDescent="0.3">
      <c r="A501" s="21"/>
      <c r="B501" s="14">
        <v>11606</v>
      </c>
      <c r="C501" s="14">
        <v>15</v>
      </c>
      <c r="D501" s="14" t="s">
        <v>182</v>
      </c>
      <c r="E501" s="14" t="s">
        <v>183</v>
      </c>
      <c r="F501" s="14">
        <v>380</v>
      </c>
      <c r="G501" s="14" t="s">
        <v>120</v>
      </c>
      <c r="H501" s="14">
        <v>1</v>
      </c>
      <c r="I501" s="14">
        <v>4</v>
      </c>
      <c r="J501" s="14">
        <v>4</v>
      </c>
      <c r="K501" s="14"/>
      <c r="L501" s="14" t="s">
        <v>141</v>
      </c>
      <c r="M501" s="24">
        <f t="shared" si="342"/>
        <v>4</v>
      </c>
      <c r="N501" s="24">
        <f t="shared" si="317"/>
        <v>1</v>
      </c>
      <c r="O501" s="24" t="str">
        <f t="shared" si="318"/>
        <v>4 4</v>
      </c>
      <c r="P501" s="24">
        <f t="shared" si="319"/>
        <v>4</v>
      </c>
      <c r="Q501" s="25">
        <f t="shared" si="320"/>
        <v>0</v>
      </c>
      <c r="R501" s="26">
        <f t="shared" si="321"/>
        <v>0</v>
      </c>
      <c r="S501" s="24">
        <f t="shared" si="322"/>
        <v>1</v>
      </c>
      <c r="T501" s="24">
        <f t="shared" si="323"/>
        <v>1</v>
      </c>
      <c r="U501" s="24" t="str">
        <f t="shared" si="324"/>
        <v/>
      </c>
      <c r="V501" s="24" t="str">
        <f t="shared" si="325"/>
        <v>g</v>
      </c>
      <c r="W501" s="24" t="str">
        <f t="shared" si="343"/>
        <v/>
      </c>
      <c r="X501" s="24">
        <f t="shared" si="326"/>
        <v>1</v>
      </c>
      <c r="Y501" s="24">
        <f t="shared" si="327"/>
        <v>1</v>
      </c>
      <c r="Z501" s="24" t="str">
        <f t="shared" si="328"/>
        <v>F</v>
      </c>
      <c r="AA501" s="24" t="str">
        <f t="shared" si="350"/>
        <v>F</v>
      </c>
      <c r="AB501" s="34" t="str">
        <f t="shared" si="329"/>
        <v/>
      </c>
      <c r="AC501" s="34" t="str">
        <f t="shared" si="330"/>
        <v>g</v>
      </c>
      <c r="AD501" s="34" t="str">
        <f t="shared" si="344"/>
        <v>g</v>
      </c>
      <c r="AE501" s="34" t="str">
        <f t="shared" si="331"/>
        <v>1 0</v>
      </c>
      <c r="AF501" s="34">
        <f t="shared" si="332"/>
        <v>4</v>
      </c>
      <c r="AG501" s="34">
        <f t="shared" si="333"/>
        <v>4</v>
      </c>
      <c r="AH501" s="34">
        <f t="shared" si="334"/>
        <v>0</v>
      </c>
      <c r="AI501" s="172">
        <f>IF(AJ501&lt;&gt;"",MAX(AI$3:AI500)+1,"")</f>
        <v>403</v>
      </c>
      <c r="AJ501" s="172" t="str">
        <f t="shared" si="335"/>
        <v>F</v>
      </c>
      <c r="AK501" s="172">
        <f t="shared" si="336"/>
        <v>380</v>
      </c>
      <c r="AL501" s="172">
        <f t="shared" si="337"/>
        <v>4</v>
      </c>
      <c r="AM501" s="172" t="str">
        <f>IF(AN501&lt;&gt;"",MAX(AM$3:AM500)+1,"")</f>
        <v/>
      </c>
      <c r="AN501" s="172" t="str">
        <f t="shared" si="338"/>
        <v/>
      </c>
      <c r="AO501" s="172" t="str">
        <f t="shared" si="339"/>
        <v/>
      </c>
      <c r="AP501" s="172" t="str">
        <f t="shared" si="340"/>
        <v/>
      </c>
      <c r="AQ501" s="172" t="str">
        <f t="shared" si="341"/>
        <v/>
      </c>
      <c r="AR501" s="172" t="str">
        <f>Table1[[#This Row],[Sex ]]&amp;Table1[[#This Row],[Month]]</f>
        <v>F1</v>
      </c>
      <c r="AS501" s="21"/>
      <c r="AT501" s="21"/>
      <c r="AU501" s="21"/>
      <c r="AV501" s="21"/>
      <c r="AW501" s="21"/>
      <c r="AX501" s="21"/>
      <c r="AY501" s="21"/>
      <c r="AZ501" s="21"/>
      <c r="BA501" s="21"/>
      <c r="BB501" s="21"/>
      <c r="BC501" s="21"/>
      <c r="BD501" s="21"/>
      <c r="BE501" s="319"/>
      <c r="BF501" s="319"/>
      <c r="BG501" s="316"/>
      <c r="BH501" s="316"/>
      <c r="BI501" s="316"/>
      <c r="BJ501" s="316"/>
      <c r="BK501" s="316"/>
      <c r="BL501" s="316"/>
      <c r="BM501" s="316"/>
      <c r="BN501" s="316"/>
      <c r="BO501" s="316"/>
      <c r="BP501" s="316"/>
      <c r="BQ501" s="316"/>
      <c r="BR501" s="316"/>
      <c r="BS501" s="316"/>
      <c r="BT501" s="316"/>
      <c r="BU501" s="316"/>
      <c r="BV501" s="316"/>
      <c r="BW501" s="316"/>
      <c r="BX501" s="316"/>
      <c r="BY501" s="316"/>
      <c r="BZ501" s="316"/>
      <c r="CA501" s="316"/>
      <c r="CB501" s="316"/>
      <c r="CC501" s="316"/>
      <c r="CD501" s="316"/>
      <c r="CE501" s="316"/>
      <c r="CF501" s="316"/>
      <c r="CG501" s="316"/>
      <c r="CH501" s="316"/>
      <c r="CI501" s="316"/>
      <c r="CJ501" s="316"/>
      <c r="CK501" s="316"/>
      <c r="CL501" s="316"/>
      <c r="CM501" s="316"/>
      <c r="CN501" s="316"/>
      <c r="CO501" s="316"/>
      <c r="CP501" s="316"/>
      <c r="CQ501" s="316"/>
      <c r="CR501" s="316"/>
      <c r="CS501" s="316"/>
      <c r="CT501" s="316"/>
      <c r="CU501" s="316"/>
      <c r="CV501" s="316"/>
      <c r="CW501" s="316"/>
      <c r="CX501" s="316"/>
      <c r="CY501" s="316"/>
      <c r="CZ501" s="316"/>
      <c r="DA501" s="316"/>
      <c r="DB501" s="316"/>
      <c r="DC501" s="316"/>
      <c r="DD501" s="316"/>
      <c r="DE501" s="316"/>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HP501" s="268">
        <f t="shared" si="346"/>
        <v>3</v>
      </c>
      <c r="HQ501" s="268">
        <f t="shared" si="316"/>
        <v>493</v>
      </c>
      <c r="HR501" s="268">
        <f t="shared" si="347"/>
        <v>0</v>
      </c>
      <c r="HS501" s="268">
        <f t="shared" si="349"/>
        <v>0</v>
      </c>
    </row>
    <row r="502" spans="1:227" x14ac:dyDescent="0.3">
      <c r="A502" s="21"/>
      <c r="B502" s="14">
        <v>11606</v>
      </c>
      <c r="C502" s="14">
        <v>16</v>
      </c>
      <c r="D502" s="14" t="s">
        <v>182</v>
      </c>
      <c r="E502" s="14" t="s">
        <v>183</v>
      </c>
      <c r="F502" s="14">
        <v>430</v>
      </c>
      <c r="G502" s="14" t="s">
        <v>120</v>
      </c>
      <c r="H502" s="14">
        <v>1</v>
      </c>
      <c r="I502" s="14">
        <v>7</v>
      </c>
      <c r="J502" s="14">
        <v>7</v>
      </c>
      <c r="K502" s="14"/>
      <c r="L502" s="14" t="s">
        <v>141</v>
      </c>
      <c r="M502" s="24">
        <f t="shared" si="342"/>
        <v>7</v>
      </c>
      <c r="N502" s="24">
        <f t="shared" si="317"/>
        <v>1</v>
      </c>
      <c r="O502" s="24" t="str">
        <f t="shared" si="318"/>
        <v>7 7</v>
      </c>
      <c r="P502" s="24">
        <f t="shared" si="319"/>
        <v>7</v>
      </c>
      <c r="Q502" s="25">
        <f t="shared" si="320"/>
        <v>0</v>
      </c>
      <c r="R502" s="26">
        <f t="shared" si="321"/>
        <v>0</v>
      </c>
      <c r="S502" s="24">
        <f t="shared" si="322"/>
        <v>1</v>
      </c>
      <c r="T502" s="24">
        <f t="shared" si="323"/>
        <v>1</v>
      </c>
      <c r="U502" s="24" t="str">
        <f t="shared" si="324"/>
        <v/>
      </c>
      <c r="V502" s="24" t="str">
        <f t="shared" si="325"/>
        <v>g</v>
      </c>
      <c r="W502" s="24" t="str">
        <f t="shared" si="343"/>
        <v/>
      </c>
      <c r="X502" s="24">
        <f t="shared" si="326"/>
        <v>1</v>
      </c>
      <c r="Y502" s="24">
        <f t="shared" si="327"/>
        <v>1</v>
      </c>
      <c r="Z502" s="24" t="str">
        <f t="shared" si="328"/>
        <v>F</v>
      </c>
      <c r="AA502" s="24" t="str">
        <f t="shared" si="350"/>
        <v>F</v>
      </c>
      <c r="AB502" s="34" t="str">
        <f t="shared" si="329"/>
        <v/>
      </c>
      <c r="AC502" s="34" t="str">
        <f t="shared" si="330"/>
        <v>g</v>
      </c>
      <c r="AD502" s="34" t="str">
        <f t="shared" si="344"/>
        <v>g</v>
      </c>
      <c r="AE502" s="34" t="str">
        <f t="shared" si="331"/>
        <v>1 0</v>
      </c>
      <c r="AF502" s="34">
        <f t="shared" si="332"/>
        <v>7</v>
      </c>
      <c r="AG502" s="34">
        <f t="shared" si="333"/>
        <v>7</v>
      </c>
      <c r="AH502" s="34">
        <f t="shared" si="334"/>
        <v>0</v>
      </c>
      <c r="AI502" s="172">
        <f>IF(AJ502&lt;&gt;"",MAX(AI$3:AI501)+1,"")</f>
        <v>404</v>
      </c>
      <c r="AJ502" s="172" t="str">
        <f t="shared" si="335"/>
        <v>F</v>
      </c>
      <c r="AK502" s="172">
        <f t="shared" si="336"/>
        <v>430</v>
      </c>
      <c r="AL502" s="172">
        <f t="shared" si="337"/>
        <v>7</v>
      </c>
      <c r="AM502" s="172" t="str">
        <f>IF(AN502&lt;&gt;"",MAX(AM$3:AM501)+1,"")</f>
        <v/>
      </c>
      <c r="AN502" s="172" t="str">
        <f t="shared" si="338"/>
        <v/>
      </c>
      <c r="AO502" s="172" t="str">
        <f t="shared" si="339"/>
        <v/>
      </c>
      <c r="AP502" s="172" t="str">
        <f t="shared" si="340"/>
        <v/>
      </c>
      <c r="AQ502" s="172" t="str">
        <f t="shared" si="341"/>
        <v/>
      </c>
      <c r="AR502" s="172" t="str">
        <f>Table1[[#This Row],[Sex ]]&amp;Table1[[#This Row],[Month]]</f>
        <v>F1</v>
      </c>
      <c r="AS502" s="21"/>
      <c r="AT502" s="21"/>
      <c r="AU502" s="21"/>
      <c r="AV502" s="21"/>
      <c r="AW502" s="21"/>
      <c r="AX502" s="21"/>
      <c r="AY502" s="21"/>
      <c r="AZ502" s="21"/>
      <c r="BA502" s="21"/>
      <c r="BB502" s="21"/>
      <c r="BC502" s="21"/>
      <c r="BD502" s="21"/>
      <c r="BE502" s="319"/>
      <c r="BF502" s="319"/>
      <c r="BG502" s="316"/>
      <c r="BH502" s="316"/>
      <c r="BI502" s="316"/>
      <c r="BJ502" s="316"/>
      <c r="BK502" s="316"/>
      <c r="BL502" s="316"/>
      <c r="BM502" s="316"/>
      <c r="BN502" s="316"/>
      <c r="BO502" s="316"/>
      <c r="BP502" s="316"/>
      <c r="BQ502" s="316"/>
      <c r="BR502" s="316"/>
      <c r="BS502" s="316"/>
      <c r="BT502" s="316"/>
      <c r="BU502" s="316"/>
      <c r="BV502" s="316"/>
      <c r="BW502" s="316"/>
      <c r="BX502" s="316"/>
      <c r="BY502" s="316"/>
      <c r="BZ502" s="316"/>
      <c r="CA502" s="316"/>
      <c r="CB502" s="316"/>
      <c r="CC502" s="316"/>
      <c r="CD502" s="316"/>
      <c r="CE502" s="316"/>
      <c r="CF502" s="316"/>
      <c r="CG502" s="316"/>
      <c r="CH502" s="316"/>
      <c r="CI502" s="316"/>
      <c r="CJ502" s="316"/>
      <c r="CK502" s="316"/>
      <c r="CL502" s="316"/>
      <c r="CM502" s="316"/>
      <c r="CN502" s="316"/>
      <c r="CO502" s="316"/>
      <c r="CP502" s="316"/>
      <c r="CQ502" s="316"/>
      <c r="CR502" s="316"/>
      <c r="CS502" s="316"/>
      <c r="CT502" s="316"/>
      <c r="CU502" s="316"/>
      <c r="CV502" s="316"/>
      <c r="CW502" s="316"/>
      <c r="CX502" s="316"/>
      <c r="CY502" s="316"/>
      <c r="CZ502" s="316"/>
      <c r="DA502" s="316"/>
      <c r="DB502" s="316"/>
      <c r="DC502" s="316"/>
      <c r="DD502" s="316"/>
      <c r="DE502" s="316"/>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HP502" s="268">
        <f t="shared" si="346"/>
        <v>3</v>
      </c>
      <c r="HQ502" s="268">
        <f t="shared" si="316"/>
        <v>494</v>
      </c>
      <c r="HR502" s="268">
        <f t="shared" si="347"/>
        <v>0</v>
      </c>
      <c r="HS502" s="268">
        <f t="shared" si="349"/>
        <v>0</v>
      </c>
    </row>
    <row r="503" spans="1:227" x14ac:dyDescent="0.3">
      <c r="A503" s="21"/>
      <c r="B503" s="14">
        <v>11038</v>
      </c>
      <c r="C503" s="14">
        <v>1</v>
      </c>
      <c r="D503" s="14" t="s">
        <v>182</v>
      </c>
      <c r="E503" s="14" t="s">
        <v>183</v>
      </c>
      <c r="F503" s="14">
        <v>380</v>
      </c>
      <c r="G503" s="14" t="s">
        <v>120</v>
      </c>
      <c r="H503" s="14">
        <v>5</v>
      </c>
      <c r="I503" s="14">
        <v>5</v>
      </c>
      <c r="J503" s="14">
        <v>5</v>
      </c>
      <c r="K503" s="14"/>
      <c r="L503" s="14" t="s">
        <v>141</v>
      </c>
      <c r="M503" s="24">
        <f t="shared" si="342"/>
        <v>5</v>
      </c>
      <c r="N503" s="24">
        <f t="shared" si="317"/>
        <v>2</v>
      </c>
      <c r="O503" s="24" t="str">
        <f t="shared" si="318"/>
        <v>5 5</v>
      </c>
      <c r="P503" s="24">
        <f t="shared" si="319"/>
        <v>5</v>
      </c>
      <c r="Q503" s="25">
        <f t="shared" si="320"/>
        <v>0</v>
      </c>
      <c r="R503" s="26">
        <f t="shared" si="321"/>
        <v>0</v>
      </c>
      <c r="S503" s="24">
        <f t="shared" si="322"/>
        <v>5</v>
      </c>
      <c r="T503" s="24">
        <f t="shared" si="323"/>
        <v>5</v>
      </c>
      <c r="U503" s="24" t="str">
        <f t="shared" si="324"/>
        <v/>
      </c>
      <c r="V503" s="24" t="str">
        <f t="shared" si="325"/>
        <v>g</v>
      </c>
      <c r="W503" s="24" t="str">
        <f t="shared" si="343"/>
        <v/>
      </c>
      <c r="X503" s="24">
        <f t="shared" si="326"/>
        <v>5</v>
      </c>
      <c r="Y503" s="24">
        <f t="shared" si="327"/>
        <v>5</v>
      </c>
      <c r="Z503" s="24" t="str">
        <f t="shared" si="328"/>
        <v>F</v>
      </c>
      <c r="AA503" s="24" t="str">
        <f t="shared" si="350"/>
        <v>F</v>
      </c>
      <c r="AB503" s="34" t="str">
        <f t="shared" si="329"/>
        <v/>
      </c>
      <c r="AC503" s="34" t="str">
        <f t="shared" si="330"/>
        <v>g</v>
      </c>
      <c r="AD503" s="34" t="str">
        <f t="shared" si="344"/>
        <v>g</v>
      </c>
      <c r="AE503" s="34" t="str">
        <f t="shared" si="331"/>
        <v>5 0</v>
      </c>
      <c r="AF503" s="34">
        <f t="shared" si="332"/>
        <v>5</v>
      </c>
      <c r="AG503" s="34">
        <f t="shared" si="333"/>
        <v>5</v>
      </c>
      <c r="AH503" s="34">
        <f t="shared" si="334"/>
        <v>0</v>
      </c>
      <c r="AI503" s="172">
        <f>IF(AJ503&lt;&gt;"",MAX(AI$3:AI502)+1,"")</f>
        <v>405</v>
      </c>
      <c r="AJ503" s="172" t="str">
        <f t="shared" si="335"/>
        <v>F</v>
      </c>
      <c r="AK503" s="172">
        <f t="shared" si="336"/>
        <v>380</v>
      </c>
      <c r="AL503" s="172">
        <f t="shared" si="337"/>
        <v>5</v>
      </c>
      <c r="AM503" s="172" t="str">
        <f>IF(AN503&lt;&gt;"",MAX(AM$3:AM502)+1,"")</f>
        <v/>
      </c>
      <c r="AN503" s="172" t="str">
        <f t="shared" si="338"/>
        <v/>
      </c>
      <c r="AO503" s="172" t="str">
        <f t="shared" si="339"/>
        <v/>
      </c>
      <c r="AP503" s="172" t="str">
        <f t="shared" si="340"/>
        <v/>
      </c>
      <c r="AQ503" s="172" t="str">
        <f t="shared" si="341"/>
        <v/>
      </c>
      <c r="AR503" s="172" t="str">
        <f>Table1[[#This Row],[Sex ]]&amp;Table1[[#This Row],[Month]]</f>
        <v>F5</v>
      </c>
      <c r="AS503" s="21"/>
      <c r="AT503" s="21"/>
      <c r="AU503" s="21"/>
      <c r="AV503" s="21"/>
      <c r="AW503" s="21"/>
      <c r="AX503" s="21"/>
      <c r="AY503" s="21"/>
      <c r="AZ503" s="21"/>
      <c r="BA503" s="21"/>
      <c r="BB503" s="21"/>
      <c r="BC503" s="21"/>
      <c r="BD503" s="21"/>
      <c r="BE503" s="319"/>
      <c r="BF503" s="319"/>
      <c r="BG503" s="316"/>
      <c r="BH503" s="316"/>
      <c r="BI503" s="316"/>
      <c r="BJ503" s="316"/>
      <c r="BK503" s="316"/>
      <c r="BL503" s="316"/>
      <c r="BM503" s="316"/>
      <c r="BN503" s="316"/>
      <c r="BO503" s="316"/>
      <c r="BP503" s="316"/>
      <c r="BQ503" s="316"/>
      <c r="BR503" s="316"/>
      <c r="BS503" s="316"/>
      <c r="BT503" s="316"/>
      <c r="BU503" s="316"/>
      <c r="BV503" s="316"/>
      <c r="BW503" s="316"/>
      <c r="BX503" s="316"/>
      <c r="BY503" s="316"/>
      <c r="BZ503" s="316"/>
      <c r="CA503" s="316"/>
      <c r="CB503" s="316"/>
      <c r="CC503" s="316"/>
      <c r="CD503" s="316"/>
      <c r="CE503" s="316"/>
      <c r="CF503" s="316"/>
      <c r="CG503" s="316"/>
      <c r="CH503" s="316"/>
      <c r="CI503" s="316"/>
      <c r="CJ503" s="316"/>
      <c r="CK503" s="316"/>
      <c r="CL503" s="316"/>
      <c r="CM503" s="316"/>
      <c r="CN503" s="316"/>
      <c r="CO503" s="316"/>
      <c r="CP503" s="316"/>
      <c r="CQ503" s="316"/>
      <c r="CR503" s="316"/>
      <c r="CS503" s="316"/>
      <c r="CT503" s="316"/>
      <c r="CU503" s="316"/>
      <c r="CV503" s="316"/>
      <c r="CW503" s="316"/>
      <c r="CX503" s="316"/>
      <c r="CY503" s="316"/>
      <c r="CZ503" s="316"/>
      <c r="DA503" s="316"/>
      <c r="DB503" s="316"/>
      <c r="DC503" s="316"/>
      <c r="DD503" s="316"/>
      <c r="DE503" s="316"/>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HP503" s="268">
        <f t="shared" si="346"/>
        <v>4</v>
      </c>
      <c r="HQ503" s="268">
        <f t="shared" si="316"/>
        <v>495</v>
      </c>
      <c r="HR503" s="268">
        <f t="shared" si="347"/>
        <v>0</v>
      </c>
      <c r="HS503" s="268">
        <f t="shared" si="349"/>
        <v>0</v>
      </c>
    </row>
    <row r="504" spans="1:227" x14ac:dyDescent="0.3">
      <c r="A504" s="21"/>
      <c r="B504" s="14">
        <v>11038</v>
      </c>
      <c r="C504" s="14">
        <v>2</v>
      </c>
      <c r="D504" s="14" t="s">
        <v>182</v>
      </c>
      <c r="E504" s="14" t="s">
        <v>183</v>
      </c>
      <c r="F504" s="14">
        <v>310</v>
      </c>
      <c r="G504" s="14" t="s">
        <v>121</v>
      </c>
      <c r="H504" s="14">
        <v>5</v>
      </c>
      <c r="I504" s="14">
        <v>3</v>
      </c>
      <c r="J504" s="14">
        <v>3</v>
      </c>
      <c r="K504" s="14"/>
      <c r="L504" s="14" t="s">
        <v>141</v>
      </c>
      <c r="M504" s="24">
        <f t="shared" si="342"/>
        <v>3</v>
      </c>
      <c r="N504" s="24">
        <f t="shared" si="317"/>
        <v>2</v>
      </c>
      <c r="O504" s="24" t="str">
        <f t="shared" si="318"/>
        <v>3 3</v>
      </c>
      <c r="P504" s="24">
        <f t="shared" si="319"/>
        <v>3</v>
      </c>
      <c r="Q504" s="25">
        <f t="shared" si="320"/>
        <v>0</v>
      </c>
      <c r="R504" s="26">
        <f t="shared" si="321"/>
        <v>0</v>
      </c>
      <c r="S504" s="24">
        <f t="shared" si="322"/>
        <v>5</v>
      </c>
      <c r="T504" s="24">
        <f t="shared" si="323"/>
        <v>5</v>
      </c>
      <c r="U504" s="24" t="str">
        <f t="shared" si="324"/>
        <v/>
      </c>
      <c r="V504" s="24" t="str">
        <f t="shared" si="325"/>
        <v>g</v>
      </c>
      <c r="W504" s="24" t="str">
        <f t="shared" si="343"/>
        <v/>
      </c>
      <c r="X504" s="24">
        <f t="shared" si="326"/>
        <v>5</v>
      </c>
      <c r="Y504" s="24">
        <f t="shared" si="327"/>
        <v>5</v>
      </c>
      <c r="Z504" s="24" t="str">
        <f t="shared" si="328"/>
        <v>M</v>
      </c>
      <c r="AA504" s="24" t="str">
        <f t="shared" si="350"/>
        <v>M</v>
      </c>
      <c r="AB504" s="34" t="str">
        <f t="shared" si="329"/>
        <v/>
      </c>
      <c r="AC504" s="34" t="str">
        <f t="shared" si="330"/>
        <v>g</v>
      </c>
      <c r="AD504" s="34" t="str">
        <f t="shared" si="344"/>
        <v>g</v>
      </c>
      <c r="AE504" s="34" t="str">
        <f t="shared" si="331"/>
        <v>5 0</v>
      </c>
      <c r="AF504" s="34">
        <f t="shared" si="332"/>
        <v>3</v>
      </c>
      <c r="AG504" s="34">
        <f t="shared" si="333"/>
        <v>3</v>
      </c>
      <c r="AH504" s="34">
        <f t="shared" si="334"/>
        <v>0</v>
      </c>
      <c r="AI504" s="172" t="str">
        <f>IF(AJ504&lt;&gt;"",MAX(AI$3:AI503)+1,"")</f>
        <v/>
      </c>
      <c r="AJ504" s="172" t="str">
        <f t="shared" si="335"/>
        <v/>
      </c>
      <c r="AK504" s="172" t="str">
        <f t="shared" si="336"/>
        <v/>
      </c>
      <c r="AL504" s="172" t="str">
        <f t="shared" si="337"/>
        <v/>
      </c>
      <c r="AM504" s="172">
        <f>IF(AN504&lt;&gt;"",MAX(AM$3:AM503)+1,"")</f>
        <v>93</v>
      </c>
      <c r="AN504" s="172" t="str">
        <f t="shared" si="338"/>
        <v>M</v>
      </c>
      <c r="AO504" s="172">
        <f t="shared" si="339"/>
        <v>310</v>
      </c>
      <c r="AP504" s="172">
        <f t="shared" si="340"/>
        <v>3</v>
      </c>
      <c r="AQ504" s="172" t="str">
        <f t="shared" si="341"/>
        <v/>
      </c>
      <c r="AR504" s="172" t="str">
        <f>Table1[[#This Row],[Sex ]]&amp;Table1[[#This Row],[Month]]</f>
        <v>M5</v>
      </c>
      <c r="AS504" s="21"/>
      <c r="AT504" s="21"/>
      <c r="AU504" s="21"/>
      <c r="AV504" s="21"/>
      <c r="AW504" s="21"/>
      <c r="AX504" s="21"/>
      <c r="AY504" s="21"/>
      <c r="AZ504" s="21"/>
      <c r="BA504" s="21"/>
      <c r="BB504" s="21"/>
      <c r="BC504" s="21"/>
      <c r="BD504" s="21"/>
      <c r="BE504" s="319"/>
      <c r="BF504" s="319"/>
      <c r="BG504" s="316"/>
      <c r="BH504" s="316"/>
      <c r="BI504" s="316"/>
      <c r="BJ504" s="316"/>
      <c r="BK504" s="316"/>
      <c r="BL504" s="316"/>
      <c r="BM504" s="316"/>
      <c r="BN504" s="316"/>
      <c r="BO504" s="316"/>
      <c r="BP504" s="316"/>
      <c r="BQ504" s="316"/>
      <c r="BR504" s="316"/>
      <c r="BS504" s="316"/>
      <c r="BT504" s="316"/>
      <c r="BU504" s="316"/>
      <c r="BV504" s="316"/>
      <c r="BW504" s="316"/>
      <c r="BX504" s="316"/>
      <c r="BY504" s="316"/>
      <c r="BZ504" s="316"/>
      <c r="CA504" s="316"/>
      <c r="CB504" s="316"/>
      <c r="CC504" s="316"/>
      <c r="CD504" s="316"/>
      <c r="CE504" s="316"/>
      <c r="CF504" s="316"/>
      <c r="CG504" s="316"/>
      <c r="CH504" s="316"/>
      <c r="CI504" s="316"/>
      <c r="CJ504" s="316"/>
      <c r="CK504" s="316"/>
      <c r="CL504" s="316"/>
      <c r="CM504" s="316"/>
      <c r="CN504" s="316"/>
      <c r="CO504" s="316"/>
      <c r="CP504" s="316"/>
      <c r="CQ504" s="316"/>
      <c r="CR504" s="316"/>
      <c r="CS504" s="316"/>
      <c r="CT504" s="316"/>
      <c r="CU504" s="316"/>
      <c r="CV504" s="316"/>
      <c r="CW504" s="316"/>
      <c r="CX504" s="316"/>
      <c r="CY504" s="316"/>
      <c r="CZ504" s="316"/>
      <c r="DA504" s="316"/>
      <c r="DB504" s="316"/>
      <c r="DC504" s="316"/>
      <c r="DD504" s="316"/>
      <c r="DE504" s="316"/>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HP504" s="268">
        <f t="shared" si="346"/>
        <v>3</v>
      </c>
      <c r="HQ504" s="268">
        <f t="shared" si="316"/>
        <v>496</v>
      </c>
      <c r="HR504" s="268">
        <f t="shared" si="347"/>
        <v>0</v>
      </c>
      <c r="HS504" s="268">
        <f t="shared" si="349"/>
        <v>0</v>
      </c>
    </row>
    <row r="505" spans="1:227" x14ac:dyDescent="0.3">
      <c r="A505" s="21"/>
      <c r="B505" s="14">
        <v>11038</v>
      </c>
      <c r="C505" s="14">
        <v>3</v>
      </c>
      <c r="D505" s="14" t="s">
        <v>182</v>
      </c>
      <c r="E505" s="14" t="s">
        <v>183</v>
      </c>
      <c r="F505" s="14">
        <v>380</v>
      </c>
      <c r="G505" s="14" t="s">
        <v>120</v>
      </c>
      <c r="H505" s="14">
        <v>5</v>
      </c>
      <c r="I505" s="14">
        <v>4</v>
      </c>
      <c r="J505" s="14">
        <v>4</v>
      </c>
      <c r="K505" s="14"/>
      <c r="L505" s="14" t="s">
        <v>141</v>
      </c>
      <c r="M505" s="24">
        <f t="shared" si="342"/>
        <v>4</v>
      </c>
      <c r="N505" s="24">
        <f t="shared" si="317"/>
        <v>2</v>
      </c>
      <c r="O505" s="24" t="str">
        <f t="shared" si="318"/>
        <v>4 4</v>
      </c>
      <c r="P505" s="24">
        <f t="shared" si="319"/>
        <v>4</v>
      </c>
      <c r="Q505" s="25">
        <f t="shared" si="320"/>
        <v>0</v>
      </c>
      <c r="R505" s="26">
        <f t="shared" si="321"/>
        <v>0</v>
      </c>
      <c r="S505" s="24">
        <f t="shared" si="322"/>
        <v>5</v>
      </c>
      <c r="T505" s="24">
        <f t="shared" si="323"/>
        <v>5</v>
      </c>
      <c r="U505" s="24" t="str">
        <f t="shared" si="324"/>
        <v/>
      </c>
      <c r="V505" s="24" t="str">
        <f t="shared" si="325"/>
        <v>g</v>
      </c>
      <c r="W505" s="24" t="str">
        <f t="shared" si="343"/>
        <v/>
      </c>
      <c r="X505" s="24">
        <f t="shared" si="326"/>
        <v>5</v>
      </c>
      <c r="Y505" s="24">
        <f t="shared" si="327"/>
        <v>5</v>
      </c>
      <c r="Z505" s="24" t="str">
        <f t="shared" si="328"/>
        <v>F</v>
      </c>
      <c r="AA505" s="24" t="str">
        <f t="shared" si="350"/>
        <v>F</v>
      </c>
      <c r="AB505" s="34" t="str">
        <f t="shared" si="329"/>
        <v/>
      </c>
      <c r="AC505" s="34" t="str">
        <f t="shared" si="330"/>
        <v>g</v>
      </c>
      <c r="AD505" s="34" t="str">
        <f t="shared" si="344"/>
        <v>g</v>
      </c>
      <c r="AE505" s="34" t="str">
        <f t="shared" si="331"/>
        <v>5 0</v>
      </c>
      <c r="AF505" s="34">
        <f t="shared" si="332"/>
        <v>4</v>
      </c>
      <c r="AG505" s="34">
        <f t="shared" si="333"/>
        <v>4</v>
      </c>
      <c r="AH505" s="34">
        <f t="shared" si="334"/>
        <v>0</v>
      </c>
      <c r="AI505" s="172">
        <f>IF(AJ505&lt;&gt;"",MAX(AI$3:AI504)+1,"")</f>
        <v>406</v>
      </c>
      <c r="AJ505" s="172" t="str">
        <f t="shared" si="335"/>
        <v>F</v>
      </c>
      <c r="AK505" s="172">
        <f t="shared" si="336"/>
        <v>380</v>
      </c>
      <c r="AL505" s="172">
        <f t="shared" si="337"/>
        <v>4</v>
      </c>
      <c r="AM505" s="172" t="str">
        <f>IF(AN505&lt;&gt;"",MAX(AM$3:AM504)+1,"")</f>
        <v/>
      </c>
      <c r="AN505" s="172" t="str">
        <f t="shared" si="338"/>
        <v/>
      </c>
      <c r="AO505" s="172" t="str">
        <f t="shared" si="339"/>
        <v/>
      </c>
      <c r="AP505" s="172" t="str">
        <f t="shared" si="340"/>
        <v/>
      </c>
      <c r="AQ505" s="172" t="str">
        <f t="shared" si="341"/>
        <v/>
      </c>
      <c r="AR505" s="172" t="str">
        <f>Table1[[#This Row],[Sex ]]&amp;Table1[[#This Row],[Month]]</f>
        <v>F5</v>
      </c>
      <c r="AS505" s="21"/>
      <c r="AT505" s="21"/>
      <c r="AU505" s="21"/>
      <c r="AV505" s="21"/>
      <c r="AW505" s="21"/>
      <c r="AX505" s="21"/>
      <c r="AY505" s="21"/>
      <c r="AZ505" s="21"/>
      <c r="BA505" s="21"/>
      <c r="BB505" s="21"/>
      <c r="BC505" s="21"/>
      <c r="BD505" s="21"/>
      <c r="BE505" s="319"/>
      <c r="BF505" s="319"/>
      <c r="BG505" s="316"/>
      <c r="BH505" s="316"/>
      <c r="BI505" s="316"/>
      <c r="BJ505" s="316"/>
      <c r="BK505" s="316"/>
      <c r="BL505" s="316"/>
      <c r="BM505" s="316"/>
      <c r="BN505" s="316"/>
      <c r="BO505" s="316"/>
      <c r="BP505" s="316"/>
      <c r="BQ505" s="316"/>
      <c r="BR505" s="316"/>
      <c r="BS505" s="316"/>
      <c r="BT505" s="316"/>
      <c r="BU505" s="316"/>
      <c r="BV505" s="316"/>
      <c r="BW505" s="316"/>
      <c r="BX505" s="316"/>
      <c r="BY505" s="316"/>
      <c r="BZ505" s="316"/>
      <c r="CA505" s="316"/>
      <c r="CB505" s="316"/>
      <c r="CC505" s="316"/>
      <c r="CD505" s="316"/>
      <c r="CE505" s="316"/>
      <c r="CF505" s="316"/>
      <c r="CG505" s="316"/>
      <c r="CH505" s="316"/>
      <c r="CI505" s="316"/>
      <c r="CJ505" s="316"/>
      <c r="CK505" s="316"/>
      <c r="CL505" s="316"/>
      <c r="CM505" s="316"/>
      <c r="CN505" s="316"/>
      <c r="CO505" s="316"/>
      <c r="CP505" s="316"/>
      <c r="CQ505" s="316"/>
      <c r="CR505" s="316"/>
      <c r="CS505" s="316"/>
      <c r="CT505" s="316"/>
      <c r="CU505" s="316"/>
      <c r="CV505" s="316"/>
      <c r="CW505" s="316"/>
      <c r="CX505" s="316"/>
      <c r="CY505" s="316"/>
      <c r="CZ505" s="316"/>
      <c r="DA505" s="316"/>
      <c r="DB505" s="316"/>
      <c r="DC505" s="316"/>
      <c r="DD505" s="316"/>
      <c r="DE505" s="316"/>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21"/>
      <c r="ET505" s="21"/>
      <c r="EU505" s="21"/>
      <c r="EV505" s="21"/>
      <c r="HP505" s="268">
        <f t="shared" si="346"/>
        <v>4</v>
      </c>
      <c r="HQ505" s="268">
        <f t="shared" si="316"/>
        <v>497</v>
      </c>
      <c r="HR505" s="268">
        <f t="shared" si="347"/>
        <v>0</v>
      </c>
      <c r="HS505" s="268">
        <f t="shared" si="349"/>
        <v>0</v>
      </c>
    </row>
    <row r="506" spans="1:227" x14ac:dyDescent="0.3">
      <c r="A506" s="21"/>
      <c r="B506" s="14">
        <v>11038</v>
      </c>
      <c r="C506" s="14">
        <v>4</v>
      </c>
      <c r="D506" s="14" t="s">
        <v>182</v>
      </c>
      <c r="E506" s="14" t="s">
        <v>183</v>
      </c>
      <c r="F506" s="14">
        <v>310</v>
      </c>
      <c r="G506" s="14" t="s">
        <v>120</v>
      </c>
      <c r="H506" s="14">
        <v>5</v>
      </c>
      <c r="I506" s="14">
        <v>3</v>
      </c>
      <c r="J506" s="14">
        <v>3</v>
      </c>
      <c r="K506" s="14"/>
      <c r="L506" s="14" t="s">
        <v>141</v>
      </c>
      <c r="M506" s="24">
        <f t="shared" si="342"/>
        <v>3</v>
      </c>
      <c r="N506" s="24">
        <f t="shared" si="317"/>
        <v>2</v>
      </c>
      <c r="O506" s="24" t="str">
        <f t="shared" si="318"/>
        <v>3 3</v>
      </c>
      <c r="P506" s="24">
        <f t="shared" si="319"/>
        <v>3</v>
      </c>
      <c r="Q506" s="25">
        <f t="shared" si="320"/>
        <v>0</v>
      </c>
      <c r="R506" s="26">
        <f t="shared" si="321"/>
        <v>0</v>
      </c>
      <c r="S506" s="24">
        <f t="shared" si="322"/>
        <v>5</v>
      </c>
      <c r="T506" s="24">
        <f t="shared" si="323"/>
        <v>5</v>
      </c>
      <c r="U506" s="24" t="str">
        <f t="shared" si="324"/>
        <v/>
      </c>
      <c r="V506" s="24" t="str">
        <f t="shared" si="325"/>
        <v>g</v>
      </c>
      <c r="W506" s="24" t="str">
        <f t="shared" si="343"/>
        <v/>
      </c>
      <c r="X506" s="24">
        <f t="shared" si="326"/>
        <v>5</v>
      </c>
      <c r="Y506" s="24">
        <f t="shared" si="327"/>
        <v>5</v>
      </c>
      <c r="Z506" s="24" t="str">
        <f t="shared" si="328"/>
        <v>F</v>
      </c>
      <c r="AA506" s="24" t="str">
        <f t="shared" si="350"/>
        <v>F</v>
      </c>
      <c r="AB506" s="34" t="str">
        <f t="shared" si="329"/>
        <v/>
      </c>
      <c r="AC506" s="34" t="str">
        <f t="shared" si="330"/>
        <v>g</v>
      </c>
      <c r="AD506" s="34" t="str">
        <f t="shared" si="344"/>
        <v>g</v>
      </c>
      <c r="AE506" s="34" t="str">
        <f t="shared" si="331"/>
        <v>5 0</v>
      </c>
      <c r="AF506" s="34">
        <f t="shared" si="332"/>
        <v>3</v>
      </c>
      <c r="AG506" s="34">
        <f t="shared" si="333"/>
        <v>3</v>
      </c>
      <c r="AH506" s="34">
        <f t="shared" si="334"/>
        <v>0</v>
      </c>
      <c r="AI506" s="172">
        <f>IF(AJ506&lt;&gt;"",MAX(AI$3:AI505)+1,"")</f>
        <v>407</v>
      </c>
      <c r="AJ506" s="172" t="str">
        <f t="shared" si="335"/>
        <v>F</v>
      </c>
      <c r="AK506" s="172">
        <f t="shared" si="336"/>
        <v>310</v>
      </c>
      <c r="AL506" s="172">
        <f t="shared" si="337"/>
        <v>3</v>
      </c>
      <c r="AM506" s="172" t="str">
        <f>IF(AN506&lt;&gt;"",MAX(AM$3:AM505)+1,"")</f>
        <v/>
      </c>
      <c r="AN506" s="172" t="str">
        <f t="shared" si="338"/>
        <v/>
      </c>
      <c r="AO506" s="172" t="str">
        <f t="shared" si="339"/>
        <v/>
      </c>
      <c r="AP506" s="172" t="str">
        <f t="shared" si="340"/>
        <v/>
      </c>
      <c r="AQ506" s="172" t="str">
        <f t="shared" si="341"/>
        <v/>
      </c>
      <c r="AR506" s="172" t="str">
        <f>Table1[[#This Row],[Sex ]]&amp;Table1[[#This Row],[Month]]</f>
        <v>F5</v>
      </c>
      <c r="AS506" s="21"/>
      <c r="AT506" s="21"/>
      <c r="AU506" s="21"/>
      <c r="AV506" s="21"/>
      <c r="AW506" s="21"/>
      <c r="AX506" s="21"/>
      <c r="AY506" s="21"/>
      <c r="AZ506" s="21"/>
      <c r="BA506" s="21"/>
      <c r="BB506" s="21"/>
      <c r="BC506" s="21"/>
      <c r="BD506" s="21"/>
      <c r="BE506" s="319"/>
      <c r="BF506" s="319"/>
      <c r="BG506" s="316"/>
      <c r="BH506" s="316"/>
      <c r="BI506" s="316"/>
      <c r="BJ506" s="316"/>
      <c r="BK506" s="316"/>
      <c r="BL506" s="316"/>
      <c r="BM506" s="316"/>
      <c r="BN506" s="316"/>
      <c r="BO506" s="316"/>
      <c r="BP506" s="316"/>
      <c r="BQ506" s="316"/>
      <c r="BR506" s="316"/>
      <c r="BS506" s="316"/>
      <c r="BT506" s="316"/>
      <c r="BU506" s="316"/>
      <c r="BV506" s="316"/>
      <c r="BW506" s="316"/>
      <c r="BX506" s="316"/>
      <c r="BY506" s="316"/>
      <c r="BZ506" s="316"/>
      <c r="CA506" s="316"/>
      <c r="CB506" s="316"/>
      <c r="CC506" s="316"/>
      <c r="CD506" s="316"/>
      <c r="CE506" s="316"/>
      <c r="CF506" s="316"/>
      <c r="CG506" s="316"/>
      <c r="CH506" s="316"/>
      <c r="CI506" s="316"/>
      <c r="CJ506" s="316"/>
      <c r="CK506" s="316"/>
      <c r="CL506" s="316"/>
      <c r="CM506" s="316"/>
      <c r="CN506" s="316"/>
      <c r="CO506" s="316"/>
      <c r="CP506" s="316"/>
      <c r="CQ506" s="316"/>
      <c r="CR506" s="316"/>
      <c r="CS506" s="316"/>
      <c r="CT506" s="316"/>
      <c r="CU506" s="316"/>
      <c r="CV506" s="316"/>
      <c r="CW506" s="316"/>
      <c r="CX506" s="316"/>
      <c r="CY506" s="316"/>
      <c r="CZ506" s="316"/>
      <c r="DA506" s="316"/>
      <c r="DB506" s="316"/>
      <c r="DC506" s="316"/>
      <c r="DD506" s="316"/>
      <c r="DE506" s="316"/>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HP506" s="268">
        <f t="shared" si="346"/>
        <v>4</v>
      </c>
      <c r="HQ506" s="268">
        <f t="shared" si="316"/>
        <v>498</v>
      </c>
      <c r="HR506" s="268">
        <f t="shared" si="347"/>
        <v>0</v>
      </c>
      <c r="HS506" s="268">
        <f t="shared" si="349"/>
        <v>0</v>
      </c>
    </row>
    <row r="507" spans="1:227" x14ac:dyDescent="0.3">
      <c r="A507" s="21"/>
      <c r="B507" s="14">
        <v>11038</v>
      </c>
      <c r="C507" s="14">
        <v>5</v>
      </c>
      <c r="D507" s="14" t="s">
        <v>182</v>
      </c>
      <c r="E507" s="14" t="s">
        <v>183</v>
      </c>
      <c r="F507" s="14">
        <v>340</v>
      </c>
      <c r="G507" s="14" t="s">
        <v>120</v>
      </c>
      <c r="H507" s="14">
        <v>5</v>
      </c>
      <c r="I507" s="14">
        <v>4</v>
      </c>
      <c r="J507" s="14">
        <v>4</v>
      </c>
      <c r="K507" s="14"/>
      <c r="L507" s="14" t="s">
        <v>141</v>
      </c>
      <c r="M507" s="24">
        <f t="shared" si="342"/>
        <v>4</v>
      </c>
      <c r="N507" s="24">
        <f t="shared" si="317"/>
        <v>2</v>
      </c>
      <c r="O507" s="24" t="str">
        <f t="shared" si="318"/>
        <v>4 4</v>
      </c>
      <c r="P507" s="24">
        <f t="shared" si="319"/>
        <v>4</v>
      </c>
      <c r="Q507" s="25">
        <f t="shared" si="320"/>
        <v>0</v>
      </c>
      <c r="R507" s="26">
        <f t="shared" si="321"/>
        <v>0</v>
      </c>
      <c r="S507" s="24">
        <f t="shared" si="322"/>
        <v>5</v>
      </c>
      <c r="T507" s="24">
        <f t="shared" si="323"/>
        <v>5</v>
      </c>
      <c r="U507" s="24" t="str">
        <f t="shared" si="324"/>
        <v/>
      </c>
      <c r="V507" s="24" t="str">
        <f t="shared" si="325"/>
        <v>g</v>
      </c>
      <c r="W507" s="24" t="str">
        <f t="shared" si="343"/>
        <v/>
      </c>
      <c r="X507" s="24">
        <f t="shared" si="326"/>
        <v>5</v>
      </c>
      <c r="Y507" s="24">
        <f t="shared" si="327"/>
        <v>5</v>
      </c>
      <c r="Z507" s="24" t="str">
        <f t="shared" si="328"/>
        <v>F</v>
      </c>
      <c r="AA507" s="24" t="str">
        <f t="shared" si="350"/>
        <v>F</v>
      </c>
      <c r="AB507" s="34" t="str">
        <f t="shared" si="329"/>
        <v/>
      </c>
      <c r="AC507" s="34" t="str">
        <f t="shared" si="330"/>
        <v>g</v>
      </c>
      <c r="AD507" s="34" t="str">
        <f t="shared" si="344"/>
        <v>g</v>
      </c>
      <c r="AE507" s="34" t="str">
        <f t="shared" si="331"/>
        <v>5 0</v>
      </c>
      <c r="AF507" s="34">
        <f t="shared" si="332"/>
        <v>4</v>
      </c>
      <c r="AG507" s="34">
        <f t="shared" si="333"/>
        <v>4</v>
      </c>
      <c r="AH507" s="34">
        <f t="shared" si="334"/>
        <v>0</v>
      </c>
      <c r="AI507" s="172">
        <f>IF(AJ507&lt;&gt;"",MAX(AI$3:AI506)+1,"")</f>
        <v>408</v>
      </c>
      <c r="AJ507" s="172" t="str">
        <f t="shared" si="335"/>
        <v>F</v>
      </c>
      <c r="AK507" s="172">
        <f t="shared" si="336"/>
        <v>340</v>
      </c>
      <c r="AL507" s="172">
        <f t="shared" si="337"/>
        <v>4</v>
      </c>
      <c r="AM507" s="172" t="str">
        <f>IF(AN507&lt;&gt;"",MAX(AM$3:AM506)+1,"")</f>
        <v/>
      </c>
      <c r="AN507" s="172" t="str">
        <f t="shared" si="338"/>
        <v/>
      </c>
      <c r="AO507" s="172" t="str">
        <f t="shared" si="339"/>
        <v/>
      </c>
      <c r="AP507" s="172" t="str">
        <f t="shared" si="340"/>
        <v/>
      </c>
      <c r="AQ507" s="172" t="str">
        <f t="shared" si="341"/>
        <v/>
      </c>
      <c r="AR507" s="172" t="str">
        <f>Table1[[#This Row],[Sex ]]&amp;Table1[[#This Row],[Month]]</f>
        <v>F5</v>
      </c>
      <c r="AS507" s="21"/>
      <c r="AT507" s="21"/>
      <c r="AU507" s="21"/>
      <c r="AV507" s="21"/>
      <c r="AW507" s="21"/>
      <c r="AX507" s="21"/>
      <c r="AY507" s="21"/>
      <c r="AZ507" s="21"/>
      <c r="BA507" s="21"/>
      <c r="BB507" s="21"/>
      <c r="BC507" s="21"/>
      <c r="BD507" s="21"/>
      <c r="BE507" s="319"/>
      <c r="BF507" s="319"/>
      <c r="BG507" s="316"/>
      <c r="BH507" s="316"/>
      <c r="BI507" s="316"/>
      <c r="BJ507" s="316"/>
      <c r="BK507" s="316"/>
      <c r="BL507" s="316"/>
      <c r="BM507" s="316"/>
      <c r="BN507" s="316"/>
      <c r="BO507" s="316"/>
      <c r="BP507" s="316"/>
      <c r="BQ507" s="316"/>
      <c r="BR507" s="316"/>
      <c r="BS507" s="316"/>
      <c r="BT507" s="316"/>
      <c r="BU507" s="316"/>
      <c r="BV507" s="316"/>
      <c r="BW507" s="316"/>
      <c r="BX507" s="316"/>
      <c r="BY507" s="316"/>
      <c r="BZ507" s="316"/>
      <c r="CA507" s="316"/>
      <c r="CB507" s="316"/>
      <c r="CC507" s="316"/>
      <c r="CD507" s="316"/>
      <c r="CE507" s="316"/>
      <c r="CF507" s="316"/>
      <c r="CG507" s="316"/>
      <c r="CH507" s="316"/>
      <c r="CI507" s="316"/>
      <c r="CJ507" s="316"/>
      <c r="CK507" s="316"/>
      <c r="CL507" s="316"/>
      <c r="CM507" s="316"/>
      <c r="CN507" s="316"/>
      <c r="CO507" s="316"/>
      <c r="CP507" s="316"/>
      <c r="CQ507" s="316"/>
      <c r="CR507" s="316"/>
      <c r="CS507" s="316"/>
      <c r="CT507" s="316"/>
      <c r="CU507" s="316"/>
      <c r="CV507" s="316"/>
      <c r="CW507" s="316"/>
      <c r="CX507" s="316"/>
      <c r="CY507" s="316"/>
      <c r="CZ507" s="316"/>
      <c r="DA507" s="316"/>
      <c r="DB507" s="316"/>
      <c r="DC507" s="316"/>
      <c r="DD507" s="316"/>
      <c r="DE507" s="316"/>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21"/>
      <c r="ET507" s="21"/>
      <c r="EU507" s="21"/>
      <c r="EV507" s="21"/>
      <c r="HP507" s="268">
        <f t="shared" si="346"/>
        <v>4</v>
      </c>
      <c r="HQ507" s="268">
        <f t="shared" ref="HQ507:HQ570" si="351">HQ506+1</f>
        <v>499</v>
      </c>
      <c r="HR507" s="268">
        <f t="shared" si="347"/>
        <v>0</v>
      </c>
      <c r="HS507" s="268">
        <f t="shared" si="349"/>
        <v>0</v>
      </c>
    </row>
    <row r="508" spans="1:227" x14ac:dyDescent="0.3">
      <c r="A508" s="21"/>
      <c r="B508" s="14">
        <v>11038</v>
      </c>
      <c r="C508" s="14">
        <v>6</v>
      </c>
      <c r="D508" s="14" t="s">
        <v>182</v>
      </c>
      <c r="E508" s="14" t="s">
        <v>183</v>
      </c>
      <c r="F508" s="14">
        <v>340</v>
      </c>
      <c r="G508" s="14" t="s">
        <v>120</v>
      </c>
      <c r="H508" s="14">
        <v>5</v>
      </c>
      <c r="I508" s="14">
        <v>4</v>
      </c>
      <c r="J508" s="14">
        <v>4</v>
      </c>
      <c r="K508" s="14"/>
      <c r="L508" s="14" t="s">
        <v>141</v>
      </c>
      <c r="M508" s="24">
        <f t="shared" si="342"/>
        <v>4</v>
      </c>
      <c r="N508" s="24">
        <f t="shared" si="317"/>
        <v>2</v>
      </c>
      <c r="O508" s="24" t="str">
        <f t="shared" si="318"/>
        <v>4 4</v>
      </c>
      <c r="P508" s="24">
        <f t="shared" si="319"/>
        <v>4</v>
      </c>
      <c r="Q508" s="25">
        <f t="shared" si="320"/>
        <v>0</v>
      </c>
      <c r="R508" s="26">
        <f t="shared" si="321"/>
        <v>0</v>
      </c>
      <c r="S508" s="24">
        <f t="shared" si="322"/>
        <v>5</v>
      </c>
      <c r="T508" s="24">
        <f t="shared" si="323"/>
        <v>5</v>
      </c>
      <c r="U508" s="24" t="str">
        <f t="shared" si="324"/>
        <v/>
      </c>
      <c r="V508" s="24" t="str">
        <f t="shared" si="325"/>
        <v>g</v>
      </c>
      <c r="W508" s="24" t="str">
        <f t="shared" si="343"/>
        <v/>
      </c>
      <c r="X508" s="24">
        <f t="shared" si="326"/>
        <v>5</v>
      </c>
      <c r="Y508" s="24">
        <f t="shared" si="327"/>
        <v>5</v>
      </c>
      <c r="Z508" s="24" t="str">
        <f t="shared" si="328"/>
        <v>F</v>
      </c>
      <c r="AA508" s="24" t="str">
        <f t="shared" si="350"/>
        <v>F</v>
      </c>
      <c r="AB508" s="34" t="str">
        <f t="shared" si="329"/>
        <v/>
      </c>
      <c r="AC508" s="34" t="str">
        <f t="shared" si="330"/>
        <v>g</v>
      </c>
      <c r="AD508" s="34" t="str">
        <f t="shared" si="344"/>
        <v>g</v>
      </c>
      <c r="AE508" s="34" t="str">
        <f t="shared" si="331"/>
        <v>5 0</v>
      </c>
      <c r="AF508" s="34">
        <f t="shared" si="332"/>
        <v>4</v>
      </c>
      <c r="AG508" s="34">
        <f t="shared" si="333"/>
        <v>4</v>
      </c>
      <c r="AH508" s="34">
        <f t="shared" si="334"/>
        <v>0</v>
      </c>
      <c r="AI508" s="172">
        <f>IF(AJ508&lt;&gt;"",MAX(AI$3:AI507)+1,"")</f>
        <v>409</v>
      </c>
      <c r="AJ508" s="172" t="str">
        <f t="shared" si="335"/>
        <v>F</v>
      </c>
      <c r="AK508" s="172">
        <f t="shared" si="336"/>
        <v>340</v>
      </c>
      <c r="AL508" s="172">
        <f t="shared" si="337"/>
        <v>4</v>
      </c>
      <c r="AM508" s="172" t="str">
        <f>IF(AN508&lt;&gt;"",MAX(AM$3:AM507)+1,"")</f>
        <v/>
      </c>
      <c r="AN508" s="172" t="str">
        <f t="shared" si="338"/>
        <v/>
      </c>
      <c r="AO508" s="172" t="str">
        <f t="shared" si="339"/>
        <v/>
      </c>
      <c r="AP508" s="172" t="str">
        <f t="shared" si="340"/>
        <v/>
      </c>
      <c r="AQ508" s="172" t="str">
        <f t="shared" si="341"/>
        <v/>
      </c>
      <c r="AR508" s="172" t="str">
        <f>Table1[[#This Row],[Sex ]]&amp;Table1[[#This Row],[Month]]</f>
        <v>F5</v>
      </c>
      <c r="AS508" s="21"/>
      <c r="AT508" s="21"/>
      <c r="AU508" s="21"/>
      <c r="AV508" s="21"/>
      <c r="AW508" s="21"/>
      <c r="AX508" s="21"/>
      <c r="AY508" s="21"/>
      <c r="AZ508" s="21"/>
      <c r="BA508" s="21"/>
      <c r="BB508" s="21"/>
      <c r="BC508" s="21"/>
      <c r="BD508" s="21"/>
      <c r="BE508" s="319"/>
      <c r="BF508" s="319"/>
      <c r="BG508" s="316"/>
      <c r="BH508" s="316"/>
      <c r="BI508" s="316"/>
      <c r="BJ508" s="316"/>
      <c r="BK508" s="316"/>
      <c r="BL508" s="316"/>
      <c r="BM508" s="316"/>
      <c r="BN508" s="316"/>
      <c r="BO508" s="316"/>
      <c r="BP508" s="316"/>
      <c r="BQ508" s="316"/>
      <c r="BR508" s="316"/>
      <c r="BS508" s="316"/>
      <c r="BT508" s="316"/>
      <c r="BU508" s="316"/>
      <c r="BV508" s="316"/>
      <c r="BW508" s="316"/>
      <c r="BX508" s="316"/>
      <c r="BY508" s="316"/>
      <c r="BZ508" s="316"/>
      <c r="CA508" s="316"/>
      <c r="CB508" s="316"/>
      <c r="CC508" s="316"/>
      <c r="CD508" s="316"/>
      <c r="CE508" s="316"/>
      <c r="CF508" s="316"/>
      <c r="CG508" s="316"/>
      <c r="CH508" s="316"/>
      <c r="CI508" s="316"/>
      <c r="CJ508" s="316"/>
      <c r="CK508" s="316"/>
      <c r="CL508" s="316"/>
      <c r="CM508" s="316"/>
      <c r="CN508" s="316"/>
      <c r="CO508" s="316"/>
      <c r="CP508" s="316"/>
      <c r="CQ508" s="316"/>
      <c r="CR508" s="316"/>
      <c r="CS508" s="316"/>
      <c r="CT508" s="316"/>
      <c r="CU508" s="316"/>
      <c r="CV508" s="316"/>
      <c r="CW508" s="316"/>
      <c r="CX508" s="316"/>
      <c r="CY508" s="316"/>
      <c r="CZ508" s="316"/>
      <c r="DA508" s="316"/>
      <c r="DB508" s="316"/>
      <c r="DC508" s="316"/>
      <c r="DD508" s="316"/>
      <c r="DE508" s="316"/>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HP508" s="268">
        <f t="shared" si="346"/>
        <v>7</v>
      </c>
      <c r="HQ508" s="268">
        <f t="shared" si="351"/>
        <v>500</v>
      </c>
      <c r="HR508" s="268">
        <f t="shared" si="347"/>
        <v>0</v>
      </c>
      <c r="HS508" s="268">
        <f t="shared" si="349"/>
        <v>0</v>
      </c>
    </row>
    <row r="509" spans="1:227" x14ac:dyDescent="0.3">
      <c r="A509" s="21"/>
      <c r="B509" s="14">
        <v>11038</v>
      </c>
      <c r="C509" s="14">
        <v>7</v>
      </c>
      <c r="D509" s="14" t="s">
        <v>182</v>
      </c>
      <c r="E509" s="14" t="s">
        <v>183</v>
      </c>
      <c r="F509" s="14">
        <v>350</v>
      </c>
      <c r="G509" s="14" t="s">
        <v>120</v>
      </c>
      <c r="H509" s="14">
        <v>5</v>
      </c>
      <c r="I509" s="14">
        <v>4</v>
      </c>
      <c r="J509" s="14">
        <v>4</v>
      </c>
      <c r="K509" s="14"/>
      <c r="L509" s="14" t="s">
        <v>141</v>
      </c>
      <c r="M509" s="24">
        <f t="shared" si="342"/>
        <v>4</v>
      </c>
      <c r="N509" s="24">
        <f t="shared" si="317"/>
        <v>2</v>
      </c>
      <c r="O509" s="24" t="str">
        <f t="shared" si="318"/>
        <v>4 4</v>
      </c>
      <c r="P509" s="24">
        <f t="shared" si="319"/>
        <v>4</v>
      </c>
      <c r="Q509" s="25">
        <f t="shared" si="320"/>
        <v>0</v>
      </c>
      <c r="R509" s="26">
        <f t="shared" si="321"/>
        <v>0</v>
      </c>
      <c r="S509" s="24">
        <f t="shared" si="322"/>
        <v>5</v>
      </c>
      <c r="T509" s="24">
        <f t="shared" si="323"/>
        <v>5</v>
      </c>
      <c r="U509" s="24" t="str">
        <f t="shared" si="324"/>
        <v/>
      </c>
      <c r="V509" s="24" t="str">
        <f t="shared" si="325"/>
        <v>g</v>
      </c>
      <c r="W509" s="24" t="str">
        <f t="shared" si="343"/>
        <v/>
      </c>
      <c r="X509" s="24">
        <f t="shared" si="326"/>
        <v>5</v>
      </c>
      <c r="Y509" s="24">
        <f t="shared" si="327"/>
        <v>5</v>
      </c>
      <c r="Z509" s="24" t="str">
        <f t="shared" si="328"/>
        <v>F</v>
      </c>
      <c r="AA509" s="24" t="str">
        <f t="shared" si="350"/>
        <v>F</v>
      </c>
      <c r="AB509" s="34" t="str">
        <f t="shared" si="329"/>
        <v/>
      </c>
      <c r="AC509" s="34" t="str">
        <f t="shared" si="330"/>
        <v>g</v>
      </c>
      <c r="AD509" s="34" t="str">
        <f t="shared" si="344"/>
        <v>g</v>
      </c>
      <c r="AE509" s="34" t="str">
        <f t="shared" si="331"/>
        <v>5 0</v>
      </c>
      <c r="AF509" s="34">
        <f t="shared" si="332"/>
        <v>4</v>
      </c>
      <c r="AG509" s="34">
        <f t="shared" si="333"/>
        <v>4</v>
      </c>
      <c r="AH509" s="34">
        <f t="shared" si="334"/>
        <v>0</v>
      </c>
      <c r="AI509" s="172">
        <f>IF(AJ509&lt;&gt;"",MAX(AI$3:AI508)+1,"")</f>
        <v>410</v>
      </c>
      <c r="AJ509" s="172" t="str">
        <f t="shared" si="335"/>
        <v>F</v>
      </c>
      <c r="AK509" s="172">
        <f t="shared" si="336"/>
        <v>350</v>
      </c>
      <c r="AL509" s="172">
        <f t="shared" si="337"/>
        <v>4</v>
      </c>
      <c r="AM509" s="172" t="str">
        <f>IF(AN509&lt;&gt;"",MAX(AM$3:AM508)+1,"")</f>
        <v/>
      </c>
      <c r="AN509" s="172" t="str">
        <f t="shared" si="338"/>
        <v/>
      </c>
      <c r="AO509" s="172" t="str">
        <f t="shared" si="339"/>
        <v/>
      </c>
      <c r="AP509" s="172" t="str">
        <f t="shared" si="340"/>
        <v/>
      </c>
      <c r="AQ509" s="172" t="str">
        <f t="shared" si="341"/>
        <v/>
      </c>
      <c r="AR509" s="172" t="str">
        <f>Table1[[#This Row],[Sex ]]&amp;Table1[[#This Row],[Month]]</f>
        <v>F5</v>
      </c>
      <c r="AS509" s="21"/>
      <c r="AT509" s="21"/>
      <c r="AU509" s="21"/>
      <c r="AV509" s="21"/>
      <c r="AW509" s="21"/>
      <c r="AX509" s="21"/>
      <c r="AY509" s="21"/>
      <c r="AZ509" s="21"/>
      <c r="BA509" s="21"/>
      <c r="BB509" s="21"/>
      <c r="BC509" s="21"/>
      <c r="BD509" s="21"/>
      <c r="BE509" s="319"/>
      <c r="BF509" s="319"/>
      <c r="BG509" s="316"/>
      <c r="BH509" s="316"/>
      <c r="BI509" s="316"/>
      <c r="BJ509" s="316"/>
      <c r="BK509" s="316"/>
      <c r="BL509" s="316"/>
      <c r="BM509" s="316"/>
      <c r="BN509" s="316"/>
      <c r="BO509" s="316"/>
      <c r="BP509" s="316"/>
      <c r="BQ509" s="316"/>
      <c r="BR509" s="316"/>
      <c r="BS509" s="316"/>
      <c r="BT509" s="316"/>
      <c r="BU509" s="316"/>
      <c r="BV509" s="316"/>
      <c r="BW509" s="316"/>
      <c r="BX509" s="316"/>
      <c r="BY509" s="316"/>
      <c r="BZ509" s="316"/>
      <c r="CA509" s="316"/>
      <c r="CB509" s="316"/>
      <c r="CC509" s="316"/>
      <c r="CD509" s="316"/>
      <c r="CE509" s="316"/>
      <c r="CF509" s="316"/>
      <c r="CG509" s="316"/>
      <c r="CH509" s="316"/>
      <c r="CI509" s="316"/>
      <c r="CJ509" s="316"/>
      <c r="CK509" s="316"/>
      <c r="CL509" s="316"/>
      <c r="CM509" s="316"/>
      <c r="CN509" s="316"/>
      <c r="CO509" s="316"/>
      <c r="CP509" s="316"/>
      <c r="CQ509" s="316"/>
      <c r="CR509" s="316"/>
      <c r="CS509" s="316"/>
      <c r="CT509" s="316"/>
      <c r="CU509" s="316"/>
      <c r="CV509" s="316"/>
      <c r="CW509" s="316"/>
      <c r="CX509" s="316"/>
      <c r="CY509" s="316"/>
      <c r="CZ509" s="316"/>
      <c r="DA509" s="316"/>
      <c r="DB509" s="316"/>
      <c r="DC509" s="316"/>
      <c r="DD509" s="316"/>
      <c r="DE509" s="316"/>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HP509" s="268">
        <f t="shared" si="346"/>
        <v>5</v>
      </c>
      <c r="HQ509" s="268">
        <f t="shared" si="351"/>
        <v>501</v>
      </c>
      <c r="HR509" s="268">
        <f t="shared" si="347"/>
        <v>0</v>
      </c>
      <c r="HS509" s="268">
        <f t="shared" si="349"/>
        <v>0</v>
      </c>
    </row>
    <row r="510" spans="1:227" x14ac:dyDescent="0.3">
      <c r="A510" s="21"/>
      <c r="B510" s="14">
        <v>11038</v>
      </c>
      <c r="C510" s="14">
        <v>8</v>
      </c>
      <c r="D510" s="14" t="s">
        <v>182</v>
      </c>
      <c r="E510" s="14" t="s">
        <v>183</v>
      </c>
      <c r="F510" s="14">
        <v>280</v>
      </c>
      <c r="G510" s="14" t="s">
        <v>120</v>
      </c>
      <c r="H510" s="14">
        <v>5</v>
      </c>
      <c r="I510" s="14">
        <v>4</v>
      </c>
      <c r="J510" s="14">
        <v>4</v>
      </c>
      <c r="K510" s="14"/>
      <c r="L510" s="14" t="s">
        <v>141</v>
      </c>
      <c r="M510" s="24">
        <f t="shared" si="342"/>
        <v>4</v>
      </c>
      <c r="N510" s="24">
        <f t="shared" si="317"/>
        <v>2</v>
      </c>
      <c r="O510" s="24" t="str">
        <f t="shared" si="318"/>
        <v>4 4</v>
      </c>
      <c r="P510" s="24">
        <f t="shared" si="319"/>
        <v>4</v>
      </c>
      <c r="Q510" s="25">
        <f t="shared" si="320"/>
        <v>0</v>
      </c>
      <c r="R510" s="26">
        <f t="shared" si="321"/>
        <v>0</v>
      </c>
      <c r="S510" s="24">
        <f t="shared" si="322"/>
        <v>5</v>
      </c>
      <c r="T510" s="24">
        <f t="shared" si="323"/>
        <v>5</v>
      </c>
      <c r="U510" s="24" t="str">
        <f t="shared" si="324"/>
        <v/>
      </c>
      <c r="V510" s="24" t="str">
        <f t="shared" si="325"/>
        <v>g</v>
      </c>
      <c r="W510" s="24" t="str">
        <f t="shared" si="343"/>
        <v/>
      </c>
      <c r="X510" s="24">
        <f t="shared" si="326"/>
        <v>5</v>
      </c>
      <c r="Y510" s="24">
        <f t="shared" si="327"/>
        <v>5</v>
      </c>
      <c r="Z510" s="24" t="str">
        <f t="shared" si="328"/>
        <v>F</v>
      </c>
      <c r="AA510" s="24" t="str">
        <f t="shared" si="350"/>
        <v>F</v>
      </c>
      <c r="AB510" s="34" t="str">
        <f t="shared" si="329"/>
        <v/>
      </c>
      <c r="AC510" s="34" t="str">
        <f t="shared" si="330"/>
        <v>g</v>
      </c>
      <c r="AD510" s="34" t="str">
        <f t="shared" si="344"/>
        <v>g</v>
      </c>
      <c r="AE510" s="34" t="str">
        <f t="shared" si="331"/>
        <v>5 0</v>
      </c>
      <c r="AF510" s="34">
        <f t="shared" si="332"/>
        <v>4</v>
      </c>
      <c r="AG510" s="34">
        <f t="shared" si="333"/>
        <v>4</v>
      </c>
      <c r="AH510" s="34">
        <f t="shared" si="334"/>
        <v>0</v>
      </c>
      <c r="AI510" s="172">
        <f>IF(AJ510&lt;&gt;"",MAX(AI$3:AI509)+1,"")</f>
        <v>411</v>
      </c>
      <c r="AJ510" s="172" t="str">
        <f t="shared" si="335"/>
        <v>F</v>
      </c>
      <c r="AK510" s="172">
        <f t="shared" si="336"/>
        <v>280</v>
      </c>
      <c r="AL510" s="172">
        <f t="shared" si="337"/>
        <v>4</v>
      </c>
      <c r="AM510" s="172" t="str">
        <f>IF(AN510&lt;&gt;"",MAX(AM$3:AM509)+1,"")</f>
        <v/>
      </c>
      <c r="AN510" s="172" t="str">
        <f t="shared" si="338"/>
        <v/>
      </c>
      <c r="AO510" s="172" t="str">
        <f t="shared" si="339"/>
        <v/>
      </c>
      <c r="AP510" s="172" t="str">
        <f t="shared" si="340"/>
        <v/>
      </c>
      <c r="AQ510" s="172" t="str">
        <f t="shared" si="341"/>
        <v/>
      </c>
      <c r="AR510" s="172" t="str">
        <f>Table1[[#This Row],[Sex ]]&amp;Table1[[#This Row],[Month]]</f>
        <v>F5</v>
      </c>
      <c r="AS510" s="21"/>
      <c r="AT510" s="21"/>
      <c r="AU510" s="21"/>
      <c r="AV510" s="21"/>
      <c r="AW510" s="21"/>
      <c r="AX510" s="21"/>
      <c r="AY510" s="21"/>
      <c r="AZ510" s="21"/>
      <c r="BA510" s="21"/>
      <c r="BB510" s="21"/>
      <c r="BC510" s="21"/>
      <c r="BD510" s="21"/>
      <c r="BE510" s="319"/>
      <c r="BF510" s="319"/>
      <c r="BG510" s="316"/>
      <c r="BH510" s="316"/>
      <c r="BI510" s="316"/>
      <c r="BJ510" s="316"/>
      <c r="BK510" s="316"/>
      <c r="BL510" s="316"/>
      <c r="BM510" s="316"/>
      <c r="BN510" s="316"/>
      <c r="BO510" s="316"/>
      <c r="BP510" s="316"/>
      <c r="BQ510" s="316"/>
      <c r="BR510" s="316"/>
      <c r="BS510" s="316"/>
      <c r="BT510" s="316"/>
      <c r="BU510" s="316"/>
      <c r="BV510" s="316"/>
      <c r="BW510" s="316"/>
      <c r="BX510" s="316"/>
      <c r="BY510" s="316"/>
      <c r="BZ510" s="316"/>
      <c r="CA510" s="316"/>
      <c r="CB510" s="316"/>
      <c r="CC510" s="316"/>
      <c r="CD510" s="316"/>
      <c r="CE510" s="316"/>
      <c r="CF510" s="316"/>
      <c r="CG510" s="316"/>
      <c r="CH510" s="316"/>
      <c r="CI510" s="316"/>
      <c r="CJ510" s="316"/>
      <c r="CK510" s="316"/>
      <c r="CL510" s="316"/>
      <c r="CM510" s="316"/>
      <c r="CN510" s="316"/>
      <c r="CO510" s="316"/>
      <c r="CP510" s="316"/>
      <c r="CQ510" s="316"/>
      <c r="CR510" s="316"/>
      <c r="CS510" s="316"/>
      <c r="CT510" s="316"/>
      <c r="CU510" s="316"/>
      <c r="CV510" s="316"/>
      <c r="CW510" s="316"/>
      <c r="CX510" s="316"/>
      <c r="CY510" s="316"/>
      <c r="CZ510" s="316"/>
      <c r="DA510" s="316"/>
      <c r="DB510" s="316"/>
      <c r="DC510" s="316"/>
      <c r="DD510" s="316"/>
      <c r="DE510" s="316"/>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HP510" s="268">
        <f t="shared" si="346"/>
        <v>3</v>
      </c>
      <c r="HQ510" s="268">
        <f t="shared" si="351"/>
        <v>502</v>
      </c>
      <c r="HR510" s="268">
        <f t="shared" si="347"/>
        <v>0</v>
      </c>
      <c r="HS510" s="268">
        <f t="shared" si="349"/>
        <v>0</v>
      </c>
    </row>
    <row r="511" spans="1:227" x14ac:dyDescent="0.3">
      <c r="A511" s="21"/>
      <c r="B511" s="14">
        <v>11038</v>
      </c>
      <c r="C511" s="14">
        <v>9</v>
      </c>
      <c r="D511" s="14" t="s">
        <v>182</v>
      </c>
      <c r="E511" s="14" t="s">
        <v>183</v>
      </c>
      <c r="F511" s="14">
        <v>340</v>
      </c>
      <c r="G511" s="14" t="s">
        <v>121</v>
      </c>
      <c r="H511" s="14">
        <v>5</v>
      </c>
      <c r="I511" s="14">
        <v>6</v>
      </c>
      <c r="J511" s="14">
        <v>6</v>
      </c>
      <c r="K511" s="14"/>
      <c r="L511" s="14" t="s">
        <v>141</v>
      </c>
      <c r="M511" s="24">
        <f t="shared" si="342"/>
        <v>6</v>
      </c>
      <c r="N511" s="24">
        <f t="shared" si="317"/>
        <v>2</v>
      </c>
      <c r="O511" s="24" t="str">
        <f t="shared" si="318"/>
        <v>6 6</v>
      </c>
      <c r="P511" s="24">
        <f t="shared" si="319"/>
        <v>6</v>
      </c>
      <c r="Q511" s="25">
        <f t="shared" si="320"/>
        <v>0</v>
      </c>
      <c r="R511" s="26">
        <f t="shared" si="321"/>
        <v>0</v>
      </c>
      <c r="S511" s="24">
        <f t="shared" si="322"/>
        <v>5</v>
      </c>
      <c r="T511" s="24">
        <f t="shared" si="323"/>
        <v>5</v>
      </c>
      <c r="U511" s="24" t="str">
        <f t="shared" si="324"/>
        <v/>
      </c>
      <c r="V511" s="24" t="str">
        <f t="shared" si="325"/>
        <v>g</v>
      </c>
      <c r="W511" s="24" t="str">
        <f t="shared" si="343"/>
        <v/>
      </c>
      <c r="X511" s="24">
        <f t="shared" si="326"/>
        <v>5</v>
      </c>
      <c r="Y511" s="24">
        <f t="shared" si="327"/>
        <v>5</v>
      </c>
      <c r="Z511" s="24" t="str">
        <f t="shared" si="328"/>
        <v>M</v>
      </c>
      <c r="AA511" s="24" t="str">
        <f t="shared" ref="AA511:AA541" si="352">IF(I511&lt;&gt;"",IF(SUM(I511:J511)&gt;98,"",IF(I511-J511=0,G511,"")))</f>
        <v>M</v>
      </c>
      <c r="AB511" s="34" t="str">
        <f t="shared" si="329"/>
        <v/>
      </c>
      <c r="AC511" s="34" t="str">
        <f t="shared" si="330"/>
        <v>g</v>
      </c>
      <c r="AD511" s="34" t="str">
        <f t="shared" si="344"/>
        <v>g</v>
      </c>
      <c r="AE511" s="34" t="str">
        <f t="shared" si="331"/>
        <v>5 0</v>
      </c>
      <c r="AF511" s="34">
        <f t="shared" si="332"/>
        <v>6</v>
      </c>
      <c r="AG511" s="34">
        <f t="shared" si="333"/>
        <v>6</v>
      </c>
      <c r="AH511" s="34">
        <f t="shared" si="334"/>
        <v>0</v>
      </c>
      <c r="AI511" s="172" t="str">
        <f>IF(AJ511&lt;&gt;"",MAX(AI$3:AI510)+1,"")</f>
        <v/>
      </c>
      <c r="AJ511" s="172" t="str">
        <f t="shared" si="335"/>
        <v/>
      </c>
      <c r="AK511" s="172" t="str">
        <f t="shared" si="336"/>
        <v/>
      </c>
      <c r="AL511" s="172" t="str">
        <f t="shared" si="337"/>
        <v/>
      </c>
      <c r="AM511" s="172">
        <f>IF(AN511&lt;&gt;"",MAX(AM$3:AM510)+1,"")</f>
        <v>94</v>
      </c>
      <c r="AN511" s="172" t="str">
        <f t="shared" si="338"/>
        <v>M</v>
      </c>
      <c r="AO511" s="172">
        <f t="shared" si="339"/>
        <v>340</v>
      </c>
      <c r="AP511" s="172">
        <f t="shared" si="340"/>
        <v>6</v>
      </c>
      <c r="AQ511" s="172" t="str">
        <f t="shared" si="341"/>
        <v/>
      </c>
      <c r="AR511" s="172" t="str">
        <f>Table1[[#This Row],[Sex ]]&amp;Table1[[#This Row],[Month]]</f>
        <v>M5</v>
      </c>
      <c r="AS511" s="21"/>
      <c r="AT511" s="21"/>
      <c r="AU511" s="21"/>
      <c r="AV511" s="21"/>
      <c r="AW511" s="21"/>
      <c r="AX511" s="21"/>
      <c r="AY511" s="21"/>
      <c r="AZ511" s="21"/>
      <c r="BA511" s="21"/>
      <c r="BB511" s="21"/>
      <c r="BC511" s="21"/>
      <c r="BD511" s="21"/>
      <c r="BE511" s="319"/>
      <c r="BF511" s="319"/>
      <c r="BG511" s="316"/>
      <c r="BH511" s="316"/>
      <c r="BI511" s="316"/>
      <c r="BJ511" s="316"/>
      <c r="BK511" s="316"/>
      <c r="BL511" s="316"/>
      <c r="BM511" s="316"/>
      <c r="BN511" s="316"/>
      <c r="BO511" s="316"/>
      <c r="BP511" s="316"/>
      <c r="BQ511" s="316"/>
      <c r="BR511" s="316"/>
      <c r="BS511" s="316"/>
      <c r="BT511" s="316"/>
      <c r="BU511" s="316"/>
      <c r="BV511" s="316"/>
      <c r="BW511" s="316"/>
      <c r="BX511" s="316"/>
      <c r="BY511" s="316"/>
      <c r="BZ511" s="316"/>
      <c r="CA511" s="316"/>
      <c r="CB511" s="316"/>
      <c r="CC511" s="316"/>
      <c r="CD511" s="316"/>
      <c r="CE511" s="316"/>
      <c r="CF511" s="316"/>
      <c r="CG511" s="316"/>
      <c r="CH511" s="316"/>
      <c r="CI511" s="316"/>
      <c r="CJ511" s="316"/>
      <c r="CK511" s="316"/>
      <c r="CL511" s="316"/>
      <c r="CM511" s="316"/>
      <c r="CN511" s="316"/>
      <c r="CO511" s="316"/>
      <c r="CP511" s="316"/>
      <c r="CQ511" s="316"/>
      <c r="CR511" s="316"/>
      <c r="CS511" s="316"/>
      <c r="CT511" s="316"/>
      <c r="CU511" s="316"/>
      <c r="CV511" s="316"/>
      <c r="CW511" s="316"/>
      <c r="CX511" s="316"/>
      <c r="CY511" s="316"/>
      <c r="CZ511" s="316"/>
      <c r="DA511" s="316"/>
      <c r="DB511" s="316"/>
      <c r="DC511" s="316"/>
      <c r="DD511" s="316"/>
      <c r="DE511" s="316"/>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HP511" s="268">
        <f t="shared" si="346"/>
        <v>4</v>
      </c>
      <c r="HQ511" s="268">
        <f t="shared" si="351"/>
        <v>503</v>
      </c>
      <c r="HR511" s="268">
        <f t="shared" si="347"/>
        <v>0</v>
      </c>
      <c r="HS511" s="268">
        <f t="shared" si="349"/>
        <v>0</v>
      </c>
    </row>
    <row r="512" spans="1:227" x14ac:dyDescent="0.3">
      <c r="A512" s="21"/>
      <c r="B512" s="14">
        <v>11038</v>
      </c>
      <c r="C512" s="14">
        <v>10</v>
      </c>
      <c r="D512" s="14" t="s">
        <v>182</v>
      </c>
      <c r="E512" s="14" t="s">
        <v>183</v>
      </c>
      <c r="F512" s="14">
        <v>300</v>
      </c>
      <c r="G512" s="14" t="s">
        <v>121</v>
      </c>
      <c r="H512" s="14">
        <v>5</v>
      </c>
      <c r="I512" s="14">
        <v>4</v>
      </c>
      <c r="J512" s="14">
        <v>4</v>
      </c>
      <c r="K512" s="14"/>
      <c r="L512" s="14" t="s">
        <v>141</v>
      </c>
      <c r="M512" s="24">
        <f t="shared" si="342"/>
        <v>4</v>
      </c>
      <c r="N512" s="24">
        <f t="shared" si="317"/>
        <v>2</v>
      </c>
      <c r="O512" s="24" t="str">
        <f t="shared" si="318"/>
        <v>4 4</v>
      </c>
      <c r="P512" s="24">
        <f t="shared" si="319"/>
        <v>4</v>
      </c>
      <c r="Q512" s="25">
        <f t="shared" si="320"/>
        <v>0</v>
      </c>
      <c r="R512" s="26">
        <f t="shared" si="321"/>
        <v>0</v>
      </c>
      <c r="S512" s="24">
        <f t="shared" si="322"/>
        <v>5</v>
      </c>
      <c r="T512" s="24">
        <f t="shared" si="323"/>
        <v>5</v>
      </c>
      <c r="U512" s="24" t="str">
        <f t="shared" si="324"/>
        <v/>
      </c>
      <c r="V512" s="24" t="str">
        <f t="shared" si="325"/>
        <v>g</v>
      </c>
      <c r="W512" s="24" t="str">
        <f t="shared" si="343"/>
        <v/>
      </c>
      <c r="X512" s="24">
        <f t="shared" si="326"/>
        <v>5</v>
      </c>
      <c r="Y512" s="24">
        <f t="shared" si="327"/>
        <v>5</v>
      </c>
      <c r="Z512" s="24" t="str">
        <f t="shared" si="328"/>
        <v>M</v>
      </c>
      <c r="AA512" s="24" t="str">
        <f t="shared" si="352"/>
        <v>M</v>
      </c>
      <c r="AB512" s="34" t="str">
        <f t="shared" si="329"/>
        <v/>
      </c>
      <c r="AC512" s="34" t="str">
        <f t="shared" si="330"/>
        <v>g</v>
      </c>
      <c r="AD512" s="34" t="str">
        <f t="shared" si="344"/>
        <v>g</v>
      </c>
      <c r="AE512" s="34" t="str">
        <f t="shared" si="331"/>
        <v>5 0</v>
      </c>
      <c r="AF512" s="34">
        <f t="shared" si="332"/>
        <v>4</v>
      </c>
      <c r="AG512" s="34">
        <f t="shared" si="333"/>
        <v>4</v>
      </c>
      <c r="AH512" s="34">
        <f t="shared" si="334"/>
        <v>0</v>
      </c>
      <c r="AI512" s="172" t="str">
        <f>IF(AJ512&lt;&gt;"",MAX(AI$3:AI511)+1,"")</f>
        <v/>
      </c>
      <c r="AJ512" s="172" t="str">
        <f t="shared" si="335"/>
        <v/>
      </c>
      <c r="AK512" s="172" t="str">
        <f t="shared" si="336"/>
        <v/>
      </c>
      <c r="AL512" s="172" t="str">
        <f t="shared" si="337"/>
        <v/>
      </c>
      <c r="AM512" s="172">
        <f>IF(AN512&lt;&gt;"",MAX(AM$3:AM511)+1,"")</f>
        <v>95</v>
      </c>
      <c r="AN512" s="172" t="str">
        <f t="shared" si="338"/>
        <v>M</v>
      </c>
      <c r="AO512" s="172">
        <f t="shared" si="339"/>
        <v>300</v>
      </c>
      <c r="AP512" s="172">
        <f t="shared" si="340"/>
        <v>4</v>
      </c>
      <c r="AQ512" s="172" t="str">
        <f t="shared" si="341"/>
        <v/>
      </c>
      <c r="AR512" s="172" t="str">
        <f>Table1[[#This Row],[Sex ]]&amp;Table1[[#This Row],[Month]]</f>
        <v>M5</v>
      </c>
      <c r="AS512" s="21"/>
      <c r="AT512" s="21"/>
      <c r="AU512" s="21"/>
      <c r="AV512" s="21"/>
      <c r="AW512" s="21"/>
      <c r="AX512" s="21"/>
      <c r="AY512" s="21"/>
      <c r="AZ512" s="21"/>
      <c r="BA512" s="21"/>
      <c r="BB512" s="21"/>
      <c r="BC512" s="21"/>
      <c r="BD512" s="21"/>
      <c r="BE512" s="319"/>
      <c r="BF512" s="319"/>
      <c r="BG512" s="316"/>
      <c r="BH512" s="316"/>
      <c r="BI512" s="316"/>
      <c r="BJ512" s="316"/>
      <c r="BK512" s="316"/>
      <c r="BL512" s="316"/>
      <c r="BM512" s="316"/>
      <c r="BN512" s="316"/>
      <c r="BO512" s="316"/>
      <c r="BP512" s="316"/>
      <c r="BQ512" s="316"/>
      <c r="BR512" s="316"/>
      <c r="BS512" s="316"/>
      <c r="BT512" s="316"/>
      <c r="BU512" s="316"/>
      <c r="BV512" s="316"/>
      <c r="BW512" s="316"/>
      <c r="BX512" s="316"/>
      <c r="BY512" s="316"/>
      <c r="BZ512" s="316"/>
      <c r="CA512" s="316"/>
      <c r="CB512" s="316"/>
      <c r="CC512" s="316"/>
      <c r="CD512" s="316"/>
      <c r="CE512" s="316"/>
      <c r="CF512" s="316"/>
      <c r="CG512" s="316"/>
      <c r="CH512" s="316"/>
      <c r="CI512" s="316"/>
      <c r="CJ512" s="316"/>
      <c r="CK512" s="316"/>
      <c r="CL512" s="316"/>
      <c r="CM512" s="316"/>
      <c r="CN512" s="316"/>
      <c r="CO512" s="316"/>
      <c r="CP512" s="316"/>
      <c r="CQ512" s="316"/>
      <c r="CR512" s="316"/>
      <c r="CS512" s="316"/>
      <c r="CT512" s="316"/>
      <c r="CU512" s="316"/>
      <c r="CV512" s="316"/>
      <c r="CW512" s="316"/>
      <c r="CX512" s="316"/>
      <c r="CY512" s="316"/>
      <c r="CZ512" s="316"/>
      <c r="DA512" s="316"/>
      <c r="DB512" s="316"/>
      <c r="DC512" s="316"/>
      <c r="DD512" s="316"/>
      <c r="DE512" s="316"/>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21"/>
      <c r="ET512" s="21"/>
      <c r="EU512" s="21"/>
      <c r="EV512" s="21"/>
      <c r="HP512" s="268">
        <f t="shared" si="346"/>
        <v>3</v>
      </c>
      <c r="HQ512" s="268">
        <f t="shared" si="351"/>
        <v>504</v>
      </c>
      <c r="HR512" s="268">
        <f t="shared" si="347"/>
        <v>0</v>
      </c>
      <c r="HS512" s="268">
        <f t="shared" si="349"/>
        <v>0</v>
      </c>
    </row>
    <row r="513" spans="1:227" x14ac:dyDescent="0.3">
      <c r="A513" s="21"/>
      <c r="B513" s="14">
        <v>11038</v>
      </c>
      <c r="C513" s="14">
        <v>11</v>
      </c>
      <c r="D513" s="14" t="s">
        <v>182</v>
      </c>
      <c r="E513" s="14" t="s">
        <v>183</v>
      </c>
      <c r="F513" s="14">
        <v>330</v>
      </c>
      <c r="G513" s="14" t="s">
        <v>121</v>
      </c>
      <c r="H513" s="14">
        <v>5</v>
      </c>
      <c r="I513" s="14">
        <v>4</v>
      </c>
      <c r="J513" s="14">
        <v>4</v>
      </c>
      <c r="K513" s="14"/>
      <c r="L513" s="14" t="s">
        <v>141</v>
      </c>
      <c r="M513" s="24">
        <f t="shared" si="342"/>
        <v>4</v>
      </c>
      <c r="N513" s="24">
        <f t="shared" si="317"/>
        <v>2</v>
      </c>
      <c r="O513" s="24" t="str">
        <f t="shared" si="318"/>
        <v>4 4</v>
      </c>
      <c r="P513" s="24">
        <f t="shared" si="319"/>
        <v>4</v>
      </c>
      <c r="Q513" s="25">
        <f t="shared" si="320"/>
        <v>0</v>
      </c>
      <c r="R513" s="26">
        <f t="shared" si="321"/>
        <v>0</v>
      </c>
      <c r="S513" s="24">
        <f t="shared" si="322"/>
        <v>5</v>
      </c>
      <c r="T513" s="24">
        <f t="shared" si="323"/>
        <v>5</v>
      </c>
      <c r="U513" s="24" t="str">
        <f t="shared" si="324"/>
        <v/>
      </c>
      <c r="V513" s="24" t="str">
        <f t="shared" si="325"/>
        <v>g</v>
      </c>
      <c r="W513" s="24" t="str">
        <f t="shared" si="343"/>
        <v/>
      </c>
      <c r="X513" s="24">
        <f t="shared" si="326"/>
        <v>5</v>
      </c>
      <c r="Y513" s="24">
        <f t="shared" si="327"/>
        <v>5</v>
      </c>
      <c r="Z513" s="24" t="str">
        <f t="shared" si="328"/>
        <v>M</v>
      </c>
      <c r="AA513" s="24" t="str">
        <f t="shared" si="352"/>
        <v>M</v>
      </c>
      <c r="AB513" s="34" t="str">
        <f t="shared" si="329"/>
        <v/>
      </c>
      <c r="AC513" s="34" t="str">
        <f t="shared" si="330"/>
        <v>g</v>
      </c>
      <c r="AD513" s="34" t="str">
        <f t="shared" si="344"/>
        <v>g</v>
      </c>
      <c r="AE513" s="34" t="str">
        <f t="shared" si="331"/>
        <v>5 0</v>
      </c>
      <c r="AF513" s="34">
        <f t="shared" si="332"/>
        <v>4</v>
      </c>
      <c r="AG513" s="34">
        <f t="shared" si="333"/>
        <v>4</v>
      </c>
      <c r="AH513" s="34">
        <f t="shared" si="334"/>
        <v>0</v>
      </c>
      <c r="AI513" s="172" t="str">
        <f>IF(AJ513&lt;&gt;"",MAX(AI$3:AI512)+1,"")</f>
        <v/>
      </c>
      <c r="AJ513" s="172" t="str">
        <f t="shared" si="335"/>
        <v/>
      </c>
      <c r="AK513" s="172" t="str">
        <f t="shared" si="336"/>
        <v/>
      </c>
      <c r="AL513" s="172" t="str">
        <f t="shared" si="337"/>
        <v/>
      </c>
      <c r="AM513" s="172">
        <f>IF(AN513&lt;&gt;"",MAX(AM$3:AM512)+1,"")</f>
        <v>96</v>
      </c>
      <c r="AN513" s="172" t="str">
        <f t="shared" si="338"/>
        <v>M</v>
      </c>
      <c r="AO513" s="172">
        <f t="shared" si="339"/>
        <v>330</v>
      </c>
      <c r="AP513" s="172">
        <f t="shared" si="340"/>
        <v>4</v>
      </c>
      <c r="AQ513" s="172" t="str">
        <f t="shared" si="341"/>
        <v/>
      </c>
      <c r="AR513" s="172" t="str">
        <f>Table1[[#This Row],[Sex ]]&amp;Table1[[#This Row],[Month]]</f>
        <v>M5</v>
      </c>
      <c r="AS513" s="21"/>
      <c r="AT513" s="21"/>
      <c r="AU513" s="21"/>
      <c r="AV513" s="21"/>
      <c r="AW513" s="21"/>
      <c r="AX513" s="21"/>
      <c r="AY513" s="21"/>
      <c r="AZ513" s="21"/>
      <c r="BA513" s="21"/>
      <c r="BB513" s="21"/>
      <c r="BC513" s="21"/>
      <c r="BD513" s="21"/>
      <c r="BE513" s="319"/>
      <c r="BF513" s="319"/>
      <c r="BG513" s="316"/>
      <c r="BH513" s="316"/>
      <c r="BI513" s="316"/>
      <c r="BJ513" s="316"/>
      <c r="BK513" s="316"/>
      <c r="BL513" s="316"/>
      <c r="BM513" s="316"/>
      <c r="BN513" s="316"/>
      <c r="BO513" s="316"/>
      <c r="BP513" s="316"/>
      <c r="BQ513" s="316"/>
      <c r="BR513" s="316"/>
      <c r="BS513" s="316"/>
      <c r="BT513" s="316"/>
      <c r="BU513" s="316"/>
      <c r="BV513" s="316"/>
      <c r="BW513" s="316"/>
      <c r="BX513" s="316"/>
      <c r="BY513" s="316"/>
      <c r="BZ513" s="316"/>
      <c r="CA513" s="316"/>
      <c r="CB513" s="316"/>
      <c r="CC513" s="316"/>
      <c r="CD513" s="316"/>
      <c r="CE513" s="316"/>
      <c r="CF513" s="316"/>
      <c r="CG513" s="316"/>
      <c r="CH513" s="316"/>
      <c r="CI513" s="316"/>
      <c r="CJ513" s="316"/>
      <c r="CK513" s="316"/>
      <c r="CL513" s="316"/>
      <c r="CM513" s="316"/>
      <c r="CN513" s="316"/>
      <c r="CO513" s="316"/>
      <c r="CP513" s="316"/>
      <c r="CQ513" s="316"/>
      <c r="CR513" s="316"/>
      <c r="CS513" s="316"/>
      <c r="CT513" s="316"/>
      <c r="CU513" s="316"/>
      <c r="CV513" s="316"/>
      <c r="CW513" s="316"/>
      <c r="CX513" s="316"/>
      <c r="CY513" s="316"/>
      <c r="CZ513" s="316"/>
      <c r="DA513" s="316"/>
      <c r="DB513" s="316"/>
      <c r="DC513" s="316"/>
      <c r="DD513" s="316"/>
      <c r="DE513" s="316"/>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21"/>
      <c r="ET513" s="21"/>
      <c r="EU513" s="21"/>
      <c r="EV513" s="21"/>
      <c r="HP513" s="268">
        <f t="shared" si="346"/>
        <v>4</v>
      </c>
      <c r="HQ513" s="268">
        <f t="shared" si="351"/>
        <v>505</v>
      </c>
      <c r="HR513" s="268">
        <f t="shared" si="347"/>
        <v>0</v>
      </c>
      <c r="HS513" s="268">
        <f t="shared" si="349"/>
        <v>0</v>
      </c>
    </row>
    <row r="514" spans="1:227" x14ac:dyDescent="0.3">
      <c r="A514" s="21"/>
      <c r="B514" s="14">
        <v>11038</v>
      </c>
      <c r="C514" s="14">
        <v>12</v>
      </c>
      <c r="D514" s="14" t="s">
        <v>182</v>
      </c>
      <c r="E514" s="14" t="s">
        <v>183</v>
      </c>
      <c r="F514" s="14">
        <v>330</v>
      </c>
      <c r="G514" s="14" t="s">
        <v>120</v>
      </c>
      <c r="H514" s="14">
        <v>5</v>
      </c>
      <c r="I514" s="14">
        <v>3</v>
      </c>
      <c r="J514" s="14">
        <v>3</v>
      </c>
      <c r="K514" s="14"/>
      <c r="L514" s="14" t="s">
        <v>141</v>
      </c>
      <c r="M514" s="24">
        <f t="shared" si="342"/>
        <v>3</v>
      </c>
      <c r="N514" s="24">
        <f t="shared" si="317"/>
        <v>2</v>
      </c>
      <c r="O514" s="24" t="str">
        <f t="shared" si="318"/>
        <v>3 3</v>
      </c>
      <c r="P514" s="24">
        <f t="shared" si="319"/>
        <v>3</v>
      </c>
      <c r="Q514" s="25">
        <f t="shared" si="320"/>
        <v>0</v>
      </c>
      <c r="R514" s="26">
        <f t="shared" si="321"/>
        <v>0</v>
      </c>
      <c r="S514" s="24">
        <f t="shared" si="322"/>
        <v>5</v>
      </c>
      <c r="T514" s="24">
        <f t="shared" si="323"/>
        <v>5</v>
      </c>
      <c r="U514" s="24" t="str">
        <f t="shared" si="324"/>
        <v/>
      </c>
      <c r="V514" s="24" t="str">
        <f t="shared" si="325"/>
        <v>g</v>
      </c>
      <c r="W514" s="24" t="str">
        <f t="shared" si="343"/>
        <v/>
      </c>
      <c r="X514" s="24">
        <f t="shared" si="326"/>
        <v>5</v>
      </c>
      <c r="Y514" s="24">
        <f t="shared" si="327"/>
        <v>5</v>
      </c>
      <c r="Z514" s="24" t="str">
        <f t="shared" si="328"/>
        <v>F</v>
      </c>
      <c r="AA514" s="24" t="str">
        <f t="shared" si="352"/>
        <v>F</v>
      </c>
      <c r="AB514" s="34" t="str">
        <f t="shared" si="329"/>
        <v/>
      </c>
      <c r="AC514" s="34" t="str">
        <f t="shared" si="330"/>
        <v>g</v>
      </c>
      <c r="AD514" s="34" t="str">
        <f t="shared" si="344"/>
        <v>g</v>
      </c>
      <c r="AE514" s="34" t="str">
        <f t="shared" si="331"/>
        <v>5 0</v>
      </c>
      <c r="AF514" s="34">
        <f t="shared" si="332"/>
        <v>3</v>
      </c>
      <c r="AG514" s="34">
        <f t="shared" si="333"/>
        <v>3</v>
      </c>
      <c r="AH514" s="34">
        <f t="shared" si="334"/>
        <v>0</v>
      </c>
      <c r="AI514" s="172">
        <f>IF(AJ514&lt;&gt;"",MAX(AI$3:AI513)+1,"")</f>
        <v>412</v>
      </c>
      <c r="AJ514" s="172" t="str">
        <f t="shared" si="335"/>
        <v>F</v>
      </c>
      <c r="AK514" s="172">
        <f t="shared" si="336"/>
        <v>330</v>
      </c>
      <c r="AL514" s="172">
        <f t="shared" si="337"/>
        <v>3</v>
      </c>
      <c r="AM514" s="172" t="str">
        <f>IF(AN514&lt;&gt;"",MAX(AM$3:AM513)+1,"")</f>
        <v/>
      </c>
      <c r="AN514" s="172" t="str">
        <f t="shared" si="338"/>
        <v/>
      </c>
      <c r="AO514" s="172" t="str">
        <f t="shared" si="339"/>
        <v/>
      </c>
      <c r="AP514" s="172" t="str">
        <f t="shared" si="340"/>
        <v/>
      </c>
      <c r="AQ514" s="172" t="str">
        <f t="shared" si="341"/>
        <v/>
      </c>
      <c r="AR514" s="172" t="str">
        <f>Table1[[#This Row],[Sex ]]&amp;Table1[[#This Row],[Month]]</f>
        <v>F5</v>
      </c>
      <c r="AS514" s="21"/>
      <c r="AT514" s="21"/>
      <c r="AU514" s="21"/>
      <c r="AV514" s="21"/>
      <c r="AW514" s="21"/>
      <c r="AX514" s="21"/>
      <c r="AY514" s="21"/>
      <c r="AZ514" s="21"/>
      <c r="BA514" s="21"/>
      <c r="BB514" s="21"/>
      <c r="BC514" s="21"/>
      <c r="BD514" s="21"/>
      <c r="BE514" s="319"/>
      <c r="BF514" s="319"/>
      <c r="BG514" s="316"/>
      <c r="BH514" s="316"/>
      <c r="BI514" s="316"/>
      <c r="BJ514" s="316"/>
      <c r="BK514" s="316"/>
      <c r="BL514" s="316"/>
      <c r="BM514" s="316"/>
      <c r="BN514" s="316"/>
      <c r="BO514" s="316"/>
      <c r="BP514" s="316"/>
      <c r="BQ514" s="316"/>
      <c r="BR514" s="316"/>
      <c r="BS514" s="316"/>
      <c r="BT514" s="316"/>
      <c r="BU514" s="316"/>
      <c r="BV514" s="316"/>
      <c r="BW514" s="316"/>
      <c r="BX514" s="316"/>
      <c r="BY514" s="316"/>
      <c r="BZ514" s="316"/>
      <c r="CA514" s="316"/>
      <c r="CB514" s="316"/>
      <c r="CC514" s="316"/>
      <c r="CD514" s="316"/>
      <c r="CE514" s="316"/>
      <c r="CF514" s="316"/>
      <c r="CG514" s="316"/>
      <c r="CH514" s="316"/>
      <c r="CI514" s="316"/>
      <c r="CJ514" s="316"/>
      <c r="CK514" s="316"/>
      <c r="CL514" s="316"/>
      <c r="CM514" s="316"/>
      <c r="CN514" s="316"/>
      <c r="CO514" s="316"/>
      <c r="CP514" s="316"/>
      <c r="CQ514" s="316"/>
      <c r="CR514" s="316"/>
      <c r="CS514" s="316"/>
      <c r="CT514" s="316"/>
      <c r="CU514" s="316"/>
      <c r="CV514" s="316"/>
      <c r="CW514" s="316"/>
      <c r="CX514" s="316"/>
      <c r="CY514" s="316"/>
      <c r="CZ514" s="316"/>
      <c r="DA514" s="316"/>
      <c r="DB514" s="316"/>
      <c r="DC514" s="316"/>
      <c r="DD514" s="316"/>
      <c r="DE514" s="316"/>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21"/>
      <c r="ET514" s="21"/>
      <c r="EU514" s="21"/>
      <c r="EV514" s="21"/>
      <c r="HP514" s="268">
        <f t="shared" si="346"/>
        <v>4</v>
      </c>
      <c r="HQ514" s="268">
        <f t="shared" si="351"/>
        <v>506</v>
      </c>
      <c r="HR514" s="268">
        <f t="shared" si="347"/>
        <v>0</v>
      </c>
      <c r="HS514" s="268">
        <f t="shared" si="349"/>
        <v>0</v>
      </c>
    </row>
    <row r="515" spans="1:227" x14ac:dyDescent="0.3">
      <c r="A515" s="21"/>
      <c r="B515" s="14">
        <v>11038</v>
      </c>
      <c r="C515" s="14">
        <v>13</v>
      </c>
      <c r="D515" s="14" t="s">
        <v>182</v>
      </c>
      <c r="E515" s="14" t="s">
        <v>183</v>
      </c>
      <c r="F515" s="14">
        <v>290</v>
      </c>
      <c r="G515" s="14" t="s">
        <v>121</v>
      </c>
      <c r="H515" s="14">
        <v>5</v>
      </c>
      <c r="I515" s="14">
        <v>4</v>
      </c>
      <c r="J515" s="14">
        <v>4</v>
      </c>
      <c r="K515" s="14"/>
      <c r="L515" s="14" t="s">
        <v>141</v>
      </c>
      <c r="M515" s="24">
        <f t="shared" si="342"/>
        <v>4</v>
      </c>
      <c r="N515" s="24">
        <f t="shared" ref="N515:N578" si="353">IF(H515&lt;&gt;"",IF(H515&lt;4,1,IF(H515&lt;7,2,IF(H515&lt;10,3,4))),"")</f>
        <v>2</v>
      </c>
      <c r="O515" s="24" t="str">
        <f t="shared" ref="O515:O578" si="354">IF(SUM(I515:I515)&lt;99,J515&amp;" "&amp;I515,99&amp;" "&amp;99)</f>
        <v>4 4</v>
      </c>
      <c r="P515" s="24">
        <f t="shared" ref="P515:P578" si="355">(J515+I515)/2</f>
        <v>4</v>
      </c>
      <c r="Q515" s="25">
        <f t="shared" ref="Q515:Q578" si="356">IF(SUM(I515:J515)&lt;99,(I515-P515)^2+(J515-P515)^2,0)</f>
        <v>0</v>
      </c>
      <c r="R515" s="26">
        <f t="shared" ref="R515:R578" si="357">IF(SUM(I515:I515)&lt;99,IF(J515=0,IF(I515=0,0,((Q515)^0.5)/P515),((Q515)^0.5)/P515),"")</f>
        <v>0</v>
      </c>
      <c r="S515" s="24">
        <f t="shared" ref="S515:S578" si="358">IF(SUM(I515+J515)&lt;98,IF(I515&lt;&gt;"",H515,""),"")</f>
        <v>5</v>
      </c>
      <c r="T515" s="24">
        <f t="shared" ref="T515:T578" si="359">IF(SUM(I515+J515)&lt;98,IF(J515&lt;&gt;"",H515,""),"")</f>
        <v>5</v>
      </c>
      <c r="U515" s="24" t="str">
        <f t="shared" ref="U515:U578" si="360">IF(SUM(I515+J515)&lt;99,IF(K515&lt;&gt;"",H515,""),"")</f>
        <v/>
      </c>
      <c r="V515" s="24" t="str">
        <f t="shared" ref="V515:V578" si="361">IF(J515&lt;99,IF(M515&lt;&gt;"",L515,""),"")</f>
        <v>g</v>
      </c>
      <c r="W515" s="24" t="str">
        <f t="shared" si="343"/>
        <v/>
      </c>
      <c r="X515" s="24">
        <f t="shared" ref="X515:X578" si="362">IF(I515&lt;&gt;0,IF(I515-J515&lt;&gt;0,"",H515),"")</f>
        <v>5</v>
      </c>
      <c r="Y515" s="24">
        <f t="shared" ref="Y515:Y578" si="363">IF(J515&lt;&gt;"",H515,"")</f>
        <v>5</v>
      </c>
      <c r="Z515" s="24" t="str">
        <f t="shared" ref="Z515:Z578" si="364">IF(SUM(I515+J515)&lt;98,IF(I515&lt;&gt;"",G515,""),"")</f>
        <v>M</v>
      </c>
      <c r="AA515" s="24" t="str">
        <f t="shared" si="352"/>
        <v>M</v>
      </c>
      <c r="AB515" s="34" t="str">
        <f t="shared" ref="AB515:AB578" si="365">IF(SUM(I515:J515)&gt;98,G515,"")</f>
        <v/>
      </c>
      <c r="AC515" s="34" t="str">
        <f t="shared" ref="AC515:AC578" si="366">IF(SUM(I515+J515)&lt;99,L515,"")</f>
        <v>g</v>
      </c>
      <c r="AD515" s="34" t="str">
        <f t="shared" si="344"/>
        <v>g</v>
      </c>
      <c r="AE515" s="34" t="str">
        <f t="shared" ref="AE515:AE578" si="367">H515&amp;" "&amp;I515-J515</f>
        <v>5 0</v>
      </c>
      <c r="AF515" s="34">
        <f t="shared" ref="AF515:AF578" si="368">IF(SUM(I515+J515)&lt;99,J515,"")</f>
        <v>4</v>
      </c>
      <c r="AG515" s="34">
        <f t="shared" ref="AG515:AG578" si="369">IF(AF515&lt;&gt;"",I515,"")</f>
        <v>4</v>
      </c>
      <c r="AH515" s="34">
        <f t="shared" ref="AH515:AH578" si="370">IF(I515&lt;&gt;"",IF((I515+J515)&gt;98,"",I515-J515),"")</f>
        <v>0</v>
      </c>
      <c r="AI515" s="172" t="str">
        <f>IF(AJ515&lt;&gt;"",MAX(AI$3:AI514)+1,"")</f>
        <v/>
      </c>
      <c r="AJ515" s="172" t="str">
        <f t="shared" ref="AJ515:AJ578" si="371">IF(SUM(I515:J515)&lt;98,IF(G515="F",G515,""),"")</f>
        <v/>
      </c>
      <c r="AK515" s="172" t="str">
        <f t="shared" ref="AK515:AK578" si="372">IF(AJ515&lt;&gt;"",F515,"")</f>
        <v/>
      </c>
      <c r="AL515" s="172" t="str">
        <f t="shared" ref="AL515:AL578" si="373">IF(AK515&lt;&gt;"",J515,"")</f>
        <v/>
      </c>
      <c r="AM515" s="172">
        <f>IF(AN515&lt;&gt;"",MAX(AM$3:AM514)+1,"")</f>
        <v>97</v>
      </c>
      <c r="AN515" s="172" t="str">
        <f t="shared" ref="AN515:AN578" si="374">IF(SUM(I515:J515)&lt;98,IF(G515="M",G515,""),"")</f>
        <v>M</v>
      </c>
      <c r="AO515" s="172">
        <f t="shared" ref="AO515:AO578" si="375">IF(AN515&lt;&gt;"",F515,"")</f>
        <v>290</v>
      </c>
      <c r="AP515" s="172">
        <f t="shared" ref="AP515:AP578" si="376">IF(AO515&lt;&gt;"",J515,"")</f>
        <v>4</v>
      </c>
      <c r="AQ515" s="172" t="str">
        <f t="shared" ref="AQ515:AQ578" si="377">IF(K515&lt;&gt;"",J515&amp;" "&amp;(J515-K515),"")</f>
        <v/>
      </c>
      <c r="AR515" s="172" t="str">
        <f>Table1[[#This Row],[Sex ]]&amp;Table1[[#This Row],[Month]]</f>
        <v>M5</v>
      </c>
      <c r="AS515" s="21"/>
      <c r="AT515" s="21"/>
      <c r="AU515" s="21"/>
      <c r="AV515" s="21"/>
      <c r="AW515" s="21"/>
      <c r="AX515" s="21"/>
      <c r="AY515" s="21"/>
      <c r="AZ515" s="21"/>
      <c r="BA515" s="21"/>
      <c r="BB515" s="21"/>
      <c r="BC515" s="21"/>
      <c r="BD515" s="21"/>
      <c r="BE515" s="319"/>
      <c r="BF515" s="319"/>
      <c r="BG515" s="316"/>
      <c r="BH515" s="316"/>
      <c r="BI515" s="316"/>
      <c r="BJ515" s="316"/>
      <c r="BK515" s="316"/>
      <c r="BL515" s="316"/>
      <c r="BM515" s="316"/>
      <c r="BN515" s="316"/>
      <c r="BO515" s="316"/>
      <c r="BP515" s="316"/>
      <c r="BQ515" s="316"/>
      <c r="BR515" s="316"/>
      <c r="BS515" s="316"/>
      <c r="BT515" s="316"/>
      <c r="BU515" s="316"/>
      <c r="BV515" s="316"/>
      <c r="BW515" s="316"/>
      <c r="BX515" s="316"/>
      <c r="BY515" s="316"/>
      <c r="BZ515" s="316"/>
      <c r="CA515" s="316"/>
      <c r="CB515" s="316"/>
      <c r="CC515" s="316"/>
      <c r="CD515" s="316"/>
      <c r="CE515" s="316"/>
      <c r="CF515" s="316"/>
      <c r="CG515" s="316"/>
      <c r="CH515" s="316"/>
      <c r="CI515" s="316"/>
      <c r="CJ515" s="316"/>
      <c r="CK515" s="316"/>
      <c r="CL515" s="316"/>
      <c r="CM515" s="316"/>
      <c r="CN515" s="316"/>
      <c r="CO515" s="316"/>
      <c r="CP515" s="316"/>
      <c r="CQ515" s="316"/>
      <c r="CR515" s="316"/>
      <c r="CS515" s="316"/>
      <c r="CT515" s="316"/>
      <c r="CU515" s="316"/>
      <c r="CV515" s="316"/>
      <c r="CW515" s="316"/>
      <c r="CX515" s="316"/>
      <c r="CY515" s="316"/>
      <c r="CZ515" s="316"/>
      <c r="DA515" s="316"/>
      <c r="DB515" s="316"/>
      <c r="DC515" s="316"/>
      <c r="DD515" s="316"/>
      <c r="DE515" s="316"/>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HP515" s="268">
        <f t="shared" si="346"/>
        <v>4</v>
      </c>
      <c r="HQ515" s="268">
        <f t="shared" si="351"/>
        <v>507</v>
      </c>
      <c r="HR515" s="268">
        <f t="shared" si="347"/>
        <v>0</v>
      </c>
      <c r="HS515" s="268">
        <f t="shared" si="349"/>
        <v>0</v>
      </c>
    </row>
    <row r="516" spans="1:227" x14ac:dyDescent="0.3">
      <c r="A516" s="21"/>
      <c r="B516" s="14">
        <v>11038</v>
      </c>
      <c r="C516" s="14">
        <v>14</v>
      </c>
      <c r="D516" s="14" t="s">
        <v>182</v>
      </c>
      <c r="E516" s="14" t="s">
        <v>183</v>
      </c>
      <c r="F516" s="14">
        <v>310</v>
      </c>
      <c r="G516" s="14" t="s">
        <v>120</v>
      </c>
      <c r="H516" s="14">
        <v>5</v>
      </c>
      <c r="I516" s="14">
        <v>4</v>
      </c>
      <c r="J516" s="14">
        <v>4</v>
      </c>
      <c r="K516" s="14"/>
      <c r="L516" s="14" t="s">
        <v>141</v>
      </c>
      <c r="M516" s="24">
        <f t="shared" ref="M516:M579" si="378">IF(I516&lt;&gt;"",IF(SUM(I516:I516)&lt;99,IF(I516=J516,I516,""),""),"")</f>
        <v>4</v>
      </c>
      <c r="N516" s="24">
        <f t="shared" si="353"/>
        <v>2</v>
      </c>
      <c r="O516" s="24" t="str">
        <f t="shared" si="354"/>
        <v>4 4</v>
      </c>
      <c r="P516" s="24">
        <f t="shared" si="355"/>
        <v>4</v>
      </c>
      <c r="Q516" s="25">
        <f t="shared" si="356"/>
        <v>0</v>
      </c>
      <c r="R516" s="26">
        <f t="shared" si="357"/>
        <v>0</v>
      </c>
      <c r="S516" s="24">
        <f t="shared" si="358"/>
        <v>5</v>
      </c>
      <c r="T516" s="24">
        <f t="shared" si="359"/>
        <v>5</v>
      </c>
      <c r="U516" s="24" t="str">
        <f t="shared" si="360"/>
        <v/>
      </c>
      <c r="V516" s="24" t="str">
        <f t="shared" si="361"/>
        <v>g</v>
      </c>
      <c r="W516" s="24" t="str">
        <f t="shared" ref="W516:W579" si="379">IF(J516&gt;98,99,IF(K516&gt;98,99,IF(K516+J516=198,99,IF(K516&lt;&gt;"",ABS(J516-K516),""))))</f>
        <v/>
      </c>
      <c r="X516" s="24">
        <f t="shared" si="362"/>
        <v>5</v>
      </c>
      <c r="Y516" s="24">
        <f t="shared" si="363"/>
        <v>5</v>
      </c>
      <c r="Z516" s="24" t="str">
        <f t="shared" si="364"/>
        <v>F</v>
      </c>
      <c r="AA516" s="24" t="str">
        <f t="shared" si="352"/>
        <v>F</v>
      </c>
      <c r="AB516" s="34" t="str">
        <f t="shared" si="365"/>
        <v/>
      </c>
      <c r="AC516" s="34" t="str">
        <f t="shared" si="366"/>
        <v>g</v>
      </c>
      <c r="AD516" s="34" t="str">
        <f t="shared" ref="AD516:AD579" si="380">IF(AA516&lt;&gt;"",AC516,"")</f>
        <v>g</v>
      </c>
      <c r="AE516" s="34" t="str">
        <f t="shared" si="367"/>
        <v>5 0</v>
      </c>
      <c r="AF516" s="34">
        <f t="shared" si="368"/>
        <v>4</v>
      </c>
      <c r="AG516" s="34">
        <f t="shared" si="369"/>
        <v>4</v>
      </c>
      <c r="AH516" s="34">
        <f t="shared" si="370"/>
        <v>0</v>
      </c>
      <c r="AI516" s="172">
        <f>IF(AJ516&lt;&gt;"",MAX(AI$3:AI515)+1,"")</f>
        <v>413</v>
      </c>
      <c r="AJ516" s="172" t="str">
        <f t="shared" si="371"/>
        <v>F</v>
      </c>
      <c r="AK516" s="172">
        <f t="shared" si="372"/>
        <v>310</v>
      </c>
      <c r="AL516" s="172">
        <f t="shared" si="373"/>
        <v>4</v>
      </c>
      <c r="AM516" s="172" t="str">
        <f>IF(AN516&lt;&gt;"",MAX(AM$3:AM515)+1,"")</f>
        <v/>
      </c>
      <c r="AN516" s="172" t="str">
        <f t="shared" si="374"/>
        <v/>
      </c>
      <c r="AO516" s="172" t="str">
        <f t="shared" si="375"/>
        <v/>
      </c>
      <c r="AP516" s="172" t="str">
        <f t="shared" si="376"/>
        <v/>
      </c>
      <c r="AQ516" s="172" t="str">
        <f t="shared" si="377"/>
        <v/>
      </c>
      <c r="AR516" s="172" t="str">
        <f>Table1[[#This Row],[Sex ]]&amp;Table1[[#This Row],[Month]]</f>
        <v>F5</v>
      </c>
      <c r="AS516" s="21"/>
      <c r="AT516" s="21"/>
      <c r="AU516" s="21"/>
      <c r="AV516" s="21"/>
      <c r="AW516" s="21"/>
      <c r="AX516" s="21"/>
      <c r="AY516" s="21"/>
      <c r="AZ516" s="21"/>
      <c r="BA516" s="21"/>
      <c r="BB516" s="21"/>
      <c r="BC516" s="21"/>
      <c r="BD516" s="21"/>
      <c r="BE516" s="319"/>
      <c r="BF516" s="319"/>
      <c r="BG516" s="316"/>
      <c r="BH516" s="316"/>
      <c r="BI516" s="316"/>
      <c r="BJ516" s="316"/>
      <c r="BK516" s="316"/>
      <c r="BL516" s="316"/>
      <c r="BM516" s="316"/>
      <c r="BN516" s="316"/>
      <c r="BO516" s="316"/>
      <c r="BP516" s="316"/>
      <c r="BQ516" s="316"/>
      <c r="BR516" s="316"/>
      <c r="BS516" s="316"/>
      <c r="BT516" s="316"/>
      <c r="BU516" s="316"/>
      <c r="BV516" s="316"/>
      <c r="BW516" s="316"/>
      <c r="BX516" s="316"/>
      <c r="BY516" s="316"/>
      <c r="BZ516" s="316"/>
      <c r="CA516" s="316"/>
      <c r="CB516" s="316"/>
      <c r="CC516" s="316"/>
      <c r="CD516" s="316"/>
      <c r="CE516" s="316"/>
      <c r="CF516" s="316"/>
      <c r="CG516" s="316"/>
      <c r="CH516" s="316"/>
      <c r="CI516" s="316"/>
      <c r="CJ516" s="316"/>
      <c r="CK516" s="316"/>
      <c r="CL516" s="316"/>
      <c r="CM516" s="316"/>
      <c r="CN516" s="316"/>
      <c r="CO516" s="316"/>
      <c r="CP516" s="316"/>
      <c r="CQ516" s="316"/>
      <c r="CR516" s="316"/>
      <c r="CS516" s="316"/>
      <c r="CT516" s="316"/>
      <c r="CU516" s="316"/>
      <c r="CV516" s="316"/>
      <c r="CW516" s="316"/>
      <c r="CX516" s="316"/>
      <c r="CY516" s="316"/>
      <c r="CZ516" s="316"/>
      <c r="DA516" s="316"/>
      <c r="DB516" s="316"/>
      <c r="DC516" s="316"/>
      <c r="DD516" s="316"/>
      <c r="DE516" s="316"/>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HP516" s="268">
        <f t="shared" si="346"/>
        <v>4</v>
      </c>
      <c r="HQ516" s="268">
        <f t="shared" si="351"/>
        <v>508</v>
      </c>
      <c r="HR516" s="268">
        <f t="shared" si="347"/>
        <v>0</v>
      </c>
      <c r="HS516" s="268">
        <f t="shared" si="349"/>
        <v>0</v>
      </c>
    </row>
    <row r="517" spans="1:227" x14ac:dyDescent="0.3">
      <c r="A517" s="21"/>
      <c r="B517" s="14">
        <v>11038</v>
      </c>
      <c r="C517" s="14">
        <v>15</v>
      </c>
      <c r="D517" s="14" t="s">
        <v>182</v>
      </c>
      <c r="E517" s="14" t="s">
        <v>183</v>
      </c>
      <c r="F517" s="14">
        <v>290</v>
      </c>
      <c r="G517" s="14" t="s">
        <v>120</v>
      </c>
      <c r="H517" s="14">
        <v>5</v>
      </c>
      <c r="I517" s="14">
        <v>3</v>
      </c>
      <c r="J517" s="14">
        <v>3</v>
      </c>
      <c r="K517" s="14"/>
      <c r="L517" s="14" t="s">
        <v>141</v>
      </c>
      <c r="M517" s="24">
        <f t="shared" si="378"/>
        <v>3</v>
      </c>
      <c r="N517" s="24">
        <f t="shared" si="353"/>
        <v>2</v>
      </c>
      <c r="O517" s="24" t="str">
        <f t="shared" si="354"/>
        <v>3 3</v>
      </c>
      <c r="P517" s="24">
        <f t="shared" si="355"/>
        <v>3</v>
      </c>
      <c r="Q517" s="25">
        <f t="shared" si="356"/>
        <v>0</v>
      </c>
      <c r="R517" s="26">
        <f t="shared" si="357"/>
        <v>0</v>
      </c>
      <c r="S517" s="24">
        <f t="shared" si="358"/>
        <v>5</v>
      </c>
      <c r="T517" s="24">
        <f t="shared" si="359"/>
        <v>5</v>
      </c>
      <c r="U517" s="24" t="str">
        <f t="shared" si="360"/>
        <v/>
      </c>
      <c r="V517" s="24" t="str">
        <f t="shared" si="361"/>
        <v>g</v>
      </c>
      <c r="W517" s="24" t="str">
        <f t="shared" si="379"/>
        <v/>
      </c>
      <c r="X517" s="24">
        <f t="shared" si="362"/>
        <v>5</v>
      </c>
      <c r="Y517" s="24">
        <f t="shared" si="363"/>
        <v>5</v>
      </c>
      <c r="Z517" s="24" t="str">
        <f t="shared" si="364"/>
        <v>F</v>
      </c>
      <c r="AA517" s="24" t="str">
        <f t="shared" si="352"/>
        <v>F</v>
      </c>
      <c r="AB517" s="34" t="str">
        <f t="shared" si="365"/>
        <v/>
      </c>
      <c r="AC517" s="34" t="str">
        <f t="shared" si="366"/>
        <v>g</v>
      </c>
      <c r="AD517" s="34" t="str">
        <f t="shared" si="380"/>
        <v>g</v>
      </c>
      <c r="AE517" s="34" t="str">
        <f t="shared" si="367"/>
        <v>5 0</v>
      </c>
      <c r="AF517" s="34">
        <f t="shared" si="368"/>
        <v>3</v>
      </c>
      <c r="AG517" s="34">
        <f t="shared" si="369"/>
        <v>3</v>
      </c>
      <c r="AH517" s="34">
        <f t="shared" si="370"/>
        <v>0</v>
      </c>
      <c r="AI517" s="172">
        <f>IF(AJ517&lt;&gt;"",MAX(AI$3:AI516)+1,"")</f>
        <v>414</v>
      </c>
      <c r="AJ517" s="172" t="str">
        <f t="shared" si="371"/>
        <v>F</v>
      </c>
      <c r="AK517" s="172">
        <f t="shared" si="372"/>
        <v>290</v>
      </c>
      <c r="AL517" s="172">
        <f t="shared" si="373"/>
        <v>3</v>
      </c>
      <c r="AM517" s="172" t="str">
        <f>IF(AN517&lt;&gt;"",MAX(AM$3:AM516)+1,"")</f>
        <v/>
      </c>
      <c r="AN517" s="172" t="str">
        <f t="shared" si="374"/>
        <v/>
      </c>
      <c r="AO517" s="172" t="str">
        <f t="shared" si="375"/>
        <v/>
      </c>
      <c r="AP517" s="172" t="str">
        <f t="shared" si="376"/>
        <v/>
      </c>
      <c r="AQ517" s="172" t="str">
        <f t="shared" si="377"/>
        <v/>
      </c>
      <c r="AR517" s="172" t="str">
        <f>Table1[[#This Row],[Sex ]]&amp;Table1[[#This Row],[Month]]</f>
        <v>F5</v>
      </c>
      <c r="AS517" s="21"/>
      <c r="AT517" s="21"/>
      <c r="AU517" s="21"/>
      <c r="AV517" s="21"/>
      <c r="AW517" s="21"/>
      <c r="AX517" s="21"/>
      <c r="AY517" s="21"/>
      <c r="AZ517" s="21"/>
      <c r="BA517" s="21"/>
      <c r="BB517" s="21"/>
      <c r="BC517" s="21"/>
      <c r="BD517" s="21"/>
      <c r="BE517" s="319"/>
      <c r="BF517" s="319"/>
      <c r="BG517" s="316"/>
      <c r="BH517" s="316"/>
      <c r="BI517" s="316"/>
      <c r="BJ517" s="316"/>
      <c r="BK517" s="316"/>
      <c r="BL517" s="316"/>
      <c r="BM517" s="316"/>
      <c r="BN517" s="316"/>
      <c r="BO517" s="316"/>
      <c r="BP517" s="316"/>
      <c r="BQ517" s="316"/>
      <c r="BR517" s="316"/>
      <c r="BS517" s="316"/>
      <c r="BT517" s="316"/>
      <c r="BU517" s="316"/>
      <c r="BV517" s="316"/>
      <c r="BW517" s="316"/>
      <c r="BX517" s="316"/>
      <c r="BY517" s="316"/>
      <c r="BZ517" s="316"/>
      <c r="CA517" s="316"/>
      <c r="CB517" s="316"/>
      <c r="CC517" s="316"/>
      <c r="CD517" s="316"/>
      <c r="CE517" s="316"/>
      <c r="CF517" s="316"/>
      <c r="CG517" s="316"/>
      <c r="CH517" s="316"/>
      <c r="CI517" s="316"/>
      <c r="CJ517" s="316"/>
      <c r="CK517" s="316"/>
      <c r="CL517" s="316"/>
      <c r="CM517" s="316"/>
      <c r="CN517" s="316"/>
      <c r="CO517" s="316"/>
      <c r="CP517" s="316"/>
      <c r="CQ517" s="316"/>
      <c r="CR517" s="316"/>
      <c r="CS517" s="316"/>
      <c r="CT517" s="316"/>
      <c r="CU517" s="316"/>
      <c r="CV517" s="316"/>
      <c r="CW517" s="316"/>
      <c r="CX517" s="316"/>
      <c r="CY517" s="316"/>
      <c r="CZ517" s="316"/>
      <c r="DA517" s="316"/>
      <c r="DB517" s="316"/>
      <c r="DC517" s="316"/>
      <c r="DD517" s="316"/>
      <c r="DE517" s="316"/>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21"/>
      <c r="ET517" s="21"/>
      <c r="EU517" s="21"/>
      <c r="EV517" s="21"/>
      <c r="HP517" s="268">
        <f t="shared" si="346"/>
        <v>6</v>
      </c>
      <c r="HQ517" s="268">
        <f t="shared" si="351"/>
        <v>509</v>
      </c>
      <c r="HR517" s="268">
        <f t="shared" si="347"/>
        <v>0</v>
      </c>
      <c r="HS517" s="268">
        <f t="shared" si="349"/>
        <v>0</v>
      </c>
    </row>
    <row r="518" spans="1:227" x14ac:dyDescent="0.3">
      <c r="A518" s="21"/>
      <c r="B518" s="14">
        <v>11038</v>
      </c>
      <c r="C518" s="14">
        <v>16</v>
      </c>
      <c r="D518" s="14" t="s">
        <v>182</v>
      </c>
      <c r="E518" s="14" t="s">
        <v>183</v>
      </c>
      <c r="F518" s="14">
        <v>320</v>
      </c>
      <c r="G518" s="14" t="s">
        <v>120</v>
      </c>
      <c r="H518" s="14">
        <v>5</v>
      </c>
      <c r="I518" s="14">
        <v>4</v>
      </c>
      <c r="J518" s="14">
        <v>4</v>
      </c>
      <c r="K518" s="14"/>
      <c r="L518" s="14" t="s">
        <v>141</v>
      </c>
      <c r="M518" s="24">
        <f t="shared" si="378"/>
        <v>4</v>
      </c>
      <c r="N518" s="24">
        <f t="shared" si="353"/>
        <v>2</v>
      </c>
      <c r="O518" s="24" t="str">
        <f t="shared" si="354"/>
        <v>4 4</v>
      </c>
      <c r="P518" s="24">
        <f t="shared" si="355"/>
        <v>4</v>
      </c>
      <c r="Q518" s="25">
        <f t="shared" si="356"/>
        <v>0</v>
      </c>
      <c r="R518" s="26">
        <f t="shared" si="357"/>
        <v>0</v>
      </c>
      <c r="S518" s="24">
        <f t="shared" si="358"/>
        <v>5</v>
      </c>
      <c r="T518" s="24">
        <f t="shared" si="359"/>
        <v>5</v>
      </c>
      <c r="U518" s="24" t="str">
        <f t="shared" si="360"/>
        <v/>
      </c>
      <c r="V518" s="24" t="str">
        <f t="shared" si="361"/>
        <v>g</v>
      </c>
      <c r="W518" s="24" t="str">
        <f t="shared" si="379"/>
        <v/>
      </c>
      <c r="X518" s="24">
        <f t="shared" si="362"/>
        <v>5</v>
      </c>
      <c r="Y518" s="24">
        <f t="shared" si="363"/>
        <v>5</v>
      </c>
      <c r="Z518" s="24" t="str">
        <f t="shared" si="364"/>
        <v>F</v>
      </c>
      <c r="AA518" s="24" t="str">
        <f t="shared" si="352"/>
        <v>F</v>
      </c>
      <c r="AB518" s="34" t="str">
        <f t="shared" si="365"/>
        <v/>
      </c>
      <c r="AC518" s="34" t="str">
        <f t="shared" si="366"/>
        <v>g</v>
      </c>
      <c r="AD518" s="34" t="str">
        <f t="shared" si="380"/>
        <v>g</v>
      </c>
      <c r="AE518" s="34" t="str">
        <f t="shared" si="367"/>
        <v>5 0</v>
      </c>
      <c r="AF518" s="34">
        <f t="shared" si="368"/>
        <v>4</v>
      </c>
      <c r="AG518" s="34">
        <f t="shared" si="369"/>
        <v>4</v>
      </c>
      <c r="AH518" s="34">
        <f t="shared" si="370"/>
        <v>0</v>
      </c>
      <c r="AI518" s="172">
        <f>IF(AJ518&lt;&gt;"",MAX(AI$3:AI517)+1,"")</f>
        <v>415</v>
      </c>
      <c r="AJ518" s="172" t="str">
        <f t="shared" si="371"/>
        <v>F</v>
      </c>
      <c r="AK518" s="172">
        <f t="shared" si="372"/>
        <v>320</v>
      </c>
      <c r="AL518" s="172">
        <f t="shared" si="373"/>
        <v>4</v>
      </c>
      <c r="AM518" s="172" t="str">
        <f>IF(AN518&lt;&gt;"",MAX(AM$3:AM517)+1,"")</f>
        <v/>
      </c>
      <c r="AN518" s="172" t="str">
        <f t="shared" si="374"/>
        <v/>
      </c>
      <c r="AO518" s="172" t="str">
        <f t="shared" si="375"/>
        <v/>
      </c>
      <c r="AP518" s="172" t="str">
        <f t="shared" si="376"/>
        <v/>
      </c>
      <c r="AQ518" s="172" t="str">
        <f t="shared" si="377"/>
        <v/>
      </c>
      <c r="AR518" s="172" t="str">
        <f>Table1[[#This Row],[Sex ]]&amp;Table1[[#This Row],[Month]]</f>
        <v>F5</v>
      </c>
      <c r="AS518" s="21"/>
      <c r="AT518" s="21"/>
      <c r="AU518" s="21"/>
      <c r="AV518" s="21"/>
      <c r="AW518" s="21"/>
      <c r="AX518" s="21"/>
      <c r="AY518" s="21"/>
      <c r="AZ518" s="21"/>
      <c r="BA518" s="21"/>
      <c r="BB518" s="21"/>
      <c r="BC518" s="21"/>
      <c r="BD518" s="21"/>
      <c r="BE518" s="319"/>
      <c r="BF518" s="319"/>
      <c r="BG518" s="316"/>
      <c r="BH518" s="316"/>
      <c r="BI518" s="316"/>
      <c r="BJ518" s="316"/>
      <c r="BK518" s="316"/>
      <c r="BL518" s="316"/>
      <c r="BM518" s="316"/>
      <c r="BN518" s="316"/>
      <c r="BO518" s="316"/>
      <c r="BP518" s="316"/>
      <c r="BQ518" s="316"/>
      <c r="BR518" s="316"/>
      <c r="BS518" s="316"/>
      <c r="BT518" s="316"/>
      <c r="BU518" s="316"/>
      <c r="BV518" s="316"/>
      <c r="BW518" s="316"/>
      <c r="BX518" s="316"/>
      <c r="BY518" s="316"/>
      <c r="BZ518" s="316"/>
      <c r="CA518" s="316"/>
      <c r="CB518" s="316"/>
      <c r="CC518" s="316"/>
      <c r="CD518" s="316"/>
      <c r="CE518" s="316"/>
      <c r="CF518" s="316"/>
      <c r="CG518" s="316"/>
      <c r="CH518" s="316"/>
      <c r="CI518" s="316"/>
      <c r="CJ518" s="316"/>
      <c r="CK518" s="316"/>
      <c r="CL518" s="316"/>
      <c r="CM518" s="316"/>
      <c r="CN518" s="316"/>
      <c r="CO518" s="316"/>
      <c r="CP518" s="316"/>
      <c r="CQ518" s="316"/>
      <c r="CR518" s="316"/>
      <c r="CS518" s="316"/>
      <c r="CT518" s="316"/>
      <c r="CU518" s="316"/>
      <c r="CV518" s="316"/>
      <c r="CW518" s="316"/>
      <c r="CX518" s="316"/>
      <c r="CY518" s="316"/>
      <c r="CZ518" s="316"/>
      <c r="DA518" s="316"/>
      <c r="DB518" s="316"/>
      <c r="DC518" s="316"/>
      <c r="DD518" s="316"/>
      <c r="DE518" s="316"/>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HP518" s="268">
        <f t="shared" si="346"/>
        <v>4</v>
      </c>
      <c r="HQ518" s="268">
        <f t="shared" si="351"/>
        <v>510</v>
      </c>
      <c r="HR518" s="268">
        <f t="shared" si="347"/>
        <v>0</v>
      </c>
      <c r="HS518" s="268">
        <f t="shared" si="349"/>
        <v>0</v>
      </c>
    </row>
    <row r="519" spans="1:227" x14ac:dyDescent="0.3">
      <c r="A519" s="21"/>
      <c r="B519" s="14">
        <v>11038</v>
      </c>
      <c r="C519" s="14">
        <v>17</v>
      </c>
      <c r="D519" s="14" t="s">
        <v>182</v>
      </c>
      <c r="E519" s="14" t="s">
        <v>183</v>
      </c>
      <c r="F519" s="14">
        <v>330</v>
      </c>
      <c r="G519" s="14" t="s">
        <v>120</v>
      </c>
      <c r="H519" s="14">
        <v>5</v>
      </c>
      <c r="I519" s="14">
        <v>4</v>
      </c>
      <c r="J519" s="14">
        <v>4</v>
      </c>
      <c r="K519" s="14"/>
      <c r="L519" s="14" t="s">
        <v>141</v>
      </c>
      <c r="M519" s="24">
        <f t="shared" si="378"/>
        <v>4</v>
      </c>
      <c r="N519" s="24">
        <f t="shared" si="353"/>
        <v>2</v>
      </c>
      <c r="O519" s="24" t="str">
        <f t="shared" si="354"/>
        <v>4 4</v>
      </c>
      <c r="P519" s="24">
        <f t="shared" si="355"/>
        <v>4</v>
      </c>
      <c r="Q519" s="25">
        <f t="shared" si="356"/>
        <v>0</v>
      </c>
      <c r="R519" s="26">
        <f t="shared" si="357"/>
        <v>0</v>
      </c>
      <c r="S519" s="24">
        <f t="shared" si="358"/>
        <v>5</v>
      </c>
      <c r="T519" s="24">
        <f t="shared" si="359"/>
        <v>5</v>
      </c>
      <c r="U519" s="24" t="str">
        <f t="shared" si="360"/>
        <v/>
      </c>
      <c r="V519" s="24" t="str">
        <f t="shared" si="361"/>
        <v>g</v>
      </c>
      <c r="W519" s="24" t="str">
        <f t="shared" si="379"/>
        <v/>
      </c>
      <c r="X519" s="24">
        <f t="shared" si="362"/>
        <v>5</v>
      </c>
      <c r="Y519" s="24">
        <f t="shared" si="363"/>
        <v>5</v>
      </c>
      <c r="Z519" s="24" t="str">
        <f t="shared" si="364"/>
        <v>F</v>
      </c>
      <c r="AA519" s="24" t="str">
        <f t="shared" si="352"/>
        <v>F</v>
      </c>
      <c r="AB519" s="34" t="str">
        <f t="shared" si="365"/>
        <v/>
      </c>
      <c r="AC519" s="34" t="str">
        <f t="shared" si="366"/>
        <v>g</v>
      </c>
      <c r="AD519" s="34" t="str">
        <f t="shared" si="380"/>
        <v>g</v>
      </c>
      <c r="AE519" s="34" t="str">
        <f t="shared" si="367"/>
        <v>5 0</v>
      </c>
      <c r="AF519" s="34">
        <f t="shared" si="368"/>
        <v>4</v>
      </c>
      <c r="AG519" s="34">
        <f t="shared" si="369"/>
        <v>4</v>
      </c>
      <c r="AH519" s="34">
        <f t="shared" si="370"/>
        <v>0</v>
      </c>
      <c r="AI519" s="172">
        <f>IF(AJ519&lt;&gt;"",MAX(AI$3:AI518)+1,"")</f>
        <v>416</v>
      </c>
      <c r="AJ519" s="172" t="str">
        <f t="shared" si="371"/>
        <v>F</v>
      </c>
      <c r="AK519" s="172">
        <f t="shared" si="372"/>
        <v>330</v>
      </c>
      <c r="AL519" s="172">
        <f t="shared" si="373"/>
        <v>4</v>
      </c>
      <c r="AM519" s="172" t="str">
        <f>IF(AN519&lt;&gt;"",MAX(AM$3:AM518)+1,"")</f>
        <v/>
      </c>
      <c r="AN519" s="172" t="str">
        <f t="shared" si="374"/>
        <v/>
      </c>
      <c r="AO519" s="172" t="str">
        <f t="shared" si="375"/>
        <v/>
      </c>
      <c r="AP519" s="172" t="str">
        <f t="shared" si="376"/>
        <v/>
      </c>
      <c r="AQ519" s="172" t="str">
        <f t="shared" si="377"/>
        <v/>
      </c>
      <c r="AR519" s="172" t="str">
        <f>Table1[[#This Row],[Sex ]]&amp;Table1[[#This Row],[Month]]</f>
        <v>F5</v>
      </c>
      <c r="AS519" s="21"/>
      <c r="AT519" s="21"/>
      <c r="AU519" s="21"/>
      <c r="AV519" s="21"/>
      <c r="AW519" s="21"/>
      <c r="AX519" s="21"/>
      <c r="AY519" s="21"/>
      <c r="AZ519" s="21"/>
      <c r="BA519" s="21"/>
      <c r="BB519" s="21"/>
      <c r="BC519" s="21"/>
      <c r="BD519" s="21"/>
      <c r="BE519" s="319"/>
      <c r="BF519" s="319"/>
      <c r="BG519" s="316"/>
      <c r="BH519" s="316"/>
      <c r="BI519" s="316"/>
      <c r="BJ519" s="316"/>
      <c r="BK519" s="316"/>
      <c r="BL519" s="316"/>
      <c r="BM519" s="316"/>
      <c r="BN519" s="316"/>
      <c r="BO519" s="316"/>
      <c r="BP519" s="316"/>
      <c r="BQ519" s="316"/>
      <c r="BR519" s="316"/>
      <c r="BS519" s="316"/>
      <c r="BT519" s="316"/>
      <c r="BU519" s="316"/>
      <c r="BV519" s="316"/>
      <c r="BW519" s="316"/>
      <c r="BX519" s="316"/>
      <c r="BY519" s="316"/>
      <c r="BZ519" s="316"/>
      <c r="CA519" s="316"/>
      <c r="CB519" s="316"/>
      <c r="CC519" s="316"/>
      <c r="CD519" s="316"/>
      <c r="CE519" s="316"/>
      <c r="CF519" s="316"/>
      <c r="CG519" s="316"/>
      <c r="CH519" s="316"/>
      <c r="CI519" s="316"/>
      <c r="CJ519" s="316"/>
      <c r="CK519" s="316"/>
      <c r="CL519" s="316"/>
      <c r="CM519" s="316"/>
      <c r="CN519" s="316"/>
      <c r="CO519" s="316"/>
      <c r="CP519" s="316"/>
      <c r="CQ519" s="316"/>
      <c r="CR519" s="316"/>
      <c r="CS519" s="316"/>
      <c r="CT519" s="316"/>
      <c r="CU519" s="316"/>
      <c r="CV519" s="316"/>
      <c r="CW519" s="316"/>
      <c r="CX519" s="316"/>
      <c r="CY519" s="316"/>
      <c r="CZ519" s="316"/>
      <c r="DA519" s="316"/>
      <c r="DB519" s="316"/>
      <c r="DC519" s="316"/>
      <c r="DD519" s="316"/>
      <c r="DE519" s="316"/>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HP519" s="268">
        <f t="shared" si="346"/>
        <v>4</v>
      </c>
      <c r="HQ519" s="268">
        <f t="shared" si="351"/>
        <v>511</v>
      </c>
      <c r="HR519" s="268">
        <f t="shared" si="347"/>
        <v>0</v>
      </c>
      <c r="HS519" s="268">
        <f t="shared" si="349"/>
        <v>0</v>
      </c>
    </row>
    <row r="520" spans="1:227" x14ac:dyDescent="0.3">
      <c r="A520" s="21"/>
      <c r="B520" s="14">
        <v>11038</v>
      </c>
      <c r="C520" s="14">
        <v>18</v>
      </c>
      <c r="D520" s="14" t="s">
        <v>182</v>
      </c>
      <c r="E520" s="14" t="s">
        <v>183</v>
      </c>
      <c r="F520" s="14">
        <v>330</v>
      </c>
      <c r="G520" s="14" t="s">
        <v>121</v>
      </c>
      <c r="H520" s="14">
        <v>5</v>
      </c>
      <c r="I520" s="14">
        <v>6</v>
      </c>
      <c r="J520" s="14">
        <v>6</v>
      </c>
      <c r="K520" s="14"/>
      <c r="L520" s="14" t="s">
        <v>141</v>
      </c>
      <c r="M520" s="24">
        <f t="shared" si="378"/>
        <v>6</v>
      </c>
      <c r="N520" s="24">
        <f t="shared" si="353"/>
        <v>2</v>
      </c>
      <c r="O520" s="24" t="str">
        <f t="shared" si="354"/>
        <v>6 6</v>
      </c>
      <c r="P520" s="24">
        <f t="shared" si="355"/>
        <v>6</v>
      </c>
      <c r="Q520" s="25">
        <f t="shared" si="356"/>
        <v>0</v>
      </c>
      <c r="R520" s="26">
        <f t="shared" si="357"/>
        <v>0</v>
      </c>
      <c r="S520" s="24">
        <f t="shared" si="358"/>
        <v>5</v>
      </c>
      <c r="T520" s="24">
        <f t="shared" si="359"/>
        <v>5</v>
      </c>
      <c r="U520" s="24" t="str">
        <f t="shared" si="360"/>
        <v/>
      </c>
      <c r="V520" s="24" t="str">
        <f t="shared" si="361"/>
        <v>g</v>
      </c>
      <c r="W520" s="24" t="str">
        <f t="shared" si="379"/>
        <v/>
      </c>
      <c r="X520" s="24">
        <f t="shared" si="362"/>
        <v>5</v>
      </c>
      <c r="Y520" s="24">
        <f t="shared" si="363"/>
        <v>5</v>
      </c>
      <c r="Z520" s="24" t="str">
        <f t="shared" si="364"/>
        <v>M</v>
      </c>
      <c r="AA520" s="24" t="str">
        <f t="shared" si="352"/>
        <v>M</v>
      </c>
      <c r="AB520" s="34" t="str">
        <f t="shared" si="365"/>
        <v/>
      </c>
      <c r="AC520" s="34" t="str">
        <f t="shared" si="366"/>
        <v>g</v>
      </c>
      <c r="AD520" s="34" t="str">
        <f t="shared" si="380"/>
        <v>g</v>
      </c>
      <c r="AE520" s="34" t="str">
        <f t="shared" si="367"/>
        <v>5 0</v>
      </c>
      <c r="AF520" s="34">
        <f t="shared" si="368"/>
        <v>6</v>
      </c>
      <c r="AG520" s="34">
        <f t="shared" si="369"/>
        <v>6</v>
      </c>
      <c r="AH520" s="34">
        <f t="shared" si="370"/>
        <v>0</v>
      </c>
      <c r="AI520" s="172" t="str">
        <f>IF(AJ520&lt;&gt;"",MAX(AI$3:AI519)+1,"")</f>
        <v/>
      </c>
      <c r="AJ520" s="172" t="str">
        <f t="shared" si="371"/>
        <v/>
      </c>
      <c r="AK520" s="172" t="str">
        <f t="shared" si="372"/>
        <v/>
      </c>
      <c r="AL520" s="172" t="str">
        <f t="shared" si="373"/>
        <v/>
      </c>
      <c r="AM520" s="172">
        <f>IF(AN520&lt;&gt;"",MAX(AM$3:AM519)+1,"")</f>
        <v>98</v>
      </c>
      <c r="AN520" s="172" t="str">
        <f t="shared" si="374"/>
        <v>M</v>
      </c>
      <c r="AO520" s="172">
        <f t="shared" si="375"/>
        <v>330</v>
      </c>
      <c r="AP520" s="172">
        <f t="shared" si="376"/>
        <v>6</v>
      </c>
      <c r="AQ520" s="172" t="str">
        <f t="shared" si="377"/>
        <v/>
      </c>
      <c r="AR520" s="172" t="str">
        <f>Table1[[#This Row],[Sex ]]&amp;Table1[[#This Row],[Month]]</f>
        <v>M5</v>
      </c>
      <c r="AS520" s="21"/>
      <c r="AT520" s="21"/>
      <c r="AU520" s="21"/>
      <c r="AV520" s="21"/>
      <c r="AW520" s="21"/>
      <c r="AX520" s="21"/>
      <c r="AY520" s="21"/>
      <c r="AZ520" s="21"/>
      <c r="BA520" s="21"/>
      <c r="BB520" s="21"/>
      <c r="BC520" s="21"/>
      <c r="BD520" s="21"/>
      <c r="BE520" s="319"/>
      <c r="BF520" s="319"/>
      <c r="BG520" s="316"/>
      <c r="BH520" s="316"/>
      <c r="BI520" s="316"/>
      <c r="BJ520" s="316"/>
      <c r="BK520" s="316"/>
      <c r="BL520" s="316"/>
      <c r="BM520" s="316"/>
      <c r="BN520" s="316"/>
      <c r="BO520" s="316"/>
      <c r="BP520" s="316"/>
      <c r="BQ520" s="316"/>
      <c r="BR520" s="316"/>
      <c r="BS520" s="316"/>
      <c r="BT520" s="316"/>
      <c r="BU520" s="316"/>
      <c r="BV520" s="316"/>
      <c r="BW520" s="316"/>
      <c r="BX520" s="316"/>
      <c r="BY520" s="316"/>
      <c r="BZ520" s="316"/>
      <c r="CA520" s="316"/>
      <c r="CB520" s="316"/>
      <c r="CC520" s="316"/>
      <c r="CD520" s="316"/>
      <c r="CE520" s="316"/>
      <c r="CF520" s="316"/>
      <c r="CG520" s="316"/>
      <c r="CH520" s="316"/>
      <c r="CI520" s="316"/>
      <c r="CJ520" s="316"/>
      <c r="CK520" s="316"/>
      <c r="CL520" s="316"/>
      <c r="CM520" s="316"/>
      <c r="CN520" s="316"/>
      <c r="CO520" s="316"/>
      <c r="CP520" s="316"/>
      <c r="CQ520" s="316"/>
      <c r="CR520" s="316"/>
      <c r="CS520" s="316"/>
      <c r="CT520" s="316"/>
      <c r="CU520" s="316"/>
      <c r="CV520" s="316"/>
      <c r="CW520" s="316"/>
      <c r="CX520" s="316"/>
      <c r="CY520" s="316"/>
      <c r="CZ520" s="316"/>
      <c r="DA520" s="316"/>
      <c r="DB520" s="316"/>
      <c r="DC520" s="316"/>
      <c r="DD520" s="316"/>
      <c r="DE520" s="316"/>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21"/>
      <c r="ET520" s="21"/>
      <c r="EU520" s="21"/>
      <c r="EV520" s="21"/>
      <c r="HP520" s="268">
        <f t="shared" si="346"/>
        <v>3</v>
      </c>
      <c r="HQ520" s="268">
        <f t="shared" si="351"/>
        <v>512</v>
      </c>
      <c r="HR520" s="268">
        <f t="shared" si="347"/>
        <v>0</v>
      </c>
      <c r="HS520" s="268">
        <f t="shared" si="349"/>
        <v>0</v>
      </c>
    </row>
    <row r="521" spans="1:227" x14ac:dyDescent="0.3">
      <c r="A521" s="21"/>
      <c r="B521" s="14">
        <v>11038</v>
      </c>
      <c r="C521" s="14">
        <v>19</v>
      </c>
      <c r="D521" s="14" t="s">
        <v>182</v>
      </c>
      <c r="E521" s="14" t="s">
        <v>183</v>
      </c>
      <c r="F521" s="14">
        <v>310</v>
      </c>
      <c r="G521" s="14" t="s">
        <v>121</v>
      </c>
      <c r="H521" s="14">
        <v>5</v>
      </c>
      <c r="I521" s="14">
        <v>4</v>
      </c>
      <c r="J521" s="14">
        <v>4</v>
      </c>
      <c r="K521" s="14"/>
      <c r="L521" s="14" t="s">
        <v>141</v>
      </c>
      <c r="M521" s="24">
        <f t="shared" si="378"/>
        <v>4</v>
      </c>
      <c r="N521" s="24">
        <f t="shared" si="353"/>
        <v>2</v>
      </c>
      <c r="O521" s="24" t="str">
        <f t="shared" si="354"/>
        <v>4 4</v>
      </c>
      <c r="P521" s="24">
        <f t="shared" si="355"/>
        <v>4</v>
      </c>
      <c r="Q521" s="25">
        <f t="shared" si="356"/>
        <v>0</v>
      </c>
      <c r="R521" s="26">
        <f t="shared" si="357"/>
        <v>0</v>
      </c>
      <c r="S521" s="24">
        <f t="shared" si="358"/>
        <v>5</v>
      </c>
      <c r="T521" s="24">
        <f t="shared" si="359"/>
        <v>5</v>
      </c>
      <c r="U521" s="24" t="str">
        <f t="shared" si="360"/>
        <v/>
      </c>
      <c r="V521" s="24" t="str">
        <f t="shared" si="361"/>
        <v>g</v>
      </c>
      <c r="W521" s="24" t="str">
        <f t="shared" si="379"/>
        <v/>
      </c>
      <c r="X521" s="24">
        <f t="shared" si="362"/>
        <v>5</v>
      </c>
      <c r="Y521" s="24">
        <f t="shared" si="363"/>
        <v>5</v>
      </c>
      <c r="Z521" s="24" t="str">
        <f t="shared" si="364"/>
        <v>M</v>
      </c>
      <c r="AA521" s="24" t="str">
        <f t="shared" si="352"/>
        <v>M</v>
      </c>
      <c r="AB521" s="34" t="str">
        <f t="shared" si="365"/>
        <v/>
      </c>
      <c r="AC521" s="34" t="str">
        <f t="shared" si="366"/>
        <v>g</v>
      </c>
      <c r="AD521" s="34" t="str">
        <f t="shared" si="380"/>
        <v>g</v>
      </c>
      <c r="AE521" s="34" t="str">
        <f t="shared" si="367"/>
        <v>5 0</v>
      </c>
      <c r="AF521" s="34">
        <f t="shared" si="368"/>
        <v>4</v>
      </c>
      <c r="AG521" s="34">
        <f t="shared" si="369"/>
        <v>4</v>
      </c>
      <c r="AH521" s="34">
        <f t="shared" si="370"/>
        <v>0</v>
      </c>
      <c r="AI521" s="172" t="str">
        <f>IF(AJ521&lt;&gt;"",MAX(AI$3:AI520)+1,"")</f>
        <v/>
      </c>
      <c r="AJ521" s="172" t="str">
        <f t="shared" si="371"/>
        <v/>
      </c>
      <c r="AK521" s="172" t="str">
        <f t="shared" si="372"/>
        <v/>
      </c>
      <c r="AL521" s="172" t="str">
        <f t="shared" si="373"/>
        <v/>
      </c>
      <c r="AM521" s="172">
        <f>IF(AN521&lt;&gt;"",MAX(AM$3:AM520)+1,"")</f>
        <v>99</v>
      </c>
      <c r="AN521" s="172" t="str">
        <f t="shared" si="374"/>
        <v>M</v>
      </c>
      <c r="AO521" s="172">
        <f t="shared" si="375"/>
        <v>310</v>
      </c>
      <c r="AP521" s="172">
        <f t="shared" si="376"/>
        <v>4</v>
      </c>
      <c r="AQ521" s="172" t="str">
        <f t="shared" si="377"/>
        <v/>
      </c>
      <c r="AR521" s="172" t="str">
        <f>Table1[[#This Row],[Sex ]]&amp;Table1[[#This Row],[Month]]</f>
        <v>M5</v>
      </c>
      <c r="AS521" s="21"/>
      <c r="AT521" s="21"/>
      <c r="AU521" s="21"/>
      <c r="AV521" s="21"/>
      <c r="AW521" s="21"/>
      <c r="AX521" s="21"/>
      <c r="AY521" s="21"/>
      <c r="AZ521" s="21"/>
      <c r="BA521" s="21"/>
      <c r="BB521" s="21"/>
      <c r="BC521" s="21"/>
      <c r="BD521" s="21"/>
      <c r="BE521" s="319"/>
      <c r="BF521" s="319"/>
      <c r="BG521" s="316"/>
      <c r="BH521" s="316"/>
      <c r="BI521" s="316"/>
      <c r="BJ521" s="316"/>
      <c r="BK521" s="316"/>
      <c r="BL521" s="316"/>
      <c r="BM521" s="316"/>
      <c r="BN521" s="316"/>
      <c r="BO521" s="316"/>
      <c r="BP521" s="316"/>
      <c r="BQ521" s="316"/>
      <c r="BR521" s="316"/>
      <c r="BS521" s="316"/>
      <c r="BT521" s="316"/>
      <c r="BU521" s="316"/>
      <c r="BV521" s="316"/>
      <c r="BW521" s="316"/>
      <c r="BX521" s="316"/>
      <c r="BY521" s="316"/>
      <c r="BZ521" s="316"/>
      <c r="CA521" s="316"/>
      <c r="CB521" s="316"/>
      <c r="CC521" s="316"/>
      <c r="CD521" s="316"/>
      <c r="CE521" s="316"/>
      <c r="CF521" s="316"/>
      <c r="CG521" s="316"/>
      <c r="CH521" s="316"/>
      <c r="CI521" s="316"/>
      <c r="CJ521" s="316"/>
      <c r="CK521" s="316"/>
      <c r="CL521" s="316"/>
      <c r="CM521" s="316"/>
      <c r="CN521" s="316"/>
      <c r="CO521" s="316"/>
      <c r="CP521" s="316"/>
      <c r="CQ521" s="316"/>
      <c r="CR521" s="316"/>
      <c r="CS521" s="316"/>
      <c r="CT521" s="316"/>
      <c r="CU521" s="316"/>
      <c r="CV521" s="316"/>
      <c r="CW521" s="316"/>
      <c r="CX521" s="316"/>
      <c r="CY521" s="316"/>
      <c r="CZ521" s="316"/>
      <c r="DA521" s="316"/>
      <c r="DB521" s="316"/>
      <c r="DC521" s="316"/>
      <c r="DD521" s="316"/>
      <c r="DE521" s="316"/>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21"/>
      <c r="ET521" s="21"/>
      <c r="EU521" s="21"/>
      <c r="EV521" s="21"/>
      <c r="HP521" s="268">
        <f t="shared" ref="HP521:HP584" si="381">J515</f>
        <v>4</v>
      </c>
      <c r="HQ521" s="268">
        <f t="shared" si="351"/>
        <v>513</v>
      </c>
      <c r="HR521" s="268">
        <f t="shared" ref="HR521:HR584" si="382">IF(I515&lt;&gt;"",IF(I515&gt;98,0,IF(J515&gt;98,0,IF(I515&lt;&gt;J515,ABS((I515/J515)*100)-100,0))),0)</f>
        <v>0</v>
      </c>
      <c r="HS521" s="268">
        <f t="shared" si="349"/>
        <v>0</v>
      </c>
    </row>
    <row r="522" spans="1:227" x14ac:dyDescent="0.3">
      <c r="A522" s="21"/>
      <c r="B522" s="14">
        <v>11038</v>
      </c>
      <c r="C522" s="14">
        <v>20</v>
      </c>
      <c r="D522" s="14" t="s">
        <v>182</v>
      </c>
      <c r="E522" s="14" t="s">
        <v>183</v>
      </c>
      <c r="F522" s="14">
        <v>320</v>
      </c>
      <c r="G522" s="14" t="s">
        <v>120</v>
      </c>
      <c r="H522" s="14">
        <v>5</v>
      </c>
      <c r="I522" s="14">
        <v>3</v>
      </c>
      <c r="J522" s="14">
        <v>3</v>
      </c>
      <c r="K522" s="14"/>
      <c r="L522" s="14" t="s">
        <v>141</v>
      </c>
      <c r="M522" s="24">
        <f t="shared" si="378"/>
        <v>3</v>
      </c>
      <c r="N522" s="24">
        <f t="shared" si="353"/>
        <v>2</v>
      </c>
      <c r="O522" s="24" t="str">
        <f t="shared" si="354"/>
        <v>3 3</v>
      </c>
      <c r="P522" s="24">
        <f t="shared" si="355"/>
        <v>3</v>
      </c>
      <c r="Q522" s="25">
        <f t="shared" si="356"/>
        <v>0</v>
      </c>
      <c r="R522" s="26">
        <f t="shared" si="357"/>
        <v>0</v>
      </c>
      <c r="S522" s="24">
        <f t="shared" si="358"/>
        <v>5</v>
      </c>
      <c r="T522" s="24">
        <f t="shared" si="359"/>
        <v>5</v>
      </c>
      <c r="U522" s="24" t="str">
        <f t="shared" si="360"/>
        <v/>
      </c>
      <c r="V522" s="24" t="str">
        <f t="shared" si="361"/>
        <v>g</v>
      </c>
      <c r="W522" s="24" t="str">
        <f t="shared" si="379"/>
        <v/>
      </c>
      <c r="X522" s="24">
        <f t="shared" si="362"/>
        <v>5</v>
      </c>
      <c r="Y522" s="24">
        <f t="shared" si="363"/>
        <v>5</v>
      </c>
      <c r="Z522" s="24" t="str">
        <f t="shared" si="364"/>
        <v>F</v>
      </c>
      <c r="AA522" s="24" t="str">
        <f t="shared" si="352"/>
        <v>F</v>
      </c>
      <c r="AB522" s="34" t="str">
        <f t="shared" si="365"/>
        <v/>
      </c>
      <c r="AC522" s="34" t="str">
        <f t="shared" si="366"/>
        <v>g</v>
      </c>
      <c r="AD522" s="34" t="str">
        <f t="shared" si="380"/>
        <v>g</v>
      </c>
      <c r="AE522" s="34" t="str">
        <f t="shared" si="367"/>
        <v>5 0</v>
      </c>
      <c r="AF522" s="34">
        <f t="shared" si="368"/>
        <v>3</v>
      </c>
      <c r="AG522" s="34">
        <f t="shared" si="369"/>
        <v>3</v>
      </c>
      <c r="AH522" s="34">
        <f t="shared" si="370"/>
        <v>0</v>
      </c>
      <c r="AI522" s="172">
        <f>IF(AJ522&lt;&gt;"",MAX(AI$3:AI521)+1,"")</f>
        <v>417</v>
      </c>
      <c r="AJ522" s="172" t="str">
        <f t="shared" si="371"/>
        <v>F</v>
      </c>
      <c r="AK522" s="172">
        <f t="shared" si="372"/>
        <v>320</v>
      </c>
      <c r="AL522" s="172">
        <f t="shared" si="373"/>
        <v>3</v>
      </c>
      <c r="AM522" s="172" t="str">
        <f>IF(AN522&lt;&gt;"",MAX(AM$3:AM521)+1,"")</f>
        <v/>
      </c>
      <c r="AN522" s="172" t="str">
        <f t="shared" si="374"/>
        <v/>
      </c>
      <c r="AO522" s="172" t="str">
        <f t="shared" si="375"/>
        <v/>
      </c>
      <c r="AP522" s="172" t="str">
        <f t="shared" si="376"/>
        <v/>
      </c>
      <c r="AQ522" s="172" t="str">
        <f t="shared" si="377"/>
        <v/>
      </c>
      <c r="AR522" s="172" t="str">
        <f>Table1[[#This Row],[Sex ]]&amp;Table1[[#This Row],[Month]]</f>
        <v>F5</v>
      </c>
      <c r="AS522" s="21"/>
      <c r="AT522" s="21"/>
      <c r="AU522" s="21"/>
      <c r="AV522" s="21"/>
      <c r="AW522" s="21"/>
      <c r="AX522" s="21"/>
      <c r="AY522" s="21"/>
      <c r="AZ522" s="21"/>
      <c r="BA522" s="21"/>
      <c r="BB522" s="21"/>
      <c r="BC522" s="21"/>
      <c r="BD522" s="21"/>
      <c r="BE522" s="319"/>
      <c r="BF522" s="319"/>
      <c r="BG522" s="316"/>
      <c r="BH522" s="316"/>
      <c r="BI522" s="316"/>
      <c r="BJ522" s="316"/>
      <c r="BK522" s="316"/>
      <c r="BL522" s="316"/>
      <c r="BM522" s="316"/>
      <c r="BN522" s="316"/>
      <c r="BO522" s="316"/>
      <c r="BP522" s="316"/>
      <c r="BQ522" s="316"/>
      <c r="BR522" s="316"/>
      <c r="BS522" s="316"/>
      <c r="BT522" s="316"/>
      <c r="BU522" s="316"/>
      <c r="BV522" s="316"/>
      <c r="BW522" s="316"/>
      <c r="BX522" s="316"/>
      <c r="BY522" s="316"/>
      <c r="BZ522" s="316"/>
      <c r="CA522" s="316"/>
      <c r="CB522" s="316"/>
      <c r="CC522" s="316"/>
      <c r="CD522" s="316"/>
      <c r="CE522" s="316"/>
      <c r="CF522" s="316"/>
      <c r="CG522" s="316"/>
      <c r="CH522" s="316"/>
      <c r="CI522" s="316"/>
      <c r="CJ522" s="316"/>
      <c r="CK522" s="316"/>
      <c r="CL522" s="316"/>
      <c r="CM522" s="316"/>
      <c r="CN522" s="316"/>
      <c r="CO522" s="316"/>
      <c r="CP522" s="316"/>
      <c r="CQ522" s="316"/>
      <c r="CR522" s="316"/>
      <c r="CS522" s="316"/>
      <c r="CT522" s="316"/>
      <c r="CU522" s="316"/>
      <c r="CV522" s="316"/>
      <c r="CW522" s="316"/>
      <c r="CX522" s="316"/>
      <c r="CY522" s="316"/>
      <c r="CZ522" s="316"/>
      <c r="DA522" s="316"/>
      <c r="DB522" s="316"/>
      <c r="DC522" s="316"/>
      <c r="DD522" s="316"/>
      <c r="DE522" s="316"/>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21"/>
      <c r="ET522" s="21"/>
      <c r="EU522" s="21"/>
      <c r="EV522" s="21"/>
      <c r="HP522" s="268">
        <f t="shared" si="381"/>
        <v>4</v>
      </c>
      <c r="HQ522" s="268">
        <f t="shared" si="351"/>
        <v>514</v>
      </c>
      <c r="HR522" s="268">
        <f t="shared" si="382"/>
        <v>0</v>
      </c>
      <c r="HS522" s="268">
        <f t="shared" si="349"/>
        <v>0</v>
      </c>
    </row>
    <row r="523" spans="1:227" x14ac:dyDescent="0.3">
      <c r="A523" s="21"/>
      <c r="B523" s="14">
        <v>11038</v>
      </c>
      <c r="C523" s="14">
        <v>21</v>
      </c>
      <c r="D523" s="14" t="s">
        <v>182</v>
      </c>
      <c r="E523" s="14" t="s">
        <v>183</v>
      </c>
      <c r="F523" s="14">
        <v>300</v>
      </c>
      <c r="G523" s="14" t="s">
        <v>120</v>
      </c>
      <c r="H523" s="14">
        <v>5</v>
      </c>
      <c r="I523" s="14">
        <v>4</v>
      </c>
      <c r="J523" s="14">
        <v>4</v>
      </c>
      <c r="K523" s="14"/>
      <c r="L523" s="14" t="s">
        <v>141</v>
      </c>
      <c r="M523" s="24">
        <f t="shared" si="378"/>
        <v>4</v>
      </c>
      <c r="N523" s="24">
        <f t="shared" si="353"/>
        <v>2</v>
      </c>
      <c r="O523" s="24" t="str">
        <f t="shared" si="354"/>
        <v>4 4</v>
      </c>
      <c r="P523" s="24">
        <f t="shared" si="355"/>
        <v>4</v>
      </c>
      <c r="Q523" s="25">
        <f t="shared" si="356"/>
        <v>0</v>
      </c>
      <c r="R523" s="26">
        <f t="shared" si="357"/>
        <v>0</v>
      </c>
      <c r="S523" s="24">
        <f t="shared" si="358"/>
        <v>5</v>
      </c>
      <c r="T523" s="24">
        <f t="shared" si="359"/>
        <v>5</v>
      </c>
      <c r="U523" s="24" t="str">
        <f t="shared" si="360"/>
        <v/>
      </c>
      <c r="V523" s="24" t="str">
        <f t="shared" si="361"/>
        <v>g</v>
      </c>
      <c r="W523" s="24" t="str">
        <f t="shared" si="379"/>
        <v/>
      </c>
      <c r="X523" s="24">
        <f t="shared" si="362"/>
        <v>5</v>
      </c>
      <c r="Y523" s="24">
        <f t="shared" si="363"/>
        <v>5</v>
      </c>
      <c r="Z523" s="24" t="str">
        <f t="shared" si="364"/>
        <v>F</v>
      </c>
      <c r="AA523" s="24" t="str">
        <f t="shared" si="352"/>
        <v>F</v>
      </c>
      <c r="AB523" s="34" t="str">
        <f t="shared" si="365"/>
        <v/>
      </c>
      <c r="AC523" s="34" t="str">
        <f t="shared" si="366"/>
        <v>g</v>
      </c>
      <c r="AD523" s="34" t="str">
        <f t="shared" si="380"/>
        <v>g</v>
      </c>
      <c r="AE523" s="34" t="str">
        <f t="shared" si="367"/>
        <v>5 0</v>
      </c>
      <c r="AF523" s="34">
        <f t="shared" si="368"/>
        <v>4</v>
      </c>
      <c r="AG523" s="34">
        <f t="shared" si="369"/>
        <v>4</v>
      </c>
      <c r="AH523" s="34">
        <f t="shared" si="370"/>
        <v>0</v>
      </c>
      <c r="AI523" s="172">
        <f>IF(AJ523&lt;&gt;"",MAX(AI$3:AI522)+1,"")</f>
        <v>418</v>
      </c>
      <c r="AJ523" s="172" t="str">
        <f t="shared" si="371"/>
        <v>F</v>
      </c>
      <c r="AK523" s="172">
        <f t="shared" si="372"/>
        <v>300</v>
      </c>
      <c r="AL523" s="172">
        <f t="shared" si="373"/>
        <v>4</v>
      </c>
      <c r="AM523" s="172" t="str">
        <f>IF(AN523&lt;&gt;"",MAX(AM$3:AM522)+1,"")</f>
        <v/>
      </c>
      <c r="AN523" s="172" t="str">
        <f t="shared" si="374"/>
        <v/>
      </c>
      <c r="AO523" s="172" t="str">
        <f t="shared" si="375"/>
        <v/>
      </c>
      <c r="AP523" s="172" t="str">
        <f t="shared" si="376"/>
        <v/>
      </c>
      <c r="AQ523" s="172" t="str">
        <f t="shared" si="377"/>
        <v/>
      </c>
      <c r="AR523" s="172" t="str">
        <f>Table1[[#This Row],[Sex ]]&amp;Table1[[#This Row],[Month]]</f>
        <v>F5</v>
      </c>
      <c r="AS523" s="21"/>
      <c r="AT523" s="21"/>
      <c r="AU523" s="21"/>
      <c r="AV523" s="21"/>
      <c r="AW523" s="21"/>
      <c r="AX523" s="21"/>
      <c r="AY523" s="21"/>
      <c r="AZ523" s="21"/>
      <c r="BA523" s="21"/>
      <c r="BB523" s="21"/>
      <c r="BC523" s="21"/>
      <c r="BD523" s="21"/>
      <c r="BE523" s="319"/>
      <c r="BF523" s="319"/>
      <c r="BG523" s="316"/>
      <c r="BH523" s="316"/>
      <c r="BI523" s="316"/>
      <c r="BJ523" s="316"/>
      <c r="BK523" s="316"/>
      <c r="BL523" s="316"/>
      <c r="BM523" s="316"/>
      <c r="BN523" s="316"/>
      <c r="BO523" s="316"/>
      <c r="BP523" s="316"/>
      <c r="BQ523" s="316"/>
      <c r="BR523" s="316"/>
      <c r="BS523" s="316"/>
      <c r="BT523" s="316"/>
      <c r="BU523" s="316"/>
      <c r="BV523" s="316"/>
      <c r="BW523" s="316"/>
      <c r="BX523" s="316"/>
      <c r="BY523" s="316"/>
      <c r="BZ523" s="316"/>
      <c r="CA523" s="316"/>
      <c r="CB523" s="316"/>
      <c r="CC523" s="316"/>
      <c r="CD523" s="316"/>
      <c r="CE523" s="316"/>
      <c r="CF523" s="316"/>
      <c r="CG523" s="316"/>
      <c r="CH523" s="316"/>
      <c r="CI523" s="316"/>
      <c r="CJ523" s="316"/>
      <c r="CK523" s="316"/>
      <c r="CL523" s="316"/>
      <c r="CM523" s="316"/>
      <c r="CN523" s="316"/>
      <c r="CO523" s="316"/>
      <c r="CP523" s="316"/>
      <c r="CQ523" s="316"/>
      <c r="CR523" s="316"/>
      <c r="CS523" s="316"/>
      <c r="CT523" s="316"/>
      <c r="CU523" s="316"/>
      <c r="CV523" s="316"/>
      <c r="CW523" s="316"/>
      <c r="CX523" s="316"/>
      <c r="CY523" s="316"/>
      <c r="CZ523" s="316"/>
      <c r="DA523" s="316"/>
      <c r="DB523" s="316"/>
      <c r="DC523" s="316"/>
      <c r="DD523" s="316"/>
      <c r="DE523" s="316"/>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21"/>
      <c r="ET523" s="21"/>
      <c r="EU523" s="21"/>
      <c r="EV523" s="21"/>
      <c r="HP523" s="268">
        <f t="shared" si="381"/>
        <v>3</v>
      </c>
      <c r="HQ523" s="268">
        <f t="shared" si="351"/>
        <v>515</v>
      </c>
      <c r="HR523" s="268">
        <f t="shared" si="382"/>
        <v>0</v>
      </c>
      <c r="HS523" s="268">
        <f t="shared" si="349"/>
        <v>0</v>
      </c>
    </row>
    <row r="524" spans="1:227" x14ac:dyDescent="0.3">
      <c r="A524" s="21"/>
      <c r="B524" s="14">
        <v>11038</v>
      </c>
      <c r="C524" s="14">
        <v>22</v>
      </c>
      <c r="D524" s="14" t="s">
        <v>182</v>
      </c>
      <c r="E524" s="14" t="s">
        <v>183</v>
      </c>
      <c r="F524" s="14">
        <v>300</v>
      </c>
      <c r="G524" s="14" t="s">
        <v>121</v>
      </c>
      <c r="H524" s="14">
        <v>5</v>
      </c>
      <c r="I524" s="14">
        <v>4</v>
      </c>
      <c r="J524" s="14">
        <v>4</v>
      </c>
      <c r="K524" s="14"/>
      <c r="L524" s="14" t="s">
        <v>141</v>
      </c>
      <c r="M524" s="24">
        <f t="shared" si="378"/>
        <v>4</v>
      </c>
      <c r="N524" s="24">
        <f t="shared" si="353"/>
        <v>2</v>
      </c>
      <c r="O524" s="24" t="str">
        <f t="shared" si="354"/>
        <v>4 4</v>
      </c>
      <c r="P524" s="24">
        <f t="shared" si="355"/>
        <v>4</v>
      </c>
      <c r="Q524" s="25">
        <f t="shared" si="356"/>
        <v>0</v>
      </c>
      <c r="R524" s="26">
        <f t="shared" si="357"/>
        <v>0</v>
      </c>
      <c r="S524" s="24">
        <f t="shared" si="358"/>
        <v>5</v>
      </c>
      <c r="T524" s="24">
        <f t="shared" si="359"/>
        <v>5</v>
      </c>
      <c r="U524" s="24" t="str">
        <f t="shared" si="360"/>
        <v/>
      </c>
      <c r="V524" s="24" t="str">
        <f t="shared" si="361"/>
        <v>g</v>
      </c>
      <c r="W524" s="24" t="str">
        <f t="shared" si="379"/>
        <v/>
      </c>
      <c r="X524" s="24">
        <f t="shared" si="362"/>
        <v>5</v>
      </c>
      <c r="Y524" s="24">
        <f t="shared" si="363"/>
        <v>5</v>
      </c>
      <c r="Z524" s="24" t="str">
        <f t="shared" si="364"/>
        <v>M</v>
      </c>
      <c r="AA524" s="24" t="str">
        <f t="shared" si="352"/>
        <v>M</v>
      </c>
      <c r="AB524" s="34" t="str">
        <f t="shared" si="365"/>
        <v/>
      </c>
      <c r="AC524" s="34" t="str">
        <f t="shared" si="366"/>
        <v>g</v>
      </c>
      <c r="AD524" s="34" t="str">
        <f t="shared" si="380"/>
        <v>g</v>
      </c>
      <c r="AE524" s="34" t="str">
        <f t="shared" si="367"/>
        <v>5 0</v>
      </c>
      <c r="AF524" s="34">
        <f t="shared" si="368"/>
        <v>4</v>
      </c>
      <c r="AG524" s="34">
        <f t="shared" si="369"/>
        <v>4</v>
      </c>
      <c r="AH524" s="34">
        <f t="shared" si="370"/>
        <v>0</v>
      </c>
      <c r="AI524" s="172" t="str">
        <f>IF(AJ524&lt;&gt;"",MAX(AI$3:AI523)+1,"")</f>
        <v/>
      </c>
      <c r="AJ524" s="172" t="str">
        <f t="shared" si="371"/>
        <v/>
      </c>
      <c r="AK524" s="172" t="str">
        <f t="shared" si="372"/>
        <v/>
      </c>
      <c r="AL524" s="172" t="str">
        <f t="shared" si="373"/>
        <v/>
      </c>
      <c r="AM524" s="172">
        <f>IF(AN524&lt;&gt;"",MAX(AM$3:AM523)+1,"")</f>
        <v>100</v>
      </c>
      <c r="AN524" s="172" t="str">
        <f t="shared" si="374"/>
        <v>M</v>
      </c>
      <c r="AO524" s="172">
        <f t="shared" si="375"/>
        <v>300</v>
      </c>
      <c r="AP524" s="172">
        <f t="shared" si="376"/>
        <v>4</v>
      </c>
      <c r="AQ524" s="172" t="str">
        <f t="shared" si="377"/>
        <v/>
      </c>
      <c r="AR524" s="172" t="str">
        <f>Table1[[#This Row],[Sex ]]&amp;Table1[[#This Row],[Month]]</f>
        <v>M5</v>
      </c>
      <c r="AS524" s="21"/>
      <c r="AT524" s="21"/>
      <c r="AU524" s="21"/>
      <c r="AV524" s="21"/>
      <c r="AW524" s="21"/>
      <c r="AX524" s="21"/>
      <c r="AY524" s="21"/>
      <c r="AZ524" s="21"/>
      <c r="BA524" s="21"/>
      <c r="BB524" s="21"/>
      <c r="BC524" s="21"/>
      <c r="BD524" s="21"/>
      <c r="BE524" s="319"/>
      <c r="BF524" s="319"/>
      <c r="BG524" s="316"/>
      <c r="BH524" s="316"/>
      <c r="BI524" s="316"/>
      <c r="BJ524" s="316"/>
      <c r="BK524" s="316"/>
      <c r="BL524" s="316"/>
      <c r="BM524" s="316"/>
      <c r="BN524" s="316"/>
      <c r="BO524" s="316"/>
      <c r="BP524" s="316"/>
      <c r="BQ524" s="316"/>
      <c r="BR524" s="316"/>
      <c r="BS524" s="316"/>
      <c r="BT524" s="316"/>
      <c r="BU524" s="316"/>
      <c r="BV524" s="316"/>
      <c r="BW524" s="316"/>
      <c r="BX524" s="316"/>
      <c r="BY524" s="316"/>
      <c r="BZ524" s="316"/>
      <c r="CA524" s="316"/>
      <c r="CB524" s="316"/>
      <c r="CC524" s="316"/>
      <c r="CD524" s="316"/>
      <c r="CE524" s="316"/>
      <c r="CF524" s="316"/>
      <c r="CG524" s="316"/>
      <c r="CH524" s="316"/>
      <c r="CI524" s="316"/>
      <c r="CJ524" s="316"/>
      <c r="CK524" s="316"/>
      <c r="CL524" s="316"/>
      <c r="CM524" s="316"/>
      <c r="CN524" s="316"/>
      <c r="CO524" s="316"/>
      <c r="CP524" s="316"/>
      <c r="CQ524" s="316"/>
      <c r="CR524" s="316"/>
      <c r="CS524" s="316"/>
      <c r="CT524" s="316"/>
      <c r="CU524" s="316"/>
      <c r="CV524" s="316"/>
      <c r="CW524" s="316"/>
      <c r="CX524" s="316"/>
      <c r="CY524" s="316"/>
      <c r="CZ524" s="316"/>
      <c r="DA524" s="316"/>
      <c r="DB524" s="316"/>
      <c r="DC524" s="316"/>
      <c r="DD524" s="316"/>
      <c r="DE524" s="316"/>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HP524" s="268">
        <f t="shared" si="381"/>
        <v>4</v>
      </c>
      <c r="HQ524" s="268">
        <f t="shared" si="351"/>
        <v>516</v>
      </c>
      <c r="HR524" s="268">
        <f t="shared" si="382"/>
        <v>0</v>
      </c>
      <c r="HS524" s="268">
        <f t="shared" si="349"/>
        <v>0</v>
      </c>
    </row>
    <row r="525" spans="1:227" x14ac:dyDescent="0.3">
      <c r="A525" s="21"/>
      <c r="B525" s="14">
        <v>11038</v>
      </c>
      <c r="C525" s="14">
        <v>23</v>
      </c>
      <c r="D525" s="14" t="s">
        <v>182</v>
      </c>
      <c r="E525" s="14" t="s">
        <v>183</v>
      </c>
      <c r="F525" s="14">
        <v>280</v>
      </c>
      <c r="G525" s="14" t="s">
        <v>121</v>
      </c>
      <c r="H525" s="14">
        <v>5</v>
      </c>
      <c r="I525" s="14">
        <v>3</v>
      </c>
      <c r="J525" s="14">
        <v>3</v>
      </c>
      <c r="K525" s="14"/>
      <c r="L525" s="14" t="s">
        <v>141</v>
      </c>
      <c r="M525" s="24">
        <f t="shared" si="378"/>
        <v>3</v>
      </c>
      <c r="N525" s="24">
        <f t="shared" si="353"/>
        <v>2</v>
      </c>
      <c r="O525" s="24" t="str">
        <f t="shared" si="354"/>
        <v>3 3</v>
      </c>
      <c r="P525" s="24">
        <f t="shared" si="355"/>
        <v>3</v>
      </c>
      <c r="Q525" s="25">
        <f t="shared" si="356"/>
        <v>0</v>
      </c>
      <c r="R525" s="26">
        <f t="shared" si="357"/>
        <v>0</v>
      </c>
      <c r="S525" s="24">
        <f t="shared" si="358"/>
        <v>5</v>
      </c>
      <c r="T525" s="24">
        <f t="shared" si="359"/>
        <v>5</v>
      </c>
      <c r="U525" s="24" t="str">
        <f t="shared" si="360"/>
        <v/>
      </c>
      <c r="V525" s="24" t="str">
        <f t="shared" si="361"/>
        <v>g</v>
      </c>
      <c r="W525" s="24" t="str">
        <f t="shared" si="379"/>
        <v/>
      </c>
      <c r="X525" s="24">
        <f t="shared" si="362"/>
        <v>5</v>
      </c>
      <c r="Y525" s="24">
        <f t="shared" si="363"/>
        <v>5</v>
      </c>
      <c r="Z525" s="24" t="str">
        <f t="shared" si="364"/>
        <v>M</v>
      </c>
      <c r="AA525" s="24" t="str">
        <f t="shared" si="352"/>
        <v>M</v>
      </c>
      <c r="AB525" s="34" t="str">
        <f t="shared" si="365"/>
        <v/>
      </c>
      <c r="AC525" s="34" t="str">
        <f t="shared" si="366"/>
        <v>g</v>
      </c>
      <c r="AD525" s="34" t="str">
        <f t="shared" si="380"/>
        <v>g</v>
      </c>
      <c r="AE525" s="34" t="str">
        <f t="shared" si="367"/>
        <v>5 0</v>
      </c>
      <c r="AF525" s="34">
        <f t="shared" si="368"/>
        <v>3</v>
      </c>
      <c r="AG525" s="34">
        <f t="shared" si="369"/>
        <v>3</v>
      </c>
      <c r="AH525" s="34">
        <f t="shared" si="370"/>
        <v>0</v>
      </c>
      <c r="AI525" s="172" t="str">
        <f>IF(AJ525&lt;&gt;"",MAX(AI$3:AI524)+1,"")</f>
        <v/>
      </c>
      <c r="AJ525" s="172" t="str">
        <f t="shared" si="371"/>
        <v/>
      </c>
      <c r="AK525" s="172" t="str">
        <f t="shared" si="372"/>
        <v/>
      </c>
      <c r="AL525" s="172" t="str">
        <f t="shared" si="373"/>
        <v/>
      </c>
      <c r="AM525" s="172">
        <f>IF(AN525&lt;&gt;"",MAX(AM$3:AM524)+1,"")</f>
        <v>101</v>
      </c>
      <c r="AN525" s="172" t="str">
        <f t="shared" si="374"/>
        <v>M</v>
      </c>
      <c r="AO525" s="172">
        <f t="shared" si="375"/>
        <v>280</v>
      </c>
      <c r="AP525" s="172">
        <f t="shared" si="376"/>
        <v>3</v>
      </c>
      <c r="AQ525" s="172" t="str">
        <f t="shared" si="377"/>
        <v/>
      </c>
      <c r="AR525" s="172" t="str">
        <f>Table1[[#This Row],[Sex ]]&amp;Table1[[#This Row],[Month]]</f>
        <v>M5</v>
      </c>
      <c r="AS525" s="21"/>
      <c r="AT525" s="21"/>
      <c r="AU525" s="21"/>
      <c r="AV525" s="21"/>
      <c r="AW525" s="21"/>
      <c r="AX525" s="21"/>
      <c r="AY525" s="21"/>
      <c r="AZ525" s="21"/>
      <c r="BA525" s="21"/>
      <c r="BB525" s="21"/>
      <c r="BC525" s="21"/>
      <c r="BD525" s="21"/>
      <c r="BE525" s="319"/>
      <c r="BF525" s="319"/>
      <c r="BG525" s="316"/>
      <c r="BH525" s="316"/>
      <c r="BI525" s="316"/>
      <c r="BJ525" s="316"/>
      <c r="BK525" s="316"/>
      <c r="BL525" s="316"/>
      <c r="BM525" s="316"/>
      <c r="BN525" s="316"/>
      <c r="BO525" s="316"/>
      <c r="BP525" s="316"/>
      <c r="BQ525" s="316"/>
      <c r="BR525" s="316"/>
      <c r="BS525" s="316"/>
      <c r="BT525" s="316"/>
      <c r="BU525" s="316"/>
      <c r="BV525" s="316"/>
      <c r="BW525" s="316"/>
      <c r="BX525" s="316"/>
      <c r="BY525" s="316"/>
      <c r="BZ525" s="316"/>
      <c r="CA525" s="316"/>
      <c r="CB525" s="316"/>
      <c r="CC525" s="316"/>
      <c r="CD525" s="316"/>
      <c r="CE525" s="316"/>
      <c r="CF525" s="316"/>
      <c r="CG525" s="316"/>
      <c r="CH525" s="316"/>
      <c r="CI525" s="316"/>
      <c r="CJ525" s="316"/>
      <c r="CK525" s="316"/>
      <c r="CL525" s="316"/>
      <c r="CM525" s="316"/>
      <c r="CN525" s="316"/>
      <c r="CO525" s="316"/>
      <c r="CP525" s="316"/>
      <c r="CQ525" s="316"/>
      <c r="CR525" s="316"/>
      <c r="CS525" s="316"/>
      <c r="CT525" s="316"/>
      <c r="CU525" s="316"/>
      <c r="CV525" s="316"/>
      <c r="CW525" s="316"/>
      <c r="CX525" s="316"/>
      <c r="CY525" s="316"/>
      <c r="CZ525" s="316"/>
      <c r="DA525" s="316"/>
      <c r="DB525" s="316"/>
      <c r="DC525" s="316"/>
      <c r="DD525" s="316"/>
      <c r="DE525" s="316"/>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21"/>
      <c r="ET525" s="21"/>
      <c r="EU525" s="21"/>
      <c r="EV525" s="21"/>
      <c r="HP525" s="268">
        <f t="shared" si="381"/>
        <v>4</v>
      </c>
      <c r="HQ525" s="268">
        <f t="shared" si="351"/>
        <v>517</v>
      </c>
      <c r="HR525" s="268">
        <f t="shared" si="382"/>
        <v>0</v>
      </c>
      <c r="HS525" s="268">
        <f t="shared" ref="HS525:HS588" si="383">ABS(HR525)</f>
        <v>0</v>
      </c>
    </row>
    <row r="526" spans="1:227" x14ac:dyDescent="0.3">
      <c r="A526" s="21"/>
      <c r="B526" s="14">
        <v>11038</v>
      </c>
      <c r="C526" s="14">
        <v>24</v>
      </c>
      <c r="D526" s="14" t="s">
        <v>182</v>
      </c>
      <c r="E526" s="14" t="s">
        <v>183</v>
      </c>
      <c r="F526" s="14">
        <v>300</v>
      </c>
      <c r="G526" s="14" t="s">
        <v>120</v>
      </c>
      <c r="H526" s="14">
        <v>5</v>
      </c>
      <c r="I526" s="14">
        <v>3</v>
      </c>
      <c r="J526" s="14">
        <v>3</v>
      </c>
      <c r="K526" s="14"/>
      <c r="L526" s="14" t="s">
        <v>141</v>
      </c>
      <c r="M526" s="24">
        <f t="shared" si="378"/>
        <v>3</v>
      </c>
      <c r="N526" s="24">
        <f t="shared" si="353"/>
        <v>2</v>
      </c>
      <c r="O526" s="24" t="str">
        <f t="shared" si="354"/>
        <v>3 3</v>
      </c>
      <c r="P526" s="24">
        <f t="shared" si="355"/>
        <v>3</v>
      </c>
      <c r="Q526" s="25">
        <f t="shared" si="356"/>
        <v>0</v>
      </c>
      <c r="R526" s="26">
        <f t="shared" si="357"/>
        <v>0</v>
      </c>
      <c r="S526" s="24">
        <f t="shared" si="358"/>
        <v>5</v>
      </c>
      <c r="T526" s="24">
        <f t="shared" si="359"/>
        <v>5</v>
      </c>
      <c r="U526" s="24" t="str">
        <f t="shared" si="360"/>
        <v/>
      </c>
      <c r="V526" s="24" t="str">
        <f t="shared" si="361"/>
        <v>g</v>
      </c>
      <c r="W526" s="24" t="str">
        <f t="shared" si="379"/>
        <v/>
      </c>
      <c r="X526" s="24">
        <f t="shared" si="362"/>
        <v>5</v>
      </c>
      <c r="Y526" s="24">
        <f t="shared" si="363"/>
        <v>5</v>
      </c>
      <c r="Z526" s="24" t="str">
        <f t="shared" si="364"/>
        <v>F</v>
      </c>
      <c r="AA526" s="24" t="str">
        <f t="shared" si="352"/>
        <v>F</v>
      </c>
      <c r="AB526" s="34" t="str">
        <f t="shared" si="365"/>
        <v/>
      </c>
      <c r="AC526" s="34" t="str">
        <f t="shared" si="366"/>
        <v>g</v>
      </c>
      <c r="AD526" s="34" t="str">
        <f t="shared" si="380"/>
        <v>g</v>
      </c>
      <c r="AE526" s="34" t="str">
        <f t="shared" si="367"/>
        <v>5 0</v>
      </c>
      <c r="AF526" s="34">
        <f t="shared" si="368"/>
        <v>3</v>
      </c>
      <c r="AG526" s="34">
        <f t="shared" si="369"/>
        <v>3</v>
      </c>
      <c r="AH526" s="34">
        <f t="shared" si="370"/>
        <v>0</v>
      </c>
      <c r="AI526" s="172">
        <f>IF(AJ526&lt;&gt;"",MAX(AI$3:AI525)+1,"")</f>
        <v>419</v>
      </c>
      <c r="AJ526" s="172" t="str">
        <f t="shared" si="371"/>
        <v>F</v>
      </c>
      <c r="AK526" s="172">
        <f t="shared" si="372"/>
        <v>300</v>
      </c>
      <c r="AL526" s="172">
        <f t="shared" si="373"/>
        <v>3</v>
      </c>
      <c r="AM526" s="172" t="str">
        <f>IF(AN526&lt;&gt;"",MAX(AM$3:AM525)+1,"")</f>
        <v/>
      </c>
      <c r="AN526" s="172" t="str">
        <f t="shared" si="374"/>
        <v/>
      </c>
      <c r="AO526" s="172" t="str">
        <f t="shared" si="375"/>
        <v/>
      </c>
      <c r="AP526" s="172" t="str">
        <f t="shared" si="376"/>
        <v/>
      </c>
      <c r="AQ526" s="172" t="str">
        <f t="shared" si="377"/>
        <v/>
      </c>
      <c r="AR526" s="172" t="str">
        <f>Table1[[#This Row],[Sex ]]&amp;Table1[[#This Row],[Month]]</f>
        <v>F5</v>
      </c>
      <c r="AS526" s="21"/>
      <c r="AT526" s="21"/>
      <c r="AU526" s="21"/>
      <c r="AV526" s="21"/>
      <c r="AW526" s="21"/>
      <c r="AX526" s="21"/>
      <c r="AY526" s="21"/>
      <c r="AZ526" s="21"/>
      <c r="BA526" s="21"/>
      <c r="BB526" s="21"/>
      <c r="BC526" s="21"/>
      <c r="BD526" s="21"/>
      <c r="BE526" s="319"/>
      <c r="BF526" s="319"/>
      <c r="BG526" s="316"/>
      <c r="BH526" s="316"/>
      <c r="BI526" s="316"/>
      <c r="BJ526" s="316"/>
      <c r="BK526" s="316"/>
      <c r="BL526" s="316"/>
      <c r="BM526" s="316"/>
      <c r="BN526" s="316"/>
      <c r="BO526" s="316"/>
      <c r="BP526" s="316"/>
      <c r="BQ526" s="316"/>
      <c r="BR526" s="316"/>
      <c r="BS526" s="316"/>
      <c r="BT526" s="316"/>
      <c r="BU526" s="316"/>
      <c r="BV526" s="316"/>
      <c r="BW526" s="316"/>
      <c r="BX526" s="316"/>
      <c r="BY526" s="316"/>
      <c r="BZ526" s="316"/>
      <c r="CA526" s="316"/>
      <c r="CB526" s="316"/>
      <c r="CC526" s="316"/>
      <c r="CD526" s="316"/>
      <c r="CE526" s="316"/>
      <c r="CF526" s="316"/>
      <c r="CG526" s="316"/>
      <c r="CH526" s="316"/>
      <c r="CI526" s="316"/>
      <c r="CJ526" s="316"/>
      <c r="CK526" s="316"/>
      <c r="CL526" s="316"/>
      <c r="CM526" s="316"/>
      <c r="CN526" s="316"/>
      <c r="CO526" s="316"/>
      <c r="CP526" s="316"/>
      <c r="CQ526" s="316"/>
      <c r="CR526" s="316"/>
      <c r="CS526" s="316"/>
      <c r="CT526" s="316"/>
      <c r="CU526" s="316"/>
      <c r="CV526" s="316"/>
      <c r="CW526" s="316"/>
      <c r="CX526" s="316"/>
      <c r="CY526" s="316"/>
      <c r="CZ526" s="316"/>
      <c r="DA526" s="316"/>
      <c r="DB526" s="316"/>
      <c r="DC526" s="316"/>
      <c r="DD526" s="316"/>
      <c r="DE526" s="316"/>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HP526" s="268">
        <f t="shared" si="381"/>
        <v>6</v>
      </c>
      <c r="HQ526" s="268">
        <f t="shared" si="351"/>
        <v>518</v>
      </c>
      <c r="HR526" s="268">
        <f t="shared" si="382"/>
        <v>0</v>
      </c>
      <c r="HS526" s="268">
        <f t="shared" si="383"/>
        <v>0</v>
      </c>
    </row>
    <row r="527" spans="1:227" x14ac:dyDescent="0.3">
      <c r="A527" s="21"/>
      <c r="B527" s="14">
        <v>11038</v>
      </c>
      <c r="C527" s="14">
        <v>25</v>
      </c>
      <c r="D527" s="14" t="s">
        <v>182</v>
      </c>
      <c r="E527" s="14" t="s">
        <v>183</v>
      </c>
      <c r="F527" s="14">
        <v>340</v>
      </c>
      <c r="G527" s="14" t="s">
        <v>121</v>
      </c>
      <c r="H527" s="14">
        <v>5</v>
      </c>
      <c r="I527" s="14">
        <v>5</v>
      </c>
      <c r="J527" s="14">
        <v>5</v>
      </c>
      <c r="K527" s="14"/>
      <c r="L527" s="14" t="s">
        <v>141</v>
      </c>
      <c r="M527" s="24">
        <f t="shared" si="378"/>
        <v>5</v>
      </c>
      <c r="N527" s="24">
        <f t="shared" si="353"/>
        <v>2</v>
      </c>
      <c r="O527" s="24" t="str">
        <f t="shared" si="354"/>
        <v>5 5</v>
      </c>
      <c r="P527" s="24">
        <f t="shared" si="355"/>
        <v>5</v>
      </c>
      <c r="Q527" s="25">
        <f t="shared" si="356"/>
        <v>0</v>
      </c>
      <c r="R527" s="26">
        <f t="shared" si="357"/>
        <v>0</v>
      </c>
      <c r="S527" s="24">
        <f t="shared" si="358"/>
        <v>5</v>
      </c>
      <c r="T527" s="24">
        <f t="shared" si="359"/>
        <v>5</v>
      </c>
      <c r="U527" s="24" t="str">
        <f t="shared" si="360"/>
        <v/>
      </c>
      <c r="V527" s="24" t="str">
        <f t="shared" si="361"/>
        <v>g</v>
      </c>
      <c r="W527" s="24" t="str">
        <f t="shared" si="379"/>
        <v/>
      </c>
      <c r="X527" s="24">
        <f t="shared" si="362"/>
        <v>5</v>
      </c>
      <c r="Y527" s="24">
        <f t="shared" si="363"/>
        <v>5</v>
      </c>
      <c r="Z527" s="24" t="str">
        <f t="shared" si="364"/>
        <v>M</v>
      </c>
      <c r="AA527" s="24" t="str">
        <f t="shared" si="352"/>
        <v>M</v>
      </c>
      <c r="AB527" s="34" t="str">
        <f t="shared" si="365"/>
        <v/>
      </c>
      <c r="AC527" s="34" t="str">
        <f t="shared" si="366"/>
        <v>g</v>
      </c>
      <c r="AD527" s="34" t="str">
        <f t="shared" si="380"/>
        <v>g</v>
      </c>
      <c r="AE527" s="34" t="str">
        <f t="shared" si="367"/>
        <v>5 0</v>
      </c>
      <c r="AF527" s="34">
        <f t="shared" si="368"/>
        <v>5</v>
      </c>
      <c r="AG527" s="34">
        <f t="shared" si="369"/>
        <v>5</v>
      </c>
      <c r="AH527" s="34">
        <f t="shared" si="370"/>
        <v>0</v>
      </c>
      <c r="AI527" s="172" t="str">
        <f>IF(AJ527&lt;&gt;"",MAX(AI$3:AI526)+1,"")</f>
        <v/>
      </c>
      <c r="AJ527" s="172" t="str">
        <f t="shared" si="371"/>
        <v/>
      </c>
      <c r="AK527" s="172" t="str">
        <f t="shared" si="372"/>
        <v/>
      </c>
      <c r="AL527" s="172" t="str">
        <f t="shared" si="373"/>
        <v/>
      </c>
      <c r="AM527" s="172">
        <f>IF(AN527&lt;&gt;"",MAX(AM$3:AM526)+1,"")</f>
        <v>102</v>
      </c>
      <c r="AN527" s="172" t="str">
        <f t="shared" si="374"/>
        <v>M</v>
      </c>
      <c r="AO527" s="172">
        <f t="shared" si="375"/>
        <v>340</v>
      </c>
      <c r="AP527" s="172">
        <f t="shared" si="376"/>
        <v>5</v>
      </c>
      <c r="AQ527" s="172" t="str">
        <f t="shared" si="377"/>
        <v/>
      </c>
      <c r="AR527" s="172" t="str">
        <f>Table1[[#This Row],[Sex ]]&amp;Table1[[#This Row],[Month]]</f>
        <v>M5</v>
      </c>
      <c r="AS527" s="21"/>
      <c r="AT527" s="21"/>
      <c r="AU527" s="21"/>
      <c r="AV527" s="21"/>
      <c r="AW527" s="21"/>
      <c r="AX527" s="21"/>
      <c r="AY527" s="21"/>
      <c r="AZ527" s="21"/>
      <c r="BA527" s="21"/>
      <c r="BB527" s="21"/>
      <c r="BC527" s="21"/>
      <c r="BD527" s="21"/>
      <c r="BE527" s="319"/>
      <c r="BF527" s="319"/>
      <c r="BG527" s="316"/>
      <c r="BH527" s="316"/>
      <c r="BI527" s="316"/>
      <c r="BJ527" s="316"/>
      <c r="BK527" s="316"/>
      <c r="BL527" s="316"/>
      <c r="BM527" s="316"/>
      <c r="BN527" s="316"/>
      <c r="BO527" s="316"/>
      <c r="BP527" s="316"/>
      <c r="BQ527" s="316"/>
      <c r="BR527" s="316"/>
      <c r="BS527" s="316"/>
      <c r="BT527" s="316"/>
      <c r="BU527" s="316"/>
      <c r="BV527" s="316"/>
      <c r="BW527" s="316"/>
      <c r="BX527" s="316"/>
      <c r="BY527" s="316"/>
      <c r="BZ527" s="316"/>
      <c r="CA527" s="316"/>
      <c r="CB527" s="316"/>
      <c r="CC527" s="316"/>
      <c r="CD527" s="316"/>
      <c r="CE527" s="316"/>
      <c r="CF527" s="316"/>
      <c r="CG527" s="316"/>
      <c r="CH527" s="316"/>
      <c r="CI527" s="316"/>
      <c r="CJ527" s="316"/>
      <c r="CK527" s="316"/>
      <c r="CL527" s="316"/>
      <c r="CM527" s="316"/>
      <c r="CN527" s="316"/>
      <c r="CO527" s="316"/>
      <c r="CP527" s="316"/>
      <c r="CQ527" s="316"/>
      <c r="CR527" s="316"/>
      <c r="CS527" s="316"/>
      <c r="CT527" s="316"/>
      <c r="CU527" s="316"/>
      <c r="CV527" s="316"/>
      <c r="CW527" s="316"/>
      <c r="CX527" s="316"/>
      <c r="CY527" s="316"/>
      <c r="CZ527" s="316"/>
      <c r="DA527" s="316"/>
      <c r="DB527" s="316"/>
      <c r="DC527" s="316"/>
      <c r="DD527" s="316"/>
      <c r="DE527" s="316"/>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HP527" s="268">
        <f t="shared" si="381"/>
        <v>4</v>
      </c>
      <c r="HQ527" s="268">
        <f t="shared" si="351"/>
        <v>519</v>
      </c>
      <c r="HR527" s="268">
        <f t="shared" si="382"/>
        <v>0</v>
      </c>
      <c r="HS527" s="268">
        <f t="shared" si="383"/>
        <v>0</v>
      </c>
    </row>
    <row r="528" spans="1:227" x14ac:dyDescent="0.3">
      <c r="A528" s="21"/>
      <c r="B528" s="14">
        <v>11038</v>
      </c>
      <c r="C528" s="14">
        <v>26</v>
      </c>
      <c r="D528" s="14" t="s">
        <v>182</v>
      </c>
      <c r="E528" s="14" t="s">
        <v>183</v>
      </c>
      <c r="F528" s="14">
        <v>370</v>
      </c>
      <c r="G528" s="14" t="s">
        <v>120</v>
      </c>
      <c r="H528" s="14">
        <v>5</v>
      </c>
      <c r="I528" s="14">
        <v>5</v>
      </c>
      <c r="J528" s="14">
        <v>5</v>
      </c>
      <c r="K528" s="14"/>
      <c r="L528" s="14" t="s">
        <v>141</v>
      </c>
      <c r="M528" s="24">
        <f t="shared" si="378"/>
        <v>5</v>
      </c>
      <c r="N528" s="24">
        <f t="shared" si="353"/>
        <v>2</v>
      </c>
      <c r="O528" s="24" t="str">
        <f t="shared" si="354"/>
        <v>5 5</v>
      </c>
      <c r="P528" s="24">
        <f t="shared" si="355"/>
        <v>5</v>
      </c>
      <c r="Q528" s="25">
        <f t="shared" si="356"/>
        <v>0</v>
      </c>
      <c r="R528" s="26">
        <f t="shared" si="357"/>
        <v>0</v>
      </c>
      <c r="S528" s="24">
        <f t="shared" si="358"/>
        <v>5</v>
      </c>
      <c r="T528" s="24">
        <f t="shared" si="359"/>
        <v>5</v>
      </c>
      <c r="U528" s="24" t="str">
        <f t="shared" si="360"/>
        <v/>
      </c>
      <c r="V528" s="24" t="str">
        <f t="shared" si="361"/>
        <v>g</v>
      </c>
      <c r="W528" s="24" t="str">
        <f t="shared" si="379"/>
        <v/>
      </c>
      <c r="X528" s="24">
        <f t="shared" si="362"/>
        <v>5</v>
      </c>
      <c r="Y528" s="24">
        <f t="shared" si="363"/>
        <v>5</v>
      </c>
      <c r="Z528" s="24" t="str">
        <f t="shared" si="364"/>
        <v>F</v>
      </c>
      <c r="AA528" s="24" t="str">
        <f t="shared" si="352"/>
        <v>F</v>
      </c>
      <c r="AB528" s="34" t="str">
        <f t="shared" si="365"/>
        <v/>
      </c>
      <c r="AC528" s="34" t="str">
        <f t="shared" si="366"/>
        <v>g</v>
      </c>
      <c r="AD528" s="34" t="str">
        <f t="shared" si="380"/>
        <v>g</v>
      </c>
      <c r="AE528" s="34" t="str">
        <f t="shared" si="367"/>
        <v>5 0</v>
      </c>
      <c r="AF528" s="34">
        <f t="shared" si="368"/>
        <v>5</v>
      </c>
      <c r="AG528" s="34">
        <f t="shared" si="369"/>
        <v>5</v>
      </c>
      <c r="AH528" s="34">
        <f t="shared" si="370"/>
        <v>0</v>
      </c>
      <c r="AI528" s="172">
        <f>IF(AJ528&lt;&gt;"",MAX(AI$3:AI527)+1,"")</f>
        <v>420</v>
      </c>
      <c r="AJ528" s="172" t="str">
        <f t="shared" si="371"/>
        <v>F</v>
      </c>
      <c r="AK528" s="172">
        <f t="shared" si="372"/>
        <v>370</v>
      </c>
      <c r="AL528" s="172">
        <f t="shared" si="373"/>
        <v>5</v>
      </c>
      <c r="AM528" s="172" t="str">
        <f>IF(AN528&lt;&gt;"",MAX(AM$3:AM527)+1,"")</f>
        <v/>
      </c>
      <c r="AN528" s="172" t="str">
        <f t="shared" si="374"/>
        <v/>
      </c>
      <c r="AO528" s="172" t="str">
        <f t="shared" si="375"/>
        <v/>
      </c>
      <c r="AP528" s="172" t="str">
        <f t="shared" si="376"/>
        <v/>
      </c>
      <c r="AQ528" s="172" t="str">
        <f t="shared" si="377"/>
        <v/>
      </c>
      <c r="AR528" s="172" t="str">
        <f>Table1[[#This Row],[Sex ]]&amp;Table1[[#This Row],[Month]]</f>
        <v>F5</v>
      </c>
      <c r="AS528" s="21"/>
      <c r="AT528" s="21"/>
      <c r="AU528" s="21"/>
      <c r="AV528" s="21"/>
      <c r="AW528" s="21"/>
      <c r="AX528" s="21"/>
      <c r="AY528" s="21"/>
      <c r="AZ528" s="21"/>
      <c r="BA528" s="21"/>
      <c r="BB528" s="21"/>
      <c r="BC528" s="21"/>
      <c r="BD528" s="21"/>
      <c r="BE528" s="319"/>
      <c r="BF528" s="319"/>
      <c r="BG528" s="316"/>
      <c r="BH528" s="316"/>
      <c r="BI528" s="316"/>
      <c r="BJ528" s="316"/>
      <c r="BK528" s="316"/>
      <c r="BL528" s="316"/>
      <c r="BM528" s="316"/>
      <c r="BN528" s="316"/>
      <c r="BO528" s="316"/>
      <c r="BP528" s="316"/>
      <c r="BQ528" s="316"/>
      <c r="BR528" s="316"/>
      <c r="BS528" s="316"/>
      <c r="BT528" s="316"/>
      <c r="BU528" s="316"/>
      <c r="BV528" s="316"/>
      <c r="BW528" s="316"/>
      <c r="BX528" s="316"/>
      <c r="BY528" s="316"/>
      <c r="BZ528" s="316"/>
      <c r="CA528" s="316"/>
      <c r="CB528" s="316"/>
      <c r="CC528" s="316"/>
      <c r="CD528" s="316"/>
      <c r="CE528" s="316"/>
      <c r="CF528" s="316"/>
      <c r="CG528" s="316"/>
      <c r="CH528" s="316"/>
      <c r="CI528" s="316"/>
      <c r="CJ528" s="316"/>
      <c r="CK528" s="316"/>
      <c r="CL528" s="316"/>
      <c r="CM528" s="316"/>
      <c r="CN528" s="316"/>
      <c r="CO528" s="316"/>
      <c r="CP528" s="316"/>
      <c r="CQ528" s="316"/>
      <c r="CR528" s="316"/>
      <c r="CS528" s="316"/>
      <c r="CT528" s="316"/>
      <c r="CU528" s="316"/>
      <c r="CV528" s="316"/>
      <c r="CW528" s="316"/>
      <c r="CX528" s="316"/>
      <c r="CY528" s="316"/>
      <c r="CZ528" s="316"/>
      <c r="DA528" s="316"/>
      <c r="DB528" s="316"/>
      <c r="DC528" s="316"/>
      <c r="DD528" s="316"/>
      <c r="DE528" s="316"/>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HP528" s="268">
        <f t="shared" si="381"/>
        <v>3</v>
      </c>
      <c r="HQ528" s="268">
        <f t="shared" si="351"/>
        <v>520</v>
      </c>
      <c r="HR528" s="268">
        <f t="shared" si="382"/>
        <v>0</v>
      </c>
      <c r="HS528" s="268">
        <f t="shared" si="383"/>
        <v>0</v>
      </c>
    </row>
    <row r="529" spans="1:227" x14ac:dyDescent="0.3">
      <c r="A529" s="21"/>
      <c r="B529" s="14">
        <v>11038</v>
      </c>
      <c r="C529" s="14">
        <v>27</v>
      </c>
      <c r="D529" s="14" t="s">
        <v>182</v>
      </c>
      <c r="E529" s="14" t="s">
        <v>183</v>
      </c>
      <c r="F529" s="14">
        <v>350</v>
      </c>
      <c r="G529" s="14" t="s">
        <v>120</v>
      </c>
      <c r="H529" s="14">
        <v>5</v>
      </c>
      <c r="I529" s="14">
        <v>4</v>
      </c>
      <c r="J529" s="14">
        <v>4</v>
      </c>
      <c r="K529" s="14"/>
      <c r="L529" s="14" t="s">
        <v>141</v>
      </c>
      <c r="M529" s="24">
        <f t="shared" si="378"/>
        <v>4</v>
      </c>
      <c r="N529" s="24">
        <f t="shared" si="353"/>
        <v>2</v>
      </c>
      <c r="O529" s="24" t="str">
        <f t="shared" si="354"/>
        <v>4 4</v>
      </c>
      <c r="P529" s="24">
        <f t="shared" si="355"/>
        <v>4</v>
      </c>
      <c r="Q529" s="25">
        <f t="shared" si="356"/>
        <v>0</v>
      </c>
      <c r="R529" s="26">
        <f t="shared" si="357"/>
        <v>0</v>
      </c>
      <c r="S529" s="24">
        <f t="shared" si="358"/>
        <v>5</v>
      </c>
      <c r="T529" s="24">
        <f t="shared" si="359"/>
        <v>5</v>
      </c>
      <c r="U529" s="24" t="str">
        <f t="shared" si="360"/>
        <v/>
      </c>
      <c r="V529" s="24" t="str">
        <f t="shared" si="361"/>
        <v>g</v>
      </c>
      <c r="W529" s="24" t="str">
        <f t="shared" si="379"/>
        <v/>
      </c>
      <c r="X529" s="24">
        <f t="shared" si="362"/>
        <v>5</v>
      </c>
      <c r="Y529" s="24">
        <f t="shared" si="363"/>
        <v>5</v>
      </c>
      <c r="Z529" s="24" t="str">
        <f t="shared" si="364"/>
        <v>F</v>
      </c>
      <c r="AA529" s="24" t="str">
        <f t="shared" si="352"/>
        <v>F</v>
      </c>
      <c r="AB529" s="34" t="str">
        <f t="shared" si="365"/>
        <v/>
      </c>
      <c r="AC529" s="34" t="str">
        <f t="shared" si="366"/>
        <v>g</v>
      </c>
      <c r="AD529" s="34" t="str">
        <f t="shared" si="380"/>
        <v>g</v>
      </c>
      <c r="AE529" s="34" t="str">
        <f t="shared" si="367"/>
        <v>5 0</v>
      </c>
      <c r="AF529" s="34">
        <f t="shared" si="368"/>
        <v>4</v>
      </c>
      <c r="AG529" s="34">
        <f t="shared" si="369"/>
        <v>4</v>
      </c>
      <c r="AH529" s="34">
        <f t="shared" si="370"/>
        <v>0</v>
      </c>
      <c r="AI529" s="172">
        <f>IF(AJ529&lt;&gt;"",MAX(AI$3:AI528)+1,"")</f>
        <v>421</v>
      </c>
      <c r="AJ529" s="172" t="str">
        <f t="shared" si="371"/>
        <v>F</v>
      </c>
      <c r="AK529" s="172">
        <f t="shared" si="372"/>
        <v>350</v>
      </c>
      <c r="AL529" s="172">
        <f t="shared" si="373"/>
        <v>4</v>
      </c>
      <c r="AM529" s="172" t="str">
        <f>IF(AN529&lt;&gt;"",MAX(AM$3:AM528)+1,"")</f>
        <v/>
      </c>
      <c r="AN529" s="172" t="str">
        <f t="shared" si="374"/>
        <v/>
      </c>
      <c r="AO529" s="172" t="str">
        <f t="shared" si="375"/>
        <v/>
      </c>
      <c r="AP529" s="172" t="str">
        <f t="shared" si="376"/>
        <v/>
      </c>
      <c r="AQ529" s="172" t="str">
        <f t="shared" si="377"/>
        <v/>
      </c>
      <c r="AR529" s="172" t="str">
        <f>Table1[[#This Row],[Sex ]]&amp;Table1[[#This Row],[Month]]</f>
        <v>F5</v>
      </c>
      <c r="AS529" s="21"/>
      <c r="AT529" s="21"/>
      <c r="AU529" s="21"/>
      <c r="AV529" s="21"/>
      <c r="AW529" s="21"/>
      <c r="AX529" s="21"/>
      <c r="AY529" s="21"/>
      <c r="AZ529" s="21"/>
      <c r="BA529" s="21"/>
      <c r="BB529" s="21"/>
      <c r="BC529" s="21"/>
      <c r="BD529" s="21"/>
      <c r="BE529" s="319"/>
      <c r="BF529" s="319"/>
      <c r="BG529" s="316"/>
      <c r="BH529" s="316"/>
      <c r="BI529" s="316"/>
      <c r="BJ529" s="316"/>
      <c r="BK529" s="316"/>
      <c r="BL529" s="316"/>
      <c r="BM529" s="316"/>
      <c r="BN529" s="316"/>
      <c r="BO529" s="316"/>
      <c r="BP529" s="316"/>
      <c r="BQ529" s="316"/>
      <c r="BR529" s="316"/>
      <c r="BS529" s="316"/>
      <c r="BT529" s="316"/>
      <c r="BU529" s="316"/>
      <c r="BV529" s="316"/>
      <c r="BW529" s="316"/>
      <c r="BX529" s="316"/>
      <c r="BY529" s="316"/>
      <c r="BZ529" s="316"/>
      <c r="CA529" s="316"/>
      <c r="CB529" s="316"/>
      <c r="CC529" s="316"/>
      <c r="CD529" s="316"/>
      <c r="CE529" s="316"/>
      <c r="CF529" s="316"/>
      <c r="CG529" s="316"/>
      <c r="CH529" s="316"/>
      <c r="CI529" s="316"/>
      <c r="CJ529" s="316"/>
      <c r="CK529" s="316"/>
      <c r="CL529" s="316"/>
      <c r="CM529" s="316"/>
      <c r="CN529" s="316"/>
      <c r="CO529" s="316"/>
      <c r="CP529" s="316"/>
      <c r="CQ529" s="316"/>
      <c r="CR529" s="316"/>
      <c r="CS529" s="316"/>
      <c r="CT529" s="316"/>
      <c r="CU529" s="316"/>
      <c r="CV529" s="316"/>
      <c r="CW529" s="316"/>
      <c r="CX529" s="316"/>
      <c r="CY529" s="316"/>
      <c r="CZ529" s="316"/>
      <c r="DA529" s="316"/>
      <c r="DB529" s="316"/>
      <c r="DC529" s="316"/>
      <c r="DD529" s="316"/>
      <c r="DE529" s="316"/>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21"/>
      <c r="ET529" s="21"/>
      <c r="EU529" s="21"/>
      <c r="EV529" s="21"/>
      <c r="HP529" s="268">
        <f t="shared" si="381"/>
        <v>4</v>
      </c>
      <c r="HQ529" s="268">
        <f t="shared" si="351"/>
        <v>521</v>
      </c>
      <c r="HR529" s="268">
        <f t="shared" si="382"/>
        <v>0</v>
      </c>
      <c r="HS529" s="268">
        <f t="shared" si="383"/>
        <v>0</v>
      </c>
    </row>
    <row r="530" spans="1:227" x14ac:dyDescent="0.3">
      <c r="A530" s="21"/>
      <c r="B530" s="14">
        <v>11038</v>
      </c>
      <c r="C530" s="14">
        <v>28</v>
      </c>
      <c r="D530" s="14" t="s">
        <v>182</v>
      </c>
      <c r="E530" s="14" t="s">
        <v>183</v>
      </c>
      <c r="F530" s="14">
        <v>320</v>
      </c>
      <c r="G530" s="14" t="s">
        <v>121</v>
      </c>
      <c r="H530" s="14">
        <v>5</v>
      </c>
      <c r="I530" s="14">
        <v>6</v>
      </c>
      <c r="J530" s="14">
        <v>6</v>
      </c>
      <c r="K530" s="14"/>
      <c r="L530" s="14" t="s">
        <v>141</v>
      </c>
      <c r="M530" s="24">
        <f t="shared" si="378"/>
        <v>6</v>
      </c>
      <c r="N530" s="24">
        <f t="shared" si="353"/>
        <v>2</v>
      </c>
      <c r="O530" s="24" t="str">
        <f t="shared" si="354"/>
        <v>6 6</v>
      </c>
      <c r="P530" s="24">
        <f t="shared" si="355"/>
        <v>6</v>
      </c>
      <c r="Q530" s="25">
        <f t="shared" si="356"/>
        <v>0</v>
      </c>
      <c r="R530" s="26">
        <f t="shared" si="357"/>
        <v>0</v>
      </c>
      <c r="S530" s="24">
        <f t="shared" si="358"/>
        <v>5</v>
      </c>
      <c r="T530" s="24">
        <f t="shared" si="359"/>
        <v>5</v>
      </c>
      <c r="U530" s="24" t="str">
        <f t="shared" si="360"/>
        <v/>
      </c>
      <c r="V530" s="24" t="str">
        <f t="shared" si="361"/>
        <v>g</v>
      </c>
      <c r="W530" s="24" t="str">
        <f t="shared" si="379"/>
        <v/>
      </c>
      <c r="X530" s="24">
        <f t="shared" si="362"/>
        <v>5</v>
      </c>
      <c r="Y530" s="24">
        <f t="shared" si="363"/>
        <v>5</v>
      </c>
      <c r="Z530" s="24" t="str">
        <f t="shared" si="364"/>
        <v>M</v>
      </c>
      <c r="AA530" s="24" t="str">
        <f t="shared" si="352"/>
        <v>M</v>
      </c>
      <c r="AB530" s="34" t="str">
        <f t="shared" si="365"/>
        <v/>
      </c>
      <c r="AC530" s="34" t="str">
        <f t="shared" si="366"/>
        <v>g</v>
      </c>
      <c r="AD530" s="34" t="str">
        <f t="shared" si="380"/>
        <v>g</v>
      </c>
      <c r="AE530" s="34" t="str">
        <f t="shared" si="367"/>
        <v>5 0</v>
      </c>
      <c r="AF530" s="34">
        <f t="shared" si="368"/>
        <v>6</v>
      </c>
      <c r="AG530" s="34">
        <f t="shared" si="369"/>
        <v>6</v>
      </c>
      <c r="AH530" s="34">
        <f t="shared" si="370"/>
        <v>0</v>
      </c>
      <c r="AI530" s="172" t="str">
        <f>IF(AJ530&lt;&gt;"",MAX(AI$3:AI529)+1,"")</f>
        <v/>
      </c>
      <c r="AJ530" s="172" t="str">
        <f t="shared" si="371"/>
        <v/>
      </c>
      <c r="AK530" s="172" t="str">
        <f t="shared" si="372"/>
        <v/>
      </c>
      <c r="AL530" s="172" t="str">
        <f t="shared" si="373"/>
        <v/>
      </c>
      <c r="AM530" s="172">
        <f>IF(AN530&lt;&gt;"",MAX(AM$3:AM529)+1,"")</f>
        <v>103</v>
      </c>
      <c r="AN530" s="172" t="str">
        <f t="shared" si="374"/>
        <v>M</v>
      </c>
      <c r="AO530" s="172">
        <f t="shared" si="375"/>
        <v>320</v>
      </c>
      <c r="AP530" s="172">
        <f t="shared" si="376"/>
        <v>6</v>
      </c>
      <c r="AQ530" s="172" t="str">
        <f t="shared" si="377"/>
        <v/>
      </c>
      <c r="AR530" s="172" t="str">
        <f>Table1[[#This Row],[Sex ]]&amp;Table1[[#This Row],[Month]]</f>
        <v>M5</v>
      </c>
      <c r="AS530" s="21"/>
      <c r="AT530" s="21"/>
      <c r="AU530" s="21"/>
      <c r="AV530" s="21"/>
      <c r="AW530" s="21"/>
      <c r="AX530" s="21"/>
      <c r="AY530" s="21"/>
      <c r="AZ530" s="21"/>
      <c r="BA530" s="21"/>
      <c r="BB530" s="21"/>
      <c r="BC530" s="21"/>
      <c r="BD530" s="21"/>
      <c r="BE530" s="319"/>
      <c r="BF530" s="319"/>
      <c r="BG530" s="316"/>
      <c r="BH530" s="316"/>
      <c r="BI530" s="316"/>
      <c r="BJ530" s="316"/>
      <c r="BK530" s="316"/>
      <c r="BL530" s="316"/>
      <c r="BM530" s="316"/>
      <c r="BN530" s="316"/>
      <c r="BO530" s="316"/>
      <c r="BP530" s="316"/>
      <c r="BQ530" s="316"/>
      <c r="BR530" s="316"/>
      <c r="BS530" s="316"/>
      <c r="BT530" s="316"/>
      <c r="BU530" s="316"/>
      <c r="BV530" s="316"/>
      <c r="BW530" s="316"/>
      <c r="BX530" s="316"/>
      <c r="BY530" s="316"/>
      <c r="BZ530" s="316"/>
      <c r="CA530" s="316"/>
      <c r="CB530" s="316"/>
      <c r="CC530" s="316"/>
      <c r="CD530" s="316"/>
      <c r="CE530" s="316"/>
      <c r="CF530" s="316"/>
      <c r="CG530" s="316"/>
      <c r="CH530" s="316"/>
      <c r="CI530" s="316"/>
      <c r="CJ530" s="316"/>
      <c r="CK530" s="316"/>
      <c r="CL530" s="316"/>
      <c r="CM530" s="316"/>
      <c r="CN530" s="316"/>
      <c r="CO530" s="316"/>
      <c r="CP530" s="316"/>
      <c r="CQ530" s="316"/>
      <c r="CR530" s="316"/>
      <c r="CS530" s="316"/>
      <c r="CT530" s="316"/>
      <c r="CU530" s="316"/>
      <c r="CV530" s="316"/>
      <c r="CW530" s="316"/>
      <c r="CX530" s="316"/>
      <c r="CY530" s="316"/>
      <c r="CZ530" s="316"/>
      <c r="DA530" s="316"/>
      <c r="DB530" s="316"/>
      <c r="DC530" s="316"/>
      <c r="DD530" s="316"/>
      <c r="DE530" s="316"/>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HP530" s="268">
        <f t="shared" si="381"/>
        <v>4</v>
      </c>
      <c r="HQ530" s="268">
        <f t="shared" si="351"/>
        <v>522</v>
      </c>
      <c r="HR530" s="268">
        <f t="shared" si="382"/>
        <v>0</v>
      </c>
      <c r="HS530" s="268">
        <f t="shared" si="383"/>
        <v>0</v>
      </c>
    </row>
    <row r="531" spans="1:227" x14ac:dyDescent="0.3">
      <c r="A531" s="21"/>
      <c r="B531" s="14">
        <v>11038</v>
      </c>
      <c r="C531" s="14">
        <v>29</v>
      </c>
      <c r="D531" s="14" t="s">
        <v>182</v>
      </c>
      <c r="E531" s="14" t="s">
        <v>183</v>
      </c>
      <c r="F531" s="14">
        <v>360</v>
      </c>
      <c r="G531" s="14" t="s">
        <v>120</v>
      </c>
      <c r="H531" s="14">
        <v>5</v>
      </c>
      <c r="I531" s="14">
        <v>4</v>
      </c>
      <c r="J531" s="14">
        <v>4</v>
      </c>
      <c r="K531" s="14"/>
      <c r="L531" s="14" t="s">
        <v>141</v>
      </c>
      <c r="M531" s="24">
        <f t="shared" si="378"/>
        <v>4</v>
      </c>
      <c r="N531" s="24">
        <f t="shared" si="353"/>
        <v>2</v>
      </c>
      <c r="O531" s="24" t="str">
        <f t="shared" si="354"/>
        <v>4 4</v>
      </c>
      <c r="P531" s="24">
        <f t="shared" si="355"/>
        <v>4</v>
      </c>
      <c r="Q531" s="25">
        <f t="shared" si="356"/>
        <v>0</v>
      </c>
      <c r="R531" s="26">
        <f t="shared" si="357"/>
        <v>0</v>
      </c>
      <c r="S531" s="24">
        <f t="shared" si="358"/>
        <v>5</v>
      </c>
      <c r="T531" s="24">
        <f t="shared" si="359"/>
        <v>5</v>
      </c>
      <c r="U531" s="24" t="str">
        <f t="shared" si="360"/>
        <v/>
      </c>
      <c r="V531" s="24" t="str">
        <f t="shared" si="361"/>
        <v>g</v>
      </c>
      <c r="W531" s="24" t="str">
        <f t="shared" si="379"/>
        <v/>
      </c>
      <c r="X531" s="24">
        <f t="shared" si="362"/>
        <v>5</v>
      </c>
      <c r="Y531" s="24">
        <f t="shared" si="363"/>
        <v>5</v>
      </c>
      <c r="Z531" s="24" t="str">
        <f t="shared" si="364"/>
        <v>F</v>
      </c>
      <c r="AA531" s="24" t="str">
        <f t="shared" si="352"/>
        <v>F</v>
      </c>
      <c r="AB531" s="34" t="str">
        <f t="shared" si="365"/>
        <v/>
      </c>
      <c r="AC531" s="34" t="str">
        <f t="shared" si="366"/>
        <v>g</v>
      </c>
      <c r="AD531" s="34" t="str">
        <f t="shared" si="380"/>
        <v>g</v>
      </c>
      <c r="AE531" s="34" t="str">
        <f t="shared" si="367"/>
        <v>5 0</v>
      </c>
      <c r="AF531" s="34">
        <f t="shared" si="368"/>
        <v>4</v>
      </c>
      <c r="AG531" s="34">
        <f t="shared" si="369"/>
        <v>4</v>
      </c>
      <c r="AH531" s="34">
        <f t="shared" si="370"/>
        <v>0</v>
      </c>
      <c r="AI531" s="172">
        <f>IF(AJ531&lt;&gt;"",MAX(AI$3:AI530)+1,"")</f>
        <v>422</v>
      </c>
      <c r="AJ531" s="172" t="str">
        <f t="shared" si="371"/>
        <v>F</v>
      </c>
      <c r="AK531" s="172">
        <f t="shared" si="372"/>
        <v>360</v>
      </c>
      <c r="AL531" s="172">
        <f t="shared" si="373"/>
        <v>4</v>
      </c>
      <c r="AM531" s="172" t="str">
        <f>IF(AN531&lt;&gt;"",MAX(AM$3:AM530)+1,"")</f>
        <v/>
      </c>
      <c r="AN531" s="172" t="str">
        <f t="shared" si="374"/>
        <v/>
      </c>
      <c r="AO531" s="172" t="str">
        <f t="shared" si="375"/>
        <v/>
      </c>
      <c r="AP531" s="172" t="str">
        <f t="shared" si="376"/>
        <v/>
      </c>
      <c r="AQ531" s="172" t="str">
        <f t="shared" si="377"/>
        <v/>
      </c>
      <c r="AR531" s="172" t="str">
        <f>Table1[[#This Row],[Sex ]]&amp;Table1[[#This Row],[Month]]</f>
        <v>F5</v>
      </c>
      <c r="AS531" s="21"/>
      <c r="AT531" s="21"/>
      <c r="AU531" s="21"/>
      <c r="AV531" s="21"/>
      <c r="AW531" s="21"/>
      <c r="AX531" s="21"/>
      <c r="AY531" s="21"/>
      <c r="AZ531" s="21"/>
      <c r="BA531" s="21"/>
      <c r="BB531" s="21"/>
      <c r="BC531" s="21"/>
      <c r="BD531" s="21"/>
      <c r="BE531" s="319"/>
      <c r="BF531" s="319"/>
      <c r="BG531" s="316"/>
      <c r="BH531" s="316"/>
      <c r="BI531" s="316"/>
      <c r="BJ531" s="316"/>
      <c r="BK531" s="316"/>
      <c r="BL531" s="316"/>
      <c r="BM531" s="316"/>
      <c r="BN531" s="316"/>
      <c r="BO531" s="316"/>
      <c r="BP531" s="316"/>
      <c r="BQ531" s="316"/>
      <c r="BR531" s="316"/>
      <c r="BS531" s="316"/>
      <c r="BT531" s="316"/>
      <c r="BU531" s="316"/>
      <c r="BV531" s="316"/>
      <c r="BW531" s="316"/>
      <c r="BX531" s="316"/>
      <c r="BY531" s="316"/>
      <c r="BZ531" s="316"/>
      <c r="CA531" s="316"/>
      <c r="CB531" s="316"/>
      <c r="CC531" s="316"/>
      <c r="CD531" s="316"/>
      <c r="CE531" s="316"/>
      <c r="CF531" s="316"/>
      <c r="CG531" s="316"/>
      <c r="CH531" s="316"/>
      <c r="CI531" s="316"/>
      <c r="CJ531" s="316"/>
      <c r="CK531" s="316"/>
      <c r="CL531" s="316"/>
      <c r="CM531" s="316"/>
      <c r="CN531" s="316"/>
      <c r="CO531" s="316"/>
      <c r="CP531" s="316"/>
      <c r="CQ531" s="316"/>
      <c r="CR531" s="316"/>
      <c r="CS531" s="316"/>
      <c r="CT531" s="316"/>
      <c r="CU531" s="316"/>
      <c r="CV531" s="316"/>
      <c r="CW531" s="316"/>
      <c r="CX531" s="316"/>
      <c r="CY531" s="316"/>
      <c r="CZ531" s="316"/>
      <c r="DA531" s="316"/>
      <c r="DB531" s="316"/>
      <c r="DC531" s="316"/>
      <c r="DD531" s="316"/>
      <c r="DE531" s="316"/>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HP531" s="268">
        <f t="shared" si="381"/>
        <v>3</v>
      </c>
      <c r="HQ531" s="268">
        <f t="shared" si="351"/>
        <v>523</v>
      </c>
      <c r="HR531" s="268">
        <f t="shared" si="382"/>
        <v>0</v>
      </c>
      <c r="HS531" s="268">
        <f t="shared" si="383"/>
        <v>0</v>
      </c>
    </row>
    <row r="532" spans="1:227" x14ac:dyDescent="0.3">
      <c r="A532" s="21"/>
      <c r="B532" s="14">
        <v>11038</v>
      </c>
      <c r="C532" s="14">
        <v>30</v>
      </c>
      <c r="D532" s="14" t="s">
        <v>182</v>
      </c>
      <c r="E532" s="14" t="s">
        <v>183</v>
      </c>
      <c r="F532" s="14">
        <v>290</v>
      </c>
      <c r="G532" s="14" t="s">
        <v>120</v>
      </c>
      <c r="H532" s="14">
        <v>5</v>
      </c>
      <c r="I532" s="14">
        <v>3</v>
      </c>
      <c r="J532" s="14">
        <v>3</v>
      </c>
      <c r="K532" s="14"/>
      <c r="L532" s="14" t="s">
        <v>141</v>
      </c>
      <c r="M532" s="24">
        <f t="shared" si="378"/>
        <v>3</v>
      </c>
      <c r="N532" s="24">
        <f t="shared" si="353"/>
        <v>2</v>
      </c>
      <c r="O532" s="24" t="str">
        <f t="shared" si="354"/>
        <v>3 3</v>
      </c>
      <c r="P532" s="24">
        <f t="shared" si="355"/>
        <v>3</v>
      </c>
      <c r="Q532" s="25">
        <f t="shared" si="356"/>
        <v>0</v>
      </c>
      <c r="R532" s="26">
        <f t="shared" si="357"/>
        <v>0</v>
      </c>
      <c r="S532" s="24">
        <f t="shared" si="358"/>
        <v>5</v>
      </c>
      <c r="T532" s="24">
        <f t="shared" si="359"/>
        <v>5</v>
      </c>
      <c r="U532" s="24" t="str">
        <f t="shared" si="360"/>
        <v/>
      </c>
      <c r="V532" s="24" t="str">
        <f t="shared" si="361"/>
        <v>g</v>
      </c>
      <c r="W532" s="24" t="str">
        <f t="shared" si="379"/>
        <v/>
      </c>
      <c r="X532" s="24">
        <f t="shared" si="362"/>
        <v>5</v>
      </c>
      <c r="Y532" s="24">
        <f t="shared" si="363"/>
        <v>5</v>
      </c>
      <c r="Z532" s="24" t="str">
        <f t="shared" si="364"/>
        <v>F</v>
      </c>
      <c r="AA532" s="24" t="str">
        <f t="shared" si="352"/>
        <v>F</v>
      </c>
      <c r="AB532" s="34" t="str">
        <f t="shared" si="365"/>
        <v/>
      </c>
      <c r="AC532" s="34" t="str">
        <f t="shared" si="366"/>
        <v>g</v>
      </c>
      <c r="AD532" s="34" t="str">
        <f t="shared" si="380"/>
        <v>g</v>
      </c>
      <c r="AE532" s="34" t="str">
        <f t="shared" si="367"/>
        <v>5 0</v>
      </c>
      <c r="AF532" s="34">
        <f t="shared" si="368"/>
        <v>3</v>
      </c>
      <c r="AG532" s="34">
        <f t="shared" si="369"/>
        <v>3</v>
      </c>
      <c r="AH532" s="34">
        <f t="shared" si="370"/>
        <v>0</v>
      </c>
      <c r="AI532" s="172">
        <f>IF(AJ532&lt;&gt;"",MAX(AI$3:AI531)+1,"")</f>
        <v>423</v>
      </c>
      <c r="AJ532" s="172" t="str">
        <f t="shared" si="371"/>
        <v>F</v>
      </c>
      <c r="AK532" s="172">
        <f t="shared" si="372"/>
        <v>290</v>
      </c>
      <c r="AL532" s="172">
        <f t="shared" si="373"/>
        <v>3</v>
      </c>
      <c r="AM532" s="172" t="str">
        <f>IF(AN532&lt;&gt;"",MAX(AM$3:AM531)+1,"")</f>
        <v/>
      </c>
      <c r="AN532" s="172" t="str">
        <f t="shared" si="374"/>
        <v/>
      </c>
      <c r="AO532" s="172" t="str">
        <f t="shared" si="375"/>
        <v/>
      </c>
      <c r="AP532" s="172" t="str">
        <f t="shared" si="376"/>
        <v/>
      </c>
      <c r="AQ532" s="172" t="str">
        <f t="shared" si="377"/>
        <v/>
      </c>
      <c r="AR532" s="172" t="str">
        <f>Table1[[#This Row],[Sex ]]&amp;Table1[[#This Row],[Month]]</f>
        <v>F5</v>
      </c>
      <c r="AS532" s="21"/>
      <c r="AT532" s="21"/>
      <c r="AU532" s="21"/>
      <c r="AV532" s="21"/>
      <c r="AW532" s="21"/>
      <c r="AX532" s="21"/>
      <c r="AY532" s="21"/>
      <c r="AZ532" s="21"/>
      <c r="BA532" s="21"/>
      <c r="BB532" s="21"/>
      <c r="BC532" s="21"/>
      <c r="BD532" s="21"/>
      <c r="BE532" s="319"/>
      <c r="BF532" s="319"/>
      <c r="BG532" s="316"/>
      <c r="BH532" s="316"/>
      <c r="BI532" s="316"/>
      <c r="BJ532" s="316"/>
      <c r="BK532" s="316"/>
      <c r="BL532" s="316"/>
      <c r="BM532" s="316"/>
      <c r="BN532" s="316"/>
      <c r="BO532" s="316"/>
      <c r="BP532" s="316"/>
      <c r="BQ532" s="316"/>
      <c r="BR532" s="316"/>
      <c r="BS532" s="316"/>
      <c r="BT532" s="316"/>
      <c r="BU532" s="316"/>
      <c r="BV532" s="316"/>
      <c r="BW532" s="316"/>
      <c r="BX532" s="316"/>
      <c r="BY532" s="316"/>
      <c r="BZ532" s="316"/>
      <c r="CA532" s="316"/>
      <c r="CB532" s="316"/>
      <c r="CC532" s="316"/>
      <c r="CD532" s="316"/>
      <c r="CE532" s="316"/>
      <c r="CF532" s="316"/>
      <c r="CG532" s="316"/>
      <c r="CH532" s="316"/>
      <c r="CI532" s="316"/>
      <c r="CJ532" s="316"/>
      <c r="CK532" s="316"/>
      <c r="CL532" s="316"/>
      <c r="CM532" s="316"/>
      <c r="CN532" s="316"/>
      <c r="CO532" s="316"/>
      <c r="CP532" s="316"/>
      <c r="CQ532" s="316"/>
      <c r="CR532" s="316"/>
      <c r="CS532" s="316"/>
      <c r="CT532" s="316"/>
      <c r="CU532" s="316"/>
      <c r="CV532" s="316"/>
      <c r="CW532" s="316"/>
      <c r="CX532" s="316"/>
      <c r="CY532" s="316"/>
      <c r="CZ532" s="316"/>
      <c r="DA532" s="316"/>
      <c r="DB532" s="316"/>
      <c r="DC532" s="316"/>
      <c r="DD532" s="316"/>
      <c r="DE532" s="316"/>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21"/>
      <c r="ET532" s="21"/>
      <c r="EU532" s="21"/>
      <c r="EV532" s="21"/>
      <c r="HP532" s="268">
        <f t="shared" si="381"/>
        <v>3</v>
      </c>
      <c r="HQ532" s="268">
        <f t="shared" si="351"/>
        <v>524</v>
      </c>
      <c r="HR532" s="268">
        <f t="shared" si="382"/>
        <v>0</v>
      </c>
      <c r="HS532" s="268">
        <f t="shared" si="383"/>
        <v>0</v>
      </c>
    </row>
    <row r="533" spans="1:227" x14ac:dyDescent="0.3">
      <c r="A533" s="21"/>
      <c r="B533" s="14">
        <v>11045</v>
      </c>
      <c r="C533" s="14">
        <v>1</v>
      </c>
      <c r="D533" s="14" t="s">
        <v>182</v>
      </c>
      <c r="E533" s="14" t="s">
        <v>183</v>
      </c>
      <c r="F533" s="14">
        <v>270</v>
      </c>
      <c r="G533" s="14" t="s">
        <v>120</v>
      </c>
      <c r="H533" s="14">
        <v>5</v>
      </c>
      <c r="I533" s="14">
        <v>3</v>
      </c>
      <c r="J533" s="14">
        <v>3</v>
      </c>
      <c r="K533" s="14">
        <v>3</v>
      </c>
      <c r="L533" s="14" t="s">
        <v>141</v>
      </c>
      <c r="M533" s="24">
        <f t="shared" si="378"/>
        <v>3</v>
      </c>
      <c r="N533" s="24">
        <f t="shared" si="353"/>
        <v>2</v>
      </c>
      <c r="O533" s="24" t="str">
        <f t="shared" si="354"/>
        <v>3 3</v>
      </c>
      <c r="P533" s="24">
        <f t="shared" si="355"/>
        <v>3</v>
      </c>
      <c r="Q533" s="25">
        <f t="shared" si="356"/>
        <v>0</v>
      </c>
      <c r="R533" s="26">
        <f t="shared" si="357"/>
        <v>0</v>
      </c>
      <c r="S533" s="24">
        <f t="shared" si="358"/>
        <v>5</v>
      </c>
      <c r="T533" s="24">
        <f t="shared" si="359"/>
        <v>5</v>
      </c>
      <c r="U533" s="24">
        <f t="shared" si="360"/>
        <v>5</v>
      </c>
      <c r="V533" s="24" t="str">
        <f t="shared" si="361"/>
        <v>g</v>
      </c>
      <c r="W533" s="24">
        <f t="shared" si="379"/>
        <v>0</v>
      </c>
      <c r="X533" s="24">
        <f t="shared" si="362"/>
        <v>5</v>
      </c>
      <c r="Y533" s="24">
        <f t="shared" si="363"/>
        <v>5</v>
      </c>
      <c r="Z533" s="24" t="str">
        <f t="shared" si="364"/>
        <v>F</v>
      </c>
      <c r="AA533" s="24" t="str">
        <f t="shared" si="352"/>
        <v>F</v>
      </c>
      <c r="AB533" s="34" t="str">
        <f t="shared" si="365"/>
        <v/>
      </c>
      <c r="AC533" s="34" t="str">
        <f t="shared" si="366"/>
        <v>g</v>
      </c>
      <c r="AD533" s="34" t="str">
        <f t="shared" si="380"/>
        <v>g</v>
      </c>
      <c r="AE533" s="34" t="str">
        <f t="shared" si="367"/>
        <v>5 0</v>
      </c>
      <c r="AF533" s="34">
        <f t="shared" si="368"/>
        <v>3</v>
      </c>
      <c r="AG533" s="34">
        <f t="shared" si="369"/>
        <v>3</v>
      </c>
      <c r="AH533" s="34">
        <f t="shared" si="370"/>
        <v>0</v>
      </c>
      <c r="AI533" s="172">
        <f>IF(AJ533&lt;&gt;"",MAX(AI$3:AI532)+1,"")</f>
        <v>424</v>
      </c>
      <c r="AJ533" s="172" t="str">
        <f t="shared" si="371"/>
        <v>F</v>
      </c>
      <c r="AK533" s="172">
        <f t="shared" si="372"/>
        <v>270</v>
      </c>
      <c r="AL533" s="172">
        <f t="shared" si="373"/>
        <v>3</v>
      </c>
      <c r="AM533" s="172" t="str">
        <f>IF(AN533&lt;&gt;"",MAX(AM$3:AM532)+1,"")</f>
        <v/>
      </c>
      <c r="AN533" s="172" t="str">
        <f t="shared" si="374"/>
        <v/>
      </c>
      <c r="AO533" s="172" t="str">
        <f t="shared" si="375"/>
        <v/>
      </c>
      <c r="AP533" s="172" t="str">
        <f t="shared" si="376"/>
        <v/>
      </c>
      <c r="AQ533" s="172" t="str">
        <f t="shared" si="377"/>
        <v>3 0</v>
      </c>
      <c r="AR533" s="172" t="str">
        <f>Table1[[#This Row],[Sex ]]&amp;Table1[[#This Row],[Month]]</f>
        <v>F5</v>
      </c>
      <c r="AS533" s="21"/>
      <c r="AT533" s="21"/>
      <c r="AU533" s="21"/>
      <c r="AV533" s="21"/>
      <c r="AW533" s="21"/>
      <c r="AX533" s="21"/>
      <c r="AY533" s="21"/>
      <c r="AZ533" s="21"/>
      <c r="BA533" s="21"/>
      <c r="BB533" s="21"/>
      <c r="BC533" s="21"/>
      <c r="BD533" s="21"/>
      <c r="BE533" s="319"/>
      <c r="BF533" s="319"/>
      <c r="BG533" s="316"/>
      <c r="BH533" s="316"/>
      <c r="BI533" s="316"/>
      <c r="BJ533" s="316"/>
      <c r="BK533" s="316"/>
      <c r="BL533" s="316"/>
      <c r="BM533" s="316"/>
      <c r="BN533" s="316"/>
      <c r="BO533" s="316"/>
      <c r="BP533" s="316"/>
      <c r="BQ533" s="316"/>
      <c r="BR533" s="316"/>
      <c r="BS533" s="316"/>
      <c r="BT533" s="316"/>
      <c r="BU533" s="316"/>
      <c r="BV533" s="316"/>
      <c r="BW533" s="316"/>
      <c r="BX533" s="316"/>
      <c r="BY533" s="316"/>
      <c r="BZ533" s="316"/>
      <c r="CA533" s="316"/>
      <c r="CB533" s="316"/>
      <c r="CC533" s="316"/>
      <c r="CD533" s="316"/>
      <c r="CE533" s="316"/>
      <c r="CF533" s="316"/>
      <c r="CG533" s="316"/>
      <c r="CH533" s="316"/>
      <c r="CI533" s="316"/>
      <c r="CJ533" s="316"/>
      <c r="CK533" s="316"/>
      <c r="CL533" s="316"/>
      <c r="CM533" s="316"/>
      <c r="CN533" s="316"/>
      <c r="CO533" s="316"/>
      <c r="CP533" s="316"/>
      <c r="CQ533" s="316"/>
      <c r="CR533" s="316"/>
      <c r="CS533" s="316"/>
      <c r="CT533" s="316"/>
      <c r="CU533" s="316"/>
      <c r="CV533" s="316"/>
      <c r="CW533" s="316"/>
      <c r="CX533" s="316"/>
      <c r="CY533" s="316"/>
      <c r="CZ533" s="316"/>
      <c r="DA533" s="316"/>
      <c r="DB533" s="316"/>
      <c r="DC533" s="316"/>
      <c r="DD533" s="316"/>
      <c r="DE533" s="316"/>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HP533" s="268">
        <f t="shared" si="381"/>
        <v>5</v>
      </c>
      <c r="HQ533" s="268">
        <f t="shared" si="351"/>
        <v>525</v>
      </c>
      <c r="HR533" s="268">
        <f t="shared" si="382"/>
        <v>0</v>
      </c>
      <c r="HS533" s="268">
        <f t="shared" si="383"/>
        <v>0</v>
      </c>
    </row>
    <row r="534" spans="1:227" x14ac:dyDescent="0.3">
      <c r="A534" s="21"/>
      <c r="B534" s="14">
        <v>11045</v>
      </c>
      <c r="C534" s="14">
        <v>2</v>
      </c>
      <c r="D534" s="14" t="s">
        <v>182</v>
      </c>
      <c r="E534" s="14" t="s">
        <v>183</v>
      </c>
      <c r="F534" s="14">
        <v>280</v>
      </c>
      <c r="G534" s="14" t="s">
        <v>121</v>
      </c>
      <c r="H534" s="14">
        <v>5</v>
      </c>
      <c r="I534" s="14">
        <v>3</v>
      </c>
      <c r="J534" s="14">
        <v>3</v>
      </c>
      <c r="K534" s="14">
        <v>3</v>
      </c>
      <c r="L534" s="14" t="s">
        <v>141</v>
      </c>
      <c r="M534" s="24">
        <f t="shared" si="378"/>
        <v>3</v>
      </c>
      <c r="N534" s="24">
        <f t="shared" si="353"/>
        <v>2</v>
      </c>
      <c r="O534" s="24" t="str">
        <f t="shared" si="354"/>
        <v>3 3</v>
      </c>
      <c r="P534" s="24">
        <f t="shared" si="355"/>
        <v>3</v>
      </c>
      <c r="Q534" s="25">
        <f t="shared" si="356"/>
        <v>0</v>
      </c>
      <c r="R534" s="26">
        <f t="shared" si="357"/>
        <v>0</v>
      </c>
      <c r="S534" s="24">
        <f t="shared" si="358"/>
        <v>5</v>
      </c>
      <c r="T534" s="24">
        <f t="shared" si="359"/>
        <v>5</v>
      </c>
      <c r="U534" s="24">
        <f t="shared" si="360"/>
        <v>5</v>
      </c>
      <c r="V534" s="24" t="str">
        <f t="shared" si="361"/>
        <v>g</v>
      </c>
      <c r="W534" s="24">
        <f t="shared" si="379"/>
        <v>0</v>
      </c>
      <c r="X534" s="24">
        <f t="shared" si="362"/>
        <v>5</v>
      </c>
      <c r="Y534" s="24">
        <f t="shared" si="363"/>
        <v>5</v>
      </c>
      <c r="Z534" s="24" t="str">
        <f t="shared" si="364"/>
        <v>M</v>
      </c>
      <c r="AA534" s="24" t="str">
        <f t="shared" si="352"/>
        <v>M</v>
      </c>
      <c r="AB534" s="34" t="str">
        <f t="shared" si="365"/>
        <v/>
      </c>
      <c r="AC534" s="34" t="str">
        <f t="shared" si="366"/>
        <v>g</v>
      </c>
      <c r="AD534" s="34" t="str">
        <f t="shared" si="380"/>
        <v>g</v>
      </c>
      <c r="AE534" s="34" t="str">
        <f t="shared" si="367"/>
        <v>5 0</v>
      </c>
      <c r="AF534" s="34">
        <f t="shared" si="368"/>
        <v>3</v>
      </c>
      <c r="AG534" s="34">
        <f t="shared" si="369"/>
        <v>3</v>
      </c>
      <c r="AH534" s="34">
        <f t="shared" si="370"/>
        <v>0</v>
      </c>
      <c r="AI534" s="172" t="str">
        <f>IF(AJ534&lt;&gt;"",MAX(AI$3:AI533)+1,"")</f>
        <v/>
      </c>
      <c r="AJ534" s="172" t="str">
        <f t="shared" si="371"/>
        <v/>
      </c>
      <c r="AK534" s="172" t="str">
        <f t="shared" si="372"/>
        <v/>
      </c>
      <c r="AL534" s="172" t="str">
        <f t="shared" si="373"/>
        <v/>
      </c>
      <c r="AM534" s="172">
        <f>IF(AN534&lt;&gt;"",MAX(AM$3:AM533)+1,"")</f>
        <v>104</v>
      </c>
      <c r="AN534" s="172" t="str">
        <f t="shared" si="374"/>
        <v>M</v>
      </c>
      <c r="AO534" s="172">
        <f t="shared" si="375"/>
        <v>280</v>
      </c>
      <c r="AP534" s="172">
        <f t="shared" si="376"/>
        <v>3</v>
      </c>
      <c r="AQ534" s="172" t="str">
        <f t="shared" si="377"/>
        <v>3 0</v>
      </c>
      <c r="AR534" s="172" t="str">
        <f>Table1[[#This Row],[Sex ]]&amp;Table1[[#This Row],[Month]]</f>
        <v>M5</v>
      </c>
      <c r="AS534" s="21"/>
      <c r="AT534" s="21"/>
      <c r="AU534" s="21"/>
      <c r="AV534" s="21"/>
      <c r="AW534" s="21"/>
      <c r="AX534" s="21"/>
      <c r="AY534" s="21"/>
      <c r="AZ534" s="21"/>
      <c r="BA534" s="21"/>
      <c r="BB534" s="21"/>
      <c r="BC534" s="21"/>
      <c r="BD534" s="21"/>
      <c r="BE534" s="319"/>
      <c r="BF534" s="319"/>
      <c r="BG534" s="316"/>
      <c r="BH534" s="316"/>
      <c r="BI534" s="316"/>
      <c r="BJ534" s="316"/>
      <c r="BK534" s="316"/>
      <c r="BL534" s="316"/>
      <c r="BM534" s="316"/>
      <c r="BN534" s="316"/>
      <c r="BO534" s="316"/>
      <c r="BP534" s="316"/>
      <c r="BQ534" s="316"/>
      <c r="BR534" s="316"/>
      <c r="BS534" s="316"/>
      <c r="BT534" s="316"/>
      <c r="BU534" s="316"/>
      <c r="BV534" s="316"/>
      <c r="BW534" s="316"/>
      <c r="BX534" s="316"/>
      <c r="BY534" s="316"/>
      <c r="BZ534" s="316"/>
      <c r="CA534" s="316"/>
      <c r="CB534" s="316"/>
      <c r="CC534" s="316"/>
      <c r="CD534" s="316"/>
      <c r="CE534" s="316"/>
      <c r="CF534" s="316"/>
      <c r="CG534" s="316"/>
      <c r="CH534" s="316"/>
      <c r="CI534" s="316"/>
      <c r="CJ534" s="316"/>
      <c r="CK534" s="316"/>
      <c r="CL534" s="316"/>
      <c r="CM534" s="316"/>
      <c r="CN534" s="316"/>
      <c r="CO534" s="316"/>
      <c r="CP534" s="316"/>
      <c r="CQ534" s="316"/>
      <c r="CR534" s="316"/>
      <c r="CS534" s="316"/>
      <c r="CT534" s="316"/>
      <c r="CU534" s="316"/>
      <c r="CV534" s="316"/>
      <c r="CW534" s="316"/>
      <c r="CX534" s="316"/>
      <c r="CY534" s="316"/>
      <c r="CZ534" s="316"/>
      <c r="DA534" s="316"/>
      <c r="DB534" s="316"/>
      <c r="DC534" s="316"/>
      <c r="DD534" s="316"/>
      <c r="DE534" s="316"/>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HP534" s="268">
        <f t="shared" si="381"/>
        <v>5</v>
      </c>
      <c r="HQ534" s="268">
        <f t="shared" si="351"/>
        <v>526</v>
      </c>
      <c r="HR534" s="268">
        <f t="shared" si="382"/>
        <v>0</v>
      </c>
      <c r="HS534" s="268">
        <f t="shared" si="383"/>
        <v>0</v>
      </c>
    </row>
    <row r="535" spans="1:227" x14ac:dyDescent="0.3">
      <c r="A535" s="21"/>
      <c r="B535" s="14">
        <v>11045</v>
      </c>
      <c r="C535" s="14">
        <v>3</v>
      </c>
      <c r="D535" s="14" t="s">
        <v>182</v>
      </c>
      <c r="E535" s="14" t="s">
        <v>183</v>
      </c>
      <c r="F535" s="14">
        <v>300</v>
      </c>
      <c r="G535" s="14" t="s">
        <v>120</v>
      </c>
      <c r="H535" s="14">
        <v>5</v>
      </c>
      <c r="I535" s="14">
        <v>3</v>
      </c>
      <c r="J535" s="14">
        <v>3</v>
      </c>
      <c r="K535" s="14">
        <v>3</v>
      </c>
      <c r="L535" s="14" t="s">
        <v>141</v>
      </c>
      <c r="M535" s="24">
        <f t="shared" si="378"/>
        <v>3</v>
      </c>
      <c r="N535" s="24">
        <f t="shared" si="353"/>
        <v>2</v>
      </c>
      <c r="O535" s="24" t="str">
        <f t="shared" si="354"/>
        <v>3 3</v>
      </c>
      <c r="P535" s="24">
        <f t="shared" si="355"/>
        <v>3</v>
      </c>
      <c r="Q535" s="25">
        <f t="shared" si="356"/>
        <v>0</v>
      </c>
      <c r="R535" s="26">
        <f t="shared" si="357"/>
        <v>0</v>
      </c>
      <c r="S535" s="24">
        <f t="shared" si="358"/>
        <v>5</v>
      </c>
      <c r="T535" s="24">
        <f t="shared" si="359"/>
        <v>5</v>
      </c>
      <c r="U535" s="24">
        <f t="shared" si="360"/>
        <v>5</v>
      </c>
      <c r="V535" s="24" t="str">
        <f t="shared" si="361"/>
        <v>g</v>
      </c>
      <c r="W535" s="24">
        <f t="shared" si="379"/>
        <v>0</v>
      </c>
      <c r="X535" s="24">
        <f t="shared" si="362"/>
        <v>5</v>
      </c>
      <c r="Y535" s="24">
        <f t="shared" si="363"/>
        <v>5</v>
      </c>
      <c r="Z535" s="24" t="str">
        <f t="shared" si="364"/>
        <v>F</v>
      </c>
      <c r="AA535" s="24" t="str">
        <f t="shared" si="352"/>
        <v>F</v>
      </c>
      <c r="AB535" s="34" t="str">
        <f t="shared" si="365"/>
        <v/>
      </c>
      <c r="AC535" s="34" t="str">
        <f t="shared" si="366"/>
        <v>g</v>
      </c>
      <c r="AD535" s="34" t="str">
        <f t="shared" si="380"/>
        <v>g</v>
      </c>
      <c r="AE535" s="34" t="str">
        <f t="shared" si="367"/>
        <v>5 0</v>
      </c>
      <c r="AF535" s="34">
        <f t="shared" si="368"/>
        <v>3</v>
      </c>
      <c r="AG535" s="34">
        <f t="shared" si="369"/>
        <v>3</v>
      </c>
      <c r="AH535" s="34">
        <f t="shared" si="370"/>
        <v>0</v>
      </c>
      <c r="AI535" s="172">
        <f>IF(AJ535&lt;&gt;"",MAX(AI$3:AI534)+1,"")</f>
        <v>425</v>
      </c>
      <c r="AJ535" s="172" t="str">
        <f t="shared" si="371"/>
        <v>F</v>
      </c>
      <c r="AK535" s="172">
        <f t="shared" si="372"/>
        <v>300</v>
      </c>
      <c r="AL535" s="172">
        <f t="shared" si="373"/>
        <v>3</v>
      </c>
      <c r="AM535" s="172" t="str">
        <f>IF(AN535&lt;&gt;"",MAX(AM$3:AM534)+1,"")</f>
        <v/>
      </c>
      <c r="AN535" s="172" t="str">
        <f t="shared" si="374"/>
        <v/>
      </c>
      <c r="AO535" s="172" t="str">
        <f t="shared" si="375"/>
        <v/>
      </c>
      <c r="AP535" s="172" t="str">
        <f t="shared" si="376"/>
        <v/>
      </c>
      <c r="AQ535" s="172" t="str">
        <f t="shared" si="377"/>
        <v>3 0</v>
      </c>
      <c r="AR535" s="172" t="str">
        <f>Table1[[#This Row],[Sex ]]&amp;Table1[[#This Row],[Month]]</f>
        <v>F5</v>
      </c>
      <c r="AS535" s="21"/>
      <c r="AT535" s="21"/>
      <c r="AU535" s="21"/>
      <c r="AV535" s="21"/>
      <c r="AW535" s="21"/>
      <c r="AX535" s="21"/>
      <c r="AY535" s="21"/>
      <c r="AZ535" s="21"/>
      <c r="BA535" s="21"/>
      <c r="BB535" s="21"/>
      <c r="BC535" s="21"/>
      <c r="BD535" s="21"/>
      <c r="BE535" s="319"/>
      <c r="BF535" s="319"/>
      <c r="BG535" s="316"/>
      <c r="BH535" s="316"/>
      <c r="BI535" s="316"/>
      <c r="BJ535" s="316"/>
      <c r="BK535" s="316"/>
      <c r="BL535" s="316"/>
      <c r="BM535" s="316"/>
      <c r="BN535" s="316"/>
      <c r="BO535" s="316"/>
      <c r="BP535" s="316"/>
      <c r="BQ535" s="316"/>
      <c r="BR535" s="316"/>
      <c r="BS535" s="316"/>
      <c r="BT535" s="316"/>
      <c r="BU535" s="316"/>
      <c r="BV535" s="316"/>
      <c r="BW535" s="316"/>
      <c r="BX535" s="316"/>
      <c r="BY535" s="316"/>
      <c r="BZ535" s="316"/>
      <c r="CA535" s="316"/>
      <c r="CB535" s="316"/>
      <c r="CC535" s="316"/>
      <c r="CD535" s="316"/>
      <c r="CE535" s="316"/>
      <c r="CF535" s="316"/>
      <c r="CG535" s="316"/>
      <c r="CH535" s="316"/>
      <c r="CI535" s="316"/>
      <c r="CJ535" s="316"/>
      <c r="CK535" s="316"/>
      <c r="CL535" s="316"/>
      <c r="CM535" s="316"/>
      <c r="CN535" s="316"/>
      <c r="CO535" s="316"/>
      <c r="CP535" s="316"/>
      <c r="CQ535" s="316"/>
      <c r="CR535" s="316"/>
      <c r="CS535" s="316"/>
      <c r="CT535" s="316"/>
      <c r="CU535" s="316"/>
      <c r="CV535" s="316"/>
      <c r="CW535" s="316"/>
      <c r="CX535" s="316"/>
      <c r="CY535" s="316"/>
      <c r="CZ535" s="316"/>
      <c r="DA535" s="316"/>
      <c r="DB535" s="316"/>
      <c r="DC535" s="316"/>
      <c r="DD535" s="316"/>
      <c r="DE535" s="316"/>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HP535" s="268">
        <f t="shared" si="381"/>
        <v>4</v>
      </c>
      <c r="HQ535" s="268">
        <f t="shared" si="351"/>
        <v>527</v>
      </c>
      <c r="HR535" s="268">
        <f t="shared" si="382"/>
        <v>0</v>
      </c>
      <c r="HS535" s="268">
        <f t="shared" si="383"/>
        <v>0</v>
      </c>
    </row>
    <row r="536" spans="1:227" x14ac:dyDescent="0.3">
      <c r="A536" s="21"/>
      <c r="B536" s="14">
        <v>11045</v>
      </c>
      <c r="C536" s="14">
        <v>4</v>
      </c>
      <c r="D536" s="14" t="s">
        <v>182</v>
      </c>
      <c r="E536" s="14" t="s">
        <v>183</v>
      </c>
      <c r="F536" s="14">
        <v>350</v>
      </c>
      <c r="G536" s="14" t="s">
        <v>120</v>
      </c>
      <c r="H536" s="14">
        <v>5</v>
      </c>
      <c r="I536" s="14">
        <v>5</v>
      </c>
      <c r="J536" s="14">
        <v>5</v>
      </c>
      <c r="K536" s="14">
        <v>4</v>
      </c>
      <c r="L536" s="14" t="s">
        <v>141</v>
      </c>
      <c r="M536" s="24">
        <f t="shared" si="378"/>
        <v>5</v>
      </c>
      <c r="N536" s="24">
        <f t="shared" si="353"/>
        <v>2</v>
      </c>
      <c r="O536" s="24" t="str">
        <f t="shared" si="354"/>
        <v>5 5</v>
      </c>
      <c r="P536" s="24">
        <f t="shared" si="355"/>
        <v>5</v>
      </c>
      <c r="Q536" s="25">
        <f t="shared" si="356"/>
        <v>0</v>
      </c>
      <c r="R536" s="26">
        <f t="shared" si="357"/>
        <v>0</v>
      </c>
      <c r="S536" s="24">
        <f t="shared" si="358"/>
        <v>5</v>
      </c>
      <c r="T536" s="24">
        <f t="shared" si="359"/>
        <v>5</v>
      </c>
      <c r="U536" s="24">
        <f t="shared" si="360"/>
        <v>5</v>
      </c>
      <c r="V536" s="24" t="str">
        <f t="shared" si="361"/>
        <v>g</v>
      </c>
      <c r="W536" s="24">
        <f t="shared" si="379"/>
        <v>1</v>
      </c>
      <c r="X536" s="24">
        <f t="shared" si="362"/>
        <v>5</v>
      </c>
      <c r="Y536" s="24">
        <f t="shared" si="363"/>
        <v>5</v>
      </c>
      <c r="Z536" s="24" t="str">
        <f t="shared" si="364"/>
        <v>F</v>
      </c>
      <c r="AA536" s="24" t="str">
        <f t="shared" si="352"/>
        <v>F</v>
      </c>
      <c r="AB536" s="34" t="str">
        <f t="shared" si="365"/>
        <v/>
      </c>
      <c r="AC536" s="34" t="str">
        <f t="shared" si="366"/>
        <v>g</v>
      </c>
      <c r="AD536" s="34" t="str">
        <f t="shared" si="380"/>
        <v>g</v>
      </c>
      <c r="AE536" s="34" t="str">
        <f t="shared" si="367"/>
        <v>5 0</v>
      </c>
      <c r="AF536" s="34">
        <f t="shared" si="368"/>
        <v>5</v>
      </c>
      <c r="AG536" s="34">
        <f t="shared" si="369"/>
        <v>5</v>
      </c>
      <c r="AH536" s="34">
        <f t="shared" si="370"/>
        <v>0</v>
      </c>
      <c r="AI536" s="172">
        <f>IF(AJ536&lt;&gt;"",MAX(AI$3:AI535)+1,"")</f>
        <v>426</v>
      </c>
      <c r="AJ536" s="172" t="str">
        <f t="shared" si="371"/>
        <v>F</v>
      </c>
      <c r="AK536" s="172">
        <f t="shared" si="372"/>
        <v>350</v>
      </c>
      <c r="AL536" s="172">
        <f t="shared" si="373"/>
        <v>5</v>
      </c>
      <c r="AM536" s="172" t="str">
        <f>IF(AN536&lt;&gt;"",MAX(AM$3:AM535)+1,"")</f>
        <v/>
      </c>
      <c r="AN536" s="172" t="str">
        <f t="shared" si="374"/>
        <v/>
      </c>
      <c r="AO536" s="172" t="str">
        <f t="shared" si="375"/>
        <v/>
      </c>
      <c r="AP536" s="172" t="str">
        <f t="shared" si="376"/>
        <v/>
      </c>
      <c r="AQ536" s="172" t="str">
        <f t="shared" si="377"/>
        <v>5 1</v>
      </c>
      <c r="AR536" s="172" t="str">
        <f>Table1[[#This Row],[Sex ]]&amp;Table1[[#This Row],[Month]]</f>
        <v>F5</v>
      </c>
      <c r="AS536" s="21"/>
      <c r="AT536" s="21"/>
      <c r="AU536" s="21"/>
      <c r="AV536" s="21"/>
      <c r="AW536" s="21"/>
      <c r="AX536" s="21"/>
      <c r="AY536" s="21"/>
      <c r="AZ536" s="21"/>
      <c r="BA536" s="21"/>
      <c r="BB536" s="21"/>
      <c r="BC536" s="21"/>
      <c r="BD536" s="21"/>
      <c r="BE536" s="319"/>
      <c r="BF536" s="319"/>
      <c r="BG536" s="316"/>
      <c r="BH536" s="316"/>
      <c r="BI536" s="316"/>
      <c r="BJ536" s="316"/>
      <c r="BK536" s="316"/>
      <c r="BL536" s="316"/>
      <c r="BM536" s="316"/>
      <c r="BN536" s="316"/>
      <c r="BO536" s="316"/>
      <c r="BP536" s="316"/>
      <c r="BQ536" s="316"/>
      <c r="BR536" s="316"/>
      <c r="BS536" s="316"/>
      <c r="BT536" s="316"/>
      <c r="BU536" s="316"/>
      <c r="BV536" s="316"/>
      <c r="BW536" s="316"/>
      <c r="BX536" s="316"/>
      <c r="BY536" s="316"/>
      <c r="BZ536" s="316"/>
      <c r="CA536" s="316"/>
      <c r="CB536" s="316"/>
      <c r="CC536" s="316"/>
      <c r="CD536" s="316"/>
      <c r="CE536" s="316"/>
      <c r="CF536" s="316"/>
      <c r="CG536" s="316"/>
      <c r="CH536" s="316"/>
      <c r="CI536" s="316"/>
      <c r="CJ536" s="316"/>
      <c r="CK536" s="316"/>
      <c r="CL536" s="316"/>
      <c r="CM536" s="316"/>
      <c r="CN536" s="316"/>
      <c r="CO536" s="316"/>
      <c r="CP536" s="316"/>
      <c r="CQ536" s="316"/>
      <c r="CR536" s="316"/>
      <c r="CS536" s="316"/>
      <c r="CT536" s="316"/>
      <c r="CU536" s="316"/>
      <c r="CV536" s="316"/>
      <c r="CW536" s="316"/>
      <c r="CX536" s="316"/>
      <c r="CY536" s="316"/>
      <c r="CZ536" s="316"/>
      <c r="DA536" s="316"/>
      <c r="DB536" s="316"/>
      <c r="DC536" s="316"/>
      <c r="DD536" s="316"/>
      <c r="DE536" s="316"/>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HP536" s="268">
        <f t="shared" si="381"/>
        <v>6</v>
      </c>
      <c r="HQ536" s="268">
        <f t="shared" si="351"/>
        <v>528</v>
      </c>
      <c r="HR536" s="268">
        <f t="shared" si="382"/>
        <v>0</v>
      </c>
      <c r="HS536" s="268">
        <f t="shared" si="383"/>
        <v>0</v>
      </c>
    </row>
    <row r="537" spans="1:227" x14ac:dyDescent="0.3">
      <c r="A537" s="21"/>
      <c r="B537" s="14">
        <v>11045</v>
      </c>
      <c r="C537" s="14">
        <v>5</v>
      </c>
      <c r="D537" s="14" t="s">
        <v>182</v>
      </c>
      <c r="E537" s="14" t="s">
        <v>183</v>
      </c>
      <c r="F537" s="14">
        <v>310</v>
      </c>
      <c r="G537" s="14" t="s">
        <v>121</v>
      </c>
      <c r="H537" s="14">
        <v>5</v>
      </c>
      <c r="I537" s="14">
        <v>6</v>
      </c>
      <c r="J537" s="14">
        <v>6</v>
      </c>
      <c r="K537" s="14">
        <v>6</v>
      </c>
      <c r="L537" s="14" t="s">
        <v>141</v>
      </c>
      <c r="M537" s="24">
        <f t="shared" si="378"/>
        <v>6</v>
      </c>
      <c r="N537" s="24">
        <f t="shared" si="353"/>
        <v>2</v>
      </c>
      <c r="O537" s="24" t="str">
        <f t="shared" si="354"/>
        <v>6 6</v>
      </c>
      <c r="P537" s="24">
        <f t="shared" si="355"/>
        <v>6</v>
      </c>
      <c r="Q537" s="25">
        <f t="shared" si="356"/>
        <v>0</v>
      </c>
      <c r="R537" s="26">
        <f t="shared" si="357"/>
        <v>0</v>
      </c>
      <c r="S537" s="24">
        <f t="shared" si="358"/>
        <v>5</v>
      </c>
      <c r="T537" s="24">
        <f t="shared" si="359"/>
        <v>5</v>
      </c>
      <c r="U537" s="24">
        <f t="shared" si="360"/>
        <v>5</v>
      </c>
      <c r="V537" s="24" t="str">
        <f t="shared" si="361"/>
        <v>g</v>
      </c>
      <c r="W537" s="24">
        <f t="shared" si="379"/>
        <v>0</v>
      </c>
      <c r="X537" s="24">
        <f t="shared" si="362"/>
        <v>5</v>
      </c>
      <c r="Y537" s="24">
        <f t="shared" si="363"/>
        <v>5</v>
      </c>
      <c r="Z537" s="24" t="str">
        <f t="shared" si="364"/>
        <v>M</v>
      </c>
      <c r="AA537" s="24" t="str">
        <f t="shared" si="352"/>
        <v>M</v>
      </c>
      <c r="AB537" s="34" t="str">
        <f t="shared" si="365"/>
        <v/>
      </c>
      <c r="AC537" s="34" t="str">
        <f t="shared" si="366"/>
        <v>g</v>
      </c>
      <c r="AD537" s="34" t="str">
        <f t="shared" si="380"/>
        <v>g</v>
      </c>
      <c r="AE537" s="34" t="str">
        <f t="shared" si="367"/>
        <v>5 0</v>
      </c>
      <c r="AF537" s="34">
        <f t="shared" si="368"/>
        <v>6</v>
      </c>
      <c r="AG537" s="34">
        <f t="shared" si="369"/>
        <v>6</v>
      </c>
      <c r="AH537" s="34">
        <f t="shared" si="370"/>
        <v>0</v>
      </c>
      <c r="AI537" s="172" t="str">
        <f>IF(AJ537&lt;&gt;"",MAX(AI$3:AI536)+1,"")</f>
        <v/>
      </c>
      <c r="AJ537" s="172" t="str">
        <f t="shared" si="371"/>
        <v/>
      </c>
      <c r="AK537" s="172" t="str">
        <f t="shared" si="372"/>
        <v/>
      </c>
      <c r="AL537" s="172" t="str">
        <f t="shared" si="373"/>
        <v/>
      </c>
      <c r="AM537" s="172">
        <f>IF(AN537&lt;&gt;"",MAX(AM$3:AM536)+1,"")</f>
        <v>105</v>
      </c>
      <c r="AN537" s="172" t="str">
        <f t="shared" si="374"/>
        <v>M</v>
      </c>
      <c r="AO537" s="172">
        <f t="shared" si="375"/>
        <v>310</v>
      </c>
      <c r="AP537" s="172">
        <f t="shared" si="376"/>
        <v>6</v>
      </c>
      <c r="AQ537" s="172" t="str">
        <f t="shared" si="377"/>
        <v>6 0</v>
      </c>
      <c r="AR537" s="172" t="str">
        <f>Table1[[#This Row],[Sex ]]&amp;Table1[[#This Row],[Month]]</f>
        <v>M5</v>
      </c>
      <c r="AS537" s="21"/>
      <c r="AT537" s="21"/>
      <c r="AU537" s="21"/>
      <c r="AV537" s="21"/>
      <c r="AW537" s="21"/>
      <c r="AX537" s="21"/>
      <c r="AY537" s="21"/>
      <c r="AZ537" s="21"/>
      <c r="BA537" s="21"/>
      <c r="BB537" s="21"/>
      <c r="BC537" s="21"/>
      <c r="BD537" s="21"/>
      <c r="BE537" s="319"/>
      <c r="BF537" s="319"/>
      <c r="BG537" s="316"/>
      <c r="BH537" s="316"/>
      <c r="BI537" s="316"/>
      <c r="BJ537" s="316"/>
      <c r="BK537" s="316"/>
      <c r="BL537" s="316"/>
      <c r="BM537" s="316"/>
      <c r="BN537" s="316"/>
      <c r="BO537" s="316"/>
      <c r="BP537" s="316"/>
      <c r="BQ537" s="316"/>
      <c r="BR537" s="316"/>
      <c r="BS537" s="316"/>
      <c r="BT537" s="316"/>
      <c r="BU537" s="316"/>
      <c r="BV537" s="316"/>
      <c r="BW537" s="316"/>
      <c r="BX537" s="316"/>
      <c r="BY537" s="316"/>
      <c r="BZ537" s="316"/>
      <c r="CA537" s="316"/>
      <c r="CB537" s="316"/>
      <c r="CC537" s="316"/>
      <c r="CD537" s="316"/>
      <c r="CE537" s="316"/>
      <c r="CF537" s="316"/>
      <c r="CG537" s="316"/>
      <c r="CH537" s="316"/>
      <c r="CI537" s="316"/>
      <c r="CJ537" s="316"/>
      <c r="CK537" s="316"/>
      <c r="CL537" s="316"/>
      <c r="CM537" s="316"/>
      <c r="CN537" s="316"/>
      <c r="CO537" s="316"/>
      <c r="CP537" s="316"/>
      <c r="CQ537" s="316"/>
      <c r="CR537" s="316"/>
      <c r="CS537" s="316"/>
      <c r="CT537" s="316"/>
      <c r="CU537" s="316"/>
      <c r="CV537" s="316"/>
      <c r="CW537" s="316"/>
      <c r="CX537" s="316"/>
      <c r="CY537" s="316"/>
      <c r="CZ537" s="316"/>
      <c r="DA537" s="316"/>
      <c r="DB537" s="316"/>
      <c r="DC537" s="316"/>
      <c r="DD537" s="316"/>
      <c r="DE537" s="316"/>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HP537" s="268">
        <f t="shared" si="381"/>
        <v>4</v>
      </c>
      <c r="HQ537" s="268">
        <f t="shared" si="351"/>
        <v>529</v>
      </c>
      <c r="HR537" s="268">
        <f t="shared" si="382"/>
        <v>0</v>
      </c>
      <c r="HS537" s="268">
        <f t="shared" si="383"/>
        <v>0</v>
      </c>
    </row>
    <row r="538" spans="1:227" x14ac:dyDescent="0.3">
      <c r="A538" s="21"/>
      <c r="B538" s="14">
        <v>11045</v>
      </c>
      <c r="C538" s="14">
        <v>6</v>
      </c>
      <c r="D538" s="14" t="s">
        <v>182</v>
      </c>
      <c r="E538" s="14" t="s">
        <v>183</v>
      </c>
      <c r="F538" s="14">
        <v>280</v>
      </c>
      <c r="G538" s="14" t="s">
        <v>121</v>
      </c>
      <c r="H538" s="14">
        <v>5</v>
      </c>
      <c r="I538" s="14">
        <v>3</v>
      </c>
      <c r="J538" s="14">
        <v>3</v>
      </c>
      <c r="K538" s="14">
        <v>3</v>
      </c>
      <c r="L538" s="14" t="s">
        <v>141</v>
      </c>
      <c r="M538" s="24">
        <f t="shared" si="378"/>
        <v>3</v>
      </c>
      <c r="N538" s="24">
        <f t="shared" si="353"/>
        <v>2</v>
      </c>
      <c r="O538" s="24" t="str">
        <f t="shared" si="354"/>
        <v>3 3</v>
      </c>
      <c r="P538" s="24">
        <f t="shared" si="355"/>
        <v>3</v>
      </c>
      <c r="Q538" s="25">
        <f t="shared" si="356"/>
        <v>0</v>
      </c>
      <c r="R538" s="26">
        <f t="shared" si="357"/>
        <v>0</v>
      </c>
      <c r="S538" s="24">
        <f t="shared" si="358"/>
        <v>5</v>
      </c>
      <c r="T538" s="24">
        <f t="shared" si="359"/>
        <v>5</v>
      </c>
      <c r="U538" s="24">
        <f t="shared" si="360"/>
        <v>5</v>
      </c>
      <c r="V538" s="24" t="str">
        <f t="shared" si="361"/>
        <v>g</v>
      </c>
      <c r="W538" s="24">
        <f t="shared" si="379"/>
        <v>0</v>
      </c>
      <c r="X538" s="24">
        <f t="shared" si="362"/>
        <v>5</v>
      </c>
      <c r="Y538" s="24">
        <f t="shared" si="363"/>
        <v>5</v>
      </c>
      <c r="Z538" s="24" t="str">
        <f t="shared" si="364"/>
        <v>M</v>
      </c>
      <c r="AA538" s="24" t="str">
        <f t="shared" si="352"/>
        <v>M</v>
      </c>
      <c r="AB538" s="34" t="str">
        <f t="shared" si="365"/>
        <v/>
      </c>
      <c r="AC538" s="34" t="str">
        <f t="shared" si="366"/>
        <v>g</v>
      </c>
      <c r="AD538" s="34" t="str">
        <f t="shared" si="380"/>
        <v>g</v>
      </c>
      <c r="AE538" s="34" t="str">
        <f t="shared" si="367"/>
        <v>5 0</v>
      </c>
      <c r="AF538" s="34">
        <f t="shared" si="368"/>
        <v>3</v>
      </c>
      <c r="AG538" s="34">
        <f t="shared" si="369"/>
        <v>3</v>
      </c>
      <c r="AH538" s="34">
        <f t="shared" si="370"/>
        <v>0</v>
      </c>
      <c r="AI538" s="172" t="str">
        <f>IF(AJ538&lt;&gt;"",MAX(AI$3:AI537)+1,"")</f>
        <v/>
      </c>
      <c r="AJ538" s="172" t="str">
        <f t="shared" si="371"/>
        <v/>
      </c>
      <c r="AK538" s="172" t="str">
        <f t="shared" si="372"/>
        <v/>
      </c>
      <c r="AL538" s="172" t="str">
        <f t="shared" si="373"/>
        <v/>
      </c>
      <c r="AM538" s="172">
        <f>IF(AN538&lt;&gt;"",MAX(AM$3:AM537)+1,"")</f>
        <v>106</v>
      </c>
      <c r="AN538" s="172" t="str">
        <f t="shared" si="374"/>
        <v>M</v>
      </c>
      <c r="AO538" s="172">
        <f t="shared" si="375"/>
        <v>280</v>
      </c>
      <c r="AP538" s="172">
        <f t="shared" si="376"/>
        <v>3</v>
      </c>
      <c r="AQ538" s="172" t="str">
        <f t="shared" si="377"/>
        <v>3 0</v>
      </c>
      <c r="AR538" s="172" t="str">
        <f>Table1[[#This Row],[Sex ]]&amp;Table1[[#This Row],[Month]]</f>
        <v>M5</v>
      </c>
      <c r="AS538" s="21"/>
      <c r="AT538" s="21"/>
      <c r="AU538" s="21"/>
      <c r="AV538" s="21"/>
      <c r="AW538" s="21"/>
      <c r="AX538" s="21"/>
      <c r="AY538" s="21"/>
      <c r="AZ538" s="21"/>
      <c r="BA538" s="21"/>
      <c r="BB538" s="21"/>
      <c r="BC538" s="21"/>
      <c r="BD538" s="21"/>
      <c r="BE538" s="319"/>
      <c r="BF538" s="319"/>
      <c r="BG538" s="316"/>
      <c r="BH538" s="316"/>
      <c r="BI538" s="316"/>
      <c r="BJ538" s="316"/>
      <c r="BK538" s="316"/>
      <c r="BL538" s="316"/>
      <c r="BM538" s="316"/>
      <c r="BN538" s="316"/>
      <c r="BO538" s="316"/>
      <c r="BP538" s="316"/>
      <c r="BQ538" s="316"/>
      <c r="BR538" s="316"/>
      <c r="BS538" s="316"/>
      <c r="BT538" s="316"/>
      <c r="BU538" s="316"/>
      <c r="BV538" s="316"/>
      <c r="BW538" s="316"/>
      <c r="BX538" s="316"/>
      <c r="BY538" s="316"/>
      <c r="BZ538" s="316"/>
      <c r="CA538" s="316"/>
      <c r="CB538" s="316"/>
      <c r="CC538" s="316"/>
      <c r="CD538" s="316"/>
      <c r="CE538" s="316"/>
      <c r="CF538" s="316"/>
      <c r="CG538" s="316"/>
      <c r="CH538" s="316"/>
      <c r="CI538" s="316"/>
      <c r="CJ538" s="316"/>
      <c r="CK538" s="316"/>
      <c r="CL538" s="316"/>
      <c r="CM538" s="316"/>
      <c r="CN538" s="316"/>
      <c r="CO538" s="316"/>
      <c r="CP538" s="316"/>
      <c r="CQ538" s="316"/>
      <c r="CR538" s="316"/>
      <c r="CS538" s="316"/>
      <c r="CT538" s="316"/>
      <c r="CU538" s="316"/>
      <c r="CV538" s="316"/>
      <c r="CW538" s="316"/>
      <c r="CX538" s="316"/>
      <c r="CY538" s="316"/>
      <c r="CZ538" s="316"/>
      <c r="DA538" s="316"/>
      <c r="DB538" s="316"/>
      <c r="DC538" s="316"/>
      <c r="DD538" s="316"/>
      <c r="DE538" s="316"/>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HP538" s="268">
        <f t="shared" si="381"/>
        <v>3</v>
      </c>
      <c r="HQ538" s="268">
        <f t="shared" si="351"/>
        <v>530</v>
      </c>
      <c r="HR538" s="268">
        <f t="shared" si="382"/>
        <v>0</v>
      </c>
      <c r="HS538" s="268">
        <f t="shared" si="383"/>
        <v>0</v>
      </c>
    </row>
    <row r="539" spans="1:227" x14ac:dyDescent="0.3">
      <c r="A539" s="21"/>
      <c r="B539" s="14">
        <v>11045</v>
      </c>
      <c r="C539" s="14">
        <v>7</v>
      </c>
      <c r="D539" s="14" t="s">
        <v>182</v>
      </c>
      <c r="E539" s="14" t="s">
        <v>183</v>
      </c>
      <c r="F539" s="14">
        <v>320</v>
      </c>
      <c r="G539" s="14" t="s">
        <v>120</v>
      </c>
      <c r="H539" s="14">
        <v>5</v>
      </c>
      <c r="I539" s="14">
        <v>3</v>
      </c>
      <c r="J539" s="14">
        <v>3</v>
      </c>
      <c r="K539" s="14">
        <v>3</v>
      </c>
      <c r="L539" s="14" t="s">
        <v>141</v>
      </c>
      <c r="M539" s="24">
        <f t="shared" si="378"/>
        <v>3</v>
      </c>
      <c r="N539" s="24">
        <f t="shared" si="353"/>
        <v>2</v>
      </c>
      <c r="O539" s="24" t="str">
        <f t="shared" si="354"/>
        <v>3 3</v>
      </c>
      <c r="P539" s="24">
        <f t="shared" si="355"/>
        <v>3</v>
      </c>
      <c r="Q539" s="25">
        <f t="shared" si="356"/>
        <v>0</v>
      </c>
      <c r="R539" s="26">
        <f t="shared" si="357"/>
        <v>0</v>
      </c>
      <c r="S539" s="24">
        <f t="shared" si="358"/>
        <v>5</v>
      </c>
      <c r="T539" s="24">
        <f t="shared" si="359"/>
        <v>5</v>
      </c>
      <c r="U539" s="24">
        <f t="shared" si="360"/>
        <v>5</v>
      </c>
      <c r="V539" s="24" t="str">
        <f t="shared" si="361"/>
        <v>g</v>
      </c>
      <c r="W539" s="24">
        <f t="shared" si="379"/>
        <v>0</v>
      </c>
      <c r="X539" s="24">
        <f t="shared" si="362"/>
        <v>5</v>
      </c>
      <c r="Y539" s="24">
        <f t="shared" si="363"/>
        <v>5</v>
      </c>
      <c r="Z539" s="24" t="str">
        <f t="shared" si="364"/>
        <v>F</v>
      </c>
      <c r="AA539" s="24" t="str">
        <f t="shared" si="352"/>
        <v>F</v>
      </c>
      <c r="AB539" s="34" t="str">
        <f t="shared" si="365"/>
        <v/>
      </c>
      <c r="AC539" s="34" t="str">
        <f t="shared" si="366"/>
        <v>g</v>
      </c>
      <c r="AD539" s="34" t="str">
        <f t="shared" si="380"/>
        <v>g</v>
      </c>
      <c r="AE539" s="34" t="str">
        <f t="shared" si="367"/>
        <v>5 0</v>
      </c>
      <c r="AF539" s="34">
        <f t="shared" si="368"/>
        <v>3</v>
      </c>
      <c r="AG539" s="34">
        <f t="shared" si="369"/>
        <v>3</v>
      </c>
      <c r="AH539" s="34">
        <f t="shared" si="370"/>
        <v>0</v>
      </c>
      <c r="AI539" s="172">
        <f>IF(AJ539&lt;&gt;"",MAX(AI$3:AI538)+1,"")</f>
        <v>427</v>
      </c>
      <c r="AJ539" s="172" t="str">
        <f t="shared" si="371"/>
        <v>F</v>
      </c>
      <c r="AK539" s="172">
        <f t="shared" si="372"/>
        <v>320</v>
      </c>
      <c r="AL539" s="172">
        <f t="shared" si="373"/>
        <v>3</v>
      </c>
      <c r="AM539" s="172" t="str">
        <f>IF(AN539&lt;&gt;"",MAX(AM$3:AM538)+1,"")</f>
        <v/>
      </c>
      <c r="AN539" s="172" t="str">
        <f t="shared" si="374"/>
        <v/>
      </c>
      <c r="AO539" s="172" t="str">
        <f t="shared" si="375"/>
        <v/>
      </c>
      <c r="AP539" s="172" t="str">
        <f t="shared" si="376"/>
        <v/>
      </c>
      <c r="AQ539" s="172" t="str">
        <f t="shared" si="377"/>
        <v>3 0</v>
      </c>
      <c r="AR539" s="172" t="str">
        <f>Table1[[#This Row],[Sex ]]&amp;Table1[[#This Row],[Month]]</f>
        <v>F5</v>
      </c>
      <c r="AS539" s="21"/>
      <c r="AT539" s="21"/>
      <c r="AU539" s="21"/>
      <c r="AV539" s="21"/>
      <c r="AW539" s="21"/>
      <c r="AX539" s="21"/>
      <c r="AY539" s="21"/>
      <c r="AZ539" s="21"/>
      <c r="BA539" s="21"/>
      <c r="BB539" s="21"/>
      <c r="BC539" s="21"/>
      <c r="BD539" s="21"/>
      <c r="BE539" s="319"/>
      <c r="BF539" s="319"/>
      <c r="BG539" s="316"/>
      <c r="BH539" s="316"/>
      <c r="BI539" s="316"/>
      <c r="BJ539" s="316"/>
      <c r="BK539" s="316"/>
      <c r="BL539" s="316"/>
      <c r="BM539" s="316"/>
      <c r="BN539" s="316"/>
      <c r="BO539" s="316"/>
      <c r="BP539" s="316"/>
      <c r="BQ539" s="316"/>
      <c r="BR539" s="316"/>
      <c r="BS539" s="316"/>
      <c r="BT539" s="316"/>
      <c r="BU539" s="316"/>
      <c r="BV539" s="316"/>
      <c r="BW539" s="316"/>
      <c r="BX539" s="316"/>
      <c r="BY539" s="316"/>
      <c r="BZ539" s="316"/>
      <c r="CA539" s="316"/>
      <c r="CB539" s="316"/>
      <c r="CC539" s="316"/>
      <c r="CD539" s="316"/>
      <c r="CE539" s="316"/>
      <c r="CF539" s="316"/>
      <c r="CG539" s="316"/>
      <c r="CH539" s="316"/>
      <c r="CI539" s="316"/>
      <c r="CJ539" s="316"/>
      <c r="CK539" s="316"/>
      <c r="CL539" s="316"/>
      <c r="CM539" s="316"/>
      <c r="CN539" s="316"/>
      <c r="CO539" s="316"/>
      <c r="CP539" s="316"/>
      <c r="CQ539" s="316"/>
      <c r="CR539" s="316"/>
      <c r="CS539" s="316"/>
      <c r="CT539" s="316"/>
      <c r="CU539" s="316"/>
      <c r="CV539" s="316"/>
      <c r="CW539" s="316"/>
      <c r="CX539" s="316"/>
      <c r="CY539" s="316"/>
      <c r="CZ539" s="316"/>
      <c r="DA539" s="316"/>
      <c r="DB539" s="316"/>
      <c r="DC539" s="316"/>
      <c r="DD539" s="316"/>
      <c r="DE539" s="316"/>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21"/>
      <c r="ET539" s="21"/>
      <c r="EU539" s="21"/>
      <c r="EV539" s="21"/>
      <c r="HP539" s="268">
        <f t="shared" si="381"/>
        <v>3</v>
      </c>
      <c r="HQ539" s="268">
        <f t="shared" si="351"/>
        <v>531</v>
      </c>
      <c r="HR539" s="268">
        <f t="shared" si="382"/>
        <v>0</v>
      </c>
      <c r="HS539" s="268">
        <f t="shared" si="383"/>
        <v>0</v>
      </c>
    </row>
    <row r="540" spans="1:227" x14ac:dyDescent="0.3">
      <c r="A540" s="21"/>
      <c r="B540" s="14">
        <v>11045</v>
      </c>
      <c r="C540" s="14">
        <v>8</v>
      </c>
      <c r="D540" s="14" t="s">
        <v>182</v>
      </c>
      <c r="E540" s="14" t="s">
        <v>183</v>
      </c>
      <c r="F540" s="14">
        <v>310</v>
      </c>
      <c r="G540" s="14" t="s">
        <v>120</v>
      </c>
      <c r="H540" s="14">
        <v>5</v>
      </c>
      <c r="I540" s="14">
        <v>3</v>
      </c>
      <c r="J540" s="14">
        <v>3</v>
      </c>
      <c r="K540" s="14">
        <v>3</v>
      </c>
      <c r="L540" s="14" t="s">
        <v>141</v>
      </c>
      <c r="M540" s="24">
        <f t="shared" si="378"/>
        <v>3</v>
      </c>
      <c r="N540" s="24">
        <f t="shared" si="353"/>
        <v>2</v>
      </c>
      <c r="O540" s="24" t="str">
        <f t="shared" si="354"/>
        <v>3 3</v>
      </c>
      <c r="P540" s="24">
        <f t="shared" si="355"/>
        <v>3</v>
      </c>
      <c r="Q540" s="25">
        <f t="shared" si="356"/>
        <v>0</v>
      </c>
      <c r="R540" s="26">
        <f t="shared" si="357"/>
        <v>0</v>
      </c>
      <c r="S540" s="24">
        <f t="shared" si="358"/>
        <v>5</v>
      </c>
      <c r="T540" s="24">
        <f t="shared" si="359"/>
        <v>5</v>
      </c>
      <c r="U540" s="24">
        <f t="shared" si="360"/>
        <v>5</v>
      </c>
      <c r="V540" s="24" t="str">
        <f t="shared" si="361"/>
        <v>g</v>
      </c>
      <c r="W540" s="24">
        <f t="shared" si="379"/>
        <v>0</v>
      </c>
      <c r="X540" s="24">
        <f t="shared" si="362"/>
        <v>5</v>
      </c>
      <c r="Y540" s="24">
        <f t="shared" si="363"/>
        <v>5</v>
      </c>
      <c r="Z540" s="24" t="str">
        <f t="shared" si="364"/>
        <v>F</v>
      </c>
      <c r="AA540" s="24" t="str">
        <f t="shared" si="352"/>
        <v>F</v>
      </c>
      <c r="AB540" s="34" t="str">
        <f t="shared" si="365"/>
        <v/>
      </c>
      <c r="AC540" s="34" t="str">
        <f t="shared" si="366"/>
        <v>g</v>
      </c>
      <c r="AD540" s="34" t="str">
        <f t="shared" si="380"/>
        <v>g</v>
      </c>
      <c r="AE540" s="34" t="str">
        <f t="shared" si="367"/>
        <v>5 0</v>
      </c>
      <c r="AF540" s="34">
        <f t="shared" si="368"/>
        <v>3</v>
      </c>
      <c r="AG540" s="34">
        <f t="shared" si="369"/>
        <v>3</v>
      </c>
      <c r="AH540" s="34">
        <f t="shared" si="370"/>
        <v>0</v>
      </c>
      <c r="AI540" s="172">
        <f>IF(AJ540&lt;&gt;"",MAX(AI$3:AI539)+1,"")</f>
        <v>428</v>
      </c>
      <c r="AJ540" s="172" t="str">
        <f t="shared" si="371"/>
        <v>F</v>
      </c>
      <c r="AK540" s="172">
        <f t="shared" si="372"/>
        <v>310</v>
      </c>
      <c r="AL540" s="172">
        <f t="shared" si="373"/>
        <v>3</v>
      </c>
      <c r="AM540" s="172" t="str">
        <f>IF(AN540&lt;&gt;"",MAX(AM$3:AM539)+1,"")</f>
        <v/>
      </c>
      <c r="AN540" s="172" t="str">
        <f t="shared" si="374"/>
        <v/>
      </c>
      <c r="AO540" s="172" t="str">
        <f t="shared" si="375"/>
        <v/>
      </c>
      <c r="AP540" s="172" t="str">
        <f t="shared" si="376"/>
        <v/>
      </c>
      <c r="AQ540" s="172" t="str">
        <f t="shared" si="377"/>
        <v>3 0</v>
      </c>
      <c r="AR540" s="172" t="str">
        <f>Table1[[#This Row],[Sex ]]&amp;Table1[[#This Row],[Month]]</f>
        <v>F5</v>
      </c>
      <c r="AS540" s="21"/>
      <c r="AT540" s="21"/>
      <c r="AU540" s="21"/>
      <c r="AV540" s="21"/>
      <c r="AW540" s="21"/>
      <c r="AX540" s="21"/>
      <c r="AY540" s="21"/>
      <c r="AZ540" s="21"/>
      <c r="BA540" s="21"/>
      <c r="BB540" s="21"/>
      <c r="BC540" s="21"/>
      <c r="BD540" s="21"/>
      <c r="BE540" s="319"/>
      <c r="BF540" s="319"/>
      <c r="BG540" s="316"/>
      <c r="BH540" s="316"/>
      <c r="BI540" s="316"/>
      <c r="BJ540" s="316"/>
      <c r="BK540" s="316"/>
      <c r="BL540" s="316"/>
      <c r="BM540" s="316"/>
      <c r="BN540" s="316"/>
      <c r="BO540" s="316"/>
      <c r="BP540" s="316"/>
      <c r="BQ540" s="316"/>
      <c r="BR540" s="316"/>
      <c r="BS540" s="316"/>
      <c r="BT540" s="316"/>
      <c r="BU540" s="316"/>
      <c r="BV540" s="316"/>
      <c r="BW540" s="316"/>
      <c r="BX540" s="316"/>
      <c r="BY540" s="316"/>
      <c r="BZ540" s="316"/>
      <c r="CA540" s="316"/>
      <c r="CB540" s="316"/>
      <c r="CC540" s="316"/>
      <c r="CD540" s="316"/>
      <c r="CE540" s="316"/>
      <c r="CF540" s="316"/>
      <c r="CG540" s="316"/>
      <c r="CH540" s="316"/>
      <c r="CI540" s="316"/>
      <c r="CJ540" s="316"/>
      <c r="CK540" s="316"/>
      <c r="CL540" s="316"/>
      <c r="CM540" s="316"/>
      <c r="CN540" s="316"/>
      <c r="CO540" s="316"/>
      <c r="CP540" s="316"/>
      <c r="CQ540" s="316"/>
      <c r="CR540" s="316"/>
      <c r="CS540" s="316"/>
      <c r="CT540" s="316"/>
      <c r="CU540" s="316"/>
      <c r="CV540" s="316"/>
      <c r="CW540" s="316"/>
      <c r="CX540" s="316"/>
      <c r="CY540" s="316"/>
      <c r="CZ540" s="316"/>
      <c r="DA540" s="316"/>
      <c r="DB540" s="316"/>
      <c r="DC540" s="316"/>
      <c r="DD540" s="316"/>
      <c r="DE540" s="316"/>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HP540" s="268">
        <f t="shared" si="381"/>
        <v>3</v>
      </c>
      <c r="HQ540" s="268">
        <f t="shared" si="351"/>
        <v>532</v>
      </c>
      <c r="HR540" s="268">
        <f t="shared" si="382"/>
        <v>0</v>
      </c>
      <c r="HS540" s="268">
        <f t="shared" si="383"/>
        <v>0</v>
      </c>
    </row>
    <row r="541" spans="1:227" x14ac:dyDescent="0.3">
      <c r="A541" s="21"/>
      <c r="B541" s="14">
        <v>11045</v>
      </c>
      <c r="C541" s="14">
        <v>9</v>
      </c>
      <c r="D541" s="14" t="s">
        <v>182</v>
      </c>
      <c r="E541" s="14" t="s">
        <v>183</v>
      </c>
      <c r="F541" s="14">
        <v>300</v>
      </c>
      <c r="G541" s="14" t="s">
        <v>120</v>
      </c>
      <c r="H541" s="14">
        <v>5</v>
      </c>
      <c r="I541" s="14">
        <v>3</v>
      </c>
      <c r="J541" s="14">
        <v>3</v>
      </c>
      <c r="K541" s="14">
        <v>3</v>
      </c>
      <c r="L541" s="14" t="s">
        <v>141</v>
      </c>
      <c r="M541" s="24">
        <f t="shared" si="378"/>
        <v>3</v>
      </c>
      <c r="N541" s="24">
        <f t="shared" si="353"/>
        <v>2</v>
      </c>
      <c r="O541" s="24" t="str">
        <f t="shared" si="354"/>
        <v>3 3</v>
      </c>
      <c r="P541" s="24">
        <f t="shared" si="355"/>
        <v>3</v>
      </c>
      <c r="Q541" s="25">
        <f t="shared" si="356"/>
        <v>0</v>
      </c>
      <c r="R541" s="26">
        <f t="shared" si="357"/>
        <v>0</v>
      </c>
      <c r="S541" s="24">
        <f t="shared" si="358"/>
        <v>5</v>
      </c>
      <c r="T541" s="24">
        <f t="shared" si="359"/>
        <v>5</v>
      </c>
      <c r="U541" s="24">
        <f t="shared" si="360"/>
        <v>5</v>
      </c>
      <c r="V541" s="24" t="str">
        <f t="shared" si="361"/>
        <v>g</v>
      </c>
      <c r="W541" s="24">
        <f t="shared" si="379"/>
        <v>0</v>
      </c>
      <c r="X541" s="24">
        <f t="shared" si="362"/>
        <v>5</v>
      </c>
      <c r="Y541" s="24">
        <f t="shared" si="363"/>
        <v>5</v>
      </c>
      <c r="Z541" s="24" t="str">
        <f t="shared" si="364"/>
        <v>F</v>
      </c>
      <c r="AA541" s="24" t="str">
        <f t="shared" si="352"/>
        <v>F</v>
      </c>
      <c r="AB541" s="34" t="str">
        <f t="shared" si="365"/>
        <v/>
      </c>
      <c r="AC541" s="34" t="str">
        <f t="shared" si="366"/>
        <v>g</v>
      </c>
      <c r="AD541" s="34" t="str">
        <f t="shared" si="380"/>
        <v>g</v>
      </c>
      <c r="AE541" s="34" t="str">
        <f t="shared" si="367"/>
        <v>5 0</v>
      </c>
      <c r="AF541" s="34">
        <f t="shared" si="368"/>
        <v>3</v>
      </c>
      <c r="AG541" s="34">
        <f t="shared" si="369"/>
        <v>3</v>
      </c>
      <c r="AH541" s="34">
        <f t="shared" si="370"/>
        <v>0</v>
      </c>
      <c r="AI541" s="172">
        <f>IF(AJ541&lt;&gt;"",MAX(AI$3:AI540)+1,"")</f>
        <v>429</v>
      </c>
      <c r="AJ541" s="172" t="str">
        <f t="shared" si="371"/>
        <v>F</v>
      </c>
      <c r="AK541" s="172">
        <f t="shared" si="372"/>
        <v>300</v>
      </c>
      <c r="AL541" s="172">
        <f t="shared" si="373"/>
        <v>3</v>
      </c>
      <c r="AM541" s="172" t="str">
        <f>IF(AN541&lt;&gt;"",MAX(AM$3:AM540)+1,"")</f>
        <v/>
      </c>
      <c r="AN541" s="172" t="str">
        <f t="shared" si="374"/>
        <v/>
      </c>
      <c r="AO541" s="172" t="str">
        <f t="shared" si="375"/>
        <v/>
      </c>
      <c r="AP541" s="172" t="str">
        <f t="shared" si="376"/>
        <v/>
      </c>
      <c r="AQ541" s="172" t="str">
        <f t="shared" si="377"/>
        <v>3 0</v>
      </c>
      <c r="AR541" s="172" t="str">
        <f>Table1[[#This Row],[Sex ]]&amp;Table1[[#This Row],[Month]]</f>
        <v>F5</v>
      </c>
      <c r="AS541" s="21"/>
      <c r="AT541" s="21"/>
      <c r="AU541" s="21"/>
      <c r="AV541" s="21"/>
      <c r="AW541" s="21"/>
      <c r="AX541" s="21"/>
      <c r="AY541" s="21"/>
      <c r="AZ541" s="21"/>
      <c r="BA541" s="21"/>
      <c r="BB541" s="21"/>
      <c r="BC541" s="21"/>
      <c r="BD541" s="21"/>
      <c r="BE541" s="319"/>
      <c r="BF541" s="319"/>
      <c r="BG541" s="316"/>
      <c r="BH541" s="316"/>
      <c r="BI541" s="316"/>
      <c r="BJ541" s="316"/>
      <c r="BK541" s="316"/>
      <c r="BL541" s="316"/>
      <c r="BM541" s="316"/>
      <c r="BN541" s="316"/>
      <c r="BO541" s="316"/>
      <c r="BP541" s="316"/>
      <c r="BQ541" s="316"/>
      <c r="BR541" s="316"/>
      <c r="BS541" s="316"/>
      <c r="BT541" s="316"/>
      <c r="BU541" s="316"/>
      <c r="BV541" s="316"/>
      <c r="BW541" s="316"/>
      <c r="BX541" s="316"/>
      <c r="BY541" s="316"/>
      <c r="BZ541" s="316"/>
      <c r="CA541" s="316"/>
      <c r="CB541" s="316"/>
      <c r="CC541" s="316"/>
      <c r="CD541" s="316"/>
      <c r="CE541" s="316"/>
      <c r="CF541" s="316"/>
      <c r="CG541" s="316"/>
      <c r="CH541" s="316"/>
      <c r="CI541" s="316"/>
      <c r="CJ541" s="316"/>
      <c r="CK541" s="316"/>
      <c r="CL541" s="316"/>
      <c r="CM541" s="316"/>
      <c r="CN541" s="316"/>
      <c r="CO541" s="316"/>
      <c r="CP541" s="316"/>
      <c r="CQ541" s="316"/>
      <c r="CR541" s="316"/>
      <c r="CS541" s="316"/>
      <c r="CT541" s="316"/>
      <c r="CU541" s="316"/>
      <c r="CV541" s="316"/>
      <c r="CW541" s="316"/>
      <c r="CX541" s="316"/>
      <c r="CY541" s="316"/>
      <c r="CZ541" s="316"/>
      <c r="DA541" s="316"/>
      <c r="DB541" s="316"/>
      <c r="DC541" s="316"/>
      <c r="DD541" s="316"/>
      <c r="DE541" s="316"/>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HP541" s="268">
        <f t="shared" si="381"/>
        <v>3</v>
      </c>
      <c r="HQ541" s="268">
        <f t="shared" si="351"/>
        <v>533</v>
      </c>
      <c r="HR541" s="268">
        <f t="shared" si="382"/>
        <v>0</v>
      </c>
      <c r="HS541" s="268">
        <f t="shared" si="383"/>
        <v>0</v>
      </c>
    </row>
    <row r="542" spans="1:227" x14ac:dyDescent="0.3">
      <c r="A542" s="21"/>
      <c r="B542" s="14">
        <v>11045</v>
      </c>
      <c r="C542" s="14">
        <v>10</v>
      </c>
      <c r="D542" s="14" t="s">
        <v>182</v>
      </c>
      <c r="E542" s="14" t="s">
        <v>183</v>
      </c>
      <c r="F542" s="14">
        <v>270</v>
      </c>
      <c r="G542" s="14" t="s">
        <v>121</v>
      </c>
      <c r="H542" s="14">
        <v>5</v>
      </c>
      <c r="I542" s="14">
        <v>6</v>
      </c>
      <c r="J542" s="14">
        <v>5</v>
      </c>
      <c r="K542" s="14">
        <v>5</v>
      </c>
      <c r="L542" s="14" t="s">
        <v>141</v>
      </c>
      <c r="M542" s="24" t="str">
        <f t="shared" si="378"/>
        <v/>
      </c>
      <c r="N542" s="24">
        <f t="shared" si="353"/>
        <v>2</v>
      </c>
      <c r="O542" s="24" t="str">
        <f t="shared" si="354"/>
        <v>5 6</v>
      </c>
      <c r="P542" s="24">
        <f t="shared" si="355"/>
        <v>5.5</v>
      </c>
      <c r="Q542" s="25">
        <f t="shared" si="356"/>
        <v>0.5</v>
      </c>
      <c r="R542" s="26">
        <f t="shared" si="357"/>
        <v>0.12856486930664501</v>
      </c>
      <c r="S542" s="24">
        <f t="shared" si="358"/>
        <v>5</v>
      </c>
      <c r="T542" s="24">
        <f t="shared" si="359"/>
        <v>5</v>
      </c>
      <c r="U542" s="24">
        <f t="shared" si="360"/>
        <v>5</v>
      </c>
      <c r="V542" s="24" t="str">
        <f t="shared" si="361"/>
        <v/>
      </c>
      <c r="W542" s="24">
        <f t="shared" si="379"/>
        <v>0</v>
      </c>
      <c r="X542" s="24" t="str">
        <f t="shared" si="362"/>
        <v/>
      </c>
      <c r="Y542" s="24">
        <f t="shared" si="363"/>
        <v>5</v>
      </c>
      <c r="Z542" s="24" t="str">
        <f t="shared" si="364"/>
        <v>M</v>
      </c>
      <c r="AA542" s="24" t="str">
        <f>IF(I542&lt;&gt;"",IF(I542-J542=0,G542,""),"")</f>
        <v/>
      </c>
      <c r="AB542" s="34" t="str">
        <f t="shared" si="365"/>
        <v/>
      </c>
      <c r="AC542" s="34" t="str">
        <f t="shared" si="366"/>
        <v>g</v>
      </c>
      <c r="AD542" s="34" t="str">
        <f t="shared" si="380"/>
        <v/>
      </c>
      <c r="AE542" s="34" t="str">
        <f t="shared" si="367"/>
        <v>5 1</v>
      </c>
      <c r="AF542" s="34">
        <f t="shared" si="368"/>
        <v>5</v>
      </c>
      <c r="AG542" s="34">
        <f t="shared" si="369"/>
        <v>6</v>
      </c>
      <c r="AH542" s="34">
        <f t="shared" si="370"/>
        <v>1</v>
      </c>
      <c r="AI542" s="172" t="str">
        <f>IF(AJ542&lt;&gt;"",MAX(AI$3:AI541)+1,"")</f>
        <v/>
      </c>
      <c r="AJ542" s="172" t="str">
        <f t="shared" si="371"/>
        <v/>
      </c>
      <c r="AK542" s="172" t="str">
        <f t="shared" si="372"/>
        <v/>
      </c>
      <c r="AL542" s="172" t="str">
        <f t="shared" si="373"/>
        <v/>
      </c>
      <c r="AM542" s="172">
        <f>IF(AN542&lt;&gt;"",MAX(AM$3:AM541)+1,"")</f>
        <v>107</v>
      </c>
      <c r="AN542" s="172" t="str">
        <f t="shared" si="374"/>
        <v>M</v>
      </c>
      <c r="AO542" s="172">
        <f t="shared" si="375"/>
        <v>270</v>
      </c>
      <c r="AP542" s="172">
        <f t="shared" si="376"/>
        <v>5</v>
      </c>
      <c r="AQ542" s="172" t="str">
        <f t="shared" si="377"/>
        <v>5 0</v>
      </c>
      <c r="AR542" s="172" t="str">
        <f>Table1[[#This Row],[Sex ]]&amp;Table1[[#This Row],[Month]]</f>
        <v>M5</v>
      </c>
      <c r="AS542" s="21"/>
      <c r="AT542" s="21"/>
      <c r="AU542" s="21"/>
      <c r="AV542" s="21"/>
      <c r="AW542" s="21"/>
      <c r="AX542" s="21"/>
      <c r="AY542" s="21"/>
      <c r="AZ542" s="21"/>
      <c r="BA542" s="21"/>
      <c r="BB542" s="21"/>
      <c r="BC542" s="21"/>
      <c r="BD542" s="21"/>
      <c r="BE542" s="319"/>
      <c r="BF542" s="319"/>
      <c r="BG542" s="316"/>
      <c r="BH542" s="316"/>
      <c r="BI542" s="316"/>
      <c r="BJ542" s="316"/>
      <c r="BK542" s="316"/>
      <c r="BL542" s="316"/>
      <c r="BM542" s="316"/>
      <c r="BN542" s="316"/>
      <c r="BO542" s="316"/>
      <c r="BP542" s="316"/>
      <c r="BQ542" s="316"/>
      <c r="BR542" s="316"/>
      <c r="BS542" s="316"/>
      <c r="BT542" s="316"/>
      <c r="BU542" s="316"/>
      <c r="BV542" s="316"/>
      <c r="BW542" s="316"/>
      <c r="BX542" s="316"/>
      <c r="BY542" s="316"/>
      <c r="BZ542" s="316"/>
      <c r="CA542" s="316"/>
      <c r="CB542" s="316"/>
      <c r="CC542" s="316"/>
      <c r="CD542" s="316"/>
      <c r="CE542" s="316"/>
      <c r="CF542" s="316"/>
      <c r="CG542" s="316"/>
      <c r="CH542" s="316"/>
      <c r="CI542" s="316"/>
      <c r="CJ542" s="316"/>
      <c r="CK542" s="316"/>
      <c r="CL542" s="316"/>
      <c r="CM542" s="316"/>
      <c r="CN542" s="316"/>
      <c r="CO542" s="316"/>
      <c r="CP542" s="316"/>
      <c r="CQ542" s="316"/>
      <c r="CR542" s="316"/>
      <c r="CS542" s="316"/>
      <c r="CT542" s="316"/>
      <c r="CU542" s="316"/>
      <c r="CV542" s="316"/>
      <c r="CW542" s="316"/>
      <c r="CX542" s="316"/>
      <c r="CY542" s="316"/>
      <c r="CZ542" s="316"/>
      <c r="DA542" s="316"/>
      <c r="DB542" s="316"/>
      <c r="DC542" s="316"/>
      <c r="DD542" s="316"/>
      <c r="DE542" s="316"/>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HP542" s="268">
        <f t="shared" si="381"/>
        <v>5</v>
      </c>
      <c r="HQ542" s="268">
        <f t="shared" si="351"/>
        <v>534</v>
      </c>
      <c r="HR542" s="268">
        <f t="shared" si="382"/>
        <v>0</v>
      </c>
      <c r="HS542" s="268">
        <f t="shared" si="383"/>
        <v>0</v>
      </c>
    </row>
    <row r="543" spans="1:227" x14ac:dyDescent="0.3">
      <c r="A543" s="21"/>
      <c r="B543" s="14">
        <v>11045</v>
      </c>
      <c r="C543" s="14">
        <v>11</v>
      </c>
      <c r="D543" s="14" t="s">
        <v>182</v>
      </c>
      <c r="E543" s="14" t="s">
        <v>183</v>
      </c>
      <c r="F543" s="14">
        <v>280</v>
      </c>
      <c r="G543" s="14" t="s">
        <v>120</v>
      </c>
      <c r="H543" s="14">
        <v>5</v>
      </c>
      <c r="I543" s="14">
        <v>3</v>
      </c>
      <c r="J543" s="14">
        <v>3</v>
      </c>
      <c r="K543" s="14">
        <v>3</v>
      </c>
      <c r="L543" s="14" t="s">
        <v>141</v>
      </c>
      <c r="M543" s="24">
        <f t="shared" si="378"/>
        <v>3</v>
      </c>
      <c r="N543" s="24">
        <f t="shared" si="353"/>
        <v>2</v>
      </c>
      <c r="O543" s="24" t="str">
        <f t="shared" si="354"/>
        <v>3 3</v>
      </c>
      <c r="P543" s="24">
        <f t="shared" si="355"/>
        <v>3</v>
      </c>
      <c r="Q543" s="25">
        <f t="shared" si="356"/>
        <v>0</v>
      </c>
      <c r="R543" s="26">
        <f t="shared" si="357"/>
        <v>0</v>
      </c>
      <c r="S543" s="24">
        <f t="shared" si="358"/>
        <v>5</v>
      </c>
      <c r="T543" s="24">
        <f t="shared" si="359"/>
        <v>5</v>
      </c>
      <c r="U543" s="24">
        <f t="shared" si="360"/>
        <v>5</v>
      </c>
      <c r="V543" s="24" t="str">
        <f t="shared" si="361"/>
        <v>g</v>
      </c>
      <c r="W543" s="24">
        <f t="shared" si="379"/>
        <v>0</v>
      </c>
      <c r="X543" s="24">
        <f t="shared" si="362"/>
        <v>5</v>
      </c>
      <c r="Y543" s="24">
        <f t="shared" si="363"/>
        <v>5</v>
      </c>
      <c r="Z543" s="24" t="str">
        <f t="shared" si="364"/>
        <v>F</v>
      </c>
      <c r="AA543" s="24" t="str">
        <f>IF(I543&lt;&gt;"",IF(SUM(I543:J543)&gt;98,"",IF(I543-J543=0,G543,"")))</f>
        <v>F</v>
      </c>
      <c r="AB543" s="34" t="str">
        <f t="shared" si="365"/>
        <v/>
      </c>
      <c r="AC543" s="34" t="str">
        <f t="shared" si="366"/>
        <v>g</v>
      </c>
      <c r="AD543" s="34" t="str">
        <f t="shared" si="380"/>
        <v>g</v>
      </c>
      <c r="AE543" s="34" t="str">
        <f t="shared" si="367"/>
        <v>5 0</v>
      </c>
      <c r="AF543" s="34">
        <f t="shared" si="368"/>
        <v>3</v>
      </c>
      <c r="AG543" s="34">
        <f t="shared" si="369"/>
        <v>3</v>
      </c>
      <c r="AH543" s="34">
        <f t="shared" si="370"/>
        <v>0</v>
      </c>
      <c r="AI543" s="172">
        <f>IF(AJ543&lt;&gt;"",MAX(AI$3:AI542)+1,"")</f>
        <v>430</v>
      </c>
      <c r="AJ543" s="172" t="str">
        <f t="shared" si="371"/>
        <v>F</v>
      </c>
      <c r="AK543" s="172">
        <f t="shared" si="372"/>
        <v>280</v>
      </c>
      <c r="AL543" s="172">
        <f t="shared" si="373"/>
        <v>3</v>
      </c>
      <c r="AM543" s="172" t="str">
        <f>IF(AN543&lt;&gt;"",MAX(AM$3:AM542)+1,"")</f>
        <v/>
      </c>
      <c r="AN543" s="172" t="str">
        <f t="shared" si="374"/>
        <v/>
      </c>
      <c r="AO543" s="172" t="str">
        <f t="shared" si="375"/>
        <v/>
      </c>
      <c r="AP543" s="172" t="str">
        <f t="shared" si="376"/>
        <v/>
      </c>
      <c r="AQ543" s="172" t="str">
        <f t="shared" si="377"/>
        <v>3 0</v>
      </c>
      <c r="AR543" s="172" t="str">
        <f>Table1[[#This Row],[Sex ]]&amp;Table1[[#This Row],[Month]]</f>
        <v>F5</v>
      </c>
      <c r="AS543" s="21"/>
      <c r="AT543" s="21"/>
      <c r="AU543" s="21"/>
      <c r="AV543" s="21"/>
      <c r="AW543" s="21"/>
      <c r="AX543" s="21"/>
      <c r="AY543" s="21"/>
      <c r="AZ543" s="21"/>
      <c r="BA543" s="21"/>
      <c r="BB543" s="21"/>
      <c r="BC543" s="21"/>
      <c r="BD543" s="21"/>
      <c r="BE543" s="319"/>
      <c r="BF543" s="319"/>
      <c r="BG543" s="316"/>
      <c r="BH543" s="316"/>
      <c r="BI543" s="316"/>
      <c r="BJ543" s="316"/>
      <c r="BK543" s="316"/>
      <c r="BL543" s="316"/>
      <c r="BM543" s="316"/>
      <c r="BN543" s="316"/>
      <c r="BO543" s="316"/>
      <c r="BP543" s="316"/>
      <c r="BQ543" s="316"/>
      <c r="BR543" s="316"/>
      <c r="BS543" s="316"/>
      <c r="BT543" s="316"/>
      <c r="BU543" s="316"/>
      <c r="BV543" s="316"/>
      <c r="BW543" s="316"/>
      <c r="BX543" s="316"/>
      <c r="BY543" s="316"/>
      <c r="BZ543" s="316"/>
      <c r="CA543" s="316"/>
      <c r="CB543" s="316"/>
      <c r="CC543" s="316"/>
      <c r="CD543" s="316"/>
      <c r="CE543" s="316"/>
      <c r="CF543" s="316"/>
      <c r="CG543" s="316"/>
      <c r="CH543" s="316"/>
      <c r="CI543" s="316"/>
      <c r="CJ543" s="316"/>
      <c r="CK543" s="316"/>
      <c r="CL543" s="316"/>
      <c r="CM543" s="316"/>
      <c r="CN543" s="316"/>
      <c r="CO543" s="316"/>
      <c r="CP543" s="316"/>
      <c r="CQ543" s="316"/>
      <c r="CR543" s="316"/>
      <c r="CS543" s="316"/>
      <c r="CT543" s="316"/>
      <c r="CU543" s="316"/>
      <c r="CV543" s="316"/>
      <c r="CW543" s="316"/>
      <c r="CX543" s="316"/>
      <c r="CY543" s="316"/>
      <c r="CZ543" s="316"/>
      <c r="DA543" s="316"/>
      <c r="DB543" s="316"/>
      <c r="DC543" s="316"/>
      <c r="DD543" s="316"/>
      <c r="DE543" s="316"/>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21"/>
      <c r="ET543" s="21"/>
      <c r="EU543" s="21"/>
      <c r="EV543" s="21"/>
      <c r="HP543" s="268">
        <f t="shared" si="381"/>
        <v>6</v>
      </c>
      <c r="HQ543" s="268">
        <f t="shared" si="351"/>
        <v>535</v>
      </c>
      <c r="HR543" s="268">
        <f t="shared" si="382"/>
        <v>0</v>
      </c>
      <c r="HS543" s="268">
        <f t="shared" si="383"/>
        <v>0</v>
      </c>
    </row>
    <row r="544" spans="1:227" x14ac:dyDescent="0.3">
      <c r="A544" s="21"/>
      <c r="B544" s="14">
        <v>11045</v>
      </c>
      <c r="C544" s="14">
        <v>12</v>
      </c>
      <c r="D544" s="14" t="s">
        <v>182</v>
      </c>
      <c r="E544" s="14" t="s">
        <v>183</v>
      </c>
      <c r="F544" s="14">
        <v>330</v>
      </c>
      <c r="G544" s="14" t="s">
        <v>121</v>
      </c>
      <c r="H544" s="14">
        <v>5</v>
      </c>
      <c r="I544" s="14">
        <v>4</v>
      </c>
      <c r="J544" s="14">
        <v>3</v>
      </c>
      <c r="K544" s="14">
        <v>3</v>
      </c>
      <c r="L544" s="14" t="s">
        <v>141</v>
      </c>
      <c r="M544" s="24" t="str">
        <f t="shared" si="378"/>
        <v/>
      </c>
      <c r="N544" s="24">
        <f t="shared" si="353"/>
        <v>2</v>
      </c>
      <c r="O544" s="24" t="str">
        <f t="shared" si="354"/>
        <v>3 4</v>
      </c>
      <c r="P544" s="24">
        <f t="shared" si="355"/>
        <v>3.5</v>
      </c>
      <c r="Q544" s="25">
        <f t="shared" si="356"/>
        <v>0.5</v>
      </c>
      <c r="R544" s="26">
        <f t="shared" si="357"/>
        <v>0.20203050891044216</v>
      </c>
      <c r="S544" s="24">
        <f t="shared" si="358"/>
        <v>5</v>
      </c>
      <c r="T544" s="24">
        <f t="shared" si="359"/>
        <v>5</v>
      </c>
      <c r="U544" s="24">
        <f t="shared" si="360"/>
        <v>5</v>
      </c>
      <c r="V544" s="24" t="str">
        <f t="shared" si="361"/>
        <v/>
      </c>
      <c r="W544" s="24">
        <f t="shared" si="379"/>
        <v>0</v>
      </c>
      <c r="X544" s="24" t="str">
        <f t="shared" si="362"/>
        <v/>
      </c>
      <c r="Y544" s="24">
        <f t="shared" si="363"/>
        <v>5</v>
      </c>
      <c r="Z544" s="24" t="str">
        <f t="shared" si="364"/>
        <v>M</v>
      </c>
      <c r="AA544" s="24" t="str">
        <f>IF(I544&lt;&gt;"",IF(I544-J544=0,G544,""),"")</f>
        <v/>
      </c>
      <c r="AB544" s="34" t="str">
        <f t="shared" si="365"/>
        <v/>
      </c>
      <c r="AC544" s="34" t="str">
        <f t="shared" si="366"/>
        <v>g</v>
      </c>
      <c r="AD544" s="34" t="str">
        <f t="shared" si="380"/>
        <v/>
      </c>
      <c r="AE544" s="34" t="str">
        <f t="shared" si="367"/>
        <v>5 1</v>
      </c>
      <c r="AF544" s="34">
        <f t="shared" si="368"/>
        <v>3</v>
      </c>
      <c r="AG544" s="34">
        <f t="shared" si="369"/>
        <v>4</v>
      </c>
      <c r="AH544" s="34">
        <f t="shared" si="370"/>
        <v>1</v>
      </c>
      <c r="AI544" s="172" t="str">
        <f>IF(AJ544&lt;&gt;"",MAX(AI$3:AI543)+1,"")</f>
        <v/>
      </c>
      <c r="AJ544" s="172" t="str">
        <f t="shared" si="371"/>
        <v/>
      </c>
      <c r="AK544" s="172" t="str">
        <f t="shared" si="372"/>
        <v/>
      </c>
      <c r="AL544" s="172" t="str">
        <f t="shared" si="373"/>
        <v/>
      </c>
      <c r="AM544" s="172">
        <f>IF(AN544&lt;&gt;"",MAX(AM$3:AM543)+1,"")</f>
        <v>108</v>
      </c>
      <c r="AN544" s="172" t="str">
        <f t="shared" si="374"/>
        <v>M</v>
      </c>
      <c r="AO544" s="172">
        <f t="shared" si="375"/>
        <v>330</v>
      </c>
      <c r="AP544" s="172">
        <f t="shared" si="376"/>
        <v>3</v>
      </c>
      <c r="AQ544" s="172" t="str">
        <f t="shared" si="377"/>
        <v>3 0</v>
      </c>
      <c r="AR544" s="172" t="str">
        <f>Table1[[#This Row],[Sex ]]&amp;Table1[[#This Row],[Month]]</f>
        <v>M5</v>
      </c>
      <c r="AS544" s="21"/>
      <c r="AT544" s="21"/>
      <c r="AU544" s="21"/>
      <c r="AV544" s="21"/>
      <c r="AW544" s="21"/>
      <c r="AX544" s="21"/>
      <c r="AY544" s="21"/>
      <c r="AZ544" s="21"/>
      <c r="BA544" s="21"/>
      <c r="BB544" s="21"/>
      <c r="BC544" s="21"/>
      <c r="BD544" s="21"/>
      <c r="BE544" s="319"/>
      <c r="BF544" s="319"/>
      <c r="BG544" s="316"/>
      <c r="BH544" s="316"/>
      <c r="BI544" s="316"/>
      <c r="BJ544" s="316"/>
      <c r="BK544" s="316"/>
      <c r="BL544" s="316"/>
      <c r="BM544" s="316"/>
      <c r="BN544" s="316"/>
      <c r="BO544" s="316"/>
      <c r="BP544" s="316"/>
      <c r="BQ544" s="316"/>
      <c r="BR544" s="316"/>
      <c r="BS544" s="316"/>
      <c r="BT544" s="316"/>
      <c r="BU544" s="316"/>
      <c r="BV544" s="316"/>
      <c r="BW544" s="316"/>
      <c r="BX544" s="316"/>
      <c r="BY544" s="316"/>
      <c r="BZ544" s="316"/>
      <c r="CA544" s="316"/>
      <c r="CB544" s="316"/>
      <c r="CC544" s="316"/>
      <c r="CD544" s="316"/>
      <c r="CE544" s="316"/>
      <c r="CF544" s="316"/>
      <c r="CG544" s="316"/>
      <c r="CH544" s="316"/>
      <c r="CI544" s="316"/>
      <c r="CJ544" s="316"/>
      <c r="CK544" s="316"/>
      <c r="CL544" s="316"/>
      <c r="CM544" s="316"/>
      <c r="CN544" s="316"/>
      <c r="CO544" s="316"/>
      <c r="CP544" s="316"/>
      <c r="CQ544" s="316"/>
      <c r="CR544" s="316"/>
      <c r="CS544" s="316"/>
      <c r="CT544" s="316"/>
      <c r="CU544" s="316"/>
      <c r="CV544" s="316"/>
      <c r="CW544" s="316"/>
      <c r="CX544" s="316"/>
      <c r="CY544" s="316"/>
      <c r="CZ544" s="316"/>
      <c r="DA544" s="316"/>
      <c r="DB544" s="316"/>
      <c r="DC544" s="316"/>
      <c r="DD544" s="316"/>
      <c r="DE544" s="316"/>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HP544" s="268">
        <f t="shared" si="381"/>
        <v>3</v>
      </c>
      <c r="HQ544" s="268">
        <f t="shared" si="351"/>
        <v>536</v>
      </c>
      <c r="HR544" s="268">
        <f t="shared" si="382"/>
        <v>0</v>
      </c>
      <c r="HS544" s="268">
        <f t="shared" si="383"/>
        <v>0</v>
      </c>
    </row>
    <row r="545" spans="1:227" x14ac:dyDescent="0.3">
      <c r="A545" s="21"/>
      <c r="B545" s="14">
        <v>11045</v>
      </c>
      <c r="C545" s="14">
        <v>13</v>
      </c>
      <c r="D545" s="14" t="s">
        <v>182</v>
      </c>
      <c r="E545" s="14" t="s">
        <v>183</v>
      </c>
      <c r="F545" s="14">
        <v>300</v>
      </c>
      <c r="G545" s="14" t="s">
        <v>121</v>
      </c>
      <c r="H545" s="14">
        <v>5</v>
      </c>
      <c r="I545" s="14">
        <v>3</v>
      </c>
      <c r="J545" s="14">
        <v>3</v>
      </c>
      <c r="K545" s="14">
        <v>3</v>
      </c>
      <c r="L545" s="14" t="s">
        <v>141</v>
      </c>
      <c r="M545" s="24">
        <f t="shared" si="378"/>
        <v>3</v>
      </c>
      <c r="N545" s="24">
        <f t="shared" si="353"/>
        <v>2</v>
      </c>
      <c r="O545" s="24" t="str">
        <f t="shared" si="354"/>
        <v>3 3</v>
      </c>
      <c r="P545" s="24">
        <f t="shared" si="355"/>
        <v>3</v>
      </c>
      <c r="Q545" s="25">
        <f t="shared" si="356"/>
        <v>0</v>
      </c>
      <c r="R545" s="26">
        <f t="shared" si="357"/>
        <v>0</v>
      </c>
      <c r="S545" s="24">
        <f t="shared" si="358"/>
        <v>5</v>
      </c>
      <c r="T545" s="24">
        <f t="shared" si="359"/>
        <v>5</v>
      </c>
      <c r="U545" s="24">
        <f t="shared" si="360"/>
        <v>5</v>
      </c>
      <c r="V545" s="24" t="str">
        <f t="shared" si="361"/>
        <v>g</v>
      </c>
      <c r="W545" s="24">
        <f t="shared" si="379"/>
        <v>0</v>
      </c>
      <c r="X545" s="24">
        <f t="shared" si="362"/>
        <v>5</v>
      </c>
      <c r="Y545" s="24">
        <f t="shared" si="363"/>
        <v>5</v>
      </c>
      <c r="Z545" s="24" t="str">
        <f t="shared" si="364"/>
        <v>M</v>
      </c>
      <c r="AA545" s="24" t="str">
        <f t="shared" ref="AA545:AA576" si="384">IF(I545&lt;&gt;"",IF(SUM(I545:J545)&gt;98,"",IF(I545-J545=0,G545,"")))</f>
        <v>M</v>
      </c>
      <c r="AB545" s="34" t="str">
        <f t="shared" si="365"/>
        <v/>
      </c>
      <c r="AC545" s="34" t="str">
        <f t="shared" si="366"/>
        <v>g</v>
      </c>
      <c r="AD545" s="34" t="str">
        <f t="shared" si="380"/>
        <v>g</v>
      </c>
      <c r="AE545" s="34" t="str">
        <f t="shared" si="367"/>
        <v>5 0</v>
      </c>
      <c r="AF545" s="34">
        <f t="shared" si="368"/>
        <v>3</v>
      </c>
      <c r="AG545" s="34">
        <f t="shared" si="369"/>
        <v>3</v>
      </c>
      <c r="AH545" s="34">
        <f t="shared" si="370"/>
        <v>0</v>
      </c>
      <c r="AI545" s="172" t="str">
        <f>IF(AJ545&lt;&gt;"",MAX(AI$3:AI544)+1,"")</f>
        <v/>
      </c>
      <c r="AJ545" s="172" t="str">
        <f t="shared" si="371"/>
        <v/>
      </c>
      <c r="AK545" s="172" t="str">
        <f t="shared" si="372"/>
        <v/>
      </c>
      <c r="AL545" s="172" t="str">
        <f t="shared" si="373"/>
        <v/>
      </c>
      <c r="AM545" s="172">
        <f>IF(AN545&lt;&gt;"",MAX(AM$3:AM544)+1,"")</f>
        <v>109</v>
      </c>
      <c r="AN545" s="172" t="str">
        <f t="shared" si="374"/>
        <v>M</v>
      </c>
      <c r="AO545" s="172">
        <f t="shared" si="375"/>
        <v>300</v>
      </c>
      <c r="AP545" s="172">
        <f t="shared" si="376"/>
        <v>3</v>
      </c>
      <c r="AQ545" s="172" t="str">
        <f t="shared" si="377"/>
        <v>3 0</v>
      </c>
      <c r="AR545" s="172" t="str">
        <f>Table1[[#This Row],[Sex ]]&amp;Table1[[#This Row],[Month]]</f>
        <v>M5</v>
      </c>
      <c r="AS545" s="21"/>
      <c r="AT545" s="21"/>
      <c r="AU545" s="21"/>
      <c r="AV545" s="21"/>
      <c r="AW545" s="21"/>
      <c r="AX545" s="21"/>
      <c r="AY545" s="21"/>
      <c r="AZ545" s="21"/>
      <c r="BA545" s="21"/>
      <c r="BB545" s="21"/>
      <c r="BC545" s="21"/>
      <c r="BD545" s="21"/>
      <c r="BE545" s="319"/>
      <c r="BF545" s="319"/>
      <c r="BG545" s="316"/>
      <c r="BH545" s="316"/>
      <c r="BI545" s="316"/>
      <c r="BJ545" s="316"/>
      <c r="BK545" s="316"/>
      <c r="BL545" s="316"/>
      <c r="BM545" s="316"/>
      <c r="BN545" s="316"/>
      <c r="BO545" s="316"/>
      <c r="BP545" s="316"/>
      <c r="BQ545" s="316"/>
      <c r="BR545" s="316"/>
      <c r="BS545" s="316"/>
      <c r="BT545" s="316"/>
      <c r="BU545" s="316"/>
      <c r="BV545" s="316"/>
      <c r="BW545" s="316"/>
      <c r="BX545" s="316"/>
      <c r="BY545" s="316"/>
      <c r="BZ545" s="316"/>
      <c r="CA545" s="316"/>
      <c r="CB545" s="316"/>
      <c r="CC545" s="316"/>
      <c r="CD545" s="316"/>
      <c r="CE545" s="316"/>
      <c r="CF545" s="316"/>
      <c r="CG545" s="316"/>
      <c r="CH545" s="316"/>
      <c r="CI545" s="316"/>
      <c r="CJ545" s="316"/>
      <c r="CK545" s="316"/>
      <c r="CL545" s="316"/>
      <c r="CM545" s="316"/>
      <c r="CN545" s="316"/>
      <c r="CO545" s="316"/>
      <c r="CP545" s="316"/>
      <c r="CQ545" s="316"/>
      <c r="CR545" s="316"/>
      <c r="CS545" s="316"/>
      <c r="CT545" s="316"/>
      <c r="CU545" s="316"/>
      <c r="CV545" s="316"/>
      <c r="CW545" s="316"/>
      <c r="CX545" s="316"/>
      <c r="CY545" s="316"/>
      <c r="CZ545" s="316"/>
      <c r="DA545" s="316"/>
      <c r="DB545" s="316"/>
      <c r="DC545" s="316"/>
      <c r="DD545" s="316"/>
      <c r="DE545" s="316"/>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21"/>
      <c r="ET545" s="21"/>
      <c r="EU545" s="21"/>
      <c r="EV545" s="21"/>
      <c r="HP545" s="268">
        <f t="shared" si="381"/>
        <v>3</v>
      </c>
      <c r="HQ545" s="268">
        <f t="shared" si="351"/>
        <v>537</v>
      </c>
      <c r="HR545" s="268">
        <f t="shared" si="382"/>
        <v>0</v>
      </c>
      <c r="HS545" s="268">
        <f t="shared" si="383"/>
        <v>0</v>
      </c>
    </row>
    <row r="546" spans="1:227" x14ac:dyDescent="0.3">
      <c r="A546" s="21"/>
      <c r="B546" s="14">
        <v>11045</v>
      </c>
      <c r="C546" s="14">
        <v>14</v>
      </c>
      <c r="D546" s="14" t="s">
        <v>182</v>
      </c>
      <c r="E546" s="14" t="s">
        <v>183</v>
      </c>
      <c r="F546" s="14">
        <v>380</v>
      </c>
      <c r="G546" s="14" t="s">
        <v>120</v>
      </c>
      <c r="H546" s="14">
        <v>5</v>
      </c>
      <c r="I546" s="14">
        <v>4</v>
      </c>
      <c r="J546" s="14">
        <v>4</v>
      </c>
      <c r="K546" s="14">
        <v>4</v>
      </c>
      <c r="L546" s="14" t="s">
        <v>141</v>
      </c>
      <c r="M546" s="24">
        <f t="shared" si="378"/>
        <v>4</v>
      </c>
      <c r="N546" s="24">
        <f t="shared" si="353"/>
        <v>2</v>
      </c>
      <c r="O546" s="24" t="str">
        <f t="shared" si="354"/>
        <v>4 4</v>
      </c>
      <c r="P546" s="24">
        <f t="shared" si="355"/>
        <v>4</v>
      </c>
      <c r="Q546" s="25">
        <f t="shared" si="356"/>
        <v>0</v>
      </c>
      <c r="R546" s="26">
        <f t="shared" si="357"/>
        <v>0</v>
      </c>
      <c r="S546" s="24">
        <f t="shared" si="358"/>
        <v>5</v>
      </c>
      <c r="T546" s="24">
        <f t="shared" si="359"/>
        <v>5</v>
      </c>
      <c r="U546" s="24">
        <f t="shared" si="360"/>
        <v>5</v>
      </c>
      <c r="V546" s="24" t="str">
        <f t="shared" si="361"/>
        <v>g</v>
      </c>
      <c r="W546" s="24">
        <f t="shared" si="379"/>
        <v>0</v>
      </c>
      <c r="X546" s="24">
        <f t="shared" si="362"/>
        <v>5</v>
      </c>
      <c r="Y546" s="24">
        <f t="shared" si="363"/>
        <v>5</v>
      </c>
      <c r="Z546" s="24" t="str">
        <f t="shared" si="364"/>
        <v>F</v>
      </c>
      <c r="AA546" s="24" t="str">
        <f t="shared" si="384"/>
        <v>F</v>
      </c>
      <c r="AB546" s="34" t="str">
        <f t="shared" si="365"/>
        <v/>
      </c>
      <c r="AC546" s="34" t="str">
        <f t="shared" si="366"/>
        <v>g</v>
      </c>
      <c r="AD546" s="34" t="str">
        <f t="shared" si="380"/>
        <v>g</v>
      </c>
      <c r="AE546" s="34" t="str">
        <f t="shared" si="367"/>
        <v>5 0</v>
      </c>
      <c r="AF546" s="34">
        <f t="shared" si="368"/>
        <v>4</v>
      </c>
      <c r="AG546" s="34">
        <f t="shared" si="369"/>
        <v>4</v>
      </c>
      <c r="AH546" s="34">
        <f t="shared" si="370"/>
        <v>0</v>
      </c>
      <c r="AI546" s="172">
        <f>IF(AJ546&lt;&gt;"",MAX(AI$3:AI545)+1,"")</f>
        <v>431</v>
      </c>
      <c r="AJ546" s="172" t="str">
        <f t="shared" si="371"/>
        <v>F</v>
      </c>
      <c r="AK546" s="172">
        <f t="shared" si="372"/>
        <v>380</v>
      </c>
      <c r="AL546" s="172">
        <f t="shared" si="373"/>
        <v>4</v>
      </c>
      <c r="AM546" s="172" t="str">
        <f>IF(AN546&lt;&gt;"",MAX(AM$3:AM545)+1,"")</f>
        <v/>
      </c>
      <c r="AN546" s="172" t="str">
        <f t="shared" si="374"/>
        <v/>
      </c>
      <c r="AO546" s="172" t="str">
        <f t="shared" si="375"/>
        <v/>
      </c>
      <c r="AP546" s="172" t="str">
        <f t="shared" si="376"/>
        <v/>
      </c>
      <c r="AQ546" s="172" t="str">
        <f t="shared" si="377"/>
        <v>4 0</v>
      </c>
      <c r="AR546" s="172" t="str">
        <f>Table1[[#This Row],[Sex ]]&amp;Table1[[#This Row],[Month]]</f>
        <v>F5</v>
      </c>
      <c r="AS546" s="21"/>
      <c r="AT546" s="21"/>
      <c r="AU546" s="21"/>
      <c r="AV546" s="21"/>
      <c r="AW546" s="21"/>
      <c r="AX546" s="21"/>
      <c r="AY546" s="21"/>
      <c r="AZ546" s="21"/>
      <c r="BA546" s="21"/>
      <c r="BB546" s="21"/>
      <c r="BC546" s="21"/>
      <c r="BD546" s="21"/>
      <c r="BE546" s="319"/>
      <c r="BF546" s="319"/>
      <c r="BG546" s="316"/>
      <c r="BH546" s="316"/>
      <c r="BI546" s="316"/>
      <c r="BJ546" s="316"/>
      <c r="BK546" s="316"/>
      <c r="BL546" s="316"/>
      <c r="BM546" s="316"/>
      <c r="BN546" s="316"/>
      <c r="BO546" s="316"/>
      <c r="BP546" s="316"/>
      <c r="BQ546" s="316"/>
      <c r="BR546" s="316"/>
      <c r="BS546" s="316"/>
      <c r="BT546" s="316"/>
      <c r="BU546" s="316"/>
      <c r="BV546" s="316"/>
      <c r="BW546" s="316"/>
      <c r="BX546" s="316"/>
      <c r="BY546" s="316"/>
      <c r="BZ546" s="316"/>
      <c r="CA546" s="316"/>
      <c r="CB546" s="316"/>
      <c r="CC546" s="316"/>
      <c r="CD546" s="316"/>
      <c r="CE546" s="316"/>
      <c r="CF546" s="316"/>
      <c r="CG546" s="316"/>
      <c r="CH546" s="316"/>
      <c r="CI546" s="316"/>
      <c r="CJ546" s="316"/>
      <c r="CK546" s="316"/>
      <c r="CL546" s="316"/>
      <c r="CM546" s="316"/>
      <c r="CN546" s="316"/>
      <c r="CO546" s="316"/>
      <c r="CP546" s="316"/>
      <c r="CQ546" s="316"/>
      <c r="CR546" s="316"/>
      <c r="CS546" s="316"/>
      <c r="CT546" s="316"/>
      <c r="CU546" s="316"/>
      <c r="CV546" s="316"/>
      <c r="CW546" s="316"/>
      <c r="CX546" s="316"/>
      <c r="CY546" s="316"/>
      <c r="CZ546" s="316"/>
      <c r="DA546" s="316"/>
      <c r="DB546" s="316"/>
      <c r="DC546" s="316"/>
      <c r="DD546" s="316"/>
      <c r="DE546" s="316"/>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HP546" s="268">
        <f t="shared" si="381"/>
        <v>3</v>
      </c>
      <c r="HQ546" s="268">
        <f t="shared" si="351"/>
        <v>538</v>
      </c>
      <c r="HR546" s="268">
        <f t="shared" si="382"/>
        <v>0</v>
      </c>
      <c r="HS546" s="268">
        <f t="shared" si="383"/>
        <v>0</v>
      </c>
    </row>
    <row r="547" spans="1:227" x14ac:dyDescent="0.3">
      <c r="A547" s="21"/>
      <c r="B547" s="14">
        <v>11045</v>
      </c>
      <c r="C547" s="14">
        <v>15</v>
      </c>
      <c r="D547" s="14" t="s">
        <v>182</v>
      </c>
      <c r="E547" s="14" t="s">
        <v>183</v>
      </c>
      <c r="F547" s="14">
        <v>340</v>
      </c>
      <c r="G547" s="14" t="s">
        <v>120</v>
      </c>
      <c r="H547" s="14">
        <v>5</v>
      </c>
      <c r="I547" s="14">
        <v>4</v>
      </c>
      <c r="J547" s="14">
        <v>4</v>
      </c>
      <c r="K547" s="14">
        <v>4</v>
      </c>
      <c r="L547" s="14" t="s">
        <v>141</v>
      </c>
      <c r="M547" s="24">
        <f t="shared" si="378"/>
        <v>4</v>
      </c>
      <c r="N547" s="24">
        <f t="shared" si="353"/>
        <v>2</v>
      </c>
      <c r="O547" s="24" t="str">
        <f t="shared" si="354"/>
        <v>4 4</v>
      </c>
      <c r="P547" s="24">
        <f t="shared" si="355"/>
        <v>4</v>
      </c>
      <c r="Q547" s="25">
        <f t="shared" si="356"/>
        <v>0</v>
      </c>
      <c r="R547" s="26">
        <f t="shared" si="357"/>
        <v>0</v>
      </c>
      <c r="S547" s="24">
        <f t="shared" si="358"/>
        <v>5</v>
      </c>
      <c r="T547" s="24">
        <f t="shared" si="359"/>
        <v>5</v>
      </c>
      <c r="U547" s="24">
        <f t="shared" si="360"/>
        <v>5</v>
      </c>
      <c r="V547" s="24" t="str">
        <f t="shared" si="361"/>
        <v>g</v>
      </c>
      <c r="W547" s="24">
        <f t="shared" si="379"/>
        <v>0</v>
      </c>
      <c r="X547" s="24">
        <f t="shared" si="362"/>
        <v>5</v>
      </c>
      <c r="Y547" s="24">
        <f t="shared" si="363"/>
        <v>5</v>
      </c>
      <c r="Z547" s="24" t="str">
        <f t="shared" si="364"/>
        <v>F</v>
      </c>
      <c r="AA547" s="24" t="str">
        <f t="shared" si="384"/>
        <v>F</v>
      </c>
      <c r="AB547" s="34" t="str">
        <f t="shared" si="365"/>
        <v/>
      </c>
      <c r="AC547" s="34" t="str">
        <f t="shared" si="366"/>
        <v>g</v>
      </c>
      <c r="AD547" s="34" t="str">
        <f t="shared" si="380"/>
        <v>g</v>
      </c>
      <c r="AE547" s="34" t="str">
        <f t="shared" si="367"/>
        <v>5 0</v>
      </c>
      <c r="AF547" s="34">
        <f t="shared" si="368"/>
        <v>4</v>
      </c>
      <c r="AG547" s="34">
        <f t="shared" si="369"/>
        <v>4</v>
      </c>
      <c r="AH547" s="34">
        <f t="shared" si="370"/>
        <v>0</v>
      </c>
      <c r="AI547" s="172">
        <f>IF(AJ547&lt;&gt;"",MAX(AI$3:AI546)+1,"")</f>
        <v>432</v>
      </c>
      <c r="AJ547" s="172" t="str">
        <f t="shared" si="371"/>
        <v>F</v>
      </c>
      <c r="AK547" s="172">
        <f t="shared" si="372"/>
        <v>340</v>
      </c>
      <c r="AL547" s="172">
        <f t="shared" si="373"/>
        <v>4</v>
      </c>
      <c r="AM547" s="172" t="str">
        <f>IF(AN547&lt;&gt;"",MAX(AM$3:AM546)+1,"")</f>
        <v/>
      </c>
      <c r="AN547" s="172" t="str">
        <f t="shared" si="374"/>
        <v/>
      </c>
      <c r="AO547" s="172" t="str">
        <f t="shared" si="375"/>
        <v/>
      </c>
      <c r="AP547" s="172" t="str">
        <f t="shared" si="376"/>
        <v/>
      </c>
      <c r="AQ547" s="172" t="str">
        <f t="shared" si="377"/>
        <v>4 0</v>
      </c>
      <c r="AR547" s="172" t="str">
        <f>Table1[[#This Row],[Sex ]]&amp;Table1[[#This Row],[Month]]</f>
        <v>F5</v>
      </c>
      <c r="AS547" s="21"/>
      <c r="AT547" s="21"/>
      <c r="AU547" s="21"/>
      <c r="AV547" s="21"/>
      <c r="AW547" s="21"/>
      <c r="AX547" s="21"/>
      <c r="AY547" s="21"/>
      <c r="AZ547" s="21"/>
      <c r="BA547" s="21"/>
      <c r="BB547" s="21"/>
      <c r="BC547" s="21"/>
      <c r="BD547" s="21"/>
      <c r="BE547" s="319"/>
      <c r="BF547" s="319"/>
      <c r="BG547" s="316"/>
      <c r="BH547" s="316"/>
      <c r="BI547" s="316"/>
      <c r="BJ547" s="316"/>
      <c r="BK547" s="316"/>
      <c r="BL547" s="316"/>
      <c r="BM547" s="316"/>
      <c r="BN547" s="316"/>
      <c r="BO547" s="316"/>
      <c r="BP547" s="316"/>
      <c r="BQ547" s="316"/>
      <c r="BR547" s="316"/>
      <c r="BS547" s="316"/>
      <c r="BT547" s="316"/>
      <c r="BU547" s="316"/>
      <c r="BV547" s="316"/>
      <c r="BW547" s="316"/>
      <c r="BX547" s="316"/>
      <c r="BY547" s="316"/>
      <c r="BZ547" s="316"/>
      <c r="CA547" s="316"/>
      <c r="CB547" s="316"/>
      <c r="CC547" s="316"/>
      <c r="CD547" s="316"/>
      <c r="CE547" s="316"/>
      <c r="CF547" s="316"/>
      <c r="CG547" s="316"/>
      <c r="CH547" s="316"/>
      <c r="CI547" s="316"/>
      <c r="CJ547" s="316"/>
      <c r="CK547" s="316"/>
      <c r="CL547" s="316"/>
      <c r="CM547" s="316"/>
      <c r="CN547" s="316"/>
      <c r="CO547" s="316"/>
      <c r="CP547" s="316"/>
      <c r="CQ547" s="316"/>
      <c r="CR547" s="316"/>
      <c r="CS547" s="316"/>
      <c r="CT547" s="316"/>
      <c r="CU547" s="316"/>
      <c r="CV547" s="316"/>
      <c r="CW547" s="316"/>
      <c r="CX547" s="316"/>
      <c r="CY547" s="316"/>
      <c r="CZ547" s="316"/>
      <c r="DA547" s="316"/>
      <c r="DB547" s="316"/>
      <c r="DC547" s="316"/>
      <c r="DD547" s="316"/>
      <c r="DE547" s="316"/>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21"/>
      <c r="ET547" s="21"/>
      <c r="EU547" s="21"/>
      <c r="EV547" s="21"/>
      <c r="HP547" s="268">
        <f t="shared" si="381"/>
        <v>3</v>
      </c>
      <c r="HQ547" s="268">
        <f t="shared" si="351"/>
        <v>539</v>
      </c>
      <c r="HR547" s="268">
        <f t="shared" si="382"/>
        <v>0</v>
      </c>
      <c r="HS547" s="268">
        <f t="shared" si="383"/>
        <v>0</v>
      </c>
    </row>
    <row r="548" spans="1:227" x14ac:dyDescent="0.3">
      <c r="A548" s="21"/>
      <c r="B548" s="14">
        <v>11045</v>
      </c>
      <c r="C548" s="14">
        <v>16</v>
      </c>
      <c r="D548" s="14" t="s">
        <v>182</v>
      </c>
      <c r="E548" s="14" t="s">
        <v>183</v>
      </c>
      <c r="F548" s="14">
        <v>290</v>
      </c>
      <c r="G548" s="14" t="s">
        <v>120</v>
      </c>
      <c r="H548" s="14">
        <v>5</v>
      </c>
      <c r="I548" s="14">
        <v>3</v>
      </c>
      <c r="J548" s="14">
        <v>3</v>
      </c>
      <c r="K548" s="14">
        <v>3</v>
      </c>
      <c r="L548" s="14" t="s">
        <v>141</v>
      </c>
      <c r="M548" s="24">
        <f t="shared" si="378"/>
        <v>3</v>
      </c>
      <c r="N548" s="24">
        <f t="shared" si="353"/>
        <v>2</v>
      </c>
      <c r="O548" s="24" t="str">
        <f t="shared" si="354"/>
        <v>3 3</v>
      </c>
      <c r="P548" s="24">
        <f t="shared" si="355"/>
        <v>3</v>
      </c>
      <c r="Q548" s="25">
        <f t="shared" si="356"/>
        <v>0</v>
      </c>
      <c r="R548" s="26">
        <f t="shared" si="357"/>
        <v>0</v>
      </c>
      <c r="S548" s="24">
        <f t="shared" si="358"/>
        <v>5</v>
      </c>
      <c r="T548" s="24">
        <f t="shared" si="359"/>
        <v>5</v>
      </c>
      <c r="U548" s="24">
        <f t="shared" si="360"/>
        <v>5</v>
      </c>
      <c r="V548" s="24" t="str">
        <f t="shared" si="361"/>
        <v>g</v>
      </c>
      <c r="W548" s="24">
        <f t="shared" si="379"/>
        <v>0</v>
      </c>
      <c r="X548" s="24">
        <f t="shared" si="362"/>
        <v>5</v>
      </c>
      <c r="Y548" s="24">
        <f t="shared" si="363"/>
        <v>5</v>
      </c>
      <c r="Z548" s="24" t="str">
        <f t="shared" si="364"/>
        <v>F</v>
      </c>
      <c r="AA548" s="24" t="str">
        <f t="shared" si="384"/>
        <v>F</v>
      </c>
      <c r="AB548" s="34" t="str">
        <f t="shared" si="365"/>
        <v/>
      </c>
      <c r="AC548" s="34" t="str">
        <f t="shared" si="366"/>
        <v>g</v>
      </c>
      <c r="AD548" s="34" t="str">
        <f t="shared" si="380"/>
        <v>g</v>
      </c>
      <c r="AE548" s="34" t="str">
        <f t="shared" si="367"/>
        <v>5 0</v>
      </c>
      <c r="AF548" s="34">
        <f t="shared" si="368"/>
        <v>3</v>
      </c>
      <c r="AG548" s="34">
        <f t="shared" si="369"/>
        <v>3</v>
      </c>
      <c r="AH548" s="34">
        <f t="shared" si="370"/>
        <v>0</v>
      </c>
      <c r="AI548" s="172">
        <f>IF(AJ548&lt;&gt;"",MAX(AI$3:AI547)+1,"")</f>
        <v>433</v>
      </c>
      <c r="AJ548" s="172" t="str">
        <f t="shared" si="371"/>
        <v>F</v>
      </c>
      <c r="AK548" s="172">
        <f t="shared" si="372"/>
        <v>290</v>
      </c>
      <c r="AL548" s="172">
        <f t="shared" si="373"/>
        <v>3</v>
      </c>
      <c r="AM548" s="172" t="str">
        <f>IF(AN548&lt;&gt;"",MAX(AM$3:AM547)+1,"")</f>
        <v/>
      </c>
      <c r="AN548" s="172" t="str">
        <f t="shared" si="374"/>
        <v/>
      </c>
      <c r="AO548" s="172" t="str">
        <f t="shared" si="375"/>
        <v/>
      </c>
      <c r="AP548" s="172" t="str">
        <f t="shared" si="376"/>
        <v/>
      </c>
      <c r="AQ548" s="172" t="str">
        <f t="shared" si="377"/>
        <v>3 0</v>
      </c>
      <c r="AR548" s="172" t="str">
        <f>Table1[[#This Row],[Sex ]]&amp;Table1[[#This Row],[Month]]</f>
        <v>F5</v>
      </c>
      <c r="AS548" s="21"/>
      <c r="AT548" s="21"/>
      <c r="AU548" s="21"/>
      <c r="AV548" s="21"/>
      <c r="AW548" s="21"/>
      <c r="AX548" s="21"/>
      <c r="AY548" s="21"/>
      <c r="AZ548" s="21"/>
      <c r="BA548" s="21"/>
      <c r="BB548" s="21"/>
      <c r="BC548" s="21"/>
      <c r="BD548" s="21"/>
      <c r="BE548" s="319"/>
      <c r="BF548" s="319"/>
      <c r="BG548" s="316"/>
      <c r="BH548" s="316"/>
      <c r="BI548" s="316"/>
      <c r="BJ548" s="316"/>
      <c r="BK548" s="316"/>
      <c r="BL548" s="316"/>
      <c r="BM548" s="316"/>
      <c r="BN548" s="316"/>
      <c r="BO548" s="316"/>
      <c r="BP548" s="316"/>
      <c r="BQ548" s="316"/>
      <c r="BR548" s="316"/>
      <c r="BS548" s="316"/>
      <c r="BT548" s="316"/>
      <c r="BU548" s="316"/>
      <c r="BV548" s="316"/>
      <c r="BW548" s="316"/>
      <c r="BX548" s="316"/>
      <c r="BY548" s="316"/>
      <c r="BZ548" s="316"/>
      <c r="CA548" s="316"/>
      <c r="CB548" s="316"/>
      <c r="CC548" s="316"/>
      <c r="CD548" s="316"/>
      <c r="CE548" s="316"/>
      <c r="CF548" s="316"/>
      <c r="CG548" s="316"/>
      <c r="CH548" s="316"/>
      <c r="CI548" s="316"/>
      <c r="CJ548" s="316"/>
      <c r="CK548" s="316"/>
      <c r="CL548" s="316"/>
      <c r="CM548" s="316"/>
      <c r="CN548" s="316"/>
      <c r="CO548" s="316"/>
      <c r="CP548" s="316"/>
      <c r="CQ548" s="316"/>
      <c r="CR548" s="316"/>
      <c r="CS548" s="316"/>
      <c r="CT548" s="316"/>
      <c r="CU548" s="316"/>
      <c r="CV548" s="316"/>
      <c r="CW548" s="316"/>
      <c r="CX548" s="316"/>
      <c r="CY548" s="316"/>
      <c r="CZ548" s="316"/>
      <c r="DA548" s="316"/>
      <c r="DB548" s="316"/>
      <c r="DC548" s="316"/>
      <c r="DD548" s="316"/>
      <c r="DE548" s="316"/>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21"/>
      <c r="ET548" s="21"/>
      <c r="EU548" s="21"/>
      <c r="EV548" s="21"/>
      <c r="HP548" s="268">
        <f t="shared" si="381"/>
        <v>5</v>
      </c>
      <c r="HQ548" s="268">
        <f t="shared" si="351"/>
        <v>540</v>
      </c>
      <c r="HR548" s="268">
        <f t="shared" si="382"/>
        <v>20</v>
      </c>
      <c r="HS548" s="268">
        <f t="shared" si="383"/>
        <v>20</v>
      </c>
    </row>
    <row r="549" spans="1:227" x14ac:dyDescent="0.3">
      <c r="A549" s="21"/>
      <c r="B549" s="14">
        <v>11045</v>
      </c>
      <c r="C549" s="14">
        <v>17</v>
      </c>
      <c r="D549" s="14" t="s">
        <v>182</v>
      </c>
      <c r="E549" s="14" t="s">
        <v>183</v>
      </c>
      <c r="F549" s="14">
        <v>270</v>
      </c>
      <c r="G549" s="14" t="s">
        <v>120</v>
      </c>
      <c r="H549" s="14">
        <v>5</v>
      </c>
      <c r="I549" s="14">
        <v>3</v>
      </c>
      <c r="J549" s="14">
        <v>3</v>
      </c>
      <c r="K549" s="14">
        <v>3</v>
      </c>
      <c r="L549" s="14" t="s">
        <v>141</v>
      </c>
      <c r="M549" s="24">
        <f t="shared" si="378"/>
        <v>3</v>
      </c>
      <c r="N549" s="24">
        <f t="shared" si="353"/>
        <v>2</v>
      </c>
      <c r="O549" s="24" t="str">
        <f t="shared" si="354"/>
        <v>3 3</v>
      </c>
      <c r="P549" s="24">
        <f t="shared" si="355"/>
        <v>3</v>
      </c>
      <c r="Q549" s="25">
        <f t="shared" si="356"/>
        <v>0</v>
      </c>
      <c r="R549" s="26">
        <f t="shared" si="357"/>
        <v>0</v>
      </c>
      <c r="S549" s="24">
        <f t="shared" si="358"/>
        <v>5</v>
      </c>
      <c r="T549" s="24">
        <f t="shared" si="359"/>
        <v>5</v>
      </c>
      <c r="U549" s="24">
        <f t="shared" si="360"/>
        <v>5</v>
      </c>
      <c r="V549" s="24" t="str">
        <f t="shared" si="361"/>
        <v>g</v>
      </c>
      <c r="W549" s="24">
        <f t="shared" si="379"/>
        <v>0</v>
      </c>
      <c r="X549" s="24">
        <f t="shared" si="362"/>
        <v>5</v>
      </c>
      <c r="Y549" s="24">
        <f t="shared" si="363"/>
        <v>5</v>
      </c>
      <c r="Z549" s="24" t="str">
        <f t="shared" si="364"/>
        <v>F</v>
      </c>
      <c r="AA549" s="24" t="str">
        <f t="shared" si="384"/>
        <v>F</v>
      </c>
      <c r="AB549" s="34" t="str">
        <f t="shared" si="365"/>
        <v/>
      </c>
      <c r="AC549" s="34" t="str">
        <f t="shared" si="366"/>
        <v>g</v>
      </c>
      <c r="AD549" s="34" t="str">
        <f t="shared" si="380"/>
        <v>g</v>
      </c>
      <c r="AE549" s="34" t="str">
        <f t="shared" si="367"/>
        <v>5 0</v>
      </c>
      <c r="AF549" s="34">
        <f t="shared" si="368"/>
        <v>3</v>
      </c>
      <c r="AG549" s="34">
        <f t="shared" si="369"/>
        <v>3</v>
      </c>
      <c r="AH549" s="34">
        <f t="shared" si="370"/>
        <v>0</v>
      </c>
      <c r="AI549" s="172">
        <f>IF(AJ549&lt;&gt;"",MAX(AI$3:AI548)+1,"")</f>
        <v>434</v>
      </c>
      <c r="AJ549" s="172" t="str">
        <f t="shared" si="371"/>
        <v>F</v>
      </c>
      <c r="AK549" s="172">
        <f t="shared" si="372"/>
        <v>270</v>
      </c>
      <c r="AL549" s="172">
        <f t="shared" si="373"/>
        <v>3</v>
      </c>
      <c r="AM549" s="172" t="str">
        <f>IF(AN549&lt;&gt;"",MAX(AM$3:AM548)+1,"")</f>
        <v/>
      </c>
      <c r="AN549" s="172" t="str">
        <f t="shared" si="374"/>
        <v/>
      </c>
      <c r="AO549" s="172" t="str">
        <f t="shared" si="375"/>
        <v/>
      </c>
      <c r="AP549" s="172" t="str">
        <f t="shared" si="376"/>
        <v/>
      </c>
      <c r="AQ549" s="172" t="str">
        <f t="shared" si="377"/>
        <v>3 0</v>
      </c>
      <c r="AR549" s="172" t="str">
        <f>Table1[[#This Row],[Sex ]]&amp;Table1[[#This Row],[Month]]</f>
        <v>F5</v>
      </c>
      <c r="AS549" s="21"/>
      <c r="AT549" s="21"/>
      <c r="AU549" s="21"/>
      <c r="AV549" s="21"/>
      <c r="AW549" s="21"/>
      <c r="AX549" s="21"/>
      <c r="AY549" s="21"/>
      <c r="AZ549" s="21"/>
      <c r="BA549" s="21"/>
      <c r="BB549" s="21"/>
      <c r="BC549" s="21"/>
      <c r="BD549" s="21"/>
      <c r="BE549" s="319"/>
      <c r="BF549" s="319"/>
      <c r="BG549" s="316"/>
      <c r="BH549" s="316"/>
      <c r="BI549" s="316"/>
      <c r="BJ549" s="316"/>
      <c r="BK549" s="316"/>
      <c r="BL549" s="316"/>
      <c r="BM549" s="316"/>
      <c r="BN549" s="316"/>
      <c r="BO549" s="316"/>
      <c r="BP549" s="316"/>
      <c r="BQ549" s="316"/>
      <c r="BR549" s="316"/>
      <c r="BS549" s="316"/>
      <c r="BT549" s="316"/>
      <c r="BU549" s="316"/>
      <c r="BV549" s="316"/>
      <c r="BW549" s="316"/>
      <c r="BX549" s="316"/>
      <c r="BY549" s="316"/>
      <c r="BZ549" s="316"/>
      <c r="CA549" s="316"/>
      <c r="CB549" s="316"/>
      <c r="CC549" s="316"/>
      <c r="CD549" s="316"/>
      <c r="CE549" s="316"/>
      <c r="CF549" s="316"/>
      <c r="CG549" s="316"/>
      <c r="CH549" s="316"/>
      <c r="CI549" s="316"/>
      <c r="CJ549" s="316"/>
      <c r="CK549" s="316"/>
      <c r="CL549" s="316"/>
      <c r="CM549" s="316"/>
      <c r="CN549" s="316"/>
      <c r="CO549" s="316"/>
      <c r="CP549" s="316"/>
      <c r="CQ549" s="316"/>
      <c r="CR549" s="316"/>
      <c r="CS549" s="316"/>
      <c r="CT549" s="316"/>
      <c r="CU549" s="316"/>
      <c r="CV549" s="316"/>
      <c r="CW549" s="316"/>
      <c r="CX549" s="316"/>
      <c r="CY549" s="316"/>
      <c r="CZ549" s="316"/>
      <c r="DA549" s="316"/>
      <c r="DB549" s="316"/>
      <c r="DC549" s="316"/>
      <c r="DD549" s="316"/>
      <c r="DE549" s="316"/>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21"/>
      <c r="ET549" s="21"/>
      <c r="EU549" s="21"/>
      <c r="EV549" s="21"/>
      <c r="HP549" s="268">
        <f t="shared" si="381"/>
        <v>3</v>
      </c>
      <c r="HQ549" s="268">
        <f t="shared" si="351"/>
        <v>541</v>
      </c>
      <c r="HR549" s="268">
        <f t="shared" si="382"/>
        <v>0</v>
      </c>
      <c r="HS549" s="268">
        <f t="shared" si="383"/>
        <v>0</v>
      </c>
    </row>
    <row r="550" spans="1:227" x14ac:dyDescent="0.3">
      <c r="A550" s="21"/>
      <c r="B550" s="14">
        <v>11045</v>
      </c>
      <c r="C550" s="14">
        <v>18</v>
      </c>
      <c r="D550" s="14" t="s">
        <v>182</v>
      </c>
      <c r="E550" s="14" t="s">
        <v>183</v>
      </c>
      <c r="F550" s="14">
        <v>280</v>
      </c>
      <c r="G550" s="14" t="s">
        <v>120</v>
      </c>
      <c r="H550" s="14">
        <v>5</v>
      </c>
      <c r="I550" s="14">
        <v>3</v>
      </c>
      <c r="J550" s="14">
        <v>3</v>
      </c>
      <c r="K550" s="14">
        <v>3</v>
      </c>
      <c r="L550" s="14" t="s">
        <v>141</v>
      </c>
      <c r="M550" s="24">
        <f t="shared" si="378"/>
        <v>3</v>
      </c>
      <c r="N550" s="24">
        <f t="shared" si="353"/>
        <v>2</v>
      </c>
      <c r="O550" s="24" t="str">
        <f t="shared" si="354"/>
        <v>3 3</v>
      </c>
      <c r="P550" s="24">
        <f t="shared" si="355"/>
        <v>3</v>
      </c>
      <c r="Q550" s="25">
        <f t="shared" si="356"/>
        <v>0</v>
      </c>
      <c r="R550" s="26">
        <f t="shared" si="357"/>
        <v>0</v>
      </c>
      <c r="S550" s="24">
        <f t="shared" si="358"/>
        <v>5</v>
      </c>
      <c r="T550" s="24">
        <f t="shared" si="359"/>
        <v>5</v>
      </c>
      <c r="U550" s="24">
        <f t="shared" si="360"/>
        <v>5</v>
      </c>
      <c r="V550" s="24" t="str">
        <f t="shared" si="361"/>
        <v>g</v>
      </c>
      <c r="W550" s="24">
        <f t="shared" si="379"/>
        <v>0</v>
      </c>
      <c r="X550" s="24">
        <f t="shared" si="362"/>
        <v>5</v>
      </c>
      <c r="Y550" s="24">
        <f t="shared" si="363"/>
        <v>5</v>
      </c>
      <c r="Z550" s="24" t="str">
        <f t="shared" si="364"/>
        <v>F</v>
      </c>
      <c r="AA550" s="24" t="str">
        <f t="shared" si="384"/>
        <v>F</v>
      </c>
      <c r="AB550" s="34" t="str">
        <f t="shared" si="365"/>
        <v/>
      </c>
      <c r="AC550" s="34" t="str">
        <f t="shared" si="366"/>
        <v>g</v>
      </c>
      <c r="AD550" s="34" t="str">
        <f t="shared" si="380"/>
        <v>g</v>
      </c>
      <c r="AE550" s="34" t="str">
        <f t="shared" si="367"/>
        <v>5 0</v>
      </c>
      <c r="AF550" s="34">
        <f t="shared" si="368"/>
        <v>3</v>
      </c>
      <c r="AG550" s="34">
        <f t="shared" si="369"/>
        <v>3</v>
      </c>
      <c r="AH550" s="34">
        <f t="shared" si="370"/>
        <v>0</v>
      </c>
      <c r="AI550" s="172">
        <f>IF(AJ550&lt;&gt;"",MAX(AI$3:AI549)+1,"")</f>
        <v>435</v>
      </c>
      <c r="AJ550" s="172" t="str">
        <f t="shared" si="371"/>
        <v>F</v>
      </c>
      <c r="AK550" s="172">
        <f t="shared" si="372"/>
        <v>280</v>
      </c>
      <c r="AL550" s="172">
        <f t="shared" si="373"/>
        <v>3</v>
      </c>
      <c r="AM550" s="172" t="str">
        <f>IF(AN550&lt;&gt;"",MAX(AM$3:AM549)+1,"")</f>
        <v/>
      </c>
      <c r="AN550" s="172" t="str">
        <f t="shared" si="374"/>
        <v/>
      </c>
      <c r="AO550" s="172" t="str">
        <f t="shared" si="375"/>
        <v/>
      </c>
      <c r="AP550" s="172" t="str">
        <f t="shared" si="376"/>
        <v/>
      </c>
      <c r="AQ550" s="172" t="str">
        <f t="shared" si="377"/>
        <v>3 0</v>
      </c>
      <c r="AR550" s="172" t="str">
        <f>Table1[[#This Row],[Sex ]]&amp;Table1[[#This Row],[Month]]</f>
        <v>F5</v>
      </c>
      <c r="AS550" s="21"/>
      <c r="AT550" s="21"/>
      <c r="AU550" s="21"/>
      <c r="AV550" s="21"/>
      <c r="AW550" s="21"/>
      <c r="AX550" s="21"/>
      <c r="AY550" s="21"/>
      <c r="AZ550" s="21"/>
      <c r="BA550" s="21"/>
      <c r="BB550" s="21"/>
      <c r="BC550" s="21"/>
      <c r="BD550" s="21"/>
      <c r="BE550" s="319"/>
      <c r="BF550" s="319"/>
      <c r="BG550" s="316"/>
      <c r="BH550" s="316"/>
      <c r="BI550" s="316"/>
      <c r="BJ550" s="316"/>
      <c r="BK550" s="316"/>
      <c r="BL550" s="316"/>
      <c r="BM550" s="316"/>
      <c r="BN550" s="316"/>
      <c r="BO550" s="316"/>
      <c r="BP550" s="316"/>
      <c r="BQ550" s="316"/>
      <c r="BR550" s="316"/>
      <c r="BS550" s="316"/>
      <c r="BT550" s="316"/>
      <c r="BU550" s="316"/>
      <c r="BV550" s="316"/>
      <c r="BW550" s="316"/>
      <c r="BX550" s="316"/>
      <c r="BY550" s="316"/>
      <c r="BZ550" s="316"/>
      <c r="CA550" s="316"/>
      <c r="CB550" s="316"/>
      <c r="CC550" s="316"/>
      <c r="CD550" s="316"/>
      <c r="CE550" s="316"/>
      <c r="CF550" s="316"/>
      <c r="CG550" s="316"/>
      <c r="CH550" s="316"/>
      <c r="CI550" s="316"/>
      <c r="CJ550" s="316"/>
      <c r="CK550" s="316"/>
      <c r="CL550" s="316"/>
      <c r="CM550" s="316"/>
      <c r="CN550" s="316"/>
      <c r="CO550" s="316"/>
      <c r="CP550" s="316"/>
      <c r="CQ550" s="316"/>
      <c r="CR550" s="316"/>
      <c r="CS550" s="316"/>
      <c r="CT550" s="316"/>
      <c r="CU550" s="316"/>
      <c r="CV550" s="316"/>
      <c r="CW550" s="316"/>
      <c r="CX550" s="316"/>
      <c r="CY550" s="316"/>
      <c r="CZ550" s="316"/>
      <c r="DA550" s="316"/>
      <c r="DB550" s="316"/>
      <c r="DC550" s="316"/>
      <c r="DD550" s="316"/>
      <c r="DE550" s="316"/>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HP550" s="268">
        <f t="shared" si="381"/>
        <v>3</v>
      </c>
      <c r="HQ550" s="268">
        <f t="shared" si="351"/>
        <v>542</v>
      </c>
      <c r="HR550" s="268">
        <f t="shared" si="382"/>
        <v>33.333333333333314</v>
      </c>
      <c r="HS550" s="268">
        <f t="shared" si="383"/>
        <v>33.333333333333314</v>
      </c>
    </row>
    <row r="551" spans="1:227" x14ac:dyDescent="0.3">
      <c r="A551" s="21"/>
      <c r="B551" s="14">
        <v>11045</v>
      </c>
      <c r="C551" s="14">
        <v>19</v>
      </c>
      <c r="D551" s="14" t="s">
        <v>182</v>
      </c>
      <c r="E551" s="14" t="s">
        <v>183</v>
      </c>
      <c r="F551" s="14">
        <v>270</v>
      </c>
      <c r="G551" s="14" t="s">
        <v>121</v>
      </c>
      <c r="H551" s="14">
        <v>5</v>
      </c>
      <c r="I551" s="14">
        <v>3</v>
      </c>
      <c r="J551" s="14">
        <v>3</v>
      </c>
      <c r="K551" s="14">
        <v>3</v>
      </c>
      <c r="L551" s="14" t="s">
        <v>141</v>
      </c>
      <c r="M551" s="24">
        <f t="shared" si="378"/>
        <v>3</v>
      </c>
      <c r="N551" s="24">
        <f t="shared" si="353"/>
        <v>2</v>
      </c>
      <c r="O551" s="24" t="str">
        <f t="shared" si="354"/>
        <v>3 3</v>
      </c>
      <c r="P551" s="24">
        <f t="shared" si="355"/>
        <v>3</v>
      </c>
      <c r="Q551" s="25">
        <f t="shared" si="356"/>
        <v>0</v>
      </c>
      <c r="R551" s="26">
        <f t="shared" si="357"/>
        <v>0</v>
      </c>
      <c r="S551" s="24">
        <f t="shared" si="358"/>
        <v>5</v>
      </c>
      <c r="T551" s="24">
        <f t="shared" si="359"/>
        <v>5</v>
      </c>
      <c r="U551" s="24">
        <f t="shared" si="360"/>
        <v>5</v>
      </c>
      <c r="V551" s="24" t="str">
        <f t="shared" si="361"/>
        <v>g</v>
      </c>
      <c r="W551" s="24">
        <f t="shared" si="379"/>
        <v>0</v>
      </c>
      <c r="X551" s="24">
        <f t="shared" si="362"/>
        <v>5</v>
      </c>
      <c r="Y551" s="24">
        <f t="shared" si="363"/>
        <v>5</v>
      </c>
      <c r="Z551" s="24" t="str">
        <f t="shared" si="364"/>
        <v>M</v>
      </c>
      <c r="AA551" s="24" t="str">
        <f t="shared" si="384"/>
        <v>M</v>
      </c>
      <c r="AB551" s="34" t="str">
        <f t="shared" si="365"/>
        <v/>
      </c>
      <c r="AC551" s="34" t="str">
        <f t="shared" si="366"/>
        <v>g</v>
      </c>
      <c r="AD551" s="34" t="str">
        <f t="shared" si="380"/>
        <v>g</v>
      </c>
      <c r="AE551" s="34" t="str">
        <f t="shared" si="367"/>
        <v>5 0</v>
      </c>
      <c r="AF551" s="34">
        <f t="shared" si="368"/>
        <v>3</v>
      </c>
      <c r="AG551" s="34">
        <f t="shared" si="369"/>
        <v>3</v>
      </c>
      <c r="AH551" s="34">
        <f t="shared" si="370"/>
        <v>0</v>
      </c>
      <c r="AI551" s="172" t="str">
        <f>IF(AJ551&lt;&gt;"",MAX(AI$3:AI550)+1,"")</f>
        <v/>
      </c>
      <c r="AJ551" s="172" t="str">
        <f t="shared" si="371"/>
        <v/>
      </c>
      <c r="AK551" s="172" t="str">
        <f t="shared" si="372"/>
        <v/>
      </c>
      <c r="AL551" s="172" t="str">
        <f t="shared" si="373"/>
        <v/>
      </c>
      <c r="AM551" s="172">
        <f>IF(AN551&lt;&gt;"",MAX(AM$3:AM550)+1,"")</f>
        <v>110</v>
      </c>
      <c r="AN551" s="172" t="str">
        <f t="shared" si="374"/>
        <v>M</v>
      </c>
      <c r="AO551" s="172">
        <f t="shared" si="375"/>
        <v>270</v>
      </c>
      <c r="AP551" s="172">
        <f t="shared" si="376"/>
        <v>3</v>
      </c>
      <c r="AQ551" s="172" t="str">
        <f t="shared" si="377"/>
        <v>3 0</v>
      </c>
      <c r="AR551" s="172" t="str">
        <f>Table1[[#This Row],[Sex ]]&amp;Table1[[#This Row],[Month]]</f>
        <v>M5</v>
      </c>
      <c r="AS551" s="21"/>
      <c r="AT551" s="21"/>
      <c r="AU551" s="21"/>
      <c r="AV551" s="21"/>
      <c r="AW551" s="21"/>
      <c r="AX551" s="21"/>
      <c r="AY551" s="21"/>
      <c r="AZ551" s="21"/>
      <c r="BA551" s="21"/>
      <c r="BB551" s="21"/>
      <c r="BC551" s="21"/>
      <c r="BD551" s="21"/>
      <c r="BE551" s="319"/>
      <c r="BF551" s="319"/>
      <c r="BG551" s="316"/>
      <c r="BH551" s="316"/>
      <c r="BI551" s="316"/>
      <c r="BJ551" s="316"/>
      <c r="BK551" s="316"/>
      <c r="BL551" s="316"/>
      <c r="BM551" s="316"/>
      <c r="BN551" s="316"/>
      <c r="BO551" s="316"/>
      <c r="BP551" s="316"/>
      <c r="BQ551" s="316"/>
      <c r="BR551" s="316"/>
      <c r="BS551" s="316"/>
      <c r="BT551" s="316"/>
      <c r="BU551" s="316"/>
      <c r="BV551" s="316"/>
      <c r="BW551" s="316"/>
      <c r="BX551" s="316"/>
      <c r="BY551" s="316"/>
      <c r="BZ551" s="316"/>
      <c r="CA551" s="316"/>
      <c r="CB551" s="316"/>
      <c r="CC551" s="316"/>
      <c r="CD551" s="316"/>
      <c r="CE551" s="316"/>
      <c r="CF551" s="316"/>
      <c r="CG551" s="316"/>
      <c r="CH551" s="316"/>
      <c r="CI551" s="316"/>
      <c r="CJ551" s="316"/>
      <c r="CK551" s="316"/>
      <c r="CL551" s="316"/>
      <c r="CM551" s="316"/>
      <c r="CN551" s="316"/>
      <c r="CO551" s="316"/>
      <c r="CP551" s="316"/>
      <c r="CQ551" s="316"/>
      <c r="CR551" s="316"/>
      <c r="CS551" s="316"/>
      <c r="CT551" s="316"/>
      <c r="CU551" s="316"/>
      <c r="CV551" s="316"/>
      <c r="CW551" s="316"/>
      <c r="CX551" s="316"/>
      <c r="CY551" s="316"/>
      <c r="CZ551" s="316"/>
      <c r="DA551" s="316"/>
      <c r="DB551" s="316"/>
      <c r="DC551" s="316"/>
      <c r="DD551" s="316"/>
      <c r="DE551" s="316"/>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HP551" s="268">
        <f t="shared" si="381"/>
        <v>3</v>
      </c>
      <c r="HQ551" s="268">
        <f t="shared" si="351"/>
        <v>543</v>
      </c>
      <c r="HR551" s="268">
        <f t="shared" si="382"/>
        <v>0</v>
      </c>
      <c r="HS551" s="268">
        <f t="shared" si="383"/>
        <v>0</v>
      </c>
    </row>
    <row r="552" spans="1:227" x14ac:dyDescent="0.3">
      <c r="A552" s="21"/>
      <c r="B552" s="14">
        <v>11045</v>
      </c>
      <c r="C552" s="14">
        <v>20</v>
      </c>
      <c r="D552" s="14" t="s">
        <v>182</v>
      </c>
      <c r="E552" s="14" t="s">
        <v>183</v>
      </c>
      <c r="F552" s="14">
        <v>360</v>
      </c>
      <c r="G552" s="14" t="s">
        <v>120</v>
      </c>
      <c r="H552" s="14">
        <v>5</v>
      </c>
      <c r="I552" s="14">
        <v>5</v>
      </c>
      <c r="J552" s="14">
        <v>5</v>
      </c>
      <c r="K552" s="14">
        <v>5</v>
      </c>
      <c r="L552" s="14" t="s">
        <v>141</v>
      </c>
      <c r="M552" s="24">
        <f t="shared" si="378"/>
        <v>5</v>
      </c>
      <c r="N552" s="24">
        <f t="shared" si="353"/>
        <v>2</v>
      </c>
      <c r="O552" s="24" t="str">
        <f t="shared" si="354"/>
        <v>5 5</v>
      </c>
      <c r="P552" s="24">
        <f t="shared" si="355"/>
        <v>5</v>
      </c>
      <c r="Q552" s="25">
        <f t="shared" si="356"/>
        <v>0</v>
      </c>
      <c r="R552" s="26">
        <f t="shared" si="357"/>
        <v>0</v>
      </c>
      <c r="S552" s="24">
        <f t="shared" si="358"/>
        <v>5</v>
      </c>
      <c r="T552" s="24">
        <f t="shared" si="359"/>
        <v>5</v>
      </c>
      <c r="U552" s="24">
        <f t="shared" si="360"/>
        <v>5</v>
      </c>
      <c r="V552" s="24" t="str">
        <f t="shared" si="361"/>
        <v>g</v>
      </c>
      <c r="W552" s="24">
        <f t="shared" si="379"/>
        <v>0</v>
      </c>
      <c r="X552" s="24">
        <f t="shared" si="362"/>
        <v>5</v>
      </c>
      <c r="Y552" s="24">
        <f t="shared" si="363"/>
        <v>5</v>
      </c>
      <c r="Z552" s="24" t="str">
        <f t="shared" si="364"/>
        <v>F</v>
      </c>
      <c r="AA552" s="24" t="str">
        <f t="shared" si="384"/>
        <v>F</v>
      </c>
      <c r="AB552" s="34" t="str">
        <f t="shared" si="365"/>
        <v/>
      </c>
      <c r="AC552" s="34" t="str">
        <f t="shared" si="366"/>
        <v>g</v>
      </c>
      <c r="AD552" s="34" t="str">
        <f t="shared" si="380"/>
        <v>g</v>
      </c>
      <c r="AE552" s="34" t="str">
        <f t="shared" si="367"/>
        <v>5 0</v>
      </c>
      <c r="AF552" s="34">
        <f t="shared" si="368"/>
        <v>5</v>
      </c>
      <c r="AG552" s="34">
        <f t="shared" si="369"/>
        <v>5</v>
      </c>
      <c r="AH552" s="34">
        <f t="shared" si="370"/>
        <v>0</v>
      </c>
      <c r="AI552" s="172">
        <f>IF(AJ552&lt;&gt;"",MAX(AI$3:AI551)+1,"")</f>
        <v>436</v>
      </c>
      <c r="AJ552" s="172" t="str">
        <f t="shared" si="371"/>
        <v>F</v>
      </c>
      <c r="AK552" s="172">
        <f t="shared" si="372"/>
        <v>360</v>
      </c>
      <c r="AL552" s="172">
        <f t="shared" si="373"/>
        <v>5</v>
      </c>
      <c r="AM552" s="172" t="str">
        <f>IF(AN552&lt;&gt;"",MAX(AM$3:AM551)+1,"")</f>
        <v/>
      </c>
      <c r="AN552" s="172" t="str">
        <f t="shared" si="374"/>
        <v/>
      </c>
      <c r="AO552" s="172" t="str">
        <f t="shared" si="375"/>
        <v/>
      </c>
      <c r="AP552" s="172" t="str">
        <f t="shared" si="376"/>
        <v/>
      </c>
      <c r="AQ552" s="172" t="str">
        <f t="shared" si="377"/>
        <v>5 0</v>
      </c>
      <c r="AR552" s="172" t="str">
        <f>Table1[[#This Row],[Sex ]]&amp;Table1[[#This Row],[Month]]</f>
        <v>F5</v>
      </c>
      <c r="AS552" s="21"/>
      <c r="AT552" s="21"/>
      <c r="AU552" s="21"/>
      <c r="AV552" s="21"/>
      <c r="AW552" s="21"/>
      <c r="AX552" s="21"/>
      <c r="AY552" s="21"/>
      <c r="AZ552" s="21"/>
      <c r="BA552" s="21"/>
      <c r="BB552" s="21"/>
      <c r="BC552" s="21"/>
      <c r="BD552" s="21"/>
      <c r="BE552" s="319"/>
      <c r="BF552" s="319"/>
      <c r="BG552" s="316"/>
      <c r="BH552" s="316"/>
      <c r="BI552" s="316"/>
      <c r="BJ552" s="316"/>
      <c r="BK552" s="316"/>
      <c r="BL552" s="316"/>
      <c r="BM552" s="316"/>
      <c r="BN552" s="316"/>
      <c r="BO552" s="316"/>
      <c r="BP552" s="316"/>
      <c r="BQ552" s="316"/>
      <c r="BR552" s="316"/>
      <c r="BS552" s="316"/>
      <c r="BT552" s="316"/>
      <c r="BU552" s="316"/>
      <c r="BV552" s="316"/>
      <c r="BW552" s="316"/>
      <c r="BX552" s="316"/>
      <c r="BY552" s="316"/>
      <c r="BZ552" s="316"/>
      <c r="CA552" s="316"/>
      <c r="CB552" s="316"/>
      <c r="CC552" s="316"/>
      <c r="CD552" s="316"/>
      <c r="CE552" s="316"/>
      <c r="CF552" s="316"/>
      <c r="CG552" s="316"/>
      <c r="CH552" s="316"/>
      <c r="CI552" s="316"/>
      <c r="CJ552" s="316"/>
      <c r="CK552" s="316"/>
      <c r="CL552" s="316"/>
      <c r="CM552" s="316"/>
      <c r="CN552" s="316"/>
      <c r="CO552" s="316"/>
      <c r="CP552" s="316"/>
      <c r="CQ552" s="316"/>
      <c r="CR552" s="316"/>
      <c r="CS552" s="316"/>
      <c r="CT552" s="316"/>
      <c r="CU552" s="316"/>
      <c r="CV552" s="316"/>
      <c r="CW552" s="316"/>
      <c r="CX552" s="316"/>
      <c r="CY552" s="316"/>
      <c r="CZ552" s="316"/>
      <c r="DA552" s="316"/>
      <c r="DB552" s="316"/>
      <c r="DC552" s="316"/>
      <c r="DD552" s="316"/>
      <c r="DE552" s="316"/>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HP552" s="268">
        <f t="shared" si="381"/>
        <v>4</v>
      </c>
      <c r="HQ552" s="268">
        <f t="shared" si="351"/>
        <v>544</v>
      </c>
      <c r="HR552" s="268">
        <f t="shared" si="382"/>
        <v>0</v>
      </c>
      <c r="HS552" s="268">
        <f t="shared" si="383"/>
        <v>0</v>
      </c>
    </row>
    <row r="553" spans="1:227" x14ac:dyDescent="0.3">
      <c r="A553" s="21"/>
      <c r="B553" s="14">
        <v>11045</v>
      </c>
      <c r="C553" s="14">
        <v>21</v>
      </c>
      <c r="D553" s="14" t="s">
        <v>182</v>
      </c>
      <c r="E553" s="14" t="s">
        <v>183</v>
      </c>
      <c r="F553" s="14">
        <v>260</v>
      </c>
      <c r="G553" s="14" t="s">
        <v>120</v>
      </c>
      <c r="H553" s="14">
        <v>5</v>
      </c>
      <c r="I553" s="14">
        <v>3</v>
      </c>
      <c r="J553" s="14">
        <v>3</v>
      </c>
      <c r="K553" s="14">
        <v>3</v>
      </c>
      <c r="L553" s="14" t="s">
        <v>141</v>
      </c>
      <c r="M553" s="24">
        <f t="shared" si="378"/>
        <v>3</v>
      </c>
      <c r="N553" s="24">
        <f t="shared" si="353"/>
        <v>2</v>
      </c>
      <c r="O553" s="24" t="str">
        <f t="shared" si="354"/>
        <v>3 3</v>
      </c>
      <c r="P553" s="24">
        <f t="shared" si="355"/>
        <v>3</v>
      </c>
      <c r="Q553" s="25">
        <f t="shared" si="356"/>
        <v>0</v>
      </c>
      <c r="R553" s="26">
        <f t="shared" si="357"/>
        <v>0</v>
      </c>
      <c r="S553" s="24">
        <f t="shared" si="358"/>
        <v>5</v>
      </c>
      <c r="T553" s="24">
        <f t="shared" si="359"/>
        <v>5</v>
      </c>
      <c r="U553" s="24">
        <f t="shared" si="360"/>
        <v>5</v>
      </c>
      <c r="V553" s="24" t="str">
        <f t="shared" si="361"/>
        <v>g</v>
      </c>
      <c r="W553" s="24">
        <f t="shared" si="379"/>
        <v>0</v>
      </c>
      <c r="X553" s="24">
        <f t="shared" si="362"/>
        <v>5</v>
      </c>
      <c r="Y553" s="24">
        <f t="shared" si="363"/>
        <v>5</v>
      </c>
      <c r="Z553" s="24" t="str">
        <f t="shared" si="364"/>
        <v>F</v>
      </c>
      <c r="AA553" s="24" t="str">
        <f t="shared" si="384"/>
        <v>F</v>
      </c>
      <c r="AB553" s="34" t="str">
        <f t="shared" si="365"/>
        <v/>
      </c>
      <c r="AC553" s="34" t="str">
        <f t="shared" si="366"/>
        <v>g</v>
      </c>
      <c r="AD553" s="34" t="str">
        <f t="shared" si="380"/>
        <v>g</v>
      </c>
      <c r="AE553" s="34" t="str">
        <f t="shared" si="367"/>
        <v>5 0</v>
      </c>
      <c r="AF553" s="34">
        <f t="shared" si="368"/>
        <v>3</v>
      </c>
      <c r="AG553" s="34">
        <f t="shared" si="369"/>
        <v>3</v>
      </c>
      <c r="AH553" s="34">
        <f t="shared" si="370"/>
        <v>0</v>
      </c>
      <c r="AI553" s="172">
        <f>IF(AJ553&lt;&gt;"",MAX(AI$3:AI552)+1,"")</f>
        <v>437</v>
      </c>
      <c r="AJ553" s="172" t="str">
        <f t="shared" si="371"/>
        <v>F</v>
      </c>
      <c r="AK553" s="172">
        <f t="shared" si="372"/>
        <v>260</v>
      </c>
      <c r="AL553" s="172">
        <f t="shared" si="373"/>
        <v>3</v>
      </c>
      <c r="AM553" s="172" t="str">
        <f>IF(AN553&lt;&gt;"",MAX(AM$3:AM552)+1,"")</f>
        <v/>
      </c>
      <c r="AN553" s="172" t="str">
        <f t="shared" si="374"/>
        <v/>
      </c>
      <c r="AO553" s="172" t="str">
        <f t="shared" si="375"/>
        <v/>
      </c>
      <c r="AP553" s="172" t="str">
        <f t="shared" si="376"/>
        <v/>
      </c>
      <c r="AQ553" s="172" t="str">
        <f t="shared" si="377"/>
        <v>3 0</v>
      </c>
      <c r="AR553" s="172" t="str">
        <f>Table1[[#This Row],[Sex ]]&amp;Table1[[#This Row],[Month]]</f>
        <v>F5</v>
      </c>
      <c r="AS553" s="21"/>
      <c r="AT553" s="21"/>
      <c r="AU553" s="21"/>
      <c r="AV553" s="21"/>
      <c r="AW553" s="21"/>
      <c r="AX553" s="21"/>
      <c r="AY553" s="21"/>
      <c r="AZ553" s="21"/>
      <c r="BA553" s="21"/>
      <c r="BB553" s="21"/>
      <c r="BC553" s="21"/>
      <c r="BD553" s="21"/>
      <c r="BE553" s="319"/>
      <c r="BF553" s="319"/>
      <c r="BG553" s="316"/>
      <c r="BH553" s="316"/>
      <c r="BI553" s="316"/>
      <c r="BJ553" s="316"/>
      <c r="BK553" s="316"/>
      <c r="BL553" s="316"/>
      <c r="BM553" s="316"/>
      <c r="BN553" s="316"/>
      <c r="BO553" s="316"/>
      <c r="BP553" s="316"/>
      <c r="BQ553" s="316"/>
      <c r="BR553" s="316"/>
      <c r="BS553" s="316"/>
      <c r="BT553" s="316"/>
      <c r="BU553" s="316"/>
      <c r="BV553" s="316"/>
      <c r="BW553" s="316"/>
      <c r="BX553" s="316"/>
      <c r="BY553" s="316"/>
      <c r="BZ553" s="316"/>
      <c r="CA553" s="316"/>
      <c r="CB553" s="316"/>
      <c r="CC553" s="316"/>
      <c r="CD553" s="316"/>
      <c r="CE553" s="316"/>
      <c r="CF553" s="316"/>
      <c r="CG553" s="316"/>
      <c r="CH553" s="316"/>
      <c r="CI553" s="316"/>
      <c r="CJ553" s="316"/>
      <c r="CK553" s="316"/>
      <c r="CL553" s="316"/>
      <c r="CM553" s="316"/>
      <c r="CN553" s="316"/>
      <c r="CO553" s="316"/>
      <c r="CP553" s="316"/>
      <c r="CQ553" s="316"/>
      <c r="CR553" s="316"/>
      <c r="CS553" s="316"/>
      <c r="CT553" s="316"/>
      <c r="CU553" s="316"/>
      <c r="CV553" s="316"/>
      <c r="CW553" s="316"/>
      <c r="CX553" s="316"/>
      <c r="CY553" s="316"/>
      <c r="CZ553" s="316"/>
      <c r="DA553" s="316"/>
      <c r="DB553" s="316"/>
      <c r="DC553" s="316"/>
      <c r="DD553" s="316"/>
      <c r="DE553" s="316"/>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HP553" s="268">
        <f t="shared" si="381"/>
        <v>4</v>
      </c>
      <c r="HQ553" s="268">
        <f t="shared" si="351"/>
        <v>545</v>
      </c>
      <c r="HR553" s="268">
        <f t="shared" si="382"/>
        <v>0</v>
      </c>
      <c r="HS553" s="268">
        <f t="shared" si="383"/>
        <v>0</v>
      </c>
    </row>
    <row r="554" spans="1:227" x14ac:dyDescent="0.3">
      <c r="A554" s="21"/>
      <c r="B554" s="14">
        <v>11045</v>
      </c>
      <c r="C554" s="14">
        <v>22</v>
      </c>
      <c r="D554" s="14" t="s">
        <v>182</v>
      </c>
      <c r="E554" s="14" t="s">
        <v>183</v>
      </c>
      <c r="F554" s="14">
        <v>420</v>
      </c>
      <c r="G554" s="14" t="s">
        <v>120</v>
      </c>
      <c r="H554" s="14">
        <v>5</v>
      </c>
      <c r="I554" s="14">
        <v>5</v>
      </c>
      <c r="J554" s="14">
        <v>5</v>
      </c>
      <c r="K554" s="14">
        <v>5</v>
      </c>
      <c r="L554" s="14" t="s">
        <v>141</v>
      </c>
      <c r="M554" s="24">
        <f t="shared" si="378"/>
        <v>5</v>
      </c>
      <c r="N554" s="24">
        <f t="shared" si="353"/>
        <v>2</v>
      </c>
      <c r="O554" s="24" t="str">
        <f t="shared" si="354"/>
        <v>5 5</v>
      </c>
      <c r="P554" s="24">
        <f t="shared" si="355"/>
        <v>5</v>
      </c>
      <c r="Q554" s="25">
        <f t="shared" si="356"/>
        <v>0</v>
      </c>
      <c r="R554" s="26">
        <f t="shared" si="357"/>
        <v>0</v>
      </c>
      <c r="S554" s="24">
        <f t="shared" si="358"/>
        <v>5</v>
      </c>
      <c r="T554" s="24">
        <f t="shared" si="359"/>
        <v>5</v>
      </c>
      <c r="U554" s="24">
        <f t="shared" si="360"/>
        <v>5</v>
      </c>
      <c r="V554" s="24" t="str">
        <f t="shared" si="361"/>
        <v>g</v>
      </c>
      <c r="W554" s="24">
        <f t="shared" si="379"/>
        <v>0</v>
      </c>
      <c r="X554" s="24">
        <f t="shared" si="362"/>
        <v>5</v>
      </c>
      <c r="Y554" s="24">
        <f t="shared" si="363"/>
        <v>5</v>
      </c>
      <c r="Z554" s="24" t="str">
        <f t="shared" si="364"/>
        <v>F</v>
      </c>
      <c r="AA554" s="24" t="str">
        <f t="shared" si="384"/>
        <v>F</v>
      </c>
      <c r="AB554" s="34" t="str">
        <f t="shared" si="365"/>
        <v/>
      </c>
      <c r="AC554" s="34" t="str">
        <f t="shared" si="366"/>
        <v>g</v>
      </c>
      <c r="AD554" s="34" t="str">
        <f t="shared" si="380"/>
        <v>g</v>
      </c>
      <c r="AE554" s="34" t="str">
        <f t="shared" si="367"/>
        <v>5 0</v>
      </c>
      <c r="AF554" s="34">
        <f t="shared" si="368"/>
        <v>5</v>
      </c>
      <c r="AG554" s="34">
        <f t="shared" si="369"/>
        <v>5</v>
      </c>
      <c r="AH554" s="34">
        <f t="shared" si="370"/>
        <v>0</v>
      </c>
      <c r="AI554" s="172">
        <f>IF(AJ554&lt;&gt;"",MAX(AI$3:AI553)+1,"")</f>
        <v>438</v>
      </c>
      <c r="AJ554" s="172" t="str">
        <f t="shared" si="371"/>
        <v>F</v>
      </c>
      <c r="AK554" s="172">
        <f t="shared" si="372"/>
        <v>420</v>
      </c>
      <c r="AL554" s="172">
        <f t="shared" si="373"/>
        <v>5</v>
      </c>
      <c r="AM554" s="172" t="str">
        <f>IF(AN554&lt;&gt;"",MAX(AM$3:AM553)+1,"")</f>
        <v/>
      </c>
      <c r="AN554" s="172" t="str">
        <f t="shared" si="374"/>
        <v/>
      </c>
      <c r="AO554" s="172" t="str">
        <f t="shared" si="375"/>
        <v/>
      </c>
      <c r="AP554" s="172" t="str">
        <f t="shared" si="376"/>
        <v/>
      </c>
      <c r="AQ554" s="172" t="str">
        <f t="shared" si="377"/>
        <v>5 0</v>
      </c>
      <c r="AR554" s="172" t="str">
        <f>Table1[[#This Row],[Sex ]]&amp;Table1[[#This Row],[Month]]</f>
        <v>F5</v>
      </c>
      <c r="AS554" s="21"/>
      <c r="AT554" s="21"/>
      <c r="AU554" s="21"/>
      <c r="AV554" s="21"/>
      <c r="AW554" s="21"/>
      <c r="AX554" s="21"/>
      <c r="AY554" s="21"/>
      <c r="AZ554" s="21"/>
      <c r="BA554" s="21"/>
      <c r="BB554" s="21"/>
      <c r="BC554" s="21"/>
      <c r="BD554" s="21"/>
      <c r="BE554" s="319"/>
      <c r="BF554" s="319"/>
      <c r="BG554" s="316"/>
      <c r="BH554" s="316"/>
      <c r="BI554" s="316"/>
      <c r="BJ554" s="316"/>
      <c r="BK554" s="316"/>
      <c r="BL554" s="316"/>
      <c r="BM554" s="316"/>
      <c r="BN554" s="316"/>
      <c r="BO554" s="316"/>
      <c r="BP554" s="316"/>
      <c r="BQ554" s="316"/>
      <c r="BR554" s="316"/>
      <c r="BS554" s="316"/>
      <c r="BT554" s="316"/>
      <c r="BU554" s="316"/>
      <c r="BV554" s="316"/>
      <c r="BW554" s="316"/>
      <c r="BX554" s="316"/>
      <c r="BY554" s="316"/>
      <c r="BZ554" s="316"/>
      <c r="CA554" s="316"/>
      <c r="CB554" s="316"/>
      <c r="CC554" s="316"/>
      <c r="CD554" s="316"/>
      <c r="CE554" s="316"/>
      <c r="CF554" s="316"/>
      <c r="CG554" s="316"/>
      <c r="CH554" s="316"/>
      <c r="CI554" s="316"/>
      <c r="CJ554" s="316"/>
      <c r="CK554" s="316"/>
      <c r="CL554" s="316"/>
      <c r="CM554" s="316"/>
      <c r="CN554" s="316"/>
      <c r="CO554" s="316"/>
      <c r="CP554" s="316"/>
      <c r="CQ554" s="316"/>
      <c r="CR554" s="316"/>
      <c r="CS554" s="316"/>
      <c r="CT554" s="316"/>
      <c r="CU554" s="316"/>
      <c r="CV554" s="316"/>
      <c r="CW554" s="316"/>
      <c r="CX554" s="316"/>
      <c r="CY554" s="316"/>
      <c r="CZ554" s="316"/>
      <c r="DA554" s="316"/>
      <c r="DB554" s="316"/>
      <c r="DC554" s="316"/>
      <c r="DD554" s="316"/>
      <c r="DE554" s="316"/>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21"/>
      <c r="ET554" s="21"/>
      <c r="EU554" s="21"/>
      <c r="EV554" s="21"/>
      <c r="HP554" s="268">
        <f t="shared" si="381"/>
        <v>3</v>
      </c>
      <c r="HQ554" s="268">
        <f t="shared" si="351"/>
        <v>546</v>
      </c>
      <c r="HR554" s="268">
        <f t="shared" si="382"/>
        <v>0</v>
      </c>
      <c r="HS554" s="268">
        <f t="shared" si="383"/>
        <v>0</v>
      </c>
    </row>
    <row r="555" spans="1:227" x14ac:dyDescent="0.3">
      <c r="A555" s="21"/>
      <c r="B555" s="14">
        <v>11045</v>
      </c>
      <c r="C555" s="14">
        <v>23</v>
      </c>
      <c r="D555" s="14" t="s">
        <v>182</v>
      </c>
      <c r="E555" s="14" t="s">
        <v>183</v>
      </c>
      <c r="F555" s="14">
        <v>360</v>
      </c>
      <c r="G555" s="14" t="s">
        <v>120</v>
      </c>
      <c r="H555" s="14">
        <v>5</v>
      </c>
      <c r="I555" s="14">
        <v>5</v>
      </c>
      <c r="J555" s="14">
        <v>5</v>
      </c>
      <c r="K555" s="14">
        <v>5</v>
      </c>
      <c r="L555" s="14" t="s">
        <v>141</v>
      </c>
      <c r="M555" s="24">
        <f t="shared" si="378"/>
        <v>5</v>
      </c>
      <c r="N555" s="24">
        <f t="shared" si="353"/>
        <v>2</v>
      </c>
      <c r="O555" s="24" t="str">
        <f t="shared" si="354"/>
        <v>5 5</v>
      </c>
      <c r="P555" s="24">
        <f t="shared" si="355"/>
        <v>5</v>
      </c>
      <c r="Q555" s="25">
        <f t="shared" si="356"/>
        <v>0</v>
      </c>
      <c r="R555" s="26">
        <f t="shared" si="357"/>
        <v>0</v>
      </c>
      <c r="S555" s="24">
        <f t="shared" si="358"/>
        <v>5</v>
      </c>
      <c r="T555" s="24">
        <f t="shared" si="359"/>
        <v>5</v>
      </c>
      <c r="U555" s="24">
        <f t="shared" si="360"/>
        <v>5</v>
      </c>
      <c r="V555" s="24" t="str">
        <f t="shared" si="361"/>
        <v>g</v>
      </c>
      <c r="W555" s="24">
        <f t="shared" si="379"/>
        <v>0</v>
      </c>
      <c r="X555" s="24">
        <f t="shared" si="362"/>
        <v>5</v>
      </c>
      <c r="Y555" s="24">
        <f t="shared" si="363"/>
        <v>5</v>
      </c>
      <c r="Z555" s="24" t="str">
        <f t="shared" si="364"/>
        <v>F</v>
      </c>
      <c r="AA555" s="24" t="str">
        <f t="shared" si="384"/>
        <v>F</v>
      </c>
      <c r="AB555" s="34" t="str">
        <f t="shared" si="365"/>
        <v/>
      </c>
      <c r="AC555" s="34" t="str">
        <f t="shared" si="366"/>
        <v>g</v>
      </c>
      <c r="AD555" s="34" t="str">
        <f t="shared" si="380"/>
        <v>g</v>
      </c>
      <c r="AE555" s="34" t="str">
        <f t="shared" si="367"/>
        <v>5 0</v>
      </c>
      <c r="AF555" s="34">
        <f t="shared" si="368"/>
        <v>5</v>
      </c>
      <c r="AG555" s="34">
        <f t="shared" si="369"/>
        <v>5</v>
      </c>
      <c r="AH555" s="34">
        <f t="shared" si="370"/>
        <v>0</v>
      </c>
      <c r="AI555" s="172">
        <f>IF(AJ555&lt;&gt;"",MAX(AI$3:AI554)+1,"")</f>
        <v>439</v>
      </c>
      <c r="AJ555" s="172" t="str">
        <f t="shared" si="371"/>
        <v>F</v>
      </c>
      <c r="AK555" s="172">
        <f t="shared" si="372"/>
        <v>360</v>
      </c>
      <c r="AL555" s="172">
        <f t="shared" si="373"/>
        <v>5</v>
      </c>
      <c r="AM555" s="172" t="str">
        <f>IF(AN555&lt;&gt;"",MAX(AM$3:AM554)+1,"")</f>
        <v/>
      </c>
      <c r="AN555" s="172" t="str">
        <f t="shared" si="374"/>
        <v/>
      </c>
      <c r="AO555" s="172" t="str">
        <f t="shared" si="375"/>
        <v/>
      </c>
      <c r="AP555" s="172" t="str">
        <f t="shared" si="376"/>
        <v/>
      </c>
      <c r="AQ555" s="172" t="str">
        <f t="shared" si="377"/>
        <v>5 0</v>
      </c>
      <c r="AR555" s="172" t="str">
        <f>Table1[[#This Row],[Sex ]]&amp;Table1[[#This Row],[Month]]</f>
        <v>F5</v>
      </c>
      <c r="AS555" s="21"/>
      <c r="AT555" s="21"/>
      <c r="AU555" s="21"/>
      <c r="AV555" s="21"/>
      <c r="AW555" s="21"/>
      <c r="AX555" s="21"/>
      <c r="AY555" s="21"/>
      <c r="AZ555" s="21"/>
      <c r="BA555" s="21"/>
      <c r="BB555" s="21"/>
      <c r="BC555" s="21"/>
      <c r="BD555" s="21"/>
      <c r="BE555" s="319"/>
      <c r="BF555" s="319"/>
      <c r="BG555" s="316"/>
      <c r="BH555" s="316"/>
      <c r="BI555" s="316"/>
      <c r="BJ555" s="316"/>
      <c r="BK555" s="316"/>
      <c r="BL555" s="316"/>
      <c r="BM555" s="316"/>
      <c r="BN555" s="316"/>
      <c r="BO555" s="316"/>
      <c r="BP555" s="316"/>
      <c r="BQ555" s="316"/>
      <c r="BR555" s="316"/>
      <c r="BS555" s="316"/>
      <c r="BT555" s="316"/>
      <c r="BU555" s="316"/>
      <c r="BV555" s="316"/>
      <c r="BW555" s="316"/>
      <c r="BX555" s="316"/>
      <c r="BY555" s="316"/>
      <c r="BZ555" s="316"/>
      <c r="CA555" s="316"/>
      <c r="CB555" s="316"/>
      <c r="CC555" s="316"/>
      <c r="CD555" s="316"/>
      <c r="CE555" s="316"/>
      <c r="CF555" s="316"/>
      <c r="CG555" s="316"/>
      <c r="CH555" s="316"/>
      <c r="CI555" s="316"/>
      <c r="CJ555" s="316"/>
      <c r="CK555" s="316"/>
      <c r="CL555" s="316"/>
      <c r="CM555" s="316"/>
      <c r="CN555" s="316"/>
      <c r="CO555" s="316"/>
      <c r="CP555" s="316"/>
      <c r="CQ555" s="316"/>
      <c r="CR555" s="316"/>
      <c r="CS555" s="316"/>
      <c r="CT555" s="316"/>
      <c r="CU555" s="316"/>
      <c r="CV555" s="316"/>
      <c r="CW555" s="316"/>
      <c r="CX555" s="316"/>
      <c r="CY555" s="316"/>
      <c r="CZ555" s="316"/>
      <c r="DA555" s="316"/>
      <c r="DB555" s="316"/>
      <c r="DC555" s="316"/>
      <c r="DD555" s="316"/>
      <c r="DE555" s="316"/>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HP555" s="268">
        <f t="shared" si="381"/>
        <v>3</v>
      </c>
      <c r="HQ555" s="268">
        <f t="shared" si="351"/>
        <v>547</v>
      </c>
      <c r="HR555" s="268">
        <f t="shared" si="382"/>
        <v>0</v>
      </c>
      <c r="HS555" s="268">
        <f t="shared" si="383"/>
        <v>0</v>
      </c>
    </row>
    <row r="556" spans="1:227" x14ac:dyDescent="0.3">
      <c r="A556" s="21"/>
      <c r="B556" s="14">
        <v>11045</v>
      </c>
      <c r="C556" s="14">
        <v>24</v>
      </c>
      <c r="D556" s="14" t="s">
        <v>182</v>
      </c>
      <c r="E556" s="14" t="s">
        <v>183</v>
      </c>
      <c r="F556" s="14">
        <v>320</v>
      </c>
      <c r="G556" s="14" t="s">
        <v>121</v>
      </c>
      <c r="H556" s="14">
        <v>5</v>
      </c>
      <c r="I556" s="14">
        <v>4</v>
      </c>
      <c r="J556" s="14">
        <v>4</v>
      </c>
      <c r="K556" s="14">
        <v>4</v>
      </c>
      <c r="L556" s="14" t="s">
        <v>141</v>
      </c>
      <c r="M556" s="24">
        <f t="shared" si="378"/>
        <v>4</v>
      </c>
      <c r="N556" s="24">
        <f t="shared" si="353"/>
        <v>2</v>
      </c>
      <c r="O556" s="24" t="str">
        <f t="shared" si="354"/>
        <v>4 4</v>
      </c>
      <c r="P556" s="24">
        <f t="shared" si="355"/>
        <v>4</v>
      </c>
      <c r="Q556" s="25">
        <f t="shared" si="356"/>
        <v>0</v>
      </c>
      <c r="R556" s="26">
        <f t="shared" si="357"/>
        <v>0</v>
      </c>
      <c r="S556" s="24">
        <f t="shared" si="358"/>
        <v>5</v>
      </c>
      <c r="T556" s="24">
        <f t="shared" si="359"/>
        <v>5</v>
      </c>
      <c r="U556" s="24">
        <f t="shared" si="360"/>
        <v>5</v>
      </c>
      <c r="V556" s="24" t="str">
        <f t="shared" si="361"/>
        <v>g</v>
      </c>
      <c r="W556" s="24">
        <f t="shared" si="379"/>
        <v>0</v>
      </c>
      <c r="X556" s="24">
        <f t="shared" si="362"/>
        <v>5</v>
      </c>
      <c r="Y556" s="24">
        <f t="shared" si="363"/>
        <v>5</v>
      </c>
      <c r="Z556" s="24" t="str">
        <f t="shared" si="364"/>
        <v>M</v>
      </c>
      <c r="AA556" s="24" t="str">
        <f t="shared" si="384"/>
        <v>M</v>
      </c>
      <c r="AB556" s="34" t="str">
        <f t="shared" si="365"/>
        <v/>
      </c>
      <c r="AC556" s="34" t="str">
        <f t="shared" si="366"/>
        <v>g</v>
      </c>
      <c r="AD556" s="34" t="str">
        <f t="shared" si="380"/>
        <v>g</v>
      </c>
      <c r="AE556" s="34" t="str">
        <f t="shared" si="367"/>
        <v>5 0</v>
      </c>
      <c r="AF556" s="34">
        <f t="shared" si="368"/>
        <v>4</v>
      </c>
      <c r="AG556" s="34">
        <f t="shared" si="369"/>
        <v>4</v>
      </c>
      <c r="AH556" s="34">
        <f t="shared" si="370"/>
        <v>0</v>
      </c>
      <c r="AI556" s="172" t="str">
        <f>IF(AJ556&lt;&gt;"",MAX(AI$3:AI555)+1,"")</f>
        <v/>
      </c>
      <c r="AJ556" s="172" t="str">
        <f t="shared" si="371"/>
        <v/>
      </c>
      <c r="AK556" s="172" t="str">
        <f t="shared" si="372"/>
        <v/>
      </c>
      <c r="AL556" s="172" t="str">
        <f t="shared" si="373"/>
        <v/>
      </c>
      <c r="AM556" s="172">
        <f>IF(AN556&lt;&gt;"",MAX(AM$3:AM555)+1,"")</f>
        <v>111</v>
      </c>
      <c r="AN556" s="172" t="str">
        <f t="shared" si="374"/>
        <v>M</v>
      </c>
      <c r="AO556" s="172">
        <f t="shared" si="375"/>
        <v>320</v>
      </c>
      <c r="AP556" s="172">
        <f t="shared" si="376"/>
        <v>4</v>
      </c>
      <c r="AQ556" s="172" t="str">
        <f t="shared" si="377"/>
        <v>4 0</v>
      </c>
      <c r="AR556" s="172" t="str">
        <f>Table1[[#This Row],[Sex ]]&amp;Table1[[#This Row],[Month]]</f>
        <v>M5</v>
      </c>
      <c r="AS556" s="21"/>
      <c r="AT556" s="21"/>
      <c r="AU556" s="21"/>
      <c r="AV556" s="21"/>
      <c r="AW556" s="21"/>
      <c r="AX556" s="21"/>
      <c r="AY556" s="21"/>
      <c r="AZ556" s="21"/>
      <c r="BA556" s="21"/>
      <c r="BB556" s="21"/>
      <c r="BC556" s="21"/>
      <c r="BD556" s="21"/>
      <c r="BE556" s="319"/>
      <c r="BF556" s="319"/>
      <c r="BG556" s="316"/>
      <c r="BH556" s="316"/>
      <c r="BI556" s="316"/>
      <c r="BJ556" s="316"/>
      <c r="BK556" s="316"/>
      <c r="BL556" s="316"/>
      <c r="BM556" s="316"/>
      <c r="BN556" s="316"/>
      <c r="BO556" s="316"/>
      <c r="BP556" s="316"/>
      <c r="BQ556" s="316"/>
      <c r="BR556" s="316"/>
      <c r="BS556" s="316"/>
      <c r="BT556" s="316"/>
      <c r="BU556" s="316"/>
      <c r="BV556" s="316"/>
      <c r="BW556" s="316"/>
      <c r="BX556" s="316"/>
      <c r="BY556" s="316"/>
      <c r="BZ556" s="316"/>
      <c r="CA556" s="316"/>
      <c r="CB556" s="316"/>
      <c r="CC556" s="316"/>
      <c r="CD556" s="316"/>
      <c r="CE556" s="316"/>
      <c r="CF556" s="316"/>
      <c r="CG556" s="316"/>
      <c r="CH556" s="316"/>
      <c r="CI556" s="316"/>
      <c r="CJ556" s="316"/>
      <c r="CK556" s="316"/>
      <c r="CL556" s="316"/>
      <c r="CM556" s="316"/>
      <c r="CN556" s="316"/>
      <c r="CO556" s="316"/>
      <c r="CP556" s="316"/>
      <c r="CQ556" s="316"/>
      <c r="CR556" s="316"/>
      <c r="CS556" s="316"/>
      <c r="CT556" s="316"/>
      <c r="CU556" s="316"/>
      <c r="CV556" s="316"/>
      <c r="CW556" s="316"/>
      <c r="CX556" s="316"/>
      <c r="CY556" s="316"/>
      <c r="CZ556" s="316"/>
      <c r="DA556" s="316"/>
      <c r="DB556" s="316"/>
      <c r="DC556" s="316"/>
      <c r="DD556" s="316"/>
      <c r="DE556" s="316"/>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HP556" s="268">
        <f t="shared" si="381"/>
        <v>3</v>
      </c>
      <c r="HQ556" s="268">
        <f t="shared" si="351"/>
        <v>548</v>
      </c>
      <c r="HR556" s="268">
        <f t="shared" si="382"/>
        <v>0</v>
      </c>
      <c r="HS556" s="268">
        <f t="shared" si="383"/>
        <v>0</v>
      </c>
    </row>
    <row r="557" spans="1:227" x14ac:dyDescent="0.3">
      <c r="A557" s="21"/>
      <c r="B557" s="14">
        <v>11045</v>
      </c>
      <c r="C557" s="14">
        <v>25</v>
      </c>
      <c r="D557" s="14" t="s">
        <v>182</v>
      </c>
      <c r="E557" s="14" t="s">
        <v>183</v>
      </c>
      <c r="F557" s="14">
        <v>400</v>
      </c>
      <c r="G557" s="14" t="s">
        <v>120</v>
      </c>
      <c r="H557" s="14">
        <v>5</v>
      </c>
      <c r="I557" s="14">
        <v>6</v>
      </c>
      <c r="J557" s="14">
        <v>6</v>
      </c>
      <c r="K557" s="14">
        <v>6</v>
      </c>
      <c r="L557" s="14" t="s">
        <v>141</v>
      </c>
      <c r="M557" s="24">
        <f t="shared" si="378"/>
        <v>6</v>
      </c>
      <c r="N557" s="24">
        <f t="shared" si="353"/>
        <v>2</v>
      </c>
      <c r="O557" s="24" t="str">
        <f t="shared" si="354"/>
        <v>6 6</v>
      </c>
      <c r="P557" s="24">
        <f t="shared" si="355"/>
        <v>6</v>
      </c>
      <c r="Q557" s="25">
        <f t="shared" si="356"/>
        <v>0</v>
      </c>
      <c r="R557" s="26">
        <f t="shared" si="357"/>
        <v>0</v>
      </c>
      <c r="S557" s="24">
        <f t="shared" si="358"/>
        <v>5</v>
      </c>
      <c r="T557" s="24">
        <f t="shared" si="359"/>
        <v>5</v>
      </c>
      <c r="U557" s="24">
        <f t="shared" si="360"/>
        <v>5</v>
      </c>
      <c r="V557" s="24" t="str">
        <f t="shared" si="361"/>
        <v>g</v>
      </c>
      <c r="W557" s="24">
        <f t="shared" si="379"/>
        <v>0</v>
      </c>
      <c r="X557" s="24">
        <f t="shared" si="362"/>
        <v>5</v>
      </c>
      <c r="Y557" s="24">
        <f t="shared" si="363"/>
        <v>5</v>
      </c>
      <c r="Z557" s="24" t="str">
        <f t="shared" si="364"/>
        <v>F</v>
      </c>
      <c r="AA557" s="24" t="str">
        <f t="shared" si="384"/>
        <v>F</v>
      </c>
      <c r="AB557" s="34" t="str">
        <f t="shared" si="365"/>
        <v/>
      </c>
      <c r="AC557" s="34" t="str">
        <f t="shared" si="366"/>
        <v>g</v>
      </c>
      <c r="AD557" s="34" t="str">
        <f t="shared" si="380"/>
        <v>g</v>
      </c>
      <c r="AE557" s="34" t="str">
        <f t="shared" si="367"/>
        <v>5 0</v>
      </c>
      <c r="AF557" s="34">
        <f t="shared" si="368"/>
        <v>6</v>
      </c>
      <c r="AG557" s="34">
        <f t="shared" si="369"/>
        <v>6</v>
      </c>
      <c r="AH557" s="34">
        <f t="shared" si="370"/>
        <v>0</v>
      </c>
      <c r="AI557" s="172">
        <f>IF(AJ557&lt;&gt;"",MAX(AI$3:AI556)+1,"")</f>
        <v>440</v>
      </c>
      <c r="AJ557" s="172" t="str">
        <f t="shared" si="371"/>
        <v>F</v>
      </c>
      <c r="AK557" s="172">
        <f t="shared" si="372"/>
        <v>400</v>
      </c>
      <c r="AL557" s="172">
        <f t="shared" si="373"/>
        <v>6</v>
      </c>
      <c r="AM557" s="172" t="str">
        <f>IF(AN557&lt;&gt;"",MAX(AM$3:AM556)+1,"")</f>
        <v/>
      </c>
      <c r="AN557" s="172" t="str">
        <f t="shared" si="374"/>
        <v/>
      </c>
      <c r="AO557" s="172" t="str">
        <f t="shared" si="375"/>
        <v/>
      </c>
      <c r="AP557" s="172" t="str">
        <f t="shared" si="376"/>
        <v/>
      </c>
      <c r="AQ557" s="172" t="str">
        <f t="shared" si="377"/>
        <v>6 0</v>
      </c>
      <c r="AR557" s="172" t="str">
        <f>Table1[[#This Row],[Sex ]]&amp;Table1[[#This Row],[Month]]</f>
        <v>F5</v>
      </c>
      <c r="AS557" s="21"/>
      <c r="AT557" s="21"/>
      <c r="AU557" s="21"/>
      <c r="AV557" s="21"/>
      <c r="AW557" s="21"/>
      <c r="AX557" s="21"/>
      <c r="AY557" s="21"/>
      <c r="AZ557" s="21"/>
      <c r="BA557" s="21"/>
      <c r="BB557" s="21"/>
      <c r="BC557" s="21"/>
      <c r="BD557" s="21"/>
      <c r="BE557" s="319"/>
      <c r="BF557" s="319"/>
      <c r="BG557" s="316"/>
      <c r="BH557" s="316"/>
      <c r="BI557" s="316"/>
      <c r="BJ557" s="316"/>
      <c r="BK557" s="316"/>
      <c r="BL557" s="316"/>
      <c r="BM557" s="316"/>
      <c r="BN557" s="316"/>
      <c r="BO557" s="316"/>
      <c r="BP557" s="316"/>
      <c r="BQ557" s="316"/>
      <c r="BR557" s="316"/>
      <c r="BS557" s="316"/>
      <c r="BT557" s="316"/>
      <c r="BU557" s="316"/>
      <c r="BV557" s="316"/>
      <c r="BW557" s="316"/>
      <c r="BX557" s="316"/>
      <c r="BY557" s="316"/>
      <c r="BZ557" s="316"/>
      <c r="CA557" s="316"/>
      <c r="CB557" s="316"/>
      <c r="CC557" s="316"/>
      <c r="CD557" s="316"/>
      <c r="CE557" s="316"/>
      <c r="CF557" s="316"/>
      <c r="CG557" s="316"/>
      <c r="CH557" s="316"/>
      <c r="CI557" s="316"/>
      <c r="CJ557" s="316"/>
      <c r="CK557" s="316"/>
      <c r="CL557" s="316"/>
      <c r="CM557" s="316"/>
      <c r="CN557" s="316"/>
      <c r="CO557" s="316"/>
      <c r="CP557" s="316"/>
      <c r="CQ557" s="316"/>
      <c r="CR557" s="316"/>
      <c r="CS557" s="316"/>
      <c r="CT557" s="316"/>
      <c r="CU557" s="316"/>
      <c r="CV557" s="316"/>
      <c r="CW557" s="316"/>
      <c r="CX557" s="316"/>
      <c r="CY557" s="316"/>
      <c r="CZ557" s="316"/>
      <c r="DA557" s="316"/>
      <c r="DB557" s="316"/>
      <c r="DC557" s="316"/>
      <c r="DD557" s="316"/>
      <c r="DE557" s="316"/>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21"/>
      <c r="ET557" s="21"/>
      <c r="EU557" s="21"/>
      <c r="EV557" s="21"/>
      <c r="HP557" s="268">
        <f t="shared" si="381"/>
        <v>3</v>
      </c>
      <c r="HQ557" s="268">
        <f t="shared" si="351"/>
        <v>549</v>
      </c>
      <c r="HR557" s="268">
        <f t="shared" si="382"/>
        <v>0</v>
      </c>
      <c r="HS557" s="268">
        <f t="shared" si="383"/>
        <v>0</v>
      </c>
    </row>
    <row r="558" spans="1:227" x14ac:dyDescent="0.3">
      <c r="A558" s="21"/>
      <c r="B558" s="14">
        <v>11045</v>
      </c>
      <c r="C558" s="14">
        <v>26</v>
      </c>
      <c r="D558" s="14" t="s">
        <v>182</v>
      </c>
      <c r="E558" s="14" t="s">
        <v>183</v>
      </c>
      <c r="F558" s="14">
        <v>400</v>
      </c>
      <c r="G558" s="14" t="s">
        <v>120</v>
      </c>
      <c r="H558" s="14">
        <v>5</v>
      </c>
      <c r="I558" s="14">
        <v>6</v>
      </c>
      <c r="J558" s="14">
        <v>6</v>
      </c>
      <c r="K558" s="14">
        <v>6</v>
      </c>
      <c r="L558" s="14" t="s">
        <v>141</v>
      </c>
      <c r="M558" s="24">
        <f t="shared" si="378"/>
        <v>6</v>
      </c>
      <c r="N558" s="24">
        <f t="shared" si="353"/>
        <v>2</v>
      </c>
      <c r="O558" s="24" t="str">
        <f t="shared" si="354"/>
        <v>6 6</v>
      </c>
      <c r="P558" s="24">
        <f t="shared" si="355"/>
        <v>6</v>
      </c>
      <c r="Q558" s="25">
        <f t="shared" si="356"/>
        <v>0</v>
      </c>
      <c r="R558" s="26">
        <f t="shared" si="357"/>
        <v>0</v>
      </c>
      <c r="S558" s="24">
        <f t="shared" si="358"/>
        <v>5</v>
      </c>
      <c r="T558" s="24">
        <f t="shared" si="359"/>
        <v>5</v>
      </c>
      <c r="U558" s="24">
        <f t="shared" si="360"/>
        <v>5</v>
      </c>
      <c r="V558" s="24" t="str">
        <f t="shared" si="361"/>
        <v>g</v>
      </c>
      <c r="W558" s="24">
        <f t="shared" si="379"/>
        <v>0</v>
      </c>
      <c r="X558" s="24">
        <f t="shared" si="362"/>
        <v>5</v>
      </c>
      <c r="Y558" s="24">
        <f t="shared" si="363"/>
        <v>5</v>
      </c>
      <c r="Z558" s="24" t="str">
        <f t="shared" si="364"/>
        <v>F</v>
      </c>
      <c r="AA558" s="24" t="str">
        <f t="shared" si="384"/>
        <v>F</v>
      </c>
      <c r="AB558" s="34" t="str">
        <f t="shared" si="365"/>
        <v/>
      </c>
      <c r="AC558" s="34" t="str">
        <f t="shared" si="366"/>
        <v>g</v>
      </c>
      <c r="AD558" s="34" t="str">
        <f t="shared" si="380"/>
        <v>g</v>
      </c>
      <c r="AE558" s="34" t="str">
        <f t="shared" si="367"/>
        <v>5 0</v>
      </c>
      <c r="AF558" s="34">
        <f t="shared" si="368"/>
        <v>6</v>
      </c>
      <c r="AG558" s="34">
        <f t="shared" si="369"/>
        <v>6</v>
      </c>
      <c r="AH558" s="34">
        <f t="shared" si="370"/>
        <v>0</v>
      </c>
      <c r="AI558" s="172">
        <f>IF(AJ558&lt;&gt;"",MAX(AI$3:AI557)+1,"")</f>
        <v>441</v>
      </c>
      <c r="AJ558" s="172" t="str">
        <f t="shared" si="371"/>
        <v>F</v>
      </c>
      <c r="AK558" s="172">
        <f t="shared" si="372"/>
        <v>400</v>
      </c>
      <c r="AL558" s="172">
        <f t="shared" si="373"/>
        <v>6</v>
      </c>
      <c r="AM558" s="172" t="str">
        <f>IF(AN558&lt;&gt;"",MAX(AM$3:AM557)+1,"")</f>
        <v/>
      </c>
      <c r="AN558" s="172" t="str">
        <f t="shared" si="374"/>
        <v/>
      </c>
      <c r="AO558" s="172" t="str">
        <f t="shared" si="375"/>
        <v/>
      </c>
      <c r="AP558" s="172" t="str">
        <f t="shared" si="376"/>
        <v/>
      </c>
      <c r="AQ558" s="172" t="str">
        <f t="shared" si="377"/>
        <v>6 0</v>
      </c>
      <c r="AR558" s="172" t="str">
        <f>Table1[[#This Row],[Sex ]]&amp;Table1[[#This Row],[Month]]</f>
        <v>F5</v>
      </c>
      <c r="AS558" s="21"/>
      <c r="AT558" s="21"/>
      <c r="AU558" s="21"/>
      <c r="AV558" s="21"/>
      <c r="AW558" s="21"/>
      <c r="AX558" s="21"/>
      <c r="AY558" s="21"/>
      <c r="AZ558" s="21"/>
      <c r="BA558" s="21"/>
      <c r="BB558" s="21"/>
      <c r="BC558" s="21"/>
      <c r="BD558" s="21"/>
      <c r="BE558" s="319"/>
      <c r="BF558" s="319"/>
      <c r="BG558" s="316"/>
      <c r="BH558" s="316"/>
      <c r="BI558" s="316"/>
      <c r="BJ558" s="316"/>
      <c r="BK558" s="316"/>
      <c r="BL558" s="316"/>
      <c r="BM558" s="316"/>
      <c r="BN558" s="316"/>
      <c r="BO558" s="316"/>
      <c r="BP558" s="316"/>
      <c r="BQ558" s="316"/>
      <c r="BR558" s="316"/>
      <c r="BS558" s="316"/>
      <c r="BT558" s="316"/>
      <c r="BU558" s="316"/>
      <c r="BV558" s="316"/>
      <c r="BW558" s="316"/>
      <c r="BX558" s="316"/>
      <c r="BY558" s="316"/>
      <c r="BZ558" s="316"/>
      <c r="CA558" s="316"/>
      <c r="CB558" s="316"/>
      <c r="CC558" s="316"/>
      <c r="CD558" s="316"/>
      <c r="CE558" s="316"/>
      <c r="CF558" s="316"/>
      <c r="CG558" s="316"/>
      <c r="CH558" s="316"/>
      <c r="CI558" s="316"/>
      <c r="CJ558" s="316"/>
      <c r="CK558" s="316"/>
      <c r="CL558" s="316"/>
      <c r="CM558" s="316"/>
      <c r="CN558" s="316"/>
      <c r="CO558" s="316"/>
      <c r="CP558" s="316"/>
      <c r="CQ558" s="316"/>
      <c r="CR558" s="316"/>
      <c r="CS558" s="316"/>
      <c r="CT558" s="316"/>
      <c r="CU558" s="316"/>
      <c r="CV558" s="316"/>
      <c r="CW558" s="316"/>
      <c r="CX558" s="316"/>
      <c r="CY558" s="316"/>
      <c r="CZ558" s="316"/>
      <c r="DA558" s="316"/>
      <c r="DB558" s="316"/>
      <c r="DC558" s="316"/>
      <c r="DD558" s="316"/>
      <c r="DE558" s="316"/>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HP558" s="268">
        <f t="shared" si="381"/>
        <v>5</v>
      </c>
      <c r="HQ558" s="268">
        <f t="shared" si="351"/>
        <v>550</v>
      </c>
      <c r="HR558" s="268">
        <f t="shared" si="382"/>
        <v>0</v>
      </c>
      <c r="HS558" s="268">
        <f t="shared" si="383"/>
        <v>0</v>
      </c>
    </row>
    <row r="559" spans="1:227" x14ac:dyDescent="0.3">
      <c r="A559" s="21"/>
      <c r="B559" s="14">
        <v>11045</v>
      </c>
      <c r="C559" s="14">
        <v>27</v>
      </c>
      <c r="D559" s="14" t="s">
        <v>182</v>
      </c>
      <c r="E559" s="14" t="s">
        <v>183</v>
      </c>
      <c r="F559" s="14">
        <v>320</v>
      </c>
      <c r="G559" s="14" t="s">
        <v>121</v>
      </c>
      <c r="H559" s="14">
        <v>5</v>
      </c>
      <c r="I559" s="14">
        <v>4</v>
      </c>
      <c r="J559" s="14">
        <v>4</v>
      </c>
      <c r="K559" s="14">
        <v>4</v>
      </c>
      <c r="L559" s="14" t="s">
        <v>141</v>
      </c>
      <c r="M559" s="24">
        <f t="shared" si="378"/>
        <v>4</v>
      </c>
      <c r="N559" s="24">
        <f t="shared" si="353"/>
        <v>2</v>
      </c>
      <c r="O559" s="24" t="str">
        <f t="shared" si="354"/>
        <v>4 4</v>
      </c>
      <c r="P559" s="24">
        <f t="shared" si="355"/>
        <v>4</v>
      </c>
      <c r="Q559" s="25">
        <f t="shared" si="356"/>
        <v>0</v>
      </c>
      <c r="R559" s="26">
        <f t="shared" si="357"/>
        <v>0</v>
      </c>
      <c r="S559" s="24">
        <f t="shared" si="358"/>
        <v>5</v>
      </c>
      <c r="T559" s="24">
        <f t="shared" si="359"/>
        <v>5</v>
      </c>
      <c r="U559" s="24">
        <f t="shared" si="360"/>
        <v>5</v>
      </c>
      <c r="V559" s="24" t="str">
        <f t="shared" si="361"/>
        <v>g</v>
      </c>
      <c r="W559" s="24">
        <f t="shared" si="379"/>
        <v>0</v>
      </c>
      <c r="X559" s="24">
        <f t="shared" si="362"/>
        <v>5</v>
      </c>
      <c r="Y559" s="24">
        <f t="shared" si="363"/>
        <v>5</v>
      </c>
      <c r="Z559" s="24" t="str">
        <f t="shared" si="364"/>
        <v>M</v>
      </c>
      <c r="AA559" s="24" t="str">
        <f t="shared" si="384"/>
        <v>M</v>
      </c>
      <c r="AB559" s="34" t="str">
        <f t="shared" si="365"/>
        <v/>
      </c>
      <c r="AC559" s="34" t="str">
        <f t="shared" si="366"/>
        <v>g</v>
      </c>
      <c r="AD559" s="34" t="str">
        <f t="shared" si="380"/>
        <v>g</v>
      </c>
      <c r="AE559" s="34" t="str">
        <f t="shared" si="367"/>
        <v>5 0</v>
      </c>
      <c r="AF559" s="34">
        <f t="shared" si="368"/>
        <v>4</v>
      </c>
      <c r="AG559" s="34">
        <f t="shared" si="369"/>
        <v>4</v>
      </c>
      <c r="AH559" s="34">
        <f t="shared" si="370"/>
        <v>0</v>
      </c>
      <c r="AI559" s="172" t="str">
        <f>IF(AJ559&lt;&gt;"",MAX(AI$3:AI558)+1,"")</f>
        <v/>
      </c>
      <c r="AJ559" s="172" t="str">
        <f t="shared" si="371"/>
        <v/>
      </c>
      <c r="AK559" s="172" t="str">
        <f t="shared" si="372"/>
        <v/>
      </c>
      <c r="AL559" s="172" t="str">
        <f t="shared" si="373"/>
        <v/>
      </c>
      <c r="AM559" s="172">
        <f>IF(AN559&lt;&gt;"",MAX(AM$3:AM558)+1,"")</f>
        <v>112</v>
      </c>
      <c r="AN559" s="172" t="str">
        <f t="shared" si="374"/>
        <v>M</v>
      </c>
      <c r="AO559" s="172">
        <f t="shared" si="375"/>
        <v>320</v>
      </c>
      <c r="AP559" s="172">
        <f t="shared" si="376"/>
        <v>4</v>
      </c>
      <c r="AQ559" s="172" t="str">
        <f t="shared" si="377"/>
        <v>4 0</v>
      </c>
      <c r="AR559" s="172" t="str">
        <f>Table1[[#This Row],[Sex ]]&amp;Table1[[#This Row],[Month]]</f>
        <v>M5</v>
      </c>
      <c r="AS559" s="21"/>
      <c r="AT559" s="21"/>
      <c r="AU559" s="21"/>
      <c r="AV559" s="21"/>
      <c r="AW559" s="21"/>
      <c r="AX559" s="21"/>
      <c r="AY559" s="21"/>
      <c r="AZ559" s="21"/>
      <c r="BA559" s="21"/>
      <c r="BB559" s="21"/>
      <c r="BC559" s="21"/>
      <c r="BD559" s="21"/>
      <c r="BE559" s="319"/>
      <c r="BF559" s="319"/>
      <c r="BG559" s="316"/>
      <c r="BH559" s="316"/>
      <c r="BI559" s="316"/>
      <c r="BJ559" s="316"/>
      <c r="BK559" s="316"/>
      <c r="BL559" s="316"/>
      <c r="BM559" s="316"/>
      <c r="BN559" s="316"/>
      <c r="BO559" s="316"/>
      <c r="BP559" s="316"/>
      <c r="BQ559" s="316"/>
      <c r="BR559" s="316"/>
      <c r="BS559" s="316"/>
      <c r="BT559" s="316"/>
      <c r="BU559" s="316"/>
      <c r="BV559" s="316"/>
      <c r="BW559" s="316"/>
      <c r="BX559" s="316"/>
      <c r="BY559" s="316"/>
      <c r="BZ559" s="316"/>
      <c r="CA559" s="316"/>
      <c r="CB559" s="316"/>
      <c r="CC559" s="316"/>
      <c r="CD559" s="316"/>
      <c r="CE559" s="316"/>
      <c r="CF559" s="316"/>
      <c r="CG559" s="316"/>
      <c r="CH559" s="316"/>
      <c r="CI559" s="316"/>
      <c r="CJ559" s="316"/>
      <c r="CK559" s="316"/>
      <c r="CL559" s="316"/>
      <c r="CM559" s="316"/>
      <c r="CN559" s="316"/>
      <c r="CO559" s="316"/>
      <c r="CP559" s="316"/>
      <c r="CQ559" s="316"/>
      <c r="CR559" s="316"/>
      <c r="CS559" s="316"/>
      <c r="CT559" s="316"/>
      <c r="CU559" s="316"/>
      <c r="CV559" s="316"/>
      <c r="CW559" s="316"/>
      <c r="CX559" s="316"/>
      <c r="CY559" s="316"/>
      <c r="CZ559" s="316"/>
      <c r="DA559" s="316"/>
      <c r="DB559" s="316"/>
      <c r="DC559" s="316"/>
      <c r="DD559" s="316"/>
      <c r="DE559" s="316"/>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HP559" s="268">
        <f t="shared" si="381"/>
        <v>3</v>
      </c>
      <c r="HQ559" s="268">
        <f t="shared" si="351"/>
        <v>551</v>
      </c>
      <c r="HR559" s="268">
        <f t="shared" si="382"/>
        <v>0</v>
      </c>
      <c r="HS559" s="268">
        <f t="shared" si="383"/>
        <v>0</v>
      </c>
    </row>
    <row r="560" spans="1:227" x14ac:dyDescent="0.3">
      <c r="A560" s="21"/>
      <c r="B560" s="14">
        <v>11045</v>
      </c>
      <c r="C560" s="14">
        <v>28</v>
      </c>
      <c r="D560" s="14" t="s">
        <v>182</v>
      </c>
      <c r="E560" s="14" t="s">
        <v>183</v>
      </c>
      <c r="F560" s="14">
        <v>450</v>
      </c>
      <c r="G560" s="14" t="s">
        <v>120</v>
      </c>
      <c r="H560" s="14">
        <v>5</v>
      </c>
      <c r="I560" s="14">
        <v>6</v>
      </c>
      <c r="J560" s="14">
        <v>6</v>
      </c>
      <c r="K560" s="14">
        <v>6</v>
      </c>
      <c r="L560" s="14" t="s">
        <v>141</v>
      </c>
      <c r="M560" s="24">
        <f t="shared" si="378"/>
        <v>6</v>
      </c>
      <c r="N560" s="24">
        <f t="shared" si="353"/>
        <v>2</v>
      </c>
      <c r="O560" s="24" t="str">
        <f t="shared" si="354"/>
        <v>6 6</v>
      </c>
      <c r="P560" s="24">
        <f t="shared" si="355"/>
        <v>6</v>
      </c>
      <c r="Q560" s="25">
        <f t="shared" si="356"/>
        <v>0</v>
      </c>
      <c r="R560" s="26">
        <f t="shared" si="357"/>
        <v>0</v>
      </c>
      <c r="S560" s="24">
        <f t="shared" si="358"/>
        <v>5</v>
      </c>
      <c r="T560" s="24">
        <f t="shared" si="359"/>
        <v>5</v>
      </c>
      <c r="U560" s="24">
        <f t="shared" si="360"/>
        <v>5</v>
      </c>
      <c r="V560" s="24" t="str">
        <f t="shared" si="361"/>
        <v>g</v>
      </c>
      <c r="W560" s="24">
        <f t="shared" si="379"/>
        <v>0</v>
      </c>
      <c r="X560" s="24">
        <f t="shared" si="362"/>
        <v>5</v>
      </c>
      <c r="Y560" s="24">
        <f t="shared" si="363"/>
        <v>5</v>
      </c>
      <c r="Z560" s="24" t="str">
        <f t="shared" si="364"/>
        <v>F</v>
      </c>
      <c r="AA560" s="24" t="str">
        <f t="shared" si="384"/>
        <v>F</v>
      </c>
      <c r="AB560" s="34" t="str">
        <f t="shared" si="365"/>
        <v/>
      </c>
      <c r="AC560" s="34" t="str">
        <f t="shared" si="366"/>
        <v>g</v>
      </c>
      <c r="AD560" s="34" t="str">
        <f t="shared" si="380"/>
        <v>g</v>
      </c>
      <c r="AE560" s="34" t="str">
        <f t="shared" si="367"/>
        <v>5 0</v>
      </c>
      <c r="AF560" s="34">
        <f t="shared" si="368"/>
        <v>6</v>
      </c>
      <c r="AG560" s="34">
        <f t="shared" si="369"/>
        <v>6</v>
      </c>
      <c r="AH560" s="34">
        <f t="shared" si="370"/>
        <v>0</v>
      </c>
      <c r="AI560" s="172">
        <f>IF(AJ560&lt;&gt;"",MAX(AI$3:AI559)+1,"")</f>
        <v>442</v>
      </c>
      <c r="AJ560" s="172" t="str">
        <f t="shared" si="371"/>
        <v>F</v>
      </c>
      <c r="AK560" s="172">
        <f t="shared" si="372"/>
        <v>450</v>
      </c>
      <c r="AL560" s="172">
        <f t="shared" si="373"/>
        <v>6</v>
      </c>
      <c r="AM560" s="172" t="str">
        <f>IF(AN560&lt;&gt;"",MAX(AM$3:AM559)+1,"")</f>
        <v/>
      </c>
      <c r="AN560" s="172" t="str">
        <f t="shared" si="374"/>
        <v/>
      </c>
      <c r="AO560" s="172" t="str">
        <f t="shared" si="375"/>
        <v/>
      </c>
      <c r="AP560" s="172" t="str">
        <f t="shared" si="376"/>
        <v/>
      </c>
      <c r="AQ560" s="172" t="str">
        <f t="shared" si="377"/>
        <v>6 0</v>
      </c>
      <c r="AR560" s="172" t="str">
        <f>Table1[[#This Row],[Sex ]]&amp;Table1[[#This Row],[Month]]</f>
        <v>F5</v>
      </c>
      <c r="AS560" s="21"/>
      <c r="AT560" s="21"/>
      <c r="AU560" s="21"/>
      <c r="AV560" s="21"/>
      <c r="AW560" s="21"/>
      <c r="AX560" s="21"/>
      <c r="AY560" s="21"/>
      <c r="AZ560" s="21"/>
      <c r="BA560" s="21"/>
      <c r="BB560" s="21"/>
      <c r="BC560" s="21"/>
      <c r="BD560" s="21"/>
      <c r="BE560" s="319"/>
      <c r="BF560" s="319"/>
      <c r="BG560" s="316"/>
      <c r="BH560" s="316"/>
      <c r="BI560" s="316"/>
      <c r="BJ560" s="316"/>
      <c r="BK560" s="316"/>
      <c r="BL560" s="316"/>
      <c r="BM560" s="316"/>
      <c r="BN560" s="316"/>
      <c r="BO560" s="316"/>
      <c r="BP560" s="316"/>
      <c r="BQ560" s="316"/>
      <c r="BR560" s="316"/>
      <c r="BS560" s="316"/>
      <c r="BT560" s="316"/>
      <c r="BU560" s="316"/>
      <c r="BV560" s="316"/>
      <c r="BW560" s="316"/>
      <c r="BX560" s="316"/>
      <c r="BY560" s="316"/>
      <c r="BZ560" s="316"/>
      <c r="CA560" s="316"/>
      <c r="CB560" s="316"/>
      <c r="CC560" s="316"/>
      <c r="CD560" s="316"/>
      <c r="CE560" s="316"/>
      <c r="CF560" s="316"/>
      <c r="CG560" s="316"/>
      <c r="CH560" s="316"/>
      <c r="CI560" s="316"/>
      <c r="CJ560" s="316"/>
      <c r="CK560" s="316"/>
      <c r="CL560" s="316"/>
      <c r="CM560" s="316"/>
      <c r="CN560" s="316"/>
      <c r="CO560" s="316"/>
      <c r="CP560" s="316"/>
      <c r="CQ560" s="316"/>
      <c r="CR560" s="316"/>
      <c r="CS560" s="316"/>
      <c r="CT560" s="316"/>
      <c r="CU560" s="316"/>
      <c r="CV560" s="316"/>
      <c r="CW560" s="316"/>
      <c r="CX560" s="316"/>
      <c r="CY560" s="316"/>
      <c r="CZ560" s="316"/>
      <c r="DA560" s="316"/>
      <c r="DB560" s="316"/>
      <c r="DC560" s="316"/>
      <c r="DD560" s="316"/>
      <c r="DE560" s="316"/>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HP560" s="268">
        <f t="shared" si="381"/>
        <v>5</v>
      </c>
      <c r="HQ560" s="268">
        <f t="shared" si="351"/>
        <v>552</v>
      </c>
      <c r="HR560" s="268">
        <f t="shared" si="382"/>
        <v>0</v>
      </c>
      <c r="HS560" s="268">
        <f t="shared" si="383"/>
        <v>0</v>
      </c>
    </row>
    <row r="561" spans="1:227" x14ac:dyDescent="0.3">
      <c r="A561" s="21"/>
      <c r="B561" s="14">
        <v>11045</v>
      </c>
      <c r="C561" s="14">
        <v>29</v>
      </c>
      <c r="D561" s="14" t="s">
        <v>182</v>
      </c>
      <c r="E561" s="14" t="s">
        <v>183</v>
      </c>
      <c r="F561" s="14">
        <v>380</v>
      </c>
      <c r="G561" s="14" t="s">
        <v>120</v>
      </c>
      <c r="H561" s="14">
        <v>5</v>
      </c>
      <c r="I561" s="14">
        <v>4</v>
      </c>
      <c r="J561" s="14">
        <v>4</v>
      </c>
      <c r="K561" s="14">
        <v>4</v>
      </c>
      <c r="L561" s="14" t="s">
        <v>141</v>
      </c>
      <c r="M561" s="24">
        <f t="shared" si="378"/>
        <v>4</v>
      </c>
      <c r="N561" s="24">
        <f t="shared" si="353"/>
        <v>2</v>
      </c>
      <c r="O561" s="24" t="str">
        <f t="shared" si="354"/>
        <v>4 4</v>
      </c>
      <c r="P561" s="24">
        <f t="shared" si="355"/>
        <v>4</v>
      </c>
      <c r="Q561" s="25">
        <f t="shared" si="356"/>
        <v>0</v>
      </c>
      <c r="R561" s="26">
        <f t="shared" si="357"/>
        <v>0</v>
      </c>
      <c r="S561" s="24">
        <f t="shared" si="358"/>
        <v>5</v>
      </c>
      <c r="T561" s="24">
        <f t="shared" si="359"/>
        <v>5</v>
      </c>
      <c r="U561" s="24">
        <f t="shared" si="360"/>
        <v>5</v>
      </c>
      <c r="V561" s="24" t="str">
        <f t="shared" si="361"/>
        <v>g</v>
      </c>
      <c r="W561" s="24">
        <f t="shared" si="379"/>
        <v>0</v>
      </c>
      <c r="X561" s="24">
        <f t="shared" si="362"/>
        <v>5</v>
      </c>
      <c r="Y561" s="24">
        <f t="shared" si="363"/>
        <v>5</v>
      </c>
      <c r="Z561" s="24" t="str">
        <f t="shared" si="364"/>
        <v>F</v>
      </c>
      <c r="AA561" s="24" t="str">
        <f t="shared" si="384"/>
        <v>F</v>
      </c>
      <c r="AB561" s="34" t="str">
        <f t="shared" si="365"/>
        <v/>
      </c>
      <c r="AC561" s="34" t="str">
        <f t="shared" si="366"/>
        <v>g</v>
      </c>
      <c r="AD561" s="34" t="str">
        <f t="shared" si="380"/>
        <v>g</v>
      </c>
      <c r="AE561" s="34" t="str">
        <f t="shared" si="367"/>
        <v>5 0</v>
      </c>
      <c r="AF561" s="34">
        <f t="shared" si="368"/>
        <v>4</v>
      </c>
      <c r="AG561" s="34">
        <f t="shared" si="369"/>
        <v>4</v>
      </c>
      <c r="AH561" s="34">
        <f t="shared" si="370"/>
        <v>0</v>
      </c>
      <c r="AI561" s="172">
        <f>IF(AJ561&lt;&gt;"",MAX(AI$3:AI560)+1,"")</f>
        <v>443</v>
      </c>
      <c r="AJ561" s="172" t="str">
        <f t="shared" si="371"/>
        <v>F</v>
      </c>
      <c r="AK561" s="172">
        <f t="shared" si="372"/>
        <v>380</v>
      </c>
      <c r="AL561" s="172">
        <f t="shared" si="373"/>
        <v>4</v>
      </c>
      <c r="AM561" s="172" t="str">
        <f>IF(AN561&lt;&gt;"",MAX(AM$3:AM560)+1,"")</f>
        <v/>
      </c>
      <c r="AN561" s="172" t="str">
        <f t="shared" si="374"/>
        <v/>
      </c>
      <c r="AO561" s="172" t="str">
        <f t="shared" si="375"/>
        <v/>
      </c>
      <c r="AP561" s="172" t="str">
        <f t="shared" si="376"/>
        <v/>
      </c>
      <c r="AQ561" s="172" t="str">
        <f t="shared" si="377"/>
        <v>4 0</v>
      </c>
      <c r="AR561" s="172" t="str">
        <f>Table1[[#This Row],[Sex ]]&amp;Table1[[#This Row],[Month]]</f>
        <v>F5</v>
      </c>
      <c r="AS561" s="21"/>
      <c r="AT561" s="21"/>
      <c r="AU561" s="21"/>
      <c r="AV561" s="21"/>
      <c r="AW561" s="21"/>
      <c r="AX561" s="21"/>
      <c r="AY561" s="21"/>
      <c r="AZ561" s="21"/>
      <c r="BA561" s="21"/>
      <c r="BB561" s="21"/>
      <c r="BC561" s="21"/>
      <c r="BD561" s="21"/>
      <c r="BE561" s="319"/>
      <c r="BF561" s="319"/>
      <c r="BG561" s="316"/>
      <c r="BH561" s="316"/>
      <c r="BI561" s="316"/>
      <c r="BJ561" s="316"/>
      <c r="BK561" s="316"/>
      <c r="BL561" s="316"/>
      <c r="BM561" s="316"/>
      <c r="BN561" s="316"/>
      <c r="BO561" s="316"/>
      <c r="BP561" s="316"/>
      <c r="BQ561" s="316"/>
      <c r="BR561" s="316"/>
      <c r="BS561" s="316"/>
      <c r="BT561" s="316"/>
      <c r="BU561" s="316"/>
      <c r="BV561" s="316"/>
      <c r="BW561" s="316"/>
      <c r="BX561" s="316"/>
      <c r="BY561" s="316"/>
      <c r="BZ561" s="316"/>
      <c r="CA561" s="316"/>
      <c r="CB561" s="316"/>
      <c r="CC561" s="316"/>
      <c r="CD561" s="316"/>
      <c r="CE561" s="316"/>
      <c r="CF561" s="316"/>
      <c r="CG561" s="316"/>
      <c r="CH561" s="316"/>
      <c r="CI561" s="316"/>
      <c r="CJ561" s="316"/>
      <c r="CK561" s="316"/>
      <c r="CL561" s="316"/>
      <c r="CM561" s="316"/>
      <c r="CN561" s="316"/>
      <c r="CO561" s="316"/>
      <c r="CP561" s="316"/>
      <c r="CQ561" s="316"/>
      <c r="CR561" s="316"/>
      <c r="CS561" s="316"/>
      <c r="CT561" s="316"/>
      <c r="CU561" s="316"/>
      <c r="CV561" s="316"/>
      <c r="CW561" s="316"/>
      <c r="CX561" s="316"/>
      <c r="CY561" s="316"/>
      <c r="CZ561" s="316"/>
      <c r="DA561" s="316"/>
      <c r="DB561" s="316"/>
      <c r="DC561" s="316"/>
      <c r="DD561" s="316"/>
      <c r="DE561" s="316"/>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HP561" s="268">
        <f t="shared" si="381"/>
        <v>5</v>
      </c>
      <c r="HQ561" s="268">
        <f t="shared" si="351"/>
        <v>553</v>
      </c>
      <c r="HR561" s="268">
        <f t="shared" si="382"/>
        <v>0</v>
      </c>
      <c r="HS561" s="268">
        <f t="shared" si="383"/>
        <v>0</v>
      </c>
    </row>
    <row r="562" spans="1:227" x14ac:dyDescent="0.3">
      <c r="A562" s="21"/>
      <c r="B562" s="14">
        <v>11140</v>
      </c>
      <c r="C562" s="14">
        <v>1</v>
      </c>
      <c r="D562" s="14" t="s">
        <v>182</v>
      </c>
      <c r="E562" s="14" t="s">
        <v>183</v>
      </c>
      <c r="F562" s="14">
        <v>330</v>
      </c>
      <c r="G562" s="14" t="s">
        <v>121</v>
      </c>
      <c r="H562" s="14">
        <v>5</v>
      </c>
      <c r="I562" s="14">
        <v>3</v>
      </c>
      <c r="J562" s="14">
        <v>3</v>
      </c>
      <c r="K562" s="14"/>
      <c r="L562" s="14" t="s">
        <v>141</v>
      </c>
      <c r="M562" s="24">
        <f t="shared" si="378"/>
        <v>3</v>
      </c>
      <c r="N562" s="24">
        <f t="shared" si="353"/>
        <v>2</v>
      </c>
      <c r="O562" s="24" t="str">
        <f t="shared" si="354"/>
        <v>3 3</v>
      </c>
      <c r="P562" s="24">
        <f t="shared" si="355"/>
        <v>3</v>
      </c>
      <c r="Q562" s="25">
        <f t="shared" si="356"/>
        <v>0</v>
      </c>
      <c r="R562" s="26">
        <f t="shared" si="357"/>
        <v>0</v>
      </c>
      <c r="S562" s="24">
        <f t="shared" si="358"/>
        <v>5</v>
      </c>
      <c r="T562" s="24">
        <f t="shared" si="359"/>
        <v>5</v>
      </c>
      <c r="U562" s="24" t="str">
        <f t="shared" si="360"/>
        <v/>
      </c>
      <c r="V562" s="24" t="str">
        <f t="shared" si="361"/>
        <v>g</v>
      </c>
      <c r="W562" s="24" t="str">
        <f t="shared" si="379"/>
        <v/>
      </c>
      <c r="X562" s="24">
        <f t="shared" si="362"/>
        <v>5</v>
      </c>
      <c r="Y562" s="24">
        <f t="shared" si="363"/>
        <v>5</v>
      </c>
      <c r="Z562" s="24" t="str">
        <f t="shared" si="364"/>
        <v>M</v>
      </c>
      <c r="AA562" s="24" t="str">
        <f t="shared" si="384"/>
        <v>M</v>
      </c>
      <c r="AB562" s="34" t="str">
        <f t="shared" si="365"/>
        <v/>
      </c>
      <c r="AC562" s="34" t="str">
        <f t="shared" si="366"/>
        <v>g</v>
      </c>
      <c r="AD562" s="34" t="str">
        <f t="shared" si="380"/>
        <v>g</v>
      </c>
      <c r="AE562" s="34" t="str">
        <f t="shared" si="367"/>
        <v>5 0</v>
      </c>
      <c r="AF562" s="34">
        <f t="shared" si="368"/>
        <v>3</v>
      </c>
      <c r="AG562" s="34">
        <f t="shared" si="369"/>
        <v>3</v>
      </c>
      <c r="AH562" s="34">
        <f t="shared" si="370"/>
        <v>0</v>
      </c>
      <c r="AI562" s="172" t="str">
        <f>IF(AJ562&lt;&gt;"",MAX(AI$3:AI561)+1,"")</f>
        <v/>
      </c>
      <c r="AJ562" s="172" t="str">
        <f t="shared" si="371"/>
        <v/>
      </c>
      <c r="AK562" s="172" t="str">
        <f t="shared" si="372"/>
        <v/>
      </c>
      <c r="AL562" s="172" t="str">
        <f t="shared" si="373"/>
        <v/>
      </c>
      <c r="AM562" s="172">
        <f>IF(AN562&lt;&gt;"",MAX(AM$3:AM561)+1,"")</f>
        <v>113</v>
      </c>
      <c r="AN562" s="172" t="str">
        <f t="shared" si="374"/>
        <v>M</v>
      </c>
      <c r="AO562" s="172">
        <f t="shared" si="375"/>
        <v>330</v>
      </c>
      <c r="AP562" s="172">
        <f t="shared" si="376"/>
        <v>3</v>
      </c>
      <c r="AQ562" s="172" t="str">
        <f t="shared" si="377"/>
        <v/>
      </c>
      <c r="AR562" s="172" t="str">
        <f>Table1[[#This Row],[Sex ]]&amp;Table1[[#This Row],[Month]]</f>
        <v>M5</v>
      </c>
      <c r="AS562" s="21"/>
      <c r="AT562" s="21"/>
      <c r="AU562" s="21"/>
      <c r="AV562" s="21"/>
      <c r="AW562" s="21"/>
      <c r="AX562" s="21"/>
      <c r="AY562" s="21"/>
      <c r="AZ562" s="21"/>
      <c r="BA562" s="21"/>
      <c r="BB562" s="21"/>
      <c r="BC562" s="21"/>
      <c r="BD562" s="21"/>
      <c r="BE562" s="319"/>
      <c r="BF562" s="319"/>
      <c r="BG562" s="316"/>
      <c r="BH562" s="316"/>
      <c r="BI562" s="316"/>
      <c r="BJ562" s="316"/>
      <c r="BK562" s="316"/>
      <c r="BL562" s="316"/>
      <c r="BM562" s="316"/>
      <c r="BN562" s="316"/>
      <c r="BO562" s="316"/>
      <c r="BP562" s="316"/>
      <c r="BQ562" s="316"/>
      <c r="BR562" s="316"/>
      <c r="BS562" s="316"/>
      <c r="BT562" s="316"/>
      <c r="BU562" s="316"/>
      <c r="BV562" s="316"/>
      <c r="BW562" s="316"/>
      <c r="BX562" s="316"/>
      <c r="BY562" s="316"/>
      <c r="BZ562" s="316"/>
      <c r="CA562" s="316"/>
      <c r="CB562" s="316"/>
      <c r="CC562" s="316"/>
      <c r="CD562" s="316"/>
      <c r="CE562" s="316"/>
      <c r="CF562" s="316"/>
      <c r="CG562" s="316"/>
      <c r="CH562" s="316"/>
      <c r="CI562" s="316"/>
      <c r="CJ562" s="316"/>
      <c r="CK562" s="316"/>
      <c r="CL562" s="316"/>
      <c r="CM562" s="316"/>
      <c r="CN562" s="316"/>
      <c r="CO562" s="316"/>
      <c r="CP562" s="316"/>
      <c r="CQ562" s="316"/>
      <c r="CR562" s="316"/>
      <c r="CS562" s="316"/>
      <c r="CT562" s="316"/>
      <c r="CU562" s="316"/>
      <c r="CV562" s="316"/>
      <c r="CW562" s="316"/>
      <c r="CX562" s="316"/>
      <c r="CY562" s="316"/>
      <c r="CZ562" s="316"/>
      <c r="DA562" s="316"/>
      <c r="DB562" s="316"/>
      <c r="DC562" s="316"/>
      <c r="DD562" s="316"/>
      <c r="DE562" s="316"/>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HP562" s="268">
        <f t="shared" si="381"/>
        <v>4</v>
      </c>
      <c r="HQ562" s="268">
        <f t="shared" si="351"/>
        <v>554</v>
      </c>
      <c r="HR562" s="268">
        <f t="shared" si="382"/>
        <v>0</v>
      </c>
      <c r="HS562" s="268">
        <f t="shared" si="383"/>
        <v>0</v>
      </c>
    </row>
    <row r="563" spans="1:227" x14ac:dyDescent="0.3">
      <c r="A563" s="21"/>
      <c r="B563" s="14">
        <v>11140</v>
      </c>
      <c r="C563" s="14">
        <v>2</v>
      </c>
      <c r="D563" s="14" t="s">
        <v>182</v>
      </c>
      <c r="E563" s="14" t="s">
        <v>183</v>
      </c>
      <c r="F563" s="14">
        <v>370</v>
      </c>
      <c r="G563" s="14" t="s">
        <v>120</v>
      </c>
      <c r="H563" s="14">
        <v>5</v>
      </c>
      <c r="I563" s="14">
        <v>4</v>
      </c>
      <c r="J563" s="14">
        <v>4</v>
      </c>
      <c r="K563" s="14"/>
      <c r="L563" s="14" t="s">
        <v>141</v>
      </c>
      <c r="M563" s="24">
        <f t="shared" si="378"/>
        <v>4</v>
      </c>
      <c r="N563" s="24">
        <f t="shared" si="353"/>
        <v>2</v>
      </c>
      <c r="O563" s="24" t="str">
        <f t="shared" si="354"/>
        <v>4 4</v>
      </c>
      <c r="P563" s="24">
        <f t="shared" si="355"/>
        <v>4</v>
      </c>
      <c r="Q563" s="25">
        <f t="shared" si="356"/>
        <v>0</v>
      </c>
      <c r="R563" s="26">
        <f t="shared" si="357"/>
        <v>0</v>
      </c>
      <c r="S563" s="24">
        <f t="shared" si="358"/>
        <v>5</v>
      </c>
      <c r="T563" s="24">
        <f t="shared" si="359"/>
        <v>5</v>
      </c>
      <c r="U563" s="24" t="str">
        <f t="shared" si="360"/>
        <v/>
      </c>
      <c r="V563" s="24" t="str">
        <f t="shared" si="361"/>
        <v>g</v>
      </c>
      <c r="W563" s="24" t="str">
        <f t="shared" si="379"/>
        <v/>
      </c>
      <c r="X563" s="24">
        <f t="shared" si="362"/>
        <v>5</v>
      </c>
      <c r="Y563" s="24">
        <f t="shared" si="363"/>
        <v>5</v>
      </c>
      <c r="Z563" s="24" t="str">
        <f t="shared" si="364"/>
        <v>F</v>
      </c>
      <c r="AA563" s="24" t="str">
        <f t="shared" si="384"/>
        <v>F</v>
      </c>
      <c r="AB563" s="34" t="str">
        <f t="shared" si="365"/>
        <v/>
      </c>
      <c r="AC563" s="34" t="str">
        <f t="shared" si="366"/>
        <v>g</v>
      </c>
      <c r="AD563" s="34" t="str">
        <f t="shared" si="380"/>
        <v>g</v>
      </c>
      <c r="AE563" s="34" t="str">
        <f t="shared" si="367"/>
        <v>5 0</v>
      </c>
      <c r="AF563" s="34">
        <f t="shared" si="368"/>
        <v>4</v>
      </c>
      <c r="AG563" s="34">
        <f t="shared" si="369"/>
        <v>4</v>
      </c>
      <c r="AH563" s="34">
        <f t="shared" si="370"/>
        <v>0</v>
      </c>
      <c r="AI563" s="172">
        <f>IF(AJ563&lt;&gt;"",MAX(AI$3:AI562)+1,"")</f>
        <v>444</v>
      </c>
      <c r="AJ563" s="172" t="str">
        <f t="shared" si="371"/>
        <v>F</v>
      </c>
      <c r="AK563" s="172">
        <f t="shared" si="372"/>
        <v>370</v>
      </c>
      <c r="AL563" s="172">
        <f t="shared" si="373"/>
        <v>4</v>
      </c>
      <c r="AM563" s="172" t="str">
        <f>IF(AN563&lt;&gt;"",MAX(AM$3:AM562)+1,"")</f>
        <v/>
      </c>
      <c r="AN563" s="172" t="str">
        <f t="shared" si="374"/>
        <v/>
      </c>
      <c r="AO563" s="172" t="str">
        <f t="shared" si="375"/>
        <v/>
      </c>
      <c r="AP563" s="172" t="str">
        <f t="shared" si="376"/>
        <v/>
      </c>
      <c r="AQ563" s="172" t="str">
        <f t="shared" si="377"/>
        <v/>
      </c>
      <c r="AR563" s="172" t="str">
        <f>Table1[[#This Row],[Sex ]]&amp;Table1[[#This Row],[Month]]</f>
        <v>F5</v>
      </c>
      <c r="AS563" s="21"/>
      <c r="AT563" s="21"/>
      <c r="AU563" s="21"/>
      <c r="AV563" s="21"/>
      <c r="AW563" s="21"/>
      <c r="AX563" s="21"/>
      <c r="AY563" s="21"/>
      <c r="AZ563" s="21"/>
      <c r="BA563" s="21"/>
      <c r="BB563" s="21"/>
      <c r="BC563" s="21"/>
      <c r="BD563" s="21"/>
      <c r="BE563" s="319"/>
      <c r="BF563" s="319"/>
      <c r="BG563" s="316"/>
      <c r="BH563" s="316"/>
      <c r="BI563" s="316"/>
      <c r="BJ563" s="316"/>
      <c r="BK563" s="316"/>
      <c r="BL563" s="316"/>
      <c r="BM563" s="316"/>
      <c r="BN563" s="316"/>
      <c r="BO563" s="316"/>
      <c r="BP563" s="316"/>
      <c r="BQ563" s="316"/>
      <c r="BR563" s="316"/>
      <c r="BS563" s="316"/>
      <c r="BT563" s="316"/>
      <c r="BU563" s="316"/>
      <c r="BV563" s="316"/>
      <c r="BW563" s="316"/>
      <c r="BX563" s="316"/>
      <c r="BY563" s="316"/>
      <c r="BZ563" s="316"/>
      <c r="CA563" s="316"/>
      <c r="CB563" s="316"/>
      <c r="CC563" s="316"/>
      <c r="CD563" s="316"/>
      <c r="CE563" s="316"/>
      <c r="CF563" s="316"/>
      <c r="CG563" s="316"/>
      <c r="CH563" s="316"/>
      <c r="CI563" s="316"/>
      <c r="CJ563" s="316"/>
      <c r="CK563" s="316"/>
      <c r="CL563" s="316"/>
      <c r="CM563" s="316"/>
      <c r="CN563" s="316"/>
      <c r="CO563" s="316"/>
      <c r="CP563" s="316"/>
      <c r="CQ563" s="316"/>
      <c r="CR563" s="316"/>
      <c r="CS563" s="316"/>
      <c r="CT563" s="316"/>
      <c r="CU563" s="316"/>
      <c r="CV563" s="316"/>
      <c r="CW563" s="316"/>
      <c r="CX563" s="316"/>
      <c r="CY563" s="316"/>
      <c r="CZ563" s="316"/>
      <c r="DA563" s="316"/>
      <c r="DB563" s="316"/>
      <c r="DC563" s="316"/>
      <c r="DD563" s="316"/>
      <c r="DE563" s="316"/>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21"/>
      <c r="ET563" s="21"/>
      <c r="EU563" s="21"/>
      <c r="EV563" s="21"/>
      <c r="HP563" s="268">
        <f t="shared" si="381"/>
        <v>6</v>
      </c>
      <c r="HQ563" s="268">
        <f t="shared" si="351"/>
        <v>555</v>
      </c>
      <c r="HR563" s="268">
        <f t="shared" si="382"/>
        <v>0</v>
      </c>
      <c r="HS563" s="268">
        <f t="shared" si="383"/>
        <v>0</v>
      </c>
    </row>
    <row r="564" spans="1:227" x14ac:dyDescent="0.3">
      <c r="A564" s="21"/>
      <c r="B564" s="14">
        <v>11140</v>
      </c>
      <c r="C564" s="14">
        <v>3</v>
      </c>
      <c r="D564" s="14" t="s">
        <v>182</v>
      </c>
      <c r="E564" s="14" t="s">
        <v>183</v>
      </c>
      <c r="F564" s="14">
        <v>320</v>
      </c>
      <c r="G564" s="14" t="s">
        <v>120</v>
      </c>
      <c r="H564" s="14">
        <v>5</v>
      </c>
      <c r="I564" s="14">
        <v>4</v>
      </c>
      <c r="J564" s="14">
        <v>4</v>
      </c>
      <c r="K564" s="14"/>
      <c r="L564" s="14" t="s">
        <v>141</v>
      </c>
      <c r="M564" s="24">
        <f t="shared" si="378"/>
        <v>4</v>
      </c>
      <c r="N564" s="24">
        <f t="shared" si="353"/>
        <v>2</v>
      </c>
      <c r="O564" s="24" t="str">
        <f t="shared" si="354"/>
        <v>4 4</v>
      </c>
      <c r="P564" s="24">
        <f t="shared" si="355"/>
        <v>4</v>
      </c>
      <c r="Q564" s="25">
        <f t="shared" si="356"/>
        <v>0</v>
      </c>
      <c r="R564" s="26">
        <f t="shared" si="357"/>
        <v>0</v>
      </c>
      <c r="S564" s="24">
        <f t="shared" si="358"/>
        <v>5</v>
      </c>
      <c r="T564" s="24">
        <f t="shared" si="359"/>
        <v>5</v>
      </c>
      <c r="U564" s="24" t="str">
        <f t="shared" si="360"/>
        <v/>
      </c>
      <c r="V564" s="24" t="str">
        <f t="shared" si="361"/>
        <v>g</v>
      </c>
      <c r="W564" s="24" t="str">
        <f t="shared" si="379"/>
        <v/>
      </c>
      <c r="X564" s="24">
        <f t="shared" si="362"/>
        <v>5</v>
      </c>
      <c r="Y564" s="24">
        <f t="shared" si="363"/>
        <v>5</v>
      </c>
      <c r="Z564" s="24" t="str">
        <f t="shared" si="364"/>
        <v>F</v>
      </c>
      <c r="AA564" s="24" t="str">
        <f t="shared" si="384"/>
        <v>F</v>
      </c>
      <c r="AB564" s="34" t="str">
        <f t="shared" si="365"/>
        <v/>
      </c>
      <c r="AC564" s="34" t="str">
        <f t="shared" si="366"/>
        <v>g</v>
      </c>
      <c r="AD564" s="34" t="str">
        <f t="shared" si="380"/>
        <v>g</v>
      </c>
      <c r="AE564" s="34" t="str">
        <f t="shared" si="367"/>
        <v>5 0</v>
      </c>
      <c r="AF564" s="34">
        <f t="shared" si="368"/>
        <v>4</v>
      </c>
      <c r="AG564" s="34">
        <f t="shared" si="369"/>
        <v>4</v>
      </c>
      <c r="AH564" s="34">
        <f t="shared" si="370"/>
        <v>0</v>
      </c>
      <c r="AI564" s="172">
        <f>IF(AJ564&lt;&gt;"",MAX(AI$3:AI563)+1,"")</f>
        <v>445</v>
      </c>
      <c r="AJ564" s="172" t="str">
        <f t="shared" si="371"/>
        <v>F</v>
      </c>
      <c r="AK564" s="172">
        <f t="shared" si="372"/>
        <v>320</v>
      </c>
      <c r="AL564" s="172">
        <f t="shared" si="373"/>
        <v>4</v>
      </c>
      <c r="AM564" s="172" t="str">
        <f>IF(AN564&lt;&gt;"",MAX(AM$3:AM563)+1,"")</f>
        <v/>
      </c>
      <c r="AN564" s="172" t="str">
        <f t="shared" si="374"/>
        <v/>
      </c>
      <c r="AO564" s="172" t="str">
        <f t="shared" si="375"/>
        <v/>
      </c>
      <c r="AP564" s="172" t="str">
        <f t="shared" si="376"/>
        <v/>
      </c>
      <c r="AQ564" s="172" t="str">
        <f t="shared" si="377"/>
        <v/>
      </c>
      <c r="AR564" s="172" t="str">
        <f>Table1[[#This Row],[Sex ]]&amp;Table1[[#This Row],[Month]]</f>
        <v>F5</v>
      </c>
      <c r="AS564" s="21"/>
      <c r="AT564" s="21"/>
      <c r="AU564" s="21"/>
      <c r="AV564" s="21"/>
      <c r="AW564" s="21"/>
      <c r="AX564" s="21"/>
      <c r="AY564" s="21"/>
      <c r="AZ564" s="21"/>
      <c r="BA564" s="21"/>
      <c r="BB564" s="21"/>
      <c r="BC564" s="21"/>
      <c r="BD564" s="21"/>
      <c r="BE564" s="319"/>
      <c r="BF564" s="319"/>
      <c r="BG564" s="316"/>
      <c r="BH564" s="316"/>
      <c r="BI564" s="316"/>
      <c r="BJ564" s="316"/>
      <c r="BK564" s="316"/>
      <c r="BL564" s="316"/>
      <c r="BM564" s="316"/>
      <c r="BN564" s="316"/>
      <c r="BO564" s="316"/>
      <c r="BP564" s="316"/>
      <c r="BQ564" s="316"/>
      <c r="BR564" s="316"/>
      <c r="BS564" s="316"/>
      <c r="BT564" s="316"/>
      <c r="BU564" s="316"/>
      <c r="BV564" s="316"/>
      <c r="BW564" s="316"/>
      <c r="BX564" s="316"/>
      <c r="BY564" s="316"/>
      <c r="BZ564" s="316"/>
      <c r="CA564" s="316"/>
      <c r="CB564" s="316"/>
      <c r="CC564" s="316"/>
      <c r="CD564" s="316"/>
      <c r="CE564" s="316"/>
      <c r="CF564" s="316"/>
      <c r="CG564" s="316"/>
      <c r="CH564" s="316"/>
      <c r="CI564" s="316"/>
      <c r="CJ564" s="316"/>
      <c r="CK564" s="316"/>
      <c r="CL564" s="316"/>
      <c r="CM564" s="316"/>
      <c r="CN564" s="316"/>
      <c r="CO564" s="316"/>
      <c r="CP564" s="316"/>
      <c r="CQ564" s="316"/>
      <c r="CR564" s="316"/>
      <c r="CS564" s="316"/>
      <c r="CT564" s="316"/>
      <c r="CU564" s="316"/>
      <c r="CV564" s="316"/>
      <c r="CW564" s="316"/>
      <c r="CX564" s="316"/>
      <c r="CY564" s="316"/>
      <c r="CZ564" s="316"/>
      <c r="DA564" s="316"/>
      <c r="DB564" s="316"/>
      <c r="DC564" s="316"/>
      <c r="DD564" s="316"/>
      <c r="DE564" s="316"/>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21"/>
      <c r="ET564" s="21"/>
      <c r="EU564" s="21"/>
      <c r="EV564" s="21"/>
      <c r="HP564" s="268">
        <f t="shared" si="381"/>
        <v>6</v>
      </c>
      <c r="HQ564" s="268">
        <f t="shared" si="351"/>
        <v>556</v>
      </c>
      <c r="HR564" s="268">
        <f t="shared" si="382"/>
        <v>0</v>
      </c>
      <c r="HS564" s="268">
        <f t="shared" si="383"/>
        <v>0</v>
      </c>
    </row>
    <row r="565" spans="1:227" x14ac:dyDescent="0.3">
      <c r="A565" s="21"/>
      <c r="B565" s="14">
        <v>11140</v>
      </c>
      <c r="C565" s="14">
        <v>4</v>
      </c>
      <c r="D565" s="14" t="s">
        <v>182</v>
      </c>
      <c r="E565" s="14" t="s">
        <v>183</v>
      </c>
      <c r="F565" s="14">
        <v>330</v>
      </c>
      <c r="G565" s="14" t="s">
        <v>120</v>
      </c>
      <c r="H565" s="14">
        <v>5</v>
      </c>
      <c r="I565" s="14">
        <v>3</v>
      </c>
      <c r="J565" s="14">
        <v>3</v>
      </c>
      <c r="K565" s="14"/>
      <c r="L565" s="14" t="s">
        <v>141</v>
      </c>
      <c r="M565" s="24">
        <f t="shared" si="378"/>
        <v>3</v>
      </c>
      <c r="N565" s="24">
        <f t="shared" si="353"/>
        <v>2</v>
      </c>
      <c r="O565" s="24" t="str">
        <f t="shared" si="354"/>
        <v>3 3</v>
      </c>
      <c r="P565" s="24">
        <f t="shared" si="355"/>
        <v>3</v>
      </c>
      <c r="Q565" s="25">
        <f t="shared" si="356"/>
        <v>0</v>
      </c>
      <c r="R565" s="26">
        <f t="shared" si="357"/>
        <v>0</v>
      </c>
      <c r="S565" s="24">
        <f t="shared" si="358"/>
        <v>5</v>
      </c>
      <c r="T565" s="24">
        <f t="shared" si="359"/>
        <v>5</v>
      </c>
      <c r="U565" s="24" t="str">
        <f t="shared" si="360"/>
        <v/>
      </c>
      <c r="V565" s="24" t="str">
        <f t="shared" si="361"/>
        <v>g</v>
      </c>
      <c r="W565" s="24" t="str">
        <f t="shared" si="379"/>
        <v/>
      </c>
      <c r="X565" s="24">
        <f t="shared" si="362"/>
        <v>5</v>
      </c>
      <c r="Y565" s="24">
        <f t="shared" si="363"/>
        <v>5</v>
      </c>
      <c r="Z565" s="24" t="str">
        <f t="shared" si="364"/>
        <v>F</v>
      </c>
      <c r="AA565" s="24" t="str">
        <f t="shared" si="384"/>
        <v>F</v>
      </c>
      <c r="AB565" s="34" t="str">
        <f t="shared" si="365"/>
        <v/>
      </c>
      <c r="AC565" s="34" t="str">
        <f t="shared" si="366"/>
        <v>g</v>
      </c>
      <c r="AD565" s="34" t="str">
        <f t="shared" si="380"/>
        <v>g</v>
      </c>
      <c r="AE565" s="34" t="str">
        <f t="shared" si="367"/>
        <v>5 0</v>
      </c>
      <c r="AF565" s="34">
        <f t="shared" si="368"/>
        <v>3</v>
      </c>
      <c r="AG565" s="34">
        <f t="shared" si="369"/>
        <v>3</v>
      </c>
      <c r="AH565" s="34">
        <f t="shared" si="370"/>
        <v>0</v>
      </c>
      <c r="AI565" s="172">
        <f>IF(AJ565&lt;&gt;"",MAX(AI$3:AI564)+1,"")</f>
        <v>446</v>
      </c>
      <c r="AJ565" s="172" t="str">
        <f t="shared" si="371"/>
        <v>F</v>
      </c>
      <c r="AK565" s="172">
        <f t="shared" si="372"/>
        <v>330</v>
      </c>
      <c r="AL565" s="172">
        <f t="shared" si="373"/>
        <v>3</v>
      </c>
      <c r="AM565" s="172" t="str">
        <f>IF(AN565&lt;&gt;"",MAX(AM$3:AM564)+1,"")</f>
        <v/>
      </c>
      <c r="AN565" s="172" t="str">
        <f t="shared" si="374"/>
        <v/>
      </c>
      <c r="AO565" s="172" t="str">
        <f t="shared" si="375"/>
        <v/>
      </c>
      <c r="AP565" s="172" t="str">
        <f t="shared" si="376"/>
        <v/>
      </c>
      <c r="AQ565" s="172" t="str">
        <f t="shared" si="377"/>
        <v/>
      </c>
      <c r="AR565" s="172" t="str">
        <f>Table1[[#This Row],[Sex ]]&amp;Table1[[#This Row],[Month]]</f>
        <v>F5</v>
      </c>
      <c r="AS565" s="21"/>
      <c r="AT565" s="21"/>
      <c r="AU565" s="21"/>
      <c r="AV565" s="21"/>
      <c r="AW565" s="21"/>
      <c r="AX565" s="21"/>
      <c r="AY565" s="21"/>
      <c r="AZ565" s="21"/>
      <c r="BA565" s="21"/>
      <c r="BB565" s="21"/>
      <c r="BC565" s="21"/>
      <c r="BD565" s="21"/>
      <c r="BE565" s="319"/>
      <c r="BF565" s="319"/>
      <c r="BG565" s="316"/>
      <c r="BH565" s="316"/>
      <c r="BI565" s="316"/>
      <c r="BJ565" s="316"/>
      <c r="BK565" s="316"/>
      <c r="BL565" s="316"/>
      <c r="BM565" s="316"/>
      <c r="BN565" s="316"/>
      <c r="BO565" s="316"/>
      <c r="BP565" s="316"/>
      <c r="BQ565" s="316"/>
      <c r="BR565" s="316"/>
      <c r="BS565" s="316"/>
      <c r="BT565" s="316"/>
      <c r="BU565" s="316"/>
      <c r="BV565" s="316"/>
      <c r="BW565" s="316"/>
      <c r="BX565" s="316"/>
      <c r="BY565" s="316"/>
      <c r="BZ565" s="316"/>
      <c r="CA565" s="316"/>
      <c r="CB565" s="316"/>
      <c r="CC565" s="316"/>
      <c r="CD565" s="316"/>
      <c r="CE565" s="316"/>
      <c r="CF565" s="316"/>
      <c r="CG565" s="316"/>
      <c r="CH565" s="316"/>
      <c r="CI565" s="316"/>
      <c r="CJ565" s="316"/>
      <c r="CK565" s="316"/>
      <c r="CL565" s="316"/>
      <c r="CM565" s="316"/>
      <c r="CN565" s="316"/>
      <c r="CO565" s="316"/>
      <c r="CP565" s="316"/>
      <c r="CQ565" s="316"/>
      <c r="CR565" s="316"/>
      <c r="CS565" s="316"/>
      <c r="CT565" s="316"/>
      <c r="CU565" s="316"/>
      <c r="CV565" s="316"/>
      <c r="CW565" s="316"/>
      <c r="CX565" s="316"/>
      <c r="CY565" s="316"/>
      <c r="CZ565" s="316"/>
      <c r="DA565" s="316"/>
      <c r="DB565" s="316"/>
      <c r="DC565" s="316"/>
      <c r="DD565" s="316"/>
      <c r="DE565" s="316"/>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HP565" s="268">
        <f t="shared" si="381"/>
        <v>4</v>
      </c>
      <c r="HQ565" s="268">
        <f t="shared" si="351"/>
        <v>557</v>
      </c>
      <c r="HR565" s="268">
        <f t="shared" si="382"/>
        <v>0</v>
      </c>
      <c r="HS565" s="268">
        <f t="shared" si="383"/>
        <v>0</v>
      </c>
    </row>
    <row r="566" spans="1:227" x14ac:dyDescent="0.3">
      <c r="A566" s="21"/>
      <c r="B566" s="14">
        <v>11140</v>
      </c>
      <c r="C566" s="14">
        <v>5</v>
      </c>
      <c r="D566" s="14" t="s">
        <v>182</v>
      </c>
      <c r="E566" s="14" t="s">
        <v>183</v>
      </c>
      <c r="F566" s="14">
        <v>300</v>
      </c>
      <c r="G566" s="14" t="s">
        <v>121</v>
      </c>
      <c r="H566" s="14">
        <v>5</v>
      </c>
      <c r="I566" s="14">
        <v>4</v>
      </c>
      <c r="J566" s="14">
        <v>4</v>
      </c>
      <c r="K566" s="14"/>
      <c r="L566" s="14" t="s">
        <v>141</v>
      </c>
      <c r="M566" s="24">
        <f t="shared" si="378"/>
        <v>4</v>
      </c>
      <c r="N566" s="24">
        <f t="shared" si="353"/>
        <v>2</v>
      </c>
      <c r="O566" s="24" t="str">
        <f t="shared" si="354"/>
        <v>4 4</v>
      </c>
      <c r="P566" s="24">
        <f t="shared" si="355"/>
        <v>4</v>
      </c>
      <c r="Q566" s="25">
        <f t="shared" si="356"/>
        <v>0</v>
      </c>
      <c r="R566" s="26">
        <f t="shared" si="357"/>
        <v>0</v>
      </c>
      <c r="S566" s="24">
        <f t="shared" si="358"/>
        <v>5</v>
      </c>
      <c r="T566" s="24">
        <f t="shared" si="359"/>
        <v>5</v>
      </c>
      <c r="U566" s="24" t="str">
        <f t="shared" si="360"/>
        <v/>
      </c>
      <c r="V566" s="24" t="str">
        <f t="shared" si="361"/>
        <v>g</v>
      </c>
      <c r="W566" s="24" t="str">
        <f t="shared" si="379"/>
        <v/>
      </c>
      <c r="X566" s="24">
        <f t="shared" si="362"/>
        <v>5</v>
      </c>
      <c r="Y566" s="24">
        <f t="shared" si="363"/>
        <v>5</v>
      </c>
      <c r="Z566" s="24" t="str">
        <f t="shared" si="364"/>
        <v>M</v>
      </c>
      <c r="AA566" s="24" t="str">
        <f t="shared" si="384"/>
        <v>M</v>
      </c>
      <c r="AB566" s="34" t="str">
        <f t="shared" si="365"/>
        <v/>
      </c>
      <c r="AC566" s="34" t="str">
        <f t="shared" si="366"/>
        <v>g</v>
      </c>
      <c r="AD566" s="34" t="str">
        <f t="shared" si="380"/>
        <v>g</v>
      </c>
      <c r="AE566" s="34" t="str">
        <f t="shared" si="367"/>
        <v>5 0</v>
      </c>
      <c r="AF566" s="34">
        <f t="shared" si="368"/>
        <v>4</v>
      </c>
      <c r="AG566" s="34">
        <f t="shared" si="369"/>
        <v>4</v>
      </c>
      <c r="AH566" s="34">
        <f t="shared" si="370"/>
        <v>0</v>
      </c>
      <c r="AI566" s="172" t="str">
        <f>IF(AJ566&lt;&gt;"",MAX(AI$3:AI565)+1,"")</f>
        <v/>
      </c>
      <c r="AJ566" s="172" t="str">
        <f t="shared" si="371"/>
        <v/>
      </c>
      <c r="AK566" s="172" t="str">
        <f t="shared" si="372"/>
        <v/>
      </c>
      <c r="AL566" s="172" t="str">
        <f t="shared" si="373"/>
        <v/>
      </c>
      <c r="AM566" s="172">
        <f>IF(AN566&lt;&gt;"",MAX(AM$3:AM565)+1,"")</f>
        <v>114</v>
      </c>
      <c r="AN566" s="172" t="str">
        <f t="shared" si="374"/>
        <v>M</v>
      </c>
      <c r="AO566" s="172">
        <f t="shared" si="375"/>
        <v>300</v>
      </c>
      <c r="AP566" s="172">
        <f t="shared" si="376"/>
        <v>4</v>
      </c>
      <c r="AQ566" s="172" t="str">
        <f t="shared" si="377"/>
        <v/>
      </c>
      <c r="AR566" s="172" t="str">
        <f>Table1[[#This Row],[Sex ]]&amp;Table1[[#This Row],[Month]]</f>
        <v>M5</v>
      </c>
      <c r="AS566" s="21"/>
      <c r="AT566" s="21"/>
      <c r="AU566" s="21"/>
      <c r="AV566" s="21"/>
      <c r="AW566" s="21"/>
      <c r="AX566" s="21"/>
      <c r="AY566" s="21"/>
      <c r="AZ566" s="21"/>
      <c r="BA566" s="21"/>
      <c r="BB566" s="21"/>
      <c r="BC566" s="21"/>
      <c r="BD566" s="21"/>
      <c r="BE566" s="319"/>
      <c r="BF566" s="319"/>
      <c r="BG566" s="316"/>
      <c r="BH566" s="316"/>
      <c r="BI566" s="316"/>
      <c r="BJ566" s="316"/>
      <c r="BK566" s="316"/>
      <c r="BL566" s="316"/>
      <c r="BM566" s="316"/>
      <c r="BN566" s="316"/>
      <c r="BO566" s="316"/>
      <c r="BP566" s="316"/>
      <c r="BQ566" s="316"/>
      <c r="BR566" s="316"/>
      <c r="BS566" s="316"/>
      <c r="BT566" s="316"/>
      <c r="BU566" s="316"/>
      <c r="BV566" s="316"/>
      <c r="BW566" s="316"/>
      <c r="BX566" s="316"/>
      <c r="BY566" s="316"/>
      <c r="BZ566" s="316"/>
      <c r="CA566" s="316"/>
      <c r="CB566" s="316"/>
      <c r="CC566" s="316"/>
      <c r="CD566" s="316"/>
      <c r="CE566" s="316"/>
      <c r="CF566" s="316"/>
      <c r="CG566" s="316"/>
      <c r="CH566" s="316"/>
      <c r="CI566" s="316"/>
      <c r="CJ566" s="316"/>
      <c r="CK566" s="316"/>
      <c r="CL566" s="316"/>
      <c r="CM566" s="316"/>
      <c r="CN566" s="316"/>
      <c r="CO566" s="316"/>
      <c r="CP566" s="316"/>
      <c r="CQ566" s="316"/>
      <c r="CR566" s="316"/>
      <c r="CS566" s="316"/>
      <c r="CT566" s="316"/>
      <c r="CU566" s="316"/>
      <c r="CV566" s="316"/>
      <c r="CW566" s="316"/>
      <c r="CX566" s="316"/>
      <c r="CY566" s="316"/>
      <c r="CZ566" s="316"/>
      <c r="DA566" s="316"/>
      <c r="DB566" s="316"/>
      <c r="DC566" s="316"/>
      <c r="DD566" s="316"/>
      <c r="DE566" s="316"/>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HP566" s="268">
        <f t="shared" si="381"/>
        <v>6</v>
      </c>
      <c r="HQ566" s="268">
        <f t="shared" si="351"/>
        <v>558</v>
      </c>
      <c r="HR566" s="268">
        <f t="shared" si="382"/>
        <v>0</v>
      </c>
      <c r="HS566" s="268">
        <f t="shared" si="383"/>
        <v>0</v>
      </c>
    </row>
    <row r="567" spans="1:227" x14ac:dyDescent="0.3">
      <c r="A567" s="21"/>
      <c r="B567" s="14">
        <v>11140</v>
      </c>
      <c r="C567" s="14">
        <v>6</v>
      </c>
      <c r="D567" s="14" t="s">
        <v>182</v>
      </c>
      <c r="E567" s="14" t="s">
        <v>183</v>
      </c>
      <c r="F567" s="14">
        <v>320</v>
      </c>
      <c r="G567" s="14" t="s">
        <v>120</v>
      </c>
      <c r="H567" s="14">
        <v>5</v>
      </c>
      <c r="I567" s="14">
        <v>5</v>
      </c>
      <c r="J567" s="14">
        <v>5</v>
      </c>
      <c r="K567" s="14"/>
      <c r="L567" s="14" t="s">
        <v>141</v>
      </c>
      <c r="M567" s="24">
        <f t="shared" si="378"/>
        <v>5</v>
      </c>
      <c r="N567" s="24">
        <f t="shared" si="353"/>
        <v>2</v>
      </c>
      <c r="O567" s="24" t="str">
        <f t="shared" si="354"/>
        <v>5 5</v>
      </c>
      <c r="P567" s="24">
        <f t="shared" si="355"/>
        <v>5</v>
      </c>
      <c r="Q567" s="25">
        <f t="shared" si="356"/>
        <v>0</v>
      </c>
      <c r="R567" s="26">
        <f t="shared" si="357"/>
        <v>0</v>
      </c>
      <c r="S567" s="24">
        <f t="shared" si="358"/>
        <v>5</v>
      </c>
      <c r="T567" s="24">
        <f t="shared" si="359"/>
        <v>5</v>
      </c>
      <c r="U567" s="24" t="str">
        <f t="shared" si="360"/>
        <v/>
      </c>
      <c r="V567" s="24" t="str">
        <f t="shared" si="361"/>
        <v>g</v>
      </c>
      <c r="W567" s="24" t="str">
        <f t="shared" si="379"/>
        <v/>
      </c>
      <c r="X567" s="24">
        <f t="shared" si="362"/>
        <v>5</v>
      </c>
      <c r="Y567" s="24">
        <f t="shared" si="363"/>
        <v>5</v>
      </c>
      <c r="Z567" s="24" t="str">
        <f t="shared" si="364"/>
        <v>F</v>
      </c>
      <c r="AA567" s="24" t="str">
        <f t="shared" si="384"/>
        <v>F</v>
      </c>
      <c r="AB567" s="34" t="str">
        <f t="shared" si="365"/>
        <v/>
      </c>
      <c r="AC567" s="34" t="str">
        <f t="shared" si="366"/>
        <v>g</v>
      </c>
      <c r="AD567" s="34" t="str">
        <f t="shared" si="380"/>
        <v>g</v>
      </c>
      <c r="AE567" s="34" t="str">
        <f t="shared" si="367"/>
        <v>5 0</v>
      </c>
      <c r="AF567" s="34">
        <f t="shared" si="368"/>
        <v>5</v>
      </c>
      <c r="AG567" s="34">
        <f t="shared" si="369"/>
        <v>5</v>
      </c>
      <c r="AH567" s="34">
        <f t="shared" si="370"/>
        <v>0</v>
      </c>
      <c r="AI567" s="172">
        <f>IF(AJ567&lt;&gt;"",MAX(AI$3:AI566)+1,"")</f>
        <v>447</v>
      </c>
      <c r="AJ567" s="172" t="str">
        <f t="shared" si="371"/>
        <v>F</v>
      </c>
      <c r="AK567" s="172">
        <f t="shared" si="372"/>
        <v>320</v>
      </c>
      <c r="AL567" s="172">
        <f t="shared" si="373"/>
        <v>5</v>
      </c>
      <c r="AM567" s="172" t="str">
        <f>IF(AN567&lt;&gt;"",MAX(AM$3:AM566)+1,"")</f>
        <v/>
      </c>
      <c r="AN567" s="172" t="str">
        <f t="shared" si="374"/>
        <v/>
      </c>
      <c r="AO567" s="172" t="str">
        <f t="shared" si="375"/>
        <v/>
      </c>
      <c r="AP567" s="172" t="str">
        <f t="shared" si="376"/>
        <v/>
      </c>
      <c r="AQ567" s="172" t="str">
        <f t="shared" si="377"/>
        <v/>
      </c>
      <c r="AR567" s="172" t="str">
        <f>Table1[[#This Row],[Sex ]]&amp;Table1[[#This Row],[Month]]</f>
        <v>F5</v>
      </c>
      <c r="AS567" s="21"/>
      <c r="AT567" s="21"/>
      <c r="AU567" s="21"/>
      <c r="AV567" s="21"/>
      <c r="AW567" s="21"/>
      <c r="AX567" s="21"/>
      <c r="AY567" s="21"/>
      <c r="AZ567" s="21"/>
      <c r="BA567" s="21"/>
      <c r="BB567" s="21"/>
      <c r="BC567" s="21"/>
      <c r="BD567" s="21"/>
      <c r="BE567" s="319"/>
      <c r="BF567" s="319"/>
      <c r="BG567" s="316"/>
      <c r="BH567" s="316"/>
      <c r="BI567" s="316"/>
      <c r="BJ567" s="316"/>
      <c r="BK567" s="316"/>
      <c r="BL567" s="316"/>
      <c r="BM567" s="316"/>
      <c r="BN567" s="316"/>
      <c r="BO567" s="316"/>
      <c r="BP567" s="316"/>
      <c r="BQ567" s="316"/>
      <c r="BR567" s="316"/>
      <c r="BS567" s="316"/>
      <c r="BT567" s="316"/>
      <c r="BU567" s="316"/>
      <c r="BV567" s="316"/>
      <c r="BW567" s="316"/>
      <c r="BX567" s="316"/>
      <c r="BY567" s="316"/>
      <c r="BZ567" s="316"/>
      <c r="CA567" s="316"/>
      <c r="CB567" s="316"/>
      <c r="CC567" s="316"/>
      <c r="CD567" s="316"/>
      <c r="CE567" s="316"/>
      <c r="CF567" s="316"/>
      <c r="CG567" s="316"/>
      <c r="CH567" s="316"/>
      <c r="CI567" s="316"/>
      <c r="CJ567" s="316"/>
      <c r="CK567" s="316"/>
      <c r="CL567" s="316"/>
      <c r="CM567" s="316"/>
      <c r="CN567" s="316"/>
      <c r="CO567" s="316"/>
      <c r="CP567" s="316"/>
      <c r="CQ567" s="316"/>
      <c r="CR567" s="316"/>
      <c r="CS567" s="316"/>
      <c r="CT567" s="316"/>
      <c r="CU567" s="316"/>
      <c r="CV567" s="316"/>
      <c r="CW567" s="316"/>
      <c r="CX567" s="316"/>
      <c r="CY567" s="316"/>
      <c r="CZ567" s="316"/>
      <c r="DA567" s="316"/>
      <c r="DB567" s="316"/>
      <c r="DC567" s="316"/>
      <c r="DD567" s="316"/>
      <c r="DE567" s="316"/>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21"/>
      <c r="ET567" s="21"/>
      <c r="EU567" s="21"/>
      <c r="EV567" s="21"/>
      <c r="HP567" s="268">
        <f t="shared" si="381"/>
        <v>4</v>
      </c>
      <c r="HQ567" s="268">
        <f t="shared" si="351"/>
        <v>559</v>
      </c>
      <c r="HR567" s="268">
        <f t="shared" si="382"/>
        <v>0</v>
      </c>
      <c r="HS567" s="268">
        <f t="shared" si="383"/>
        <v>0</v>
      </c>
    </row>
    <row r="568" spans="1:227" x14ac:dyDescent="0.3">
      <c r="A568" s="21"/>
      <c r="B568" s="14">
        <v>11140</v>
      </c>
      <c r="C568" s="14">
        <v>7</v>
      </c>
      <c r="D568" s="14" t="s">
        <v>182</v>
      </c>
      <c r="E568" s="14" t="s">
        <v>183</v>
      </c>
      <c r="F568" s="14">
        <v>320</v>
      </c>
      <c r="G568" s="14" t="s">
        <v>121</v>
      </c>
      <c r="H568" s="14">
        <v>5</v>
      </c>
      <c r="I568" s="14">
        <v>5</v>
      </c>
      <c r="J568" s="14">
        <v>5</v>
      </c>
      <c r="K568" s="14"/>
      <c r="L568" s="14" t="s">
        <v>141</v>
      </c>
      <c r="M568" s="24">
        <f t="shared" si="378"/>
        <v>5</v>
      </c>
      <c r="N568" s="24">
        <f t="shared" si="353"/>
        <v>2</v>
      </c>
      <c r="O568" s="24" t="str">
        <f t="shared" si="354"/>
        <v>5 5</v>
      </c>
      <c r="P568" s="24">
        <f t="shared" si="355"/>
        <v>5</v>
      </c>
      <c r="Q568" s="25">
        <f t="shared" si="356"/>
        <v>0</v>
      </c>
      <c r="R568" s="26">
        <f t="shared" si="357"/>
        <v>0</v>
      </c>
      <c r="S568" s="24">
        <f t="shared" si="358"/>
        <v>5</v>
      </c>
      <c r="T568" s="24">
        <f t="shared" si="359"/>
        <v>5</v>
      </c>
      <c r="U568" s="24" t="str">
        <f t="shared" si="360"/>
        <v/>
      </c>
      <c r="V568" s="24" t="str">
        <f t="shared" si="361"/>
        <v>g</v>
      </c>
      <c r="W568" s="24" t="str">
        <f t="shared" si="379"/>
        <v/>
      </c>
      <c r="X568" s="24">
        <f t="shared" si="362"/>
        <v>5</v>
      </c>
      <c r="Y568" s="24">
        <f t="shared" si="363"/>
        <v>5</v>
      </c>
      <c r="Z568" s="24" t="str">
        <f t="shared" si="364"/>
        <v>M</v>
      </c>
      <c r="AA568" s="24" t="str">
        <f t="shared" si="384"/>
        <v>M</v>
      </c>
      <c r="AB568" s="34" t="str">
        <f t="shared" si="365"/>
        <v/>
      </c>
      <c r="AC568" s="34" t="str">
        <f t="shared" si="366"/>
        <v>g</v>
      </c>
      <c r="AD568" s="34" t="str">
        <f t="shared" si="380"/>
        <v>g</v>
      </c>
      <c r="AE568" s="34" t="str">
        <f t="shared" si="367"/>
        <v>5 0</v>
      </c>
      <c r="AF568" s="34">
        <f t="shared" si="368"/>
        <v>5</v>
      </c>
      <c r="AG568" s="34">
        <f t="shared" si="369"/>
        <v>5</v>
      </c>
      <c r="AH568" s="34">
        <f t="shared" si="370"/>
        <v>0</v>
      </c>
      <c r="AI568" s="172" t="str">
        <f>IF(AJ568&lt;&gt;"",MAX(AI$3:AI567)+1,"")</f>
        <v/>
      </c>
      <c r="AJ568" s="172" t="str">
        <f t="shared" si="371"/>
        <v/>
      </c>
      <c r="AK568" s="172" t="str">
        <f t="shared" si="372"/>
        <v/>
      </c>
      <c r="AL568" s="172" t="str">
        <f t="shared" si="373"/>
        <v/>
      </c>
      <c r="AM568" s="172">
        <f>IF(AN568&lt;&gt;"",MAX(AM$3:AM567)+1,"")</f>
        <v>115</v>
      </c>
      <c r="AN568" s="172" t="str">
        <f t="shared" si="374"/>
        <v>M</v>
      </c>
      <c r="AO568" s="172">
        <f t="shared" si="375"/>
        <v>320</v>
      </c>
      <c r="AP568" s="172">
        <f t="shared" si="376"/>
        <v>5</v>
      </c>
      <c r="AQ568" s="172" t="str">
        <f t="shared" si="377"/>
        <v/>
      </c>
      <c r="AR568" s="172" t="str">
        <f>Table1[[#This Row],[Sex ]]&amp;Table1[[#This Row],[Month]]</f>
        <v>M5</v>
      </c>
      <c r="AS568" s="21"/>
      <c r="AT568" s="21"/>
      <c r="AU568" s="21"/>
      <c r="AV568" s="21"/>
      <c r="AW568" s="21"/>
      <c r="AX568" s="21"/>
      <c r="AY568" s="21"/>
      <c r="AZ568" s="21"/>
      <c r="BA568" s="21"/>
      <c r="BB568" s="21"/>
      <c r="BC568" s="21"/>
      <c r="BD568" s="21"/>
      <c r="BE568" s="319"/>
      <c r="BF568" s="319"/>
      <c r="BG568" s="316"/>
      <c r="BH568" s="316"/>
      <c r="BI568" s="316"/>
      <c r="BJ568" s="316"/>
      <c r="BK568" s="316"/>
      <c r="BL568" s="316"/>
      <c r="BM568" s="316"/>
      <c r="BN568" s="316"/>
      <c r="BO568" s="316"/>
      <c r="BP568" s="316"/>
      <c r="BQ568" s="316"/>
      <c r="BR568" s="316"/>
      <c r="BS568" s="316"/>
      <c r="BT568" s="316"/>
      <c r="BU568" s="316"/>
      <c r="BV568" s="316"/>
      <c r="BW568" s="316"/>
      <c r="BX568" s="316"/>
      <c r="BY568" s="316"/>
      <c r="BZ568" s="316"/>
      <c r="CA568" s="316"/>
      <c r="CB568" s="316"/>
      <c r="CC568" s="316"/>
      <c r="CD568" s="316"/>
      <c r="CE568" s="316"/>
      <c r="CF568" s="316"/>
      <c r="CG568" s="316"/>
      <c r="CH568" s="316"/>
      <c r="CI568" s="316"/>
      <c r="CJ568" s="316"/>
      <c r="CK568" s="316"/>
      <c r="CL568" s="316"/>
      <c r="CM568" s="316"/>
      <c r="CN568" s="316"/>
      <c r="CO568" s="316"/>
      <c r="CP568" s="316"/>
      <c r="CQ568" s="316"/>
      <c r="CR568" s="316"/>
      <c r="CS568" s="316"/>
      <c r="CT568" s="316"/>
      <c r="CU568" s="316"/>
      <c r="CV568" s="316"/>
      <c r="CW568" s="316"/>
      <c r="CX568" s="316"/>
      <c r="CY568" s="316"/>
      <c r="CZ568" s="316"/>
      <c r="DA568" s="316"/>
      <c r="DB568" s="316"/>
      <c r="DC568" s="316"/>
      <c r="DD568" s="316"/>
      <c r="DE568" s="316"/>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21"/>
      <c r="ET568" s="21"/>
      <c r="EU568" s="21"/>
      <c r="EV568" s="21"/>
      <c r="HP568" s="268">
        <f t="shared" si="381"/>
        <v>3</v>
      </c>
      <c r="HQ568" s="268">
        <f t="shared" si="351"/>
        <v>560</v>
      </c>
      <c r="HR568" s="268">
        <f t="shared" si="382"/>
        <v>0</v>
      </c>
      <c r="HS568" s="268">
        <f t="shared" si="383"/>
        <v>0</v>
      </c>
    </row>
    <row r="569" spans="1:227" x14ac:dyDescent="0.3">
      <c r="A569" s="21"/>
      <c r="B569" s="14">
        <v>11140</v>
      </c>
      <c r="C569" s="14">
        <v>8</v>
      </c>
      <c r="D569" s="14" t="s">
        <v>182</v>
      </c>
      <c r="E569" s="14" t="s">
        <v>183</v>
      </c>
      <c r="F569" s="14">
        <v>300</v>
      </c>
      <c r="G569" s="14" t="s">
        <v>121</v>
      </c>
      <c r="H569" s="14">
        <v>5</v>
      </c>
      <c r="I569" s="14">
        <v>4</v>
      </c>
      <c r="J569" s="14">
        <v>4</v>
      </c>
      <c r="K569" s="14"/>
      <c r="L569" s="14" t="s">
        <v>141</v>
      </c>
      <c r="M569" s="24">
        <f t="shared" si="378"/>
        <v>4</v>
      </c>
      <c r="N569" s="24">
        <f t="shared" si="353"/>
        <v>2</v>
      </c>
      <c r="O569" s="24" t="str">
        <f t="shared" si="354"/>
        <v>4 4</v>
      </c>
      <c r="P569" s="24">
        <f t="shared" si="355"/>
        <v>4</v>
      </c>
      <c r="Q569" s="25">
        <f t="shared" si="356"/>
        <v>0</v>
      </c>
      <c r="R569" s="26">
        <f t="shared" si="357"/>
        <v>0</v>
      </c>
      <c r="S569" s="24">
        <f t="shared" si="358"/>
        <v>5</v>
      </c>
      <c r="T569" s="24">
        <f t="shared" si="359"/>
        <v>5</v>
      </c>
      <c r="U569" s="24" t="str">
        <f t="shared" si="360"/>
        <v/>
      </c>
      <c r="V569" s="24" t="str">
        <f t="shared" si="361"/>
        <v>g</v>
      </c>
      <c r="W569" s="24" t="str">
        <f t="shared" si="379"/>
        <v/>
      </c>
      <c r="X569" s="24">
        <f t="shared" si="362"/>
        <v>5</v>
      </c>
      <c r="Y569" s="24">
        <f t="shared" si="363"/>
        <v>5</v>
      </c>
      <c r="Z569" s="24" t="str">
        <f t="shared" si="364"/>
        <v>M</v>
      </c>
      <c r="AA569" s="24" t="str">
        <f t="shared" si="384"/>
        <v>M</v>
      </c>
      <c r="AB569" s="34" t="str">
        <f t="shared" si="365"/>
        <v/>
      </c>
      <c r="AC569" s="34" t="str">
        <f t="shared" si="366"/>
        <v>g</v>
      </c>
      <c r="AD569" s="34" t="str">
        <f t="shared" si="380"/>
        <v>g</v>
      </c>
      <c r="AE569" s="34" t="str">
        <f t="shared" si="367"/>
        <v>5 0</v>
      </c>
      <c r="AF569" s="34">
        <f t="shared" si="368"/>
        <v>4</v>
      </c>
      <c r="AG569" s="34">
        <f t="shared" si="369"/>
        <v>4</v>
      </c>
      <c r="AH569" s="34">
        <f t="shared" si="370"/>
        <v>0</v>
      </c>
      <c r="AI569" s="172" t="str">
        <f>IF(AJ569&lt;&gt;"",MAX(AI$3:AI568)+1,"")</f>
        <v/>
      </c>
      <c r="AJ569" s="172" t="str">
        <f t="shared" si="371"/>
        <v/>
      </c>
      <c r="AK569" s="172" t="str">
        <f t="shared" si="372"/>
        <v/>
      </c>
      <c r="AL569" s="172" t="str">
        <f t="shared" si="373"/>
        <v/>
      </c>
      <c r="AM569" s="172">
        <f>IF(AN569&lt;&gt;"",MAX(AM$3:AM568)+1,"")</f>
        <v>116</v>
      </c>
      <c r="AN569" s="172" t="str">
        <f t="shared" si="374"/>
        <v>M</v>
      </c>
      <c r="AO569" s="172">
        <f t="shared" si="375"/>
        <v>300</v>
      </c>
      <c r="AP569" s="172">
        <f t="shared" si="376"/>
        <v>4</v>
      </c>
      <c r="AQ569" s="172" t="str">
        <f t="shared" si="377"/>
        <v/>
      </c>
      <c r="AR569" s="172" t="str">
        <f>Table1[[#This Row],[Sex ]]&amp;Table1[[#This Row],[Month]]</f>
        <v>M5</v>
      </c>
      <c r="AS569" s="21"/>
      <c r="AT569" s="21"/>
      <c r="AU569" s="21"/>
      <c r="AV569" s="21"/>
      <c r="AW569" s="21"/>
      <c r="AX569" s="21"/>
      <c r="AY569" s="21"/>
      <c r="AZ569" s="21"/>
      <c r="BA569" s="21"/>
      <c r="BB569" s="21"/>
      <c r="BC569" s="21"/>
      <c r="BD569" s="21"/>
      <c r="BE569" s="319"/>
      <c r="BF569" s="319"/>
      <c r="BG569" s="316"/>
      <c r="BH569" s="316"/>
      <c r="BI569" s="316"/>
      <c r="BJ569" s="316"/>
      <c r="BK569" s="316"/>
      <c r="BL569" s="316"/>
      <c r="BM569" s="316"/>
      <c r="BN569" s="316"/>
      <c r="BO569" s="316"/>
      <c r="BP569" s="316"/>
      <c r="BQ569" s="316"/>
      <c r="BR569" s="316"/>
      <c r="BS569" s="316"/>
      <c r="BT569" s="316"/>
      <c r="BU569" s="316"/>
      <c r="BV569" s="316"/>
      <c r="BW569" s="316"/>
      <c r="BX569" s="316"/>
      <c r="BY569" s="316"/>
      <c r="BZ569" s="316"/>
      <c r="CA569" s="316"/>
      <c r="CB569" s="316"/>
      <c r="CC569" s="316"/>
      <c r="CD569" s="316"/>
      <c r="CE569" s="316"/>
      <c r="CF569" s="316"/>
      <c r="CG569" s="316"/>
      <c r="CH569" s="316"/>
      <c r="CI569" s="316"/>
      <c r="CJ569" s="316"/>
      <c r="CK569" s="316"/>
      <c r="CL569" s="316"/>
      <c r="CM569" s="316"/>
      <c r="CN569" s="316"/>
      <c r="CO569" s="316"/>
      <c r="CP569" s="316"/>
      <c r="CQ569" s="316"/>
      <c r="CR569" s="316"/>
      <c r="CS569" s="316"/>
      <c r="CT569" s="316"/>
      <c r="CU569" s="316"/>
      <c r="CV569" s="316"/>
      <c r="CW569" s="316"/>
      <c r="CX569" s="316"/>
      <c r="CY569" s="316"/>
      <c r="CZ569" s="316"/>
      <c r="DA569" s="316"/>
      <c r="DB569" s="316"/>
      <c r="DC569" s="316"/>
      <c r="DD569" s="316"/>
      <c r="DE569" s="316"/>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21"/>
      <c r="ET569" s="21"/>
      <c r="EU569" s="21"/>
      <c r="EV569" s="21"/>
      <c r="HP569" s="268">
        <f t="shared" si="381"/>
        <v>4</v>
      </c>
      <c r="HQ569" s="268">
        <f t="shared" si="351"/>
        <v>561</v>
      </c>
      <c r="HR569" s="268">
        <f t="shared" si="382"/>
        <v>0</v>
      </c>
      <c r="HS569" s="268">
        <f t="shared" si="383"/>
        <v>0</v>
      </c>
    </row>
    <row r="570" spans="1:227" x14ac:dyDescent="0.3">
      <c r="A570" s="21"/>
      <c r="B570" s="14">
        <v>11140</v>
      </c>
      <c r="C570" s="14">
        <v>9</v>
      </c>
      <c r="D570" s="14" t="s">
        <v>182</v>
      </c>
      <c r="E570" s="14" t="s">
        <v>183</v>
      </c>
      <c r="F570" s="14">
        <v>300</v>
      </c>
      <c r="G570" s="14" t="s">
        <v>120</v>
      </c>
      <c r="H570" s="14">
        <v>5</v>
      </c>
      <c r="I570" s="14">
        <v>3</v>
      </c>
      <c r="J570" s="14">
        <v>3</v>
      </c>
      <c r="K570" s="14"/>
      <c r="L570" s="14" t="s">
        <v>141</v>
      </c>
      <c r="M570" s="24">
        <f t="shared" si="378"/>
        <v>3</v>
      </c>
      <c r="N570" s="24">
        <f t="shared" si="353"/>
        <v>2</v>
      </c>
      <c r="O570" s="24" t="str">
        <f t="shared" si="354"/>
        <v>3 3</v>
      </c>
      <c r="P570" s="24">
        <f t="shared" si="355"/>
        <v>3</v>
      </c>
      <c r="Q570" s="25">
        <f t="shared" si="356"/>
        <v>0</v>
      </c>
      <c r="R570" s="26">
        <f t="shared" si="357"/>
        <v>0</v>
      </c>
      <c r="S570" s="24">
        <f t="shared" si="358"/>
        <v>5</v>
      </c>
      <c r="T570" s="24">
        <f t="shared" si="359"/>
        <v>5</v>
      </c>
      <c r="U570" s="24" t="str">
        <f t="shared" si="360"/>
        <v/>
      </c>
      <c r="V570" s="24" t="str">
        <f t="shared" si="361"/>
        <v>g</v>
      </c>
      <c r="W570" s="24" t="str">
        <f t="shared" si="379"/>
        <v/>
      </c>
      <c r="X570" s="24">
        <f t="shared" si="362"/>
        <v>5</v>
      </c>
      <c r="Y570" s="24">
        <f t="shared" si="363"/>
        <v>5</v>
      </c>
      <c r="Z570" s="24" t="str">
        <f t="shared" si="364"/>
        <v>F</v>
      </c>
      <c r="AA570" s="24" t="str">
        <f t="shared" si="384"/>
        <v>F</v>
      </c>
      <c r="AB570" s="34" t="str">
        <f t="shared" si="365"/>
        <v/>
      </c>
      <c r="AC570" s="34" t="str">
        <f t="shared" si="366"/>
        <v>g</v>
      </c>
      <c r="AD570" s="34" t="str">
        <f t="shared" si="380"/>
        <v>g</v>
      </c>
      <c r="AE570" s="34" t="str">
        <f t="shared" si="367"/>
        <v>5 0</v>
      </c>
      <c r="AF570" s="34">
        <f t="shared" si="368"/>
        <v>3</v>
      </c>
      <c r="AG570" s="34">
        <f t="shared" si="369"/>
        <v>3</v>
      </c>
      <c r="AH570" s="34">
        <f t="shared" si="370"/>
        <v>0</v>
      </c>
      <c r="AI570" s="172">
        <f>IF(AJ570&lt;&gt;"",MAX(AI$3:AI569)+1,"")</f>
        <v>448</v>
      </c>
      <c r="AJ570" s="172" t="str">
        <f t="shared" si="371"/>
        <v>F</v>
      </c>
      <c r="AK570" s="172">
        <f t="shared" si="372"/>
        <v>300</v>
      </c>
      <c r="AL570" s="172">
        <f t="shared" si="373"/>
        <v>3</v>
      </c>
      <c r="AM570" s="172" t="str">
        <f>IF(AN570&lt;&gt;"",MAX(AM$3:AM569)+1,"")</f>
        <v/>
      </c>
      <c r="AN570" s="172" t="str">
        <f t="shared" si="374"/>
        <v/>
      </c>
      <c r="AO570" s="172" t="str">
        <f t="shared" si="375"/>
        <v/>
      </c>
      <c r="AP570" s="172" t="str">
        <f t="shared" si="376"/>
        <v/>
      </c>
      <c r="AQ570" s="172" t="str">
        <f t="shared" si="377"/>
        <v/>
      </c>
      <c r="AR570" s="172" t="str">
        <f>Table1[[#This Row],[Sex ]]&amp;Table1[[#This Row],[Month]]</f>
        <v>F5</v>
      </c>
      <c r="AS570" s="21"/>
      <c r="AT570" s="21"/>
      <c r="AU570" s="21"/>
      <c r="AV570" s="21"/>
      <c r="AW570" s="21"/>
      <c r="AX570" s="21"/>
      <c r="AY570" s="21"/>
      <c r="AZ570" s="21"/>
      <c r="BA570" s="21"/>
      <c r="BB570" s="21"/>
      <c r="BC570" s="21"/>
      <c r="BD570" s="21"/>
      <c r="BE570" s="319"/>
      <c r="BF570" s="319"/>
      <c r="BG570" s="316"/>
      <c r="BH570" s="316"/>
      <c r="BI570" s="316"/>
      <c r="BJ570" s="316"/>
      <c r="BK570" s="316"/>
      <c r="BL570" s="316"/>
      <c r="BM570" s="316"/>
      <c r="BN570" s="316"/>
      <c r="BO570" s="316"/>
      <c r="BP570" s="316"/>
      <c r="BQ570" s="316"/>
      <c r="BR570" s="316"/>
      <c r="BS570" s="316"/>
      <c r="BT570" s="316"/>
      <c r="BU570" s="316"/>
      <c r="BV570" s="316"/>
      <c r="BW570" s="316"/>
      <c r="BX570" s="316"/>
      <c r="BY570" s="316"/>
      <c r="BZ570" s="316"/>
      <c r="CA570" s="316"/>
      <c r="CB570" s="316"/>
      <c r="CC570" s="316"/>
      <c r="CD570" s="316"/>
      <c r="CE570" s="316"/>
      <c r="CF570" s="316"/>
      <c r="CG570" s="316"/>
      <c r="CH570" s="316"/>
      <c r="CI570" s="316"/>
      <c r="CJ570" s="316"/>
      <c r="CK570" s="316"/>
      <c r="CL570" s="316"/>
      <c r="CM570" s="316"/>
      <c r="CN570" s="316"/>
      <c r="CO570" s="316"/>
      <c r="CP570" s="316"/>
      <c r="CQ570" s="316"/>
      <c r="CR570" s="316"/>
      <c r="CS570" s="316"/>
      <c r="CT570" s="316"/>
      <c r="CU570" s="316"/>
      <c r="CV570" s="316"/>
      <c r="CW570" s="316"/>
      <c r="CX570" s="316"/>
      <c r="CY570" s="316"/>
      <c r="CZ570" s="316"/>
      <c r="DA570" s="316"/>
      <c r="DB570" s="316"/>
      <c r="DC570" s="316"/>
      <c r="DD570" s="316"/>
      <c r="DE570" s="316"/>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21"/>
      <c r="ET570" s="21"/>
      <c r="EU570" s="21"/>
      <c r="EV570" s="21"/>
      <c r="HP570" s="268">
        <f t="shared" si="381"/>
        <v>4</v>
      </c>
      <c r="HQ570" s="268">
        <f t="shared" si="351"/>
        <v>562</v>
      </c>
      <c r="HR570" s="268">
        <f t="shared" si="382"/>
        <v>0</v>
      </c>
      <c r="HS570" s="268">
        <f t="shared" si="383"/>
        <v>0</v>
      </c>
    </row>
    <row r="571" spans="1:227" x14ac:dyDescent="0.3">
      <c r="A571" s="21"/>
      <c r="B571" s="14">
        <v>11140</v>
      </c>
      <c r="C571" s="14">
        <v>10</v>
      </c>
      <c r="D571" s="14" t="s">
        <v>182</v>
      </c>
      <c r="E571" s="14" t="s">
        <v>183</v>
      </c>
      <c r="F571" s="14">
        <v>330</v>
      </c>
      <c r="G571" s="14" t="s">
        <v>120</v>
      </c>
      <c r="H571" s="14">
        <v>5</v>
      </c>
      <c r="I571" s="14">
        <v>4</v>
      </c>
      <c r="J571" s="14">
        <v>4</v>
      </c>
      <c r="K571" s="14"/>
      <c r="L571" s="14" t="s">
        <v>141</v>
      </c>
      <c r="M571" s="24">
        <f t="shared" si="378"/>
        <v>4</v>
      </c>
      <c r="N571" s="24">
        <f t="shared" si="353"/>
        <v>2</v>
      </c>
      <c r="O571" s="24" t="str">
        <f t="shared" si="354"/>
        <v>4 4</v>
      </c>
      <c r="P571" s="24">
        <f t="shared" si="355"/>
        <v>4</v>
      </c>
      <c r="Q571" s="25">
        <f t="shared" si="356"/>
        <v>0</v>
      </c>
      <c r="R571" s="26">
        <f t="shared" si="357"/>
        <v>0</v>
      </c>
      <c r="S571" s="24">
        <f t="shared" si="358"/>
        <v>5</v>
      </c>
      <c r="T571" s="24">
        <f t="shared" si="359"/>
        <v>5</v>
      </c>
      <c r="U571" s="24" t="str">
        <f t="shared" si="360"/>
        <v/>
      </c>
      <c r="V571" s="24" t="str">
        <f t="shared" si="361"/>
        <v>g</v>
      </c>
      <c r="W571" s="24" t="str">
        <f t="shared" si="379"/>
        <v/>
      </c>
      <c r="X571" s="24">
        <f t="shared" si="362"/>
        <v>5</v>
      </c>
      <c r="Y571" s="24">
        <f t="shared" si="363"/>
        <v>5</v>
      </c>
      <c r="Z571" s="24" t="str">
        <f t="shared" si="364"/>
        <v>F</v>
      </c>
      <c r="AA571" s="24" t="str">
        <f t="shared" si="384"/>
        <v>F</v>
      </c>
      <c r="AB571" s="34" t="str">
        <f t="shared" si="365"/>
        <v/>
      </c>
      <c r="AC571" s="34" t="str">
        <f t="shared" si="366"/>
        <v>g</v>
      </c>
      <c r="AD571" s="34" t="str">
        <f t="shared" si="380"/>
        <v>g</v>
      </c>
      <c r="AE571" s="34" t="str">
        <f t="shared" si="367"/>
        <v>5 0</v>
      </c>
      <c r="AF571" s="34">
        <f t="shared" si="368"/>
        <v>4</v>
      </c>
      <c r="AG571" s="34">
        <f t="shared" si="369"/>
        <v>4</v>
      </c>
      <c r="AH571" s="34">
        <f t="shared" si="370"/>
        <v>0</v>
      </c>
      <c r="AI571" s="172">
        <f>IF(AJ571&lt;&gt;"",MAX(AI$3:AI570)+1,"")</f>
        <v>449</v>
      </c>
      <c r="AJ571" s="172" t="str">
        <f t="shared" si="371"/>
        <v>F</v>
      </c>
      <c r="AK571" s="172">
        <f t="shared" si="372"/>
        <v>330</v>
      </c>
      <c r="AL571" s="172">
        <f t="shared" si="373"/>
        <v>4</v>
      </c>
      <c r="AM571" s="172" t="str">
        <f>IF(AN571&lt;&gt;"",MAX(AM$3:AM570)+1,"")</f>
        <v/>
      </c>
      <c r="AN571" s="172" t="str">
        <f t="shared" si="374"/>
        <v/>
      </c>
      <c r="AO571" s="172" t="str">
        <f t="shared" si="375"/>
        <v/>
      </c>
      <c r="AP571" s="172" t="str">
        <f t="shared" si="376"/>
        <v/>
      </c>
      <c r="AQ571" s="172" t="str">
        <f t="shared" si="377"/>
        <v/>
      </c>
      <c r="AR571" s="172" t="str">
        <f>Table1[[#This Row],[Sex ]]&amp;Table1[[#This Row],[Month]]</f>
        <v>F5</v>
      </c>
      <c r="AS571" s="21"/>
      <c r="AT571" s="21"/>
      <c r="AU571" s="21"/>
      <c r="AV571" s="21"/>
      <c r="AW571" s="21"/>
      <c r="AX571" s="21"/>
      <c r="AY571" s="21"/>
      <c r="AZ571" s="21"/>
      <c r="BA571" s="21"/>
      <c r="BB571" s="21"/>
      <c r="BC571" s="21"/>
      <c r="BD571" s="21"/>
      <c r="BE571" s="319"/>
      <c r="BF571" s="319"/>
      <c r="BG571" s="316"/>
      <c r="BH571" s="316"/>
      <c r="BI571" s="316"/>
      <c r="BJ571" s="316"/>
      <c r="BK571" s="316"/>
      <c r="BL571" s="316"/>
      <c r="BM571" s="316"/>
      <c r="BN571" s="316"/>
      <c r="BO571" s="316"/>
      <c r="BP571" s="316"/>
      <c r="BQ571" s="316"/>
      <c r="BR571" s="316"/>
      <c r="BS571" s="316"/>
      <c r="BT571" s="316"/>
      <c r="BU571" s="316"/>
      <c r="BV571" s="316"/>
      <c r="BW571" s="316"/>
      <c r="BX571" s="316"/>
      <c r="BY571" s="316"/>
      <c r="BZ571" s="316"/>
      <c r="CA571" s="316"/>
      <c r="CB571" s="316"/>
      <c r="CC571" s="316"/>
      <c r="CD571" s="316"/>
      <c r="CE571" s="316"/>
      <c r="CF571" s="316"/>
      <c r="CG571" s="316"/>
      <c r="CH571" s="316"/>
      <c r="CI571" s="316"/>
      <c r="CJ571" s="316"/>
      <c r="CK571" s="316"/>
      <c r="CL571" s="316"/>
      <c r="CM571" s="316"/>
      <c r="CN571" s="316"/>
      <c r="CO571" s="316"/>
      <c r="CP571" s="316"/>
      <c r="CQ571" s="316"/>
      <c r="CR571" s="316"/>
      <c r="CS571" s="316"/>
      <c r="CT571" s="316"/>
      <c r="CU571" s="316"/>
      <c r="CV571" s="316"/>
      <c r="CW571" s="316"/>
      <c r="CX571" s="316"/>
      <c r="CY571" s="316"/>
      <c r="CZ571" s="316"/>
      <c r="DA571" s="316"/>
      <c r="DB571" s="316"/>
      <c r="DC571" s="316"/>
      <c r="DD571" s="316"/>
      <c r="DE571" s="316"/>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21"/>
      <c r="ET571" s="21"/>
      <c r="EU571" s="21"/>
      <c r="EV571" s="21"/>
      <c r="HP571" s="268">
        <f t="shared" si="381"/>
        <v>3</v>
      </c>
      <c r="HQ571" s="268">
        <f t="shared" ref="HQ571:HQ634" si="385">HQ570+1</f>
        <v>563</v>
      </c>
      <c r="HR571" s="268">
        <f t="shared" si="382"/>
        <v>0</v>
      </c>
      <c r="HS571" s="268">
        <f t="shared" si="383"/>
        <v>0</v>
      </c>
    </row>
    <row r="572" spans="1:227" x14ac:dyDescent="0.3">
      <c r="A572" s="21"/>
      <c r="B572" s="14">
        <v>11140</v>
      </c>
      <c r="C572" s="14">
        <v>11</v>
      </c>
      <c r="D572" s="14" t="s">
        <v>182</v>
      </c>
      <c r="E572" s="14" t="s">
        <v>183</v>
      </c>
      <c r="F572" s="14">
        <v>360</v>
      </c>
      <c r="G572" s="14" t="s">
        <v>120</v>
      </c>
      <c r="H572" s="14">
        <v>5</v>
      </c>
      <c r="I572" s="14">
        <v>5</v>
      </c>
      <c r="J572" s="14">
        <v>5</v>
      </c>
      <c r="K572" s="14"/>
      <c r="L572" s="14" t="s">
        <v>141</v>
      </c>
      <c r="M572" s="24">
        <f t="shared" si="378"/>
        <v>5</v>
      </c>
      <c r="N572" s="24">
        <f t="shared" si="353"/>
        <v>2</v>
      </c>
      <c r="O572" s="24" t="str">
        <f t="shared" si="354"/>
        <v>5 5</v>
      </c>
      <c r="P572" s="24">
        <f t="shared" si="355"/>
        <v>5</v>
      </c>
      <c r="Q572" s="25">
        <f t="shared" si="356"/>
        <v>0</v>
      </c>
      <c r="R572" s="26">
        <f t="shared" si="357"/>
        <v>0</v>
      </c>
      <c r="S572" s="24">
        <f t="shared" si="358"/>
        <v>5</v>
      </c>
      <c r="T572" s="24">
        <f t="shared" si="359"/>
        <v>5</v>
      </c>
      <c r="U572" s="24" t="str">
        <f t="shared" si="360"/>
        <v/>
      </c>
      <c r="V572" s="24" t="str">
        <f t="shared" si="361"/>
        <v>g</v>
      </c>
      <c r="W572" s="24" t="str">
        <f t="shared" si="379"/>
        <v/>
      </c>
      <c r="X572" s="24">
        <f t="shared" si="362"/>
        <v>5</v>
      </c>
      <c r="Y572" s="24">
        <f t="shared" si="363"/>
        <v>5</v>
      </c>
      <c r="Z572" s="24" t="str">
        <f t="shared" si="364"/>
        <v>F</v>
      </c>
      <c r="AA572" s="24" t="str">
        <f t="shared" si="384"/>
        <v>F</v>
      </c>
      <c r="AB572" s="34" t="str">
        <f t="shared" si="365"/>
        <v/>
      </c>
      <c r="AC572" s="34" t="str">
        <f t="shared" si="366"/>
        <v>g</v>
      </c>
      <c r="AD572" s="34" t="str">
        <f t="shared" si="380"/>
        <v>g</v>
      </c>
      <c r="AE572" s="34" t="str">
        <f t="shared" si="367"/>
        <v>5 0</v>
      </c>
      <c r="AF572" s="34">
        <f t="shared" si="368"/>
        <v>5</v>
      </c>
      <c r="AG572" s="34">
        <f t="shared" si="369"/>
        <v>5</v>
      </c>
      <c r="AH572" s="34">
        <f t="shared" si="370"/>
        <v>0</v>
      </c>
      <c r="AI572" s="172">
        <f>IF(AJ572&lt;&gt;"",MAX(AI$3:AI571)+1,"")</f>
        <v>450</v>
      </c>
      <c r="AJ572" s="172" t="str">
        <f t="shared" si="371"/>
        <v>F</v>
      </c>
      <c r="AK572" s="172">
        <f t="shared" si="372"/>
        <v>360</v>
      </c>
      <c r="AL572" s="172">
        <f t="shared" si="373"/>
        <v>5</v>
      </c>
      <c r="AM572" s="172" t="str">
        <f>IF(AN572&lt;&gt;"",MAX(AM$3:AM571)+1,"")</f>
        <v/>
      </c>
      <c r="AN572" s="172" t="str">
        <f t="shared" si="374"/>
        <v/>
      </c>
      <c r="AO572" s="172" t="str">
        <f t="shared" si="375"/>
        <v/>
      </c>
      <c r="AP572" s="172" t="str">
        <f t="shared" si="376"/>
        <v/>
      </c>
      <c r="AQ572" s="172" t="str">
        <f t="shared" si="377"/>
        <v/>
      </c>
      <c r="AR572" s="172" t="str">
        <f>Table1[[#This Row],[Sex ]]&amp;Table1[[#This Row],[Month]]</f>
        <v>F5</v>
      </c>
      <c r="AS572" s="21"/>
      <c r="AT572" s="21"/>
      <c r="AU572" s="21"/>
      <c r="AV572" s="21"/>
      <c r="AW572" s="21"/>
      <c r="AX572" s="21"/>
      <c r="AY572" s="21"/>
      <c r="AZ572" s="21"/>
      <c r="BA572" s="21"/>
      <c r="BB572" s="21"/>
      <c r="BC572" s="21"/>
      <c r="BD572" s="21"/>
      <c r="BE572" s="319"/>
      <c r="BF572" s="319"/>
      <c r="BG572" s="316"/>
      <c r="BH572" s="316"/>
      <c r="BI572" s="316"/>
      <c r="BJ572" s="316"/>
      <c r="BK572" s="316"/>
      <c r="BL572" s="316"/>
      <c r="BM572" s="316"/>
      <c r="BN572" s="316"/>
      <c r="BO572" s="316"/>
      <c r="BP572" s="316"/>
      <c r="BQ572" s="316"/>
      <c r="BR572" s="316"/>
      <c r="BS572" s="316"/>
      <c r="BT572" s="316"/>
      <c r="BU572" s="316"/>
      <c r="BV572" s="316"/>
      <c r="BW572" s="316"/>
      <c r="BX572" s="316"/>
      <c r="BY572" s="316"/>
      <c r="BZ572" s="316"/>
      <c r="CA572" s="316"/>
      <c r="CB572" s="316"/>
      <c r="CC572" s="316"/>
      <c r="CD572" s="316"/>
      <c r="CE572" s="316"/>
      <c r="CF572" s="316"/>
      <c r="CG572" s="316"/>
      <c r="CH572" s="316"/>
      <c r="CI572" s="316"/>
      <c r="CJ572" s="316"/>
      <c r="CK572" s="316"/>
      <c r="CL572" s="316"/>
      <c r="CM572" s="316"/>
      <c r="CN572" s="316"/>
      <c r="CO572" s="316"/>
      <c r="CP572" s="316"/>
      <c r="CQ572" s="316"/>
      <c r="CR572" s="316"/>
      <c r="CS572" s="316"/>
      <c r="CT572" s="316"/>
      <c r="CU572" s="316"/>
      <c r="CV572" s="316"/>
      <c r="CW572" s="316"/>
      <c r="CX572" s="316"/>
      <c r="CY572" s="316"/>
      <c r="CZ572" s="316"/>
      <c r="DA572" s="316"/>
      <c r="DB572" s="316"/>
      <c r="DC572" s="316"/>
      <c r="DD572" s="316"/>
      <c r="DE572" s="316"/>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21"/>
      <c r="ET572" s="21"/>
      <c r="EU572" s="21"/>
      <c r="EV572" s="21"/>
      <c r="HP572" s="268">
        <f t="shared" si="381"/>
        <v>4</v>
      </c>
      <c r="HQ572" s="268">
        <f t="shared" si="385"/>
        <v>564</v>
      </c>
      <c r="HR572" s="268">
        <f t="shared" si="382"/>
        <v>0</v>
      </c>
      <c r="HS572" s="268">
        <f t="shared" si="383"/>
        <v>0</v>
      </c>
    </row>
    <row r="573" spans="1:227" x14ac:dyDescent="0.3">
      <c r="A573" s="21"/>
      <c r="B573" s="14">
        <v>11140</v>
      </c>
      <c r="C573" s="14">
        <v>12</v>
      </c>
      <c r="D573" s="14" t="s">
        <v>182</v>
      </c>
      <c r="E573" s="14" t="s">
        <v>183</v>
      </c>
      <c r="F573" s="14">
        <v>300</v>
      </c>
      <c r="G573" s="14" t="s">
        <v>120</v>
      </c>
      <c r="H573" s="14">
        <v>5</v>
      </c>
      <c r="I573" s="14">
        <v>3</v>
      </c>
      <c r="J573" s="14">
        <v>3</v>
      </c>
      <c r="K573" s="14"/>
      <c r="L573" s="14" t="s">
        <v>141</v>
      </c>
      <c r="M573" s="24">
        <f t="shared" si="378"/>
        <v>3</v>
      </c>
      <c r="N573" s="24">
        <f t="shared" si="353"/>
        <v>2</v>
      </c>
      <c r="O573" s="24" t="str">
        <f t="shared" si="354"/>
        <v>3 3</v>
      </c>
      <c r="P573" s="24">
        <f t="shared" si="355"/>
        <v>3</v>
      </c>
      <c r="Q573" s="25">
        <f t="shared" si="356"/>
        <v>0</v>
      </c>
      <c r="R573" s="26">
        <f t="shared" si="357"/>
        <v>0</v>
      </c>
      <c r="S573" s="24">
        <f t="shared" si="358"/>
        <v>5</v>
      </c>
      <c r="T573" s="24">
        <f t="shared" si="359"/>
        <v>5</v>
      </c>
      <c r="U573" s="24" t="str">
        <f t="shared" si="360"/>
        <v/>
      </c>
      <c r="V573" s="24" t="str">
        <f t="shared" si="361"/>
        <v>g</v>
      </c>
      <c r="W573" s="24" t="str">
        <f t="shared" si="379"/>
        <v/>
      </c>
      <c r="X573" s="24">
        <f t="shared" si="362"/>
        <v>5</v>
      </c>
      <c r="Y573" s="24">
        <f t="shared" si="363"/>
        <v>5</v>
      </c>
      <c r="Z573" s="24" t="str">
        <f t="shared" si="364"/>
        <v>F</v>
      </c>
      <c r="AA573" s="24" t="str">
        <f t="shared" si="384"/>
        <v>F</v>
      </c>
      <c r="AB573" s="34" t="str">
        <f t="shared" si="365"/>
        <v/>
      </c>
      <c r="AC573" s="34" t="str">
        <f t="shared" si="366"/>
        <v>g</v>
      </c>
      <c r="AD573" s="34" t="str">
        <f t="shared" si="380"/>
        <v>g</v>
      </c>
      <c r="AE573" s="34" t="str">
        <f t="shared" si="367"/>
        <v>5 0</v>
      </c>
      <c r="AF573" s="34">
        <f t="shared" si="368"/>
        <v>3</v>
      </c>
      <c r="AG573" s="34">
        <f t="shared" si="369"/>
        <v>3</v>
      </c>
      <c r="AH573" s="34">
        <f t="shared" si="370"/>
        <v>0</v>
      </c>
      <c r="AI573" s="172">
        <f>IF(AJ573&lt;&gt;"",MAX(AI$3:AI572)+1,"")</f>
        <v>451</v>
      </c>
      <c r="AJ573" s="172" t="str">
        <f t="shared" si="371"/>
        <v>F</v>
      </c>
      <c r="AK573" s="172">
        <f t="shared" si="372"/>
        <v>300</v>
      </c>
      <c r="AL573" s="172">
        <f t="shared" si="373"/>
        <v>3</v>
      </c>
      <c r="AM573" s="172" t="str">
        <f>IF(AN573&lt;&gt;"",MAX(AM$3:AM572)+1,"")</f>
        <v/>
      </c>
      <c r="AN573" s="172" t="str">
        <f t="shared" si="374"/>
        <v/>
      </c>
      <c r="AO573" s="172" t="str">
        <f t="shared" si="375"/>
        <v/>
      </c>
      <c r="AP573" s="172" t="str">
        <f t="shared" si="376"/>
        <v/>
      </c>
      <c r="AQ573" s="172" t="str">
        <f t="shared" si="377"/>
        <v/>
      </c>
      <c r="AR573" s="172" t="str">
        <f>Table1[[#This Row],[Sex ]]&amp;Table1[[#This Row],[Month]]</f>
        <v>F5</v>
      </c>
      <c r="AS573" s="21"/>
      <c r="AT573" s="21"/>
      <c r="AU573" s="21"/>
      <c r="AV573" s="21"/>
      <c r="AW573" s="21"/>
      <c r="AX573" s="21"/>
      <c r="AY573" s="21"/>
      <c r="AZ573" s="21"/>
      <c r="BA573" s="21"/>
      <c r="BB573" s="21"/>
      <c r="BC573" s="21"/>
      <c r="BD573" s="21"/>
      <c r="BE573" s="319"/>
      <c r="BF573" s="319"/>
      <c r="BG573" s="316"/>
      <c r="BH573" s="316"/>
      <c r="BI573" s="316"/>
      <c r="BJ573" s="316"/>
      <c r="BK573" s="316"/>
      <c r="BL573" s="316"/>
      <c r="BM573" s="316"/>
      <c r="BN573" s="316"/>
      <c r="BO573" s="316"/>
      <c r="BP573" s="316"/>
      <c r="BQ573" s="316"/>
      <c r="BR573" s="316"/>
      <c r="BS573" s="316"/>
      <c r="BT573" s="316"/>
      <c r="BU573" s="316"/>
      <c r="BV573" s="316"/>
      <c r="BW573" s="316"/>
      <c r="BX573" s="316"/>
      <c r="BY573" s="316"/>
      <c r="BZ573" s="316"/>
      <c r="CA573" s="316"/>
      <c r="CB573" s="316"/>
      <c r="CC573" s="316"/>
      <c r="CD573" s="316"/>
      <c r="CE573" s="316"/>
      <c r="CF573" s="316"/>
      <c r="CG573" s="316"/>
      <c r="CH573" s="316"/>
      <c r="CI573" s="316"/>
      <c r="CJ573" s="316"/>
      <c r="CK573" s="316"/>
      <c r="CL573" s="316"/>
      <c r="CM573" s="316"/>
      <c r="CN573" s="316"/>
      <c r="CO573" s="316"/>
      <c r="CP573" s="316"/>
      <c r="CQ573" s="316"/>
      <c r="CR573" s="316"/>
      <c r="CS573" s="316"/>
      <c r="CT573" s="316"/>
      <c r="CU573" s="316"/>
      <c r="CV573" s="316"/>
      <c r="CW573" s="316"/>
      <c r="CX573" s="316"/>
      <c r="CY573" s="316"/>
      <c r="CZ573" s="316"/>
      <c r="DA573" s="316"/>
      <c r="DB573" s="316"/>
      <c r="DC573" s="316"/>
      <c r="DD573" s="316"/>
      <c r="DE573" s="316"/>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21"/>
      <c r="ET573" s="21"/>
      <c r="EU573" s="21"/>
      <c r="EV573" s="21"/>
      <c r="HP573" s="268">
        <f t="shared" si="381"/>
        <v>5</v>
      </c>
      <c r="HQ573" s="268">
        <f t="shared" si="385"/>
        <v>565</v>
      </c>
      <c r="HR573" s="268">
        <f t="shared" si="382"/>
        <v>0</v>
      </c>
      <c r="HS573" s="268">
        <f t="shared" si="383"/>
        <v>0</v>
      </c>
    </row>
    <row r="574" spans="1:227" x14ac:dyDescent="0.3">
      <c r="A574" s="21"/>
      <c r="B574" s="14">
        <v>11140</v>
      </c>
      <c r="C574" s="14">
        <v>13</v>
      </c>
      <c r="D574" s="14" t="s">
        <v>182</v>
      </c>
      <c r="E574" s="14" t="s">
        <v>183</v>
      </c>
      <c r="F574" s="14">
        <v>280</v>
      </c>
      <c r="G574" s="14" t="s">
        <v>121</v>
      </c>
      <c r="H574" s="14">
        <v>5</v>
      </c>
      <c r="I574" s="14">
        <v>99</v>
      </c>
      <c r="J574" s="14">
        <v>99</v>
      </c>
      <c r="K574" s="14"/>
      <c r="L574" s="14" t="s">
        <v>141</v>
      </c>
      <c r="M574" s="24" t="str">
        <f t="shared" si="378"/>
        <v/>
      </c>
      <c r="N574" s="24">
        <f t="shared" si="353"/>
        <v>2</v>
      </c>
      <c r="O574" s="24" t="str">
        <f t="shared" si="354"/>
        <v>99 99</v>
      </c>
      <c r="P574" s="24">
        <f t="shared" si="355"/>
        <v>99</v>
      </c>
      <c r="Q574" s="25">
        <f t="shared" si="356"/>
        <v>0</v>
      </c>
      <c r="R574" s="26" t="str">
        <f t="shared" si="357"/>
        <v/>
      </c>
      <c r="S574" s="24" t="str">
        <f t="shared" si="358"/>
        <v/>
      </c>
      <c r="T574" s="24" t="str">
        <f t="shared" si="359"/>
        <v/>
      </c>
      <c r="U574" s="24" t="str">
        <f t="shared" si="360"/>
        <v/>
      </c>
      <c r="V574" s="24" t="str">
        <f t="shared" si="361"/>
        <v/>
      </c>
      <c r="W574" s="24">
        <f t="shared" si="379"/>
        <v>99</v>
      </c>
      <c r="X574" s="24">
        <f t="shared" si="362"/>
        <v>5</v>
      </c>
      <c r="Y574" s="24">
        <f t="shared" si="363"/>
        <v>5</v>
      </c>
      <c r="Z574" s="24" t="str">
        <f t="shared" si="364"/>
        <v/>
      </c>
      <c r="AA574" s="24" t="str">
        <f t="shared" si="384"/>
        <v/>
      </c>
      <c r="AB574" s="34" t="str">
        <f t="shared" si="365"/>
        <v>M</v>
      </c>
      <c r="AC574" s="34" t="str">
        <f t="shared" si="366"/>
        <v/>
      </c>
      <c r="AD574" s="34" t="str">
        <f t="shared" si="380"/>
        <v/>
      </c>
      <c r="AE574" s="34" t="str">
        <f t="shared" si="367"/>
        <v>5 0</v>
      </c>
      <c r="AF574" s="34" t="str">
        <f t="shared" si="368"/>
        <v/>
      </c>
      <c r="AG574" s="34" t="str">
        <f t="shared" si="369"/>
        <v/>
      </c>
      <c r="AH574" s="34" t="str">
        <f t="shared" si="370"/>
        <v/>
      </c>
      <c r="AI574" s="172" t="str">
        <f>IF(AJ574&lt;&gt;"",MAX(AI$3:AI573)+1,"")</f>
        <v/>
      </c>
      <c r="AJ574" s="172" t="str">
        <f t="shared" si="371"/>
        <v/>
      </c>
      <c r="AK574" s="172" t="str">
        <f t="shared" si="372"/>
        <v/>
      </c>
      <c r="AL574" s="172" t="str">
        <f t="shared" si="373"/>
        <v/>
      </c>
      <c r="AM574" s="172" t="str">
        <f>IF(AN574&lt;&gt;"",MAX(AM$3:AM573)+1,"")</f>
        <v/>
      </c>
      <c r="AN574" s="172" t="str">
        <f t="shared" si="374"/>
        <v/>
      </c>
      <c r="AO574" s="172" t="str">
        <f t="shared" si="375"/>
        <v/>
      </c>
      <c r="AP574" s="172" t="str">
        <f t="shared" si="376"/>
        <v/>
      </c>
      <c r="AQ574" s="172" t="str">
        <f t="shared" si="377"/>
        <v/>
      </c>
      <c r="AR574" s="172" t="str">
        <f>Table1[[#This Row],[Sex ]]&amp;Table1[[#This Row],[Month]]</f>
        <v>M5</v>
      </c>
      <c r="AS574" s="21"/>
      <c r="AT574" s="21"/>
      <c r="AU574" s="21"/>
      <c r="AV574" s="21"/>
      <c r="AW574" s="21"/>
      <c r="AX574" s="21"/>
      <c r="AY574" s="21"/>
      <c r="AZ574" s="21"/>
      <c r="BA574" s="21"/>
      <c r="BB574" s="21"/>
      <c r="BC574" s="21"/>
      <c r="BD574" s="21"/>
      <c r="BE574" s="319"/>
      <c r="BF574" s="319"/>
      <c r="BG574" s="316"/>
      <c r="BH574" s="316"/>
      <c r="BI574" s="316"/>
      <c r="BJ574" s="316"/>
      <c r="BK574" s="316"/>
      <c r="BL574" s="316"/>
      <c r="BM574" s="316"/>
      <c r="BN574" s="316"/>
      <c r="BO574" s="316"/>
      <c r="BP574" s="316"/>
      <c r="BQ574" s="316"/>
      <c r="BR574" s="316"/>
      <c r="BS574" s="316"/>
      <c r="BT574" s="316"/>
      <c r="BU574" s="316"/>
      <c r="BV574" s="316"/>
      <c r="BW574" s="316"/>
      <c r="BX574" s="316"/>
      <c r="BY574" s="316"/>
      <c r="BZ574" s="316"/>
      <c r="CA574" s="316"/>
      <c r="CB574" s="316"/>
      <c r="CC574" s="316"/>
      <c r="CD574" s="316"/>
      <c r="CE574" s="316"/>
      <c r="CF574" s="316"/>
      <c r="CG574" s="316"/>
      <c r="CH574" s="316"/>
      <c r="CI574" s="316"/>
      <c r="CJ574" s="316"/>
      <c r="CK574" s="316"/>
      <c r="CL574" s="316"/>
      <c r="CM574" s="316"/>
      <c r="CN574" s="316"/>
      <c r="CO574" s="316"/>
      <c r="CP574" s="316"/>
      <c r="CQ574" s="316"/>
      <c r="CR574" s="316"/>
      <c r="CS574" s="316"/>
      <c r="CT574" s="316"/>
      <c r="CU574" s="316"/>
      <c r="CV574" s="316"/>
      <c r="CW574" s="316"/>
      <c r="CX574" s="316"/>
      <c r="CY574" s="316"/>
      <c r="CZ574" s="316"/>
      <c r="DA574" s="316"/>
      <c r="DB574" s="316"/>
      <c r="DC574" s="316"/>
      <c r="DD574" s="316"/>
      <c r="DE574" s="316"/>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21"/>
      <c r="ET574" s="21"/>
      <c r="EU574" s="21"/>
      <c r="EV574" s="21"/>
      <c r="HP574" s="268">
        <f t="shared" si="381"/>
        <v>5</v>
      </c>
      <c r="HQ574" s="268">
        <f t="shared" si="385"/>
        <v>566</v>
      </c>
      <c r="HR574" s="268">
        <f t="shared" si="382"/>
        <v>0</v>
      </c>
      <c r="HS574" s="268">
        <f t="shared" si="383"/>
        <v>0</v>
      </c>
    </row>
    <row r="575" spans="1:227" x14ac:dyDescent="0.3">
      <c r="A575" s="21"/>
      <c r="B575" s="14">
        <v>11140</v>
      </c>
      <c r="C575" s="14">
        <v>14</v>
      </c>
      <c r="D575" s="14" t="s">
        <v>182</v>
      </c>
      <c r="E575" s="14" t="s">
        <v>183</v>
      </c>
      <c r="F575" s="14">
        <v>380</v>
      </c>
      <c r="G575" s="14" t="s">
        <v>120</v>
      </c>
      <c r="H575" s="14">
        <v>5</v>
      </c>
      <c r="I575" s="14">
        <v>5</v>
      </c>
      <c r="J575" s="14">
        <v>5</v>
      </c>
      <c r="K575" s="14"/>
      <c r="L575" s="14" t="s">
        <v>141</v>
      </c>
      <c r="M575" s="24">
        <f t="shared" si="378"/>
        <v>5</v>
      </c>
      <c r="N575" s="24">
        <f t="shared" si="353"/>
        <v>2</v>
      </c>
      <c r="O575" s="24" t="str">
        <f t="shared" si="354"/>
        <v>5 5</v>
      </c>
      <c r="P575" s="24">
        <f t="shared" si="355"/>
        <v>5</v>
      </c>
      <c r="Q575" s="25">
        <f t="shared" si="356"/>
        <v>0</v>
      </c>
      <c r="R575" s="26">
        <f t="shared" si="357"/>
        <v>0</v>
      </c>
      <c r="S575" s="24">
        <f t="shared" si="358"/>
        <v>5</v>
      </c>
      <c r="T575" s="24">
        <f t="shared" si="359"/>
        <v>5</v>
      </c>
      <c r="U575" s="24" t="str">
        <f t="shared" si="360"/>
        <v/>
      </c>
      <c r="V575" s="24" t="str">
        <f t="shared" si="361"/>
        <v>g</v>
      </c>
      <c r="W575" s="24" t="str">
        <f t="shared" si="379"/>
        <v/>
      </c>
      <c r="X575" s="24">
        <f t="shared" si="362"/>
        <v>5</v>
      </c>
      <c r="Y575" s="24">
        <f t="shared" si="363"/>
        <v>5</v>
      </c>
      <c r="Z575" s="24" t="str">
        <f t="shared" si="364"/>
        <v>F</v>
      </c>
      <c r="AA575" s="24" t="str">
        <f t="shared" si="384"/>
        <v>F</v>
      </c>
      <c r="AB575" s="34" t="str">
        <f t="shared" si="365"/>
        <v/>
      </c>
      <c r="AC575" s="34" t="str">
        <f t="shared" si="366"/>
        <v>g</v>
      </c>
      <c r="AD575" s="34" t="str">
        <f t="shared" si="380"/>
        <v>g</v>
      </c>
      <c r="AE575" s="34" t="str">
        <f t="shared" si="367"/>
        <v>5 0</v>
      </c>
      <c r="AF575" s="34">
        <f t="shared" si="368"/>
        <v>5</v>
      </c>
      <c r="AG575" s="34">
        <f t="shared" si="369"/>
        <v>5</v>
      </c>
      <c r="AH575" s="34">
        <f t="shared" si="370"/>
        <v>0</v>
      </c>
      <c r="AI575" s="172">
        <f>IF(AJ575&lt;&gt;"",MAX(AI$3:AI574)+1,"")</f>
        <v>452</v>
      </c>
      <c r="AJ575" s="172" t="str">
        <f t="shared" si="371"/>
        <v>F</v>
      </c>
      <c r="AK575" s="172">
        <f t="shared" si="372"/>
        <v>380</v>
      </c>
      <c r="AL575" s="172">
        <f t="shared" si="373"/>
        <v>5</v>
      </c>
      <c r="AM575" s="172" t="str">
        <f>IF(AN575&lt;&gt;"",MAX(AM$3:AM574)+1,"")</f>
        <v/>
      </c>
      <c r="AN575" s="172" t="str">
        <f t="shared" si="374"/>
        <v/>
      </c>
      <c r="AO575" s="172" t="str">
        <f t="shared" si="375"/>
        <v/>
      </c>
      <c r="AP575" s="172" t="str">
        <f t="shared" si="376"/>
        <v/>
      </c>
      <c r="AQ575" s="172" t="str">
        <f t="shared" si="377"/>
        <v/>
      </c>
      <c r="AR575" s="172" t="str">
        <f>Table1[[#This Row],[Sex ]]&amp;Table1[[#This Row],[Month]]</f>
        <v>F5</v>
      </c>
      <c r="AS575" s="21"/>
      <c r="AT575" s="21"/>
      <c r="AU575" s="21"/>
      <c r="AV575" s="21"/>
      <c r="AW575" s="21"/>
      <c r="AX575" s="21"/>
      <c r="AY575" s="21"/>
      <c r="AZ575" s="21"/>
      <c r="BA575" s="21"/>
      <c r="BB575" s="21"/>
      <c r="BC575" s="21"/>
      <c r="BD575" s="21"/>
      <c r="BE575" s="319"/>
      <c r="BF575" s="319"/>
      <c r="BG575" s="316"/>
      <c r="BH575" s="316"/>
      <c r="BI575" s="316"/>
      <c r="BJ575" s="316"/>
      <c r="BK575" s="316"/>
      <c r="BL575" s="316"/>
      <c r="BM575" s="316"/>
      <c r="BN575" s="316"/>
      <c r="BO575" s="316"/>
      <c r="BP575" s="316"/>
      <c r="BQ575" s="316"/>
      <c r="BR575" s="316"/>
      <c r="BS575" s="316"/>
      <c r="BT575" s="316"/>
      <c r="BU575" s="316"/>
      <c r="BV575" s="316"/>
      <c r="BW575" s="316"/>
      <c r="BX575" s="316"/>
      <c r="BY575" s="316"/>
      <c r="BZ575" s="316"/>
      <c r="CA575" s="316"/>
      <c r="CB575" s="316"/>
      <c r="CC575" s="316"/>
      <c r="CD575" s="316"/>
      <c r="CE575" s="316"/>
      <c r="CF575" s="316"/>
      <c r="CG575" s="316"/>
      <c r="CH575" s="316"/>
      <c r="CI575" s="316"/>
      <c r="CJ575" s="316"/>
      <c r="CK575" s="316"/>
      <c r="CL575" s="316"/>
      <c r="CM575" s="316"/>
      <c r="CN575" s="316"/>
      <c r="CO575" s="316"/>
      <c r="CP575" s="316"/>
      <c r="CQ575" s="316"/>
      <c r="CR575" s="316"/>
      <c r="CS575" s="316"/>
      <c r="CT575" s="316"/>
      <c r="CU575" s="316"/>
      <c r="CV575" s="316"/>
      <c r="CW575" s="316"/>
      <c r="CX575" s="316"/>
      <c r="CY575" s="316"/>
      <c r="CZ575" s="316"/>
      <c r="DA575" s="316"/>
      <c r="DB575" s="316"/>
      <c r="DC575" s="316"/>
      <c r="DD575" s="316"/>
      <c r="DE575" s="316"/>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21"/>
      <c r="ET575" s="21"/>
      <c r="EU575" s="21"/>
      <c r="EV575" s="21"/>
      <c r="HP575" s="268">
        <f t="shared" si="381"/>
        <v>4</v>
      </c>
      <c r="HQ575" s="268">
        <f t="shared" si="385"/>
        <v>567</v>
      </c>
      <c r="HR575" s="268">
        <f t="shared" si="382"/>
        <v>0</v>
      </c>
      <c r="HS575" s="268">
        <f t="shared" si="383"/>
        <v>0</v>
      </c>
    </row>
    <row r="576" spans="1:227" x14ac:dyDescent="0.3">
      <c r="A576" s="21"/>
      <c r="B576" s="14">
        <v>11140</v>
      </c>
      <c r="C576" s="14">
        <v>15</v>
      </c>
      <c r="D576" s="14" t="s">
        <v>182</v>
      </c>
      <c r="E576" s="14" t="s">
        <v>183</v>
      </c>
      <c r="F576" s="14">
        <v>350</v>
      </c>
      <c r="G576" s="14" t="s">
        <v>120</v>
      </c>
      <c r="H576" s="14">
        <v>5</v>
      </c>
      <c r="I576" s="14">
        <v>4</v>
      </c>
      <c r="J576" s="14">
        <v>4</v>
      </c>
      <c r="K576" s="14"/>
      <c r="L576" s="14" t="s">
        <v>141</v>
      </c>
      <c r="M576" s="24">
        <f t="shared" si="378"/>
        <v>4</v>
      </c>
      <c r="N576" s="24">
        <f t="shared" si="353"/>
        <v>2</v>
      </c>
      <c r="O576" s="24" t="str">
        <f t="shared" si="354"/>
        <v>4 4</v>
      </c>
      <c r="P576" s="24">
        <f t="shared" si="355"/>
        <v>4</v>
      </c>
      <c r="Q576" s="25">
        <f t="shared" si="356"/>
        <v>0</v>
      </c>
      <c r="R576" s="26">
        <f t="shared" si="357"/>
        <v>0</v>
      </c>
      <c r="S576" s="24">
        <f t="shared" si="358"/>
        <v>5</v>
      </c>
      <c r="T576" s="24">
        <f t="shared" si="359"/>
        <v>5</v>
      </c>
      <c r="U576" s="24" t="str">
        <f t="shared" si="360"/>
        <v/>
      </c>
      <c r="V576" s="24" t="str">
        <f t="shared" si="361"/>
        <v>g</v>
      </c>
      <c r="W576" s="24" t="str">
        <f t="shared" si="379"/>
        <v/>
      </c>
      <c r="X576" s="24">
        <f t="shared" si="362"/>
        <v>5</v>
      </c>
      <c r="Y576" s="24">
        <f t="shared" si="363"/>
        <v>5</v>
      </c>
      <c r="Z576" s="24" t="str">
        <f t="shared" si="364"/>
        <v>F</v>
      </c>
      <c r="AA576" s="24" t="str">
        <f t="shared" si="384"/>
        <v>F</v>
      </c>
      <c r="AB576" s="34" t="str">
        <f t="shared" si="365"/>
        <v/>
      </c>
      <c r="AC576" s="34" t="str">
        <f t="shared" si="366"/>
        <v>g</v>
      </c>
      <c r="AD576" s="34" t="str">
        <f t="shared" si="380"/>
        <v>g</v>
      </c>
      <c r="AE576" s="34" t="str">
        <f t="shared" si="367"/>
        <v>5 0</v>
      </c>
      <c r="AF576" s="34">
        <f t="shared" si="368"/>
        <v>4</v>
      </c>
      <c r="AG576" s="34">
        <f t="shared" si="369"/>
        <v>4</v>
      </c>
      <c r="AH576" s="34">
        <f t="shared" si="370"/>
        <v>0</v>
      </c>
      <c r="AI576" s="172">
        <f>IF(AJ576&lt;&gt;"",MAX(AI$3:AI575)+1,"")</f>
        <v>453</v>
      </c>
      <c r="AJ576" s="172" t="str">
        <f t="shared" si="371"/>
        <v>F</v>
      </c>
      <c r="AK576" s="172">
        <f t="shared" si="372"/>
        <v>350</v>
      </c>
      <c r="AL576" s="172">
        <f t="shared" si="373"/>
        <v>4</v>
      </c>
      <c r="AM576" s="172" t="str">
        <f>IF(AN576&lt;&gt;"",MAX(AM$3:AM575)+1,"")</f>
        <v/>
      </c>
      <c r="AN576" s="172" t="str">
        <f t="shared" si="374"/>
        <v/>
      </c>
      <c r="AO576" s="172" t="str">
        <f t="shared" si="375"/>
        <v/>
      </c>
      <c r="AP576" s="172" t="str">
        <f t="shared" si="376"/>
        <v/>
      </c>
      <c r="AQ576" s="172" t="str">
        <f t="shared" si="377"/>
        <v/>
      </c>
      <c r="AR576" s="172" t="str">
        <f>Table1[[#This Row],[Sex ]]&amp;Table1[[#This Row],[Month]]</f>
        <v>F5</v>
      </c>
      <c r="AS576" s="21"/>
      <c r="AT576" s="21"/>
      <c r="AU576" s="21"/>
      <c r="AV576" s="21"/>
      <c r="AW576" s="21"/>
      <c r="AX576" s="21"/>
      <c r="AY576" s="21"/>
      <c r="AZ576" s="21"/>
      <c r="BA576" s="21"/>
      <c r="BB576" s="21"/>
      <c r="BC576" s="21"/>
      <c r="BD576" s="21"/>
      <c r="BE576" s="319"/>
      <c r="BF576" s="319"/>
      <c r="BG576" s="316"/>
      <c r="BH576" s="316"/>
      <c r="BI576" s="316"/>
      <c r="BJ576" s="316"/>
      <c r="BK576" s="316"/>
      <c r="BL576" s="316"/>
      <c r="BM576" s="316"/>
      <c r="BN576" s="316"/>
      <c r="BO576" s="316"/>
      <c r="BP576" s="316"/>
      <c r="BQ576" s="316"/>
      <c r="BR576" s="316"/>
      <c r="BS576" s="316"/>
      <c r="BT576" s="316"/>
      <c r="BU576" s="316"/>
      <c r="BV576" s="316"/>
      <c r="BW576" s="316"/>
      <c r="BX576" s="316"/>
      <c r="BY576" s="316"/>
      <c r="BZ576" s="316"/>
      <c r="CA576" s="316"/>
      <c r="CB576" s="316"/>
      <c r="CC576" s="316"/>
      <c r="CD576" s="316"/>
      <c r="CE576" s="316"/>
      <c r="CF576" s="316"/>
      <c r="CG576" s="316"/>
      <c r="CH576" s="316"/>
      <c r="CI576" s="316"/>
      <c r="CJ576" s="316"/>
      <c r="CK576" s="316"/>
      <c r="CL576" s="316"/>
      <c r="CM576" s="316"/>
      <c r="CN576" s="316"/>
      <c r="CO576" s="316"/>
      <c r="CP576" s="316"/>
      <c r="CQ576" s="316"/>
      <c r="CR576" s="316"/>
      <c r="CS576" s="316"/>
      <c r="CT576" s="316"/>
      <c r="CU576" s="316"/>
      <c r="CV576" s="316"/>
      <c r="CW576" s="316"/>
      <c r="CX576" s="316"/>
      <c r="CY576" s="316"/>
      <c r="CZ576" s="316"/>
      <c r="DA576" s="316"/>
      <c r="DB576" s="316"/>
      <c r="DC576" s="316"/>
      <c r="DD576" s="316"/>
      <c r="DE576" s="316"/>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21"/>
      <c r="ET576" s="21"/>
      <c r="EU576" s="21"/>
      <c r="EV576" s="21"/>
      <c r="HP576" s="268">
        <f t="shared" si="381"/>
        <v>3</v>
      </c>
      <c r="HQ576" s="268">
        <f t="shared" si="385"/>
        <v>568</v>
      </c>
      <c r="HR576" s="268">
        <f t="shared" si="382"/>
        <v>0</v>
      </c>
      <c r="HS576" s="268">
        <f t="shared" si="383"/>
        <v>0</v>
      </c>
    </row>
    <row r="577" spans="1:227" x14ac:dyDescent="0.3">
      <c r="A577" s="21"/>
      <c r="B577" s="14">
        <v>11140</v>
      </c>
      <c r="C577" s="14">
        <v>16</v>
      </c>
      <c r="D577" s="14" t="s">
        <v>182</v>
      </c>
      <c r="E577" s="14" t="s">
        <v>183</v>
      </c>
      <c r="F577" s="14">
        <v>280</v>
      </c>
      <c r="G577" s="14" t="s">
        <v>120</v>
      </c>
      <c r="H577" s="14">
        <v>5</v>
      </c>
      <c r="I577" s="14">
        <v>3</v>
      </c>
      <c r="J577" s="14">
        <v>3</v>
      </c>
      <c r="K577" s="14"/>
      <c r="L577" s="14" t="s">
        <v>141</v>
      </c>
      <c r="M577" s="24">
        <f t="shared" si="378"/>
        <v>3</v>
      </c>
      <c r="N577" s="24">
        <f t="shared" si="353"/>
        <v>2</v>
      </c>
      <c r="O577" s="24" t="str">
        <f t="shared" si="354"/>
        <v>3 3</v>
      </c>
      <c r="P577" s="24">
        <f t="shared" si="355"/>
        <v>3</v>
      </c>
      <c r="Q577" s="25">
        <f t="shared" si="356"/>
        <v>0</v>
      </c>
      <c r="R577" s="26">
        <f t="shared" si="357"/>
        <v>0</v>
      </c>
      <c r="S577" s="24">
        <f t="shared" si="358"/>
        <v>5</v>
      </c>
      <c r="T577" s="24">
        <f t="shared" si="359"/>
        <v>5</v>
      </c>
      <c r="U577" s="24" t="str">
        <f t="shared" si="360"/>
        <v/>
      </c>
      <c r="V577" s="24" t="str">
        <f t="shared" si="361"/>
        <v>g</v>
      </c>
      <c r="W577" s="24" t="str">
        <f t="shared" si="379"/>
        <v/>
      </c>
      <c r="X577" s="24">
        <f t="shared" si="362"/>
        <v>5</v>
      </c>
      <c r="Y577" s="24">
        <f t="shared" si="363"/>
        <v>5</v>
      </c>
      <c r="Z577" s="24" t="str">
        <f t="shared" si="364"/>
        <v>F</v>
      </c>
      <c r="AA577" s="24" t="str">
        <f t="shared" ref="AA577:AA608" si="386">IF(I577&lt;&gt;"",IF(SUM(I577:J577)&gt;98,"",IF(I577-J577=0,G577,"")))</f>
        <v>F</v>
      </c>
      <c r="AB577" s="34" t="str">
        <f t="shared" si="365"/>
        <v/>
      </c>
      <c r="AC577" s="34" t="str">
        <f t="shared" si="366"/>
        <v>g</v>
      </c>
      <c r="AD577" s="34" t="str">
        <f t="shared" si="380"/>
        <v>g</v>
      </c>
      <c r="AE577" s="34" t="str">
        <f t="shared" si="367"/>
        <v>5 0</v>
      </c>
      <c r="AF577" s="34">
        <f t="shared" si="368"/>
        <v>3</v>
      </c>
      <c r="AG577" s="34">
        <f t="shared" si="369"/>
        <v>3</v>
      </c>
      <c r="AH577" s="34">
        <f t="shared" si="370"/>
        <v>0</v>
      </c>
      <c r="AI577" s="172">
        <f>IF(AJ577&lt;&gt;"",MAX(AI$3:AI576)+1,"")</f>
        <v>454</v>
      </c>
      <c r="AJ577" s="172" t="str">
        <f t="shared" si="371"/>
        <v>F</v>
      </c>
      <c r="AK577" s="172">
        <f t="shared" si="372"/>
        <v>280</v>
      </c>
      <c r="AL577" s="172">
        <f t="shared" si="373"/>
        <v>3</v>
      </c>
      <c r="AM577" s="172" t="str">
        <f>IF(AN577&lt;&gt;"",MAX(AM$3:AM576)+1,"")</f>
        <v/>
      </c>
      <c r="AN577" s="172" t="str">
        <f t="shared" si="374"/>
        <v/>
      </c>
      <c r="AO577" s="172" t="str">
        <f t="shared" si="375"/>
        <v/>
      </c>
      <c r="AP577" s="172" t="str">
        <f t="shared" si="376"/>
        <v/>
      </c>
      <c r="AQ577" s="172" t="str">
        <f t="shared" si="377"/>
        <v/>
      </c>
      <c r="AR577" s="172" t="str">
        <f>Table1[[#This Row],[Sex ]]&amp;Table1[[#This Row],[Month]]</f>
        <v>F5</v>
      </c>
      <c r="AS577" s="21"/>
      <c r="AT577" s="21"/>
      <c r="AU577" s="21"/>
      <c r="AV577" s="21"/>
      <c r="AW577" s="21"/>
      <c r="AX577" s="21"/>
      <c r="AY577" s="21"/>
      <c r="AZ577" s="21"/>
      <c r="BA577" s="21"/>
      <c r="BB577" s="21"/>
      <c r="BC577" s="21"/>
      <c r="BD577" s="21"/>
      <c r="BE577" s="319"/>
      <c r="BF577" s="319"/>
      <c r="BG577" s="316"/>
      <c r="BH577" s="316"/>
      <c r="BI577" s="316"/>
      <c r="BJ577" s="316"/>
      <c r="BK577" s="316"/>
      <c r="BL577" s="316"/>
      <c r="BM577" s="316"/>
      <c r="BN577" s="316"/>
      <c r="BO577" s="316"/>
      <c r="BP577" s="316"/>
      <c r="BQ577" s="316"/>
      <c r="BR577" s="316"/>
      <c r="BS577" s="316"/>
      <c r="BT577" s="316"/>
      <c r="BU577" s="316"/>
      <c r="BV577" s="316"/>
      <c r="BW577" s="316"/>
      <c r="BX577" s="316"/>
      <c r="BY577" s="316"/>
      <c r="BZ577" s="316"/>
      <c r="CA577" s="316"/>
      <c r="CB577" s="316"/>
      <c r="CC577" s="316"/>
      <c r="CD577" s="316"/>
      <c r="CE577" s="316"/>
      <c r="CF577" s="316"/>
      <c r="CG577" s="316"/>
      <c r="CH577" s="316"/>
      <c r="CI577" s="316"/>
      <c r="CJ577" s="316"/>
      <c r="CK577" s="316"/>
      <c r="CL577" s="316"/>
      <c r="CM577" s="316"/>
      <c r="CN577" s="316"/>
      <c r="CO577" s="316"/>
      <c r="CP577" s="316"/>
      <c r="CQ577" s="316"/>
      <c r="CR577" s="316"/>
      <c r="CS577" s="316"/>
      <c r="CT577" s="316"/>
      <c r="CU577" s="316"/>
      <c r="CV577" s="316"/>
      <c r="CW577" s="316"/>
      <c r="CX577" s="316"/>
      <c r="CY577" s="316"/>
      <c r="CZ577" s="316"/>
      <c r="DA577" s="316"/>
      <c r="DB577" s="316"/>
      <c r="DC577" s="316"/>
      <c r="DD577" s="316"/>
      <c r="DE577" s="316"/>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21"/>
      <c r="ET577" s="21"/>
      <c r="EU577" s="21"/>
      <c r="EV577" s="21"/>
      <c r="HP577" s="268">
        <f t="shared" si="381"/>
        <v>4</v>
      </c>
      <c r="HQ577" s="268">
        <f t="shared" si="385"/>
        <v>569</v>
      </c>
      <c r="HR577" s="268">
        <f t="shared" si="382"/>
        <v>0</v>
      </c>
      <c r="HS577" s="268">
        <f t="shared" si="383"/>
        <v>0</v>
      </c>
    </row>
    <row r="578" spans="1:227" x14ac:dyDescent="0.3">
      <c r="A578" s="21"/>
      <c r="B578" s="14">
        <v>11140</v>
      </c>
      <c r="C578" s="14">
        <v>17</v>
      </c>
      <c r="D578" s="14" t="s">
        <v>182</v>
      </c>
      <c r="E578" s="14" t="s">
        <v>183</v>
      </c>
      <c r="F578" s="14">
        <v>310</v>
      </c>
      <c r="G578" s="14" t="s">
        <v>120</v>
      </c>
      <c r="H578" s="14">
        <v>5</v>
      </c>
      <c r="I578" s="14">
        <v>3</v>
      </c>
      <c r="J578" s="14">
        <v>3</v>
      </c>
      <c r="K578" s="14"/>
      <c r="L578" s="14" t="s">
        <v>141</v>
      </c>
      <c r="M578" s="24">
        <f t="shared" si="378"/>
        <v>3</v>
      </c>
      <c r="N578" s="24">
        <f t="shared" si="353"/>
        <v>2</v>
      </c>
      <c r="O578" s="24" t="str">
        <f t="shared" si="354"/>
        <v>3 3</v>
      </c>
      <c r="P578" s="24">
        <f t="shared" si="355"/>
        <v>3</v>
      </c>
      <c r="Q578" s="25">
        <f t="shared" si="356"/>
        <v>0</v>
      </c>
      <c r="R578" s="26">
        <f t="shared" si="357"/>
        <v>0</v>
      </c>
      <c r="S578" s="24">
        <f t="shared" si="358"/>
        <v>5</v>
      </c>
      <c r="T578" s="24">
        <f t="shared" si="359"/>
        <v>5</v>
      </c>
      <c r="U578" s="24" t="str">
        <f t="shared" si="360"/>
        <v/>
      </c>
      <c r="V578" s="24" t="str">
        <f t="shared" si="361"/>
        <v>g</v>
      </c>
      <c r="W578" s="24" t="str">
        <f t="shared" si="379"/>
        <v/>
      </c>
      <c r="X578" s="24">
        <f t="shared" si="362"/>
        <v>5</v>
      </c>
      <c r="Y578" s="24">
        <f t="shared" si="363"/>
        <v>5</v>
      </c>
      <c r="Z578" s="24" t="str">
        <f t="shared" si="364"/>
        <v>F</v>
      </c>
      <c r="AA578" s="24" t="str">
        <f t="shared" si="386"/>
        <v>F</v>
      </c>
      <c r="AB578" s="34" t="str">
        <f t="shared" si="365"/>
        <v/>
      </c>
      <c r="AC578" s="34" t="str">
        <f t="shared" si="366"/>
        <v>g</v>
      </c>
      <c r="AD578" s="34" t="str">
        <f t="shared" si="380"/>
        <v>g</v>
      </c>
      <c r="AE578" s="34" t="str">
        <f t="shared" si="367"/>
        <v>5 0</v>
      </c>
      <c r="AF578" s="34">
        <f t="shared" si="368"/>
        <v>3</v>
      </c>
      <c r="AG578" s="34">
        <f t="shared" si="369"/>
        <v>3</v>
      </c>
      <c r="AH578" s="34">
        <f t="shared" si="370"/>
        <v>0</v>
      </c>
      <c r="AI578" s="172">
        <f>IF(AJ578&lt;&gt;"",MAX(AI$3:AI577)+1,"")</f>
        <v>455</v>
      </c>
      <c r="AJ578" s="172" t="str">
        <f t="shared" si="371"/>
        <v>F</v>
      </c>
      <c r="AK578" s="172">
        <f t="shared" si="372"/>
        <v>310</v>
      </c>
      <c r="AL578" s="172">
        <f t="shared" si="373"/>
        <v>3</v>
      </c>
      <c r="AM578" s="172" t="str">
        <f>IF(AN578&lt;&gt;"",MAX(AM$3:AM577)+1,"")</f>
        <v/>
      </c>
      <c r="AN578" s="172" t="str">
        <f t="shared" si="374"/>
        <v/>
      </c>
      <c r="AO578" s="172" t="str">
        <f t="shared" si="375"/>
        <v/>
      </c>
      <c r="AP578" s="172" t="str">
        <f t="shared" si="376"/>
        <v/>
      </c>
      <c r="AQ578" s="172" t="str">
        <f t="shared" si="377"/>
        <v/>
      </c>
      <c r="AR578" s="172" t="str">
        <f>Table1[[#This Row],[Sex ]]&amp;Table1[[#This Row],[Month]]</f>
        <v>F5</v>
      </c>
      <c r="AS578" s="21"/>
      <c r="AT578" s="21"/>
      <c r="AU578" s="21"/>
      <c r="AV578" s="21"/>
      <c r="AW578" s="21"/>
      <c r="AX578" s="21"/>
      <c r="AY578" s="21"/>
      <c r="AZ578" s="21"/>
      <c r="BA578" s="21"/>
      <c r="BB578" s="21"/>
      <c r="BC578" s="21"/>
      <c r="BD578" s="21"/>
      <c r="BE578" s="319"/>
      <c r="BF578" s="319"/>
      <c r="BG578" s="316"/>
      <c r="BH578" s="316"/>
      <c r="BI578" s="316"/>
      <c r="BJ578" s="316"/>
      <c r="BK578" s="316"/>
      <c r="BL578" s="316"/>
      <c r="BM578" s="316"/>
      <c r="BN578" s="316"/>
      <c r="BO578" s="316"/>
      <c r="BP578" s="316"/>
      <c r="BQ578" s="316"/>
      <c r="BR578" s="316"/>
      <c r="BS578" s="316"/>
      <c r="BT578" s="316"/>
      <c r="BU578" s="316"/>
      <c r="BV578" s="316"/>
      <c r="BW578" s="316"/>
      <c r="BX578" s="316"/>
      <c r="BY578" s="316"/>
      <c r="BZ578" s="316"/>
      <c r="CA578" s="316"/>
      <c r="CB578" s="316"/>
      <c r="CC578" s="316"/>
      <c r="CD578" s="316"/>
      <c r="CE578" s="316"/>
      <c r="CF578" s="316"/>
      <c r="CG578" s="316"/>
      <c r="CH578" s="316"/>
      <c r="CI578" s="316"/>
      <c r="CJ578" s="316"/>
      <c r="CK578" s="316"/>
      <c r="CL578" s="316"/>
      <c r="CM578" s="316"/>
      <c r="CN578" s="316"/>
      <c r="CO578" s="316"/>
      <c r="CP578" s="316"/>
      <c r="CQ578" s="316"/>
      <c r="CR578" s="316"/>
      <c r="CS578" s="316"/>
      <c r="CT578" s="316"/>
      <c r="CU578" s="316"/>
      <c r="CV578" s="316"/>
      <c r="CW578" s="316"/>
      <c r="CX578" s="316"/>
      <c r="CY578" s="316"/>
      <c r="CZ578" s="316"/>
      <c r="DA578" s="316"/>
      <c r="DB578" s="316"/>
      <c r="DC578" s="316"/>
      <c r="DD578" s="316"/>
      <c r="DE578" s="316"/>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21"/>
      <c r="ET578" s="21"/>
      <c r="EU578" s="21"/>
      <c r="EV578" s="21"/>
      <c r="HP578" s="268">
        <f t="shared" si="381"/>
        <v>5</v>
      </c>
      <c r="HQ578" s="268">
        <f t="shared" si="385"/>
        <v>570</v>
      </c>
      <c r="HR578" s="268">
        <f t="shared" si="382"/>
        <v>0</v>
      </c>
      <c r="HS578" s="268">
        <f t="shared" si="383"/>
        <v>0</v>
      </c>
    </row>
    <row r="579" spans="1:227" x14ac:dyDescent="0.3">
      <c r="A579" s="21"/>
      <c r="B579" s="14">
        <v>11140</v>
      </c>
      <c r="C579" s="14">
        <v>18</v>
      </c>
      <c r="D579" s="14" t="s">
        <v>182</v>
      </c>
      <c r="E579" s="14" t="s">
        <v>183</v>
      </c>
      <c r="F579" s="14">
        <v>310</v>
      </c>
      <c r="G579" s="14" t="s">
        <v>121</v>
      </c>
      <c r="H579" s="14">
        <v>5</v>
      </c>
      <c r="I579" s="14">
        <v>6</v>
      </c>
      <c r="J579" s="14">
        <v>6</v>
      </c>
      <c r="K579" s="14"/>
      <c r="L579" s="14" t="s">
        <v>141</v>
      </c>
      <c r="M579" s="24">
        <f t="shared" si="378"/>
        <v>6</v>
      </c>
      <c r="N579" s="24">
        <f t="shared" ref="N579:N642" si="387">IF(H579&lt;&gt;"",IF(H579&lt;4,1,IF(H579&lt;7,2,IF(H579&lt;10,3,4))),"")</f>
        <v>2</v>
      </c>
      <c r="O579" s="24" t="str">
        <f t="shared" ref="O579:O642" si="388">IF(SUM(I579:I579)&lt;99,J579&amp;" "&amp;I579,99&amp;" "&amp;99)</f>
        <v>6 6</v>
      </c>
      <c r="P579" s="24">
        <f t="shared" ref="P579:P642" si="389">(J579+I579)/2</f>
        <v>6</v>
      </c>
      <c r="Q579" s="25">
        <f t="shared" ref="Q579:Q642" si="390">IF(SUM(I579:J579)&lt;99,(I579-P579)^2+(J579-P579)^2,0)</f>
        <v>0</v>
      </c>
      <c r="R579" s="26">
        <f t="shared" ref="R579:R642" si="391">IF(SUM(I579:I579)&lt;99,IF(J579=0,IF(I579=0,0,((Q579)^0.5)/P579),((Q579)^0.5)/P579),"")</f>
        <v>0</v>
      </c>
      <c r="S579" s="24">
        <f t="shared" ref="S579:S642" si="392">IF(SUM(I579+J579)&lt;98,IF(I579&lt;&gt;"",H579,""),"")</f>
        <v>5</v>
      </c>
      <c r="T579" s="24">
        <f t="shared" ref="T579:T642" si="393">IF(SUM(I579+J579)&lt;98,IF(J579&lt;&gt;"",H579,""),"")</f>
        <v>5</v>
      </c>
      <c r="U579" s="24" t="str">
        <f t="shared" ref="U579:U642" si="394">IF(SUM(I579+J579)&lt;99,IF(K579&lt;&gt;"",H579,""),"")</f>
        <v/>
      </c>
      <c r="V579" s="24" t="str">
        <f t="shared" ref="V579:V642" si="395">IF(J579&lt;99,IF(M579&lt;&gt;"",L579,""),"")</f>
        <v>g</v>
      </c>
      <c r="W579" s="24" t="str">
        <f t="shared" si="379"/>
        <v/>
      </c>
      <c r="X579" s="24">
        <f t="shared" ref="X579:X642" si="396">IF(I579&lt;&gt;0,IF(I579-J579&lt;&gt;0,"",H579),"")</f>
        <v>5</v>
      </c>
      <c r="Y579" s="24">
        <f t="shared" ref="Y579:Y642" si="397">IF(J579&lt;&gt;"",H579,"")</f>
        <v>5</v>
      </c>
      <c r="Z579" s="24" t="str">
        <f t="shared" ref="Z579:Z642" si="398">IF(SUM(I579+J579)&lt;98,IF(I579&lt;&gt;"",G579,""),"")</f>
        <v>M</v>
      </c>
      <c r="AA579" s="24" t="str">
        <f t="shared" si="386"/>
        <v>M</v>
      </c>
      <c r="AB579" s="34" t="str">
        <f t="shared" ref="AB579:AB642" si="399">IF(SUM(I579:J579)&gt;98,G579,"")</f>
        <v/>
      </c>
      <c r="AC579" s="34" t="str">
        <f t="shared" ref="AC579:AC642" si="400">IF(SUM(I579+J579)&lt;99,L579,"")</f>
        <v>g</v>
      </c>
      <c r="AD579" s="34" t="str">
        <f t="shared" si="380"/>
        <v>g</v>
      </c>
      <c r="AE579" s="34" t="str">
        <f t="shared" ref="AE579:AE642" si="401">H579&amp;" "&amp;I579-J579</f>
        <v>5 0</v>
      </c>
      <c r="AF579" s="34">
        <f t="shared" ref="AF579:AF642" si="402">IF(SUM(I579+J579)&lt;99,J579,"")</f>
        <v>6</v>
      </c>
      <c r="AG579" s="34">
        <f t="shared" ref="AG579:AG642" si="403">IF(AF579&lt;&gt;"",I579,"")</f>
        <v>6</v>
      </c>
      <c r="AH579" s="34">
        <f t="shared" ref="AH579:AH642" si="404">IF(I579&lt;&gt;"",IF((I579+J579)&gt;98,"",I579-J579),"")</f>
        <v>0</v>
      </c>
      <c r="AI579" s="172" t="str">
        <f>IF(AJ579&lt;&gt;"",MAX(AI$3:AI578)+1,"")</f>
        <v/>
      </c>
      <c r="AJ579" s="172" t="str">
        <f t="shared" ref="AJ579:AJ642" si="405">IF(SUM(I579:J579)&lt;98,IF(G579="F",G579,""),"")</f>
        <v/>
      </c>
      <c r="AK579" s="172" t="str">
        <f t="shared" ref="AK579:AK642" si="406">IF(AJ579&lt;&gt;"",F579,"")</f>
        <v/>
      </c>
      <c r="AL579" s="172" t="str">
        <f t="shared" ref="AL579:AL642" si="407">IF(AK579&lt;&gt;"",J579,"")</f>
        <v/>
      </c>
      <c r="AM579" s="172">
        <f>IF(AN579&lt;&gt;"",MAX(AM$3:AM578)+1,"")</f>
        <v>117</v>
      </c>
      <c r="AN579" s="172" t="str">
        <f t="shared" ref="AN579:AN642" si="408">IF(SUM(I579:J579)&lt;98,IF(G579="M",G579,""),"")</f>
        <v>M</v>
      </c>
      <c r="AO579" s="172">
        <f t="shared" ref="AO579:AO642" si="409">IF(AN579&lt;&gt;"",F579,"")</f>
        <v>310</v>
      </c>
      <c r="AP579" s="172">
        <f t="shared" ref="AP579:AP642" si="410">IF(AO579&lt;&gt;"",J579,"")</f>
        <v>6</v>
      </c>
      <c r="AQ579" s="172" t="str">
        <f t="shared" ref="AQ579:AQ642" si="411">IF(K579&lt;&gt;"",J579&amp;" "&amp;(J579-K579),"")</f>
        <v/>
      </c>
      <c r="AR579" s="172" t="str">
        <f>Table1[[#This Row],[Sex ]]&amp;Table1[[#This Row],[Month]]</f>
        <v>M5</v>
      </c>
      <c r="AS579" s="21"/>
      <c r="AT579" s="21"/>
      <c r="AU579" s="21"/>
      <c r="AV579" s="21"/>
      <c r="AW579" s="21"/>
      <c r="AX579" s="21"/>
      <c r="AY579" s="21"/>
      <c r="AZ579" s="21"/>
      <c r="BA579" s="21"/>
      <c r="BB579" s="21"/>
      <c r="BC579" s="21"/>
      <c r="BD579" s="21"/>
      <c r="BE579" s="319"/>
      <c r="BF579" s="319"/>
      <c r="BG579" s="316"/>
      <c r="BH579" s="316"/>
      <c r="BI579" s="316"/>
      <c r="BJ579" s="316"/>
      <c r="BK579" s="316"/>
      <c r="BL579" s="316"/>
      <c r="BM579" s="316"/>
      <c r="BN579" s="316"/>
      <c r="BO579" s="316"/>
      <c r="BP579" s="316"/>
      <c r="BQ579" s="316"/>
      <c r="BR579" s="316"/>
      <c r="BS579" s="316"/>
      <c r="BT579" s="316"/>
      <c r="BU579" s="316"/>
      <c r="BV579" s="316"/>
      <c r="BW579" s="316"/>
      <c r="BX579" s="316"/>
      <c r="BY579" s="316"/>
      <c r="BZ579" s="316"/>
      <c r="CA579" s="316"/>
      <c r="CB579" s="316"/>
      <c r="CC579" s="316"/>
      <c r="CD579" s="316"/>
      <c r="CE579" s="316"/>
      <c r="CF579" s="316"/>
      <c r="CG579" s="316"/>
      <c r="CH579" s="316"/>
      <c r="CI579" s="316"/>
      <c r="CJ579" s="316"/>
      <c r="CK579" s="316"/>
      <c r="CL579" s="316"/>
      <c r="CM579" s="316"/>
      <c r="CN579" s="316"/>
      <c r="CO579" s="316"/>
      <c r="CP579" s="316"/>
      <c r="CQ579" s="316"/>
      <c r="CR579" s="316"/>
      <c r="CS579" s="316"/>
      <c r="CT579" s="316"/>
      <c r="CU579" s="316"/>
      <c r="CV579" s="316"/>
      <c r="CW579" s="316"/>
      <c r="CX579" s="316"/>
      <c r="CY579" s="316"/>
      <c r="CZ579" s="316"/>
      <c r="DA579" s="316"/>
      <c r="DB579" s="316"/>
      <c r="DC579" s="316"/>
      <c r="DD579" s="316"/>
      <c r="DE579" s="316"/>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21"/>
      <c r="ET579" s="21"/>
      <c r="EU579" s="21"/>
      <c r="EV579" s="21"/>
      <c r="HP579" s="268">
        <f t="shared" si="381"/>
        <v>3</v>
      </c>
      <c r="HQ579" s="268">
        <f t="shared" si="385"/>
        <v>571</v>
      </c>
      <c r="HR579" s="268">
        <f t="shared" si="382"/>
        <v>0</v>
      </c>
      <c r="HS579" s="268">
        <f t="shared" si="383"/>
        <v>0</v>
      </c>
    </row>
    <row r="580" spans="1:227" x14ac:dyDescent="0.3">
      <c r="A580" s="21"/>
      <c r="B580" s="14">
        <v>11140</v>
      </c>
      <c r="C580" s="14">
        <v>19</v>
      </c>
      <c r="D580" s="14" t="s">
        <v>182</v>
      </c>
      <c r="E580" s="14" t="s">
        <v>183</v>
      </c>
      <c r="F580" s="14">
        <v>310</v>
      </c>
      <c r="G580" s="14" t="s">
        <v>120</v>
      </c>
      <c r="H580" s="14">
        <v>5</v>
      </c>
      <c r="I580" s="14">
        <v>4</v>
      </c>
      <c r="J580" s="14">
        <v>4</v>
      </c>
      <c r="K580" s="14"/>
      <c r="L580" s="14" t="s">
        <v>141</v>
      </c>
      <c r="M580" s="24">
        <f t="shared" ref="M580:M643" si="412">IF(I580&lt;&gt;"",IF(SUM(I580:I580)&lt;99,IF(I580=J580,I580,""),""),"")</f>
        <v>4</v>
      </c>
      <c r="N580" s="24">
        <f t="shared" si="387"/>
        <v>2</v>
      </c>
      <c r="O580" s="24" t="str">
        <f t="shared" si="388"/>
        <v>4 4</v>
      </c>
      <c r="P580" s="24">
        <f t="shared" si="389"/>
        <v>4</v>
      </c>
      <c r="Q580" s="25">
        <f t="shared" si="390"/>
        <v>0</v>
      </c>
      <c r="R580" s="26">
        <f t="shared" si="391"/>
        <v>0</v>
      </c>
      <c r="S580" s="24">
        <f t="shared" si="392"/>
        <v>5</v>
      </c>
      <c r="T580" s="24">
        <f t="shared" si="393"/>
        <v>5</v>
      </c>
      <c r="U580" s="24" t="str">
        <f t="shared" si="394"/>
        <v/>
      </c>
      <c r="V580" s="24" t="str">
        <f t="shared" si="395"/>
        <v>g</v>
      </c>
      <c r="W580" s="24" t="str">
        <f t="shared" ref="W580:W643" si="413">IF(J580&gt;98,99,IF(K580&gt;98,99,IF(K580+J580=198,99,IF(K580&lt;&gt;"",ABS(J580-K580),""))))</f>
        <v/>
      </c>
      <c r="X580" s="24">
        <f t="shared" si="396"/>
        <v>5</v>
      </c>
      <c r="Y580" s="24">
        <f t="shared" si="397"/>
        <v>5</v>
      </c>
      <c r="Z580" s="24" t="str">
        <f t="shared" si="398"/>
        <v>F</v>
      </c>
      <c r="AA580" s="24" t="str">
        <f t="shared" si="386"/>
        <v>F</v>
      </c>
      <c r="AB580" s="34" t="str">
        <f t="shared" si="399"/>
        <v/>
      </c>
      <c r="AC580" s="34" t="str">
        <f t="shared" si="400"/>
        <v>g</v>
      </c>
      <c r="AD580" s="34" t="str">
        <f t="shared" ref="AD580:AD643" si="414">IF(AA580&lt;&gt;"",AC580,"")</f>
        <v>g</v>
      </c>
      <c r="AE580" s="34" t="str">
        <f t="shared" si="401"/>
        <v>5 0</v>
      </c>
      <c r="AF580" s="34">
        <f t="shared" si="402"/>
        <v>4</v>
      </c>
      <c r="AG580" s="34">
        <f t="shared" si="403"/>
        <v>4</v>
      </c>
      <c r="AH580" s="34">
        <f t="shared" si="404"/>
        <v>0</v>
      </c>
      <c r="AI580" s="172">
        <f>IF(AJ580&lt;&gt;"",MAX(AI$3:AI579)+1,"")</f>
        <v>456</v>
      </c>
      <c r="AJ580" s="172" t="str">
        <f t="shared" si="405"/>
        <v>F</v>
      </c>
      <c r="AK580" s="172">
        <f t="shared" si="406"/>
        <v>310</v>
      </c>
      <c r="AL580" s="172">
        <f t="shared" si="407"/>
        <v>4</v>
      </c>
      <c r="AM580" s="172" t="str">
        <f>IF(AN580&lt;&gt;"",MAX(AM$3:AM579)+1,"")</f>
        <v/>
      </c>
      <c r="AN580" s="172" t="str">
        <f t="shared" si="408"/>
        <v/>
      </c>
      <c r="AO580" s="172" t="str">
        <f t="shared" si="409"/>
        <v/>
      </c>
      <c r="AP580" s="172" t="str">
        <f t="shared" si="410"/>
        <v/>
      </c>
      <c r="AQ580" s="172" t="str">
        <f t="shared" si="411"/>
        <v/>
      </c>
      <c r="AR580" s="172" t="str">
        <f>Table1[[#This Row],[Sex ]]&amp;Table1[[#This Row],[Month]]</f>
        <v>F5</v>
      </c>
      <c r="AS580" s="21"/>
      <c r="AT580" s="21"/>
      <c r="AU580" s="21"/>
      <c r="AV580" s="21"/>
      <c r="AW580" s="21"/>
      <c r="AX580" s="21"/>
      <c r="AY580" s="21"/>
      <c r="AZ580" s="21"/>
      <c r="BA580" s="21"/>
      <c r="BB580" s="21"/>
      <c r="BC580" s="21"/>
      <c r="BD580" s="21"/>
      <c r="BE580" s="319"/>
      <c r="BF580" s="319"/>
      <c r="BG580" s="316"/>
      <c r="BH580" s="316"/>
      <c r="BI580" s="316"/>
      <c r="BJ580" s="316"/>
      <c r="BK580" s="316"/>
      <c r="BL580" s="316"/>
      <c r="BM580" s="316"/>
      <c r="BN580" s="316"/>
      <c r="BO580" s="316"/>
      <c r="BP580" s="316"/>
      <c r="BQ580" s="316"/>
      <c r="BR580" s="316"/>
      <c r="BS580" s="316"/>
      <c r="BT580" s="316"/>
      <c r="BU580" s="316"/>
      <c r="BV580" s="316"/>
      <c r="BW580" s="316"/>
      <c r="BX580" s="316"/>
      <c r="BY580" s="316"/>
      <c r="BZ580" s="316"/>
      <c r="CA580" s="316"/>
      <c r="CB580" s="316"/>
      <c r="CC580" s="316"/>
      <c r="CD580" s="316"/>
      <c r="CE580" s="316"/>
      <c r="CF580" s="316"/>
      <c r="CG580" s="316"/>
      <c r="CH580" s="316"/>
      <c r="CI580" s="316"/>
      <c r="CJ580" s="316"/>
      <c r="CK580" s="316"/>
      <c r="CL580" s="316"/>
      <c r="CM580" s="316"/>
      <c r="CN580" s="316"/>
      <c r="CO580" s="316"/>
      <c r="CP580" s="316"/>
      <c r="CQ580" s="316"/>
      <c r="CR580" s="316"/>
      <c r="CS580" s="316"/>
      <c r="CT580" s="316"/>
      <c r="CU580" s="316"/>
      <c r="CV580" s="316"/>
      <c r="CW580" s="316"/>
      <c r="CX580" s="316"/>
      <c r="CY580" s="316"/>
      <c r="CZ580" s="316"/>
      <c r="DA580" s="316"/>
      <c r="DB580" s="316"/>
      <c r="DC580" s="316"/>
      <c r="DD580" s="316"/>
      <c r="DE580" s="316"/>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21"/>
      <c r="ET580" s="21"/>
      <c r="EU580" s="21"/>
      <c r="EV580" s="21"/>
      <c r="HP580" s="268">
        <f t="shared" si="381"/>
        <v>99</v>
      </c>
      <c r="HQ580" s="268">
        <f t="shared" si="385"/>
        <v>572</v>
      </c>
      <c r="HR580" s="268">
        <f t="shared" si="382"/>
        <v>0</v>
      </c>
      <c r="HS580" s="268">
        <f t="shared" si="383"/>
        <v>0</v>
      </c>
    </row>
    <row r="581" spans="1:227" x14ac:dyDescent="0.3">
      <c r="A581" s="21"/>
      <c r="B581" s="14">
        <v>11140</v>
      </c>
      <c r="C581" s="14">
        <v>20</v>
      </c>
      <c r="D581" s="14" t="s">
        <v>182</v>
      </c>
      <c r="E581" s="14" t="s">
        <v>183</v>
      </c>
      <c r="F581" s="14">
        <v>280</v>
      </c>
      <c r="G581" s="14" t="s">
        <v>120</v>
      </c>
      <c r="H581" s="14">
        <v>5</v>
      </c>
      <c r="I581" s="14">
        <v>4</v>
      </c>
      <c r="J581" s="14">
        <v>4</v>
      </c>
      <c r="K581" s="14"/>
      <c r="L581" s="14" t="s">
        <v>141</v>
      </c>
      <c r="M581" s="24">
        <f t="shared" si="412"/>
        <v>4</v>
      </c>
      <c r="N581" s="24">
        <f t="shared" si="387"/>
        <v>2</v>
      </c>
      <c r="O581" s="24" t="str">
        <f t="shared" si="388"/>
        <v>4 4</v>
      </c>
      <c r="P581" s="24">
        <f t="shared" si="389"/>
        <v>4</v>
      </c>
      <c r="Q581" s="25">
        <f t="shared" si="390"/>
        <v>0</v>
      </c>
      <c r="R581" s="26">
        <f t="shared" si="391"/>
        <v>0</v>
      </c>
      <c r="S581" s="24">
        <f t="shared" si="392"/>
        <v>5</v>
      </c>
      <c r="T581" s="24">
        <f t="shared" si="393"/>
        <v>5</v>
      </c>
      <c r="U581" s="24" t="str">
        <f t="shared" si="394"/>
        <v/>
      </c>
      <c r="V581" s="24" t="str">
        <f t="shared" si="395"/>
        <v>g</v>
      </c>
      <c r="W581" s="24" t="str">
        <f t="shared" si="413"/>
        <v/>
      </c>
      <c r="X581" s="24">
        <f t="shared" si="396"/>
        <v>5</v>
      </c>
      <c r="Y581" s="24">
        <f t="shared" si="397"/>
        <v>5</v>
      </c>
      <c r="Z581" s="24" t="str">
        <f t="shared" si="398"/>
        <v>F</v>
      </c>
      <c r="AA581" s="24" t="str">
        <f t="shared" si="386"/>
        <v>F</v>
      </c>
      <c r="AB581" s="34" t="str">
        <f t="shared" si="399"/>
        <v/>
      </c>
      <c r="AC581" s="34" t="str">
        <f t="shared" si="400"/>
        <v>g</v>
      </c>
      <c r="AD581" s="34" t="str">
        <f t="shared" si="414"/>
        <v>g</v>
      </c>
      <c r="AE581" s="34" t="str">
        <f t="shared" si="401"/>
        <v>5 0</v>
      </c>
      <c r="AF581" s="34">
        <f t="shared" si="402"/>
        <v>4</v>
      </c>
      <c r="AG581" s="34">
        <f t="shared" si="403"/>
        <v>4</v>
      </c>
      <c r="AH581" s="34">
        <f t="shared" si="404"/>
        <v>0</v>
      </c>
      <c r="AI581" s="172">
        <f>IF(AJ581&lt;&gt;"",MAX(AI$3:AI580)+1,"")</f>
        <v>457</v>
      </c>
      <c r="AJ581" s="172" t="str">
        <f t="shared" si="405"/>
        <v>F</v>
      </c>
      <c r="AK581" s="172">
        <f t="shared" si="406"/>
        <v>280</v>
      </c>
      <c r="AL581" s="172">
        <f t="shared" si="407"/>
        <v>4</v>
      </c>
      <c r="AM581" s="172" t="str">
        <f>IF(AN581&lt;&gt;"",MAX(AM$3:AM580)+1,"")</f>
        <v/>
      </c>
      <c r="AN581" s="172" t="str">
        <f t="shared" si="408"/>
        <v/>
      </c>
      <c r="AO581" s="172" t="str">
        <f t="shared" si="409"/>
        <v/>
      </c>
      <c r="AP581" s="172" t="str">
        <f t="shared" si="410"/>
        <v/>
      </c>
      <c r="AQ581" s="172" t="str">
        <f t="shared" si="411"/>
        <v/>
      </c>
      <c r="AR581" s="172" t="str">
        <f>Table1[[#This Row],[Sex ]]&amp;Table1[[#This Row],[Month]]</f>
        <v>F5</v>
      </c>
      <c r="AS581" s="21"/>
      <c r="AT581" s="21"/>
      <c r="AU581" s="21"/>
      <c r="AV581" s="21"/>
      <c r="AW581" s="21"/>
      <c r="AX581" s="21"/>
      <c r="AY581" s="21"/>
      <c r="AZ581" s="21"/>
      <c r="BA581" s="21"/>
      <c r="BB581" s="21"/>
      <c r="BC581" s="21"/>
      <c r="BD581" s="21"/>
      <c r="BE581" s="319"/>
      <c r="BF581" s="319"/>
      <c r="BG581" s="316"/>
      <c r="BH581" s="316"/>
      <c r="BI581" s="316"/>
      <c r="BJ581" s="316"/>
      <c r="BK581" s="316"/>
      <c r="BL581" s="316"/>
      <c r="BM581" s="316"/>
      <c r="BN581" s="316"/>
      <c r="BO581" s="316"/>
      <c r="BP581" s="316"/>
      <c r="BQ581" s="316"/>
      <c r="BR581" s="316"/>
      <c r="BS581" s="316"/>
      <c r="BT581" s="316"/>
      <c r="BU581" s="316"/>
      <c r="BV581" s="316"/>
      <c r="BW581" s="316"/>
      <c r="BX581" s="316"/>
      <c r="BY581" s="316"/>
      <c r="BZ581" s="316"/>
      <c r="CA581" s="316"/>
      <c r="CB581" s="316"/>
      <c r="CC581" s="316"/>
      <c r="CD581" s="316"/>
      <c r="CE581" s="316"/>
      <c r="CF581" s="316"/>
      <c r="CG581" s="316"/>
      <c r="CH581" s="316"/>
      <c r="CI581" s="316"/>
      <c r="CJ581" s="316"/>
      <c r="CK581" s="316"/>
      <c r="CL581" s="316"/>
      <c r="CM581" s="316"/>
      <c r="CN581" s="316"/>
      <c r="CO581" s="316"/>
      <c r="CP581" s="316"/>
      <c r="CQ581" s="316"/>
      <c r="CR581" s="316"/>
      <c r="CS581" s="316"/>
      <c r="CT581" s="316"/>
      <c r="CU581" s="316"/>
      <c r="CV581" s="316"/>
      <c r="CW581" s="316"/>
      <c r="CX581" s="316"/>
      <c r="CY581" s="316"/>
      <c r="CZ581" s="316"/>
      <c r="DA581" s="316"/>
      <c r="DB581" s="316"/>
      <c r="DC581" s="316"/>
      <c r="DD581" s="316"/>
      <c r="DE581" s="316"/>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21"/>
      <c r="ET581" s="21"/>
      <c r="EU581" s="21"/>
      <c r="EV581" s="21"/>
      <c r="HP581" s="268">
        <f t="shared" si="381"/>
        <v>5</v>
      </c>
      <c r="HQ581" s="268">
        <f t="shared" si="385"/>
        <v>573</v>
      </c>
      <c r="HR581" s="268">
        <f t="shared" si="382"/>
        <v>0</v>
      </c>
      <c r="HS581" s="268">
        <f t="shared" si="383"/>
        <v>0</v>
      </c>
    </row>
    <row r="582" spans="1:227" x14ac:dyDescent="0.3">
      <c r="A582" s="21"/>
      <c r="B582" s="14">
        <v>11140</v>
      </c>
      <c r="C582" s="14">
        <v>21</v>
      </c>
      <c r="D582" s="14" t="s">
        <v>182</v>
      </c>
      <c r="E582" s="14" t="s">
        <v>183</v>
      </c>
      <c r="F582" s="14">
        <v>370</v>
      </c>
      <c r="G582" s="14" t="s">
        <v>120</v>
      </c>
      <c r="H582" s="14">
        <v>5</v>
      </c>
      <c r="I582" s="14">
        <v>6</v>
      </c>
      <c r="J582" s="14">
        <v>6</v>
      </c>
      <c r="K582" s="14"/>
      <c r="L582" s="14" t="s">
        <v>141</v>
      </c>
      <c r="M582" s="24">
        <f t="shared" si="412"/>
        <v>6</v>
      </c>
      <c r="N582" s="24">
        <f t="shared" si="387"/>
        <v>2</v>
      </c>
      <c r="O582" s="24" t="str">
        <f t="shared" si="388"/>
        <v>6 6</v>
      </c>
      <c r="P582" s="24">
        <f t="shared" si="389"/>
        <v>6</v>
      </c>
      <c r="Q582" s="25">
        <f t="shared" si="390"/>
        <v>0</v>
      </c>
      <c r="R582" s="26">
        <f t="shared" si="391"/>
        <v>0</v>
      </c>
      <c r="S582" s="24">
        <f t="shared" si="392"/>
        <v>5</v>
      </c>
      <c r="T582" s="24">
        <f t="shared" si="393"/>
        <v>5</v>
      </c>
      <c r="U582" s="24" t="str">
        <f t="shared" si="394"/>
        <v/>
      </c>
      <c r="V582" s="24" t="str">
        <f t="shared" si="395"/>
        <v>g</v>
      </c>
      <c r="W582" s="24" t="str">
        <f t="shared" si="413"/>
        <v/>
      </c>
      <c r="X582" s="24">
        <f t="shared" si="396"/>
        <v>5</v>
      </c>
      <c r="Y582" s="24">
        <f t="shared" si="397"/>
        <v>5</v>
      </c>
      <c r="Z582" s="24" t="str">
        <f t="shared" si="398"/>
        <v>F</v>
      </c>
      <c r="AA582" s="24" t="str">
        <f t="shared" si="386"/>
        <v>F</v>
      </c>
      <c r="AB582" s="34" t="str">
        <f t="shared" si="399"/>
        <v/>
      </c>
      <c r="AC582" s="34" t="str">
        <f t="shared" si="400"/>
        <v>g</v>
      </c>
      <c r="AD582" s="34" t="str">
        <f t="shared" si="414"/>
        <v>g</v>
      </c>
      <c r="AE582" s="34" t="str">
        <f t="shared" si="401"/>
        <v>5 0</v>
      </c>
      <c r="AF582" s="34">
        <f t="shared" si="402"/>
        <v>6</v>
      </c>
      <c r="AG582" s="34">
        <f t="shared" si="403"/>
        <v>6</v>
      </c>
      <c r="AH582" s="34">
        <f t="shared" si="404"/>
        <v>0</v>
      </c>
      <c r="AI582" s="172">
        <f>IF(AJ582&lt;&gt;"",MAX(AI$3:AI581)+1,"")</f>
        <v>458</v>
      </c>
      <c r="AJ582" s="172" t="str">
        <f t="shared" si="405"/>
        <v>F</v>
      </c>
      <c r="AK582" s="172">
        <f t="shared" si="406"/>
        <v>370</v>
      </c>
      <c r="AL582" s="172">
        <f t="shared" si="407"/>
        <v>6</v>
      </c>
      <c r="AM582" s="172" t="str">
        <f>IF(AN582&lt;&gt;"",MAX(AM$3:AM581)+1,"")</f>
        <v/>
      </c>
      <c r="AN582" s="172" t="str">
        <f t="shared" si="408"/>
        <v/>
      </c>
      <c r="AO582" s="172" t="str">
        <f t="shared" si="409"/>
        <v/>
      </c>
      <c r="AP582" s="172" t="str">
        <f t="shared" si="410"/>
        <v/>
      </c>
      <c r="AQ582" s="172" t="str">
        <f t="shared" si="411"/>
        <v/>
      </c>
      <c r="AR582" s="172" t="str">
        <f>Table1[[#This Row],[Sex ]]&amp;Table1[[#This Row],[Month]]</f>
        <v>F5</v>
      </c>
      <c r="AS582" s="21"/>
      <c r="AT582" s="21"/>
      <c r="AU582" s="21"/>
      <c r="AV582" s="21"/>
      <c r="AW582" s="21"/>
      <c r="AX582" s="21"/>
      <c r="AY582" s="21"/>
      <c r="AZ582" s="21"/>
      <c r="BA582" s="21"/>
      <c r="BB582" s="21"/>
      <c r="BC582" s="21"/>
      <c r="BD582" s="21"/>
      <c r="BE582" s="319"/>
      <c r="BF582" s="319"/>
      <c r="BG582" s="316"/>
      <c r="BH582" s="316"/>
      <c r="BI582" s="316"/>
      <c r="BJ582" s="316"/>
      <c r="BK582" s="316"/>
      <c r="BL582" s="316"/>
      <c r="BM582" s="316"/>
      <c r="BN582" s="316"/>
      <c r="BO582" s="316"/>
      <c r="BP582" s="316"/>
      <c r="BQ582" s="316"/>
      <c r="BR582" s="316"/>
      <c r="BS582" s="316"/>
      <c r="BT582" s="316"/>
      <c r="BU582" s="316"/>
      <c r="BV582" s="316"/>
      <c r="BW582" s="316"/>
      <c r="BX582" s="316"/>
      <c r="BY582" s="316"/>
      <c r="BZ582" s="316"/>
      <c r="CA582" s="316"/>
      <c r="CB582" s="316"/>
      <c r="CC582" s="316"/>
      <c r="CD582" s="316"/>
      <c r="CE582" s="316"/>
      <c r="CF582" s="316"/>
      <c r="CG582" s="316"/>
      <c r="CH582" s="316"/>
      <c r="CI582" s="316"/>
      <c r="CJ582" s="316"/>
      <c r="CK582" s="316"/>
      <c r="CL582" s="316"/>
      <c r="CM582" s="316"/>
      <c r="CN582" s="316"/>
      <c r="CO582" s="316"/>
      <c r="CP582" s="316"/>
      <c r="CQ582" s="316"/>
      <c r="CR582" s="316"/>
      <c r="CS582" s="316"/>
      <c r="CT582" s="316"/>
      <c r="CU582" s="316"/>
      <c r="CV582" s="316"/>
      <c r="CW582" s="316"/>
      <c r="CX582" s="316"/>
      <c r="CY582" s="316"/>
      <c r="CZ582" s="316"/>
      <c r="DA582" s="316"/>
      <c r="DB582" s="316"/>
      <c r="DC582" s="316"/>
      <c r="DD582" s="316"/>
      <c r="DE582" s="316"/>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21"/>
      <c r="ET582" s="21"/>
      <c r="EU582" s="21"/>
      <c r="EV582" s="21"/>
      <c r="HP582" s="268">
        <f t="shared" si="381"/>
        <v>4</v>
      </c>
      <c r="HQ582" s="268">
        <f t="shared" si="385"/>
        <v>574</v>
      </c>
      <c r="HR582" s="268">
        <f t="shared" si="382"/>
        <v>0</v>
      </c>
      <c r="HS582" s="268">
        <f t="shared" si="383"/>
        <v>0</v>
      </c>
    </row>
    <row r="583" spans="1:227" x14ac:dyDescent="0.3">
      <c r="A583" s="21"/>
      <c r="B583" s="14">
        <v>11140</v>
      </c>
      <c r="C583" s="14">
        <v>22</v>
      </c>
      <c r="D583" s="14" t="s">
        <v>182</v>
      </c>
      <c r="E583" s="14" t="s">
        <v>183</v>
      </c>
      <c r="F583" s="14">
        <v>290</v>
      </c>
      <c r="G583" s="14" t="s">
        <v>120</v>
      </c>
      <c r="H583" s="14">
        <v>5</v>
      </c>
      <c r="I583" s="14">
        <v>4</v>
      </c>
      <c r="J583" s="14">
        <v>4</v>
      </c>
      <c r="K583" s="14"/>
      <c r="L583" s="14" t="s">
        <v>141</v>
      </c>
      <c r="M583" s="24">
        <f t="shared" si="412"/>
        <v>4</v>
      </c>
      <c r="N583" s="24">
        <f t="shared" si="387"/>
        <v>2</v>
      </c>
      <c r="O583" s="24" t="str">
        <f t="shared" si="388"/>
        <v>4 4</v>
      </c>
      <c r="P583" s="24">
        <f t="shared" si="389"/>
        <v>4</v>
      </c>
      <c r="Q583" s="25">
        <f t="shared" si="390"/>
        <v>0</v>
      </c>
      <c r="R583" s="26">
        <f t="shared" si="391"/>
        <v>0</v>
      </c>
      <c r="S583" s="24">
        <f t="shared" si="392"/>
        <v>5</v>
      </c>
      <c r="T583" s="24">
        <f t="shared" si="393"/>
        <v>5</v>
      </c>
      <c r="U583" s="24" t="str">
        <f t="shared" si="394"/>
        <v/>
      </c>
      <c r="V583" s="24" t="str">
        <f t="shared" si="395"/>
        <v>g</v>
      </c>
      <c r="W583" s="24" t="str">
        <f t="shared" si="413"/>
        <v/>
      </c>
      <c r="X583" s="24">
        <f t="shared" si="396"/>
        <v>5</v>
      </c>
      <c r="Y583" s="24">
        <f t="shared" si="397"/>
        <v>5</v>
      </c>
      <c r="Z583" s="24" t="str">
        <f t="shared" si="398"/>
        <v>F</v>
      </c>
      <c r="AA583" s="24" t="str">
        <f t="shared" si="386"/>
        <v>F</v>
      </c>
      <c r="AB583" s="34" t="str">
        <f t="shared" si="399"/>
        <v/>
      </c>
      <c r="AC583" s="34" t="str">
        <f t="shared" si="400"/>
        <v>g</v>
      </c>
      <c r="AD583" s="34" t="str">
        <f t="shared" si="414"/>
        <v>g</v>
      </c>
      <c r="AE583" s="34" t="str">
        <f t="shared" si="401"/>
        <v>5 0</v>
      </c>
      <c r="AF583" s="34">
        <f t="shared" si="402"/>
        <v>4</v>
      </c>
      <c r="AG583" s="34">
        <f t="shared" si="403"/>
        <v>4</v>
      </c>
      <c r="AH583" s="34">
        <f t="shared" si="404"/>
        <v>0</v>
      </c>
      <c r="AI583" s="172">
        <f>IF(AJ583&lt;&gt;"",MAX(AI$3:AI582)+1,"")</f>
        <v>459</v>
      </c>
      <c r="AJ583" s="172" t="str">
        <f t="shared" si="405"/>
        <v>F</v>
      </c>
      <c r="AK583" s="172">
        <f t="shared" si="406"/>
        <v>290</v>
      </c>
      <c r="AL583" s="172">
        <f t="shared" si="407"/>
        <v>4</v>
      </c>
      <c r="AM583" s="172" t="str">
        <f>IF(AN583&lt;&gt;"",MAX(AM$3:AM582)+1,"")</f>
        <v/>
      </c>
      <c r="AN583" s="172" t="str">
        <f t="shared" si="408"/>
        <v/>
      </c>
      <c r="AO583" s="172" t="str">
        <f t="shared" si="409"/>
        <v/>
      </c>
      <c r="AP583" s="172" t="str">
        <f t="shared" si="410"/>
        <v/>
      </c>
      <c r="AQ583" s="172" t="str">
        <f t="shared" si="411"/>
        <v/>
      </c>
      <c r="AR583" s="172" t="str">
        <f>Table1[[#This Row],[Sex ]]&amp;Table1[[#This Row],[Month]]</f>
        <v>F5</v>
      </c>
      <c r="AS583" s="21"/>
      <c r="AT583" s="21"/>
      <c r="AU583" s="21"/>
      <c r="AV583" s="21"/>
      <c r="AW583" s="21"/>
      <c r="AX583" s="21"/>
      <c r="AY583" s="21"/>
      <c r="AZ583" s="21"/>
      <c r="BA583" s="21"/>
      <c r="BB583" s="21"/>
      <c r="BC583" s="21"/>
      <c r="BD583" s="21"/>
      <c r="BE583" s="319"/>
      <c r="BF583" s="319"/>
      <c r="BG583" s="316"/>
      <c r="BH583" s="316"/>
      <c r="BI583" s="316"/>
      <c r="BJ583" s="316"/>
      <c r="BK583" s="316"/>
      <c r="BL583" s="316"/>
      <c r="BM583" s="316"/>
      <c r="BN583" s="316"/>
      <c r="BO583" s="316"/>
      <c r="BP583" s="316"/>
      <c r="BQ583" s="316"/>
      <c r="BR583" s="316"/>
      <c r="BS583" s="316"/>
      <c r="BT583" s="316"/>
      <c r="BU583" s="316"/>
      <c r="BV583" s="316"/>
      <c r="BW583" s="316"/>
      <c r="BX583" s="316"/>
      <c r="BY583" s="316"/>
      <c r="BZ583" s="316"/>
      <c r="CA583" s="316"/>
      <c r="CB583" s="316"/>
      <c r="CC583" s="316"/>
      <c r="CD583" s="316"/>
      <c r="CE583" s="316"/>
      <c r="CF583" s="316"/>
      <c r="CG583" s="316"/>
      <c r="CH583" s="316"/>
      <c r="CI583" s="316"/>
      <c r="CJ583" s="316"/>
      <c r="CK583" s="316"/>
      <c r="CL583" s="316"/>
      <c r="CM583" s="316"/>
      <c r="CN583" s="316"/>
      <c r="CO583" s="316"/>
      <c r="CP583" s="316"/>
      <c r="CQ583" s="316"/>
      <c r="CR583" s="316"/>
      <c r="CS583" s="316"/>
      <c r="CT583" s="316"/>
      <c r="CU583" s="316"/>
      <c r="CV583" s="316"/>
      <c r="CW583" s="316"/>
      <c r="CX583" s="316"/>
      <c r="CY583" s="316"/>
      <c r="CZ583" s="316"/>
      <c r="DA583" s="316"/>
      <c r="DB583" s="316"/>
      <c r="DC583" s="316"/>
      <c r="DD583" s="316"/>
      <c r="DE583" s="316"/>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21"/>
      <c r="ET583" s="21"/>
      <c r="EU583" s="21"/>
      <c r="EV583" s="21"/>
      <c r="HP583" s="268">
        <f t="shared" si="381"/>
        <v>3</v>
      </c>
      <c r="HQ583" s="268">
        <f t="shared" si="385"/>
        <v>575</v>
      </c>
      <c r="HR583" s="268">
        <f t="shared" si="382"/>
        <v>0</v>
      </c>
      <c r="HS583" s="268">
        <f t="shared" si="383"/>
        <v>0</v>
      </c>
    </row>
    <row r="584" spans="1:227" x14ac:dyDescent="0.3">
      <c r="A584" s="21"/>
      <c r="B584" s="14">
        <v>11140</v>
      </c>
      <c r="C584" s="14">
        <v>23</v>
      </c>
      <c r="D584" s="14" t="s">
        <v>182</v>
      </c>
      <c r="E584" s="14" t="s">
        <v>183</v>
      </c>
      <c r="F584" s="14">
        <v>410</v>
      </c>
      <c r="G584" s="14" t="s">
        <v>120</v>
      </c>
      <c r="H584" s="14">
        <v>5</v>
      </c>
      <c r="I584" s="14">
        <v>5</v>
      </c>
      <c r="J584" s="14">
        <v>5</v>
      </c>
      <c r="K584" s="14"/>
      <c r="L584" s="14" t="s">
        <v>141</v>
      </c>
      <c r="M584" s="24">
        <f t="shared" si="412"/>
        <v>5</v>
      </c>
      <c r="N584" s="24">
        <f t="shared" si="387"/>
        <v>2</v>
      </c>
      <c r="O584" s="24" t="str">
        <f t="shared" si="388"/>
        <v>5 5</v>
      </c>
      <c r="P584" s="24">
        <f t="shared" si="389"/>
        <v>5</v>
      </c>
      <c r="Q584" s="25">
        <f t="shared" si="390"/>
        <v>0</v>
      </c>
      <c r="R584" s="26">
        <f t="shared" si="391"/>
        <v>0</v>
      </c>
      <c r="S584" s="24">
        <f t="shared" si="392"/>
        <v>5</v>
      </c>
      <c r="T584" s="24">
        <f t="shared" si="393"/>
        <v>5</v>
      </c>
      <c r="U584" s="24" t="str">
        <f t="shared" si="394"/>
        <v/>
      </c>
      <c r="V584" s="24" t="str">
        <f t="shared" si="395"/>
        <v>g</v>
      </c>
      <c r="W584" s="24" t="str">
        <f t="shared" si="413"/>
        <v/>
      </c>
      <c r="X584" s="24">
        <f t="shared" si="396"/>
        <v>5</v>
      </c>
      <c r="Y584" s="24">
        <f t="shared" si="397"/>
        <v>5</v>
      </c>
      <c r="Z584" s="24" t="str">
        <f t="shared" si="398"/>
        <v>F</v>
      </c>
      <c r="AA584" s="24" t="str">
        <f t="shared" si="386"/>
        <v>F</v>
      </c>
      <c r="AB584" s="34" t="str">
        <f t="shared" si="399"/>
        <v/>
      </c>
      <c r="AC584" s="34" t="str">
        <f t="shared" si="400"/>
        <v>g</v>
      </c>
      <c r="AD584" s="34" t="str">
        <f t="shared" si="414"/>
        <v>g</v>
      </c>
      <c r="AE584" s="34" t="str">
        <f t="shared" si="401"/>
        <v>5 0</v>
      </c>
      <c r="AF584" s="34">
        <f t="shared" si="402"/>
        <v>5</v>
      </c>
      <c r="AG584" s="34">
        <f t="shared" si="403"/>
        <v>5</v>
      </c>
      <c r="AH584" s="34">
        <f t="shared" si="404"/>
        <v>0</v>
      </c>
      <c r="AI584" s="172">
        <f>IF(AJ584&lt;&gt;"",MAX(AI$3:AI583)+1,"")</f>
        <v>460</v>
      </c>
      <c r="AJ584" s="172" t="str">
        <f t="shared" si="405"/>
        <v>F</v>
      </c>
      <c r="AK584" s="172">
        <f t="shared" si="406"/>
        <v>410</v>
      </c>
      <c r="AL584" s="172">
        <f t="shared" si="407"/>
        <v>5</v>
      </c>
      <c r="AM584" s="172" t="str">
        <f>IF(AN584&lt;&gt;"",MAX(AM$3:AM583)+1,"")</f>
        <v/>
      </c>
      <c r="AN584" s="172" t="str">
        <f t="shared" si="408"/>
        <v/>
      </c>
      <c r="AO584" s="172" t="str">
        <f t="shared" si="409"/>
        <v/>
      </c>
      <c r="AP584" s="172" t="str">
        <f t="shared" si="410"/>
        <v/>
      </c>
      <c r="AQ584" s="172" t="str">
        <f t="shared" si="411"/>
        <v/>
      </c>
      <c r="AR584" s="172" t="str">
        <f>Table1[[#This Row],[Sex ]]&amp;Table1[[#This Row],[Month]]</f>
        <v>F5</v>
      </c>
      <c r="AS584" s="21"/>
      <c r="AT584" s="21"/>
      <c r="AU584" s="21"/>
      <c r="AV584" s="21"/>
      <c r="AW584" s="21"/>
      <c r="AX584" s="21"/>
      <c r="AY584" s="21"/>
      <c r="AZ584" s="21"/>
      <c r="BA584" s="21"/>
      <c r="BB584" s="21"/>
      <c r="BC584" s="21"/>
      <c r="BD584" s="21"/>
      <c r="BE584" s="319"/>
      <c r="BF584" s="319"/>
      <c r="BG584" s="316"/>
      <c r="BH584" s="316"/>
      <c r="BI584" s="316"/>
      <c r="BJ584" s="316"/>
      <c r="BK584" s="316"/>
      <c r="BL584" s="316"/>
      <c r="BM584" s="316"/>
      <c r="BN584" s="316"/>
      <c r="BO584" s="316"/>
      <c r="BP584" s="316"/>
      <c r="BQ584" s="316"/>
      <c r="BR584" s="316"/>
      <c r="BS584" s="316"/>
      <c r="BT584" s="316"/>
      <c r="BU584" s="316"/>
      <c r="BV584" s="316"/>
      <c r="BW584" s="316"/>
      <c r="BX584" s="316"/>
      <c r="BY584" s="316"/>
      <c r="BZ584" s="316"/>
      <c r="CA584" s="316"/>
      <c r="CB584" s="316"/>
      <c r="CC584" s="316"/>
      <c r="CD584" s="316"/>
      <c r="CE584" s="316"/>
      <c r="CF584" s="316"/>
      <c r="CG584" s="316"/>
      <c r="CH584" s="316"/>
      <c r="CI584" s="316"/>
      <c r="CJ584" s="316"/>
      <c r="CK584" s="316"/>
      <c r="CL584" s="316"/>
      <c r="CM584" s="316"/>
      <c r="CN584" s="316"/>
      <c r="CO584" s="316"/>
      <c r="CP584" s="316"/>
      <c r="CQ584" s="316"/>
      <c r="CR584" s="316"/>
      <c r="CS584" s="316"/>
      <c r="CT584" s="316"/>
      <c r="CU584" s="316"/>
      <c r="CV584" s="316"/>
      <c r="CW584" s="316"/>
      <c r="CX584" s="316"/>
      <c r="CY584" s="316"/>
      <c r="CZ584" s="316"/>
      <c r="DA584" s="316"/>
      <c r="DB584" s="316"/>
      <c r="DC584" s="316"/>
      <c r="DD584" s="316"/>
      <c r="DE584" s="316"/>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21"/>
      <c r="ET584" s="21"/>
      <c r="EU584" s="21"/>
      <c r="EV584" s="21"/>
      <c r="HP584" s="268">
        <f t="shared" si="381"/>
        <v>3</v>
      </c>
      <c r="HQ584" s="268">
        <f t="shared" si="385"/>
        <v>576</v>
      </c>
      <c r="HR584" s="268">
        <f t="shared" si="382"/>
        <v>0</v>
      </c>
      <c r="HS584" s="268">
        <f t="shared" si="383"/>
        <v>0</v>
      </c>
    </row>
    <row r="585" spans="1:227" x14ac:dyDescent="0.3">
      <c r="A585" s="21"/>
      <c r="B585" s="14">
        <v>11140</v>
      </c>
      <c r="C585" s="14">
        <v>24</v>
      </c>
      <c r="D585" s="14" t="s">
        <v>182</v>
      </c>
      <c r="E585" s="14" t="s">
        <v>183</v>
      </c>
      <c r="F585" s="14">
        <v>290</v>
      </c>
      <c r="G585" s="14" t="s">
        <v>120</v>
      </c>
      <c r="H585" s="14">
        <v>5</v>
      </c>
      <c r="I585" s="14">
        <v>3</v>
      </c>
      <c r="J585" s="14">
        <v>3</v>
      </c>
      <c r="K585" s="14"/>
      <c r="L585" s="14" t="s">
        <v>141</v>
      </c>
      <c r="M585" s="24">
        <f t="shared" si="412"/>
        <v>3</v>
      </c>
      <c r="N585" s="24">
        <f t="shared" si="387"/>
        <v>2</v>
      </c>
      <c r="O585" s="24" t="str">
        <f t="shared" si="388"/>
        <v>3 3</v>
      </c>
      <c r="P585" s="24">
        <f t="shared" si="389"/>
        <v>3</v>
      </c>
      <c r="Q585" s="25">
        <f t="shared" si="390"/>
        <v>0</v>
      </c>
      <c r="R585" s="26">
        <f t="shared" si="391"/>
        <v>0</v>
      </c>
      <c r="S585" s="24">
        <f t="shared" si="392"/>
        <v>5</v>
      </c>
      <c r="T585" s="24">
        <f t="shared" si="393"/>
        <v>5</v>
      </c>
      <c r="U585" s="24" t="str">
        <f t="shared" si="394"/>
        <v/>
      </c>
      <c r="V585" s="24" t="str">
        <f t="shared" si="395"/>
        <v>g</v>
      </c>
      <c r="W585" s="24" t="str">
        <f t="shared" si="413"/>
        <v/>
      </c>
      <c r="X585" s="24">
        <f t="shared" si="396"/>
        <v>5</v>
      </c>
      <c r="Y585" s="24">
        <f t="shared" si="397"/>
        <v>5</v>
      </c>
      <c r="Z585" s="24" t="str">
        <f t="shared" si="398"/>
        <v>F</v>
      </c>
      <c r="AA585" s="24" t="str">
        <f t="shared" si="386"/>
        <v>F</v>
      </c>
      <c r="AB585" s="34" t="str">
        <f t="shared" si="399"/>
        <v/>
      </c>
      <c r="AC585" s="34" t="str">
        <f t="shared" si="400"/>
        <v>g</v>
      </c>
      <c r="AD585" s="34" t="str">
        <f t="shared" si="414"/>
        <v>g</v>
      </c>
      <c r="AE585" s="34" t="str">
        <f t="shared" si="401"/>
        <v>5 0</v>
      </c>
      <c r="AF585" s="34">
        <f t="shared" si="402"/>
        <v>3</v>
      </c>
      <c r="AG585" s="34">
        <f t="shared" si="403"/>
        <v>3</v>
      </c>
      <c r="AH585" s="34">
        <f t="shared" si="404"/>
        <v>0</v>
      </c>
      <c r="AI585" s="172">
        <f>IF(AJ585&lt;&gt;"",MAX(AI$3:AI584)+1,"")</f>
        <v>461</v>
      </c>
      <c r="AJ585" s="172" t="str">
        <f t="shared" si="405"/>
        <v>F</v>
      </c>
      <c r="AK585" s="172">
        <f t="shared" si="406"/>
        <v>290</v>
      </c>
      <c r="AL585" s="172">
        <f t="shared" si="407"/>
        <v>3</v>
      </c>
      <c r="AM585" s="172" t="str">
        <f>IF(AN585&lt;&gt;"",MAX(AM$3:AM584)+1,"")</f>
        <v/>
      </c>
      <c r="AN585" s="172" t="str">
        <f t="shared" si="408"/>
        <v/>
      </c>
      <c r="AO585" s="172" t="str">
        <f t="shared" si="409"/>
        <v/>
      </c>
      <c r="AP585" s="172" t="str">
        <f t="shared" si="410"/>
        <v/>
      </c>
      <c r="AQ585" s="172" t="str">
        <f t="shared" si="411"/>
        <v/>
      </c>
      <c r="AR585" s="172" t="str">
        <f>Table1[[#This Row],[Sex ]]&amp;Table1[[#This Row],[Month]]</f>
        <v>F5</v>
      </c>
      <c r="AS585" s="21"/>
      <c r="AT585" s="21"/>
      <c r="AU585" s="21"/>
      <c r="AV585" s="21"/>
      <c r="AW585" s="21"/>
      <c r="AX585" s="21"/>
      <c r="AY585" s="21"/>
      <c r="AZ585" s="21"/>
      <c r="BA585" s="21"/>
      <c r="BB585" s="21"/>
      <c r="BC585" s="21"/>
      <c r="BD585" s="21"/>
      <c r="BE585" s="319"/>
      <c r="BF585" s="319"/>
      <c r="BG585" s="316"/>
      <c r="BH585" s="316"/>
      <c r="BI585" s="316"/>
      <c r="BJ585" s="316"/>
      <c r="BK585" s="316"/>
      <c r="BL585" s="316"/>
      <c r="BM585" s="316"/>
      <c r="BN585" s="316"/>
      <c r="BO585" s="316"/>
      <c r="BP585" s="316"/>
      <c r="BQ585" s="316"/>
      <c r="BR585" s="316"/>
      <c r="BS585" s="316"/>
      <c r="BT585" s="316"/>
      <c r="BU585" s="316"/>
      <c r="BV585" s="316"/>
      <c r="BW585" s="316"/>
      <c r="BX585" s="316"/>
      <c r="BY585" s="316"/>
      <c r="BZ585" s="316"/>
      <c r="CA585" s="316"/>
      <c r="CB585" s="316"/>
      <c r="CC585" s="316"/>
      <c r="CD585" s="316"/>
      <c r="CE585" s="316"/>
      <c r="CF585" s="316"/>
      <c r="CG585" s="316"/>
      <c r="CH585" s="316"/>
      <c r="CI585" s="316"/>
      <c r="CJ585" s="316"/>
      <c r="CK585" s="316"/>
      <c r="CL585" s="316"/>
      <c r="CM585" s="316"/>
      <c r="CN585" s="316"/>
      <c r="CO585" s="316"/>
      <c r="CP585" s="316"/>
      <c r="CQ585" s="316"/>
      <c r="CR585" s="316"/>
      <c r="CS585" s="316"/>
      <c r="CT585" s="316"/>
      <c r="CU585" s="316"/>
      <c r="CV585" s="316"/>
      <c r="CW585" s="316"/>
      <c r="CX585" s="316"/>
      <c r="CY585" s="316"/>
      <c r="CZ585" s="316"/>
      <c r="DA585" s="316"/>
      <c r="DB585" s="316"/>
      <c r="DC585" s="316"/>
      <c r="DD585" s="316"/>
      <c r="DE585" s="316"/>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21"/>
      <c r="ET585" s="21"/>
      <c r="EU585" s="21"/>
      <c r="EV585" s="21"/>
      <c r="HP585" s="268">
        <f t="shared" ref="HP585:HP648" si="415">J579</f>
        <v>6</v>
      </c>
      <c r="HQ585" s="268">
        <f t="shared" si="385"/>
        <v>577</v>
      </c>
      <c r="HR585" s="268">
        <f t="shared" ref="HR585:HR648" si="416">IF(I579&lt;&gt;"",IF(I579&gt;98,0,IF(J579&gt;98,0,IF(I579&lt;&gt;J579,ABS((I579/J579)*100)-100,0))),0)</f>
        <v>0</v>
      </c>
      <c r="HS585" s="268">
        <f t="shared" si="383"/>
        <v>0</v>
      </c>
    </row>
    <row r="586" spans="1:227" x14ac:dyDescent="0.3">
      <c r="A586" s="21"/>
      <c r="B586" s="14">
        <v>11140</v>
      </c>
      <c r="C586" s="14">
        <v>25</v>
      </c>
      <c r="D586" s="14" t="s">
        <v>182</v>
      </c>
      <c r="E586" s="14" t="s">
        <v>183</v>
      </c>
      <c r="F586" s="14">
        <v>280</v>
      </c>
      <c r="G586" s="14" t="s">
        <v>121</v>
      </c>
      <c r="H586" s="14">
        <v>5</v>
      </c>
      <c r="I586" s="14">
        <v>4</v>
      </c>
      <c r="J586" s="14">
        <v>4</v>
      </c>
      <c r="K586" s="14"/>
      <c r="L586" s="14" t="s">
        <v>141</v>
      </c>
      <c r="M586" s="24">
        <f t="shared" si="412"/>
        <v>4</v>
      </c>
      <c r="N586" s="24">
        <f t="shared" si="387"/>
        <v>2</v>
      </c>
      <c r="O586" s="24" t="str">
        <f t="shared" si="388"/>
        <v>4 4</v>
      </c>
      <c r="P586" s="24">
        <f t="shared" si="389"/>
        <v>4</v>
      </c>
      <c r="Q586" s="25">
        <f t="shared" si="390"/>
        <v>0</v>
      </c>
      <c r="R586" s="26">
        <f t="shared" si="391"/>
        <v>0</v>
      </c>
      <c r="S586" s="24">
        <f t="shared" si="392"/>
        <v>5</v>
      </c>
      <c r="T586" s="24">
        <f t="shared" si="393"/>
        <v>5</v>
      </c>
      <c r="U586" s="24" t="str">
        <f t="shared" si="394"/>
        <v/>
      </c>
      <c r="V586" s="24" t="str">
        <f t="shared" si="395"/>
        <v>g</v>
      </c>
      <c r="W586" s="24" t="str">
        <f t="shared" si="413"/>
        <v/>
      </c>
      <c r="X586" s="24">
        <f t="shared" si="396"/>
        <v>5</v>
      </c>
      <c r="Y586" s="24">
        <f t="shared" si="397"/>
        <v>5</v>
      </c>
      <c r="Z586" s="24" t="str">
        <f t="shared" si="398"/>
        <v>M</v>
      </c>
      <c r="AA586" s="24" t="str">
        <f t="shared" si="386"/>
        <v>M</v>
      </c>
      <c r="AB586" s="34" t="str">
        <f t="shared" si="399"/>
        <v/>
      </c>
      <c r="AC586" s="34" t="str">
        <f t="shared" si="400"/>
        <v>g</v>
      </c>
      <c r="AD586" s="34" t="str">
        <f t="shared" si="414"/>
        <v>g</v>
      </c>
      <c r="AE586" s="34" t="str">
        <f t="shared" si="401"/>
        <v>5 0</v>
      </c>
      <c r="AF586" s="34">
        <f t="shared" si="402"/>
        <v>4</v>
      </c>
      <c r="AG586" s="34">
        <f t="shared" si="403"/>
        <v>4</v>
      </c>
      <c r="AH586" s="34">
        <f t="shared" si="404"/>
        <v>0</v>
      </c>
      <c r="AI586" s="172" t="str">
        <f>IF(AJ586&lt;&gt;"",MAX(AI$3:AI585)+1,"")</f>
        <v/>
      </c>
      <c r="AJ586" s="172" t="str">
        <f t="shared" si="405"/>
        <v/>
      </c>
      <c r="AK586" s="172" t="str">
        <f t="shared" si="406"/>
        <v/>
      </c>
      <c r="AL586" s="172" t="str">
        <f t="shared" si="407"/>
        <v/>
      </c>
      <c r="AM586" s="172">
        <f>IF(AN586&lt;&gt;"",MAX(AM$3:AM585)+1,"")</f>
        <v>118</v>
      </c>
      <c r="AN586" s="172" t="str">
        <f t="shared" si="408"/>
        <v>M</v>
      </c>
      <c r="AO586" s="172">
        <f t="shared" si="409"/>
        <v>280</v>
      </c>
      <c r="AP586" s="172">
        <f t="shared" si="410"/>
        <v>4</v>
      </c>
      <c r="AQ586" s="172" t="str">
        <f t="shared" si="411"/>
        <v/>
      </c>
      <c r="AR586" s="172" t="str">
        <f>Table1[[#This Row],[Sex ]]&amp;Table1[[#This Row],[Month]]</f>
        <v>M5</v>
      </c>
      <c r="AS586" s="21"/>
      <c r="AT586" s="21"/>
      <c r="AU586" s="21"/>
      <c r="AV586" s="21"/>
      <c r="AW586" s="21"/>
      <c r="AX586" s="21"/>
      <c r="AY586" s="21"/>
      <c r="AZ586" s="21"/>
      <c r="BA586" s="21"/>
      <c r="BB586" s="21"/>
      <c r="BC586" s="21"/>
      <c r="BD586" s="21"/>
      <c r="BE586" s="319"/>
      <c r="BF586" s="319"/>
      <c r="BG586" s="316"/>
      <c r="BH586" s="316"/>
      <c r="BI586" s="316"/>
      <c r="BJ586" s="316"/>
      <c r="BK586" s="316"/>
      <c r="BL586" s="316"/>
      <c r="BM586" s="316"/>
      <c r="BN586" s="316"/>
      <c r="BO586" s="316"/>
      <c r="BP586" s="316"/>
      <c r="BQ586" s="316"/>
      <c r="BR586" s="316"/>
      <c r="BS586" s="316"/>
      <c r="BT586" s="316"/>
      <c r="BU586" s="316"/>
      <c r="BV586" s="316"/>
      <c r="BW586" s="316"/>
      <c r="BX586" s="316"/>
      <c r="BY586" s="316"/>
      <c r="BZ586" s="316"/>
      <c r="CA586" s="316"/>
      <c r="CB586" s="316"/>
      <c r="CC586" s="316"/>
      <c r="CD586" s="316"/>
      <c r="CE586" s="316"/>
      <c r="CF586" s="316"/>
      <c r="CG586" s="316"/>
      <c r="CH586" s="316"/>
      <c r="CI586" s="316"/>
      <c r="CJ586" s="316"/>
      <c r="CK586" s="316"/>
      <c r="CL586" s="316"/>
      <c r="CM586" s="316"/>
      <c r="CN586" s="316"/>
      <c r="CO586" s="316"/>
      <c r="CP586" s="316"/>
      <c r="CQ586" s="316"/>
      <c r="CR586" s="316"/>
      <c r="CS586" s="316"/>
      <c r="CT586" s="316"/>
      <c r="CU586" s="316"/>
      <c r="CV586" s="316"/>
      <c r="CW586" s="316"/>
      <c r="CX586" s="316"/>
      <c r="CY586" s="316"/>
      <c r="CZ586" s="316"/>
      <c r="DA586" s="316"/>
      <c r="DB586" s="316"/>
      <c r="DC586" s="316"/>
      <c r="DD586" s="316"/>
      <c r="DE586" s="316"/>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21"/>
      <c r="ET586" s="21"/>
      <c r="EU586" s="21"/>
      <c r="EV586" s="21"/>
      <c r="HP586" s="268">
        <f t="shared" si="415"/>
        <v>4</v>
      </c>
      <c r="HQ586" s="268">
        <f t="shared" si="385"/>
        <v>578</v>
      </c>
      <c r="HR586" s="268">
        <f t="shared" si="416"/>
        <v>0</v>
      </c>
      <c r="HS586" s="268">
        <f t="shared" si="383"/>
        <v>0</v>
      </c>
    </row>
    <row r="587" spans="1:227" x14ac:dyDescent="0.3">
      <c r="A587" s="21"/>
      <c r="B587" s="14">
        <v>11140</v>
      </c>
      <c r="C587" s="14">
        <v>26</v>
      </c>
      <c r="D587" s="14" t="s">
        <v>182</v>
      </c>
      <c r="E587" s="14" t="s">
        <v>183</v>
      </c>
      <c r="F587" s="14">
        <v>330</v>
      </c>
      <c r="G587" s="14" t="s">
        <v>121</v>
      </c>
      <c r="H587" s="14">
        <v>5</v>
      </c>
      <c r="I587" s="14">
        <v>6</v>
      </c>
      <c r="J587" s="14">
        <v>6</v>
      </c>
      <c r="K587" s="14"/>
      <c r="L587" s="14" t="s">
        <v>141</v>
      </c>
      <c r="M587" s="24">
        <f t="shared" si="412"/>
        <v>6</v>
      </c>
      <c r="N587" s="24">
        <f t="shared" si="387"/>
        <v>2</v>
      </c>
      <c r="O587" s="24" t="str">
        <f t="shared" si="388"/>
        <v>6 6</v>
      </c>
      <c r="P587" s="24">
        <f t="shared" si="389"/>
        <v>6</v>
      </c>
      <c r="Q587" s="25">
        <f t="shared" si="390"/>
        <v>0</v>
      </c>
      <c r="R587" s="26">
        <f t="shared" si="391"/>
        <v>0</v>
      </c>
      <c r="S587" s="24">
        <f t="shared" si="392"/>
        <v>5</v>
      </c>
      <c r="T587" s="24">
        <f t="shared" si="393"/>
        <v>5</v>
      </c>
      <c r="U587" s="24" t="str">
        <f t="shared" si="394"/>
        <v/>
      </c>
      <c r="V587" s="24" t="str">
        <f t="shared" si="395"/>
        <v>g</v>
      </c>
      <c r="W587" s="24" t="str">
        <f t="shared" si="413"/>
        <v/>
      </c>
      <c r="X587" s="24">
        <f t="shared" si="396"/>
        <v>5</v>
      </c>
      <c r="Y587" s="24">
        <f t="shared" si="397"/>
        <v>5</v>
      </c>
      <c r="Z587" s="24" t="str">
        <f t="shared" si="398"/>
        <v>M</v>
      </c>
      <c r="AA587" s="24" t="str">
        <f t="shared" si="386"/>
        <v>M</v>
      </c>
      <c r="AB587" s="34" t="str">
        <f t="shared" si="399"/>
        <v/>
      </c>
      <c r="AC587" s="34" t="str">
        <f t="shared" si="400"/>
        <v>g</v>
      </c>
      <c r="AD587" s="34" t="str">
        <f t="shared" si="414"/>
        <v>g</v>
      </c>
      <c r="AE587" s="34" t="str">
        <f t="shared" si="401"/>
        <v>5 0</v>
      </c>
      <c r="AF587" s="34">
        <f t="shared" si="402"/>
        <v>6</v>
      </c>
      <c r="AG587" s="34">
        <f t="shared" si="403"/>
        <v>6</v>
      </c>
      <c r="AH587" s="34">
        <f t="shared" si="404"/>
        <v>0</v>
      </c>
      <c r="AI587" s="172" t="str">
        <f>IF(AJ587&lt;&gt;"",MAX(AI$3:AI586)+1,"")</f>
        <v/>
      </c>
      <c r="AJ587" s="172" t="str">
        <f t="shared" si="405"/>
        <v/>
      </c>
      <c r="AK587" s="172" t="str">
        <f t="shared" si="406"/>
        <v/>
      </c>
      <c r="AL587" s="172" t="str">
        <f t="shared" si="407"/>
        <v/>
      </c>
      <c r="AM587" s="172">
        <f>IF(AN587&lt;&gt;"",MAX(AM$3:AM586)+1,"")</f>
        <v>119</v>
      </c>
      <c r="AN587" s="172" t="str">
        <f t="shared" si="408"/>
        <v>M</v>
      </c>
      <c r="AO587" s="172">
        <f t="shared" si="409"/>
        <v>330</v>
      </c>
      <c r="AP587" s="172">
        <f t="shared" si="410"/>
        <v>6</v>
      </c>
      <c r="AQ587" s="172" t="str">
        <f t="shared" si="411"/>
        <v/>
      </c>
      <c r="AR587" s="172" t="str">
        <f>Table1[[#This Row],[Sex ]]&amp;Table1[[#This Row],[Month]]</f>
        <v>M5</v>
      </c>
      <c r="AS587" s="21"/>
      <c r="AT587" s="21"/>
      <c r="AU587" s="21"/>
      <c r="AV587" s="21"/>
      <c r="AW587" s="21"/>
      <c r="AX587" s="21"/>
      <c r="AY587" s="21"/>
      <c r="AZ587" s="21"/>
      <c r="BA587" s="21"/>
      <c r="BB587" s="21"/>
      <c r="BC587" s="21"/>
      <c r="BD587" s="21"/>
      <c r="BE587" s="319"/>
      <c r="BF587" s="319"/>
      <c r="BG587" s="316"/>
      <c r="BH587" s="316"/>
      <c r="BI587" s="316"/>
      <c r="BJ587" s="316"/>
      <c r="BK587" s="316"/>
      <c r="BL587" s="316"/>
      <c r="BM587" s="316"/>
      <c r="BN587" s="316"/>
      <c r="BO587" s="316"/>
      <c r="BP587" s="316"/>
      <c r="BQ587" s="316"/>
      <c r="BR587" s="316"/>
      <c r="BS587" s="316"/>
      <c r="BT587" s="316"/>
      <c r="BU587" s="316"/>
      <c r="BV587" s="316"/>
      <c r="BW587" s="316"/>
      <c r="BX587" s="316"/>
      <c r="BY587" s="316"/>
      <c r="BZ587" s="316"/>
      <c r="CA587" s="316"/>
      <c r="CB587" s="316"/>
      <c r="CC587" s="316"/>
      <c r="CD587" s="316"/>
      <c r="CE587" s="316"/>
      <c r="CF587" s="316"/>
      <c r="CG587" s="316"/>
      <c r="CH587" s="316"/>
      <c r="CI587" s="316"/>
      <c r="CJ587" s="316"/>
      <c r="CK587" s="316"/>
      <c r="CL587" s="316"/>
      <c r="CM587" s="316"/>
      <c r="CN587" s="316"/>
      <c r="CO587" s="316"/>
      <c r="CP587" s="316"/>
      <c r="CQ587" s="316"/>
      <c r="CR587" s="316"/>
      <c r="CS587" s="316"/>
      <c r="CT587" s="316"/>
      <c r="CU587" s="316"/>
      <c r="CV587" s="316"/>
      <c r="CW587" s="316"/>
      <c r="CX587" s="316"/>
      <c r="CY587" s="316"/>
      <c r="CZ587" s="316"/>
      <c r="DA587" s="316"/>
      <c r="DB587" s="316"/>
      <c r="DC587" s="316"/>
      <c r="DD587" s="316"/>
      <c r="DE587" s="316"/>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21"/>
      <c r="ET587" s="21"/>
      <c r="EU587" s="21"/>
      <c r="EV587" s="21"/>
      <c r="HP587" s="268">
        <f t="shared" si="415"/>
        <v>4</v>
      </c>
      <c r="HQ587" s="268">
        <f t="shared" si="385"/>
        <v>579</v>
      </c>
      <c r="HR587" s="268">
        <f t="shared" si="416"/>
        <v>0</v>
      </c>
      <c r="HS587" s="268">
        <f t="shared" si="383"/>
        <v>0</v>
      </c>
    </row>
    <row r="588" spans="1:227" x14ac:dyDescent="0.3">
      <c r="A588" s="21"/>
      <c r="B588" s="14">
        <v>11140</v>
      </c>
      <c r="C588" s="14">
        <v>27</v>
      </c>
      <c r="D588" s="14" t="s">
        <v>182</v>
      </c>
      <c r="E588" s="14" t="s">
        <v>183</v>
      </c>
      <c r="F588" s="14">
        <v>340</v>
      </c>
      <c r="G588" s="14" t="s">
        <v>120</v>
      </c>
      <c r="H588" s="14">
        <v>5</v>
      </c>
      <c r="I588" s="14">
        <v>4</v>
      </c>
      <c r="J588" s="14">
        <v>4</v>
      </c>
      <c r="K588" s="14"/>
      <c r="L588" s="14" t="s">
        <v>141</v>
      </c>
      <c r="M588" s="24">
        <f t="shared" si="412"/>
        <v>4</v>
      </c>
      <c r="N588" s="24">
        <f t="shared" si="387"/>
        <v>2</v>
      </c>
      <c r="O588" s="24" t="str">
        <f t="shared" si="388"/>
        <v>4 4</v>
      </c>
      <c r="P588" s="24">
        <f t="shared" si="389"/>
        <v>4</v>
      </c>
      <c r="Q588" s="25">
        <f t="shared" si="390"/>
        <v>0</v>
      </c>
      <c r="R588" s="26">
        <f t="shared" si="391"/>
        <v>0</v>
      </c>
      <c r="S588" s="24">
        <f t="shared" si="392"/>
        <v>5</v>
      </c>
      <c r="T588" s="24">
        <f t="shared" si="393"/>
        <v>5</v>
      </c>
      <c r="U588" s="24" t="str">
        <f t="shared" si="394"/>
        <v/>
      </c>
      <c r="V588" s="24" t="str">
        <f t="shared" si="395"/>
        <v>g</v>
      </c>
      <c r="W588" s="24" t="str">
        <f t="shared" si="413"/>
        <v/>
      </c>
      <c r="X588" s="24">
        <f t="shared" si="396"/>
        <v>5</v>
      </c>
      <c r="Y588" s="24">
        <f t="shared" si="397"/>
        <v>5</v>
      </c>
      <c r="Z588" s="24" t="str">
        <f t="shared" si="398"/>
        <v>F</v>
      </c>
      <c r="AA588" s="24" t="str">
        <f t="shared" si="386"/>
        <v>F</v>
      </c>
      <c r="AB588" s="34" t="str">
        <f t="shared" si="399"/>
        <v/>
      </c>
      <c r="AC588" s="34" t="str">
        <f t="shared" si="400"/>
        <v>g</v>
      </c>
      <c r="AD588" s="34" t="str">
        <f t="shared" si="414"/>
        <v>g</v>
      </c>
      <c r="AE588" s="34" t="str">
        <f t="shared" si="401"/>
        <v>5 0</v>
      </c>
      <c r="AF588" s="34">
        <f t="shared" si="402"/>
        <v>4</v>
      </c>
      <c r="AG588" s="34">
        <f t="shared" si="403"/>
        <v>4</v>
      </c>
      <c r="AH588" s="34">
        <f t="shared" si="404"/>
        <v>0</v>
      </c>
      <c r="AI588" s="172">
        <f>IF(AJ588&lt;&gt;"",MAX(AI$3:AI587)+1,"")</f>
        <v>462</v>
      </c>
      <c r="AJ588" s="172" t="str">
        <f t="shared" si="405"/>
        <v>F</v>
      </c>
      <c r="AK588" s="172">
        <f t="shared" si="406"/>
        <v>340</v>
      </c>
      <c r="AL588" s="172">
        <f t="shared" si="407"/>
        <v>4</v>
      </c>
      <c r="AM588" s="172" t="str">
        <f>IF(AN588&lt;&gt;"",MAX(AM$3:AM587)+1,"")</f>
        <v/>
      </c>
      <c r="AN588" s="172" t="str">
        <f t="shared" si="408"/>
        <v/>
      </c>
      <c r="AO588" s="172" t="str">
        <f t="shared" si="409"/>
        <v/>
      </c>
      <c r="AP588" s="172" t="str">
        <f t="shared" si="410"/>
        <v/>
      </c>
      <c r="AQ588" s="172" t="str">
        <f t="shared" si="411"/>
        <v/>
      </c>
      <c r="AR588" s="172" t="str">
        <f>Table1[[#This Row],[Sex ]]&amp;Table1[[#This Row],[Month]]</f>
        <v>F5</v>
      </c>
      <c r="AS588" s="21"/>
      <c r="AT588" s="21"/>
      <c r="AU588" s="21"/>
      <c r="AV588" s="21"/>
      <c r="AW588" s="21"/>
      <c r="AX588" s="21"/>
      <c r="AY588" s="21"/>
      <c r="AZ588" s="21"/>
      <c r="BA588" s="21"/>
      <c r="BB588" s="21"/>
      <c r="BC588" s="21"/>
      <c r="BD588" s="21"/>
      <c r="BE588" s="319"/>
      <c r="BF588" s="319"/>
      <c r="BG588" s="316"/>
      <c r="BH588" s="316"/>
      <c r="BI588" s="316"/>
      <c r="BJ588" s="316"/>
      <c r="BK588" s="316"/>
      <c r="BL588" s="316"/>
      <c r="BM588" s="316"/>
      <c r="BN588" s="316"/>
      <c r="BO588" s="316"/>
      <c r="BP588" s="316"/>
      <c r="BQ588" s="316"/>
      <c r="BR588" s="316"/>
      <c r="BS588" s="316"/>
      <c r="BT588" s="316"/>
      <c r="BU588" s="316"/>
      <c r="BV588" s="316"/>
      <c r="BW588" s="316"/>
      <c r="BX588" s="316"/>
      <c r="BY588" s="316"/>
      <c r="BZ588" s="316"/>
      <c r="CA588" s="316"/>
      <c r="CB588" s="316"/>
      <c r="CC588" s="316"/>
      <c r="CD588" s="316"/>
      <c r="CE588" s="316"/>
      <c r="CF588" s="316"/>
      <c r="CG588" s="316"/>
      <c r="CH588" s="316"/>
      <c r="CI588" s="316"/>
      <c r="CJ588" s="316"/>
      <c r="CK588" s="316"/>
      <c r="CL588" s="316"/>
      <c r="CM588" s="316"/>
      <c r="CN588" s="316"/>
      <c r="CO588" s="316"/>
      <c r="CP588" s="316"/>
      <c r="CQ588" s="316"/>
      <c r="CR588" s="316"/>
      <c r="CS588" s="316"/>
      <c r="CT588" s="316"/>
      <c r="CU588" s="316"/>
      <c r="CV588" s="316"/>
      <c r="CW588" s="316"/>
      <c r="CX588" s="316"/>
      <c r="CY588" s="316"/>
      <c r="CZ588" s="316"/>
      <c r="DA588" s="316"/>
      <c r="DB588" s="316"/>
      <c r="DC588" s="316"/>
      <c r="DD588" s="316"/>
      <c r="DE588" s="316"/>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21"/>
      <c r="ET588" s="21"/>
      <c r="EU588" s="21"/>
      <c r="EV588" s="21"/>
      <c r="HP588" s="268">
        <f t="shared" si="415"/>
        <v>6</v>
      </c>
      <c r="HQ588" s="268">
        <f t="shared" si="385"/>
        <v>580</v>
      </c>
      <c r="HR588" s="268">
        <f t="shared" si="416"/>
        <v>0</v>
      </c>
      <c r="HS588" s="268">
        <f t="shared" si="383"/>
        <v>0</v>
      </c>
    </row>
    <row r="589" spans="1:227" x14ac:dyDescent="0.3">
      <c r="A589" s="21"/>
      <c r="B589" s="14">
        <v>11140</v>
      </c>
      <c r="C589" s="14">
        <v>28</v>
      </c>
      <c r="D589" s="14" t="s">
        <v>182</v>
      </c>
      <c r="E589" s="14" t="s">
        <v>183</v>
      </c>
      <c r="F589" s="14">
        <v>310</v>
      </c>
      <c r="G589" s="14" t="s">
        <v>121</v>
      </c>
      <c r="H589" s="14">
        <v>5</v>
      </c>
      <c r="I589" s="14">
        <v>4</v>
      </c>
      <c r="J589" s="14">
        <v>4</v>
      </c>
      <c r="K589" s="14"/>
      <c r="L589" s="14" t="s">
        <v>141</v>
      </c>
      <c r="M589" s="24">
        <f t="shared" si="412"/>
        <v>4</v>
      </c>
      <c r="N589" s="24">
        <f t="shared" si="387"/>
        <v>2</v>
      </c>
      <c r="O589" s="24" t="str">
        <f t="shared" si="388"/>
        <v>4 4</v>
      </c>
      <c r="P589" s="24">
        <f t="shared" si="389"/>
        <v>4</v>
      </c>
      <c r="Q589" s="25">
        <f t="shared" si="390"/>
        <v>0</v>
      </c>
      <c r="R589" s="26">
        <f t="shared" si="391"/>
        <v>0</v>
      </c>
      <c r="S589" s="24">
        <f t="shared" si="392"/>
        <v>5</v>
      </c>
      <c r="T589" s="24">
        <f t="shared" si="393"/>
        <v>5</v>
      </c>
      <c r="U589" s="24" t="str">
        <f t="shared" si="394"/>
        <v/>
      </c>
      <c r="V589" s="24" t="str">
        <f t="shared" si="395"/>
        <v>g</v>
      </c>
      <c r="W589" s="24" t="str">
        <f t="shared" si="413"/>
        <v/>
      </c>
      <c r="X589" s="24">
        <f t="shared" si="396"/>
        <v>5</v>
      </c>
      <c r="Y589" s="24">
        <f t="shared" si="397"/>
        <v>5</v>
      </c>
      <c r="Z589" s="24" t="str">
        <f t="shared" si="398"/>
        <v>M</v>
      </c>
      <c r="AA589" s="24" t="str">
        <f t="shared" si="386"/>
        <v>M</v>
      </c>
      <c r="AB589" s="34" t="str">
        <f t="shared" si="399"/>
        <v/>
      </c>
      <c r="AC589" s="34" t="str">
        <f t="shared" si="400"/>
        <v>g</v>
      </c>
      <c r="AD589" s="34" t="str">
        <f t="shared" si="414"/>
        <v>g</v>
      </c>
      <c r="AE589" s="34" t="str">
        <f t="shared" si="401"/>
        <v>5 0</v>
      </c>
      <c r="AF589" s="34">
        <f t="shared" si="402"/>
        <v>4</v>
      </c>
      <c r="AG589" s="34">
        <f t="shared" si="403"/>
        <v>4</v>
      </c>
      <c r="AH589" s="34">
        <f t="shared" si="404"/>
        <v>0</v>
      </c>
      <c r="AI589" s="172" t="str">
        <f>IF(AJ589&lt;&gt;"",MAX(AI$3:AI588)+1,"")</f>
        <v/>
      </c>
      <c r="AJ589" s="172" t="str">
        <f t="shared" si="405"/>
        <v/>
      </c>
      <c r="AK589" s="172" t="str">
        <f t="shared" si="406"/>
        <v/>
      </c>
      <c r="AL589" s="172" t="str">
        <f t="shared" si="407"/>
        <v/>
      </c>
      <c r="AM589" s="172">
        <f>IF(AN589&lt;&gt;"",MAX(AM$3:AM588)+1,"")</f>
        <v>120</v>
      </c>
      <c r="AN589" s="172" t="str">
        <f t="shared" si="408"/>
        <v>M</v>
      </c>
      <c r="AO589" s="172">
        <f t="shared" si="409"/>
        <v>310</v>
      </c>
      <c r="AP589" s="172">
        <f t="shared" si="410"/>
        <v>4</v>
      </c>
      <c r="AQ589" s="172" t="str">
        <f t="shared" si="411"/>
        <v/>
      </c>
      <c r="AR589" s="172" t="str">
        <f>Table1[[#This Row],[Sex ]]&amp;Table1[[#This Row],[Month]]</f>
        <v>M5</v>
      </c>
      <c r="AS589" s="21"/>
      <c r="AT589" s="21"/>
      <c r="AU589" s="21"/>
      <c r="AV589" s="21"/>
      <c r="AW589" s="21"/>
      <c r="AX589" s="21"/>
      <c r="AY589" s="21"/>
      <c r="AZ589" s="21"/>
      <c r="BA589" s="21"/>
      <c r="BB589" s="21"/>
      <c r="BC589" s="21"/>
      <c r="BD589" s="21"/>
      <c r="BE589" s="319"/>
      <c r="BF589" s="319"/>
      <c r="BG589" s="316"/>
      <c r="BH589" s="316"/>
      <c r="BI589" s="316"/>
      <c r="BJ589" s="316"/>
      <c r="BK589" s="316"/>
      <c r="BL589" s="316"/>
      <c r="BM589" s="316"/>
      <c r="BN589" s="316"/>
      <c r="BO589" s="316"/>
      <c r="BP589" s="316"/>
      <c r="BQ589" s="316"/>
      <c r="BR589" s="316"/>
      <c r="BS589" s="316"/>
      <c r="BT589" s="316"/>
      <c r="BU589" s="316"/>
      <c r="BV589" s="316"/>
      <c r="BW589" s="316"/>
      <c r="BX589" s="316"/>
      <c r="BY589" s="316"/>
      <c r="BZ589" s="316"/>
      <c r="CA589" s="316"/>
      <c r="CB589" s="316"/>
      <c r="CC589" s="316"/>
      <c r="CD589" s="316"/>
      <c r="CE589" s="316"/>
      <c r="CF589" s="316"/>
      <c r="CG589" s="316"/>
      <c r="CH589" s="316"/>
      <c r="CI589" s="316"/>
      <c r="CJ589" s="316"/>
      <c r="CK589" s="316"/>
      <c r="CL589" s="316"/>
      <c r="CM589" s="316"/>
      <c r="CN589" s="316"/>
      <c r="CO589" s="316"/>
      <c r="CP589" s="316"/>
      <c r="CQ589" s="316"/>
      <c r="CR589" s="316"/>
      <c r="CS589" s="316"/>
      <c r="CT589" s="316"/>
      <c r="CU589" s="316"/>
      <c r="CV589" s="316"/>
      <c r="CW589" s="316"/>
      <c r="CX589" s="316"/>
      <c r="CY589" s="316"/>
      <c r="CZ589" s="316"/>
      <c r="DA589" s="316"/>
      <c r="DB589" s="316"/>
      <c r="DC589" s="316"/>
      <c r="DD589" s="316"/>
      <c r="DE589" s="316"/>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21"/>
      <c r="ET589" s="21"/>
      <c r="EU589" s="21"/>
      <c r="EV589" s="21"/>
      <c r="HP589" s="268">
        <f t="shared" si="415"/>
        <v>4</v>
      </c>
      <c r="HQ589" s="268">
        <f t="shared" si="385"/>
        <v>581</v>
      </c>
      <c r="HR589" s="268">
        <f t="shared" si="416"/>
        <v>0</v>
      </c>
      <c r="HS589" s="268">
        <f t="shared" ref="HS589:HS652" si="417">ABS(HR589)</f>
        <v>0</v>
      </c>
    </row>
    <row r="590" spans="1:227" x14ac:dyDescent="0.3">
      <c r="A590" s="21"/>
      <c r="B590" s="14">
        <v>11140</v>
      </c>
      <c r="C590" s="14">
        <v>29</v>
      </c>
      <c r="D590" s="14" t="s">
        <v>182</v>
      </c>
      <c r="E590" s="14" t="s">
        <v>183</v>
      </c>
      <c r="F590" s="14">
        <v>270</v>
      </c>
      <c r="G590" s="14" t="s">
        <v>121</v>
      </c>
      <c r="H590" s="14">
        <v>5</v>
      </c>
      <c r="I590" s="14">
        <v>4</v>
      </c>
      <c r="J590" s="14">
        <v>4</v>
      </c>
      <c r="K590" s="14"/>
      <c r="L590" s="14" t="s">
        <v>141</v>
      </c>
      <c r="M590" s="24">
        <f t="shared" si="412"/>
        <v>4</v>
      </c>
      <c r="N590" s="24">
        <f t="shared" si="387"/>
        <v>2</v>
      </c>
      <c r="O590" s="24" t="str">
        <f t="shared" si="388"/>
        <v>4 4</v>
      </c>
      <c r="P590" s="24">
        <f t="shared" si="389"/>
        <v>4</v>
      </c>
      <c r="Q590" s="25">
        <f t="shared" si="390"/>
        <v>0</v>
      </c>
      <c r="R590" s="26">
        <f t="shared" si="391"/>
        <v>0</v>
      </c>
      <c r="S590" s="24">
        <f t="shared" si="392"/>
        <v>5</v>
      </c>
      <c r="T590" s="24">
        <f t="shared" si="393"/>
        <v>5</v>
      </c>
      <c r="U590" s="24" t="str">
        <f t="shared" si="394"/>
        <v/>
      </c>
      <c r="V590" s="24" t="str">
        <f t="shared" si="395"/>
        <v>g</v>
      </c>
      <c r="W590" s="24" t="str">
        <f t="shared" si="413"/>
        <v/>
      </c>
      <c r="X590" s="24">
        <f t="shared" si="396"/>
        <v>5</v>
      </c>
      <c r="Y590" s="24">
        <f t="shared" si="397"/>
        <v>5</v>
      </c>
      <c r="Z590" s="24" t="str">
        <f t="shared" si="398"/>
        <v>M</v>
      </c>
      <c r="AA590" s="24" t="str">
        <f t="shared" si="386"/>
        <v>M</v>
      </c>
      <c r="AB590" s="34" t="str">
        <f t="shared" si="399"/>
        <v/>
      </c>
      <c r="AC590" s="34" t="str">
        <f t="shared" si="400"/>
        <v>g</v>
      </c>
      <c r="AD590" s="34" t="str">
        <f t="shared" si="414"/>
        <v>g</v>
      </c>
      <c r="AE590" s="34" t="str">
        <f t="shared" si="401"/>
        <v>5 0</v>
      </c>
      <c r="AF590" s="34">
        <f t="shared" si="402"/>
        <v>4</v>
      </c>
      <c r="AG590" s="34">
        <f t="shared" si="403"/>
        <v>4</v>
      </c>
      <c r="AH590" s="34">
        <f t="shared" si="404"/>
        <v>0</v>
      </c>
      <c r="AI590" s="172" t="str">
        <f>IF(AJ590&lt;&gt;"",MAX(AI$3:AI589)+1,"")</f>
        <v/>
      </c>
      <c r="AJ590" s="172" t="str">
        <f t="shared" si="405"/>
        <v/>
      </c>
      <c r="AK590" s="172" t="str">
        <f t="shared" si="406"/>
        <v/>
      </c>
      <c r="AL590" s="172" t="str">
        <f t="shared" si="407"/>
        <v/>
      </c>
      <c r="AM590" s="172">
        <f>IF(AN590&lt;&gt;"",MAX(AM$3:AM589)+1,"")</f>
        <v>121</v>
      </c>
      <c r="AN590" s="172" t="str">
        <f t="shared" si="408"/>
        <v>M</v>
      </c>
      <c r="AO590" s="172">
        <f t="shared" si="409"/>
        <v>270</v>
      </c>
      <c r="AP590" s="172">
        <f t="shared" si="410"/>
        <v>4</v>
      </c>
      <c r="AQ590" s="172" t="str">
        <f t="shared" si="411"/>
        <v/>
      </c>
      <c r="AR590" s="172" t="str">
        <f>Table1[[#This Row],[Sex ]]&amp;Table1[[#This Row],[Month]]</f>
        <v>M5</v>
      </c>
      <c r="AS590" s="21"/>
      <c r="AT590" s="21"/>
      <c r="AU590" s="21"/>
      <c r="AV590" s="21"/>
      <c r="AW590" s="21"/>
      <c r="AX590" s="21"/>
      <c r="AY590" s="21"/>
      <c r="AZ590" s="21"/>
      <c r="BA590" s="21"/>
      <c r="BB590" s="21"/>
      <c r="BC590" s="21"/>
      <c r="BD590" s="21"/>
      <c r="BE590" s="319"/>
      <c r="BF590" s="319"/>
      <c r="BG590" s="316"/>
      <c r="BH590" s="316"/>
      <c r="BI590" s="316"/>
      <c r="BJ590" s="316"/>
      <c r="BK590" s="316"/>
      <c r="BL590" s="316"/>
      <c r="BM590" s="316"/>
      <c r="BN590" s="316"/>
      <c r="BO590" s="316"/>
      <c r="BP590" s="316"/>
      <c r="BQ590" s="316"/>
      <c r="BR590" s="316"/>
      <c r="BS590" s="316"/>
      <c r="BT590" s="316"/>
      <c r="BU590" s="316"/>
      <c r="BV590" s="316"/>
      <c r="BW590" s="316"/>
      <c r="BX590" s="316"/>
      <c r="BY590" s="316"/>
      <c r="BZ590" s="316"/>
      <c r="CA590" s="316"/>
      <c r="CB590" s="316"/>
      <c r="CC590" s="316"/>
      <c r="CD590" s="316"/>
      <c r="CE590" s="316"/>
      <c r="CF590" s="316"/>
      <c r="CG590" s="316"/>
      <c r="CH590" s="316"/>
      <c r="CI590" s="316"/>
      <c r="CJ590" s="316"/>
      <c r="CK590" s="316"/>
      <c r="CL590" s="316"/>
      <c r="CM590" s="316"/>
      <c r="CN590" s="316"/>
      <c r="CO590" s="316"/>
      <c r="CP590" s="316"/>
      <c r="CQ590" s="316"/>
      <c r="CR590" s="316"/>
      <c r="CS590" s="316"/>
      <c r="CT590" s="316"/>
      <c r="CU590" s="316"/>
      <c r="CV590" s="316"/>
      <c r="CW590" s="316"/>
      <c r="CX590" s="316"/>
      <c r="CY590" s="316"/>
      <c r="CZ590" s="316"/>
      <c r="DA590" s="316"/>
      <c r="DB590" s="316"/>
      <c r="DC590" s="316"/>
      <c r="DD590" s="316"/>
      <c r="DE590" s="316"/>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HP590" s="268">
        <f t="shared" si="415"/>
        <v>5</v>
      </c>
      <c r="HQ590" s="268">
        <f t="shared" si="385"/>
        <v>582</v>
      </c>
      <c r="HR590" s="268">
        <f t="shared" si="416"/>
        <v>0</v>
      </c>
      <c r="HS590" s="268">
        <f t="shared" si="417"/>
        <v>0</v>
      </c>
    </row>
    <row r="591" spans="1:227" x14ac:dyDescent="0.3">
      <c r="A591" s="21"/>
      <c r="B591" s="14">
        <v>11140</v>
      </c>
      <c r="C591" s="14">
        <v>30</v>
      </c>
      <c r="D591" s="14" t="s">
        <v>182</v>
      </c>
      <c r="E591" s="14" t="s">
        <v>183</v>
      </c>
      <c r="F591" s="14">
        <v>260</v>
      </c>
      <c r="G591" s="14" t="s">
        <v>120</v>
      </c>
      <c r="H591" s="14">
        <v>5</v>
      </c>
      <c r="I591" s="14">
        <v>3</v>
      </c>
      <c r="J591" s="14">
        <v>3</v>
      </c>
      <c r="K591" s="14"/>
      <c r="L591" s="14" t="s">
        <v>141</v>
      </c>
      <c r="M591" s="24">
        <f t="shared" si="412"/>
        <v>3</v>
      </c>
      <c r="N591" s="24">
        <f t="shared" si="387"/>
        <v>2</v>
      </c>
      <c r="O591" s="24" t="str">
        <f t="shared" si="388"/>
        <v>3 3</v>
      </c>
      <c r="P591" s="24">
        <f t="shared" si="389"/>
        <v>3</v>
      </c>
      <c r="Q591" s="25">
        <f t="shared" si="390"/>
        <v>0</v>
      </c>
      <c r="R591" s="26">
        <f t="shared" si="391"/>
        <v>0</v>
      </c>
      <c r="S591" s="24">
        <f t="shared" si="392"/>
        <v>5</v>
      </c>
      <c r="T591" s="24">
        <f t="shared" si="393"/>
        <v>5</v>
      </c>
      <c r="U591" s="24" t="str">
        <f t="shared" si="394"/>
        <v/>
      </c>
      <c r="V591" s="24" t="str">
        <f t="shared" si="395"/>
        <v>g</v>
      </c>
      <c r="W591" s="24" t="str">
        <f t="shared" si="413"/>
        <v/>
      </c>
      <c r="X591" s="24">
        <f t="shared" si="396"/>
        <v>5</v>
      </c>
      <c r="Y591" s="24">
        <f t="shared" si="397"/>
        <v>5</v>
      </c>
      <c r="Z591" s="24" t="str">
        <f t="shared" si="398"/>
        <v>F</v>
      </c>
      <c r="AA591" s="24" t="str">
        <f t="shared" si="386"/>
        <v>F</v>
      </c>
      <c r="AB591" s="34" t="str">
        <f t="shared" si="399"/>
        <v/>
      </c>
      <c r="AC591" s="34" t="str">
        <f t="shared" si="400"/>
        <v>g</v>
      </c>
      <c r="AD591" s="34" t="str">
        <f t="shared" si="414"/>
        <v>g</v>
      </c>
      <c r="AE591" s="34" t="str">
        <f t="shared" si="401"/>
        <v>5 0</v>
      </c>
      <c r="AF591" s="34">
        <f t="shared" si="402"/>
        <v>3</v>
      </c>
      <c r="AG591" s="34">
        <f t="shared" si="403"/>
        <v>3</v>
      </c>
      <c r="AH591" s="34">
        <f t="shared" si="404"/>
        <v>0</v>
      </c>
      <c r="AI591" s="172">
        <f>IF(AJ591&lt;&gt;"",MAX(AI$3:AI590)+1,"")</f>
        <v>463</v>
      </c>
      <c r="AJ591" s="172" t="str">
        <f t="shared" si="405"/>
        <v>F</v>
      </c>
      <c r="AK591" s="172">
        <f t="shared" si="406"/>
        <v>260</v>
      </c>
      <c r="AL591" s="172">
        <f t="shared" si="407"/>
        <v>3</v>
      </c>
      <c r="AM591" s="172" t="str">
        <f>IF(AN591&lt;&gt;"",MAX(AM$3:AM590)+1,"")</f>
        <v/>
      </c>
      <c r="AN591" s="172" t="str">
        <f t="shared" si="408"/>
        <v/>
      </c>
      <c r="AO591" s="172" t="str">
        <f t="shared" si="409"/>
        <v/>
      </c>
      <c r="AP591" s="172" t="str">
        <f t="shared" si="410"/>
        <v/>
      </c>
      <c r="AQ591" s="172" t="str">
        <f t="shared" si="411"/>
        <v/>
      </c>
      <c r="AR591" s="172" t="str">
        <f>Table1[[#This Row],[Sex ]]&amp;Table1[[#This Row],[Month]]</f>
        <v>F5</v>
      </c>
      <c r="AS591" s="21"/>
      <c r="AT591" s="21"/>
      <c r="AU591" s="21"/>
      <c r="AV591" s="21"/>
      <c r="AW591" s="21"/>
      <c r="AX591" s="21"/>
      <c r="AY591" s="21"/>
      <c r="AZ591" s="21"/>
      <c r="BA591" s="21"/>
      <c r="BB591" s="21"/>
      <c r="BC591" s="21"/>
      <c r="BD591" s="21"/>
      <c r="BE591" s="319"/>
      <c r="BF591" s="319"/>
      <c r="BG591" s="316"/>
      <c r="BH591" s="316"/>
      <c r="BI591" s="316"/>
      <c r="BJ591" s="316"/>
      <c r="BK591" s="316"/>
      <c r="BL591" s="316"/>
      <c r="BM591" s="316"/>
      <c r="BN591" s="316"/>
      <c r="BO591" s="316"/>
      <c r="BP591" s="316"/>
      <c r="BQ591" s="316"/>
      <c r="BR591" s="316"/>
      <c r="BS591" s="316"/>
      <c r="BT591" s="316"/>
      <c r="BU591" s="316"/>
      <c r="BV591" s="316"/>
      <c r="BW591" s="316"/>
      <c r="BX591" s="316"/>
      <c r="BY591" s="316"/>
      <c r="BZ591" s="316"/>
      <c r="CA591" s="316"/>
      <c r="CB591" s="316"/>
      <c r="CC591" s="316"/>
      <c r="CD591" s="316"/>
      <c r="CE591" s="316"/>
      <c r="CF591" s="316"/>
      <c r="CG591" s="316"/>
      <c r="CH591" s="316"/>
      <c r="CI591" s="316"/>
      <c r="CJ591" s="316"/>
      <c r="CK591" s="316"/>
      <c r="CL591" s="316"/>
      <c r="CM591" s="316"/>
      <c r="CN591" s="316"/>
      <c r="CO591" s="316"/>
      <c r="CP591" s="316"/>
      <c r="CQ591" s="316"/>
      <c r="CR591" s="316"/>
      <c r="CS591" s="316"/>
      <c r="CT591" s="316"/>
      <c r="CU591" s="316"/>
      <c r="CV591" s="316"/>
      <c r="CW591" s="316"/>
      <c r="CX591" s="316"/>
      <c r="CY591" s="316"/>
      <c r="CZ591" s="316"/>
      <c r="DA591" s="316"/>
      <c r="DB591" s="316"/>
      <c r="DC591" s="316"/>
      <c r="DD591" s="316"/>
      <c r="DE591" s="316"/>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21"/>
      <c r="ET591" s="21"/>
      <c r="EU591" s="21"/>
      <c r="EV591" s="21"/>
      <c r="HP591" s="268">
        <f t="shared" si="415"/>
        <v>3</v>
      </c>
      <c r="HQ591" s="268">
        <f t="shared" si="385"/>
        <v>583</v>
      </c>
      <c r="HR591" s="268">
        <f t="shared" si="416"/>
        <v>0</v>
      </c>
      <c r="HS591" s="268">
        <f t="shared" si="417"/>
        <v>0</v>
      </c>
    </row>
    <row r="592" spans="1:227" x14ac:dyDescent="0.3">
      <c r="A592" s="21"/>
      <c r="B592" s="14">
        <v>11140</v>
      </c>
      <c r="C592" s="14">
        <v>31</v>
      </c>
      <c r="D592" s="14" t="s">
        <v>182</v>
      </c>
      <c r="E592" s="14" t="s">
        <v>183</v>
      </c>
      <c r="F592" s="14">
        <v>260</v>
      </c>
      <c r="G592" s="14" t="s">
        <v>121</v>
      </c>
      <c r="H592" s="14">
        <v>5</v>
      </c>
      <c r="I592" s="14">
        <v>3</v>
      </c>
      <c r="J592" s="14">
        <v>3</v>
      </c>
      <c r="K592" s="14"/>
      <c r="L592" s="14" t="s">
        <v>141</v>
      </c>
      <c r="M592" s="24">
        <f t="shared" si="412"/>
        <v>3</v>
      </c>
      <c r="N592" s="24">
        <f t="shared" si="387"/>
        <v>2</v>
      </c>
      <c r="O592" s="24" t="str">
        <f t="shared" si="388"/>
        <v>3 3</v>
      </c>
      <c r="P592" s="24">
        <f t="shared" si="389"/>
        <v>3</v>
      </c>
      <c r="Q592" s="25">
        <f t="shared" si="390"/>
        <v>0</v>
      </c>
      <c r="R592" s="26">
        <f t="shared" si="391"/>
        <v>0</v>
      </c>
      <c r="S592" s="24">
        <f t="shared" si="392"/>
        <v>5</v>
      </c>
      <c r="T592" s="24">
        <f t="shared" si="393"/>
        <v>5</v>
      </c>
      <c r="U592" s="24" t="str">
        <f t="shared" si="394"/>
        <v/>
      </c>
      <c r="V592" s="24" t="str">
        <f t="shared" si="395"/>
        <v>g</v>
      </c>
      <c r="W592" s="24" t="str">
        <f t="shared" si="413"/>
        <v/>
      </c>
      <c r="X592" s="24">
        <f t="shared" si="396"/>
        <v>5</v>
      </c>
      <c r="Y592" s="24">
        <f t="shared" si="397"/>
        <v>5</v>
      </c>
      <c r="Z592" s="24" t="str">
        <f t="shared" si="398"/>
        <v>M</v>
      </c>
      <c r="AA592" s="24" t="str">
        <f t="shared" si="386"/>
        <v>M</v>
      </c>
      <c r="AB592" s="34" t="str">
        <f t="shared" si="399"/>
        <v/>
      </c>
      <c r="AC592" s="34" t="str">
        <f t="shared" si="400"/>
        <v>g</v>
      </c>
      <c r="AD592" s="34" t="str">
        <f t="shared" si="414"/>
        <v>g</v>
      </c>
      <c r="AE592" s="34" t="str">
        <f t="shared" si="401"/>
        <v>5 0</v>
      </c>
      <c r="AF592" s="34">
        <f t="shared" si="402"/>
        <v>3</v>
      </c>
      <c r="AG592" s="34">
        <f t="shared" si="403"/>
        <v>3</v>
      </c>
      <c r="AH592" s="34">
        <f t="shared" si="404"/>
        <v>0</v>
      </c>
      <c r="AI592" s="172" t="str">
        <f>IF(AJ592&lt;&gt;"",MAX(AI$3:AI591)+1,"")</f>
        <v/>
      </c>
      <c r="AJ592" s="172" t="str">
        <f t="shared" si="405"/>
        <v/>
      </c>
      <c r="AK592" s="172" t="str">
        <f t="shared" si="406"/>
        <v/>
      </c>
      <c r="AL592" s="172" t="str">
        <f t="shared" si="407"/>
        <v/>
      </c>
      <c r="AM592" s="172">
        <f>IF(AN592&lt;&gt;"",MAX(AM$3:AM591)+1,"")</f>
        <v>122</v>
      </c>
      <c r="AN592" s="172" t="str">
        <f t="shared" si="408"/>
        <v>M</v>
      </c>
      <c r="AO592" s="172">
        <f t="shared" si="409"/>
        <v>260</v>
      </c>
      <c r="AP592" s="172">
        <f t="shared" si="410"/>
        <v>3</v>
      </c>
      <c r="AQ592" s="172" t="str">
        <f t="shared" si="411"/>
        <v/>
      </c>
      <c r="AR592" s="172" t="str">
        <f>Table1[[#This Row],[Sex ]]&amp;Table1[[#This Row],[Month]]</f>
        <v>M5</v>
      </c>
      <c r="AS592" s="21"/>
      <c r="AT592" s="21"/>
      <c r="AU592" s="21"/>
      <c r="AV592" s="21"/>
      <c r="AW592" s="21"/>
      <c r="AX592" s="21"/>
      <c r="AY592" s="21"/>
      <c r="AZ592" s="21"/>
      <c r="BA592" s="21"/>
      <c r="BB592" s="21"/>
      <c r="BC592" s="21"/>
      <c r="BD592" s="21"/>
      <c r="BE592" s="319"/>
      <c r="BF592" s="319"/>
      <c r="BG592" s="316"/>
      <c r="BH592" s="316"/>
      <c r="BI592" s="316"/>
      <c r="BJ592" s="316"/>
      <c r="BK592" s="316"/>
      <c r="BL592" s="316"/>
      <c r="BM592" s="316"/>
      <c r="BN592" s="316"/>
      <c r="BO592" s="316"/>
      <c r="BP592" s="316"/>
      <c r="BQ592" s="316"/>
      <c r="BR592" s="316"/>
      <c r="BS592" s="316"/>
      <c r="BT592" s="316"/>
      <c r="BU592" s="316"/>
      <c r="BV592" s="316"/>
      <c r="BW592" s="316"/>
      <c r="BX592" s="316"/>
      <c r="BY592" s="316"/>
      <c r="BZ592" s="316"/>
      <c r="CA592" s="316"/>
      <c r="CB592" s="316"/>
      <c r="CC592" s="316"/>
      <c r="CD592" s="316"/>
      <c r="CE592" s="316"/>
      <c r="CF592" s="316"/>
      <c r="CG592" s="316"/>
      <c r="CH592" s="316"/>
      <c r="CI592" s="316"/>
      <c r="CJ592" s="316"/>
      <c r="CK592" s="316"/>
      <c r="CL592" s="316"/>
      <c r="CM592" s="316"/>
      <c r="CN592" s="316"/>
      <c r="CO592" s="316"/>
      <c r="CP592" s="316"/>
      <c r="CQ592" s="316"/>
      <c r="CR592" s="316"/>
      <c r="CS592" s="316"/>
      <c r="CT592" s="316"/>
      <c r="CU592" s="316"/>
      <c r="CV592" s="316"/>
      <c r="CW592" s="316"/>
      <c r="CX592" s="316"/>
      <c r="CY592" s="316"/>
      <c r="CZ592" s="316"/>
      <c r="DA592" s="316"/>
      <c r="DB592" s="316"/>
      <c r="DC592" s="316"/>
      <c r="DD592" s="316"/>
      <c r="DE592" s="316"/>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21"/>
      <c r="ET592" s="21"/>
      <c r="EU592" s="21"/>
      <c r="EV592" s="21"/>
      <c r="HP592" s="268">
        <f t="shared" si="415"/>
        <v>4</v>
      </c>
      <c r="HQ592" s="268">
        <f t="shared" si="385"/>
        <v>584</v>
      </c>
      <c r="HR592" s="268">
        <f t="shared" si="416"/>
        <v>0</v>
      </c>
      <c r="HS592" s="268">
        <f t="shared" si="417"/>
        <v>0</v>
      </c>
    </row>
    <row r="593" spans="1:227" x14ac:dyDescent="0.3">
      <c r="A593" s="21"/>
      <c r="B593" s="14">
        <v>11140</v>
      </c>
      <c r="C593" s="14">
        <v>32</v>
      </c>
      <c r="D593" s="14" t="s">
        <v>182</v>
      </c>
      <c r="E593" s="14" t="s">
        <v>183</v>
      </c>
      <c r="F593" s="14">
        <v>350</v>
      </c>
      <c r="G593" s="14" t="s">
        <v>120</v>
      </c>
      <c r="H593" s="14">
        <v>5</v>
      </c>
      <c r="I593" s="14">
        <v>5</v>
      </c>
      <c r="J593" s="14">
        <v>5</v>
      </c>
      <c r="K593" s="14"/>
      <c r="L593" s="14" t="s">
        <v>141</v>
      </c>
      <c r="M593" s="24">
        <f t="shared" si="412"/>
        <v>5</v>
      </c>
      <c r="N593" s="24">
        <f t="shared" si="387"/>
        <v>2</v>
      </c>
      <c r="O593" s="24" t="str">
        <f t="shared" si="388"/>
        <v>5 5</v>
      </c>
      <c r="P593" s="24">
        <f t="shared" si="389"/>
        <v>5</v>
      </c>
      <c r="Q593" s="25">
        <f t="shared" si="390"/>
        <v>0</v>
      </c>
      <c r="R593" s="26">
        <f t="shared" si="391"/>
        <v>0</v>
      </c>
      <c r="S593" s="24">
        <f t="shared" si="392"/>
        <v>5</v>
      </c>
      <c r="T593" s="24">
        <f t="shared" si="393"/>
        <v>5</v>
      </c>
      <c r="U593" s="24" t="str">
        <f t="shared" si="394"/>
        <v/>
      </c>
      <c r="V593" s="24" t="str">
        <f t="shared" si="395"/>
        <v>g</v>
      </c>
      <c r="W593" s="24" t="str">
        <f t="shared" si="413"/>
        <v/>
      </c>
      <c r="X593" s="24">
        <f t="shared" si="396"/>
        <v>5</v>
      </c>
      <c r="Y593" s="24">
        <f t="shared" si="397"/>
        <v>5</v>
      </c>
      <c r="Z593" s="24" t="str">
        <f t="shared" si="398"/>
        <v>F</v>
      </c>
      <c r="AA593" s="24" t="str">
        <f t="shared" si="386"/>
        <v>F</v>
      </c>
      <c r="AB593" s="34" t="str">
        <f t="shared" si="399"/>
        <v/>
      </c>
      <c r="AC593" s="34" t="str">
        <f t="shared" si="400"/>
        <v>g</v>
      </c>
      <c r="AD593" s="34" t="str">
        <f t="shared" si="414"/>
        <v>g</v>
      </c>
      <c r="AE593" s="34" t="str">
        <f t="shared" si="401"/>
        <v>5 0</v>
      </c>
      <c r="AF593" s="34">
        <f t="shared" si="402"/>
        <v>5</v>
      </c>
      <c r="AG593" s="34">
        <f t="shared" si="403"/>
        <v>5</v>
      </c>
      <c r="AH593" s="34">
        <f t="shared" si="404"/>
        <v>0</v>
      </c>
      <c r="AI593" s="172">
        <f>IF(AJ593&lt;&gt;"",MAX(AI$3:AI592)+1,"")</f>
        <v>464</v>
      </c>
      <c r="AJ593" s="172" t="str">
        <f t="shared" si="405"/>
        <v>F</v>
      </c>
      <c r="AK593" s="172">
        <f t="shared" si="406"/>
        <v>350</v>
      </c>
      <c r="AL593" s="172">
        <f t="shared" si="407"/>
        <v>5</v>
      </c>
      <c r="AM593" s="172" t="str">
        <f>IF(AN593&lt;&gt;"",MAX(AM$3:AM592)+1,"")</f>
        <v/>
      </c>
      <c r="AN593" s="172" t="str">
        <f t="shared" si="408"/>
        <v/>
      </c>
      <c r="AO593" s="172" t="str">
        <f t="shared" si="409"/>
        <v/>
      </c>
      <c r="AP593" s="172" t="str">
        <f t="shared" si="410"/>
        <v/>
      </c>
      <c r="AQ593" s="172" t="str">
        <f t="shared" si="411"/>
        <v/>
      </c>
      <c r="AR593" s="172" t="str">
        <f>Table1[[#This Row],[Sex ]]&amp;Table1[[#This Row],[Month]]</f>
        <v>F5</v>
      </c>
      <c r="AS593" s="21"/>
      <c r="AT593" s="21"/>
      <c r="AU593" s="21"/>
      <c r="AV593" s="21"/>
      <c r="AW593" s="21"/>
      <c r="AX593" s="21"/>
      <c r="AY593" s="21"/>
      <c r="AZ593" s="21"/>
      <c r="BA593" s="21"/>
      <c r="BB593" s="21"/>
      <c r="BC593" s="21"/>
      <c r="BD593" s="21"/>
      <c r="BE593" s="319"/>
      <c r="BF593" s="319"/>
      <c r="BG593" s="316"/>
      <c r="BH593" s="316"/>
      <c r="BI593" s="316"/>
      <c r="BJ593" s="316"/>
      <c r="BK593" s="316"/>
      <c r="BL593" s="316"/>
      <c r="BM593" s="316"/>
      <c r="BN593" s="316"/>
      <c r="BO593" s="316"/>
      <c r="BP593" s="316"/>
      <c r="BQ593" s="316"/>
      <c r="BR593" s="316"/>
      <c r="BS593" s="316"/>
      <c r="BT593" s="316"/>
      <c r="BU593" s="316"/>
      <c r="BV593" s="316"/>
      <c r="BW593" s="316"/>
      <c r="BX593" s="316"/>
      <c r="BY593" s="316"/>
      <c r="BZ593" s="316"/>
      <c r="CA593" s="316"/>
      <c r="CB593" s="316"/>
      <c r="CC593" s="316"/>
      <c r="CD593" s="316"/>
      <c r="CE593" s="316"/>
      <c r="CF593" s="316"/>
      <c r="CG593" s="316"/>
      <c r="CH593" s="316"/>
      <c r="CI593" s="316"/>
      <c r="CJ593" s="316"/>
      <c r="CK593" s="316"/>
      <c r="CL593" s="316"/>
      <c r="CM593" s="316"/>
      <c r="CN593" s="316"/>
      <c r="CO593" s="316"/>
      <c r="CP593" s="316"/>
      <c r="CQ593" s="316"/>
      <c r="CR593" s="316"/>
      <c r="CS593" s="316"/>
      <c r="CT593" s="316"/>
      <c r="CU593" s="316"/>
      <c r="CV593" s="316"/>
      <c r="CW593" s="316"/>
      <c r="CX593" s="316"/>
      <c r="CY593" s="316"/>
      <c r="CZ593" s="316"/>
      <c r="DA593" s="316"/>
      <c r="DB593" s="316"/>
      <c r="DC593" s="316"/>
      <c r="DD593" s="316"/>
      <c r="DE593" s="316"/>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21"/>
      <c r="ET593" s="21"/>
      <c r="EU593" s="21"/>
      <c r="EV593" s="21"/>
      <c r="HP593" s="268">
        <f t="shared" si="415"/>
        <v>6</v>
      </c>
      <c r="HQ593" s="268">
        <f t="shared" si="385"/>
        <v>585</v>
      </c>
      <c r="HR593" s="268">
        <f t="shared" si="416"/>
        <v>0</v>
      </c>
      <c r="HS593" s="268">
        <f t="shared" si="417"/>
        <v>0</v>
      </c>
    </row>
    <row r="594" spans="1:227" x14ac:dyDescent="0.3">
      <c r="A594" s="21"/>
      <c r="B594" s="14">
        <v>11140</v>
      </c>
      <c r="C594" s="14">
        <v>33</v>
      </c>
      <c r="D594" s="14" t="s">
        <v>182</v>
      </c>
      <c r="E594" s="14" t="s">
        <v>183</v>
      </c>
      <c r="F594" s="14">
        <v>320</v>
      </c>
      <c r="G594" s="14" t="s">
        <v>121</v>
      </c>
      <c r="H594" s="14">
        <v>5</v>
      </c>
      <c r="I594" s="14">
        <v>8</v>
      </c>
      <c r="J594" s="14">
        <v>8</v>
      </c>
      <c r="K594" s="14"/>
      <c r="L594" s="14" t="s">
        <v>141</v>
      </c>
      <c r="M594" s="24">
        <f t="shared" si="412"/>
        <v>8</v>
      </c>
      <c r="N594" s="24">
        <f t="shared" si="387"/>
        <v>2</v>
      </c>
      <c r="O594" s="24" t="str">
        <f t="shared" si="388"/>
        <v>8 8</v>
      </c>
      <c r="P594" s="24">
        <f t="shared" si="389"/>
        <v>8</v>
      </c>
      <c r="Q594" s="25">
        <f t="shared" si="390"/>
        <v>0</v>
      </c>
      <c r="R594" s="26">
        <f t="shared" si="391"/>
        <v>0</v>
      </c>
      <c r="S594" s="24">
        <f t="shared" si="392"/>
        <v>5</v>
      </c>
      <c r="T594" s="24">
        <f t="shared" si="393"/>
        <v>5</v>
      </c>
      <c r="U594" s="24" t="str">
        <f t="shared" si="394"/>
        <v/>
      </c>
      <c r="V594" s="24" t="str">
        <f t="shared" si="395"/>
        <v>g</v>
      </c>
      <c r="W594" s="24" t="str">
        <f t="shared" si="413"/>
        <v/>
      </c>
      <c r="X594" s="24">
        <f t="shared" si="396"/>
        <v>5</v>
      </c>
      <c r="Y594" s="24">
        <f t="shared" si="397"/>
        <v>5</v>
      </c>
      <c r="Z594" s="24" t="str">
        <f t="shared" si="398"/>
        <v>M</v>
      </c>
      <c r="AA594" s="24" t="str">
        <f t="shared" si="386"/>
        <v>M</v>
      </c>
      <c r="AB594" s="34" t="str">
        <f t="shared" si="399"/>
        <v/>
      </c>
      <c r="AC594" s="34" t="str">
        <f t="shared" si="400"/>
        <v>g</v>
      </c>
      <c r="AD594" s="34" t="str">
        <f t="shared" si="414"/>
        <v>g</v>
      </c>
      <c r="AE594" s="34" t="str">
        <f t="shared" si="401"/>
        <v>5 0</v>
      </c>
      <c r="AF594" s="34">
        <f t="shared" si="402"/>
        <v>8</v>
      </c>
      <c r="AG594" s="34">
        <f t="shared" si="403"/>
        <v>8</v>
      </c>
      <c r="AH594" s="34">
        <f t="shared" si="404"/>
        <v>0</v>
      </c>
      <c r="AI594" s="172" t="str">
        <f>IF(AJ594&lt;&gt;"",MAX(AI$3:AI593)+1,"")</f>
        <v/>
      </c>
      <c r="AJ594" s="172" t="str">
        <f t="shared" si="405"/>
        <v/>
      </c>
      <c r="AK594" s="172" t="str">
        <f t="shared" si="406"/>
        <v/>
      </c>
      <c r="AL594" s="172" t="str">
        <f t="shared" si="407"/>
        <v/>
      </c>
      <c r="AM594" s="172">
        <f>IF(AN594&lt;&gt;"",MAX(AM$3:AM593)+1,"")</f>
        <v>123</v>
      </c>
      <c r="AN594" s="172" t="str">
        <f t="shared" si="408"/>
        <v>M</v>
      </c>
      <c r="AO594" s="172">
        <f t="shared" si="409"/>
        <v>320</v>
      </c>
      <c r="AP594" s="172">
        <f t="shared" si="410"/>
        <v>8</v>
      </c>
      <c r="AQ594" s="172" t="str">
        <f t="shared" si="411"/>
        <v/>
      </c>
      <c r="AR594" s="172" t="str">
        <f>Table1[[#This Row],[Sex ]]&amp;Table1[[#This Row],[Month]]</f>
        <v>M5</v>
      </c>
      <c r="AS594" s="21"/>
      <c r="AT594" s="21"/>
      <c r="AU594" s="21"/>
      <c r="AV594" s="21"/>
      <c r="AW594" s="21"/>
      <c r="AX594" s="21"/>
      <c r="AY594" s="21"/>
      <c r="AZ594" s="21"/>
      <c r="BA594" s="21"/>
      <c r="BB594" s="21"/>
      <c r="BC594" s="21"/>
      <c r="BD594" s="21"/>
      <c r="BE594" s="319"/>
      <c r="BF594" s="319"/>
      <c r="BG594" s="316"/>
      <c r="BH594" s="316"/>
      <c r="BI594" s="316"/>
      <c r="BJ594" s="316"/>
      <c r="BK594" s="316"/>
      <c r="BL594" s="316"/>
      <c r="BM594" s="316"/>
      <c r="BN594" s="316"/>
      <c r="BO594" s="316"/>
      <c r="BP594" s="316"/>
      <c r="BQ594" s="316"/>
      <c r="BR594" s="316"/>
      <c r="BS594" s="316"/>
      <c r="BT594" s="316"/>
      <c r="BU594" s="316"/>
      <c r="BV594" s="316"/>
      <c r="BW594" s="316"/>
      <c r="BX594" s="316"/>
      <c r="BY594" s="316"/>
      <c r="BZ594" s="316"/>
      <c r="CA594" s="316"/>
      <c r="CB594" s="316"/>
      <c r="CC594" s="316"/>
      <c r="CD594" s="316"/>
      <c r="CE594" s="316"/>
      <c r="CF594" s="316"/>
      <c r="CG594" s="316"/>
      <c r="CH594" s="316"/>
      <c r="CI594" s="316"/>
      <c r="CJ594" s="316"/>
      <c r="CK594" s="316"/>
      <c r="CL594" s="316"/>
      <c r="CM594" s="316"/>
      <c r="CN594" s="316"/>
      <c r="CO594" s="316"/>
      <c r="CP594" s="316"/>
      <c r="CQ594" s="316"/>
      <c r="CR594" s="316"/>
      <c r="CS594" s="316"/>
      <c r="CT594" s="316"/>
      <c r="CU594" s="316"/>
      <c r="CV594" s="316"/>
      <c r="CW594" s="316"/>
      <c r="CX594" s="316"/>
      <c r="CY594" s="316"/>
      <c r="CZ594" s="316"/>
      <c r="DA594" s="316"/>
      <c r="DB594" s="316"/>
      <c r="DC594" s="316"/>
      <c r="DD594" s="316"/>
      <c r="DE594" s="316"/>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21"/>
      <c r="ET594" s="21"/>
      <c r="EU594" s="21"/>
      <c r="EV594" s="21"/>
      <c r="HP594" s="268">
        <f t="shared" si="415"/>
        <v>4</v>
      </c>
      <c r="HQ594" s="268">
        <f t="shared" si="385"/>
        <v>586</v>
      </c>
      <c r="HR594" s="268">
        <f t="shared" si="416"/>
        <v>0</v>
      </c>
      <c r="HS594" s="268">
        <f t="shared" si="417"/>
        <v>0</v>
      </c>
    </row>
    <row r="595" spans="1:227" x14ac:dyDescent="0.3">
      <c r="A595" s="21"/>
      <c r="B595" s="14">
        <v>11140</v>
      </c>
      <c r="C595" s="14">
        <v>34</v>
      </c>
      <c r="D595" s="14" t="s">
        <v>182</v>
      </c>
      <c r="E595" s="14" t="s">
        <v>183</v>
      </c>
      <c r="F595" s="14">
        <v>290</v>
      </c>
      <c r="G595" s="14" t="s">
        <v>121</v>
      </c>
      <c r="H595" s="14">
        <v>5</v>
      </c>
      <c r="I595" s="14">
        <v>4</v>
      </c>
      <c r="J595" s="14">
        <v>4</v>
      </c>
      <c r="K595" s="14"/>
      <c r="L595" s="14" t="s">
        <v>141</v>
      </c>
      <c r="M595" s="24">
        <f t="shared" si="412"/>
        <v>4</v>
      </c>
      <c r="N595" s="24">
        <f t="shared" si="387"/>
        <v>2</v>
      </c>
      <c r="O595" s="24" t="str">
        <f t="shared" si="388"/>
        <v>4 4</v>
      </c>
      <c r="P595" s="24">
        <f t="shared" si="389"/>
        <v>4</v>
      </c>
      <c r="Q595" s="25">
        <f t="shared" si="390"/>
        <v>0</v>
      </c>
      <c r="R595" s="26">
        <f t="shared" si="391"/>
        <v>0</v>
      </c>
      <c r="S595" s="24">
        <f t="shared" si="392"/>
        <v>5</v>
      </c>
      <c r="T595" s="24">
        <f t="shared" si="393"/>
        <v>5</v>
      </c>
      <c r="U595" s="24" t="str">
        <f t="shared" si="394"/>
        <v/>
      </c>
      <c r="V595" s="24" t="str">
        <f t="shared" si="395"/>
        <v>g</v>
      </c>
      <c r="W595" s="24" t="str">
        <f t="shared" si="413"/>
        <v/>
      </c>
      <c r="X595" s="24">
        <f t="shared" si="396"/>
        <v>5</v>
      </c>
      <c r="Y595" s="24">
        <f t="shared" si="397"/>
        <v>5</v>
      </c>
      <c r="Z595" s="24" t="str">
        <f t="shared" si="398"/>
        <v>M</v>
      </c>
      <c r="AA595" s="24" t="str">
        <f t="shared" si="386"/>
        <v>M</v>
      </c>
      <c r="AB595" s="34" t="str">
        <f t="shared" si="399"/>
        <v/>
      </c>
      <c r="AC595" s="34" t="str">
        <f t="shared" si="400"/>
        <v>g</v>
      </c>
      <c r="AD595" s="34" t="str">
        <f t="shared" si="414"/>
        <v>g</v>
      </c>
      <c r="AE595" s="34" t="str">
        <f t="shared" si="401"/>
        <v>5 0</v>
      </c>
      <c r="AF595" s="34">
        <f t="shared" si="402"/>
        <v>4</v>
      </c>
      <c r="AG595" s="34">
        <f t="shared" si="403"/>
        <v>4</v>
      </c>
      <c r="AH595" s="34">
        <f t="shared" si="404"/>
        <v>0</v>
      </c>
      <c r="AI595" s="172" t="str">
        <f>IF(AJ595&lt;&gt;"",MAX(AI$3:AI594)+1,"")</f>
        <v/>
      </c>
      <c r="AJ595" s="172" t="str">
        <f t="shared" si="405"/>
        <v/>
      </c>
      <c r="AK595" s="172" t="str">
        <f t="shared" si="406"/>
        <v/>
      </c>
      <c r="AL595" s="172" t="str">
        <f t="shared" si="407"/>
        <v/>
      </c>
      <c r="AM595" s="172">
        <f>IF(AN595&lt;&gt;"",MAX(AM$3:AM594)+1,"")</f>
        <v>124</v>
      </c>
      <c r="AN595" s="172" t="str">
        <f t="shared" si="408"/>
        <v>M</v>
      </c>
      <c r="AO595" s="172">
        <f t="shared" si="409"/>
        <v>290</v>
      </c>
      <c r="AP595" s="172">
        <f t="shared" si="410"/>
        <v>4</v>
      </c>
      <c r="AQ595" s="172" t="str">
        <f t="shared" si="411"/>
        <v/>
      </c>
      <c r="AR595" s="172" t="str">
        <f>Table1[[#This Row],[Sex ]]&amp;Table1[[#This Row],[Month]]</f>
        <v>M5</v>
      </c>
      <c r="AS595" s="21"/>
      <c r="AT595" s="21"/>
      <c r="AU595" s="21"/>
      <c r="AV595" s="21"/>
      <c r="AW595" s="21"/>
      <c r="AX595" s="21"/>
      <c r="AY595" s="21"/>
      <c r="AZ595" s="21"/>
      <c r="BA595" s="21"/>
      <c r="BB595" s="21"/>
      <c r="BC595" s="21"/>
      <c r="BD595" s="21"/>
      <c r="BE595" s="319"/>
      <c r="BF595" s="319"/>
      <c r="BG595" s="316"/>
      <c r="BH595" s="316"/>
      <c r="BI595" s="316"/>
      <c r="BJ595" s="316"/>
      <c r="BK595" s="316"/>
      <c r="BL595" s="316"/>
      <c r="BM595" s="316"/>
      <c r="BN595" s="316"/>
      <c r="BO595" s="316"/>
      <c r="BP595" s="316"/>
      <c r="BQ595" s="316"/>
      <c r="BR595" s="316"/>
      <c r="BS595" s="316"/>
      <c r="BT595" s="316"/>
      <c r="BU595" s="316"/>
      <c r="BV595" s="316"/>
      <c r="BW595" s="316"/>
      <c r="BX595" s="316"/>
      <c r="BY595" s="316"/>
      <c r="BZ595" s="316"/>
      <c r="CA595" s="316"/>
      <c r="CB595" s="316"/>
      <c r="CC595" s="316"/>
      <c r="CD595" s="316"/>
      <c r="CE595" s="316"/>
      <c r="CF595" s="316"/>
      <c r="CG595" s="316"/>
      <c r="CH595" s="316"/>
      <c r="CI595" s="316"/>
      <c r="CJ595" s="316"/>
      <c r="CK595" s="316"/>
      <c r="CL595" s="316"/>
      <c r="CM595" s="316"/>
      <c r="CN595" s="316"/>
      <c r="CO595" s="316"/>
      <c r="CP595" s="316"/>
      <c r="CQ595" s="316"/>
      <c r="CR595" s="316"/>
      <c r="CS595" s="316"/>
      <c r="CT595" s="316"/>
      <c r="CU595" s="316"/>
      <c r="CV595" s="316"/>
      <c r="CW595" s="316"/>
      <c r="CX595" s="316"/>
      <c r="CY595" s="316"/>
      <c r="CZ595" s="316"/>
      <c r="DA595" s="316"/>
      <c r="DB595" s="316"/>
      <c r="DC595" s="316"/>
      <c r="DD595" s="316"/>
      <c r="DE595" s="316"/>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21"/>
      <c r="ET595" s="21"/>
      <c r="EU595" s="21"/>
      <c r="EV595" s="21"/>
      <c r="HP595" s="268">
        <f t="shared" si="415"/>
        <v>4</v>
      </c>
      <c r="HQ595" s="268">
        <f t="shared" si="385"/>
        <v>587</v>
      </c>
      <c r="HR595" s="268">
        <f t="shared" si="416"/>
        <v>0</v>
      </c>
      <c r="HS595" s="268">
        <f t="shared" si="417"/>
        <v>0</v>
      </c>
    </row>
    <row r="596" spans="1:227" x14ac:dyDescent="0.3">
      <c r="A596" s="21"/>
      <c r="B596" s="14">
        <v>11140</v>
      </c>
      <c r="C596" s="14">
        <v>35</v>
      </c>
      <c r="D596" s="14" t="s">
        <v>182</v>
      </c>
      <c r="E596" s="14" t="s">
        <v>183</v>
      </c>
      <c r="F596" s="14">
        <v>290</v>
      </c>
      <c r="G596" s="14" t="s">
        <v>121</v>
      </c>
      <c r="H596" s="14">
        <v>5</v>
      </c>
      <c r="I596" s="14">
        <v>4</v>
      </c>
      <c r="J596" s="14">
        <v>4</v>
      </c>
      <c r="K596" s="14"/>
      <c r="L596" s="14" t="s">
        <v>141</v>
      </c>
      <c r="M596" s="24">
        <f t="shared" si="412"/>
        <v>4</v>
      </c>
      <c r="N596" s="24">
        <f t="shared" si="387"/>
        <v>2</v>
      </c>
      <c r="O596" s="24" t="str">
        <f t="shared" si="388"/>
        <v>4 4</v>
      </c>
      <c r="P596" s="24">
        <f t="shared" si="389"/>
        <v>4</v>
      </c>
      <c r="Q596" s="25">
        <f t="shared" si="390"/>
        <v>0</v>
      </c>
      <c r="R596" s="26">
        <f t="shared" si="391"/>
        <v>0</v>
      </c>
      <c r="S596" s="24">
        <f t="shared" si="392"/>
        <v>5</v>
      </c>
      <c r="T596" s="24">
        <f t="shared" si="393"/>
        <v>5</v>
      </c>
      <c r="U596" s="24" t="str">
        <f t="shared" si="394"/>
        <v/>
      </c>
      <c r="V596" s="24" t="str">
        <f t="shared" si="395"/>
        <v>g</v>
      </c>
      <c r="W596" s="24" t="str">
        <f t="shared" si="413"/>
        <v/>
      </c>
      <c r="X596" s="24">
        <f t="shared" si="396"/>
        <v>5</v>
      </c>
      <c r="Y596" s="24">
        <f t="shared" si="397"/>
        <v>5</v>
      </c>
      <c r="Z596" s="24" t="str">
        <f t="shared" si="398"/>
        <v>M</v>
      </c>
      <c r="AA596" s="24" t="str">
        <f t="shared" si="386"/>
        <v>M</v>
      </c>
      <c r="AB596" s="34" t="str">
        <f t="shared" si="399"/>
        <v/>
      </c>
      <c r="AC596" s="34" t="str">
        <f t="shared" si="400"/>
        <v>g</v>
      </c>
      <c r="AD596" s="34" t="str">
        <f t="shared" si="414"/>
        <v>g</v>
      </c>
      <c r="AE596" s="34" t="str">
        <f t="shared" si="401"/>
        <v>5 0</v>
      </c>
      <c r="AF596" s="34">
        <f t="shared" si="402"/>
        <v>4</v>
      </c>
      <c r="AG596" s="34">
        <f t="shared" si="403"/>
        <v>4</v>
      </c>
      <c r="AH596" s="34">
        <f t="shared" si="404"/>
        <v>0</v>
      </c>
      <c r="AI596" s="172" t="str">
        <f>IF(AJ596&lt;&gt;"",MAX(AI$3:AI595)+1,"")</f>
        <v/>
      </c>
      <c r="AJ596" s="172" t="str">
        <f t="shared" si="405"/>
        <v/>
      </c>
      <c r="AK596" s="172" t="str">
        <f t="shared" si="406"/>
        <v/>
      </c>
      <c r="AL596" s="172" t="str">
        <f t="shared" si="407"/>
        <v/>
      </c>
      <c r="AM596" s="172">
        <f>IF(AN596&lt;&gt;"",MAX(AM$3:AM595)+1,"")</f>
        <v>125</v>
      </c>
      <c r="AN596" s="172" t="str">
        <f t="shared" si="408"/>
        <v>M</v>
      </c>
      <c r="AO596" s="172">
        <f t="shared" si="409"/>
        <v>290</v>
      </c>
      <c r="AP596" s="172">
        <f t="shared" si="410"/>
        <v>4</v>
      </c>
      <c r="AQ596" s="172" t="str">
        <f t="shared" si="411"/>
        <v/>
      </c>
      <c r="AR596" s="172" t="str">
        <f>Table1[[#This Row],[Sex ]]&amp;Table1[[#This Row],[Month]]</f>
        <v>M5</v>
      </c>
      <c r="AS596" s="21"/>
      <c r="AT596" s="21"/>
      <c r="AU596" s="21"/>
      <c r="AV596" s="21"/>
      <c r="AW596" s="21"/>
      <c r="AX596" s="21"/>
      <c r="AY596" s="21"/>
      <c r="AZ596" s="21"/>
      <c r="BA596" s="21"/>
      <c r="BB596" s="21"/>
      <c r="BC596" s="21"/>
      <c r="BD596" s="21"/>
      <c r="BE596" s="319"/>
      <c r="BF596" s="319"/>
      <c r="BG596" s="316"/>
      <c r="BH596" s="316"/>
      <c r="BI596" s="316"/>
      <c r="BJ596" s="316"/>
      <c r="BK596" s="316"/>
      <c r="BL596" s="316"/>
      <c r="BM596" s="316"/>
      <c r="BN596" s="316"/>
      <c r="BO596" s="316"/>
      <c r="BP596" s="316"/>
      <c r="BQ596" s="316"/>
      <c r="BR596" s="316"/>
      <c r="BS596" s="316"/>
      <c r="BT596" s="316"/>
      <c r="BU596" s="316"/>
      <c r="BV596" s="316"/>
      <c r="BW596" s="316"/>
      <c r="BX596" s="316"/>
      <c r="BY596" s="316"/>
      <c r="BZ596" s="316"/>
      <c r="CA596" s="316"/>
      <c r="CB596" s="316"/>
      <c r="CC596" s="316"/>
      <c r="CD596" s="316"/>
      <c r="CE596" s="316"/>
      <c r="CF596" s="316"/>
      <c r="CG596" s="316"/>
      <c r="CH596" s="316"/>
      <c r="CI596" s="316"/>
      <c r="CJ596" s="316"/>
      <c r="CK596" s="316"/>
      <c r="CL596" s="316"/>
      <c r="CM596" s="316"/>
      <c r="CN596" s="316"/>
      <c r="CO596" s="316"/>
      <c r="CP596" s="316"/>
      <c r="CQ596" s="316"/>
      <c r="CR596" s="316"/>
      <c r="CS596" s="316"/>
      <c r="CT596" s="316"/>
      <c r="CU596" s="316"/>
      <c r="CV596" s="316"/>
      <c r="CW596" s="316"/>
      <c r="CX596" s="316"/>
      <c r="CY596" s="316"/>
      <c r="CZ596" s="316"/>
      <c r="DA596" s="316"/>
      <c r="DB596" s="316"/>
      <c r="DC596" s="316"/>
      <c r="DD596" s="316"/>
      <c r="DE596" s="316"/>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21"/>
      <c r="ET596" s="21"/>
      <c r="EU596" s="21"/>
      <c r="EV596" s="21"/>
      <c r="HP596" s="268">
        <f t="shared" si="415"/>
        <v>4</v>
      </c>
      <c r="HQ596" s="268">
        <f t="shared" si="385"/>
        <v>588</v>
      </c>
      <c r="HR596" s="268">
        <f t="shared" si="416"/>
        <v>0</v>
      </c>
      <c r="HS596" s="268">
        <f t="shared" si="417"/>
        <v>0</v>
      </c>
    </row>
    <row r="597" spans="1:227" x14ac:dyDescent="0.3">
      <c r="A597" s="21"/>
      <c r="B597" s="14">
        <v>11140</v>
      </c>
      <c r="C597" s="14">
        <v>36</v>
      </c>
      <c r="D597" s="14" t="s">
        <v>182</v>
      </c>
      <c r="E597" s="14" t="s">
        <v>183</v>
      </c>
      <c r="F597" s="14">
        <v>380</v>
      </c>
      <c r="G597" s="14" t="s">
        <v>120</v>
      </c>
      <c r="H597" s="14">
        <v>5</v>
      </c>
      <c r="I597" s="14">
        <v>4</v>
      </c>
      <c r="J597" s="14">
        <v>4</v>
      </c>
      <c r="K597" s="14"/>
      <c r="L597" s="14" t="s">
        <v>141</v>
      </c>
      <c r="M597" s="24">
        <f t="shared" si="412"/>
        <v>4</v>
      </c>
      <c r="N597" s="24">
        <f t="shared" si="387"/>
        <v>2</v>
      </c>
      <c r="O597" s="24" t="str">
        <f t="shared" si="388"/>
        <v>4 4</v>
      </c>
      <c r="P597" s="24">
        <f t="shared" si="389"/>
        <v>4</v>
      </c>
      <c r="Q597" s="25">
        <f t="shared" si="390"/>
        <v>0</v>
      </c>
      <c r="R597" s="26">
        <f t="shared" si="391"/>
        <v>0</v>
      </c>
      <c r="S597" s="24">
        <f t="shared" si="392"/>
        <v>5</v>
      </c>
      <c r="T597" s="24">
        <f t="shared" si="393"/>
        <v>5</v>
      </c>
      <c r="U597" s="24" t="str">
        <f t="shared" si="394"/>
        <v/>
      </c>
      <c r="V597" s="24" t="str">
        <f t="shared" si="395"/>
        <v>g</v>
      </c>
      <c r="W597" s="24" t="str">
        <f t="shared" si="413"/>
        <v/>
      </c>
      <c r="X597" s="24">
        <f t="shared" si="396"/>
        <v>5</v>
      </c>
      <c r="Y597" s="24">
        <f t="shared" si="397"/>
        <v>5</v>
      </c>
      <c r="Z597" s="24" t="str">
        <f t="shared" si="398"/>
        <v>F</v>
      </c>
      <c r="AA597" s="24" t="str">
        <f t="shared" si="386"/>
        <v>F</v>
      </c>
      <c r="AB597" s="34" t="str">
        <f t="shared" si="399"/>
        <v/>
      </c>
      <c r="AC597" s="34" t="str">
        <f t="shared" si="400"/>
        <v>g</v>
      </c>
      <c r="AD597" s="34" t="str">
        <f t="shared" si="414"/>
        <v>g</v>
      </c>
      <c r="AE597" s="34" t="str">
        <f t="shared" si="401"/>
        <v>5 0</v>
      </c>
      <c r="AF597" s="34">
        <f t="shared" si="402"/>
        <v>4</v>
      </c>
      <c r="AG597" s="34">
        <f t="shared" si="403"/>
        <v>4</v>
      </c>
      <c r="AH597" s="34">
        <f t="shared" si="404"/>
        <v>0</v>
      </c>
      <c r="AI597" s="172">
        <f>IF(AJ597&lt;&gt;"",MAX(AI$3:AI596)+1,"")</f>
        <v>465</v>
      </c>
      <c r="AJ597" s="172" t="str">
        <f t="shared" si="405"/>
        <v>F</v>
      </c>
      <c r="AK597" s="172">
        <f t="shared" si="406"/>
        <v>380</v>
      </c>
      <c r="AL597" s="172">
        <f t="shared" si="407"/>
        <v>4</v>
      </c>
      <c r="AM597" s="172" t="str">
        <f>IF(AN597&lt;&gt;"",MAX(AM$3:AM596)+1,"")</f>
        <v/>
      </c>
      <c r="AN597" s="172" t="str">
        <f t="shared" si="408"/>
        <v/>
      </c>
      <c r="AO597" s="172" t="str">
        <f t="shared" si="409"/>
        <v/>
      </c>
      <c r="AP597" s="172" t="str">
        <f t="shared" si="410"/>
        <v/>
      </c>
      <c r="AQ597" s="172" t="str">
        <f t="shared" si="411"/>
        <v/>
      </c>
      <c r="AR597" s="172" t="str">
        <f>Table1[[#This Row],[Sex ]]&amp;Table1[[#This Row],[Month]]</f>
        <v>F5</v>
      </c>
      <c r="AS597" s="21"/>
      <c r="AT597" s="21"/>
      <c r="AU597" s="21"/>
      <c r="AV597" s="21"/>
      <c r="AW597" s="21"/>
      <c r="AX597" s="21"/>
      <c r="AY597" s="21"/>
      <c r="AZ597" s="21"/>
      <c r="BA597" s="21"/>
      <c r="BB597" s="21"/>
      <c r="BC597" s="21"/>
      <c r="BD597" s="21"/>
      <c r="BE597" s="319"/>
      <c r="BF597" s="319"/>
      <c r="BG597" s="316"/>
      <c r="BH597" s="316"/>
      <c r="BI597" s="316"/>
      <c r="BJ597" s="316"/>
      <c r="BK597" s="316"/>
      <c r="BL597" s="316"/>
      <c r="BM597" s="316"/>
      <c r="BN597" s="316"/>
      <c r="BO597" s="316"/>
      <c r="BP597" s="316"/>
      <c r="BQ597" s="316"/>
      <c r="BR597" s="316"/>
      <c r="BS597" s="316"/>
      <c r="BT597" s="316"/>
      <c r="BU597" s="316"/>
      <c r="BV597" s="316"/>
      <c r="BW597" s="316"/>
      <c r="BX597" s="316"/>
      <c r="BY597" s="316"/>
      <c r="BZ597" s="316"/>
      <c r="CA597" s="316"/>
      <c r="CB597" s="316"/>
      <c r="CC597" s="316"/>
      <c r="CD597" s="316"/>
      <c r="CE597" s="316"/>
      <c r="CF597" s="316"/>
      <c r="CG597" s="316"/>
      <c r="CH597" s="316"/>
      <c r="CI597" s="316"/>
      <c r="CJ597" s="316"/>
      <c r="CK597" s="316"/>
      <c r="CL597" s="316"/>
      <c r="CM597" s="316"/>
      <c r="CN597" s="316"/>
      <c r="CO597" s="316"/>
      <c r="CP597" s="316"/>
      <c r="CQ597" s="316"/>
      <c r="CR597" s="316"/>
      <c r="CS597" s="316"/>
      <c r="CT597" s="316"/>
      <c r="CU597" s="316"/>
      <c r="CV597" s="316"/>
      <c r="CW597" s="316"/>
      <c r="CX597" s="316"/>
      <c r="CY597" s="316"/>
      <c r="CZ597" s="316"/>
      <c r="DA597" s="316"/>
      <c r="DB597" s="316"/>
      <c r="DC597" s="316"/>
      <c r="DD597" s="316"/>
      <c r="DE597" s="316"/>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21"/>
      <c r="ET597" s="21"/>
      <c r="EU597" s="21"/>
      <c r="EV597" s="21"/>
      <c r="HP597" s="268">
        <f t="shared" si="415"/>
        <v>3</v>
      </c>
      <c r="HQ597" s="268">
        <f t="shared" si="385"/>
        <v>589</v>
      </c>
      <c r="HR597" s="268">
        <f t="shared" si="416"/>
        <v>0</v>
      </c>
      <c r="HS597" s="268">
        <f t="shared" si="417"/>
        <v>0</v>
      </c>
    </row>
    <row r="598" spans="1:227" x14ac:dyDescent="0.3">
      <c r="A598" s="21"/>
      <c r="B598" s="14">
        <v>11140</v>
      </c>
      <c r="C598" s="14">
        <v>37</v>
      </c>
      <c r="D598" s="14" t="s">
        <v>182</v>
      </c>
      <c r="E598" s="14" t="s">
        <v>183</v>
      </c>
      <c r="F598" s="14">
        <v>390</v>
      </c>
      <c r="G598" s="14" t="s">
        <v>120</v>
      </c>
      <c r="H598" s="14">
        <v>5</v>
      </c>
      <c r="I598" s="14">
        <v>4</v>
      </c>
      <c r="J598" s="14">
        <v>4</v>
      </c>
      <c r="K598" s="14"/>
      <c r="L598" s="14" t="s">
        <v>141</v>
      </c>
      <c r="M598" s="24">
        <f t="shared" si="412"/>
        <v>4</v>
      </c>
      <c r="N598" s="24">
        <f t="shared" si="387"/>
        <v>2</v>
      </c>
      <c r="O598" s="24" t="str">
        <f t="shared" si="388"/>
        <v>4 4</v>
      </c>
      <c r="P598" s="24">
        <f t="shared" si="389"/>
        <v>4</v>
      </c>
      <c r="Q598" s="25">
        <f t="shared" si="390"/>
        <v>0</v>
      </c>
      <c r="R598" s="26">
        <f t="shared" si="391"/>
        <v>0</v>
      </c>
      <c r="S598" s="24">
        <f t="shared" si="392"/>
        <v>5</v>
      </c>
      <c r="T598" s="24">
        <f t="shared" si="393"/>
        <v>5</v>
      </c>
      <c r="U598" s="24" t="str">
        <f t="shared" si="394"/>
        <v/>
      </c>
      <c r="V598" s="24" t="str">
        <f t="shared" si="395"/>
        <v>g</v>
      </c>
      <c r="W598" s="24" t="str">
        <f t="shared" si="413"/>
        <v/>
      </c>
      <c r="X598" s="24">
        <f t="shared" si="396"/>
        <v>5</v>
      </c>
      <c r="Y598" s="24">
        <f t="shared" si="397"/>
        <v>5</v>
      </c>
      <c r="Z598" s="24" t="str">
        <f t="shared" si="398"/>
        <v>F</v>
      </c>
      <c r="AA598" s="24" t="str">
        <f t="shared" si="386"/>
        <v>F</v>
      </c>
      <c r="AB598" s="34" t="str">
        <f t="shared" si="399"/>
        <v/>
      </c>
      <c r="AC598" s="34" t="str">
        <f t="shared" si="400"/>
        <v>g</v>
      </c>
      <c r="AD598" s="34" t="str">
        <f t="shared" si="414"/>
        <v>g</v>
      </c>
      <c r="AE598" s="34" t="str">
        <f t="shared" si="401"/>
        <v>5 0</v>
      </c>
      <c r="AF598" s="34">
        <f t="shared" si="402"/>
        <v>4</v>
      </c>
      <c r="AG598" s="34">
        <f t="shared" si="403"/>
        <v>4</v>
      </c>
      <c r="AH598" s="34">
        <f t="shared" si="404"/>
        <v>0</v>
      </c>
      <c r="AI598" s="172">
        <f>IF(AJ598&lt;&gt;"",MAX(AI$3:AI597)+1,"")</f>
        <v>466</v>
      </c>
      <c r="AJ598" s="172" t="str">
        <f t="shared" si="405"/>
        <v>F</v>
      </c>
      <c r="AK598" s="172">
        <f t="shared" si="406"/>
        <v>390</v>
      </c>
      <c r="AL598" s="172">
        <f t="shared" si="407"/>
        <v>4</v>
      </c>
      <c r="AM598" s="172" t="str">
        <f>IF(AN598&lt;&gt;"",MAX(AM$3:AM597)+1,"")</f>
        <v/>
      </c>
      <c r="AN598" s="172" t="str">
        <f t="shared" si="408"/>
        <v/>
      </c>
      <c r="AO598" s="172" t="str">
        <f t="shared" si="409"/>
        <v/>
      </c>
      <c r="AP598" s="172" t="str">
        <f t="shared" si="410"/>
        <v/>
      </c>
      <c r="AQ598" s="172" t="str">
        <f t="shared" si="411"/>
        <v/>
      </c>
      <c r="AR598" s="172" t="str">
        <f>Table1[[#This Row],[Sex ]]&amp;Table1[[#This Row],[Month]]</f>
        <v>F5</v>
      </c>
      <c r="AS598" s="21"/>
      <c r="AT598" s="21"/>
      <c r="AU598" s="21"/>
      <c r="AV598" s="21"/>
      <c r="AW598" s="21"/>
      <c r="AX598" s="21"/>
      <c r="AY598" s="21"/>
      <c r="AZ598" s="21"/>
      <c r="BA598" s="21"/>
      <c r="BB598" s="21"/>
      <c r="BC598" s="21"/>
      <c r="BD598" s="21"/>
      <c r="BE598" s="319"/>
      <c r="BF598" s="319"/>
      <c r="BG598" s="316"/>
      <c r="BH598" s="316"/>
      <c r="BI598" s="316"/>
      <c r="BJ598" s="316"/>
      <c r="BK598" s="316"/>
      <c r="BL598" s="316"/>
      <c r="BM598" s="316"/>
      <c r="BN598" s="316"/>
      <c r="BO598" s="316"/>
      <c r="BP598" s="316"/>
      <c r="BQ598" s="316"/>
      <c r="BR598" s="316"/>
      <c r="BS598" s="316"/>
      <c r="BT598" s="316"/>
      <c r="BU598" s="316"/>
      <c r="BV598" s="316"/>
      <c r="BW598" s="316"/>
      <c r="BX598" s="316"/>
      <c r="BY598" s="316"/>
      <c r="BZ598" s="316"/>
      <c r="CA598" s="316"/>
      <c r="CB598" s="316"/>
      <c r="CC598" s="316"/>
      <c r="CD598" s="316"/>
      <c r="CE598" s="316"/>
      <c r="CF598" s="316"/>
      <c r="CG598" s="316"/>
      <c r="CH598" s="316"/>
      <c r="CI598" s="316"/>
      <c r="CJ598" s="316"/>
      <c r="CK598" s="316"/>
      <c r="CL598" s="316"/>
      <c r="CM598" s="316"/>
      <c r="CN598" s="316"/>
      <c r="CO598" s="316"/>
      <c r="CP598" s="316"/>
      <c r="CQ598" s="316"/>
      <c r="CR598" s="316"/>
      <c r="CS598" s="316"/>
      <c r="CT598" s="316"/>
      <c r="CU598" s="316"/>
      <c r="CV598" s="316"/>
      <c r="CW598" s="316"/>
      <c r="CX598" s="316"/>
      <c r="CY598" s="316"/>
      <c r="CZ598" s="316"/>
      <c r="DA598" s="316"/>
      <c r="DB598" s="316"/>
      <c r="DC598" s="316"/>
      <c r="DD598" s="316"/>
      <c r="DE598" s="316"/>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21"/>
      <c r="ET598" s="21"/>
      <c r="EU598" s="21"/>
      <c r="EV598" s="21"/>
      <c r="HP598" s="268">
        <f t="shared" si="415"/>
        <v>3</v>
      </c>
      <c r="HQ598" s="268">
        <f t="shared" si="385"/>
        <v>590</v>
      </c>
      <c r="HR598" s="268">
        <f t="shared" si="416"/>
        <v>0</v>
      </c>
      <c r="HS598" s="268">
        <f t="shared" si="417"/>
        <v>0</v>
      </c>
    </row>
    <row r="599" spans="1:227" x14ac:dyDescent="0.3">
      <c r="A599" s="21"/>
      <c r="B599" s="14">
        <v>11140</v>
      </c>
      <c r="C599" s="14">
        <v>38</v>
      </c>
      <c r="D599" s="14" t="s">
        <v>182</v>
      </c>
      <c r="E599" s="14" t="s">
        <v>183</v>
      </c>
      <c r="F599" s="14">
        <v>360</v>
      </c>
      <c r="G599" s="14" t="s">
        <v>121</v>
      </c>
      <c r="H599" s="14">
        <v>5</v>
      </c>
      <c r="I599" s="14">
        <v>6</v>
      </c>
      <c r="J599" s="14">
        <v>6</v>
      </c>
      <c r="K599" s="14"/>
      <c r="L599" s="14" t="s">
        <v>141</v>
      </c>
      <c r="M599" s="24">
        <f t="shared" si="412"/>
        <v>6</v>
      </c>
      <c r="N599" s="24">
        <f t="shared" si="387"/>
        <v>2</v>
      </c>
      <c r="O599" s="24" t="str">
        <f t="shared" si="388"/>
        <v>6 6</v>
      </c>
      <c r="P599" s="24">
        <f t="shared" si="389"/>
        <v>6</v>
      </c>
      <c r="Q599" s="25">
        <f t="shared" si="390"/>
        <v>0</v>
      </c>
      <c r="R599" s="26">
        <f t="shared" si="391"/>
        <v>0</v>
      </c>
      <c r="S599" s="24">
        <f t="shared" si="392"/>
        <v>5</v>
      </c>
      <c r="T599" s="24">
        <f t="shared" si="393"/>
        <v>5</v>
      </c>
      <c r="U599" s="24" t="str">
        <f t="shared" si="394"/>
        <v/>
      </c>
      <c r="V599" s="24" t="str">
        <f t="shared" si="395"/>
        <v>g</v>
      </c>
      <c r="W599" s="24" t="str">
        <f t="shared" si="413"/>
        <v/>
      </c>
      <c r="X599" s="24">
        <f t="shared" si="396"/>
        <v>5</v>
      </c>
      <c r="Y599" s="24">
        <f t="shared" si="397"/>
        <v>5</v>
      </c>
      <c r="Z599" s="24" t="str">
        <f t="shared" si="398"/>
        <v>M</v>
      </c>
      <c r="AA599" s="24" t="str">
        <f t="shared" si="386"/>
        <v>M</v>
      </c>
      <c r="AB599" s="34" t="str">
        <f t="shared" si="399"/>
        <v/>
      </c>
      <c r="AC599" s="34" t="str">
        <f t="shared" si="400"/>
        <v>g</v>
      </c>
      <c r="AD599" s="34" t="str">
        <f t="shared" si="414"/>
        <v>g</v>
      </c>
      <c r="AE599" s="34" t="str">
        <f t="shared" si="401"/>
        <v>5 0</v>
      </c>
      <c r="AF599" s="34">
        <f t="shared" si="402"/>
        <v>6</v>
      </c>
      <c r="AG599" s="34">
        <f t="shared" si="403"/>
        <v>6</v>
      </c>
      <c r="AH599" s="34">
        <f t="shared" si="404"/>
        <v>0</v>
      </c>
      <c r="AI599" s="172" t="str">
        <f>IF(AJ599&lt;&gt;"",MAX(AI$3:AI598)+1,"")</f>
        <v/>
      </c>
      <c r="AJ599" s="172" t="str">
        <f t="shared" si="405"/>
        <v/>
      </c>
      <c r="AK599" s="172" t="str">
        <f t="shared" si="406"/>
        <v/>
      </c>
      <c r="AL599" s="172" t="str">
        <f t="shared" si="407"/>
        <v/>
      </c>
      <c r="AM599" s="172">
        <f>IF(AN599&lt;&gt;"",MAX(AM$3:AM598)+1,"")</f>
        <v>126</v>
      </c>
      <c r="AN599" s="172" t="str">
        <f t="shared" si="408"/>
        <v>M</v>
      </c>
      <c r="AO599" s="172">
        <f t="shared" si="409"/>
        <v>360</v>
      </c>
      <c r="AP599" s="172">
        <f t="shared" si="410"/>
        <v>6</v>
      </c>
      <c r="AQ599" s="172" t="str">
        <f t="shared" si="411"/>
        <v/>
      </c>
      <c r="AR599" s="172" t="str">
        <f>Table1[[#This Row],[Sex ]]&amp;Table1[[#This Row],[Month]]</f>
        <v>M5</v>
      </c>
      <c r="AS599" s="21"/>
      <c r="AT599" s="21"/>
      <c r="AU599" s="21"/>
      <c r="AV599" s="21"/>
      <c r="AW599" s="21"/>
      <c r="AX599" s="21"/>
      <c r="AY599" s="21"/>
      <c r="AZ599" s="21"/>
      <c r="BA599" s="21"/>
      <c r="BB599" s="21"/>
      <c r="BC599" s="21"/>
      <c r="BD599" s="21"/>
      <c r="BE599" s="319"/>
      <c r="BF599" s="319"/>
      <c r="BG599" s="316"/>
      <c r="BH599" s="316"/>
      <c r="BI599" s="316"/>
      <c r="BJ599" s="316"/>
      <c r="BK599" s="316"/>
      <c r="BL599" s="316"/>
      <c r="BM599" s="316"/>
      <c r="BN599" s="316"/>
      <c r="BO599" s="316"/>
      <c r="BP599" s="316"/>
      <c r="BQ599" s="316"/>
      <c r="BR599" s="316"/>
      <c r="BS599" s="316"/>
      <c r="BT599" s="316"/>
      <c r="BU599" s="316"/>
      <c r="BV599" s="316"/>
      <c r="BW599" s="316"/>
      <c r="BX599" s="316"/>
      <c r="BY599" s="316"/>
      <c r="BZ599" s="316"/>
      <c r="CA599" s="316"/>
      <c r="CB599" s="316"/>
      <c r="CC599" s="316"/>
      <c r="CD599" s="316"/>
      <c r="CE599" s="316"/>
      <c r="CF599" s="316"/>
      <c r="CG599" s="316"/>
      <c r="CH599" s="316"/>
      <c r="CI599" s="316"/>
      <c r="CJ599" s="316"/>
      <c r="CK599" s="316"/>
      <c r="CL599" s="316"/>
      <c r="CM599" s="316"/>
      <c r="CN599" s="316"/>
      <c r="CO599" s="316"/>
      <c r="CP599" s="316"/>
      <c r="CQ599" s="316"/>
      <c r="CR599" s="316"/>
      <c r="CS599" s="316"/>
      <c r="CT599" s="316"/>
      <c r="CU599" s="316"/>
      <c r="CV599" s="316"/>
      <c r="CW599" s="316"/>
      <c r="CX599" s="316"/>
      <c r="CY599" s="316"/>
      <c r="CZ599" s="316"/>
      <c r="DA599" s="316"/>
      <c r="DB599" s="316"/>
      <c r="DC599" s="316"/>
      <c r="DD599" s="316"/>
      <c r="DE599" s="316"/>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21"/>
      <c r="ET599" s="21"/>
      <c r="EU599" s="21"/>
      <c r="EV599" s="21"/>
      <c r="HP599" s="268">
        <f t="shared" si="415"/>
        <v>5</v>
      </c>
      <c r="HQ599" s="268">
        <f t="shared" si="385"/>
        <v>591</v>
      </c>
      <c r="HR599" s="268">
        <f t="shared" si="416"/>
        <v>0</v>
      </c>
      <c r="HS599" s="268">
        <f t="shared" si="417"/>
        <v>0</v>
      </c>
    </row>
    <row r="600" spans="1:227" x14ac:dyDescent="0.3">
      <c r="A600" s="21"/>
      <c r="B600" s="14">
        <v>11140</v>
      </c>
      <c r="C600" s="14">
        <v>39</v>
      </c>
      <c r="D600" s="14" t="s">
        <v>182</v>
      </c>
      <c r="E600" s="14" t="s">
        <v>183</v>
      </c>
      <c r="F600" s="14">
        <v>340</v>
      </c>
      <c r="G600" s="14" t="s">
        <v>120</v>
      </c>
      <c r="H600" s="14">
        <v>5</v>
      </c>
      <c r="I600" s="14">
        <v>4</v>
      </c>
      <c r="J600" s="14">
        <v>4</v>
      </c>
      <c r="K600" s="14"/>
      <c r="L600" s="14" t="s">
        <v>141</v>
      </c>
      <c r="M600" s="24">
        <f t="shared" si="412"/>
        <v>4</v>
      </c>
      <c r="N600" s="24">
        <f t="shared" si="387"/>
        <v>2</v>
      </c>
      <c r="O600" s="24" t="str">
        <f t="shared" si="388"/>
        <v>4 4</v>
      </c>
      <c r="P600" s="24">
        <f t="shared" si="389"/>
        <v>4</v>
      </c>
      <c r="Q600" s="25">
        <f t="shared" si="390"/>
        <v>0</v>
      </c>
      <c r="R600" s="26">
        <f t="shared" si="391"/>
        <v>0</v>
      </c>
      <c r="S600" s="24">
        <f t="shared" si="392"/>
        <v>5</v>
      </c>
      <c r="T600" s="24">
        <f t="shared" si="393"/>
        <v>5</v>
      </c>
      <c r="U600" s="24" t="str">
        <f t="shared" si="394"/>
        <v/>
      </c>
      <c r="V600" s="24" t="str">
        <f t="shared" si="395"/>
        <v>g</v>
      </c>
      <c r="W600" s="24" t="str">
        <f t="shared" si="413"/>
        <v/>
      </c>
      <c r="X600" s="24">
        <f t="shared" si="396"/>
        <v>5</v>
      </c>
      <c r="Y600" s="24">
        <f t="shared" si="397"/>
        <v>5</v>
      </c>
      <c r="Z600" s="24" t="str">
        <f t="shared" si="398"/>
        <v>F</v>
      </c>
      <c r="AA600" s="24" t="str">
        <f t="shared" si="386"/>
        <v>F</v>
      </c>
      <c r="AB600" s="34" t="str">
        <f t="shared" si="399"/>
        <v/>
      </c>
      <c r="AC600" s="34" t="str">
        <f t="shared" si="400"/>
        <v>g</v>
      </c>
      <c r="AD600" s="34" t="str">
        <f t="shared" si="414"/>
        <v>g</v>
      </c>
      <c r="AE600" s="34" t="str">
        <f t="shared" si="401"/>
        <v>5 0</v>
      </c>
      <c r="AF600" s="34">
        <f t="shared" si="402"/>
        <v>4</v>
      </c>
      <c r="AG600" s="34">
        <f t="shared" si="403"/>
        <v>4</v>
      </c>
      <c r="AH600" s="34">
        <f t="shared" si="404"/>
        <v>0</v>
      </c>
      <c r="AI600" s="172">
        <f>IF(AJ600&lt;&gt;"",MAX(AI$3:AI599)+1,"")</f>
        <v>467</v>
      </c>
      <c r="AJ600" s="172" t="str">
        <f t="shared" si="405"/>
        <v>F</v>
      </c>
      <c r="AK600" s="172">
        <f t="shared" si="406"/>
        <v>340</v>
      </c>
      <c r="AL600" s="172">
        <f t="shared" si="407"/>
        <v>4</v>
      </c>
      <c r="AM600" s="172" t="str">
        <f>IF(AN600&lt;&gt;"",MAX(AM$3:AM599)+1,"")</f>
        <v/>
      </c>
      <c r="AN600" s="172" t="str">
        <f t="shared" si="408"/>
        <v/>
      </c>
      <c r="AO600" s="172" t="str">
        <f t="shared" si="409"/>
        <v/>
      </c>
      <c r="AP600" s="172" t="str">
        <f t="shared" si="410"/>
        <v/>
      </c>
      <c r="AQ600" s="172" t="str">
        <f t="shared" si="411"/>
        <v/>
      </c>
      <c r="AR600" s="172" t="str">
        <f>Table1[[#This Row],[Sex ]]&amp;Table1[[#This Row],[Month]]</f>
        <v>F5</v>
      </c>
      <c r="AS600" s="21"/>
      <c r="AT600" s="21"/>
      <c r="AU600" s="21"/>
      <c r="AV600" s="21"/>
      <c r="AW600" s="21"/>
      <c r="AX600" s="21"/>
      <c r="AY600" s="21"/>
      <c r="AZ600" s="21"/>
      <c r="BA600" s="21"/>
      <c r="BB600" s="21"/>
      <c r="BC600" s="21"/>
      <c r="BD600" s="21"/>
      <c r="BE600" s="319"/>
      <c r="BF600" s="319"/>
      <c r="BG600" s="316"/>
      <c r="BH600" s="316"/>
      <c r="BI600" s="316"/>
      <c r="BJ600" s="316"/>
      <c r="BK600" s="316"/>
      <c r="BL600" s="316"/>
      <c r="BM600" s="316"/>
      <c r="BN600" s="316"/>
      <c r="BO600" s="316"/>
      <c r="BP600" s="316"/>
      <c r="BQ600" s="316"/>
      <c r="BR600" s="316"/>
      <c r="BS600" s="316"/>
      <c r="BT600" s="316"/>
      <c r="BU600" s="316"/>
      <c r="BV600" s="316"/>
      <c r="BW600" s="316"/>
      <c r="BX600" s="316"/>
      <c r="BY600" s="316"/>
      <c r="BZ600" s="316"/>
      <c r="CA600" s="316"/>
      <c r="CB600" s="316"/>
      <c r="CC600" s="316"/>
      <c r="CD600" s="316"/>
      <c r="CE600" s="316"/>
      <c r="CF600" s="316"/>
      <c r="CG600" s="316"/>
      <c r="CH600" s="316"/>
      <c r="CI600" s="316"/>
      <c r="CJ600" s="316"/>
      <c r="CK600" s="316"/>
      <c r="CL600" s="316"/>
      <c r="CM600" s="316"/>
      <c r="CN600" s="316"/>
      <c r="CO600" s="316"/>
      <c r="CP600" s="316"/>
      <c r="CQ600" s="316"/>
      <c r="CR600" s="316"/>
      <c r="CS600" s="316"/>
      <c r="CT600" s="316"/>
      <c r="CU600" s="316"/>
      <c r="CV600" s="316"/>
      <c r="CW600" s="316"/>
      <c r="CX600" s="316"/>
      <c r="CY600" s="316"/>
      <c r="CZ600" s="316"/>
      <c r="DA600" s="316"/>
      <c r="DB600" s="316"/>
      <c r="DC600" s="316"/>
      <c r="DD600" s="316"/>
      <c r="DE600" s="316"/>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21"/>
      <c r="ET600" s="21"/>
      <c r="EU600" s="21"/>
      <c r="EV600" s="21"/>
      <c r="HP600" s="268">
        <f t="shared" si="415"/>
        <v>8</v>
      </c>
      <c r="HQ600" s="268">
        <f t="shared" si="385"/>
        <v>592</v>
      </c>
      <c r="HR600" s="268">
        <f t="shared" si="416"/>
        <v>0</v>
      </c>
      <c r="HS600" s="268">
        <f t="shared" si="417"/>
        <v>0</v>
      </c>
    </row>
    <row r="601" spans="1:227" x14ac:dyDescent="0.3">
      <c r="A601" s="21"/>
      <c r="B601" s="14">
        <v>11140</v>
      </c>
      <c r="C601" s="14">
        <v>40</v>
      </c>
      <c r="D601" s="14" t="s">
        <v>182</v>
      </c>
      <c r="E601" s="14" t="s">
        <v>183</v>
      </c>
      <c r="F601" s="14">
        <v>360</v>
      </c>
      <c r="G601" s="14" t="s">
        <v>120</v>
      </c>
      <c r="H601" s="14">
        <v>5</v>
      </c>
      <c r="I601" s="14">
        <v>5</v>
      </c>
      <c r="J601" s="14">
        <v>5</v>
      </c>
      <c r="K601" s="14"/>
      <c r="L601" s="14" t="s">
        <v>141</v>
      </c>
      <c r="M601" s="24">
        <f t="shared" si="412"/>
        <v>5</v>
      </c>
      <c r="N601" s="24">
        <f t="shared" si="387"/>
        <v>2</v>
      </c>
      <c r="O601" s="24" t="str">
        <f t="shared" si="388"/>
        <v>5 5</v>
      </c>
      <c r="P601" s="24">
        <f t="shared" si="389"/>
        <v>5</v>
      </c>
      <c r="Q601" s="25">
        <f t="shared" si="390"/>
        <v>0</v>
      </c>
      <c r="R601" s="26">
        <f t="shared" si="391"/>
        <v>0</v>
      </c>
      <c r="S601" s="24">
        <f t="shared" si="392"/>
        <v>5</v>
      </c>
      <c r="T601" s="24">
        <f t="shared" si="393"/>
        <v>5</v>
      </c>
      <c r="U601" s="24" t="str">
        <f t="shared" si="394"/>
        <v/>
      </c>
      <c r="V601" s="24" t="str">
        <f t="shared" si="395"/>
        <v>g</v>
      </c>
      <c r="W601" s="24" t="str">
        <f t="shared" si="413"/>
        <v/>
      </c>
      <c r="X601" s="24">
        <f t="shared" si="396"/>
        <v>5</v>
      </c>
      <c r="Y601" s="24">
        <f t="shared" si="397"/>
        <v>5</v>
      </c>
      <c r="Z601" s="24" t="str">
        <f t="shared" si="398"/>
        <v>F</v>
      </c>
      <c r="AA601" s="24" t="str">
        <f t="shared" si="386"/>
        <v>F</v>
      </c>
      <c r="AB601" s="34" t="str">
        <f t="shared" si="399"/>
        <v/>
      </c>
      <c r="AC601" s="34" t="str">
        <f t="shared" si="400"/>
        <v>g</v>
      </c>
      <c r="AD601" s="34" t="str">
        <f t="shared" si="414"/>
        <v>g</v>
      </c>
      <c r="AE601" s="34" t="str">
        <f t="shared" si="401"/>
        <v>5 0</v>
      </c>
      <c r="AF601" s="34">
        <f t="shared" si="402"/>
        <v>5</v>
      </c>
      <c r="AG601" s="34">
        <f t="shared" si="403"/>
        <v>5</v>
      </c>
      <c r="AH601" s="34">
        <f t="shared" si="404"/>
        <v>0</v>
      </c>
      <c r="AI601" s="172">
        <f>IF(AJ601&lt;&gt;"",MAX(AI$3:AI600)+1,"")</f>
        <v>468</v>
      </c>
      <c r="AJ601" s="172" t="str">
        <f t="shared" si="405"/>
        <v>F</v>
      </c>
      <c r="AK601" s="172">
        <f t="shared" si="406"/>
        <v>360</v>
      </c>
      <c r="AL601" s="172">
        <f t="shared" si="407"/>
        <v>5</v>
      </c>
      <c r="AM601" s="172" t="str">
        <f>IF(AN601&lt;&gt;"",MAX(AM$3:AM600)+1,"")</f>
        <v/>
      </c>
      <c r="AN601" s="172" t="str">
        <f t="shared" si="408"/>
        <v/>
      </c>
      <c r="AO601" s="172" t="str">
        <f t="shared" si="409"/>
        <v/>
      </c>
      <c r="AP601" s="172" t="str">
        <f t="shared" si="410"/>
        <v/>
      </c>
      <c r="AQ601" s="172" t="str">
        <f t="shared" si="411"/>
        <v/>
      </c>
      <c r="AR601" s="172" t="str">
        <f>Table1[[#This Row],[Sex ]]&amp;Table1[[#This Row],[Month]]</f>
        <v>F5</v>
      </c>
      <c r="AS601" s="21"/>
      <c r="AT601" s="21"/>
      <c r="AU601" s="21"/>
      <c r="AV601" s="21"/>
      <c r="AW601" s="21"/>
      <c r="AX601" s="21"/>
      <c r="AY601" s="21"/>
      <c r="AZ601" s="21"/>
      <c r="BA601" s="21"/>
      <c r="BB601" s="21"/>
      <c r="BC601" s="21"/>
      <c r="BD601" s="21"/>
      <c r="BE601" s="319"/>
      <c r="BF601" s="319"/>
      <c r="BG601" s="316"/>
      <c r="BH601" s="316"/>
      <c r="BI601" s="316"/>
      <c r="BJ601" s="316"/>
      <c r="BK601" s="316"/>
      <c r="BL601" s="316"/>
      <c r="BM601" s="316"/>
      <c r="BN601" s="316"/>
      <c r="BO601" s="316"/>
      <c r="BP601" s="316"/>
      <c r="BQ601" s="316"/>
      <c r="BR601" s="316"/>
      <c r="BS601" s="316"/>
      <c r="BT601" s="316"/>
      <c r="BU601" s="316"/>
      <c r="BV601" s="316"/>
      <c r="BW601" s="316"/>
      <c r="BX601" s="316"/>
      <c r="BY601" s="316"/>
      <c r="BZ601" s="316"/>
      <c r="CA601" s="316"/>
      <c r="CB601" s="316"/>
      <c r="CC601" s="316"/>
      <c r="CD601" s="316"/>
      <c r="CE601" s="316"/>
      <c r="CF601" s="316"/>
      <c r="CG601" s="316"/>
      <c r="CH601" s="316"/>
      <c r="CI601" s="316"/>
      <c r="CJ601" s="316"/>
      <c r="CK601" s="316"/>
      <c r="CL601" s="316"/>
      <c r="CM601" s="316"/>
      <c r="CN601" s="316"/>
      <c r="CO601" s="316"/>
      <c r="CP601" s="316"/>
      <c r="CQ601" s="316"/>
      <c r="CR601" s="316"/>
      <c r="CS601" s="316"/>
      <c r="CT601" s="316"/>
      <c r="CU601" s="316"/>
      <c r="CV601" s="316"/>
      <c r="CW601" s="316"/>
      <c r="CX601" s="316"/>
      <c r="CY601" s="316"/>
      <c r="CZ601" s="316"/>
      <c r="DA601" s="316"/>
      <c r="DB601" s="316"/>
      <c r="DC601" s="316"/>
      <c r="DD601" s="316"/>
      <c r="DE601" s="316"/>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HP601" s="268">
        <f t="shared" si="415"/>
        <v>4</v>
      </c>
      <c r="HQ601" s="268">
        <f t="shared" si="385"/>
        <v>593</v>
      </c>
      <c r="HR601" s="268">
        <f t="shared" si="416"/>
        <v>0</v>
      </c>
      <c r="HS601" s="268">
        <f t="shared" si="417"/>
        <v>0</v>
      </c>
    </row>
    <row r="602" spans="1:227" x14ac:dyDescent="0.3">
      <c r="A602" s="21"/>
      <c r="B602" s="14">
        <v>11140</v>
      </c>
      <c r="C602" s="14">
        <v>41</v>
      </c>
      <c r="D602" s="14" t="s">
        <v>182</v>
      </c>
      <c r="E602" s="14" t="s">
        <v>183</v>
      </c>
      <c r="F602" s="14">
        <v>500</v>
      </c>
      <c r="G602" s="14" t="s">
        <v>120</v>
      </c>
      <c r="H602" s="14">
        <v>5</v>
      </c>
      <c r="I602" s="14">
        <v>11</v>
      </c>
      <c r="J602" s="14">
        <v>11</v>
      </c>
      <c r="K602" s="14"/>
      <c r="L602" s="14" t="s">
        <v>141</v>
      </c>
      <c r="M602" s="24">
        <f t="shared" si="412"/>
        <v>11</v>
      </c>
      <c r="N602" s="24">
        <f t="shared" si="387"/>
        <v>2</v>
      </c>
      <c r="O602" s="24" t="str">
        <f t="shared" si="388"/>
        <v>11 11</v>
      </c>
      <c r="P602" s="24">
        <f t="shared" si="389"/>
        <v>11</v>
      </c>
      <c r="Q602" s="25">
        <f t="shared" si="390"/>
        <v>0</v>
      </c>
      <c r="R602" s="26">
        <f t="shared" si="391"/>
        <v>0</v>
      </c>
      <c r="S602" s="24">
        <f t="shared" si="392"/>
        <v>5</v>
      </c>
      <c r="T602" s="24">
        <f t="shared" si="393"/>
        <v>5</v>
      </c>
      <c r="U602" s="24" t="str">
        <f t="shared" si="394"/>
        <v/>
      </c>
      <c r="V602" s="24" t="str">
        <f t="shared" si="395"/>
        <v>g</v>
      </c>
      <c r="W602" s="24" t="str">
        <f t="shared" si="413"/>
        <v/>
      </c>
      <c r="X602" s="24">
        <f t="shared" si="396"/>
        <v>5</v>
      </c>
      <c r="Y602" s="24">
        <f t="shared" si="397"/>
        <v>5</v>
      </c>
      <c r="Z602" s="24" t="str">
        <f t="shared" si="398"/>
        <v>F</v>
      </c>
      <c r="AA602" s="24" t="str">
        <f t="shared" si="386"/>
        <v>F</v>
      </c>
      <c r="AB602" s="34" t="str">
        <f t="shared" si="399"/>
        <v/>
      </c>
      <c r="AC602" s="34" t="str">
        <f t="shared" si="400"/>
        <v>g</v>
      </c>
      <c r="AD602" s="34" t="str">
        <f t="shared" si="414"/>
        <v>g</v>
      </c>
      <c r="AE602" s="34" t="str">
        <f t="shared" si="401"/>
        <v>5 0</v>
      </c>
      <c r="AF602" s="34">
        <f t="shared" si="402"/>
        <v>11</v>
      </c>
      <c r="AG602" s="34">
        <f t="shared" si="403"/>
        <v>11</v>
      </c>
      <c r="AH602" s="34">
        <f t="shared" si="404"/>
        <v>0</v>
      </c>
      <c r="AI602" s="172">
        <f>IF(AJ602&lt;&gt;"",MAX(AI$3:AI601)+1,"")</f>
        <v>469</v>
      </c>
      <c r="AJ602" s="172" t="str">
        <f t="shared" si="405"/>
        <v>F</v>
      </c>
      <c r="AK602" s="172">
        <f t="shared" si="406"/>
        <v>500</v>
      </c>
      <c r="AL602" s="172">
        <f t="shared" si="407"/>
        <v>11</v>
      </c>
      <c r="AM602" s="172" t="str">
        <f>IF(AN602&lt;&gt;"",MAX(AM$3:AM601)+1,"")</f>
        <v/>
      </c>
      <c r="AN602" s="172" t="str">
        <f t="shared" si="408"/>
        <v/>
      </c>
      <c r="AO602" s="172" t="str">
        <f t="shared" si="409"/>
        <v/>
      </c>
      <c r="AP602" s="172" t="str">
        <f t="shared" si="410"/>
        <v/>
      </c>
      <c r="AQ602" s="172" t="str">
        <f t="shared" si="411"/>
        <v/>
      </c>
      <c r="AR602" s="172" t="str">
        <f>Table1[[#This Row],[Sex ]]&amp;Table1[[#This Row],[Month]]</f>
        <v>F5</v>
      </c>
      <c r="AS602" s="21"/>
      <c r="AT602" s="21"/>
      <c r="AU602" s="21"/>
      <c r="AV602" s="21"/>
      <c r="AW602" s="21"/>
      <c r="AX602" s="21"/>
      <c r="AY602" s="21"/>
      <c r="AZ602" s="21"/>
      <c r="BA602" s="21"/>
      <c r="BB602" s="21"/>
      <c r="BC602" s="21"/>
      <c r="BD602" s="21"/>
      <c r="BE602" s="319"/>
      <c r="BF602" s="319"/>
      <c r="BG602" s="316"/>
      <c r="BH602" s="316"/>
      <c r="BI602" s="316"/>
      <c r="BJ602" s="316"/>
      <c r="BK602" s="316"/>
      <c r="BL602" s="316"/>
      <c r="BM602" s="316"/>
      <c r="BN602" s="316"/>
      <c r="BO602" s="316"/>
      <c r="BP602" s="316"/>
      <c r="BQ602" s="316"/>
      <c r="BR602" s="316"/>
      <c r="BS602" s="316"/>
      <c r="BT602" s="316"/>
      <c r="BU602" s="316"/>
      <c r="BV602" s="316"/>
      <c r="BW602" s="316"/>
      <c r="BX602" s="316"/>
      <c r="BY602" s="316"/>
      <c r="BZ602" s="316"/>
      <c r="CA602" s="316"/>
      <c r="CB602" s="316"/>
      <c r="CC602" s="316"/>
      <c r="CD602" s="316"/>
      <c r="CE602" s="316"/>
      <c r="CF602" s="316"/>
      <c r="CG602" s="316"/>
      <c r="CH602" s="316"/>
      <c r="CI602" s="316"/>
      <c r="CJ602" s="316"/>
      <c r="CK602" s="316"/>
      <c r="CL602" s="316"/>
      <c r="CM602" s="316"/>
      <c r="CN602" s="316"/>
      <c r="CO602" s="316"/>
      <c r="CP602" s="316"/>
      <c r="CQ602" s="316"/>
      <c r="CR602" s="316"/>
      <c r="CS602" s="316"/>
      <c r="CT602" s="316"/>
      <c r="CU602" s="316"/>
      <c r="CV602" s="316"/>
      <c r="CW602" s="316"/>
      <c r="CX602" s="316"/>
      <c r="CY602" s="316"/>
      <c r="CZ602" s="316"/>
      <c r="DA602" s="316"/>
      <c r="DB602" s="316"/>
      <c r="DC602" s="316"/>
      <c r="DD602" s="316"/>
      <c r="DE602" s="316"/>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21"/>
      <c r="ET602" s="21"/>
      <c r="EU602" s="21"/>
      <c r="EV602" s="21"/>
      <c r="HP602" s="268">
        <f t="shared" si="415"/>
        <v>4</v>
      </c>
      <c r="HQ602" s="268">
        <f t="shared" si="385"/>
        <v>594</v>
      </c>
      <c r="HR602" s="268">
        <f t="shared" si="416"/>
        <v>0</v>
      </c>
      <c r="HS602" s="268">
        <f t="shared" si="417"/>
        <v>0</v>
      </c>
    </row>
    <row r="603" spans="1:227" x14ac:dyDescent="0.3">
      <c r="A603" s="21"/>
      <c r="B603" s="14">
        <v>11140</v>
      </c>
      <c r="C603" s="14">
        <v>42</v>
      </c>
      <c r="D603" s="14" t="s">
        <v>182</v>
      </c>
      <c r="E603" s="14" t="s">
        <v>183</v>
      </c>
      <c r="F603" s="14">
        <v>390</v>
      </c>
      <c r="G603" s="14" t="s">
        <v>120</v>
      </c>
      <c r="H603" s="14">
        <v>5</v>
      </c>
      <c r="I603" s="14">
        <v>5</v>
      </c>
      <c r="J603" s="14">
        <v>5</v>
      </c>
      <c r="K603" s="14"/>
      <c r="L603" s="14" t="s">
        <v>141</v>
      </c>
      <c r="M603" s="24">
        <f t="shared" si="412"/>
        <v>5</v>
      </c>
      <c r="N603" s="24">
        <f t="shared" si="387"/>
        <v>2</v>
      </c>
      <c r="O603" s="24" t="str">
        <f t="shared" si="388"/>
        <v>5 5</v>
      </c>
      <c r="P603" s="24">
        <f t="shared" si="389"/>
        <v>5</v>
      </c>
      <c r="Q603" s="25">
        <f t="shared" si="390"/>
        <v>0</v>
      </c>
      <c r="R603" s="26">
        <f t="shared" si="391"/>
        <v>0</v>
      </c>
      <c r="S603" s="24">
        <f t="shared" si="392"/>
        <v>5</v>
      </c>
      <c r="T603" s="24">
        <f t="shared" si="393"/>
        <v>5</v>
      </c>
      <c r="U603" s="24" t="str">
        <f t="shared" si="394"/>
        <v/>
      </c>
      <c r="V603" s="24" t="str">
        <f t="shared" si="395"/>
        <v>g</v>
      </c>
      <c r="W603" s="24" t="str">
        <f t="shared" si="413"/>
        <v/>
      </c>
      <c r="X603" s="24">
        <f t="shared" si="396"/>
        <v>5</v>
      </c>
      <c r="Y603" s="24">
        <f t="shared" si="397"/>
        <v>5</v>
      </c>
      <c r="Z603" s="24" t="str">
        <f t="shared" si="398"/>
        <v>F</v>
      </c>
      <c r="AA603" s="24" t="str">
        <f t="shared" si="386"/>
        <v>F</v>
      </c>
      <c r="AB603" s="34" t="str">
        <f t="shared" si="399"/>
        <v/>
      </c>
      <c r="AC603" s="34" t="str">
        <f t="shared" si="400"/>
        <v>g</v>
      </c>
      <c r="AD603" s="34" t="str">
        <f t="shared" si="414"/>
        <v>g</v>
      </c>
      <c r="AE603" s="34" t="str">
        <f t="shared" si="401"/>
        <v>5 0</v>
      </c>
      <c r="AF603" s="34">
        <f t="shared" si="402"/>
        <v>5</v>
      </c>
      <c r="AG603" s="34">
        <f t="shared" si="403"/>
        <v>5</v>
      </c>
      <c r="AH603" s="34">
        <f t="shared" si="404"/>
        <v>0</v>
      </c>
      <c r="AI603" s="172">
        <f>IF(AJ603&lt;&gt;"",MAX(AI$3:AI602)+1,"")</f>
        <v>470</v>
      </c>
      <c r="AJ603" s="172" t="str">
        <f t="shared" si="405"/>
        <v>F</v>
      </c>
      <c r="AK603" s="172">
        <f t="shared" si="406"/>
        <v>390</v>
      </c>
      <c r="AL603" s="172">
        <f t="shared" si="407"/>
        <v>5</v>
      </c>
      <c r="AM603" s="172" t="str">
        <f>IF(AN603&lt;&gt;"",MAX(AM$3:AM602)+1,"")</f>
        <v/>
      </c>
      <c r="AN603" s="172" t="str">
        <f t="shared" si="408"/>
        <v/>
      </c>
      <c r="AO603" s="172" t="str">
        <f t="shared" si="409"/>
        <v/>
      </c>
      <c r="AP603" s="172" t="str">
        <f t="shared" si="410"/>
        <v/>
      </c>
      <c r="AQ603" s="172" t="str">
        <f t="shared" si="411"/>
        <v/>
      </c>
      <c r="AR603" s="172" t="str">
        <f>Table1[[#This Row],[Sex ]]&amp;Table1[[#This Row],[Month]]</f>
        <v>F5</v>
      </c>
      <c r="AS603" s="21"/>
      <c r="AT603" s="21"/>
      <c r="AU603" s="21"/>
      <c r="AV603" s="21"/>
      <c r="AW603" s="21"/>
      <c r="AX603" s="21"/>
      <c r="AY603" s="21"/>
      <c r="AZ603" s="21"/>
      <c r="BA603" s="21"/>
      <c r="BB603" s="21"/>
      <c r="BC603" s="21"/>
      <c r="BD603" s="21"/>
      <c r="BE603" s="319"/>
      <c r="BF603" s="319"/>
      <c r="BG603" s="316"/>
      <c r="BH603" s="316"/>
      <c r="BI603" s="316"/>
      <c r="BJ603" s="316"/>
      <c r="BK603" s="316"/>
      <c r="BL603" s="316"/>
      <c r="BM603" s="316"/>
      <c r="BN603" s="316"/>
      <c r="BO603" s="316"/>
      <c r="BP603" s="316"/>
      <c r="BQ603" s="316"/>
      <c r="BR603" s="316"/>
      <c r="BS603" s="316"/>
      <c r="BT603" s="316"/>
      <c r="BU603" s="316"/>
      <c r="BV603" s="316"/>
      <c r="BW603" s="316"/>
      <c r="BX603" s="316"/>
      <c r="BY603" s="316"/>
      <c r="BZ603" s="316"/>
      <c r="CA603" s="316"/>
      <c r="CB603" s="316"/>
      <c r="CC603" s="316"/>
      <c r="CD603" s="316"/>
      <c r="CE603" s="316"/>
      <c r="CF603" s="316"/>
      <c r="CG603" s="316"/>
      <c r="CH603" s="316"/>
      <c r="CI603" s="316"/>
      <c r="CJ603" s="316"/>
      <c r="CK603" s="316"/>
      <c r="CL603" s="316"/>
      <c r="CM603" s="316"/>
      <c r="CN603" s="316"/>
      <c r="CO603" s="316"/>
      <c r="CP603" s="316"/>
      <c r="CQ603" s="316"/>
      <c r="CR603" s="316"/>
      <c r="CS603" s="316"/>
      <c r="CT603" s="316"/>
      <c r="CU603" s="316"/>
      <c r="CV603" s="316"/>
      <c r="CW603" s="316"/>
      <c r="CX603" s="316"/>
      <c r="CY603" s="316"/>
      <c r="CZ603" s="316"/>
      <c r="DA603" s="316"/>
      <c r="DB603" s="316"/>
      <c r="DC603" s="316"/>
      <c r="DD603" s="316"/>
      <c r="DE603" s="316"/>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HP603" s="268">
        <f t="shared" si="415"/>
        <v>4</v>
      </c>
      <c r="HQ603" s="268">
        <f t="shared" si="385"/>
        <v>595</v>
      </c>
      <c r="HR603" s="268">
        <f t="shared" si="416"/>
        <v>0</v>
      </c>
      <c r="HS603" s="268">
        <f t="shared" si="417"/>
        <v>0</v>
      </c>
    </row>
    <row r="604" spans="1:227" x14ac:dyDescent="0.3">
      <c r="A604" s="21"/>
      <c r="B604" s="14">
        <v>11140</v>
      </c>
      <c r="C604" s="14">
        <v>43</v>
      </c>
      <c r="D604" s="14" t="s">
        <v>182</v>
      </c>
      <c r="E604" s="14" t="s">
        <v>183</v>
      </c>
      <c r="F604" s="14">
        <v>370</v>
      </c>
      <c r="G604" s="14" t="s">
        <v>121</v>
      </c>
      <c r="H604" s="14">
        <v>5</v>
      </c>
      <c r="I604" s="14">
        <v>5</v>
      </c>
      <c r="J604" s="14">
        <v>5</v>
      </c>
      <c r="K604" s="14"/>
      <c r="L604" s="14" t="s">
        <v>141</v>
      </c>
      <c r="M604" s="24">
        <f t="shared" si="412"/>
        <v>5</v>
      </c>
      <c r="N604" s="24">
        <f t="shared" si="387"/>
        <v>2</v>
      </c>
      <c r="O604" s="24" t="str">
        <f t="shared" si="388"/>
        <v>5 5</v>
      </c>
      <c r="P604" s="24">
        <f t="shared" si="389"/>
        <v>5</v>
      </c>
      <c r="Q604" s="25">
        <f t="shared" si="390"/>
        <v>0</v>
      </c>
      <c r="R604" s="26">
        <f t="shared" si="391"/>
        <v>0</v>
      </c>
      <c r="S604" s="24">
        <f t="shared" si="392"/>
        <v>5</v>
      </c>
      <c r="T604" s="24">
        <f t="shared" si="393"/>
        <v>5</v>
      </c>
      <c r="U604" s="24" t="str">
        <f t="shared" si="394"/>
        <v/>
      </c>
      <c r="V604" s="24" t="str">
        <f t="shared" si="395"/>
        <v>g</v>
      </c>
      <c r="W604" s="24" t="str">
        <f t="shared" si="413"/>
        <v/>
      </c>
      <c r="X604" s="24">
        <f t="shared" si="396"/>
        <v>5</v>
      </c>
      <c r="Y604" s="24">
        <f t="shared" si="397"/>
        <v>5</v>
      </c>
      <c r="Z604" s="24" t="str">
        <f t="shared" si="398"/>
        <v>M</v>
      </c>
      <c r="AA604" s="24" t="str">
        <f t="shared" si="386"/>
        <v>M</v>
      </c>
      <c r="AB604" s="34" t="str">
        <f t="shared" si="399"/>
        <v/>
      </c>
      <c r="AC604" s="34" t="str">
        <f t="shared" si="400"/>
        <v>g</v>
      </c>
      <c r="AD604" s="34" t="str">
        <f t="shared" si="414"/>
        <v>g</v>
      </c>
      <c r="AE604" s="34" t="str">
        <f t="shared" si="401"/>
        <v>5 0</v>
      </c>
      <c r="AF604" s="34">
        <f t="shared" si="402"/>
        <v>5</v>
      </c>
      <c r="AG604" s="34">
        <f t="shared" si="403"/>
        <v>5</v>
      </c>
      <c r="AH604" s="34">
        <f t="shared" si="404"/>
        <v>0</v>
      </c>
      <c r="AI604" s="172" t="str">
        <f>IF(AJ604&lt;&gt;"",MAX(AI$3:AI603)+1,"")</f>
        <v/>
      </c>
      <c r="AJ604" s="172" t="str">
        <f t="shared" si="405"/>
        <v/>
      </c>
      <c r="AK604" s="172" t="str">
        <f t="shared" si="406"/>
        <v/>
      </c>
      <c r="AL604" s="172" t="str">
        <f t="shared" si="407"/>
        <v/>
      </c>
      <c r="AM604" s="172">
        <f>IF(AN604&lt;&gt;"",MAX(AM$3:AM603)+1,"")</f>
        <v>127</v>
      </c>
      <c r="AN604" s="172" t="str">
        <f t="shared" si="408"/>
        <v>M</v>
      </c>
      <c r="AO604" s="172">
        <f t="shared" si="409"/>
        <v>370</v>
      </c>
      <c r="AP604" s="172">
        <f t="shared" si="410"/>
        <v>5</v>
      </c>
      <c r="AQ604" s="172" t="str">
        <f t="shared" si="411"/>
        <v/>
      </c>
      <c r="AR604" s="172" t="str">
        <f>Table1[[#This Row],[Sex ]]&amp;Table1[[#This Row],[Month]]</f>
        <v>M5</v>
      </c>
      <c r="AS604" s="21"/>
      <c r="AT604" s="21"/>
      <c r="AU604" s="21"/>
      <c r="AV604" s="21"/>
      <c r="AW604" s="21"/>
      <c r="AX604" s="21"/>
      <c r="AY604" s="21"/>
      <c r="AZ604" s="21"/>
      <c r="BA604" s="21"/>
      <c r="BB604" s="21"/>
      <c r="BC604" s="21"/>
      <c r="BD604" s="21"/>
      <c r="BE604" s="319"/>
      <c r="BF604" s="319"/>
      <c r="BG604" s="316"/>
      <c r="BH604" s="316"/>
      <c r="BI604" s="316"/>
      <c r="BJ604" s="316"/>
      <c r="BK604" s="316"/>
      <c r="BL604" s="316"/>
      <c r="BM604" s="316"/>
      <c r="BN604" s="316"/>
      <c r="BO604" s="316"/>
      <c r="BP604" s="316"/>
      <c r="BQ604" s="316"/>
      <c r="BR604" s="316"/>
      <c r="BS604" s="316"/>
      <c r="BT604" s="316"/>
      <c r="BU604" s="316"/>
      <c r="BV604" s="316"/>
      <c r="BW604" s="316"/>
      <c r="BX604" s="316"/>
      <c r="BY604" s="316"/>
      <c r="BZ604" s="316"/>
      <c r="CA604" s="316"/>
      <c r="CB604" s="316"/>
      <c r="CC604" s="316"/>
      <c r="CD604" s="316"/>
      <c r="CE604" s="316"/>
      <c r="CF604" s="316"/>
      <c r="CG604" s="316"/>
      <c r="CH604" s="316"/>
      <c r="CI604" s="316"/>
      <c r="CJ604" s="316"/>
      <c r="CK604" s="316"/>
      <c r="CL604" s="316"/>
      <c r="CM604" s="316"/>
      <c r="CN604" s="316"/>
      <c r="CO604" s="316"/>
      <c r="CP604" s="316"/>
      <c r="CQ604" s="316"/>
      <c r="CR604" s="316"/>
      <c r="CS604" s="316"/>
      <c r="CT604" s="316"/>
      <c r="CU604" s="316"/>
      <c r="CV604" s="316"/>
      <c r="CW604" s="316"/>
      <c r="CX604" s="316"/>
      <c r="CY604" s="316"/>
      <c r="CZ604" s="316"/>
      <c r="DA604" s="316"/>
      <c r="DB604" s="316"/>
      <c r="DC604" s="316"/>
      <c r="DD604" s="316"/>
      <c r="DE604" s="316"/>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HP604" s="268">
        <f t="shared" si="415"/>
        <v>4</v>
      </c>
      <c r="HQ604" s="268">
        <f t="shared" si="385"/>
        <v>596</v>
      </c>
      <c r="HR604" s="268">
        <f t="shared" si="416"/>
        <v>0</v>
      </c>
      <c r="HS604" s="268">
        <f t="shared" si="417"/>
        <v>0</v>
      </c>
    </row>
    <row r="605" spans="1:227" x14ac:dyDescent="0.3">
      <c r="A605" s="21"/>
      <c r="B605" s="14">
        <v>11140</v>
      </c>
      <c r="C605" s="14">
        <v>44</v>
      </c>
      <c r="D605" s="14" t="s">
        <v>182</v>
      </c>
      <c r="E605" s="14" t="s">
        <v>183</v>
      </c>
      <c r="F605" s="14">
        <v>270</v>
      </c>
      <c r="G605" s="14" t="s">
        <v>120</v>
      </c>
      <c r="H605" s="14">
        <v>5</v>
      </c>
      <c r="I605" s="14">
        <v>3</v>
      </c>
      <c r="J605" s="14">
        <v>3</v>
      </c>
      <c r="K605" s="14"/>
      <c r="L605" s="14" t="s">
        <v>141</v>
      </c>
      <c r="M605" s="24">
        <f t="shared" si="412"/>
        <v>3</v>
      </c>
      <c r="N605" s="24">
        <f t="shared" si="387"/>
        <v>2</v>
      </c>
      <c r="O605" s="24" t="str">
        <f t="shared" si="388"/>
        <v>3 3</v>
      </c>
      <c r="P605" s="24">
        <f t="shared" si="389"/>
        <v>3</v>
      </c>
      <c r="Q605" s="25">
        <f t="shared" si="390"/>
        <v>0</v>
      </c>
      <c r="R605" s="26">
        <f t="shared" si="391"/>
        <v>0</v>
      </c>
      <c r="S605" s="24">
        <f t="shared" si="392"/>
        <v>5</v>
      </c>
      <c r="T605" s="24">
        <f t="shared" si="393"/>
        <v>5</v>
      </c>
      <c r="U605" s="24" t="str">
        <f t="shared" si="394"/>
        <v/>
      </c>
      <c r="V605" s="24" t="str">
        <f t="shared" si="395"/>
        <v>g</v>
      </c>
      <c r="W605" s="24" t="str">
        <f t="shared" si="413"/>
        <v/>
      </c>
      <c r="X605" s="24">
        <f t="shared" si="396"/>
        <v>5</v>
      </c>
      <c r="Y605" s="24">
        <f t="shared" si="397"/>
        <v>5</v>
      </c>
      <c r="Z605" s="24" t="str">
        <f t="shared" si="398"/>
        <v>F</v>
      </c>
      <c r="AA605" s="24" t="str">
        <f t="shared" si="386"/>
        <v>F</v>
      </c>
      <c r="AB605" s="34" t="str">
        <f t="shared" si="399"/>
        <v/>
      </c>
      <c r="AC605" s="34" t="str">
        <f t="shared" si="400"/>
        <v>g</v>
      </c>
      <c r="AD605" s="34" t="str">
        <f t="shared" si="414"/>
        <v>g</v>
      </c>
      <c r="AE605" s="34" t="str">
        <f t="shared" si="401"/>
        <v>5 0</v>
      </c>
      <c r="AF605" s="34">
        <f t="shared" si="402"/>
        <v>3</v>
      </c>
      <c r="AG605" s="34">
        <f t="shared" si="403"/>
        <v>3</v>
      </c>
      <c r="AH605" s="34">
        <f t="shared" si="404"/>
        <v>0</v>
      </c>
      <c r="AI605" s="172">
        <f>IF(AJ605&lt;&gt;"",MAX(AI$3:AI604)+1,"")</f>
        <v>471</v>
      </c>
      <c r="AJ605" s="172" t="str">
        <f t="shared" si="405"/>
        <v>F</v>
      </c>
      <c r="AK605" s="172">
        <f t="shared" si="406"/>
        <v>270</v>
      </c>
      <c r="AL605" s="172">
        <f t="shared" si="407"/>
        <v>3</v>
      </c>
      <c r="AM605" s="172" t="str">
        <f>IF(AN605&lt;&gt;"",MAX(AM$3:AM604)+1,"")</f>
        <v/>
      </c>
      <c r="AN605" s="172" t="str">
        <f t="shared" si="408"/>
        <v/>
      </c>
      <c r="AO605" s="172" t="str">
        <f t="shared" si="409"/>
        <v/>
      </c>
      <c r="AP605" s="172" t="str">
        <f t="shared" si="410"/>
        <v/>
      </c>
      <c r="AQ605" s="172" t="str">
        <f t="shared" si="411"/>
        <v/>
      </c>
      <c r="AR605" s="172" t="str">
        <f>Table1[[#This Row],[Sex ]]&amp;Table1[[#This Row],[Month]]</f>
        <v>F5</v>
      </c>
      <c r="AS605" s="21"/>
      <c r="AT605" s="21"/>
      <c r="AU605" s="21"/>
      <c r="AV605" s="21"/>
      <c r="AW605" s="21"/>
      <c r="AX605" s="21"/>
      <c r="AY605" s="21"/>
      <c r="AZ605" s="21"/>
      <c r="BA605" s="21"/>
      <c r="BB605" s="21"/>
      <c r="BC605" s="21"/>
      <c r="BD605" s="21"/>
      <c r="BE605" s="319"/>
      <c r="BF605" s="319"/>
      <c r="BG605" s="316"/>
      <c r="BH605" s="316"/>
      <c r="BI605" s="316"/>
      <c r="BJ605" s="316"/>
      <c r="BK605" s="316"/>
      <c r="BL605" s="316"/>
      <c r="BM605" s="316"/>
      <c r="BN605" s="316"/>
      <c r="BO605" s="316"/>
      <c r="BP605" s="316"/>
      <c r="BQ605" s="316"/>
      <c r="BR605" s="316"/>
      <c r="BS605" s="316"/>
      <c r="BT605" s="316"/>
      <c r="BU605" s="316"/>
      <c r="BV605" s="316"/>
      <c r="BW605" s="316"/>
      <c r="BX605" s="316"/>
      <c r="BY605" s="316"/>
      <c r="BZ605" s="316"/>
      <c r="CA605" s="316"/>
      <c r="CB605" s="316"/>
      <c r="CC605" s="316"/>
      <c r="CD605" s="316"/>
      <c r="CE605" s="316"/>
      <c r="CF605" s="316"/>
      <c r="CG605" s="316"/>
      <c r="CH605" s="316"/>
      <c r="CI605" s="316"/>
      <c r="CJ605" s="316"/>
      <c r="CK605" s="316"/>
      <c r="CL605" s="316"/>
      <c r="CM605" s="316"/>
      <c r="CN605" s="316"/>
      <c r="CO605" s="316"/>
      <c r="CP605" s="316"/>
      <c r="CQ605" s="316"/>
      <c r="CR605" s="316"/>
      <c r="CS605" s="316"/>
      <c r="CT605" s="316"/>
      <c r="CU605" s="316"/>
      <c r="CV605" s="316"/>
      <c r="CW605" s="316"/>
      <c r="CX605" s="316"/>
      <c r="CY605" s="316"/>
      <c r="CZ605" s="316"/>
      <c r="DA605" s="316"/>
      <c r="DB605" s="316"/>
      <c r="DC605" s="316"/>
      <c r="DD605" s="316"/>
      <c r="DE605" s="316"/>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HP605" s="268">
        <f t="shared" si="415"/>
        <v>6</v>
      </c>
      <c r="HQ605" s="268">
        <f t="shared" si="385"/>
        <v>597</v>
      </c>
      <c r="HR605" s="268">
        <f t="shared" si="416"/>
        <v>0</v>
      </c>
      <c r="HS605" s="268">
        <f t="shared" si="417"/>
        <v>0</v>
      </c>
    </row>
    <row r="606" spans="1:227" x14ac:dyDescent="0.3">
      <c r="A606" s="21"/>
      <c r="B606" s="14">
        <v>11140</v>
      </c>
      <c r="C606" s="14">
        <v>45</v>
      </c>
      <c r="D606" s="14" t="s">
        <v>182</v>
      </c>
      <c r="E606" s="14" t="s">
        <v>183</v>
      </c>
      <c r="F606" s="14">
        <v>400</v>
      </c>
      <c r="G606" s="14" t="s">
        <v>120</v>
      </c>
      <c r="H606" s="14">
        <v>5</v>
      </c>
      <c r="I606" s="14">
        <v>7</v>
      </c>
      <c r="J606" s="14">
        <v>7</v>
      </c>
      <c r="K606" s="14"/>
      <c r="L606" s="14" t="s">
        <v>141</v>
      </c>
      <c r="M606" s="24">
        <f t="shared" si="412"/>
        <v>7</v>
      </c>
      <c r="N606" s="24">
        <f t="shared" si="387"/>
        <v>2</v>
      </c>
      <c r="O606" s="24" t="str">
        <f t="shared" si="388"/>
        <v>7 7</v>
      </c>
      <c r="P606" s="24">
        <f t="shared" si="389"/>
        <v>7</v>
      </c>
      <c r="Q606" s="25">
        <f t="shared" si="390"/>
        <v>0</v>
      </c>
      <c r="R606" s="26">
        <f t="shared" si="391"/>
        <v>0</v>
      </c>
      <c r="S606" s="24">
        <f t="shared" si="392"/>
        <v>5</v>
      </c>
      <c r="T606" s="24">
        <f t="shared" si="393"/>
        <v>5</v>
      </c>
      <c r="U606" s="24" t="str">
        <f t="shared" si="394"/>
        <v/>
      </c>
      <c r="V606" s="24" t="str">
        <f t="shared" si="395"/>
        <v>g</v>
      </c>
      <c r="W606" s="24" t="str">
        <f t="shared" si="413"/>
        <v/>
      </c>
      <c r="X606" s="24">
        <f t="shared" si="396"/>
        <v>5</v>
      </c>
      <c r="Y606" s="24">
        <f t="shared" si="397"/>
        <v>5</v>
      </c>
      <c r="Z606" s="24" t="str">
        <f t="shared" si="398"/>
        <v>F</v>
      </c>
      <c r="AA606" s="24" t="str">
        <f t="shared" si="386"/>
        <v>F</v>
      </c>
      <c r="AB606" s="34" t="str">
        <f t="shared" si="399"/>
        <v/>
      </c>
      <c r="AC606" s="34" t="str">
        <f t="shared" si="400"/>
        <v>g</v>
      </c>
      <c r="AD606" s="34" t="str">
        <f t="shared" si="414"/>
        <v>g</v>
      </c>
      <c r="AE606" s="34" t="str">
        <f t="shared" si="401"/>
        <v>5 0</v>
      </c>
      <c r="AF606" s="34">
        <f t="shared" si="402"/>
        <v>7</v>
      </c>
      <c r="AG606" s="34">
        <f t="shared" si="403"/>
        <v>7</v>
      </c>
      <c r="AH606" s="34">
        <f t="shared" si="404"/>
        <v>0</v>
      </c>
      <c r="AI606" s="172">
        <f>IF(AJ606&lt;&gt;"",MAX(AI$3:AI605)+1,"")</f>
        <v>472</v>
      </c>
      <c r="AJ606" s="172" t="str">
        <f t="shared" si="405"/>
        <v>F</v>
      </c>
      <c r="AK606" s="172">
        <f t="shared" si="406"/>
        <v>400</v>
      </c>
      <c r="AL606" s="172">
        <f t="shared" si="407"/>
        <v>7</v>
      </c>
      <c r="AM606" s="172" t="str">
        <f>IF(AN606&lt;&gt;"",MAX(AM$3:AM605)+1,"")</f>
        <v/>
      </c>
      <c r="AN606" s="172" t="str">
        <f t="shared" si="408"/>
        <v/>
      </c>
      <c r="AO606" s="172" t="str">
        <f t="shared" si="409"/>
        <v/>
      </c>
      <c r="AP606" s="172" t="str">
        <f t="shared" si="410"/>
        <v/>
      </c>
      <c r="AQ606" s="172" t="str">
        <f t="shared" si="411"/>
        <v/>
      </c>
      <c r="AR606" s="172" t="str">
        <f>Table1[[#This Row],[Sex ]]&amp;Table1[[#This Row],[Month]]</f>
        <v>F5</v>
      </c>
      <c r="AS606" s="21"/>
      <c r="AT606" s="21"/>
      <c r="AU606" s="21"/>
      <c r="AV606" s="21"/>
      <c r="AW606" s="21"/>
      <c r="AX606" s="21"/>
      <c r="AY606" s="21"/>
      <c r="AZ606" s="21"/>
      <c r="BA606" s="21"/>
      <c r="BB606" s="21"/>
      <c r="BC606" s="21"/>
      <c r="BD606" s="21"/>
      <c r="BE606" s="319"/>
      <c r="BF606" s="319"/>
      <c r="BG606" s="316"/>
      <c r="BH606" s="316"/>
      <c r="BI606" s="316"/>
      <c r="BJ606" s="316"/>
      <c r="BK606" s="316"/>
      <c r="BL606" s="316"/>
      <c r="BM606" s="316"/>
      <c r="BN606" s="316"/>
      <c r="BO606" s="316"/>
      <c r="BP606" s="316"/>
      <c r="BQ606" s="316"/>
      <c r="BR606" s="316"/>
      <c r="BS606" s="316"/>
      <c r="BT606" s="316"/>
      <c r="BU606" s="316"/>
      <c r="BV606" s="316"/>
      <c r="BW606" s="316"/>
      <c r="BX606" s="316"/>
      <c r="BY606" s="316"/>
      <c r="BZ606" s="316"/>
      <c r="CA606" s="316"/>
      <c r="CB606" s="316"/>
      <c r="CC606" s="316"/>
      <c r="CD606" s="316"/>
      <c r="CE606" s="316"/>
      <c r="CF606" s="316"/>
      <c r="CG606" s="316"/>
      <c r="CH606" s="316"/>
      <c r="CI606" s="316"/>
      <c r="CJ606" s="316"/>
      <c r="CK606" s="316"/>
      <c r="CL606" s="316"/>
      <c r="CM606" s="316"/>
      <c r="CN606" s="316"/>
      <c r="CO606" s="316"/>
      <c r="CP606" s="316"/>
      <c r="CQ606" s="316"/>
      <c r="CR606" s="316"/>
      <c r="CS606" s="316"/>
      <c r="CT606" s="316"/>
      <c r="CU606" s="316"/>
      <c r="CV606" s="316"/>
      <c r="CW606" s="316"/>
      <c r="CX606" s="316"/>
      <c r="CY606" s="316"/>
      <c r="CZ606" s="316"/>
      <c r="DA606" s="316"/>
      <c r="DB606" s="316"/>
      <c r="DC606" s="316"/>
      <c r="DD606" s="316"/>
      <c r="DE606" s="316"/>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HP606" s="268">
        <f t="shared" si="415"/>
        <v>4</v>
      </c>
      <c r="HQ606" s="268">
        <f t="shared" si="385"/>
        <v>598</v>
      </c>
      <c r="HR606" s="268">
        <f t="shared" si="416"/>
        <v>0</v>
      </c>
      <c r="HS606" s="268">
        <f t="shared" si="417"/>
        <v>0</v>
      </c>
    </row>
    <row r="607" spans="1:227" x14ac:dyDescent="0.3">
      <c r="A607" s="21"/>
      <c r="B607" s="14">
        <v>11140</v>
      </c>
      <c r="C607" s="14">
        <v>46</v>
      </c>
      <c r="D607" s="14" t="s">
        <v>182</v>
      </c>
      <c r="E607" s="14" t="s">
        <v>183</v>
      </c>
      <c r="F607" s="14">
        <v>260</v>
      </c>
      <c r="G607" s="14" t="s">
        <v>121</v>
      </c>
      <c r="H607" s="14">
        <v>5</v>
      </c>
      <c r="I607" s="14">
        <v>2</v>
      </c>
      <c r="J607" s="14">
        <v>2</v>
      </c>
      <c r="K607" s="14"/>
      <c r="L607" s="14" t="s">
        <v>141</v>
      </c>
      <c r="M607" s="24">
        <f t="shared" si="412"/>
        <v>2</v>
      </c>
      <c r="N607" s="24">
        <f t="shared" si="387"/>
        <v>2</v>
      </c>
      <c r="O607" s="24" t="str">
        <f t="shared" si="388"/>
        <v>2 2</v>
      </c>
      <c r="P607" s="24">
        <f t="shared" si="389"/>
        <v>2</v>
      </c>
      <c r="Q607" s="25">
        <f t="shared" si="390"/>
        <v>0</v>
      </c>
      <c r="R607" s="26">
        <f t="shared" si="391"/>
        <v>0</v>
      </c>
      <c r="S607" s="24">
        <f t="shared" si="392"/>
        <v>5</v>
      </c>
      <c r="T607" s="24">
        <f t="shared" si="393"/>
        <v>5</v>
      </c>
      <c r="U607" s="24" t="str">
        <f t="shared" si="394"/>
        <v/>
      </c>
      <c r="V607" s="24" t="str">
        <f t="shared" si="395"/>
        <v>g</v>
      </c>
      <c r="W607" s="24" t="str">
        <f t="shared" si="413"/>
        <v/>
      </c>
      <c r="X607" s="24">
        <f t="shared" si="396"/>
        <v>5</v>
      </c>
      <c r="Y607" s="24">
        <f t="shared" si="397"/>
        <v>5</v>
      </c>
      <c r="Z607" s="24" t="str">
        <f t="shared" si="398"/>
        <v>M</v>
      </c>
      <c r="AA607" s="24" t="str">
        <f t="shared" si="386"/>
        <v>M</v>
      </c>
      <c r="AB607" s="34" t="str">
        <f t="shared" si="399"/>
        <v/>
      </c>
      <c r="AC607" s="34" t="str">
        <f t="shared" si="400"/>
        <v>g</v>
      </c>
      <c r="AD607" s="34" t="str">
        <f t="shared" si="414"/>
        <v>g</v>
      </c>
      <c r="AE607" s="34" t="str">
        <f t="shared" si="401"/>
        <v>5 0</v>
      </c>
      <c r="AF607" s="34">
        <f t="shared" si="402"/>
        <v>2</v>
      </c>
      <c r="AG607" s="34">
        <f t="shared" si="403"/>
        <v>2</v>
      </c>
      <c r="AH607" s="34">
        <f t="shared" si="404"/>
        <v>0</v>
      </c>
      <c r="AI607" s="172" t="str">
        <f>IF(AJ607&lt;&gt;"",MAX(AI$3:AI606)+1,"")</f>
        <v/>
      </c>
      <c r="AJ607" s="172" t="str">
        <f t="shared" si="405"/>
        <v/>
      </c>
      <c r="AK607" s="172" t="str">
        <f t="shared" si="406"/>
        <v/>
      </c>
      <c r="AL607" s="172" t="str">
        <f t="shared" si="407"/>
        <v/>
      </c>
      <c r="AM607" s="172">
        <f>IF(AN607&lt;&gt;"",MAX(AM$3:AM606)+1,"")</f>
        <v>128</v>
      </c>
      <c r="AN607" s="172" t="str">
        <f t="shared" si="408"/>
        <v>M</v>
      </c>
      <c r="AO607" s="172">
        <f t="shared" si="409"/>
        <v>260</v>
      </c>
      <c r="AP607" s="172">
        <f t="shared" si="410"/>
        <v>2</v>
      </c>
      <c r="AQ607" s="172" t="str">
        <f t="shared" si="411"/>
        <v/>
      </c>
      <c r="AR607" s="172" t="str">
        <f>Table1[[#This Row],[Sex ]]&amp;Table1[[#This Row],[Month]]</f>
        <v>M5</v>
      </c>
      <c r="AS607" s="21"/>
      <c r="AT607" s="21"/>
      <c r="AU607" s="21"/>
      <c r="AV607" s="21"/>
      <c r="AW607" s="21"/>
      <c r="AX607" s="21"/>
      <c r="AY607" s="21"/>
      <c r="AZ607" s="21"/>
      <c r="BA607" s="21"/>
      <c r="BB607" s="21"/>
      <c r="BC607" s="21"/>
      <c r="BD607" s="21"/>
      <c r="BE607" s="319"/>
      <c r="BF607" s="319"/>
      <c r="BG607" s="316"/>
      <c r="BH607" s="316"/>
      <c r="BI607" s="316"/>
      <c r="BJ607" s="316"/>
      <c r="BK607" s="316"/>
      <c r="BL607" s="316"/>
      <c r="BM607" s="316"/>
      <c r="BN607" s="316"/>
      <c r="BO607" s="316"/>
      <c r="BP607" s="316"/>
      <c r="BQ607" s="316"/>
      <c r="BR607" s="316"/>
      <c r="BS607" s="316"/>
      <c r="BT607" s="316"/>
      <c r="BU607" s="316"/>
      <c r="BV607" s="316"/>
      <c r="BW607" s="316"/>
      <c r="BX607" s="316"/>
      <c r="BY607" s="316"/>
      <c r="BZ607" s="316"/>
      <c r="CA607" s="316"/>
      <c r="CB607" s="316"/>
      <c r="CC607" s="316"/>
      <c r="CD607" s="316"/>
      <c r="CE607" s="316"/>
      <c r="CF607" s="316"/>
      <c r="CG607" s="316"/>
      <c r="CH607" s="316"/>
      <c r="CI607" s="316"/>
      <c r="CJ607" s="316"/>
      <c r="CK607" s="316"/>
      <c r="CL607" s="316"/>
      <c r="CM607" s="316"/>
      <c r="CN607" s="316"/>
      <c r="CO607" s="316"/>
      <c r="CP607" s="316"/>
      <c r="CQ607" s="316"/>
      <c r="CR607" s="316"/>
      <c r="CS607" s="316"/>
      <c r="CT607" s="316"/>
      <c r="CU607" s="316"/>
      <c r="CV607" s="316"/>
      <c r="CW607" s="316"/>
      <c r="CX607" s="316"/>
      <c r="CY607" s="316"/>
      <c r="CZ607" s="316"/>
      <c r="DA607" s="316"/>
      <c r="DB607" s="316"/>
      <c r="DC607" s="316"/>
      <c r="DD607" s="316"/>
      <c r="DE607" s="316"/>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21"/>
      <c r="ET607" s="21"/>
      <c r="EU607" s="21"/>
      <c r="EV607" s="21"/>
      <c r="HP607" s="268">
        <f t="shared" si="415"/>
        <v>5</v>
      </c>
      <c r="HQ607" s="268">
        <f t="shared" si="385"/>
        <v>599</v>
      </c>
      <c r="HR607" s="268">
        <f t="shared" si="416"/>
        <v>0</v>
      </c>
      <c r="HS607" s="268">
        <f t="shared" si="417"/>
        <v>0</v>
      </c>
    </row>
    <row r="608" spans="1:227" x14ac:dyDescent="0.3">
      <c r="A608" s="21"/>
      <c r="B608" s="14">
        <v>11562</v>
      </c>
      <c r="C608" s="14">
        <v>1</v>
      </c>
      <c r="D608" s="14" t="s">
        <v>182</v>
      </c>
      <c r="E608" s="14" t="s">
        <v>183</v>
      </c>
      <c r="F608" s="14">
        <v>340</v>
      </c>
      <c r="G608" s="14" t="s">
        <v>120</v>
      </c>
      <c r="H608" s="14">
        <v>5</v>
      </c>
      <c r="I608" s="14">
        <v>4</v>
      </c>
      <c r="J608" s="14">
        <v>4</v>
      </c>
      <c r="K608" s="14"/>
      <c r="L608" s="14" t="s">
        <v>141</v>
      </c>
      <c r="M608" s="24">
        <f t="shared" si="412"/>
        <v>4</v>
      </c>
      <c r="N608" s="24">
        <f t="shared" si="387"/>
        <v>2</v>
      </c>
      <c r="O608" s="24" t="str">
        <f t="shared" si="388"/>
        <v>4 4</v>
      </c>
      <c r="P608" s="24">
        <f t="shared" si="389"/>
        <v>4</v>
      </c>
      <c r="Q608" s="25">
        <f t="shared" si="390"/>
        <v>0</v>
      </c>
      <c r="R608" s="26">
        <f t="shared" si="391"/>
        <v>0</v>
      </c>
      <c r="S608" s="24">
        <f t="shared" si="392"/>
        <v>5</v>
      </c>
      <c r="T608" s="24">
        <f t="shared" si="393"/>
        <v>5</v>
      </c>
      <c r="U608" s="24" t="str">
        <f t="shared" si="394"/>
        <v/>
      </c>
      <c r="V608" s="24" t="str">
        <f t="shared" si="395"/>
        <v>g</v>
      </c>
      <c r="W608" s="24" t="str">
        <f t="shared" si="413"/>
        <v/>
      </c>
      <c r="X608" s="24">
        <f t="shared" si="396"/>
        <v>5</v>
      </c>
      <c r="Y608" s="24">
        <f t="shared" si="397"/>
        <v>5</v>
      </c>
      <c r="Z608" s="24" t="str">
        <f t="shared" si="398"/>
        <v>F</v>
      </c>
      <c r="AA608" s="24" t="str">
        <f t="shared" si="386"/>
        <v>F</v>
      </c>
      <c r="AB608" s="34" t="str">
        <f t="shared" si="399"/>
        <v/>
      </c>
      <c r="AC608" s="34" t="str">
        <f t="shared" si="400"/>
        <v>g</v>
      </c>
      <c r="AD608" s="34" t="str">
        <f t="shared" si="414"/>
        <v>g</v>
      </c>
      <c r="AE608" s="34" t="str">
        <f t="shared" si="401"/>
        <v>5 0</v>
      </c>
      <c r="AF608" s="34">
        <f t="shared" si="402"/>
        <v>4</v>
      </c>
      <c r="AG608" s="34">
        <f t="shared" si="403"/>
        <v>4</v>
      </c>
      <c r="AH608" s="34">
        <f t="shared" si="404"/>
        <v>0</v>
      </c>
      <c r="AI608" s="172">
        <f>IF(AJ608&lt;&gt;"",MAX(AI$3:AI607)+1,"")</f>
        <v>473</v>
      </c>
      <c r="AJ608" s="172" t="str">
        <f t="shared" si="405"/>
        <v>F</v>
      </c>
      <c r="AK608" s="172">
        <f t="shared" si="406"/>
        <v>340</v>
      </c>
      <c r="AL608" s="172">
        <f t="shared" si="407"/>
        <v>4</v>
      </c>
      <c r="AM608" s="172" t="str">
        <f>IF(AN608&lt;&gt;"",MAX(AM$3:AM607)+1,"")</f>
        <v/>
      </c>
      <c r="AN608" s="172" t="str">
        <f t="shared" si="408"/>
        <v/>
      </c>
      <c r="AO608" s="172" t="str">
        <f t="shared" si="409"/>
        <v/>
      </c>
      <c r="AP608" s="172" t="str">
        <f t="shared" si="410"/>
        <v/>
      </c>
      <c r="AQ608" s="172" t="str">
        <f t="shared" si="411"/>
        <v/>
      </c>
      <c r="AR608" s="172" t="str">
        <f>Table1[[#This Row],[Sex ]]&amp;Table1[[#This Row],[Month]]</f>
        <v>F5</v>
      </c>
      <c r="AS608" s="21"/>
      <c r="AT608" s="21"/>
      <c r="AU608" s="21"/>
      <c r="AV608" s="21"/>
      <c r="AW608" s="21"/>
      <c r="AX608" s="21"/>
      <c r="AY608" s="21"/>
      <c r="AZ608" s="21"/>
      <c r="BA608" s="21"/>
      <c r="BB608" s="21"/>
      <c r="BC608" s="21"/>
      <c r="BD608" s="21"/>
      <c r="BE608" s="319"/>
      <c r="BF608" s="319"/>
      <c r="BG608" s="316"/>
      <c r="BH608" s="316"/>
      <c r="BI608" s="316"/>
      <c r="BJ608" s="316"/>
      <c r="BK608" s="316"/>
      <c r="BL608" s="316"/>
      <c r="BM608" s="316"/>
      <c r="BN608" s="316"/>
      <c r="BO608" s="316"/>
      <c r="BP608" s="316"/>
      <c r="BQ608" s="316"/>
      <c r="BR608" s="316"/>
      <c r="BS608" s="316"/>
      <c r="BT608" s="316"/>
      <c r="BU608" s="316"/>
      <c r="BV608" s="316"/>
      <c r="BW608" s="316"/>
      <c r="BX608" s="316"/>
      <c r="BY608" s="316"/>
      <c r="BZ608" s="316"/>
      <c r="CA608" s="316"/>
      <c r="CB608" s="316"/>
      <c r="CC608" s="316"/>
      <c r="CD608" s="316"/>
      <c r="CE608" s="316"/>
      <c r="CF608" s="316"/>
      <c r="CG608" s="316"/>
      <c r="CH608" s="316"/>
      <c r="CI608" s="316"/>
      <c r="CJ608" s="316"/>
      <c r="CK608" s="316"/>
      <c r="CL608" s="316"/>
      <c r="CM608" s="316"/>
      <c r="CN608" s="316"/>
      <c r="CO608" s="316"/>
      <c r="CP608" s="316"/>
      <c r="CQ608" s="316"/>
      <c r="CR608" s="316"/>
      <c r="CS608" s="316"/>
      <c r="CT608" s="316"/>
      <c r="CU608" s="316"/>
      <c r="CV608" s="316"/>
      <c r="CW608" s="316"/>
      <c r="CX608" s="316"/>
      <c r="CY608" s="316"/>
      <c r="CZ608" s="316"/>
      <c r="DA608" s="316"/>
      <c r="DB608" s="316"/>
      <c r="DC608" s="316"/>
      <c r="DD608" s="316"/>
      <c r="DE608" s="316"/>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HP608" s="268">
        <f t="shared" si="415"/>
        <v>11</v>
      </c>
      <c r="HQ608" s="268">
        <f t="shared" si="385"/>
        <v>600</v>
      </c>
      <c r="HR608" s="268">
        <f t="shared" si="416"/>
        <v>0</v>
      </c>
      <c r="HS608" s="268">
        <f t="shared" si="417"/>
        <v>0</v>
      </c>
    </row>
    <row r="609" spans="1:227" x14ac:dyDescent="0.3">
      <c r="A609" s="21"/>
      <c r="B609" s="14">
        <v>11562</v>
      </c>
      <c r="C609" s="14">
        <v>2</v>
      </c>
      <c r="D609" s="14" t="s">
        <v>182</v>
      </c>
      <c r="E609" s="14" t="s">
        <v>183</v>
      </c>
      <c r="F609" s="14">
        <v>310</v>
      </c>
      <c r="G609" s="14" t="s">
        <v>120</v>
      </c>
      <c r="H609" s="14">
        <v>5</v>
      </c>
      <c r="I609" s="14">
        <v>4</v>
      </c>
      <c r="J609" s="14">
        <v>4</v>
      </c>
      <c r="K609" s="14"/>
      <c r="L609" s="14" t="s">
        <v>141</v>
      </c>
      <c r="M609" s="24">
        <f t="shared" si="412"/>
        <v>4</v>
      </c>
      <c r="N609" s="24">
        <f t="shared" si="387"/>
        <v>2</v>
      </c>
      <c r="O609" s="24" t="str">
        <f t="shared" si="388"/>
        <v>4 4</v>
      </c>
      <c r="P609" s="24">
        <f t="shared" si="389"/>
        <v>4</v>
      </c>
      <c r="Q609" s="25">
        <f t="shared" si="390"/>
        <v>0</v>
      </c>
      <c r="R609" s="26">
        <f t="shared" si="391"/>
        <v>0</v>
      </c>
      <c r="S609" s="24">
        <f t="shared" si="392"/>
        <v>5</v>
      </c>
      <c r="T609" s="24">
        <f t="shared" si="393"/>
        <v>5</v>
      </c>
      <c r="U609" s="24" t="str">
        <f t="shared" si="394"/>
        <v/>
      </c>
      <c r="V609" s="24" t="str">
        <f t="shared" si="395"/>
        <v>g</v>
      </c>
      <c r="W609" s="24" t="str">
        <f t="shared" si="413"/>
        <v/>
      </c>
      <c r="X609" s="24">
        <f t="shared" si="396"/>
        <v>5</v>
      </c>
      <c r="Y609" s="24">
        <f t="shared" si="397"/>
        <v>5</v>
      </c>
      <c r="Z609" s="24" t="str">
        <f t="shared" si="398"/>
        <v>F</v>
      </c>
      <c r="AA609" s="24" t="str">
        <f t="shared" ref="AA609:AA624" si="418">IF(I609&lt;&gt;"",IF(SUM(I609:J609)&gt;98,"",IF(I609-J609=0,G609,"")))</f>
        <v>F</v>
      </c>
      <c r="AB609" s="34" t="str">
        <f t="shared" si="399"/>
        <v/>
      </c>
      <c r="AC609" s="34" t="str">
        <f t="shared" si="400"/>
        <v>g</v>
      </c>
      <c r="AD609" s="34" t="str">
        <f t="shared" si="414"/>
        <v>g</v>
      </c>
      <c r="AE609" s="34" t="str">
        <f t="shared" si="401"/>
        <v>5 0</v>
      </c>
      <c r="AF609" s="34">
        <f t="shared" si="402"/>
        <v>4</v>
      </c>
      <c r="AG609" s="34">
        <f t="shared" si="403"/>
        <v>4</v>
      </c>
      <c r="AH609" s="34">
        <f t="shared" si="404"/>
        <v>0</v>
      </c>
      <c r="AI609" s="172">
        <f>IF(AJ609&lt;&gt;"",MAX(AI$3:AI608)+1,"")</f>
        <v>474</v>
      </c>
      <c r="AJ609" s="172" t="str">
        <f t="shared" si="405"/>
        <v>F</v>
      </c>
      <c r="AK609" s="172">
        <f t="shared" si="406"/>
        <v>310</v>
      </c>
      <c r="AL609" s="172">
        <f t="shared" si="407"/>
        <v>4</v>
      </c>
      <c r="AM609" s="172" t="str">
        <f>IF(AN609&lt;&gt;"",MAX(AM$3:AM608)+1,"")</f>
        <v/>
      </c>
      <c r="AN609" s="172" t="str">
        <f t="shared" si="408"/>
        <v/>
      </c>
      <c r="AO609" s="172" t="str">
        <f t="shared" si="409"/>
        <v/>
      </c>
      <c r="AP609" s="172" t="str">
        <f t="shared" si="410"/>
        <v/>
      </c>
      <c r="AQ609" s="172" t="str">
        <f t="shared" si="411"/>
        <v/>
      </c>
      <c r="AR609" s="172" t="str">
        <f>Table1[[#This Row],[Sex ]]&amp;Table1[[#This Row],[Month]]</f>
        <v>F5</v>
      </c>
      <c r="AS609" s="21"/>
      <c r="AT609" s="21"/>
      <c r="AU609" s="21"/>
      <c r="AV609" s="21"/>
      <c r="AW609" s="21"/>
      <c r="AX609" s="21"/>
      <c r="AY609" s="21"/>
      <c r="AZ609" s="21"/>
      <c r="BA609" s="21"/>
      <c r="BB609" s="21"/>
      <c r="BC609" s="21"/>
      <c r="BD609" s="21"/>
      <c r="BE609" s="319"/>
      <c r="BF609" s="319"/>
      <c r="BG609" s="316"/>
      <c r="BH609" s="316"/>
      <c r="BI609" s="316"/>
      <c r="BJ609" s="316"/>
      <c r="BK609" s="316"/>
      <c r="BL609" s="316"/>
      <c r="BM609" s="316"/>
      <c r="BN609" s="316"/>
      <c r="BO609" s="316"/>
      <c r="BP609" s="316"/>
      <c r="BQ609" s="316"/>
      <c r="BR609" s="316"/>
      <c r="BS609" s="316"/>
      <c r="BT609" s="316"/>
      <c r="BU609" s="316"/>
      <c r="BV609" s="316"/>
      <c r="BW609" s="316"/>
      <c r="BX609" s="316"/>
      <c r="BY609" s="316"/>
      <c r="BZ609" s="316"/>
      <c r="CA609" s="316"/>
      <c r="CB609" s="316"/>
      <c r="CC609" s="316"/>
      <c r="CD609" s="316"/>
      <c r="CE609" s="316"/>
      <c r="CF609" s="316"/>
      <c r="CG609" s="316"/>
      <c r="CH609" s="316"/>
      <c r="CI609" s="316"/>
      <c r="CJ609" s="316"/>
      <c r="CK609" s="316"/>
      <c r="CL609" s="316"/>
      <c r="CM609" s="316"/>
      <c r="CN609" s="316"/>
      <c r="CO609" s="316"/>
      <c r="CP609" s="316"/>
      <c r="CQ609" s="316"/>
      <c r="CR609" s="316"/>
      <c r="CS609" s="316"/>
      <c r="CT609" s="316"/>
      <c r="CU609" s="316"/>
      <c r="CV609" s="316"/>
      <c r="CW609" s="316"/>
      <c r="CX609" s="316"/>
      <c r="CY609" s="316"/>
      <c r="CZ609" s="316"/>
      <c r="DA609" s="316"/>
      <c r="DB609" s="316"/>
      <c r="DC609" s="316"/>
      <c r="DD609" s="316"/>
      <c r="DE609" s="316"/>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21"/>
      <c r="ET609" s="21"/>
      <c r="EU609" s="21"/>
      <c r="EV609" s="21"/>
      <c r="HP609" s="268">
        <f t="shared" si="415"/>
        <v>5</v>
      </c>
      <c r="HQ609" s="268">
        <f t="shared" si="385"/>
        <v>601</v>
      </c>
      <c r="HR609" s="268">
        <f t="shared" si="416"/>
        <v>0</v>
      </c>
      <c r="HS609" s="268">
        <f t="shared" si="417"/>
        <v>0</v>
      </c>
    </row>
    <row r="610" spans="1:227" x14ac:dyDescent="0.3">
      <c r="A610" s="21"/>
      <c r="B610" s="14">
        <v>11562</v>
      </c>
      <c r="C610" s="14">
        <v>3</v>
      </c>
      <c r="D610" s="14" t="s">
        <v>182</v>
      </c>
      <c r="E610" s="14" t="s">
        <v>183</v>
      </c>
      <c r="F610" s="14">
        <v>410</v>
      </c>
      <c r="G610" s="14" t="s">
        <v>120</v>
      </c>
      <c r="H610" s="14">
        <v>5</v>
      </c>
      <c r="I610" s="14">
        <v>6</v>
      </c>
      <c r="J610" s="14">
        <v>6</v>
      </c>
      <c r="K610" s="14"/>
      <c r="L610" s="14" t="s">
        <v>141</v>
      </c>
      <c r="M610" s="24">
        <f t="shared" si="412"/>
        <v>6</v>
      </c>
      <c r="N610" s="24">
        <f t="shared" si="387"/>
        <v>2</v>
      </c>
      <c r="O610" s="24" t="str">
        <f t="shared" si="388"/>
        <v>6 6</v>
      </c>
      <c r="P610" s="24">
        <f t="shared" si="389"/>
        <v>6</v>
      </c>
      <c r="Q610" s="25">
        <f t="shared" si="390"/>
        <v>0</v>
      </c>
      <c r="R610" s="26">
        <f t="shared" si="391"/>
        <v>0</v>
      </c>
      <c r="S610" s="24">
        <f t="shared" si="392"/>
        <v>5</v>
      </c>
      <c r="T610" s="24">
        <f t="shared" si="393"/>
        <v>5</v>
      </c>
      <c r="U610" s="24" t="str">
        <f t="shared" si="394"/>
        <v/>
      </c>
      <c r="V610" s="24" t="str">
        <f t="shared" si="395"/>
        <v>g</v>
      </c>
      <c r="W610" s="24" t="str">
        <f t="shared" si="413"/>
        <v/>
      </c>
      <c r="X610" s="24">
        <f t="shared" si="396"/>
        <v>5</v>
      </c>
      <c r="Y610" s="24">
        <f t="shared" si="397"/>
        <v>5</v>
      </c>
      <c r="Z610" s="24" t="str">
        <f t="shared" si="398"/>
        <v>F</v>
      </c>
      <c r="AA610" s="24" t="str">
        <f t="shared" si="418"/>
        <v>F</v>
      </c>
      <c r="AB610" s="34" t="str">
        <f t="shared" si="399"/>
        <v/>
      </c>
      <c r="AC610" s="34" t="str">
        <f t="shared" si="400"/>
        <v>g</v>
      </c>
      <c r="AD610" s="34" t="str">
        <f t="shared" si="414"/>
        <v>g</v>
      </c>
      <c r="AE610" s="34" t="str">
        <f t="shared" si="401"/>
        <v>5 0</v>
      </c>
      <c r="AF610" s="34">
        <f t="shared" si="402"/>
        <v>6</v>
      </c>
      <c r="AG610" s="34">
        <f t="shared" si="403"/>
        <v>6</v>
      </c>
      <c r="AH610" s="34">
        <f t="shared" si="404"/>
        <v>0</v>
      </c>
      <c r="AI610" s="172">
        <f>IF(AJ610&lt;&gt;"",MAX(AI$3:AI609)+1,"")</f>
        <v>475</v>
      </c>
      <c r="AJ610" s="172" t="str">
        <f t="shared" si="405"/>
        <v>F</v>
      </c>
      <c r="AK610" s="172">
        <f t="shared" si="406"/>
        <v>410</v>
      </c>
      <c r="AL610" s="172">
        <f t="shared" si="407"/>
        <v>6</v>
      </c>
      <c r="AM610" s="172" t="str">
        <f>IF(AN610&lt;&gt;"",MAX(AM$3:AM609)+1,"")</f>
        <v/>
      </c>
      <c r="AN610" s="172" t="str">
        <f t="shared" si="408"/>
        <v/>
      </c>
      <c r="AO610" s="172" t="str">
        <f t="shared" si="409"/>
        <v/>
      </c>
      <c r="AP610" s="172" t="str">
        <f t="shared" si="410"/>
        <v/>
      </c>
      <c r="AQ610" s="172" t="str">
        <f t="shared" si="411"/>
        <v/>
      </c>
      <c r="AR610" s="172" t="str">
        <f>Table1[[#This Row],[Sex ]]&amp;Table1[[#This Row],[Month]]</f>
        <v>F5</v>
      </c>
      <c r="AS610" s="21"/>
      <c r="AT610" s="21"/>
      <c r="AU610" s="21"/>
      <c r="AV610" s="21"/>
      <c r="AW610" s="21"/>
      <c r="AX610" s="21"/>
      <c r="AY610" s="21"/>
      <c r="AZ610" s="21"/>
      <c r="BA610" s="21"/>
      <c r="BB610" s="21"/>
      <c r="BC610" s="21"/>
      <c r="BD610" s="21"/>
      <c r="BE610" s="319"/>
      <c r="BF610" s="319"/>
      <c r="BG610" s="316"/>
      <c r="BH610" s="316"/>
      <c r="BI610" s="316"/>
      <c r="BJ610" s="316"/>
      <c r="BK610" s="316"/>
      <c r="BL610" s="316"/>
      <c r="BM610" s="316"/>
      <c r="BN610" s="316"/>
      <c r="BO610" s="316"/>
      <c r="BP610" s="316"/>
      <c r="BQ610" s="316"/>
      <c r="BR610" s="316"/>
      <c r="BS610" s="316"/>
      <c r="BT610" s="316"/>
      <c r="BU610" s="316"/>
      <c r="BV610" s="316"/>
      <c r="BW610" s="316"/>
      <c r="BX610" s="316"/>
      <c r="BY610" s="316"/>
      <c r="BZ610" s="316"/>
      <c r="CA610" s="316"/>
      <c r="CB610" s="316"/>
      <c r="CC610" s="316"/>
      <c r="CD610" s="316"/>
      <c r="CE610" s="316"/>
      <c r="CF610" s="316"/>
      <c r="CG610" s="316"/>
      <c r="CH610" s="316"/>
      <c r="CI610" s="316"/>
      <c r="CJ610" s="316"/>
      <c r="CK610" s="316"/>
      <c r="CL610" s="316"/>
      <c r="CM610" s="316"/>
      <c r="CN610" s="316"/>
      <c r="CO610" s="316"/>
      <c r="CP610" s="316"/>
      <c r="CQ610" s="316"/>
      <c r="CR610" s="316"/>
      <c r="CS610" s="316"/>
      <c r="CT610" s="316"/>
      <c r="CU610" s="316"/>
      <c r="CV610" s="316"/>
      <c r="CW610" s="316"/>
      <c r="CX610" s="316"/>
      <c r="CY610" s="316"/>
      <c r="CZ610" s="316"/>
      <c r="DA610" s="316"/>
      <c r="DB610" s="316"/>
      <c r="DC610" s="316"/>
      <c r="DD610" s="316"/>
      <c r="DE610" s="316"/>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21"/>
      <c r="ET610" s="21"/>
      <c r="EU610" s="21"/>
      <c r="EV610" s="21"/>
      <c r="HP610" s="268">
        <f t="shared" si="415"/>
        <v>5</v>
      </c>
      <c r="HQ610" s="268">
        <f t="shared" si="385"/>
        <v>602</v>
      </c>
      <c r="HR610" s="268">
        <f t="shared" si="416"/>
        <v>0</v>
      </c>
      <c r="HS610" s="268">
        <f t="shared" si="417"/>
        <v>0</v>
      </c>
    </row>
    <row r="611" spans="1:227" x14ac:dyDescent="0.3">
      <c r="A611" s="21"/>
      <c r="B611" s="14">
        <v>11562</v>
      </c>
      <c r="C611" s="14">
        <v>4</v>
      </c>
      <c r="D611" s="14" t="s">
        <v>182</v>
      </c>
      <c r="E611" s="14" t="s">
        <v>183</v>
      </c>
      <c r="F611" s="14">
        <v>300</v>
      </c>
      <c r="G611" s="14" t="s">
        <v>121</v>
      </c>
      <c r="H611" s="14">
        <v>5</v>
      </c>
      <c r="I611" s="14">
        <v>4</v>
      </c>
      <c r="J611" s="14">
        <v>4</v>
      </c>
      <c r="K611" s="14"/>
      <c r="L611" s="14" t="s">
        <v>141</v>
      </c>
      <c r="M611" s="24">
        <f t="shared" si="412"/>
        <v>4</v>
      </c>
      <c r="N611" s="24">
        <f t="shared" si="387"/>
        <v>2</v>
      </c>
      <c r="O611" s="24" t="str">
        <f t="shared" si="388"/>
        <v>4 4</v>
      </c>
      <c r="P611" s="24">
        <f t="shared" si="389"/>
        <v>4</v>
      </c>
      <c r="Q611" s="25">
        <f t="shared" si="390"/>
        <v>0</v>
      </c>
      <c r="R611" s="26">
        <f t="shared" si="391"/>
        <v>0</v>
      </c>
      <c r="S611" s="24">
        <f t="shared" si="392"/>
        <v>5</v>
      </c>
      <c r="T611" s="24">
        <f t="shared" si="393"/>
        <v>5</v>
      </c>
      <c r="U611" s="24" t="str">
        <f t="shared" si="394"/>
        <v/>
      </c>
      <c r="V611" s="24" t="str">
        <f t="shared" si="395"/>
        <v>g</v>
      </c>
      <c r="W611" s="24" t="str">
        <f t="shared" si="413"/>
        <v/>
      </c>
      <c r="X611" s="24">
        <f t="shared" si="396"/>
        <v>5</v>
      </c>
      <c r="Y611" s="24">
        <f t="shared" si="397"/>
        <v>5</v>
      </c>
      <c r="Z611" s="24" t="str">
        <f t="shared" si="398"/>
        <v>M</v>
      </c>
      <c r="AA611" s="24" t="str">
        <f t="shared" si="418"/>
        <v>M</v>
      </c>
      <c r="AB611" s="34" t="str">
        <f t="shared" si="399"/>
        <v/>
      </c>
      <c r="AC611" s="34" t="str">
        <f t="shared" si="400"/>
        <v>g</v>
      </c>
      <c r="AD611" s="34" t="str">
        <f t="shared" si="414"/>
        <v>g</v>
      </c>
      <c r="AE611" s="34" t="str">
        <f t="shared" si="401"/>
        <v>5 0</v>
      </c>
      <c r="AF611" s="34">
        <f t="shared" si="402"/>
        <v>4</v>
      </c>
      <c r="AG611" s="34">
        <f t="shared" si="403"/>
        <v>4</v>
      </c>
      <c r="AH611" s="34">
        <f t="shared" si="404"/>
        <v>0</v>
      </c>
      <c r="AI611" s="172" t="str">
        <f>IF(AJ611&lt;&gt;"",MAX(AI$3:AI610)+1,"")</f>
        <v/>
      </c>
      <c r="AJ611" s="172" t="str">
        <f t="shared" si="405"/>
        <v/>
      </c>
      <c r="AK611" s="172" t="str">
        <f t="shared" si="406"/>
        <v/>
      </c>
      <c r="AL611" s="172" t="str">
        <f t="shared" si="407"/>
        <v/>
      </c>
      <c r="AM611" s="172">
        <f>IF(AN611&lt;&gt;"",MAX(AM$3:AM610)+1,"")</f>
        <v>129</v>
      </c>
      <c r="AN611" s="172" t="str">
        <f t="shared" si="408"/>
        <v>M</v>
      </c>
      <c r="AO611" s="172">
        <f t="shared" si="409"/>
        <v>300</v>
      </c>
      <c r="AP611" s="172">
        <f t="shared" si="410"/>
        <v>4</v>
      </c>
      <c r="AQ611" s="172" t="str">
        <f t="shared" si="411"/>
        <v/>
      </c>
      <c r="AR611" s="172" t="str">
        <f>Table1[[#This Row],[Sex ]]&amp;Table1[[#This Row],[Month]]</f>
        <v>M5</v>
      </c>
      <c r="AS611" s="21"/>
      <c r="AT611" s="21"/>
      <c r="AU611" s="21"/>
      <c r="AV611" s="21"/>
      <c r="AW611" s="21"/>
      <c r="AX611" s="21"/>
      <c r="AY611" s="21"/>
      <c r="AZ611" s="21"/>
      <c r="BA611" s="21"/>
      <c r="BB611" s="21"/>
      <c r="BC611" s="21"/>
      <c r="BD611" s="21"/>
      <c r="BE611" s="319"/>
      <c r="BF611" s="319"/>
      <c r="BG611" s="316"/>
      <c r="BH611" s="316"/>
      <c r="BI611" s="316"/>
      <c r="BJ611" s="316"/>
      <c r="BK611" s="316"/>
      <c r="BL611" s="316"/>
      <c r="BM611" s="316"/>
      <c r="BN611" s="316"/>
      <c r="BO611" s="316"/>
      <c r="BP611" s="316"/>
      <c r="BQ611" s="316"/>
      <c r="BR611" s="316"/>
      <c r="BS611" s="316"/>
      <c r="BT611" s="316"/>
      <c r="BU611" s="316"/>
      <c r="BV611" s="316"/>
      <c r="BW611" s="316"/>
      <c r="BX611" s="316"/>
      <c r="BY611" s="316"/>
      <c r="BZ611" s="316"/>
      <c r="CA611" s="316"/>
      <c r="CB611" s="316"/>
      <c r="CC611" s="316"/>
      <c r="CD611" s="316"/>
      <c r="CE611" s="316"/>
      <c r="CF611" s="316"/>
      <c r="CG611" s="316"/>
      <c r="CH611" s="316"/>
      <c r="CI611" s="316"/>
      <c r="CJ611" s="316"/>
      <c r="CK611" s="316"/>
      <c r="CL611" s="316"/>
      <c r="CM611" s="316"/>
      <c r="CN611" s="316"/>
      <c r="CO611" s="316"/>
      <c r="CP611" s="316"/>
      <c r="CQ611" s="316"/>
      <c r="CR611" s="316"/>
      <c r="CS611" s="316"/>
      <c r="CT611" s="316"/>
      <c r="CU611" s="316"/>
      <c r="CV611" s="316"/>
      <c r="CW611" s="316"/>
      <c r="CX611" s="316"/>
      <c r="CY611" s="316"/>
      <c r="CZ611" s="316"/>
      <c r="DA611" s="316"/>
      <c r="DB611" s="316"/>
      <c r="DC611" s="316"/>
      <c r="DD611" s="316"/>
      <c r="DE611" s="316"/>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21"/>
      <c r="ET611" s="21"/>
      <c r="EU611" s="21"/>
      <c r="EV611" s="21"/>
      <c r="HP611" s="268">
        <f t="shared" si="415"/>
        <v>3</v>
      </c>
      <c r="HQ611" s="268">
        <f t="shared" si="385"/>
        <v>603</v>
      </c>
      <c r="HR611" s="268">
        <f t="shared" si="416"/>
        <v>0</v>
      </c>
      <c r="HS611" s="268">
        <f t="shared" si="417"/>
        <v>0</v>
      </c>
    </row>
    <row r="612" spans="1:227" x14ac:dyDescent="0.3">
      <c r="A612" s="21"/>
      <c r="B612" s="14">
        <v>11562</v>
      </c>
      <c r="C612" s="14">
        <v>5</v>
      </c>
      <c r="D612" s="14" t="s">
        <v>182</v>
      </c>
      <c r="E612" s="14" t="s">
        <v>183</v>
      </c>
      <c r="F612" s="14">
        <v>280</v>
      </c>
      <c r="G612" s="14" t="s">
        <v>121</v>
      </c>
      <c r="H612" s="14">
        <v>5</v>
      </c>
      <c r="I612" s="14">
        <v>4</v>
      </c>
      <c r="J612" s="14">
        <v>4</v>
      </c>
      <c r="K612" s="14"/>
      <c r="L612" s="14" t="s">
        <v>141</v>
      </c>
      <c r="M612" s="24">
        <f t="shared" si="412"/>
        <v>4</v>
      </c>
      <c r="N612" s="24">
        <f t="shared" si="387"/>
        <v>2</v>
      </c>
      <c r="O612" s="24" t="str">
        <f t="shared" si="388"/>
        <v>4 4</v>
      </c>
      <c r="P612" s="24">
        <f t="shared" si="389"/>
        <v>4</v>
      </c>
      <c r="Q612" s="25">
        <f t="shared" si="390"/>
        <v>0</v>
      </c>
      <c r="R612" s="26">
        <f t="shared" si="391"/>
        <v>0</v>
      </c>
      <c r="S612" s="24">
        <f t="shared" si="392"/>
        <v>5</v>
      </c>
      <c r="T612" s="24">
        <f t="shared" si="393"/>
        <v>5</v>
      </c>
      <c r="U612" s="24" t="str">
        <f t="shared" si="394"/>
        <v/>
      </c>
      <c r="V612" s="24" t="str">
        <f t="shared" si="395"/>
        <v>g</v>
      </c>
      <c r="W612" s="24" t="str">
        <f t="shared" si="413"/>
        <v/>
      </c>
      <c r="X612" s="24">
        <f t="shared" si="396"/>
        <v>5</v>
      </c>
      <c r="Y612" s="24">
        <f t="shared" si="397"/>
        <v>5</v>
      </c>
      <c r="Z612" s="24" t="str">
        <f t="shared" si="398"/>
        <v>M</v>
      </c>
      <c r="AA612" s="24" t="str">
        <f t="shared" si="418"/>
        <v>M</v>
      </c>
      <c r="AB612" s="34" t="str">
        <f t="shared" si="399"/>
        <v/>
      </c>
      <c r="AC612" s="34" t="str">
        <f t="shared" si="400"/>
        <v>g</v>
      </c>
      <c r="AD612" s="34" t="str">
        <f t="shared" si="414"/>
        <v>g</v>
      </c>
      <c r="AE612" s="34" t="str">
        <f t="shared" si="401"/>
        <v>5 0</v>
      </c>
      <c r="AF612" s="34">
        <f t="shared" si="402"/>
        <v>4</v>
      </c>
      <c r="AG612" s="34">
        <f t="shared" si="403"/>
        <v>4</v>
      </c>
      <c r="AH612" s="34">
        <f t="shared" si="404"/>
        <v>0</v>
      </c>
      <c r="AI612" s="172" t="str">
        <f>IF(AJ612&lt;&gt;"",MAX(AI$3:AI611)+1,"")</f>
        <v/>
      </c>
      <c r="AJ612" s="172" t="str">
        <f t="shared" si="405"/>
        <v/>
      </c>
      <c r="AK612" s="172" t="str">
        <f t="shared" si="406"/>
        <v/>
      </c>
      <c r="AL612" s="172" t="str">
        <f t="shared" si="407"/>
        <v/>
      </c>
      <c r="AM612" s="172">
        <f>IF(AN612&lt;&gt;"",MAX(AM$3:AM611)+1,"")</f>
        <v>130</v>
      </c>
      <c r="AN612" s="172" t="str">
        <f t="shared" si="408"/>
        <v>M</v>
      </c>
      <c r="AO612" s="172">
        <f t="shared" si="409"/>
        <v>280</v>
      </c>
      <c r="AP612" s="172">
        <f t="shared" si="410"/>
        <v>4</v>
      </c>
      <c r="AQ612" s="172" t="str">
        <f t="shared" si="411"/>
        <v/>
      </c>
      <c r="AR612" s="172" t="str">
        <f>Table1[[#This Row],[Sex ]]&amp;Table1[[#This Row],[Month]]</f>
        <v>M5</v>
      </c>
      <c r="AS612" s="21"/>
      <c r="AT612" s="21"/>
      <c r="AU612" s="21"/>
      <c r="AV612" s="21"/>
      <c r="AW612" s="21"/>
      <c r="AX612" s="21"/>
      <c r="AY612" s="21"/>
      <c r="AZ612" s="21"/>
      <c r="BA612" s="21"/>
      <c r="BB612" s="21"/>
      <c r="BC612" s="21"/>
      <c r="BD612" s="21"/>
      <c r="BE612" s="319"/>
      <c r="BF612" s="319"/>
      <c r="BG612" s="316"/>
      <c r="BH612" s="316"/>
      <c r="BI612" s="316"/>
      <c r="BJ612" s="316"/>
      <c r="BK612" s="316"/>
      <c r="BL612" s="316"/>
      <c r="BM612" s="316"/>
      <c r="BN612" s="316"/>
      <c r="BO612" s="316"/>
      <c r="BP612" s="316"/>
      <c r="BQ612" s="316"/>
      <c r="BR612" s="316"/>
      <c r="BS612" s="316"/>
      <c r="BT612" s="316"/>
      <c r="BU612" s="316"/>
      <c r="BV612" s="316"/>
      <c r="BW612" s="316"/>
      <c r="BX612" s="316"/>
      <c r="BY612" s="316"/>
      <c r="BZ612" s="316"/>
      <c r="CA612" s="316"/>
      <c r="CB612" s="316"/>
      <c r="CC612" s="316"/>
      <c r="CD612" s="316"/>
      <c r="CE612" s="316"/>
      <c r="CF612" s="316"/>
      <c r="CG612" s="316"/>
      <c r="CH612" s="316"/>
      <c r="CI612" s="316"/>
      <c r="CJ612" s="316"/>
      <c r="CK612" s="316"/>
      <c r="CL612" s="316"/>
      <c r="CM612" s="316"/>
      <c r="CN612" s="316"/>
      <c r="CO612" s="316"/>
      <c r="CP612" s="316"/>
      <c r="CQ612" s="316"/>
      <c r="CR612" s="316"/>
      <c r="CS612" s="316"/>
      <c r="CT612" s="316"/>
      <c r="CU612" s="316"/>
      <c r="CV612" s="316"/>
      <c r="CW612" s="316"/>
      <c r="CX612" s="316"/>
      <c r="CY612" s="316"/>
      <c r="CZ612" s="316"/>
      <c r="DA612" s="316"/>
      <c r="DB612" s="316"/>
      <c r="DC612" s="316"/>
      <c r="DD612" s="316"/>
      <c r="DE612" s="316"/>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21"/>
      <c r="ET612" s="21"/>
      <c r="EU612" s="21"/>
      <c r="EV612" s="21"/>
      <c r="HP612" s="268">
        <f t="shared" si="415"/>
        <v>7</v>
      </c>
      <c r="HQ612" s="268">
        <f t="shared" si="385"/>
        <v>604</v>
      </c>
      <c r="HR612" s="268">
        <f t="shared" si="416"/>
        <v>0</v>
      </c>
      <c r="HS612" s="268">
        <f t="shared" si="417"/>
        <v>0</v>
      </c>
    </row>
    <row r="613" spans="1:227" x14ac:dyDescent="0.3">
      <c r="A613" s="21"/>
      <c r="B613" s="14">
        <v>11562</v>
      </c>
      <c r="C613" s="14">
        <v>6</v>
      </c>
      <c r="D613" s="14" t="s">
        <v>182</v>
      </c>
      <c r="E613" s="14" t="s">
        <v>183</v>
      </c>
      <c r="F613" s="14">
        <v>280</v>
      </c>
      <c r="G613" s="14" t="s">
        <v>120</v>
      </c>
      <c r="H613" s="14">
        <v>5</v>
      </c>
      <c r="I613" s="14">
        <v>4</v>
      </c>
      <c r="J613" s="14">
        <v>4</v>
      </c>
      <c r="K613" s="14"/>
      <c r="L613" s="14" t="s">
        <v>141</v>
      </c>
      <c r="M613" s="24">
        <f t="shared" si="412"/>
        <v>4</v>
      </c>
      <c r="N613" s="24">
        <f t="shared" si="387"/>
        <v>2</v>
      </c>
      <c r="O613" s="24" t="str">
        <f t="shared" si="388"/>
        <v>4 4</v>
      </c>
      <c r="P613" s="24">
        <f t="shared" si="389"/>
        <v>4</v>
      </c>
      <c r="Q613" s="25">
        <f t="shared" si="390"/>
        <v>0</v>
      </c>
      <c r="R613" s="26">
        <f t="shared" si="391"/>
        <v>0</v>
      </c>
      <c r="S613" s="24">
        <f t="shared" si="392"/>
        <v>5</v>
      </c>
      <c r="T613" s="24">
        <f t="shared" si="393"/>
        <v>5</v>
      </c>
      <c r="U613" s="24" t="str">
        <f t="shared" si="394"/>
        <v/>
      </c>
      <c r="V613" s="24" t="str">
        <f t="shared" si="395"/>
        <v>g</v>
      </c>
      <c r="W613" s="24" t="str">
        <f t="shared" si="413"/>
        <v/>
      </c>
      <c r="X613" s="24">
        <f t="shared" si="396"/>
        <v>5</v>
      </c>
      <c r="Y613" s="24">
        <f t="shared" si="397"/>
        <v>5</v>
      </c>
      <c r="Z613" s="24" t="str">
        <f t="shared" si="398"/>
        <v>F</v>
      </c>
      <c r="AA613" s="24" t="str">
        <f t="shared" si="418"/>
        <v>F</v>
      </c>
      <c r="AB613" s="34" t="str">
        <f t="shared" si="399"/>
        <v/>
      </c>
      <c r="AC613" s="34" t="str">
        <f t="shared" si="400"/>
        <v>g</v>
      </c>
      <c r="AD613" s="34" t="str">
        <f t="shared" si="414"/>
        <v>g</v>
      </c>
      <c r="AE613" s="34" t="str">
        <f t="shared" si="401"/>
        <v>5 0</v>
      </c>
      <c r="AF613" s="34">
        <f t="shared" si="402"/>
        <v>4</v>
      </c>
      <c r="AG613" s="34">
        <f t="shared" si="403"/>
        <v>4</v>
      </c>
      <c r="AH613" s="34">
        <f t="shared" si="404"/>
        <v>0</v>
      </c>
      <c r="AI613" s="172">
        <f>IF(AJ613&lt;&gt;"",MAX(AI$3:AI612)+1,"")</f>
        <v>476</v>
      </c>
      <c r="AJ613" s="172" t="str">
        <f t="shared" si="405"/>
        <v>F</v>
      </c>
      <c r="AK613" s="172">
        <f t="shared" si="406"/>
        <v>280</v>
      </c>
      <c r="AL613" s="172">
        <f t="shared" si="407"/>
        <v>4</v>
      </c>
      <c r="AM613" s="172" t="str">
        <f>IF(AN613&lt;&gt;"",MAX(AM$3:AM612)+1,"")</f>
        <v/>
      </c>
      <c r="AN613" s="172" t="str">
        <f t="shared" si="408"/>
        <v/>
      </c>
      <c r="AO613" s="172" t="str">
        <f t="shared" si="409"/>
        <v/>
      </c>
      <c r="AP613" s="172" t="str">
        <f t="shared" si="410"/>
        <v/>
      </c>
      <c r="AQ613" s="172" t="str">
        <f t="shared" si="411"/>
        <v/>
      </c>
      <c r="AR613" s="172" t="str">
        <f>Table1[[#This Row],[Sex ]]&amp;Table1[[#This Row],[Month]]</f>
        <v>F5</v>
      </c>
      <c r="AS613" s="21"/>
      <c r="AT613" s="21"/>
      <c r="AU613" s="21"/>
      <c r="AV613" s="21"/>
      <c r="AW613" s="21"/>
      <c r="AX613" s="21"/>
      <c r="AY613" s="21"/>
      <c r="AZ613" s="21"/>
      <c r="BA613" s="21"/>
      <c r="BB613" s="21"/>
      <c r="BC613" s="21"/>
      <c r="BD613" s="21"/>
      <c r="BE613" s="319"/>
      <c r="BF613" s="319"/>
      <c r="BG613" s="316"/>
      <c r="BH613" s="316"/>
      <c r="BI613" s="316"/>
      <c r="BJ613" s="316"/>
      <c r="BK613" s="316"/>
      <c r="BL613" s="316"/>
      <c r="BM613" s="316"/>
      <c r="BN613" s="316"/>
      <c r="BO613" s="316"/>
      <c r="BP613" s="316"/>
      <c r="BQ613" s="316"/>
      <c r="BR613" s="316"/>
      <c r="BS613" s="316"/>
      <c r="BT613" s="316"/>
      <c r="BU613" s="316"/>
      <c r="BV613" s="316"/>
      <c r="BW613" s="316"/>
      <c r="BX613" s="316"/>
      <c r="BY613" s="316"/>
      <c r="BZ613" s="316"/>
      <c r="CA613" s="316"/>
      <c r="CB613" s="316"/>
      <c r="CC613" s="316"/>
      <c r="CD613" s="316"/>
      <c r="CE613" s="316"/>
      <c r="CF613" s="316"/>
      <c r="CG613" s="316"/>
      <c r="CH613" s="316"/>
      <c r="CI613" s="316"/>
      <c r="CJ613" s="316"/>
      <c r="CK613" s="316"/>
      <c r="CL613" s="316"/>
      <c r="CM613" s="316"/>
      <c r="CN613" s="316"/>
      <c r="CO613" s="316"/>
      <c r="CP613" s="316"/>
      <c r="CQ613" s="316"/>
      <c r="CR613" s="316"/>
      <c r="CS613" s="316"/>
      <c r="CT613" s="316"/>
      <c r="CU613" s="316"/>
      <c r="CV613" s="316"/>
      <c r="CW613" s="316"/>
      <c r="CX613" s="316"/>
      <c r="CY613" s="316"/>
      <c r="CZ613" s="316"/>
      <c r="DA613" s="316"/>
      <c r="DB613" s="316"/>
      <c r="DC613" s="316"/>
      <c r="DD613" s="316"/>
      <c r="DE613" s="316"/>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HP613" s="268">
        <f t="shared" si="415"/>
        <v>2</v>
      </c>
      <c r="HQ613" s="268">
        <f t="shared" si="385"/>
        <v>605</v>
      </c>
      <c r="HR613" s="268">
        <f t="shared" si="416"/>
        <v>0</v>
      </c>
      <c r="HS613" s="268">
        <f t="shared" si="417"/>
        <v>0</v>
      </c>
    </row>
    <row r="614" spans="1:227" x14ac:dyDescent="0.3">
      <c r="A614" s="21"/>
      <c r="B614" s="14">
        <v>11562</v>
      </c>
      <c r="C614" s="14">
        <v>7</v>
      </c>
      <c r="D614" s="14" t="s">
        <v>182</v>
      </c>
      <c r="E614" s="14" t="s">
        <v>183</v>
      </c>
      <c r="F614" s="14">
        <v>360</v>
      </c>
      <c r="G614" s="14" t="s">
        <v>120</v>
      </c>
      <c r="H614" s="14">
        <v>5</v>
      </c>
      <c r="I614" s="14">
        <v>4</v>
      </c>
      <c r="J614" s="14">
        <v>4</v>
      </c>
      <c r="K614" s="14"/>
      <c r="L614" s="14" t="s">
        <v>141</v>
      </c>
      <c r="M614" s="24">
        <f t="shared" si="412"/>
        <v>4</v>
      </c>
      <c r="N614" s="24">
        <f t="shared" si="387"/>
        <v>2</v>
      </c>
      <c r="O614" s="24" t="str">
        <f t="shared" si="388"/>
        <v>4 4</v>
      </c>
      <c r="P614" s="24">
        <f t="shared" si="389"/>
        <v>4</v>
      </c>
      <c r="Q614" s="25">
        <f t="shared" si="390"/>
        <v>0</v>
      </c>
      <c r="R614" s="26">
        <f t="shared" si="391"/>
        <v>0</v>
      </c>
      <c r="S614" s="24">
        <f t="shared" si="392"/>
        <v>5</v>
      </c>
      <c r="T614" s="24">
        <f t="shared" si="393"/>
        <v>5</v>
      </c>
      <c r="U614" s="24" t="str">
        <f t="shared" si="394"/>
        <v/>
      </c>
      <c r="V614" s="24" t="str">
        <f t="shared" si="395"/>
        <v>g</v>
      </c>
      <c r="W614" s="24" t="str">
        <f t="shared" si="413"/>
        <v/>
      </c>
      <c r="X614" s="24">
        <f t="shared" si="396"/>
        <v>5</v>
      </c>
      <c r="Y614" s="24">
        <f t="shared" si="397"/>
        <v>5</v>
      </c>
      <c r="Z614" s="24" t="str">
        <f t="shared" si="398"/>
        <v>F</v>
      </c>
      <c r="AA614" s="24" t="str">
        <f t="shared" si="418"/>
        <v>F</v>
      </c>
      <c r="AB614" s="34" t="str">
        <f t="shared" si="399"/>
        <v/>
      </c>
      <c r="AC614" s="34" t="str">
        <f t="shared" si="400"/>
        <v>g</v>
      </c>
      <c r="AD614" s="34" t="str">
        <f t="shared" si="414"/>
        <v>g</v>
      </c>
      <c r="AE614" s="34" t="str">
        <f t="shared" si="401"/>
        <v>5 0</v>
      </c>
      <c r="AF614" s="34">
        <f t="shared" si="402"/>
        <v>4</v>
      </c>
      <c r="AG614" s="34">
        <f t="shared" si="403"/>
        <v>4</v>
      </c>
      <c r="AH614" s="34">
        <f t="shared" si="404"/>
        <v>0</v>
      </c>
      <c r="AI614" s="172">
        <f>IF(AJ614&lt;&gt;"",MAX(AI$3:AI613)+1,"")</f>
        <v>477</v>
      </c>
      <c r="AJ614" s="172" t="str">
        <f t="shared" si="405"/>
        <v>F</v>
      </c>
      <c r="AK614" s="172">
        <f t="shared" si="406"/>
        <v>360</v>
      </c>
      <c r="AL614" s="172">
        <f t="shared" si="407"/>
        <v>4</v>
      </c>
      <c r="AM614" s="172" t="str">
        <f>IF(AN614&lt;&gt;"",MAX(AM$3:AM613)+1,"")</f>
        <v/>
      </c>
      <c r="AN614" s="172" t="str">
        <f t="shared" si="408"/>
        <v/>
      </c>
      <c r="AO614" s="172" t="str">
        <f t="shared" si="409"/>
        <v/>
      </c>
      <c r="AP614" s="172" t="str">
        <f t="shared" si="410"/>
        <v/>
      </c>
      <c r="AQ614" s="172" t="str">
        <f t="shared" si="411"/>
        <v/>
      </c>
      <c r="AR614" s="172" t="str">
        <f>Table1[[#This Row],[Sex ]]&amp;Table1[[#This Row],[Month]]</f>
        <v>F5</v>
      </c>
      <c r="AS614" s="21"/>
      <c r="AT614" s="21"/>
      <c r="AU614" s="21"/>
      <c r="AV614" s="21"/>
      <c r="AW614" s="21"/>
      <c r="AX614" s="21"/>
      <c r="AY614" s="21"/>
      <c r="AZ614" s="21"/>
      <c r="BA614" s="21"/>
      <c r="BB614" s="21"/>
      <c r="BC614" s="21"/>
      <c r="BD614" s="21"/>
      <c r="BE614" s="319"/>
      <c r="BF614" s="319"/>
      <c r="BG614" s="316"/>
      <c r="BH614" s="316"/>
      <c r="BI614" s="316"/>
      <c r="BJ614" s="316"/>
      <c r="BK614" s="316"/>
      <c r="BL614" s="316"/>
      <c r="BM614" s="316"/>
      <c r="BN614" s="316"/>
      <c r="BO614" s="316"/>
      <c r="BP614" s="316"/>
      <c r="BQ614" s="316"/>
      <c r="BR614" s="316"/>
      <c r="BS614" s="316"/>
      <c r="BT614" s="316"/>
      <c r="BU614" s="316"/>
      <c r="BV614" s="316"/>
      <c r="BW614" s="316"/>
      <c r="BX614" s="316"/>
      <c r="BY614" s="316"/>
      <c r="BZ614" s="316"/>
      <c r="CA614" s="316"/>
      <c r="CB614" s="316"/>
      <c r="CC614" s="316"/>
      <c r="CD614" s="316"/>
      <c r="CE614" s="316"/>
      <c r="CF614" s="316"/>
      <c r="CG614" s="316"/>
      <c r="CH614" s="316"/>
      <c r="CI614" s="316"/>
      <c r="CJ614" s="316"/>
      <c r="CK614" s="316"/>
      <c r="CL614" s="316"/>
      <c r="CM614" s="316"/>
      <c r="CN614" s="316"/>
      <c r="CO614" s="316"/>
      <c r="CP614" s="316"/>
      <c r="CQ614" s="316"/>
      <c r="CR614" s="316"/>
      <c r="CS614" s="316"/>
      <c r="CT614" s="316"/>
      <c r="CU614" s="316"/>
      <c r="CV614" s="316"/>
      <c r="CW614" s="316"/>
      <c r="CX614" s="316"/>
      <c r="CY614" s="316"/>
      <c r="CZ614" s="316"/>
      <c r="DA614" s="316"/>
      <c r="DB614" s="316"/>
      <c r="DC614" s="316"/>
      <c r="DD614" s="316"/>
      <c r="DE614" s="316"/>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HP614" s="268">
        <f t="shared" si="415"/>
        <v>4</v>
      </c>
      <c r="HQ614" s="268">
        <f t="shared" si="385"/>
        <v>606</v>
      </c>
      <c r="HR614" s="268">
        <f t="shared" si="416"/>
        <v>0</v>
      </c>
      <c r="HS614" s="268">
        <f t="shared" si="417"/>
        <v>0</v>
      </c>
    </row>
    <row r="615" spans="1:227" x14ac:dyDescent="0.3">
      <c r="A615" s="21"/>
      <c r="B615" s="14">
        <v>11562</v>
      </c>
      <c r="C615" s="14">
        <v>8</v>
      </c>
      <c r="D615" s="14" t="s">
        <v>182</v>
      </c>
      <c r="E615" s="14" t="s">
        <v>183</v>
      </c>
      <c r="F615" s="14">
        <v>330</v>
      </c>
      <c r="G615" s="14" t="s">
        <v>120</v>
      </c>
      <c r="H615" s="14">
        <v>5</v>
      </c>
      <c r="I615" s="14">
        <v>4</v>
      </c>
      <c r="J615" s="14">
        <v>4</v>
      </c>
      <c r="K615" s="14"/>
      <c r="L615" s="14" t="s">
        <v>141</v>
      </c>
      <c r="M615" s="24">
        <f t="shared" si="412"/>
        <v>4</v>
      </c>
      <c r="N615" s="24">
        <f t="shared" si="387"/>
        <v>2</v>
      </c>
      <c r="O615" s="24" t="str">
        <f t="shared" si="388"/>
        <v>4 4</v>
      </c>
      <c r="P615" s="24">
        <f t="shared" si="389"/>
        <v>4</v>
      </c>
      <c r="Q615" s="25">
        <f t="shared" si="390"/>
        <v>0</v>
      </c>
      <c r="R615" s="26">
        <f t="shared" si="391"/>
        <v>0</v>
      </c>
      <c r="S615" s="24">
        <f t="shared" si="392"/>
        <v>5</v>
      </c>
      <c r="T615" s="24">
        <f t="shared" si="393"/>
        <v>5</v>
      </c>
      <c r="U615" s="24" t="str">
        <f t="shared" si="394"/>
        <v/>
      </c>
      <c r="V615" s="24" t="str">
        <f t="shared" si="395"/>
        <v>g</v>
      </c>
      <c r="W615" s="24" t="str">
        <f t="shared" si="413"/>
        <v/>
      </c>
      <c r="X615" s="24">
        <f t="shared" si="396"/>
        <v>5</v>
      </c>
      <c r="Y615" s="24">
        <f t="shared" si="397"/>
        <v>5</v>
      </c>
      <c r="Z615" s="24" t="str">
        <f t="shared" si="398"/>
        <v>F</v>
      </c>
      <c r="AA615" s="24" t="str">
        <f t="shared" si="418"/>
        <v>F</v>
      </c>
      <c r="AB615" s="34" t="str">
        <f t="shared" si="399"/>
        <v/>
      </c>
      <c r="AC615" s="34" t="str">
        <f t="shared" si="400"/>
        <v>g</v>
      </c>
      <c r="AD615" s="34" t="str">
        <f t="shared" si="414"/>
        <v>g</v>
      </c>
      <c r="AE615" s="34" t="str">
        <f t="shared" si="401"/>
        <v>5 0</v>
      </c>
      <c r="AF615" s="34">
        <f t="shared" si="402"/>
        <v>4</v>
      </c>
      <c r="AG615" s="34">
        <f t="shared" si="403"/>
        <v>4</v>
      </c>
      <c r="AH615" s="34">
        <f t="shared" si="404"/>
        <v>0</v>
      </c>
      <c r="AI615" s="172">
        <f>IF(AJ615&lt;&gt;"",MAX(AI$3:AI614)+1,"")</f>
        <v>478</v>
      </c>
      <c r="AJ615" s="172" t="str">
        <f t="shared" si="405"/>
        <v>F</v>
      </c>
      <c r="AK615" s="172">
        <f t="shared" si="406"/>
        <v>330</v>
      </c>
      <c r="AL615" s="172">
        <f t="shared" si="407"/>
        <v>4</v>
      </c>
      <c r="AM615" s="172" t="str">
        <f>IF(AN615&lt;&gt;"",MAX(AM$3:AM614)+1,"")</f>
        <v/>
      </c>
      <c r="AN615" s="172" t="str">
        <f t="shared" si="408"/>
        <v/>
      </c>
      <c r="AO615" s="172" t="str">
        <f t="shared" si="409"/>
        <v/>
      </c>
      <c r="AP615" s="172" t="str">
        <f t="shared" si="410"/>
        <v/>
      </c>
      <c r="AQ615" s="172" t="str">
        <f t="shared" si="411"/>
        <v/>
      </c>
      <c r="AR615" s="172" t="str">
        <f>Table1[[#This Row],[Sex ]]&amp;Table1[[#This Row],[Month]]</f>
        <v>F5</v>
      </c>
      <c r="AS615" s="21"/>
      <c r="AT615" s="21"/>
      <c r="AU615" s="21"/>
      <c r="AV615" s="21"/>
      <c r="AW615" s="21"/>
      <c r="AX615" s="21"/>
      <c r="AY615" s="21"/>
      <c r="AZ615" s="21"/>
      <c r="BA615" s="21"/>
      <c r="BB615" s="21"/>
      <c r="BC615" s="21"/>
      <c r="BD615" s="21"/>
      <c r="BE615" s="319"/>
      <c r="BF615" s="319"/>
      <c r="BG615" s="316"/>
      <c r="BH615" s="316"/>
      <c r="BI615" s="316"/>
      <c r="BJ615" s="316"/>
      <c r="BK615" s="316"/>
      <c r="BL615" s="316"/>
      <c r="BM615" s="316"/>
      <c r="BN615" s="316"/>
      <c r="BO615" s="316"/>
      <c r="BP615" s="316"/>
      <c r="BQ615" s="316"/>
      <c r="BR615" s="316"/>
      <c r="BS615" s="316"/>
      <c r="BT615" s="316"/>
      <c r="BU615" s="316"/>
      <c r="BV615" s="316"/>
      <c r="BW615" s="316"/>
      <c r="BX615" s="316"/>
      <c r="BY615" s="316"/>
      <c r="BZ615" s="316"/>
      <c r="CA615" s="316"/>
      <c r="CB615" s="316"/>
      <c r="CC615" s="316"/>
      <c r="CD615" s="316"/>
      <c r="CE615" s="316"/>
      <c r="CF615" s="316"/>
      <c r="CG615" s="316"/>
      <c r="CH615" s="316"/>
      <c r="CI615" s="316"/>
      <c r="CJ615" s="316"/>
      <c r="CK615" s="316"/>
      <c r="CL615" s="316"/>
      <c r="CM615" s="316"/>
      <c r="CN615" s="316"/>
      <c r="CO615" s="316"/>
      <c r="CP615" s="316"/>
      <c r="CQ615" s="316"/>
      <c r="CR615" s="316"/>
      <c r="CS615" s="316"/>
      <c r="CT615" s="316"/>
      <c r="CU615" s="316"/>
      <c r="CV615" s="316"/>
      <c r="CW615" s="316"/>
      <c r="CX615" s="316"/>
      <c r="CY615" s="316"/>
      <c r="CZ615" s="316"/>
      <c r="DA615" s="316"/>
      <c r="DB615" s="316"/>
      <c r="DC615" s="316"/>
      <c r="DD615" s="316"/>
      <c r="DE615" s="316"/>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HP615" s="268">
        <f t="shared" si="415"/>
        <v>4</v>
      </c>
      <c r="HQ615" s="268">
        <f t="shared" si="385"/>
        <v>607</v>
      </c>
      <c r="HR615" s="268">
        <f t="shared" si="416"/>
        <v>0</v>
      </c>
      <c r="HS615" s="268">
        <f t="shared" si="417"/>
        <v>0</v>
      </c>
    </row>
    <row r="616" spans="1:227" x14ac:dyDescent="0.3">
      <c r="A616" s="21"/>
      <c r="B616" s="14">
        <v>11562</v>
      </c>
      <c r="C616" s="14">
        <v>9</v>
      </c>
      <c r="D616" s="14" t="s">
        <v>182</v>
      </c>
      <c r="E616" s="14" t="s">
        <v>183</v>
      </c>
      <c r="F616" s="14">
        <v>300</v>
      </c>
      <c r="G616" s="14" t="s">
        <v>120</v>
      </c>
      <c r="H616" s="14">
        <v>5</v>
      </c>
      <c r="I616" s="14">
        <v>3</v>
      </c>
      <c r="J616" s="14">
        <v>3</v>
      </c>
      <c r="K616" s="14"/>
      <c r="L616" s="14" t="s">
        <v>141</v>
      </c>
      <c r="M616" s="24">
        <f t="shared" si="412"/>
        <v>3</v>
      </c>
      <c r="N616" s="24">
        <f t="shared" si="387"/>
        <v>2</v>
      </c>
      <c r="O616" s="24" t="str">
        <f t="shared" si="388"/>
        <v>3 3</v>
      </c>
      <c r="P616" s="24">
        <f t="shared" si="389"/>
        <v>3</v>
      </c>
      <c r="Q616" s="25">
        <f t="shared" si="390"/>
        <v>0</v>
      </c>
      <c r="R616" s="26">
        <f t="shared" si="391"/>
        <v>0</v>
      </c>
      <c r="S616" s="24">
        <f t="shared" si="392"/>
        <v>5</v>
      </c>
      <c r="T616" s="24">
        <f t="shared" si="393"/>
        <v>5</v>
      </c>
      <c r="U616" s="24" t="str">
        <f t="shared" si="394"/>
        <v/>
      </c>
      <c r="V616" s="24" t="str">
        <f t="shared" si="395"/>
        <v>g</v>
      </c>
      <c r="W616" s="24" t="str">
        <f t="shared" si="413"/>
        <v/>
      </c>
      <c r="X616" s="24">
        <f t="shared" si="396"/>
        <v>5</v>
      </c>
      <c r="Y616" s="24">
        <f t="shared" si="397"/>
        <v>5</v>
      </c>
      <c r="Z616" s="24" t="str">
        <f t="shared" si="398"/>
        <v>F</v>
      </c>
      <c r="AA616" s="24" t="str">
        <f t="shared" si="418"/>
        <v>F</v>
      </c>
      <c r="AB616" s="34" t="str">
        <f t="shared" si="399"/>
        <v/>
      </c>
      <c r="AC616" s="34" t="str">
        <f t="shared" si="400"/>
        <v>g</v>
      </c>
      <c r="AD616" s="34" t="str">
        <f t="shared" si="414"/>
        <v>g</v>
      </c>
      <c r="AE616" s="34" t="str">
        <f t="shared" si="401"/>
        <v>5 0</v>
      </c>
      <c r="AF616" s="34">
        <f t="shared" si="402"/>
        <v>3</v>
      </c>
      <c r="AG616" s="34">
        <f t="shared" si="403"/>
        <v>3</v>
      </c>
      <c r="AH616" s="34">
        <f t="shared" si="404"/>
        <v>0</v>
      </c>
      <c r="AI616" s="172">
        <f>IF(AJ616&lt;&gt;"",MAX(AI$3:AI615)+1,"")</f>
        <v>479</v>
      </c>
      <c r="AJ616" s="172" t="str">
        <f t="shared" si="405"/>
        <v>F</v>
      </c>
      <c r="AK616" s="172">
        <f t="shared" si="406"/>
        <v>300</v>
      </c>
      <c r="AL616" s="172">
        <f t="shared" si="407"/>
        <v>3</v>
      </c>
      <c r="AM616" s="172" t="str">
        <f>IF(AN616&lt;&gt;"",MAX(AM$3:AM615)+1,"")</f>
        <v/>
      </c>
      <c r="AN616" s="172" t="str">
        <f t="shared" si="408"/>
        <v/>
      </c>
      <c r="AO616" s="172" t="str">
        <f t="shared" si="409"/>
        <v/>
      </c>
      <c r="AP616" s="172" t="str">
        <f t="shared" si="410"/>
        <v/>
      </c>
      <c r="AQ616" s="172" t="str">
        <f t="shared" si="411"/>
        <v/>
      </c>
      <c r="AR616" s="172" t="str">
        <f>Table1[[#This Row],[Sex ]]&amp;Table1[[#This Row],[Month]]</f>
        <v>F5</v>
      </c>
      <c r="AS616" s="21"/>
      <c r="AT616" s="21"/>
      <c r="AU616" s="21"/>
      <c r="AV616" s="21"/>
      <c r="AW616" s="21"/>
      <c r="AX616" s="21"/>
      <c r="AY616" s="21"/>
      <c r="AZ616" s="21"/>
      <c r="BA616" s="21"/>
      <c r="BB616" s="21"/>
      <c r="BC616" s="21"/>
      <c r="BD616" s="21"/>
      <c r="BE616" s="319"/>
      <c r="BF616" s="319"/>
      <c r="BG616" s="316"/>
      <c r="BH616" s="316"/>
      <c r="BI616" s="316"/>
      <c r="BJ616" s="316"/>
      <c r="BK616" s="316"/>
      <c r="BL616" s="316"/>
      <c r="BM616" s="316"/>
      <c r="BN616" s="316"/>
      <c r="BO616" s="316"/>
      <c r="BP616" s="316"/>
      <c r="BQ616" s="316"/>
      <c r="BR616" s="316"/>
      <c r="BS616" s="316"/>
      <c r="BT616" s="316"/>
      <c r="BU616" s="316"/>
      <c r="BV616" s="316"/>
      <c r="BW616" s="316"/>
      <c r="BX616" s="316"/>
      <c r="BY616" s="316"/>
      <c r="BZ616" s="316"/>
      <c r="CA616" s="316"/>
      <c r="CB616" s="316"/>
      <c r="CC616" s="316"/>
      <c r="CD616" s="316"/>
      <c r="CE616" s="316"/>
      <c r="CF616" s="316"/>
      <c r="CG616" s="316"/>
      <c r="CH616" s="316"/>
      <c r="CI616" s="316"/>
      <c r="CJ616" s="316"/>
      <c r="CK616" s="316"/>
      <c r="CL616" s="316"/>
      <c r="CM616" s="316"/>
      <c r="CN616" s="316"/>
      <c r="CO616" s="316"/>
      <c r="CP616" s="316"/>
      <c r="CQ616" s="316"/>
      <c r="CR616" s="316"/>
      <c r="CS616" s="316"/>
      <c r="CT616" s="316"/>
      <c r="CU616" s="316"/>
      <c r="CV616" s="316"/>
      <c r="CW616" s="316"/>
      <c r="CX616" s="316"/>
      <c r="CY616" s="316"/>
      <c r="CZ616" s="316"/>
      <c r="DA616" s="316"/>
      <c r="DB616" s="316"/>
      <c r="DC616" s="316"/>
      <c r="DD616" s="316"/>
      <c r="DE616" s="316"/>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21"/>
      <c r="ET616" s="21"/>
      <c r="EU616" s="21"/>
      <c r="EV616" s="21"/>
      <c r="HP616" s="268">
        <f t="shared" si="415"/>
        <v>6</v>
      </c>
      <c r="HQ616" s="268">
        <f t="shared" si="385"/>
        <v>608</v>
      </c>
      <c r="HR616" s="268">
        <f t="shared" si="416"/>
        <v>0</v>
      </c>
      <c r="HS616" s="268">
        <f t="shared" si="417"/>
        <v>0</v>
      </c>
    </row>
    <row r="617" spans="1:227" x14ac:dyDescent="0.3">
      <c r="A617" s="21"/>
      <c r="B617" s="14">
        <v>11562</v>
      </c>
      <c r="C617" s="14">
        <v>10</v>
      </c>
      <c r="D617" s="14" t="s">
        <v>182</v>
      </c>
      <c r="E617" s="14" t="s">
        <v>183</v>
      </c>
      <c r="F617" s="14">
        <v>370</v>
      </c>
      <c r="G617" s="14" t="s">
        <v>120</v>
      </c>
      <c r="H617" s="14">
        <v>5</v>
      </c>
      <c r="I617" s="14">
        <v>4</v>
      </c>
      <c r="J617" s="14">
        <v>4</v>
      </c>
      <c r="K617" s="14"/>
      <c r="L617" s="14" t="s">
        <v>141</v>
      </c>
      <c r="M617" s="24">
        <f t="shared" si="412"/>
        <v>4</v>
      </c>
      <c r="N617" s="24">
        <f t="shared" si="387"/>
        <v>2</v>
      </c>
      <c r="O617" s="24" t="str">
        <f t="shared" si="388"/>
        <v>4 4</v>
      </c>
      <c r="P617" s="24">
        <f t="shared" si="389"/>
        <v>4</v>
      </c>
      <c r="Q617" s="25">
        <f t="shared" si="390"/>
        <v>0</v>
      </c>
      <c r="R617" s="26">
        <f t="shared" si="391"/>
        <v>0</v>
      </c>
      <c r="S617" s="24">
        <f t="shared" si="392"/>
        <v>5</v>
      </c>
      <c r="T617" s="24">
        <f t="shared" si="393"/>
        <v>5</v>
      </c>
      <c r="U617" s="24" t="str">
        <f t="shared" si="394"/>
        <v/>
      </c>
      <c r="V617" s="24" t="str">
        <f t="shared" si="395"/>
        <v>g</v>
      </c>
      <c r="W617" s="24" t="str">
        <f t="shared" si="413"/>
        <v/>
      </c>
      <c r="X617" s="24">
        <f t="shared" si="396"/>
        <v>5</v>
      </c>
      <c r="Y617" s="24">
        <f t="shared" si="397"/>
        <v>5</v>
      </c>
      <c r="Z617" s="24" t="str">
        <f t="shared" si="398"/>
        <v>F</v>
      </c>
      <c r="AA617" s="24" t="str">
        <f t="shared" si="418"/>
        <v>F</v>
      </c>
      <c r="AB617" s="34" t="str">
        <f t="shared" si="399"/>
        <v/>
      </c>
      <c r="AC617" s="34" t="str">
        <f t="shared" si="400"/>
        <v>g</v>
      </c>
      <c r="AD617" s="34" t="str">
        <f t="shared" si="414"/>
        <v>g</v>
      </c>
      <c r="AE617" s="34" t="str">
        <f t="shared" si="401"/>
        <v>5 0</v>
      </c>
      <c r="AF617" s="34">
        <f t="shared" si="402"/>
        <v>4</v>
      </c>
      <c r="AG617" s="34">
        <f t="shared" si="403"/>
        <v>4</v>
      </c>
      <c r="AH617" s="34">
        <f t="shared" si="404"/>
        <v>0</v>
      </c>
      <c r="AI617" s="172">
        <f>IF(AJ617&lt;&gt;"",MAX(AI$3:AI616)+1,"")</f>
        <v>480</v>
      </c>
      <c r="AJ617" s="172" t="str">
        <f t="shared" si="405"/>
        <v>F</v>
      </c>
      <c r="AK617" s="172">
        <f t="shared" si="406"/>
        <v>370</v>
      </c>
      <c r="AL617" s="172">
        <f t="shared" si="407"/>
        <v>4</v>
      </c>
      <c r="AM617" s="172" t="str">
        <f>IF(AN617&lt;&gt;"",MAX(AM$3:AM616)+1,"")</f>
        <v/>
      </c>
      <c r="AN617" s="172" t="str">
        <f t="shared" si="408"/>
        <v/>
      </c>
      <c r="AO617" s="172" t="str">
        <f t="shared" si="409"/>
        <v/>
      </c>
      <c r="AP617" s="172" t="str">
        <f t="shared" si="410"/>
        <v/>
      </c>
      <c r="AQ617" s="172" t="str">
        <f t="shared" si="411"/>
        <v/>
      </c>
      <c r="AR617" s="172" t="str">
        <f>Table1[[#This Row],[Sex ]]&amp;Table1[[#This Row],[Month]]</f>
        <v>F5</v>
      </c>
      <c r="AS617" s="21"/>
      <c r="AT617" s="21"/>
      <c r="AU617" s="21"/>
      <c r="AV617" s="21"/>
      <c r="AW617" s="21"/>
      <c r="AX617" s="21"/>
      <c r="AY617" s="21"/>
      <c r="AZ617" s="21"/>
      <c r="BA617" s="21"/>
      <c r="BB617" s="21"/>
      <c r="BC617" s="21"/>
      <c r="BD617" s="21"/>
      <c r="BE617" s="319"/>
      <c r="BF617" s="319"/>
      <c r="BG617" s="316"/>
      <c r="BH617" s="316"/>
      <c r="BI617" s="316"/>
      <c r="BJ617" s="316"/>
      <c r="BK617" s="316"/>
      <c r="BL617" s="316"/>
      <c r="BM617" s="316"/>
      <c r="BN617" s="316"/>
      <c r="BO617" s="316"/>
      <c r="BP617" s="316"/>
      <c r="BQ617" s="316"/>
      <c r="BR617" s="316"/>
      <c r="BS617" s="316"/>
      <c r="BT617" s="316"/>
      <c r="BU617" s="316"/>
      <c r="BV617" s="316"/>
      <c r="BW617" s="316"/>
      <c r="BX617" s="316"/>
      <c r="BY617" s="316"/>
      <c r="BZ617" s="316"/>
      <c r="CA617" s="316"/>
      <c r="CB617" s="316"/>
      <c r="CC617" s="316"/>
      <c r="CD617" s="316"/>
      <c r="CE617" s="316"/>
      <c r="CF617" s="316"/>
      <c r="CG617" s="316"/>
      <c r="CH617" s="316"/>
      <c r="CI617" s="316"/>
      <c r="CJ617" s="316"/>
      <c r="CK617" s="316"/>
      <c r="CL617" s="316"/>
      <c r="CM617" s="316"/>
      <c r="CN617" s="316"/>
      <c r="CO617" s="316"/>
      <c r="CP617" s="316"/>
      <c r="CQ617" s="316"/>
      <c r="CR617" s="316"/>
      <c r="CS617" s="316"/>
      <c r="CT617" s="316"/>
      <c r="CU617" s="316"/>
      <c r="CV617" s="316"/>
      <c r="CW617" s="316"/>
      <c r="CX617" s="316"/>
      <c r="CY617" s="316"/>
      <c r="CZ617" s="316"/>
      <c r="DA617" s="316"/>
      <c r="DB617" s="316"/>
      <c r="DC617" s="316"/>
      <c r="DD617" s="316"/>
      <c r="DE617" s="316"/>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21"/>
      <c r="ET617" s="21"/>
      <c r="EU617" s="21"/>
      <c r="EV617" s="21"/>
      <c r="HP617" s="268">
        <f t="shared" si="415"/>
        <v>4</v>
      </c>
      <c r="HQ617" s="268">
        <f t="shared" si="385"/>
        <v>609</v>
      </c>
      <c r="HR617" s="268">
        <f t="shared" si="416"/>
        <v>0</v>
      </c>
      <c r="HS617" s="268">
        <f t="shared" si="417"/>
        <v>0</v>
      </c>
    </row>
    <row r="618" spans="1:227" x14ac:dyDescent="0.3">
      <c r="A618" s="21"/>
      <c r="B618" s="14">
        <v>11562</v>
      </c>
      <c r="C618" s="14">
        <v>11</v>
      </c>
      <c r="D618" s="14" t="s">
        <v>182</v>
      </c>
      <c r="E618" s="14" t="s">
        <v>183</v>
      </c>
      <c r="F618" s="14">
        <v>270</v>
      </c>
      <c r="G618" s="14" t="s">
        <v>120</v>
      </c>
      <c r="H618" s="14">
        <v>5</v>
      </c>
      <c r="I618" s="14">
        <v>2</v>
      </c>
      <c r="J618" s="14">
        <v>2</v>
      </c>
      <c r="K618" s="14"/>
      <c r="L618" s="14" t="s">
        <v>141</v>
      </c>
      <c r="M618" s="24">
        <f t="shared" si="412"/>
        <v>2</v>
      </c>
      <c r="N618" s="24">
        <f t="shared" si="387"/>
        <v>2</v>
      </c>
      <c r="O618" s="24" t="str">
        <f t="shared" si="388"/>
        <v>2 2</v>
      </c>
      <c r="P618" s="24">
        <f t="shared" si="389"/>
        <v>2</v>
      </c>
      <c r="Q618" s="25">
        <f t="shared" si="390"/>
        <v>0</v>
      </c>
      <c r="R618" s="26">
        <f t="shared" si="391"/>
        <v>0</v>
      </c>
      <c r="S618" s="24">
        <f t="shared" si="392"/>
        <v>5</v>
      </c>
      <c r="T618" s="24">
        <f t="shared" si="393"/>
        <v>5</v>
      </c>
      <c r="U618" s="24" t="str">
        <f t="shared" si="394"/>
        <v/>
      </c>
      <c r="V618" s="24" t="str">
        <f t="shared" si="395"/>
        <v>g</v>
      </c>
      <c r="W618" s="24" t="str">
        <f t="shared" si="413"/>
        <v/>
      </c>
      <c r="X618" s="24">
        <f t="shared" si="396"/>
        <v>5</v>
      </c>
      <c r="Y618" s="24">
        <f t="shared" si="397"/>
        <v>5</v>
      </c>
      <c r="Z618" s="24" t="str">
        <f t="shared" si="398"/>
        <v>F</v>
      </c>
      <c r="AA618" s="24" t="str">
        <f t="shared" si="418"/>
        <v>F</v>
      </c>
      <c r="AB618" s="34" t="str">
        <f t="shared" si="399"/>
        <v/>
      </c>
      <c r="AC618" s="34" t="str">
        <f t="shared" si="400"/>
        <v>g</v>
      </c>
      <c r="AD618" s="34" t="str">
        <f t="shared" si="414"/>
        <v>g</v>
      </c>
      <c r="AE618" s="34" t="str">
        <f t="shared" si="401"/>
        <v>5 0</v>
      </c>
      <c r="AF618" s="34">
        <f t="shared" si="402"/>
        <v>2</v>
      </c>
      <c r="AG618" s="34">
        <f t="shared" si="403"/>
        <v>2</v>
      </c>
      <c r="AH618" s="34">
        <f t="shared" si="404"/>
        <v>0</v>
      </c>
      <c r="AI618" s="172">
        <f>IF(AJ618&lt;&gt;"",MAX(AI$3:AI617)+1,"")</f>
        <v>481</v>
      </c>
      <c r="AJ618" s="172" t="str">
        <f t="shared" si="405"/>
        <v>F</v>
      </c>
      <c r="AK618" s="172">
        <f t="shared" si="406"/>
        <v>270</v>
      </c>
      <c r="AL618" s="172">
        <f t="shared" si="407"/>
        <v>2</v>
      </c>
      <c r="AM618" s="172" t="str">
        <f>IF(AN618&lt;&gt;"",MAX(AM$3:AM617)+1,"")</f>
        <v/>
      </c>
      <c r="AN618" s="172" t="str">
        <f t="shared" si="408"/>
        <v/>
      </c>
      <c r="AO618" s="172" t="str">
        <f t="shared" si="409"/>
        <v/>
      </c>
      <c r="AP618" s="172" t="str">
        <f t="shared" si="410"/>
        <v/>
      </c>
      <c r="AQ618" s="172" t="str">
        <f t="shared" si="411"/>
        <v/>
      </c>
      <c r="AR618" s="172" t="str">
        <f>Table1[[#This Row],[Sex ]]&amp;Table1[[#This Row],[Month]]</f>
        <v>F5</v>
      </c>
      <c r="AS618" s="21"/>
      <c r="AT618" s="21"/>
      <c r="AU618" s="21"/>
      <c r="AV618" s="21"/>
      <c r="AW618" s="21"/>
      <c r="AX618" s="21"/>
      <c r="AY618" s="21"/>
      <c r="AZ618" s="21"/>
      <c r="BA618" s="21"/>
      <c r="BB618" s="21"/>
      <c r="BC618" s="21"/>
      <c r="BD618" s="21"/>
      <c r="BE618" s="319"/>
      <c r="BF618" s="319"/>
      <c r="BG618" s="316"/>
      <c r="BH618" s="316"/>
      <c r="BI618" s="316"/>
      <c r="BJ618" s="316"/>
      <c r="BK618" s="316"/>
      <c r="BL618" s="316"/>
      <c r="BM618" s="316"/>
      <c r="BN618" s="316"/>
      <c r="BO618" s="316"/>
      <c r="BP618" s="316"/>
      <c r="BQ618" s="316"/>
      <c r="BR618" s="316"/>
      <c r="BS618" s="316"/>
      <c r="BT618" s="316"/>
      <c r="BU618" s="316"/>
      <c r="BV618" s="316"/>
      <c r="BW618" s="316"/>
      <c r="BX618" s="316"/>
      <c r="BY618" s="316"/>
      <c r="BZ618" s="316"/>
      <c r="CA618" s="316"/>
      <c r="CB618" s="316"/>
      <c r="CC618" s="316"/>
      <c r="CD618" s="316"/>
      <c r="CE618" s="316"/>
      <c r="CF618" s="316"/>
      <c r="CG618" s="316"/>
      <c r="CH618" s="316"/>
      <c r="CI618" s="316"/>
      <c r="CJ618" s="316"/>
      <c r="CK618" s="316"/>
      <c r="CL618" s="316"/>
      <c r="CM618" s="316"/>
      <c r="CN618" s="316"/>
      <c r="CO618" s="316"/>
      <c r="CP618" s="316"/>
      <c r="CQ618" s="316"/>
      <c r="CR618" s="316"/>
      <c r="CS618" s="316"/>
      <c r="CT618" s="316"/>
      <c r="CU618" s="316"/>
      <c r="CV618" s="316"/>
      <c r="CW618" s="316"/>
      <c r="CX618" s="316"/>
      <c r="CY618" s="316"/>
      <c r="CZ618" s="316"/>
      <c r="DA618" s="316"/>
      <c r="DB618" s="316"/>
      <c r="DC618" s="316"/>
      <c r="DD618" s="316"/>
      <c r="DE618" s="316"/>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21"/>
      <c r="ET618" s="21"/>
      <c r="EU618" s="21"/>
      <c r="EV618" s="21"/>
      <c r="HP618" s="268">
        <f t="shared" si="415"/>
        <v>4</v>
      </c>
      <c r="HQ618" s="268">
        <f t="shared" si="385"/>
        <v>610</v>
      </c>
      <c r="HR618" s="268">
        <f t="shared" si="416"/>
        <v>0</v>
      </c>
      <c r="HS618" s="268">
        <f t="shared" si="417"/>
        <v>0</v>
      </c>
    </row>
    <row r="619" spans="1:227" x14ac:dyDescent="0.3">
      <c r="A619" s="21"/>
      <c r="B619" s="14">
        <v>11562</v>
      </c>
      <c r="C619" s="14">
        <v>12</v>
      </c>
      <c r="D619" s="14" t="s">
        <v>182</v>
      </c>
      <c r="E619" s="14" t="s">
        <v>183</v>
      </c>
      <c r="F619" s="14">
        <v>260</v>
      </c>
      <c r="G619" s="14" t="s">
        <v>121</v>
      </c>
      <c r="H619" s="14">
        <v>5</v>
      </c>
      <c r="I619" s="14">
        <v>3</v>
      </c>
      <c r="J619" s="14">
        <v>3</v>
      </c>
      <c r="K619" s="14"/>
      <c r="L619" s="14" t="s">
        <v>141</v>
      </c>
      <c r="M619" s="24">
        <f t="shared" si="412"/>
        <v>3</v>
      </c>
      <c r="N619" s="24">
        <f t="shared" si="387"/>
        <v>2</v>
      </c>
      <c r="O619" s="24" t="str">
        <f t="shared" si="388"/>
        <v>3 3</v>
      </c>
      <c r="P619" s="24">
        <f t="shared" si="389"/>
        <v>3</v>
      </c>
      <c r="Q619" s="25">
        <f t="shared" si="390"/>
        <v>0</v>
      </c>
      <c r="R619" s="26">
        <f t="shared" si="391"/>
        <v>0</v>
      </c>
      <c r="S619" s="24">
        <f t="shared" si="392"/>
        <v>5</v>
      </c>
      <c r="T619" s="24">
        <f t="shared" si="393"/>
        <v>5</v>
      </c>
      <c r="U619" s="24" t="str">
        <f t="shared" si="394"/>
        <v/>
      </c>
      <c r="V619" s="24" t="str">
        <f t="shared" si="395"/>
        <v>g</v>
      </c>
      <c r="W619" s="24" t="str">
        <f t="shared" si="413"/>
        <v/>
      </c>
      <c r="X619" s="24">
        <f t="shared" si="396"/>
        <v>5</v>
      </c>
      <c r="Y619" s="24">
        <f t="shared" si="397"/>
        <v>5</v>
      </c>
      <c r="Z619" s="24" t="str">
        <f t="shared" si="398"/>
        <v>M</v>
      </c>
      <c r="AA619" s="24" t="str">
        <f t="shared" si="418"/>
        <v>M</v>
      </c>
      <c r="AB619" s="34" t="str">
        <f t="shared" si="399"/>
        <v/>
      </c>
      <c r="AC619" s="34" t="str">
        <f t="shared" si="400"/>
        <v>g</v>
      </c>
      <c r="AD619" s="34" t="str">
        <f t="shared" si="414"/>
        <v>g</v>
      </c>
      <c r="AE619" s="34" t="str">
        <f t="shared" si="401"/>
        <v>5 0</v>
      </c>
      <c r="AF619" s="34">
        <f t="shared" si="402"/>
        <v>3</v>
      </c>
      <c r="AG619" s="34">
        <f t="shared" si="403"/>
        <v>3</v>
      </c>
      <c r="AH619" s="34">
        <f t="shared" si="404"/>
        <v>0</v>
      </c>
      <c r="AI619" s="172" t="str">
        <f>IF(AJ619&lt;&gt;"",MAX(AI$3:AI618)+1,"")</f>
        <v/>
      </c>
      <c r="AJ619" s="172" t="str">
        <f t="shared" si="405"/>
        <v/>
      </c>
      <c r="AK619" s="172" t="str">
        <f t="shared" si="406"/>
        <v/>
      </c>
      <c r="AL619" s="172" t="str">
        <f t="shared" si="407"/>
        <v/>
      </c>
      <c r="AM619" s="172">
        <f>IF(AN619&lt;&gt;"",MAX(AM$3:AM618)+1,"")</f>
        <v>131</v>
      </c>
      <c r="AN619" s="172" t="str">
        <f t="shared" si="408"/>
        <v>M</v>
      </c>
      <c r="AO619" s="172">
        <f t="shared" si="409"/>
        <v>260</v>
      </c>
      <c r="AP619" s="172">
        <f t="shared" si="410"/>
        <v>3</v>
      </c>
      <c r="AQ619" s="172" t="str">
        <f t="shared" si="411"/>
        <v/>
      </c>
      <c r="AR619" s="172" t="str">
        <f>Table1[[#This Row],[Sex ]]&amp;Table1[[#This Row],[Month]]</f>
        <v>M5</v>
      </c>
      <c r="AS619" s="21"/>
      <c r="AT619" s="21"/>
      <c r="AU619" s="21"/>
      <c r="AV619" s="21"/>
      <c r="AW619" s="21"/>
      <c r="AX619" s="21"/>
      <c r="AY619" s="21"/>
      <c r="AZ619" s="21"/>
      <c r="BA619" s="21"/>
      <c r="BB619" s="21"/>
      <c r="BC619" s="21"/>
      <c r="BD619" s="21"/>
      <c r="BE619" s="319"/>
      <c r="BF619" s="319"/>
      <c r="BG619" s="316"/>
      <c r="BH619" s="316"/>
      <c r="BI619" s="316"/>
      <c r="BJ619" s="316"/>
      <c r="BK619" s="316"/>
      <c r="BL619" s="316"/>
      <c r="BM619" s="316"/>
      <c r="BN619" s="316"/>
      <c r="BO619" s="316"/>
      <c r="BP619" s="316"/>
      <c r="BQ619" s="316"/>
      <c r="BR619" s="316"/>
      <c r="BS619" s="316"/>
      <c r="BT619" s="316"/>
      <c r="BU619" s="316"/>
      <c r="BV619" s="316"/>
      <c r="BW619" s="316"/>
      <c r="BX619" s="316"/>
      <c r="BY619" s="316"/>
      <c r="BZ619" s="316"/>
      <c r="CA619" s="316"/>
      <c r="CB619" s="316"/>
      <c r="CC619" s="316"/>
      <c r="CD619" s="316"/>
      <c r="CE619" s="316"/>
      <c r="CF619" s="316"/>
      <c r="CG619" s="316"/>
      <c r="CH619" s="316"/>
      <c r="CI619" s="316"/>
      <c r="CJ619" s="316"/>
      <c r="CK619" s="316"/>
      <c r="CL619" s="316"/>
      <c r="CM619" s="316"/>
      <c r="CN619" s="316"/>
      <c r="CO619" s="316"/>
      <c r="CP619" s="316"/>
      <c r="CQ619" s="316"/>
      <c r="CR619" s="316"/>
      <c r="CS619" s="316"/>
      <c r="CT619" s="316"/>
      <c r="CU619" s="316"/>
      <c r="CV619" s="316"/>
      <c r="CW619" s="316"/>
      <c r="CX619" s="316"/>
      <c r="CY619" s="316"/>
      <c r="CZ619" s="316"/>
      <c r="DA619" s="316"/>
      <c r="DB619" s="316"/>
      <c r="DC619" s="316"/>
      <c r="DD619" s="316"/>
      <c r="DE619" s="316"/>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21"/>
      <c r="ET619" s="21"/>
      <c r="EU619" s="21"/>
      <c r="EV619" s="21"/>
      <c r="HP619" s="268">
        <f t="shared" si="415"/>
        <v>4</v>
      </c>
      <c r="HQ619" s="268">
        <f t="shared" si="385"/>
        <v>611</v>
      </c>
      <c r="HR619" s="268">
        <f t="shared" si="416"/>
        <v>0</v>
      </c>
      <c r="HS619" s="268">
        <f t="shared" si="417"/>
        <v>0</v>
      </c>
    </row>
    <row r="620" spans="1:227" x14ac:dyDescent="0.3">
      <c r="A620" s="21"/>
      <c r="B620" s="14">
        <v>11562</v>
      </c>
      <c r="C620" s="14">
        <v>13</v>
      </c>
      <c r="D620" s="14" t="s">
        <v>182</v>
      </c>
      <c r="E620" s="14" t="s">
        <v>183</v>
      </c>
      <c r="F620" s="14">
        <v>320</v>
      </c>
      <c r="G620" s="14" t="s">
        <v>120</v>
      </c>
      <c r="H620" s="14">
        <v>5</v>
      </c>
      <c r="I620" s="14">
        <v>3</v>
      </c>
      <c r="J620" s="14">
        <v>3</v>
      </c>
      <c r="K620" s="14"/>
      <c r="L620" s="14" t="s">
        <v>141</v>
      </c>
      <c r="M620" s="24">
        <f t="shared" si="412"/>
        <v>3</v>
      </c>
      <c r="N620" s="24">
        <f t="shared" si="387"/>
        <v>2</v>
      </c>
      <c r="O620" s="24" t="str">
        <f t="shared" si="388"/>
        <v>3 3</v>
      </c>
      <c r="P620" s="24">
        <f t="shared" si="389"/>
        <v>3</v>
      </c>
      <c r="Q620" s="25">
        <f t="shared" si="390"/>
        <v>0</v>
      </c>
      <c r="R620" s="26">
        <f t="shared" si="391"/>
        <v>0</v>
      </c>
      <c r="S620" s="24">
        <f t="shared" si="392"/>
        <v>5</v>
      </c>
      <c r="T620" s="24">
        <f t="shared" si="393"/>
        <v>5</v>
      </c>
      <c r="U620" s="24" t="str">
        <f t="shared" si="394"/>
        <v/>
      </c>
      <c r="V620" s="24" t="str">
        <f t="shared" si="395"/>
        <v>g</v>
      </c>
      <c r="W620" s="24" t="str">
        <f t="shared" si="413"/>
        <v/>
      </c>
      <c r="X620" s="24">
        <f t="shared" si="396"/>
        <v>5</v>
      </c>
      <c r="Y620" s="24">
        <f t="shared" si="397"/>
        <v>5</v>
      </c>
      <c r="Z620" s="24" t="str">
        <f t="shared" si="398"/>
        <v>F</v>
      </c>
      <c r="AA620" s="24" t="str">
        <f t="shared" si="418"/>
        <v>F</v>
      </c>
      <c r="AB620" s="34" t="str">
        <f t="shared" si="399"/>
        <v/>
      </c>
      <c r="AC620" s="34" t="str">
        <f t="shared" si="400"/>
        <v>g</v>
      </c>
      <c r="AD620" s="34" t="str">
        <f t="shared" si="414"/>
        <v>g</v>
      </c>
      <c r="AE620" s="34" t="str">
        <f t="shared" si="401"/>
        <v>5 0</v>
      </c>
      <c r="AF620" s="34">
        <f t="shared" si="402"/>
        <v>3</v>
      </c>
      <c r="AG620" s="34">
        <f t="shared" si="403"/>
        <v>3</v>
      </c>
      <c r="AH620" s="34">
        <f t="shared" si="404"/>
        <v>0</v>
      </c>
      <c r="AI620" s="172">
        <f>IF(AJ620&lt;&gt;"",MAX(AI$3:AI619)+1,"")</f>
        <v>482</v>
      </c>
      <c r="AJ620" s="172" t="str">
        <f t="shared" si="405"/>
        <v>F</v>
      </c>
      <c r="AK620" s="172">
        <f t="shared" si="406"/>
        <v>320</v>
      </c>
      <c r="AL620" s="172">
        <f t="shared" si="407"/>
        <v>3</v>
      </c>
      <c r="AM620" s="172" t="str">
        <f>IF(AN620&lt;&gt;"",MAX(AM$3:AM619)+1,"")</f>
        <v/>
      </c>
      <c r="AN620" s="172" t="str">
        <f t="shared" si="408"/>
        <v/>
      </c>
      <c r="AO620" s="172" t="str">
        <f t="shared" si="409"/>
        <v/>
      </c>
      <c r="AP620" s="172" t="str">
        <f t="shared" si="410"/>
        <v/>
      </c>
      <c r="AQ620" s="172" t="str">
        <f t="shared" si="411"/>
        <v/>
      </c>
      <c r="AR620" s="172" t="str">
        <f>Table1[[#This Row],[Sex ]]&amp;Table1[[#This Row],[Month]]</f>
        <v>F5</v>
      </c>
      <c r="AS620" s="21"/>
      <c r="AT620" s="21"/>
      <c r="AU620" s="21"/>
      <c r="AV620" s="21"/>
      <c r="AW620" s="21"/>
      <c r="AX620" s="21"/>
      <c r="AY620" s="21"/>
      <c r="AZ620" s="21"/>
      <c r="BA620" s="21"/>
      <c r="BB620" s="21"/>
      <c r="BC620" s="21"/>
      <c r="BD620" s="21"/>
      <c r="BE620" s="319"/>
      <c r="BF620" s="319"/>
      <c r="BG620" s="316"/>
      <c r="BH620" s="316"/>
      <c r="BI620" s="316"/>
      <c r="BJ620" s="316"/>
      <c r="BK620" s="316"/>
      <c r="BL620" s="316"/>
      <c r="BM620" s="316"/>
      <c r="BN620" s="316"/>
      <c r="BO620" s="316"/>
      <c r="BP620" s="316"/>
      <c r="BQ620" s="316"/>
      <c r="BR620" s="316"/>
      <c r="BS620" s="316"/>
      <c r="BT620" s="316"/>
      <c r="BU620" s="316"/>
      <c r="BV620" s="316"/>
      <c r="BW620" s="316"/>
      <c r="BX620" s="316"/>
      <c r="BY620" s="316"/>
      <c r="BZ620" s="316"/>
      <c r="CA620" s="316"/>
      <c r="CB620" s="316"/>
      <c r="CC620" s="316"/>
      <c r="CD620" s="316"/>
      <c r="CE620" s="316"/>
      <c r="CF620" s="316"/>
      <c r="CG620" s="316"/>
      <c r="CH620" s="316"/>
      <c r="CI620" s="316"/>
      <c r="CJ620" s="316"/>
      <c r="CK620" s="316"/>
      <c r="CL620" s="316"/>
      <c r="CM620" s="316"/>
      <c r="CN620" s="316"/>
      <c r="CO620" s="316"/>
      <c r="CP620" s="316"/>
      <c r="CQ620" s="316"/>
      <c r="CR620" s="316"/>
      <c r="CS620" s="316"/>
      <c r="CT620" s="316"/>
      <c r="CU620" s="316"/>
      <c r="CV620" s="316"/>
      <c r="CW620" s="316"/>
      <c r="CX620" s="316"/>
      <c r="CY620" s="316"/>
      <c r="CZ620" s="316"/>
      <c r="DA620" s="316"/>
      <c r="DB620" s="316"/>
      <c r="DC620" s="316"/>
      <c r="DD620" s="316"/>
      <c r="DE620" s="316"/>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21"/>
      <c r="ET620" s="21"/>
      <c r="EU620" s="21"/>
      <c r="EV620" s="21"/>
      <c r="HP620" s="268">
        <f t="shared" si="415"/>
        <v>4</v>
      </c>
      <c r="HQ620" s="268">
        <f t="shared" si="385"/>
        <v>612</v>
      </c>
      <c r="HR620" s="268">
        <f t="shared" si="416"/>
        <v>0</v>
      </c>
      <c r="HS620" s="268">
        <f t="shared" si="417"/>
        <v>0</v>
      </c>
    </row>
    <row r="621" spans="1:227" x14ac:dyDescent="0.3">
      <c r="A621" s="21"/>
      <c r="B621" s="14">
        <v>11562</v>
      </c>
      <c r="C621" s="14">
        <v>14</v>
      </c>
      <c r="D621" s="14" t="s">
        <v>182</v>
      </c>
      <c r="E621" s="14" t="s">
        <v>183</v>
      </c>
      <c r="F621" s="14">
        <v>290</v>
      </c>
      <c r="G621" s="14" t="s">
        <v>120</v>
      </c>
      <c r="H621" s="14">
        <v>5</v>
      </c>
      <c r="I621" s="14">
        <v>3</v>
      </c>
      <c r="J621" s="14">
        <v>3</v>
      </c>
      <c r="K621" s="14"/>
      <c r="L621" s="14" t="s">
        <v>141</v>
      </c>
      <c r="M621" s="24">
        <f t="shared" si="412"/>
        <v>3</v>
      </c>
      <c r="N621" s="24">
        <f t="shared" si="387"/>
        <v>2</v>
      </c>
      <c r="O621" s="24" t="str">
        <f t="shared" si="388"/>
        <v>3 3</v>
      </c>
      <c r="P621" s="24">
        <f t="shared" si="389"/>
        <v>3</v>
      </c>
      <c r="Q621" s="25">
        <f t="shared" si="390"/>
        <v>0</v>
      </c>
      <c r="R621" s="26">
        <f t="shared" si="391"/>
        <v>0</v>
      </c>
      <c r="S621" s="24">
        <f t="shared" si="392"/>
        <v>5</v>
      </c>
      <c r="T621" s="24">
        <f t="shared" si="393"/>
        <v>5</v>
      </c>
      <c r="U621" s="24" t="str">
        <f t="shared" si="394"/>
        <v/>
      </c>
      <c r="V621" s="24" t="str">
        <f t="shared" si="395"/>
        <v>g</v>
      </c>
      <c r="W621" s="24" t="str">
        <f t="shared" si="413"/>
        <v/>
      </c>
      <c r="X621" s="24">
        <f t="shared" si="396"/>
        <v>5</v>
      </c>
      <c r="Y621" s="24">
        <f t="shared" si="397"/>
        <v>5</v>
      </c>
      <c r="Z621" s="24" t="str">
        <f t="shared" si="398"/>
        <v>F</v>
      </c>
      <c r="AA621" s="24" t="str">
        <f t="shared" si="418"/>
        <v>F</v>
      </c>
      <c r="AB621" s="34" t="str">
        <f t="shared" si="399"/>
        <v/>
      </c>
      <c r="AC621" s="34" t="str">
        <f t="shared" si="400"/>
        <v>g</v>
      </c>
      <c r="AD621" s="34" t="str">
        <f t="shared" si="414"/>
        <v>g</v>
      </c>
      <c r="AE621" s="34" t="str">
        <f t="shared" si="401"/>
        <v>5 0</v>
      </c>
      <c r="AF621" s="34">
        <f t="shared" si="402"/>
        <v>3</v>
      </c>
      <c r="AG621" s="34">
        <f t="shared" si="403"/>
        <v>3</v>
      </c>
      <c r="AH621" s="34">
        <f t="shared" si="404"/>
        <v>0</v>
      </c>
      <c r="AI621" s="172">
        <f>IF(AJ621&lt;&gt;"",MAX(AI$3:AI620)+1,"")</f>
        <v>483</v>
      </c>
      <c r="AJ621" s="172" t="str">
        <f t="shared" si="405"/>
        <v>F</v>
      </c>
      <c r="AK621" s="172">
        <f t="shared" si="406"/>
        <v>290</v>
      </c>
      <c r="AL621" s="172">
        <f t="shared" si="407"/>
        <v>3</v>
      </c>
      <c r="AM621" s="172" t="str">
        <f>IF(AN621&lt;&gt;"",MAX(AM$3:AM620)+1,"")</f>
        <v/>
      </c>
      <c r="AN621" s="172" t="str">
        <f t="shared" si="408"/>
        <v/>
      </c>
      <c r="AO621" s="172" t="str">
        <f t="shared" si="409"/>
        <v/>
      </c>
      <c r="AP621" s="172" t="str">
        <f t="shared" si="410"/>
        <v/>
      </c>
      <c r="AQ621" s="172" t="str">
        <f t="shared" si="411"/>
        <v/>
      </c>
      <c r="AR621" s="172" t="str">
        <f>Table1[[#This Row],[Sex ]]&amp;Table1[[#This Row],[Month]]</f>
        <v>F5</v>
      </c>
      <c r="AS621" s="21"/>
      <c r="AT621" s="21"/>
      <c r="AU621" s="21"/>
      <c r="AV621" s="21"/>
      <c r="AW621" s="21"/>
      <c r="AX621" s="21"/>
      <c r="AY621" s="21"/>
      <c r="AZ621" s="21"/>
      <c r="BA621" s="21"/>
      <c r="BB621" s="21"/>
      <c r="BC621" s="21"/>
      <c r="BD621" s="21"/>
      <c r="BE621" s="319"/>
      <c r="BF621" s="319"/>
      <c r="BG621" s="316"/>
      <c r="BH621" s="316"/>
      <c r="BI621" s="316"/>
      <c r="BJ621" s="316"/>
      <c r="BK621" s="316"/>
      <c r="BL621" s="316"/>
      <c r="BM621" s="316"/>
      <c r="BN621" s="316"/>
      <c r="BO621" s="316"/>
      <c r="BP621" s="316"/>
      <c r="BQ621" s="316"/>
      <c r="BR621" s="316"/>
      <c r="BS621" s="316"/>
      <c r="BT621" s="316"/>
      <c r="BU621" s="316"/>
      <c r="BV621" s="316"/>
      <c r="BW621" s="316"/>
      <c r="BX621" s="316"/>
      <c r="BY621" s="316"/>
      <c r="BZ621" s="316"/>
      <c r="CA621" s="316"/>
      <c r="CB621" s="316"/>
      <c r="CC621" s="316"/>
      <c r="CD621" s="316"/>
      <c r="CE621" s="316"/>
      <c r="CF621" s="316"/>
      <c r="CG621" s="316"/>
      <c r="CH621" s="316"/>
      <c r="CI621" s="316"/>
      <c r="CJ621" s="316"/>
      <c r="CK621" s="316"/>
      <c r="CL621" s="316"/>
      <c r="CM621" s="316"/>
      <c r="CN621" s="316"/>
      <c r="CO621" s="316"/>
      <c r="CP621" s="316"/>
      <c r="CQ621" s="316"/>
      <c r="CR621" s="316"/>
      <c r="CS621" s="316"/>
      <c r="CT621" s="316"/>
      <c r="CU621" s="316"/>
      <c r="CV621" s="316"/>
      <c r="CW621" s="316"/>
      <c r="CX621" s="316"/>
      <c r="CY621" s="316"/>
      <c r="CZ621" s="316"/>
      <c r="DA621" s="316"/>
      <c r="DB621" s="316"/>
      <c r="DC621" s="316"/>
      <c r="DD621" s="316"/>
      <c r="DE621" s="316"/>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21"/>
      <c r="ET621" s="21"/>
      <c r="EU621" s="21"/>
      <c r="EV621" s="21"/>
      <c r="HP621" s="268">
        <f t="shared" si="415"/>
        <v>4</v>
      </c>
      <c r="HQ621" s="268">
        <f t="shared" si="385"/>
        <v>613</v>
      </c>
      <c r="HR621" s="268">
        <f t="shared" si="416"/>
        <v>0</v>
      </c>
      <c r="HS621" s="268">
        <f t="shared" si="417"/>
        <v>0</v>
      </c>
    </row>
    <row r="622" spans="1:227" x14ac:dyDescent="0.3">
      <c r="A622" s="21"/>
      <c r="B622" s="14">
        <v>11563</v>
      </c>
      <c r="C622" s="14">
        <v>1</v>
      </c>
      <c r="D622" s="14" t="s">
        <v>182</v>
      </c>
      <c r="E622" s="14" t="s">
        <v>183</v>
      </c>
      <c r="F622" s="14">
        <v>320</v>
      </c>
      <c r="G622" s="14" t="s">
        <v>120</v>
      </c>
      <c r="H622" s="14">
        <v>5</v>
      </c>
      <c r="I622" s="14">
        <v>4</v>
      </c>
      <c r="J622" s="14">
        <v>4</v>
      </c>
      <c r="K622" s="14"/>
      <c r="L622" s="14" t="s">
        <v>141</v>
      </c>
      <c r="M622" s="24">
        <f t="shared" si="412"/>
        <v>4</v>
      </c>
      <c r="N622" s="24">
        <f t="shared" si="387"/>
        <v>2</v>
      </c>
      <c r="O622" s="24" t="str">
        <f t="shared" si="388"/>
        <v>4 4</v>
      </c>
      <c r="P622" s="24">
        <f t="shared" si="389"/>
        <v>4</v>
      </c>
      <c r="Q622" s="25">
        <f t="shared" si="390"/>
        <v>0</v>
      </c>
      <c r="R622" s="26">
        <f t="shared" si="391"/>
        <v>0</v>
      </c>
      <c r="S622" s="24">
        <f t="shared" si="392"/>
        <v>5</v>
      </c>
      <c r="T622" s="24">
        <f t="shared" si="393"/>
        <v>5</v>
      </c>
      <c r="U622" s="24" t="str">
        <f t="shared" si="394"/>
        <v/>
      </c>
      <c r="V622" s="24" t="str">
        <f t="shared" si="395"/>
        <v>g</v>
      </c>
      <c r="W622" s="24" t="str">
        <f t="shared" si="413"/>
        <v/>
      </c>
      <c r="X622" s="24">
        <f t="shared" si="396"/>
        <v>5</v>
      </c>
      <c r="Y622" s="24">
        <f t="shared" si="397"/>
        <v>5</v>
      </c>
      <c r="Z622" s="24" t="str">
        <f t="shared" si="398"/>
        <v>F</v>
      </c>
      <c r="AA622" s="24" t="str">
        <f t="shared" si="418"/>
        <v>F</v>
      </c>
      <c r="AB622" s="34" t="str">
        <f t="shared" si="399"/>
        <v/>
      </c>
      <c r="AC622" s="34" t="str">
        <f t="shared" si="400"/>
        <v>g</v>
      </c>
      <c r="AD622" s="34" t="str">
        <f t="shared" si="414"/>
        <v>g</v>
      </c>
      <c r="AE622" s="34" t="str">
        <f t="shared" si="401"/>
        <v>5 0</v>
      </c>
      <c r="AF622" s="34">
        <f t="shared" si="402"/>
        <v>4</v>
      </c>
      <c r="AG622" s="34">
        <f t="shared" si="403"/>
        <v>4</v>
      </c>
      <c r="AH622" s="34">
        <f t="shared" si="404"/>
        <v>0</v>
      </c>
      <c r="AI622" s="172">
        <f>IF(AJ622&lt;&gt;"",MAX(AI$3:AI621)+1,"")</f>
        <v>484</v>
      </c>
      <c r="AJ622" s="172" t="str">
        <f t="shared" si="405"/>
        <v>F</v>
      </c>
      <c r="AK622" s="172">
        <f t="shared" si="406"/>
        <v>320</v>
      </c>
      <c r="AL622" s="172">
        <f t="shared" si="407"/>
        <v>4</v>
      </c>
      <c r="AM622" s="172" t="str">
        <f>IF(AN622&lt;&gt;"",MAX(AM$3:AM621)+1,"")</f>
        <v/>
      </c>
      <c r="AN622" s="172" t="str">
        <f t="shared" si="408"/>
        <v/>
      </c>
      <c r="AO622" s="172" t="str">
        <f t="shared" si="409"/>
        <v/>
      </c>
      <c r="AP622" s="172" t="str">
        <f t="shared" si="410"/>
        <v/>
      </c>
      <c r="AQ622" s="172" t="str">
        <f t="shared" si="411"/>
        <v/>
      </c>
      <c r="AR622" s="172" t="str">
        <f>Table1[[#This Row],[Sex ]]&amp;Table1[[#This Row],[Month]]</f>
        <v>F5</v>
      </c>
      <c r="AS622" s="21"/>
      <c r="AT622" s="21"/>
      <c r="AU622" s="21"/>
      <c r="AV622" s="21"/>
      <c r="AW622" s="21"/>
      <c r="AX622" s="21"/>
      <c r="AY622" s="21"/>
      <c r="AZ622" s="21"/>
      <c r="BA622" s="21"/>
      <c r="BB622" s="21"/>
      <c r="BC622" s="21"/>
      <c r="BD622" s="21"/>
      <c r="BE622" s="319"/>
      <c r="BF622" s="319"/>
      <c r="BG622" s="316"/>
      <c r="BH622" s="316"/>
      <c r="BI622" s="316"/>
      <c r="BJ622" s="316"/>
      <c r="BK622" s="316"/>
      <c r="BL622" s="316"/>
      <c r="BM622" s="316"/>
      <c r="BN622" s="316"/>
      <c r="BO622" s="316"/>
      <c r="BP622" s="316"/>
      <c r="BQ622" s="316"/>
      <c r="BR622" s="316"/>
      <c r="BS622" s="316"/>
      <c r="BT622" s="316"/>
      <c r="BU622" s="316"/>
      <c r="BV622" s="316"/>
      <c r="BW622" s="316"/>
      <c r="BX622" s="316"/>
      <c r="BY622" s="316"/>
      <c r="BZ622" s="316"/>
      <c r="CA622" s="316"/>
      <c r="CB622" s="316"/>
      <c r="CC622" s="316"/>
      <c r="CD622" s="316"/>
      <c r="CE622" s="316"/>
      <c r="CF622" s="316"/>
      <c r="CG622" s="316"/>
      <c r="CH622" s="316"/>
      <c r="CI622" s="316"/>
      <c r="CJ622" s="316"/>
      <c r="CK622" s="316"/>
      <c r="CL622" s="316"/>
      <c r="CM622" s="316"/>
      <c r="CN622" s="316"/>
      <c r="CO622" s="316"/>
      <c r="CP622" s="316"/>
      <c r="CQ622" s="316"/>
      <c r="CR622" s="316"/>
      <c r="CS622" s="316"/>
      <c r="CT622" s="316"/>
      <c r="CU622" s="316"/>
      <c r="CV622" s="316"/>
      <c r="CW622" s="316"/>
      <c r="CX622" s="316"/>
      <c r="CY622" s="316"/>
      <c r="CZ622" s="316"/>
      <c r="DA622" s="316"/>
      <c r="DB622" s="316"/>
      <c r="DC622" s="316"/>
      <c r="DD622" s="316"/>
      <c r="DE622" s="316"/>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HP622" s="268">
        <f t="shared" si="415"/>
        <v>3</v>
      </c>
      <c r="HQ622" s="268">
        <f t="shared" si="385"/>
        <v>614</v>
      </c>
      <c r="HR622" s="268">
        <f t="shared" si="416"/>
        <v>0</v>
      </c>
      <c r="HS622" s="268">
        <f t="shared" si="417"/>
        <v>0</v>
      </c>
    </row>
    <row r="623" spans="1:227" x14ac:dyDescent="0.3">
      <c r="A623" s="21"/>
      <c r="B623" s="14">
        <v>11563</v>
      </c>
      <c r="C623" s="14">
        <v>2</v>
      </c>
      <c r="D623" s="14" t="s">
        <v>182</v>
      </c>
      <c r="E623" s="14" t="s">
        <v>183</v>
      </c>
      <c r="F623" s="14">
        <v>300</v>
      </c>
      <c r="G623" s="14" t="s">
        <v>120</v>
      </c>
      <c r="H623" s="14">
        <v>5</v>
      </c>
      <c r="I623" s="14">
        <v>4</v>
      </c>
      <c r="J623" s="14">
        <v>4</v>
      </c>
      <c r="K623" s="14"/>
      <c r="L623" s="14" t="s">
        <v>141</v>
      </c>
      <c r="M623" s="24">
        <f t="shared" si="412"/>
        <v>4</v>
      </c>
      <c r="N623" s="24">
        <f t="shared" si="387"/>
        <v>2</v>
      </c>
      <c r="O623" s="24" t="str">
        <f t="shared" si="388"/>
        <v>4 4</v>
      </c>
      <c r="P623" s="24">
        <f t="shared" si="389"/>
        <v>4</v>
      </c>
      <c r="Q623" s="25">
        <f t="shared" si="390"/>
        <v>0</v>
      </c>
      <c r="R623" s="26">
        <f t="shared" si="391"/>
        <v>0</v>
      </c>
      <c r="S623" s="24">
        <f t="shared" si="392"/>
        <v>5</v>
      </c>
      <c r="T623" s="24">
        <f t="shared" si="393"/>
        <v>5</v>
      </c>
      <c r="U623" s="24" t="str">
        <f t="shared" si="394"/>
        <v/>
      </c>
      <c r="V623" s="24" t="str">
        <f t="shared" si="395"/>
        <v>g</v>
      </c>
      <c r="W623" s="24" t="str">
        <f t="shared" si="413"/>
        <v/>
      </c>
      <c r="X623" s="24">
        <f t="shared" si="396"/>
        <v>5</v>
      </c>
      <c r="Y623" s="24">
        <f t="shared" si="397"/>
        <v>5</v>
      </c>
      <c r="Z623" s="24" t="str">
        <f t="shared" si="398"/>
        <v>F</v>
      </c>
      <c r="AA623" s="24" t="str">
        <f t="shared" si="418"/>
        <v>F</v>
      </c>
      <c r="AB623" s="34" t="str">
        <f t="shared" si="399"/>
        <v/>
      </c>
      <c r="AC623" s="34" t="str">
        <f t="shared" si="400"/>
        <v>g</v>
      </c>
      <c r="AD623" s="34" t="str">
        <f t="shared" si="414"/>
        <v>g</v>
      </c>
      <c r="AE623" s="34" t="str">
        <f t="shared" si="401"/>
        <v>5 0</v>
      </c>
      <c r="AF623" s="34">
        <f t="shared" si="402"/>
        <v>4</v>
      </c>
      <c r="AG623" s="34">
        <f t="shared" si="403"/>
        <v>4</v>
      </c>
      <c r="AH623" s="34">
        <f t="shared" si="404"/>
        <v>0</v>
      </c>
      <c r="AI623" s="172">
        <f>IF(AJ623&lt;&gt;"",MAX(AI$3:AI622)+1,"")</f>
        <v>485</v>
      </c>
      <c r="AJ623" s="172" t="str">
        <f t="shared" si="405"/>
        <v>F</v>
      </c>
      <c r="AK623" s="172">
        <f t="shared" si="406"/>
        <v>300</v>
      </c>
      <c r="AL623" s="172">
        <f t="shared" si="407"/>
        <v>4</v>
      </c>
      <c r="AM623" s="172" t="str">
        <f>IF(AN623&lt;&gt;"",MAX(AM$3:AM622)+1,"")</f>
        <v/>
      </c>
      <c r="AN623" s="172" t="str">
        <f t="shared" si="408"/>
        <v/>
      </c>
      <c r="AO623" s="172" t="str">
        <f t="shared" si="409"/>
        <v/>
      </c>
      <c r="AP623" s="172" t="str">
        <f t="shared" si="410"/>
        <v/>
      </c>
      <c r="AQ623" s="172" t="str">
        <f t="shared" si="411"/>
        <v/>
      </c>
      <c r="AR623" s="172" t="str">
        <f>Table1[[#This Row],[Sex ]]&amp;Table1[[#This Row],[Month]]</f>
        <v>F5</v>
      </c>
      <c r="AS623" s="21"/>
      <c r="AT623" s="21"/>
      <c r="AU623" s="21"/>
      <c r="AV623" s="21"/>
      <c r="AW623" s="21"/>
      <c r="AX623" s="21"/>
      <c r="AY623" s="21"/>
      <c r="AZ623" s="21"/>
      <c r="BA623" s="21"/>
      <c r="BB623" s="21"/>
      <c r="BC623" s="21"/>
      <c r="BD623" s="21"/>
      <c r="BE623" s="319"/>
      <c r="BF623" s="319"/>
      <c r="BG623" s="316"/>
      <c r="BH623" s="316"/>
      <c r="BI623" s="316"/>
      <c r="BJ623" s="316"/>
      <c r="BK623" s="316"/>
      <c r="BL623" s="316"/>
      <c r="BM623" s="316"/>
      <c r="BN623" s="316"/>
      <c r="BO623" s="316"/>
      <c r="BP623" s="316"/>
      <c r="BQ623" s="316"/>
      <c r="BR623" s="316"/>
      <c r="BS623" s="316"/>
      <c r="BT623" s="316"/>
      <c r="BU623" s="316"/>
      <c r="BV623" s="316"/>
      <c r="BW623" s="316"/>
      <c r="BX623" s="316"/>
      <c r="BY623" s="316"/>
      <c r="BZ623" s="316"/>
      <c r="CA623" s="316"/>
      <c r="CB623" s="316"/>
      <c r="CC623" s="316"/>
      <c r="CD623" s="316"/>
      <c r="CE623" s="316"/>
      <c r="CF623" s="316"/>
      <c r="CG623" s="316"/>
      <c r="CH623" s="316"/>
      <c r="CI623" s="316"/>
      <c r="CJ623" s="316"/>
      <c r="CK623" s="316"/>
      <c r="CL623" s="316"/>
      <c r="CM623" s="316"/>
      <c r="CN623" s="316"/>
      <c r="CO623" s="316"/>
      <c r="CP623" s="316"/>
      <c r="CQ623" s="316"/>
      <c r="CR623" s="316"/>
      <c r="CS623" s="316"/>
      <c r="CT623" s="316"/>
      <c r="CU623" s="316"/>
      <c r="CV623" s="316"/>
      <c r="CW623" s="316"/>
      <c r="CX623" s="316"/>
      <c r="CY623" s="316"/>
      <c r="CZ623" s="316"/>
      <c r="DA623" s="316"/>
      <c r="DB623" s="316"/>
      <c r="DC623" s="316"/>
      <c r="DD623" s="316"/>
      <c r="DE623" s="316"/>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21"/>
      <c r="ET623" s="21"/>
      <c r="EU623" s="21"/>
      <c r="EV623" s="21"/>
      <c r="HP623" s="268">
        <f t="shared" si="415"/>
        <v>4</v>
      </c>
      <c r="HQ623" s="268">
        <f t="shared" si="385"/>
        <v>615</v>
      </c>
      <c r="HR623" s="268">
        <f t="shared" si="416"/>
        <v>0</v>
      </c>
      <c r="HS623" s="268">
        <f t="shared" si="417"/>
        <v>0</v>
      </c>
    </row>
    <row r="624" spans="1:227" x14ac:dyDescent="0.3">
      <c r="A624" s="21"/>
      <c r="B624" s="14">
        <v>11563</v>
      </c>
      <c r="C624" s="14">
        <v>3</v>
      </c>
      <c r="D624" s="14" t="s">
        <v>182</v>
      </c>
      <c r="E624" s="14" t="s">
        <v>183</v>
      </c>
      <c r="F624" s="14">
        <v>290</v>
      </c>
      <c r="G624" s="14" t="s">
        <v>121</v>
      </c>
      <c r="H624" s="14">
        <v>5</v>
      </c>
      <c r="I624" s="14">
        <v>3</v>
      </c>
      <c r="J624" s="14">
        <v>3</v>
      </c>
      <c r="K624" s="14"/>
      <c r="L624" s="14" t="s">
        <v>141</v>
      </c>
      <c r="M624" s="24">
        <f t="shared" si="412"/>
        <v>3</v>
      </c>
      <c r="N624" s="24">
        <f t="shared" si="387"/>
        <v>2</v>
      </c>
      <c r="O624" s="24" t="str">
        <f t="shared" si="388"/>
        <v>3 3</v>
      </c>
      <c r="P624" s="24">
        <f t="shared" si="389"/>
        <v>3</v>
      </c>
      <c r="Q624" s="25">
        <f t="shared" si="390"/>
        <v>0</v>
      </c>
      <c r="R624" s="26">
        <f t="shared" si="391"/>
        <v>0</v>
      </c>
      <c r="S624" s="24">
        <f t="shared" si="392"/>
        <v>5</v>
      </c>
      <c r="T624" s="24">
        <f t="shared" si="393"/>
        <v>5</v>
      </c>
      <c r="U624" s="24" t="str">
        <f t="shared" si="394"/>
        <v/>
      </c>
      <c r="V624" s="24" t="str">
        <f t="shared" si="395"/>
        <v>g</v>
      </c>
      <c r="W624" s="24" t="str">
        <f t="shared" si="413"/>
        <v/>
      </c>
      <c r="X624" s="24">
        <f t="shared" si="396"/>
        <v>5</v>
      </c>
      <c r="Y624" s="24">
        <f t="shared" si="397"/>
        <v>5</v>
      </c>
      <c r="Z624" s="24" t="str">
        <f t="shared" si="398"/>
        <v>M</v>
      </c>
      <c r="AA624" s="24" t="str">
        <f t="shared" si="418"/>
        <v>M</v>
      </c>
      <c r="AB624" s="34" t="str">
        <f t="shared" si="399"/>
        <v/>
      </c>
      <c r="AC624" s="34" t="str">
        <f t="shared" si="400"/>
        <v>g</v>
      </c>
      <c r="AD624" s="34" t="str">
        <f t="shared" si="414"/>
        <v>g</v>
      </c>
      <c r="AE624" s="34" t="str">
        <f t="shared" si="401"/>
        <v>5 0</v>
      </c>
      <c r="AF624" s="34">
        <f t="shared" si="402"/>
        <v>3</v>
      </c>
      <c r="AG624" s="34">
        <f t="shared" si="403"/>
        <v>3</v>
      </c>
      <c r="AH624" s="34">
        <f t="shared" si="404"/>
        <v>0</v>
      </c>
      <c r="AI624" s="172" t="str">
        <f>IF(AJ624&lt;&gt;"",MAX(AI$3:AI623)+1,"")</f>
        <v/>
      </c>
      <c r="AJ624" s="172" t="str">
        <f t="shared" si="405"/>
        <v/>
      </c>
      <c r="AK624" s="172" t="str">
        <f t="shared" si="406"/>
        <v/>
      </c>
      <c r="AL624" s="172" t="str">
        <f t="shared" si="407"/>
        <v/>
      </c>
      <c r="AM624" s="172">
        <f>IF(AN624&lt;&gt;"",MAX(AM$3:AM623)+1,"")</f>
        <v>132</v>
      </c>
      <c r="AN624" s="172" t="str">
        <f t="shared" si="408"/>
        <v>M</v>
      </c>
      <c r="AO624" s="172">
        <f t="shared" si="409"/>
        <v>290</v>
      </c>
      <c r="AP624" s="172">
        <f t="shared" si="410"/>
        <v>3</v>
      </c>
      <c r="AQ624" s="172" t="str">
        <f t="shared" si="411"/>
        <v/>
      </c>
      <c r="AR624" s="172" t="str">
        <f>Table1[[#This Row],[Sex ]]&amp;Table1[[#This Row],[Month]]</f>
        <v>M5</v>
      </c>
      <c r="AS624" s="21"/>
      <c r="AT624" s="21"/>
      <c r="AU624" s="21"/>
      <c r="AV624" s="21"/>
      <c r="AW624" s="21"/>
      <c r="AX624" s="21"/>
      <c r="AY624" s="21"/>
      <c r="AZ624" s="21"/>
      <c r="BA624" s="21"/>
      <c r="BB624" s="21"/>
      <c r="BC624" s="21"/>
      <c r="BD624" s="21"/>
      <c r="BE624" s="319"/>
      <c r="BF624" s="319"/>
      <c r="BG624" s="316"/>
      <c r="BH624" s="316"/>
      <c r="BI624" s="316"/>
      <c r="BJ624" s="316"/>
      <c r="BK624" s="316"/>
      <c r="BL624" s="316"/>
      <c r="BM624" s="316"/>
      <c r="BN624" s="316"/>
      <c r="BO624" s="316"/>
      <c r="BP624" s="316"/>
      <c r="BQ624" s="316"/>
      <c r="BR624" s="316"/>
      <c r="BS624" s="316"/>
      <c r="BT624" s="316"/>
      <c r="BU624" s="316"/>
      <c r="BV624" s="316"/>
      <c r="BW624" s="316"/>
      <c r="BX624" s="316"/>
      <c r="BY624" s="316"/>
      <c r="BZ624" s="316"/>
      <c r="CA624" s="316"/>
      <c r="CB624" s="316"/>
      <c r="CC624" s="316"/>
      <c r="CD624" s="316"/>
      <c r="CE624" s="316"/>
      <c r="CF624" s="316"/>
      <c r="CG624" s="316"/>
      <c r="CH624" s="316"/>
      <c r="CI624" s="316"/>
      <c r="CJ624" s="316"/>
      <c r="CK624" s="316"/>
      <c r="CL624" s="316"/>
      <c r="CM624" s="316"/>
      <c r="CN624" s="316"/>
      <c r="CO624" s="316"/>
      <c r="CP624" s="316"/>
      <c r="CQ624" s="316"/>
      <c r="CR624" s="316"/>
      <c r="CS624" s="316"/>
      <c r="CT624" s="316"/>
      <c r="CU624" s="316"/>
      <c r="CV624" s="316"/>
      <c r="CW624" s="316"/>
      <c r="CX624" s="316"/>
      <c r="CY624" s="316"/>
      <c r="CZ624" s="316"/>
      <c r="DA624" s="316"/>
      <c r="DB624" s="316"/>
      <c r="DC624" s="316"/>
      <c r="DD624" s="316"/>
      <c r="DE624" s="316"/>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21"/>
      <c r="ET624" s="21"/>
      <c r="EU624" s="21"/>
      <c r="EV624" s="21"/>
      <c r="HP624" s="268">
        <f t="shared" si="415"/>
        <v>2</v>
      </c>
      <c r="HQ624" s="268">
        <f t="shared" si="385"/>
        <v>616</v>
      </c>
      <c r="HR624" s="268">
        <f t="shared" si="416"/>
        <v>0</v>
      </c>
      <c r="HS624" s="268">
        <f t="shared" si="417"/>
        <v>0</v>
      </c>
    </row>
    <row r="625" spans="1:227" x14ac:dyDescent="0.3">
      <c r="A625" s="21"/>
      <c r="B625" s="14">
        <v>11563</v>
      </c>
      <c r="C625" s="14">
        <v>4</v>
      </c>
      <c r="D625" s="14" t="s">
        <v>182</v>
      </c>
      <c r="E625" s="14" t="s">
        <v>183</v>
      </c>
      <c r="F625" s="14">
        <v>310</v>
      </c>
      <c r="G625" s="14" t="s">
        <v>120</v>
      </c>
      <c r="H625" s="14">
        <v>5</v>
      </c>
      <c r="I625" s="14">
        <v>4</v>
      </c>
      <c r="J625" s="14">
        <v>5</v>
      </c>
      <c r="K625" s="14"/>
      <c r="L625" s="14" t="s">
        <v>141</v>
      </c>
      <c r="M625" s="24" t="str">
        <f t="shared" si="412"/>
        <v/>
      </c>
      <c r="N625" s="24">
        <f t="shared" si="387"/>
        <v>2</v>
      </c>
      <c r="O625" s="24" t="str">
        <f t="shared" si="388"/>
        <v>5 4</v>
      </c>
      <c r="P625" s="24">
        <f t="shared" si="389"/>
        <v>4.5</v>
      </c>
      <c r="Q625" s="25">
        <f t="shared" si="390"/>
        <v>0.5</v>
      </c>
      <c r="R625" s="26">
        <f t="shared" si="391"/>
        <v>0.15713484026367724</v>
      </c>
      <c r="S625" s="24">
        <f t="shared" si="392"/>
        <v>5</v>
      </c>
      <c r="T625" s="24">
        <f t="shared" si="393"/>
        <v>5</v>
      </c>
      <c r="U625" s="24" t="str">
        <f t="shared" si="394"/>
        <v/>
      </c>
      <c r="V625" s="24" t="str">
        <f t="shared" si="395"/>
        <v/>
      </c>
      <c r="W625" s="24" t="str">
        <f t="shared" si="413"/>
        <v/>
      </c>
      <c r="X625" s="24" t="str">
        <f t="shared" si="396"/>
        <v/>
      </c>
      <c r="Y625" s="24">
        <f t="shared" si="397"/>
        <v>5</v>
      </c>
      <c r="Z625" s="24" t="str">
        <f t="shared" si="398"/>
        <v>F</v>
      </c>
      <c r="AA625" s="24" t="str">
        <f>IF(I625&lt;&gt;"",IF(I625-J625=0,G625,""),"")</f>
        <v/>
      </c>
      <c r="AB625" s="34" t="str">
        <f t="shared" si="399"/>
        <v/>
      </c>
      <c r="AC625" s="34" t="str">
        <f t="shared" si="400"/>
        <v>g</v>
      </c>
      <c r="AD625" s="34" t="str">
        <f t="shared" si="414"/>
        <v/>
      </c>
      <c r="AE625" s="34" t="str">
        <f t="shared" si="401"/>
        <v>5 -1</v>
      </c>
      <c r="AF625" s="34">
        <f t="shared" si="402"/>
        <v>5</v>
      </c>
      <c r="AG625" s="34">
        <f t="shared" si="403"/>
        <v>4</v>
      </c>
      <c r="AH625" s="34">
        <f t="shared" si="404"/>
        <v>-1</v>
      </c>
      <c r="AI625" s="172">
        <f>IF(AJ625&lt;&gt;"",MAX(AI$3:AI624)+1,"")</f>
        <v>486</v>
      </c>
      <c r="AJ625" s="172" t="str">
        <f t="shared" si="405"/>
        <v>F</v>
      </c>
      <c r="AK625" s="172">
        <f t="shared" si="406"/>
        <v>310</v>
      </c>
      <c r="AL625" s="172">
        <f t="shared" si="407"/>
        <v>5</v>
      </c>
      <c r="AM625" s="172" t="str">
        <f>IF(AN625&lt;&gt;"",MAX(AM$3:AM624)+1,"")</f>
        <v/>
      </c>
      <c r="AN625" s="172" t="str">
        <f t="shared" si="408"/>
        <v/>
      </c>
      <c r="AO625" s="172" t="str">
        <f t="shared" si="409"/>
        <v/>
      </c>
      <c r="AP625" s="172" t="str">
        <f t="shared" si="410"/>
        <v/>
      </c>
      <c r="AQ625" s="172" t="str">
        <f t="shared" si="411"/>
        <v/>
      </c>
      <c r="AR625" s="172" t="str">
        <f>Table1[[#This Row],[Sex ]]&amp;Table1[[#This Row],[Month]]</f>
        <v>F5</v>
      </c>
      <c r="AS625" s="21"/>
      <c r="AT625" s="21"/>
      <c r="AU625" s="21"/>
      <c r="AV625" s="21"/>
      <c r="AW625" s="21"/>
      <c r="AX625" s="21"/>
      <c r="AY625" s="21"/>
      <c r="AZ625" s="21"/>
      <c r="BA625" s="21"/>
      <c r="BB625" s="21"/>
      <c r="BC625" s="21"/>
      <c r="BD625" s="21"/>
      <c r="BE625" s="319"/>
      <c r="BF625" s="319"/>
      <c r="BG625" s="316"/>
      <c r="BH625" s="316"/>
      <c r="BI625" s="316"/>
      <c r="BJ625" s="316"/>
      <c r="BK625" s="316"/>
      <c r="BL625" s="316"/>
      <c r="BM625" s="316"/>
      <c r="BN625" s="316"/>
      <c r="BO625" s="316"/>
      <c r="BP625" s="316"/>
      <c r="BQ625" s="316"/>
      <c r="BR625" s="316"/>
      <c r="BS625" s="316"/>
      <c r="BT625" s="316"/>
      <c r="BU625" s="316"/>
      <c r="BV625" s="316"/>
      <c r="BW625" s="316"/>
      <c r="BX625" s="316"/>
      <c r="BY625" s="316"/>
      <c r="BZ625" s="316"/>
      <c r="CA625" s="316"/>
      <c r="CB625" s="316"/>
      <c r="CC625" s="316"/>
      <c r="CD625" s="316"/>
      <c r="CE625" s="316"/>
      <c r="CF625" s="316"/>
      <c r="CG625" s="316"/>
      <c r="CH625" s="316"/>
      <c r="CI625" s="316"/>
      <c r="CJ625" s="316"/>
      <c r="CK625" s="316"/>
      <c r="CL625" s="316"/>
      <c r="CM625" s="316"/>
      <c r="CN625" s="316"/>
      <c r="CO625" s="316"/>
      <c r="CP625" s="316"/>
      <c r="CQ625" s="316"/>
      <c r="CR625" s="316"/>
      <c r="CS625" s="316"/>
      <c r="CT625" s="316"/>
      <c r="CU625" s="316"/>
      <c r="CV625" s="316"/>
      <c r="CW625" s="316"/>
      <c r="CX625" s="316"/>
      <c r="CY625" s="316"/>
      <c r="CZ625" s="316"/>
      <c r="DA625" s="316"/>
      <c r="DB625" s="316"/>
      <c r="DC625" s="316"/>
      <c r="DD625" s="316"/>
      <c r="DE625" s="316"/>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21"/>
      <c r="ET625" s="21"/>
      <c r="EU625" s="21"/>
      <c r="EV625" s="21"/>
      <c r="HP625" s="268">
        <f t="shared" si="415"/>
        <v>3</v>
      </c>
      <c r="HQ625" s="268">
        <f t="shared" si="385"/>
        <v>617</v>
      </c>
      <c r="HR625" s="268">
        <f t="shared" si="416"/>
        <v>0</v>
      </c>
      <c r="HS625" s="268">
        <f t="shared" si="417"/>
        <v>0</v>
      </c>
    </row>
    <row r="626" spans="1:227" x14ac:dyDescent="0.3">
      <c r="A626" s="21"/>
      <c r="B626" s="14">
        <v>11563</v>
      </c>
      <c r="C626" s="14">
        <v>5</v>
      </c>
      <c r="D626" s="14" t="s">
        <v>182</v>
      </c>
      <c r="E626" s="14" t="s">
        <v>183</v>
      </c>
      <c r="F626" s="14">
        <v>290</v>
      </c>
      <c r="G626" s="14" t="s">
        <v>120</v>
      </c>
      <c r="H626" s="14">
        <v>5</v>
      </c>
      <c r="I626" s="14">
        <v>3</v>
      </c>
      <c r="J626" s="14">
        <v>3</v>
      </c>
      <c r="K626" s="14"/>
      <c r="L626" s="14" t="s">
        <v>141</v>
      </c>
      <c r="M626" s="24">
        <f t="shared" si="412"/>
        <v>3</v>
      </c>
      <c r="N626" s="24">
        <f t="shared" si="387"/>
        <v>2</v>
      </c>
      <c r="O626" s="24" t="str">
        <f t="shared" si="388"/>
        <v>3 3</v>
      </c>
      <c r="P626" s="24">
        <f t="shared" si="389"/>
        <v>3</v>
      </c>
      <c r="Q626" s="25">
        <f t="shared" si="390"/>
        <v>0</v>
      </c>
      <c r="R626" s="26">
        <f t="shared" si="391"/>
        <v>0</v>
      </c>
      <c r="S626" s="24">
        <f t="shared" si="392"/>
        <v>5</v>
      </c>
      <c r="T626" s="24">
        <f t="shared" si="393"/>
        <v>5</v>
      </c>
      <c r="U626" s="24" t="str">
        <f t="shared" si="394"/>
        <v/>
      </c>
      <c r="V626" s="24" t="str">
        <f t="shared" si="395"/>
        <v>g</v>
      </c>
      <c r="W626" s="24" t="str">
        <f t="shared" si="413"/>
        <v/>
      </c>
      <c r="X626" s="24">
        <f t="shared" si="396"/>
        <v>5</v>
      </c>
      <c r="Y626" s="24">
        <f t="shared" si="397"/>
        <v>5</v>
      </c>
      <c r="Z626" s="24" t="str">
        <f t="shared" si="398"/>
        <v>F</v>
      </c>
      <c r="AA626" s="24" t="str">
        <f t="shared" ref="AA626:AA652" si="419">IF(I626&lt;&gt;"",IF(SUM(I626:J626)&gt;98,"",IF(I626-J626=0,G626,"")))</f>
        <v>F</v>
      </c>
      <c r="AB626" s="34" t="str">
        <f t="shared" si="399"/>
        <v/>
      </c>
      <c r="AC626" s="34" t="str">
        <f t="shared" si="400"/>
        <v>g</v>
      </c>
      <c r="AD626" s="34" t="str">
        <f t="shared" si="414"/>
        <v>g</v>
      </c>
      <c r="AE626" s="34" t="str">
        <f t="shared" si="401"/>
        <v>5 0</v>
      </c>
      <c r="AF626" s="34">
        <f t="shared" si="402"/>
        <v>3</v>
      </c>
      <c r="AG626" s="34">
        <f t="shared" si="403"/>
        <v>3</v>
      </c>
      <c r="AH626" s="34">
        <f t="shared" si="404"/>
        <v>0</v>
      </c>
      <c r="AI626" s="172">
        <f>IF(AJ626&lt;&gt;"",MAX(AI$3:AI625)+1,"")</f>
        <v>487</v>
      </c>
      <c r="AJ626" s="172" t="str">
        <f t="shared" si="405"/>
        <v>F</v>
      </c>
      <c r="AK626" s="172">
        <f t="shared" si="406"/>
        <v>290</v>
      </c>
      <c r="AL626" s="172">
        <f t="shared" si="407"/>
        <v>3</v>
      </c>
      <c r="AM626" s="172" t="str">
        <f>IF(AN626&lt;&gt;"",MAX(AM$3:AM625)+1,"")</f>
        <v/>
      </c>
      <c r="AN626" s="172" t="str">
        <f t="shared" si="408"/>
        <v/>
      </c>
      <c r="AO626" s="172" t="str">
        <f t="shared" si="409"/>
        <v/>
      </c>
      <c r="AP626" s="172" t="str">
        <f t="shared" si="410"/>
        <v/>
      </c>
      <c r="AQ626" s="172" t="str">
        <f t="shared" si="411"/>
        <v/>
      </c>
      <c r="AR626" s="172" t="str">
        <f>Table1[[#This Row],[Sex ]]&amp;Table1[[#This Row],[Month]]</f>
        <v>F5</v>
      </c>
      <c r="AS626" s="21"/>
      <c r="AT626" s="21"/>
      <c r="AU626" s="21"/>
      <c r="AV626" s="21"/>
      <c r="AW626" s="21"/>
      <c r="AX626" s="21"/>
      <c r="AY626" s="21"/>
      <c r="AZ626" s="21"/>
      <c r="BA626" s="21"/>
      <c r="BB626" s="21"/>
      <c r="BC626" s="21"/>
      <c r="BD626" s="21"/>
      <c r="BE626" s="319"/>
      <c r="BF626" s="319"/>
      <c r="BG626" s="316"/>
      <c r="BH626" s="316"/>
      <c r="BI626" s="316"/>
      <c r="BJ626" s="316"/>
      <c r="BK626" s="316"/>
      <c r="BL626" s="316"/>
      <c r="BM626" s="316"/>
      <c r="BN626" s="316"/>
      <c r="BO626" s="316"/>
      <c r="BP626" s="316"/>
      <c r="BQ626" s="316"/>
      <c r="BR626" s="316"/>
      <c r="BS626" s="316"/>
      <c r="BT626" s="316"/>
      <c r="BU626" s="316"/>
      <c r="BV626" s="316"/>
      <c r="BW626" s="316"/>
      <c r="BX626" s="316"/>
      <c r="BY626" s="316"/>
      <c r="BZ626" s="316"/>
      <c r="CA626" s="316"/>
      <c r="CB626" s="316"/>
      <c r="CC626" s="316"/>
      <c r="CD626" s="316"/>
      <c r="CE626" s="316"/>
      <c r="CF626" s="316"/>
      <c r="CG626" s="316"/>
      <c r="CH626" s="316"/>
      <c r="CI626" s="316"/>
      <c r="CJ626" s="316"/>
      <c r="CK626" s="316"/>
      <c r="CL626" s="316"/>
      <c r="CM626" s="316"/>
      <c r="CN626" s="316"/>
      <c r="CO626" s="316"/>
      <c r="CP626" s="316"/>
      <c r="CQ626" s="316"/>
      <c r="CR626" s="316"/>
      <c r="CS626" s="316"/>
      <c r="CT626" s="316"/>
      <c r="CU626" s="316"/>
      <c r="CV626" s="316"/>
      <c r="CW626" s="316"/>
      <c r="CX626" s="316"/>
      <c r="CY626" s="316"/>
      <c r="CZ626" s="316"/>
      <c r="DA626" s="316"/>
      <c r="DB626" s="316"/>
      <c r="DC626" s="316"/>
      <c r="DD626" s="316"/>
      <c r="DE626" s="316"/>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HP626" s="268">
        <f t="shared" si="415"/>
        <v>3</v>
      </c>
      <c r="HQ626" s="268">
        <f t="shared" si="385"/>
        <v>618</v>
      </c>
      <c r="HR626" s="268">
        <f t="shared" si="416"/>
        <v>0</v>
      </c>
      <c r="HS626" s="268">
        <f t="shared" si="417"/>
        <v>0</v>
      </c>
    </row>
    <row r="627" spans="1:227" x14ac:dyDescent="0.3">
      <c r="A627" s="21"/>
      <c r="B627" s="14">
        <v>11563</v>
      </c>
      <c r="C627" s="14">
        <v>6</v>
      </c>
      <c r="D627" s="14" t="s">
        <v>182</v>
      </c>
      <c r="E627" s="14" t="s">
        <v>183</v>
      </c>
      <c r="F627" s="14">
        <v>290</v>
      </c>
      <c r="G627" s="14" t="s">
        <v>120</v>
      </c>
      <c r="H627" s="14">
        <v>5</v>
      </c>
      <c r="I627" s="14">
        <v>4</v>
      </c>
      <c r="J627" s="14">
        <v>4</v>
      </c>
      <c r="K627" s="14"/>
      <c r="L627" s="14" t="s">
        <v>141</v>
      </c>
      <c r="M627" s="24">
        <f t="shared" si="412"/>
        <v>4</v>
      </c>
      <c r="N627" s="24">
        <f t="shared" si="387"/>
        <v>2</v>
      </c>
      <c r="O627" s="24" t="str">
        <f t="shared" si="388"/>
        <v>4 4</v>
      </c>
      <c r="P627" s="24">
        <f t="shared" si="389"/>
        <v>4</v>
      </c>
      <c r="Q627" s="25">
        <f t="shared" si="390"/>
        <v>0</v>
      </c>
      <c r="R627" s="26">
        <f t="shared" si="391"/>
        <v>0</v>
      </c>
      <c r="S627" s="24">
        <f t="shared" si="392"/>
        <v>5</v>
      </c>
      <c r="T627" s="24">
        <f t="shared" si="393"/>
        <v>5</v>
      </c>
      <c r="U627" s="24" t="str">
        <f t="shared" si="394"/>
        <v/>
      </c>
      <c r="V627" s="24" t="str">
        <f t="shared" si="395"/>
        <v>g</v>
      </c>
      <c r="W627" s="24" t="str">
        <f t="shared" si="413"/>
        <v/>
      </c>
      <c r="X627" s="24">
        <f t="shared" si="396"/>
        <v>5</v>
      </c>
      <c r="Y627" s="24">
        <f t="shared" si="397"/>
        <v>5</v>
      </c>
      <c r="Z627" s="24" t="str">
        <f t="shared" si="398"/>
        <v>F</v>
      </c>
      <c r="AA627" s="24" t="str">
        <f t="shared" si="419"/>
        <v>F</v>
      </c>
      <c r="AB627" s="34" t="str">
        <f t="shared" si="399"/>
        <v/>
      </c>
      <c r="AC627" s="34" t="str">
        <f t="shared" si="400"/>
        <v>g</v>
      </c>
      <c r="AD627" s="34" t="str">
        <f t="shared" si="414"/>
        <v>g</v>
      </c>
      <c r="AE627" s="34" t="str">
        <f t="shared" si="401"/>
        <v>5 0</v>
      </c>
      <c r="AF627" s="34">
        <f t="shared" si="402"/>
        <v>4</v>
      </c>
      <c r="AG627" s="34">
        <f t="shared" si="403"/>
        <v>4</v>
      </c>
      <c r="AH627" s="34">
        <f t="shared" si="404"/>
        <v>0</v>
      </c>
      <c r="AI627" s="172">
        <f>IF(AJ627&lt;&gt;"",MAX(AI$3:AI626)+1,"")</f>
        <v>488</v>
      </c>
      <c r="AJ627" s="172" t="str">
        <f t="shared" si="405"/>
        <v>F</v>
      </c>
      <c r="AK627" s="172">
        <f t="shared" si="406"/>
        <v>290</v>
      </c>
      <c r="AL627" s="172">
        <f t="shared" si="407"/>
        <v>4</v>
      </c>
      <c r="AM627" s="172" t="str">
        <f>IF(AN627&lt;&gt;"",MAX(AM$3:AM626)+1,"")</f>
        <v/>
      </c>
      <c r="AN627" s="172" t="str">
        <f t="shared" si="408"/>
        <v/>
      </c>
      <c r="AO627" s="172" t="str">
        <f t="shared" si="409"/>
        <v/>
      </c>
      <c r="AP627" s="172" t="str">
        <f t="shared" si="410"/>
        <v/>
      </c>
      <c r="AQ627" s="172" t="str">
        <f t="shared" si="411"/>
        <v/>
      </c>
      <c r="AR627" s="172" t="str">
        <f>Table1[[#This Row],[Sex ]]&amp;Table1[[#This Row],[Month]]</f>
        <v>F5</v>
      </c>
      <c r="AS627" s="21"/>
      <c r="AT627" s="21"/>
      <c r="AU627" s="21"/>
      <c r="AV627" s="21"/>
      <c r="AW627" s="21"/>
      <c r="AX627" s="21"/>
      <c r="AY627" s="21"/>
      <c r="AZ627" s="21"/>
      <c r="BA627" s="21"/>
      <c r="BB627" s="21"/>
      <c r="BC627" s="21"/>
      <c r="BD627" s="21"/>
      <c r="BE627" s="319"/>
      <c r="BF627" s="319"/>
      <c r="BG627" s="316"/>
      <c r="BH627" s="316"/>
      <c r="BI627" s="316"/>
      <c r="BJ627" s="316"/>
      <c r="BK627" s="316"/>
      <c r="BL627" s="316"/>
      <c r="BM627" s="316"/>
      <c r="BN627" s="316"/>
      <c r="BO627" s="316"/>
      <c r="BP627" s="316"/>
      <c r="BQ627" s="316"/>
      <c r="BR627" s="316"/>
      <c r="BS627" s="316"/>
      <c r="BT627" s="316"/>
      <c r="BU627" s="316"/>
      <c r="BV627" s="316"/>
      <c r="BW627" s="316"/>
      <c r="BX627" s="316"/>
      <c r="BY627" s="316"/>
      <c r="BZ627" s="316"/>
      <c r="CA627" s="316"/>
      <c r="CB627" s="316"/>
      <c r="CC627" s="316"/>
      <c r="CD627" s="316"/>
      <c r="CE627" s="316"/>
      <c r="CF627" s="316"/>
      <c r="CG627" s="316"/>
      <c r="CH627" s="316"/>
      <c r="CI627" s="316"/>
      <c r="CJ627" s="316"/>
      <c r="CK627" s="316"/>
      <c r="CL627" s="316"/>
      <c r="CM627" s="316"/>
      <c r="CN627" s="316"/>
      <c r="CO627" s="316"/>
      <c r="CP627" s="316"/>
      <c r="CQ627" s="316"/>
      <c r="CR627" s="316"/>
      <c r="CS627" s="316"/>
      <c r="CT627" s="316"/>
      <c r="CU627" s="316"/>
      <c r="CV627" s="316"/>
      <c r="CW627" s="316"/>
      <c r="CX627" s="316"/>
      <c r="CY627" s="316"/>
      <c r="CZ627" s="316"/>
      <c r="DA627" s="316"/>
      <c r="DB627" s="316"/>
      <c r="DC627" s="316"/>
      <c r="DD627" s="316"/>
      <c r="DE627" s="316"/>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21"/>
      <c r="ET627" s="21"/>
      <c r="EU627" s="21"/>
      <c r="EV627" s="21"/>
      <c r="HP627" s="268">
        <f t="shared" si="415"/>
        <v>3</v>
      </c>
      <c r="HQ627" s="268">
        <f t="shared" si="385"/>
        <v>619</v>
      </c>
      <c r="HR627" s="268">
        <f t="shared" si="416"/>
        <v>0</v>
      </c>
      <c r="HS627" s="268">
        <f t="shared" si="417"/>
        <v>0</v>
      </c>
    </row>
    <row r="628" spans="1:227" x14ac:dyDescent="0.3">
      <c r="A628" s="21"/>
      <c r="B628" s="14">
        <v>11563</v>
      </c>
      <c r="C628" s="14">
        <v>7</v>
      </c>
      <c r="D628" s="14" t="s">
        <v>182</v>
      </c>
      <c r="E628" s="14" t="s">
        <v>183</v>
      </c>
      <c r="F628" s="14">
        <v>290</v>
      </c>
      <c r="G628" s="14" t="s">
        <v>121</v>
      </c>
      <c r="H628" s="14">
        <v>5</v>
      </c>
      <c r="I628" s="14">
        <v>4</v>
      </c>
      <c r="J628" s="14">
        <v>4</v>
      </c>
      <c r="K628" s="14"/>
      <c r="L628" s="14" t="s">
        <v>141</v>
      </c>
      <c r="M628" s="24">
        <f t="shared" si="412"/>
        <v>4</v>
      </c>
      <c r="N628" s="24">
        <f t="shared" si="387"/>
        <v>2</v>
      </c>
      <c r="O628" s="24" t="str">
        <f t="shared" si="388"/>
        <v>4 4</v>
      </c>
      <c r="P628" s="24">
        <f t="shared" si="389"/>
        <v>4</v>
      </c>
      <c r="Q628" s="25">
        <f t="shared" si="390"/>
        <v>0</v>
      </c>
      <c r="R628" s="26">
        <f t="shared" si="391"/>
        <v>0</v>
      </c>
      <c r="S628" s="24">
        <f t="shared" si="392"/>
        <v>5</v>
      </c>
      <c r="T628" s="24">
        <f t="shared" si="393"/>
        <v>5</v>
      </c>
      <c r="U628" s="24" t="str">
        <f t="shared" si="394"/>
        <v/>
      </c>
      <c r="V628" s="24" t="str">
        <f t="shared" si="395"/>
        <v>g</v>
      </c>
      <c r="W628" s="24" t="str">
        <f t="shared" si="413"/>
        <v/>
      </c>
      <c r="X628" s="24">
        <f t="shared" si="396"/>
        <v>5</v>
      </c>
      <c r="Y628" s="24">
        <f t="shared" si="397"/>
        <v>5</v>
      </c>
      <c r="Z628" s="24" t="str">
        <f t="shared" si="398"/>
        <v>M</v>
      </c>
      <c r="AA628" s="24" t="str">
        <f t="shared" si="419"/>
        <v>M</v>
      </c>
      <c r="AB628" s="34" t="str">
        <f t="shared" si="399"/>
        <v/>
      </c>
      <c r="AC628" s="34" t="str">
        <f t="shared" si="400"/>
        <v>g</v>
      </c>
      <c r="AD628" s="34" t="str">
        <f t="shared" si="414"/>
        <v>g</v>
      </c>
      <c r="AE628" s="34" t="str">
        <f t="shared" si="401"/>
        <v>5 0</v>
      </c>
      <c r="AF628" s="34">
        <f t="shared" si="402"/>
        <v>4</v>
      </c>
      <c r="AG628" s="34">
        <f t="shared" si="403"/>
        <v>4</v>
      </c>
      <c r="AH628" s="34">
        <f t="shared" si="404"/>
        <v>0</v>
      </c>
      <c r="AI628" s="172" t="str">
        <f>IF(AJ628&lt;&gt;"",MAX(AI$3:AI627)+1,"")</f>
        <v/>
      </c>
      <c r="AJ628" s="172" t="str">
        <f t="shared" si="405"/>
        <v/>
      </c>
      <c r="AK628" s="172" t="str">
        <f t="shared" si="406"/>
        <v/>
      </c>
      <c r="AL628" s="172" t="str">
        <f t="shared" si="407"/>
        <v/>
      </c>
      <c r="AM628" s="172">
        <f>IF(AN628&lt;&gt;"",MAX(AM$3:AM627)+1,"")</f>
        <v>133</v>
      </c>
      <c r="AN628" s="172" t="str">
        <f t="shared" si="408"/>
        <v>M</v>
      </c>
      <c r="AO628" s="172">
        <f t="shared" si="409"/>
        <v>290</v>
      </c>
      <c r="AP628" s="172">
        <f t="shared" si="410"/>
        <v>4</v>
      </c>
      <c r="AQ628" s="172" t="str">
        <f t="shared" si="411"/>
        <v/>
      </c>
      <c r="AR628" s="172" t="str">
        <f>Table1[[#This Row],[Sex ]]&amp;Table1[[#This Row],[Month]]</f>
        <v>M5</v>
      </c>
      <c r="AS628" s="21"/>
      <c r="AT628" s="21"/>
      <c r="AU628" s="21"/>
      <c r="AV628" s="21"/>
      <c r="AW628" s="21"/>
      <c r="AX628" s="21"/>
      <c r="AY628" s="21"/>
      <c r="AZ628" s="21"/>
      <c r="BA628" s="21"/>
      <c r="BB628" s="21"/>
      <c r="BC628" s="21"/>
      <c r="BD628" s="21"/>
      <c r="BE628" s="319"/>
      <c r="BF628" s="319"/>
      <c r="BG628" s="316"/>
      <c r="BH628" s="316"/>
      <c r="BI628" s="316"/>
      <c r="BJ628" s="316"/>
      <c r="BK628" s="316"/>
      <c r="BL628" s="316"/>
      <c r="BM628" s="316"/>
      <c r="BN628" s="316"/>
      <c r="BO628" s="316"/>
      <c r="BP628" s="316"/>
      <c r="BQ628" s="316"/>
      <c r="BR628" s="316"/>
      <c r="BS628" s="316"/>
      <c r="BT628" s="316"/>
      <c r="BU628" s="316"/>
      <c r="BV628" s="316"/>
      <c r="BW628" s="316"/>
      <c r="BX628" s="316"/>
      <c r="BY628" s="316"/>
      <c r="BZ628" s="316"/>
      <c r="CA628" s="316"/>
      <c r="CB628" s="316"/>
      <c r="CC628" s="316"/>
      <c r="CD628" s="316"/>
      <c r="CE628" s="316"/>
      <c r="CF628" s="316"/>
      <c r="CG628" s="316"/>
      <c r="CH628" s="316"/>
      <c r="CI628" s="316"/>
      <c r="CJ628" s="316"/>
      <c r="CK628" s="316"/>
      <c r="CL628" s="316"/>
      <c r="CM628" s="316"/>
      <c r="CN628" s="316"/>
      <c r="CO628" s="316"/>
      <c r="CP628" s="316"/>
      <c r="CQ628" s="316"/>
      <c r="CR628" s="316"/>
      <c r="CS628" s="316"/>
      <c r="CT628" s="316"/>
      <c r="CU628" s="316"/>
      <c r="CV628" s="316"/>
      <c r="CW628" s="316"/>
      <c r="CX628" s="316"/>
      <c r="CY628" s="316"/>
      <c r="CZ628" s="316"/>
      <c r="DA628" s="316"/>
      <c r="DB628" s="316"/>
      <c r="DC628" s="316"/>
      <c r="DD628" s="316"/>
      <c r="DE628" s="316"/>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21"/>
      <c r="ET628" s="21"/>
      <c r="EU628" s="21"/>
      <c r="EV628" s="21"/>
      <c r="HP628" s="268">
        <f t="shared" si="415"/>
        <v>4</v>
      </c>
      <c r="HQ628" s="268">
        <f t="shared" si="385"/>
        <v>620</v>
      </c>
      <c r="HR628" s="268">
        <f t="shared" si="416"/>
        <v>0</v>
      </c>
      <c r="HS628" s="268">
        <f t="shared" si="417"/>
        <v>0</v>
      </c>
    </row>
    <row r="629" spans="1:227" x14ac:dyDescent="0.3">
      <c r="A629" s="21"/>
      <c r="B629" s="14">
        <v>11563</v>
      </c>
      <c r="C629" s="14">
        <v>8</v>
      </c>
      <c r="D629" s="14" t="s">
        <v>182</v>
      </c>
      <c r="E629" s="14" t="s">
        <v>183</v>
      </c>
      <c r="F629" s="14">
        <v>280</v>
      </c>
      <c r="G629" s="14" t="s">
        <v>121</v>
      </c>
      <c r="H629" s="14">
        <v>5</v>
      </c>
      <c r="I629" s="14">
        <v>4</v>
      </c>
      <c r="J629" s="14">
        <v>4</v>
      </c>
      <c r="K629" s="14"/>
      <c r="L629" s="14" t="s">
        <v>141</v>
      </c>
      <c r="M629" s="24">
        <f t="shared" si="412"/>
        <v>4</v>
      </c>
      <c r="N629" s="24">
        <f t="shared" si="387"/>
        <v>2</v>
      </c>
      <c r="O629" s="24" t="str">
        <f t="shared" si="388"/>
        <v>4 4</v>
      </c>
      <c r="P629" s="24">
        <f t="shared" si="389"/>
        <v>4</v>
      </c>
      <c r="Q629" s="25">
        <f t="shared" si="390"/>
        <v>0</v>
      </c>
      <c r="R629" s="26">
        <f t="shared" si="391"/>
        <v>0</v>
      </c>
      <c r="S629" s="24">
        <f t="shared" si="392"/>
        <v>5</v>
      </c>
      <c r="T629" s="24">
        <f t="shared" si="393"/>
        <v>5</v>
      </c>
      <c r="U629" s="24" t="str">
        <f t="shared" si="394"/>
        <v/>
      </c>
      <c r="V629" s="24" t="str">
        <f t="shared" si="395"/>
        <v>g</v>
      </c>
      <c r="W629" s="24" t="str">
        <f t="shared" si="413"/>
        <v/>
      </c>
      <c r="X629" s="24">
        <f t="shared" si="396"/>
        <v>5</v>
      </c>
      <c r="Y629" s="24">
        <f t="shared" si="397"/>
        <v>5</v>
      </c>
      <c r="Z629" s="24" t="str">
        <f t="shared" si="398"/>
        <v>M</v>
      </c>
      <c r="AA629" s="24" t="str">
        <f t="shared" si="419"/>
        <v>M</v>
      </c>
      <c r="AB629" s="34" t="str">
        <f t="shared" si="399"/>
        <v/>
      </c>
      <c r="AC629" s="34" t="str">
        <f t="shared" si="400"/>
        <v>g</v>
      </c>
      <c r="AD629" s="34" t="str">
        <f t="shared" si="414"/>
        <v>g</v>
      </c>
      <c r="AE629" s="34" t="str">
        <f t="shared" si="401"/>
        <v>5 0</v>
      </c>
      <c r="AF629" s="34">
        <f t="shared" si="402"/>
        <v>4</v>
      </c>
      <c r="AG629" s="34">
        <f t="shared" si="403"/>
        <v>4</v>
      </c>
      <c r="AH629" s="34">
        <f t="shared" si="404"/>
        <v>0</v>
      </c>
      <c r="AI629" s="172" t="str">
        <f>IF(AJ629&lt;&gt;"",MAX(AI$3:AI628)+1,"")</f>
        <v/>
      </c>
      <c r="AJ629" s="172" t="str">
        <f t="shared" si="405"/>
        <v/>
      </c>
      <c r="AK629" s="172" t="str">
        <f t="shared" si="406"/>
        <v/>
      </c>
      <c r="AL629" s="172" t="str">
        <f t="shared" si="407"/>
        <v/>
      </c>
      <c r="AM629" s="172">
        <f>IF(AN629&lt;&gt;"",MAX(AM$3:AM628)+1,"")</f>
        <v>134</v>
      </c>
      <c r="AN629" s="172" t="str">
        <f t="shared" si="408"/>
        <v>M</v>
      </c>
      <c r="AO629" s="172">
        <f t="shared" si="409"/>
        <v>280</v>
      </c>
      <c r="AP629" s="172">
        <f t="shared" si="410"/>
        <v>4</v>
      </c>
      <c r="AQ629" s="172" t="str">
        <f t="shared" si="411"/>
        <v/>
      </c>
      <c r="AR629" s="172" t="str">
        <f>Table1[[#This Row],[Sex ]]&amp;Table1[[#This Row],[Month]]</f>
        <v>M5</v>
      </c>
      <c r="AS629" s="21"/>
      <c r="AT629" s="21"/>
      <c r="AU629" s="21"/>
      <c r="AV629" s="21"/>
      <c r="AW629" s="21"/>
      <c r="AX629" s="21"/>
      <c r="AY629" s="21"/>
      <c r="AZ629" s="21"/>
      <c r="BA629" s="21"/>
      <c r="BB629" s="21"/>
      <c r="BC629" s="21"/>
      <c r="BD629" s="21"/>
      <c r="BE629" s="319"/>
      <c r="BF629" s="319"/>
      <c r="BG629" s="316"/>
      <c r="BH629" s="316"/>
      <c r="BI629" s="316"/>
      <c r="BJ629" s="316"/>
      <c r="BK629" s="316"/>
      <c r="BL629" s="316"/>
      <c r="BM629" s="316"/>
      <c r="BN629" s="316"/>
      <c r="BO629" s="316"/>
      <c r="BP629" s="316"/>
      <c r="BQ629" s="316"/>
      <c r="BR629" s="316"/>
      <c r="BS629" s="316"/>
      <c r="BT629" s="316"/>
      <c r="BU629" s="316"/>
      <c r="BV629" s="316"/>
      <c r="BW629" s="316"/>
      <c r="BX629" s="316"/>
      <c r="BY629" s="316"/>
      <c r="BZ629" s="316"/>
      <c r="CA629" s="316"/>
      <c r="CB629" s="316"/>
      <c r="CC629" s="316"/>
      <c r="CD629" s="316"/>
      <c r="CE629" s="316"/>
      <c r="CF629" s="316"/>
      <c r="CG629" s="316"/>
      <c r="CH629" s="316"/>
      <c r="CI629" s="316"/>
      <c r="CJ629" s="316"/>
      <c r="CK629" s="316"/>
      <c r="CL629" s="316"/>
      <c r="CM629" s="316"/>
      <c r="CN629" s="316"/>
      <c r="CO629" s="316"/>
      <c r="CP629" s="316"/>
      <c r="CQ629" s="316"/>
      <c r="CR629" s="316"/>
      <c r="CS629" s="316"/>
      <c r="CT629" s="316"/>
      <c r="CU629" s="316"/>
      <c r="CV629" s="316"/>
      <c r="CW629" s="316"/>
      <c r="CX629" s="316"/>
      <c r="CY629" s="316"/>
      <c r="CZ629" s="316"/>
      <c r="DA629" s="316"/>
      <c r="DB629" s="316"/>
      <c r="DC629" s="316"/>
      <c r="DD629" s="316"/>
      <c r="DE629" s="316"/>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21"/>
      <c r="ET629" s="21"/>
      <c r="EU629" s="21"/>
      <c r="EV629" s="21"/>
      <c r="HP629" s="268">
        <f t="shared" si="415"/>
        <v>4</v>
      </c>
      <c r="HQ629" s="268">
        <f t="shared" si="385"/>
        <v>621</v>
      </c>
      <c r="HR629" s="268">
        <f t="shared" si="416"/>
        <v>0</v>
      </c>
      <c r="HS629" s="268">
        <f t="shared" si="417"/>
        <v>0</v>
      </c>
    </row>
    <row r="630" spans="1:227" x14ac:dyDescent="0.3">
      <c r="A630" s="21"/>
      <c r="B630" s="14">
        <v>11563</v>
      </c>
      <c r="C630" s="14">
        <v>9</v>
      </c>
      <c r="D630" s="14" t="s">
        <v>182</v>
      </c>
      <c r="E630" s="14" t="s">
        <v>183</v>
      </c>
      <c r="F630" s="14">
        <v>270</v>
      </c>
      <c r="G630" s="14" t="s">
        <v>120</v>
      </c>
      <c r="H630" s="14">
        <v>5</v>
      </c>
      <c r="I630" s="14">
        <v>3</v>
      </c>
      <c r="J630" s="14">
        <v>3</v>
      </c>
      <c r="K630" s="14"/>
      <c r="L630" s="14" t="s">
        <v>141</v>
      </c>
      <c r="M630" s="24">
        <f t="shared" si="412"/>
        <v>3</v>
      </c>
      <c r="N630" s="24">
        <f t="shared" si="387"/>
        <v>2</v>
      </c>
      <c r="O630" s="24" t="str">
        <f t="shared" si="388"/>
        <v>3 3</v>
      </c>
      <c r="P630" s="24">
        <f t="shared" si="389"/>
        <v>3</v>
      </c>
      <c r="Q630" s="25">
        <f t="shared" si="390"/>
        <v>0</v>
      </c>
      <c r="R630" s="26">
        <f t="shared" si="391"/>
        <v>0</v>
      </c>
      <c r="S630" s="24">
        <f t="shared" si="392"/>
        <v>5</v>
      </c>
      <c r="T630" s="24">
        <f t="shared" si="393"/>
        <v>5</v>
      </c>
      <c r="U630" s="24" t="str">
        <f t="shared" si="394"/>
        <v/>
      </c>
      <c r="V630" s="24" t="str">
        <f t="shared" si="395"/>
        <v>g</v>
      </c>
      <c r="W630" s="24" t="str">
        <f t="shared" si="413"/>
        <v/>
      </c>
      <c r="X630" s="24">
        <f t="shared" si="396"/>
        <v>5</v>
      </c>
      <c r="Y630" s="24">
        <f t="shared" si="397"/>
        <v>5</v>
      </c>
      <c r="Z630" s="24" t="str">
        <f t="shared" si="398"/>
        <v>F</v>
      </c>
      <c r="AA630" s="24" t="str">
        <f t="shared" si="419"/>
        <v>F</v>
      </c>
      <c r="AB630" s="34" t="str">
        <f t="shared" si="399"/>
        <v/>
      </c>
      <c r="AC630" s="34" t="str">
        <f t="shared" si="400"/>
        <v>g</v>
      </c>
      <c r="AD630" s="34" t="str">
        <f t="shared" si="414"/>
        <v>g</v>
      </c>
      <c r="AE630" s="34" t="str">
        <f t="shared" si="401"/>
        <v>5 0</v>
      </c>
      <c r="AF630" s="34">
        <f t="shared" si="402"/>
        <v>3</v>
      </c>
      <c r="AG630" s="34">
        <f t="shared" si="403"/>
        <v>3</v>
      </c>
      <c r="AH630" s="34">
        <f t="shared" si="404"/>
        <v>0</v>
      </c>
      <c r="AI630" s="172">
        <f>IF(AJ630&lt;&gt;"",MAX(AI$3:AI629)+1,"")</f>
        <v>489</v>
      </c>
      <c r="AJ630" s="172" t="str">
        <f t="shared" si="405"/>
        <v>F</v>
      </c>
      <c r="AK630" s="172">
        <f t="shared" si="406"/>
        <v>270</v>
      </c>
      <c r="AL630" s="172">
        <f t="shared" si="407"/>
        <v>3</v>
      </c>
      <c r="AM630" s="172" t="str">
        <f>IF(AN630&lt;&gt;"",MAX(AM$3:AM629)+1,"")</f>
        <v/>
      </c>
      <c r="AN630" s="172" t="str">
        <f t="shared" si="408"/>
        <v/>
      </c>
      <c r="AO630" s="172" t="str">
        <f t="shared" si="409"/>
        <v/>
      </c>
      <c r="AP630" s="172" t="str">
        <f t="shared" si="410"/>
        <v/>
      </c>
      <c r="AQ630" s="172" t="str">
        <f t="shared" si="411"/>
        <v/>
      </c>
      <c r="AR630" s="172" t="str">
        <f>Table1[[#This Row],[Sex ]]&amp;Table1[[#This Row],[Month]]</f>
        <v>F5</v>
      </c>
      <c r="AS630" s="21"/>
      <c r="AT630" s="21"/>
      <c r="AU630" s="21"/>
      <c r="AV630" s="21"/>
      <c r="AW630" s="21"/>
      <c r="AX630" s="21"/>
      <c r="AY630" s="21"/>
      <c r="AZ630" s="21"/>
      <c r="BA630" s="21"/>
      <c r="BB630" s="21"/>
      <c r="BC630" s="21"/>
      <c r="BD630" s="21"/>
      <c r="BE630" s="319"/>
      <c r="BF630" s="319"/>
      <c r="BG630" s="316"/>
      <c r="BH630" s="316"/>
      <c r="BI630" s="316"/>
      <c r="BJ630" s="316"/>
      <c r="BK630" s="316"/>
      <c r="BL630" s="316"/>
      <c r="BM630" s="316"/>
      <c r="BN630" s="316"/>
      <c r="BO630" s="316"/>
      <c r="BP630" s="316"/>
      <c r="BQ630" s="316"/>
      <c r="BR630" s="316"/>
      <c r="BS630" s="316"/>
      <c r="BT630" s="316"/>
      <c r="BU630" s="316"/>
      <c r="BV630" s="316"/>
      <c r="BW630" s="316"/>
      <c r="BX630" s="316"/>
      <c r="BY630" s="316"/>
      <c r="BZ630" s="316"/>
      <c r="CA630" s="316"/>
      <c r="CB630" s="316"/>
      <c r="CC630" s="316"/>
      <c r="CD630" s="316"/>
      <c r="CE630" s="316"/>
      <c r="CF630" s="316"/>
      <c r="CG630" s="316"/>
      <c r="CH630" s="316"/>
      <c r="CI630" s="316"/>
      <c r="CJ630" s="316"/>
      <c r="CK630" s="316"/>
      <c r="CL630" s="316"/>
      <c r="CM630" s="316"/>
      <c r="CN630" s="316"/>
      <c r="CO630" s="316"/>
      <c r="CP630" s="316"/>
      <c r="CQ630" s="316"/>
      <c r="CR630" s="316"/>
      <c r="CS630" s="316"/>
      <c r="CT630" s="316"/>
      <c r="CU630" s="316"/>
      <c r="CV630" s="316"/>
      <c r="CW630" s="316"/>
      <c r="CX630" s="316"/>
      <c r="CY630" s="316"/>
      <c r="CZ630" s="316"/>
      <c r="DA630" s="316"/>
      <c r="DB630" s="316"/>
      <c r="DC630" s="316"/>
      <c r="DD630" s="316"/>
      <c r="DE630" s="316"/>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HP630" s="268">
        <f t="shared" si="415"/>
        <v>3</v>
      </c>
      <c r="HQ630" s="268">
        <f t="shared" si="385"/>
        <v>622</v>
      </c>
      <c r="HR630" s="268">
        <f t="shared" si="416"/>
        <v>0</v>
      </c>
      <c r="HS630" s="268">
        <f t="shared" si="417"/>
        <v>0</v>
      </c>
    </row>
    <row r="631" spans="1:227" x14ac:dyDescent="0.3">
      <c r="A631" s="21"/>
      <c r="B631" s="14">
        <v>11563</v>
      </c>
      <c r="C631" s="14">
        <v>10</v>
      </c>
      <c r="D631" s="14" t="s">
        <v>182</v>
      </c>
      <c r="E631" s="14" t="s">
        <v>183</v>
      </c>
      <c r="F631" s="14">
        <v>280</v>
      </c>
      <c r="G631" s="14" t="s">
        <v>120</v>
      </c>
      <c r="H631" s="14">
        <v>5</v>
      </c>
      <c r="I631" s="14">
        <v>3</v>
      </c>
      <c r="J631" s="14">
        <v>3</v>
      </c>
      <c r="K631" s="14"/>
      <c r="L631" s="14" t="s">
        <v>141</v>
      </c>
      <c r="M631" s="24">
        <f t="shared" si="412"/>
        <v>3</v>
      </c>
      <c r="N631" s="24">
        <f t="shared" si="387"/>
        <v>2</v>
      </c>
      <c r="O631" s="24" t="str">
        <f t="shared" si="388"/>
        <v>3 3</v>
      </c>
      <c r="P631" s="24">
        <f t="shared" si="389"/>
        <v>3</v>
      </c>
      <c r="Q631" s="25">
        <f t="shared" si="390"/>
        <v>0</v>
      </c>
      <c r="R631" s="26">
        <f t="shared" si="391"/>
        <v>0</v>
      </c>
      <c r="S631" s="24">
        <f t="shared" si="392"/>
        <v>5</v>
      </c>
      <c r="T631" s="24">
        <f t="shared" si="393"/>
        <v>5</v>
      </c>
      <c r="U631" s="24" t="str">
        <f t="shared" si="394"/>
        <v/>
      </c>
      <c r="V631" s="24" t="str">
        <f t="shared" si="395"/>
        <v>g</v>
      </c>
      <c r="W631" s="24" t="str">
        <f t="shared" si="413"/>
        <v/>
      </c>
      <c r="X631" s="24">
        <f t="shared" si="396"/>
        <v>5</v>
      </c>
      <c r="Y631" s="24">
        <f t="shared" si="397"/>
        <v>5</v>
      </c>
      <c r="Z631" s="24" t="str">
        <f t="shared" si="398"/>
        <v>F</v>
      </c>
      <c r="AA631" s="24" t="str">
        <f t="shared" si="419"/>
        <v>F</v>
      </c>
      <c r="AB631" s="34" t="str">
        <f t="shared" si="399"/>
        <v/>
      </c>
      <c r="AC631" s="34" t="str">
        <f t="shared" si="400"/>
        <v>g</v>
      </c>
      <c r="AD631" s="34" t="str">
        <f t="shared" si="414"/>
        <v>g</v>
      </c>
      <c r="AE631" s="34" t="str">
        <f t="shared" si="401"/>
        <v>5 0</v>
      </c>
      <c r="AF631" s="34">
        <f t="shared" si="402"/>
        <v>3</v>
      </c>
      <c r="AG631" s="34">
        <f t="shared" si="403"/>
        <v>3</v>
      </c>
      <c r="AH631" s="34">
        <f t="shared" si="404"/>
        <v>0</v>
      </c>
      <c r="AI631" s="172">
        <f>IF(AJ631&lt;&gt;"",MAX(AI$3:AI630)+1,"")</f>
        <v>490</v>
      </c>
      <c r="AJ631" s="172" t="str">
        <f t="shared" si="405"/>
        <v>F</v>
      </c>
      <c r="AK631" s="172">
        <f t="shared" si="406"/>
        <v>280</v>
      </c>
      <c r="AL631" s="172">
        <f t="shared" si="407"/>
        <v>3</v>
      </c>
      <c r="AM631" s="172" t="str">
        <f>IF(AN631&lt;&gt;"",MAX(AM$3:AM630)+1,"")</f>
        <v/>
      </c>
      <c r="AN631" s="172" t="str">
        <f t="shared" si="408"/>
        <v/>
      </c>
      <c r="AO631" s="172" t="str">
        <f t="shared" si="409"/>
        <v/>
      </c>
      <c r="AP631" s="172" t="str">
        <f t="shared" si="410"/>
        <v/>
      </c>
      <c r="AQ631" s="172" t="str">
        <f t="shared" si="411"/>
        <v/>
      </c>
      <c r="AR631" s="172" t="str">
        <f>Table1[[#This Row],[Sex ]]&amp;Table1[[#This Row],[Month]]</f>
        <v>F5</v>
      </c>
      <c r="AS631" s="21"/>
      <c r="AT631" s="21"/>
      <c r="AU631" s="21"/>
      <c r="AV631" s="21"/>
      <c r="AW631" s="21"/>
      <c r="AX631" s="21"/>
      <c r="AY631" s="21"/>
      <c r="AZ631" s="21"/>
      <c r="BA631" s="21"/>
      <c r="BB631" s="21"/>
      <c r="BC631" s="21"/>
      <c r="BD631" s="21"/>
      <c r="BE631" s="319"/>
      <c r="BF631" s="319"/>
      <c r="BG631" s="316"/>
      <c r="BH631" s="316"/>
      <c r="BI631" s="316"/>
      <c r="BJ631" s="316"/>
      <c r="BK631" s="316"/>
      <c r="BL631" s="316"/>
      <c r="BM631" s="316"/>
      <c r="BN631" s="316"/>
      <c r="BO631" s="316"/>
      <c r="BP631" s="316"/>
      <c r="BQ631" s="316"/>
      <c r="BR631" s="316"/>
      <c r="BS631" s="316"/>
      <c r="BT631" s="316"/>
      <c r="BU631" s="316"/>
      <c r="BV631" s="316"/>
      <c r="BW631" s="316"/>
      <c r="BX631" s="316"/>
      <c r="BY631" s="316"/>
      <c r="BZ631" s="316"/>
      <c r="CA631" s="316"/>
      <c r="CB631" s="316"/>
      <c r="CC631" s="316"/>
      <c r="CD631" s="316"/>
      <c r="CE631" s="316"/>
      <c r="CF631" s="316"/>
      <c r="CG631" s="316"/>
      <c r="CH631" s="316"/>
      <c r="CI631" s="316"/>
      <c r="CJ631" s="316"/>
      <c r="CK631" s="316"/>
      <c r="CL631" s="316"/>
      <c r="CM631" s="316"/>
      <c r="CN631" s="316"/>
      <c r="CO631" s="316"/>
      <c r="CP631" s="316"/>
      <c r="CQ631" s="316"/>
      <c r="CR631" s="316"/>
      <c r="CS631" s="316"/>
      <c r="CT631" s="316"/>
      <c r="CU631" s="316"/>
      <c r="CV631" s="316"/>
      <c r="CW631" s="316"/>
      <c r="CX631" s="316"/>
      <c r="CY631" s="316"/>
      <c r="CZ631" s="316"/>
      <c r="DA631" s="316"/>
      <c r="DB631" s="316"/>
      <c r="DC631" s="316"/>
      <c r="DD631" s="316"/>
      <c r="DE631" s="316"/>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21"/>
      <c r="ET631" s="21"/>
      <c r="EU631" s="21"/>
      <c r="EV631" s="21"/>
      <c r="HP631" s="268">
        <f t="shared" si="415"/>
        <v>5</v>
      </c>
      <c r="HQ631" s="268">
        <f t="shared" si="385"/>
        <v>623</v>
      </c>
      <c r="HR631" s="268">
        <f t="shared" si="416"/>
        <v>-20</v>
      </c>
      <c r="HS631" s="268">
        <f t="shared" si="417"/>
        <v>20</v>
      </c>
    </row>
    <row r="632" spans="1:227" x14ac:dyDescent="0.3">
      <c r="A632" s="21"/>
      <c r="B632" s="14">
        <v>11563</v>
      </c>
      <c r="C632" s="14">
        <v>11</v>
      </c>
      <c r="D632" s="14" t="s">
        <v>182</v>
      </c>
      <c r="E632" s="14" t="s">
        <v>183</v>
      </c>
      <c r="F632" s="14">
        <v>300</v>
      </c>
      <c r="G632" s="14" t="s">
        <v>121</v>
      </c>
      <c r="H632" s="14">
        <v>5</v>
      </c>
      <c r="I632" s="14">
        <v>5</v>
      </c>
      <c r="J632" s="14">
        <v>5</v>
      </c>
      <c r="K632" s="14"/>
      <c r="L632" s="14" t="s">
        <v>141</v>
      </c>
      <c r="M632" s="24">
        <f t="shared" si="412"/>
        <v>5</v>
      </c>
      <c r="N632" s="24">
        <f t="shared" si="387"/>
        <v>2</v>
      </c>
      <c r="O632" s="24" t="str">
        <f t="shared" si="388"/>
        <v>5 5</v>
      </c>
      <c r="P632" s="24">
        <f t="shared" si="389"/>
        <v>5</v>
      </c>
      <c r="Q632" s="25">
        <f t="shared" si="390"/>
        <v>0</v>
      </c>
      <c r="R632" s="26">
        <f t="shared" si="391"/>
        <v>0</v>
      </c>
      <c r="S632" s="24">
        <f t="shared" si="392"/>
        <v>5</v>
      </c>
      <c r="T632" s="24">
        <f t="shared" si="393"/>
        <v>5</v>
      </c>
      <c r="U632" s="24" t="str">
        <f t="shared" si="394"/>
        <v/>
      </c>
      <c r="V632" s="24" t="str">
        <f t="shared" si="395"/>
        <v>g</v>
      </c>
      <c r="W632" s="24" t="str">
        <f t="shared" si="413"/>
        <v/>
      </c>
      <c r="X632" s="24">
        <f t="shared" si="396"/>
        <v>5</v>
      </c>
      <c r="Y632" s="24">
        <f t="shared" si="397"/>
        <v>5</v>
      </c>
      <c r="Z632" s="24" t="str">
        <f t="shared" si="398"/>
        <v>M</v>
      </c>
      <c r="AA632" s="24" t="str">
        <f t="shared" si="419"/>
        <v>M</v>
      </c>
      <c r="AB632" s="34" t="str">
        <f t="shared" si="399"/>
        <v/>
      </c>
      <c r="AC632" s="34" t="str">
        <f t="shared" si="400"/>
        <v>g</v>
      </c>
      <c r="AD632" s="34" t="str">
        <f t="shared" si="414"/>
        <v>g</v>
      </c>
      <c r="AE632" s="34" t="str">
        <f t="shared" si="401"/>
        <v>5 0</v>
      </c>
      <c r="AF632" s="34">
        <f t="shared" si="402"/>
        <v>5</v>
      </c>
      <c r="AG632" s="34">
        <f t="shared" si="403"/>
        <v>5</v>
      </c>
      <c r="AH632" s="34">
        <f t="shared" si="404"/>
        <v>0</v>
      </c>
      <c r="AI632" s="172" t="str">
        <f>IF(AJ632&lt;&gt;"",MAX(AI$3:AI631)+1,"")</f>
        <v/>
      </c>
      <c r="AJ632" s="172" t="str">
        <f t="shared" si="405"/>
        <v/>
      </c>
      <c r="AK632" s="172" t="str">
        <f t="shared" si="406"/>
        <v/>
      </c>
      <c r="AL632" s="172" t="str">
        <f t="shared" si="407"/>
        <v/>
      </c>
      <c r="AM632" s="172">
        <f>IF(AN632&lt;&gt;"",MAX(AM$3:AM631)+1,"")</f>
        <v>135</v>
      </c>
      <c r="AN632" s="172" t="str">
        <f t="shared" si="408"/>
        <v>M</v>
      </c>
      <c r="AO632" s="172">
        <f t="shared" si="409"/>
        <v>300</v>
      </c>
      <c r="AP632" s="172">
        <f t="shared" si="410"/>
        <v>5</v>
      </c>
      <c r="AQ632" s="172" t="str">
        <f t="shared" si="411"/>
        <v/>
      </c>
      <c r="AR632" s="172" t="str">
        <f>Table1[[#This Row],[Sex ]]&amp;Table1[[#This Row],[Month]]</f>
        <v>M5</v>
      </c>
      <c r="AS632" s="21"/>
      <c r="AT632" s="21"/>
      <c r="AU632" s="21"/>
      <c r="AV632" s="21"/>
      <c r="AW632" s="21"/>
      <c r="AX632" s="21"/>
      <c r="AY632" s="21"/>
      <c r="AZ632" s="21"/>
      <c r="BA632" s="21"/>
      <c r="BB632" s="21"/>
      <c r="BC632" s="21"/>
      <c r="BD632" s="21"/>
      <c r="BE632" s="319"/>
      <c r="BF632" s="319"/>
      <c r="BG632" s="316"/>
      <c r="BH632" s="316"/>
      <c r="BI632" s="316"/>
      <c r="BJ632" s="316"/>
      <c r="BK632" s="316"/>
      <c r="BL632" s="316"/>
      <c r="BM632" s="316"/>
      <c r="BN632" s="316"/>
      <c r="BO632" s="316"/>
      <c r="BP632" s="316"/>
      <c r="BQ632" s="316"/>
      <c r="BR632" s="316"/>
      <c r="BS632" s="316"/>
      <c r="BT632" s="316"/>
      <c r="BU632" s="316"/>
      <c r="BV632" s="316"/>
      <c r="BW632" s="316"/>
      <c r="BX632" s="316"/>
      <c r="BY632" s="316"/>
      <c r="BZ632" s="316"/>
      <c r="CA632" s="316"/>
      <c r="CB632" s="316"/>
      <c r="CC632" s="316"/>
      <c r="CD632" s="316"/>
      <c r="CE632" s="316"/>
      <c r="CF632" s="316"/>
      <c r="CG632" s="316"/>
      <c r="CH632" s="316"/>
      <c r="CI632" s="316"/>
      <c r="CJ632" s="316"/>
      <c r="CK632" s="316"/>
      <c r="CL632" s="316"/>
      <c r="CM632" s="316"/>
      <c r="CN632" s="316"/>
      <c r="CO632" s="316"/>
      <c r="CP632" s="316"/>
      <c r="CQ632" s="316"/>
      <c r="CR632" s="316"/>
      <c r="CS632" s="316"/>
      <c r="CT632" s="316"/>
      <c r="CU632" s="316"/>
      <c r="CV632" s="316"/>
      <c r="CW632" s="316"/>
      <c r="CX632" s="316"/>
      <c r="CY632" s="316"/>
      <c r="CZ632" s="316"/>
      <c r="DA632" s="316"/>
      <c r="DB632" s="316"/>
      <c r="DC632" s="316"/>
      <c r="DD632" s="316"/>
      <c r="DE632" s="316"/>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HP632" s="268">
        <f t="shared" si="415"/>
        <v>3</v>
      </c>
      <c r="HQ632" s="268">
        <f t="shared" si="385"/>
        <v>624</v>
      </c>
      <c r="HR632" s="268">
        <f t="shared" si="416"/>
        <v>0</v>
      </c>
      <c r="HS632" s="268">
        <f t="shared" si="417"/>
        <v>0</v>
      </c>
    </row>
    <row r="633" spans="1:227" x14ac:dyDescent="0.3">
      <c r="A633" s="21"/>
      <c r="B633" s="14">
        <v>11563</v>
      </c>
      <c r="C633" s="14">
        <v>12</v>
      </c>
      <c r="D633" s="14" t="s">
        <v>182</v>
      </c>
      <c r="E633" s="14" t="s">
        <v>183</v>
      </c>
      <c r="F633" s="14">
        <v>320</v>
      </c>
      <c r="G633" s="14" t="s">
        <v>120</v>
      </c>
      <c r="H633" s="14">
        <v>5</v>
      </c>
      <c r="I633" s="14">
        <v>4</v>
      </c>
      <c r="J633" s="14">
        <v>4</v>
      </c>
      <c r="K633" s="14"/>
      <c r="L633" s="14" t="s">
        <v>141</v>
      </c>
      <c r="M633" s="24">
        <f t="shared" si="412"/>
        <v>4</v>
      </c>
      <c r="N633" s="24">
        <f t="shared" si="387"/>
        <v>2</v>
      </c>
      <c r="O633" s="24" t="str">
        <f t="shared" si="388"/>
        <v>4 4</v>
      </c>
      <c r="P633" s="24">
        <f t="shared" si="389"/>
        <v>4</v>
      </c>
      <c r="Q633" s="25">
        <f t="shared" si="390"/>
        <v>0</v>
      </c>
      <c r="R633" s="26">
        <f t="shared" si="391"/>
        <v>0</v>
      </c>
      <c r="S633" s="24">
        <f t="shared" si="392"/>
        <v>5</v>
      </c>
      <c r="T633" s="24">
        <f t="shared" si="393"/>
        <v>5</v>
      </c>
      <c r="U633" s="24" t="str">
        <f t="shared" si="394"/>
        <v/>
      </c>
      <c r="V633" s="24" t="str">
        <f t="shared" si="395"/>
        <v>g</v>
      </c>
      <c r="W633" s="24" t="str">
        <f t="shared" si="413"/>
        <v/>
      </c>
      <c r="X633" s="24">
        <f t="shared" si="396"/>
        <v>5</v>
      </c>
      <c r="Y633" s="24">
        <f t="shared" si="397"/>
        <v>5</v>
      </c>
      <c r="Z633" s="24" t="str">
        <f t="shared" si="398"/>
        <v>F</v>
      </c>
      <c r="AA633" s="24" t="str">
        <f t="shared" si="419"/>
        <v>F</v>
      </c>
      <c r="AB633" s="34" t="str">
        <f t="shared" si="399"/>
        <v/>
      </c>
      <c r="AC633" s="34" t="str">
        <f t="shared" si="400"/>
        <v>g</v>
      </c>
      <c r="AD633" s="34" t="str">
        <f t="shared" si="414"/>
        <v>g</v>
      </c>
      <c r="AE633" s="34" t="str">
        <f t="shared" si="401"/>
        <v>5 0</v>
      </c>
      <c r="AF633" s="34">
        <f t="shared" si="402"/>
        <v>4</v>
      </c>
      <c r="AG633" s="34">
        <f t="shared" si="403"/>
        <v>4</v>
      </c>
      <c r="AH633" s="34">
        <f t="shared" si="404"/>
        <v>0</v>
      </c>
      <c r="AI633" s="172">
        <f>IF(AJ633&lt;&gt;"",MAX(AI$3:AI632)+1,"")</f>
        <v>491</v>
      </c>
      <c r="AJ633" s="172" t="str">
        <f t="shared" si="405"/>
        <v>F</v>
      </c>
      <c r="AK633" s="172">
        <f t="shared" si="406"/>
        <v>320</v>
      </c>
      <c r="AL633" s="172">
        <f t="shared" si="407"/>
        <v>4</v>
      </c>
      <c r="AM633" s="172" t="str">
        <f>IF(AN633&lt;&gt;"",MAX(AM$3:AM632)+1,"")</f>
        <v/>
      </c>
      <c r="AN633" s="172" t="str">
        <f t="shared" si="408"/>
        <v/>
      </c>
      <c r="AO633" s="172" t="str">
        <f t="shared" si="409"/>
        <v/>
      </c>
      <c r="AP633" s="172" t="str">
        <f t="shared" si="410"/>
        <v/>
      </c>
      <c r="AQ633" s="172" t="str">
        <f t="shared" si="411"/>
        <v/>
      </c>
      <c r="AR633" s="172" t="str">
        <f>Table1[[#This Row],[Sex ]]&amp;Table1[[#This Row],[Month]]</f>
        <v>F5</v>
      </c>
      <c r="AS633" s="21"/>
      <c r="AT633" s="21"/>
      <c r="AU633" s="21"/>
      <c r="AV633" s="21"/>
      <c r="AW633" s="21"/>
      <c r="AX633" s="21"/>
      <c r="AY633" s="21"/>
      <c r="AZ633" s="21"/>
      <c r="BA633" s="21"/>
      <c r="BB633" s="21"/>
      <c r="BC633" s="21"/>
      <c r="BD633" s="21"/>
      <c r="BE633" s="319"/>
      <c r="BF633" s="319"/>
      <c r="BG633" s="316"/>
      <c r="BH633" s="316"/>
      <c r="BI633" s="316"/>
      <c r="BJ633" s="316"/>
      <c r="BK633" s="316"/>
      <c r="BL633" s="316"/>
      <c r="BM633" s="316"/>
      <c r="BN633" s="316"/>
      <c r="BO633" s="316"/>
      <c r="BP633" s="316"/>
      <c r="BQ633" s="316"/>
      <c r="BR633" s="316"/>
      <c r="BS633" s="316"/>
      <c r="BT633" s="316"/>
      <c r="BU633" s="316"/>
      <c r="BV633" s="316"/>
      <c r="BW633" s="316"/>
      <c r="BX633" s="316"/>
      <c r="BY633" s="316"/>
      <c r="BZ633" s="316"/>
      <c r="CA633" s="316"/>
      <c r="CB633" s="316"/>
      <c r="CC633" s="316"/>
      <c r="CD633" s="316"/>
      <c r="CE633" s="316"/>
      <c r="CF633" s="316"/>
      <c r="CG633" s="316"/>
      <c r="CH633" s="316"/>
      <c r="CI633" s="316"/>
      <c r="CJ633" s="316"/>
      <c r="CK633" s="316"/>
      <c r="CL633" s="316"/>
      <c r="CM633" s="316"/>
      <c r="CN633" s="316"/>
      <c r="CO633" s="316"/>
      <c r="CP633" s="316"/>
      <c r="CQ633" s="316"/>
      <c r="CR633" s="316"/>
      <c r="CS633" s="316"/>
      <c r="CT633" s="316"/>
      <c r="CU633" s="316"/>
      <c r="CV633" s="316"/>
      <c r="CW633" s="316"/>
      <c r="CX633" s="316"/>
      <c r="CY633" s="316"/>
      <c r="CZ633" s="316"/>
      <c r="DA633" s="316"/>
      <c r="DB633" s="316"/>
      <c r="DC633" s="316"/>
      <c r="DD633" s="316"/>
      <c r="DE633" s="316"/>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21"/>
      <c r="ET633" s="21"/>
      <c r="EU633" s="21"/>
      <c r="EV633" s="21"/>
      <c r="HP633" s="268">
        <f t="shared" si="415"/>
        <v>4</v>
      </c>
      <c r="HQ633" s="268">
        <f t="shared" si="385"/>
        <v>625</v>
      </c>
      <c r="HR633" s="268">
        <f t="shared" si="416"/>
        <v>0</v>
      </c>
      <c r="HS633" s="268">
        <f t="shared" si="417"/>
        <v>0</v>
      </c>
    </row>
    <row r="634" spans="1:227" x14ac:dyDescent="0.3">
      <c r="A634" s="21"/>
      <c r="B634" s="14">
        <v>11563</v>
      </c>
      <c r="C634" s="14">
        <v>13</v>
      </c>
      <c r="D634" s="14" t="s">
        <v>182</v>
      </c>
      <c r="E634" s="14" t="s">
        <v>183</v>
      </c>
      <c r="F634" s="14">
        <v>310</v>
      </c>
      <c r="G634" s="14" t="s">
        <v>120</v>
      </c>
      <c r="H634" s="14">
        <v>5</v>
      </c>
      <c r="I634" s="14">
        <v>99</v>
      </c>
      <c r="J634" s="14">
        <v>99</v>
      </c>
      <c r="K634" s="14"/>
      <c r="L634" s="14" t="s">
        <v>141</v>
      </c>
      <c r="M634" s="24" t="str">
        <f t="shared" si="412"/>
        <v/>
      </c>
      <c r="N634" s="24">
        <f t="shared" si="387"/>
        <v>2</v>
      </c>
      <c r="O634" s="24" t="str">
        <f t="shared" si="388"/>
        <v>99 99</v>
      </c>
      <c r="P634" s="24">
        <f t="shared" si="389"/>
        <v>99</v>
      </c>
      <c r="Q634" s="25">
        <f t="shared" si="390"/>
        <v>0</v>
      </c>
      <c r="R634" s="26" t="str">
        <f t="shared" si="391"/>
        <v/>
      </c>
      <c r="S634" s="24" t="str">
        <f t="shared" si="392"/>
        <v/>
      </c>
      <c r="T634" s="24" t="str">
        <f t="shared" si="393"/>
        <v/>
      </c>
      <c r="U634" s="24" t="str">
        <f t="shared" si="394"/>
        <v/>
      </c>
      <c r="V634" s="24" t="str">
        <f t="shared" si="395"/>
        <v/>
      </c>
      <c r="W634" s="24">
        <f t="shared" si="413"/>
        <v>99</v>
      </c>
      <c r="X634" s="24">
        <f t="shared" si="396"/>
        <v>5</v>
      </c>
      <c r="Y634" s="24">
        <f t="shared" si="397"/>
        <v>5</v>
      </c>
      <c r="Z634" s="24" t="str">
        <f t="shared" si="398"/>
        <v/>
      </c>
      <c r="AA634" s="24" t="str">
        <f t="shared" si="419"/>
        <v/>
      </c>
      <c r="AB634" s="34" t="str">
        <f t="shared" si="399"/>
        <v>F</v>
      </c>
      <c r="AC634" s="34" t="str">
        <f t="shared" si="400"/>
        <v/>
      </c>
      <c r="AD634" s="34" t="str">
        <f t="shared" si="414"/>
        <v/>
      </c>
      <c r="AE634" s="34" t="str">
        <f t="shared" si="401"/>
        <v>5 0</v>
      </c>
      <c r="AF634" s="34" t="str">
        <f t="shared" si="402"/>
        <v/>
      </c>
      <c r="AG634" s="34" t="str">
        <f t="shared" si="403"/>
        <v/>
      </c>
      <c r="AH634" s="34" t="str">
        <f t="shared" si="404"/>
        <v/>
      </c>
      <c r="AI634" s="172" t="str">
        <f>IF(AJ634&lt;&gt;"",MAX(AI$3:AI633)+1,"")</f>
        <v/>
      </c>
      <c r="AJ634" s="172" t="str">
        <f t="shared" si="405"/>
        <v/>
      </c>
      <c r="AK634" s="172" t="str">
        <f t="shared" si="406"/>
        <v/>
      </c>
      <c r="AL634" s="172" t="str">
        <f t="shared" si="407"/>
        <v/>
      </c>
      <c r="AM634" s="172" t="str">
        <f>IF(AN634&lt;&gt;"",MAX(AM$3:AM633)+1,"")</f>
        <v/>
      </c>
      <c r="AN634" s="172" t="str">
        <f t="shared" si="408"/>
        <v/>
      </c>
      <c r="AO634" s="172" t="str">
        <f t="shared" si="409"/>
        <v/>
      </c>
      <c r="AP634" s="172" t="str">
        <f t="shared" si="410"/>
        <v/>
      </c>
      <c r="AQ634" s="172" t="str">
        <f t="shared" si="411"/>
        <v/>
      </c>
      <c r="AR634" s="172" t="str">
        <f>Table1[[#This Row],[Sex ]]&amp;Table1[[#This Row],[Month]]</f>
        <v>F5</v>
      </c>
      <c r="AS634" s="21"/>
      <c r="AT634" s="21"/>
      <c r="AU634" s="21"/>
      <c r="AV634" s="21"/>
      <c r="AW634" s="21"/>
      <c r="AX634" s="21"/>
      <c r="AY634" s="21"/>
      <c r="AZ634" s="21"/>
      <c r="BA634" s="21"/>
      <c r="BB634" s="21"/>
      <c r="BC634" s="21"/>
      <c r="BD634" s="21"/>
      <c r="BE634" s="319"/>
      <c r="BF634" s="319"/>
      <c r="BG634" s="316"/>
      <c r="BH634" s="316"/>
      <c r="BI634" s="316"/>
      <c r="BJ634" s="316"/>
      <c r="BK634" s="316"/>
      <c r="BL634" s="316"/>
      <c r="BM634" s="316"/>
      <c r="BN634" s="316"/>
      <c r="BO634" s="316"/>
      <c r="BP634" s="316"/>
      <c r="BQ634" s="316"/>
      <c r="BR634" s="316"/>
      <c r="BS634" s="316"/>
      <c r="BT634" s="316"/>
      <c r="BU634" s="316"/>
      <c r="BV634" s="316"/>
      <c r="BW634" s="316"/>
      <c r="BX634" s="316"/>
      <c r="BY634" s="316"/>
      <c r="BZ634" s="316"/>
      <c r="CA634" s="316"/>
      <c r="CB634" s="316"/>
      <c r="CC634" s="316"/>
      <c r="CD634" s="316"/>
      <c r="CE634" s="316"/>
      <c r="CF634" s="316"/>
      <c r="CG634" s="316"/>
      <c r="CH634" s="316"/>
      <c r="CI634" s="316"/>
      <c r="CJ634" s="316"/>
      <c r="CK634" s="316"/>
      <c r="CL634" s="316"/>
      <c r="CM634" s="316"/>
      <c r="CN634" s="316"/>
      <c r="CO634" s="316"/>
      <c r="CP634" s="316"/>
      <c r="CQ634" s="316"/>
      <c r="CR634" s="316"/>
      <c r="CS634" s="316"/>
      <c r="CT634" s="316"/>
      <c r="CU634" s="316"/>
      <c r="CV634" s="316"/>
      <c r="CW634" s="316"/>
      <c r="CX634" s="316"/>
      <c r="CY634" s="316"/>
      <c r="CZ634" s="316"/>
      <c r="DA634" s="316"/>
      <c r="DB634" s="316"/>
      <c r="DC634" s="316"/>
      <c r="DD634" s="316"/>
      <c r="DE634" s="316"/>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HP634" s="268">
        <f t="shared" si="415"/>
        <v>4</v>
      </c>
      <c r="HQ634" s="268">
        <f t="shared" si="385"/>
        <v>626</v>
      </c>
      <c r="HR634" s="268">
        <f t="shared" si="416"/>
        <v>0</v>
      </c>
      <c r="HS634" s="268">
        <f t="shared" si="417"/>
        <v>0</v>
      </c>
    </row>
    <row r="635" spans="1:227" x14ac:dyDescent="0.3">
      <c r="A635" s="21"/>
      <c r="B635" s="14">
        <v>11563</v>
      </c>
      <c r="C635" s="14">
        <v>14</v>
      </c>
      <c r="D635" s="14" t="s">
        <v>182</v>
      </c>
      <c r="E635" s="14" t="s">
        <v>183</v>
      </c>
      <c r="F635" s="14">
        <v>310</v>
      </c>
      <c r="G635" s="14" t="s">
        <v>121</v>
      </c>
      <c r="H635" s="14">
        <v>5</v>
      </c>
      <c r="I635" s="14">
        <v>5</v>
      </c>
      <c r="J635" s="14">
        <v>5</v>
      </c>
      <c r="K635" s="14"/>
      <c r="L635" s="14" t="s">
        <v>141</v>
      </c>
      <c r="M635" s="24">
        <f t="shared" si="412"/>
        <v>5</v>
      </c>
      <c r="N635" s="24">
        <f t="shared" si="387"/>
        <v>2</v>
      </c>
      <c r="O635" s="24" t="str">
        <f t="shared" si="388"/>
        <v>5 5</v>
      </c>
      <c r="P635" s="24">
        <f t="shared" si="389"/>
        <v>5</v>
      </c>
      <c r="Q635" s="25">
        <f t="shared" si="390"/>
        <v>0</v>
      </c>
      <c r="R635" s="26">
        <f t="shared" si="391"/>
        <v>0</v>
      </c>
      <c r="S635" s="24">
        <f t="shared" si="392"/>
        <v>5</v>
      </c>
      <c r="T635" s="24">
        <f t="shared" si="393"/>
        <v>5</v>
      </c>
      <c r="U635" s="24" t="str">
        <f t="shared" si="394"/>
        <v/>
      </c>
      <c r="V635" s="24" t="str">
        <f t="shared" si="395"/>
        <v>g</v>
      </c>
      <c r="W635" s="24" t="str">
        <f t="shared" si="413"/>
        <v/>
      </c>
      <c r="X635" s="24">
        <f t="shared" si="396"/>
        <v>5</v>
      </c>
      <c r="Y635" s="24">
        <f t="shared" si="397"/>
        <v>5</v>
      </c>
      <c r="Z635" s="24" t="str">
        <f t="shared" si="398"/>
        <v>M</v>
      </c>
      <c r="AA635" s="24" t="str">
        <f t="shared" si="419"/>
        <v>M</v>
      </c>
      <c r="AB635" s="34" t="str">
        <f t="shared" si="399"/>
        <v/>
      </c>
      <c r="AC635" s="34" t="str">
        <f t="shared" si="400"/>
        <v>g</v>
      </c>
      <c r="AD635" s="34" t="str">
        <f t="shared" si="414"/>
        <v>g</v>
      </c>
      <c r="AE635" s="34" t="str">
        <f t="shared" si="401"/>
        <v>5 0</v>
      </c>
      <c r="AF635" s="34">
        <f t="shared" si="402"/>
        <v>5</v>
      </c>
      <c r="AG635" s="34">
        <f t="shared" si="403"/>
        <v>5</v>
      </c>
      <c r="AH635" s="34">
        <f t="shared" si="404"/>
        <v>0</v>
      </c>
      <c r="AI635" s="172" t="str">
        <f>IF(AJ635&lt;&gt;"",MAX(AI$3:AI634)+1,"")</f>
        <v/>
      </c>
      <c r="AJ635" s="172" t="str">
        <f t="shared" si="405"/>
        <v/>
      </c>
      <c r="AK635" s="172" t="str">
        <f t="shared" si="406"/>
        <v/>
      </c>
      <c r="AL635" s="172" t="str">
        <f t="shared" si="407"/>
        <v/>
      </c>
      <c r="AM635" s="172">
        <f>IF(AN635&lt;&gt;"",MAX(AM$3:AM634)+1,"")</f>
        <v>136</v>
      </c>
      <c r="AN635" s="172" t="str">
        <f t="shared" si="408"/>
        <v>M</v>
      </c>
      <c r="AO635" s="172">
        <f t="shared" si="409"/>
        <v>310</v>
      </c>
      <c r="AP635" s="172">
        <f t="shared" si="410"/>
        <v>5</v>
      </c>
      <c r="AQ635" s="172" t="str">
        <f t="shared" si="411"/>
        <v/>
      </c>
      <c r="AR635" s="172" t="str">
        <f>Table1[[#This Row],[Sex ]]&amp;Table1[[#This Row],[Month]]</f>
        <v>M5</v>
      </c>
      <c r="AS635" s="21"/>
      <c r="AT635" s="21"/>
      <c r="AU635" s="21"/>
      <c r="AV635" s="21"/>
      <c r="AW635" s="21"/>
      <c r="AX635" s="21"/>
      <c r="AY635" s="21"/>
      <c r="AZ635" s="21"/>
      <c r="BA635" s="21"/>
      <c r="BB635" s="21"/>
      <c r="BC635" s="21"/>
      <c r="BD635" s="21"/>
      <c r="BE635" s="319"/>
      <c r="BF635" s="319"/>
      <c r="BG635" s="316"/>
      <c r="BH635" s="316"/>
      <c r="BI635" s="316"/>
      <c r="BJ635" s="316"/>
      <c r="BK635" s="316"/>
      <c r="BL635" s="316"/>
      <c r="BM635" s="316"/>
      <c r="BN635" s="316"/>
      <c r="BO635" s="316"/>
      <c r="BP635" s="316"/>
      <c r="BQ635" s="316"/>
      <c r="BR635" s="316"/>
      <c r="BS635" s="316"/>
      <c r="BT635" s="316"/>
      <c r="BU635" s="316"/>
      <c r="BV635" s="316"/>
      <c r="BW635" s="316"/>
      <c r="BX635" s="316"/>
      <c r="BY635" s="316"/>
      <c r="BZ635" s="316"/>
      <c r="CA635" s="316"/>
      <c r="CB635" s="316"/>
      <c r="CC635" s="316"/>
      <c r="CD635" s="316"/>
      <c r="CE635" s="316"/>
      <c r="CF635" s="316"/>
      <c r="CG635" s="316"/>
      <c r="CH635" s="316"/>
      <c r="CI635" s="316"/>
      <c r="CJ635" s="316"/>
      <c r="CK635" s="316"/>
      <c r="CL635" s="316"/>
      <c r="CM635" s="316"/>
      <c r="CN635" s="316"/>
      <c r="CO635" s="316"/>
      <c r="CP635" s="316"/>
      <c r="CQ635" s="316"/>
      <c r="CR635" s="316"/>
      <c r="CS635" s="316"/>
      <c r="CT635" s="316"/>
      <c r="CU635" s="316"/>
      <c r="CV635" s="316"/>
      <c r="CW635" s="316"/>
      <c r="CX635" s="316"/>
      <c r="CY635" s="316"/>
      <c r="CZ635" s="316"/>
      <c r="DA635" s="316"/>
      <c r="DB635" s="316"/>
      <c r="DC635" s="316"/>
      <c r="DD635" s="316"/>
      <c r="DE635" s="316"/>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21"/>
      <c r="ET635" s="21"/>
      <c r="EU635" s="21"/>
      <c r="EV635" s="21"/>
      <c r="HP635" s="268">
        <f t="shared" si="415"/>
        <v>4</v>
      </c>
      <c r="HQ635" s="268">
        <f t="shared" ref="HQ635:HQ698" si="420">HQ634+1</f>
        <v>627</v>
      </c>
      <c r="HR635" s="268">
        <f t="shared" si="416"/>
        <v>0</v>
      </c>
      <c r="HS635" s="268">
        <f t="shared" si="417"/>
        <v>0</v>
      </c>
    </row>
    <row r="636" spans="1:227" x14ac:dyDescent="0.3">
      <c r="A636" s="21"/>
      <c r="B636" s="14">
        <v>11563</v>
      </c>
      <c r="C636" s="14">
        <v>15</v>
      </c>
      <c r="D636" s="14" t="s">
        <v>182</v>
      </c>
      <c r="E636" s="14" t="s">
        <v>183</v>
      </c>
      <c r="F636" s="14">
        <v>330</v>
      </c>
      <c r="G636" s="14" t="s">
        <v>121</v>
      </c>
      <c r="H636" s="14">
        <v>5</v>
      </c>
      <c r="I636" s="14">
        <v>5</v>
      </c>
      <c r="J636" s="14">
        <v>5</v>
      </c>
      <c r="K636" s="14"/>
      <c r="L636" s="14" t="s">
        <v>141</v>
      </c>
      <c r="M636" s="24">
        <f t="shared" si="412"/>
        <v>5</v>
      </c>
      <c r="N636" s="24">
        <f t="shared" si="387"/>
        <v>2</v>
      </c>
      <c r="O636" s="24" t="str">
        <f t="shared" si="388"/>
        <v>5 5</v>
      </c>
      <c r="P636" s="24">
        <f t="shared" si="389"/>
        <v>5</v>
      </c>
      <c r="Q636" s="25">
        <f t="shared" si="390"/>
        <v>0</v>
      </c>
      <c r="R636" s="26">
        <f t="shared" si="391"/>
        <v>0</v>
      </c>
      <c r="S636" s="24">
        <f t="shared" si="392"/>
        <v>5</v>
      </c>
      <c r="T636" s="24">
        <f t="shared" si="393"/>
        <v>5</v>
      </c>
      <c r="U636" s="24" t="str">
        <f t="shared" si="394"/>
        <v/>
      </c>
      <c r="V636" s="24" t="str">
        <f t="shared" si="395"/>
        <v>g</v>
      </c>
      <c r="W636" s="24" t="str">
        <f t="shared" si="413"/>
        <v/>
      </c>
      <c r="X636" s="24">
        <f t="shared" si="396"/>
        <v>5</v>
      </c>
      <c r="Y636" s="24">
        <f t="shared" si="397"/>
        <v>5</v>
      </c>
      <c r="Z636" s="24" t="str">
        <f t="shared" si="398"/>
        <v>M</v>
      </c>
      <c r="AA636" s="24" t="str">
        <f t="shared" si="419"/>
        <v>M</v>
      </c>
      <c r="AB636" s="34" t="str">
        <f t="shared" si="399"/>
        <v/>
      </c>
      <c r="AC636" s="34" t="str">
        <f t="shared" si="400"/>
        <v>g</v>
      </c>
      <c r="AD636" s="34" t="str">
        <f t="shared" si="414"/>
        <v>g</v>
      </c>
      <c r="AE636" s="34" t="str">
        <f t="shared" si="401"/>
        <v>5 0</v>
      </c>
      <c r="AF636" s="34">
        <f t="shared" si="402"/>
        <v>5</v>
      </c>
      <c r="AG636" s="34">
        <f t="shared" si="403"/>
        <v>5</v>
      </c>
      <c r="AH636" s="34">
        <f t="shared" si="404"/>
        <v>0</v>
      </c>
      <c r="AI636" s="172" t="str">
        <f>IF(AJ636&lt;&gt;"",MAX(AI$3:AI635)+1,"")</f>
        <v/>
      </c>
      <c r="AJ636" s="172" t="str">
        <f t="shared" si="405"/>
        <v/>
      </c>
      <c r="AK636" s="172" t="str">
        <f t="shared" si="406"/>
        <v/>
      </c>
      <c r="AL636" s="172" t="str">
        <f t="shared" si="407"/>
        <v/>
      </c>
      <c r="AM636" s="172">
        <f>IF(AN636&lt;&gt;"",MAX(AM$3:AM635)+1,"")</f>
        <v>137</v>
      </c>
      <c r="AN636" s="172" t="str">
        <f t="shared" si="408"/>
        <v>M</v>
      </c>
      <c r="AO636" s="172">
        <f t="shared" si="409"/>
        <v>330</v>
      </c>
      <c r="AP636" s="172">
        <f t="shared" si="410"/>
        <v>5</v>
      </c>
      <c r="AQ636" s="172" t="str">
        <f t="shared" si="411"/>
        <v/>
      </c>
      <c r="AR636" s="172" t="str">
        <f>Table1[[#This Row],[Sex ]]&amp;Table1[[#This Row],[Month]]</f>
        <v>M5</v>
      </c>
      <c r="AS636" s="21"/>
      <c r="AT636" s="21"/>
      <c r="AU636" s="21"/>
      <c r="AV636" s="21"/>
      <c r="AW636" s="21"/>
      <c r="AX636" s="21"/>
      <c r="AY636" s="21"/>
      <c r="AZ636" s="21"/>
      <c r="BA636" s="21"/>
      <c r="BB636" s="21"/>
      <c r="BC636" s="21"/>
      <c r="BD636" s="21"/>
      <c r="BE636" s="319"/>
      <c r="BF636" s="319"/>
      <c r="BG636" s="316"/>
      <c r="BH636" s="316"/>
      <c r="BI636" s="316"/>
      <c r="BJ636" s="316"/>
      <c r="BK636" s="316"/>
      <c r="BL636" s="316"/>
      <c r="BM636" s="316"/>
      <c r="BN636" s="316"/>
      <c r="BO636" s="316"/>
      <c r="BP636" s="316"/>
      <c r="BQ636" s="316"/>
      <c r="BR636" s="316"/>
      <c r="BS636" s="316"/>
      <c r="BT636" s="316"/>
      <c r="BU636" s="316"/>
      <c r="BV636" s="316"/>
      <c r="BW636" s="316"/>
      <c r="BX636" s="316"/>
      <c r="BY636" s="316"/>
      <c r="BZ636" s="316"/>
      <c r="CA636" s="316"/>
      <c r="CB636" s="316"/>
      <c r="CC636" s="316"/>
      <c r="CD636" s="316"/>
      <c r="CE636" s="316"/>
      <c r="CF636" s="316"/>
      <c r="CG636" s="316"/>
      <c r="CH636" s="316"/>
      <c r="CI636" s="316"/>
      <c r="CJ636" s="316"/>
      <c r="CK636" s="316"/>
      <c r="CL636" s="316"/>
      <c r="CM636" s="316"/>
      <c r="CN636" s="316"/>
      <c r="CO636" s="316"/>
      <c r="CP636" s="316"/>
      <c r="CQ636" s="316"/>
      <c r="CR636" s="316"/>
      <c r="CS636" s="316"/>
      <c r="CT636" s="316"/>
      <c r="CU636" s="316"/>
      <c r="CV636" s="316"/>
      <c r="CW636" s="316"/>
      <c r="CX636" s="316"/>
      <c r="CY636" s="316"/>
      <c r="CZ636" s="316"/>
      <c r="DA636" s="316"/>
      <c r="DB636" s="316"/>
      <c r="DC636" s="316"/>
      <c r="DD636" s="316"/>
      <c r="DE636" s="316"/>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21"/>
      <c r="ET636" s="21"/>
      <c r="EU636" s="21"/>
      <c r="EV636" s="21"/>
      <c r="HP636" s="268">
        <f t="shared" si="415"/>
        <v>3</v>
      </c>
      <c r="HQ636" s="268">
        <f t="shared" si="420"/>
        <v>628</v>
      </c>
      <c r="HR636" s="268">
        <f t="shared" si="416"/>
        <v>0</v>
      </c>
      <c r="HS636" s="268">
        <f t="shared" si="417"/>
        <v>0</v>
      </c>
    </row>
    <row r="637" spans="1:227" x14ac:dyDescent="0.3">
      <c r="A637" s="21"/>
      <c r="B637" s="14">
        <v>11563</v>
      </c>
      <c r="C637" s="14">
        <v>16</v>
      </c>
      <c r="D637" s="14" t="s">
        <v>182</v>
      </c>
      <c r="E637" s="14" t="s">
        <v>183</v>
      </c>
      <c r="F637" s="14">
        <v>280</v>
      </c>
      <c r="G637" s="14" t="s">
        <v>121</v>
      </c>
      <c r="H637" s="14">
        <v>5</v>
      </c>
      <c r="I637" s="14">
        <v>3</v>
      </c>
      <c r="J637" s="14">
        <v>3</v>
      </c>
      <c r="K637" s="14"/>
      <c r="L637" s="14" t="s">
        <v>141</v>
      </c>
      <c r="M637" s="24">
        <f t="shared" si="412"/>
        <v>3</v>
      </c>
      <c r="N637" s="24">
        <f t="shared" si="387"/>
        <v>2</v>
      </c>
      <c r="O637" s="24" t="str">
        <f t="shared" si="388"/>
        <v>3 3</v>
      </c>
      <c r="P637" s="24">
        <f t="shared" si="389"/>
        <v>3</v>
      </c>
      <c r="Q637" s="25">
        <f t="shared" si="390"/>
        <v>0</v>
      </c>
      <c r="R637" s="26">
        <f t="shared" si="391"/>
        <v>0</v>
      </c>
      <c r="S637" s="24">
        <f t="shared" si="392"/>
        <v>5</v>
      </c>
      <c r="T637" s="24">
        <f t="shared" si="393"/>
        <v>5</v>
      </c>
      <c r="U637" s="24" t="str">
        <f t="shared" si="394"/>
        <v/>
      </c>
      <c r="V637" s="24" t="str">
        <f t="shared" si="395"/>
        <v>g</v>
      </c>
      <c r="W637" s="24" t="str">
        <f t="shared" si="413"/>
        <v/>
      </c>
      <c r="X637" s="24">
        <f t="shared" si="396"/>
        <v>5</v>
      </c>
      <c r="Y637" s="24">
        <f t="shared" si="397"/>
        <v>5</v>
      </c>
      <c r="Z637" s="24" t="str">
        <f t="shared" si="398"/>
        <v>M</v>
      </c>
      <c r="AA637" s="24" t="str">
        <f t="shared" si="419"/>
        <v>M</v>
      </c>
      <c r="AB637" s="34" t="str">
        <f t="shared" si="399"/>
        <v/>
      </c>
      <c r="AC637" s="34" t="str">
        <f t="shared" si="400"/>
        <v>g</v>
      </c>
      <c r="AD637" s="34" t="str">
        <f t="shared" si="414"/>
        <v>g</v>
      </c>
      <c r="AE637" s="34" t="str">
        <f t="shared" si="401"/>
        <v>5 0</v>
      </c>
      <c r="AF637" s="34">
        <f t="shared" si="402"/>
        <v>3</v>
      </c>
      <c r="AG637" s="34">
        <f t="shared" si="403"/>
        <v>3</v>
      </c>
      <c r="AH637" s="34">
        <f t="shared" si="404"/>
        <v>0</v>
      </c>
      <c r="AI637" s="172" t="str">
        <f>IF(AJ637&lt;&gt;"",MAX(AI$3:AI636)+1,"")</f>
        <v/>
      </c>
      <c r="AJ637" s="172" t="str">
        <f t="shared" si="405"/>
        <v/>
      </c>
      <c r="AK637" s="172" t="str">
        <f t="shared" si="406"/>
        <v/>
      </c>
      <c r="AL637" s="172" t="str">
        <f t="shared" si="407"/>
        <v/>
      </c>
      <c r="AM637" s="172">
        <f>IF(AN637&lt;&gt;"",MAX(AM$3:AM636)+1,"")</f>
        <v>138</v>
      </c>
      <c r="AN637" s="172" t="str">
        <f t="shared" si="408"/>
        <v>M</v>
      </c>
      <c r="AO637" s="172">
        <f t="shared" si="409"/>
        <v>280</v>
      </c>
      <c r="AP637" s="172">
        <f t="shared" si="410"/>
        <v>3</v>
      </c>
      <c r="AQ637" s="172" t="str">
        <f t="shared" si="411"/>
        <v/>
      </c>
      <c r="AR637" s="172" t="str">
        <f>Table1[[#This Row],[Sex ]]&amp;Table1[[#This Row],[Month]]</f>
        <v>M5</v>
      </c>
      <c r="AS637" s="21"/>
      <c r="AT637" s="21"/>
      <c r="AU637" s="21"/>
      <c r="AV637" s="21"/>
      <c r="AW637" s="21"/>
      <c r="AX637" s="21"/>
      <c r="AY637" s="21"/>
      <c r="AZ637" s="21"/>
      <c r="BA637" s="21"/>
      <c r="BB637" s="21"/>
      <c r="BC637" s="21"/>
      <c r="BD637" s="21"/>
      <c r="BE637" s="319"/>
      <c r="BF637" s="319"/>
      <c r="BG637" s="316"/>
      <c r="BH637" s="316"/>
      <c r="BI637" s="316"/>
      <c r="BJ637" s="316"/>
      <c r="BK637" s="316"/>
      <c r="BL637" s="316"/>
      <c r="BM637" s="316"/>
      <c r="BN637" s="316"/>
      <c r="BO637" s="316"/>
      <c r="BP637" s="316"/>
      <c r="BQ637" s="316"/>
      <c r="BR637" s="316"/>
      <c r="BS637" s="316"/>
      <c r="BT637" s="316"/>
      <c r="BU637" s="316"/>
      <c r="BV637" s="316"/>
      <c r="BW637" s="316"/>
      <c r="BX637" s="316"/>
      <c r="BY637" s="316"/>
      <c r="BZ637" s="316"/>
      <c r="CA637" s="316"/>
      <c r="CB637" s="316"/>
      <c r="CC637" s="316"/>
      <c r="CD637" s="316"/>
      <c r="CE637" s="316"/>
      <c r="CF637" s="316"/>
      <c r="CG637" s="316"/>
      <c r="CH637" s="316"/>
      <c r="CI637" s="316"/>
      <c r="CJ637" s="316"/>
      <c r="CK637" s="316"/>
      <c r="CL637" s="316"/>
      <c r="CM637" s="316"/>
      <c r="CN637" s="316"/>
      <c r="CO637" s="316"/>
      <c r="CP637" s="316"/>
      <c r="CQ637" s="316"/>
      <c r="CR637" s="316"/>
      <c r="CS637" s="316"/>
      <c r="CT637" s="316"/>
      <c r="CU637" s="316"/>
      <c r="CV637" s="316"/>
      <c r="CW637" s="316"/>
      <c r="CX637" s="316"/>
      <c r="CY637" s="316"/>
      <c r="CZ637" s="316"/>
      <c r="DA637" s="316"/>
      <c r="DB637" s="316"/>
      <c r="DC637" s="316"/>
      <c r="DD637" s="316"/>
      <c r="DE637" s="316"/>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21"/>
      <c r="ET637" s="21"/>
      <c r="EU637" s="21"/>
      <c r="EV637" s="21"/>
      <c r="HP637" s="268">
        <f t="shared" si="415"/>
        <v>3</v>
      </c>
      <c r="HQ637" s="268">
        <f t="shared" si="420"/>
        <v>629</v>
      </c>
      <c r="HR637" s="268">
        <f t="shared" si="416"/>
        <v>0</v>
      </c>
      <c r="HS637" s="268">
        <f t="shared" si="417"/>
        <v>0</v>
      </c>
    </row>
    <row r="638" spans="1:227" x14ac:dyDescent="0.3">
      <c r="A638" s="21"/>
      <c r="B638" s="14">
        <v>11563</v>
      </c>
      <c r="C638" s="14">
        <v>17</v>
      </c>
      <c r="D638" s="14" t="s">
        <v>182</v>
      </c>
      <c r="E638" s="14" t="s">
        <v>183</v>
      </c>
      <c r="F638" s="14">
        <v>320</v>
      </c>
      <c r="G638" s="14" t="s">
        <v>121</v>
      </c>
      <c r="H638" s="14">
        <v>5</v>
      </c>
      <c r="I638" s="14">
        <v>5</v>
      </c>
      <c r="J638" s="14">
        <v>5</v>
      </c>
      <c r="K638" s="14"/>
      <c r="L638" s="14" t="s">
        <v>141</v>
      </c>
      <c r="M638" s="24">
        <f t="shared" si="412"/>
        <v>5</v>
      </c>
      <c r="N638" s="24">
        <f t="shared" si="387"/>
        <v>2</v>
      </c>
      <c r="O638" s="24" t="str">
        <f t="shared" si="388"/>
        <v>5 5</v>
      </c>
      <c r="P638" s="24">
        <f t="shared" si="389"/>
        <v>5</v>
      </c>
      <c r="Q638" s="25">
        <f t="shared" si="390"/>
        <v>0</v>
      </c>
      <c r="R638" s="26">
        <f t="shared" si="391"/>
        <v>0</v>
      </c>
      <c r="S638" s="24">
        <f t="shared" si="392"/>
        <v>5</v>
      </c>
      <c r="T638" s="24">
        <f t="shared" si="393"/>
        <v>5</v>
      </c>
      <c r="U638" s="24" t="str">
        <f t="shared" si="394"/>
        <v/>
      </c>
      <c r="V638" s="24" t="str">
        <f t="shared" si="395"/>
        <v>g</v>
      </c>
      <c r="W638" s="24" t="str">
        <f t="shared" si="413"/>
        <v/>
      </c>
      <c r="X638" s="24">
        <f t="shared" si="396"/>
        <v>5</v>
      </c>
      <c r="Y638" s="24">
        <f t="shared" si="397"/>
        <v>5</v>
      </c>
      <c r="Z638" s="24" t="str">
        <f t="shared" si="398"/>
        <v>M</v>
      </c>
      <c r="AA638" s="24" t="str">
        <f t="shared" si="419"/>
        <v>M</v>
      </c>
      <c r="AB638" s="34" t="str">
        <f t="shared" si="399"/>
        <v/>
      </c>
      <c r="AC638" s="34" t="str">
        <f t="shared" si="400"/>
        <v>g</v>
      </c>
      <c r="AD638" s="34" t="str">
        <f t="shared" si="414"/>
        <v>g</v>
      </c>
      <c r="AE638" s="34" t="str">
        <f t="shared" si="401"/>
        <v>5 0</v>
      </c>
      <c r="AF638" s="34">
        <f t="shared" si="402"/>
        <v>5</v>
      </c>
      <c r="AG638" s="34">
        <f t="shared" si="403"/>
        <v>5</v>
      </c>
      <c r="AH638" s="34">
        <f t="shared" si="404"/>
        <v>0</v>
      </c>
      <c r="AI638" s="172" t="str">
        <f>IF(AJ638&lt;&gt;"",MAX(AI$3:AI637)+1,"")</f>
        <v/>
      </c>
      <c r="AJ638" s="172" t="str">
        <f t="shared" si="405"/>
        <v/>
      </c>
      <c r="AK638" s="172" t="str">
        <f t="shared" si="406"/>
        <v/>
      </c>
      <c r="AL638" s="172" t="str">
        <f t="shared" si="407"/>
        <v/>
      </c>
      <c r="AM638" s="172">
        <f>IF(AN638&lt;&gt;"",MAX(AM$3:AM637)+1,"")</f>
        <v>139</v>
      </c>
      <c r="AN638" s="172" t="str">
        <f t="shared" si="408"/>
        <v>M</v>
      </c>
      <c r="AO638" s="172">
        <f t="shared" si="409"/>
        <v>320</v>
      </c>
      <c r="AP638" s="172">
        <f t="shared" si="410"/>
        <v>5</v>
      </c>
      <c r="AQ638" s="172" t="str">
        <f t="shared" si="411"/>
        <v/>
      </c>
      <c r="AR638" s="172" t="str">
        <f>Table1[[#This Row],[Sex ]]&amp;Table1[[#This Row],[Month]]</f>
        <v>M5</v>
      </c>
      <c r="AS638" s="21"/>
      <c r="AT638" s="21"/>
      <c r="AU638" s="21"/>
      <c r="AV638" s="21"/>
      <c r="AW638" s="21"/>
      <c r="AX638" s="21"/>
      <c r="AY638" s="21"/>
      <c r="AZ638" s="21"/>
      <c r="BA638" s="21"/>
      <c r="BB638" s="21"/>
      <c r="BC638" s="21"/>
      <c r="BD638" s="21"/>
      <c r="BE638" s="319"/>
      <c r="BF638" s="319"/>
      <c r="BG638" s="316"/>
      <c r="BH638" s="316"/>
      <c r="BI638" s="316"/>
      <c r="BJ638" s="316"/>
      <c r="BK638" s="316"/>
      <c r="BL638" s="316"/>
      <c r="BM638" s="316"/>
      <c r="BN638" s="316"/>
      <c r="BO638" s="316"/>
      <c r="BP638" s="316"/>
      <c r="BQ638" s="316"/>
      <c r="BR638" s="316"/>
      <c r="BS638" s="316"/>
      <c r="BT638" s="316"/>
      <c r="BU638" s="316"/>
      <c r="BV638" s="316"/>
      <c r="BW638" s="316"/>
      <c r="BX638" s="316"/>
      <c r="BY638" s="316"/>
      <c r="BZ638" s="316"/>
      <c r="CA638" s="316"/>
      <c r="CB638" s="316"/>
      <c r="CC638" s="316"/>
      <c r="CD638" s="316"/>
      <c r="CE638" s="316"/>
      <c r="CF638" s="316"/>
      <c r="CG638" s="316"/>
      <c r="CH638" s="316"/>
      <c r="CI638" s="316"/>
      <c r="CJ638" s="316"/>
      <c r="CK638" s="316"/>
      <c r="CL638" s="316"/>
      <c r="CM638" s="316"/>
      <c r="CN638" s="316"/>
      <c r="CO638" s="316"/>
      <c r="CP638" s="316"/>
      <c r="CQ638" s="316"/>
      <c r="CR638" s="316"/>
      <c r="CS638" s="316"/>
      <c r="CT638" s="316"/>
      <c r="CU638" s="316"/>
      <c r="CV638" s="316"/>
      <c r="CW638" s="316"/>
      <c r="CX638" s="316"/>
      <c r="CY638" s="316"/>
      <c r="CZ638" s="316"/>
      <c r="DA638" s="316"/>
      <c r="DB638" s="316"/>
      <c r="DC638" s="316"/>
      <c r="DD638" s="316"/>
      <c r="DE638" s="316"/>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HP638" s="268">
        <f t="shared" si="415"/>
        <v>5</v>
      </c>
      <c r="HQ638" s="268">
        <f t="shared" si="420"/>
        <v>630</v>
      </c>
      <c r="HR638" s="268">
        <f t="shared" si="416"/>
        <v>0</v>
      </c>
      <c r="HS638" s="268">
        <f t="shared" si="417"/>
        <v>0</v>
      </c>
    </row>
    <row r="639" spans="1:227" x14ac:dyDescent="0.3">
      <c r="A639" s="21"/>
      <c r="B639" s="14">
        <v>11563</v>
      </c>
      <c r="C639" s="14">
        <v>18</v>
      </c>
      <c r="D639" s="14" t="s">
        <v>182</v>
      </c>
      <c r="E639" s="14" t="s">
        <v>183</v>
      </c>
      <c r="F639" s="14">
        <v>270</v>
      </c>
      <c r="G639" s="14" t="s">
        <v>121</v>
      </c>
      <c r="H639" s="14">
        <v>5</v>
      </c>
      <c r="I639" s="14">
        <v>4</v>
      </c>
      <c r="J639" s="14">
        <v>4</v>
      </c>
      <c r="K639" s="14"/>
      <c r="L639" s="14" t="s">
        <v>141</v>
      </c>
      <c r="M639" s="24">
        <f t="shared" si="412"/>
        <v>4</v>
      </c>
      <c r="N639" s="24">
        <f t="shared" si="387"/>
        <v>2</v>
      </c>
      <c r="O639" s="24" t="str">
        <f t="shared" si="388"/>
        <v>4 4</v>
      </c>
      <c r="P639" s="24">
        <f t="shared" si="389"/>
        <v>4</v>
      </c>
      <c r="Q639" s="25">
        <f t="shared" si="390"/>
        <v>0</v>
      </c>
      <c r="R639" s="26">
        <f t="shared" si="391"/>
        <v>0</v>
      </c>
      <c r="S639" s="24">
        <f t="shared" si="392"/>
        <v>5</v>
      </c>
      <c r="T639" s="24">
        <f t="shared" si="393"/>
        <v>5</v>
      </c>
      <c r="U639" s="24" t="str">
        <f t="shared" si="394"/>
        <v/>
      </c>
      <c r="V639" s="24" t="str">
        <f t="shared" si="395"/>
        <v>g</v>
      </c>
      <c r="W639" s="24" t="str">
        <f t="shared" si="413"/>
        <v/>
      </c>
      <c r="X639" s="24">
        <f t="shared" si="396"/>
        <v>5</v>
      </c>
      <c r="Y639" s="24">
        <f t="shared" si="397"/>
        <v>5</v>
      </c>
      <c r="Z639" s="24" t="str">
        <f t="shared" si="398"/>
        <v>M</v>
      </c>
      <c r="AA639" s="24" t="str">
        <f t="shared" si="419"/>
        <v>M</v>
      </c>
      <c r="AB639" s="34" t="str">
        <f t="shared" si="399"/>
        <v/>
      </c>
      <c r="AC639" s="34" t="str">
        <f t="shared" si="400"/>
        <v>g</v>
      </c>
      <c r="AD639" s="34" t="str">
        <f t="shared" si="414"/>
        <v>g</v>
      </c>
      <c r="AE639" s="34" t="str">
        <f t="shared" si="401"/>
        <v>5 0</v>
      </c>
      <c r="AF639" s="34">
        <f t="shared" si="402"/>
        <v>4</v>
      </c>
      <c r="AG639" s="34">
        <f t="shared" si="403"/>
        <v>4</v>
      </c>
      <c r="AH639" s="34">
        <f t="shared" si="404"/>
        <v>0</v>
      </c>
      <c r="AI639" s="172" t="str">
        <f>IF(AJ639&lt;&gt;"",MAX(AI$3:AI638)+1,"")</f>
        <v/>
      </c>
      <c r="AJ639" s="172" t="str">
        <f t="shared" si="405"/>
        <v/>
      </c>
      <c r="AK639" s="172" t="str">
        <f t="shared" si="406"/>
        <v/>
      </c>
      <c r="AL639" s="172" t="str">
        <f t="shared" si="407"/>
        <v/>
      </c>
      <c r="AM639" s="172">
        <f>IF(AN639&lt;&gt;"",MAX(AM$3:AM638)+1,"")</f>
        <v>140</v>
      </c>
      <c r="AN639" s="172" t="str">
        <f t="shared" si="408"/>
        <v>M</v>
      </c>
      <c r="AO639" s="172">
        <f t="shared" si="409"/>
        <v>270</v>
      </c>
      <c r="AP639" s="172">
        <f t="shared" si="410"/>
        <v>4</v>
      </c>
      <c r="AQ639" s="172" t="str">
        <f t="shared" si="411"/>
        <v/>
      </c>
      <c r="AR639" s="172" t="str">
        <f>Table1[[#This Row],[Sex ]]&amp;Table1[[#This Row],[Month]]</f>
        <v>M5</v>
      </c>
      <c r="AS639" s="21"/>
      <c r="AT639" s="21"/>
      <c r="AU639" s="21"/>
      <c r="AV639" s="21"/>
      <c r="AW639" s="21"/>
      <c r="AX639" s="21"/>
      <c r="AY639" s="21"/>
      <c r="AZ639" s="21"/>
      <c r="BA639" s="21"/>
      <c r="BB639" s="21"/>
      <c r="BC639" s="21"/>
      <c r="BD639" s="21"/>
      <c r="BE639" s="319"/>
      <c r="BF639" s="319"/>
      <c r="BG639" s="316"/>
      <c r="BH639" s="316"/>
      <c r="BI639" s="316"/>
      <c r="BJ639" s="316"/>
      <c r="BK639" s="316"/>
      <c r="BL639" s="316"/>
      <c r="BM639" s="316"/>
      <c r="BN639" s="316"/>
      <c r="BO639" s="316"/>
      <c r="BP639" s="316"/>
      <c r="BQ639" s="316"/>
      <c r="BR639" s="316"/>
      <c r="BS639" s="316"/>
      <c r="BT639" s="316"/>
      <c r="BU639" s="316"/>
      <c r="BV639" s="316"/>
      <c r="BW639" s="316"/>
      <c r="BX639" s="316"/>
      <c r="BY639" s="316"/>
      <c r="BZ639" s="316"/>
      <c r="CA639" s="316"/>
      <c r="CB639" s="316"/>
      <c r="CC639" s="316"/>
      <c r="CD639" s="316"/>
      <c r="CE639" s="316"/>
      <c r="CF639" s="316"/>
      <c r="CG639" s="316"/>
      <c r="CH639" s="316"/>
      <c r="CI639" s="316"/>
      <c r="CJ639" s="316"/>
      <c r="CK639" s="316"/>
      <c r="CL639" s="316"/>
      <c r="CM639" s="316"/>
      <c r="CN639" s="316"/>
      <c r="CO639" s="316"/>
      <c r="CP639" s="316"/>
      <c r="CQ639" s="316"/>
      <c r="CR639" s="316"/>
      <c r="CS639" s="316"/>
      <c r="CT639" s="316"/>
      <c r="CU639" s="316"/>
      <c r="CV639" s="316"/>
      <c r="CW639" s="316"/>
      <c r="CX639" s="316"/>
      <c r="CY639" s="316"/>
      <c r="CZ639" s="316"/>
      <c r="DA639" s="316"/>
      <c r="DB639" s="316"/>
      <c r="DC639" s="316"/>
      <c r="DD639" s="316"/>
      <c r="DE639" s="316"/>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HP639" s="268">
        <f t="shared" si="415"/>
        <v>4</v>
      </c>
      <c r="HQ639" s="268">
        <f t="shared" si="420"/>
        <v>631</v>
      </c>
      <c r="HR639" s="268">
        <f t="shared" si="416"/>
        <v>0</v>
      </c>
      <c r="HS639" s="268">
        <f t="shared" si="417"/>
        <v>0</v>
      </c>
    </row>
    <row r="640" spans="1:227" x14ac:dyDescent="0.3">
      <c r="A640" s="21"/>
      <c r="B640" s="14">
        <v>11563</v>
      </c>
      <c r="C640" s="14">
        <v>19</v>
      </c>
      <c r="D640" s="14" t="s">
        <v>182</v>
      </c>
      <c r="E640" s="14" t="s">
        <v>183</v>
      </c>
      <c r="F640" s="14">
        <v>280</v>
      </c>
      <c r="G640" s="14" t="s">
        <v>120</v>
      </c>
      <c r="H640" s="14">
        <v>5</v>
      </c>
      <c r="I640" s="14">
        <v>3</v>
      </c>
      <c r="J640" s="14">
        <v>3</v>
      </c>
      <c r="K640" s="14"/>
      <c r="L640" s="14" t="s">
        <v>141</v>
      </c>
      <c r="M640" s="24">
        <f t="shared" si="412"/>
        <v>3</v>
      </c>
      <c r="N640" s="24">
        <f t="shared" si="387"/>
        <v>2</v>
      </c>
      <c r="O640" s="24" t="str">
        <f t="shared" si="388"/>
        <v>3 3</v>
      </c>
      <c r="P640" s="24">
        <f t="shared" si="389"/>
        <v>3</v>
      </c>
      <c r="Q640" s="25">
        <f t="shared" si="390"/>
        <v>0</v>
      </c>
      <c r="R640" s="26">
        <f t="shared" si="391"/>
        <v>0</v>
      </c>
      <c r="S640" s="24">
        <f t="shared" si="392"/>
        <v>5</v>
      </c>
      <c r="T640" s="24">
        <f t="shared" si="393"/>
        <v>5</v>
      </c>
      <c r="U640" s="24" t="str">
        <f t="shared" si="394"/>
        <v/>
      </c>
      <c r="V640" s="24" t="str">
        <f t="shared" si="395"/>
        <v>g</v>
      </c>
      <c r="W640" s="24" t="str">
        <f t="shared" si="413"/>
        <v/>
      </c>
      <c r="X640" s="24">
        <f t="shared" si="396"/>
        <v>5</v>
      </c>
      <c r="Y640" s="24">
        <f t="shared" si="397"/>
        <v>5</v>
      </c>
      <c r="Z640" s="24" t="str">
        <f t="shared" si="398"/>
        <v>F</v>
      </c>
      <c r="AA640" s="24" t="str">
        <f t="shared" si="419"/>
        <v>F</v>
      </c>
      <c r="AB640" s="34" t="str">
        <f t="shared" si="399"/>
        <v/>
      </c>
      <c r="AC640" s="34" t="str">
        <f t="shared" si="400"/>
        <v>g</v>
      </c>
      <c r="AD640" s="34" t="str">
        <f t="shared" si="414"/>
        <v>g</v>
      </c>
      <c r="AE640" s="34" t="str">
        <f t="shared" si="401"/>
        <v>5 0</v>
      </c>
      <c r="AF640" s="34">
        <f t="shared" si="402"/>
        <v>3</v>
      </c>
      <c r="AG640" s="34">
        <f t="shared" si="403"/>
        <v>3</v>
      </c>
      <c r="AH640" s="34">
        <f t="shared" si="404"/>
        <v>0</v>
      </c>
      <c r="AI640" s="172">
        <f>IF(AJ640&lt;&gt;"",MAX(AI$3:AI639)+1,"")</f>
        <v>492</v>
      </c>
      <c r="AJ640" s="172" t="str">
        <f t="shared" si="405"/>
        <v>F</v>
      </c>
      <c r="AK640" s="172">
        <f t="shared" si="406"/>
        <v>280</v>
      </c>
      <c r="AL640" s="172">
        <f t="shared" si="407"/>
        <v>3</v>
      </c>
      <c r="AM640" s="172" t="str">
        <f>IF(AN640&lt;&gt;"",MAX(AM$3:AM639)+1,"")</f>
        <v/>
      </c>
      <c r="AN640" s="172" t="str">
        <f t="shared" si="408"/>
        <v/>
      </c>
      <c r="AO640" s="172" t="str">
        <f t="shared" si="409"/>
        <v/>
      </c>
      <c r="AP640" s="172" t="str">
        <f t="shared" si="410"/>
        <v/>
      </c>
      <c r="AQ640" s="172" t="str">
        <f t="shared" si="411"/>
        <v/>
      </c>
      <c r="AR640" s="172" t="str">
        <f>Table1[[#This Row],[Sex ]]&amp;Table1[[#This Row],[Month]]</f>
        <v>F5</v>
      </c>
      <c r="AS640" s="21"/>
      <c r="AT640" s="21"/>
      <c r="AU640" s="21"/>
      <c r="AV640" s="21"/>
      <c r="AW640" s="21"/>
      <c r="AX640" s="21"/>
      <c r="AY640" s="21"/>
      <c r="AZ640" s="21"/>
      <c r="BA640" s="21"/>
      <c r="BB640" s="21"/>
      <c r="BC640" s="21"/>
      <c r="BD640" s="21"/>
      <c r="BE640" s="319"/>
      <c r="BF640" s="319"/>
      <c r="BG640" s="316"/>
      <c r="BH640" s="316"/>
      <c r="BI640" s="316"/>
      <c r="BJ640" s="316"/>
      <c r="BK640" s="316"/>
      <c r="BL640" s="316"/>
      <c r="BM640" s="316"/>
      <c r="BN640" s="316"/>
      <c r="BO640" s="316"/>
      <c r="BP640" s="316"/>
      <c r="BQ640" s="316"/>
      <c r="BR640" s="316"/>
      <c r="BS640" s="316"/>
      <c r="BT640" s="316"/>
      <c r="BU640" s="316"/>
      <c r="BV640" s="316"/>
      <c r="BW640" s="316"/>
      <c r="BX640" s="316"/>
      <c r="BY640" s="316"/>
      <c r="BZ640" s="316"/>
      <c r="CA640" s="316"/>
      <c r="CB640" s="316"/>
      <c r="CC640" s="316"/>
      <c r="CD640" s="316"/>
      <c r="CE640" s="316"/>
      <c r="CF640" s="316"/>
      <c r="CG640" s="316"/>
      <c r="CH640" s="316"/>
      <c r="CI640" s="316"/>
      <c r="CJ640" s="316"/>
      <c r="CK640" s="316"/>
      <c r="CL640" s="316"/>
      <c r="CM640" s="316"/>
      <c r="CN640" s="316"/>
      <c r="CO640" s="316"/>
      <c r="CP640" s="316"/>
      <c r="CQ640" s="316"/>
      <c r="CR640" s="316"/>
      <c r="CS640" s="316"/>
      <c r="CT640" s="316"/>
      <c r="CU640" s="316"/>
      <c r="CV640" s="316"/>
      <c r="CW640" s="316"/>
      <c r="CX640" s="316"/>
      <c r="CY640" s="316"/>
      <c r="CZ640" s="316"/>
      <c r="DA640" s="316"/>
      <c r="DB640" s="316"/>
      <c r="DC640" s="316"/>
      <c r="DD640" s="316"/>
      <c r="DE640" s="316"/>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HP640" s="268">
        <f t="shared" si="415"/>
        <v>99</v>
      </c>
      <c r="HQ640" s="268">
        <f t="shared" si="420"/>
        <v>632</v>
      </c>
      <c r="HR640" s="268">
        <f t="shared" si="416"/>
        <v>0</v>
      </c>
      <c r="HS640" s="268">
        <f t="shared" si="417"/>
        <v>0</v>
      </c>
    </row>
    <row r="641" spans="1:227" x14ac:dyDescent="0.3">
      <c r="A641" s="21"/>
      <c r="B641" s="14">
        <v>11563</v>
      </c>
      <c r="C641" s="14">
        <v>20</v>
      </c>
      <c r="D641" s="14" t="s">
        <v>182</v>
      </c>
      <c r="E641" s="14" t="s">
        <v>183</v>
      </c>
      <c r="F641" s="14">
        <v>300</v>
      </c>
      <c r="G641" s="14" t="s">
        <v>120</v>
      </c>
      <c r="H641" s="14">
        <v>5</v>
      </c>
      <c r="I641" s="14">
        <v>3</v>
      </c>
      <c r="J641" s="14">
        <v>3</v>
      </c>
      <c r="K641" s="14"/>
      <c r="L641" s="14" t="s">
        <v>141</v>
      </c>
      <c r="M641" s="24">
        <f t="shared" si="412"/>
        <v>3</v>
      </c>
      <c r="N641" s="24">
        <f t="shared" si="387"/>
        <v>2</v>
      </c>
      <c r="O641" s="24" t="str">
        <f t="shared" si="388"/>
        <v>3 3</v>
      </c>
      <c r="P641" s="24">
        <f t="shared" si="389"/>
        <v>3</v>
      </c>
      <c r="Q641" s="25">
        <f t="shared" si="390"/>
        <v>0</v>
      </c>
      <c r="R641" s="26">
        <f t="shared" si="391"/>
        <v>0</v>
      </c>
      <c r="S641" s="24">
        <f t="shared" si="392"/>
        <v>5</v>
      </c>
      <c r="T641" s="24">
        <f t="shared" si="393"/>
        <v>5</v>
      </c>
      <c r="U641" s="24" t="str">
        <f t="shared" si="394"/>
        <v/>
      </c>
      <c r="V641" s="24" t="str">
        <f t="shared" si="395"/>
        <v>g</v>
      </c>
      <c r="W641" s="24" t="str">
        <f t="shared" si="413"/>
        <v/>
      </c>
      <c r="X641" s="24">
        <f t="shared" si="396"/>
        <v>5</v>
      </c>
      <c r="Y641" s="24">
        <f t="shared" si="397"/>
        <v>5</v>
      </c>
      <c r="Z641" s="24" t="str">
        <f t="shared" si="398"/>
        <v>F</v>
      </c>
      <c r="AA641" s="24" t="str">
        <f t="shared" si="419"/>
        <v>F</v>
      </c>
      <c r="AB641" s="34" t="str">
        <f t="shared" si="399"/>
        <v/>
      </c>
      <c r="AC641" s="34" t="str">
        <f t="shared" si="400"/>
        <v>g</v>
      </c>
      <c r="AD641" s="34" t="str">
        <f t="shared" si="414"/>
        <v>g</v>
      </c>
      <c r="AE641" s="34" t="str">
        <f t="shared" si="401"/>
        <v>5 0</v>
      </c>
      <c r="AF641" s="34">
        <f t="shared" si="402"/>
        <v>3</v>
      </c>
      <c r="AG641" s="34">
        <f t="shared" si="403"/>
        <v>3</v>
      </c>
      <c r="AH641" s="34">
        <f t="shared" si="404"/>
        <v>0</v>
      </c>
      <c r="AI641" s="172">
        <f>IF(AJ641&lt;&gt;"",MAX(AI$3:AI640)+1,"")</f>
        <v>493</v>
      </c>
      <c r="AJ641" s="172" t="str">
        <f t="shared" si="405"/>
        <v>F</v>
      </c>
      <c r="AK641" s="172">
        <f t="shared" si="406"/>
        <v>300</v>
      </c>
      <c r="AL641" s="172">
        <f t="shared" si="407"/>
        <v>3</v>
      </c>
      <c r="AM641" s="172" t="str">
        <f>IF(AN641&lt;&gt;"",MAX(AM$3:AM640)+1,"")</f>
        <v/>
      </c>
      <c r="AN641" s="172" t="str">
        <f t="shared" si="408"/>
        <v/>
      </c>
      <c r="AO641" s="172" t="str">
        <f t="shared" si="409"/>
        <v/>
      </c>
      <c r="AP641" s="172" t="str">
        <f t="shared" si="410"/>
        <v/>
      </c>
      <c r="AQ641" s="172" t="str">
        <f t="shared" si="411"/>
        <v/>
      </c>
      <c r="AR641" s="172" t="str">
        <f>Table1[[#This Row],[Sex ]]&amp;Table1[[#This Row],[Month]]</f>
        <v>F5</v>
      </c>
      <c r="AS641" s="21"/>
      <c r="AT641" s="21"/>
      <c r="AU641" s="21"/>
      <c r="AV641" s="21"/>
      <c r="AW641" s="21"/>
      <c r="AX641" s="21"/>
      <c r="AY641" s="21"/>
      <c r="AZ641" s="21"/>
      <c r="BA641" s="21"/>
      <c r="BB641" s="21"/>
      <c r="BC641" s="21"/>
      <c r="BD641" s="21"/>
      <c r="BE641" s="319"/>
      <c r="BF641" s="319"/>
      <c r="BG641" s="316"/>
      <c r="BH641" s="316"/>
      <c r="BI641" s="316"/>
      <c r="BJ641" s="316"/>
      <c r="BK641" s="316"/>
      <c r="BL641" s="316"/>
      <c r="BM641" s="316"/>
      <c r="BN641" s="316"/>
      <c r="BO641" s="316"/>
      <c r="BP641" s="316"/>
      <c r="BQ641" s="316"/>
      <c r="BR641" s="316"/>
      <c r="BS641" s="316"/>
      <c r="BT641" s="316"/>
      <c r="BU641" s="316"/>
      <c r="BV641" s="316"/>
      <c r="BW641" s="316"/>
      <c r="BX641" s="316"/>
      <c r="BY641" s="316"/>
      <c r="BZ641" s="316"/>
      <c r="CA641" s="316"/>
      <c r="CB641" s="316"/>
      <c r="CC641" s="316"/>
      <c r="CD641" s="316"/>
      <c r="CE641" s="316"/>
      <c r="CF641" s="316"/>
      <c r="CG641" s="316"/>
      <c r="CH641" s="316"/>
      <c r="CI641" s="316"/>
      <c r="CJ641" s="316"/>
      <c r="CK641" s="316"/>
      <c r="CL641" s="316"/>
      <c r="CM641" s="316"/>
      <c r="CN641" s="316"/>
      <c r="CO641" s="316"/>
      <c r="CP641" s="316"/>
      <c r="CQ641" s="316"/>
      <c r="CR641" s="316"/>
      <c r="CS641" s="316"/>
      <c r="CT641" s="316"/>
      <c r="CU641" s="316"/>
      <c r="CV641" s="316"/>
      <c r="CW641" s="316"/>
      <c r="CX641" s="316"/>
      <c r="CY641" s="316"/>
      <c r="CZ641" s="316"/>
      <c r="DA641" s="316"/>
      <c r="DB641" s="316"/>
      <c r="DC641" s="316"/>
      <c r="DD641" s="316"/>
      <c r="DE641" s="316"/>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HP641" s="268">
        <f t="shared" si="415"/>
        <v>5</v>
      </c>
      <c r="HQ641" s="268">
        <f t="shared" si="420"/>
        <v>633</v>
      </c>
      <c r="HR641" s="268">
        <f t="shared" si="416"/>
        <v>0</v>
      </c>
      <c r="HS641" s="268">
        <f t="shared" si="417"/>
        <v>0</v>
      </c>
    </row>
    <row r="642" spans="1:227" x14ac:dyDescent="0.3">
      <c r="A642" s="21"/>
      <c r="B642" s="14">
        <v>11563</v>
      </c>
      <c r="C642" s="14">
        <v>21</v>
      </c>
      <c r="D642" s="14" t="s">
        <v>182</v>
      </c>
      <c r="E642" s="14" t="s">
        <v>183</v>
      </c>
      <c r="F642" s="14">
        <v>270</v>
      </c>
      <c r="G642" s="14" t="s">
        <v>120</v>
      </c>
      <c r="H642" s="14">
        <v>5</v>
      </c>
      <c r="I642" s="14">
        <v>3</v>
      </c>
      <c r="J642" s="14">
        <v>3</v>
      </c>
      <c r="K642" s="14"/>
      <c r="L642" s="14" t="s">
        <v>141</v>
      </c>
      <c r="M642" s="24">
        <f t="shared" si="412"/>
        <v>3</v>
      </c>
      <c r="N642" s="24">
        <f t="shared" si="387"/>
        <v>2</v>
      </c>
      <c r="O642" s="24" t="str">
        <f t="shared" si="388"/>
        <v>3 3</v>
      </c>
      <c r="P642" s="24">
        <f t="shared" si="389"/>
        <v>3</v>
      </c>
      <c r="Q642" s="25">
        <f t="shared" si="390"/>
        <v>0</v>
      </c>
      <c r="R642" s="26">
        <f t="shared" si="391"/>
        <v>0</v>
      </c>
      <c r="S642" s="24">
        <f t="shared" si="392"/>
        <v>5</v>
      </c>
      <c r="T642" s="24">
        <f t="shared" si="393"/>
        <v>5</v>
      </c>
      <c r="U642" s="24" t="str">
        <f t="shared" si="394"/>
        <v/>
      </c>
      <c r="V642" s="24" t="str">
        <f t="shared" si="395"/>
        <v>g</v>
      </c>
      <c r="W642" s="24" t="str">
        <f t="shared" si="413"/>
        <v/>
      </c>
      <c r="X642" s="24">
        <f t="shared" si="396"/>
        <v>5</v>
      </c>
      <c r="Y642" s="24">
        <f t="shared" si="397"/>
        <v>5</v>
      </c>
      <c r="Z642" s="24" t="str">
        <f t="shared" si="398"/>
        <v>F</v>
      </c>
      <c r="AA642" s="24" t="str">
        <f t="shared" si="419"/>
        <v>F</v>
      </c>
      <c r="AB642" s="34" t="str">
        <f t="shared" si="399"/>
        <v/>
      </c>
      <c r="AC642" s="34" t="str">
        <f t="shared" si="400"/>
        <v>g</v>
      </c>
      <c r="AD642" s="34" t="str">
        <f t="shared" si="414"/>
        <v>g</v>
      </c>
      <c r="AE642" s="34" t="str">
        <f t="shared" si="401"/>
        <v>5 0</v>
      </c>
      <c r="AF642" s="34">
        <f t="shared" si="402"/>
        <v>3</v>
      </c>
      <c r="AG642" s="34">
        <f t="shared" si="403"/>
        <v>3</v>
      </c>
      <c r="AH642" s="34">
        <f t="shared" si="404"/>
        <v>0</v>
      </c>
      <c r="AI642" s="172">
        <f>IF(AJ642&lt;&gt;"",MAX(AI$3:AI641)+1,"")</f>
        <v>494</v>
      </c>
      <c r="AJ642" s="172" t="str">
        <f t="shared" si="405"/>
        <v>F</v>
      </c>
      <c r="AK642" s="172">
        <f t="shared" si="406"/>
        <v>270</v>
      </c>
      <c r="AL642" s="172">
        <f t="shared" si="407"/>
        <v>3</v>
      </c>
      <c r="AM642" s="172" t="str">
        <f>IF(AN642&lt;&gt;"",MAX(AM$3:AM641)+1,"")</f>
        <v/>
      </c>
      <c r="AN642" s="172" t="str">
        <f t="shared" si="408"/>
        <v/>
      </c>
      <c r="AO642" s="172" t="str">
        <f t="shared" si="409"/>
        <v/>
      </c>
      <c r="AP642" s="172" t="str">
        <f t="shared" si="410"/>
        <v/>
      </c>
      <c r="AQ642" s="172" t="str">
        <f t="shared" si="411"/>
        <v/>
      </c>
      <c r="AR642" s="172" t="str">
        <f>Table1[[#This Row],[Sex ]]&amp;Table1[[#This Row],[Month]]</f>
        <v>F5</v>
      </c>
      <c r="AS642" s="21"/>
      <c r="AT642" s="21"/>
      <c r="AU642" s="21"/>
      <c r="AV642" s="21"/>
      <c r="AW642" s="21"/>
      <c r="AX642" s="21"/>
      <c r="AY642" s="21"/>
      <c r="AZ642" s="21"/>
      <c r="BA642" s="21"/>
      <c r="BB642" s="21"/>
      <c r="BC642" s="21"/>
      <c r="BD642" s="21"/>
      <c r="BE642" s="319"/>
      <c r="BF642" s="319"/>
      <c r="BG642" s="316"/>
      <c r="BH642" s="316"/>
      <c r="BI642" s="316"/>
      <c r="BJ642" s="316"/>
      <c r="BK642" s="316"/>
      <c r="BL642" s="316"/>
      <c r="BM642" s="316"/>
      <c r="BN642" s="316"/>
      <c r="BO642" s="316"/>
      <c r="BP642" s="316"/>
      <c r="BQ642" s="316"/>
      <c r="BR642" s="316"/>
      <c r="BS642" s="316"/>
      <c r="BT642" s="316"/>
      <c r="BU642" s="316"/>
      <c r="BV642" s="316"/>
      <c r="BW642" s="316"/>
      <c r="BX642" s="316"/>
      <c r="BY642" s="316"/>
      <c r="BZ642" s="316"/>
      <c r="CA642" s="316"/>
      <c r="CB642" s="316"/>
      <c r="CC642" s="316"/>
      <c r="CD642" s="316"/>
      <c r="CE642" s="316"/>
      <c r="CF642" s="316"/>
      <c r="CG642" s="316"/>
      <c r="CH642" s="316"/>
      <c r="CI642" s="316"/>
      <c r="CJ642" s="316"/>
      <c r="CK642" s="316"/>
      <c r="CL642" s="316"/>
      <c r="CM642" s="316"/>
      <c r="CN642" s="316"/>
      <c r="CO642" s="316"/>
      <c r="CP642" s="316"/>
      <c r="CQ642" s="316"/>
      <c r="CR642" s="316"/>
      <c r="CS642" s="316"/>
      <c r="CT642" s="316"/>
      <c r="CU642" s="316"/>
      <c r="CV642" s="316"/>
      <c r="CW642" s="316"/>
      <c r="CX642" s="316"/>
      <c r="CY642" s="316"/>
      <c r="CZ642" s="316"/>
      <c r="DA642" s="316"/>
      <c r="DB642" s="316"/>
      <c r="DC642" s="316"/>
      <c r="DD642" s="316"/>
      <c r="DE642" s="316"/>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HP642" s="268">
        <f t="shared" si="415"/>
        <v>5</v>
      </c>
      <c r="HQ642" s="268">
        <f t="shared" si="420"/>
        <v>634</v>
      </c>
      <c r="HR642" s="268">
        <f t="shared" si="416"/>
        <v>0</v>
      </c>
      <c r="HS642" s="268">
        <f t="shared" si="417"/>
        <v>0</v>
      </c>
    </row>
    <row r="643" spans="1:227" x14ac:dyDescent="0.3">
      <c r="A643" s="21"/>
      <c r="B643" s="14">
        <v>11563</v>
      </c>
      <c r="C643" s="14">
        <v>22</v>
      </c>
      <c r="D643" s="14" t="s">
        <v>182</v>
      </c>
      <c r="E643" s="14" t="s">
        <v>183</v>
      </c>
      <c r="F643" s="14">
        <v>300</v>
      </c>
      <c r="G643" s="14" t="s">
        <v>121</v>
      </c>
      <c r="H643" s="14">
        <v>5</v>
      </c>
      <c r="I643" s="14">
        <v>4</v>
      </c>
      <c r="J643" s="14">
        <v>4</v>
      </c>
      <c r="K643" s="14"/>
      <c r="L643" s="14" t="s">
        <v>141</v>
      </c>
      <c r="M643" s="24">
        <f t="shared" si="412"/>
        <v>4</v>
      </c>
      <c r="N643" s="24">
        <f t="shared" ref="N643:N706" si="421">IF(H643&lt;&gt;"",IF(H643&lt;4,1,IF(H643&lt;7,2,IF(H643&lt;10,3,4))),"")</f>
        <v>2</v>
      </c>
      <c r="O643" s="24" t="str">
        <f t="shared" ref="O643:O706" si="422">IF(SUM(I643:I643)&lt;99,J643&amp;" "&amp;I643,99&amp;" "&amp;99)</f>
        <v>4 4</v>
      </c>
      <c r="P643" s="24">
        <f t="shared" ref="P643:P706" si="423">(J643+I643)/2</f>
        <v>4</v>
      </c>
      <c r="Q643" s="25">
        <f t="shared" ref="Q643:Q706" si="424">IF(SUM(I643:J643)&lt;99,(I643-P643)^2+(J643-P643)^2,0)</f>
        <v>0</v>
      </c>
      <c r="R643" s="26">
        <f t="shared" ref="R643:R706" si="425">IF(SUM(I643:I643)&lt;99,IF(J643=0,IF(I643=0,0,((Q643)^0.5)/P643),((Q643)^0.5)/P643),"")</f>
        <v>0</v>
      </c>
      <c r="S643" s="24">
        <f t="shared" ref="S643:S706" si="426">IF(SUM(I643+J643)&lt;98,IF(I643&lt;&gt;"",H643,""),"")</f>
        <v>5</v>
      </c>
      <c r="T643" s="24">
        <f t="shared" ref="T643:T706" si="427">IF(SUM(I643+J643)&lt;98,IF(J643&lt;&gt;"",H643,""),"")</f>
        <v>5</v>
      </c>
      <c r="U643" s="24" t="str">
        <f t="shared" ref="U643:U706" si="428">IF(SUM(I643+J643)&lt;99,IF(K643&lt;&gt;"",H643,""),"")</f>
        <v/>
      </c>
      <c r="V643" s="24" t="str">
        <f t="shared" ref="V643:V706" si="429">IF(J643&lt;99,IF(M643&lt;&gt;"",L643,""),"")</f>
        <v>g</v>
      </c>
      <c r="W643" s="24" t="str">
        <f t="shared" si="413"/>
        <v/>
      </c>
      <c r="X643" s="24">
        <f t="shared" ref="X643:X706" si="430">IF(I643&lt;&gt;0,IF(I643-J643&lt;&gt;0,"",H643),"")</f>
        <v>5</v>
      </c>
      <c r="Y643" s="24">
        <f t="shared" ref="Y643:Y706" si="431">IF(J643&lt;&gt;"",H643,"")</f>
        <v>5</v>
      </c>
      <c r="Z643" s="24" t="str">
        <f t="shared" ref="Z643:Z706" si="432">IF(SUM(I643+J643)&lt;98,IF(I643&lt;&gt;"",G643,""),"")</f>
        <v>M</v>
      </c>
      <c r="AA643" s="24" t="str">
        <f t="shared" si="419"/>
        <v>M</v>
      </c>
      <c r="AB643" s="34" t="str">
        <f t="shared" ref="AB643:AB706" si="433">IF(SUM(I643:J643)&gt;98,G643,"")</f>
        <v/>
      </c>
      <c r="AC643" s="34" t="str">
        <f t="shared" ref="AC643:AC706" si="434">IF(SUM(I643+J643)&lt;99,L643,"")</f>
        <v>g</v>
      </c>
      <c r="AD643" s="34" t="str">
        <f t="shared" si="414"/>
        <v>g</v>
      </c>
      <c r="AE643" s="34" t="str">
        <f t="shared" ref="AE643:AE706" si="435">H643&amp;" "&amp;I643-J643</f>
        <v>5 0</v>
      </c>
      <c r="AF643" s="34">
        <f t="shared" ref="AF643:AF706" si="436">IF(SUM(I643+J643)&lt;99,J643,"")</f>
        <v>4</v>
      </c>
      <c r="AG643" s="34">
        <f t="shared" ref="AG643:AG706" si="437">IF(AF643&lt;&gt;"",I643,"")</f>
        <v>4</v>
      </c>
      <c r="AH643" s="34">
        <f t="shared" ref="AH643:AH706" si="438">IF(I643&lt;&gt;"",IF((I643+J643)&gt;98,"",I643-J643),"")</f>
        <v>0</v>
      </c>
      <c r="AI643" s="172" t="str">
        <f>IF(AJ643&lt;&gt;"",MAX(AI$3:AI642)+1,"")</f>
        <v/>
      </c>
      <c r="AJ643" s="172" t="str">
        <f t="shared" ref="AJ643:AJ706" si="439">IF(SUM(I643:J643)&lt;98,IF(G643="F",G643,""),"")</f>
        <v/>
      </c>
      <c r="AK643" s="172" t="str">
        <f t="shared" ref="AK643:AK706" si="440">IF(AJ643&lt;&gt;"",F643,"")</f>
        <v/>
      </c>
      <c r="AL643" s="172" t="str">
        <f t="shared" ref="AL643:AL706" si="441">IF(AK643&lt;&gt;"",J643,"")</f>
        <v/>
      </c>
      <c r="AM643" s="172">
        <f>IF(AN643&lt;&gt;"",MAX(AM$3:AM642)+1,"")</f>
        <v>141</v>
      </c>
      <c r="AN643" s="172" t="str">
        <f t="shared" ref="AN643:AN706" si="442">IF(SUM(I643:J643)&lt;98,IF(G643="M",G643,""),"")</f>
        <v>M</v>
      </c>
      <c r="AO643" s="172">
        <f t="shared" ref="AO643:AO706" si="443">IF(AN643&lt;&gt;"",F643,"")</f>
        <v>300</v>
      </c>
      <c r="AP643" s="172">
        <f t="shared" ref="AP643:AP706" si="444">IF(AO643&lt;&gt;"",J643,"")</f>
        <v>4</v>
      </c>
      <c r="AQ643" s="172" t="str">
        <f t="shared" ref="AQ643:AQ706" si="445">IF(K643&lt;&gt;"",J643&amp;" "&amp;(J643-K643),"")</f>
        <v/>
      </c>
      <c r="AR643" s="172" t="str">
        <f>Table1[[#This Row],[Sex ]]&amp;Table1[[#This Row],[Month]]</f>
        <v>M5</v>
      </c>
      <c r="AS643" s="21"/>
      <c r="AT643" s="21"/>
      <c r="AU643" s="21"/>
      <c r="AV643" s="21"/>
      <c r="AW643" s="21"/>
      <c r="AX643" s="21"/>
      <c r="AY643" s="21"/>
      <c r="AZ643" s="21"/>
      <c r="BA643" s="21"/>
      <c r="BB643" s="21"/>
      <c r="BC643" s="21"/>
      <c r="BD643" s="21"/>
      <c r="BE643" s="319"/>
      <c r="BF643" s="319"/>
      <c r="BG643" s="316"/>
      <c r="BH643" s="316"/>
      <c r="BI643" s="316"/>
      <c r="BJ643" s="316"/>
      <c r="BK643" s="316"/>
      <c r="BL643" s="316"/>
      <c r="BM643" s="316"/>
      <c r="BN643" s="316"/>
      <c r="BO643" s="316"/>
      <c r="BP643" s="316"/>
      <c r="BQ643" s="316"/>
      <c r="BR643" s="316"/>
      <c r="BS643" s="316"/>
      <c r="BT643" s="316"/>
      <c r="BU643" s="316"/>
      <c r="BV643" s="316"/>
      <c r="BW643" s="316"/>
      <c r="BX643" s="316"/>
      <c r="BY643" s="316"/>
      <c r="BZ643" s="316"/>
      <c r="CA643" s="316"/>
      <c r="CB643" s="316"/>
      <c r="CC643" s="316"/>
      <c r="CD643" s="316"/>
      <c r="CE643" s="316"/>
      <c r="CF643" s="316"/>
      <c r="CG643" s="316"/>
      <c r="CH643" s="316"/>
      <c r="CI643" s="316"/>
      <c r="CJ643" s="316"/>
      <c r="CK643" s="316"/>
      <c r="CL643" s="316"/>
      <c r="CM643" s="316"/>
      <c r="CN643" s="316"/>
      <c r="CO643" s="316"/>
      <c r="CP643" s="316"/>
      <c r="CQ643" s="316"/>
      <c r="CR643" s="316"/>
      <c r="CS643" s="316"/>
      <c r="CT643" s="316"/>
      <c r="CU643" s="316"/>
      <c r="CV643" s="316"/>
      <c r="CW643" s="316"/>
      <c r="CX643" s="316"/>
      <c r="CY643" s="316"/>
      <c r="CZ643" s="316"/>
      <c r="DA643" s="316"/>
      <c r="DB643" s="316"/>
      <c r="DC643" s="316"/>
      <c r="DD643" s="316"/>
      <c r="DE643" s="316"/>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HP643" s="268">
        <f t="shared" si="415"/>
        <v>3</v>
      </c>
      <c r="HQ643" s="268">
        <f t="shared" si="420"/>
        <v>635</v>
      </c>
      <c r="HR643" s="268">
        <f t="shared" si="416"/>
        <v>0</v>
      </c>
      <c r="HS643" s="268">
        <f t="shared" si="417"/>
        <v>0</v>
      </c>
    </row>
    <row r="644" spans="1:227" x14ac:dyDescent="0.3">
      <c r="A644" s="21"/>
      <c r="B644" s="14">
        <v>11563</v>
      </c>
      <c r="C644" s="14">
        <v>23</v>
      </c>
      <c r="D644" s="14" t="s">
        <v>182</v>
      </c>
      <c r="E644" s="14" t="s">
        <v>183</v>
      </c>
      <c r="F644" s="14">
        <v>320</v>
      </c>
      <c r="G644" s="14" t="s">
        <v>121</v>
      </c>
      <c r="H644" s="14">
        <v>5</v>
      </c>
      <c r="I644" s="14">
        <v>4</v>
      </c>
      <c r="J644" s="14">
        <v>4</v>
      </c>
      <c r="K644" s="14"/>
      <c r="L644" s="14" t="s">
        <v>141</v>
      </c>
      <c r="M644" s="24">
        <f t="shared" ref="M644:M707" si="446">IF(I644&lt;&gt;"",IF(SUM(I644:I644)&lt;99,IF(I644=J644,I644,""),""),"")</f>
        <v>4</v>
      </c>
      <c r="N644" s="24">
        <f t="shared" si="421"/>
        <v>2</v>
      </c>
      <c r="O644" s="24" t="str">
        <f t="shared" si="422"/>
        <v>4 4</v>
      </c>
      <c r="P644" s="24">
        <f t="shared" si="423"/>
        <v>4</v>
      </c>
      <c r="Q644" s="25">
        <f t="shared" si="424"/>
        <v>0</v>
      </c>
      <c r="R644" s="26">
        <f t="shared" si="425"/>
        <v>0</v>
      </c>
      <c r="S644" s="24">
        <f t="shared" si="426"/>
        <v>5</v>
      </c>
      <c r="T644" s="24">
        <f t="shared" si="427"/>
        <v>5</v>
      </c>
      <c r="U644" s="24" t="str">
        <f t="shared" si="428"/>
        <v/>
      </c>
      <c r="V644" s="24" t="str">
        <f t="shared" si="429"/>
        <v>g</v>
      </c>
      <c r="W644" s="24" t="str">
        <f t="shared" ref="W644:W707" si="447">IF(J644&gt;98,99,IF(K644&gt;98,99,IF(K644+J644=198,99,IF(K644&lt;&gt;"",ABS(J644-K644),""))))</f>
        <v/>
      </c>
      <c r="X644" s="24">
        <f t="shared" si="430"/>
        <v>5</v>
      </c>
      <c r="Y644" s="24">
        <f t="shared" si="431"/>
        <v>5</v>
      </c>
      <c r="Z644" s="24" t="str">
        <f t="shared" si="432"/>
        <v>M</v>
      </c>
      <c r="AA644" s="24" t="str">
        <f t="shared" si="419"/>
        <v>M</v>
      </c>
      <c r="AB644" s="34" t="str">
        <f t="shared" si="433"/>
        <v/>
      </c>
      <c r="AC644" s="34" t="str">
        <f t="shared" si="434"/>
        <v>g</v>
      </c>
      <c r="AD644" s="34" t="str">
        <f t="shared" ref="AD644:AD707" si="448">IF(AA644&lt;&gt;"",AC644,"")</f>
        <v>g</v>
      </c>
      <c r="AE644" s="34" t="str">
        <f t="shared" si="435"/>
        <v>5 0</v>
      </c>
      <c r="AF644" s="34">
        <f t="shared" si="436"/>
        <v>4</v>
      </c>
      <c r="AG644" s="34">
        <f t="shared" si="437"/>
        <v>4</v>
      </c>
      <c r="AH644" s="34">
        <f t="shared" si="438"/>
        <v>0</v>
      </c>
      <c r="AI644" s="172" t="str">
        <f>IF(AJ644&lt;&gt;"",MAX(AI$3:AI643)+1,"")</f>
        <v/>
      </c>
      <c r="AJ644" s="172" t="str">
        <f t="shared" si="439"/>
        <v/>
      </c>
      <c r="AK644" s="172" t="str">
        <f t="shared" si="440"/>
        <v/>
      </c>
      <c r="AL644" s="172" t="str">
        <f t="shared" si="441"/>
        <v/>
      </c>
      <c r="AM644" s="172">
        <f>IF(AN644&lt;&gt;"",MAX(AM$3:AM643)+1,"")</f>
        <v>142</v>
      </c>
      <c r="AN644" s="172" t="str">
        <f t="shared" si="442"/>
        <v>M</v>
      </c>
      <c r="AO644" s="172">
        <f t="shared" si="443"/>
        <v>320</v>
      </c>
      <c r="AP644" s="172">
        <f t="shared" si="444"/>
        <v>4</v>
      </c>
      <c r="AQ644" s="172" t="str">
        <f t="shared" si="445"/>
        <v/>
      </c>
      <c r="AR644" s="172" t="str">
        <f>Table1[[#This Row],[Sex ]]&amp;Table1[[#This Row],[Month]]</f>
        <v>M5</v>
      </c>
      <c r="AS644" s="21"/>
      <c r="AT644" s="21"/>
      <c r="AU644" s="21"/>
      <c r="AV644" s="21"/>
      <c r="AW644" s="21"/>
      <c r="AX644" s="21"/>
      <c r="AY644" s="21"/>
      <c r="AZ644" s="21"/>
      <c r="BA644" s="21"/>
      <c r="BB644" s="21"/>
      <c r="BC644" s="21"/>
      <c r="BD644" s="21"/>
      <c r="BE644" s="319"/>
      <c r="BF644" s="319"/>
      <c r="BG644" s="316"/>
      <c r="BH644" s="316"/>
      <c r="BI644" s="316"/>
      <c r="BJ644" s="316"/>
      <c r="BK644" s="316"/>
      <c r="BL644" s="316"/>
      <c r="BM644" s="316"/>
      <c r="BN644" s="316"/>
      <c r="BO644" s="316"/>
      <c r="BP644" s="316"/>
      <c r="BQ644" s="316"/>
      <c r="BR644" s="316"/>
      <c r="BS644" s="316"/>
      <c r="BT644" s="316"/>
      <c r="BU644" s="316"/>
      <c r="BV644" s="316"/>
      <c r="BW644" s="316"/>
      <c r="BX644" s="316"/>
      <c r="BY644" s="316"/>
      <c r="BZ644" s="316"/>
      <c r="CA644" s="316"/>
      <c r="CB644" s="316"/>
      <c r="CC644" s="316"/>
      <c r="CD644" s="316"/>
      <c r="CE644" s="316"/>
      <c r="CF644" s="316"/>
      <c r="CG644" s="316"/>
      <c r="CH644" s="316"/>
      <c r="CI644" s="316"/>
      <c r="CJ644" s="316"/>
      <c r="CK644" s="316"/>
      <c r="CL644" s="316"/>
      <c r="CM644" s="316"/>
      <c r="CN644" s="316"/>
      <c r="CO644" s="316"/>
      <c r="CP644" s="316"/>
      <c r="CQ644" s="316"/>
      <c r="CR644" s="316"/>
      <c r="CS644" s="316"/>
      <c r="CT644" s="316"/>
      <c r="CU644" s="316"/>
      <c r="CV644" s="316"/>
      <c r="CW644" s="316"/>
      <c r="CX644" s="316"/>
      <c r="CY644" s="316"/>
      <c r="CZ644" s="316"/>
      <c r="DA644" s="316"/>
      <c r="DB644" s="316"/>
      <c r="DC644" s="316"/>
      <c r="DD644" s="316"/>
      <c r="DE644" s="316"/>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21"/>
      <c r="ET644" s="21"/>
      <c r="EU644" s="21"/>
      <c r="EV644" s="21"/>
      <c r="HP644" s="268">
        <f t="shared" si="415"/>
        <v>5</v>
      </c>
      <c r="HQ644" s="268">
        <f t="shared" si="420"/>
        <v>636</v>
      </c>
      <c r="HR644" s="268">
        <f t="shared" si="416"/>
        <v>0</v>
      </c>
      <c r="HS644" s="268">
        <f t="shared" si="417"/>
        <v>0</v>
      </c>
    </row>
    <row r="645" spans="1:227" x14ac:dyDescent="0.3">
      <c r="A645" s="21"/>
      <c r="B645" s="14">
        <v>11563</v>
      </c>
      <c r="C645" s="14">
        <v>24</v>
      </c>
      <c r="D645" s="14" t="s">
        <v>182</v>
      </c>
      <c r="E645" s="14" t="s">
        <v>183</v>
      </c>
      <c r="F645" s="14">
        <v>340</v>
      </c>
      <c r="G645" s="14" t="s">
        <v>120</v>
      </c>
      <c r="H645" s="14">
        <v>5</v>
      </c>
      <c r="I645" s="14">
        <v>4</v>
      </c>
      <c r="J645" s="14">
        <v>4</v>
      </c>
      <c r="K645" s="14"/>
      <c r="L645" s="14" t="s">
        <v>141</v>
      </c>
      <c r="M645" s="24">
        <f t="shared" si="446"/>
        <v>4</v>
      </c>
      <c r="N645" s="24">
        <f t="shared" si="421"/>
        <v>2</v>
      </c>
      <c r="O645" s="24" t="str">
        <f t="shared" si="422"/>
        <v>4 4</v>
      </c>
      <c r="P645" s="24">
        <f t="shared" si="423"/>
        <v>4</v>
      </c>
      <c r="Q645" s="25">
        <f t="shared" si="424"/>
        <v>0</v>
      </c>
      <c r="R645" s="26">
        <f t="shared" si="425"/>
        <v>0</v>
      </c>
      <c r="S645" s="24">
        <f t="shared" si="426"/>
        <v>5</v>
      </c>
      <c r="T645" s="24">
        <f t="shared" si="427"/>
        <v>5</v>
      </c>
      <c r="U645" s="24" t="str">
        <f t="shared" si="428"/>
        <v/>
      </c>
      <c r="V645" s="24" t="str">
        <f t="shared" si="429"/>
        <v>g</v>
      </c>
      <c r="W645" s="24" t="str">
        <f t="shared" si="447"/>
        <v/>
      </c>
      <c r="X645" s="24">
        <f t="shared" si="430"/>
        <v>5</v>
      </c>
      <c r="Y645" s="24">
        <f t="shared" si="431"/>
        <v>5</v>
      </c>
      <c r="Z645" s="24" t="str">
        <f t="shared" si="432"/>
        <v>F</v>
      </c>
      <c r="AA645" s="24" t="str">
        <f t="shared" si="419"/>
        <v>F</v>
      </c>
      <c r="AB645" s="34" t="str">
        <f t="shared" si="433"/>
        <v/>
      </c>
      <c r="AC645" s="34" t="str">
        <f t="shared" si="434"/>
        <v>g</v>
      </c>
      <c r="AD645" s="34" t="str">
        <f t="shared" si="448"/>
        <v>g</v>
      </c>
      <c r="AE645" s="34" t="str">
        <f t="shared" si="435"/>
        <v>5 0</v>
      </c>
      <c r="AF645" s="34">
        <f t="shared" si="436"/>
        <v>4</v>
      </c>
      <c r="AG645" s="34">
        <f t="shared" si="437"/>
        <v>4</v>
      </c>
      <c r="AH645" s="34">
        <f t="shared" si="438"/>
        <v>0</v>
      </c>
      <c r="AI645" s="172">
        <f>IF(AJ645&lt;&gt;"",MAX(AI$3:AI644)+1,"")</f>
        <v>495</v>
      </c>
      <c r="AJ645" s="172" t="str">
        <f t="shared" si="439"/>
        <v>F</v>
      </c>
      <c r="AK645" s="172">
        <f t="shared" si="440"/>
        <v>340</v>
      </c>
      <c r="AL645" s="172">
        <f t="shared" si="441"/>
        <v>4</v>
      </c>
      <c r="AM645" s="172" t="str">
        <f>IF(AN645&lt;&gt;"",MAX(AM$3:AM644)+1,"")</f>
        <v/>
      </c>
      <c r="AN645" s="172" t="str">
        <f t="shared" si="442"/>
        <v/>
      </c>
      <c r="AO645" s="172" t="str">
        <f t="shared" si="443"/>
        <v/>
      </c>
      <c r="AP645" s="172" t="str">
        <f t="shared" si="444"/>
        <v/>
      </c>
      <c r="AQ645" s="172" t="str">
        <f t="shared" si="445"/>
        <v/>
      </c>
      <c r="AR645" s="172" t="str">
        <f>Table1[[#This Row],[Sex ]]&amp;Table1[[#This Row],[Month]]</f>
        <v>F5</v>
      </c>
      <c r="AS645" s="21"/>
      <c r="AT645" s="21"/>
      <c r="AU645" s="21"/>
      <c r="AV645" s="21"/>
      <c r="AW645" s="21"/>
      <c r="AX645" s="21"/>
      <c r="AY645" s="21"/>
      <c r="AZ645" s="21"/>
      <c r="BA645" s="21"/>
      <c r="BB645" s="21"/>
      <c r="BC645" s="21"/>
      <c r="BD645" s="21"/>
      <c r="BE645" s="319"/>
      <c r="BF645" s="319"/>
      <c r="BG645" s="316"/>
      <c r="BH645" s="316"/>
      <c r="BI645" s="316"/>
      <c r="BJ645" s="316"/>
      <c r="BK645" s="316"/>
      <c r="BL645" s="316"/>
      <c r="BM645" s="316"/>
      <c r="BN645" s="316"/>
      <c r="BO645" s="316"/>
      <c r="BP645" s="316"/>
      <c r="BQ645" s="316"/>
      <c r="BR645" s="316"/>
      <c r="BS645" s="316"/>
      <c r="BT645" s="316"/>
      <c r="BU645" s="316"/>
      <c r="BV645" s="316"/>
      <c r="BW645" s="316"/>
      <c r="BX645" s="316"/>
      <c r="BY645" s="316"/>
      <c r="BZ645" s="316"/>
      <c r="CA645" s="316"/>
      <c r="CB645" s="316"/>
      <c r="CC645" s="316"/>
      <c r="CD645" s="316"/>
      <c r="CE645" s="316"/>
      <c r="CF645" s="316"/>
      <c r="CG645" s="316"/>
      <c r="CH645" s="316"/>
      <c r="CI645" s="316"/>
      <c r="CJ645" s="316"/>
      <c r="CK645" s="316"/>
      <c r="CL645" s="316"/>
      <c r="CM645" s="316"/>
      <c r="CN645" s="316"/>
      <c r="CO645" s="316"/>
      <c r="CP645" s="316"/>
      <c r="CQ645" s="316"/>
      <c r="CR645" s="316"/>
      <c r="CS645" s="316"/>
      <c r="CT645" s="316"/>
      <c r="CU645" s="316"/>
      <c r="CV645" s="316"/>
      <c r="CW645" s="316"/>
      <c r="CX645" s="316"/>
      <c r="CY645" s="316"/>
      <c r="CZ645" s="316"/>
      <c r="DA645" s="316"/>
      <c r="DB645" s="316"/>
      <c r="DC645" s="316"/>
      <c r="DD645" s="316"/>
      <c r="DE645" s="316"/>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21"/>
      <c r="ET645" s="21"/>
      <c r="EU645" s="21"/>
      <c r="EV645" s="21"/>
      <c r="HP645" s="268">
        <f t="shared" si="415"/>
        <v>4</v>
      </c>
      <c r="HQ645" s="268">
        <f t="shared" si="420"/>
        <v>637</v>
      </c>
      <c r="HR645" s="268">
        <f t="shared" si="416"/>
        <v>0</v>
      </c>
      <c r="HS645" s="268">
        <f t="shared" si="417"/>
        <v>0</v>
      </c>
    </row>
    <row r="646" spans="1:227" x14ac:dyDescent="0.3">
      <c r="A646" s="21"/>
      <c r="B646" s="14">
        <v>11563</v>
      </c>
      <c r="C646" s="14">
        <v>25</v>
      </c>
      <c r="D646" s="14" t="s">
        <v>182</v>
      </c>
      <c r="E646" s="14" t="s">
        <v>183</v>
      </c>
      <c r="F646" s="14">
        <v>340</v>
      </c>
      <c r="G646" s="14" t="s">
        <v>120</v>
      </c>
      <c r="H646" s="14">
        <v>5</v>
      </c>
      <c r="I646" s="14">
        <v>4</v>
      </c>
      <c r="J646" s="14">
        <v>4</v>
      </c>
      <c r="K646" s="14"/>
      <c r="L646" s="14" t="s">
        <v>141</v>
      </c>
      <c r="M646" s="24">
        <f t="shared" si="446"/>
        <v>4</v>
      </c>
      <c r="N646" s="24">
        <f t="shared" si="421"/>
        <v>2</v>
      </c>
      <c r="O646" s="24" t="str">
        <f t="shared" si="422"/>
        <v>4 4</v>
      </c>
      <c r="P646" s="24">
        <f t="shared" si="423"/>
        <v>4</v>
      </c>
      <c r="Q646" s="25">
        <f t="shared" si="424"/>
        <v>0</v>
      </c>
      <c r="R646" s="26">
        <f t="shared" si="425"/>
        <v>0</v>
      </c>
      <c r="S646" s="24">
        <f t="shared" si="426"/>
        <v>5</v>
      </c>
      <c r="T646" s="24">
        <f t="shared" si="427"/>
        <v>5</v>
      </c>
      <c r="U646" s="24" t="str">
        <f t="shared" si="428"/>
        <v/>
      </c>
      <c r="V646" s="24" t="str">
        <f t="shared" si="429"/>
        <v>g</v>
      </c>
      <c r="W646" s="24" t="str">
        <f t="shared" si="447"/>
        <v/>
      </c>
      <c r="X646" s="24">
        <f t="shared" si="430"/>
        <v>5</v>
      </c>
      <c r="Y646" s="24">
        <f t="shared" si="431"/>
        <v>5</v>
      </c>
      <c r="Z646" s="24" t="str">
        <f t="shared" si="432"/>
        <v>F</v>
      </c>
      <c r="AA646" s="24" t="str">
        <f t="shared" si="419"/>
        <v>F</v>
      </c>
      <c r="AB646" s="34" t="str">
        <f t="shared" si="433"/>
        <v/>
      </c>
      <c r="AC646" s="34" t="str">
        <f t="shared" si="434"/>
        <v>g</v>
      </c>
      <c r="AD646" s="34" t="str">
        <f t="shared" si="448"/>
        <v>g</v>
      </c>
      <c r="AE646" s="34" t="str">
        <f t="shared" si="435"/>
        <v>5 0</v>
      </c>
      <c r="AF646" s="34">
        <f t="shared" si="436"/>
        <v>4</v>
      </c>
      <c r="AG646" s="34">
        <f t="shared" si="437"/>
        <v>4</v>
      </c>
      <c r="AH646" s="34">
        <f t="shared" si="438"/>
        <v>0</v>
      </c>
      <c r="AI646" s="172">
        <f>IF(AJ646&lt;&gt;"",MAX(AI$3:AI645)+1,"")</f>
        <v>496</v>
      </c>
      <c r="AJ646" s="172" t="str">
        <f t="shared" si="439"/>
        <v>F</v>
      </c>
      <c r="AK646" s="172">
        <f t="shared" si="440"/>
        <v>340</v>
      </c>
      <c r="AL646" s="172">
        <f t="shared" si="441"/>
        <v>4</v>
      </c>
      <c r="AM646" s="172" t="str">
        <f>IF(AN646&lt;&gt;"",MAX(AM$3:AM645)+1,"")</f>
        <v/>
      </c>
      <c r="AN646" s="172" t="str">
        <f t="shared" si="442"/>
        <v/>
      </c>
      <c r="AO646" s="172" t="str">
        <f t="shared" si="443"/>
        <v/>
      </c>
      <c r="AP646" s="172" t="str">
        <f t="shared" si="444"/>
        <v/>
      </c>
      <c r="AQ646" s="172" t="str">
        <f t="shared" si="445"/>
        <v/>
      </c>
      <c r="AR646" s="172" t="str">
        <f>Table1[[#This Row],[Sex ]]&amp;Table1[[#This Row],[Month]]</f>
        <v>F5</v>
      </c>
      <c r="AS646" s="21"/>
      <c r="AT646" s="21"/>
      <c r="AU646" s="21"/>
      <c r="AV646" s="21"/>
      <c r="AW646" s="21"/>
      <c r="AX646" s="21"/>
      <c r="AY646" s="21"/>
      <c r="AZ646" s="21"/>
      <c r="BA646" s="21"/>
      <c r="BB646" s="21"/>
      <c r="BC646" s="21"/>
      <c r="BD646" s="21"/>
      <c r="BE646" s="319"/>
      <c r="BF646" s="319"/>
      <c r="BG646" s="316"/>
      <c r="BH646" s="316"/>
      <c r="BI646" s="316"/>
      <c r="BJ646" s="316"/>
      <c r="BK646" s="316"/>
      <c r="BL646" s="316"/>
      <c r="BM646" s="316"/>
      <c r="BN646" s="316"/>
      <c r="BO646" s="316"/>
      <c r="BP646" s="316"/>
      <c r="BQ646" s="316"/>
      <c r="BR646" s="316"/>
      <c r="BS646" s="316"/>
      <c r="BT646" s="316"/>
      <c r="BU646" s="316"/>
      <c r="BV646" s="316"/>
      <c r="BW646" s="316"/>
      <c r="BX646" s="316"/>
      <c r="BY646" s="316"/>
      <c r="BZ646" s="316"/>
      <c r="CA646" s="316"/>
      <c r="CB646" s="316"/>
      <c r="CC646" s="316"/>
      <c r="CD646" s="316"/>
      <c r="CE646" s="316"/>
      <c r="CF646" s="316"/>
      <c r="CG646" s="316"/>
      <c r="CH646" s="316"/>
      <c r="CI646" s="316"/>
      <c r="CJ646" s="316"/>
      <c r="CK646" s="316"/>
      <c r="CL646" s="316"/>
      <c r="CM646" s="316"/>
      <c r="CN646" s="316"/>
      <c r="CO646" s="316"/>
      <c r="CP646" s="316"/>
      <c r="CQ646" s="316"/>
      <c r="CR646" s="316"/>
      <c r="CS646" s="316"/>
      <c r="CT646" s="316"/>
      <c r="CU646" s="316"/>
      <c r="CV646" s="316"/>
      <c r="CW646" s="316"/>
      <c r="CX646" s="316"/>
      <c r="CY646" s="316"/>
      <c r="CZ646" s="316"/>
      <c r="DA646" s="316"/>
      <c r="DB646" s="316"/>
      <c r="DC646" s="316"/>
      <c r="DD646" s="316"/>
      <c r="DE646" s="316"/>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HP646" s="268">
        <f t="shared" si="415"/>
        <v>3</v>
      </c>
      <c r="HQ646" s="268">
        <f t="shared" si="420"/>
        <v>638</v>
      </c>
      <c r="HR646" s="268">
        <f t="shared" si="416"/>
        <v>0</v>
      </c>
      <c r="HS646" s="268">
        <f t="shared" si="417"/>
        <v>0</v>
      </c>
    </row>
    <row r="647" spans="1:227" x14ac:dyDescent="0.3">
      <c r="A647" s="21"/>
      <c r="B647" s="14">
        <v>11563</v>
      </c>
      <c r="C647" s="14">
        <v>26</v>
      </c>
      <c r="D647" s="14" t="s">
        <v>182</v>
      </c>
      <c r="E647" s="14" t="s">
        <v>183</v>
      </c>
      <c r="F647" s="14">
        <v>360</v>
      </c>
      <c r="G647" s="14" t="s">
        <v>120</v>
      </c>
      <c r="H647" s="14">
        <v>5</v>
      </c>
      <c r="I647" s="14">
        <v>4</v>
      </c>
      <c r="J647" s="14">
        <v>4</v>
      </c>
      <c r="K647" s="14"/>
      <c r="L647" s="14" t="s">
        <v>141</v>
      </c>
      <c r="M647" s="24">
        <f t="shared" si="446"/>
        <v>4</v>
      </c>
      <c r="N647" s="24">
        <f t="shared" si="421"/>
        <v>2</v>
      </c>
      <c r="O647" s="24" t="str">
        <f t="shared" si="422"/>
        <v>4 4</v>
      </c>
      <c r="P647" s="24">
        <f t="shared" si="423"/>
        <v>4</v>
      </c>
      <c r="Q647" s="25">
        <f t="shared" si="424"/>
        <v>0</v>
      </c>
      <c r="R647" s="26">
        <f t="shared" si="425"/>
        <v>0</v>
      </c>
      <c r="S647" s="24">
        <f t="shared" si="426"/>
        <v>5</v>
      </c>
      <c r="T647" s="24">
        <f t="shared" si="427"/>
        <v>5</v>
      </c>
      <c r="U647" s="24" t="str">
        <f t="shared" si="428"/>
        <v/>
      </c>
      <c r="V647" s="24" t="str">
        <f t="shared" si="429"/>
        <v>g</v>
      </c>
      <c r="W647" s="24" t="str">
        <f t="shared" si="447"/>
        <v/>
      </c>
      <c r="X647" s="24">
        <f t="shared" si="430"/>
        <v>5</v>
      </c>
      <c r="Y647" s="24">
        <f t="shared" si="431"/>
        <v>5</v>
      </c>
      <c r="Z647" s="24" t="str">
        <f t="shared" si="432"/>
        <v>F</v>
      </c>
      <c r="AA647" s="24" t="str">
        <f t="shared" si="419"/>
        <v>F</v>
      </c>
      <c r="AB647" s="34" t="str">
        <f t="shared" si="433"/>
        <v/>
      </c>
      <c r="AC647" s="34" t="str">
        <f t="shared" si="434"/>
        <v>g</v>
      </c>
      <c r="AD647" s="34" t="str">
        <f t="shared" si="448"/>
        <v>g</v>
      </c>
      <c r="AE647" s="34" t="str">
        <f t="shared" si="435"/>
        <v>5 0</v>
      </c>
      <c r="AF647" s="34">
        <f t="shared" si="436"/>
        <v>4</v>
      </c>
      <c r="AG647" s="34">
        <f t="shared" si="437"/>
        <v>4</v>
      </c>
      <c r="AH647" s="34">
        <f t="shared" si="438"/>
        <v>0</v>
      </c>
      <c r="AI647" s="172">
        <f>IF(AJ647&lt;&gt;"",MAX(AI$3:AI646)+1,"")</f>
        <v>497</v>
      </c>
      <c r="AJ647" s="172" t="str">
        <f t="shared" si="439"/>
        <v>F</v>
      </c>
      <c r="AK647" s="172">
        <f t="shared" si="440"/>
        <v>360</v>
      </c>
      <c r="AL647" s="172">
        <f t="shared" si="441"/>
        <v>4</v>
      </c>
      <c r="AM647" s="172" t="str">
        <f>IF(AN647&lt;&gt;"",MAX(AM$3:AM646)+1,"")</f>
        <v/>
      </c>
      <c r="AN647" s="172" t="str">
        <f t="shared" si="442"/>
        <v/>
      </c>
      <c r="AO647" s="172" t="str">
        <f t="shared" si="443"/>
        <v/>
      </c>
      <c r="AP647" s="172" t="str">
        <f t="shared" si="444"/>
        <v/>
      </c>
      <c r="AQ647" s="172" t="str">
        <f t="shared" si="445"/>
        <v/>
      </c>
      <c r="AR647" s="172" t="str">
        <f>Table1[[#This Row],[Sex ]]&amp;Table1[[#This Row],[Month]]</f>
        <v>F5</v>
      </c>
      <c r="AS647" s="21"/>
      <c r="AT647" s="21"/>
      <c r="AU647" s="21"/>
      <c r="AV647" s="21"/>
      <c r="AW647" s="21"/>
      <c r="AX647" s="21"/>
      <c r="AY647" s="21"/>
      <c r="AZ647" s="21"/>
      <c r="BA647" s="21"/>
      <c r="BB647" s="21"/>
      <c r="BC647" s="21"/>
      <c r="BD647" s="21"/>
      <c r="BE647" s="319"/>
      <c r="BF647" s="319"/>
      <c r="BG647" s="316"/>
      <c r="BH647" s="316"/>
      <c r="BI647" s="316"/>
      <c r="BJ647" s="316"/>
      <c r="BK647" s="316"/>
      <c r="BL647" s="316"/>
      <c r="BM647" s="316"/>
      <c r="BN647" s="316"/>
      <c r="BO647" s="316"/>
      <c r="BP647" s="316"/>
      <c r="BQ647" s="316"/>
      <c r="BR647" s="316"/>
      <c r="BS647" s="316"/>
      <c r="BT647" s="316"/>
      <c r="BU647" s="316"/>
      <c r="BV647" s="316"/>
      <c r="BW647" s="316"/>
      <c r="BX647" s="316"/>
      <c r="BY647" s="316"/>
      <c r="BZ647" s="316"/>
      <c r="CA647" s="316"/>
      <c r="CB647" s="316"/>
      <c r="CC647" s="316"/>
      <c r="CD647" s="316"/>
      <c r="CE647" s="316"/>
      <c r="CF647" s="316"/>
      <c r="CG647" s="316"/>
      <c r="CH647" s="316"/>
      <c r="CI647" s="316"/>
      <c r="CJ647" s="316"/>
      <c r="CK647" s="316"/>
      <c r="CL647" s="316"/>
      <c r="CM647" s="316"/>
      <c r="CN647" s="316"/>
      <c r="CO647" s="316"/>
      <c r="CP647" s="316"/>
      <c r="CQ647" s="316"/>
      <c r="CR647" s="316"/>
      <c r="CS647" s="316"/>
      <c r="CT647" s="316"/>
      <c r="CU647" s="316"/>
      <c r="CV647" s="316"/>
      <c r="CW647" s="316"/>
      <c r="CX647" s="316"/>
      <c r="CY647" s="316"/>
      <c r="CZ647" s="316"/>
      <c r="DA647" s="316"/>
      <c r="DB647" s="316"/>
      <c r="DC647" s="316"/>
      <c r="DD647" s="316"/>
      <c r="DE647" s="316"/>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21"/>
      <c r="ET647" s="21"/>
      <c r="EU647" s="21"/>
      <c r="EV647" s="21"/>
      <c r="HP647" s="268">
        <f t="shared" si="415"/>
        <v>3</v>
      </c>
      <c r="HQ647" s="268">
        <f t="shared" si="420"/>
        <v>639</v>
      </c>
      <c r="HR647" s="268">
        <f t="shared" si="416"/>
        <v>0</v>
      </c>
      <c r="HS647" s="268">
        <f t="shared" si="417"/>
        <v>0</v>
      </c>
    </row>
    <row r="648" spans="1:227" x14ac:dyDescent="0.3">
      <c r="A648" s="21"/>
      <c r="B648" s="14">
        <v>11563</v>
      </c>
      <c r="C648" s="14">
        <v>27</v>
      </c>
      <c r="D648" s="14" t="s">
        <v>182</v>
      </c>
      <c r="E648" s="14" t="s">
        <v>183</v>
      </c>
      <c r="F648" s="14">
        <v>350</v>
      </c>
      <c r="G648" s="14" t="s">
        <v>120</v>
      </c>
      <c r="H648" s="14">
        <v>5</v>
      </c>
      <c r="I648" s="14">
        <v>4</v>
      </c>
      <c r="J648" s="14">
        <v>4</v>
      </c>
      <c r="K648" s="14"/>
      <c r="L648" s="14" t="s">
        <v>141</v>
      </c>
      <c r="M648" s="24">
        <f t="shared" si="446"/>
        <v>4</v>
      </c>
      <c r="N648" s="24">
        <f t="shared" si="421"/>
        <v>2</v>
      </c>
      <c r="O648" s="24" t="str">
        <f t="shared" si="422"/>
        <v>4 4</v>
      </c>
      <c r="P648" s="24">
        <f t="shared" si="423"/>
        <v>4</v>
      </c>
      <c r="Q648" s="25">
        <f t="shared" si="424"/>
        <v>0</v>
      </c>
      <c r="R648" s="26">
        <f t="shared" si="425"/>
        <v>0</v>
      </c>
      <c r="S648" s="24">
        <f t="shared" si="426"/>
        <v>5</v>
      </c>
      <c r="T648" s="24">
        <f t="shared" si="427"/>
        <v>5</v>
      </c>
      <c r="U648" s="24" t="str">
        <f t="shared" si="428"/>
        <v/>
      </c>
      <c r="V648" s="24" t="str">
        <f t="shared" si="429"/>
        <v>g</v>
      </c>
      <c r="W648" s="24" t="str">
        <f t="shared" si="447"/>
        <v/>
      </c>
      <c r="X648" s="24">
        <f t="shared" si="430"/>
        <v>5</v>
      </c>
      <c r="Y648" s="24">
        <f t="shared" si="431"/>
        <v>5</v>
      </c>
      <c r="Z648" s="24" t="str">
        <f t="shared" si="432"/>
        <v>F</v>
      </c>
      <c r="AA648" s="24" t="str">
        <f t="shared" si="419"/>
        <v>F</v>
      </c>
      <c r="AB648" s="34" t="str">
        <f t="shared" si="433"/>
        <v/>
      </c>
      <c r="AC648" s="34" t="str">
        <f t="shared" si="434"/>
        <v>g</v>
      </c>
      <c r="AD648" s="34" t="str">
        <f t="shared" si="448"/>
        <v>g</v>
      </c>
      <c r="AE648" s="34" t="str">
        <f t="shared" si="435"/>
        <v>5 0</v>
      </c>
      <c r="AF648" s="34">
        <f t="shared" si="436"/>
        <v>4</v>
      </c>
      <c r="AG648" s="34">
        <f t="shared" si="437"/>
        <v>4</v>
      </c>
      <c r="AH648" s="34">
        <f t="shared" si="438"/>
        <v>0</v>
      </c>
      <c r="AI648" s="172">
        <f>IF(AJ648&lt;&gt;"",MAX(AI$3:AI647)+1,"")</f>
        <v>498</v>
      </c>
      <c r="AJ648" s="172" t="str">
        <f t="shared" si="439"/>
        <v>F</v>
      </c>
      <c r="AK648" s="172">
        <f t="shared" si="440"/>
        <v>350</v>
      </c>
      <c r="AL648" s="172">
        <f t="shared" si="441"/>
        <v>4</v>
      </c>
      <c r="AM648" s="172" t="str">
        <f>IF(AN648&lt;&gt;"",MAX(AM$3:AM647)+1,"")</f>
        <v/>
      </c>
      <c r="AN648" s="172" t="str">
        <f t="shared" si="442"/>
        <v/>
      </c>
      <c r="AO648" s="172" t="str">
        <f t="shared" si="443"/>
        <v/>
      </c>
      <c r="AP648" s="172" t="str">
        <f t="shared" si="444"/>
        <v/>
      </c>
      <c r="AQ648" s="172" t="str">
        <f t="shared" si="445"/>
        <v/>
      </c>
      <c r="AR648" s="172" t="str">
        <f>Table1[[#This Row],[Sex ]]&amp;Table1[[#This Row],[Month]]</f>
        <v>F5</v>
      </c>
      <c r="AS648" s="21"/>
      <c r="AT648" s="21"/>
      <c r="AU648" s="21"/>
      <c r="AV648" s="21"/>
      <c r="AW648" s="21"/>
      <c r="AX648" s="21"/>
      <c r="AY648" s="21"/>
      <c r="AZ648" s="21"/>
      <c r="BA648" s="21"/>
      <c r="BB648" s="21"/>
      <c r="BC648" s="21"/>
      <c r="BD648" s="21"/>
      <c r="BE648" s="319"/>
      <c r="BF648" s="319"/>
      <c r="BG648" s="316"/>
      <c r="BH648" s="316"/>
      <c r="BI648" s="316"/>
      <c r="BJ648" s="316"/>
      <c r="BK648" s="316"/>
      <c r="BL648" s="316"/>
      <c r="BM648" s="316"/>
      <c r="BN648" s="316"/>
      <c r="BO648" s="316"/>
      <c r="BP648" s="316"/>
      <c r="BQ648" s="316"/>
      <c r="BR648" s="316"/>
      <c r="BS648" s="316"/>
      <c r="BT648" s="316"/>
      <c r="BU648" s="316"/>
      <c r="BV648" s="316"/>
      <c r="BW648" s="316"/>
      <c r="BX648" s="316"/>
      <c r="BY648" s="316"/>
      <c r="BZ648" s="316"/>
      <c r="CA648" s="316"/>
      <c r="CB648" s="316"/>
      <c r="CC648" s="316"/>
      <c r="CD648" s="316"/>
      <c r="CE648" s="316"/>
      <c r="CF648" s="316"/>
      <c r="CG648" s="316"/>
      <c r="CH648" s="316"/>
      <c r="CI648" s="316"/>
      <c r="CJ648" s="316"/>
      <c r="CK648" s="316"/>
      <c r="CL648" s="316"/>
      <c r="CM648" s="316"/>
      <c r="CN648" s="316"/>
      <c r="CO648" s="316"/>
      <c r="CP648" s="316"/>
      <c r="CQ648" s="316"/>
      <c r="CR648" s="316"/>
      <c r="CS648" s="316"/>
      <c r="CT648" s="316"/>
      <c r="CU648" s="316"/>
      <c r="CV648" s="316"/>
      <c r="CW648" s="316"/>
      <c r="CX648" s="316"/>
      <c r="CY648" s="316"/>
      <c r="CZ648" s="316"/>
      <c r="DA648" s="316"/>
      <c r="DB648" s="316"/>
      <c r="DC648" s="316"/>
      <c r="DD648" s="316"/>
      <c r="DE648" s="316"/>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21"/>
      <c r="ET648" s="21"/>
      <c r="EU648" s="21"/>
      <c r="EV648" s="21"/>
      <c r="HP648" s="268">
        <f t="shared" si="415"/>
        <v>3</v>
      </c>
      <c r="HQ648" s="268">
        <f t="shared" si="420"/>
        <v>640</v>
      </c>
      <c r="HR648" s="268">
        <f t="shared" si="416"/>
        <v>0</v>
      </c>
      <c r="HS648" s="268">
        <f t="shared" si="417"/>
        <v>0</v>
      </c>
    </row>
    <row r="649" spans="1:227" x14ac:dyDescent="0.3">
      <c r="A649" s="21"/>
      <c r="B649" s="14">
        <v>11563</v>
      </c>
      <c r="C649" s="14">
        <v>28</v>
      </c>
      <c r="D649" s="14" t="s">
        <v>182</v>
      </c>
      <c r="E649" s="14" t="s">
        <v>183</v>
      </c>
      <c r="F649" s="14">
        <v>360</v>
      </c>
      <c r="G649" s="14" t="s">
        <v>120</v>
      </c>
      <c r="H649" s="14">
        <v>5</v>
      </c>
      <c r="I649" s="14">
        <v>5</v>
      </c>
      <c r="J649" s="14">
        <v>5</v>
      </c>
      <c r="K649" s="14"/>
      <c r="L649" s="14" t="s">
        <v>141</v>
      </c>
      <c r="M649" s="24">
        <f t="shared" si="446"/>
        <v>5</v>
      </c>
      <c r="N649" s="24">
        <f t="shared" si="421"/>
        <v>2</v>
      </c>
      <c r="O649" s="24" t="str">
        <f t="shared" si="422"/>
        <v>5 5</v>
      </c>
      <c r="P649" s="24">
        <f t="shared" si="423"/>
        <v>5</v>
      </c>
      <c r="Q649" s="25">
        <f t="shared" si="424"/>
        <v>0</v>
      </c>
      <c r="R649" s="26">
        <f t="shared" si="425"/>
        <v>0</v>
      </c>
      <c r="S649" s="24">
        <f t="shared" si="426"/>
        <v>5</v>
      </c>
      <c r="T649" s="24">
        <f t="shared" si="427"/>
        <v>5</v>
      </c>
      <c r="U649" s="24" t="str">
        <f t="shared" si="428"/>
        <v/>
      </c>
      <c r="V649" s="24" t="str">
        <f t="shared" si="429"/>
        <v>g</v>
      </c>
      <c r="W649" s="24" t="str">
        <f t="shared" si="447"/>
        <v/>
      </c>
      <c r="X649" s="24">
        <f t="shared" si="430"/>
        <v>5</v>
      </c>
      <c r="Y649" s="24">
        <f t="shared" si="431"/>
        <v>5</v>
      </c>
      <c r="Z649" s="24" t="str">
        <f t="shared" si="432"/>
        <v>F</v>
      </c>
      <c r="AA649" s="24" t="str">
        <f t="shared" si="419"/>
        <v>F</v>
      </c>
      <c r="AB649" s="34" t="str">
        <f t="shared" si="433"/>
        <v/>
      </c>
      <c r="AC649" s="34" t="str">
        <f t="shared" si="434"/>
        <v>g</v>
      </c>
      <c r="AD649" s="34" t="str">
        <f t="shared" si="448"/>
        <v>g</v>
      </c>
      <c r="AE649" s="34" t="str">
        <f t="shared" si="435"/>
        <v>5 0</v>
      </c>
      <c r="AF649" s="34">
        <f t="shared" si="436"/>
        <v>5</v>
      </c>
      <c r="AG649" s="34">
        <f t="shared" si="437"/>
        <v>5</v>
      </c>
      <c r="AH649" s="34">
        <f t="shared" si="438"/>
        <v>0</v>
      </c>
      <c r="AI649" s="172">
        <f>IF(AJ649&lt;&gt;"",MAX(AI$3:AI648)+1,"")</f>
        <v>499</v>
      </c>
      <c r="AJ649" s="172" t="str">
        <f t="shared" si="439"/>
        <v>F</v>
      </c>
      <c r="AK649" s="172">
        <f t="shared" si="440"/>
        <v>360</v>
      </c>
      <c r="AL649" s="172">
        <f t="shared" si="441"/>
        <v>5</v>
      </c>
      <c r="AM649" s="172" t="str">
        <f>IF(AN649&lt;&gt;"",MAX(AM$3:AM648)+1,"")</f>
        <v/>
      </c>
      <c r="AN649" s="172" t="str">
        <f t="shared" si="442"/>
        <v/>
      </c>
      <c r="AO649" s="172" t="str">
        <f t="shared" si="443"/>
        <v/>
      </c>
      <c r="AP649" s="172" t="str">
        <f t="shared" si="444"/>
        <v/>
      </c>
      <c r="AQ649" s="172" t="str">
        <f t="shared" si="445"/>
        <v/>
      </c>
      <c r="AR649" s="172" t="str">
        <f>Table1[[#This Row],[Sex ]]&amp;Table1[[#This Row],[Month]]</f>
        <v>F5</v>
      </c>
      <c r="AS649" s="21"/>
      <c r="AT649" s="21"/>
      <c r="AU649" s="21"/>
      <c r="AV649" s="21"/>
      <c r="AW649" s="21"/>
      <c r="AX649" s="21"/>
      <c r="AY649" s="21"/>
      <c r="AZ649" s="21"/>
      <c r="BA649" s="21"/>
      <c r="BB649" s="21"/>
      <c r="BC649" s="21"/>
      <c r="BD649" s="21"/>
      <c r="BE649" s="319"/>
      <c r="BF649" s="319"/>
      <c r="BG649" s="316"/>
      <c r="BH649" s="316"/>
      <c r="BI649" s="316"/>
      <c r="BJ649" s="316"/>
      <c r="BK649" s="316"/>
      <c r="BL649" s="316"/>
      <c r="BM649" s="316"/>
      <c r="BN649" s="316"/>
      <c r="BO649" s="316"/>
      <c r="BP649" s="316"/>
      <c r="BQ649" s="316"/>
      <c r="BR649" s="316"/>
      <c r="BS649" s="316"/>
      <c r="BT649" s="316"/>
      <c r="BU649" s="316"/>
      <c r="BV649" s="316"/>
      <c r="BW649" s="316"/>
      <c r="BX649" s="316"/>
      <c r="BY649" s="316"/>
      <c r="BZ649" s="316"/>
      <c r="CA649" s="316"/>
      <c r="CB649" s="316"/>
      <c r="CC649" s="316"/>
      <c r="CD649" s="316"/>
      <c r="CE649" s="316"/>
      <c r="CF649" s="316"/>
      <c r="CG649" s="316"/>
      <c r="CH649" s="316"/>
      <c r="CI649" s="316"/>
      <c r="CJ649" s="316"/>
      <c r="CK649" s="316"/>
      <c r="CL649" s="316"/>
      <c r="CM649" s="316"/>
      <c r="CN649" s="316"/>
      <c r="CO649" s="316"/>
      <c r="CP649" s="316"/>
      <c r="CQ649" s="316"/>
      <c r="CR649" s="316"/>
      <c r="CS649" s="316"/>
      <c r="CT649" s="316"/>
      <c r="CU649" s="316"/>
      <c r="CV649" s="316"/>
      <c r="CW649" s="316"/>
      <c r="CX649" s="316"/>
      <c r="CY649" s="316"/>
      <c r="CZ649" s="316"/>
      <c r="DA649" s="316"/>
      <c r="DB649" s="316"/>
      <c r="DC649" s="316"/>
      <c r="DD649" s="316"/>
      <c r="DE649" s="316"/>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21"/>
      <c r="ET649" s="21"/>
      <c r="EU649" s="21"/>
      <c r="EV649" s="21"/>
      <c r="HP649" s="268">
        <f t="shared" ref="HP649:HP712" si="449">J643</f>
        <v>4</v>
      </c>
      <c r="HQ649" s="268">
        <f t="shared" si="420"/>
        <v>641</v>
      </c>
      <c r="HR649" s="268">
        <f t="shared" ref="HR649:HR712" si="450">IF(I643&lt;&gt;"",IF(I643&gt;98,0,IF(J643&gt;98,0,IF(I643&lt;&gt;J643,ABS((I643/J643)*100)-100,0))),0)</f>
        <v>0</v>
      </c>
      <c r="HS649" s="268">
        <f t="shared" si="417"/>
        <v>0</v>
      </c>
    </row>
    <row r="650" spans="1:227" x14ac:dyDescent="0.3">
      <c r="A650" s="21"/>
      <c r="B650" s="14">
        <v>11563</v>
      </c>
      <c r="C650" s="14">
        <v>29</v>
      </c>
      <c r="D650" s="14" t="s">
        <v>182</v>
      </c>
      <c r="E650" s="14" t="s">
        <v>183</v>
      </c>
      <c r="F650" s="14">
        <v>410</v>
      </c>
      <c r="G650" s="14" t="s">
        <v>120</v>
      </c>
      <c r="H650" s="14">
        <v>5</v>
      </c>
      <c r="I650" s="14">
        <v>6</v>
      </c>
      <c r="J650" s="14">
        <v>6</v>
      </c>
      <c r="K650" s="14"/>
      <c r="L650" s="14" t="s">
        <v>141</v>
      </c>
      <c r="M650" s="24">
        <f t="shared" si="446"/>
        <v>6</v>
      </c>
      <c r="N650" s="24">
        <f t="shared" si="421"/>
        <v>2</v>
      </c>
      <c r="O650" s="24" t="str">
        <f t="shared" si="422"/>
        <v>6 6</v>
      </c>
      <c r="P650" s="24">
        <f t="shared" si="423"/>
        <v>6</v>
      </c>
      <c r="Q650" s="25">
        <f t="shared" si="424"/>
        <v>0</v>
      </c>
      <c r="R650" s="26">
        <f t="shared" si="425"/>
        <v>0</v>
      </c>
      <c r="S650" s="24">
        <f t="shared" si="426"/>
        <v>5</v>
      </c>
      <c r="T650" s="24">
        <f t="shared" si="427"/>
        <v>5</v>
      </c>
      <c r="U650" s="24" t="str">
        <f t="shared" si="428"/>
        <v/>
      </c>
      <c r="V650" s="24" t="str">
        <f t="shared" si="429"/>
        <v>g</v>
      </c>
      <c r="W650" s="24" t="str">
        <f t="shared" si="447"/>
        <v/>
      </c>
      <c r="X650" s="24">
        <f t="shared" si="430"/>
        <v>5</v>
      </c>
      <c r="Y650" s="24">
        <f t="shared" si="431"/>
        <v>5</v>
      </c>
      <c r="Z650" s="24" t="str">
        <f t="shared" si="432"/>
        <v>F</v>
      </c>
      <c r="AA650" s="24" t="str">
        <f t="shared" si="419"/>
        <v>F</v>
      </c>
      <c r="AB650" s="34" t="str">
        <f t="shared" si="433"/>
        <v/>
      </c>
      <c r="AC650" s="34" t="str">
        <f t="shared" si="434"/>
        <v>g</v>
      </c>
      <c r="AD650" s="34" t="str">
        <f t="shared" si="448"/>
        <v>g</v>
      </c>
      <c r="AE650" s="34" t="str">
        <f t="shared" si="435"/>
        <v>5 0</v>
      </c>
      <c r="AF650" s="34">
        <f t="shared" si="436"/>
        <v>6</v>
      </c>
      <c r="AG650" s="34">
        <f t="shared" si="437"/>
        <v>6</v>
      </c>
      <c r="AH650" s="34">
        <f t="shared" si="438"/>
        <v>0</v>
      </c>
      <c r="AI650" s="172">
        <f>IF(AJ650&lt;&gt;"",MAX(AI$3:AI649)+1,"")</f>
        <v>500</v>
      </c>
      <c r="AJ650" s="172" t="str">
        <f t="shared" si="439"/>
        <v>F</v>
      </c>
      <c r="AK650" s="172">
        <f t="shared" si="440"/>
        <v>410</v>
      </c>
      <c r="AL650" s="172">
        <f t="shared" si="441"/>
        <v>6</v>
      </c>
      <c r="AM650" s="172" t="str">
        <f>IF(AN650&lt;&gt;"",MAX(AM$3:AM649)+1,"")</f>
        <v/>
      </c>
      <c r="AN650" s="172" t="str">
        <f t="shared" si="442"/>
        <v/>
      </c>
      <c r="AO650" s="172" t="str">
        <f t="shared" si="443"/>
        <v/>
      </c>
      <c r="AP650" s="172" t="str">
        <f t="shared" si="444"/>
        <v/>
      </c>
      <c r="AQ650" s="172" t="str">
        <f t="shared" si="445"/>
        <v/>
      </c>
      <c r="AR650" s="172" t="str">
        <f>Table1[[#This Row],[Sex ]]&amp;Table1[[#This Row],[Month]]</f>
        <v>F5</v>
      </c>
      <c r="AS650" s="21"/>
      <c r="AT650" s="21"/>
      <c r="AU650" s="21"/>
      <c r="AV650" s="21"/>
      <c r="AW650" s="21"/>
      <c r="AX650" s="21"/>
      <c r="AY650" s="21"/>
      <c r="AZ650" s="21"/>
      <c r="BA650" s="21"/>
      <c r="BB650" s="21"/>
      <c r="BC650" s="21"/>
      <c r="BD650" s="21"/>
      <c r="BE650" s="319"/>
      <c r="BF650" s="319"/>
      <c r="BG650" s="316"/>
      <c r="BH650" s="316"/>
      <c r="BI650" s="316"/>
      <c r="BJ650" s="316"/>
      <c r="BK650" s="316"/>
      <c r="BL650" s="316"/>
      <c r="BM650" s="316"/>
      <c r="BN650" s="316"/>
      <c r="BO650" s="316"/>
      <c r="BP650" s="316"/>
      <c r="BQ650" s="316"/>
      <c r="BR650" s="316"/>
      <c r="BS650" s="316"/>
      <c r="BT650" s="316"/>
      <c r="BU650" s="316"/>
      <c r="BV650" s="316"/>
      <c r="BW650" s="316"/>
      <c r="BX650" s="316"/>
      <c r="BY650" s="316"/>
      <c r="BZ650" s="316"/>
      <c r="CA650" s="316"/>
      <c r="CB650" s="316"/>
      <c r="CC650" s="316"/>
      <c r="CD650" s="316"/>
      <c r="CE650" s="316"/>
      <c r="CF650" s="316"/>
      <c r="CG650" s="316"/>
      <c r="CH650" s="316"/>
      <c r="CI650" s="316"/>
      <c r="CJ650" s="316"/>
      <c r="CK650" s="316"/>
      <c r="CL650" s="316"/>
      <c r="CM650" s="316"/>
      <c r="CN650" s="316"/>
      <c r="CO650" s="316"/>
      <c r="CP650" s="316"/>
      <c r="CQ650" s="316"/>
      <c r="CR650" s="316"/>
      <c r="CS650" s="316"/>
      <c r="CT650" s="316"/>
      <c r="CU650" s="316"/>
      <c r="CV650" s="316"/>
      <c r="CW650" s="316"/>
      <c r="CX650" s="316"/>
      <c r="CY650" s="316"/>
      <c r="CZ650" s="316"/>
      <c r="DA650" s="316"/>
      <c r="DB650" s="316"/>
      <c r="DC650" s="316"/>
      <c r="DD650" s="316"/>
      <c r="DE650" s="316"/>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21"/>
      <c r="ET650" s="21"/>
      <c r="EU650" s="21"/>
      <c r="EV650" s="21"/>
      <c r="HP650" s="268">
        <f t="shared" si="449"/>
        <v>4</v>
      </c>
      <c r="HQ650" s="268">
        <f t="shared" si="420"/>
        <v>642</v>
      </c>
      <c r="HR650" s="268">
        <f t="shared" si="450"/>
        <v>0</v>
      </c>
      <c r="HS650" s="268">
        <f t="shared" si="417"/>
        <v>0</v>
      </c>
    </row>
    <row r="651" spans="1:227" x14ac:dyDescent="0.3">
      <c r="A651" s="21"/>
      <c r="B651" s="14">
        <v>11563</v>
      </c>
      <c r="C651" s="14">
        <v>30</v>
      </c>
      <c r="D651" s="14" t="s">
        <v>182</v>
      </c>
      <c r="E651" s="14" t="s">
        <v>183</v>
      </c>
      <c r="F651" s="14">
        <v>420</v>
      </c>
      <c r="G651" s="14" t="s">
        <v>120</v>
      </c>
      <c r="H651" s="14">
        <v>5</v>
      </c>
      <c r="I651" s="14">
        <v>5</v>
      </c>
      <c r="J651" s="14">
        <v>5</v>
      </c>
      <c r="K651" s="14"/>
      <c r="L651" s="14" t="s">
        <v>141</v>
      </c>
      <c r="M651" s="24">
        <f t="shared" si="446"/>
        <v>5</v>
      </c>
      <c r="N651" s="24">
        <f t="shared" si="421"/>
        <v>2</v>
      </c>
      <c r="O651" s="24" t="str">
        <f t="shared" si="422"/>
        <v>5 5</v>
      </c>
      <c r="P651" s="24">
        <f t="shared" si="423"/>
        <v>5</v>
      </c>
      <c r="Q651" s="25">
        <f t="shared" si="424"/>
        <v>0</v>
      </c>
      <c r="R651" s="26">
        <f t="shared" si="425"/>
        <v>0</v>
      </c>
      <c r="S651" s="24">
        <f t="shared" si="426"/>
        <v>5</v>
      </c>
      <c r="T651" s="24">
        <f t="shared" si="427"/>
        <v>5</v>
      </c>
      <c r="U651" s="24" t="str">
        <f t="shared" si="428"/>
        <v/>
      </c>
      <c r="V651" s="24" t="str">
        <f t="shared" si="429"/>
        <v>g</v>
      </c>
      <c r="W651" s="24" t="str">
        <f t="shared" si="447"/>
        <v/>
      </c>
      <c r="X651" s="24">
        <f t="shared" si="430"/>
        <v>5</v>
      </c>
      <c r="Y651" s="24">
        <f t="shared" si="431"/>
        <v>5</v>
      </c>
      <c r="Z651" s="24" t="str">
        <f t="shared" si="432"/>
        <v>F</v>
      </c>
      <c r="AA651" s="24" t="str">
        <f t="shared" si="419"/>
        <v>F</v>
      </c>
      <c r="AB651" s="34" t="str">
        <f t="shared" si="433"/>
        <v/>
      </c>
      <c r="AC651" s="34" t="str">
        <f t="shared" si="434"/>
        <v>g</v>
      </c>
      <c r="AD651" s="34" t="str">
        <f t="shared" si="448"/>
        <v>g</v>
      </c>
      <c r="AE651" s="34" t="str">
        <f t="shared" si="435"/>
        <v>5 0</v>
      </c>
      <c r="AF651" s="34">
        <f t="shared" si="436"/>
        <v>5</v>
      </c>
      <c r="AG651" s="34">
        <f t="shared" si="437"/>
        <v>5</v>
      </c>
      <c r="AH651" s="34">
        <f t="shared" si="438"/>
        <v>0</v>
      </c>
      <c r="AI651" s="172">
        <f>IF(AJ651&lt;&gt;"",MAX(AI$3:AI650)+1,"")</f>
        <v>501</v>
      </c>
      <c r="AJ651" s="172" t="str">
        <f t="shared" si="439"/>
        <v>F</v>
      </c>
      <c r="AK651" s="172">
        <f t="shared" si="440"/>
        <v>420</v>
      </c>
      <c r="AL651" s="172">
        <f t="shared" si="441"/>
        <v>5</v>
      </c>
      <c r="AM651" s="172" t="str">
        <f>IF(AN651&lt;&gt;"",MAX(AM$3:AM650)+1,"")</f>
        <v/>
      </c>
      <c r="AN651" s="172" t="str">
        <f t="shared" si="442"/>
        <v/>
      </c>
      <c r="AO651" s="172" t="str">
        <f t="shared" si="443"/>
        <v/>
      </c>
      <c r="AP651" s="172" t="str">
        <f t="shared" si="444"/>
        <v/>
      </c>
      <c r="AQ651" s="172" t="str">
        <f t="shared" si="445"/>
        <v/>
      </c>
      <c r="AR651" s="172" t="str">
        <f>Table1[[#This Row],[Sex ]]&amp;Table1[[#This Row],[Month]]</f>
        <v>F5</v>
      </c>
      <c r="AS651" s="21"/>
      <c r="AT651" s="21"/>
      <c r="AU651" s="21"/>
      <c r="AV651" s="21"/>
      <c r="AW651" s="21"/>
      <c r="AX651" s="21"/>
      <c r="AY651" s="21"/>
      <c r="AZ651" s="21"/>
      <c r="BA651" s="21"/>
      <c r="BB651" s="21"/>
      <c r="BC651" s="21"/>
      <c r="BD651" s="21"/>
      <c r="BE651" s="319"/>
      <c r="BF651" s="319"/>
      <c r="BG651" s="316"/>
      <c r="BH651" s="316"/>
      <c r="BI651" s="316"/>
      <c r="BJ651" s="316"/>
      <c r="BK651" s="316"/>
      <c r="BL651" s="316"/>
      <c r="BM651" s="316"/>
      <c r="BN651" s="316"/>
      <c r="BO651" s="316"/>
      <c r="BP651" s="316"/>
      <c r="BQ651" s="316"/>
      <c r="BR651" s="316"/>
      <c r="BS651" s="316"/>
      <c r="BT651" s="316"/>
      <c r="BU651" s="316"/>
      <c r="BV651" s="316"/>
      <c r="BW651" s="316"/>
      <c r="BX651" s="316"/>
      <c r="BY651" s="316"/>
      <c r="BZ651" s="316"/>
      <c r="CA651" s="316"/>
      <c r="CB651" s="316"/>
      <c r="CC651" s="316"/>
      <c r="CD651" s="316"/>
      <c r="CE651" s="316"/>
      <c r="CF651" s="316"/>
      <c r="CG651" s="316"/>
      <c r="CH651" s="316"/>
      <c r="CI651" s="316"/>
      <c r="CJ651" s="316"/>
      <c r="CK651" s="316"/>
      <c r="CL651" s="316"/>
      <c r="CM651" s="316"/>
      <c r="CN651" s="316"/>
      <c r="CO651" s="316"/>
      <c r="CP651" s="316"/>
      <c r="CQ651" s="316"/>
      <c r="CR651" s="316"/>
      <c r="CS651" s="316"/>
      <c r="CT651" s="316"/>
      <c r="CU651" s="316"/>
      <c r="CV651" s="316"/>
      <c r="CW651" s="316"/>
      <c r="CX651" s="316"/>
      <c r="CY651" s="316"/>
      <c r="CZ651" s="316"/>
      <c r="DA651" s="316"/>
      <c r="DB651" s="316"/>
      <c r="DC651" s="316"/>
      <c r="DD651" s="316"/>
      <c r="DE651" s="316"/>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21"/>
      <c r="ET651" s="21"/>
      <c r="EU651" s="21"/>
      <c r="EV651" s="21"/>
      <c r="HP651" s="268">
        <f t="shared" si="449"/>
        <v>4</v>
      </c>
      <c r="HQ651" s="268">
        <f t="shared" si="420"/>
        <v>643</v>
      </c>
      <c r="HR651" s="268">
        <f t="shared" si="450"/>
        <v>0</v>
      </c>
      <c r="HS651" s="268">
        <f t="shared" si="417"/>
        <v>0</v>
      </c>
    </row>
    <row r="652" spans="1:227" x14ac:dyDescent="0.3">
      <c r="A652" s="21"/>
      <c r="B652" s="14">
        <v>11563</v>
      </c>
      <c r="C652" s="14">
        <v>31</v>
      </c>
      <c r="D652" s="14" t="s">
        <v>182</v>
      </c>
      <c r="E652" s="14" t="s">
        <v>183</v>
      </c>
      <c r="F652" s="14">
        <v>350</v>
      </c>
      <c r="G652" s="14" t="s">
        <v>120</v>
      </c>
      <c r="H652" s="14">
        <v>5</v>
      </c>
      <c r="I652" s="14">
        <v>4</v>
      </c>
      <c r="J652" s="14">
        <v>4</v>
      </c>
      <c r="K652" s="14"/>
      <c r="L652" s="14" t="s">
        <v>141</v>
      </c>
      <c r="M652" s="24">
        <f t="shared" si="446"/>
        <v>4</v>
      </c>
      <c r="N652" s="24">
        <f t="shared" si="421"/>
        <v>2</v>
      </c>
      <c r="O652" s="24" t="str">
        <f t="shared" si="422"/>
        <v>4 4</v>
      </c>
      <c r="P652" s="24">
        <f t="shared" si="423"/>
        <v>4</v>
      </c>
      <c r="Q652" s="25">
        <f t="shared" si="424"/>
        <v>0</v>
      </c>
      <c r="R652" s="26">
        <f t="shared" si="425"/>
        <v>0</v>
      </c>
      <c r="S652" s="24">
        <f t="shared" si="426"/>
        <v>5</v>
      </c>
      <c r="T652" s="24">
        <f t="shared" si="427"/>
        <v>5</v>
      </c>
      <c r="U652" s="24" t="str">
        <f t="shared" si="428"/>
        <v/>
      </c>
      <c r="V652" s="24" t="str">
        <f t="shared" si="429"/>
        <v>g</v>
      </c>
      <c r="W652" s="24" t="str">
        <f t="shared" si="447"/>
        <v/>
      </c>
      <c r="X652" s="24">
        <f t="shared" si="430"/>
        <v>5</v>
      </c>
      <c r="Y652" s="24">
        <f t="shared" si="431"/>
        <v>5</v>
      </c>
      <c r="Z652" s="24" t="str">
        <f t="shared" si="432"/>
        <v>F</v>
      </c>
      <c r="AA652" s="24" t="str">
        <f t="shared" si="419"/>
        <v>F</v>
      </c>
      <c r="AB652" s="34" t="str">
        <f t="shared" si="433"/>
        <v/>
      </c>
      <c r="AC652" s="34" t="str">
        <f t="shared" si="434"/>
        <v>g</v>
      </c>
      <c r="AD652" s="34" t="str">
        <f t="shared" si="448"/>
        <v>g</v>
      </c>
      <c r="AE652" s="34" t="str">
        <f t="shared" si="435"/>
        <v>5 0</v>
      </c>
      <c r="AF652" s="34">
        <f t="shared" si="436"/>
        <v>4</v>
      </c>
      <c r="AG652" s="34">
        <f t="shared" si="437"/>
        <v>4</v>
      </c>
      <c r="AH652" s="34">
        <f t="shared" si="438"/>
        <v>0</v>
      </c>
      <c r="AI652" s="172">
        <f>IF(AJ652&lt;&gt;"",MAX(AI$3:AI651)+1,"")</f>
        <v>502</v>
      </c>
      <c r="AJ652" s="172" t="str">
        <f t="shared" si="439"/>
        <v>F</v>
      </c>
      <c r="AK652" s="172">
        <f t="shared" si="440"/>
        <v>350</v>
      </c>
      <c r="AL652" s="172">
        <f t="shared" si="441"/>
        <v>4</v>
      </c>
      <c r="AM652" s="172" t="str">
        <f>IF(AN652&lt;&gt;"",MAX(AM$3:AM651)+1,"")</f>
        <v/>
      </c>
      <c r="AN652" s="172" t="str">
        <f t="shared" si="442"/>
        <v/>
      </c>
      <c r="AO652" s="172" t="str">
        <f t="shared" si="443"/>
        <v/>
      </c>
      <c r="AP652" s="172" t="str">
        <f t="shared" si="444"/>
        <v/>
      </c>
      <c r="AQ652" s="172" t="str">
        <f t="shared" si="445"/>
        <v/>
      </c>
      <c r="AR652" s="172" t="str">
        <f>Table1[[#This Row],[Sex ]]&amp;Table1[[#This Row],[Month]]</f>
        <v>F5</v>
      </c>
      <c r="AS652" s="21"/>
      <c r="AT652" s="21"/>
      <c r="AU652" s="21"/>
      <c r="AV652" s="21"/>
      <c r="AW652" s="21"/>
      <c r="AX652" s="21"/>
      <c r="AY652" s="21"/>
      <c r="AZ652" s="21"/>
      <c r="BA652" s="21"/>
      <c r="BB652" s="21"/>
      <c r="BC652" s="21"/>
      <c r="BD652" s="21"/>
      <c r="BE652" s="319"/>
      <c r="BF652" s="319"/>
      <c r="BG652" s="316"/>
      <c r="BH652" s="316"/>
      <c r="BI652" s="316"/>
      <c r="BJ652" s="316"/>
      <c r="BK652" s="316"/>
      <c r="BL652" s="316"/>
      <c r="BM652" s="316"/>
      <c r="BN652" s="316"/>
      <c r="BO652" s="316"/>
      <c r="BP652" s="316"/>
      <c r="BQ652" s="316"/>
      <c r="BR652" s="316"/>
      <c r="BS652" s="316"/>
      <c r="BT652" s="316"/>
      <c r="BU652" s="316"/>
      <c r="BV652" s="316"/>
      <c r="BW652" s="316"/>
      <c r="BX652" s="316"/>
      <c r="BY652" s="316"/>
      <c r="BZ652" s="316"/>
      <c r="CA652" s="316"/>
      <c r="CB652" s="316"/>
      <c r="CC652" s="316"/>
      <c r="CD652" s="316"/>
      <c r="CE652" s="316"/>
      <c r="CF652" s="316"/>
      <c r="CG652" s="316"/>
      <c r="CH652" s="316"/>
      <c r="CI652" s="316"/>
      <c r="CJ652" s="316"/>
      <c r="CK652" s="316"/>
      <c r="CL652" s="316"/>
      <c r="CM652" s="316"/>
      <c r="CN652" s="316"/>
      <c r="CO652" s="316"/>
      <c r="CP652" s="316"/>
      <c r="CQ652" s="316"/>
      <c r="CR652" s="316"/>
      <c r="CS652" s="316"/>
      <c r="CT652" s="316"/>
      <c r="CU652" s="316"/>
      <c r="CV652" s="316"/>
      <c r="CW652" s="316"/>
      <c r="CX652" s="316"/>
      <c r="CY652" s="316"/>
      <c r="CZ652" s="316"/>
      <c r="DA652" s="316"/>
      <c r="DB652" s="316"/>
      <c r="DC652" s="316"/>
      <c r="DD652" s="316"/>
      <c r="DE652" s="316"/>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21"/>
      <c r="ET652" s="21"/>
      <c r="EU652" s="21"/>
      <c r="EV652" s="21"/>
      <c r="HP652" s="268">
        <f t="shared" si="449"/>
        <v>4</v>
      </c>
      <c r="HQ652" s="268">
        <f t="shared" si="420"/>
        <v>644</v>
      </c>
      <c r="HR652" s="268">
        <f t="shared" si="450"/>
        <v>0</v>
      </c>
      <c r="HS652" s="268">
        <f t="shared" si="417"/>
        <v>0</v>
      </c>
    </row>
    <row r="653" spans="1:227" x14ac:dyDescent="0.3">
      <c r="A653" s="21"/>
      <c r="B653" s="14">
        <v>11563</v>
      </c>
      <c r="C653" s="14">
        <v>32</v>
      </c>
      <c r="D653" s="14" t="s">
        <v>182</v>
      </c>
      <c r="E653" s="14" t="s">
        <v>183</v>
      </c>
      <c r="F653" s="14">
        <v>390</v>
      </c>
      <c r="G653" s="14" t="s">
        <v>120</v>
      </c>
      <c r="H653" s="14">
        <v>5</v>
      </c>
      <c r="I653" s="14">
        <v>4</v>
      </c>
      <c r="J653" s="14">
        <v>5</v>
      </c>
      <c r="K653" s="14"/>
      <c r="L653" s="14" t="s">
        <v>141</v>
      </c>
      <c r="M653" s="24" t="str">
        <f t="shared" si="446"/>
        <v/>
      </c>
      <c r="N653" s="24">
        <f t="shared" si="421"/>
        <v>2</v>
      </c>
      <c r="O653" s="24" t="str">
        <f t="shared" si="422"/>
        <v>5 4</v>
      </c>
      <c r="P653" s="24">
        <f t="shared" si="423"/>
        <v>4.5</v>
      </c>
      <c r="Q653" s="25">
        <f t="shared" si="424"/>
        <v>0.5</v>
      </c>
      <c r="R653" s="26">
        <f t="shared" si="425"/>
        <v>0.15713484026367724</v>
      </c>
      <c r="S653" s="24">
        <f t="shared" si="426"/>
        <v>5</v>
      </c>
      <c r="T653" s="24">
        <f t="shared" si="427"/>
        <v>5</v>
      </c>
      <c r="U653" s="24" t="str">
        <f t="shared" si="428"/>
        <v/>
      </c>
      <c r="V653" s="24" t="str">
        <f t="shared" si="429"/>
        <v/>
      </c>
      <c r="W653" s="24" t="str">
        <f t="shared" si="447"/>
        <v/>
      </c>
      <c r="X653" s="24" t="str">
        <f t="shared" si="430"/>
        <v/>
      </c>
      <c r="Y653" s="24">
        <f t="shared" si="431"/>
        <v>5</v>
      </c>
      <c r="Z653" s="24" t="str">
        <f t="shared" si="432"/>
        <v>F</v>
      </c>
      <c r="AA653" s="24" t="str">
        <f>IF(I653&lt;&gt;"",IF(I653-J653=0,G653,""),"")</f>
        <v/>
      </c>
      <c r="AB653" s="34" t="str">
        <f t="shared" si="433"/>
        <v/>
      </c>
      <c r="AC653" s="34" t="str">
        <f t="shared" si="434"/>
        <v>g</v>
      </c>
      <c r="AD653" s="34" t="str">
        <f t="shared" si="448"/>
        <v/>
      </c>
      <c r="AE653" s="34" t="str">
        <f t="shared" si="435"/>
        <v>5 -1</v>
      </c>
      <c r="AF653" s="34">
        <f t="shared" si="436"/>
        <v>5</v>
      </c>
      <c r="AG653" s="34">
        <f t="shared" si="437"/>
        <v>4</v>
      </c>
      <c r="AH653" s="34">
        <f t="shared" si="438"/>
        <v>-1</v>
      </c>
      <c r="AI653" s="172">
        <f>IF(AJ653&lt;&gt;"",MAX(AI$3:AI652)+1,"")</f>
        <v>503</v>
      </c>
      <c r="AJ653" s="172" t="str">
        <f t="shared" si="439"/>
        <v>F</v>
      </c>
      <c r="AK653" s="172">
        <f t="shared" si="440"/>
        <v>390</v>
      </c>
      <c r="AL653" s="172">
        <f t="shared" si="441"/>
        <v>5</v>
      </c>
      <c r="AM653" s="172" t="str">
        <f>IF(AN653&lt;&gt;"",MAX(AM$3:AM652)+1,"")</f>
        <v/>
      </c>
      <c r="AN653" s="172" t="str">
        <f t="shared" si="442"/>
        <v/>
      </c>
      <c r="AO653" s="172" t="str">
        <f t="shared" si="443"/>
        <v/>
      </c>
      <c r="AP653" s="172" t="str">
        <f t="shared" si="444"/>
        <v/>
      </c>
      <c r="AQ653" s="172" t="str">
        <f t="shared" si="445"/>
        <v/>
      </c>
      <c r="AR653" s="172" t="str">
        <f>Table1[[#This Row],[Sex ]]&amp;Table1[[#This Row],[Month]]</f>
        <v>F5</v>
      </c>
      <c r="AS653" s="21"/>
      <c r="AT653" s="21"/>
      <c r="AU653" s="21"/>
      <c r="AV653" s="21"/>
      <c r="AW653" s="21"/>
      <c r="AX653" s="21"/>
      <c r="AY653" s="21"/>
      <c r="AZ653" s="21"/>
      <c r="BA653" s="21"/>
      <c r="BB653" s="21"/>
      <c r="BC653" s="21"/>
      <c r="BD653" s="21"/>
      <c r="BE653" s="319"/>
      <c r="BF653" s="319"/>
      <c r="BG653" s="316"/>
      <c r="BH653" s="316"/>
      <c r="BI653" s="316"/>
      <c r="BJ653" s="316"/>
      <c r="BK653" s="316"/>
      <c r="BL653" s="316"/>
      <c r="BM653" s="316"/>
      <c r="BN653" s="316"/>
      <c r="BO653" s="316"/>
      <c r="BP653" s="316"/>
      <c r="BQ653" s="316"/>
      <c r="BR653" s="316"/>
      <c r="BS653" s="316"/>
      <c r="BT653" s="316"/>
      <c r="BU653" s="316"/>
      <c r="BV653" s="316"/>
      <c r="BW653" s="316"/>
      <c r="BX653" s="316"/>
      <c r="BY653" s="316"/>
      <c r="BZ653" s="316"/>
      <c r="CA653" s="316"/>
      <c r="CB653" s="316"/>
      <c r="CC653" s="316"/>
      <c r="CD653" s="316"/>
      <c r="CE653" s="316"/>
      <c r="CF653" s="316"/>
      <c r="CG653" s="316"/>
      <c r="CH653" s="316"/>
      <c r="CI653" s="316"/>
      <c r="CJ653" s="316"/>
      <c r="CK653" s="316"/>
      <c r="CL653" s="316"/>
      <c r="CM653" s="316"/>
      <c r="CN653" s="316"/>
      <c r="CO653" s="316"/>
      <c r="CP653" s="316"/>
      <c r="CQ653" s="316"/>
      <c r="CR653" s="316"/>
      <c r="CS653" s="316"/>
      <c r="CT653" s="316"/>
      <c r="CU653" s="316"/>
      <c r="CV653" s="316"/>
      <c r="CW653" s="316"/>
      <c r="CX653" s="316"/>
      <c r="CY653" s="316"/>
      <c r="CZ653" s="316"/>
      <c r="DA653" s="316"/>
      <c r="DB653" s="316"/>
      <c r="DC653" s="316"/>
      <c r="DD653" s="316"/>
      <c r="DE653" s="316"/>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21"/>
      <c r="ET653" s="21"/>
      <c r="EU653" s="21"/>
      <c r="EV653" s="21"/>
      <c r="HP653" s="268">
        <f t="shared" si="449"/>
        <v>4</v>
      </c>
      <c r="HQ653" s="268">
        <f t="shared" si="420"/>
        <v>645</v>
      </c>
      <c r="HR653" s="268">
        <f t="shared" si="450"/>
        <v>0</v>
      </c>
      <c r="HS653" s="268">
        <f t="shared" ref="HS653:HS716" si="451">ABS(HR653)</f>
        <v>0</v>
      </c>
    </row>
    <row r="654" spans="1:227" x14ac:dyDescent="0.3">
      <c r="A654" s="21"/>
      <c r="B654" s="14">
        <v>11563</v>
      </c>
      <c r="C654" s="14">
        <v>33</v>
      </c>
      <c r="D654" s="14" t="s">
        <v>182</v>
      </c>
      <c r="E654" s="14" t="s">
        <v>183</v>
      </c>
      <c r="F654" s="14">
        <v>400</v>
      </c>
      <c r="G654" s="14" t="s">
        <v>120</v>
      </c>
      <c r="H654" s="14">
        <v>5</v>
      </c>
      <c r="I654" s="14">
        <v>5</v>
      </c>
      <c r="J654" s="14">
        <v>5</v>
      </c>
      <c r="K654" s="14"/>
      <c r="L654" s="14" t="s">
        <v>141</v>
      </c>
      <c r="M654" s="24">
        <f t="shared" si="446"/>
        <v>5</v>
      </c>
      <c r="N654" s="24">
        <f t="shared" si="421"/>
        <v>2</v>
      </c>
      <c r="O654" s="24" t="str">
        <f t="shared" si="422"/>
        <v>5 5</v>
      </c>
      <c r="P654" s="24">
        <f t="shared" si="423"/>
        <v>5</v>
      </c>
      <c r="Q654" s="25">
        <f t="shared" si="424"/>
        <v>0</v>
      </c>
      <c r="R654" s="26">
        <f t="shared" si="425"/>
        <v>0</v>
      </c>
      <c r="S654" s="24">
        <f t="shared" si="426"/>
        <v>5</v>
      </c>
      <c r="T654" s="24">
        <f t="shared" si="427"/>
        <v>5</v>
      </c>
      <c r="U654" s="24" t="str">
        <f t="shared" si="428"/>
        <v/>
      </c>
      <c r="V654" s="24" t="str">
        <f t="shared" si="429"/>
        <v>g</v>
      </c>
      <c r="W654" s="24" t="str">
        <f t="shared" si="447"/>
        <v/>
      </c>
      <c r="X654" s="24">
        <f t="shared" si="430"/>
        <v>5</v>
      </c>
      <c r="Y654" s="24">
        <f t="shared" si="431"/>
        <v>5</v>
      </c>
      <c r="Z654" s="24" t="str">
        <f t="shared" si="432"/>
        <v>F</v>
      </c>
      <c r="AA654" s="24" t="str">
        <f t="shared" ref="AA654:AA687" si="452">IF(I654&lt;&gt;"",IF(SUM(I654:J654)&gt;98,"",IF(I654-J654=0,G654,"")))</f>
        <v>F</v>
      </c>
      <c r="AB654" s="34" t="str">
        <f t="shared" si="433"/>
        <v/>
      </c>
      <c r="AC654" s="34" t="str">
        <f t="shared" si="434"/>
        <v>g</v>
      </c>
      <c r="AD654" s="34" t="str">
        <f t="shared" si="448"/>
        <v>g</v>
      </c>
      <c r="AE654" s="34" t="str">
        <f t="shared" si="435"/>
        <v>5 0</v>
      </c>
      <c r="AF654" s="34">
        <f t="shared" si="436"/>
        <v>5</v>
      </c>
      <c r="AG654" s="34">
        <f t="shared" si="437"/>
        <v>5</v>
      </c>
      <c r="AH654" s="34">
        <f t="shared" si="438"/>
        <v>0</v>
      </c>
      <c r="AI654" s="172">
        <f>IF(AJ654&lt;&gt;"",MAX(AI$3:AI653)+1,"")</f>
        <v>504</v>
      </c>
      <c r="AJ654" s="172" t="str">
        <f t="shared" si="439"/>
        <v>F</v>
      </c>
      <c r="AK654" s="172">
        <f t="shared" si="440"/>
        <v>400</v>
      </c>
      <c r="AL654" s="172">
        <f t="shared" si="441"/>
        <v>5</v>
      </c>
      <c r="AM654" s="172" t="str">
        <f>IF(AN654&lt;&gt;"",MAX(AM$3:AM653)+1,"")</f>
        <v/>
      </c>
      <c r="AN654" s="172" t="str">
        <f t="shared" si="442"/>
        <v/>
      </c>
      <c r="AO654" s="172" t="str">
        <f t="shared" si="443"/>
        <v/>
      </c>
      <c r="AP654" s="172" t="str">
        <f t="shared" si="444"/>
        <v/>
      </c>
      <c r="AQ654" s="172" t="str">
        <f t="shared" si="445"/>
        <v/>
      </c>
      <c r="AR654" s="172" t="str">
        <f>Table1[[#This Row],[Sex ]]&amp;Table1[[#This Row],[Month]]</f>
        <v>F5</v>
      </c>
      <c r="AS654" s="21"/>
      <c r="AT654" s="21"/>
      <c r="AU654" s="21"/>
      <c r="AV654" s="21"/>
      <c r="AW654" s="21"/>
      <c r="AX654" s="21"/>
      <c r="AY654" s="21"/>
      <c r="AZ654" s="21"/>
      <c r="BA654" s="21"/>
      <c r="BB654" s="21"/>
      <c r="BC654" s="21"/>
      <c r="BD654" s="21"/>
      <c r="BE654" s="319"/>
      <c r="BF654" s="319"/>
      <c r="BG654" s="316"/>
      <c r="BH654" s="316"/>
      <c r="BI654" s="316"/>
      <c r="BJ654" s="316"/>
      <c r="BK654" s="316"/>
      <c r="BL654" s="316"/>
      <c r="BM654" s="316"/>
      <c r="BN654" s="316"/>
      <c r="BO654" s="316"/>
      <c r="BP654" s="316"/>
      <c r="BQ654" s="316"/>
      <c r="BR654" s="316"/>
      <c r="BS654" s="316"/>
      <c r="BT654" s="316"/>
      <c r="BU654" s="316"/>
      <c r="BV654" s="316"/>
      <c r="BW654" s="316"/>
      <c r="BX654" s="316"/>
      <c r="BY654" s="316"/>
      <c r="BZ654" s="316"/>
      <c r="CA654" s="316"/>
      <c r="CB654" s="316"/>
      <c r="CC654" s="316"/>
      <c r="CD654" s="316"/>
      <c r="CE654" s="316"/>
      <c r="CF654" s="316"/>
      <c r="CG654" s="316"/>
      <c r="CH654" s="316"/>
      <c r="CI654" s="316"/>
      <c r="CJ654" s="316"/>
      <c r="CK654" s="316"/>
      <c r="CL654" s="316"/>
      <c r="CM654" s="316"/>
      <c r="CN654" s="316"/>
      <c r="CO654" s="316"/>
      <c r="CP654" s="316"/>
      <c r="CQ654" s="316"/>
      <c r="CR654" s="316"/>
      <c r="CS654" s="316"/>
      <c r="CT654" s="316"/>
      <c r="CU654" s="316"/>
      <c r="CV654" s="316"/>
      <c r="CW654" s="316"/>
      <c r="CX654" s="316"/>
      <c r="CY654" s="316"/>
      <c r="CZ654" s="316"/>
      <c r="DA654" s="316"/>
      <c r="DB654" s="316"/>
      <c r="DC654" s="316"/>
      <c r="DD654" s="316"/>
      <c r="DE654" s="316"/>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21"/>
      <c r="ET654" s="21"/>
      <c r="EU654" s="21"/>
      <c r="EV654" s="21"/>
      <c r="HP654" s="268">
        <f t="shared" si="449"/>
        <v>4</v>
      </c>
      <c r="HQ654" s="268">
        <f t="shared" si="420"/>
        <v>646</v>
      </c>
      <c r="HR654" s="268">
        <f t="shared" si="450"/>
        <v>0</v>
      </c>
      <c r="HS654" s="268">
        <f t="shared" si="451"/>
        <v>0</v>
      </c>
    </row>
    <row r="655" spans="1:227" x14ac:dyDescent="0.3">
      <c r="A655" s="21"/>
      <c r="B655" s="14">
        <v>11563</v>
      </c>
      <c r="C655" s="14">
        <v>34</v>
      </c>
      <c r="D655" s="14" t="s">
        <v>182</v>
      </c>
      <c r="E655" s="14" t="s">
        <v>183</v>
      </c>
      <c r="F655" s="14">
        <v>390</v>
      </c>
      <c r="G655" s="14" t="s">
        <v>120</v>
      </c>
      <c r="H655" s="14">
        <v>5</v>
      </c>
      <c r="I655" s="14">
        <v>5</v>
      </c>
      <c r="J655" s="14">
        <v>5</v>
      </c>
      <c r="K655" s="14"/>
      <c r="L655" s="14" t="s">
        <v>141</v>
      </c>
      <c r="M655" s="24">
        <f t="shared" si="446"/>
        <v>5</v>
      </c>
      <c r="N655" s="24">
        <f t="shared" si="421"/>
        <v>2</v>
      </c>
      <c r="O655" s="24" t="str">
        <f t="shared" si="422"/>
        <v>5 5</v>
      </c>
      <c r="P655" s="24">
        <f t="shared" si="423"/>
        <v>5</v>
      </c>
      <c r="Q655" s="25">
        <f t="shared" si="424"/>
        <v>0</v>
      </c>
      <c r="R655" s="26">
        <f t="shared" si="425"/>
        <v>0</v>
      </c>
      <c r="S655" s="24">
        <f t="shared" si="426"/>
        <v>5</v>
      </c>
      <c r="T655" s="24">
        <f t="shared" si="427"/>
        <v>5</v>
      </c>
      <c r="U655" s="24" t="str">
        <f t="shared" si="428"/>
        <v/>
      </c>
      <c r="V655" s="24" t="str">
        <f t="shared" si="429"/>
        <v>g</v>
      </c>
      <c r="W655" s="24" t="str">
        <f t="shared" si="447"/>
        <v/>
      </c>
      <c r="X655" s="24">
        <f t="shared" si="430"/>
        <v>5</v>
      </c>
      <c r="Y655" s="24">
        <f t="shared" si="431"/>
        <v>5</v>
      </c>
      <c r="Z655" s="24" t="str">
        <f t="shared" si="432"/>
        <v>F</v>
      </c>
      <c r="AA655" s="24" t="str">
        <f t="shared" si="452"/>
        <v>F</v>
      </c>
      <c r="AB655" s="34" t="str">
        <f t="shared" si="433"/>
        <v/>
      </c>
      <c r="AC655" s="34" t="str">
        <f t="shared" si="434"/>
        <v>g</v>
      </c>
      <c r="AD655" s="34" t="str">
        <f t="shared" si="448"/>
        <v>g</v>
      </c>
      <c r="AE655" s="34" t="str">
        <f t="shared" si="435"/>
        <v>5 0</v>
      </c>
      <c r="AF655" s="34">
        <f t="shared" si="436"/>
        <v>5</v>
      </c>
      <c r="AG655" s="34">
        <f t="shared" si="437"/>
        <v>5</v>
      </c>
      <c r="AH655" s="34">
        <f t="shared" si="438"/>
        <v>0</v>
      </c>
      <c r="AI655" s="172">
        <f>IF(AJ655&lt;&gt;"",MAX(AI$3:AI654)+1,"")</f>
        <v>505</v>
      </c>
      <c r="AJ655" s="172" t="str">
        <f t="shared" si="439"/>
        <v>F</v>
      </c>
      <c r="AK655" s="172">
        <f t="shared" si="440"/>
        <v>390</v>
      </c>
      <c r="AL655" s="172">
        <f t="shared" si="441"/>
        <v>5</v>
      </c>
      <c r="AM655" s="172" t="str">
        <f>IF(AN655&lt;&gt;"",MAX(AM$3:AM654)+1,"")</f>
        <v/>
      </c>
      <c r="AN655" s="172" t="str">
        <f t="shared" si="442"/>
        <v/>
      </c>
      <c r="AO655" s="172" t="str">
        <f t="shared" si="443"/>
        <v/>
      </c>
      <c r="AP655" s="172" t="str">
        <f t="shared" si="444"/>
        <v/>
      </c>
      <c r="AQ655" s="172" t="str">
        <f t="shared" si="445"/>
        <v/>
      </c>
      <c r="AR655" s="172" t="str">
        <f>Table1[[#This Row],[Sex ]]&amp;Table1[[#This Row],[Month]]</f>
        <v>F5</v>
      </c>
      <c r="AS655" s="21"/>
      <c r="AT655" s="21"/>
      <c r="AU655" s="21"/>
      <c r="AV655" s="21"/>
      <c r="AW655" s="21"/>
      <c r="AX655" s="21"/>
      <c r="AY655" s="21"/>
      <c r="AZ655" s="21"/>
      <c r="BA655" s="21"/>
      <c r="BB655" s="21"/>
      <c r="BC655" s="21"/>
      <c r="BD655" s="21"/>
      <c r="BE655" s="319"/>
      <c r="BF655" s="319"/>
      <c r="BG655" s="316"/>
      <c r="BH655" s="316"/>
      <c r="BI655" s="316"/>
      <c r="BJ655" s="316"/>
      <c r="BK655" s="316"/>
      <c r="BL655" s="316"/>
      <c r="BM655" s="316"/>
      <c r="BN655" s="316"/>
      <c r="BO655" s="316"/>
      <c r="BP655" s="316"/>
      <c r="BQ655" s="316"/>
      <c r="BR655" s="316"/>
      <c r="BS655" s="316"/>
      <c r="BT655" s="316"/>
      <c r="BU655" s="316"/>
      <c r="BV655" s="316"/>
      <c r="BW655" s="316"/>
      <c r="BX655" s="316"/>
      <c r="BY655" s="316"/>
      <c r="BZ655" s="316"/>
      <c r="CA655" s="316"/>
      <c r="CB655" s="316"/>
      <c r="CC655" s="316"/>
      <c r="CD655" s="316"/>
      <c r="CE655" s="316"/>
      <c r="CF655" s="316"/>
      <c r="CG655" s="316"/>
      <c r="CH655" s="316"/>
      <c r="CI655" s="316"/>
      <c r="CJ655" s="316"/>
      <c r="CK655" s="316"/>
      <c r="CL655" s="316"/>
      <c r="CM655" s="316"/>
      <c r="CN655" s="316"/>
      <c r="CO655" s="316"/>
      <c r="CP655" s="316"/>
      <c r="CQ655" s="316"/>
      <c r="CR655" s="316"/>
      <c r="CS655" s="316"/>
      <c r="CT655" s="316"/>
      <c r="CU655" s="316"/>
      <c r="CV655" s="316"/>
      <c r="CW655" s="316"/>
      <c r="CX655" s="316"/>
      <c r="CY655" s="316"/>
      <c r="CZ655" s="316"/>
      <c r="DA655" s="316"/>
      <c r="DB655" s="316"/>
      <c r="DC655" s="316"/>
      <c r="DD655" s="316"/>
      <c r="DE655" s="316"/>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21"/>
      <c r="ET655" s="21"/>
      <c r="EU655" s="21"/>
      <c r="EV655" s="21"/>
      <c r="HP655" s="268">
        <f t="shared" si="449"/>
        <v>5</v>
      </c>
      <c r="HQ655" s="268">
        <f t="shared" si="420"/>
        <v>647</v>
      </c>
      <c r="HR655" s="268">
        <f t="shared" si="450"/>
        <v>0</v>
      </c>
      <c r="HS655" s="268">
        <f t="shared" si="451"/>
        <v>0</v>
      </c>
    </row>
    <row r="656" spans="1:227" x14ac:dyDescent="0.3">
      <c r="A656" s="21"/>
      <c r="B656" s="14">
        <v>11563</v>
      </c>
      <c r="C656" s="14">
        <v>35</v>
      </c>
      <c r="D656" s="14" t="s">
        <v>182</v>
      </c>
      <c r="E656" s="14" t="s">
        <v>183</v>
      </c>
      <c r="F656" s="14">
        <v>380</v>
      </c>
      <c r="G656" s="14" t="s">
        <v>120</v>
      </c>
      <c r="H656" s="14">
        <v>5</v>
      </c>
      <c r="I656" s="14">
        <v>5</v>
      </c>
      <c r="J656" s="14">
        <v>5</v>
      </c>
      <c r="K656" s="14"/>
      <c r="L656" s="14" t="s">
        <v>141</v>
      </c>
      <c r="M656" s="24">
        <f t="shared" si="446"/>
        <v>5</v>
      </c>
      <c r="N656" s="24">
        <f t="shared" si="421"/>
        <v>2</v>
      </c>
      <c r="O656" s="24" t="str">
        <f t="shared" si="422"/>
        <v>5 5</v>
      </c>
      <c r="P656" s="24">
        <f t="shared" si="423"/>
        <v>5</v>
      </c>
      <c r="Q656" s="25">
        <f t="shared" si="424"/>
        <v>0</v>
      </c>
      <c r="R656" s="26">
        <f t="shared" si="425"/>
        <v>0</v>
      </c>
      <c r="S656" s="24">
        <f t="shared" si="426"/>
        <v>5</v>
      </c>
      <c r="T656" s="24">
        <f t="shared" si="427"/>
        <v>5</v>
      </c>
      <c r="U656" s="24" t="str">
        <f t="shared" si="428"/>
        <v/>
      </c>
      <c r="V656" s="24" t="str">
        <f t="shared" si="429"/>
        <v>g</v>
      </c>
      <c r="W656" s="24" t="str">
        <f t="shared" si="447"/>
        <v/>
      </c>
      <c r="X656" s="24">
        <f t="shared" si="430"/>
        <v>5</v>
      </c>
      <c r="Y656" s="24">
        <f t="shared" si="431"/>
        <v>5</v>
      </c>
      <c r="Z656" s="24" t="str">
        <f t="shared" si="432"/>
        <v>F</v>
      </c>
      <c r="AA656" s="24" t="str">
        <f t="shared" si="452"/>
        <v>F</v>
      </c>
      <c r="AB656" s="34" t="str">
        <f t="shared" si="433"/>
        <v/>
      </c>
      <c r="AC656" s="34" t="str">
        <f t="shared" si="434"/>
        <v>g</v>
      </c>
      <c r="AD656" s="34" t="str">
        <f t="shared" si="448"/>
        <v>g</v>
      </c>
      <c r="AE656" s="34" t="str">
        <f t="shared" si="435"/>
        <v>5 0</v>
      </c>
      <c r="AF656" s="34">
        <f t="shared" si="436"/>
        <v>5</v>
      </c>
      <c r="AG656" s="34">
        <f t="shared" si="437"/>
        <v>5</v>
      </c>
      <c r="AH656" s="34">
        <f t="shared" si="438"/>
        <v>0</v>
      </c>
      <c r="AI656" s="172">
        <f>IF(AJ656&lt;&gt;"",MAX(AI$3:AI655)+1,"")</f>
        <v>506</v>
      </c>
      <c r="AJ656" s="172" t="str">
        <f t="shared" si="439"/>
        <v>F</v>
      </c>
      <c r="AK656" s="172">
        <f t="shared" si="440"/>
        <v>380</v>
      </c>
      <c r="AL656" s="172">
        <f t="shared" si="441"/>
        <v>5</v>
      </c>
      <c r="AM656" s="172" t="str">
        <f>IF(AN656&lt;&gt;"",MAX(AM$3:AM655)+1,"")</f>
        <v/>
      </c>
      <c r="AN656" s="172" t="str">
        <f t="shared" si="442"/>
        <v/>
      </c>
      <c r="AO656" s="172" t="str">
        <f t="shared" si="443"/>
        <v/>
      </c>
      <c r="AP656" s="172" t="str">
        <f t="shared" si="444"/>
        <v/>
      </c>
      <c r="AQ656" s="172" t="str">
        <f t="shared" si="445"/>
        <v/>
      </c>
      <c r="AR656" s="172" t="str">
        <f>Table1[[#This Row],[Sex ]]&amp;Table1[[#This Row],[Month]]</f>
        <v>F5</v>
      </c>
      <c r="AS656" s="21"/>
      <c r="AT656" s="21"/>
      <c r="AU656" s="21"/>
      <c r="AV656" s="21"/>
      <c r="AW656" s="21"/>
      <c r="AX656" s="21"/>
      <c r="AY656" s="21"/>
      <c r="AZ656" s="21"/>
      <c r="BA656" s="21"/>
      <c r="BB656" s="21"/>
      <c r="BC656" s="21"/>
      <c r="BD656" s="21"/>
      <c r="BE656" s="319"/>
      <c r="BF656" s="319"/>
      <c r="BG656" s="316"/>
      <c r="BH656" s="316"/>
      <c r="BI656" s="316"/>
      <c r="BJ656" s="316"/>
      <c r="BK656" s="316"/>
      <c r="BL656" s="316"/>
      <c r="BM656" s="316"/>
      <c r="BN656" s="316"/>
      <c r="BO656" s="316"/>
      <c r="BP656" s="316"/>
      <c r="BQ656" s="316"/>
      <c r="BR656" s="316"/>
      <c r="BS656" s="316"/>
      <c r="BT656" s="316"/>
      <c r="BU656" s="316"/>
      <c r="BV656" s="316"/>
      <c r="BW656" s="316"/>
      <c r="BX656" s="316"/>
      <c r="BY656" s="316"/>
      <c r="BZ656" s="316"/>
      <c r="CA656" s="316"/>
      <c r="CB656" s="316"/>
      <c r="CC656" s="316"/>
      <c r="CD656" s="316"/>
      <c r="CE656" s="316"/>
      <c r="CF656" s="316"/>
      <c r="CG656" s="316"/>
      <c r="CH656" s="316"/>
      <c r="CI656" s="316"/>
      <c r="CJ656" s="316"/>
      <c r="CK656" s="316"/>
      <c r="CL656" s="316"/>
      <c r="CM656" s="316"/>
      <c r="CN656" s="316"/>
      <c r="CO656" s="316"/>
      <c r="CP656" s="316"/>
      <c r="CQ656" s="316"/>
      <c r="CR656" s="316"/>
      <c r="CS656" s="316"/>
      <c r="CT656" s="316"/>
      <c r="CU656" s="316"/>
      <c r="CV656" s="316"/>
      <c r="CW656" s="316"/>
      <c r="CX656" s="316"/>
      <c r="CY656" s="316"/>
      <c r="CZ656" s="316"/>
      <c r="DA656" s="316"/>
      <c r="DB656" s="316"/>
      <c r="DC656" s="316"/>
      <c r="DD656" s="316"/>
      <c r="DE656" s="316"/>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21"/>
      <c r="ET656" s="21"/>
      <c r="EU656" s="21"/>
      <c r="EV656" s="21"/>
      <c r="HP656" s="268">
        <f t="shared" si="449"/>
        <v>6</v>
      </c>
      <c r="HQ656" s="268">
        <f t="shared" si="420"/>
        <v>648</v>
      </c>
      <c r="HR656" s="268">
        <f t="shared" si="450"/>
        <v>0</v>
      </c>
      <c r="HS656" s="268">
        <f t="shared" si="451"/>
        <v>0</v>
      </c>
    </row>
    <row r="657" spans="1:227" x14ac:dyDescent="0.3">
      <c r="A657" s="21"/>
      <c r="B657" s="14">
        <v>11563</v>
      </c>
      <c r="C657" s="14">
        <v>36</v>
      </c>
      <c r="D657" s="14" t="s">
        <v>182</v>
      </c>
      <c r="E657" s="14" t="s">
        <v>183</v>
      </c>
      <c r="F657" s="14">
        <v>380</v>
      </c>
      <c r="G657" s="14" t="s">
        <v>120</v>
      </c>
      <c r="H657" s="14">
        <v>5</v>
      </c>
      <c r="I657" s="14">
        <v>4</v>
      </c>
      <c r="J657" s="14">
        <v>4</v>
      </c>
      <c r="K657" s="14"/>
      <c r="L657" s="14" t="s">
        <v>141</v>
      </c>
      <c r="M657" s="24">
        <f t="shared" si="446"/>
        <v>4</v>
      </c>
      <c r="N657" s="24">
        <f t="shared" si="421"/>
        <v>2</v>
      </c>
      <c r="O657" s="24" t="str">
        <f t="shared" si="422"/>
        <v>4 4</v>
      </c>
      <c r="P657" s="24">
        <f t="shared" si="423"/>
        <v>4</v>
      </c>
      <c r="Q657" s="25">
        <f t="shared" si="424"/>
        <v>0</v>
      </c>
      <c r="R657" s="26">
        <f t="shared" si="425"/>
        <v>0</v>
      </c>
      <c r="S657" s="24">
        <f t="shared" si="426"/>
        <v>5</v>
      </c>
      <c r="T657" s="24">
        <f t="shared" si="427"/>
        <v>5</v>
      </c>
      <c r="U657" s="24" t="str">
        <f t="shared" si="428"/>
        <v/>
      </c>
      <c r="V657" s="24" t="str">
        <f t="shared" si="429"/>
        <v>g</v>
      </c>
      <c r="W657" s="24" t="str">
        <f t="shared" si="447"/>
        <v/>
      </c>
      <c r="X657" s="24">
        <f t="shared" si="430"/>
        <v>5</v>
      </c>
      <c r="Y657" s="24">
        <f t="shared" si="431"/>
        <v>5</v>
      </c>
      <c r="Z657" s="24" t="str">
        <f t="shared" si="432"/>
        <v>F</v>
      </c>
      <c r="AA657" s="24" t="str">
        <f t="shared" si="452"/>
        <v>F</v>
      </c>
      <c r="AB657" s="34" t="str">
        <f t="shared" si="433"/>
        <v/>
      </c>
      <c r="AC657" s="34" t="str">
        <f t="shared" si="434"/>
        <v>g</v>
      </c>
      <c r="AD657" s="34" t="str">
        <f t="shared" si="448"/>
        <v>g</v>
      </c>
      <c r="AE657" s="34" t="str">
        <f t="shared" si="435"/>
        <v>5 0</v>
      </c>
      <c r="AF657" s="34">
        <f t="shared" si="436"/>
        <v>4</v>
      </c>
      <c r="AG657" s="34">
        <f t="shared" si="437"/>
        <v>4</v>
      </c>
      <c r="AH657" s="34">
        <f t="shared" si="438"/>
        <v>0</v>
      </c>
      <c r="AI657" s="172">
        <f>IF(AJ657&lt;&gt;"",MAX(AI$3:AI656)+1,"")</f>
        <v>507</v>
      </c>
      <c r="AJ657" s="172" t="str">
        <f t="shared" si="439"/>
        <v>F</v>
      </c>
      <c r="AK657" s="172">
        <f t="shared" si="440"/>
        <v>380</v>
      </c>
      <c r="AL657" s="172">
        <f t="shared" si="441"/>
        <v>4</v>
      </c>
      <c r="AM657" s="172" t="str">
        <f>IF(AN657&lt;&gt;"",MAX(AM$3:AM656)+1,"")</f>
        <v/>
      </c>
      <c r="AN657" s="172" t="str">
        <f t="shared" si="442"/>
        <v/>
      </c>
      <c r="AO657" s="172" t="str">
        <f t="shared" si="443"/>
        <v/>
      </c>
      <c r="AP657" s="172" t="str">
        <f t="shared" si="444"/>
        <v/>
      </c>
      <c r="AQ657" s="172" t="str">
        <f t="shared" si="445"/>
        <v/>
      </c>
      <c r="AR657" s="172" t="str">
        <f>Table1[[#This Row],[Sex ]]&amp;Table1[[#This Row],[Month]]</f>
        <v>F5</v>
      </c>
      <c r="AS657" s="21"/>
      <c r="AT657" s="21"/>
      <c r="AU657" s="21"/>
      <c r="AV657" s="21"/>
      <c r="AW657" s="21"/>
      <c r="AX657" s="21"/>
      <c r="AY657" s="21"/>
      <c r="AZ657" s="21"/>
      <c r="BA657" s="21"/>
      <c r="BB657" s="21"/>
      <c r="BC657" s="21"/>
      <c r="BD657" s="21"/>
      <c r="BE657" s="319"/>
      <c r="BF657" s="319"/>
      <c r="BG657" s="316"/>
      <c r="BH657" s="316"/>
      <c r="BI657" s="316"/>
      <c r="BJ657" s="316"/>
      <c r="BK657" s="316"/>
      <c r="BL657" s="316"/>
      <c r="BM657" s="316"/>
      <c r="BN657" s="316"/>
      <c r="BO657" s="316"/>
      <c r="BP657" s="316"/>
      <c r="BQ657" s="316"/>
      <c r="BR657" s="316"/>
      <c r="BS657" s="316"/>
      <c r="BT657" s="316"/>
      <c r="BU657" s="316"/>
      <c r="BV657" s="316"/>
      <c r="BW657" s="316"/>
      <c r="BX657" s="316"/>
      <c r="BY657" s="316"/>
      <c r="BZ657" s="316"/>
      <c r="CA657" s="316"/>
      <c r="CB657" s="316"/>
      <c r="CC657" s="316"/>
      <c r="CD657" s="316"/>
      <c r="CE657" s="316"/>
      <c r="CF657" s="316"/>
      <c r="CG657" s="316"/>
      <c r="CH657" s="316"/>
      <c r="CI657" s="316"/>
      <c r="CJ657" s="316"/>
      <c r="CK657" s="316"/>
      <c r="CL657" s="316"/>
      <c r="CM657" s="316"/>
      <c r="CN657" s="316"/>
      <c r="CO657" s="316"/>
      <c r="CP657" s="316"/>
      <c r="CQ657" s="316"/>
      <c r="CR657" s="316"/>
      <c r="CS657" s="316"/>
      <c r="CT657" s="316"/>
      <c r="CU657" s="316"/>
      <c r="CV657" s="316"/>
      <c r="CW657" s="316"/>
      <c r="CX657" s="316"/>
      <c r="CY657" s="316"/>
      <c r="CZ657" s="316"/>
      <c r="DA657" s="316"/>
      <c r="DB657" s="316"/>
      <c r="DC657" s="316"/>
      <c r="DD657" s="316"/>
      <c r="DE657" s="316"/>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21"/>
      <c r="ET657" s="21"/>
      <c r="EU657" s="21"/>
      <c r="EV657" s="21"/>
      <c r="HP657" s="268">
        <f t="shared" si="449"/>
        <v>5</v>
      </c>
      <c r="HQ657" s="268">
        <f t="shared" si="420"/>
        <v>649</v>
      </c>
      <c r="HR657" s="268">
        <f t="shared" si="450"/>
        <v>0</v>
      </c>
      <c r="HS657" s="268">
        <f t="shared" si="451"/>
        <v>0</v>
      </c>
    </row>
    <row r="658" spans="1:227" x14ac:dyDescent="0.3">
      <c r="A658" s="21"/>
      <c r="B658" s="14">
        <v>11563</v>
      </c>
      <c r="C658" s="14">
        <v>37</v>
      </c>
      <c r="D658" s="14" t="s">
        <v>182</v>
      </c>
      <c r="E658" s="14" t="s">
        <v>183</v>
      </c>
      <c r="F658" s="14">
        <v>330</v>
      </c>
      <c r="G658" s="14" t="s">
        <v>121</v>
      </c>
      <c r="H658" s="14">
        <v>5</v>
      </c>
      <c r="I658" s="14">
        <v>5</v>
      </c>
      <c r="J658" s="14">
        <v>5</v>
      </c>
      <c r="K658" s="14"/>
      <c r="L658" s="14" t="s">
        <v>141</v>
      </c>
      <c r="M658" s="24">
        <f t="shared" si="446"/>
        <v>5</v>
      </c>
      <c r="N658" s="24">
        <f t="shared" si="421"/>
        <v>2</v>
      </c>
      <c r="O658" s="24" t="str">
        <f t="shared" si="422"/>
        <v>5 5</v>
      </c>
      <c r="P658" s="24">
        <f t="shared" si="423"/>
        <v>5</v>
      </c>
      <c r="Q658" s="25">
        <f t="shared" si="424"/>
        <v>0</v>
      </c>
      <c r="R658" s="26">
        <f t="shared" si="425"/>
        <v>0</v>
      </c>
      <c r="S658" s="24">
        <f t="shared" si="426"/>
        <v>5</v>
      </c>
      <c r="T658" s="24">
        <f t="shared" si="427"/>
        <v>5</v>
      </c>
      <c r="U658" s="24" t="str">
        <f t="shared" si="428"/>
        <v/>
      </c>
      <c r="V658" s="24" t="str">
        <f t="shared" si="429"/>
        <v>g</v>
      </c>
      <c r="W658" s="24" t="str">
        <f t="shared" si="447"/>
        <v/>
      </c>
      <c r="X658" s="24">
        <f t="shared" si="430"/>
        <v>5</v>
      </c>
      <c r="Y658" s="24">
        <f t="shared" si="431"/>
        <v>5</v>
      </c>
      <c r="Z658" s="24" t="str">
        <f t="shared" si="432"/>
        <v>M</v>
      </c>
      <c r="AA658" s="24" t="str">
        <f t="shared" si="452"/>
        <v>M</v>
      </c>
      <c r="AB658" s="34" t="str">
        <f t="shared" si="433"/>
        <v/>
      </c>
      <c r="AC658" s="34" t="str">
        <f t="shared" si="434"/>
        <v>g</v>
      </c>
      <c r="AD658" s="34" t="str">
        <f t="shared" si="448"/>
        <v>g</v>
      </c>
      <c r="AE658" s="34" t="str">
        <f t="shared" si="435"/>
        <v>5 0</v>
      </c>
      <c r="AF658" s="34">
        <f t="shared" si="436"/>
        <v>5</v>
      </c>
      <c r="AG658" s="34">
        <f t="shared" si="437"/>
        <v>5</v>
      </c>
      <c r="AH658" s="34">
        <f t="shared" si="438"/>
        <v>0</v>
      </c>
      <c r="AI658" s="172" t="str">
        <f>IF(AJ658&lt;&gt;"",MAX(AI$3:AI657)+1,"")</f>
        <v/>
      </c>
      <c r="AJ658" s="172" t="str">
        <f t="shared" si="439"/>
        <v/>
      </c>
      <c r="AK658" s="172" t="str">
        <f t="shared" si="440"/>
        <v/>
      </c>
      <c r="AL658" s="172" t="str">
        <f t="shared" si="441"/>
        <v/>
      </c>
      <c r="AM658" s="172">
        <f>IF(AN658&lt;&gt;"",MAX(AM$3:AM657)+1,"")</f>
        <v>143</v>
      </c>
      <c r="AN658" s="172" t="str">
        <f t="shared" si="442"/>
        <v>M</v>
      </c>
      <c r="AO658" s="172">
        <f t="shared" si="443"/>
        <v>330</v>
      </c>
      <c r="AP658" s="172">
        <f t="shared" si="444"/>
        <v>5</v>
      </c>
      <c r="AQ658" s="172" t="str">
        <f t="shared" si="445"/>
        <v/>
      </c>
      <c r="AR658" s="172" t="str">
        <f>Table1[[#This Row],[Sex ]]&amp;Table1[[#This Row],[Month]]</f>
        <v>M5</v>
      </c>
      <c r="AS658" s="21"/>
      <c r="AT658" s="21"/>
      <c r="AU658" s="21"/>
      <c r="AV658" s="21"/>
      <c r="AW658" s="21"/>
      <c r="AX658" s="21"/>
      <c r="AY658" s="21"/>
      <c r="AZ658" s="21"/>
      <c r="BA658" s="21"/>
      <c r="BB658" s="21"/>
      <c r="BC658" s="21"/>
      <c r="BD658" s="21"/>
      <c r="BE658" s="319"/>
      <c r="BF658" s="319"/>
      <c r="BG658" s="316"/>
      <c r="BH658" s="316"/>
      <c r="BI658" s="316"/>
      <c r="BJ658" s="316"/>
      <c r="BK658" s="316"/>
      <c r="BL658" s="316"/>
      <c r="BM658" s="316"/>
      <c r="BN658" s="316"/>
      <c r="BO658" s="316"/>
      <c r="BP658" s="316"/>
      <c r="BQ658" s="316"/>
      <c r="BR658" s="316"/>
      <c r="BS658" s="316"/>
      <c r="BT658" s="316"/>
      <c r="BU658" s="316"/>
      <c r="BV658" s="316"/>
      <c r="BW658" s="316"/>
      <c r="BX658" s="316"/>
      <c r="BY658" s="316"/>
      <c r="BZ658" s="316"/>
      <c r="CA658" s="316"/>
      <c r="CB658" s="316"/>
      <c r="CC658" s="316"/>
      <c r="CD658" s="316"/>
      <c r="CE658" s="316"/>
      <c r="CF658" s="316"/>
      <c r="CG658" s="316"/>
      <c r="CH658" s="316"/>
      <c r="CI658" s="316"/>
      <c r="CJ658" s="316"/>
      <c r="CK658" s="316"/>
      <c r="CL658" s="316"/>
      <c r="CM658" s="316"/>
      <c r="CN658" s="316"/>
      <c r="CO658" s="316"/>
      <c r="CP658" s="316"/>
      <c r="CQ658" s="316"/>
      <c r="CR658" s="316"/>
      <c r="CS658" s="316"/>
      <c r="CT658" s="316"/>
      <c r="CU658" s="316"/>
      <c r="CV658" s="316"/>
      <c r="CW658" s="316"/>
      <c r="CX658" s="316"/>
      <c r="CY658" s="316"/>
      <c r="CZ658" s="316"/>
      <c r="DA658" s="316"/>
      <c r="DB658" s="316"/>
      <c r="DC658" s="316"/>
      <c r="DD658" s="316"/>
      <c r="DE658" s="316"/>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21"/>
      <c r="ET658" s="21"/>
      <c r="EU658" s="21"/>
      <c r="EV658" s="21"/>
      <c r="HP658" s="268">
        <f t="shared" si="449"/>
        <v>4</v>
      </c>
      <c r="HQ658" s="268">
        <f t="shared" si="420"/>
        <v>650</v>
      </c>
      <c r="HR658" s="268">
        <f t="shared" si="450"/>
        <v>0</v>
      </c>
      <c r="HS658" s="268">
        <f t="shared" si="451"/>
        <v>0</v>
      </c>
    </row>
    <row r="659" spans="1:227" x14ac:dyDescent="0.3">
      <c r="A659" s="21"/>
      <c r="B659" s="14">
        <v>11563</v>
      </c>
      <c r="C659" s="14">
        <v>38</v>
      </c>
      <c r="D659" s="14" t="s">
        <v>182</v>
      </c>
      <c r="E659" s="14" t="s">
        <v>183</v>
      </c>
      <c r="F659" s="14">
        <v>400</v>
      </c>
      <c r="G659" s="14" t="s">
        <v>120</v>
      </c>
      <c r="H659" s="14">
        <v>5</v>
      </c>
      <c r="I659" s="14">
        <v>6</v>
      </c>
      <c r="J659" s="14">
        <v>6</v>
      </c>
      <c r="K659" s="14"/>
      <c r="L659" s="14" t="s">
        <v>141</v>
      </c>
      <c r="M659" s="24">
        <f t="shared" si="446"/>
        <v>6</v>
      </c>
      <c r="N659" s="24">
        <f t="shared" si="421"/>
        <v>2</v>
      </c>
      <c r="O659" s="24" t="str">
        <f t="shared" si="422"/>
        <v>6 6</v>
      </c>
      <c r="P659" s="24">
        <f t="shared" si="423"/>
        <v>6</v>
      </c>
      <c r="Q659" s="25">
        <f t="shared" si="424"/>
        <v>0</v>
      </c>
      <c r="R659" s="26">
        <f t="shared" si="425"/>
        <v>0</v>
      </c>
      <c r="S659" s="24">
        <f t="shared" si="426"/>
        <v>5</v>
      </c>
      <c r="T659" s="24">
        <f t="shared" si="427"/>
        <v>5</v>
      </c>
      <c r="U659" s="24" t="str">
        <f t="shared" si="428"/>
        <v/>
      </c>
      <c r="V659" s="24" t="str">
        <f t="shared" si="429"/>
        <v>g</v>
      </c>
      <c r="W659" s="24" t="str">
        <f t="shared" si="447"/>
        <v/>
      </c>
      <c r="X659" s="24">
        <f t="shared" si="430"/>
        <v>5</v>
      </c>
      <c r="Y659" s="24">
        <f t="shared" si="431"/>
        <v>5</v>
      </c>
      <c r="Z659" s="24" t="str">
        <f t="shared" si="432"/>
        <v>F</v>
      </c>
      <c r="AA659" s="24" t="str">
        <f t="shared" si="452"/>
        <v>F</v>
      </c>
      <c r="AB659" s="34" t="str">
        <f t="shared" si="433"/>
        <v/>
      </c>
      <c r="AC659" s="34" t="str">
        <f t="shared" si="434"/>
        <v>g</v>
      </c>
      <c r="AD659" s="34" t="str">
        <f t="shared" si="448"/>
        <v>g</v>
      </c>
      <c r="AE659" s="34" t="str">
        <f t="shared" si="435"/>
        <v>5 0</v>
      </c>
      <c r="AF659" s="34">
        <f t="shared" si="436"/>
        <v>6</v>
      </c>
      <c r="AG659" s="34">
        <f t="shared" si="437"/>
        <v>6</v>
      </c>
      <c r="AH659" s="34">
        <f t="shared" si="438"/>
        <v>0</v>
      </c>
      <c r="AI659" s="172">
        <f>IF(AJ659&lt;&gt;"",MAX(AI$3:AI658)+1,"")</f>
        <v>508</v>
      </c>
      <c r="AJ659" s="172" t="str">
        <f t="shared" si="439"/>
        <v>F</v>
      </c>
      <c r="AK659" s="172">
        <f t="shared" si="440"/>
        <v>400</v>
      </c>
      <c r="AL659" s="172">
        <f t="shared" si="441"/>
        <v>6</v>
      </c>
      <c r="AM659" s="172" t="str">
        <f>IF(AN659&lt;&gt;"",MAX(AM$3:AM658)+1,"")</f>
        <v/>
      </c>
      <c r="AN659" s="172" t="str">
        <f t="shared" si="442"/>
        <v/>
      </c>
      <c r="AO659" s="172" t="str">
        <f t="shared" si="443"/>
        <v/>
      </c>
      <c r="AP659" s="172" t="str">
        <f t="shared" si="444"/>
        <v/>
      </c>
      <c r="AQ659" s="172" t="str">
        <f t="shared" si="445"/>
        <v/>
      </c>
      <c r="AR659" s="172" t="str">
        <f>Table1[[#This Row],[Sex ]]&amp;Table1[[#This Row],[Month]]</f>
        <v>F5</v>
      </c>
      <c r="AS659" s="21"/>
      <c r="AT659" s="21"/>
      <c r="AU659" s="21"/>
      <c r="AV659" s="21"/>
      <c r="AW659" s="21"/>
      <c r="AX659" s="21"/>
      <c r="AY659" s="21"/>
      <c r="AZ659" s="21"/>
      <c r="BA659" s="21"/>
      <c r="BB659" s="21"/>
      <c r="BC659" s="21"/>
      <c r="BD659" s="21"/>
      <c r="BE659" s="319"/>
      <c r="BF659" s="319"/>
      <c r="BG659" s="316"/>
      <c r="BH659" s="316"/>
      <c r="BI659" s="316"/>
      <c r="BJ659" s="316"/>
      <c r="BK659" s="316"/>
      <c r="BL659" s="316"/>
      <c r="BM659" s="316"/>
      <c r="BN659" s="316"/>
      <c r="BO659" s="316"/>
      <c r="BP659" s="316"/>
      <c r="BQ659" s="316"/>
      <c r="BR659" s="316"/>
      <c r="BS659" s="316"/>
      <c r="BT659" s="316"/>
      <c r="BU659" s="316"/>
      <c r="BV659" s="316"/>
      <c r="BW659" s="316"/>
      <c r="BX659" s="316"/>
      <c r="BY659" s="316"/>
      <c r="BZ659" s="316"/>
      <c r="CA659" s="316"/>
      <c r="CB659" s="316"/>
      <c r="CC659" s="316"/>
      <c r="CD659" s="316"/>
      <c r="CE659" s="316"/>
      <c r="CF659" s="316"/>
      <c r="CG659" s="316"/>
      <c r="CH659" s="316"/>
      <c r="CI659" s="316"/>
      <c r="CJ659" s="316"/>
      <c r="CK659" s="316"/>
      <c r="CL659" s="316"/>
      <c r="CM659" s="316"/>
      <c r="CN659" s="316"/>
      <c r="CO659" s="316"/>
      <c r="CP659" s="316"/>
      <c r="CQ659" s="316"/>
      <c r="CR659" s="316"/>
      <c r="CS659" s="316"/>
      <c r="CT659" s="316"/>
      <c r="CU659" s="316"/>
      <c r="CV659" s="316"/>
      <c r="CW659" s="316"/>
      <c r="CX659" s="316"/>
      <c r="CY659" s="316"/>
      <c r="CZ659" s="316"/>
      <c r="DA659" s="316"/>
      <c r="DB659" s="316"/>
      <c r="DC659" s="316"/>
      <c r="DD659" s="316"/>
      <c r="DE659" s="316"/>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21"/>
      <c r="ET659" s="21"/>
      <c r="EU659" s="21"/>
      <c r="EV659" s="21"/>
      <c r="HP659" s="268">
        <f t="shared" si="449"/>
        <v>5</v>
      </c>
      <c r="HQ659" s="268">
        <f t="shared" si="420"/>
        <v>651</v>
      </c>
      <c r="HR659" s="268">
        <f t="shared" si="450"/>
        <v>-20</v>
      </c>
      <c r="HS659" s="268">
        <f t="shared" si="451"/>
        <v>20</v>
      </c>
    </row>
    <row r="660" spans="1:227" x14ac:dyDescent="0.3">
      <c r="A660" s="21"/>
      <c r="B660" s="14">
        <v>11563</v>
      </c>
      <c r="C660" s="14">
        <v>39</v>
      </c>
      <c r="D660" s="14" t="s">
        <v>182</v>
      </c>
      <c r="E660" s="14" t="s">
        <v>183</v>
      </c>
      <c r="F660" s="14">
        <v>370</v>
      </c>
      <c r="G660" s="14" t="s">
        <v>120</v>
      </c>
      <c r="H660" s="14">
        <v>5</v>
      </c>
      <c r="I660" s="14">
        <v>5</v>
      </c>
      <c r="J660" s="14">
        <v>5</v>
      </c>
      <c r="K660" s="14"/>
      <c r="L660" s="14" t="s">
        <v>141</v>
      </c>
      <c r="M660" s="24">
        <f t="shared" si="446"/>
        <v>5</v>
      </c>
      <c r="N660" s="24">
        <f t="shared" si="421"/>
        <v>2</v>
      </c>
      <c r="O660" s="24" t="str">
        <f t="shared" si="422"/>
        <v>5 5</v>
      </c>
      <c r="P660" s="24">
        <f t="shared" si="423"/>
        <v>5</v>
      </c>
      <c r="Q660" s="25">
        <f t="shared" si="424"/>
        <v>0</v>
      </c>
      <c r="R660" s="26">
        <f t="shared" si="425"/>
        <v>0</v>
      </c>
      <c r="S660" s="24">
        <f t="shared" si="426"/>
        <v>5</v>
      </c>
      <c r="T660" s="24">
        <f t="shared" si="427"/>
        <v>5</v>
      </c>
      <c r="U660" s="24" t="str">
        <f t="shared" si="428"/>
        <v/>
      </c>
      <c r="V660" s="24" t="str">
        <f t="shared" si="429"/>
        <v>g</v>
      </c>
      <c r="W660" s="24" t="str">
        <f t="shared" si="447"/>
        <v/>
      </c>
      <c r="X660" s="24">
        <f t="shared" si="430"/>
        <v>5</v>
      </c>
      <c r="Y660" s="24">
        <f t="shared" si="431"/>
        <v>5</v>
      </c>
      <c r="Z660" s="24" t="str">
        <f t="shared" si="432"/>
        <v>F</v>
      </c>
      <c r="AA660" s="24" t="str">
        <f t="shared" si="452"/>
        <v>F</v>
      </c>
      <c r="AB660" s="34" t="str">
        <f t="shared" si="433"/>
        <v/>
      </c>
      <c r="AC660" s="34" t="str">
        <f t="shared" si="434"/>
        <v>g</v>
      </c>
      <c r="AD660" s="34" t="str">
        <f t="shared" si="448"/>
        <v>g</v>
      </c>
      <c r="AE660" s="34" t="str">
        <f t="shared" si="435"/>
        <v>5 0</v>
      </c>
      <c r="AF660" s="34">
        <f t="shared" si="436"/>
        <v>5</v>
      </c>
      <c r="AG660" s="34">
        <f t="shared" si="437"/>
        <v>5</v>
      </c>
      <c r="AH660" s="34">
        <f t="shared" si="438"/>
        <v>0</v>
      </c>
      <c r="AI660" s="172">
        <f>IF(AJ660&lt;&gt;"",MAX(AI$3:AI659)+1,"")</f>
        <v>509</v>
      </c>
      <c r="AJ660" s="172" t="str">
        <f t="shared" si="439"/>
        <v>F</v>
      </c>
      <c r="AK660" s="172">
        <f t="shared" si="440"/>
        <v>370</v>
      </c>
      <c r="AL660" s="172">
        <f t="shared" si="441"/>
        <v>5</v>
      </c>
      <c r="AM660" s="172" t="str">
        <f>IF(AN660&lt;&gt;"",MAX(AM$3:AM659)+1,"")</f>
        <v/>
      </c>
      <c r="AN660" s="172" t="str">
        <f t="shared" si="442"/>
        <v/>
      </c>
      <c r="AO660" s="172" t="str">
        <f t="shared" si="443"/>
        <v/>
      </c>
      <c r="AP660" s="172" t="str">
        <f t="shared" si="444"/>
        <v/>
      </c>
      <c r="AQ660" s="172" t="str">
        <f t="shared" si="445"/>
        <v/>
      </c>
      <c r="AR660" s="172" t="str">
        <f>Table1[[#This Row],[Sex ]]&amp;Table1[[#This Row],[Month]]</f>
        <v>F5</v>
      </c>
      <c r="AS660" s="21"/>
      <c r="AT660" s="21"/>
      <c r="AU660" s="21"/>
      <c r="AV660" s="21"/>
      <c r="AW660" s="21"/>
      <c r="AX660" s="21"/>
      <c r="AY660" s="21"/>
      <c r="AZ660" s="21"/>
      <c r="BA660" s="21"/>
      <c r="BB660" s="21"/>
      <c r="BC660" s="21"/>
      <c r="BD660" s="21"/>
      <c r="BE660" s="319"/>
      <c r="BF660" s="319"/>
      <c r="BG660" s="316"/>
      <c r="BH660" s="316"/>
      <c r="BI660" s="316"/>
      <c r="BJ660" s="316"/>
      <c r="BK660" s="316"/>
      <c r="BL660" s="316"/>
      <c r="BM660" s="316"/>
      <c r="BN660" s="316"/>
      <c r="BO660" s="316"/>
      <c r="BP660" s="316"/>
      <c r="BQ660" s="316"/>
      <c r="BR660" s="316"/>
      <c r="BS660" s="316"/>
      <c r="BT660" s="316"/>
      <c r="BU660" s="316"/>
      <c r="BV660" s="316"/>
      <c r="BW660" s="316"/>
      <c r="BX660" s="316"/>
      <c r="BY660" s="316"/>
      <c r="BZ660" s="316"/>
      <c r="CA660" s="316"/>
      <c r="CB660" s="316"/>
      <c r="CC660" s="316"/>
      <c r="CD660" s="316"/>
      <c r="CE660" s="316"/>
      <c r="CF660" s="316"/>
      <c r="CG660" s="316"/>
      <c r="CH660" s="316"/>
      <c r="CI660" s="316"/>
      <c r="CJ660" s="316"/>
      <c r="CK660" s="316"/>
      <c r="CL660" s="316"/>
      <c r="CM660" s="316"/>
      <c r="CN660" s="316"/>
      <c r="CO660" s="316"/>
      <c r="CP660" s="316"/>
      <c r="CQ660" s="316"/>
      <c r="CR660" s="316"/>
      <c r="CS660" s="316"/>
      <c r="CT660" s="316"/>
      <c r="CU660" s="316"/>
      <c r="CV660" s="316"/>
      <c r="CW660" s="316"/>
      <c r="CX660" s="316"/>
      <c r="CY660" s="316"/>
      <c r="CZ660" s="316"/>
      <c r="DA660" s="316"/>
      <c r="DB660" s="316"/>
      <c r="DC660" s="316"/>
      <c r="DD660" s="316"/>
      <c r="DE660" s="316"/>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21"/>
      <c r="ET660" s="21"/>
      <c r="EU660" s="21"/>
      <c r="EV660" s="21"/>
      <c r="HP660" s="268">
        <f t="shared" si="449"/>
        <v>5</v>
      </c>
      <c r="HQ660" s="268">
        <f t="shared" si="420"/>
        <v>652</v>
      </c>
      <c r="HR660" s="268">
        <f t="shared" si="450"/>
        <v>0</v>
      </c>
      <c r="HS660" s="268">
        <f t="shared" si="451"/>
        <v>0</v>
      </c>
    </row>
    <row r="661" spans="1:227" x14ac:dyDescent="0.3">
      <c r="A661" s="21"/>
      <c r="B661" s="14">
        <v>11563</v>
      </c>
      <c r="C661" s="14">
        <v>40</v>
      </c>
      <c r="D661" s="14" t="s">
        <v>182</v>
      </c>
      <c r="E661" s="14" t="s">
        <v>183</v>
      </c>
      <c r="F661" s="14">
        <v>370</v>
      </c>
      <c r="G661" s="14" t="s">
        <v>120</v>
      </c>
      <c r="H661" s="14">
        <v>5</v>
      </c>
      <c r="I661" s="14">
        <v>5</v>
      </c>
      <c r="J661" s="14">
        <v>5</v>
      </c>
      <c r="K661" s="14"/>
      <c r="L661" s="14" t="s">
        <v>141</v>
      </c>
      <c r="M661" s="24">
        <f t="shared" si="446"/>
        <v>5</v>
      </c>
      <c r="N661" s="24">
        <f t="shared" si="421"/>
        <v>2</v>
      </c>
      <c r="O661" s="24" t="str">
        <f t="shared" si="422"/>
        <v>5 5</v>
      </c>
      <c r="P661" s="24">
        <f t="shared" si="423"/>
        <v>5</v>
      </c>
      <c r="Q661" s="25">
        <f t="shared" si="424"/>
        <v>0</v>
      </c>
      <c r="R661" s="26">
        <f t="shared" si="425"/>
        <v>0</v>
      </c>
      <c r="S661" s="24">
        <f t="shared" si="426"/>
        <v>5</v>
      </c>
      <c r="T661" s="24">
        <f t="shared" si="427"/>
        <v>5</v>
      </c>
      <c r="U661" s="24" t="str">
        <f t="shared" si="428"/>
        <v/>
      </c>
      <c r="V661" s="24" t="str">
        <f t="shared" si="429"/>
        <v>g</v>
      </c>
      <c r="W661" s="24" t="str">
        <f t="shared" si="447"/>
        <v/>
      </c>
      <c r="X661" s="24">
        <f t="shared" si="430"/>
        <v>5</v>
      </c>
      <c r="Y661" s="24">
        <f t="shared" si="431"/>
        <v>5</v>
      </c>
      <c r="Z661" s="24" t="str">
        <f t="shared" si="432"/>
        <v>F</v>
      </c>
      <c r="AA661" s="24" t="str">
        <f t="shared" si="452"/>
        <v>F</v>
      </c>
      <c r="AB661" s="34" t="str">
        <f t="shared" si="433"/>
        <v/>
      </c>
      <c r="AC661" s="34" t="str">
        <f t="shared" si="434"/>
        <v>g</v>
      </c>
      <c r="AD661" s="34" t="str">
        <f t="shared" si="448"/>
        <v>g</v>
      </c>
      <c r="AE661" s="34" t="str">
        <f t="shared" si="435"/>
        <v>5 0</v>
      </c>
      <c r="AF661" s="34">
        <f t="shared" si="436"/>
        <v>5</v>
      </c>
      <c r="AG661" s="34">
        <f t="shared" si="437"/>
        <v>5</v>
      </c>
      <c r="AH661" s="34">
        <f t="shared" si="438"/>
        <v>0</v>
      </c>
      <c r="AI661" s="172">
        <f>IF(AJ661&lt;&gt;"",MAX(AI$3:AI660)+1,"")</f>
        <v>510</v>
      </c>
      <c r="AJ661" s="172" t="str">
        <f t="shared" si="439"/>
        <v>F</v>
      </c>
      <c r="AK661" s="172">
        <f t="shared" si="440"/>
        <v>370</v>
      </c>
      <c r="AL661" s="172">
        <f t="shared" si="441"/>
        <v>5</v>
      </c>
      <c r="AM661" s="172" t="str">
        <f>IF(AN661&lt;&gt;"",MAX(AM$3:AM660)+1,"")</f>
        <v/>
      </c>
      <c r="AN661" s="172" t="str">
        <f t="shared" si="442"/>
        <v/>
      </c>
      <c r="AO661" s="172" t="str">
        <f t="shared" si="443"/>
        <v/>
      </c>
      <c r="AP661" s="172" t="str">
        <f t="shared" si="444"/>
        <v/>
      </c>
      <c r="AQ661" s="172" t="str">
        <f t="shared" si="445"/>
        <v/>
      </c>
      <c r="AR661" s="172" t="str">
        <f>Table1[[#This Row],[Sex ]]&amp;Table1[[#This Row],[Month]]</f>
        <v>F5</v>
      </c>
      <c r="AS661" s="21"/>
      <c r="AT661" s="21"/>
      <c r="AU661" s="21"/>
      <c r="AV661" s="21"/>
      <c r="AW661" s="21"/>
      <c r="AX661" s="21"/>
      <c r="AY661" s="21"/>
      <c r="AZ661" s="21"/>
      <c r="BA661" s="21"/>
      <c r="BB661" s="21"/>
      <c r="BC661" s="21"/>
      <c r="BD661" s="21"/>
      <c r="BE661" s="319"/>
      <c r="BF661" s="319"/>
      <c r="BG661" s="316"/>
      <c r="BH661" s="316"/>
      <c r="BI661" s="316"/>
      <c r="BJ661" s="316"/>
      <c r="BK661" s="316"/>
      <c r="BL661" s="316"/>
      <c r="BM661" s="316"/>
      <c r="BN661" s="316"/>
      <c r="BO661" s="316"/>
      <c r="BP661" s="316"/>
      <c r="BQ661" s="316"/>
      <c r="BR661" s="316"/>
      <c r="BS661" s="316"/>
      <c r="BT661" s="316"/>
      <c r="BU661" s="316"/>
      <c r="BV661" s="316"/>
      <c r="BW661" s="316"/>
      <c r="BX661" s="316"/>
      <c r="BY661" s="316"/>
      <c r="BZ661" s="316"/>
      <c r="CA661" s="316"/>
      <c r="CB661" s="316"/>
      <c r="CC661" s="316"/>
      <c r="CD661" s="316"/>
      <c r="CE661" s="316"/>
      <c r="CF661" s="316"/>
      <c r="CG661" s="316"/>
      <c r="CH661" s="316"/>
      <c r="CI661" s="316"/>
      <c r="CJ661" s="316"/>
      <c r="CK661" s="316"/>
      <c r="CL661" s="316"/>
      <c r="CM661" s="316"/>
      <c r="CN661" s="316"/>
      <c r="CO661" s="316"/>
      <c r="CP661" s="316"/>
      <c r="CQ661" s="316"/>
      <c r="CR661" s="316"/>
      <c r="CS661" s="316"/>
      <c r="CT661" s="316"/>
      <c r="CU661" s="316"/>
      <c r="CV661" s="316"/>
      <c r="CW661" s="316"/>
      <c r="CX661" s="316"/>
      <c r="CY661" s="316"/>
      <c r="CZ661" s="316"/>
      <c r="DA661" s="316"/>
      <c r="DB661" s="316"/>
      <c r="DC661" s="316"/>
      <c r="DD661" s="316"/>
      <c r="DE661" s="316"/>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21"/>
      <c r="ET661" s="21"/>
      <c r="EU661" s="21"/>
      <c r="EV661" s="21"/>
      <c r="HP661" s="268">
        <f t="shared" si="449"/>
        <v>5</v>
      </c>
      <c r="HQ661" s="268">
        <f t="shared" si="420"/>
        <v>653</v>
      </c>
      <c r="HR661" s="268">
        <f t="shared" si="450"/>
        <v>0</v>
      </c>
      <c r="HS661" s="268">
        <f t="shared" si="451"/>
        <v>0</v>
      </c>
    </row>
    <row r="662" spans="1:227" x14ac:dyDescent="0.3">
      <c r="A662" s="21"/>
      <c r="B662" s="14">
        <v>11580</v>
      </c>
      <c r="C662" s="14">
        <v>1</v>
      </c>
      <c r="D662" s="14" t="s">
        <v>182</v>
      </c>
      <c r="E662" s="14" t="s">
        <v>183</v>
      </c>
      <c r="F662" s="14">
        <v>280</v>
      </c>
      <c r="G662" s="14" t="s">
        <v>120</v>
      </c>
      <c r="H662" s="14">
        <v>6</v>
      </c>
      <c r="I662" s="14">
        <v>3</v>
      </c>
      <c r="J662" s="14">
        <v>3</v>
      </c>
      <c r="K662" s="14"/>
      <c r="L662" s="14" t="s">
        <v>141</v>
      </c>
      <c r="M662" s="24">
        <f t="shared" si="446"/>
        <v>3</v>
      </c>
      <c r="N662" s="24">
        <f t="shared" si="421"/>
        <v>2</v>
      </c>
      <c r="O662" s="24" t="str">
        <f t="shared" si="422"/>
        <v>3 3</v>
      </c>
      <c r="P662" s="24">
        <f t="shared" si="423"/>
        <v>3</v>
      </c>
      <c r="Q662" s="25">
        <f t="shared" si="424"/>
        <v>0</v>
      </c>
      <c r="R662" s="26">
        <f t="shared" si="425"/>
        <v>0</v>
      </c>
      <c r="S662" s="24">
        <f t="shared" si="426"/>
        <v>6</v>
      </c>
      <c r="T662" s="24">
        <f t="shared" si="427"/>
        <v>6</v>
      </c>
      <c r="U662" s="24" t="str">
        <f t="shared" si="428"/>
        <v/>
      </c>
      <c r="V662" s="24" t="str">
        <f t="shared" si="429"/>
        <v>g</v>
      </c>
      <c r="W662" s="24" t="str">
        <f t="shared" si="447"/>
        <v/>
      </c>
      <c r="X662" s="24">
        <f t="shared" si="430"/>
        <v>6</v>
      </c>
      <c r="Y662" s="24">
        <f t="shared" si="431"/>
        <v>6</v>
      </c>
      <c r="Z662" s="24" t="str">
        <f t="shared" si="432"/>
        <v>F</v>
      </c>
      <c r="AA662" s="24" t="str">
        <f t="shared" si="452"/>
        <v>F</v>
      </c>
      <c r="AB662" s="34" t="str">
        <f t="shared" si="433"/>
        <v/>
      </c>
      <c r="AC662" s="34" t="str">
        <f t="shared" si="434"/>
        <v>g</v>
      </c>
      <c r="AD662" s="34" t="str">
        <f t="shared" si="448"/>
        <v>g</v>
      </c>
      <c r="AE662" s="34" t="str">
        <f t="shared" si="435"/>
        <v>6 0</v>
      </c>
      <c r="AF662" s="34">
        <f t="shared" si="436"/>
        <v>3</v>
      </c>
      <c r="AG662" s="34">
        <f t="shared" si="437"/>
        <v>3</v>
      </c>
      <c r="AH662" s="34">
        <f t="shared" si="438"/>
        <v>0</v>
      </c>
      <c r="AI662" s="172">
        <f>IF(AJ662&lt;&gt;"",MAX(AI$3:AI661)+1,"")</f>
        <v>511</v>
      </c>
      <c r="AJ662" s="172" t="str">
        <f t="shared" si="439"/>
        <v>F</v>
      </c>
      <c r="AK662" s="172">
        <f t="shared" si="440"/>
        <v>280</v>
      </c>
      <c r="AL662" s="172">
        <f t="shared" si="441"/>
        <v>3</v>
      </c>
      <c r="AM662" s="172" t="str">
        <f>IF(AN662&lt;&gt;"",MAX(AM$3:AM661)+1,"")</f>
        <v/>
      </c>
      <c r="AN662" s="172" t="str">
        <f t="shared" si="442"/>
        <v/>
      </c>
      <c r="AO662" s="172" t="str">
        <f t="shared" si="443"/>
        <v/>
      </c>
      <c r="AP662" s="172" t="str">
        <f t="shared" si="444"/>
        <v/>
      </c>
      <c r="AQ662" s="172" t="str">
        <f t="shared" si="445"/>
        <v/>
      </c>
      <c r="AR662" s="172" t="str">
        <f>Table1[[#This Row],[Sex ]]&amp;Table1[[#This Row],[Month]]</f>
        <v>F6</v>
      </c>
      <c r="AS662" s="21"/>
      <c r="AT662" s="21"/>
      <c r="AU662" s="21"/>
      <c r="AV662" s="21"/>
      <c r="AW662" s="21"/>
      <c r="AX662" s="21"/>
      <c r="AY662" s="21"/>
      <c r="AZ662" s="21"/>
      <c r="BA662" s="21"/>
      <c r="BB662" s="21"/>
      <c r="BC662" s="21"/>
      <c r="BD662" s="21"/>
      <c r="BE662" s="319"/>
      <c r="BF662" s="319"/>
      <c r="BG662" s="316"/>
      <c r="BH662" s="316"/>
      <c r="BI662" s="316"/>
      <c r="BJ662" s="316"/>
      <c r="BK662" s="316"/>
      <c r="BL662" s="316"/>
      <c r="BM662" s="316"/>
      <c r="BN662" s="316"/>
      <c r="BO662" s="316"/>
      <c r="BP662" s="316"/>
      <c r="BQ662" s="316"/>
      <c r="BR662" s="316"/>
      <c r="BS662" s="316"/>
      <c r="BT662" s="316"/>
      <c r="BU662" s="316"/>
      <c r="BV662" s="316"/>
      <c r="BW662" s="316"/>
      <c r="BX662" s="316"/>
      <c r="BY662" s="316"/>
      <c r="BZ662" s="316"/>
      <c r="CA662" s="316"/>
      <c r="CB662" s="316"/>
      <c r="CC662" s="316"/>
      <c r="CD662" s="316"/>
      <c r="CE662" s="316"/>
      <c r="CF662" s="316"/>
      <c r="CG662" s="316"/>
      <c r="CH662" s="316"/>
      <c r="CI662" s="316"/>
      <c r="CJ662" s="316"/>
      <c r="CK662" s="316"/>
      <c r="CL662" s="316"/>
      <c r="CM662" s="316"/>
      <c r="CN662" s="316"/>
      <c r="CO662" s="316"/>
      <c r="CP662" s="316"/>
      <c r="CQ662" s="316"/>
      <c r="CR662" s="316"/>
      <c r="CS662" s="316"/>
      <c r="CT662" s="316"/>
      <c r="CU662" s="316"/>
      <c r="CV662" s="316"/>
      <c r="CW662" s="316"/>
      <c r="CX662" s="316"/>
      <c r="CY662" s="316"/>
      <c r="CZ662" s="316"/>
      <c r="DA662" s="316"/>
      <c r="DB662" s="316"/>
      <c r="DC662" s="316"/>
      <c r="DD662" s="316"/>
      <c r="DE662" s="316"/>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21"/>
      <c r="ET662" s="21"/>
      <c r="EU662" s="21"/>
      <c r="EV662" s="21"/>
      <c r="HP662" s="268">
        <f t="shared" si="449"/>
        <v>5</v>
      </c>
      <c r="HQ662" s="268">
        <f t="shared" si="420"/>
        <v>654</v>
      </c>
      <c r="HR662" s="268">
        <f t="shared" si="450"/>
        <v>0</v>
      </c>
      <c r="HS662" s="268">
        <f t="shared" si="451"/>
        <v>0</v>
      </c>
    </row>
    <row r="663" spans="1:227" x14ac:dyDescent="0.3">
      <c r="A663" s="21"/>
      <c r="B663" s="14">
        <v>11580</v>
      </c>
      <c r="C663" s="14">
        <v>2</v>
      </c>
      <c r="D663" s="14" t="s">
        <v>182</v>
      </c>
      <c r="E663" s="14" t="s">
        <v>183</v>
      </c>
      <c r="F663" s="14">
        <v>290</v>
      </c>
      <c r="G663" s="14" t="s">
        <v>120</v>
      </c>
      <c r="H663" s="14">
        <v>6</v>
      </c>
      <c r="I663" s="14">
        <v>3</v>
      </c>
      <c r="J663" s="14">
        <v>3</v>
      </c>
      <c r="K663" s="14"/>
      <c r="L663" s="14" t="s">
        <v>141</v>
      </c>
      <c r="M663" s="24">
        <f t="shared" si="446"/>
        <v>3</v>
      </c>
      <c r="N663" s="24">
        <f t="shared" si="421"/>
        <v>2</v>
      </c>
      <c r="O663" s="24" t="str">
        <f t="shared" si="422"/>
        <v>3 3</v>
      </c>
      <c r="P663" s="24">
        <f t="shared" si="423"/>
        <v>3</v>
      </c>
      <c r="Q663" s="25">
        <f t="shared" si="424"/>
        <v>0</v>
      </c>
      <c r="R663" s="26">
        <f t="shared" si="425"/>
        <v>0</v>
      </c>
      <c r="S663" s="24">
        <f t="shared" si="426"/>
        <v>6</v>
      </c>
      <c r="T663" s="24">
        <f t="shared" si="427"/>
        <v>6</v>
      </c>
      <c r="U663" s="24" t="str">
        <f t="shared" si="428"/>
        <v/>
      </c>
      <c r="V663" s="24" t="str">
        <f t="shared" si="429"/>
        <v>g</v>
      </c>
      <c r="W663" s="24" t="str">
        <f t="shared" si="447"/>
        <v/>
      </c>
      <c r="X663" s="24">
        <f t="shared" si="430"/>
        <v>6</v>
      </c>
      <c r="Y663" s="24">
        <f t="shared" si="431"/>
        <v>6</v>
      </c>
      <c r="Z663" s="24" t="str">
        <f t="shared" si="432"/>
        <v>F</v>
      </c>
      <c r="AA663" s="24" t="str">
        <f t="shared" si="452"/>
        <v>F</v>
      </c>
      <c r="AB663" s="34" t="str">
        <f t="shared" si="433"/>
        <v/>
      </c>
      <c r="AC663" s="34" t="str">
        <f t="shared" si="434"/>
        <v>g</v>
      </c>
      <c r="AD663" s="34" t="str">
        <f t="shared" si="448"/>
        <v>g</v>
      </c>
      <c r="AE663" s="34" t="str">
        <f t="shared" si="435"/>
        <v>6 0</v>
      </c>
      <c r="AF663" s="34">
        <f t="shared" si="436"/>
        <v>3</v>
      </c>
      <c r="AG663" s="34">
        <f t="shared" si="437"/>
        <v>3</v>
      </c>
      <c r="AH663" s="34">
        <f t="shared" si="438"/>
        <v>0</v>
      </c>
      <c r="AI663" s="172">
        <f>IF(AJ663&lt;&gt;"",MAX(AI$3:AI662)+1,"")</f>
        <v>512</v>
      </c>
      <c r="AJ663" s="172" t="str">
        <f t="shared" si="439"/>
        <v>F</v>
      </c>
      <c r="AK663" s="172">
        <f t="shared" si="440"/>
        <v>290</v>
      </c>
      <c r="AL663" s="172">
        <f t="shared" si="441"/>
        <v>3</v>
      </c>
      <c r="AM663" s="172" t="str">
        <f>IF(AN663&lt;&gt;"",MAX(AM$3:AM662)+1,"")</f>
        <v/>
      </c>
      <c r="AN663" s="172" t="str">
        <f t="shared" si="442"/>
        <v/>
      </c>
      <c r="AO663" s="172" t="str">
        <f t="shared" si="443"/>
        <v/>
      </c>
      <c r="AP663" s="172" t="str">
        <f t="shared" si="444"/>
        <v/>
      </c>
      <c r="AQ663" s="172" t="str">
        <f t="shared" si="445"/>
        <v/>
      </c>
      <c r="AR663" s="172" t="str">
        <f>Table1[[#This Row],[Sex ]]&amp;Table1[[#This Row],[Month]]</f>
        <v>F6</v>
      </c>
      <c r="AS663" s="21"/>
      <c r="AT663" s="21"/>
      <c r="AU663" s="21"/>
      <c r="AV663" s="21"/>
      <c r="AW663" s="21"/>
      <c r="AX663" s="21"/>
      <c r="AY663" s="21"/>
      <c r="AZ663" s="21"/>
      <c r="BA663" s="21"/>
      <c r="BB663" s="21"/>
      <c r="BC663" s="21"/>
      <c r="BD663" s="21"/>
      <c r="BE663" s="319"/>
      <c r="BF663" s="319"/>
      <c r="BG663" s="316"/>
      <c r="BH663" s="316"/>
      <c r="BI663" s="316"/>
      <c r="BJ663" s="316"/>
      <c r="BK663" s="316"/>
      <c r="BL663" s="316"/>
      <c r="BM663" s="316"/>
      <c r="BN663" s="316"/>
      <c r="BO663" s="316"/>
      <c r="BP663" s="316"/>
      <c r="BQ663" s="316"/>
      <c r="BR663" s="316"/>
      <c r="BS663" s="316"/>
      <c r="BT663" s="316"/>
      <c r="BU663" s="316"/>
      <c r="BV663" s="316"/>
      <c r="BW663" s="316"/>
      <c r="BX663" s="316"/>
      <c r="BY663" s="316"/>
      <c r="BZ663" s="316"/>
      <c r="CA663" s="316"/>
      <c r="CB663" s="316"/>
      <c r="CC663" s="316"/>
      <c r="CD663" s="316"/>
      <c r="CE663" s="316"/>
      <c r="CF663" s="316"/>
      <c r="CG663" s="316"/>
      <c r="CH663" s="316"/>
      <c r="CI663" s="316"/>
      <c r="CJ663" s="316"/>
      <c r="CK663" s="316"/>
      <c r="CL663" s="316"/>
      <c r="CM663" s="316"/>
      <c r="CN663" s="316"/>
      <c r="CO663" s="316"/>
      <c r="CP663" s="316"/>
      <c r="CQ663" s="316"/>
      <c r="CR663" s="316"/>
      <c r="CS663" s="316"/>
      <c r="CT663" s="316"/>
      <c r="CU663" s="316"/>
      <c r="CV663" s="316"/>
      <c r="CW663" s="316"/>
      <c r="CX663" s="316"/>
      <c r="CY663" s="316"/>
      <c r="CZ663" s="316"/>
      <c r="DA663" s="316"/>
      <c r="DB663" s="316"/>
      <c r="DC663" s="316"/>
      <c r="DD663" s="316"/>
      <c r="DE663" s="316"/>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21"/>
      <c r="ET663" s="21"/>
      <c r="EU663" s="21"/>
      <c r="EV663" s="21"/>
      <c r="HP663" s="268">
        <f t="shared" si="449"/>
        <v>4</v>
      </c>
      <c r="HQ663" s="268">
        <f t="shared" si="420"/>
        <v>655</v>
      </c>
      <c r="HR663" s="268">
        <f t="shared" si="450"/>
        <v>0</v>
      </c>
      <c r="HS663" s="268">
        <f t="shared" si="451"/>
        <v>0</v>
      </c>
    </row>
    <row r="664" spans="1:227" x14ac:dyDescent="0.3">
      <c r="A664" s="21"/>
      <c r="B664" s="14">
        <v>11580</v>
      </c>
      <c r="C664" s="14">
        <v>3</v>
      </c>
      <c r="D664" s="14" t="s">
        <v>182</v>
      </c>
      <c r="E664" s="14" t="s">
        <v>183</v>
      </c>
      <c r="F664" s="14">
        <v>310</v>
      </c>
      <c r="G664" s="14" t="s">
        <v>120</v>
      </c>
      <c r="H664" s="14">
        <v>6</v>
      </c>
      <c r="I664" s="14">
        <v>3</v>
      </c>
      <c r="J664" s="14">
        <v>3</v>
      </c>
      <c r="K664" s="14"/>
      <c r="L664" s="14" t="s">
        <v>141</v>
      </c>
      <c r="M664" s="24">
        <f t="shared" si="446"/>
        <v>3</v>
      </c>
      <c r="N664" s="24">
        <f t="shared" si="421"/>
        <v>2</v>
      </c>
      <c r="O664" s="24" t="str">
        <f t="shared" si="422"/>
        <v>3 3</v>
      </c>
      <c r="P664" s="24">
        <f t="shared" si="423"/>
        <v>3</v>
      </c>
      <c r="Q664" s="25">
        <f t="shared" si="424"/>
        <v>0</v>
      </c>
      <c r="R664" s="26">
        <f t="shared" si="425"/>
        <v>0</v>
      </c>
      <c r="S664" s="24">
        <f t="shared" si="426"/>
        <v>6</v>
      </c>
      <c r="T664" s="24">
        <f t="shared" si="427"/>
        <v>6</v>
      </c>
      <c r="U664" s="24" t="str">
        <f t="shared" si="428"/>
        <v/>
      </c>
      <c r="V664" s="24" t="str">
        <f t="shared" si="429"/>
        <v>g</v>
      </c>
      <c r="W664" s="24" t="str">
        <f t="shared" si="447"/>
        <v/>
      </c>
      <c r="X664" s="24">
        <f t="shared" si="430"/>
        <v>6</v>
      </c>
      <c r="Y664" s="24">
        <f t="shared" si="431"/>
        <v>6</v>
      </c>
      <c r="Z664" s="24" t="str">
        <f t="shared" si="432"/>
        <v>F</v>
      </c>
      <c r="AA664" s="24" t="str">
        <f t="shared" si="452"/>
        <v>F</v>
      </c>
      <c r="AB664" s="34" t="str">
        <f t="shared" si="433"/>
        <v/>
      </c>
      <c r="AC664" s="34" t="str">
        <f t="shared" si="434"/>
        <v>g</v>
      </c>
      <c r="AD664" s="34" t="str">
        <f t="shared" si="448"/>
        <v>g</v>
      </c>
      <c r="AE664" s="34" t="str">
        <f t="shared" si="435"/>
        <v>6 0</v>
      </c>
      <c r="AF664" s="34">
        <f t="shared" si="436"/>
        <v>3</v>
      </c>
      <c r="AG664" s="34">
        <f t="shared" si="437"/>
        <v>3</v>
      </c>
      <c r="AH664" s="34">
        <f t="shared" si="438"/>
        <v>0</v>
      </c>
      <c r="AI664" s="172">
        <f>IF(AJ664&lt;&gt;"",MAX(AI$3:AI663)+1,"")</f>
        <v>513</v>
      </c>
      <c r="AJ664" s="172" t="str">
        <f t="shared" si="439"/>
        <v>F</v>
      </c>
      <c r="AK664" s="172">
        <f t="shared" si="440"/>
        <v>310</v>
      </c>
      <c r="AL664" s="172">
        <f t="shared" si="441"/>
        <v>3</v>
      </c>
      <c r="AM664" s="172" t="str">
        <f>IF(AN664&lt;&gt;"",MAX(AM$3:AM663)+1,"")</f>
        <v/>
      </c>
      <c r="AN664" s="172" t="str">
        <f t="shared" si="442"/>
        <v/>
      </c>
      <c r="AO664" s="172" t="str">
        <f t="shared" si="443"/>
        <v/>
      </c>
      <c r="AP664" s="172" t="str">
        <f t="shared" si="444"/>
        <v/>
      </c>
      <c r="AQ664" s="172" t="str">
        <f t="shared" si="445"/>
        <v/>
      </c>
      <c r="AR664" s="172" t="str">
        <f>Table1[[#This Row],[Sex ]]&amp;Table1[[#This Row],[Month]]</f>
        <v>F6</v>
      </c>
      <c r="AS664" s="21"/>
      <c r="AT664" s="21"/>
      <c r="AU664" s="21"/>
      <c r="AV664" s="21"/>
      <c r="AW664" s="21"/>
      <c r="AX664" s="21"/>
      <c r="AY664" s="21"/>
      <c r="AZ664" s="21"/>
      <c r="BA664" s="21"/>
      <c r="BB664" s="21"/>
      <c r="BC664" s="21"/>
      <c r="BD664" s="21"/>
      <c r="BE664" s="319"/>
      <c r="BF664" s="319"/>
      <c r="BG664" s="316"/>
      <c r="BH664" s="316"/>
      <c r="BI664" s="316"/>
      <c r="BJ664" s="316"/>
      <c r="BK664" s="316"/>
      <c r="BL664" s="316"/>
      <c r="BM664" s="316"/>
      <c r="BN664" s="316"/>
      <c r="BO664" s="316"/>
      <c r="BP664" s="316"/>
      <c r="BQ664" s="316"/>
      <c r="BR664" s="316"/>
      <c r="BS664" s="316"/>
      <c r="BT664" s="316"/>
      <c r="BU664" s="316"/>
      <c r="BV664" s="316"/>
      <c r="BW664" s="316"/>
      <c r="BX664" s="316"/>
      <c r="BY664" s="316"/>
      <c r="BZ664" s="316"/>
      <c r="CA664" s="316"/>
      <c r="CB664" s="316"/>
      <c r="CC664" s="316"/>
      <c r="CD664" s="316"/>
      <c r="CE664" s="316"/>
      <c r="CF664" s="316"/>
      <c r="CG664" s="316"/>
      <c r="CH664" s="316"/>
      <c r="CI664" s="316"/>
      <c r="CJ664" s="316"/>
      <c r="CK664" s="316"/>
      <c r="CL664" s="316"/>
      <c r="CM664" s="316"/>
      <c r="CN664" s="316"/>
      <c r="CO664" s="316"/>
      <c r="CP664" s="316"/>
      <c r="CQ664" s="316"/>
      <c r="CR664" s="316"/>
      <c r="CS664" s="316"/>
      <c r="CT664" s="316"/>
      <c r="CU664" s="316"/>
      <c r="CV664" s="316"/>
      <c r="CW664" s="316"/>
      <c r="CX664" s="316"/>
      <c r="CY664" s="316"/>
      <c r="CZ664" s="316"/>
      <c r="DA664" s="316"/>
      <c r="DB664" s="316"/>
      <c r="DC664" s="316"/>
      <c r="DD664" s="316"/>
      <c r="DE664" s="316"/>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21"/>
      <c r="ET664" s="21"/>
      <c r="EU664" s="21"/>
      <c r="EV664" s="21"/>
      <c r="HP664" s="268">
        <f t="shared" si="449"/>
        <v>5</v>
      </c>
      <c r="HQ664" s="268">
        <f t="shared" si="420"/>
        <v>656</v>
      </c>
      <c r="HR664" s="268">
        <f t="shared" si="450"/>
        <v>0</v>
      </c>
      <c r="HS664" s="268">
        <f t="shared" si="451"/>
        <v>0</v>
      </c>
    </row>
    <row r="665" spans="1:227" x14ac:dyDescent="0.3">
      <c r="A665" s="21"/>
      <c r="B665" s="14">
        <v>11580</v>
      </c>
      <c r="C665" s="14">
        <v>4</v>
      </c>
      <c r="D665" s="14" t="s">
        <v>182</v>
      </c>
      <c r="E665" s="14" t="s">
        <v>183</v>
      </c>
      <c r="F665" s="14">
        <v>280</v>
      </c>
      <c r="G665" s="14" t="s">
        <v>120</v>
      </c>
      <c r="H665" s="14">
        <v>6</v>
      </c>
      <c r="I665" s="14">
        <v>2</v>
      </c>
      <c r="J665" s="14">
        <v>2</v>
      </c>
      <c r="K665" s="14"/>
      <c r="L665" s="14" t="s">
        <v>141</v>
      </c>
      <c r="M665" s="24">
        <f t="shared" si="446"/>
        <v>2</v>
      </c>
      <c r="N665" s="24">
        <f t="shared" si="421"/>
        <v>2</v>
      </c>
      <c r="O665" s="24" t="str">
        <f t="shared" si="422"/>
        <v>2 2</v>
      </c>
      <c r="P665" s="24">
        <f t="shared" si="423"/>
        <v>2</v>
      </c>
      <c r="Q665" s="25">
        <f t="shared" si="424"/>
        <v>0</v>
      </c>
      <c r="R665" s="26">
        <f t="shared" si="425"/>
        <v>0</v>
      </c>
      <c r="S665" s="24">
        <f t="shared" si="426"/>
        <v>6</v>
      </c>
      <c r="T665" s="24">
        <f t="shared" si="427"/>
        <v>6</v>
      </c>
      <c r="U665" s="24" t="str">
        <f t="shared" si="428"/>
        <v/>
      </c>
      <c r="V665" s="24" t="str">
        <f t="shared" si="429"/>
        <v>g</v>
      </c>
      <c r="W665" s="24" t="str">
        <f t="shared" si="447"/>
        <v/>
      </c>
      <c r="X665" s="24">
        <f t="shared" si="430"/>
        <v>6</v>
      </c>
      <c r="Y665" s="24">
        <f t="shared" si="431"/>
        <v>6</v>
      </c>
      <c r="Z665" s="24" t="str">
        <f t="shared" si="432"/>
        <v>F</v>
      </c>
      <c r="AA665" s="24" t="str">
        <f t="shared" si="452"/>
        <v>F</v>
      </c>
      <c r="AB665" s="34" t="str">
        <f t="shared" si="433"/>
        <v/>
      </c>
      <c r="AC665" s="34" t="str">
        <f t="shared" si="434"/>
        <v>g</v>
      </c>
      <c r="AD665" s="34" t="str">
        <f t="shared" si="448"/>
        <v>g</v>
      </c>
      <c r="AE665" s="34" t="str">
        <f t="shared" si="435"/>
        <v>6 0</v>
      </c>
      <c r="AF665" s="34">
        <f t="shared" si="436"/>
        <v>2</v>
      </c>
      <c r="AG665" s="34">
        <f t="shared" si="437"/>
        <v>2</v>
      </c>
      <c r="AH665" s="34">
        <f t="shared" si="438"/>
        <v>0</v>
      </c>
      <c r="AI665" s="172">
        <f>IF(AJ665&lt;&gt;"",MAX(AI$3:AI664)+1,"")</f>
        <v>514</v>
      </c>
      <c r="AJ665" s="172" t="str">
        <f t="shared" si="439"/>
        <v>F</v>
      </c>
      <c r="AK665" s="172">
        <f t="shared" si="440"/>
        <v>280</v>
      </c>
      <c r="AL665" s="172">
        <f t="shared" si="441"/>
        <v>2</v>
      </c>
      <c r="AM665" s="172" t="str">
        <f>IF(AN665&lt;&gt;"",MAX(AM$3:AM664)+1,"")</f>
        <v/>
      </c>
      <c r="AN665" s="172" t="str">
        <f t="shared" si="442"/>
        <v/>
      </c>
      <c r="AO665" s="172" t="str">
        <f t="shared" si="443"/>
        <v/>
      </c>
      <c r="AP665" s="172" t="str">
        <f t="shared" si="444"/>
        <v/>
      </c>
      <c r="AQ665" s="172" t="str">
        <f t="shared" si="445"/>
        <v/>
      </c>
      <c r="AR665" s="172" t="str">
        <f>Table1[[#This Row],[Sex ]]&amp;Table1[[#This Row],[Month]]</f>
        <v>F6</v>
      </c>
      <c r="AS665" s="21"/>
      <c r="AT665" s="21"/>
      <c r="AU665" s="21"/>
      <c r="AV665" s="21"/>
      <c r="AW665" s="21"/>
      <c r="AX665" s="21"/>
      <c r="AY665" s="21"/>
      <c r="AZ665" s="21"/>
      <c r="BA665" s="21"/>
      <c r="BB665" s="21"/>
      <c r="BC665" s="21"/>
      <c r="BD665" s="21"/>
      <c r="BE665" s="319"/>
      <c r="BF665" s="319"/>
      <c r="BG665" s="316"/>
      <c r="BH665" s="316"/>
      <c r="BI665" s="316"/>
      <c r="BJ665" s="316"/>
      <c r="BK665" s="316"/>
      <c r="BL665" s="316"/>
      <c r="BM665" s="316"/>
      <c r="BN665" s="316"/>
      <c r="BO665" s="316"/>
      <c r="BP665" s="316"/>
      <c r="BQ665" s="316"/>
      <c r="BR665" s="316"/>
      <c r="BS665" s="316"/>
      <c r="BT665" s="316"/>
      <c r="BU665" s="316"/>
      <c r="BV665" s="316"/>
      <c r="BW665" s="316"/>
      <c r="BX665" s="316"/>
      <c r="BY665" s="316"/>
      <c r="BZ665" s="316"/>
      <c r="CA665" s="316"/>
      <c r="CB665" s="316"/>
      <c r="CC665" s="316"/>
      <c r="CD665" s="316"/>
      <c r="CE665" s="316"/>
      <c r="CF665" s="316"/>
      <c r="CG665" s="316"/>
      <c r="CH665" s="316"/>
      <c r="CI665" s="316"/>
      <c r="CJ665" s="316"/>
      <c r="CK665" s="316"/>
      <c r="CL665" s="316"/>
      <c r="CM665" s="316"/>
      <c r="CN665" s="316"/>
      <c r="CO665" s="316"/>
      <c r="CP665" s="316"/>
      <c r="CQ665" s="316"/>
      <c r="CR665" s="316"/>
      <c r="CS665" s="316"/>
      <c r="CT665" s="316"/>
      <c r="CU665" s="316"/>
      <c r="CV665" s="316"/>
      <c r="CW665" s="316"/>
      <c r="CX665" s="316"/>
      <c r="CY665" s="316"/>
      <c r="CZ665" s="316"/>
      <c r="DA665" s="316"/>
      <c r="DB665" s="316"/>
      <c r="DC665" s="316"/>
      <c r="DD665" s="316"/>
      <c r="DE665" s="316"/>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21"/>
      <c r="ET665" s="21"/>
      <c r="EU665" s="21"/>
      <c r="EV665" s="21"/>
      <c r="HP665" s="268">
        <f t="shared" si="449"/>
        <v>6</v>
      </c>
      <c r="HQ665" s="268">
        <f t="shared" si="420"/>
        <v>657</v>
      </c>
      <c r="HR665" s="268">
        <f t="shared" si="450"/>
        <v>0</v>
      </c>
      <c r="HS665" s="268">
        <f t="shared" si="451"/>
        <v>0</v>
      </c>
    </row>
    <row r="666" spans="1:227" x14ac:dyDescent="0.3">
      <c r="A666" s="21"/>
      <c r="B666" s="14">
        <v>11580</v>
      </c>
      <c r="C666" s="14">
        <v>5</v>
      </c>
      <c r="D666" s="14" t="s">
        <v>182</v>
      </c>
      <c r="E666" s="14" t="s">
        <v>183</v>
      </c>
      <c r="F666" s="14">
        <v>290</v>
      </c>
      <c r="G666" s="14" t="s">
        <v>120</v>
      </c>
      <c r="H666" s="14">
        <v>6</v>
      </c>
      <c r="I666" s="14">
        <v>4</v>
      </c>
      <c r="J666" s="14">
        <v>4</v>
      </c>
      <c r="K666" s="14"/>
      <c r="L666" s="14" t="s">
        <v>141</v>
      </c>
      <c r="M666" s="24">
        <f t="shared" si="446"/>
        <v>4</v>
      </c>
      <c r="N666" s="24">
        <f t="shared" si="421"/>
        <v>2</v>
      </c>
      <c r="O666" s="24" t="str">
        <f t="shared" si="422"/>
        <v>4 4</v>
      </c>
      <c r="P666" s="24">
        <f t="shared" si="423"/>
        <v>4</v>
      </c>
      <c r="Q666" s="25">
        <f t="shared" si="424"/>
        <v>0</v>
      </c>
      <c r="R666" s="26">
        <f t="shared" si="425"/>
        <v>0</v>
      </c>
      <c r="S666" s="24">
        <f t="shared" si="426"/>
        <v>6</v>
      </c>
      <c r="T666" s="24">
        <f t="shared" si="427"/>
        <v>6</v>
      </c>
      <c r="U666" s="24" t="str">
        <f t="shared" si="428"/>
        <v/>
      </c>
      <c r="V666" s="24" t="str">
        <f t="shared" si="429"/>
        <v>g</v>
      </c>
      <c r="W666" s="24" t="str">
        <f t="shared" si="447"/>
        <v/>
      </c>
      <c r="X666" s="24">
        <f t="shared" si="430"/>
        <v>6</v>
      </c>
      <c r="Y666" s="24">
        <f t="shared" si="431"/>
        <v>6</v>
      </c>
      <c r="Z666" s="24" t="str">
        <f t="shared" si="432"/>
        <v>F</v>
      </c>
      <c r="AA666" s="24" t="str">
        <f t="shared" si="452"/>
        <v>F</v>
      </c>
      <c r="AB666" s="34" t="str">
        <f t="shared" si="433"/>
        <v/>
      </c>
      <c r="AC666" s="34" t="str">
        <f t="shared" si="434"/>
        <v>g</v>
      </c>
      <c r="AD666" s="34" t="str">
        <f t="shared" si="448"/>
        <v>g</v>
      </c>
      <c r="AE666" s="34" t="str">
        <f t="shared" si="435"/>
        <v>6 0</v>
      </c>
      <c r="AF666" s="34">
        <f t="shared" si="436"/>
        <v>4</v>
      </c>
      <c r="AG666" s="34">
        <f t="shared" si="437"/>
        <v>4</v>
      </c>
      <c r="AH666" s="34">
        <f t="shared" si="438"/>
        <v>0</v>
      </c>
      <c r="AI666" s="172">
        <f>IF(AJ666&lt;&gt;"",MAX(AI$3:AI665)+1,"")</f>
        <v>515</v>
      </c>
      <c r="AJ666" s="172" t="str">
        <f t="shared" si="439"/>
        <v>F</v>
      </c>
      <c r="AK666" s="172">
        <f t="shared" si="440"/>
        <v>290</v>
      </c>
      <c r="AL666" s="172">
        <f t="shared" si="441"/>
        <v>4</v>
      </c>
      <c r="AM666" s="172" t="str">
        <f>IF(AN666&lt;&gt;"",MAX(AM$3:AM665)+1,"")</f>
        <v/>
      </c>
      <c r="AN666" s="172" t="str">
        <f t="shared" si="442"/>
        <v/>
      </c>
      <c r="AO666" s="172" t="str">
        <f t="shared" si="443"/>
        <v/>
      </c>
      <c r="AP666" s="172" t="str">
        <f t="shared" si="444"/>
        <v/>
      </c>
      <c r="AQ666" s="172" t="str">
        <f t="shared" si="445"/>
        <v/>
      </c>
      <c r="AR666" s="172" t="str">
        <f>Table1[[#This Row],[Sex ]]&amp;Table1[[#This Row],[Month]]</f>
        <v>F6</v>
      </c>
      <c r="AS666" s="21"/>
      <c r="AT666" s="21"/>
      <c r="AU666" s="21"/>
      <c r="AV666" s="21"/>
      <c r="AW666" s="21"/>
      <c r="AX666" s="21"/>
      <c r="AY666" s="21"/>
      <c r="AZ666" s="21"/>
      <c r="BA666" s="21"/>
      <c r="BB666" s="21"/>
      <c r="BC666" s="21"/>
      <c r="BD666" s="21"/>
      <c r="BE666" s="319"/>
      <c r="BF666" s="319"/>
      <c r="BG666" s="316"/>
      <c r="BH666" s="316"/>
      <c r="BI666" s="316"/>
      <c r="BJ666" s="316"/>
      <c r="BK666" s="316"/>
      <c r="BL666" s="316"/>
      <c r="BM666" s="316"/>
      <c r="BN666" s="316"/>
      <c r="BO666" s="316"/>
      <c r="BP666" s="316"/>
      <c r="BQ666" s="316"/>
      <c r="BR666" s="316"/>
      <c r="BS666" s="316"/>
      <c r="BT666" s="316"/>
      <c r="BU666" s="316"/>
      <c r="BV666" s="316"/>
      <c r="BW666" s="316"/>
      <c r="BX666" s="316"/>
      <c r="BY666" s="316"/>
      <c r="BZ666" s="316"/>
      <c r="CA666" s="316"/>
      <c r="CB666" s="316"/>
      <c r="CC666" s="316"/>
      <c r="CD666" s="316"/>
      <c r="CE666" s="316"/>
      <c r="CF666" s="316"/>
      <c r="CG666" s="316"/>
      <c r="CH666" s="316"/>
      <c r="CI666" s="316"/>
      <c r="CJ666" s="316"/>
      <c r="CK666" s="316"/>
      <c r="CL666" s="316"/>
      <c r="CM666" s="316"/>
      <c r="CN666" s="316"/>
      <c r="CO666" s="316"/>
      <c r="CP666" s="316"/>
      <c r="CQ666" s="316"/>
      <c r="CR666" s="316"/>
      <c r="CS666" s="316"/>
      <c r="CT666" s="316"/>
      <c r="CU666" s="316"/>
      <c r="CV666" s="316"/>
      <c r="CW666" s="316"/>
      <c r="CX666" s="316"/>
      <c r="CY666" s="316"/>
      <c r="CZ666" s="316"/>
      <c r="DA666" s="316"/>
      <c r="DB666" s="316"/>
      <c r="DC666" s="316"/>
      <c r="DD666" s="316"/>
      <c r="DE666" s="316"/>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21"/>
      <c r="ET666" s="21"/>
      <c r="EU666" s="21"/>
      <c r="EV666" s="21"/>
      <c r="HP666" s="268">
        <f t="shared" si="449"/>
        <v>5</v>
      </c>
      <c r="HQ666" s="268">
        <f t="shared" si="420"/>
        <v>658</v>
      </c>
      <c r="HR666" s="268">
        <f t="shared" si="450"/>
        <v>0</v>
      </c>
      <c r="HS666" s="268">
        <f t="shared" si="451"/>
        <v>0</v>
      </c>
    </row>
    <row r="667" spans="1:227" x14ac:dyDescent="0.3">
      <c r="A667" s="21"/>
      <c r="B667" s="14">
        <v>11580</v>
      </c>
      <c r="C667" s="14">
        <v>6</v>
      </c>
      <c r="D667" s="14" t="s">
        <v>182</v>
      </c>
      <c r="E667" s="14" t="s">
        <v>183</v>
      </c>
      <c r="F667" s="14">
        <v>270</v>
      </c>
      <c r="G667" s="14" t="s">
        <v>121</v>
      </c>
      <c r="H667" s="14">
        <v>6</v>
      </c>
      <c r="I667" s="14">
        <v>3</v>
      </c>
      <c r="J667" s="14">
        <v>3</v>
      </c>
      <c r="K667" s="14"/>
      <c r="L667" s="14" t="s">
        <v>141</v>
      </c>
      <c r="M667" s="24">
        <f t="shared" si="446"/>
        <v>3</v>
      </c>
      <c r="N667" s="24">
        <f t="shared" si="421"/>
        <v>2</v>
      </c>
      <c r="O667" s="24" t="str">
        <f t="shared" si="422"/>
        <v>3 3</v>
      </c>
      <c r="P667" s="24">
        <f t="shared" si="423"/>
        <v>3</v>
      </c>
      <c r="Q667" s="25">
        <f t="shared" si="424"/>
        <v>0</v>
      </c>
      <c r="R667" s="26">
        <f t="shared" si="425"/>
        <v>0</v>
      </c>
      <c r="S667" s="24">
        <f t="shared" si="426"/>
        <v>6</v>
      </c>
      <c r="T667" s="24">
        <f t="shared" si="427"/>
        <v>6</v>
      </c>
      <c r="U667" s="24" t="str">
        <f t="shared" si="428"/>
        <v/>
      </c>
      <c r="V667" s="24" t="str">
        <f t="shared" si="429"/>
        <v>g</v>
      </c>
      <c r="W667" s="24" t="str">
        <f t="shared" si="447"/>
        <v/>
      </c>
      <c r="X667" s="24">
        <f t="shared" si="430"/>
        <v>6</v>
      </c>
      <c r="Y667" s="24">
        <f t="shared" si="431"/>
        <v>6</v>
      </c>
      <c r="Z667" s="24" t="str">
        <f t="shared" si="432"/>
        <v>M</v>
      </c>
      <c r="AA667" s="24" t="str">
        <f t="shared" si="452"/>
        <v>M</v>
      </c>
      <c r="AB667" s="34" t="str">
        <f t="shared" si="433"/>
        <v/>
      </c>
      <c r="AC667" s="34" t="str">
        <f t="shared" si="434"/>
        <v>g</v>
      </c>
      <c r="AD667" s="34" t="str">
        <f t="shared" si="448"/>
        <v>g</v>
      </c>
      <c r="AE667" s="34" t="str">
        <f t="shared" si="435"/>
        <v>6 0</v>
      </c>
      <c r="AF667" s="34">
        <f t="shared" si="436"/>
        <v>3</v>
      </c>
      <c r="AG667" s="34">
        <f t="shared" si="437"/>
        <v>3</v>
      </c>
      <c r="AH667" s="34">
        <f t="shared" si="438"/>
        <v>0</v>
      </c>
      <c r="AI667" s="172" t="str">
        <f>IF(AJ667&lt;&gt;"",MAX(AI$3:AI666)+1,"")</f>
        <v/>
      </c>
      <c r="AJ667" s="172" t="str">
        <f t="shared" si="439"/>
        <v/>
      </c>
      <c r="AK667" s="172" t="str">
        <f t="shared" si="440"/>
        <v/>
      </c>
      <c r="AL667" s="172" t="str">
        <f t="shared" si="441"/>
        <v/>
      </c>
      <c r="AM667" s="172">
        <f>IF(AN667&lt;&gt;"",MAX(AM$3:AM666)+1,"")</f>
        <v>144</v>
      </c>
      <c r="AN667" s="172" t="str">
        <f t="shared" si="442"/>
        <v>M</v>
      </c>
      <c r="AO667" s="172">
        <f t="shared" si="443"/>
        <v>270</v>
      </c>
      <c r="AP667" s="172">
        <f t="shared" si="444"/>
        <v>3</v>
      </c>
      <c r="AQ667" s="172" t="str">
        <f t="shared" si="445"/>
        <v/>
      </c>
      <c r="AR667" s="172" t="str">
        <f>Table1[[#This Row],[Sex ]]&amp;Table1[[#This Row],[Month]]</f>
        <v>M6</v>
      </c>
      <c r="AS667" s="21"/>
      <c r="AT667" s="21"/>
      <c r="AU667" s="21"/>
      <c r="AV667" s="21"/>
      <c r="AW667" s="21"/>
      <c r="AX667" s="21"/>
      <c r="AY667" s="21"/>
      <c r="AZ667" s="21"/>
      <c r="BA667" s="21"/>
      <c r="BB667" s="21"/>
      <c r="BC667" s="21"/>
      <c r="BD667" s="21"/>
      <c r="BE667" s="319"/>
      <c r="BF667" s="319"/>
      <c r="BG667" s="316"/>
      <c r="BH667" s="316"/>
      <c r="BI667" s="316"/>
      <c r="BJ667" s="316"/>
      <c r="BK667" s="316"/>
      <c r="BL667" s="316"/>
      <c r="BM667" s="316"/>
      <c r="BN667" s="316"/>
      <c r="BO667" s="316"/>
      <c r="BP667" s="316"/>
      <c r="BQ667" s="316"/>
      <c r="BR667" s="316"/>
      <c r="BS667" s="316"/>
      <c r="BT667" s="316"/>
      <c r="BU667" s="316"/>
      <c r="BV667" s="316"/>
      <c r="BW667" s="316"/>
      <c r="BX667" s="316"/>
      <c r="BY667" s="316"/>
      <c r="BZ667" s="316"/>
      <c r="CA667" s="316"/>
      <c r="CB667" s="316"/>
      <c r="CC667" s="316"/>
      <c r="CD667" s="316"/>
      <c r="CE667" s="316"/>
      <c r="CF667" s="316"/>
      <c r="CG667" s="316"/>
      <c r="CH667" s="316"/>
      <c r="CI667" s="316"/>
      <c r="CJ667" s="316"/>
      <c r="CK667" s="316"/>
      <c r="CL667" s="316"/>
      <c r="CM667" s="316"/>
      <c r="CN667" s="316"/>
      <c r="CO667" s="316"/>
      <c r="CP667" s="316"/>
      <c r="CQ667" s="316"/>
      <c r="CR667" s="316"/>
      <c r="CS667" s="316"/>
      <c r="CT667" s="316"/>
      <c r="CU667" s="316"/>
      <c r="CV667" s="316"/>
      <c r="CW667" s="316"/>
      <c r="CX667" s="316"/>
      <c r="CY667" s="316"/>
      <c r="CZ667" s="316"/>
      <c r="DA667" s="316"/>
      <c r="DB667" s="316"/>
      <c r="DC667" s="316"/>
      <c r="DD667" s="316"/>
      <c r="DE667" s="316"/>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21"/>
      <c r="ET667" s="21"/>
      <c r="EU667" s="21"/>
      <c r="EV667" s="21"/>
      <c r="HP667" s="268">
        <f t="shared" si="449"/>
        <v>5</v>
      </c>
      <c r="HQ667" s="268">
        <f t="shared" si="420"/>
        <v>659</v>
      </c>
      <c r="HR667" s="268">
        <f t="shared" si="450"/>
        <v>0</v>
      </c>
      <c r="HS667" s="268">
        <f t="shared" si="451"/>
        <v>0</v>
      </c>
    </row>
    <row r="668" spans="1:227" x14ac:dyDescent="0.3">
      <c r="A668" s="21"/>
      <c r="B668" s="14">
        <v>11580</v>
      </c>
      <c r="C668" s="14">
        <v>7</v>
      </c>
      <c r="D668" s="14" t="s">
        <v>182</v>
      </c>
      <c r="E668" s="14" t="s">
        <v>183</v>
      </c>
      <c r="F668" s="14">
        <v>290</v>
      </c>
      <c r="G668" s="14" t="s">
        <v>120</v>
      </c>
      <c r="H668" s="14">
        <v>6</v>
      </c>
      <c r="I668" s="14">
        <v>4</v>
      </c>
      <c r="J668" s="14">
        <v>4</v>
      </c>
      <c r="K668" s="14"/>
      <c r="L668" s="14" t="s">
        <v>141</v>
      </c>
      <c r="M668" s="24">
        <f t="shared" si="446"/>
        <v>4</v>
      </c>
      <c r="N668" s="24">
        <f t="shared" si="421"/>
        <v>2</v>
      </c>
      <c r="O668" s="24" t="str">
        <f t="shared" si="422"/>
        <v>4 4</v>
      </c>
      <c r="P668" s="24">
        <f t="shared" si="423"/>
        <v>4</v>
      </c>
      <c r="Q668" s="25">
        <f t="shared" si="424"/>
        <v>0</v>
      </c>
      <c r="R668" s="26">
        <f t="shared" si="425"/>
        <v>0</v>
      </c>
      <c r="S668" s="24">
        <f t="shared" si="426"/>
        <v>6</v>
      </c>
      <c r="T668" s="24">
        <f t="shared" si="427"/>
        <v>6</v>
      </c>
      <c r="U668" s="24" t="str">
        <f t="shared" si="428"/>
        <v/>
      </c>
      <c r="V668" s="24" t="str">
        <f t="shared" si="429"/>
        <v>g</v>
      </c>
      <c r="W668" s="24" t="str">
        <f t="shared" si="447"/>
        <v/>
      </c>
      <c r="X668" s="24">
        <f t="shared" si="430"/>
        <v>6</v>
      </c>
      <c r="Y668" s="24">
        <f t="shared" si="431"/>
        <v>6</v>
      </c>
      <c r="Z668" s="24" t="str">
        <f t="shared" si="432"/>
        <v>F</v>
      </c>
      <c r="AA668" s="24" t="str">
        <f t="shared" si="452"/>
        <v>F</v>
      </c>
      <c r="AB668" s="34" t="str">
        <f t="shared" si="433"/>
        <v/>
      </c>
      <c r="AC668" s="34" t="str">
        <f t="shared" si="434"/>
        <v>g</v>
      </c>
      <c r="AD668" s="34" t="str">
        <f t="shared" si="448"/>
        <v>g</v>
      </c>
      <c r="AE668" s="34" t="str">
        <f t="shared" si="435"/>
        <v>6 0</v>
      </c>
      <c r="AF668" s="34">
        <f t="shared" si="436"/>
        <v>4</v>
      </c>
      <c r="AG668" s="34">
        <f t="shared" si="437"/>
        <v>4</v>
      </c>
      <c r="AH668" s="34">
        <f t="shared" si="438"/>
        <v>0</v>
      </c>
      <c r="AI668" s="172">
        <f>IF(AJ668&lt;&gt;"",MAX(AI$3:AI667)+1,"")</f>
        <v>516</v>
      </c>
      <c r="AJ668" s="172" t="str">
        <f t="shared" si="439"/>
        <v>F</v>
      </c>
      <c r="AK668" s="172">
        <f t="shared" si="440"/>
        <v>290</v>
      </c>
      <c r="AL668" s="172">
        <f t="shared" si="441"/>
        <v>4</v>
      </c>
      <c r="AM668" s="172" t="str">
        <f>IF(AN668&lt;&gt;"",MAX(AM$3:AM667)+1,"")</f>
        <v/>
      </c>
      <c r="AN668" s="172" t="str">
        <f t="shared" si="442"/>
        <v/>
      </c>
      <c r="AO668" s="172" t="str">
        <f t="shared" si="443"/>
        <v/>
      </c>
      <c r="AP668" s="172" t="str">
        <f t="shared" si="444"/>
        <v/>
      </c>
      <c r="AQ668" s="172" t="str">
        <f t="shared" si="445"/>
        <v/>
      </c>
      <c r="AR668" s="172" t="str">
        <f>Table1[[#This Row],[Sex ]]&amp;Table1[[#This Row],[Month]]</f>
        <v>F6</v>
      </c>
      <c r="AS668" s="21"/>
      <c r="AT668" s="21"/>
      <c r="AU668" s="21"/>
      <c r="AV668" s="21"/>
      <c r="AW668" s="21"/>
      <c r="AX668" s="21"/>
      <c r="AY668" s="21"/>
      <c r="AZ668" s="21"/>
      <c r="BA668" s="21"/>
      <c r="BB668" s="21"/>
      <c r="BC668" s="21"/>
      <c r="BD668" s="21"/>
      <c r="BE668" s="319"/>
      <c r="BF668" s="319"/>
      <c r="BG668" s="316"/>
      <c r="BH668" s="316"/>
      <c r="BI668" s="316"/>
      <c r="BJ668" s="316"/>
      <c r="BK668" s="316"/>
      <c r="BL668" s="316"/>
      <c r="BM668" s="316"/>
      <c r="BN668" s="316"/>
      <c r="BO668" s="316"/>
      <c r="BP668" s="316"/>
      <c r="BQ668" s="316"/>
      <c r="BR668" s="316"/>
      <c r="BS668" s="316"/>
      <c r="BT668" s="316"/>
      <c r="BU668" s="316"/>
      <c r="BV668" s="316"/>
      <c r="BW668" s="316"/>
      <c r="BX668" s="316"/>
      <c r="BY668" s="316"/>
      <c r="BZ668" s="316"/>
      <c r="CA668" s="316"/>
      <c r="CB668" s="316"/>
      <c r="CC668" s="316"/>
      <c r="CD668" s="316"/>
      <c r="CE668" s="316"/>
      <c r="CF668" s="316"/>
      <c r="CG668" s="316"/>
      <c r="CH668" s="316"/>
      <c r="CI668" s="316"/>
      <c r="CJ668" s="316"/>
      <c r="CK668" s="316"/>
      <c r="CL668" s="316"/>
      <c r="CM668" s="316"/>
      <c r="CN668" s="316"/>
      <c r="CO668" s="316"/>
      <c r="CP668" s="316"/>
      <c r="CQ668" s="316"/>
      <c r="CR668" s="316"/>
      <c r="CS668" s="316"/>
      <c r="CT668" s="316"/>
      <c r="CU668" s="316"/>
      <c r="CV668" s="316"/>
      <c r="CW668" s="316"/>
      <c r="CX668" s="316"/>
      <c r="CY668" s="316"/>
      <c r="CZ668" s="316"/>
      <c r="DA668" s="316"/>
      <c r="DB668" s="316"/>
      <c r="DC668" s="316"/>
      <c r="DD668" s="316"/>
      <c r="DE668" s="316"/>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21"/>
      <c r="ET668" s="21"/>
      <c r="EU668" s="21"/>
      <c r="EV668" s="21"/>
      <c r="HP668" s="268">
        <f t="shared" si="449"/>
        <v>3</v>
      </c>
      <c r="HQ668" s="268">
        <f t="shared" si="420"/>
        <v>660</v>
      </c>
      <c r="HR668" s="268">
        <f t="shared" si="450"/>
        <v>0</v>
      </c>
      <c r="HS668" s="268">
        <f t="shared" si="451"/>
        <v>0</v>
      </c>
    </row>
    <row r="669" spans="1:227" x14ac:dyDescent="0.3">
      <c r="A669" s="21"/>
      <c r="B669" s="14">
        <v>11580</v>
      </c>
      <c r="C669" s="14">
        <v>8</v>
      </c>
      <c r="D669" s="14" t="s">
        <v>182</v>
      </c>
      <c r="E669" s="14" t="s">
        <v>183</v>
      </c>
      <c r="F669" s="14">
        <v>280</v>
      </c>
      <c r="G669" s="14" t="s">
        <v>121</v>
      </c>
      <c r="H669" s="14">
        <v>6</v>
      </c>
      <c r="I669" s="14">
        <v>3</v>
      </c>
      <c r="J669" s="14">
        <v>3</v>
      </c>
      <c r="K669" s="14"/>
      <c r="L669" s="14" t="s">
        <v>141</v>
      </c>
      <c r="M669" s="24">
        <f t="shared" si="446"/>
        <v>3</v>
      </c>
      <c r="N669" s="24">
        <f t="shared" si="421"/>
        <v>2</v>
      </c>
      <c r="O669" s="24" t="str">
        <f t="shared" si="422"/>
        <v>3 3</v>
      </c>
      <c r="P669" s="24">
        <f t="shared" si="423"/>
        <v>3</v>
      </c>
      <c r="Q669" s="25">
        <f t="shared" si="424"/>
        <v>0</v>
      </c>
      <c r="R669" s="26">
        <f t="shared" si="425"/>
        <v>0</v>
      </c>
      <c r="S669" s="24">
        <f t="shared" si="426"/>
        <v>6</v>
      </c>
      <c r="T669" s="24">
        <f t="shared" si="427"/>
        <v>6</v>
      </c>
      <c r="U669" s="24" t="str">
        <f t="shared" si="428"/>
        <v/>
      </c>
      <c r="V669" s="24" t="str">
        <f t="shared" si="429"/>
        <v>g</v>
      </c>
      <c r="W669" s="24" t="str">
        <f t="shared" si="447"/>
        <v/>
      </c>
      <c r="X669" s="24">
        <f t="shared" si="430"/>
        <v>6</v>
      </c>
      <c r="Y669" s="24">
        <f t="shared" si="431"/>
        <v>6</v>
      </c>
      <c r="Z669" s="24" t="str">
        <f t="shared" si="432"/>
        <v>M</v>
      </c>
      <c r="AA669" s="24" t="str">
        <f t="shared" si="452"/>
        <v>M</v>
      </c>
      <c r="AB669" s="34" t="str">
        <f t="shared" si="433"/>
        <v/>
      </c>
      <c r="AC669" s="34" t="str">
        <f t="shared" si="434"/>
        <v>g</v>
      </c>
      <c r="AD669" s="34" t="str">
        <f t="shared" si="448"/>
        <v>g</v>
      </c>
      <c r="AE669" s="34" t="str">
        <f t="shared" si="435"/>
        <v>6 0</v>
      </c>
      <c r="AF669" s="34">
        <f t="shared" si="436"/>
        <v>3</v>
      </c>
      <c r="AG669" s="34">
        <f t="shared" si="437"/>
        <v>3</v>
      </c>
      <c r="AH669" s="34">
        <f t="shared" si="438"/>
        <v>0</v>
      </c>
      <c r="AI669" s="172" t="str">
        <f>IF(AJ669&lt;&gt;"",MAX(AI$3:AI668)+1,"")</f>
        <v/>
      </c>
      <c r="AJ669" s="172" t="str">
        <f t="shared" si="439"/>
        <v/>
      </c>
      <c r="AK669" s="172" t="str">
        <f t="shared" si="440"/>
        <v/>
      </c>
      <c r="AL669" s="172" t="str">
        <f t="shared" si="441"/>
        <v/>
      </c>
      <c r="AM669" s="172">
        <f>IF(AN669&lt;&gt;"",MAX(AM$3:AM668)+1,"")</f>
        <v>145</v>
      </c>
      <c r="AN669" s="172" t="str">
        <f t="shared" si="442"/>
        <v>M</v>
      </c>
      <c r="AO669" s="172">
        <f t="shared" si="443"/>
        <v>280</v>
      </c>
      <c r="AP669" s="172">
        <f t="shared" si="444"/>
        <v>3</v>
      </c>
      <c r="AQ669" s="172" t="str">
        <f t="shared" si="445"/>
        <v/>
      </c>
      <c r="AR669" s="172" t="str">
        <f>Table1[[#This Row],[Sex ]]&amp;Table1[[#This Row],[Month]]</f>
        <v>M6</v>
      </c>
      <c r="AS669" s="21"/>
      <c r="AT669" s="21"/>
      <c r="AU669" s="21"/>
      <c r="AV669" s="21"/>
      <c r="AW669" s="21"/>
      <c r="AX669" s="21"/>
      <c r="AY669" s="21"/>
      <c r="AZ669" s="21"/>
      <c r="BA669" s="21"/>
      <c r="BB669" s="21"/>
      <c r="BC669" s="21"/>
      <c r="BD669" s="21"/>
      <c r="BE669" s="319"/>
      <c r="BF669" s="319"/>
      <c r="BG669" s="316"/>
      <c r="BH669" s="316"/>
      <c r="BI669" s="316"/>
      <c r="BJ669" s="316"/>
      <c r="BK669" s="316"/>
      <c r="BL669" s="316"/>
      <c r="BM669" s="316"/>
      <c r="BN669" s="316"/>
      <c r="BO669" s="316"/>
      <c r="BP669" s="316"/>
      <c r="BQ669" s="316"/>
      <c r="BR669" s="316"/>
      <c r="BS669" s="316"/>
      <c r="BT669" s="316"/>
      <c r="BU669" s="316"/>
      <c r="BV669" s="316"/>
      <c r="BW669" s="316"/>
      <c r="BX669" s="316"/>
      <c r="BY669" s="316"/>
      <c r="BZ669" s="316"/>
      <c r="CA669" s="316"/>
      <c r="CB669" s="316"/>
      <c r="CC669" s="316"/>
      <c r="CD669" s="316"/>
      <c r="CE669" s="316"/>
      <c r="CF669" s="316"/>
      <c r="CG669" s="316"/>
      <c r="CH669" s="316"/>
      <c r="CI669" s="316"/>
      <c r="CJ669" s="316"/>
      <c r="CK669" s="316"/>
      <c r="CL669" s="316"/>
      <c r="CM669" s="316"/>
      <c r="CN669" s="316"/>
      <c r="CO669" s="316"/>
      <c r="CP669" s="316"/>
      <c r="CQ669" s="316"/>
      <c r="CR669" s="316"/>
      <c r="CS669" s="316"/>
      <c r="CT669" s="316"/>
      <c r="CU669" s="316"/>
      <c r="CV669" s="316"/>
      <c r="CW669" s="316"/>
      <c r="CX669" s="316"/>
      <c r="CY669" s="316"/>
      <c r="CZ669" s="316"/>
      <c r="DA669" s="316"/>
      <c r="DB669" s="316"/>
      <c r="DC669" s="316"/>
      <c r="DD669" s="316"/>
      <c r="DE669" s="316"/>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21"/>
      <c r="ET669" s="21"/>
      <c r="EU669" s="21"/>
      <c r="EV669" s="21"/>
      <c r="HP669" s="268">
        <f t="shared" si="449"/>
        <v>3</v>
      </c>
      <c r="HQ669" s="268">
        <f t="shared" si="420"/>
        <v>661</v>
      </c>
      <c r="HR669" s="268">
        <f t="shared" si="450"/>
        <v>0</v>
      </c>
      <c r="HS669" s="268">
        <f t="shared" si="451"/>
        <v>0</v>
      </c>
    </row>
    <row r="670" spans="1:227" x14ac:dyDescent="0.3">
      <c r="A670" s="21"/>
      <c r="B670" s="14">
        <v>11580</v>
      </c>
      <c r="C670" s="14">
        <v>9</v>
      </c>
      <c r="D670" s="14" t="s">
        <v>182</v>
      </c>
      <c r="E670" s="14" t="s">
        <v>183</v>
      </c>
      <c r="F670" s="14">
        <v>270</v>
      </c>
      <c r="G670" s="14" t="s">
        <v>120</v>
      </c>
      <c r="H670" s="14">
        <v>6</v>
      </c>
      <c r="I670" s="14">
        <v>2</v>
      </c>
      <c r="J670" s="14">
        <v>2</v>
      </c>
      <c r="K670" s="14"/>
      <c r="L670" s="14" t="s">
        <v>141</v>
      </c>
      <c r="M670" s="24">
        <f t="shared" si="446"/>
        <v>2</v>
      </c>
      <c r="N670" s="24">
        <f t="shared" si="421"/>
        <v>2</v>
      </c>
      <c r="O670" s="24" t="str">
        <f t="shared" si="422"/>
        <v>2 2</v>
      </c>
      <c r="P670" s="24">
        <f t="shared" si="423"/>
        <v>2</v>
      </c>
      <c r="Q670" s="25">
        <f t="shared" si="424"/>
        <v>0</v>
      </c>
      <c r="R670" s="26">
        <f t="shared" si="425"/>
        <v>0</v>
      </c>
      <c r="S670" s="24">
        <f t="shared" si="426"/>
        <v>6</v>
      </c>
      <c r="T670" s="24">
        <f t="shared" si="427"/>
        <v>6</v>
      </c>
      <c r="U670" s="24" t="str">
        <f t="shared" si="428"/>
        <v/>
      </c>
      <c r="V670" s="24" t="str">
        <f t="shared" si="429"/>
        <v>g</v>
      </c>
      <c r="W670" s="24" t="str">
        <f t="shared" si="447"/>
        <v/>
      </c>
      <c r="X670" s="24">
        <f t="shared" si="430"/>
        <v>6</v>
      </c>
      <c r="Y670" s="24">
        <f t="shared" si="431"/>
        <v>6</v>
      </c>
      <c r="Z670" s="24" t="str">
        <f t="shared" si="432"/>
        <v>F</v>
      </c>
      <c r="AA670" s="24" t="str">
        <f t="shared" si="452"/>
        <v>F</v>
      </c>
      <c r="AB670" s="34" t="str">
        <f t="shared" si="433"/>
        <v/>
      </c>
      <c r="AC670" s="34" t="str">
        <f t="shared" si="434"/>
        <v>g</v>
      </c>
      <c r="AD670" s="34" t="str">
        <f t="shared" si="448"/>
        <v>g</v>
      </c>
      <c r="AE670" s="34" t="str">
        <f t="shared" si="435"/>
        <v>6 0</v>
      </c>
      <c r="AF670" s="34">
        <f t="shared" si="436"/>
        <v>2</v>
      </c>
      <c r="AG670" s="34">
        <f t="shared" si="437"/>
        <v>2</v>
      </c>
      <c r="AH670" s="34">
        <f t="shared" si="438"/>
        <v>0</v>
      </c>
      <c r="AI670" s="172">
        <f>IF(AJ670&lt;&gt;"",MAX(AI$3:AI669)+1,"")</f>
        <v>517</v>
      </c>
      <c r="AJ670" s="172" t="str">
        <f t="shared" si="439"/>
        <v>F</v>
      </c>
      <c r="AK670" s="172">
        <f t="shared" si="440"/>
        <v>270</v>
      </c>
      <c r="AL670" s="172">
        <f t="shared" si="441"/>
        <v>2</v>
      </c>
      <c r="AM670" s="172" t="str">
        <f>IF(AN670&lt;&gt;"",MAX(AM$3:AM669)+1,"")</f>
        <v/>
      </c>
      <c r="AN670" s="172" t="str">
        <f t="shared" si="442"/>
        <v/>
      </c>
      <c r="AO670" s="172" t="str">
        <f t="shared" si="443"/>
        <v/>
      </c>
      <c r="AP670" s="172" t="str">
        <f t="shared" si="444"/>
        <v/>
      </c>
      <c r="AQ670" s="172" t="str">
        <f t="shared" si="445"/>
        <v/>
      </c>
      <c r="AR670" s="172" t="str">
        <f>Table1[[#This Row],[Sex ]]&amp;Table1[[#This Row],[Month]]</f>
        <v>F6</v>
      </c>
      <c r="AS670" s="21"/>
      <c r="AT670" s="21"/>
      <c r="AU670" s="21"/>
      <c r="AV670" s="21"/>
      <c r="AW670" s="21"/>
      <c r="AX670" s="21"/>
      <c r="AY670" s="21"/>
      <c r="AZ670" s="21"/>
      <c r="BA670" s="21"/>
      <c r="BB670" s="21"/>
      <c r="BC670" s="21"/>
      <c r="BD670" s="21"/>
      <c r="BE670" s="319"/>
      <c r="BF670" s="319"/>
      <c r="BG670" s="316"/>
      <c r="BH670" s="316"/>
      <c r="BI670" s="316"/>
      <c r="BJ670" s="316"/>
      <c r="BK670" s="316"/>
      <c r="BL670" s="316"/>
      <c r="BM670" s="316"/>
      <c r="BN670" s="316"/>
      <c r="BO670" s="316"/>
      <c r="BP670" s="316"/>
      <c r="BQ670" s="316"/>
      <c r="BR670" s="316"/>
      <c r="BS670" s="316"/>
      <c r="BT670" s="316"/>
      <c r="BU670" s="316"/>
      <c r="BV670" s="316"/>
      <c r="BW670" s="316"/>
      <c r="BX670" s="316"/>
      <c r="BY670" s="316"/>
      <c r="BZ670" s="316"/>
      <c r="CA670" s="316"/>
      <c r="CB670" s="316"/>
      <c r="CC670" s="316"/>
      <c r="CD670" s="316"/>
      <c r="CE670" s="316"/>
      <c r="CF670" s="316"/>
      <c r="CG670" s="316"/>
      <c r="CH670" s="316"/>
      <c r="CI670" s="316"/>
      <c r="CJ670" s="316"/>
      <c r="CK670" s="316"/>
      <c r="CL670" s="316"/>
      <c r="CM670" s="316"/>
      <c r="CN670" s="316"/>
      <c r="CO670" s="316"/>
      <c r="CP670" s="316"/>
      <c r="CQ670" s="316"/>
      <c r="CR670" s="316"/>
      <c r="CS670" s="316"/>
      <c r="CT670" s="316"/>
      <c r="CU670" s="316"/>
      <c r="CV670" s="316"/>
      <c r="CW670" s="316"/>
      <c r="CX670" s="316"/>
      <c r="CY670" s="316"/>
      <c r="CZ670" s="316"/>
      <c r="DA670" s="316"/>
      <c r="DB670" s="316"/>
      <c r="DC670" s="316"/>
      <c r="DD670" s="316"/>
      <c r="DE670" s="316"/>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21"/>
      <c r="ET670" s="21"/>
      <c r="EU670" s="21"/>
      <c r="EV670" s="21"/>
      <c r="HP670" s="268">
        <f t="shared" si="449"/>
        <v>3</v>
      </c>
      <c r="HQ670" s="268">
        <f t="shared" si="420"/>
        <v>662</v>
      </c>
      <c r="HR670" s="268">
        <f t="shared" si="450"/>
        <v>0</v>
      </c>
      <c r="HS670" s="268">
        <f t="shared" si="451"/>
        <v>0</v>
      </c>
    </row>
    <row r="671" spans="1:227" x14ac:dyDescent="0.3">
      <c r="A671" s="21"/>
      <c r="B671" s="14">
        <v>11580</v>
      </c>
      <c r="C671" s="14">
        <v>10</v>
      </c>
      <c r="D671" s="14" t="s">
        <v>182</v>
      </c>
      <c r="E671" s="14" t="s">
        <v>183</v>
      </c>
      <c r="F671" s="14">
        <v>290</v>
      </c>
      <c r="G671" s="14" t="s">
        <v>120</v>
      </c>
      <c r="H671" s="14">
        <v>6</v>
      </c>
      <c r="I671" s="14">
        <v>4</v>
      </c>
      <c r="J671" s="14">
        <v>4</v>
      </c>
      <c r="K671" s="14"/>
      <c r="L671" s="14" t="s">
        <v>141</v>
      </c>
      <c r="M671" s="24">
        <f t="shared" si="446"/>
        <v>4</v>
      </c>
      <c r="N671" s="24">
        <f t="shared" si="421"/>
        <v>2</v>
      </c>
      <c r="O671" s="24" t="str">
        <f t="shared" si="422"/>
        <v>4 4</v>
      </c>
      <c r="P671" s="24">
        <f t="shared" si="423"/>
        <v>4</v>
      </c>
      <c r="Q671" s="25">
        <f t="shared" si="424"/>
        <v>0</v>
      </c>
      <c r="R671" s="26">
        <f t="shared" si="425"/>
        <v>0</v>
      </c>
      <c r="S671" s="24">
        <f t="shared" si="426"/>
        <v>6</v>
      </c>
      <c r="T671" s="24">
        <f t="shared" si="427"/>
        <v>6</v>
      </c>
      <c r="U671" s="24" t="str">
        <f t="shared" si="428"/>
        <v/>
      </c>
      <c r="V671" s="24" t="str">
        <f t="shared" si="429"/>
        <v>g</v>
      </c>
      <c r="W671" s="24" t="str">
        <f t="shared" si="447"/>
        <v/>
      </c>
      <c r="X671" s="24">
        <f t="shared" si="430"/>
        <v>6</v>
      </c>
      <c r="Y671" s="24">
        <f t="shared" si="431"/>
        <v>6</v>
      </c>
      <c r="Z671" s="24" t="str">
        <f t="shared" si="432"/>
        <v>F</v>
      </c>
      <c r="AA671" s="24" t="str">
        <f t="shared" si="452"/>
        <v>F</v>
      </c>
      <c r="AB671" s="34" t="str">
        <f t="shared" si="433"/>
        <v/>
      </c>
      <c r="AC671" s="34" t="str">
        <f t="shared" si="434"/>
        <v>g</v>
      </c>
      <c r="AD671" s="34" t="str">
        <f t="shared" si="448"/>
        <v>g</v>
      </c>
      <c r="AE671" s="34" t="str">
        <f t="shared" si="435"/>
        <v>6 0</v>
      </c>
      <c r="AF671" s="34">
        <f t="shared" si="436"/>
        <v>4</v>
      </c>
      <c r="AG671" s="34">
        <f t="shared" si="437"/>
        <v>4</v>
      </c>
      <c r="AH671" s="34">
        <f t="shared" si="438"/>
        <v>0</v>
      </c>
      <c r="AI671" s="172">
        <f>IF(AJ671&lt;&gt;"",MAX(AI$3:AI670)+1,"")</f>
        <v>518</v>
      </c>
      <c r="AJ671" s="172" t="str">
        <f t="shared" si="439"/>
        <v>F</v>
      </c>
      <c r="AK671" s="172">
        <f t="shared" si="440"/>
        <v>290</v>
      </c>
      <c r="AL671" s="172">
        <f t="shared" si="441"/>
        <v>4</v>
      </c>
      <c r="AM671" s="172" t="str">
        <f>IF(AN671&lt;&gt;"",MAX(AM$3:AM670)+1,"")</f>
        <v/>
      </c>
      <c r="AN671" s="172" t="str">
        <f t="shared" si="442"/>
        <v/>
      </c>
      <c r="AO671" s="172" t="str">
        <f t="shared" si="443"/>
        <v/>
      </c>
      <c r="AP671" s="172" t="str">
        <f t="shared" si="444"/>
        <v/>
      </c>
      <c r="AQ671" s="172" t="str">
        <f t="shared" si="445"/>
        <v/>
      </c>
      <c r="AR671" s="172" t="str">
        <f>Table1[[#This Row],[Sex ]]&amp;Table1[[#This Row],[Month]]</f>
        <v>F6</v>
      </c>
      <c r="AS671" s="21"/>
      <c r="AT671" s="21"/>
      <c r="AU671" s="21"/>
      <c r="AV671" s="21"/>
      <c r="AW671" s="21"/>
      <c r="AX671" s="21"/>
      <c r="AY671" s="21"/>
      <c r="AZ671" s="21"/>
      <c r="BA671" s="21"/>
      <c r="BB671" s="21"/>
      <c r="BC671" s="21"/>
      <c r="BD671" s="21"/>
      <c r="BE671" s="319"/>
      <c r="BF671" s="319"/>
      <c r="BG671" s="316"/>
      <c r="BH671" s="316"/>
      <c r="BI671" s="316"/>
      <c r="BJ671" s="316"/>
      <c r="BK671" s="316"/>
      <c r="BL671" s="316"/>
      <c r="BM671" s="316"/>
      <c r="BN671" s="316"/>
      <c r="BO671" s="316"/>
      <c r="BP671" s="316"/>
      <c r="BQ671" s="316"/>
      <c r="BR671" s="316"/>
      <c r="BS671" s="316"/>
      <c r="BT671" s="316"/>
      <c r="BU671" s="316"/>
      <c r="BV671" s="316"/>
      <c r="BW671" s="316"/>
      <c r="BX671" s="316"/>
      <c r="BY671" s="316"/>
      <c r="BZ671" s="316"/>
      <c r="CA671" s="316"/>
      <c r="CB671" s="316"/>
      <c r="CC671" s="316"/>
      <c r="CD671" s="316"/>
      <c r="CE671" s="316"/>
      <c r="CF671" s="316"/>
      <c r="CG671" s="316"/>
      <c r="CH671" s="316"/>
      <c r="CI671" s="316"/>
      <c r="CJ671" s="316"/>
      <c r="CK671" s="316"/>
      <c r="CL671" s="316"/>
      <c r="CM671" s="316"/>
      <c r="CN671" s="316"/>
      <c r="CO671" s="316"/>
      <c r="CP671" s="316"/>
      <c r="CQ671" s="316"/>
      <c r="CR671" s="316"/>
      <c r="CS671" s="316"/>
      <c r="CT671" s="316"/>
      <c r="CU671" s="316"/>
      <c r="CV671" s="316"/>
      <c r="CW671" s="316"/>
      <c r="CX671" s="316"/>
      <c r="CY671" s="316"/>
      <c r="CZ671" s="316"/>
      <c r="DA671" s="316"/>
      <c r="DB671" s="316"/>
      <c r="DC671" s="316"/>
      <c r="DD671" s="316"/>
      <c r="DE671" s="316"/>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21"/>
      <c r="ET671" s="21"/>
      <c r="EU671" s="21"/>
      <c r="EV671" s="21"/>
      <c r="HP671" s="268">
        <f t="shared" si="449"/>
        <v>2</v>
      </c>
      <c r="HQ671" s="268">
        <f t="shared" si="420"/>
        <v>663</v>
      </c>
      <c r="HR671" s="268">
        <f t="shared" si="450"/>
        <v>0</v>
      </c>
      <c r="HS671" s="268">
        <f t="shared" si="451"/>
        <v>0</v>
      </c>
    </row>
    <row r="672" spans="1:227" x14ac:dyDescent="0.3">
      <c r="A672" s="21"/>
      <c r="B672" s="14">
        <v>11580</v>
      </c>
      <c r="C672" s="14">
        <v>11</v>
      </c>
      <c r="D672" s="14" t="s">
        <v>182</v>
      </c>
      <c r="E672" s="14" t="s">
        <v>183</v>
      </c>
      <c r="F672" s="14">
        <v>310</v>
      </c>
      <c r="G672" s="14" t="s">
        <v>120</v>
      </c>
      <c r="H672" s="14">
        <v>6</v>
      </c>
      <c r="I672" s="14">
        <v>4</v>
      </c>
      <c r="J672" s="14">
        <v>4</v>
      </c>
      <c r="K672" s="14"/>
      <c r="L672" s="14" t="s">
        <v>141</v>
      </c>
      <c r="M672" s="24">
        <f t="shared" si="446"/>
        <v>4</v>
      </c>
      <c r="N672" s="24">
        <f t="shared" si="421"/>
        <v>2</v>
      </c>
      <c r="O672" s="24" t="str">
        <f t="shared" si="422"/>
        <v>4 4</v>
      </c>
      <c r="P672" s="24">
        <f t="shared" si="423"/>
        <v>4</v>
      </c>
      <c r="Q672" s="25">
        <f t="shared" si="424"/>
        <v>0</v>
      </c>
      <c r="R672" s="26">
        <f t="shared" si="425"/>
        <v>0</v>
      </c>
      <c r="S672" s="24">
        <f t="shared" si="426"/>
        <v>6</v>
      </c>
      <c r="T672" s="24">
        <f t="shared" si="427"/>
        <v>6</v>
      </c>
      <c r="U672" s="24" t="str">
        <f t="shared" si="428"/>
        <v/>
      </c>
      <c r="V672" s="24" t="str">
        <f t="shared" si="429"/>
        <v>g</v>
      </c>
      <c r="W672" s="24" t="str">
        <f t="shared" si="447"/>
        <v/>
      </c>
      <c r="X672" s="24">
        <f t="shared" si="430"/>
        <v>6</v>
      </c>
      <c r="Y672" s="24">
        <f t="shared" si="431"/>
        <v>6</v>
      </c>
      <c r="Z672" s="24" t="str">
        <f t="shared" si="432"/>
        <v>F</v>
      </c>
      <c r="AA672" s="24" t="str">
        <f t="shared" si="452"/>
        <v>F</v>
      </c>
      <c r="AB672" s="34" t="str">
        <f t="shared" si="433"/>
        <v/>
      </c>
      <c r="AC672" s="34" t="str">
        <f t="shared" si="434"/>
        <v>g</v>
      </c>
      <c r="AD672" s="34" t="str">
        <f t="shared" si="448"/>
        <v>g</v>
      </c>
      <c r="AE672" s="34" t="str">
        <f t="shared" si="435"/>
        <v>6 0</v>
      </c>
      <c r="AF672" s="34">
        <f t="shared" si="436"/>
        <v>4</v>
      </c>
      <c r="AG672" s="34">
        <f t="shared" si="437"/>
        <v>4</v>
      </c>
      <c r="AH672" s="34">
        <f t="shared" si="438"/>
        <v>0</v>
      </c>
      <c r="AI672" s="172">
        <f>IF(AJ672&lt;&gt;"",MAX(AI$3:AI671)+1,"")</f>
        <v>519</v>
      </c>
      <c r="AJ672" s="172" t="str">
        <f t="shared" si="439"/>
        <v>F</v>
      </c>
      <c r="AK672" s="172">
        <f t="shared" si="440"/>
        <v>310</v>
      </c>
      <c r="AL672" s="172">
        <f t="shared" si="441"/>
        <v>4</v>
      </c>
      <c r="AM672" s="172" t="str">
        <f>IF(AN672&lt;&gt;"",MAX(AM$3:AM671)+1,"")</f>
        <v/>
      </c>
      <c r="AN672" s="172" t="str">
        <f t="shared" si="442"/>
        <v/>
      </c>
      <c r="AO672" s="172" t="str">
        <f t="shared" si="443"/>
        <v/>
      </c>
      <c r="AP672" s="172" t="str">
        <f t="shared" si="444"/>
        <v/>
      </c>
      <c r="AQ672" s="172" t="str">
        <f t="shared" si="445"/>
        <v/>
      </c>
      <c r="AR672" s="172" t="str">
        <f>Table1[[#This Row],[Sex ]]&amp;Table1[[#This Row],[Month]]</f>
        <v>F6</v>
      </c>
      <c r="AS672" s="21"/>
      <c r="AT672" s="21"/>
      <c r="AU672" s="21"/>
      <c r="AV672" s="21"/>
      <c r="AW672" s="21"/>
      <c r="AX672" s="21"/>
      <c r="AY672" s="21"/>
      <c r="AZ672" s="21"/>
      <c r="BA672" s="21"/>
      <c r="BB672" s="21"/>
      <c r="BC672" s="21"/>
      <c r="BD672" s="21"/>
      <c r="BE672" s="319"/>
      <c r="BF672" s="319"/>
      <c r="BG672" s="316"/>
      <c r="BH672" s="316"/>
      <c r="BI672" s="316"/>
      <c r="BJ672" s="316"/>
      <c r="BK672" s="316"/>
      <c r="BL672" s="316"/>
      <c r="BM672" s="316"/>
      <c r="BN672" s="316"/>
      <c r="BO672" s="316"/>
      <c r="BP672" s="316"/>
      <c r="BQ672" s="316"/>
      <c r="BR672" s="316"/>
      <c r="BS672" s="316"/>
      <c r="BT672" s="316"/>
      <c r="BU672" s="316"/>
      <c r="BV672" s="316"/>
      <c r="BW672" s="316"/>
      <c r="BX672" s="316"/>
      <c r="BY672" s="316"/>
      <c r="BZ672" s="316"/>
      <c r="CA672" s="316"/>
      <c r="CB672" s="316"/>
      <c r="CC672" s="316"/>
      <c r="CD672" s="316"/>
      <c r="CE672" s="316"/>
      <c r="CF672" s="316"/>
      <c r="CG672" s="316"/>
      <c r="CH672" s="316"/>
      <c r="CI672" s="316"/>
      <c r="CJ672" s="316"/>
      <c r="CK672" s="316"/>
      <c r="CL672" s="316"/>
      <c r="CM672" s="316"/>
      <c r="CN672" s="316"/>
      <c r="CO672" s="316"/>
      <c r="CP672" s="316"/>
      <c r="CQ672" s="316"/>
      <c r="CR672" s="316"/>
      <c r="CS672" s="316"/>
      <c r="CT672" s="316"/>
      <c r="CU672" s="316"/>
      <c r="CV672" s="316"/>
      <c r="CW672" s="316"/>
      <c r="CX672" s="316"/>
      <c r="CY672" s="316"/>
      <c r="CZ672" s="316"/>
      <c r="DA672" s="316"/>
      <c r="DB672" s="316"/>
      <c r="DC672" s="316"/>
      <c r="DD672" s="316"/>
      <c r="DE672" s="316"/>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21"/>
      <c r="ET672" s="21"/>
      <c r="EU672" s="21"/>
      <c r="EV672" s="21"/>
      <c r="HP672" s="268">
        <f t="shared" si="449"/>
        <v>4</v>
      </c>
      <c r="HQ672" s="268">
        <f t="shared" si="420"/>
        <v>664</v>
      </c>
      <c r="HR672" s="268">
        <f t="shared" si="450"/>
        <v>0</v>
      </c>
      <c r="HS672" s="268">
        <f t="shared" si="451"/>
        <v>0</v>
      </c>
    </row>
    <row r="673" spans="1:227" x14ac:dyDescent="0.3">
      <c r="A673" s="21"/>
      <c r="B673" s="14">
        <v>11580</v>
      </c>
      <c r="C673" s="14">
        <v>12</v>
      </c>
      <c r="D673" s="14" t="s">
        <v>182</v>
      </c>
      <c r="E673" s="14" t="s">
        <v>183</v>
      </c>
      <c r="F673" s="14">
        <v>300</v>
      </c>
      <c r="G673" s="14" t="s">
        <v>120</v>
      </c>
      <c r="H673" s="14">
        <v>6</v>
      </c>
      <c r="I673" s="14">
        <v>3</v>
      </c>
      <c r="J673" s="14">
        <v>3</v>
      </c>
      <c r="K673" s="14"/>
      <c r="L673" s="14" t="s">
        <v>141</v>
      </c>
      <c r="M673" s="24">
        <f t="shared" si="446"/>
        <v>3</v>
      </c>
      <c r="N673" s="24">
        <f t="shared" si="421"/>
        <v>2</v>
      </c>
      <c r="O673" s="24" t="str">
        <f t="shared" si="422"/>
        <v>3 3</v>
      </c>
      <c r="P673" s="24">
        <f t="shared" si="423"/>
        <v>3</v>
      </c>
      <c r="Q673" s="25">
        <f t="shared" si="424"/>
        <v>0</v>
      </c>
      <c r="R673" s="26">
        <f t="shared" si="425"/>
        <v>0</v>
      </c>
      <c r="S673" s="24">
        <f t="shared" si="426"/>
        <v>6</v>
      </c>
      <c r="T673" s="24">
        <f t="shared" si="427"/>
        <v>6</v>
      </c>
      <c r="U673" s="24" t="str">
        <f t="shared" si="428"/>
        <v/>
      </c>
      <c r="V673" s="24" t="str">
        <f t="shared" si="429"/>
        <v>g</v>
      </c>
      <c r="W673" s="24" t="str">
        <f t="shared" si="447"/>
        <v/>
      </c>
      <c r="X673" s="24">
        <f t="shared" si="430"/>
        <v>6</v>
      </c>
      <c r="Y673" s="24">
        <f t="shared" si="431"/>
        <v>6</v>
      </c>
      <c r="Z673" s="24" t="str">
        <f t="shared" si="432"/>
        <v>F</v>
      </c>
      <c r="AA673" s="24" t="str">
        <f t="shared" si="452"/>
        <v>F</v>
      </c>
      <c r="AB673" s="34" t="str">
        <f t="shared" si="433"/>
        <v/>
      </c>
      <c r="AC673" s="34" t="str">
        <f t="shared" si="434"/>
        <v>g</v>
      </c>
      <c r="AD673" s="34" t="str">
        <f t="shared" si="448"/>
        <v>g</v>
      </c>
      <c r="AE673" s="34" t="str">
        <f t="shared" si="435"/>
        <v>6 0</v>
      </c>
      <c r="AF673" s="34">
        <f t="shared" si="436"/>
        <v>3</v>
      </c>
      <c r="AG673" s="34">
        <f t="shared" si="437"/>
        <v>3</v>
      </c>
      <c r="AH673" s="34">
        <f t="shared" si="438"/>
        <v>0</v>
      </c>
      <c r="AI673" s="172">
        <f>IF(AJ673&lt;&gt;"",MAX(AI$3:AI672)+1,"")</f>
        <v>520</v>
      </c>
      <c r="AJ673" s="172" t="str">
        <f t="shared" si="439"/>
        <v>F</v>
      </c>
      <c r="AK673" s="172">
        <f t="shared" si="440"/>
        <v>300</v>
      </c>
      <c r="AL673" s="172">
        <f t="shared" si="441"/>
        <v>3</v>
      </c>
      <c r="AM673" s="172" t="str">
        <f>IF(AN673&lt;&gt;"",MAX(AM$3:AM672)+1,"")</f>
        <v/>
      </c>
      <c r="AN673" s="172" t="str">
        <f t="shared" si="442"/>
        <v/>
      </c>
      <c r="AO673" s="172" t="str">
        <f t="shared" si="443"/>
        <v/>
      </c>
      <c r="AP673" s="172" t="str">
        <f t="shared" si="444"/>
        <v/>
      </c>
      <c r="AQ673" s="172" t="str">
        <f t="shared" si="445"/>
        <v/>
      </c>
      <c r="AR673" s="172" t="str">
        <f>Table1[[#This Row],[Sex ]]&amp;Table1[[#This Row],[Month]]</f>
        <v>F6</v>
      </c>
      <c r="AS673" s="21"/>
      <c r="AT673" s="21"/>
      <c r="AU673" s="21"/>
      <c r="AV673" s="21"/>
      <c r="AW673" s="21"/>
      <c r="AX673" s="21"/>
      <c r="AY673" s="21"/>
      <c r="AZ673" s="21"/>
      <c r="BA673" s="21"/>
      <c r="BB673" s="21"/>
      <c r="BC673" s="21"/>
      <c r="BD673" s="21"/>
      <c r="BE673" s="319"/>
      <c r="BF673" s="319"/>
      <c r="BG673" s="316"/>
      <c r="BH673" s="316"/>
      <c r="BI673" s="316"/>
      <c r="BJ673" s="316"/>
      <c r="BK673" s="316"/>
      <c r="BL673" s="316"/>
      <c r="BM673" s="316"/>
      <c r="BN673" s="316"/>
      <c r="BO673" s="316"/>
      <c r="BP673" s="316"/>
      <c r="BQ673" s="316"/>
      <c r="BR673" s="316"/>
      <c r="BS673" s="316"/>
      <c r="BT673" s="316"/>
      <c r="BU673" s="316"/>
      <c r="BV673" s="316"/>
      <c r="BW673" s="316"/>
      <c r="BX673" s="316"/>
      <c r="BY673" s="316"/>
      <c r="BZ673" s="316"/>
      <c r="CA673" s="316"/>
      <c r="CB673" s="316"/>
      <c r="CC673" s="316"/>
      <c r="CD673" s="316"/>
      <c r="CE673" s="316"/>
      <c r="CF673" s="316"/>
      <c r="CG673" s="316"/>
      <c r="CH673" s="316"/>
      <c r="CI673" s="316"/>
      <c r="CJ673" s="316"/>
      <c r="CK673" s="316"/>
      <c r="CL673" s="316"/>
      <c r="CM673" s="316"/>
      <c r="CN673" s="316"/>
      <c r="CO673" s="316"/>
      <c r="CP673" s="316"/>
      <c r="CQ673" s="316"/>
      <c r="CR673" s="316"/>
      <c r="CS673" s="316"/>
      <c r="CT673" s="316"/>
      <c r="CU673" s="316"/>
      <c r="CV673" s="316"/>
      <c r="CW673" s="316"/>
      <c r="CX673" s="316"/>
      <c r="CY673" s="316"/>
      <c r="CZ673" s="316"/>
      <c r="DA673" s="316"/>
      <c r="DB673" s="316"/>
      <c r="DC673" s="316"/>
      <c r="DD673" s="316"/>
      <c r="DE673" s="316"/>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21"/>
      <c r="ET673" s="21"/>
      <c r="EU673" s="21"/>
      <c r="EV673" s="21"/>
      <c r="HP673" s="268">
        <f t="shared" si="449"/>
        <v>3</v>
      </c>
      <c r="HQ673" s="268">
        <f t="shared" si="420"/>
        <v>665</v>
      </c>
      <c r="HR673" s="268">
        <f t="shared" si="450"/>
        <v>0</v>
      </c>
      <c r="HS673" s="268">
        <f t="shared" si="451"/>
        <v>0</v>
      </c>
    </row>
    <row r="674" spans="1:227" x14ac:dyDescent="0.3">
      <c r="A674" s="21"/>
      <c r="B674" s="14">
        <v>11580</v>
      </c>
      <c r="C674" s="14">
        <v>13</v>
      </c>
      <c r="D674" s="14" t="s">
        <v>182</v>
      </c>
      <c r="E674" s="14" t="s">
        <v>183</v>
      </c>
      <c r="F674" s="14">
        <v>300</v>
      </c>
      <c r="G674" s="14" t="s">
        <v>120</v>
      </c>
      <c r="H674" s="14">
        <v>6</v>
      </c>
      <c r="I674" s="14">
        <v>3</v>
      </c>
      <c r="J674" s="14">
        <v>3</v>
      </c>
      <c r="K674" s="14"/>
      <c r="L674" s="14" t="s">
        <v>141</v>
      </c>
      <c r="M674" s="24">
        <f t="shared" si="446"/>
        <v>3</v>
      </c>
      <c r="N674" s="24">
        <f t="shared" si="421"/>
        <v>2</v>
      </c>
      <c r="O674" s="24" t="str">
        <f t="shared" si="422"/>
        <v>3 3</v>
      </c>
      <c r="P674" s="24">
        <f t="shared" si="423"/>
        <v>3</v>
      </c>
      <c r="Q674" s="25">
        <f t="shared" si="424"/>
        <v>0</v>
      </c>
      <c r="R674" s="26">
        <f t="shared" si="425"/>
        <v>0</v>
      </c>
      <c r="S674" s="24">
        <f t="shared" si="426"/>
        <v>6</v>
      </c>
      <c r="T674" s="24">
        <f t="shared" si="427"/>
        <v>6</v>
      </c>
      <c r="U674" s="24" t="str">
        <f t="shared" si="428"/>
        <v/>
      </c>
      <c r="V674" s="24" t="str">
        <f t="shared" si="429"/>
        <v>g</v>
      </c>
      <c r="W674" s="24" t="str">
        <f t="shared" si="447"/>
        <v/>
      </c>
      <c r="X674" s="24">
        <f t="shared" si="430"/>
        <v>6</v>
      </c>
      <c r="Y674" s="24">
        <f t="shared" si="431"/>
        <v>6</v>
      </c>
      <c r="Z674" s="24" t="str">
        <f t="shared" si="432"/>
        <v>F</v>
      </c>
      <c r="AA674" s="24" t="str">
        <f t="shared" si="452"/>
        <v>F</v>
      </c>
      <c r="AB674" s="34" t="str">
        <f t="shared" si="433"/>
        <v/>
      </c>
      <c r="AC674" s="34" t="str">
        <f t="shared" si="434"/>
        <v>g</v>
      </c>
      <c r="AD674" s="34" t="str">
        <f t="shared" si="448"/>
        <v>g</v>
      </c>
      <c r="AE674" s="34" t="str">
        <f t="shared" si="435"/>
        <v>6 0</v>
      </c>
      <c r="AF674" s="34">
        <f t="shared" si="436"/>
        <v>3</v>
      </c>
      <c r="AG674" s="34">
        <f t="shared" si="437"/>
        <v>3</v>
      </c>
      <c r="AH674" s="34">
        <f t="shared" si="438"/>
        <v>0</v>
      </c>
      <c r="AI674" s="172">
        <f>IF(AJ674&lt;&gt;"",MAX(AI$3:AI673)+1,"")</f>
        <v>521</v>
      </c>
      <c r="AJ674" s="172" t="str">
        <f t="shared" si="439"/>
        <v>F</v>
      </c>
      <c r="AK674" s="172">
        <f t="shared" si="440"/>
        <v>300</v>
      </c>
      <c r="AL674" s="172">
        <f t="shared" si="441"/>
        <v>3</v>
      </c>
      <c r="AM674" s="172" t="str">
        <f>IF(AN674&lt;&gt;"",MAX(AM$3:AM673)+1,"")</f>
        <v/>
      </c>
      <c r="AN674" s="172" t="str">
        <f t="shared" si="442"/>
        <v/>
      </c>
      <c r="AO674" s="172" t="str">
        <f t="shared" si="443"/>
        <v/>
      </c>
      <c r="AP674" s="172" t="str">
        <f t="shared" si="444"/>
        <v/>
      </c>
      <c r="AQ674" s="172" t="str">
        <f t="shared" si="445"/>
        <v/>
      </c>
      <c r="AR674" s="172" t="str">
        <f>Table1[[#This Row],[Sex ]]&amp;Table1[[#This Row],[Month]]</f>
        <v>F6</v>
      </c>
      <c r="AS674" s="21"/>
      <c r="AT674" s="21"/>
      <c r="AU674" s="21"/>
      <c r="AV674" s="21"/>
      <c r="AW674" s="21"/>
      <c r="AX674" s="21"/>
      <c r="AY674" s="21"/>
      <c r="AZ674" s="21"/>
      <c r="BA674" s="21"/>
      <c r="BB674" s="21"/>
      <c r="BC674" s="21"/>
      <c r="BD674" s="21"/>
      <c r="BE674" s="319"/>
      <c r="BF674" s="319"/>
      <c r="BG674" s="316"/>
      <c r="BH674" s="316"/>
      <c r="BI674" s="316"/>
      <c r="BJ674" s="316"/>
      <c r="BK674" s="316"/>
      <c r="BL674" s="316"/>
      <c r="BM674" s="316"/>
      <c r="BN674" s="316"/>
      <c r="BO674" s="316"/>
      <c r="BP674" s="316"/>
      <c r="BQ674" s="316"/>
      <c r="BR674" s="316"/>
      <c r="BS674" s="316"/>
      <c r="BT674" s="316"/>
      <c r="BU674" s="316"/>
      <c r="BV674" s="316"/>
      <c r="BW674" s="316"/>
      <c r="BX674" s="316"/>
      <c r="BY674" s="316"/>
      <c r="BZ674" s="316"/>
      <c r="CA674" s="316"/>
      <c r="CB674" s="316"/>
      <c r="CC674" s="316"/>
      <c r="CD674" s="316"/>
      <c r="CE674" s="316"/>
      <c r="CF674" s="316"/>
      <c r="CG674" s="316"/>
      <c r="CH674" s="316"/>
      <c r="CI674" s="316"/>
      <c r="CJ674" s="316"/>
      <c r="CK674" s="316"/>
      <c r="CL674" s="316"/>
      <c r="CM674" s="316"/>
      <c r="CN674" s="316"/>
      <c r="CO674" s="316"/>
      <c r="CP674" s="316"/>
      <c r="CQ674" s="316"/>
      <c r="CR674" s="316"/>
      <c r="CS674" s="316"/>
      <c r="CT674" s="316"/>
      <c r="CU674" s="316"/>
      <c r="CV674" s="316"/>
      <c r="CW674" s="316"/>
      <c r="CX674" s="316"/>
      <c r="CY674" s="316"/>
      <c r="CZ674" s="316"/>
      <c r="DA674" s="316"/>
      <c r="DB674" s="316"/>
      <c r="DC674" s="316"/>
      <c r="DD674" s="316"/>
      <c r="DE674" s="316"/>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21"/>
      <c r="ET674" s="21"/>
      <c r="EU674" s="21"/>
      <c r="EV674" s="21"/>
      <c r="HP674" s="268">
        <f t="shared" si="449"/>
        <v>4</v>
      </c>
      <c r="HQ674" s="268">
        <f t="shared" si="420"/>
        <v>666</v>
      </c>
      <c r="HR674" s="268">
        <f t="shared" si="450"/>
        <v>0</v>
      </c>
      <c r="HS674" s="268">
        <f t="shared" si="451"/>
        <v>0</v>
      </c>
    </row>
    <row r="675" spans="1:227" x14ac:dyDescent="0.3">
      <c r="A675" s="21"/>
      <c r="B675" s="14">
        <v>11580</v>
      </c>
      <c r="C675" s="14">
        <v>14</v>
      </c>
      <c r="D675" s="14" t="s">
        <v>182</v>
      </c>
      <c r="E675" s="14" t="s">
        <v>183</v>
      </c>
      <c r="F675" s="14">
        <v>320</v>
      </c>
      <c r="G675" s="14" t="s">
        <v>120</v>
      </c>
      <c r="H675" s="14">
        <v>6</v>
      </c>
      <c r="I675" s="14">
        <v>3</v>
      </c>
      <c r="J675" s="14">
        <v>3</v>
      </c>
      <c r="K675" s="14"/>
      <c r="L675" s="14" t="s">
        <v>141</v>
      </c>
      <c r="M675" s="24">
        <f t="shared" si="446"/>
        <v>3</v>
      </c>
      <c r="N675" s="24">
        <f t="shared" si="421"/>
        <v>2</v>
      </c>
      <c r="O675" s="24" t="str">
        <f t="shared" si="422"/>
        <v>3 3</v>
      </c>
      <c r="P675" s="24">
        <f t="shared" si="423"/>
        <v>3</v>
      </c>
      <c r="Q675" s="25">
        <f t="shared" si="424"/>
        <v>0</v>
      </c>
      <c r="R675" s="26">
        <f t="shared" si="425"/>
        <v>0</v>
      </c>
      <c r="S675" s="24">
        <f t="shared" si="426"/>
        <v>6</v>
      </c>
      <c r="T675" s="24">
        <f t="shared" si="427"/>
        <v>6</v>
      </c>
      <c r="U675" s="24" t="str">
        <f t="shared" si="428"/>
        <v/>
      </c>
      <c r="V675" s="24" t="str">
        <f t="shared" si="429"/>
        <v>g</v>
      </c>
      <c r="W675" s="24" t="str">
        <f t="shared" si="447"/>
        <v/>
      </c>
      <c r="X675" s="24">
        <f t="shared" si="430"/>
        <v>6</v>
      </c>
      <c r="Y675" s="24">
        <f t="shared" si="431"/>
        <v>6</v>
      </c>
      <c r="Z675" s="24" t="str">
        <f t="shared" si="432"/>
        <v>F</v>
      </c>
      <c r="AA675" s="24" t="str">
        <f t="shared" si="452"/>
        <v>F</v>
      </c>
      <c r="AB675" s="34" t="str">
        <f t="shared" si="433"/>
        <v/>
      </c>
      <c r="AC675" s="34" t="str">
        <f t="shared" si="434"/>
        <v>g</v>
      </c>
      <c r="AD675" s="34" t="str">
        <f t="shared" si="448"/>
        <v>g</v>
      </c>
      <c r="AE675" s="34" t="str">
        <f t="shared" si="435"/>
        <v>6 0</v>
      </c>
      <c r="AF675" s="34">
        <f t="shared" si="436"/>
        <v>3</v>
      </c>
      <c r="AG675" s="34">
        <f t="shared" si="437"/>
        <v>3</v>
      </c>
      <c r="AH675" s="34">
        <f t="shared" si="438"/>
        <v>0</v>
      </c>
      <c r="AI675" s="172">
        <f>IF(AJ675&lt;&gt;"",MAX(AI$3:AI674)+1,"")</f>
        <v>522</v>
      </c>
      <c r="AJ675" s="172" t="str">
        <f t="shared" si="439"/>
        <v>F</v>
      </c>
      <c r="AK675" s="172">
        <f t="shared" si="440"/>
        <v>320</v>
      </c>
      <c r="AL675" s="172">
        <f t="shared" si="441"/>
        <v>3</v>
      </c>
      <c r="AM675" s="172" t="str">
        <f>IF(AN675&lt;&gt;"",MAX(AM$3:AM674)+1,"")</f>
        <v/>
      </c>
      <c r="AN675" s="172" t="str">
        <f t="shared" si="442"/>
        <v/>
      </c>
      <c r="AO675" s="172" t="str">
        <f t="shared" si="443"/>
        <v/>
      </c>
      <c r="AP675" s="172" t="str">
        <f t="shared" si="444"/>
        <v/>
      </c>
      <c r="AQ675" s="172" t="str">
        <f t="shared" si="445"/>
        <v/>
      </c>
      <c r="AR675" s="172" t="str">
        <f>Table1[[#This Row],[Sex ]]&amp;Table1[[#This Row],[Month]]</f>
        <v>F6</v>
      </c>
      <c r="AS675" s="21"/>
      <c r="AT675" s="21"/>
      <c r="AU675" s="21"/>
      <c r="AV675" s="21"/>
      <c r="AW675" s="21"/>
      <c r="AX675" s="21"/>
      <c r="AY675" s="21"/>
      <c r="AZ675" s="21"/>
      <c r="BA675" s="21"/>
      <c r="BB675" s="21"/>
      <c r="BC675" s="21"/>
      <c r="BD675" s="21"/>
      <c r="BE675" s="319"/>
      <c r="BF675" s="319"/>
      <c r="BG675" s="316"/>
      <c r="BH675" s="316"/>
      <c r="BI675" s="316"/>
      <c r="BJ675" s="316"/>
      <c r="BK675" s="316"/>
      <c r="BL675" s="316"/>
      <c r="BM675" s="316"/>
      <c r="BN675" s="316"/>
      <c r="BO675" s="316"/>
      <c r="BP675" s="316"/>
      <c r="BQ675" s="316"/>
      <c r="BR675" s="316"/>
      <c r="BS675" s="316"/>
      <c r="BT675" s="316"/>
      <c r="BU675" s="316"/>
      <c r="BV675" s="316"/>
      <c r="BW675" s="316"/>
      <c r="BX675" s="316"/>
      <c r="BY675" s="316"/>
      <c r="BZ675" s="316"/>
      <c r="CA675" s="316"/>
      <c r="CB675" s="316"/>
      <c r="CC675" s="316"/>
      <c r="CD675" s="316"/>
      <c r="CE675" s="316"/>
      <c r="CF675" s="316"/>
      <c r="CG675" s="316"/>
      <c r="CH675" s="316"/>
      <c r="CI675" s="316"/>
      <c r="CJ675" s="316"/>
      <c r="CK675" s="316"/>
      <c r="CL675" s="316"/>
      <c r="CM675" s="316"/>
      <c r="CN675" s="316"/>
      <c r="CO675" s="316"/>
      <c r="CP675" s="316"/>
      <c r="CQ675" s="316"/>
      <c r="CR675" s="316"/>
      <c r="CS675" s="316"/>
      <c r="CT675" s="316"/>
      <c r="CU675" s="316"/>
      <c r="CV675" s="316"/>
      <c r="CW675" s="316"/>
      <c r="CX675" s="316"/>
      <c r="CY675" s="316"/>
      <c r="CZ675" s="316"/>
      <c r="DA675" s="316"/>
      <c r="DB675" s="316"/>
      <c r="DC675" s="316"/>
      <c r="DD675" s="316"/>
      <c r="DE675" s="316"/>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21"/>
      <c r="ET675" s="21"/>
      <c r="EU675" s="21"/>
      <c r="EV675" s="21"/>
      <c r="HP675" s="268">
        <f t="shared" si="449"/>
        <v>3</v>
      </c>
      <c r="HQ675" s="268">
        <f t="shared" si="420"/>
        <v>667</v>
      </c>
      <c r="HR675" s="268">
        <f t="shared" si="450"/>
        <v>0</v>
      </c>
      <c r="HS675" s="268">
        <f t="shared" si="451"/>
        <v>0</v>
      </c>
    </row>
    <row r="676" spans="1:227" x14ac:dyDescent="0.3">
      <c r="A676" s="21"/>
      <c r="B676" s="14">
        <v>11580</v>
      </c>
      <c r="C676" s="14">
        <v>15</v>
      </c>
      <c r="D676" s="14" t="s">
        <v>182</v>
      </c>
      <c r="E676" s="14" t="s">
        <v>183</v>
      </c>
      <c r="F676" s="14">
        <v>320</v>
      </c>
      <c r="G676" s="14" t="s">
        <v>121</v>
      </c>
      <c r="H676" s="14">
        <v>6</v>
      </c>
      <c r="I676" s="14">
        <v>3</v>
      </c>
      <c r="J676" s="14">
        <v>3</v>
      </c>
      <c r="K676" s="14"/>
      <c r="L676" s="14" t="s">
        <v>141</v>
      </c>
      <c r="M676" s="24">
        <f t="shared" si="446"/>
        <v>3</v>
      </c>
      <c r="N676" s="24">
        <f t="shared" si="421"/>
        <v>2</v>
      </c>
      <c r="O676" s="24" t="str">
        <f t="shared" si="422"/>
        <v>3 3</v>
      </c>
      <c r="P676" s="24">
        <f t="shared" si="423"/>
        <v>3</v>
      </c>
      <c r="Q676" s="25">
        <f t="shared" si="424"/>
        <v>0</v>
      </c>
      <c r="R676" s="26">
        <f t="shared" si="425"/>
        <v>0</v>
      </c>
      <c r="S676" s="24">
        <f t="shared" si="426"/>
        <v>6</v>
      </c>
      <c r="T676" s="24">
        <f t="shared" si="427"/>
        <v>6</v>
      </c>
      <c r="U676" s="24" t="str">
        <f t="shared" si="428"/>
        <v/>
      </c>
      <c r="V676" s="24" t="str">
        <f t="shared" si="429"/>
        <v>g</v>
      </c>
      <c r="W676" s="24" t="str">
        <f t="shared" si="447"/>
        <v/>
      </c>
      <c r="X676" s="24">
        <f t="shared" si="430"/>
        <v>6</v>
      </c>
      <c r="Y676" s="24">
        <f t="shared" si="431"/>
        <v>6</v>
      </c>
      <c r="Z676" s="24" t="str">
        <f t="shared" si="432"/>
        <v>M</v>
      </c>
      <c r="AA676" s="24" t="str">
        <f t="shared" si="452"/>
        <v>M</v>
      </c>
      <c r="AB676" s="34" t="str">
        <f t="shared" si="433"/>
        <v/>
      </c>
      <c r="AC676" s="34" t="str">
        <f t="shared" si="434"/>
        <v>g</v>
      </c>
      <c r="AD676" s="34" t="str">
        <f t="shared" si="448"/>
        <v>g</v>
      </c>
      <c r="AE676" s="34" t="str">
        <f t="shared" si="435"/>
        <v>6 0</v>
      </c>
      <c r="AF676" s="34">
        <f t="shared" si="436"/>
        <v>3</v>
      </c>
      <c r="AG676" s="34">
        <f t="shared" si="437"/>
        <v>3</v>
      </c>
      <c r="AH676" s="34">
        <f t="shared" si="438"/>
        <v>0</v>
      </c>
      <c r="AI676" s="172" t="str">
        <f>IF(AJ676&lt;&gt;"",MAX(AI$3:AI675)+1,"")</f>
        <v/>
      </c>
      <c r="AJ676" s="172" t="str">
        <f t="shared" si="439"/>
        <v/>
      </c>
      <c r="AK676" s="172" t="str">
        <f t="shared" si="440"/>
        <v/>
      </c>
      <c r="AL676" s="172" t="str">
        <f t="shared" si="441"/>
        <v/>
      </c>
      <c r="AM676" s="172">
        <f>IF(AN676&lt;&gt;"",MAX(AM$3:AM675)+1,"")</f>
        <v>146</v>
      </c>
      <c r="AN676" s="172" t="str">
        <f t="shared" si="442"/>
        <v>M</v>
      </c>
      <c r="AO676" s="172">
        <f t="shared" si="443"/>
        <v>320</v>
      </c>
      <c r="AP676" s="172">
        <f t="shared" si="444"/>
        <v>3</v>
      </c>
      <c r="AQ676" s="172" t="str">
        <f t="shared" si="445"/>
        <v/>
      </c>
      <c r="AR676" s="172" t="str">
        <f>Table1[[#This Row],[Sex ]]&amp;Table1[[#This Row],[Month]]</f>
        <v>M6</v>
      </c>
      <c r="AS676" s="21"/>
      <c r="AT676" s="21"/>
      <c r="AU676" s="21"/>
      <c r="AV676" s="21"/>
      <c r="AW676" s="21"/>
      <c r="AX676" s="21"/>
      <c r="AY676" s="21"/>
      <c r="AZ676" s="21"/>
      <c r="BA676" s="21"/>
      <c r="BB676" s="21"/>
      <c r="BC676" s="21"/>
      <c r="BD676" s="21"/>
      <c r="BE676" s="319"/>
      <c r="BF676" s="319"/>
      <c r="BG676" s="316"/>
      <c r="BH676" s="316"/>
      <c r="BI676" s="316"/>
      <c r="BJ676" s="316"/>
      <c r="BK676" s="316"/>
      <c r="BL676" s="316"/>
      <c r="BM676" s="316"/>
      <c r="BN676" s="316"/>
      <c r="BO676" s="316"/>
      <c r="BP676" s="316"/>
      <c r="BQ676" s="316"/>
      <c r="BR676" s="316"/>
      <c r="BS676" s="316"/>
      <c r="BT676" s="316"/>
      <c r="BU676" s="316"/>
      <c r="BV676" s="316"/>
      <c r="BW676" s="316"/>
      <c r="BX676" s="316"/>
      <c r="BY676" s="316"/>
      <c r="BZ676" s="316"/>
      <c r="CA676" s="316"/>
      <c r="CB676" s="316"/>
      <c r="CC676" s="316"/>
      <c r="CD676" s="316"/>
      <c r="CE676" s="316"/>
      <c r="CF676" s="316"/>
      <c r="CG676" s="316"/>
      <c r="CH676" s="316"/>
      <c r="CI676" s="316"/>
      <c r="CJ676" s="316"/>
      <c r="CK676" s="316"/>
      <c r="CL676" s="316"/>
      <c r="CM676" s="316"/>
      <c r="CN676" s="316"/>
      <c r="CO676" s="316"/>
      <c r="CP676" s="316"/>
      <c r="CQ676" s="316"/>
      <c r="CR676" s="316"/>
      <c r="CS676" s="316"/>
      <c r="CT676" s="316"/>
      <c r="CU676" s="316"/>
      <c r="CV676" s="316"/>
      <c r="CW676" s="316"/>
      <c r="CX676" s="316"/>
      <c r="CY676" s="316"/>
      <c r="CZ676" s="316"/>
      <c r="DA676" s="316"/>
      <c r="DB676" s="316"/>
      <c r="DC676" s="316"/>
      <c r="DD676" s="316"/>
      <c r="DE676" s="316"/>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21"/>
      <c r="ET676" s="21"/>
      <c r="EU676" s="21"/>
      <c r="EV676" s="21"/>
      <c r="HP676" s="268">
        <f t="shared" si="449"/>
        <v>2</v>
      </c>
      <c r="HQ676" s="268">
        <f t="shared" si="420"/>
        <v>668</v>
      </c>
      <c r="HR676" s="268">
        <f t="shared" si="450"/>
        <v>0</v>
      </c>
      <c r="HS676" s="268">
        <f t="shared" si="451"/>
        <v>0</v>
      </c>
    </row>
    <row r="677" spans="1:227" x14ac:dyDescent="0.3">
      <c r="A677" s="21"/>
      <c r="B677" s="14">
        <v>11580</v>
      </c>
      <c r="C677" s="14">
        <v>16</v>
      </c>
      <c r="D677" s="14" t="s">
        <v>182</v>
      </c>
      <c r="E677" s="14" t="s">
        <v>183</v>
      </c>
      <c r="F677" s="14">
        <v>300</v>
      </c>
      <c r="G677" s="14" t="s">
        <v>120</v>
      </c>
      <c r="H677" s="14">
        <v>6</v>
      </c>
      <c r="I677" s="14">
        <v>4</v>
      </c>
      <c r="J677" s="14">
        <v>4</v>
      </c>
      <c r="K677" s="14"/>
      <c r="L677" s="14" t="s">
        <v>141</v>
      </c>
      <c r="M677" s="24">
        <f t="shared" si="446"/>
        <v>4</v>
      </c>
      <c r="N677" s="24">
        <f t="shared" si="421"/>
        <v>2</v>
      </c>
      <c r="O677" s="24" t="str">
        <f t="shared" si="422"/>
        <v>4 4</v>
      </c>
      <c r="P677" s="24">
        <f t="shared" si="423"/>
        <v>4</v>
      </c>
      <c r="Q677" s="25">
        <f t="shared" si="424"/>
        <v>0</v>
      </c>
      <c r="R677" s="26">
        <f t="shared" si="425"/>
        <v>0</v>
      </c>
      <c r="S677" s="24">
        <f t="shared" si="426"/>
        <v>6</v>
      </c>
      <c r="T677" s="24">
        <f t="shared" si="427"/>
        <v>6</v>
      </c>
      <c r="U677" s="24" t="str">
        <f t="shared" si="428"/>
        <v/>
      </c>
      <c r="V677" s="24" t="str">
        <f t="shared" si="429"/>
        <v>g</v>
      </c>
      <c r="W677" s="24" t="str">
        <f t="shared" si="447"/>
        <v/>
      </c>
      <c r="X677" s="24">
        <f t="shared" si="430"/>
        <v>6</v>
      </c>
      <c r="Y677" s="24">
        <f t="shared" si="431"/>
        <v>6</v>
      </c>
      <c r="Z677" s="24" t="str">
        <f t="shared" si="432"/>
        <v>F</v>
      </c>
      <c r="AA677" s="24" t="str">
        <f t="shared" si="452"/>
        <v>F</v>
      </c>
      <c r="AB677" s="34" t="str">
        <f t="shared" si="433"/>
        <v/>
      </c>
      <c r="AC677" s="34" t="str">
        <f t="shared" si="434"/>
        <v>g</v>
      </c>
      <c r="AD677" s="34" t="str">
        <f t="shared" si="448"/>
        <v>g</v>
      </c>
      <c r="AE677" s="34" t="str">
        <f t="shared" si="435"/>
        <v>6 0</v>
      </c>
      <c r="AF677" s="34">
        <f t="shared" si="436"/>
        <v>4</v>
      </c>
      <c r="AG677" s="34">
        <f t="shared" si="437"/>
        <v>4</v>
      </c>
      <c r="AH677" s="34">
        <f t="shared" si="438"/>
        <v>0</v>
      </c>
      <c r="AI677" s="172">
        <f>IF(AJ677&lt;&gt;"",MAX(AI$3:AI676)+1,"")</f>
        <v>523</v>
      </c>
      <c r="AJ677" s="172" t="str">
        <f t="shared" si="439"/>
        <v>F</v>
      </c>
      <c r="AK677" s="172">
        <f t="shared" si="440"/>
        <v>300</v>
      </c>
      <c r="AL677" s="172">
        <f t="shared" si="441"/>
        <v>4</v>
      </c>
      <c r="AM677" s="172" t="str">
        <f>IF(AN677&lt;&gt;"",MAX(AM$3:AM676)+1,"")</f>
        <v/>
      </c>
      <c r="AN677" s="172" t="str">
        <f t="shared" si="442"/>
        <v/>
      </c>
      <c r="AO677" s="172" t="str">
        <f t="shared" si="443"/>
        <v/>
      </c>
      <c r="AP677" s="172" t="str">
        <f t="shared" si="444"/>
        <v/>
      </c>
      <c r="AQ677" s="172" t="str">
        <f t="shared" si="445"/>
        <v/>
      </c>
      <c r="AR677" s="172" t="str">
        <f>Table1[[#This Row],[Sex ]]&amp;Table1[[#This Row],[Month]]</f>
        <v>F6</v>
      </c>
      <c r="AS677" s="21"/>
      <c r="AT677" s="21"/>
      <c r="AU677" s="21"/>
      <c r="AV677" s="21"/>
      <c r="AW677" s="21"/>
      <c r="AX677" s="21"/>
      <c r="AY677" s="21"/>
      <c r="AZ677" s="21"/>
      <c r="BA677" s="21"/>
      <c r="BB677" s="21"/>
      <c r="BC677" s="21"/>
      <c r="BD677" s="21"/>
      <c r="BE677" s="319"/>
      <c r="BF677" s="319"/>
      <c r="BG677" s="316"/>
      <c r="BH677" s="316"/>
      <c r="BI677" s="316"/>
      <c r="BJ677" s="316"/>
      <c r="BK677" s="316"/>
      <c r="BL677" s="316"/>
      <c r="BM677" s="316"/>
      <c r="BN677" s="316"/>
      <c r="BO677" s="316"/>
      <c r="BP677" s="316"/>
      <c r="BQ677" s="316"/>
      <c r="BR677" s="316"/>
      <c r="BS677" s="316"/>
      <c r="BT677" s="316"/>
      <c r="BU677" s="316"/>
      <c r="BV677" s="316"/>
      <c r="BW677" s="316"/>
      <c r="BX677" s="316"/>
      <c r="BY677" s="316"/>
      <c r="BZ677" s="316"/>
      <c r="CA677" s="316"/>
      <c r="CB677" s="316"/>
      <c r="CC677" s="316"/>
      <c r="CD677" s="316"/>
      <c r="CE677" s="316"/>
      <c r="CF677" s="316"/>
      <c r="CG677" s="316"/>
      <c r="CH677" s="316"/>
      <c r="CI677" s="316"/>
      <c r="CJ677" s="316"/>
      <c r="CK677" s="316"/>
      <c r="CL677" s="316"/>
      <c r="CM677" s="316"/>
      <c r="CN677" s="316"/>
      <c r="CO677" s="316"/>
      <c r="CP677" s="316"/>
      <c r="CQ677" s="316"/>
      <c r="CR677" s="316"/>
      <c r="CS677" s="316"/>
      <c r="CT677" s="316"/>
      <c r="CU677" s="316"/>
      <c r="CV677" s="316"/>
      <c r="CW677" s="316"/>
      <c r="CX677" s="316"/>
      <c r="CY677" s="316"/>
      <c r="CZ677" s="316"/>
      <c r="DA677" s="316"/>
      <c r="DB677" s="316"/>
      <c r="DC677" s="316"/>
      <c r="DD677" s="316"/>
      <c r="DE677" s="316"/>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21"/>
      <c r="ET677" s="21"/>
      <c r="EU677" s="21"/>
      <c r="EV677" s="21"/>
      <c r="HP677" s="268">
        <f t="shared" si="449"/>
        <v>4</v>
      </c>
      <c r="HQ677" s="268">
        <f t="shared" si="420"/>
        <v>669</v>
      </c>
      <c r="HR677" s="268">
        <f t="shared" si="450"/>
        <v>0</v>
      </c>
      <c r="HS677" s="268">
        <f t="shared" si="451"/>
        <v>0</v>
      </c>
    </row>
    <row r="678" spans="1:227" x14ac:dyDescent="0.3">
      <c r="A678" s="21"/>
      <c r="B678" s="14">
        <v>11580</v>
      </c>
      <c r="C678" s="14">
        <v>17</v>
      </c>
      <c r="D678" s="14" t="s">
        <v>182</v>
      </c>
      <c r="E678" s="14" t="s">
        <v>183</v>
      </c>
      <c r="F678" s="14">
        <v>310</v>
      </c>
      <c r="G678" s="14" t="s">
        <v>120</v>
      </c>
      <c r="H678" s="14">
        <v>6</v>
      </c>
      <c r="I678" s="14">
        <v>4</v>
      </c>
      <c r="J678" s="14">
        <v>4</v>
      </c>
      <c r="K678" s="14"/>
      <c r="L678" s="14" t="s">
        <v>141</v>
      </c>
      <c r="M678" s="24">
        <f t="shared" si="446"/>
        <v>4</v>
      </c>
      <c r="N678" s="24">
        <f t="shared" si="421"/>
        <v>2</v>
      </c>
      <c r="O678" s="24" t="str">
        <f t="shared" si="422"/>
        <v>4 4</v>
      </c>
      <c r="P678" s="24">
        <f t="shared" si="423"/>
        <v>4</v>
      </c>
      <c r="Q678" s="25">
        <f t="shared" si="424"/>
        <v>0</v>
      </c>
      <c r="R678" s="26">
        <f t="shared" si="425"/>
        <v>0</v>
      </c>
      <c r="S678" s="24">
        <f t="shared" si="426"/>
        <v>6</v>
      </c>
      <c r="T678" s="24">
        <f t="shared" si="427"/>
        <v>6</v>
      </c>
      <c r="U678" s="24" t="str">
        <f t="shared" si="428"/>
        <v/>
      </c>
      <c r="V678" s="24" t="str">
        <f t="shared" si="429"/>
        <v>g</v>
      </c>
      <c r="W678" s="24" t="str">
        <f t="shared" si="447"/>
        <v/>
      </c>
      <c r="X678" s="24">
        <f t="shared" si="430"/>
        <v>6</v>
      </c>
      <c r="Y678" s="24">
        <f t="shared" si="431"/>
        <v>6</v>
      </c>
      <c r="Z678" s="24" t="str">
        <f t="shared" si="432"/>
        <v>F</v>
      </c>
      <c r="AA678" s="24" t="str">
        <f t="shared" si="452"/>
        <v>F</v>
      </c>
      <c r="AB678" s="34" t="str">
        <f t="shared" si="433"/>
        <v/>
      </c>
      <c r="AC678" s="34" t="str">
        <f t="shared" si="434"/>
        <v>g</v>
      </c>
      <c r="AD678" s="34" t="str">
        <f t="shared" si="448"/>
        <v>g</v>
      </c>
      <c r="AE678" s="34" t="str">
        <f t="shared" si="435"/>
        <v>6 0</v>
      </c>
      <c r="AF678" s="34">
        <f t="shared" si="436"/>
        <v>4</v>
      </c>
      <c r="AG678" s="34">
        <f t="shared" si="437"/>
        <v>4</v>
      </c>
      <c r="AH678" s="34">
        <f t="shared" si="438"/>
        <v>0</v>
      </c>
      <c r="AI678" s="172">
        <f>IF(AJ678&lt;&gt;"",MAX(AI$3:AI677)+1,"")</f>
        <v>524</v>
      </c>
      <c r="AJ678" s="172" t="str">
        <f t="shared" si="439"/>
        <v>F</v>
      </c>
      <c r="AK678" s="172">
        <f t="shared" si="440"/>
        <v>310</v>
      </c>
      <c r="AL678" s="172">
        <f t="shared" si="441"/>
        <v>4</v>
      </c>
      <c r="AM678" s="172" t="str">
        <f>IF(AN678&lt;&gt;"",MAX(AM$3:AM677)+1,"")</f>
        <v/>
      </c>
      <c r="AN678" s="172" t="str">
        <f t="shared" si="442"/>
        <v/>
      </c>
      <c r="AO678" s="172" t="str">
        <f t="shared" si="443"/>
        <v/>
      </c>
      <c r="AP678" s="172" t="str">
        <f t="shared" si="444"/>
        <v/>
      </c>
      <c r="AQ678" s="172" t="str">
        <f t="shared" si="445"/>
        <v/>
      </c>
      <c r="AR678" s="172" t="str">
        <f>Table1[[#This Row],[Sex ]]&amp;Table1[[#This Row],[Month]]</f>
        <v>F6</v>
      </c>
      <c r="AS678" s="21"/>
      <c r="AT678" s="21"/>
      <c r="AU678" s="21"/>
      <c r="AV678" s="21"/>
      <c r="AW678" s="21"/>
      <c r="AX678" s="21"/>
      <c r="AY678" s="21"/>
      <c r="AZ678" s="21"/>
      <c r="BA678" s="21"/>
      <c r="BB678" s="21"/>
      <c r="BC678" s="21"/>
      <c r="BD678" s="21"/>
      <c r="BE678" s="319"/>
      <c r="BF678" s="319"/>
      <c r="BG678" s="316"/>
      <c r="BH678" s="316"/>
      <c r="BI678" s="316"/>
      <c r="BJ678" s="316"/>
      <c r="BK678" s="316"/>
      <c r="BL678" s="316"/>
      <c r="BM678" s="316"/>
      <c r="BN678" s="316"/>
      <c r="BO678" s="316"/>
      <c r="BP678" s="316"/>
      <c r="BQ678" s="316"/>
      <c r="BR678" s="316"/>
      <c r="BS678" s="316"/>
      <c r="BT678" s="316"/>
      <c r="BU678" s="316"/>
      <c r="BV678" s="316"/>
      <c r="BW678" s="316"/>
      <c r="BX678" s="316"/>
      <c r="BY678" s="316"/>
      <c r="BZ678" s="316"/>
      <c r="CA678" s="316"/>
      <c r="CB678" s="316"/>
      <c r="CC678" s="316"/>
      <c r="CD678" s="316"/>
      <c r="CE678" s="316"/>
      <c r="CF678" s="316"/>
      <c r="CG678" s="316"/>
      <c r="CH678" s="316"/>
      <c r="CI678" s="316"/>
      <c r="CJ678" s="316"/>
      <c r="CK678" s="316"/>
      <c r="CL678" s="316"/>
      <c r="CM678" s="316"/>
      <c r="CN678" s="316"/>
      <c r="CO678" s="316"/>
      <c r="CP678" s="316"/>
      <c r="CQ678" s="316"/>
      <c r="CR678" s="316"/>
      <c r="CS678" s="316"/>
      <c r="CT678" s="316"/>
      <c r="CU678" s="316"/>
      <c r="CV678" s="316"/>
      <c r="CW678" s="316"/>
      <c r="CX678" s="316"/>
      <c r="CY678" s="316"/>
      <c r="CZ678" s="316"/>
      <c r="DA678" s="316"/>
      <c r="DB678" s="316"/>
      <c r="DC678" s="316"/>
      <c r="DD678" s="316"/>
      <c r="DE678" s="316"/>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21"/>
      <c r="ET678" s="21"/>
      <c r="EU678" s="21"/>
      <c r="EV678" s="21"/>
      <c r="HP678" s="268">
        <f t="shared" si="449"/>
        <v>4</v>
      </c>
      <c r="HQ678" s="268">
        <f t="shared" si="420"/>
        <v>670</v>
      </c>
      <c r="HR678" s="268">
        <f t="shared" si="450"/>
        <v>0</v>
      </c>
      <c r="HS678" s="268">
        <f t="shared" si="451"/>
        <v>0</v>
      </c>
    </row>
    <row r="679" spans="1:227" x14ac:dyDescent="0.3">
      <c r="A679" s="21"/>
      <c r="B679" s="14">
        <v>11580</v>
      </c>
      <c r="C679" s="14">
        <v>18</v>
      </c>
      <c r="D679" s="14" t="s">
        <v>182</v>
      </c>
      <c r="E679" s="14" t="s">
        <v>183</v>
      </c>
      <c r="F679" s="14">
        <v>300</v>
      </c>
      <c r="G679" s="14" t="s">
        <v>121</v>
      </c>
      <c r="H679" s="14">
        <v>6</v>
      </c>
      <c r="I679" s="14">
        <v>4</v>
      </c>
      <c r="J679" s="14">
        <v>4</v>
      </c>
      <c r="K679" s="14"/>
      <c r="L679" s="14" t="s">
        <v>141</v>
      </c>
      <c r="M679" s="24">
        <f t="shared" si="446"/>
        <v>4</v>
      </c>
      <c r="N679" s="24">
        <f t="shared" si="421"/>
        <v>2</v>
      </c>
      <c r="O679" s="24" t="str">
        <f t="shared" si="422"/>
        <v>4 4</v>
      </c>
      <c r="P679" s="24">
        <f t="shared" si="423"/>
        <v>4</v>
      </c>
      <c r="Q679" s="25">
        <f t="shared" si="424"/>
        <v>0</v>
      </c>
      <c r="R679" s="26">
        <f t="shared" si="425"/>
        <v>0</v>
      </c>
      <c r="S679" s="24">
        <f t="shared" si="426"/>
        <v>6</v>
      </c>
      <c r="T679" s="24">
        <f t="shared" si="427"/>
        <v>6</v>
      </c>
      <c r="U679" s="24" t="str">
        <f t="shared" si="428"/>
        <v/>
      </c>
      <c r="V679" s="24" t="str">
        <f t="shared" si="429"/>
        <v>g</v>
      </c>
      <c r="W679" s="24" t="str">
        <f t="shared" si="447"/>
        <v/>
      </c>
      <c r="X679" s="24">
        <f t="shared" si="430"/>
        <v>6</v>
      </c>
      <c r="Y679" s="24">
        <f t="shared" si="431"/>
        <v>6</v>
      </c>
      <c r="Z679" s="24" t="str">
        <f t="shared" si="432"/>
        <v>M</v>
      </c>
      <c r="AA679" s="24" t="str">
        <f t="shared" si="452"/>
        <v>M</v>
      </c>
      <c r="AB679" s="34" t="str">
        <f t="shared" si="433"/>
        <v/>
      </c>
      <c r="AC679" s="34" t="str">
        <f t="shared" si="434"/>
        <v>g</v>
      </c>
      <c r="AD679" s="34" t="str">
        <f t="shared" si="448"/>
        <v>g</v>
      </c>
      <c r="AE679" s="34" t="str">
        <f t="shared" si="435"/>
        <v>6 0</v>
      </c>
      <c r="AF679" s="34">
        <f t="shared" si="436"/>
        <v>4</v>
      </c>
      <c r="AG679" s="34">
        <f t="shared" si="437"/>
        <v>4</v>
      </c>
      <c r="AH679" s="34">
        <f t="shared" si="438"/>
        <v>0</v>
      </c>
      <c r="AI679" s="172" t="str">
        <f>IF(AJ679&lt;&gt;"",MAX(AI$3:AI678)+1,"")</f>
        <v/>
      </c>
      <c r="AJ679" s="172" t="str">
        <f t="shared" si="439"/>
        <v/>
      </c>
      <c r="AK679" s="172" t="str">
        <f t="shared" si="440"/>
        <v/>
      </c>
      <c r="AL679" s="172" t="str">
        <f t="shared" si="441"/>
        <v/>
      </c>
      <c r="AM679" s="172">
        <f>IF(AN679&lt;&gt;"",MAX(AM$3:AM678)+1,"")</f>
        <v>147</v>
      </c>
      <c r="AN679" s="172" t="str">
        <f t="shared" si="442"/>
        <v>M</v>
      </c>
      <c r="AO679" s="172">
        <f t="shared" si="443"/>
        <v>300</v>
      </c>
      <c r="AP679" s="172">
        <f t="shared" si="444"/>
        <v>4</v>
      </c>
      <c r="AQ679" s="172" t="str">
        <f t="shared" si="445"/>
        <v/>
      </c>
      <c r="AR679" s="172" t="str">
        <f>Table1[[#This Row],[Sex ]]&amp;Table1[[#This Row],[Month]]</f>
        <v>M6</v>
      </c>
      <c r="AS679" s="21"/>
      <c r="AT679" s="21"/>
      <c r="AU679" s="21"/>
      <c r="AV679" s="21"/>
      <c r="AW679" s="21"/>
      <c r="AX679" s="21"/>
      <c r="AY679" s="21"/>
      <c r="AZ679" s="21"/>
      <c r="BA679" s="21"/>
      <c r="BB679" s="21"/>
      <c r="BC679" s="21"/>
      <c r="BD679" s="21"/>
      <c r="BE679" s="319"/>
      <c r="BF679" s="319"/>
      <c r="BG679" s="316"/>
      <c r="BH679" s="316"/>
      <c r="BI679" s="316"/>
      <c r="BJ679" s="316"/>
      <c r="BK679" s="316"/>
      <c r="BL679" s="316"/>
      <c r="BM679" s="316"/>
      <c r="BN679" s="316"/>
      <c r="BO679" s="316"/>
      <c r="BP679" s="316"/>
      <c r="BQ679" s="316"/>
      <c r="BR679" s="316"/>
      <c r="BS679" s="316"/>
      <c r="BT679" s="316"/>
      <c r="BU679" s="316"/>
      <c r="BV679" s="316"/>
      <c r="BW679" s="316"/>
      <c r="BX679" s="316"/>
      <c r="BY679" s="316"/>
      <c r="BZ679" s="316"/>
      <c r="CA679" s="316"/>
      <c r="CB679" s="316"/>
      <c r="CC679" s="316"/>
      <c r="CD679" s="316"/>
      <c r="CE679" s="316"/>
      <c r="CF679" s="316"/>
      <c r="CG679" s="316"/>
      <c r="CH679" s="316"/>
      <c r="CI679" s="316"/>
      <c r="CJ679" s="316"/>
      <c r="CK679" s="316"/>
      <c r="CL679" s="316"/>
      <c r="CM679" s="316"/>
      <c r="CN679" s="316"/>
      <c r="CO679" s="316"/>
      <c r="CP679" s="316"/>
      <c r="CQ679" s="316"/>
      <c r="CR679" s="316"/>
      <c r="CS679" s="316"/>
      <c r="CT679" s="316"/>
      <c r="CU679" s="316"/>
      <c r="CV679" s="316"/>
      <c r="CW679" s="316"/>
      <c r="CX679" s="316"/>
      <c r="CY679" s="316"/>
      <c r="CZ679" s="316"/>
      <c r="DA679" s="316"/>
      <c r="DB679" s="316"/>
      <c r="DC679" s="316"/>
      <c r="DD679" s="316"/>
      <c r="DE679" s="316"/>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21"/>
      <c r="ET679" s="21"/>
      <c r="EU679" s="21"/>
      <c r="EV679" s="21"/>
      <c r="HP679" s="268">
        <f t="shared" si="449"/>
        <v>3</v>
      </c>
      <c r="HQ679" s="268">
        <f t="shared" si="420"/>
        <v>671</v>
      </c>
      <c r="HR679" s="268">
        <f t="shared" si="450"/>
        <v>0</v>
      </c>
      <c r="HS679" s="268">
        <f t="shared" si="451"/>
        <v>0</v>
      </c>
    </row>
    <row r="680" spans="1:227" x14ac:dyDescent="0.3">
      <c r="A680" s="21"/>
      <c r="B680" s="14">
        <v>11580</v>
      </c>
      <c r="C680" s="14">
        <v>19</v>
      </c>
      <c r="D680" s="14" t="s">
        <v>182</v>
      </c>
      <c r="E680" s="14" t="s">
        <v>183</v>
      </c>
      <c r="F680" s="14">
        <v>320</v>
      </c>
      <c r="G680" s="14" t="s">
        <v>120</v>
      </c>
      <c r="H680" s="14">
        <v>6</v>
      </c>
      <c r="I680" s="14">
        <v>3</v>
      </c>
      <c r="J680" s="14">
        <v>3</v>
      </c>
      <c r="K680" s="14"/>
      <c r="L680" s="14" t="s">
        <v>141</v>
      </c>
      <c r="M680" s="24">
        <f t="shared" si="446"/>
        <v>3</v>
      </c>
      <c r="N680" s="24">
        <f t="shared" si="421"/>
        <v>2</v>
      </c>
      <c r="O680" s="24" t="str">
        <f t="shared" si="422"/>
        <v>3 3</v>
      </c>
      <c r="P680" s="24">
        <f t="shared" si="423"/>
        <v>3</v>
      </c>
      <c r="Q680" s="25">
        <f t="shared" si="424"/>
        <v>0</v>
      </c>
      <c r="R680" s="26">
        <f t="shared" si="425"/>
        <v>0</v>
      </c>
      <c r="S680" s="24">
        <f t="shared" si="426"/>
        <v>6</v>
      </c>
      <c r="T680" s="24">
        <f t="shared" si="427"/>
        <v>6</v>
      </c>
      <c r="U680" s="24" t="str">
        <f t="shared" si="428"/>
        <v/>
      </c>
      <c r="V680" s="24" t="str">
        <f t="shared" si="429"/>
        <v>g</v>
      </c>
      <c r="W680" s="24" t="str">
        <f t="shared" si="447"/>
        <v/>
      </c>
      <c r="X680" s="24">
        <f t="shared" si="430"/>
        <v>6</v>
      </c>
      <c r="Y680" s="24">
        <f t="shared" si="431"/>
        <v>6</v>
      </c>
      <c r="Z680" s="24" t="str">
        <f t="shared" si="432"/>
        <v>F</v>
      </c>
      <c r="AA680" s="24" t="str">
        <f t="shared" si="452"/>
        <v>F</v>
      </c>
      <c r="AB680" s="34" t="str">
        <f t="shared" si="433"/>
        <v/>
      </c>
      <c r="AC680" s="34" t="str">
        <f t="shared" si="434"/>
        <v>g</v>
      </c>
      <c r="AD680" s="34" t="str">
        <f t="shared" si="448"/>
        <v>g</v>
      </c>
      <c r="AE680" s="34" t="str">
        <f t="shared" si="435"/>
        <v>6 0</v>
      </c>
      <c r="AF680" s="34">
        <f t="shared" si="436"/>
        <v>3</v>
      </c>
      <c r="AG680" s="34">
        <f t="shared" si="437"/>
        <v>3</v>
      </c>
      <c r="AH680" s="34">
        <f t="shared" si="438"/>
        <v>0</v>
      </c>
      <c r="AI680" s="172">
        <f>IF(AJ680&lt;&gt;"",MAX(AI$3:AI679)+1,"")</f>
        <v>525</v>
      </c>
      <c r="AJ680" s="172" t="str">
        <f t="shared" si="439"/>
        <v>F</v>
      </c>
      <c r="AK680" s="172">
        <f t="shared" si="440"/>
        <v>320</v>
      </c>
      <c r="AL680" s="172">
        <f t="shared" si="441"/>
        <v>3</v>
      </c>
      <c r="AM680" s="172" t="str">
        <f>IF(AN680&lt;&gt;"",MAX(AM$3:AM679)+1,"")</f>
        <v/>
      </c>
      <c r="AN680" s="172" t="str">
        <f t="shared" si="442"/>
        <v/>
      </c>
      <c r="AO680" s="172" t="str">
        <f t="shared" si="443"/>
        <v/>
      </c>
      <c r="AP680" s="172" t="str">
        <f t="shared" si="444"/>
        <v/>
      </c>
      <c r="AQ680" s="172" t="str">
        <f t="shared" si="445"/>
        <v/>
      </c>
      <c r="AR680" s="172" t="str">
        <f>Table1[[#This Row],[Sex ]]&amp;Table1[[#This Row],[Month]]</f>
        <v>F6</v>
      </c>
      <c r="AS680" s="21"/>
      <c r="AT680" s="21"/>
      <c r="AU680" s="21"/>
      <c r="AV680" s="21"/>
      <c r="AW680" s="21"/>
      <c r="AX680" s="21"/>
      <c r="AY680" s="21"/>
      <c r="AZ680" s="21"/>
      <c r="BA680" s="21"/>
      <c r="BB680" s="21"/>
      <c r="BC680" s="21"/>
      <c r="BD680" s="21"/>
      <c r="BE680" s="319"/>
      <c r="BF680" s="319"/>
      <c r="BG680" s="316"/>
      <c r="BH680" s="316"/>
      <c r="BI680" s="316"/>
      <c r="BJ680" s="316"/>
      <c r="BK680" s="316"/>
      <c r="BL680" s="316"/>
      <c r="BM680" s="316"/>
      <c r="BN680" s="316"/>
      <c r="BO680" s="316"/>
      <c r="BP680" s="316"/>
      <c r="BQ680" s="316"/>
      <c r="BR680" s="316"/>
      <c r="BS680" s="316"/>
      <c r="BT680" s="316"/>
      <c r="BU680" s="316"/>
      <c r="BV680" s="316"/>
      <c r="BW680" s="316"/>
      <c r="BX680" s="316"/>
      <c r="BY680" s="316"/>
      <c r="BZ680" s="316"/>
      <c r="CA680" s="316"/>
      <c r="CB680" s="316"/>
      <c r="CC680" s="316"/>
      <c r="CD680" s="316"/>
      <c r="CE680" s="316"/>
      <c r="CF680" s="316"/>
      <c r="CG680" s="316"/>
      <c r="CH680" s="316"/>
      <c r="CI680" s="316"/>
      <c r="CJ680" s="316"/>
      <c r="CK680" s="316"/>
      <c r="CL680" s="316"/>
      <c r="CM680" s="316"/>
      <c r="CN680" s="316"/>
      <c r="CO680" s="316"/>
      <c r="CP680" s="316"/>
      <c r="CQ680" s="316"/>
      <c r="CR680" s="316"/>
      <c r="CS680" s="316"/>
      <c r="CT680" s="316"/>
      <c r="CU680" s="316"/>
      <c r="CV680" s="316"/>
      <c r="CW680" s="316"/>
      <c r="CX680" s="316"/>
      <c r="CY680" s="316"/>
      <c r="CZ680" s="316"/>
      <c r="DA680" s="316"/>
      <c r="DB680" s="316"/>
      <c r="DC680" s="316"/>
      <c r="DD680" s="316"/>
      <c r="DE680" s="316"/>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21"/>
      <c r="ET680" s="21"/>
      <c r="EU680" s="21"/>
      <c r="EV680" s="21"/>
      <c r="HP680" s="268">
        <f t="shared" si="449"/>
        <v>3</v>
      </c>
      <c r="HQ680" s="268">
        <f t="shared" si="420"/>
        <v>672</v>
      </c>
      <c r="HR680" s="268">
        <f t="shared" si="450"/>
        <v>0</v>
      </c>
      <c r="HS680" s="268">
        <f t="shared" si="451"/>
        <v>0</v>
      </c>
    </row>
    <row r="681" spans="1:227" x14ac:dyDescent="0.3">
      <c r="A681" s="21"/>
      <c r="B681" s="14">
        <v>11580</v>
      </c>
      <c r="C681" s="14">
        <v>20</v>
      </c>
      <c r="D681" s="14" t="s">
        <v>182</v>
      </c>
      <c r="E681" s="14" t="s">
        <v>183</v>
      </c>
      <c r="F681" s="14">
        <v>280</v>
      </c>
      <c r="G681" s="14" t="s">
        <v>121</v>
      </c>
      <c r="H681" s="14">
        <v>6</v>
      </c>
      <c r="I681" s="14">
        <v>4</v>
      </c>
      <c r="J681" s="14">
        <v>4</v>
      </c>
      <c r="K681" s="14"/>
      <c r="L681" s="14" t="s">
        <v>141</v>
      </c>
      <c r="M681" s="24">
        <f t="shared" si="446"/>
        <v>4</v>
      </c>
      <c r="N681" s="24">
        <f t="shared" si="421"/>
        <v>2</v>
      </c>
      <c r="O681" s="24" t="str">
        <f t="shared" si="422"/>
        <v>4 4</v>
      </c>
      <c r="P681" s="24">
        <f t="shared" si="423"/>
        <v>4</v>
      </c>
      <c r="Q681" s="25">
        <f t="shared" si="424"/>
        <v>0</v>
      </c>
      <c r="R681" s="26">
        <f t="shared" si="425"/>
        <v>0</v>
      </c>
      <c r="S681" s="24">
        <f t="shared" si="426"/>
        <v>6</v>
      </c>
      <c r="T681" s="24">
        <f t="shared" si="427"/>
        <v>6</v>
      </c>
      <c r="U681" s="24" t="str">
        <f t="shared" si="428"/>
        <v/>
      </c>
      <c r="V681" s="24" t="str">
        <f t="shared" si="429"/>
        <v>g</v>
      </c>
      <c r="W681" s="24" t="str">
        <f t="shared" si="447"/>
        <v/>
      </c>
      <c r="X681" s="24">
        <f t="shared" si="430"/>
        <v>6</v>
      </c>
      <c r="Y681" s="24">
        <f t="shared" si="431"/>
        <v>6</v>
      </c>
      <c r="Z681" s="24" t="str">
        <f t="shared" si="432"/>
        <v>M</v>
      </c>
      <c r="AA681" s="24" t="str">
        <f t="shared" si="452"/>
        <v>M</v>
      </c>
      <c r="AB681" s="34" t="str">
        <f t="shared" si="433"/>
        <v/>
      </c>
      <c r="AC681" s="34" t="str">
        <f t="shared" si="434"/>
        <v>g</v>
      </c>
      <c r="AD681" s="34" t="str">
        <f t="shared" si="448"/>
        <v>g</v>
      </c>
      <c r="AE681" s="34" t="str">
        <f t="shared" si="435"/>
        <v>6 0</v>
      </c>
      <c r="AF681" s="34">
        <f t="shared" si="436"/>
        <v>4</v>
      </c>
      <c r="AG681" s="34">
        <f t="shared" si="437"/>
        <v>4</v>
      </c>
      <c r="AH681" s="34">
        <f t="shared" si="438"/>
        <v>0</v>
      </c>
      <c r="AI681" s="172" t="str">
        <f>IF(AJ681&lt;&gt;"",MAX(AI$3:AI680)+1,"")</f>
        <v/>
      </c>
      <c r="AJ681" s="172" t="str">
        <f t="shared" si="439"/>
        <v/>
      </c>
      <c r="AK681" s="172" t="str">
        <f t="shared" si="440"/>
        <v/>
      </c>
      <c r="AL681" s="172" t="str">
        <f t="shared" si="441"/>
        <v/>
      </c>
      <c r="AM681" s="172">
        <f>IF(AN681&lt;&gt;"",MAX(AM$3:AM680)+1,"")</f>
        <v>148</v>
      </c>
      <c r="AN681" s="172" t="str">
        <f t="shared" si="442"/>
        <v>M</v>
      </c>
      <c r="AO681" s="172">
        <f t="shared" si="443"/>
        <v>280</v>
      </c>
      <c r="AP681" s="172">
        <f t="shared" si="444"/>
        <v>4</v>
      </c>
      <c r="AQ681" s="172" t="str">
        <f t="shared" si="445"/>
        <v/>
      </c>
      <c r="AR681" s="172" t="str">
        <f>Table1[[#This Row],[Sex ]]&amp;Table1[[#This Row],[Month]]</f>
        <v>M6</v>
      </c>
      <c r="AS681" s="21"/>
      <c r="AT681" s="21"/>
      <c r="AU681" s="21"/>
      <c r="AV681" s="21"/>
      <c r="AW681" s="21"/>
      <c r="AX681" s="21"/>
      <c r="AY681" s="21"/>
      <c r="AZ681" s="21"/>
      <c r="BA681" s="21"/>
      <c r="BB681" s="21"/>
      <c r="BC681" s="21"/>
      <c r="BD681" s="21"/>
      <c r="BE681" s="319"/>
      <c r="BF681" s="319"/>
      <c r="BG681" s="316"/>
      <c r="BH681" s="316"/>
      <c r="BI681" s="316"/>
      <c r="BJ681" s="316"/>
      <c r="BK681" s="316"/>
      <c r="BL681" s="316"/>
      <c r="BM681" s="316"/>
      <c r="BN681" s="316"/>
      <c r="BO681" s="316"/>
      <c r="BP681" s="316"/>
      <c r="BQ681" s="316"/>
      <c r="BR681" s="316"/>
      <c r="BS681" s="316"/>
      <c r="BT681" s="316"/>
      <c r="BU681" s="316"/>
      <c r="BV681" s="316"/>
      <c r="BW681" s="316"/>
      <c r="BX681" s="316"/>
      <c r="BY681" s="316"/>
      <c r="BZ681" s="316"/>
      <c r="CA681" s="316"/>
      <c r="CB681" s="316"/>
      <c r="CC681" s="316"/>
      <c r="CD681" s="316"/>
      <c r="CE681" s="316"/>
      <c r="CF681" s="316"/>
      <c r="CG681" s="316"/>
      <c r="CH681" s="316"/>
      <c r="CI681" s="316"/>
      <c r="CJ681" s="316"/>
      <c r="CK681" s="316"/>
      <c r="CL681" s="316"/>
      <c r="CM681" s="316"/>
      <c r="CN681" s="316"/>
      <c r="CO681" s="316"/>
      <c r="CP681" s="316"/>
      <c r="CQ681" s="316"/>
      <c r="CR681" s="316"/>
      <c r="CS681" s="316"/>
      <c r="CT681" s="316"/>
      <c r="CU681" s="316"/>
      <c r="CV681" s="316"/>
      <c r="CW681" s="316"/>
      <c r="CX681" s="316"/>
      <c r="CY681" s="316"/>
      <c r="CZ681" s="316"/>
      <c r="DA681" s="316"/>
      <c r="DB681" s="316"/>
      <c r="DC681" s="316"/>
      <c r="DD681" s="316"/>
      <c r="DE681" s="316"/>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21"/>
      <c r="ET681" s="21"/>
      <c r="EU681" s="21"/>
      <c r="EV681" s="21"/>
      <c r="HP681" s="268">
        <f t="shared" si="449"/>
        <v>3</v>
      </c>
      <c r="HQ681" s="268">
        <f t="shared" si="420"/>
        <v>673</v>
      </c>
      <c r="HR681" s="268">
        <f t="shared" si="450"/>
        <v>0</v>
      </c>
      <c r="HS681" s="268">
        <f t="shared" si="451"/>
        <v>0</v>
      </c>
    </row>
    <row r="682" spans="1:227" x14ac:dyDescent="0.3">
      <c r="A682" s="21"/>
      <c r="B682" s="14">
        <v>11580</v>
      </c>
      <c r="C682" s="14">
        <v>21</v>
      </c>
      <c r="D682" s="14" t="s">
        <v>182</v>
      </c>
      <c r="E682" s="14" t="s">
        <v>183</v>
      </c>
      <c r="F682" s="14">
        <v>320</v>
      </c>
      <c r="G682" s="14" t="s">
        <v>120</v>
      </c>
      <c r="H682" s="14">
        <v>6</v>
      </c>
      <c r="I682" s="14">
        <v>4</v>
      </c>
      <c r="J682" s="14">
        <v>4</v>
      </c>
      <c r="K682" s="14"/>
      <c r="L682" s="14" t="s">
        <v>141</v>
      </c>
      <c r="M682" s="24">
        <f t="shared" si="446"/>
        <v>4</v>
      </c>
      <c r="N682" s="24">
        <f t="shared" si="421"/>
        <v>2</v>
      </c>
      <c r="O682" s="24" t="str">
        <f t="shared" si="422"/>
        <v>4 4</v>
      </c>
      <c r="P682" s="24">
        <f t="shared" si="423"/>
        <v>4</v>
      </c>
      <c r="Q682" s="25">
        <f t="shared" si="424"/>
        <v>0</v>
      </c>
      <c r="R682" s="26">
        <f t="shared" si="425"/>
        <v>0</v>
      </c>
      <c r="S682" s="24">
        <f t="shared" si="426"/>
        <v>6</v>
      </c>
      <c r="T682" s="24">
        <f t="shared" si="427"/>
        <v>6</v>
      </c>
      <c r="U682" s="24" t="str">
        <f t="shared" si="428"/>
        <v/>
      </c>
      <c r="V682" s="24" t="str">
        <f t="shared" si="429"/>
        <v>g</v>
      </c>
      <c r="W682" s="24" t="str">
        <f t="shared" si="447"/>
        <v/>
      </c>
      <c r="X682" s="24">
        <f t="shared" si="430"/>
        <v>6</v>
      </c>
      <c r="Y682" s="24">
        <f t="shared" si="431"/>
        <v>6</v>
      </c>
      <c r="Z682" s="24" t="str">
        <f t="shared" si="432"/>
        <v>F</v>
      </c>
      <c r="AA682" s="24" t="str">
        <f t="shared" si="452"/>
        <v>F</v>
      </c>
      <c r="AB682" s="34" t="str">
        <f t="shared" si="433"/>
        <v/>
      </c>
      <c r="AC682" s="34" t="str">
        <f t="shared" si="434"/>
        <v>g</v>
      </c>
      <c r="AD682" s="34" t="str">
        <f t="shared" si="448"/>
        <v>g</v>
      </c>
      <c r="AE682" s="34" t="str">
        <f t="shared" si="435"/>
        <v>6 0</v>
      </c>
      <c r="AF682" s="34">
        <f t="shared" si="436"/>
        <v>4</v>
      </c>
      <c r="AG682" s="34">
        <f t="shared" si="437"/>
        <v>4</v>
      </c>
      <c r="AH682" s="34">
        <f t="shared" si="438"/>
        <v>0</v>
      </c>
      <c r="AI682" s="172">
        <f>IF(AJ682&lt;&gt;"",MAX(AI$3:AI681)+1,"")</f>
        <v>526</v>
      </c>
      <c r="AJ682" s="172" t="str">
        <f t="shared" si="439"/>
        <v>F</v>
      </c>
      <c r="AK682" s="172">
        <f t="shared" si="440"/>
        <v>320</v>
      </c>
      <c r="AL682" s="172">
        <f t="shared" si="441"/>
        <v>4</v>
      </c>
      <c r="AM682" s="172" t="str">
        <f>IF(AN682&lt;&gt;"",MAX(AM$3:AM681)+1,"")</f>
        <v/>
      </c>
      <c r="AN682" s="172" t="str">
        <f t="shared" si="442"/>
        <v/>
      </c>
      <c r="AO682" s="172" t="str">
        <f t="shared" si="443"/>
        <v/>
      </c>
      <c r="AP682" s="172" t="str">
        <f t="shared" si="444"/>
        <v/>
      </c>
      <c r="AQ682" s="172" t="str">
        <f t="shared" si="445"/>
        <v/>
      </c>
      <c r="AR682" s="172" t="str">
        <f>Table1[[#This Row],[Sex ]]&amp;Table1[[#This Row],[Month]]</f>
        <v>F6</v>
      </c>
      <c r="AS682" s="21"/>
      <c r="AT682" s="21"/>
      <c r="AU682" s="21"/>
      <c r="AV682" s="21"/>
      <c r="AW682" s="21"/>
      <c r="AX682" s="21"/>
      <c r="AY682" s="21"/>
      <c r="AZ682" s="21"/>
      <c r="BA682" s="21"/>
      <c r="BB682" s="21"/>
      <c r="BC682" s="21"/>
      <c r="BD682" s="21"/>
      <c r="BE682" s="319"/>
      <c r="BF682" s="319"/>
      <c r="BG682" s="316"/>
      <c r="BH682" s="316"/>
      <c r="BI682" s="316"/>
      <c r="BJ682" s="316"/>
      <c r="BK682" s="316"/>
      <c r="BL682" s="316"/>
      <c r="BM682" s="316"/>
      <c r="BN682" s="316"/>
      <c r="BO682" s="316"/>
      <c r="BP682" s="316"/>
      <c r="BQ682" s="316"/>
      <c r="BR682" s="316"/>
      <c r="BS682" s="316"/>
      <c r="BT682" s="316"/>
      <c r="BU682" s="316"/>
      <c r="BV682" s="316"/>
      <c r="BW682" s="316"/>
      <c r="BX682" s="316"/>
      <c r="BY682" s="316"/>
      <c r="BZ682" s="316"/>
      <c r="CA682" s="316"/>
      <c r="CB682" s="316"/>
      <c r="CC682" s="316"/>
      <c r="CD682" s="316"/>
      <c r="CE682" s="316"/>
      <c r="CF682" s="316"/>
      <c r="CG682" s="316"/>
      <c r="CH682" s="316"/>
      <c r="CI682" s="316"/>
      <c r="CJ682" s="316"/>
      <c r="CK682" s="316"/>
      <c r="CL682" s="316"/>
      <c r="CM682" s="316"/>
      <c r="CN682" s="316"/>
      <c r="CO682" s="316"/>
      <c r="CP682" s="316"/>
      <c r="CQ682" s="316"/>
      <c r="CR682" s="316"/>
      <c r="CS682" s="316"/>
      <c r="CT682" s="316"/>
      <c r="CU682" s="316"/>
      <c r="CV682" s="316"/>
      <c r="CW682" s="316"/>
      <c r="CX682" s="316"/>
      <c r="CY682" s="316"/>
      <c r="CZ682" s="316"/>
      <c r="DA682" s="316"/>
      <c r="DB682" s="316"/>
      <c r="DC682" s="316"/>
      <c r="DD682" s="316"/>
      <c r="DE682" s="316"/>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21"/>
      <c r="ET682" s="21"/>
      <c r="EU682" s="21"/>
      <c r="EV682" s="21"/>
      <c r="HP682" s="268">
        <f t="shared" si="449"/>
        <v>3</v>
      </c>
      <c r="HQ682" s="268">
        <f t="shared" si="420"/>
        <v>674</v>
      </c>
      <c r="HR682" s="268">
        <f t="shared" si="450"/>
        <v>0</v>
      </c>
      <c r="HS682" s="268">
        <f t="shared" si="451"/>
        <v>0</v>
      </c>
    </row>
    <row r="683" spans="1:227" x14ac:dyDescent="0.3">
      <c r="A683" s="21"/>
      <c r="B683" s="14">
        <v>11580</v>
      </c>
      <c r="C683" s="14">
        <v>22</v>
      </c>
      <c r="D683" s="14" t="s">
        <v>182</v>
      </c>
      <c r="E683" s="14" t="s">
        <v>183</v>
      </c>
      <c r="F683" s="14">
        <v>270</v>
      </c>
      <c r="G683" s="14" t="s">
        <v>120</v>
      </c>
      <c r="H683" s="14">
        <v>6</v>
      </c>
      <c r="I683" s="14">
        <v>3</v>
      </c>
      <c r="J683" s="14">
        <v>3</v>
      </c>
      <c r="K683" s="14"/>
      <c r="L683" s="14" t="s">
        <v>141</v>
      </c>
      <c r="M683" s="24">
        <f t="shared" si="446"/>
        <v>3</v>
      </c>
      <c r="N683" s="24">
        <f t="shared" si="421"/>
        <v>2</v>
      </c>
      <c r="O683" s="24" t="str">
        <f t="shared" si="422"/>
        <v>3 3</v>
      </c>
      <c r="P683" s="24">
        <f t="shared" si="423"/>
        <v>3</v>
      </c>
      <c r="Q683" s="25">
        <f t="shared" si="424"/>
        <v>0</v>
      </c>
      <c r="R683" s="26">
        <f t="shared" si="425"/>
        <v>0</v>
      </c>
      <c r="S683" s="24">
        <f t="shared" si="426"/>
        <v>6</v>
      </c>
      <c r="T683" s="24">
        <f t="shared" si="427"/>
        <v>6</v>
      </c>
      <c r="U683" s="24" t="str">
        <f t="shared" si="428"/>
        <v/>
      </c>
      <c r="V683" s="24" t="str">
        <f t="shared" si="429"/>
        <v>g</v>
      </c>
      <c r="W683" s="24" t="str">
        <f t="shared" si="447"/>
        <v/>
      </c>
      <c r="X683" s="24">
        <f t="shared" si="430"/>
        <v>6</v>
      </c>
      <c r="Y683" s="24">
        <f t="shared" si="431"/>
        <v>6</v>
      </c>
      <c r="Z683" s="24" t="str">
        <f t="shared" si="432"/>
        <v>F</v>
      </c>
      <c r="AA683" s="24" t="str">
        <f t="shared" si="452"/>
        <v>F</v>
      </c>
      <c r="AB683" s="34" t="str">
        <f t="shared" si="433"/>
        <v/>
      </c>
      <c r="AC683" s="34" t="str">
        <f t="shared" si="434"/>
        <v>g</v>
      </c>
      <c r="AD683" s="34" t="str">
        <f t="shared" si="448"/>
        <v>g</v>
      </c>
      <c r="AE683" s="34" t="str">
        <f t="shared" si="435"/>
        <v>6 0</v>
      </c>
      <c r="AF683" s="34">
        <f t="shared" si="436"/>
        <v>3</v>
      </c>
      <c r="AG683" s="34">
        <f t="shared" si="437"/>
        <v>3</v>
      </c>
      <c r="AH683" s="34">
        <f t="shared" si="438"/>
        <v>0</v>
      </c>
      <c r="AI683" s="172">
        <f>IF(AJ683&lt;&gt;"",MAX(AI$3:AI682)+1,"")</f>
        <v>527</v>
      </c>
      <c r="AJ683" s="172" t="str">
        <f t="shared" si="439"/>
        <v>F</v>
      </c>
      <c r="AK683" s="172">
        <f t="shared" si="440"/>
        <v>270</v>
      </c>
      <c r="AL683" s="172">
        <f t="shared" si="441"/>
        <v>3</v>
      </c>
      <c r="AM683" s="172" t="str">
        <f>IF(AN683&lt;&gt;"",MAX(AM$3:AM682)+1,"")</f>
        <v/>
      </c>
      <c r="AN683" s="172" t="str">
        <f t="shared" si="442"/>
        <v/>
      </c>
      <c r="AO683" s="172" t="str">
        <f t="shared" si="443"/>
        <v/>
      </c>
      <c r="AP683" s="172" t="str">
        <f t="shared" si="444"/>
        <v/>
      </c>
      <c r="AQ683" s="172" t="str">
        <f t="shared" si="445"/>
        <v/>
      </c>
      <c r="AR683" s="172" t="str">
        <f>Table1[[#This Row],[Sex ]]&amp;Table1[[#This Row],[Month]]</f>
        <v>F6</v>
      </c>
      <c r="AS683" s="21"/>
      <c r="AT683" s="21"/>
      <c r="AU683" s="21"/>
      <c r="AV683" s="21"/>
      <c r="AW683" s="21"/>
      <c r="AX683" s="21"/>
      <c r="AY683" s="21"/>
      <c r="AZ683" s="21"/>
      <c r="BA683" s="21"/>
      <c r="BB683" s="21"/>
      <c r="BC683" s="21"/>
      <c r="BD683" s="21"/>
      <c r="BE683" s="319"/>
      <c r="BF683" s="319"/>
      <c r="BG683" s="316"/>
      <c r="BH683" s="316"/>
      <c r="BI683" s="316"/>
      <c r="BJ683" s="316"/>
      <c r="BK683" s="316"/>
      <c r="BL683" s="316"/>
      <c r="BM683" s="316"/>
      <c r="BN683" s="316"/>
      <c r="BO683" s="316"/>
      <c r="BP683" s="316"/>
      <c r="BQ683" s="316"/>
      <c r="BR683" s="316"/>
      <c r="BS683" s="316"/>
      <c r="BT683" s="316"/>
      <c r="BU683" s="316"/>
      <c r="BV683" s="316"/>
      <c r="BW683" s="316"/>
      <c r="BX683" s="316"/>
      <c r="BY683" s="316"/>
      <c r="BZ683" s="316"/>
      <c r="CA683" s="316"/>
      <c r="CB683" s="316"/>
      <c r="CC683" s="316"/>
      <c r="CD683" s="316"/>
      <c r="CE683" s="316"/>
      <c r="CF683" s="316"/>
      <c r="CG683" s="316"/>
      <c r="CH683" s="316"/>
      <c r="CI683" s="316"/>
      <c r="CJ683" s="316"/>
      <c r="CK683" s="316"/>
      <c r="CL683" s="316"/>
      <c r="CM683" s="316"/>
      <c r="CN683" s="316"/>
      <c r="CO683" s="316"/>
      <c r="CP683" s="316"/>
      <c r="CQ683" s="316"/>
      <c r="CR683" s="316"/>
      <c r="CS683" s="316"/>
      <c r="CT683" s="316"/>
      <c r="CU683" s="316"/>
      <c r="CV683" s="316"/>
      <c r="CW683" s="316"/>
      <c r="CX683" s="316"/>
      <c r="CY683" s="316"/>
      <c r="CZ683" s="316"/>
      <c r="DA683" s="316"/>
      <c r="DB683" s="316"/>
      <c r="DC683" s="316"/>
      <c r="DD683" s="316"/>
      <c r="DE683" s="316"/>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21"/>
      <c r="ET683" s="21"/>
      <c r="EU683" s="21"/>
      <c r="EV683" s="21"/>
      <c r="HP683" s="268">
        <f t="shared" si="449"/>
        <v>4</v>
      </c>
      <c r="HQ683" s="268">
        <f t="shared" si="420"/>
        <v>675</v>
      </c>
      <c r="HR683" s="268">
        <f t="shared" si="450"/>
        <v>0</v>
      </c>
      <c r="HS683" s="268">
        <f t="shared" si="451"/>
        <v>0</v>
      </c>
    </row>
    <row r="684" spans="1:227" x14ac:dyDescent="0.3">
      <c r="A684" s="21"/>
      <c r="B684" s="14">
        <v>11580</v>
      </c>
      <c r="C684" s="14">
        <v>23</v>
      </c>
      <c r="D684" s="14" t="s">
        <v>182</v>
      </c>
      <c r="E684" s="14" t="s">
        <v>183</v>
      </c>
      <c r="F684" s="14">
        <v>270</v>
      </c>
      <c r="G684" s="14" t="s">
        <v>120</v>
      </c>
      <c r="H684" s="14">
        <v>6</v>
      </c>
      <c r="I684" s="14">
        <v>3</v>
      </c>
      <c r="J684" s="14">
        <v>3</v>
      </c>
      <c r="K684" s="14"/>
      <c r="L684" s="14" t="s">
        <v>141</v>
      </c>
      <c r="M684" s="24">
        <f t="shared" si="446"/>
        <v>3</v>
      </c>
      <c r="N684" s="24">
        <f t="shared" si="421"/>
        <v>2</v>
      </c>
      <c r="O684" s="24" t="str">
        <f t="shared" si="422"/>
        <v>3 3</v>
      </c>
      <c r="P684" s="24">
        <f t="shared" si="423"/>
        <v>3</v>
      </c>
      <c r="Q684" s="25">
        <f t="shared" si="424"/>
        <v>0</v>
      </c>
      <c r="R684" s="26">
        <f t="shared" si="425"/>
        <v>0</v>
      </c>
      <c r="S684" s="24">
        <f t="shared" si="426"/>
        <v>6</v>
      </c>
      <c r="T684" s="24">
        <f t="shared" si="427"/>
        <v>6</v>
      </c>
      <c r="U684" s="24" t="str">
        <f t="shared" si="428"/>
        <v/>
      </c>
      <c r="V684" s="24" t="str">
        <f t="shared" si="429"/>
        <v>g</v>
      </c>
      <c r="W684" s="24" t="str">
        <f t="shared" si="447"/>
        <v/>
      </c>
      <c r="X684" s="24">
        <f t="shared" si="430"/>
        <v>6</v>
      </c>
      <c r="Y684" s="24">
        <f t="shared" si="431"/>
        <v>6</v>
      </c>
      <c r="Z684" s="24" t="str">
        <f t="shared" si="432"/>
        <v>F</v>
      </c>
      <c r="AA684" s="24" t="str">
        <f t="shared" si="452"/>
        <v>F</v>
      </c>
      <c r="AB684" s="34" t="str">
        <f t="shared" si="433"/>
        <v/>
      </c>
      <c r="AC684" s="34" t="str">
        <f t="shared" si="434"/>
        <v>g</v>
      </c>
      <c r="AD684" s="34" t="str">
        <f t="shared" si="448"/>
        <v>g</v>
      </c>
      <c r="AE684" s="34" t="str">
        <f t="shared" si="435"/>
        <v>6 0</v>
      </c>
      <c r="AF684" s="34">
        <f t="shared" si="436"/>
        <v>3</v>
      </c>
      <c r="AG684" s="34">
        <f t="shared" si="437"/>
        <v>3</v>
      </c>
      <c r="AH684" s="34">
        <f t="shared" si="438"/>
        <v>0</v>
      </c>
      <c r="AI684" s="172">
        <f>IF(AJ684&lt;&gt;"",MAX(AI$3:AI683)+1,"")</f>
        <v>528</v>
      </c>
      <c r="AJ684" s="172" t="str">
        <f t="shared" si="439"/>
        <v>F</v>
      </c>
      <c r="AK684" s="172">
        <f t="shared" si="440"/>
        <v>270</v>
      </c>
      <c r="AL684" s="172">
        <f t="shared" si="441"/>
        <v>3</v>
      </c>
      <c r="AM684" s="172" t="str">
        <f>IF(AN684&lt;&gt;"",MAX(AM$3:AM683)+1,"")</f>
        <v/>
      </c>
      <c r="AN684" s="172" t="str">
        <f t="shared" si="442"/>
        <v/>
      </c>
      <c r="AO684" s="172" t="str">
        <f t="shared" si="443"/>
        <v/>
      </c>
      <c r="AP684" s="172" t="str">
        <f t="shared" si="444"/>
        <v/>
      </c>
      <c r="AQ684" s="172" t="str">
        <f t="shared" si="445"/>
        <v/>
      </c>
      <c r="AR684" s="172" t="str">
        <f>Table1[[#This Row],[Sex ]]&amp;Table1[[#This Row],[Month]]</f>
        <v>F6</v>
      </c>
      <c r="AS684" s="21"/>
      <c r="AT684" s="21"/>
      <c r="AU684" s="21"/>
      <c r="AV684" s="21"/>
      <c r="AW684" s="21"/>
      <c r="AX684" s="21"/>
      <c r="AY684" s="21"/>
      <c r="AZ684" s="21"/>
      <c r="BA684" s="21"/>
      <c r="BB684" s="21"/>
      <c r="BC684" s="21"/>
      <c r="BD684" s="21"/>
      <c r="BE684" s="319"/>
      <c r="BF684" s="319"/>
      <c r="BG684" s="316"/>
      <c r="BH684" s="316"/>
      <c r="BI684" s="316"/>
      <c r="BJ684" s="316"/>
      <c r="BK684" s="316"/>
      <c r="BL684" s="316"/>
      <c r="BM684" s="316"/>
      <c r="BN684" s="316"/>
      <c r="BO684" s="316"/>
      <c r="BP684" s="316"/>
      <c r="BQ684" s="316"/>
      <c r="BR684" s="316"/>
      <c r="BS684" s="316"/>
      <c r="BT684" s="316"/>
      <c r="BU684" s="316"/>
      <c r="BV684" s="316"/>
      <c r="BW684" s="316"/>
      <c r="BX684" s="316"/>
      <c r="BY684" s="316"/>
      <c r="BZ684" s="316"/>
      <c r="CA684" s="316"/>
      <c r="CB684" s="316"/>
      <c r="CC684" s="316"/>
      <c r="CD684" s="316"/>
      <c r="CE684" s="316"/>
      <c r="CF684" s="316"/>
      <c r="CG684" s="316"/>
      <c r="CH684" s="316"/>
      <c r="CI684" s="316"/>
      <c r="CJ684" s="316"/>
      <c r="CK684" s="316"/>
      <c r="CL684" s="316"/>
      <c r="CM684" s="316"/>
      <c r="CN684" s="316"/>
      <c r="CO684" s="316"/>
      <c r="CP684" s="316"/>
      <c r="CQ684" s="316"/>
      <c r="CR684" s="316"/>
      <c r="CS684" s="316"/>
      <c r="CT684" s="316"/>
      <c r="CU684" s="316"/>
      <c r="CV684" s="316"/>
      <c r="CW684" s="316"/>
      <c r="CX684" s="316"/>
      <c r="CY684" s="316"/>
      <c r="CZ684" s="316"/>
      <c r="DA684" s="316"/>
      <c r="DB684" s="316"/>
      <c r="DC684" s="316"/>
      <c r="DD684" s="316"/>
      <c r="DE684" s="316"/>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21"/>
      <c r="ET684" s="21"/>
      <c r="EU684" s="21"/>
      <c r="EV684" s="21"/>
      <c r="HP684" s="268">
        <f t="shared" si="449"/>
        <v>4</v>
      </c>
      <c r="HQ684" s="268">
        <f t="shared" si="420"/>
        <v>676</v>
      </c>
      <c r="HR684" s="268">
        <f t="shared" si="450"/>
        <v>0</v>
      </c>
      <c r="HS684" s="268">
        <f t="shared" si="451"/>
        <v>0</v>
      </c>
    </row>
    <row r="685" spans="1:227" x14ac:dyDescent="0.3">
      <c r="A685" s="21"/>
      <c r="B685" s="14">
        <v>11580</v>
      </c>
      <c r="C685" s="14">
        <v>24</v>
      </c>
      <c r="D685" s="14" t="s">
        <v>182</v>
      </c>
      <c r="E685" s="14" t="s">
        <v>183</v>
      </c>
      <c r="F685" s="14">
        <v>330</v>
      </c>
      <c r="G685" s="14" t="s">
        <v>121</v>
      </c>
      <c r="H685" s="14">
        <v>6</v>
      </c>
      <c r="I685" s="14">
        <v>3</v>
      </c>
      <c r="J685" s="14">
        <v>3</v>
      </c>
      <c r="K685" s="14"/>
      <c r="L685" s="14" t="s">
        <v>141</v>
      </c>
      <c r="M685" s="24">
        <f t="shared" si="446"/>
        <v>3</v>
      </c>
      <c r="N685" s="24">
        <f t="shared" si="421"/>
        <v>2</v>
      </c>
      <c r="O685" s="24" t="str">
        <f t="shared" si="422"/>
        <v>3 3</v>
      </c>
      <c r="P685" s="24">
        <f t="shared" si="423"/>
        <v>3</v>
      </c>
      <c r="Q685" s="25">
        <f t="shared" si="424"/>
        <v>0</v>
      </c>
      <c r="R685" s="26">
        <f t="shared" si="425"/>
        <v>0</v>
      </c>
      <c r="S685" s="24">
        <f t="shared" si="426"/>
        <v>6</v>
      </c>
      <c r="T685" s="24">
        <f t="shared" si="427"/>
        <v>6</v>
      </c>
      <c r="U685" s="24" t="str">
        <f t="shared" si="428"/>
        <v/>
      </c>
      <c r="V685" s="24" t="str">
        <f t="shared" si="429"/>
        <v>g</v>
      </c>
      <c r="W685" s="24" t="str">
        <f t="shared" si="447"/>
        <v/>
      </c>
      <c r="X685" s="24">
        <f t="shared" si="430"/>
        <v>6</v>
      </c>
      <c r="Y685" s="24">
        <f t="shared" si="431"/>
        <v>6</v>
      </c>
      <c r="Z685" s="24" t="str">
        <f t="shared" si="432"/>
        <v>M</v>
      </c>
      <c r="AA685" s="24" t="str">
        <f t="shared" si="452"/>
        <v>M</v>
      </c>
      <c r="AB685" s="34" t="str">
        <f t="shared" si="433"/>
        <v/>
      </c>
      <c r="AC685" s="34" t="str">
        <f t="shared" si="434"/>
        <v>g</v>
      </c>
      <c r="AD685" s="34" t="str">
        <f t="shared" si="448"/>
        <v>g</v>
      </c>
      <c r="AE685" s="34" t="str">
        <f t="shared" si="435"/>
        <v>6 0</v>
      </c>
      <c r="AF685" s="34">
        <f t="shared" si="436"/>
        <v>3</v>
      </c>
      <c r="AG685" s="34">
        <f t="shared" si="437"/>
        <v>3</v>
      </c>
      <c r="AH685" s="34">
        <f t="shared" si="438"/>
        <v>0</v>
      </c>
      <c r="AI685" s="172" t="str">
        <f>IF(AJ685&lt;&gt;"",MAX(AI$3:AI684)+1,"")</f>
        <v/>
      </c>
      <c r="AJ685" s="172" t="str">
        <f t="shared" si="439"/>
        <v/>
      </c>
      <c r="AK685" s="172" t="str">
        <f t="shared" si="440"/>
        <v/>
      </c>
      <c r="AL685" s="172" t="str">
        <f t="shared" si="441"/>
        <v/>
      </c>
      <c r="AM685" s="172">
        <f>IF(AN685&lt;&gt;"",MAX(AM$3:AM684)+1,"")</f>
        <v>149</v>
      </c>
      <c r="AN685" s="172" t="str">
        <f t="shared" si="442"/>
        <v>M</v>
      </c>
      <c r="AO685" s="172">
        <f t="shared" si="443"/>
        <v>330</v>
      </c>
      <c r="AP685" s="172">
        <f t="shared" si="444"/>
        <v>3</v>
      </c>
      <c r="AQ685" s="172" t="str">
        <f t="shared" si="445"/>
        <v/>
      </c>
      <c r="AR685" s="172" t="str">
        <f>Table1[[#This Row],[Sex ]]&amp;Table1[[#This Row],[Month]]</f>
        <v>M6</v>
      </c>
      <c r="AS685" s="21"/>
      <c r="AT685" s="21"/>
      <c r="AU685" s="21"/>
      <c r="AV685" s="21"/>
      <c r="AW685" s="21"/>
      <c r="AX685" s="21"/>
      <c r="AY685" s="21"/>
      <c r="AZ685" s="21"/>
      <c r="BA685" s="21"/>
      <c r="BB685" s="21"/>
      <c r="BC685" s="21"/>
      <c r="BD685" s="21"/>
      <c r="BE685" s="319"/>
      <c r="BF685" s="319"/>
      <c r="BG685" s="316"/>
      <c r="BH685" s="316"/>
      <c r="BI685" s="316"/>
      <c r="BJ685" s="316"/>
      <c r="BK685" s="316"/>
      <c r="BL685" s="316"/>
      <c r="BM685" s="316"/>
      <c r="BN685" s="316"/>
      <c r="BO685" s="316"/>
      <c r="BP685" s="316"/>
      <c r="BQ685" s="316"/>
      <c r="BR685" s="316"/>
      <c r="BS685" s="316"/>
      <c r="BT685" s="316"/>
      <c r="BU685" s="316"/>
      <c r="BV685" s="316"/>
      <c r="BW685" s="316"/>
      <c r="BX685" s="316"/>
      <c r="BY685" s="316"/>
      <c r="BZ685" s="316"/>
      <c r="CA685" s="316"/>
      <c r="CB685" s="316"/>
      <c r="CC685" s="316"/>
      <c r="CD685" s="316"/>
      <c r="CE685" s="316"/>
      <c r="CF685" s="316"/>
      <c r="CG685" s="316"/>
      <c r="CH685" s="316"/>
      <c r="CI685" s="316"/>
      <c r="CJ685" s="316"/>
      <c r="CK685" s="316"/>
      <c r="CL685" s="316"/>
      <c r="CM685" s="316"/>
      <c r="CN685" s="316"/>
      <c r="CO685" s="316"/>
      <c r="CP685" s="316"/>
      <c r="CQ685" s="316"/>
      <c r="CR685" s="316"/>
      <c r="CS685" s="316"/>
      <c r="CT685" s="316"/>
      <c r="CU685" s="316"/>
      <c r="CV685" s="316"/>
      <c r="CW685" s="316"/>
      <c r="CX685" s="316"/>
      <c r="CY685" s="316"/>
      <c r="CZ685" s="316"/>
      <c r="DA685" s="316"/>
      <c r="DB685" s="316"/>
      <c r="DC685" s="316"/>
      <c r="DD685" s="316"/>
      <c r="DE685" s="316"/>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21"/>
      <c r="ET685" s="21"/>
      <c r="EU685" s="21"/>
      <c r="EV685" s="21"/>
      <c r="HP685" s="268">
        <f t="shared" si="449"/>
        <v>4</v>
      </c>
      <c r="HQ685" s="268">
        <f t="shared" si="420"/>
        <v>677</v>
      </c>
      <c r="HR685" s="268">
        <f t="shared" si="450"/>
        <v>0</v>
      </c>
      <c r="HS685" s="268">
        <f t="shared" si="451"/>
        <v>0</v>
      </c>
    </row>
    <row r="686" spans="1:227" x14ac:dyDescent="0.3">
      <c r="A686" s="21"/>
      <c r="B686" s="14">
        <v>11580</v>
      </c>
      <c r="C686" s="14">
        <v>25</v>
      </c>
      <c r="D686" s="14" t="s">
        <v>182</v>
      </c>
      <c r="E686" s="14" t="s">
        <v>183</v>
      </c>
      <c r="F686" s="14">
        <v>310</v>
      </c>
      <c r="G686" s="14" t="s">
        <v>120</v>
      </c>
      <c r="H686" s="14">
        <v>6</v>
      </c>
      <c r="I686" s="14">
        <v>4</v>
      </c>
      <c r="J686" s="14">
        <v>4</v>
      </c>
      <c r="K686" s="14"/>
      <c r="L686" s="14" t="s">
        <v>141</v>
      </c>
      <c r="M686" s="24">
        <f t="shared" si="446"/>
        <v>4</v>
      </c>
      <c r="N686" s="24">
        <f t="shared" si="421"/>
        <v>2</v>
      </c>
      <c r="O686" s="24" t="str">
        <f t="shared" si="422"/>
        <v>4 4</v>
      </c>
      <c r="P686" s="24">
        <f t="shared" si="423"/>
        <v>4</v>
      </c>
      <c r="Q686" s="25">
        <f t="shared" si="424"/>
        <v>0</v>
      </c>
      <c r="R686" s="26">
        <f t="shared" si="425"/>
        <v>0</v>
      </c>
      <c r="S686" s="24">
        <f t="shared" si="426"/>
        <v>6</v>
      </c>
      <c r="T686" s="24">
        <f t="shared" si="427"/>
        <v>6</v>
      </c>
      <c r="U686" s="24" t="str">
        <f t="shared" si="428"/>
        <v/>
      </c>
      <c r="V686" s="24" t="str">
        <f t="shared" si="429"/>
        <v>g</v>
      </c>
      <c r="W686" s="24" t="str">
        <f t="shared" si="447"/>
        <v/>
      </c>
      <c r="X686" s="24">
        <f t="shared" si="430"/>
        <v>6</v>
      </c>
      <c r="Y686" s="24">
        <f t="shared" si="431"/>
        <v>6</v>
      </c>
      <c r="Z686" s="24" t="str">
        <f t="shared" si="432"/>
        <v>F</v>
      </c>
      <c r="AA686" s="24" t="str">
        <f t="shared" si="452"/>
        <v>F</v>
      </c>
      <c r="AB686" s="34" t="str">
        <f t="shared" si="433"/>
        <v/>
      </c>
      <c r="AC686" s="34" t="str">
        <f t="shared" si="434"/>
        <v>g</v>
      </c>
      <c r="AD686" s="34" t="str">
        <f t="shared" si="448"/>
        <v>g</v>
      </c>
      <c r="AE686" s="34" t="str">
        <f t="shared" si="435"/>
        <v>6 0</v>
      </c>
      <c r="AF686" s="34">
        <f t="shared" si="436"/>
        <v>4</v>
      </c>
      <c r="AG686" s="34">
        <f t="shared" si="437"/>
        <v>4</v>
      </c>
      <c r="AH686" s="34">
        <f t="shared" si="438"/>
        <v>0</v>
      </c>
      <c r="AI686" s="172">
        <f>IF(AJ686&lt;&gt;"",MAX(AI$3:AI685)+1,"")</f>
        <v>529</v>
      </c>
      <c r="AJ686" s="172" t="str">
        <f t="shared" si="439"/>
        <v>F</v>
      </c>
      <c r="AK686" s="172">
        <f t="shared" si="440"/>
        <v>310</v>
      </c>
      <c r="AL686" s="172">
        <f t="shared" si="441"/>
        <v>4</v>
      </c>
      <c r="AM686" s="172" t="str">
        <f>IF(AN686&lt;&gt;"",MAX(AM$3:AM685)+1,"")</f>
        <v/>
      </c>
      <c r="AN686" s="172" t="str">
        <f t="shared" si="442"/>
        <v/>
      </c>
      <c r="AO686" s="172" t="str">
        <f t="shared" si="443"/>
        <v/>
      </c>
      <c r="AP686" s="172" t="str">
        <f t="shared" si="444"/>
        <v/>
      </c>
      <c r="AQ686" s="172" t="str">
        <f t="shared" si="445"/>
        <v/>
      </c>
      <c r="AR686" s="172" t="str">
        <f>Table1[[#This Row],[Sex ]]&amp;Table1[[#This Row],[Month]]</f>
        <v>F6</v>
      </c>
      <c r="AS686" s="21"/>
      <c r="AT686" s="21"/>
      <c r="AU686" s="21"/>
      <c r="AV686" s="21"/>
      <c r="AW686" s="21"/>
      <c r="AX686" s="21"/>
      <c r="AY686" s="21"/>
      <c r="AZ686" s="21"/>
      <c r="BA686" s="21"/>
      <c r="BB686" s="21"/>
      <c r="BC686" s="21"/>
      <c r="BD686" s="21"/>
      <c r="BE686" s="319"/>
      <c r="BF686" s="319"/>
      <c r="BG686" s="316"/>
      <c r="BH686" s="316"/>
      <c r="BI686" s="316"/>
      <c r="BJ686" s="316"/>
      <c r="BK686" s="316"/>
      <c r="BL686" s="316"/>
      <c r="BM686" s="316"/>
      <c r="BN686" s="316"/>
      <c r="BO686" s="316"/>
      <c r="BP686" s="316"/>
      <c r="BQ686" s="316"/>
      <c r="BR686" s="316"/>
      <c r="BS686" s="316"/>
      <c r="BT686" s="316"/>
      <c r="BU686" s="316"/>
      <c r="BV686" s="316"/>
      <c r="BW686" s="316"/>
      <c r="BX686" s="316"/>
      <c r="BY686" s="316"/>
      <c r="BZ686" s="316"/>
      <c r="CA686" s="316"/>
      <c r="CB686" s="316"/>
      <c r="CC686" s="316"/>
      <c r="CD686" s="316"/>
      <c r="CE686" s="316"/>
      <c r="CF686" s="316"/>
      <c r="CG686" s="316"/>
      <c r="CH686" s="316"/>
      <c r="CI686" s="316"/>
      <c r="CJ686" s="316"/>
      <c r="CK686" s="316"/>
      <c r="CL686" s="316"/>
      <c r="CM686" s="316"/>
      <c r="CN686" s="316"/>
      <c r="CO686" s="316"/>
      <c r="CP686" s="316"/>
      <c r="CQ686" s="316"/>
      <c r="CR686" s="316"/>
      <c r="CS686" s="316"/>
      <c r="CT686" s="316"/>
      <c r="CU686" s="316"/>
      <c r="CV686" s="316"/>
      <c r="CW686" s="316"/>
      <c r="CX686" s="316"/>
      <c r="CY686" s="316"/>
      <c r="CZ686" s="316"/>
      <c r="DA686" s="316"/>
      <c r="DB686" s="316"/>
      <c r="DC686" s="316"/>
      <c r="DD686" s="316"/>
      <c r="DE686" s="316"/>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21"/>
      <c r="ET686" s="21"/>
      <c r="EU686" s="21"/>
      <c r="EV686" s="21"/>
      <c r="HP686" s="268">
        <f t="shared" si="449"/>
        <v>3</v>
      </c>
      <c r="HQ686" s="268">
        <f t="shared" si="420"/>
        <v>678</v>
      </c>
      <c r="HR686" s="268">
        <f t="shared" si="450"/>
        <v>0</v>
      </c>
      <c r="HS686" s="268">
        <f t="shared" si="451"/>
        <v>0</v>
      </c>
    </row>
    <row r="687" spans="1:227" x14ac:dyDescent="0.3">
      <c r="A687" s="21"/>
      <c r="B687" s="14">
        <v>11580</v>
      </c>
      <c r="C687" s="14">
        <v>26</v>
      </c>
      <c r="D687" s="14" t="s">
        <v>182</v>
      </c>
      <c r="E687" s="14" t="s">
        <v>183</v>
      </c>
      <c r="F687" s="14">
        <v>330</v>
      </c>
      <c r="G687" s="14" t="s">
        <v>121</v>
      </c>
      <c r="H687" s="14">
        <v>6</v>
      </c>
      <c r="I687" s="14">
        <v>3</v>
      </c>
      <c r="J687" s="14">
        <v>3</v>
      </c>
      <c r="K687" s="14"/>
      <c r="L687" s="14" t="s">
        <v>141</v>
      </c>
      <c r="M687" s="24">
        <f t="shared" si="446"/>
        <v>3</v>
      </c>
      <c r="N687" s="24">
        <f t="shared" si="421"/>
        <v>2</v>
      </c>
      <c r="O687" s="24" t="str">
        <f t="shared" si="422"/>
        <v>3 3</v>
      </c>
      <c r="P687" s="24">
        <f t="shared" si="423"/>
        <v>3</v>
      </c>
      <c r="Q687" s="25">
        <f t="shared" si="424"/>
        <v>0</v>
      </c>
      <c r="R687" s="26">
        <f t="shared" si="425"/>
        <v>0</v>
      </c>
      <c r="S687" s="24">
        <f t="shared" si="426"/>
        <v>6</v>
      </c>
      <c r="T687" s="24">
        <f t="shared" si="427"/>
        <v>6</v>
      </c>
      <c r="U687" s="24" t="str">
        <f t="shared" si="428"/>
        <v/>
      </c>
      <c r="V687" s="24" t="str">
        <f t="shared" si="429"/>
        <v>g</v>
      </c>
      <c r="W687" s="24" t="str">
        <f t="shared" si="447"/>
        <v/>
      </c>
      <c r="X687" s="24">
        <f t="shared" si="430"/>
        <v>6</v>
      </c>
      <c r="Y687" s="24">
        <f t="shared" si="431"/>
        <v>6</v>
      </c>
      <c r="Z687" s="24" t="str">
        <f t="shared" si="432"/>
        <v>M</v>
      </c>
      <c r="AA687" s="24" t="str">
        <f t="shared" si="452"/>
        <v>M</v>
      </c>
      <c r="AB687" s="34" t="str">
        <f t="shared" si="433"/>
        <v/>
      </c>
      <c r="AC687" s="34" t="str">
        <f t="shared" si="434"/>
        <v>g</v>
      </c>
      <c r="AD687" s="34" t="str">
        <f t="shared" si="448"/>
        <v>g</v>
      </c>
      <c r="AE687" s="34" t="str">
        <f t="shared" si="435"/>
        <v>6 0</v>
      </c>
      <c r="AF687" s="34">
        <f t="shared" si="436"/>
        <v>3</v>
      </c>
      <c r="AG687" s="34">
        <f t="shared" si="437"/>
        <v>3</v>
      </c>
      <c r="AH687" s="34">
        <f t="shared" si="438"/>
        <v>0</v>
      </c>
      <c r="AI687" s="172" t="str">
        <f>IF(AJ687&lt;&gt;"",MAX(AI$3:AI686)+1,"")</f>
        <v/>
      </c>
      <c r="AJ687" s="172" t="str">
        <f t="shared" si="439"/>
        <v/>
      </c>
      <c r="AK687" s="172" t="str">
        <f t="shared" si="440"/>
        <v/>
      </c>
      <c r="AL687" s="172" t="str">
        <f t="shared" si="441"/>
        <v/>
      </c>
      <c r="AM687" s="172">
        <f>IF(AN687&lt;&gt;"",MAX(AM$3:AM686)+1,"")</f>
        <v>150</v>
      </c>
      <c r="AN687" s="172" t="str">
        <f t="shared" si="442"/>
        <v>M</v>
      </c>
      <c r="AO687" s="172">
        <f t="shared" si="443"/>
        <v>330</v>
      </c>
      <c r="AP687" s="172">
        <f t="shared" si="444"/>
        <v>3</v>
      </c>
      <c r="AQ687" s="172" t="str">
        <f t="shared" si="445"/>
        <v/>
      </c>
      <c r="AR687" s="172" t="str">
        <f>Table1[[#This Row],[Sex ]]&amp;Table1[[#This Row],[Month]]</f>
        <v>M6</v>
      </c>
      <c r="AS687" s="21"/>
      <c r="AT687" s="21"/>
      <c r="AU687" s="21"/>
      <c r="AV687" s="21"/>
      <c r="AW687" s="21"/>
      <c r="AX687" s="21"/>
      <c r="AY687" s="21"/>
      <c r="AZ687" s="21"/>
      <c r="BA687" s="21"/>
      <c r="BB687" s="21"/>
      <c r="BC687" s="21"/>
      <c r="BD687" s="21"/>
      <c r="BE687" s="319"/>
      <c r="BF687" s="319"/>
      <c r="BG687" s="316"/>
      <c r="BH687" s="316"/>
      <c r="BI687" s="316"/>
      <c r="BJ687" s="316"/>
      <c r="BK687" s="316"/>
      <c r="BL687" s="316"/>
      <c r="BM687" s="316"/>
      <c r="BN687" s="316"/>
      <c r="BO687" s="316"/>
      <c r="BP687" s="316"/>
      <c r="BQ687" s="316"/>
      <c r="BR687" s="316"/>
      <c r="BS687" s="316"/>
      <c r="BT687" s="316"/>
      <c r="BU687" s="316"/>
      <c r="BV687" s="316"/>
      <c r="BW687" s="316"/>
      <c r="BX687" s="316"/>
      <c r="BY687" s="316"/>
      <c r="BZ687" s="316"/>
      <c r="CA687" s="316"/>
      <c r="CB687" s="316"/>
      <c r="CC687" s="316"/>
      <c r="CD687" s="316"/>
      <c r="CE687" s="316"/>
      <c r="CF687" s="316"/>
      <c r="CG687" s="316"/>
      <c r="CH687" s="316"/>
      <c r="CI687" s="316"/>
      <c r="CJ687" s="316"/>
      <c r="CK687" s="316"/>
      <c r="CL687" s="316"/>
      <c r="CM687" s="316"/>
      <c r="CN687" s="316"/>
      <c r="CO687" s="316"/>
      <c r="CP687" s="316"/>
      <c r="CQ687" s="316"/>
      <c r="CR687" s="316"/>
      <c r="CS687" s="316"/>
      <c r="CT687" s="316"/>
      <c r="CU687" s="316"/>
      <c r="CV687" s="316"/>
      <c r="CW687" s="316"/>
      <c r="CX687" s="316"/>
      <c r="CY687" s="316"/>
      <c r="CZ687" s="316"/>
      <c r="DA687" s="316"/>
      <c r="DB687" s="316"/>
      <c r="DC687" s="316"/>
      <c r="DD687" s="316"/>
      <c r="DE687" s="316"/>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21"/>
      <c r="ET687" s="21"/>
      <c r="EU687" s="21"/>
      <c r="EV687" s="21"/>
      <c r="HP687" s="268">
        <f t="shared" si="449"/>
        <v>4</v>
      </c>
      <c r="HQ687" s="268">
        <f t="shared" si="420"/>
        <v>679</v>
      </c>
      <c r="HR687" s="268">
        <f t="shared" si="450"/>
        <v>0</v>
      </c>
      <c r="HS687" s="268">
        <f t="shared" si="451"/>
        <v>0</v>
      </c>
    </row>
    <row r="688" spans="1:227" x14ac:dyDescent="0.3">
      <c r="A688" s="21"/>
      <c r="B688" s="14">
        <v>11580</v>
      </c>
      <c r="C688" s="14">
        <v>27</v>
      </c>
      <c r="D688" s="14" t="s">
        <v>182</v>
      </c>
      <c r="E688" s="14" t="s">
        <v>183</v>
      </c>
      <c r="F688" s="14">
        <v>340</v>
      </c>
      <c r="G688" s="14" t="s">
        <v>121</v>
      </c>
      <c r="H688" s="14">
        <v>6</v>
      </c>
      <c r="I688" s="14">
        <v>3</v>
      </c>
      <c r="J688" s="14">
        <v>4</v>
      </c>
      <c r="K688" s="14"/>
      <c r="L688" s="14" t="s">
        <v>141</v>
      </c>
      <c r="M688" s="24" t="str">
        <f t="shared" si="446"/>
        <v/>
      </c>
      <c r="N688" s="24">
        <f t="shared" si="421"/>
        <v>2</v>
      </c>
      <c r="O688" s="24" t="str">
        <f t="shared" si="422"/>
        <v>4 3</v>
      </c>
      <c r="P688" s="24">
        <f t="shared" si="423"/>
        <v>3.5</v>
      </c>
      <c r="Q688" s="25">
        <f t="shared" si="424"/>
        <v>0.5</v>
      </c>
      <c r="R688" s="26">
        <f t="shared" si="425"/>
        <v>0.20203050891044216</v>
      </c>
      <c r="S688" s="24">
        <f t="shared" si="426"/>
        <v>6</v>
      </c>
      <c r="T688" s="24">
        <f t="shared" si="427"/>
        <v>6</v>
      </c>
      <c r="U688" s="24" t="str">
        <f t="shared" si="428"/>
        <v/>
      </c>
      <c r="V688" s="24" t="str">
        <f t="shared" si="429"/>
        <v/>
      </c>
      <c r="W688" s="24" t="str">
        <f t="shared" si="447"/>
        <v/>
      </c>
      <c r="X688" s="24" t="str">
        <f t="shared" si="430"/>
        <v/>
      </c>
      <c r="Y688" s="24">
        <f t="shared" si="431"/>
        <v>6</v>
      </c>
      <c r="Z688" s="24" t="str">
        <f t="shared" si="432"/>
        <v>M</v>
      </c>
      <c r="AA688" s="24" t="str">
        <f>IF(I688&lt;&gt;"",IF(I688-J688=0,G688,""),"")</f>
        <v/>
      </c>
      <c r="AB688" s="34" t="str">
        <f t="shared" si="433"/>
        <v/>
      </c>
      <c r="AC688" s="34" t="str">
        <f t="shared" si="434"/>
        <v>g</v>
      </c>
      <c r="AD688" s="34" t="str">
        <f t="shared" si="448"/>
        <v/>
      </c>
      <c r="AE688" s="34" t="str">
        <f t="shared" si="435"/>
        <v>6 -1</v>
      </c>
      <c r="AF688" s="34">
        <f t="shared" si="436"/>
        <v>4</v>
      </c>
      <c r="AG688" s="34">
        <f t="shared" si="437"/>
        <v>3</v>
      </c>
      <c r="AH688" s="34">
        <f t="shared" si="438"/>
        <v>-1</v>
      </c>
      <c r="AI688" s="172" t="str">
        <f>IF(AJ688&lt;&gt;"",MAX(AI$3:AI687)+1,"")</f>
        <v/>
      </c>
      <c r="AJ688" s="172" t="str">
        <f t="shared" si="439"/>
        <v/>
      </c>
      <c r="AK688" s="172" t="str">
        <f t="shared" si="440"/>
        <v/>
      </c>
      <c r="AL688" s="172" t="str">
        <f t="shared" si="441"/>
        <v/>
      </c>
      <c r="AM688" s="172">
        <f>IF(AN688&lt;&gt;"",MAX(AM$3:AM687)+1,"")</f>
        <v>151</v>
      </c>
      <c r="AN688" s="172" t="str">
        <f t="shared" si="442"/>
        <v>M</v>
      </c>
      <c r="AO688" s="172">
        <f t="shared" si="443"/>
        <v>340</v>
      </c>
      <c r="AP688" s="172">
        <f t="shared" si="444"/>
        <v>4</v>
      </c>
      <c r="AQ688" s="172" t="str">
        <f t="shared" si="445"/>
        <v/>
      </c>
      <c r="AR688" s="172" t="str">
        <f>Table1[[#This Row],[Sex ]]&amp;Table1[[#This Row],[Month]]</f>
        <v>M6</v>
      </c>
      <c r="AS688" s="21"/>
      <c r="AT688" s="21"/>
      <c r="AU688" s="21"/>
      <c r="AV688" s="21"/>
      <c r="AW688" s="21"/>
      <c r="AX688" s="21"/>
      <c r="AY688" s="21"/>
      <c r="AZ688" s="21"/>
      <c r="BA688" s="21"/>
      <c r="BB688" s="21"/>
      <c r="BC688" s="21"/>
      <c r="BD688" s="21"/>
      <c r="BE688" s="319"/>
      <c r="BF688" s="319"/>
      <c r="BG688" s="316"/>
      <c r="BH688" s="316"/>
      <c r="BI688" s="316"/>
      <c r="BJ688" s="316"/>
      <c r="BK688" s="316"/>
      <c r="BL688" s="316"/>
      <c r="BM688" s="316"/>
      <c r="BN688" s="316"/>
      <c r="BO688" s="316"/>
      <c r="BP688" s="316"/>
      <c r="BQ688" s="316"/>
      <c r="BR688" s="316"/>
      <c r="BS688" s="316"/>
      <c r="BT688" s="316"/>
      <c r="BU688" s="316"/>
      <c r="BV688" s="316"/>
      <c r="BW688" s="316"/>
      <c r="BX688" s="316"/>
      <c r="BY688" s="316"/>
      <c r="BZ688" s="316"/>
      <c r="CA688" s="316"/>
      <c r="CB688" s="316"/>
      <c r="CC688" s="316"/>
      <c r="CD688" s="316"/>
      <c r="CE688" s="316"/>
      <c r="CF688" s="316"/>
      <c r="CG688" s="316"/>
      <c r="CH688" s="316"/>
      <c r="CI688" s="316"/>
      <c r="CJ688" s="316"/>
      <c r="CK688" s="316"/>
      <c r="CL688" s="316"/>
      <c r="CM688" s="316"/>
      <c r="CN688" s="316"/>
      <c r="CO688" s="316"/>
      <c r="CP688" s="316"/>
      <c r="CQ688" s="316"/>
      <c r="CR688" s="316"/>
      <c r="CS688" s="316"/>
      <c r="CT688" s="316"/>
      <c r="CU688" s="316"/>
      <c r="CV688" s="316"/>
      <c r="CW688" s="316"/>
      <c r="CX688" s="316"/>
      <c r="CY688" s="316"/>
      <c r="CZ688" s="316"/>
      <c r="DA688" s="316"/>
      <c r="DB688" s="316"/>
      <c r="DC688" s="316"/>
      <c r="DD688" s="316"/>
      <c r="DE688" s="316"/>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21"/>
      <c r="ET688" s="21"/>
      <c r="EU688" s="21"/>
      <c r="EV688" s="21"/>
      <c r="HP688" s="268">
        <f t="shared" si="449"/>
        <v>4</v>
      </c>
      <c r="HQ688" s="268">
        <f t="shared" si="420"/>
        <v>680</v>
      </c>
      <c r="HR688" s="268">
        <f t="shared" si="450"/>
        <v>0</v>
      </c>
      <c r="HS688" s="268">
        <f t="shared" si="451"/>
        <v>0</v>
      </c>
    </row>
    <row r="689" spans="1:227" x14ac:dyDescent="0.3">
      <c r="A689" s="21"/>
      <c r="B689" s="14">
        <v>11580</v>
      </c>
      <c r="C689" s="14">
        <v>28</v>
      </c>
      <c r="D689" s="14" t="s">
        <v>182</v>
      </c>
      <c r="E689" s="14" t="s">
        <v>183</v>
      </c>
      <c r="F689" s="14">
        <v>260</v>
      </c>
      <c r="G689" s="14" t="s">
        <v>121</v>
      </c>
      <c r="H689" s="14">
        <v>6</v>
      </c>
      <c r="I689" s="14">
        <v>3</v>
      </c>
      <c r="J689" s="14">
        <v>3</v>
      </c>
      <c r="K689" s="14"/>
      <c r="L689" s="14" t="s">
        <v>141</v>
      </c>
      <c r="M689" s="24">
        <f t="shared" si="446"/>
        <v>3</v>
      </c>
      <c r="N689" s="24">
        <f t="shared" si="421"/>
        <v>2</v>
      </c>
      <c r="O689" s="24" t="str">
        <f t="shared" si="422"/>
        <v>3 3</v>
      </c>
      <c r="P689" s="24">
        <f t="shared" si="423"/>
        <v>3</v>
      </c>
      <c r="Q689" s="25">
        <f t="shared" si="424"/>
        <v>0</v>
      </c>
      <c r="R689" s="26">
        <f t="shared" si="425"/>
        <v>0</v>
      </c>
      <c r="S689" s="24">
        <f t="shared" si="426"/>
        <v>6</v>
      </c>
      <c r="T689" s="24">
        <f t="shared" si="427"/>
        <v>6</v>
      </c>
      <c r="U689" s="24" t="str">
        <f t="shared" si="428"/>
        <v/>
      </c>
      <c r="V689" s="24" t="str">
        <f t="shared" si="429"/>
        <v>g</v>
      </c>
      <c r="W689" s="24" t="str">
        <f t="shared" si="447"/>
        <v/>
      </c>
      <c r="X689" s="24">
        <f t="shared" si="430"/>
        <v>6</v>
      </c>
      <c r="Y689" s="24">
        <f t="shared" si="431"/>
        <v>6</v>
      </c>
      <c r="Z689" s="24" t="str">
        <f t="shared" si="432"/>
        <v>M</v>
      </c>
      <c r="AA689" s="24" t="str">
        <f t="shared" ref="AA689:AA703" si="453">IF(I689&lt;&gt;"",IF(SUM(I689:J689)&gt;98,"",IF(I689-J689=0,G689,"")))</f>
        <v>M</v>
      </c>
      <c r="AB689" s="34" t="str">
        <f t="shared" si="433"/>
        <v/>
      </c>
      <c r="AC689" s="34" t="str">
        <f t="shared" si="434"/>
        <v>g</v>
      </c>
      <c r="AD689" s="34" t="str">
        <f t="shared" si="448"/>
        <v>g</v>
      </c>
      <c r="AE689" s="34" t="str">
        <f t="shared" si="435"/>
        <v>6 0</v>
      </c>
      <c r="AF689" s="34">
        <f t="shared" si="436"/>
        <v>3</v>
      </c>
      <c r="AG689" s="34">
        <f t="shared" si="437"/>
        <v>3</v>
      </c>
      <c r="AH689" s="34">
        <f t="shared" si="438"/>
        <v>0</v>
      </c>
      <c r="AI689" s="172" t="str">
        <f>IF(AJ689&lt;&gt;"",MAX(AI$3:AI688)+1,"")</f>
        <v/>
      </c>
      <c r="AJ689" s="172" t="str">
        <f t="shared" si="439"/>
        <v/>
      </c>
      <c r="AK689" s="172" t="str">
        <f t="shared" si="440"/>
        <v/>
      </c>
      <c r="AL689" s="172" t="str">
        <f t="shared" si="441"/>
        <v/>
      </c>
      <c r="AM689" s="172">
        <f>IF(AN689&lt;&gt;"",MAX(AM$3:AM688)+1,"")</f>
        <v>152</v>
      </c>
      <c r="AN689" s="172" t="str">
        <f t="shared" si="442"/>
        <v>M</v>
      </c>
      <c r="AO689" s="172">
        <f t="shared" si="443"/>
        <v>260</v>
      </c>
      <c r="AP689" s="172">
        <f t="shared" si="444"/>
        <v>3</v>
      </c>
      <c r="AQ689" s="172" t="str">
        <f t="shared" si="445"/>
        <v/>
      </c>
      <c r="AR689" s="172" t="str">
        <f>Table1[[#This Row],[Sex ]]&amp;Table1[[#This Row],[Month]]</f>
        <v>M6</v>
      </c>
      <c r="AS689" s="21"/>
      <c r="AT689" s="21"/>
      <c r="AU689" s="21"/>
      <c r="AV689" s="21"/>
      <c r="AW689" s="21"/>
      <c r="AX689" s="21"/>
      <c r="AY689" s="21"/>
      <c r="AZ689" s="21"/>
      <c r="BA689" s="21"/>
      <c r="BB689" s="21"/>
      <c r="BC689" s="21"/>
      <c r="BD689" s="21"/>
      <c r="BE689" s="319"/>
      <c r="BF689" s="319"/>
      <c r="BG689" s="316"/>
      <c r="BH689" s="316"/>
      <c r="BI689" s="316"/>
      <c r="BJ689" s="316"/>
      <c r="BK689" s="316"/>
      <c r="BL689" s="316"/>
      <c r="BM689" s="316"/>
      <c r="BN689" s="316"/>
      <c r="BO689" s="316"/>
      <c r="BP689" s="316"/>
      <c r="BQ689" s="316"/>
      <c r="BR689" s="316"/>
      <c r="BS689" s="316"/>
      <c r="BT689" s="316"/>
      <c r="BU689" s="316"/>
      <c r="BV689" s="316"/>
      <c r="BW689" s="316"/>
      <c r="BX689" s="316"/>
      <c r="BY689" s="316"/>
      <c r="BZ689" s="316"/>
      <c r="CA689" s="316"/>
      <c r="CB689" s="316"/>
      <c r="CC689" s="316"/>
      <c r="CD689" s="316"/>
      <c r="CE689" s="316"/>
      <c r="CF689" s="316"/>
      <c r="CG689" s="316"/>
      <c r="CH689" s="316"/>
      <c r="CI689" s="316"/>
      <c r="CJ689" s="316"/>
      <c r="CK689" s="316"/>
      <c r="CL689" s="316"/>
      <c r="CM689" s="316"/>
      <c r="CN689" s="316"/>
      <c r="CO689" s="316"/>
      <c r="CP689" s="316"/>
      <c r="CQ689" s="316"/>
      <c r="CR689" s="316"/>
      <c r="CS689" s="316"/>
      <c r="CT689" s="316"/>
      <c r="CU689" s="316"/>
      <c r="CV689" s="316"/>
      <c r="CW689" s="316"/>
      <c r="CX689" s="316"/>
      <c r="CY689" s="316"/>
      <c r="CZ689" s="316"/>
      <c r="DA689" s="316"/>
      <c r="DB689" s="316"/>
      <c r="DC689" s="316"/>
      <c r="DD689" s="316"/>
      <c r="DE689" s="316"/>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21"/>
      <c r="ET689" s="21"/>
      <c r="EU689" s="21"/>
      <c r="EV689" s="21"/>
      <c r="HP689" s="268">
        <f t="shared" si="449"/>
        <v>3</v>
      </c>
      <c r="HQ689" s="268">
        <f t="shared" si="420"/>
        <v>681</v>
      </c>
      <c r="HR689" s="268">
        <f t="shared" si="450"/>
        <v>0</v>
      </c>
      <c r="HS689" s="268">
        <f t="shared" si="451"/>
        <v>0</v>
      </c>
    </row>
    <row r="690" spans="1:227" x14ac:dyDescent="0.3">
      <c r="A690" s="21"/>
      <c r="B690" s="14">
        <v>11580</v>
      </c>
      <c r="C690" s="14">
        <v>29</v>
      </c>
      <c r="D690" s="14" t="s">
        <v>182</v>
      </c>
      <c r="E690" s="14" t="s">
        <v>183</v>
      </c>
      <c r="F690" s="14">
        <v>340</v>
      </c>
      <c r="G690" s="14" t="s">
        <v>120</v>
      </c>
      <c r="H690" s="14">
        <v>6</v>
      </c>
      <c r="I690" s="14">
        <v>4</v>
      </c>
      <c r="J690" s="14">
        <v>4</v>
      </c>
      <c r="K690" s="14"/>
      <c r="L690" s="14" t="s">
        <v>141</v>
      </c>
      <c r="M690" s="24">
        <f t="shared" si="446"/>
        <v>4</v>
      </c>
      <c r="N690" s="24">
        <f t="shared" si="421"/>
        <v>2</v>
      </c>
      <c r="O690" s="24" t="str">
        <f t="shared" si="422"/>
        <v>4 4</v>
      </c>
      <c r="P690" s="24">
        <f t="shared" si="423"/>
        <v>4</v>
      </c>
      <c r="Q690" s="25">
        <f t="shared" si="424"/>
        <v>0</v>
      </c>
      <c r="R690" s="26">
        <f t="shared" si="425"/>
        <v>0</v>
      </c>
      <c r="S690" s="24">
        <f t="shared" si="426"/>
        <v>6</v>
      </c>
      <c r="T690" s="24">
        <f t="shared" si="427"/>
        <v>6</v>
      </c>
      <c r="U690" s="24" t="str">
        <f t="shared" si="428"/>
        <v/>
      </c>
      <c r="V690" s="24" t="str">
        <f t="shared" si="429"/>
        <v>g</v>
      </c>
      <c r="W690" s="24" t="str">
        <f t="shared" si="447"/>
        <v/>
      </c>
      <c r="X690" s="24">
        <f t="shared" si="430"/>
        <v>6</v>
      </c>
      <c r="Y690" s="24">
        <f t="shared" si="431"/>
        <v>6</v>
      </c>
      <c r="Z690" s="24" t="str">
        <f t="shared" si="432"/>
        <v>F</v>
      </c>
      <c r="AA690" s="24" t="str">
        <f t="shared" si="453"/>
        <v>F</v>
      </c>
      <c r="AB690" s="34" t="str">
        <f t="shared" si="433"/>
        <v/>
      </c>
      <c r="AC690" s="34" t="str">
        <f t="shared" si="434"/>
        <v>g</v>
      </c>
      <c r="AD690" s="34" t="str">
        <f t="shared" si="448"/>
        <v>g</v>
      </c>
      <c r="AE690" s="34" t="str">
        <f t="shared" si="435"/>
        <v>6 0</v>
      </c>
      <c r="AF690" s="34">
        <f t="shared" si="436"/>
        <v>4</v>
      </c>
      <c r="AG690" s="34">
        <f t="shared" si="437"/>
        <v>4</v>
      </c>
      <c r="AH690" s="34">
        <f t="shared" si="438"/>
        <v>0</v>
      </c>
      <c r="AI690" s="172">
        <f>IF(AJ690&lt;&gt;"",MAX(AI$3:AI689)+1,"")</f>
        <v>530</v>
      </c>
      <c r="AJ690" s="172" t="str">
        <f t="shared" si="439"/>
        <v>F</v>
      </c>
      <c r="AK690" s="172">
        <f t="shared" si="440"/>
        <v>340</v>
      </c>
      <c r="AL690" s="172">
        <f t="shared" si="441"/>
        <v>4</v>
      </c>
      <c r="AM690" s="172" t="str">
        <f>IF(AN690&lt;&gt;"",MAX(AM$3:AM689)+1,"")</f>
        <v/>
      </c>
      <c r="AN690" s="172" t="str">
        <f t="shared" si="442"/>
        <v/>
      </c>
      <c r="AO690" s="172" t="str">
        <f t="shared" si="443"/>
        <v/>
      </c>
      <c r="AP690" s="172" t="str">
        <f t="shared" si="444"/>
        <v/>
      </c>
      <c r="AQ690" s="172" t="str">
        <f t="shared" si="445"/>
        <v/>
      </c>
      <c r="AR690" s="172" t="str">
        <f>Table1[[#This Row],[Sex ]]&amp;Table1[[#This Row],[Month]]</f>
        <v>F6</v>
      </c>
      <c r="AS690" s="21"/>
      <c r="AT690" s="21"/>
      <c r="AU690" s="21"/>
      <c r="AV690" s="21"/>
      <c r="AW690" s="21"/>
      <c r="AX690" s="21"/>
      <c r="AY690" s="21"/>
      <c r="AZ690" s="21"/>
      <c r="BA690" s="21"/>
      <c r="BB690" s="21"/>
      <c r="BC690" s="21"/>
      <c r="BD690" s="21"/>
      <c r="BE690" s="319"/>
      <c r="BF690" s="319"/>
      <c r="BG690" s="316"/>
      <c r="BH690" s="316"/>
      <c r="BI690" s="316"/>
      <c r="BJ690" s="316"/>
      <c r="BK690" s="316"/>
      <c r="BL690" s="316"/>
      <c r="BM690" s="316"/>
      <c r="BN690" s="316"/>
      <c r="BO690" s="316"/>
      <c r="BP690" s="316"/>
      <c r="BQ690" s="316"/>
      <c r="BR690" s="316"/>
      <c r="BS690" s="316"/>
      <c r="BT690" s="316"/>
      <c r="BU690" s="316"/>
      <c r="BV690" s="316"/>
      <c r="BW690" s="316"/>
      <c r="BX690" s="316"/>
      <c r="BY690" s="316"/>
      <c r="BZ690" s="316"/>
      <c r="CA690" s="316"/>
      <c r="CB690" s="316"/>
      <c r="CC690" s="316"/>
      <c r="CD690" s="316"/>
      <c r="CE690" s="316"/>
      <c r="CF690" s="316"/>
      <c r="CG690" s="316"/>
      <c r="CH690" s="316"/>
      <c r="CI690" s="316"/>
      <c r="CJ690" s="316"/>
      <c r="CK690" s="316"/>
      <c r="CL690" s="316"/>
      <c r="CM690" s="316"/>
      <c r="CN690" s="316"/>
      <c r="CO690" s="316"/>
      <c r="CP690" s="316"/>
      <c r="CQ690" s="316"/>
      <c r="CR690" s="316"/>
      <c r="CS690" s="316"/>
      <c r="CT690" s="316"/>
      <c r="CU690" s="316"/>
      <c r="CV690" s="316"/>
      <c r="CW690" s="316"/>
      <c r="CX690" s="316"/>
      <c r="CY690" s="316"/>
      <c r="CZ690" s="316"/>
      <c r="DA690" s="316"/>
      <c r="DB690" s="316"/>
      <c r="DC690" s="316"/>
      <c r="DD690" s="316"/>
      <c r="DE690" s="316"/>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21"/>
      <c r="ET690" s="21"/>
      <c r="EU690" s="21"/>
      <c r="EV690" s="21"/>
      <c r="HP690" s="268">
        <f t="shared" si="449"/>
        <v>3</v>
      </c>
      <c r="HQ690" s="268">
        <f t="shared" si="420"/>
        <v>682</v>
      </c>
      <c r="HR690" s="268">
        <f t="shared" si="450"/>
        <v>0</v>
      </c>
      <c r="HS690" s="268">
        <f t="shared" si="451"/>
        <v>0</v>
      </c>
    </row>
    <row r="691" spans="1:227" x14ac:dyDescent="0.3">
      <c r="A691" s="21"/>
      <c r="B691" s="14">
        <v>11580</v>
      </c>
      <c r="C691" s="14">
        <v>30</v>
      </c>
      <c r="D691" s="14" t="s">
        <v>182</v>
      </c>
      <c r="E691" s="14" t="s">
        <v>183</v>
      </c>
      <c r="F691" s="14">
        <v>360</v>
      </c>
      <c r="G691" s="14" t="s">
        <v>121</v>
      </c>
      <c r="H691" s="14">
        <v>6</v>
      </c>
      <c r="I691" s="14">
        <v>4</v>
      </c>
      <c r="J691" s="14">
        <v>4</v>
      </c>
      <c r="K691" s="14"/>
      <c r="L691" s="14" t="s">
        <v>141</v>
      </c>
      <c r="M691" s="24">
        <f t="shared" si="446"/>
        <v>4</v>
      </c>
      <c r="N691" s="24">
        <f t="shared" si="421"/>
        <v>2</v>
      </c>
      <c r="O691" s="24" t="str">
        <f t="shared" si="422"/>
        <v>4 4</v>
      </c>
      <c r="P691" s="24">
        <f t="shared" si="423"/>
        <v>4</v>
      </c>
      <c r="Q691" s="25">
        <f t="shared" si="424"/>
        <v>0</v>
      </c>
      <c r="R691" s="26">
        <f t="shared" si="425"/>
        <v>0</v>
      </c>
      <c r="S691" s="24">
        <f t="shared" si="426"/>
        <v>6</v>
      </c>
      <c r="T691" s="24">
        <f t="shared" si="427"/>
        <v>6</v>
      </c>
      <c r="U691" s="24" t="str">
        <f t="shared" si="428"/>
        <v/>
      </c>
      <c r="V691" s="24" t="str">
        <f t="shared" si="429"/>
        <v>g</v>
      </c>
      <c r="W691" s="24" t="str">
        <f t="shared" si="447"/>
        <v/>
      </c>
      <c r="X691" s="24">
        <f t="shared" si="430"/>
        <v>6</v>
      </c>
      <c r="Y691" s="24">
        <f t="shared" si="431"/>
        <v>6</v>
      </c>
      <c r="Z691" s="24" t="str">
        <f t="shared" si="432"/>
        <v>M</v>
      </c>
      <c r="AA691" s="24" t="str">
        <f t="shared" si="453"/>
        <v>M</v>
      </c>
      <c r="AB691" s="34" t="str">
        <f t="shared" si="433"/>
        <v/>
      </c>
      <c r="AC691" s="34" t="str">
        <f t="shared" si="434"/>
        <v>g</v>
      </c>
      <c r="AD691" s="34" t="str">
        <f t="shared" si="448"/>
        <v>g</v>
      </c>
      <c r="AE691" s="34" t="str">
        <f t="shared" si="435"/>
        <v>6 0</v>
      </c>
      <c r="AF691" s="34">
        <f t="shared" si="436"/>
        <v>4</v>
      </c>
      <c r="AG691" s="34">
        <f t="shared" si="437"/>
        <v>4</v>
      </c>
      <c r="AH691" s="34">
        <f t="shared" si="438"/>
        <v>0</v>
      </c>
      <c r="AI691" s="172" t="str">
        <f>IF(AJ691&lt;&gt;"",MAX(AI$3:AI690)+1,"")</f>
        <v/>
      </c>
      <c r="AJ691" s="172" t="str">
        <f t="shared" si="439"/>
        <v/>
      </c>
      <c r="AK691" s="172" t="str">
        <f t="shared" si="440"/>
        <v/>
      </c>
      <c r="AL691" s="172" t="str">
        <f t="shared" si="441"/>
        <v/>
      </c>
      <c r="AM691" s="172">
        <f>IF(AN691&lt;&gt;"",MAX(AM$3:AM690)+1,"")</f>
        <v>153</v>
      </c>
      <c r="AN691" s="172" t="str">
        <f t="shared" si="442"/>
        <v>M</v>
      </c>
      <c r="AO691" s="172">
        <f t="shared" si="443"/>
        <v>360</v>
      </c>
      <c r="AP691" s="172">
        <f t="shared" si="444"/>
        <v>4</v>
      </c>
      <c r="AQ691" s="172" t="str">
        <f t="shared" si="445"/>
        <v/>
      </c>
      <c r="AR691" s="172" t="str">
        <f>Table1[[#This Row],[Sex ]]&amp;Table1[[#This Row],[Month]]</f>
        <v>M6</v>
      </c>
      <c r="AS691" s="21"/>
      <c r="AT691" s="21"/>
      <c r="AU691" s="21"/>
      <c r="AV691" s="21"/>
      <c r="AW691" s="21"/>
      <c r="AX691" s="21"/>
      <c r="AY691" s="21"/>
      <c r="AZ691" s="21"/>
      <c r="BA691" s="21"/>
      <c r="BB691" s="21"/>
      <c r="BC691" s="21"/>
      <c r="BD691" s="21"/>
      <c r="BE691" s="319"/>
      <c r="BF691" s="319"/>
      <c r="BG691" s="316"/>
      <c r="BH691" s="316"/>
      <c r="BI691" s="316"/>
      <c r="BJ691" s="316"/>
      <c r="BK691" s="316"/>
      <c r="BL691" s="316"/>
      <c r="BM691" s="316"/>
      <c r="BN691" s="316"/>
      <c r="BO691" s="316"/>
      <c r="BP691" s="316"/>
      <c r="BQ691" s="316"/>
      <c r="BR691" s="316"/>
      <c r="BS691" s="316"/>
      <c r="BT691" s="316"/>
      <c r="BU691" s="316"/>
      <c r="BV691" s="316"/>
      <c r="BW691" s="316"/>
      <c r="BX691" s="316"/>
      <c r="BY691" s="316"/>
      <c r="BZ691" s="316"/>
      <c r="CA691" s="316"/>
      <c r="CB691" s="316"/>
      <c r="CC691" s="316"/>
      <c r="CD691" s="316"/>
      <c r="CE691" s="316"/>
      <c r="CF691" s="316"/>
      <c r="CG691" s="316"/>
      <c r="CH691" s="316"/>
      <c r="CI691" s="316"/>
      <c r="CJ691" s="316"/>
      <c r="CK691" s="316"/>
      <c r="CL691" s="316"/>
      <c r="CM691" s="316"/>
      <c r="CN691" s="316"/>
      <c r="CO691" s="316"/>
      <c r="CP691" s="316"/>
      <c r="CQ691" s="316"/>
      <c r="CR691" s="316"/>
      <c r="CS691" s="316"/>
      <c r="CT691" s="316"/>
      <c r="CU691" s="316"/>
      <c r="CV691" s="316"/>
      <c r="CW691" s="316"/>
      <c r="CX691" s="316"/>
      <c r="CY691" s="316"/>
      <c r="CZ691" s="316"/>
      <c r="DA691" s="316"/>
      <c r="DB691" s="316"/>
      <c r="DC691" s="316"/>
      <c r="DD691" s="316"/>
      <c r="DE691" s="316"/>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21"/>
      <c r="ET691" s="21"/>
      <c r="EU691" s="21"/>
      <c r="EV691" s="21"/>
      <c r="HP691" s="268">
        <f t="shared" si="449"/>
        <v>3</v>
      </c>
      <c r="HQ691" s="268">
        <f t="shared" si="420"/>
        <v>683</v>
      </c>
      <c r="HR691" s="268">
        <f t="shared" si="450"/>
        <v>0</v>
      </c>
      <c r="HS691" s="268">
        <f t="shared" si="451"/>
        <v>0</v>
      </c>
    </row>
    <row r="692" spans="1:227" x14ac:dyDescent="0.3">
      <c r="A692" s="21"/>
      <c r="B692" s="14">
        <v>11580</v>
      </c>
      <c r="C692" s="14">
        <v>31</v>
      </c>
      <c r="D692" s="14" t="s">
        <v>182</v>
      </c>
      <c r="E692" s="14" t="s">
        <v>183</v>
      </c>
      <c r="F692" s="14">
        <v>340</v>
      </c>
      <c r="G692" s="14" t="s">
        <v>121</v>
      </c>
      <c r="H692" s="14">
        <v>6</v>
      </c>
      <c r="I692" s="14">
        <v>4</v>
      </c>
      <c r="J692" s="14">
        <v>4</v>
      </c>
      <c r="K692" s="14"/>
      <c r="L692" s="14" t="s">
        <v>141</v>
      </c>
      <c r="M692" s="24">
        <f t="shared" si="446"/>
        <v>4</v>
      </c>
      <c r="N692" s="24">
        <f t="shared" si="421"/>
        <v>2</v>
      </c>
      <c r="O692" s="24" t="str">
        <f t="shared" si="422"/>
        <v>4 4</v>
      </c>
      <c r="P692" s="24">
        <f t="shared" si="423"/>
        <v>4</v>
      </c>
      <c r="Q692" s="25">
        <f t="shared" si="424"/>
        <v>0</v>
      </c>
      <c r="R692" s="26">
        <f t="shared" si="425"/>
        <v>0</v>
      </c>
      <c r="S692" s="24">
        <f t="shared" si="426"/>
        <v>6</v>
      </c>
      <c r="T692" s="24">
        <f t="shared" si="427"/>
        <v>6</v>
      </c>
      <c r="U692" s="24" t="str">
        <f t="shared" si="428"/>
        <v/>
      </c>
      <c r="V692" s="24" t="str">
        <f t="shared" si="429"/>
        <v>g</v>
      </c>
      <c r="W692" s="24" t="str">
        <f t="shared" si="447"/>
        <v/>
      </c>
      <c r="X692" s="24">
        <f t="shared" si="430"/>
        <v>6</v>
      </c>
      <c r="Y692" s="24">
        <f t="shared" si="431"/>
        <v>6</v>
      </c>
      <c r="Z692" s="24" t="str">
        <f t="shared" si="432"/>
        <v>M</v>
      </c>
      <c r="AA692" s="24" t="str">
        <f t="shared" si="453"/>
        <v>M</v>
      </c>
      <c r="AB692" s="34" t="str">
        <f t="shared" si="433"/>
        <v/>
      </c>
      <c r="AC692" s="34" t="str">
        <f t="shared" si="434"/>
        <v>g</v>
      </c>
      <c r="AD692" s="34" t="str">
        <f t="shared" si="448"/>
        <v>g</v>
      </c>
      <c r="AE692" s="34" t="str">
        <f t="shared" si="435"/>
        <v>6 0</v>
      </c>
      <c r="AF692" s="34">
        <f t="shared" si="436"/>
        <v>4</v>
      </c>
      <c r="AG692" s="34">
        <f t="shared" si="437"/>
        <v>4</v>
      </c>
      <c r="AH692" s="34">
        <f t="shared" si="438"/>
        <v>0</v>
      </c>
      <c r="AI692" s="172" t="str">
        <f>IF(AJ692&lt;&gt;"",MAX(AI$3:AI691)+1,"")</f>
        <v/>
      </c>
      <c r="AJ692" s="172" t="str">
        <f t="shared" si="439"/>
        <v/>
      </c>
      <c r="AK692" s="172" t="str">
        <f t="shared" si="440"/>
        <v/>
      </c>
      <c r="AL692" s="172" t="str">
        <f t="shared" si="441"/>
        <v/>
      </c>
      <c r="AM692" s="172">
        <f>IF(AN692&lt;&gt;"",MAX(AM$3:AM691)+1,"")</f>
        <v>154</v>
      </c>
      <c r="AN692" s="172" t="str">
        <f t="shared" si="442"/>
        <v>M</v>
      </c>
      <c r="AO692" s="172">
        <f t="shared" si="443"/>
        <v>340</v>
      </c>
      <c r="AP692" s="172">
        <f t="shared" si="444"/>
        <v>4</v>
      </c>
      <c r="AQ692" s="172" t="str">
        <f t="shared" si="445"/>
        <v/>
      </c>
      <c r="AR692" s="172" t="str">
        <f>Table1[[#This Row],[Sex ]]&amp;Table1[[#This Row],[Month]]</f>
        <v>M6</v>
      </c>
      <c r="AS692" s="21"/>
      <c r="AT692" s="21"/>
      <c r="AU692" s="21"/>
      <c r="AV692" s="21"/>
      <c r="AW692" s="21"/>
      <c r="AX692" s="21"/>
      <c r="AY692" s="21"/>
      <c r="AZ692" s="21"/>
      <c r="BA692" s="21"/>
      <c r="BB692" s="21"/>
      <c r="BC692" s="21"/>
      <c r="BD692" s="21"/>
      <c r="BE692" s="319"/>
      <c r="BF692" s="319"/>
      <c r="BG692" s="316"/>
      <c r="BH692" s="316"/>
      <c r="BI692" s="316"/>
      <c r="BJ692" s="316"/>
      <c r="BK692" s="316"/>
      <c r="BL692" s="316"/>
      <c r="BM692" s="316"/>
      <c r="BN692" s="316"/>
      <c r="BO692" s="316"/>
      <c r="BP692" s="316"/>
      <c r="BQ692" s="316"/>
      <c r="BR692" s="316"/>
      <c r="BS692" s="316"/>
      <c r="BT692" s="316"/>
      <c r="BU692" s="316"/>
      <c r="BV692" s="316"/>
      <c r="BW692" s="316"/>
      <c r="BX692" s="316"/>
      <c r="BY692" s="316"/>
      <c r="BZ692" s="316"/>
      <c r="CA692" s="316"/>
      <c r="CB692" s="316"/>
      <c r="CC692" s="316"/>
      <c r="CD692" s="316"/>
      <c r="CE692" s="316"/>
      <c r="CF692" s="316"/>
      <c r="CG692" s="316"/>
      <c r="CH692" s="316"/>
      <c r="CI692" s="316"/>
      <c r="CJ692" s="316"/>
      <c r="CK692" s="316"/>
      <c r="CL692" s="316"/>
      <c r="CM692" s="316"/>
      <c r="CN692" s="316"/>
      <c r="CO692" s="316"/>
      <c r="CP692" s="316"/>
      <c r="CQ692" s="316"/>
      <c r="CR692" s="316"/>
      <c r="CS692" s="316"/>
      <c r="CT692" s="316"/>
      <c r="CU692" s="316"/>
      <c r="CV692" s="316"/>
      <c r="CW692" s="316"/>
      <c r="CX692" s="316"/>
      <c r="CY692" s="316"/>
      <c r="CZ692" s="316"/>
      <c r="DA692" s="316"/>
      <c r="DB692" s="316"/>
      <c r="DC692" s="316"/>
      <c r="DD692" s="316"/>
      <c r="DE692" s="316"/>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21"/>
      <c r="ET692" s="21"/>
      <c r="EU692" s="21"/>
      <c r="EV692" s="21"/>
      <c r="HP692" s="268">
        <f t="shared" si="449"/>
        <v>4</v>
      </c>
      <c r="HQ692" s="268">
        <f t="shared" si="420"/>
        <v>684</v>
      </c>
      <c r="HR692" s="268">
        <f t="shared" si="450"/>
        <v>0</v>
      </c>
      <c r="HS692" s="268">
        <f t="shared" si="451"/>
        <v>0</v>
      </c>
    </row>
    <row r="693" spans="1:227" x14ac:dyDescent="0.3">
      <c r="A693" s="21"/>
      <c r="B693" s="14">
        <v>11580</v>
      </c>
      <c r="C693" s="14">
        <v>32</v>
      </c>
      <c r="D693" s="14" t="s">
        <v>182</v>
      </c>
      <c r="E693" s="14" t="s">
        <v>183</v>
      </c>
      <c r="F693" s="14">
        <v>330</v>
      </c>
      <c r="G693" s="14" t="s">
        <v>121</v>
      </c>
      <c r="H693" s="14">
        <v>6</v>
      </c>
      <c r="I693" s="14">
        <v>5</v>
      </c>
      <c r="J693" s="14">
        <v>5</v>
      </c>
      <c r="K693" s="14"/>
      <c r="L693" s="14" t="s">
        <v>141</v>
      </c>
      <c r="M693" s="24">
        <f t="shared" si="446"/>
        <v>5</v>
      </c>
      <c r="N693" s="24">
        <f t="shared" si="421"/>
        <v>2</v>
      </c>
      <c r="O693" s="24" t="str">
        <f t="shared" si="422"/>
        <v>5 5</v>
      </c>
      <c r="P693" s="24">
        <f t="shared" si="423"/>
        <v>5</v>
      </c>
      <c r="Q693" s="25">
        <f t="shared" si="424"/>
        <v>0</v>
      </c>
      <c r="R693" s="26">
        <f t="shared" si="425"/>
        <v>0</v>
      </c>
      <c r="S693" s="24">
        <f t="shared" si="426"/>
        <v>6</v>
      </c>
      <c r="T693" s="24">
        <f t="shared" si="427"/>
        <v>6</v>
      </c>
      <c r="U693" s="24" t="str">
        <f t="shared" si="428"/>
        <v/>
      </c>
      <c r="V693" s="24" t="str">
        <f t="shared" si="429"/>
        <v>g</v>
      </c>
      <c r="W693" s="24" t="str">
        <f t="shared" si="447"/>
        <v/>
      </c>
      <c r="X693" s="24">
        <f t="shared" si="430"/>
        <v>6</v>
      </c>
      <c r="Y693" s="24">
        <f t="shared" si="431"/>
        <v>6</v>
      </c>
      <c r="Z693" s="24" t="str">
        <f t="shared" si="432"/>
        <v>M</v>
      </c>
      <c r="AA693" s="24" t="str">
        <f t="shared" si="453"/>
        <v>M</v>
      </c>
      <c r="AB693" s="34" t="str">
        <f t="shared" si="433"/>
        <v/>
      </c>
      <c r="AC693" s="34" t="str">
        <f t="shared" si="434"/>
        <v>g</v>
      </c>
      <c r="AD693" s="34" t="str">
        <f t="shared" si="448"/>
        <v>g</v>
      </c>
      <c r="AE693" s="34" t="str">
        <f t="shared" si="435"/>
        <v>6 0</v>
      </c>
      <c r="AF693" s="34">
        <f t="shared" si="436"/>
        <v>5</v>
      </c>
      <c r="AG693" s="34">
        <f t="shared" si="437"/>
        <v>5</v>
      </c>
      <c r="AH693" s="34">
        <f t="shared" si="438"/>
        <v>0</v>
      </c>
      <c r="AI693" s="172" t="str">
        <f>IF(AJ693&lt;&gt;"",MAX(AI$3:AI692)+1,"")</f>
        <v/>
      </c>
      <c r="AJ693" s="172" t="str">
        <f t="shared" si="439"/>
        <v/>
      </c>
      <c r="AK693" s="172" t="str">
        <f t="shared" si="440"/>
        <v/>
      </c>
      <c r="AL693" s="172" t="str">
        <f t="shared" si="441"/>
        <v/>
      </c>
      <c r="AM693" s="172">
        <f>IF(AN693&lt;&gt;"",MAX(AM$3:AM692)+1,"")</f>
        <v>155</v>
      </c>
      <c r="AN693" s="172" t="str">
        <f t="shared" si="442"/>
        <v>M</v>
      </c>
      <c r="AO693" s="172">
        <f t="shared" si="443"/>
        <v>330</v>
      </c>
      <c r="AP693" s="172">
        <f t="shared" si="444"/>
        <v>5</v>
      </c>
      <c r="AQ693" s="172" t="str">
        <f t="shared" si="445"/>
        <v/>
      </c>
      <c r="AR693" s="172" t="str">
        <f>Table1[[#This Row],[Sex ]]&amp;Table1[[#This Row],[Month]]</f>
        <v>M6</v>
      </c>
      <c r="AS693" s="21"/>
      <c r="AT693" s="21"/>
      <c r="AU693" s="21"/>
      <c r="AV693" s="21"/>
      <c r="AW693" s="21"/>
      <c r="AX693" s="21"/>
      <c r="AY693" s="21"/>
      <c r="AZ693" s="21"/>
      <c r="BA693" s="21"/>
      <c r="BB693" s="21"/>
      <c r="BC693" s="21"/>
      <c r="BD693" s="21"/>
      <c r="BE693" s="319"/>
      <c r="BF693" s="319"/>
      <c r="BG693" s="316"/>
      <c r="BH693" s="316"/>
      <c r="BI693" s="316"/>
      <c r="BJ693" s="316"/>
      <c r="BK693" s="316"/>
      <c r="BL693" s="316"/>
      <c r="BM693" s="316"/>
      <c r="BN693" s="316"/>
      <c r="BO693" s="316"/>
      <c r="BP693" s="316"/>
      <c r="BQ693" s="316"/>
      <c r="BR693" s="316"/>
      <c r="BS693" s="316"/>
      <c r="BT693" s="316"/>
      <c r="BU693" s="316"/>
      <c r="BV693" s="316"/>
      <c r="BW693" s="316"/>
      <c r="BX693" s="316"/>
      <c r="BY693" s="316"/>
      <c r="BZ693" s="316"/>
      <c r="CA693" s="316"/>
      <c r="CB693" s="316"/>
      <c r="CC693" s="316"/>
      <c r="CD693" s="316"/>
      <c r="CE693" s="316"/>
      <c r="CF693" s="316"/>
      <c r="CG693" s="316"/>
      <c r="CH693" s="316"/>
      <c r="CI693" s="316"/>
      <c r="CJ693" s="316"/>
      <c r="CK693" s="316"/>
      <c r="CL693" s="316"/>
      <c r="CM693" s="316"/>
      <c r="CN693" s="316"/>
      <c r="CO693" s="316"/>
      <c r="CP693" s="316"/>
      <c r="CQ693" s="316"/>
      <c r="CR693" s="316"/>
      <c r="CS693" s="316"/>
      <c r="CT693" s="316"/>
      <c r="CU693" s="316"/>
      <c r="CV693" s="316"/>
      <c r="CW693" s="316"/>
      <c r="CX693" s="316"/>
      <c r="CY693" s="316"/>
      <c r="CZ693" s="316"/>
      <c r="DA693" s="316"/>
      <c r="DB693" s="316"/>
      <c r="DC693" s="316"/>
      <c r="DD693" s="316"/>
      <c r="DE693" s="316"/>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21"/>
      <c r="ET693" s="21"/>
      <c r="EU693" s="21"/>
      <c r="EV693" s="21"/>
      <c r="HP693" s="268">
        <f t="shared" si="449"/>
        <v>3</v>
      </c>
      <c r="HQ693" s="268">
        <f t="shared" si="420"/>
        <v>685</v>
      </c>
      <c r="HR693" s="268">
        <f t="shared" si="450"/>
        <v>0</v>
      </c>
      <c r="HS693" s="268">
        <f t="shared" si="451"/>
        <v>0</v>
      </c>
    </row>
    <row r="694" spans="1:227" x14ac:dyDescent="0.3">
      <c r="A694" s="21"/>
      <c r="B694" s="14">
        <v>11580</v>
      </c>
      <c r="C694" s="14">
        <v>33</v>
      </c>
      <c r="D694" s="14" t="s">
        <v>182</v>
      </c>
      <c r="E694" s="14" t="s">
        <v>183</v>
      </c>
      <c r="F694" s="14">
        <v>360</v>
      </c>
      <c r="G694" s="14" t="s">
        <v>121</v>
      </c>
      <c r="H694" s="14">
        <v>6</v>
      </c>
      <c r="I694" s="14">
        <v>4</v>
      </c>
      <c r="J694" s="14">
        <v>4</v>
      </c>
      <c r="K694" s="14"/>
      <c r="L694" s="14" t="s">
        <v>141</v>
      </c>
      <c r="M694" s="24">
        <f t="shared" si="446"/>
        <v>4</v>
      </c>
      <c r="N694" s="24">
        <f t="shared" si="421"/>
        <v>2</v>
      </c>
      <c r="O694" s="24" t="str">
        <f t="shared" si="422"/>
        <v>4 4</v>
      </c>
      <c r="P694" s="24">
        <f t="shared" si="423"/>
        <v>4</v>
      </c>
      <c r="Q694" s="25">
        <f t="shared" si="424"/>
        <v>0</v>
      </c>
      <c r="R694" s="26">
        <f t="shared" si="425"/>
        <v>0</v>
      </c>
      <c r="S694" s="24">
        <f t="shared" si="426"/>
        <v>6</v>
      </c>
      <c r="T694" s="24">
        <f t="shared" si="427"/>
        <v>6</v>
      </c>
      <c r="U694" s="24" t="str">
        <f t="shared" si="428"/>
        <v/>
      </c>
      <c r="V694" s="24" t="str">
        <f t="shared" si="429"/>
        <v>g</v>
      </c>
      <c r="W694" s="24" t="str">
        <f t="shared" si="447"/>
        <v/>
      </c>
      <c r="X694" s="24">
        <f t="shared" si="430"/>
        <v>6</v>
      </c>
      <c r="Y694" s="24">
        <f t="shared" si="431"/>
        <v>6</v>
      </c>
      <c r="Z694" s="24" t="str">
        <f t="shared" si="432"/>
        <v>M</v>
      </c>
      <c r="AA694" s="24" t="str">
        <f t="shared" si="453"/>
        <v>M</v>
      </c>
      <c r="AB694" s="34" t="str">
        <f t="shared" si="433"/>
        <v/>
      </c>
      <c r="AC694" s="34" t="str">
        <f t="shared" si="434"/>
        <v>g</v>
      </c>
      <c r="AD694" s="34" t="str">
        <f t="shared" si="448"/>
        <v>g</v>
      </c>
      <c r="AE694" s="34" t="str">
        <f t="shared" si="435"/>
        <v>6 0</v>
      </c>
      <c r="AF694" s="34">
        <f t="shared" si="436"/>
        <v>4</v>
      </c>
      <c r="AG694" s="34">
        <f t="shared" si="437"/>
        <v>4</v>
      </c>
      <c r="AH694" s="34">
        <f t="shared" si="438"/>
        <v>0</v>
      </c>
      <c r="AI694" s="172" t="str">
        <f>IF(AJ694&lt;&gt;"",MAX(AI$3:AI693)+1,"")</f>
        <v/>
      </c>
      <c r="AJ694" s="172" t="str">
        <f t="shared" si="439"/>
        <v/>
      </c>
      <c r="AK694" s="172" t="str">
        <f t="shared" si="440"/>
        <v/>
      </c>
      <c r="AL694" s="172" t="str">
        <f t="shared" si="441"/>
        <v/>
      </c>
      <c r="AM694" s="172">
        <f>IF(AN694&lt;&gt;"",MAX(AM$3:AM693)+1,"")</f>
        <v>156</v>
      </c>
      <c r="AN694" s="172" t="str">
        <f t="shared" si="442"/>
        <v>M</v>
      </c>
      <c r="AO694" s="172">
        <f t="shared" si="443"/>
        <v>360</v>
      </c>
      <c r="AP694" s="172">
        <f t="shared" si="444"/>
        <v>4</v>
      </c>
      <c r="AQ694" s="172" t="str">
        <f t="shared" si="445"/>
        <v/>
      </c>
      <c r="AR694" s="172" t="str">
        <f>Table1[[#This Row],[Sex ]]&amp;Table1[[#This Row],[Month]]</f>
        <v>M6</v>
      </c>
      <c r="AS694" s="21"/>
      <c r="AT694" s="21"/>
      <c r="AU694" s="21"/>
      <c r="AV694" s="21"/>
      <c r="AW694" s="21"/>
      <c r="AX694" s="21"/>
      <c r="AY694" s="21"/>
      <c r="AZ694" s="21"/>
      <c r="BA694" s="21"/>
      <c r="BB694" s="21"/>
      <c r="BC694" s="21"/>
      <c r="BD694" s="21"/>
      <c r="BE694" s="319"/>
      <c r="BF694" s="319"/>
      <c r="BG694" s="316"/>
      <c r="BH694" s="316"/>
      <c r="BI694" s="316"/>
      <c r="BJ694" s="316"/>
      <c r="BK694" s="316"/>
      <c r="BL694" s="316"/>
      <c r="BM694" s="316"/>
      <c r="BN694" s="316"/>
      <c r="BO694" s="316"/>
      <c r="BP694" s="316"/>
      <c r="BQ694" s="316"/>
      <c r="BR694" s="316"/>
      <c r="BS694" s="316"/>
      <c r="BT694" s="316"/>
      <c r="BU694" s="316"/>
      <c r="BV694" s="316"/>
      <c r="BW694" s="316"/>
      <c r="BX694" s="316"/>
      <c r="BY694" s="316"/>
      <c r="BZ694" s="316"/>
      <c r="CA694" s="316"/>
      <c r="CB694" s="316"/>
      <c r="CC694" s="316"/>
      <c r="CD694" s="316"/>
      <c r="CE694" s="316"/>
      <c r="CF694" s="316"/>
      <c r="CG694" s="316"/>
      <c r="CH694" s="316"/>
      <c r="CI694" s="316"/>
      <c r="CJ694" s="316"/>
      <c r="CK694" s="316"/>
      <c r="CL694" s="316"/>
      <c r="CM694" s="316"/>
      <c r="CN694" s="316"/>
      <c r="CO694" s="316"/>
      <c r="CP694" s="316"/>
      <c r="CQ694" s="316"/>
      <c r="CR694" s="316"/>
      <c r="CS694" s="316"/>
      <c r="CT694" s="316"/>
      <c r="CU694" s="316"/>
      <c r="CV694" s="316"/>
      <c r="CW694" s="316"/>
      <c r="CX694" s="316"/>
      <c r="CY694" s="316"/>
      <c r="CZ694" s="316"/>
      <c r="DA694" s="316"/>
      <c r="DB694" s="316"/>
      <c r="DC694" s="316"/>
      <c r="DD694" s="316"/>
      <c r="DE694" s="316"/>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21"/>
      <c r="ET694" s="21"/>
      <c r="EU694" s="21"/>
      <c r="EV694" s="21"/>
      <c r="HP694" s="268">
        <f t="shared" si="449"/>
        <v>4</v>
      </c>
      <c r="HQ694" s="268">
        <f t="shared" si="420"/>
        <v>686</v>
      </c>
      <c r="HR694" s="268">
        <f t="shared" si="450"/>
        <v>-25</v>
      </c>
      <c r="HS694" s="268">
        <f t="shared" si="451"/>
        <v>25</v>
      </c>
    </row>
    <row r="695" spans="1:227" x14ac:dyDescent="0.3">
      <c r="A695" s="21"/>
      <c r="B695" s="14">
        <v>11580</v>
      </c>
      <c r="C695" s="14">
        <v>34</v>
      </c>
      <c r="D695" s="14" t="s">
        <v>182</v>
      </c>
      <c r="E695" s="14" t="s">
        <v>183</v>
      </c>
      <c r="F695" s="14">
        <v>370</v>
      </c>
      <c r="G695" s="14" t="s">
        <v>120</v>
      </c>
      <c r="H695" s="14">
        <v>6</v>
      </c>
      <c r="I695" s="14">
        <v>5</v>
      </c>
      <c r="J695" s="14">
        <v>5</v>
      </c>
      <c r="K695" s="14"/>
      <c r="L695" s="14" t="s">
        <v>141</v>
      </c>
      <c r="M695" s="24">
        <f t="shared" si="446"/>
        <v>5</v>
      </c>
      <c r="N695" s="24">
        <f t="shared" si="421"/>
        <v>2</v>
      </c>
      <c r="O695" s="24" t="str">
        <f t="shared" si="422"/>
        <v>5 5</v>
      </c>
      <c r="P695" s="24">
        <f t="shared" si="423"/>
        <v>5</v>
      </c>
      <c r="Q695" s="25">
        <f t="shared" si="424"/>
        <v>0</v>
      </c>
      <c r="R695" s="26">
        <f t="shared" si="425"/>
        <v>0</v>
      </c>
      <c r="S695" s="24">
        <f t="shared" si="426"/>
        <v>6</v>
      </c>
      <c r="T695" s="24">
        <f t="shared" si="427"/>
        <v>6</v>
      </c>
      <c r="U695" s="24" t="str">
        <f t="shared" si="428"/>
        <v/>
      </c>
      <c r="V695" s="24" t="str">
        <f t="shared" si="429"/>
        <v>g</v>
      </c>
      <c r="W695" s="24" t="str">
        <f t="shared" si="447"/>
        <v/>
      </c>
      <c r="X695" s="24">
        <f t="shared" si="430"/>
        <v>6</v>
      </c>
      <c r="Y695" s="24">
        <f t="shared" si="431"/>
        <v>6</v>
      </c>
      <c r="Z695" s="24" t="str">
        <f t="shared" si="432"/>
        <v>F</v>
      </c>
      <c r="AA695" s="24" t="str">
        <f t="shared" si="453"/>
        <v>F</v>
      </c>
      <c r="AB695" s="34" t="str">
        <f t="shared" si="433"/>
        <v/>
      </c>
      <c r="AC695" s="34" t="str">
        <f t="shared" si="434"/>
        <v>g</v>
      </c>
      <c r="AD695" s="34" t="str">
        <f t="shared" si="448"/>
        <v>g</v>
      </c>
      <c r="AE695" s="34" t="str">
        <f t="shared" si="435"/>
        <v>6 0</v>
      </c>
      <c r="AF695" s="34">
        <f t="shared" si="436"/>
        <v>5</v>
      </c>
      <c r="AG695" s="34">
        <f t="shared" si="437"/>
        <v>5</v>
      </c>
      <c r="AH695" s="34">
        <f t="shared" si="438"/>
        <v>0</v>
      </c>
      <c r="AI695" s="172">
        <f>IF(AJ695&lt;&gt;"",MAX(AI$3:AI694)+1,"")</f>
        <v>531</v>
      </c>
      <c r="AJ695" s="172" t="str">
        <f t="shared" si="439"/>
        <v>F</v>
      </c>
      <c r="AK695" s="172">
        <f t="shared" si="440"/>
        <v>370</v>
      </c>
      <c r="AL695" s="172">
        <f t="shared" si="441"/>
        <v>5</v>
      </c>
      <c r="AM695" s="172" t="str">
        <f>IF(AN695&lt;&gt;"",MAX(AM$3:AM694)+1,"")</f>
        <v/>
      </c>
      <c r="AN695" s="172" t="str">
        <f t="shared" si="442"/>
        <v/>
      </c>
      <c r="AO695" s="172" t="str">
        <f t="shared" si="443"/>
        <v/>
      </c>
      <c r="AP695" s="172" t="str">
        <f t="shared" si="444"/>
        <v/>
      </c>
      <c r="AQ695" s="172" t="str">
        <f t="shared" si="445"/>
        <v/>
      </c>
      <c r="AR695" s="172" t="str">
        <f>Table1[[#This Row],[Sex ]]&amp;Table1[[#This Row],[Month]]</f>
        <v>F6</v>
      </c>
      <c r="AS695" s="21"/>
      <c r="AT695" s="21"/>
      <c r="AU695" s="21"/>
      <c r="AV695" s="21"/>
      <c r="AW695" s="21"/>
      <c r="AX695" s="21"/>
      <c r="AY695" s="21"/>
      <c r="AZ695" s="21"/>
      <c r="BA695" s="21"/>
      <c r="BB695" s="21"/>
      <c r="BC695" s="21"/>
      <c r="BD695" s="21"/>
      <c r="BE695" s="319"/>
      <c r="BF695" s="319"/>
      <c r="BG695" s="316"/>
      <c r="BH695" s="316"/>
      <c r="BI695" s="316"/>
      <c r="BJ695" s="316"/>
      <c r="BK695" s="316"/>
      <c r="BL695" s="316"/>
      <c r="BM695" s="316"/>
      <c r="BN695" s="316"/>
      <c r="BO695" s="316"/>
      <c r="BP695" s="316"/>
      <c r="BQ695" s="316"/>
      <c r="BR695" s="316"/>
      <c r="BS695" s="316"/>
      <c r="BT695" s="316"/>
      <c r="BU695" s="316"/>
      <c r="BV695" s="316"/>
      <c r="BW695" s="316"/>
      <c r="BX695" s="316"/>
      <c r="BY695" s="316"/>
      <c r="BZ695" s="316"/>
      <c r="CA695" s="316"/>
      <c r="CB695" s="316"/>
      <c r="CC695" s="316"/>
      <c r="CD695" s="316"/>
      <c r="CE695" s="316"/>
      <c r="CF695" s="316"/>
      <c r="CG695" s="316"/>
      <c r="CH695" s="316"/>
      <c r="CI695" s="316"/>
      <c r="CJ695" s="316"/>
      <c r="CK695" s="316"/>
      <c r="CL695" s="316"/>
      <c r="CM695" s="316"/>
      <c r="CN695" s="316"/>
      <c r="CO695" s="316"/>
      <c r="CP695" s="316"/>
      <c r="CQ695" s="316"/>
      <c r="CR695" s="316"/>
      <c r="CS695" s="316"/>
      <c r="CT695" s="316"/>
      <c r="CU695" s="316"/>
      <c r="CV695" s="316"/>
      <c r="CW695" s="316"/>
      <c r="CX695" s="316"/>
      <c r="CY695" s="316"/>
      <c r="CZ695" s="316"/>
      <c r="DA695" s="316"/>
      <c r="DB695" s="316"/>
      <c r="DC695" s="316"/>
      <c r="DD695" s="316"/>
      <c r="DE695" s="316"/>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21"/>
      <c r="ET695" s="21"/>
      <c r="EU695" s="21"/>
      <c r="EV695" s="21"/>
      <c r="HP695" s="268">
        <f t="shared" si="449"/>
        <v>3</v>
      </c>
      <c r="HQ695" s="268">
        <f t="shared" si="420"/>
        <v>687</v>
      </c>
      <c r="HR695" s="268">
        <f t="shared" si="450"/>
        <v>0</v>
      </c>
      <c r="HS695" s="268">
        <f t="shared" si="451"/>
        <v>0</v>
      </c>
    </row>
    <row r="696" spans="1:227" x14ac:dyDescent="0.3">
      <c r="A696" s="21"/>
      <c r="B696" s="14">
        <v>11580</v>
      </c>
      <c r="C696" s="14">
        <v>35</v>
      </c>
      <c r="D696" s="14" t="s">
        <v>182</v>
      </c>
      <c r="E696" s="14" t="s">
        <v>183</v>
      </c>
      <c r="F696" s="14">
        <v>350</v>
      </c>
      <c r="G696" s="14" t="s">
        <v>121</v>
      </c>
      <c r="H696" s="14">
        <v>6</v>
      </c>
      <c r="I696" s="14">
        <v>4</v>
      </c>
      <c r="J696" s="14">
        <v>4</v>
      </c>
      <c r="K696" s="14"/>
      <c r="L696" s="14" t="s">
        <v>141</v>
      </c>
      <c r="M696" s="24">
        <f t="shared" si="446"/>
        <v>4</v>
      </c>
      <c r="N696" s="24">
        <f t="shared" si="421"/>
        <v>2</v>
      </c>
      <c r="O696" s="24" t="str">
        <f t="shared" si="422"/>
        <v>4 4</v>
      </c>
      <c r="P696" s="24">
        <f t="shared" si="423"/>
        <v>4</v>
      </c>
      <c r="Q696" s="25">
        <f t="shared" si="424"/>
        <v>0</v>
      </c>
      <c r="R696" s="26">
        <f t="shared" si="425"/>
        <v>0</v>
      </c>
      <c r="S696" s="24">
        <f t="shared" si="426"/>
        <v>6</v>
      </c>
      <c r="T696" s="24">
        <f t="shared" si="427"/>
        <v>6</v>
      </c>
      <c r="U696" s="24" t="str">
        <f t="shared" si="428"/>
        <v/>
      </c>
      <c r="V696" s="24" t="str">
        <f t="shared" si="429"/>
        <v>g</v>
      </c>
      <c r="W696" s="24" t="str">
        <f t="shared" si="447"/>
        <v/>
      </c>
      <c r="X696" s="24">
        <f t="shared" si="430"/>
        <v>6</v>
      </c>
      <c r="Y696" s="24">
        <f t="shared" si="431"/>
        <v>6</v>
      </c>
      <c r="Z696" s="24" t="str">
        <f t="shared" si="432"/>
        <v>M</v>
      </c>
      <c r="AA696" s="24" t="str">
        <f t="shared" si="453"/>
        <v>M</v>
      </c>
      <c r="AB696" s="34" t="str">
        <f t="shared" si="433"/>
        <v/>
      </c>
      <c r="AC696" s="34" t="str">
        <f t="shared" si="434"/>
        <v>g</v>
      </c>
      <c r="AD696" s="34" t="str">
        <f t="shared" si="448"/>
        <v>g</v>
      </c>
      <c r="AE696" s="34" t="str">
        <f t="shared" si="435"/>
        <v>6 0</v>
      </c>
      <c r="AF696" s="34">
        <f t="shared" si="436"/>
        <v>4</v>
      </c>
      <c r="AG696" s="34">
        <f t="shared" si="437"/>
        <v>4</v>
      </c>
      <c r="AH696" s="34">
        <f t="shared" si="438"/>
        <v>0</v>
      </c>
      <c r="AI696" s="172" t="str">
        <f>IF(AJ696&lt;&gt;"",MAX(AI$3:AI695)+1,"")</f>
        <v/>
      </c>
      <c r="AJ696" s="172" t="str">
        <f t="shared" si="439"/>
        <v/>
      </c>
      <c r="AK696" s="172" t="str">
        <f t="shared" si="440"/>
        <v/>
      </c>
      <c r="AL696" s="172" t="str">
        <f t="shared" si="441"/>
        <v/>
      </c>
      <c r="AM696" s="172">
        <f>IF(AN696&lt;&gt;"",MAX(AM$3:AM695)+1,"")</f>
        <v>157</v>
      </c>
      <c r="AN696" s="172" t="str">
        <f t="shared" si="442"/>
        <v>M</v>
      </c>
      <c r="AO696" s="172">
        <f t="shared" si="443"/>
        <v>350</v>
      </c>
      <c r="AP696" s="172">
        <f t="shared" si="444"/>
        <v>4</v>
      </c>
      <c r="AQ696" s="172" t="str">
        <f t="shared" si="445"/>
        <v/>
      </c>
      <c r="AR696" s="172" t="str">
        <f>Table1[[#This Row],[Sex ]]&amp;Table1[[#This Row],[Month]]</f>
        <v>M6</v>
      </c>
      <c r="AS696" s="21"/>
      <c r="AT696" s="21"/>
      <c r="AU696" s="21"/>
      <c r="AV696" s="21"/>
      <c r="AW696" s="21"/>
      <c r="AX696" s="21"/>
      <c r="AY696" s="21"/>
      <c r="AZ696" s="21"/>
      <c r="BA696" s="21"/>
      <c r="BB696" s="21"/>
      <c r="BC696" s="21"/>
      <c r="BD696" s="21"/>
      <c r="BE696" s="319"/>
      <c r="BF696" s="319"/>
      <c r="BG696" s="316"/>
      <c r="BH696" s="316"/>
      <c r="BI696" s="316"/>
      <c r="BJ696" s="316"/>
      <c r="BK696" s="316"/>
      <c r="BL696" s="316"/>
      <c r="BM696" s="316"/>
      <c r="BN696" s="316"/>
      <c r="BO696" s="316"/>
      <c r="BP696" s="316"/>
      <c r="BQ696" s="316"/>
      <c r="BR696" s="316"/>
      <c r="BS696" s="316"/>
      <c r="BT696" s="316"/>
      <c r="BU696" s="316"/>
      <c r="BV696" s="316"/>
      <c r="BW696" s="316"/>
      <c r="BX696" s="316"/>
      <c r="BY696" s="316"/>
      <c r="BZ696" s="316"/>
      <c r="CA696" s="316"/>
      <c r="CB696" s="316"/>
      <c r="CC696" s="316"/>
      <c r="CD696" s="316"/>
      <c r="CE696" s="316"/>
      <c r="CF696" s="316"/>
      <c r="CG696" s="316"/>
      <c r="CH696" s="316"/>
      <c r="CI696" s="316"/>
      <c r="CJ696" s="316"/>
      <c r="CK696" s="316"/>
      <c r="CL696" s="316"/>
      <c r="CM696" s="316"/>
      <c r="CN696" s="316"/>
      <c r="CO696" s="316"/>
      <c r="CP696" s="316"/>
      <c r="CQ696" s="316"/>
      <c r="CR696" s="316"/>
      <c r="CS696" s="316"/>
      <c r="CT696" s="316"/>
      <c r="CU696" s="316"/>
      <c r="CV696" s="316"/>
      <c r="CW696" s="316"/>
      <c r="CX696" s="316"/>
      <c r="CY696" s="316"/>
      <c r="CZ696" s="316"/>
      <c r="DA696" s="316"/>
      <c r="DB696" s="316"/>
      <c r="DC696" s="316"/>
      <c r="DD696" s="316"/>
      <c r="DE696" s="316"/>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21"/>
      <c r="ET696" s="21"/>
      <c r="EU696" s="21"/>
      <c r="EV696" s="21"/>
      <c r="HP696" s="268">
        <f t="shared" si="449"/>
        <v>4</v>
      </c>
      <c r="HQ696" s="268">
        <f t="shared" si="420"/>
        <v>688</v>
      </c>
      <c r="HR696" s="268">
        <f t="shared" si="450"/>
        <v>0</v>
      </c>
      <c r="HS696" s="268">
        <f t="shared" si="451"/>
        <v>0</v>
      </c>
    </row>
    <row r="697" spans="1:227" x14ac:dyDescent="0.3">
      <c r="A697" s="21"/>
      <c r="B697" s="14">
        <v>11580</v>
      </c>
      <c r="C697" s="14">
        <v>36</v>
      </c>
      <c r="D697" s="14" t="s">
        <v>182</v>
      </c>
      <c r="E697" s="14" t="s">
        <v>183</v>
      </c>
      <c r="F697" s="14">
        <v>380</v>
      </c>
      <c r="G697" s="14" t="s">
        <v>120</v>
      </c>
      <c r="H697" s="14">
        <v>6</v>
      </c>
      <c r="I697" s="14">
        <v>4</v>
      </c>
      <c r="J697" s="14">
        <v>4</v>
      </c>
      <c r="K697" s="14"/>
      <c r="L697" s="14" t="s">
        <v>141</v>
      </c>
      <c r="M697" s="24">
        <f t="shared" si="446"/>
        <v>4</v>
      </c>
      <c r="N697" s="24">
        <f t="shared" si="421"/>
        <v>2</v>
      </c>
      <c r="O697" s="24" t="str">
        <f t="shared" si="422"/>
        <v>4 4</v>
      </c>
      <c r="P697" s="24">
        <f t="shared" si="423"/>
        <v>4</v>
      </c>
      <c r="Q697" s="25">
        <f t="shared" si="424"/>
        <v>0</v>
      </c>
      <c r="R697" s="26">
        <f t="shared" si="425"/>
        <v>0</v>
      </c>
      <c r="S697" s="24">
        <f t="shared" si="426"/>
        <v>6</v>
      </c>
      <c r="T697" s="24">
        <f t="shared" si="427"/>
        <v>6</v>
      </c>
      <c r="U697" s="24" t="str">
        <f t="shared" si="428"/>
        <v/>
      </c>
      <c r="V697" s="24" t="str">
        <f t="shared" si="429"/>
        <v>g</v>
      </c>
      <c r="W697" s="24" t="str">
        <f t="shared" si="447"/>
        <v/>
      </c>
      <c r="X697" s="24">
        <f t="shared" si="430"/>
        <v>6</v>
      </c>
      <c r="Y697" s="24">
        <f t="shared" si="431"/>
        <v>6</v>
      </c>
      <c r="Z697" s="24" t="str">
        <f t="shared" si="432"/>
        <v>F</v>
      </c>
      <c r="AA697" s="24" t="str">
        <f t="shared" si="453"/>
        <v>F</v>
      </c>
      <c r="AB697" s="34" t="str">
        <f t="shared" si="433"/>
        <v/>
      </c>
      <c r="AC697" s="34" t="str">
        <f t="shared" si="434"/>
        <v>g</v>
      </c>
      <c r="AD697" s="34" t="str">
        <f t="shared" si="448"/>
        <v>g</v>
      </c>
      <c r="AE697" s="34" t="str">
        <f t="shared" si="435"/>
        <v>6 0</v>
      </c>
      <c r="AF697" s="34">
        <f t="shared" si="436"/>
        <v>4</v>
      </c>
      <c r="AG697" s="34">
        <f t="shared" si="437"/>
        <v>4</v>
      </c>
      <c r="AH697" s="34">
        <f t="shared" si="438"/>
        <v>0</v>
      </c>
      <c r="AI697" s="172">
        <f>IF(AJ697&lt;&gt;"",MAX(AI$3:AI696)+1,"")</f>
        <v>532</v>
      </c>
      <c r="AJ697" s="172" t="str">
        <f t="shared" si="439"/>
        <v>F</v>
      </c>
      <c r="AK697" s="172">
        <f t="shared" si="440"/>
        <v>380</v>
      </c>
      <c r="AL697" s="172">
        <f t="shared" si="441"/>
        <v>4</v>
      </c>
      <c r="AM697" s="172" t="str">
        <f>IF(AN697&lt;&gt;"",MAX(AM$3:AM696)+1,"")</f>
        <v/>
      </c>
      <c r="AN697" s="172" t="str">
        <f t="shared" si="442"/>
        <v/>
      </c>
      <c r="AO697" s="172" t="str">
        <f t="shared" si="443"/>
        <v/>
      </c>
      <c r="AP697" s="172" t="str">
        <f t="shared" si="444"/>
        <v/>
      </c>
      <c r="AQ697" s="172" t="str">
        <f t="shared" si="445"/>
        <v/>
      </c>
      <c r="AR697" s="172" t="str">
        <f>Table1[[#This Row],[Sex ]]&amp;Table1[[#This Row],[Month]]</f>
        <v>F6</v>
      </c>
      <c r="AS697" s="21"/>
      <c r="AT697" s="21"/>
      <c r="AU697" s="21"/>
      <c r="AV697" s="21"/>
      <c r="AW697" s="21"/>
      <c r="AX697" s="21"/>
      <c r="AY697" s="21"/>
      <c r="AZ697" s="21"/>
      <c r="BA697" s="21"/>
      <c r="BB697" s="21"/>
      <c r="BC697" s="21"/>
      <c r="BD697" s="21"/>
      <c r="BE697" s="319"/>
      <c r="BF697" s="319"/>
      <c r="BG697" s="316"/>
      <c r="BH697" s="316"/>
      <c r="BI697" s="316"/>
      <c r="BJ697" s="316"/>
      <c r="BK697" s="316"/>
      <c r="BL697" s="316"/>
      <c r="BM697" s="316"/>
      <c r="BN697" s="316"/>
      <c r="BO697" s="316"/>
      <c r="BP697" s="316"/>
      <c r="BQ697" s="316"/>
      <c r="BR697" s="316"/>
      <c r="BS697" s="316"/>
      <c r="BT697" s="316"/>
      <c r="BU697" s="316"/>
      <c r="BV697" s="316"/>
      <c r="BW697" s="316"/>
      <c r="BX697" s="316"/>
      <c r="BY697" s="316"/>
      <c r="BZ697" s="316"/>
      <c r="CA697" s="316"/>
      <c r="CB697" s="316"/>
      <c r="CC697" s="316"/>
      <c r="CD697" s="316"/>
      <c r="CE697" s="316"/>
      <c r="CF697" s="316"/>
      <c r="CG697" s="316"/>
      <c r="CH697" s="316"/>
      <c r="CI697" s="316"/>
      <c r="CJ697" s="316"/>
      <c r="CK697" s="316"/>
      <c r="CL697" s="316"/>
      <c r="CM697" s="316"/>
      <c r="CN697" s="316"/>
      <c r="CO697" s="316"/>
      <c r="CP697" s="316"/>
      <c r="CQ697" s="316"/>
      <c r="CR697" s="316"/>
      <c r="CS697" s="316"/>
      <c r="CT697" s="316"/>
      <c r="CU697" s="316"/>
      <c r="CV697" s="316"/>
      <c r="CW697" s="316"/>
      <c r="CX697" s="316"/>
      <c r="CY697" s="316"/>
      <c r="CZ697" s="316"/>
      <c r="DA697" s="316"/>
      <c r="DB697" s="316"/>
      <c r="DC697" s="316"/>
      <c r="DD697" s="316"/>
      <c r="DE697" s="316"/>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21"/>
      <c r="ET697" s="21"/>
      <c r="EU697" s="21"/>
      <c r="EV697" s="21"/>
      <c r="HP697" s="268">
        <f t="shared" si="449"/>
        <v>4</v>
      </c>
      <c r="HQ697" s="268">
        <f t="shared" si="420"/>
        <v>689</v>
      </c>
      <c r="HR697" s="268">
        <f t="shared" si="450"/>
        <v>0</v>
      </c>
      <c r="HS697" s="268">
        <f t="shared" si="451"/>
        <v>0</v>
      </c>
    </row>
    <row r="698" spans="1:227" x14ac:dyDescent="0.3">
      <c r="A698" s="21"/>
      <c r="B698" s="14">
        <v>11580</v>
      </c>
      <c r="C698" s="14">
        <v>37</v>
      </c>
      <c r="D698" s="14" t="s">
        <v>182</v>
      </c>
      <c r="E698" s="14" t="s">
        <v>183</v>
      </c>
      <c r="F698" s="14">
        <v>380</v>
      </c>
      <c r="G698" s="14" t="s">
        <v>121</v>
      </c>
      <c r="H698" s="14">
        <v>6</v>
      </c>
      <c r="I698" s="14">
        <v>5</v>
      </c>
      <c r="J698" s="14">
        <v>5</v>
      </c>
      <c r="K698" s="14"/>
      <c r="L698" s="14" t="s">
        <v>141</v>
      </c>
      <c r="M698" s="24">
        <f t="shared" si="446"/>
        <v>5</v>
      </c>
      <c r="N698" s="24">
        <f t="shared" si="421"/>
        <v>2</v>
      </c>
      <c r="O698" s="24" t="str">
        <f t="shared" si="422"/>
        <v>5 5</v>
      </c>
      <c r="P698" s="24">
        <f t="shared" si="423"/>
        <v>5</v>
      </c>
      <c r="Q698" s="25">
        <f t="shared" si="424"/>
        <v>0</v>
      </c>
      <c r="R698" s="26">
        <f t="shared" si="425"/>
        <v>0</v>
      </c>
      <c r="S698" s="24">
        <f t="shared" si="426"/>
        <v>6</v>
      </c>
      <c r="T698" s="24">
        <f t="shared" si="427"/>
        <v>6</v>
      </c>
      <c r="U698" s="24" t="str">
        <f t="shared" si="428"/>
        <v/>
      </c>
      <c r="V698" s="24" t="str">
        <f t="shared" si="429"/>
        <v>g</v>
      </c>
      <c r="W698" s="24" t="str">
        <f t="shared" si="447"/>
        <v/>
      </c>
      <c r="X698" s="24">
        <f t="shared" si="430"/>
        <v>6</v>
      </c>
      <c r="Y698" s="24">
        <f t="shared" si="431"/>
        <v>6</v>
      </c>
      <c r="Z698" s="24" t="str">
        <f t="shared" si="432"/>
        <v>M</v>
      </c>
      <c r="AA698" s="24" t="str">
        <f t="shared" si="453"/>
        <v>M</v>
      </c>
      <c r="AB698" s="34" t="str">
        <f t="shared" si="433"/>
        <v/>
      </c>
      <c r="AC698" s="34" t="str">
        <f t="shared" si="434"/>
        <v>g</v>
      </c>
      <c r="AD698" s="34" t="str">
        <f t="shared" si="448"/>
        <v>g</v>
      </c>
      <c r="AE698" s="34" t="str">
        <f t="shared" si="435"/>
        <v>6 0</v>
      </c>
      <c r="AF698" s="34">
        <f t="shared" si="436"/>
        <v>5</v>
      </c>
      <c r="AG698" s="34">
        <f t="shared" si="437"/>
        <v>5</v>
      </c>
      <c r="AH698" s="34">
        <f t="shared" si="438"/>
        <v>0</v>
      </c>
      <c r="AI698" s="172" t="str">
        <f>IF(AJ698&lt;&gt;"",MAX(AI$3:AI697)+1,"")</f>
        <v/>
      </c>
      <c r="AJ698" s="172" t="str">
        <f t="shared" si="439"/>
        <v/>
      </c>
      <c r="AK698" s="172" t="str">
        <f t="shared" si="440"/>
        <v/>
      </c>
      <c r="AL698" s="172" t="str">
        <f t="shared" si="441"/>
        <v/>
      </c>
      <c r="AM698" s="172">
        <f>IF(AN698&lt;&gt;"",MAX(AM$3:AM697)+1,"")</f>
        <v>158</v>
      </c>
      <c r="AN698" s="172" t="str">
        <f t="shared" si="442"/>
        <v>M</v>
      </c>
      <c r="AO698" s="172">
        <f t="shared" si="443"/>
        <v>380</v>
      </c>
      <c r="AP698" s="172">
        <f t="shared" si="444"/>
        <v>5</v>
      </c>
      <c r="AQ698" s="172" t="str">
        <f t="shared" si="445"/>
        <v/>
      </c>
      <c r="AR698" s="172" t="str">
        <f>Table1[[#This Row],[Sex ]]&amp;Table1[[#This Row],[Month]]</f>
        <v>M6</v>
      </c>
      <c r="AS698" s="21"/>
      <c r="AT698" s="21"/>
      <c r="AU698" s="21"/>
      <c r="AV698" s="21"/>
      <c r="AW698" s="21"/>
      <c r="AX698" s="21"/>
      <c r="AY698" s="21"/>
      <c r="AZ698" s="21"/>
      <c r="BA698" s="21"/>
      <c r="BB698" s="21"/>
      <c r="BC698" s="21"/>
      <c r="BD698" s="21"/>
      <c r="BE698" s="319"/>
      <c r="BF698" s="319"/>
      <c r="BG698" s="316"/>
      <c r="BH698" s="316"/>
      <c r="BI698" s="316"/>
      <c r="BJ698" s="316"/>
      <c r="BK698" s="316"/>
      <c r="BL698" s="316"/>
      <c r="BM698" s="316"/>
      <c r="BN698" s="316"/>
      <c r="BO698" s="316"/>
      <c r="BP698" s="316"/>
      <c r="BQ698" s="316"/>
      <c r="BR698" s="316"/>
      <c r="BS698" s="316"/>
      <c r="BT698" s="316"/>
      <c r="BU698" s="316"/>
      <c r="BV698" s="316"/>
      <c r="BW698" s="316"/>
      <c r="BX698" s="316"/>
      <c r="BY698" s="316"/>
      <c r="BZ698" s="316"/>
      <c r="CA698" s="316"/>
      <c r="CB698" s="316"/>
      <c r="CC698" s="316"/>
      <c r="CD698" s="316"/>
      <c r="CE698" s="316"/>
      <c r="CF698" s="316"/>
      <c r="CG698" s="316"/>
      <c r="CH698" s="316"/>
      <c r="CI698" s="316"/>
      <c r="CJ698" s="316"/>
      <c r="CK698" s="316"/>
      <c r="CL698" s="316"/>
      <c r="CM698" s="316"/>
      <c r="CN698" s="316"/>
      <c r="CO698" s="316"/>
      <c r="CP698" s="316"/>
      <c r="CQ698" s="316"/>
      <c r="CR698" s="316"/>
      <c r="CS698" s="316"/>
      <c r="CT698" s="316"/>
      <c r="CU698" s="316"/>
      <c r="CV698" s="316"/>
      <c r="CW698" s="316"/>
      <c r="CX698" s="316"/>
      <c r="CY698" s="316"/>
      <c r="CZ698" s="316"/>
      <c r="DA698" s="316"/>
      <c r="DB698" s="316"/>
      <c r="DC698" s="316"/>
      <c r="DD698" s="316"/>
      <c r="DE698" s="316"/>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21"/>
      <c r="ET698" s="21"/>
      <c r="EU698" s="21"/>
      <c r="EV698" s="21"/>
      <c r="HP698" s="268">
        <f t="shared" si="449"/>
        <v>4</v>
      </c>
      <c r="HQ698" s="268">
        <f t="shared" si="420"/>
        <v>690</v>
      </c>
      <c r="HR698" s="268">
        <f t="shared" si="450"/>
        <v>0</v>
      </c>
      <c r="HS698" s="268">
        <f t="shared" si="451"/>
        <v>0</v>
      </c>
    </row>
    <row r="699" spans="1:227" x14ac:dyDescent="0.3">
      <c r="A699" s="21"/>
      <c r="B699" s="14">
        <v>11580</v>
      </c>
      <c r="C699" s="14">
        <v>38</v>
      </c>
      <c r="D699" s="14" t="s">
        <v>182</v>
      </c>
      <c r="E699" s="14" t="s">
        <v>183</v>
      </c>
      <c r="F699" s="14">
        <v>370</v>
      </c>
      <c r="G699" s="14" t="s">
        <v>121</v>
      </c>
      <c r="H699" s="14">
        <v>6</v>
      </c>
      <c r="I699" s="14">
        <v>4</v>
      </c>
      <c r="J699" s="14">
        <v>4</v>
      </c>
      <c r="K699" s="14"/>
      <c r="L699" s="14" t="s">
        <v>141</v>
      </c>
      <c r="M699" s="24">
        <f t="shared" si="446"/>
        <v>4</v>
      </c>
      <c r="N699" s="24">
        <f t="shared" si="421"/>
        <v>2</v>
      </c>
      <c r="O699" s="24" t="str">
        <f t="shared" si="422"/>
        <v>4 4</v>
      </c>
      <c r="P699" s="24">
        <f t="shared" si="423"/>
        <v>4</v>
      </c>
      <c r="Q699" s="25">
        <f t="shared" si="424"/>
        <v>0</v>
      </c>
      <c r="R699" s="26">
        <f t="shared" si="425"/>
        <v>0</v>
      </c>
      <c r="S699" s="24">
        <f t="shared" si="426"/>
        <v>6</v>
      </c>
      <c r="T699" s="24">
        <f t="shared" si="427"/>
        <v>6</v>
      </c>
      <c r="U699" s="24" t="str">
        <f t="shared" si="428"/>
        <v/>
      </c>
      <c r="V699" s="24" t="str">
        <f t="shared" si="429"/>
        <v>g</v>
      </c>
      <c r="W699" s="24" t="str">
        <f t="shared" si="447"/>
        <v/>
      </c>
      <c r="X699" s="24">
        <f t="shared" si="430"/>
        <v>6</v>
      </c>
      <c r="Y699" s="24">
        <f t="shared" si="431"/>
        <v>6</v>
      </c>
      <c r="Z699" s="24" t="str">
        <f t="shared" si="432"/>
        <v>M</v>
      </c>
      <c r="AA699" s="24" t="str">
        <f t="shared" si="453"/>
        <v>M</v>
      </c>
      <c r="AB699" s="34" t="str">
        <f t="shared" si="433"/>
        <v/>
      </c>
      <c r="AC699" s="34" t="str">
        <f t="shared" si="434"/>
        <v>g</v>
      </c>
      <c r="AD699" s="34" t="str">
        <f t="shared" si="448"/>
        <v>g</v>
      </c>
      <c r="AE699" s="34" t="str">
        <f t="shared" si="435"/>
        <v>6 0</v>
      </c>
      <c r="AF699" s="34">
        <f t="shared" si="436"/>
        <v>4</v>
      </c>
      <c r="AG699" s="34">
        <f t="shared" si="437"/>
        <v>4</v>
      </c>
      <c r="AH699" s="34">
        <f t="shared" si="438"/>
        <v>0</v>
      </c>
      <c r="AI699" s="172" t="str">
        <f>IF(AJ699&lt;&gt;"",MAX(AI$3:AI698)+1,"")</f>
        <v/>
      </c>
      <c r="AJ699" s="172" t="str">
        <f t="shared" si="439"/>
        <v/>
      </c>
      <c r="AK699" s="172" t="str">
        <f t="shared" si="440"/>
        <v/>
      </c>
      <c r="AL699" s="172" t="str">
        <f t="shared" si="441"/>
        <v/>
      </c>
      <c r="AM699" s="172">
        <f>IF(AN699&lt;&gt;"",MAX(AM$3:AM698)+1,"")</f>
        <v>159</v>
      </c>
      <c r="AN699" s="172" t="str">
        <f t="shared" si="442"/>
        <v>M</v>
      </c>
      <c r="AO699" s="172">
        <f t="shared" si="443"/>
        <v>370</v>
      </c>
      <c r="AP699" s="172">
        <f t="shared" si="444"/>
        <v>4</v>
      </c>
      <c r="AQ699" s="172" t="str">
        <f t="shared" si="445"/>
        <v/>
      </c>
      <c r="AR699" s="172" t="str">
        <f>Table1[[#This Row],[Sex ]]&amp;Table1[[#This Row],[Month]]</f>
        <v>M6</v>
      </c>
      <c r="AS699" s="21"/>
      <c r="AT699" s="21"/>
      <c r="AU699" s="21"/>
      <c r="AV699" s="21"/>
      <c r="AW699" s="21"/>
      <c r="AX699" s="21"/>
      <c r="AY699" s="21"/>
      <c r="AZ699" s="21"/>
      <c r="BA699" s="21"/>
      <c r="BB699" s="21"/>
      <c r="BC699" s="21"/>
      <c r="BD699" s="21"/>
      <c r="BE699" s="319"/>
      <c r="BF699" s="319"/>
      <c r="BG699" s="316"/>
      <c r="BH699" s="316"/>
      <c r="BI699" s="316"/>
      <c r="BJ699" s="316"/>
      <c r="BK699" s="316"/>
      <c r="BL699" s="316"/>
      <c r="BM699" s="316"/>
      <c r="BN699" s="316"/>
      <c r="BO699" s="316"/>
      <c r="BP699" s="316"/>
      <c r="BQ699" s="316"/>
      <c r="BR699" s="316"/>
      <c r="BS699" s="316"/>
      <c r="BT699" s="316"/>
      <c r="BU699" s="316"/>
      <c r="BV699" s="316"/>
      <c r="BW699" s="316"/>
      <c r="BX699" s="316"/>
      <c r="BY699" s="316"/>
      <c r="BZ699" s="316"/>
      <c r="CA699" s="316"/>
      <c r="CB699" s="316"/>
      <c r="CC699" s="316"/>
      <c r="CD699" s="316"/>
      <c r="CE699" s="316"/>
      <c r="CF699" s="316"/>
      <c r="CG699" s="316"/>
      <c r="CH699" s="316"/>
      <c r="CI699" s="316"/>
      <c r="CJ699" s="316"/>
      <c r="CK699" s="316"/>
      <c r="CL699" s="316"/>
      <c r="CM699" s="316"/>
      <c r="CN699" s="316"/>
      <c r="CO699" s="316"/>
      <c r="CP699" s="316"/>
      <c r="CQ699" s="316"/>
      <c r="CR699" s="316"/>
      <c r="CS699" s="316"/>
      <c r="CT699" s="316"/>
      <c r="CU699" s="316"/>
      <c r="CV699" s="316"/>
      <c r="CW699" s="316"/>
      <c r="CX699" s="316"/>
      <c r="CY699" s="316"/>
      <c r="CZ699" s="316"/>
      <c r="DA699" s="316"/>
      <c r="DB699" s="316"/>
      <c r="DC699" s="316"/>
      <c r="DD699" s="316"/>
      <c r="DE699" s="316"/>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21"/>
      <c r="ET699" s="21"/>
      <c r="EU699" s="21"/>
      <c r="EV699" s="21"/>
      <c r="HP699" s="268">
        <f t="shared" si="449"/>
        <v>5</v>
      </c>
      <c r="HQ699" s="268">
        <f t="shared" ref="HQ699:HQ762" si="454">HQ698+1</f>
        <v>691</v>
      </c>
      <c r="HR699" s="268">
        <f t="shared" si="450"/>
        <v>0</v>
      </c>
      <c r="HS699" s="268">
        <f t="shared" si="451"/>
        <v>0</v>
      </c>
    </row>
    <row r="700" spans="1:227" x14ac:dyDescent="0.3">
      <c r="A700" s="21"/>
      <c r="B700" s="14">
        <v>11580</v>
      </c>
      <c r="C700" s="14">
        <v>39</v>
      </c>
      <c r="D700" s="14" t="s">
        <v>182</v>
      </c>
      <c r="E700" s="14" t="s">
        <v>183</v>
      </c>
      <c r="F700" s="14">
        <v>350</v>
      </c>
      <c r="G700" s="14" t="s">
        <v>120</v>
      </c>
      <c r="H700" s="14">
        <v>6</v>
      </c>
      <c r="I700" s="14">
        <v>5</v>
      </c>
      <c r="J700" s="14">
        <v>5</v>
      </c>
      <c r="K700" s="14"/>
      <c r="L700" s="14" t="s">
        <v>141</v>
      </c>
      <c r="M700" s="24">
        <f t="shared" si="446"/>
        <v>5</v>
      </c>
      <c r="N700" s="24">
        <f t="shared" si="421"/>
        <v>2</v>
      </c>
      <c r="O700" s="24" t="str">
        <f t="shared" si="422"/>
        <v>5 5</v>
      </c>
      <c r="P700" s="24">
        <f t="shared" si="423"/>
        <v>5</v>
      </c>
      <c r="Q700" s="25">
        <f t="shared" si="424"/>
        <v>0</v>
      </c>
      <c r="R700" s="26">
        <f t="shared" si="425"/>
        <v>0</v>
      </c>
      <c r="S700" s="24">
        <f t="shared" si="426"/>
        <v>6</v>
      </c>
      <c r="T700" s="24">
        <f t="shared" si="427"/>
        <v>6</v>
      </c>
      <c r="U700" s="24" t="str">
        <f t="shared" si="428"/>
        <v/>
      </c>
      <c r="V700" s="24" t="str">
        <f t="shared" si="429"/>
        <v>g</v>
      </c>
      <c r="W700" s="24" t="str">
        <f t="shared" si="447"/>
        <v/>
      </c>
      <c r="X700" s="24">
        <f t="shared" si="430"/>
        <v>6</v>
      </c>
      <c r="Y700" s="24">
        <f t="shared" si="431"/>
        <v>6</v>
      </c>
      <c r="Z700" s="24" t="str">
        <f t="shared" si="432"/>
        <v>F</v>
      </c>
      <c r="AA700" s="24" t="str">
        <f t="shared" si="453"/>
        <v>F</v>
      </c>
      <c r="AB700" s="34" t="str">
        <f t="shared" si="433"/>
        <v/>
      </c>
      <c r="AC700" s="34" t="str">
        <f t="shared" si="434"/>
        <v>g</v>
      </c>
      <c r="AD700" s="34" t="str">
        <f t="shared" si="448"/>
        <v>g</v>
      </c>
      <c r="AE700" s="34" t="str">
        <f t="shared" si="435"/>
        <v>6 0</v>
      </c>
      <c r="AF700" s="34">
        <f t="shared" si="436"/>
        <v>5</v>
      </c>
      <c r="AG700" s="34">
        <f t="shared" si="437"/>
        <v>5</v>
      </c>
      <c r="AH700" s="34">
        <f t="shared" si="438"/>
        <v>0</v>
      </c>
      <c r="AI700" s="172">
        <f>IF(AJ700&lt;&gt;"",MAX(AI$3:AI699)+1,"")</f>
        <v>533</v>
      </c>
      <c r="AJ700" s="172" t="str">
        <f t="shared" si="439"/>
        <v>F</v>
      </c>
      <c r="AK700" s="172">
        <f t="shared" si="440"/>
        <v>350</v>
      </c>
      <c r="AL700" s="172">
        <f t="shared" si="441"/>
        <v>5</v>
      </c>
      <c r="AM700" s="172" t="str">
        <f>IF(AN700&lt;&gt;"",MAX(AM$3:AM699)+1,"")</f>
        <v/>
      </c>
      <c r="AN700" s="172" t="str">
        <f t="shared" si="442"/>
        <v/>
      </c>
      <c r="AO700" s="172" t="str">
        <f t="shared" si="443"/>
        <v/>
      </c>
      <c r="AP700" s="172" t="str">
        <f t="shared" si="444"/>
        <v/>
      </c>
      <c r="AQ700" s="172" t="str">
        <f t="shared" si="445"/>
        <v/>
      </c>
      <c r="AR700" s="172" t="str">
        <f>Table1[[#This Row],[Sex ]]&amp;Table1[[#This Row],[Month]]</f>
        <v>F6</v>
      </c>
      <c r="AS700" s="21"/>
      <c r="AT700" s="21"/>
      <c r="AU700" s="21"/>
      <c r="AV700" s="21"/>
      <c r="AW700" s="21"/>
      <c r="AX700" s="21"/>
      <c r="AY700" s="21"/>
      <c r="AZ700" s="21"/>
      <c r="BA700" s="21"/>
      <c r="BB700" s="21"/>
      <c r="BC700" s="21"/>
      <c r="BD700" s="21"/>
      <c r="BE700" s="319"/>
      <c r="BF700" s="319"/>
      <c r="BG700" s="316"/>
      <c r="BH700" s="316"/>
      <c r="BI700" s="316"/>
      <c r="BJ700" s="316"/>
      <c r="BK700" s="316"/>
      <c r="BL700" s="316"/>
      <c r="BM700" s="316"/>
      <c r="BN700" s="316"/>
      <c r="BO700" s="316"/>
      <c r="BP700" s="316"/>
      <c r="BQ700" s="316"/>
      <c r="BR700" s="316"/>
      <c r="BS700" s="316"/>
      <c r="BT700" s="316"/>
      <c r="BU700" s="316"/>
      <c r="BV700" s="316"/>
      <c r="BW700" s="316"/>
      <c r="BX700" s="316"/>
      <c r="BY700" s="316"/>
      <c r="BZ700" s="316"/>
      <c r="CA700" s="316"/>
      <c r="CB700" s="316"/>
      <c r="CC700" s="316"/>
      <c r="CD700" s="316"/>
      <c r="CE700" s="316"/>
      <c r="CF700" s="316"/>
      <c r="CG700" s="316"/>
      <c r="CH700" s="316"/>
      <c r="CI700" s="316"/>
      <c r="CJ700" s="316"/>
      <c r="CK700" s="316"/>
      <c r="CL700" s="316"/>
      <c r="CM700" s="316"/>
      <c r="CN700" s="316"/>
      <c r="CO700" s="316"/>
      <c r="CP700" s="316"/>
      <c r="CQ700" s="316"/>
      <c r="CR700" s="316"/>
      <c r="CS700" s="316"/>
      <c r="CT700" s="316"/>
      <c r="CU700" s="316"/>
      <c r="CV700" s="316"/>
      <c r="CW700" s="316"/>
      <c r="CX700" s="316"/>
      <c r="CY700" s="316"/>
      <c r="CZ700" s="316"/>
      <c r="DA700" s="316"/>
      <c r="DB700" s="316"/>
      <c r="DC700" s="316"/>
      <c r="DD700" s="316"/>
      <c r="DE700" s="316"/>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21"/>
      <c r="ET700" s="21"/>
      <c r="EU700" s="21"/>
      <c r="EV700" s="21"/>
      <c r="HP700" s="268">
        <f t="shared" si="449"/>
        <v>4</v>
      </c>
      <c r="HQ700" s="268">
        <f t="shared" si="454"/>
        <v>692</v>
      </c>
      <c r="HR700" s="268">
        <f t="shared" si="450"/>
        <v>0</v>
      </c>
      <c r="HS700" s="268">
        <f t="shared" si="451"/>
        <v>0</v>
      </c>
    </row>
    <row r="701" spans="1:227" x14ac:dyDescent="0.3">
      <c r="A701" s="21"/>
      <c r="B701" s="14">
        <v>11580</v>
      </c>
      <c r="C701" s="14">
        <v>40</v>
      </c>
      <c r="D701" s="14" t="s">
        <v>182</v>
      </c>
      <c r="E701" s="14" t="s">
        <v>183</v>
      </c>
      <c r="F701" s="14">
        <v>390</v>
      </c>
      <c r="G701" s="14" t="s">
        <v>120</v>
      </c>
      <c r="H701" s="14">
        <v>6</v>
      </c>
      <c r="I701" s="14">
        <v>4</v>
      </c>
      <c r="J701" s="14">
        <v>4</v>
      </c>
      <c r="K701" s="14"/>
      <c r="L701" s="14" t="s">
        <v>141</v>
      </c>
      <c r="M701" s="24">
        <f t="shared" si="446"/>
        <v>4</v>
      </c>
      <c r="N701" s="24">
        <f t="shared" si="421"/>
        <v>2</v>
      </c>
      <c r="O701" s="24" t="str">
        <f t="shared" si="422"/>
        <v>4 4</v>
      </c>
      <c r="P701" s="24">
        <f t="shared" si="423"/>
        <v>4</v>
      </c>
      <c r="Q701" s="25">
        <f t="shared" si="424"/>
        <v>0</v>
      </c>
      <c r="R701" s="26">
        <f t="shared" si="425"/>
        <v>0</v>
      </c>
      <c r="S701" s="24">
        <f t="shared" si="426"/>
        <v>6</v>
      </c>
      <c r="T701" s="24">
        <f t="shared" si="427"/>
        <v>6</v>
      </c>
      <c r="U701" s="24" t="str">
        <f t="shared" si="428"/>
        <v/>
      </c>
      <c r="V701" s="24" t="str">
        <f t="shared" si="429"/>
        <v>g</v>
      </c>
      <c r="W701" s="24" t="str">
        <f t="shared" si="447"/>
        <v/>
      </c>
      <c r="X701" s="24">
        <f t="shared" si="430"/>
        <v>6</v>
      </c>
      <c r="Y701" s="24">
        <f t="shared" si="431"/>
        <v>6</v>
      </c>
      <c r="Z701" s="24" t="str">
        <f t="shared" si="432"/>
        <v>F</v>
      </c>
      <c r="AA701" s="24" t="str">
        <f t="shared" si="453"/>
        <v>F</v>
      </c>
      <c r="AB701" s="34" t="str">
        <f t="shared" si="433"/>
        <v/>
      </c>
      <c r="AC701" s="34" t="str">
        <f t="shared" si="434"/>
        <v>g</v>
      </c>
      <c r="AD701" s="34" t="str">
        <f t="shared" si="448"/>
        <v>g</v>
      </c>
      <c r="AE701" s="34" t="str">
        <f t="shared" si="435"/>
        <v>6 0</v>
      </c>
      <c r="AF701" s="34">
        <f t="shared" si="436"/>
        <v>4</v>
      </c>
      <c r="AG701" s="34">
        <f t="shared" si="437"/>
        <v>4</v>
      </c>
      <c r="AH701" s="34">
        <f t="shared" si="438"/>
        <v>0</v>
      </c>
      <c r="AI701" s="172">
        <f>IF(AJ701&lt;&gt;"",MAX(AI$3:AI700)+1,"")</f>
        <v>534</v>
      </c>
      <c r="AJ701" s="172" t="str">
        <f t="shared" si="439"/>
        <v>F</v>
      </c>
      <c r="AK701" s="172">
        <f t="shared" si="440"/>
        <v>390</v>
      </c>
      <c r="AL701" s="172">
        <f t="shared" si="441"/>
        <v>4</v>
      </c>
      <c r="AM701" s="172" t="str">
        <f>IF(AN701&lt;&gt;"",MAX(AM$3:AM700)+1,"")</f>
        <v/>
      </c>
      <c r="AN701" s="172" t="str">
        <f t="shared" si="442"/>
        <v/>
      </c>
      <c r="AO701" s="172" t="str">
        <f t="shared" si="443"/>
        <v/>
      </c>
      <c r="AP701" s="172" t="str">
        <f t="shared" si="444"/>
        <v/>
      </c>
      <c r="AQ701" s="172" t="str">
        <f t="shared" si="445"/>
        <v/>
      </c>
      <c r="AR701" s="172" t="str">
        <f>Table1[[#This Row],[Sex ]]&amp;Table1[[#This Row],[Month]]</f>
        <v>F6</v>
      </c>
      <c r="AS701" s="21"/>
      <c r="AT701" s="21"/>
      <c r="AU701" s="21"/>
      <c r="AV701" s="21"/>
      <c r="AW701" s="21"/>
      <c r="AX701" s="21"/>
      <c r="AY701" s="21"/>
      <c r="AZ701" s="21"/>
      <c r="BA701" s="21"/>
      <c r="BB701" s="21"/>
      <c r="BC701" s="21"/>
      <c r="BD701" s="21"/>
      <c r="BE701" s="319"/>
      <c r="BF701" s="319"/>
      <c r="BG701" s="316"/>
      <c r="BH701" s="316"/>
      <c r="BI701" s="316"/>
      <c r="BJ701" s="316"/>
      <c r="BK701" s="316"/>
      <c r="BL701" s="316"/>
      <c r="BM701" s="316"/>
      <c r="BN701" s="316"/>
      <c r="BO701" s="316"/>
      <c r="BP701" s="316"/>
      <c r="BQ701" s="316"/>
      <c r="BR701" s="316"/>
      <c r="BS701" s="316"/>
      <c r="BT701" s="316"/>
      <c r="BU701" s="316"/>
      <c r="BV701" s="316"/>
      <c r="BW701" s="316"/>
      <c r="BX701" s="316"/>
      <c r="BY701" s="316"/>
      <c r="BZ701" s="316"/>
      <c r="CA701" s="316"/>
      <c r="CB701" s="316"/>
      <c r="CC701" s="316"/>
      <c r="CD701" s="316"/>
      <c r="CE701" s="316"/>
      <c r="CF701" s="316"/>
      <c r="CG701" s="316"/>
      <c r="CH701" s="316"/>
      <c r="CI701" s="316"/>
      <c r="CJ701" s="316"/>
      <c r="CK701" s="316"/>
      <c r="CL701" s="316"/>
      <c r="CM701" s="316"/>
      <c r="CN701" s="316"/>
      <c r="CO701" s="316"/>
      <c r="CP701" s="316"/>
      <c r="CQ701" s="316"/>
      <c r="CR701" s="316"/>
      <c r="CS701" s="316"/>
      <c r="CT701" s="316"/>
      <c r="CU701" s="316"/>
      <c r="CV701" s="316"/>
      <c r="CW701" s="316"/>
      <c r="CX701" s="316"/>
      <c r="CY701" s="316"/>
      <c r="CZ701" s="316"/>
      <c r="DA701" s="316"/>
      <c r="DB701" s="316"/>
      <c r="DC701" s="316"/>
      <c r="DD701" s="316"/>
      <c r="DE701" s="316"/>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21"/>
      <c r="ET701" s="21"/>
      <c r="EU701" s="21"/>
      <c r="EV701" s="21"/>
      <c r="HP701" s="268">
        <f t="shared" si="449"/>
        <v>5</v>
      </c>
      <c r="HQ701" s="268">
        <f t="shared" si="454"/>
        <v>693</v>
      </c>
      <c r="HR701" s="268">
        <f t="shared" si="450"/>
        <v>0</v>
      </c>
      <c r="HS701" s="268">
        <f t="shared" si="451"/>
        <v>0</v>
      </c>
    </row>
    <row r="702" spans="1:227" x14ac:dyDescent="0.3">
      <c r="A702" s="21"/>
      <c r="B702" s="14">
        <v>11580</v>
      </c>
      <c r="C702" s="14">
        <v>41</v>
      </c>
      <c r="D702" s="14" t="s">
        <v>182</v>
      </c>
      <c r="E702" s="14" t="s">
        <v>183</v>
      </c>
      <c r="F702" s="14">
        <v>390</v>
      </c>
      <c r="G702" s="14" t="s">
        <v>120</v>
      </c>
      <c r="H702" s="14">
        <v>6</v>
      </c>
      <c r="I702" s="14">
        <v>4</v>
      </c>
      <c r="J702" s="14">
        <v>4</v>
      </c>
      <c r="K702" s="14"/>
      <c r="L702" s="14" t="s">
        <v>141</v>
      </c>
      <c r="M702" s="24">
        <f t="shared" si="446"/>
        <v>4</v>
      </c>
      <c r="N702" s="24">
        <f t="shared" si="421"/>
        <v>2</v>
      </c>
      <c r="O702" s="24" t="str">
        <f t="shared" si="422"/>
        <v>4 4</v>
      </c>
      <c r="P702" s="24">
        <f t="shared" si="423"/>
        <v>4</v>
      </c>
      <c r="Q702" s="25">
        <f t="shared" si="424"/>
        <v>0</v>
      </c>
      <c r="R702" s="26">
        <f t="shared" si="425"/>
        <v>0</v>
      </c>
      <c r="S702" s="24">
        <f t="shared" si="426"/>
        <v>6</v>
      </c>
      <c r="T702" s="24">
        <f t="shared" si="427"/>
        <v>6</v>
      </c>
      <c r="U702" s="24" t="str">
        <f t="shared" si="428"/>
        <v/>
      </c>
      <c r="V702" s="24" t="str">
        <f t="shared" si="429"/>
        <v>g</v>
      </c>
      <c r="W702" s="24" t="str">
        <f t="shared" si="447"/>
        <v/>
      </c>
      <c r="X702" s="24">
        <f t="shared" si="430"/>
        <v>6</v>
      </c>
      <c r="Y702" s="24">
        <f t="shared" si="431"/>
        <v>6</v>
      </c>
      <c r="Z702" s="24" t="str">
        <f t="shared" si="432"/>
        <v>F</v>
      </c>
      <c r="AA702" s="24" t="str">
        <f t="shared" si="453"/>
        <v>F</v>
      </c>
      <c r="AB702" s="34" t="str">
        <f t="shared" si="433"/>
        <v/>
      </c>
      <c r="AC702" s="34" t="str">
        <f t="shared" si="434"/>
        <v>g</v>
      </c>
      <c r="AD702" s="34" t="str">
        <f t="shared" si="448"/>
        <v>g</v>
      </c>
      <c r="AE702" s="34" t="str">
        <f t="shared" si="435"/>
        <v>6 0</v>
      </c>
      <c r="AF702" s="34">
        <f t="shared" si="436"/>
        <v>4</v>
      </c>
      <c r="AG702" s="34">
        <f t="shared" si="437"/>
        <v>4</v>
      </c>
      <c r="AH702" s="34">
        <f t="shared" si="438"/>
        <v>0</v>
      </c>
      <c r="AI702" s="172">
        <f>IF(AJ702&lt;&gt;"",MAX(AI$3:AI701)+1,"")</f>
        <v>535</v>
      </c>
      <c r="AJ702" s="172" t="str">
        <f t="shared" si="439"/>
        <v>F</v>
      </c>
      <c r="AK702" s="172">
        <f t="shared" si="440"/>
        <v>390</v>
      </c>
      <c r="AL702" s="172">
        <f t="shared" si="441"/>
        <v>4</v>
      </c>
      <c r="AM702" s="172" t="str">
        <f>IF(AN702&lt;&gt;"",MAX(AM$3:AM701)+1,"")</f>
        <v/>
      </c>
      <c r="AN702" s="172" t="str">
        <f t="shared" si="442"/>
        <v/>
      </c>
      <c r="AO702" s="172" t="str">
        <f t="shared" si="443"/>
        <v/>
      </c>
      <c r="AP702" s="172" t="str">
        <f t="shared" si="444"/>
        <v/>
      </c>
      <c r="AQ702" s="172" t="str">
        <f t="shared" si="445"/>
        <v/>
      </c>
      <c r="AR702" s="172" t="str">
        <f>Table1[[#This Row],[Sex ]]&amp;Table1[[#This Row],[Month]]</f>
        <v>F6</v>
      </c>
      <c r="AS702" s="21"/>
      <c r="AT702" s="21"/>
      <c r="AU702" s="21"/>
      <c r="AV702" s="21"/>
      <c r="AW702" s="21"/>
      <c r="AX702" s="21"/>
      <c r="AY702" s="21"/>
      <c r="AZ702" s="21"/>
      <c r="BA702" s="21"/>
      <c r="BB702" s="21"/>
      <c r="BC702" s="21"/>
      <c r="BD702" s="21"/>
      <c r="BE702" s="319"/>
      <c r="BF702" s="319"/>
      <c r="BG702" s="316"/>
      <c r="BH702" s="316"/>
      <c r="BI702" s="316"/>
      <c r="BJ702" s="316"/>
      <c r="BK702" s="316"/>
      <c r="BL702" s="316"/>
      <c r="BM702" s="316"/>
      <c r="BN702" s="316"/>
      <c r="BO702" s="316"/>
      <c r="BP702" s="316"/>
      <c r="BQ702" s="316"/>
      <c r="BR702" s="316"/>
      <c r="BS702" s="316"/>
      <c r="BT702" s="316"/>
      <c r="BU702" s="316"/>
      <c r="BV702" s="316"/>
      <c r="BW702" s="316"/>
      <c r="BX702" s="316"/>
      <c r="BY702" s="316"/>
      <c r="BZ702" s="316"/>
      <c r="CA702" s="316"/>
      <c r="CB702" s="316"/>
      <c r="CC702" s="316"/>
      <c r="CD702" s="316"/>
      <c r="CE702" s="316"/>
      <c r="CF702" s="316"/>
      <c r="CG702" s="316"/>
      <c r="CH702" s="316"/>
      <c r="CI702" s="316"/>
      <c r="CJ702" s="316"/>
      <c r="CK702" s="316"/>
      <c r="CL702" s="316"/>
      <c r="CM702" s="316"/>
      <c r="CN702" s="316"/>
      <c r="CO702" s="316"/>
      <c r="CP702" s="316"/>
      <c r="CQ702" s="316"/>
      <c r="CR702" s="316"/>
      <c r="CS702" s="316"/>
      <c r="CT702" s="316"/>
      <c r="CU702" s="316"/>
      <c r="CV702" s="316"/>
      <c r="CW702" s="316"/>
      <c r="CX702" s="316"/>
      <c r="CY702" s="316"/>
      <c r="CZ702" s="316"/>
      <c r="DA702" s="316"/>
      <c r="DB702" s="316"/>
      <c r="DC702" s="316"/>
      <c r="DD702" s="316"/>
      <c r="DE702" s="316"/>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21"/>
      <c r="ET702" s="21"/>
      <c r="EU702" s="21"/>
      <c r="EV702" s="21"/>
      <c r="HP702" s="268">
        <f t="shared" si="449"/>
        <v>4</v>
      </c>
      <c r="HQ702" s="268">
        <f t="shared" si="454"/>
        <v>694</v>
      </c>
      <c r="HR702" s="268">
        <f t="shared" si="450"/>
        <v>0</v>
      </c>
      <c r="HS702" s="268">
        <f t="shared" si="451"/>
        <v>0</v>
      </c>
    </row>
    <row r="703" spans="1:227" x14ac:dyDescent="0.3">
      <c r="A703" s="21"/>
      <c r="B703" s="14">
        <v>11580</v>
      </c>
      <c r="C703" s="14">
        <v>42</v>
      </c>
      <c r="D703" s="14" t="s">
        <v>182</v>
      </c>
      <c r="E703" s="14" t="s">
        <v>183</v>
      </c>
      <c r="F703" s="14">
        <v>410</v>
      </c>
      <c r="G703" s="14" t="s">
        <v>121</v>
      </c>
      <c r="H703" s="14">
        <v>6</v>
      </c>
      <c r="I703" s="14">
        <v>5</v>
      </c>
      <c r="J703" s="14">
        <v>5</v>
      </c>
      <c r="K703" s="14"/>
      <c r="L703" s="14" t="s">
        <v>141</v>
      </c>
      <c r="M703" s="24">
        <f t="shared" si="446"/>
        <v>5</v>
      </c>
      <c r="N703" s="24">
        <f t="shared" si="421"/>
        <v>2</v>
      </c>
      <c r="O703" s="24" t="str">
        <f t="shared" si="422"/>
        <v>5 5</v>
      </c>
      <c r="P703" s="24">
        <f t="shared" si="423"/>
        <v>5</v>
      </c>
      <c r="Q703" s="25">
        <f t="shared" si="424"/>
        <v>0</v>
      </c>
      <c r="R703" s="26">
        <f t="shared" si="425"/>
        <v>0</v>
      </c>
      <c r="S703" s="24">
        <f t="shared" si="426"/>
        <v>6</v>
      </c>
      <c r="T703" s="24">
        <f t="shared" si="427"/>
        <v>6</v>
      </c>
      <c r="U703" s="24" t="str">
        <f t="shared" si="428"/>
        <v/>
      </c>
      <c r="V703" s="24" t="str">
        <f t="shared" si="429"/>
        <v>g</v>
      </c>
      <c r="W703" s="24" t="str">
        <f t="shared" si="447"/>
        <v/>
      </c>
      <c r="X703" s="24">
        <f t="shared" si="430"/>
        <v>6</v>
      </c>
      <c r="Y703" s="24">
        <f t="shared" si="431"/>
        <v>6</v>
      </c>
      <c r="Z703" s="24" t="str">
        <f t="shared" si="432"/>
        <v>M</v>
      </c>
      <c r="AA703" s="24" t="str">
        <f t="shared" si="453"/>
        <v>M</v>
      </c>
      <c r="AB703" s="34" t="str">
        <f t="shared" si="433"/>
        <v/>
      </c>
      <c r="AC703" s="34" t="str">
        <f t="shared" si="434"/>
        <v>g</v>
      </c>
      <c r="AD703" s="34" t="str">
        <f t="shared" si="448"/>
        <v>g</v>
      </c>
      <c r="AE703" s="34" t="str">
        <f t="shared" si="435"/>
        <v>6 0</v>
      </c>
      <c r="AF703" s="34">
        <f t="shared" si="436"/>
        <v>5</v>
      </c>
      <c r="AG703" s="34">
        <f t="shared" si="437"/>
        <v>5</v>
      </c>
      <c r="AH703" s="34">
        <f t="shared" si="438"/>
        <v>0</v>
      </c>
      <c r="AI703" s="172" t="str">
        <f>IF(AJ703&lt;&gt;"",MAX(AI$3:AI702)+1,"")</f>
        <v/>
      </c>
      <c r="AJ703" s="172" t="str">
        <f t="shared" si="439"/>
        <v/>
      </c>
      <c r="AK703" s="172" t="str">
        <f t="shared" si="440"/>
        <v/>
      </c>
      <c r="AL703" s="172" t="str">
        <f t="shared" si="441"/>
        <v/>
      </c>
      <c r="AM703" s="172">
        <f>IF(AN703&lt;&gt;"",MAX(AM$3:AM702)+1,"")</f>
        <v>160</v>
      </c>
      <c r="AN703" s="172" t="str">
        <f t="shared" si="442"/>
        <v>M</v>
      </c>
      <c r="AO703" s="172">
        <f t="shared" si="443"/>
        <v>410</v>
      </c>
      <c r="AP703" s="172">
        <f t="shared" si="444"/>
        <v>5</v>
      </c>
      <c r="AQ703" s="172" t="str">
        <f t="shared" si="445"/>
        <v/>
      </c>
      <c r="AR703" s="172" t="str">
        <f>Table1[[#This Row],[Sex ]]&amp;Table1[[#This Row],[Month]]</f>
        <v>M6</v>
      </c>
      <c r="AS703" s="21"/>
      <c r="AT703" s="21"/>
      <c r="AU703" s="21"/>
      <c r="AV703" s="21"/>
      <c r="AW703" s="21"/>
      <c r="AX703" s="21"/>
      <c r="AY703" s="21"/>
      <c r="AZ703" s="21"/>
      <c r="BA703" s="21"/>
      <c r="BB703" s="21"/>
      <c r="BC703" s="21"/>
      <c r="BD703" s="21"/>
      <c r="BE703" s="319"/>
      <c r="BF703" s="319"/>
      <c r="BG703" s="316"/>
      <c r="BH703" s="316"/>
      <c r="BI703" s="316"/>
      <c r="BJ703" s="316"/>
      <c r="BK703" s="316"/>
      <c r="BL703" s="316"/>
      <c r="BM703" s="316"/>
      <c r="BN703" s="316"/>
      <c r="BO703" s="316"/>
      <c r="BP703" s="316"/>
      <c r="BQ703" s="316"/>
      <c r="BR703" s="316"/>
      <c r="BS703" s="316"/>
      <c r="BT703" s="316"/>
      <c r="BU703" s="316"/>
      <c r="BV703" s="316"/>
      <c r="BW703" s="316"/>
      <c r="BX703" s="316"/>
      <c r="BY703" s="316"/>
      <c r="BZ703" s="316"/>
      <c r="CA703" s="316"/>
      <c r="CB703" s="316"/>
      <c r="CC703" s="316"/>
      <c r="CD703" s="316"/>
      <c r="CE703" s="316"/>
      <c r="CF703" s="316"/>
      <c r="CG703" s="316"/>
      <c r="CH703" s="316"/>
      <c r="CI703" s="316"/>
      <c r="CJ703" s="316"/>
      <c r="CK703" s="316"/>
      <c r="CL703" s="316"/>
      <c r="CM703" s="316"/>
      <c r="CN703" s="316"/>
      <c r="CO703" s="316"/>
      <c r="CP703" s="316"/>
      <c r="CQ703" s="316"/>
      <c r="CR703" s="316"/>
      <c r="CS703" s="316"/>
      <c r="CT703" s="316"/>
      <c r="CU703" s="316"/>
      <c r="CV703" s="316"/>
      <c r="CW703" s="316"/>
      <c r="CX703" s="316"/>
      <c r="CY703" s="316"/>
      <c r="CZ703" s="316"/>
      <c r="DA703" s="316"/>
      <c r="DB703" s="316"/>
      <c r="DC703" s="316"/>
      <c r="DD703" s="316"/>
      <c r="DE703" s="316"/>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21"/>
      <c r="ET703" s="21"/>
      <c r="EU703" s="21"/>
      <c r="EV703" s="21"/>
      <c r="HP703" s="268">
        <f t="shared" si="449"/>
        <v>4</v>
      </c>
      <c r="HQ703" s="268">
        <f t="shared" si="454"/>
        <v>695</v>
      </c>
      <c r="HR703" s="268">
        <f t="shared" si="450"/>
        <v>0</v>
      </c>
      <c r="HS703" s="268">
        <f t="shared" si="451"/>
        <v>0</v>
      </c>
    </row>
    <row r="704" spans="1:227" x14ac:dyDescent="0.3">
      <c r="A704" s="21"/>
      <c r="B704" s="14">
        <v>11580</v>
      </c>
      <c r="C704" s="14">
        <v>43</v>
      </c>
      <c r="D704" s="14" t="s">
        <v>182</v>
      </c>
      <c r="E704" s="14" t="s">
        <v>183</v>
      </c>
      <c r="F704" s="14">
        <v>350</v>
      </c>
      <c r="G704" s="14" t="s">
        <v>120</v>
      </c>
      <c r="H704" s="14">
        <v>6</v>
      </c>
      <c r="I704" s="14">
        <v>5</v>
      </c>
      <c r="J704" s="14">
        <v>6</v>
      </c>
      <c r="K704" s="14"/>
      <c r="L704" s="14" t="s">
        <v>141</v>
      </c>
      <c r="M704" s="24" t="str">
        <f t="shared" si="446"/>
        <v/>
      </c>
      <c r="N704" s="24">
        <f t="shared" si="421"/>
        <v>2</v>
      </c>
      <c r="O704" s="24" t="str">
        <f t="shared" si="422"/>
        <v>6 5</v>
      </c>
      <c r="P704" s="24">
        <f t="shared" si="423"/>
        <v>5.5</v>
      </c>
      <c r="Q704" s="25">
        <f t="shared" si="424"/>
        <v>0.5</v>
      </c>
      <c r="R704" s="26">
        <f t="shared" si="425"/>
        <v>0.12856486930664501</v>
      </c>
      <c r="S704" s="24">
        <f t="shared" si="426"/>
        <v>6</v>
      </c>
      <c r="T704" s="24">
        <f t="shared" si="427"/>
        <v>6</v>
      </c>
      <c r="U704" s="24" t="str">
        <f t="shared" si="428"/>
        <v/>
      </c>
      <c r="V704" s="24" t="str">
        <f t="shared" si="429"/>
        <v/>
      </c>
      <c r="W704" s="24" t="str">
        <f t="shared" si="447"/>
        <v/>
      </c>
      <c r="X704" s="24" t="str">
        <f t="shared" si="430"/>
        <v/>
      </c>
      <c r="Y704" s="24">
        <f t="shared" si="431"/>
        <v>6</v>
      </c>
      <c r="Z704" s="24" t="str">
        <f t="shared" si="432"/>
        <v>F</v>
      </c>
      <c r="AA704" s="24" t="str">
        <f>IF(I704&lt;&gt;"",IF(I704-J704=0,G704,""),"")</f>
        <v/>
      </c>
      <c r="AB704" s="34" t="str">
        <f t="shared" si="433"/>
        <v/>
      </c>
      <c r="AC704" s="34" t="str">
        <f t="shared" si="434"/>
        <v>g</v>
      </c>
      <c r="AD704" s="34" t="str">
        <f t="shared" si="448"/>
        <v/>
      </c>
      <c r="AE704" s="34" t="str">
        <f t="shared" si="435"/>
        <v>6 -1</v>
      </c>
      <c r="AF704" s="34">
        <f t="shared" si="436"/>
        <v>6</v>
      </c>
      <c r="AG704" s="34">
        <f t="shared" si="437"/>
        <v>5</v>
      </c>
      <c r="AH704" s="34">
        <f t="shared" si="438"/>
        <v>-1</v>
      </c>
      <c r="AI704" s="172">
        <f>IF(AJ704&lt;&gt;"",MAX(AI$3:AI703)+1,"")</f>
        <v>536</v>
      </c>
      <c r="AJ704" s="172" t="str">
        <f t="shared" si="439"/>
        <v>F</v>
      </c>
      <c r="AK704" s="172">
        <f t="shared" si="440"/>
        <v>350</v>
      </c>
      <c r="AL704" s="172">
        <f t="shared" si="441"/>
        <v>6</v>
      </c>
      <c r="AM704" s="172" t="str">
        <f>IF(AN704&lt;&gt;"",MAX(AM$3:AM703)+1,"")</f>
        <v/>
      </c>
      <c r="AN704" s="172" t="str">
        <f t="shared" si="442"/>
        <v/>
      </c>
      <c r="AO704" s="172" t="str">
        <f t="shared" si="443"/>
        <v/>
      </c>
      <c r="AP704" s="172" t="str">
        <f t="shared" si="444"/>
        <v/>
      </c>
      <c r="AQ704" s="172" t="str">
        <f t="shared" si="445"/>
        <v/>
      </c>
      <c r="AR704" s="172" t="str">
        <f>Table1[[#This Row],[Sex ]]&amp;Table1[[#This Row],[Month]]</f>
        <v>F6</v>
      </c>
      <c r="AS704" s="21"/>
      <c r="AT704" s="21"/>
      <c r="AU704" s="21"/>
      <c r="AV704" s="21"/>
      <c r="AW704" s="21"/>
      <c r="AX704" s="21"/>
      <c r="AY704" s="21"/>
      <c r="AZ704" s="21"/>
      <c r="BA704" s="21"/>
      <c r="BB704" s="21"/>
      <c r="BC704" s="21"/>
      <c r="BD704" s="21"/>
      <c r="BE704" s="319"/>
      <c r="BF704" s="319"/>
      <c r="BG704" s="316"/>
      <c r="BH704" s="316"/>
      <c r="BI704" s="316"/>
      <c r="BJ704" s="316"/>
      <c r="BK704" s="316"/>
      <c r="BL704" s="316"/>
      <c r="BM704" s="316"/>
      <c r="BN704" s="316"/>
      <c r="BO704" s="316"/>
      <c r="BP704" s="316"/>
      <c r="BQ704" s="316"/>
      <c r="BR704" s="316"/>
      <c r="BS704" s="316"/>
      <c r="BT704" s="316"/>
      <c r="BU704" s="316"/>
      <c r="BV704" s="316"/>
      <c r="BW704" s="316"/>
      <c r="BX704" s="316"/>
      <c r="BY704" s="316"/>
      <c r="BZ704" s="316"/>
      <c r="CA704" s="316"/>
      <c r="CB704" s="316"/>
      <c r="CC704" s="316"/>
      <c r="CD704" s="316"/>
      <c r="CE704" s="316"/>
      <c r="CF704" s="316"/>
      <c r="CG704" s="316"/>
      <c r="CH704" s="316"/>
      <c r="CI704" s="316"/>
      <c r="CJ704" s="316"/>
      <c r="CK704" s="316"/>
      <c r="CL704" s="316"/>
      <c r="CM704" s="316"/>
      <c r="CN704" s="316"/>
      <c r="CO704" s="316"/>
      <c r="CP704" s="316"/>
      <c r="CQ704" s="316"/>
      <c r="CR704" s="316"/>
      <c r="CS704" s="316"/>
      <c r="CT704" s="316"/>
      <c r="CU704" s="316"/>
      <c r="CV704" s="316"/>
      <c r="CW704" s="316"/>
      <c r="CX704" s="316"/>
      <c r="CY704" s="316"/>
      <c r="CZ704" s="316"/>
      <c r="DA704" s="316"/>
      <c r="DB704" s="316"/>
      <c r="DC704" s="316"/>
      <c r="DD704" s="316"/>
      <c r="DE704" s="316"/>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21"/>
      <c r="ET704" s="21"/>
      <c r="EU704" s="21"/>
      <c r="EV704" s="21"/>
      <c r="HP704" s="268">
        <f t="shared" si="449"/>
        <v>5</v>
      </c>
      <c r="HQ704" s="268">
        <f t="shared" si="454"/>
        <v>696</v>
      </c>
      <c r="HR704" s="268">
        <f t="shared" si="450"/>
        <v>0</v>
      </c>
      <c r="HS704" s="268">
        <f t="shared" si="451"/>
        <v>0</v>
      </c>
    </row>
    <row r="705" spans="1:227" x14ac:dyDescent="0.3">
      <c r="A705" s="21"/>
      <c r="B705" s="14">
        <v>11580</v>
      </c>
      <c r="C705" s="14">
        <v>44</v>
      </c>
      <c r="D705" s="14" t="s">
        <v>182</v>
      </c>
      <c r="E705" s="14" t="s">
        <v>183</v>
      </c>
      <c r="F705" s="14">
        <v>340</v>
      </c>
      <c r="G705" s="14" t="s">
        <v>120</v>
      </c>
      <c r="H705" s="14">
        <v>6</v>
      </c>
      <c r="I705" s="14">
        <v>6</v>
      </c>
      <c r="J705" s="14">
        <v>6</v>
      </c>
      <c r="K705" s="14"/>
      <c r="L705" s="14" t="s">
        <v>141</v>
      </c>
      <c r="M705" s="24">
        <f t="shared" si="446"/>
        <v>6</v>
      </c>
      <c r="N705" s="24">
        <f t="shared" si="421"/>
        <v>2</v>
      </c>
      <c r="O705" s="24" t="str">
        <f t="shared" si="422"/>
        <v>6 6</v>
      </c>
      <c r="P705" s="24">
        <f t="shared" si="423"/>
        <v>6</v>
      </c>
      <c r="Q705" s="25">
        <f t="shared" si="424"/>
        <v>0</v>
      </c>
      <c r="R705" s="26">
        <f t="shared" si="425"/>
        <v>0</v>
      </c>
      <c r="S705" s="24">
        <f t="shared" si="426"/>
        <v>6</v>
      </c>
      <c r="T705" s="24">
        <f t="shared" si="427"/>
        <v>6</v>
      </c>
      <c r="U705" s="24" t="str">
        <f t="shared" si="428"/>
        <v/>
      </c>
      <c r="V705" s="24" t="str">
        <f t="shared" si="429"/>
        <v>g</v>
      </c>
      <c r="W705" s="24" t="str">
        <f t="shared" si="447"/>
        <v/>
      </c>
      <c r="X705" s="24">
        <f t="shared" si="430"/>
        <v>6</v>
      </c>
      <c r="Y705" s="24">
        <f t="shared" si="431"/>
        <v>6</v>
      </c>
      <c r="Z705" s="24" t="str">
        <f t="shared" si="432"/>
        <v>F</v>
      </c>
      <c r="AA705" s="24" t="str">
        <f t="shared" ref="AA705:AA717" si="455">IF(I705&lt;&gt;"",IF(SUM(I705:J705)&gt;98,"",IF(I705-J705=0,G705,"")))</f>
        <v>F</v>
      </c>
      <c r="AB705" s="34" t="str">
        <f t="shared" si="433"/>
        <v/>
      </c>
      <c r="AC705" s="34" t="str">
        <f t="shared" si="434"/>
        <v>g</v>
      </c>
      <c r="AD705" s="34" t="str">
        <f t="shared" si="448"/>
        <v>g</v>
      </c>
      <c r="AE705" s="34" t="str">
        <f t="shared" si="435"/>
        <v>6 0</v>
      </c>
      <c r="AF705" s="34">
        <f t="shared" si="436"/>
        <v>6</v>
      </c>
      <c r="AG705" s="34">
        <f t="shared" si="437"/>
        <v>6</v>
      </c>
      <c r="AH705" s="34">
        <f t="shared" si="438"/>
        <v>0</v>
      </c>
      <c r="AI705" s="172">
        <f>IF(AJ705&lt;&gt;"",MAX(AI$3:AI704)+1,"")</f>
        <v>537</v>
      </c>
      <c r="AJ705" s="172" t="str">
        <f t="shared" si="439"/>
        <v>F</v>
      </c>
      <c r="AK705" s="172">
        <f t="shared" si="440"/>
        <v>340</v>
      </c>
      <c r="AL705" s="172">
        <f t="shared" si="441"/>
        <v>6</v>
      </c>
      <c r="AM705" s="172" t="str">
        <f>IF(AN705&lt;&gt;"",MAX(AM$3:AM704)+1,"")</f>
        <v/>
      </c>
      <c r="AN705" s="172" t="str">
        <f t="shared" si="442"/>
        <v/>
      </c>
      <c r="AO705" s="172" t="str">
        <f t="shared" si="443"/>
        <v/>
      </c>
      <c r="AP705" s="172" t="str">
        <f t="shared" si="444"/>
        <v/>
      </c>
      <c r="AQ705" s="172" t="str">
        <f t="shared" si="445"/>
        <v/>
      </c>
      <c r="AR705" s="172" t="str">
        <f>Table1[[#This Row],[Sex ]]&amp;Table1[[#This Row],[Month]]</f>
        <v>F6</v>
      </c>
      <c r="AS705" s="21"/>
      <c r="AT705" s="21"/>
      <c r="AU705" s="21"/>
      <c r="AV705" s="21"/>
      <c r="AW705" s="21"/>
      <c r="AX705" s="21"/>
      <c r="AY705" s="21"/>
      <c r="AZ705" s="21"/>
      <c r="BA705" s="21"/>
      <c r="BB705" s="21"/>
      <c r="BC705" s="21"/>
      <c r="BD705" s="21"/>
      <c r="BE705" s="319"/>
      <c r="BF705" s="319"/>
      <c r="BG705" s="316"/>
      <c r="BH705" s="316"/>
      <c r="BI705" s="316"/>
      <c r="BJ705" s="316"/>
      <c r="BK705" s="316"/>
      <c r="BL705" s="316"/>
      <c r="BM705" s="316"/>
      <c r="BN705" s="316"/>
      <c r="BO705" s="316"/>
      <c r="BP705" s="316"/>
      <c r="BQ705" s="316"/>
      <c r="BR705" s="316"/>
      <c r="BS705" s="316"/>
      <c r="BT705" s="316"/>
      <c r="BU705" s="316"/>
      <c r="BV705" s="316"/>
      <c r="BW705" s="316"/>
      <c r="BX705" s="316"/>
      <c r="BY705" s="316"/>
      <c r="BZ705" s="316"/>
      <c r="CA705" s="316"/>
      <c r="CB705" s="316"/>
      <c r="CC705" s="316"/>
      <c r="CD705" s="316"/>
      <c r="CE705" s="316"/>
      <c r="CF705" s="316"/>
      <c r="CG705" s="316"/>
      <c r="CH705" s="316"/>
      <c r="CI705" s="316"/>
      <c r="CJ705" s="316"/>
      <c r="CK705" s="316"/>
      <c r="CL705" s="316"/>
      <c r="CM705" s="316"/>
      <c r="CN705" s="316"/>
      <c r="CO705" s="316"/>
      <c r="CP705" s="316"/>
      <c r="CQ705" s="316"/>
      <c r="CR705" s="316"/>
      <c r="CS705" s="316"/>
      <c r="CT705" s="316"/>
      <c r="CU705" s="316"/>
      <c r="CV705" s="316"/>
      <c r="CW705" s="316"/>
      <c r="CX705" s="316"/>
      <c r="CY705" s="316"/>
      <c r="CZ705" s="316"/>
      <c r="DA705" s="316"/>
      <c r="DB705" s="316"/>
      <c r="DC705" s="316"/>
      <c r="DD705" s="316"/>
      <c r="DE705" s="316"/>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21"/>
      <c r="ET705" s="21"/>
      <c r="EU705" s="21"/>
      <c r="EV705" s="21"/>
      <c r="HP705" s="268">
        <f t="shared" si="449"/>
        <v>4</v>
      </c>
      <c r="HQ705" s="268">
        <f t="shared" si="454"/>
        <v>697</v>
      </c>
      <c r="HR705" s="268">
        <f t="shared" si="450"/>
        <v>0</v>
      </c>
      <c r="HS705" s="268">
        <f t="shared" si="451"/>
        <v>0</v>
      </c>
    </row>
    <row r="706" spans="1:227" x14ac:dyDescent="0.3">
      <c r="A706" s="21"/>
      <c r="B706" s="14">
        <v>11580</v>
      </c>
      <c r="C706" s="14">
        <v>45</v>
      </c>
      <c r="D706" s="14" t="s">
        <v>182</v>
      </c>
      <c r="E706" s="14" t="s">
        <v>183</v>
      </c>
      <c r="F706" s="14">
        <v>400</v>
      </c>
      <c r="G706" s="14" t="s">
        <v>120</v>
      </c>
      <c r="H706" s="14">
        <v>6</v>
      </c>
      <c r="I706" s="14">
        <v>4</v>
      </c>
      <c r="J706" s="14">
        <v>4</v>
      </c>
      <c r="K706" s="14"/>
      <c r="L706" s="14" t="s">
        <v>141</v>
      </c>
      <c r="M706" s="24">
        <f t="shared" si="446"/>
        <v>4</v>
      </c>
      <c r="N706" s="24">
        <f t="shared" si="421"/>
        <v>2</v>
      </c>
      <c r="O706" s="24" t="str">
        <f t="shared" si="422"/>
        <v>4 4</v>
      </c>
      <c r="P706" s="24">
        <f t="shared" si="423"/>
        <v>4</v>
      </c>
      <c r="Q706" s="25">
        <f t="shared" si="424"/>
        <v>0</v>
      </c>
      <c r="R706" s="26">
        <f t="shared" si="425"/>
        <v>0</v>
      </c>
      <c r="S706" s="24">
        <f t="shared" si="426"/>
        <v>6</v>
      </c>
      <c r="T706" s="24">
        <f t="shared" si="427"/>
        <v>6</v>
      </c>
      <c r="U706" s="24" t="str">
        <f t="shared" si="428"/>
        <v/>
      </c>
      <c r="V706" s="24" t="str">
        <f t="shared" si="429"/>
        <v>g</v>
      </c>
      <c r="W706" s="24" t="str">
        <f t="shared" si="447"/>
        <v/>
      </c>
      <c r="X706" s="24">
        <f t="shared" si="430"/>
        <v>6</v>
      </c>
      <c r="Y706" s="24">
        <f t="shared" si="431"/>
        <v>6</v>
      </c>
      <c r="Z706" s="24" t="str">
        <f t="shared" si="432"/>
        <v>F</v>
      </c>
      <c r="AA706" s="24" t="str">
        <f t="shared" si="455"/>
        <v>F</v>
      </c>
      <c r="AB706" s="34" t="str">
        <f t="shared" si="433"/>
        <v/>
      </c>
      <c r="AC706" s="34" t="str">
        <f t="shared" si="434"/>
        <v>g</v>
      </c>
      <c r="AD706" s="34" t="str">
        <f t="shared" si="448"/>
        <v>g</v>
      </c>
      <c r="AE706" s="34" t="str">
        <f t="shared" si="435"/>
        <v>6 0</v>
      </c>
      <c r="AF706" s="34">
        <f t="shared" si="436"/>
        <v>4</v>
      </c>
      <c r="AG706" s="34">
        <f t="shared" si="437"/>
        <v>4</v>
      </c>
      <c r="AH706" s="34">
        <f t="shared" si="438"/>
        <v>0</v>
      </c>
      <c r="AI706" s="172">
        <f>IF(AJ706&lt;&gt;"",MAX(AI$3:AI705)+1,"")</f>
        <v>538</v>
      </c>
      <c r="AJ706" s="172" t="str">
        <f t="shared" si="439"/>
        <v>F</v>
      </c>
      <c r="AK706" s="172">
        <f t="shared" si="440"/>
        <v>400</v>
      </c>
      <c r="AL706" s="172">
        <f t="shared" si="441"/>
        <v>4</v>
      </c>
      <c r="AM706" s="172" t="str">
        <f>IF(AN706&lt;&gt;"",MAX(AM$3:AM705)+1,"")</f>
        <v/>
      </c>
      <c r="AN706" s="172" t="str">
        <f t="shared" si="442"/>
        <v/>
      </c>
      <c r="AO706" s="172" t="str">
        <f t="shared" si="443"/>
        <v/>
      </c>
      <c r="AP706" s="172" t="str">
        <f t="shared" si="444"/>
        <v/>
      </c>
      <c r="AQ706" s="172" t="str">
        <f t="shared" si="445"/>
        <v/>
      </c>
      <c r="AR706" s="172" t="str">
        <f>Table1[[#This Row],[Sex ]]&amp;Table1[[#This Row],[Month]]</f>
        <v>F6</v>
      </c>
      <c r="AS706" s="21"/>
      <c r="AT706" s="21"/>
      <c r="AU706" s="21"/>
      <c r="AV706" s="21"/>
      <c r="AW706" s="21"/>
      <c r="AX706" s="21"/>
      <c r="AY706" s="21"/>
      <c r="AZ706" s="21"/>
      <c r="BA706" s="21"/>
      <c r="BB706" s="21"/>
      <c r="BC706" s="21"/>
      <c r="BD706" s="21"/>
      <c r="BE706" s="319"/>
      <c r="BF706" s="319"/>
      <c r="BG706" s="316"/>
      <c r="BH706" s="316"/>
      <c r="BI706" s="316"/>
      <c r="BJ706" s="316"/>
      <c r="BK706" s="316"/>
      <c r="BL706" s="316"/>
      <c r="BM706" s="316"/>
      <c r="BN706" s="316"/>
      <c r="BO706" s="316"/>
      <c r="BP706" s="316"/>
      <c r="BQ706" s="316"/>
      <c r="BR706" s="316"/>
      <c r="BS706" s="316"/>
      <c r="BT706" s="316"/>
      <c r="BU706" s="316"/>
      <c r="BV706" s="316"/>
      <c r="BW706" s="316"/>
      <c r="BX706" s="316"/>
      <c r="BY706" s="316"/>
      <c r="BZ706" s="316"/>
      <c r="CA706" s="316"/>
      <c r="CB706" s="316"/>
      <c r="CC706" s="316"/>
      <c r="CD706" s="316"/>
      <c r="CE706" s="316"/>
      <c r="CF706" s="316"/>
      <c r="CG706" s="316"/>
      <c r="CH706" s="316"/>
      <c r="CI706" s="316"/>
      <c r="CJ706" s="316"/>
      <c r="CK706" s="316"/>
      <c r="CL706" s="316"/>
      <c r="CM706" s="316"/>
      <c r="CN706" s="316"/>
      <c r="CO706" s="316"/>
      <c r="CP706" s="316"/>
      <c r="CQ706" s="316"/>
      <c r="CR706" s="316"/>
      <c r="CS706" s="316"/>
      <c r="CT706" s="316"/>
      <c r="CU706" s="316"/>
      <c r="CV706" s="316"/>
      <c r="CW706" s="316"/>
      <c r="CX706" s="316"/>
      <c r="CY706" s="316"/>
      <c r="CZ706" s="316"/>
      <c r="DA706" s="316"/>
      <c r="DB706" s="316"/>
      <c r="DC706" s="316"/>
      <c r="DD706" s="316"/>
      <c r="DE706" s="316"/>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21"/>
      <c r="ET706" s="21"/>
      <c r="EU706" s="21"/>
      <c r="EV706" s="21"/>
      <c r="HP706" s="268">
        <f t="shared" si="449"/>
        <v>5</v>
      </c>
      <c r="HQ706" s="268">
        <f t="shared" si="454"/>
        <v>698</v>
      </c>
      <c r="HR706" s="268">
        <f t="shared" si="450"/>
        <v>0</v>
      </c>
      <c r="HS706" s="268">
        <f t="shared" si="451"/>
        <v>0</v>
      </c>
    </row>
    <row r="707" spans="1:227" x14ac:dyDescent="0.3">
      <c r="A707" s="21"/>
      <c r="B707" s="14">
        <v>11580</v>
      </c>
      <c r="C707" s="14">
        <v>46</v>
      </c>
      <c r="D707" s="14" t="s">
        <v>182</v>
      </c>
      <c r="E707" s="14" t="s">
        <v>183</v>
      </c>
      <c r="F707" s="14">
        <v>400</v>
      </c>
      <c r="G707" s="14" t="s">
        <v>120</v>
      </c>
      <c r="H707" s="14">
        <v>6</v>
      </c>
      <c r="I707" s="14">
        <v>5</v>
      </c>
      <c r="J707" s="14">
        <v>5</v>
      </c>
      <c r="K707" s="14"/>
      <c r="L707" s="14" t="s">
        <v>141</v>
      </c>
      <c r="M707" s="24">
        <f t="shared" si="446"/>
        <v>5</v>
      </c>
      <c r="N707" s="24">
        <f t="shared" ref="N707:N770" si="456">IF(H707&lt;&gt;"",IF(H707&lt;4,1,IF(H707&lt;7,2,IF(H707&lt;10,3,4))),"")</f>
        <v>2</v>
      </c>
      <c r="O707" s="24" t="str">
        <f t="shared" ref="O707:O770" si="457">IF(SUM(I707:I707)&lt;99,J707&amp;" "&amp;I707,99&amp;" "&amp;99)</f>
        <v>5 5</v>
      </c>
      <c r="P707" s="24">
        <f t="shared" ref="P707:P770" si="458">(J707+I707)/2</f>
        <v>5</v>
      </c>
      <c r="Q707" s="25">
        <f t="shared" ref="Q707:Q770" si="459">IF(SUM(I707:J707)&lt;99,(I707-P707)^2+(J707-P707)^2,0)</f>
        <v>0</v>
      </c>
      <c r="R707" s="26">
        <f t="shared" ref="R707:R770" si="460">IF(SUM(I707:I707)&lt;99,IF(J707=0,IF(I707=0,0,((Q707)^0.5)/P707),((Q707)^0.5)/P707),"")</f>
        <v>0</v>
      </c>
      <c r="S707" s="24">
        <f t="shared" ref="S707:S770" si="461">IF(SUM(I707+J707)&lt;98,IF(I707&lt;&gt;"",H707,""),"")</f>
        <v>6</v>
      </c>
      <c r="T707" s="24">
        <f t="shared" ref="T707:T770" si="462">IF(SUM(I707+J707)&lt;98,IF(J707&lt;&gt;"",H707,""),"")</f>
        <v>6</v>
      </c>
      <c r="U707" s="24" t="str">
        <f t="shared" ref="U707:U770" si="463">IF(SUM(I707+J707)&lt;99,IF(K707&lt;&gt;"",H707,""),"")</f>
        <v/>
      </c>
      <c r="V707" s="24" t="str">
        <f t="shared" ref="V707:V770" si="464">IF(J707&lt;99,IF(M707&lt;&gt;"",L707,""),"")</f>
        <v>g</v>
      </c>
      <c r="W707" s="24" t="str">
        <f t="shared" si="447"/>
        <v/>
      </c>
      <c r="X707" s="24">
        <f t="shared" ref="X707:X770" si="465">IF(I707&lt;&gt;0,IF(I707-J707&lt;&gt;0,"",H707),"")</f>
        <v>6</v>
      </c>
      <c r="Y707" s="24">
        <f t="shared" ref="Y707:Y770" si="466">IF(J707&lt;&gt;"",H707,"")</f>
        <v>6</v>
      </c>
      <c r="Z707" s="24" t="str">
        <f t="shared" ref="Z707:Z770" si="467">IF(SUM(I707+J707)&lt;98,IF(I707&lt;&gt;"",G707,""),"")</f>
        <v>F</v>
      </c>
      <c r="AA707" s="24" t="str">
        <f t="shared" si="455"/>
        <v>F</v>
      </c>
      <c r="AB707" s="34" t="str">
        <f t="shared" ref="AB707:AB770" si="468">IF(SUM(I707:J707)&gt;98,G707,"")</f>
        <v/>
      </c>
      <c r="AC707" s="34" t="str">
        <f t="shared" ref="AC707:AC770" si="469">IF(SUM(I707+J707)&lt;99,L707,"")</f>
        <v>g</v>
      </c>
      <c r="AD707" s="34" t="str">
        <f t="shared" si="448"/>
        <v>g</v>
      </c>
      <c r="AE707" s="34" t="str">
        <f t="shared" ref="AE707:AE770" si="470">H707&amp;" "&amp;I707-J707</f>
        <v>6 0</v>
      </c>
      <c r="AF707" s="34">
        <f t="shared" ref="AF707:AF770" si="471">IF(SUM(I707+J707)&lt;99,J707,"")</f>
        <v>5</v>
      </c>
      <c r="AG707" s="34">
        <f t="shared" ref="AG707:AG770" si="472">IF(AF707&lt;&gt;"",I707,"")</f>
        <v>5</v>
      </c>
      <c r="AH707" s="34">
        <f t="shared" ref="AH707:AH770" si="473">IF(I707&lt;&gt;"",IF((I707+J707)&gt;98,"",I707-J707),"")</f>
        <v>0</v>
      </c>
      <c r="AI707" s="172">
        <f>IF(AJ707&lt;&gt;"",MAX(AI$3:AI706)+1,"")</f>
        <v>539</v>
      </c>
      <c r="AJ707" s="172" t="str">
        <f t="shared" ref="AJ707:AJ770" si="474">IF(SUM(I707:J707)&lt;98,IF(G707="F",G707,""),"")</f>
        <v>F</v>
      </c>
      <c r="AK707" s="172">
        <f t="shared" ref="AK707:AK770" si="475">IF(AJ707&lt;&gt;"",F707,"")</f>
        <v>400</v>
      </c>
      <c r="AL707" s="172">
        <f t="shared" ref="AL707:AL770" si="476">IF(AK707&lt;&gt;"",J707,"")</f>
        <v>5</v>
      </c>
      <c r="AM707" s="172" t="str">
        <f>IF(AN707&lt;&gt;"",MAX(AM$3:AM706)+1,"")</f>
        <v/>
      </c>
      <c r="AN707" s="172" t="str">
        <f t="shared" ref="AN707:AN770" si="477">IF(SUM(I707:J707)&lt;98,IF(G707="M",G707,""),"")</f>
        <v/>
      </c>
      <c r="AO707" s="172" t="str">
        <f t="shared" ref="AO707:AO770" si="478">IF(AN707&lt;&gt;"",F707,"")</f>
        <v/>
      </c>
      <c r="AP707" s="172" t="str">
        <f t="shared" ref="AP707:AP770" si="479">IF(AO707&lt;&gt;"",J707,"")</f>
        <v/>
      </c>
      <c r="AQ707" s="172" t="str">
        <f t="shared" ref="AQ707:AQ770" si="480">IF(K707&lt;&gt;"",J707&amp;" "&amp;(J707-K707),"")</f>
        <v/>
      </c>
      <c r="AR707" s="172" t="str">
        <f>Table1[[#This Row],[Sex ]]&amp;Table1[[#This Row],[Month]]</f>
        <v>F6</v>
      </c>
      <c r="AS707" s="21"/>
      <c r="AT707" s="21"/>
      <c r="AU707" s="21"/>
      <c r="AV707" s="21"/>
      <c r="AW707" s="21"/>
      <c r="AX707" s="21"/>
      <c r="AY707" s="21"/>
      <c r="AZ707" s="21"/>
      <c r="BA707" s="21"/>
      <c r="BB707" s="21"/>
      <c r="BC707" s="21"/>
      <c r="BD707" s="21"/>
      <c r="BE707" s="319"/>
      <c r="BF707" s="319"/>
      <c r="BG707" s="316"/>
      <c r="BH707" s="316"/>
      <c r="BI707" s="316"/>
      <c r="BJ707" s="316"/>
      <c r="BK707" s="316"/>
      <c r="BL707" s="316"/>
      <c r="BM707" s="316"/>
      <c r="BN707" s="316"/>
      <c r="BO707" s="316"/>
      <c r="BP707" s="316"/>
      <c r="BQ707" s="316"/>
      <c r="BR707" s="316"/>
      <c r="BS707" s="316"/>
      <c r="BT707" s="316"/>
      <c r="BU707" s="316"/>
      <c r="BV707" s="316"/>
      <c r="BW707" s="316"/>
      <c r="BX707" s="316"/>
      <c r="BY707" s="316"/>
      <c r="BZ707" s="316"/>
      <c r="CA707" s="316"/>
      <c r="CB707" s="316"/>
      <c r="CC707" s="316"/>
      <c r="CD707" s="316"/>
      <c r="CE707" s="316"/>
      <c r="CF707" s="316"/>
      <c r="CG707" s="316"/>
      <c r="CH707" s="316"/>
      <c r="CI707" s="316"/>
      <c r="CJ707" s="316"/>
      <c r="CK707" s="316"/>
      <c r="CL707" s="316"/>
      <c r="CM707" s="316"/>
      <c r="CN707" s="316"/>
      <c r="CO707" s="316"/>
      <c r="CP707" s="316"/>
      <c r="CQ707" s="316"/>
      <c r="CR707" s="316"/>
      <c r="CS707" s="316"/>
      <c r="CT707" s="316"/>
      <c r="CU707" s="316"/>
      <c r="CV707" s="316"/>
      <c r="CW707" s="316"/>
      <c r="CX707" s="316"/>
      <c r="CY707" s="316"/>
      <c r="CZ707" s="316"/>
      <c r="DA707" s="316"/>
      <c r="DB707" s="316"/>
      <c r="DC707" s="316"/>
      <c r="DD707" s="316"/>
      <c r="DE707" s="316"/>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21"/>
      <c r="ET707" s="21"/>
      <c r="EU707" s="21"/>
      <c r="EV707" s="21"/>
      <c r="HP707" s="268">
        <f t="shared" si="449"/>
        <v>4</v>
      </c>
      <c r="HQ707" s="268">
        <f t="shared" si="454"/>
        <v>699</v>
      </c>
      <c r="HR707" s="268">
        <f t="shared" si="450"/>
        <v>0</v>
      </c>
      <c r="HS707" s="268">
        <f t="shared" si="451"/>
        <v>0</v>
      </c>
    </row>
    <row r="708" spans="1:227" x14ac:dyDescent="0.3">
      <c r="A708" s="21"/>
      <c r="B708" s="14">
        <v>11656</v>
      </c>
      <c r="C708" s="14">
        <v>1</v>
      </c>
      <c r="D708" s="14" t="s">
        <v>182</v>
      </c>
      <c r="E708" s="14" t="s">
        <v>183</v>
      </c>
      <c r="F708" s="14">
        <v>290</v>
      </c>
      <c r="G708" s="14" t="s">
        <v>120</v>
      </c>
      <c r="H708" s="14">
        <v>3</v>
      </c>
      <c r="I708" s="14">
        <v>3</v>
      </c>
      <c r="J708" s="14">
        <v>3</v>
      </c>
      <c r="K708" s="14"/>
      <c r="L708" s="14" t="s">
        <v>141</v>
      </c>
      <c r="M708" s="24">
        <f t="shared" ref="M708:M771" si="481">IF(I708&lt;&gt;"",IF(SUM(I708:I708)&lt;99,IF(I708=J708,I708,""),""),"")</f>
        <v>3</v>
      </c>
      <c r="N708" s="24">
        <f t="shared" si="456"/>
        <v>1</v>
      </c>
      <c r="O708" s="24" t="str">
        <f t="shared" si="457"/>
        <v>3 3</v>
      </c>
      <c r="P708" s="24">
        <f t="shared" si="458"/>
        <v>3</v>
      </c>
      <c r="Q708" s="25">
        <f t="shared" si="459"/>
        <v>0</v>
      </c>
      <c r="R708" s="26">
        <f t="shared" si="460"/>
        <v>0</v>
      </c>
      <c r="S708" s="24">
        <f t="shared" si="461"/>
        <v>3</v>
      </c>
      <c r="T708" s="24">
        <f t="shared" si="462"/>
        <v>3</v>
      </c>
      <c r="U708" s="24" t="str">
        <f t="shared" si="463"/>
        <v/>
      </c>
      <c r="V708" s="24" t="str">
        <f t="shared" si="464"/>
        <v>g</v>
      </c>
      <c r="W708" s="24" t="str">
        <f t="shared" ref="W708:W771" si="482">IF(J708&gt;98,99,IF(K708&gt;98,99,IF(K708+J708=198,99,IF(K708&lt;&gt;"",ABS(J708-K708),""))))</f>
        <v/>
      </c>
      <c r="X708" s="24">
        <f t="shared" si="465"/>
        <v>3</v>
      </c>
      <c r="Y708" s="24">
        <f t="shared" si="466"/>
        <v>3</v>
      </c>
      <c r="Z708" s="24" t="str">
        <f t="shared" si="467"/>
        <v>F</v>
      </c>
      <c r="AA708" s="24" t="str">
        <f t="shared" si="455"/>
        <v>F</v>
      </c>
      <c r="AB708" s="34" t="str">
        <f t="shared" si="468"/>
        <v/>
      </c>
      <c r="AC708" s="34" t="str">
        <f t="shared" si="469"/>
        <v>g</v>
      </c>
      <c r="AD708" s="34" t="str">
        <f t="shared" ref="AD708:AD771" si="483">IF(AA708&lt;&gt;"",AC708,"")</f>
        <v>g</v>
      </c>
      <c r="AE708" s="34" t="str">
        <f t="shared" si="470"/>
        <v>3 0</v>
      </c>
      <c r="AF708" s="34">
        <f t="shared" si="471"/>
        <v>3</v>
      </c>
      <c r="AG708" s="34">
        <f t="shared" si="472"/>
        <v>3</v>
      </c>
      <c r="AH708" s="34">
        <f t="shared" si="473"/>
        <v>0</v>
      </c>
      <c r="AI708" s="172">
        <f>IF(AJ708&lt;&gt;"",MAX(AI$3:AI707)+1,"")</f>
        <v>540</v>
      </c>
      <c r="AJ708" s="172" t="str">
        <f t="shared" si="474"/>
        <v>F</v>
      </c>
      <c r="AK708" s="172">
        <f t="shared" si="475"/>
        <v>290</v>
      </c>
      <c r="AL708" s="172">
        <f t="shared" si="476"/>
        <v>3</v>
      </c>
      <c r="AM708" s="172" t="str">
        <f>IF(AN708&lt;&gt;"",MAX(AM$3:AM707)+1,"")</f>
        <v/>
      </c>
      <c r="AN708" s="172" t="str">
        <f t="shared" si="477"/>
        <v/>
      </c>
      <c r="AO708" s="172" t="str">
        <f t="shared" si="478"/>
        <v/>
      </c>
      <c r="AP708" s="172" t="str">
        <f t="shared" si="479"/>
        <v/>
      </c>
      <c r="AQ708" s="172" t="str">
        <f t="shared" si="480"/>
        <v/>
      </c>
      <c r="AR708" s="172" t="str">
        <f>Table1[[#This Row],[Sex ]]&amp;Table1[[#This Row],[Month]]</f>
        <v>F3</v>
      </c>
      <c r="AS708" s="21"/>
      <c r="AT708" s="21"/>
      <c r="AU708" s="21"/>
      <c r="AV708" s="21"/>
      <c r="AW708" s="21"/>
      <c r="AX708" s="21"/>
      <c r="AY708" s="21"/>
      <c r="AZ708" s="21"/>
      <c r="BA708" s="21"/>
      <c r="BB708" s="21"/>
      <c r="BC708" s="21"/>
      <c r="BD708" s="21"/>
      <c r="BE708" s="319"/>
      <c r="BF708" s="319"/>
      <c r="BG708" s="316"/>
      <c r="BH708" s="316"/>
      <c r="BI708" s="316"/>
      <c r="BJ708" s="316"/>
      <c r="BK708" s="316"/>
      <c r="BL708" s="316"/>
      <c r="BM708" s="316"/>
      <c r="BN708" s="316"/>
      <c r="BO708" s="316"/>
      <c r="BP708" s="316"/>
      <c r="BQ708" s="316"/>
      <c r="BR708" s="316"/>
      <c r="BS708" s="316"/>
      <c r="BT708" s="316"/>
      <c r="BU708" s="316"/>
      <c r="BV708" s="316"/>
      <c r="BW708" s="316"/>
      <c r="BX708" s="316"/>
      <c r="BY708" s="316"/>
      <c r="BZ708" s="316"/>
      <c r="CA708" s="316"/>
      <c r="CB708" s="316"/>
      <c r="CC708" s="316"/>
      <c r="CD708" s="316"/>
      <c r="CE708" s="316"/>
      <c r="CF708" s="316"/>
      <c r="CG708" s="316"/>
      <c r="CH708" s="316"/>
      <c r="CI708" s="316"/>
      <c r="CJ708" s="316"/>
      <c r="CK708" s="316"/>
      <c r="CL708" s="316"/>
      <c r="CM708" s="316"/>
      <c r="CN708" s="316"/>
      <c r="CO708" s="316"/>
      <c r="CP708" s="316"/>
      <c r="CQ708" s="316"/>
      <c r="CR708" s="316"/>
      <c r="CS708" s="316"/>
      <c r="CT708" s="316"/>
      <c r="CU708" s="316"/>
      <c r="CV708" s="316"/>
      <c r="CW708" s="316"/>
      <c r="CX708" s="316"/>
      <c r="CY708" s="316"/>
      <c r="CZ708" s="316"/>
      <c r="DA708" s="316"/>
      <c r="DB708" s="316"/>
      <c r="DC708" s="316"/>
      <c r="DD708" s="316"/>
      <c r="DE708" s="316"/>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21"/>
      <c r="ET708" s="21"/>
      <c r="EU708" s="21"/>
      <c r="EV708" s="21"/>
      <c r="HP708" s="268">
        <f t="shared" si="449"/>
        <v>4</v>
      </c>
      <c r="HQ708" s="268">
        <f t="shared" si="454"/>
        <v>700</v>
      </c>
      <c r="HR708" s="268">
        <f t="shared" si="450"/>
        <v>0</v>
      </c>
      <c r="HS708" s="268">
        <f t="shared" si="451"/>
        <v>0</v>
      </c>
    </row>
    <row r="709" spans="1:227" x14ac:dyDescent="0.3">
      <c r="A709" s="21"/>
      <c r="B709" s="14">
        <v>11656</v>
      </c>
      <c r="C709" s="14">
        <v>2</v>
      </c>
      <c r="D709" s="14" t="s">
        <v>182</v>
      </c>
      <c r="E709" s="14" t="s">
        <v>183</v>
      </c>
      <c r="F709" s="14">
        <v>290</v>
      </c>
      <c r="G709" s="14" t="s">
        <v>120</v>
      </c>
      <c r="H709" s="14">
        <v>3</v>
      </c>
      <c r="I709" s="14">
        <v>4</v>
      </c>
      <c r="J709" s="14">
        <v>4</v>
      </c>
      <c r="K709" s="14"/>
      <c r="L709" s="14" t="s">
        <v>141</v>
      </c>
      <c r="M709" s="24">
        <f t="shared" si="481"/>
        <v>4</v>
      </c>
      <c r="N709" s="24">
        <f t="shared" si="456"/>
        <v>1</v>
      </c>
      <c r="O709" s="24" t="str">
        <f t="shared" si="457"/>
        <v>4 4</v>
      </c>
      <c r="P709" s="24">
        <f t="shared" si="458"/>
        <v>4</v>
      </c>
      <c r="Q709" s="25">
        <f t="shared" si="459"/>
        <v>0</v>
      </c>
      <c r="R709" s="26">
        <f t="shared" si="460"/>
        <v>0</v>
      </c>
      <c r="S709" s="24">
        <f t="shared" si="461"/>
        <v>3</v>
      </c>
      <c r="T709" s="24">
        <f t="shared" si="462"/>
        <v>3</v>
      </c>
      <c r="U709" s="24" t="str">
        <f t="shared" si="463"/>
        <v/>
      </c>
      <c r="V709" s="24" t="str">
        <f t="shared" si="464"/>
        <v>g</v>
      </c>
      <c r="W709" s="24" t="str">
        <f t="shared" si="482"/>
        <v/>
      </c>
      <c r="X709" s="24">
        <f t="shared" si="465"/>
        <v>3</v>
      </c>
      <c r="Y709" s="24">
        <f t="shared" si="466"/>
        <v>3</v>
      </c>
      <c r="Z709" s="24" t="str">
        <f t="shared" si="467"/>
        <v>F</v>
      </c>
      <c r="AA709" s="24" t="str">
        <f t="shared" si="455"/>
        <v>F</v>
      </c>
      <c r="AB709" s="34" t="str">
        <f t="shared" si="468"/>
        <v/>
      </c>
      <c r="AC709" s="34" t="str">
        <f t="shared" si="469"/>
        <v>g</v>
      </c>
      <c r="AD709" s="34" t="str">
        <f t="shared" si="483"/>
        <v>g</v>
      </c>
      <c r="AE709" s="34" t="str">
        <f t="shared" si="470"/>
        <v>3 0</v>
      </c>
      <c r="AF709" s="34">
        <f t="shared" si="471"/>
        <v>4</v>
      </c>
      <c r="AG709" s="34">
        <f t="shared" si="472"/>
        <v>4</v>
      </c>
      <c r="AH709" s="34">
        <f t="shared" si="473"/>
        <v>0</v>
      </c>
      <c r="AI709" s="172">
        <f>IF(AJ709&lt;&gt;"",MAX(AI$3:AI708)+1,"")</f>
        <v>541</v>
      </c>
      <c r="AJ709" s="172" t="str">
        <f t="shared" si="474"/>
        <v>F</v>
      </c>
      <c r="AK709" s="172">
        <f t="shared" si="475"/>
        <v>290</v>
      </c>
      <c r="AL709" s="172">
        <f t="shared" si="476"/>
        <v>4</v>
      </c>
      <c r="AM709" s="172" t="str">
        <f>IF(AN709&lt;&gt;"",MAX(AM$3:AM708)+1,"")</f>
        <v/>
      </c>
      <c r="AN709" s="172" t="str">
        <f t="shared" si="477"/>
        <v/>
      </c>
      <c r="AO709" s="172" t="str">
        <f t="shared" si="478"/>
        <v/>
      </c>
      <c r="AP709" s="172" t="str">
        <f t="shared" si="479"/>
        <v/>
      </c>
      <c r="AQ709" s="172" t="str">
        <f t="shared" si="480"/>
        <v/>
      </c>
      <c r="AR709" s="172" t="str">
        <f>Table1[[#This Row],[Sex ]]&amp;Table1[[#This Row],[Month]]</f>
        <v>F3</v>
      </c>
      <c r="AS709" s="21"/>
      <c r="AT709" s="21"/>
      <c r="AU709" s="21"/>
      <c r="AV709" s="21"/>
      <c r="AW709" s="21"/>
      <c r="AX709" s="21"/>
      <c r="AY709" s="21"/>
      <c r="AZ709" s="21"/>
      <c r="BA709" s="21"/>
      <c r="BB709" s="21"/>
      <c r="BC709" s="21"/>
      <c r="BD709" s="21"/>
      <c r="BE709" s="319"/>
      <c r="BF709" s="319"/>
      <c r="BG709" s="316"/>
      <c r="BH709" s="316"/>
      <c r="BI709" s="316"/>
      <c r="BJ709" s="316"/>
      <c r="BK709" s="316"/>
      <c r="BL709" s="316"/>
      <c r="BM709" s="316"/>
      <c r="BN709" s="316"/>
      <c r="BO709" s="316"/>
      <c r="BP709" s="316"/>
      <c r="BQ709" s="316"/>
      <c r="BR709" s="316"/>
      <c r="BS709" s="316"/>
      <c r="BT709" s="316"/>
      <c r="BU709" s="316"/>
      <c r="BV709" s="316"/>
      <c r="BW709" s="316"/>
      <c r="BX709" s="316"/>
      <c r="BY709" s="316"/>
      <c r="BZ709" s="316"/>
      <c r="CA709" s="316"/>
      <c r="CB709" s="316"/>
      <c r="CC709" s="316"/>
      <c r="CD709" s="316"/>
      <c r="CE709" s="316"/>
      <c r="CF709" s="316"/>
      <c r="CG709" s="316"/>
      <c r="CH709" s="316"/>
      <c r="CI709" s="316"/>
      <c r="CJ709" s="316"/>
      <c r="CK709" s="316"/>
      <c r="CL709" s="316"/>
      <c r="CM709" s="316"/>
      <c r="CN709" s="316"/>
      <c r="CO709" s="316"/>
      <c r="CP709" s="316"/>
      <c r="CQ709" s="316"/>
      <c r="CR709" s="316"/>
      <c r="CS709" s="316"/>
      <c r="CT709" s="316"/>
      <c r="CU709" s="316"/>
      <c r="CV709" s="316"/>
      <c r="CW709" s="316"/>
      <c r="CX709" s="316"/>
      <c r="CY709" s="316"/>
      <c r="CZ709" s="316"/>
      <c r="DA709" s="316"/>
      <c r="DB709" s="316"/>
      <c r="DC709" s="316"/>
      <c r="DD709" s="316"/>
      <c r="DE709" s="316"/>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21"/>
      <c r="ET709" s="21"/>
      <c r="EU709" s="21"/>
      <c r="EV709" s="21"/>
      <c r="HP709" s="268">
        <f t="shared" si="449"/>
        <v>5</v>
      </c>
      <c r="HQ709" s="268">
        <f t="shared" si="454"/>
        <v>701</v>
      </c>
      <c r="HR709" s="268">
        <f t="shared" si="450"/>
        <v>0</v>
      </c>
      <c r="HS709" s="268">
        <f t="shared" si="451"/>
        <v>0</v>
      </c>
    </row>
    <row r="710" spans="1:227" x14ac:dyDescent="0.3">
      <c r="A710" s="21"/>
      <c r="B710" s="14">
        <v>11656</v>
      </c>
      <c r="C710" s="14">
        <v>3</v>
      </c>
      <c r="D710" s="14" t="s">
        <v>182</v>
      </c>
      <c r="E710" s="14" t="s">
        <v>183</v>
      </c>
      <c r="F710" s="14">
        <v>300</v>
      </c>
      <c r="G710" s="14" t="s">
        <v>120</v>
      </c>
      <c r="H710" s="14">
        <v>3</v>
      </c>
      <c r="I710" s="14">
        <v>4</v>
      </c>
      <c r="J710" s="14">
        <v>4</v>
      </c>
      <c r="K710" s="14"/>
      <c r="L710" s="14" t="s">
        <v>141</v>
      </c>
      <c r="M710" s="24">
        <f t="shared" si="481"/>
        <v>4</v>
      </c>
      <c r="N710" s="24">
        <f t="shared" si="456"/>
        <v>1</v>
      </c>
      <c r="O710" s="24" t="str">
        <f t="shared" si="457"/>
        <v>4 4</v>
      </c>
      <c r="P710" s="24">
        <f t="shared" si="458"/>
        <v>4</v>
      </c>
      <c r="Q710" s="25">
        <f t="shared" si="459"/>
        <v>0</v>
      </c>
      <c r="R710" s="26">
        <f t="shared" si="460"/>
        <v>0</v>
      </c>
      <c r="S710" s="24">
        <f t="shared" si="461"/>
        <v>3</v>
      </c>
      <c r="T710" s="24">
        <f t="shared" si="462"/>
        <v>3</v>
      </c>
      <c r="U710" s="24" t="str">
        <f t="shared" si="463"/>
        <v/>
      </c>
      <c r="V710" s="24" t="str">
        <f t="shared" si="464"/>
        <v>g</v>
      </c>
      <c r="W710" s="24" t="str">
        <f t="shared" si="482"/>
        <v/>
      </c>
      <c r="X710" s="24">
        <f t="shared" si="465"/>
        <v>3</v>
      </c>
      <c r="Y710" s="24">
        <f t="shared" si="466"/>
        <v>3</v>
      </c>
      <c r="Z710" s="24" t="str">
        <f t="shared" si="467"/>
        <v>F</v>
      </c>
      <c r="AA710" s="24" t="str">
        <f t="shared" si="455"/>
        <v>F</v>
      </c>
      <c r="AB710" s="34" t="str">
        <f t="shared" si="468"/>
        <v/>
      </c>
      <c r="AC710" s="34" t="str">
        <f t="shared" si="469"/>
        <v>g</v>
      </c>
      <c r="AD710" s="34" t="str">
        <f t="shared" si="483"/>
        <v>g</v>
      </c>
      <c r="AE710" s="34" t="str">
        <f t="shared" si="470"/>
        <v>3 0</v>
      </c>
      <c r="AF710" s="34">
        <f t="shared" si="471"/>
        <v>4</v>
      </c>
      <c r="AG710" s="34">
        <f t="shared" si="472"/>
        <v>4</v>
      </c>
      <c r="AH710" s="34">
        <f t="shared" si="473"/>
        <v>0</v>
      </c>
      <c r="AI710" s="172">
        <f>IF(AJ710&lt;&gt;"",MAX(AI$3:AI709)+1,"")</f>
        <v>542</v>
      </c>
      <c r="AJ710" s="172" t="str">
        <f t="shared" si="474"/>
        <v>F</v>
      </c>
      <c r="AK710" s="172">
        <f t="shared" si="475"/>
        <v>300</v>
      </c>
      <c r="AL710" s="172">
        <f t="shared" si="476"/>
        <v>4</v>
      </c>
      <c r="AM710" s="172" t="str">
        <f>IF(AN710&lt;&gt;"",MAX(AM$3:AM709)+1,"")</f>
        <v/>
      </c>
      <c r="AN710" s="172" t="str">
        <f t="shared" si="477"/>
        <v/>
      </c>
      <c r="AO710" s="172" t="str">
        <f t="shared" si="478"/>
        <v/>
      </c>
      <c r="AP710" s="172" t="str">
        <f t="shared" si="479"/>
        <v/>
      </c>
      <c r="AQ710" s="172" t="str">
        <f t="shared" si="480"/>
        <v/>
      </c>
      <c r="AR710" s="172" t="str">
        <f>Table1[[#This Row],[Sex ]]&amp;Table1[[#This Row],[Month]]</f>
        <v>F3</v>
      </c>
      <c r="AS710" s="21"/>
      <c r="AT710" s="21"/>
      <c r="AU710" s="21"/>
      <c r="AV710" s="21"/>
      <c r="AW710" s="21"/>
      <c r="AX710" s="21"/>
      <c r="AY710" s="21"/>
      <c r="AZ710" s="21"/>
      <c r="BA710" s="21"/>
      <c r="BB710" s="21"/>
      <c r="BC710" s="21"/>
      <c r="BD710" s="21"/>
      <c r="BE710" s="319"/>
      <c r="BF710" s="319"/>
      <c r="BG710" s="316"/>
      <c r="BH710" s="316"/>
      <c r="BI710" s="316"/>
      <c r="BJ710" s="316"/>
      <c r="BK710" s="316"/>
      <c r="BL710" s="316"/>
      <c r="BM710" s="316"/>
      <c r="BN710" s="316"/>
      <c r="BO710" s="316"/>
      <c r="BP710" s="316"/>
      <c r="BQ710" s="316"/>
      <c r="BR710" s="316"/>
      <c r="BS710" s="316"/>
      <c r="BT710" s="316"/>
      <c r="BU710" s="316"/>
      <c r="BV710" s="316"/>
      <c r="BW710" s="316"/>
      <c r="BX710" s="316"/>
      <c r="BY710" s="316"/>
      <c r="BZ710" s="316"/>
      <c r="CA710" s="316"/>
      <c r="CB710" s="316"/>
      <c r="CC710" s="316"/>
      <c r="CD710" s="316"/>
      <c r="CE710" s="316"/>
      <c r="CF710" s="316"/>
      <c r="CG710" s="316"/>
      <c r="CH710" s="316"/>
      <c r="CI710" s="316"/>
      <c r="CJ710" s="316"/>
      <c r="CK710" s="316"/>
      <c r="CL710" s="316"/>
      <c r="CM710" s="316"/>
      <c r="CN710" s="316"/>
      <c r="CO710" s="316"/>
      <c r="CP710" s="316"/>
      <c r="CQ710" s="316"/>
      <c r="CR710" s="316"/>
      <c r="CS710" s="316"/>
      <c r="CT710" s="316"/>
      <c r="CU710" s="316"/>
      <c r="CV710" s="316"/>
      <c r="CW710" s="316"/>
      <c r="CX710" s="316"/>
      <c r="CY710" s="316"/>
      <c r="CZ710" s="316"/>
      <c r="DA710" s="316"/>
      <c r="DB710" s="316"/>
      <c r="DC710" s="316"/>
      <c r="DD710" s="316"/>
      <c r="DE710" s="316"/>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21"/>
      <c r="ET710" s="21"/>
      <c r="EU710" s="21"/>
      <c r="EV710" s="21"/>
      <c r="HP710" s="268">
        <f t="shared" si="449"/>
        <v>6</v>
      </c>
      <c r="HQ710" s="268">
        <f t="shared" si="454"/>
        <v>702</v>
      </c>
      <c r="HR710" s="268">
        <f t="shared" si="450"/>
        <v>-16.666666666666657</v>
      </c>
      <c r="HS710" s="268">
        <f t="shared" si="451"/>
        <v>16.666666666666657</v>
      </c>
    </row>
    <row r="711" spans="1:227" x14ac:dyDescent="0.3">
      <c r="A711" s="21"/>
      <c r="B711" s="14">
        <v>11656</v>
      </c>
      <c r="C711" s="14">
        <v>4</v>
      </c>
      <c r="D711" s="14" t="s">
        <v>182</v>
      </c>
      <c r="E711" s="14" t="s">
        <v>183</v>
      </c>
      <c r="F711" s="14">
        <v>300</v>
      </c>
      <c r="G711" s="14" t="s">
        <v>120</v>
      </c>
      <c r="H711" s="14">
        <v>3</v>
      </c>
      <c r="I711" s="14">
        <v>5</v>
      </c>
      <c r="J711" s="14">
        <v>5</v>
      </c>
      <c r="K711" s="14"/>
      <c r="L711" s="14" t="s">
        <v>141</v>
      </c>
      <c r="M711" s="24">
        <f t="shared" si="481"/>
        <v>5</v>
      </c>
      <c r="N711" s="24">
        <f t="shared" si="456"/>
        <v>1</v>
      </c>
      <c r="O711" s="24" t="str">
        <f t="shared" si="457"/>
        <v>5 5</v>
      </c>
      <c r="P711" s="24">
        <f t="shared" si="458"/>
        <v>5</v>
      </c>
      <c r="Q711" s="25">
        <f t="shared" si="459"/>
        <v>0</v>
      </c>
      <c r="R711" s="26">
        <f t="shared" si="460"/>
        <v>0</v>
      </c>
      <c r="S711" s="24">
        <f t="shared" si="461"/>
        <v>3</v>
      </c>
      <c r="T711" s="24">
        <f t="shared" si="462"/>
        <v>3</v>
      </c>
      <c r="U711" s="24" t="str">
        <f t="shared" si="463"/>
        <v/>
      </c>
      <c r="V711" s="24" t="str">
        <f t="shared" si="464"/>
        <v>g</v>
      </c>
      <c r="W711" s="24" t="str">
        <f t="shared" si="482"/>
        <v/>
      </c>
      <c r="X711" s="24">
        <f t="shared" si="465"/>
        <v>3</v>
      </c>
      <c r="Y711" s="24">
        <f t="shared" si="466"/>
        <v>3</v>
      </c>
      <c r="Z711" s="24" t="str">
        <f t="shared" si="467"/>
        <v>F</v>
      </c>
      <c r="AA711" s="24" t="str">
        <f t="shared" si="455"/>
        <v>F</v>
      </c>
      <c r="AB711" s="34" t="str">
        <f t="shared" si="468"/>
        <v/>
      </c>
      <c r="AC711" s="34" t="str">
        <f t="shared" si="469"/>
        <v>g</v>
      </c>
      <c r="AD711" s="34" t="str">
        <f t="shared" si="483"/>
        <v>g</v>
      </c>
      <c r="AE711" s="34" t="str">
        <f t="shared" si="470"/>
        <v>3 0</v>
      </c>
      <c r="AF711" s="34">
        <f t="shared" si="471"/>
        <v>5</v>
      </c>
      <c r="AG711" s="34">
        <f t="shared" si="472"/>
        <v>5</v>
      </c>
      <c r="AH711" s="34">
        <f t="shared" si="473"/>
        <v>0</v>
      </c>
      <c r="AI711" s="172">
        <f>IF(AJ711&lt;&gt;"",MAX(AI$3:AI710)+1,"")</f>
        <v>543</v>
      </c>
      <c r="AJ711" s="172" t="str">
        <f t="shared" si="474"/>
        <v>F</v>
      </c>
      <c r="AK711" s="172">
        <f t="shared" si="475"/>
        <v>300</v>
      </c>
      <c r="AL711" s="172">
        <f t="shared" si="476"/>
        <v>5</v>
      </c>
      <c r="AM711" s="172" t="str">
        <f>IF(AN711&lt;&gt;"",MAX(AM$3:AM710)+1,"")</f>
        <v/>
      </c>
      <c r="AN711" s="172" t="str">
        <f t="shared" si="477"/>
        <v/>
      </c>
      <c r="AO711" s="172" t="str">
        <f t="shared" si="478"/>
        <v/>
      </c>
      <c r="AP711" s="172" t="str">
        <f t="shared" si="479"/>
        <v/>
      </c>
      <c r="AQ711" s="172" t="str">
        <f t="shared" si="480"/>
        <v/>
      </c>
      <c r="AR711" s="172" t="str">
        <f>Table1[[#This Row],[Sex ]]&amp;Table1[[#This Row],[Month]]</f>
        <v>F3</v>
      </c>
      <c r="AS711" s="21"/>
      <c r="AT711" s="21"/>
      <c r="AU711" s="21"/>
      <c r="AV711" s="21"/>
      <c r="AW711" s="21"/>
      <c r="AX711" s="21"/>
      <c r="AY711" s="21"/>
      <c r="AZ711" s="21"/>
      <c r="BA711" s="21"/>
      <c r="BB711" s="21"/>
      <c r="BC711" s="21"/>
      <c r="BD711" s="21"/>
      <c r="BE711" s="319"/>
      <c r="BF711" s="319"/>
      <c r="BG711" s="316"/>
      <c r="BH711" s="316"/>
      <c r="BI711" s="316"/>
      <c r="BJ711" s="316"/>
      <c r="BK711" s="316"/>
      <c r="BL711" s="316"/>
      <c r="BM711" s="316"/>
      <c r="BN711" s="316"/>
      <c r="BO711" s="316"/>
      <c r="BP711" s="316"/>
      <c r="BQ711" s="316"/>
      <c r="BR711" s="316"/>
      <c r="BS711" s="316"/>
      <c r="BT711" s="316"/>
      <c r="BU711" s="316"/>
      <c r="BV711" s="316"/>
      <c r="BW711" s="316"/>
      <c r="BX711" s="316"/>
      <c r="BY711" s="316"/>
      <c r="BZ711" s="316"/>
      <c r="CA711" s="316"/>
      <c r="CB711" s="316"/>
      <c r="CC711" s="316"/>
      <c r="CD711" s="316"/>
      <c r="CE711" s="316"/>
      <c r="CF711" s="316"/>
      <c r="CG711" s="316"/>
      <c r="CH711" s="316"/>
      <c r="CI711" s="316"/>
      <c r="CJ711" s="316"/>
      <c r="CK711" s="316"/>
      <c r="CL711" s="316"/>
      <c r="CM711" s="316"/>
      <c r="CN711" s="316"/>
      <c r="CO711" s="316"/>
      <c r="CP711" s="316"/>
      <c r="CQ711" s="316"/>
      <c r="CR711" s="316"/>
      <c r="CS711" s="316"/>
      <c r="CT711" s="316"/>
      <c r="CU711" s="316"/>
      <c r="CV711" s="316"/>
      <c r="CW711" s="316"/>
      <c r="CX711" s="316"/>
      <c r="CY711" s="316"/>
      <c r="CZ711" s="316"/>
      <c r="DA711" s="316"/>
      <c r="DB711" s="316"/>
      <c r="DC711" s="316"/>
      <c r="DD711" s="316"/>
      <c r="DE711" s="316"/>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21"/>
      <c r="ET711" s="21"/>
      <c r="EU711" s="21"/>
      <c r="EV711" s="21"/>
      <c r="HP711" s="268">
        <f t="shared" si="449"/>
        <v>6</v>
      </c>
      <c r="HQ711" s="268">
        <f t="shared" si="454"/>
        <v>703</v>
      </c>
      <c r="HR711" s="268">
        <f t="shared" si="450"/>
        <v>0</v>
      </c>
      <c r="HS711" s="268">
        <f t="shared" si="451"/>
        <v>0</v>
      </c>
    </row>
    <row r="712" spans="1:227" x14ac:dyDescent="0.3">
      <c r="A712" s="21"/>
      <c r="B712" s="14">
        <v>11656</v>
      </c>
      <c r="C712" s="14">
        <v>5</v>
      </c>
      <c r="D712" s="14" t="s">
        <v>182</v>
      </c>
      <c r="E712" s="14" t="s">
        <v>183</v>
      </c>
      <c r="F712" s="14">
        <v>310</v>
      </c>
      <c r="G712" s="14" t="s">
        <v>120</v>
      </c>
      <c r="H712" s="14">
        <v>3</v>
      </c>
      <c r="I712" s="14">
        <v>5</v>
      </c>
      <c r="J712" s="14">
        <v>5</v>
      </c>
      <c r="K712" s="14"/>
      <c r="L712" s="14" t="s">
        <v>141</v>
      </c>
      <c r="M712" s="24">
        <f t="shared" si="481"/>
        <v>5</v>
      </c>
      <c r="N712" s="24">
        <f t="shared" si="456"/>
        <v>1</v>
      </c>
      <c r="O712" s="24" t="str">
        <f t="shared" si="457"/>
        <v>5 5</v>
      </c>
      <c r="P712" s="24">
        <f t="shared" si="458"/>
        <v>5</v>
      </c>
      <c r="Q712" s="25">
        <f t="shared" si="459"/>
        <v>0</v>
      </c>
      <c r="R712" s="26">
        <f t="shared" si="460"/>
        <v>0</v>
      </c>
      <c r="S712" s="24">
        <f t="shared" si="461"/>
        <v>3</v>
      </c>
      <c r="T712" s="24">
        <f t="shared" si="462"/>
        <v>3</v>
      </c>
      <c r="U712" s="24" t="str">
        <f t="shared" si="463"/>
        <v/>
      </c>
      <c r="V712" s="24" t="str">
        <f t="shared" si="464"/>
        <v>g</v>
      </c>
      <c r="W712" s="24" t="str">
        <f t="shared" si="482"/>
        <v/>
      </c>
      <c r="X712" s="24">
        <f t="shared" si="465"/>
        <v>3</v>
      </c>
      <c r="Y712" s="24">
        <f t="shared" si="466"/>
        <v>3</v>
      </c>
      <c r="Z712" s="24" t="str">
        <f t="shared" si="467"/>
        <v>F</v>
      </c>
      <c r="AA712" s="24" t="str">
        <f t="shared" si="455"/>
        <v>F</v>
      </c>
      <c r="AB712" s="34" t="str">
        <f t="shared" si="468"/>
        <v/>
      </c>
      <c r="AC712" s="34" t="str">
        <f t="shared" si="469"/>
        <v>g</v>
      </c>
      <c r="AD712" s="34" t="str">
        <f t="shared" si="483"/>
        <v>g</v>
      </c>
      <c r="AE712" s="34" t="str">
        <f t="shared" si="470"/>
        <v>3 0</v>
      </c>
      <c r="AF712" s="34">
        <f t="shared" si="471"/>
        <v>5</v>
      </c>
      <c r="AG712" s="34">
        <f t="shared" si="472"/>
        <v>5</v>
      </c>
      <c r="AH712" s="34">
        <f t="shared" si="473"/>
        <v>0</v>
      </c>
      <c r="AI712" s="172">
        <f>IF(AJ712&lt;&gt;"",MAX(AI$3:AI711)+1,"")</f>
        <v>544</v>
      </c>
      <c r="AJ712" s="172" t="str">
        <f t="shared" si="474"/>
        <v>F</v>
      </c>
      <c r="AK712" s="172">
        <f t="shared" si="475"/>
        <v>310</v>
      </c>
      <c r="AL712" s="172">
        <f t="shared" si="476"/>
        <v>5</v>
      </c>
      <c r="AM712" s="172" t="str">
        <f>IF(AN712&lt;&gt;"",MAX(AM$3:AM711)+1,"")</f>
        <v/>
      </c>
      <c r="AN712" s="172" t="str">
        <f t="shared" si="477"/>
        <v/>
      </c>
      <c r="AO712" s="172" t="str">
        <f t="shared" si="478"/>
        <v/>
      </c>
      <c r="AP712" s="172" t="str">
        <f t="shared" si="479"/>
        <v/>
      </c>
      <c r="AQ712" s="172" t="str">
        <f t="shared" si="480"/>
        <v/>
      </c>
      <c r="AR712" s="172" t="str">
        <f>Table1[[#This Row],[Sex ]]&amp;Table1[[#This Row],[Month]]</f>
        <v>F3</v>
      </c>
      <c r="AS712" s="21"/>
      <c r="AT712" s="21"/>
      <c r="AU712" s="21"/>
      <c r="AV712" s="21"/>
      <c r="AW712" s="21"/>
      <c r="AX712" s="21"/>
      <c r="AY712" s="21"/>
      <c r="AZ712" s="21"/>
      <c r="BA712" s="21"/>
      <c r="BB712" s="21"/>
      <c r="BC712" s="21"/>
      <c r="BD712" s="21"/>
      <c r="BE712" s="319"/>
      <c r="BF712" s="319"/>
      <c r="BG712" s="316"/>
      <c r="BH712" s="316"/>
      <c r="BI712" s="316"/>
      <c r="BJ712" s="316"/>
      <c r="BK712" s="316"/>
      <c r="BL712" s="316"/>
      <c r="BM712" s="316"/>
      <c r="BN712" s="316"/>
      <c r="BO712" s="316"/>
      <c r="BP712" s="316"/>
      <c r="BQ712" s="316"/>
      <c r="BR712" s="316"/>
      <c r="BS712" s="316"/>
      <c r="BT712" s="316"/>
      <c r="BU712" s="316"/>
      <c r="BV712" s="316"/>
      <c r="BW712" s="316"/>
      <c r="BX712" s="316"/>
      <c r="BY712" s="316"/>
      <c r="BZ712" s="316"/>
      <c r="CA712" s="316"/>
      <c r="CB712" s="316"/>
      <c r="CC712" s="316"/>
      <c r="CD712" s="316"/>
      <c r="CE712" s="316"/>
      <c r="CF712" s="316"/>
      <c r="CG712" s="316"/>
      <c r="CH712" s="316"/>
      <c r="CI712" s="316"/>
      <c r="CJ712" s="316"/>
      <c r="CK712" s="316"/>
      <c r="CL712" s="316"/>
      <c r="CM712" s="316"/>
      <c r="CN712" s="316"/>
      <c r="CO712" s="316"/>
      <c r="CP712" s="316"/>
      <c r="CQ712" s="316"/>
      <c r="CR712" s="316"/>
      <c r="CS712" s="316"/>
      <c r="CT712" s="316"/>
      <c r="CU712" s="316"/>
      <c r="CV712" s="316"/>
      <c r="CW712" s="316"/>
      <c r="CX712" s="316"/>
      <c r="CY712" s="316"/>
      <c r="CZ712" s="316"/>
      <c r="DA712" s="316"/>
      <c r="DB712" s="316"/>
      <c r="DC712" s="316"/>
      <c r="DD712" s="316"/>
      <c r="DE712" s="316"/>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21"/>
      <c r="ET712" s="21"/>
      <c r="EU712" s="21"/>
      <c r="EV712" s="21"/>
      <c r="HP712" s="268">
        <f t="shared" si="449"/>
        <v>4</v>
      </c>
      <c r="HQ712" s="268">
        <f t="shared" si="454"/>
        <v>704</v>
      </c>
      <c r="HR712" s="268">
        <f t="shared" si="450"/>
        <v>0</v>
      </c>
      <c r="HS712" s="268">
        <f t="shared" si="451"/>
        <v>0</v>
      </c>
    </row>
    <row r="713" spans="1:227" x14ac:dyDescent="0.3">
      <c r="A713" s="21"/>
      <c r="B713" s="14">
        <v>11656</v>
      </c>
      <c r="C713" s="14">
        <v>6</v>
      </c>
      <c r="D713" s="14" t="s">
        <v>182</v>
      </c>
      <c r="E713" s="14" t="s">
        <v>183</v>
      </c>
      <c r="F713" s="14">
        <v>310</v>
      </c>
      <c r="G713" s="14" t="s">
        <v>120</v>
      </c>
      <c r="H713" s="14">
        <v>3</v>
      </c>
      <c r="I713" s="14">
        <v>5</v>
      </c>
      <c r="J713" s="14">
        <v>5</v>
      </c>
      <c r="K713" s="14"/>
      <c r="L713" s="14" t="s">
        <v>141</v>
      </c>
      <c r="M713" s="24">
        <f t="shared" si="481"/>
        <v>5</v>
      </c>
      <c r="N713" s="24">
        <f t="shared" si="456"/>
        <v>1</v>
      </c>
      <c r="O713" s="24" t="str">
        <f t="shared" si="457"/>
        <v>5 5</v>
      </c>
      <c r="P713" s="24">
        <f t="shared" si="458"/>
        <v>5</v>
      </c>
      <c r="Q713" s="25">
        <f t="shared" si="459"/>
        <v>0</v>
      </c>
      <c r="R713" s="26">
        <f t="shared" si="460"/>
        <v>0</v>
      </c>
      <c r="S713" s="24">
        <f t="shared" si="461"/>
        <v>3</v>
      </c>
      <c r="T713" s="24">
        <f t="shared" si="462"/>
        <v>3</v>
      </c>
      <c r="U713" s="24" t="str">
        <f t="shared" si="463"/>
        <v/>
      </c>
      <c r="V713" s="24" t="str">
        <f t="shared" si="464"/>
        <v>g</v>
      </c>
      <c r="W713" s="24" t="str">
        <f t="shared" si="482"/>
        <v/>
      </c>
      <c r="X713" s="24">
        <f t="shared" si="465"/>
        <v>3</v>
      </c>
      <c r="Y713" s="24">
        <f t="shared" si="466"/>
        <v>3</v>
      </c>
      <c r="Z713" s="24" t="str">
        <f t="shared" si="467"/>
        <v>F</v>
      </c>
      <c r="AA713" s="24" t="str">
        <f t="shared" si="455"/>
        <v>F</v>
      </c>
      <c r="AB713" s="34" t="str">
        <f t="shared" si="468"/>
        <v/>
      </c>
      <c r="AC713" s="34" t="str">
        <f t="shared" si="469"/>
        <v>g</v>
      </c>
      <c r="AD713" s="34" t="str">
        <f t="shared" si="483"/>
        <v>g</v>
      </c>
      <c r="AE713" s="34" t="str">
        <f t="shared" si="470"/>
        <v>3 0</v>
      </c>
      <c r="AF713" s="34">
        <f t="shared" si="471"/>
        <v>5</v>
      </c>
      <c r="AG713" s="34">
        <f t="shared" si="472"/>
        <v>5</v>
      </c>
      <c r="AH713" s="34">
        <f t="shared" si="473"/>
        <v>0</v>
      </c>
      <c r="AI713" s="172">
        <f>IF(AJ713&lt;&gt;"",MAX(AI$3:AI712)+1,"")</f>
        <v>545</v>
      </c>
      <c r="AJ713" s="172" t="str">
        <f t="shared" si="474"/>
        <v>F</v>
      </c>
      <c r="AK713" s="172">
        <f t="shared" si="475"/>
        <v>310</v>
      </c>
      <c r="AL713" s="172">
        <f t="shared" si="476"/>
        <v>5</v>
      </c>
      <c r="AM713" s="172" t="str">
        <f>IF(AN713&lt;&gt;"",MAX(AM$3:AM712)+1,"")</f>
        <v/>
      </c>
      <c r="AN713" s="172" t="str">
        <f t="shared" si="477"/>
        <v/>
      </c>
      <c r="AO713" s="172" t="str">
        <f t="shared" si="478"/>
        <v/>
      </c>
      <c r="AP713" s="172" t="str">
        <f t="shared" si="479"/>
        <v/>
      </c>
      <c r="AQ713" s="172" t="str">
        <f t="shared" si="480"/>
        <v/>
      </c>
      <c r="AR713" s="172" t="str">
        <f>Table1[[#This Row],[Sex ]]&amp;Table1[[#This Row],[Month]]</f>
        <v>F3</v>
      </c>
      <c r="AS713" s="21"/>
      <c r="AT713" s="21"/>
      <c r="AU713" s="21"/>
      <c r="AV713" s="21"/>
      <c r="AW713" s="21"/>
      <c r="AX713" s="21"/>
      <c r="AY713" s="21"/>
      <c r="AZ713" s="21"/>
      <c r="BA713" s="21"/>
      <c r="BB713" s="21"/>
      <c r="BC713" s="21"/>
      <c r="BD713" s="21"/>
      <c r="BE713" s="319"/>
      <c r="BF713" s="319"/>
      <c r="BG713" s="316"/>
      <c r="BH713" s="316"/>
      <c r="BI713" s="316"/>
      <c r="BJ713" s="316"/>
      <c r="BK713" s="316"/>
      <c r="BL713" s="316"/>
      <c r="BM713" s="316"/>
      <c r="BN713" s="316"/>
      <c r="BO713" s="316"/>
      <c r="BP713" s="316"/>
      <c r="BQ713" s="316"/>
      <c r="BR713" s="316"/>
      <c r="BS713" s="316"/>
      <c r="BT713" s="316"/>
      <c r="BU713" s="316"/>
      <c r="BV713" s="316"/>
      <c r="BW713" s="316"/>
      <c r="BX713" s="316"/>
      <c r="BY713" s="316"/>
      <c r="BZ713" s="316"/>
      <c r="CA713" s="316"/>
      <c r="CB713" s="316"/>
      <c r="CC713" s="316"/>
      <c r="CD713" s="316"/>
      <c r="CE713" s="316"/>
      <c r="CF713" s="316"/>
      <c r="CG713" s="316"/>
      <c r="CH713" s="316"/>
      <c r="CI713" s="316"/>
      <c r="CJ713" s="316"/>
      <c r="CK713" s="316"/>
      <c r="CL713" s="316"/>
      <c r="CM713" s="316"/>
      <c r="CN713" s="316"/>
      <c r="CO713" s="316"/>
      <c r="CP713" s="316"/>
      <c r="CQ713" s="316"/>
      <c r="CR713" s="316"/>
      <c r="CS713" s="316"/>
      <c r="CT713" s="316"/>
      <c r="CU713" s="316"/>
      <c r="CV713" s="316"/>
      <c r="CW713" s="316"/>
      <c r="CX713" s="316"/>
      <c r="CY713" s="316"/>
      <c r="CZ713" s="316"/>
      <c r="DA713" s="316"/>
      <c r="DB713" s="316"/>
      <c r="DC713" s="316"/>
      <c r="DD713" s="316"/>
      <c r="DE713" s="316"/>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21"/>
      <c r="ET713" s="21"/>
      <c r="EU713" s="21"/>
      <c r="EV713" s="21"/>
      <c r="HP713" s="268">
        <f t="shared" ref="HP713:HP776" si="484">J707</f>
        <v>5</v>
      </c>
      <c r="HQ713" s="268">
        <f t="shared" si="454"/>
        <v>705</v>
      </c>
      <c r="HR713" s="268">
        <f t="shared" ref="HR713:HR776" si="485">IF(I707&lt;&gt;"",IF(I707&gt;98,0,IF(J707&gt;98,0,IF(I707&lt;&gt;J707,ABS((I707/J707)*100)-100,0))),0)</f>
        <v>0</v>
      </c>
      <c r="HS713" s="268">
        <f t="shared" si="451"/>
        <v>0</v>
      </c>
    </row>
    <row r="714" spans="1:227" x14ac:dyDescent="0.3">
      <c r="A714" s="21"/>
      <c r="B714" s="14">
        <v>11656</v>
      </c>
      <c r="C714" s="14">
        <v>7</v>
      </c>
      <c r="D714" s="14" t="s">
        <v>182</v>
      </c>
      <c r="E714" s="14" t="s">
        <v>183</v>
      </c>
      <c r="F714" s="14">
        <v>320</v>
      </c>
      <c r="G714" s="14" t="s">
        <v>121</v>
      </c>
      <c r="H714" s="14">
        <v>3</v>
      </c>
      <c r="I714" s="14">
        <v>4</v>
      </c>
      <c r="J714" s="14">
        <v>4</v>
      </c>
      <c r="K714" s="14"/>
      <c r="L714" s="14" t="s">
        <v>141</v>
      </c>
      <c r="M714" s="24">
        <f t="shared" si="481"/>
        <v>4</v>
      </c>
      <c r="N714" s="24">
        <f t="shared" si="456"/>
        <v>1</v>
      </c>
      <c r="O714" s="24" t="str">
        <f t="shared" si="457"/>
        <v>4 4</v>
      </c>
      <c r="P714" s="24">
        <f t="shared" si="458"/>
        <v>4</v>
      </c>
      <c r="Q714" s="25">
        <f t="shared" si="459"/>
        <v>0</v>
      </c>
      <c r="R714" s="26">
        <f t="shared" si="460"/>
        <v>0</v>
      </c>
      <c r="S714" s="24">
        <f t="shared" si="461"/>
        <v>3</v>
      </c>
      <c r="T714" s="24">
        <f t="shared" si="462"/>
        <v>3</v>
      </c>
      <c r="U714" s="24" t="str">
        <f t="shared" si="463"/>
        <v/>
      </c>
      <c r="V714" s="24" t="str">
        <f t="shared" si="464"/>
        <v>g</v>
      </c>
      <c r="W714" s="24" t="str">
        <f t="shared" si="482"/>
        <v/>
      </c>
      <c r="X714" s="24">
        <f t="shared" si="465"/>
        <v>3</v>
      </c>
      <c r="Y714" s="24">
        <f t="shared" si="466"/>
        <v>3</v>
      </c>
      <c r="Z714" s="24" t="str">
        <f t="shared" si="467"/>
        <v>M</v>
      </c>
      <c r="AA714" s="24" t="str">
        <f t="shared" si="455"/>
        <v>M</v>
      </c>
      <c r="AB714" s="34" t="str">
        <f t="shared" si="468"/>
        <v/>
      </c>
      <c r="AC714" s="34" t="str">
        <f t="shared" si="469"/>
        <v>g</v>
      </c>
      <c r="AD714" s="34" t="str">
        <f t="shared" si="483"/>
        <v>g</v>
      </c>
      <c r="AE714" s="34" t="str">
        <f t="shared" si="470"/>
        <v>3 0</v>
      </c>
      <c r="AF714" s="34">
        <f t="shared" si="471"/>
        <v>4</v>
      </c>
      <c r="AG714" s="34">
        <f t="shared" si="472"/>
        <v>4</v>
      </c>
      <c r="AH714" s="34">
        <f t="shared" si="473"/>
        <v>0</v>
      </c>
      <c r="AI714" s="172" t="str">
        <f>IF(AJ714&lt;&gt;"",MAX(AI$3:AI713)+1,"")</f>
        <v/>
      </c>
      <c r="AJ714" s="172" t="str">
        <f t="shared" si="474"/>
        <v/>
      </c>
      <c r="AK714" s="172" t="str">
        <f t="shared" si="475"/>
        <v/>
      </c>
      <c r="AL714" s="172" t="str">
        <f t="shared" si="476"/>
        <v/>
      </c>
      <c r="AM714" s="172">
        <f>IF(AN714&lt;&gt;"",MAX(AM$3:AM713)+1,"")</f>
        <v>161</v>
      </c>
      <c r="AN714" s="172" t="str">
        <f t="shared" si="477"/>
        <v>M</v>
      </c>
      <c r="AO714" s="172">
        <f t="shared" si="478"/>
        <v>320</v>
      </c>
      <c r="AP714" s="172">
        <f t="shared" si="479"/>
        <v>4</v>
      </c>
      <c r="AQ714" s="172" t="str">
        <f t="shared" si="480"/>
        <v/>
      </c>
      <c r="AR714" s="172" t="str">
        <f>Table1[[#This Row],[Sex ]]&amp;Table1[[#This Row],[Month]]</f>
        <v>M3</v>
      </c>
      <c r="AS714" s="21"/>
      <c r="AT714" s="21"/>
      <c r="AU714" s="21"/>
      <c r="AV714" s="21"/>
      <c r="AW714" s="21"/>
      <c r="AX714" s="21"/>
      <c r="AY714" s="21"/>
      <c r="AZ714" s="21"/>
      <c r="BA714" s="21"/>
      <c r="BB714" s="21"/>
      <c r="BC714" s="21"/>
      <c r="BD714" s="21"/>
      <c r="BE714" s="319"/>
      <c r="BF714" s="319"/>
      <c r="BG714" s="316"/>
      <c r="BH714" s="316"/>
      <c r="BI714" s="316"/>
      <c r="BJ714" s="316"/>
      <c r="BK714" s="316"/>
      <c r="BL714" s="316"/>
      <c r="BM714" s="316"/>
      <c r="BN714" s="316"/>
      <c r="BO714" s="316"/>
      <c r="BP714" s="316"/>
      <c r="BQ714" s="316"/>
      <c r="BR714" s="316"/>
      <c r="BS714" s="316"/>
      <c r="BT714" s="316"/>
      <c r="BU714" s="316"/>
      <c r="BV714" s="316"/>
      <c r="BW714" s="316"/>
      <c r="BX714" s="316"/>
      <c r="BY714" s="316"/>
      <c r="BZ714" s="316"/>
      <c r="CA714" s="316"/>
      <c r="CB714" s="316"/>
      <c r="CC714" s="316"/>
      <c r="CD714" s="316"/>
      <c r="CE714" s="316"/>
      <c r="CF714" s="316"/>
      <c r="CG714" s="316"/>
      <c r="CH714" s="316"/>
      <c r="CI714" s="316"/>
      <c r="CJ714" s="316"/>
      <c r="CK714" s="316"/>
      <c r="CL714" s="316"/>
      <c r="CM714" s="316"/>
      <c r="CN714" s="316"/>
      <c r="CO714" s="316"/>
      <c r="CP714" s="316"/>
      <c r="CQ714" s="316"/>
      <c r="CR714" s="316"/>
      <c r="CS714" s="316"/>
      <c r="CT714" s="316"/>
      <c r="CU714" s="316"/>
      <c r="CV714" s="316"/>
      <c r="CW714" s="316"/>
      <c r="CX714" s="316"/>
      <c r="CY714" s="316"/>
      <c r="CZ714" s="316"/>
      <c r="DA714" s="316"/>
      <c r="DB714" s="316"/>
      <c r="DC714" s="316"/>
      <c r="DD714" s="316"/>
      <c r="DE714" s="316"/>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21"/>
      <c r="ET714" s="21"/>
      <c r="EU714" s="21"/>
      <c r="EV714" s="21"/>
      <c r="HP714" s="268">
        <f t="shared" si="484"/>
        <v>3</v>
      </c>
      <c r="HQ714" s="268">
        <f t="shared" si="454"/>
        <v>706</v>
      </c>
      <c r="HR714" s="268">
        <f t="shared" si="485"/>
        <v>0</v>
      </c>
      <c r="HS714" s="268">
        <f t="shared" si="451"/>
        <v>0</v>
      </c>
    </row>
    <row r="715" spans="1:227" x14ac:dyDescent="0.3">
      <c r="A715" s="21"/>
      <c r="B715" s="14">
        <v>11656</v>
      </c>
      <c r="C715" s="14">
        <v>8</v>
      </c>
      <c r="D715" s="14" t="s">
        <v>182</v>
      </c>
      <c r="E715" s="14" t="s">
        <v>183</v>
      </c>
      <c r="F715" s="14">
        <v>340</v>
      </c>
      <c r="G715" s="14" t="s">
        <v>121</v>
      </c>
      <c r="H715" s="14">
        <v>3</v>
      </c>
      <c r="I715" s="14">
        <v>6</v>
      </c>
      <c r="J715" s="14">
        <v>6</v>
      </c>
      <c r="K715" s="14"/>
      <c r="L715" s="14" t="s">
        <v>141</v>
      </c>
      <c r="M715" s="24">
        <f t="shared" si="481"/>
        <v>6</v>
      </c>
      <c r="N715" s="24">
        <f t="shared" si="456"/>
        <v>1</v>
      </c>
      <c r="O715" s="24" t="str">
        <f t="shared" si="457"/>
        <v>6 6</v>
      </c>
      <c r="P715" s="24">
        <f t="shared" si="458"/>
        <v>6</v>
      </c>
      <c r="Q715" s="25">
        <f t="shared" si="459"/>
        <v>0</v>
      </c>
      <c r="R715" s="26">
        <f t="shared" si="460"/>
        <v>0</v>
      </c>
      <c r="S715" s="24">
        <f t="shared" si="461"/>
        <v>3</v>
      </c>
      <c r="T715" s="24">
        <f t="shared" si="462"/>
        <v>3</v>
      </c>
      <c r="U715" s="24" t="str">
        <f t="shared" si="463"/>
        <v/>
      </c>
      <c r="V715" s="24" t="str">
        <f t="shared" si="464"/>
        <v>g</v>
      </c>
      <c r="W715" s="24" t="str">
        <f t="shared" si="482"/>
        <v/>
      </c>
      <c r="X715" s="24">
        <f t="shared" si="465"/>
        <v>3</v>
      </c>
      <c r="Y715" s="24">
        <f t="shared" si="466"/>
        <v>3</v>
      </c>
      <c r="Z715" s="24" t="str">
        <f t="shared" si="467"/>
        <v>M</v>
      </c>
      <c r="AA715" s="24" t="str">
        <f t="shared" si="455"/>
        <v>M</v>
      </c>
      <c r="AB715" s="34" t="str">
        <f t="shared" si="468"/>
        <v/>
      </c>
      <c r="AC715" s="34" t="str">
        <f t="shared" si="469"/>
        <v>g</v>
      </c>
      <c r="AD715" s="34" t="str">
        <f t="shared" si="483"/>
        <v>g</v>
      </c>
      <c r="AE715" s="34" t="str">
        <f t="shared" si="470"/>
        <v>3 0</v>
      </c>
      <c r="AF715" s="34">
        <f t="shared" si="471"/>
        <v>6</v>
      </c>
      <c r="AG715" s="34">
        <f t="shared" si="472"/>
        <v>6</v>
      </c>
      <c r="AH715" s="34">
        <f t="shared" si="473"/>
        <v>0</v>
      </c>
      <c r="AI715" s="172" t="str">
        <f>IF(AJ715&lt;&gt;"",MAX(AI$3:AI714)+1,"")</f>
        <v/>
      </c>
      <c r="AJ715" s="172" t="str">
        <f t="shared" si="474"/>
        <v/>
      </c>
      <c r="AK715" s="172" t="str">
        <f t="shared" si="475"/>
        <v/>
      </c>
      <c r="AL715" s="172" t="str">
        <f t="shared" si="476"/>
        <v/>
      </c>
      <c r="AM715" s="172">
        <f>IF(AN715&lt;&gt;"",MAX(AM$3:AM714)+1,"")</f>
        <v>162</v>
      </c>
      <c r="AN715" s="172" t="str">
        <f t="shared" si="477"/>
        <v>M</v>
      </c>
      <c r="AO715" s="172">
        <f t="shared" si="478"/>
        <v>340</v>
      </c>
      <c r="AP715" s="172">
        <f t="shared" si="479"/>
        <v>6</v>
      </c>
      <c r="AQ715" s="172" t="str">
        <f t="shared" si="480"/>
        <v/>
      </c>
      <c r="AR715" s="172" t="str">
        <f>Table1[[#This Row],[Sex ]]&amp;Table1[[#This Row],[Month]]</f>
        <v>M3</v>
      </c>
      <c r="AS715" s="21"/>
      <c r="AT715" s="21"/>
      <c r="AU715" s="21"/>
      <c r="AV715" s="21"/>
      <c r="AW715" s="21"/>
      <c r="AX715" s="21"/>
      <c r="AY715" s="21"/>
      <c r="AZ715" s="21"/>
      <c r="BA715" s="21"/>
      <c r="BB715" s="21"/>
      <c r="BC715" s="21"/>
      <c r="BD715" s="21"/>
      <c r="BE715" s="319"/>
      <c r="BF715" s="319"/>
      <c r="BG715" s="316"/>
      <c r="BH715" s="316"/>
      <c r="BI715" s="316"/>
      <c r="BJ715" s="316"/>
      <c r="BK715" s="316"/>
      <c r="BL715" s="316"/>
      <c r="BM715" s="316"/>
      <c r="BN715" s="316"/>
      <c r="BO715" s="316"/>
      <c r="BP715" s="316"/>
      <c r="BQ715" s="316"/>
      <c r="BR715" s="316"/>
      <c r="BS715" s="316"/>
      <c r="BT715" s="316"/>
      <c r="BU715" s="316"/>
      <c r="BV715" s="316"/>
      <c r="BW715" s="316"/>
      <c r="BX715" s="316"/>
      <c r="BY715" s="316"/>
      <c r="BZ715" s="316"/>
      <c r="CA715" s="316"/>
      <c r="CB715" s="316"/>
      <c r="CC715" s="316"/>
      <c r="CD715" s="316"/>
      <c r="CE715" s="316"/>
      <c r="CF715" s="316"/>
      <c r="CG715" s="316"/>
      <c r="CH715" s="316"/>
      <c r="CI715" s="316"/>
      <c r="CJ715" s="316"/>
      <c r="CK715" s="316"/>
      <c r="CL715" s="316"/>
      <c r="CM715" s="316"/>
      <c r="CN715" s="316"/>
      <c r="CO715" s="316"/>
      <c r="CP715" s="316"/>
      <c r="CQ715" s="316"/>
      <c r="CR715" s="316"/>
      <c r="CS715" s="316"/>
      <c r="CT715" s="316"/>
      <c r="CU715" s="316"/>
      <c r="CV715" s="316"/>
      <c r="CW715" s="316"/>
      <c r="CX715" s="316"/>
      <c r="CY715" s="316"/>
      <c r="CZ715" s="316"/>
      <c r="DA715" s="316"/>
      <c r="DB715" s="316"/>
      <c r="DC715" s="316"/>
      <c r="DD715" s="316"/>
      <c r="DE715" s="316"/>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21"/>
      <c r="ET715" s="21"/>
      <c r="EU715" s="21"/>
      <c r="EV715" s="21"/>
      <c r="HP715" s="268">
        <f t="shared" si="484"/>
        <v>4</v>
      </c>
      <c r="HQ715" s="268">
        <f t="shared" si="454"/>
        <v>707</v>
      </c>
      <c r="HR715" s="268">
        <f t="shared" si="485"/>
        <v>0</v>
      </c>
      <c r="HS715" s="268">
        <f t="shared" si="451"/>
        <v>0</v>
      </c>
    </row>
    <row r="716" spans="1:227" x14ac:dyDescent="0.3">
      <c r="A716" s="21"/>
      <c r="B716" s="14">
        <v>11656</v>
      </c>
      <c r="C716" s="14">
        <v>9</v>
      </c>
      <c r="D716" s="14" t="s">
        <v>182</v>
      </c>
      <c r="E716" s="14" t="s">
        <v>183</v>
      </c>
      <c r="F716" s="14">
        <v>350</v>
      </c>
      <c r="G716" s="14" t="s">
        <v>120</v>
      </c>
      <c r="H716" s="14">
        <v>3</v>
      </c>
      <c r="I716" s="14">
        <v>7</v>
      </c>
      <c r="J716" s="14">
        <v>7</v>
      </c>
      <c r="K716" s="14"/>
      <c r="L716" s="14" t="s">
        <v>141</v>
      </c>
      <c r="M716" s="24">
        <f t="shared" si="481"/>
        <v>7</v>
      </c>
      <c r="N716" s="24">
        <f t="shared" si="456"/>
        <v>1</v>
      </c>
      <c r="O716" s="24" t="str">
        <f t="shared" si="457"/>
        <v>7 7</v>
      </c>
      <c r="P716" s="24">
        <f t="shared" si="458"/>
        <v>7</v>
      </c>
      <c r="Q716" s="25">
        <f t="shared" si="459"/>
        <v>0</v>
      </c>
      <c r="R716" s="26">
        <f t="shared" si="460"/>
        <v>0</v>
      </c>
      <c r="S716" s="24">
        <f t="shared" si="461"/>
        <v>3</v>
      </c>
      <c r="T716" s="24">
        <f t="shared" si="462"/>
        <v>3</v>
      </c>
      <c r="U716" s="24" t="str">
        <f t="shared" si="463"/>
        <v/>
      </c>
      <c r="V716" s="24" t="str">
        <f t="shared" si="464"/>
        <v>g</v>
      </c>
      <c r="W716" s="24" t="str">
        <f t="shared" si="482"/>
        <v/>
      </c>
      <c r="X716" s="24">
        <f t="shared" si="465"/>
        <v>3</v>
      </c>
      <c r="Y716" s="24">
        <f t="shared" si="466"/>
        <v>3</v>
      </c>
      <c r="Z716" s="24" t="str">
        <f t="shared" si="467"/>
        <v>F</v>
      </c>
      <c r="AA716" s="24" t="str">
        <f t="shared" si="455"/>
        <v>F</v>
      </c>
      <c r="AB716" s="34" t="str">
        <f t="shared" si="468"/>
        <v/>
      </c>
      <c r="AC716" s="34" t="str">
        <f t="shared" si="469"/>
        <v>g</v>
      </c>
      <c r="AD716" s="34" t="str">
        <f t="shared" si="483"/>
        <v>g</v>
      </c>
      <c r="AE716" s="34" t="str">
        <f t="shared" si="470"/>
        <v>3 0</v>
      </c>
      <c r="AF716" s="34">
        <f t="shared" si="471"/>
        <v>7</v>
      </c>
      <c r="AG716" s="34">
        <f t="shared" si="472"/>
        <v>7</v>
      </c>
      <c r="AH716" s="34">
        <f t="shared" si="473"/>
        <v>0</v>
      </c>
      <c r="AI716" s="172">
        <f>IF(AJ716&lt;&gt;"",MAX(AI$3:AI715)+1,"")</f>
        <v>546</v>
      </c>
      <c r="AJ716" s="172" t="str">
        <f t="shared" si="474"/>
        <v>F</v>
      </c>
      <c r="AK716" s="172">
        <f t="shared" si="475"/>
        <v>350</v>
      </c>
      <c r="AL716" s="172">
        <f t="shared" si="476"/>
        <v>7</v>
      </c>
      <c r="AM716" s="172" t="str">
        <f>IF(AN716&lt;&gt;"",MAX(AM$3:AM715)+1,"")</f>
        <v/>
      </c>
      <c r="AN716" s="172" t="str">
        <f t="shared" si="477"/>
        <v/>
      </c>
      <c r="AO716" s="172" t="str">
        <f t="shared" si="478"/>
        <v/>
      </c>
      <c r="AP716" s="172" t="str">
        <f t="shared" si="479"/>
        <v/>
      </c>
      <c r="AQ716" s="172" t="str">
        <f t="shared" si="480"/>
        <v/>
      </c>
      <c r="AR716" s="172" t="str">
        <f>Table1[[#This Row],[Sex ]]&amp;Table1[[#This Row],[Month]]</f>
        <v>F3</v>
      </c>
      <c r="AS716" s="21"/>
      <c r="AT716" s="21"/>
      <c r="AU716" s="21"/>
      <c r="AV716" s="21"/>
      <c r="AW716" s="21"/>
      <c r="AX716" s="21"/>
      <c r="AY716" s="21"/>
      <c r="AZ716" s="21"/>
      <c r="BA716" s="21"/>
      <c r="BB716" s="21"/>
      <c r="BC716" s="21"/>
      <c r="BD716" s="21"/>
      <c r="BE716" s="319"/>
      <c r="BF716" s="319"/>
      <c r="BG716" s="316"/>
      <c r="BH716" s="316"/>
      <c r="BI716" s="316"/>
      <c r="BJ716" s="316"/>
      <c r="BK716" s="316"/>
      <c r="BL716" s="316"/>
      <c r="BM716" s="316"/>
      <c r="BN716" s="316"/>
      <c r="BO716" s="316"/>
      <c r="BP716" s="316"/>
      <c r="BQ716" s="316"/>
      <c r="BR716" s="316"/>
      <c r="BS716" s="316"/>
      <c r="BT716" s="316"/>
      <c r="BU716" s="316"/>
      <c r="BV716" s="316"/>
      <c r="BW716" s="316"/>
      <c r="BX716" s="316"/>
      <c r="BY716" s="316"/>
      <c r="BZ716" s="316"/>
      <c r="CA716" s="316"/>
      <c r="CB716" s="316"/>
      <c r="CC716" s="316"/>
      <c r="CD716" s="316"/>
      <c r="CE716" s="316"/>
      <c r="CF716" s="316"/>
      <c r="CG716" s="316"/>
      <c r="CH716" s="316"/>
      <c r="CI716" s="316"/>
      <c r="CJ716" s="316"/>
      <c r="CK716" s="316"/>
      <c r="CL716" s="316"/>
      <c r="CM716" s="316"/>
      <c r="CN716" s="316"/>
      <c r="CO716" s="316"/>
      <c r="CP716" s="316"/>
      <c r="CQ716" s="316"/>
      <c r="CR716" s="316"/>
      <c r="CS716" s="316"/>
      <c r="CT716" s="316"/>
      <c r="CU716" s="316"/>
      <c r="CV716" s="316"/>
      <c r="CW716" s="316"/>
      <c r="CX716" s="316"/>
      <c r="CY716" s="316"/>
      <c r="CZ716" s="316"/>
      <c r="DA716" s="316"/>
      <c r="DB716" s="316"/>
      <c r="DC716" s="316"/>
      <c r="DD716" s="316"/>
      <c r="DE716" s="316"/>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21"/>
      <c r="ET716" s="21"/>
      <c r="EU716" s="21"/>
      <c r="EV716" s="21"/>
      <c r="HP716" s="268">
        <f t="shared" si="484"/>
        <v>4</v>
      </c>
      <c r="HQ716" s="268">
        <f t="shared" si="454"/>
        <v>708</v>
      </c>
      <c r="HR716" s="268">
        <f t="shared" si="485"/>
        <v>0</v>
      </c>
      <c r="HS716" s="268">
        <f t="shared" si="451"/>
        <v>0</v>
      </c>
    </row>
    <row r="717" spans="1:227" x14ac:dyDescent="0.3">
      <c r="A717" s="21"/>
      <c r="B717" s="14">
        <v>11656</v>
      </c>
      <c r="C717" s="14">
        <v>10</v>
      </c>
      <c r="D717" s="14" t="s">
        <v>182</v>
      </c>
      <c r="E717" s="14" t="s">
        <v>183</v>
      </c>
      <c r="F717" s="14">
        <v>350</v>
      </c>
      <c r="G717" s="14" t="s">
        <v>120</v>
      </c>
      <c r="H717" s="14">
        <v>3</v>
      </c>
      <c r="I717" s="14">
        <v>4</v>
      </c>
      <c r="J717" s="14">
        <v>4</v>
      </c>
      <c r="K717" s="14"/>
      <c r="L717" s="14" t="s">
        <v>141</v>
      </c>
      <c r="M717" s="24">
        <f t="shared" si="481"/>
        <v>4</v>
      </c>
      <c r="N717" s="24">
        <f t="shared" si="456"/>
        <v>1</v>
      </c>
      <c r="O717" s="24" t="str">
        <f t="shared" si="457"/>
        <v>4 4</v>
      </c>
      <c r="P717" s="24">
        <f t="shared" si="458"/>
        <v>4</v>
      </c>
      <c r="Q717" s="25">
        <f t="shared" si="459"/>
        <v>0</v>
      </c>
      <c r="R717" s="26">
        <f t="shared" si="460"/>
        <v>0</v>
      </c>
      <c r="S717" s="24">
        <f t="shared" si="461"/>
        <v>3</v>
      </c>
      <c r="T717" s="24">
        <f t="shared" si="462"/>
        <v>3</v>
      </c>
      <c r="U717" s="24" t="str">
        <f t="shared" si="463"/>
        <v/>
      </c>
      <c r="V717" s="24" t="str">
        <f t="shared" si="464"/>
        <v>g</v>
      </c>
      <c r="W717" s="24" t="str">
        <f t="shared" si="482"/>
        <v/>
      </c>
      <c r="X717" s="24">
        <f t="shared" si="465"/>
        <v>3</v>
      </c>
      <c r="Y717" s="24">
        <f t="shared" si="466"/>
        <v>3</v>
      </c>
      <c r="Z717" s="24" t="str">
        <f t="shared" si="467"/>
        <v>F</v>
      </c>
      <c r="AA717" s="24" t="str">
        <f t="shared" si="455"/>
        <v>F</v>
      </c>
      <c r="AB717" s="34" t="str">
        <f t="shared" si="468"/>
        <v/>
      </c>
      <c r="AC717" s="34" t="str">
        <f t="shared" si="469"/>
        <v>g</v>
      </c>
      <c r="AD717" s="34" t="str">
        <f t="shared" si="483"/>
        <v>g</v>
      </c>
      <c r="AE717" s="34" t="str">
        <f t="shared" si="470"/>
        <v>3 0</v>
      </c>
      <c r="AF717" s="34">
        <f t="shared" si="471"/>
        <v>4</v>
      </c>
      <c r="AG717" s="34">
        <f t="shared" si="472"/>
        <v>4</v>
      </c>
      <c r="AH717" s="34">
        <f t="shared" si="473"/>
        <v>0</v>
      </c>
      <c r="AI717" s="172">
        <f>IF(AJ717&lt;&gt;"",MAX(AI$3:AI716)+1,"")</f>
        <v>547</v>
      </c>
      <c r="AJ717" s="172" t="str">
        <f t="shared" si="474"/>
        <v>F</v>
      </c>
      <c r="AK717" s="172">
        <f t="shared" si="475"/>
        <v>350</v>
      </c>
      <c r="AL717" s="172">
        <f t="shared" si="476"/>
        <v>4</v>
      </c>
      <c r="AM717" s="172" t="str">
        <f>IF(AN717&lt;&gt;"",MAX(AM$3:AM716)+1,"")</f>
        <v/>
      </c>
      <c r="AN717" s="172" t="str">
        <f t="shared" si="477"/>
        <v/>
      </c>
      <c r="AO717" s="172" t="str">
        <f t="shared" si="478"/>
        <v/>
      </c>
      <c r="AP717" s="172" t="str">
        <f t="shared" si="479"/>
        <v/>
      </c>
      <c r="AQ717" s="172" t="str">
        <f t="shared" si="480"/>
        <v/>
      </c>
      <c r="AR717" s="172" t="str">
        <f>Table1[[#This Row],[Sex ]]&amp;Table1[[#This Row],[Month]]</f>
        <v>F3</v>
      </c>
      <c r="AS717" s="21"/>
      <c r="AT717" s="21"/>
      <c r="AU717" s="21"/>
      <c r="AV717" s="21"/>
      <c r="AW717" s="21"/>
      <c r="AX717" s="21"/>
      <c r="AY717" s="21"/>
      <c r="AZ717" s="21"/>
      <c r="BA717" s="21"/>
      <c r="BB717" s="21"/>
      <c r="BC717" s="21"/>
      <c r="BD717" s="21"/>
      <c r="BE717" s="319"/>
      <c r="BF717" s="319"/>
      <c r="BG717" s="316"/>
      <c r="BH717" s="316"/>
      <c r="BI717" s="316"/>
      <c r="BJ717" s="316"/>
      <c r="BK717" s="316"/>
      <c r="BL717" s="316"/>
      <c r="BM717" s="316"/>
      <c r="BN717" s="316"/>
      <c r="BO717" s="316"/>
      <c r="BP717" s="316"/>
      <c r="BQ717" s="316"/>
      <c r="BR717" s="316"/>
      <c r="BS717" s="316"/>
      <c r="BT717" s="316"/>
      <c r="BU717" s="316"/>
      <c r="BV717" s="316"/>
      <c r="BW717" s="316"/>
      <c r="BX717" s="316"/>
      <c r="BY717" s="316"/>
      <c r="BZ717" s="316"/>
      <c r="CA717" s="316"/>
      <c r="CB717" s="316"/>
      <c r="CC717" s="316"/>
      <c r="CD717" s="316"/>
      <c r="CE717" s="316"/>
      <c r="CF717" s="316"/>
      <c r="CG717" s="316"/>
      <c r="CH717" s="316"/>
      <c r="CI717" s="316"/>
      <c r="CJ717" s="316"/>
      <c r="CK717" s="316"/>
      <c r="CL717" s="316"/>
      <c r="CM717" s="316"/>
      <c r="CN717" s="316"/>
      <c r="CO717" s="316"/>
      <c r="CP717" s="316"/>
      <c r="CQ717" s="316"/>
      <c r="CR717" s="316"/>
      <c r="CS717" s="316"/>
      <c r="CT717" s="316"/>
      <c r="CU717" s="316"/>
      <c r="CV717" s="316"/>
      <c r="CW717" s="316"/>
      <c r="CX717" s="316"/>
      <c r="CY717" s="316"/>
      <c r="CZ717" s="316"/>
      <c r="DA717" s="316"/>
      <c r="DB717" s="316"/>
      <c r="DC717" s="316"/>
      <c r="DD717" s="316"/>
      <c r="DE717" s="316"/>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21"/>
      <c r="ET717" s="21"/>
      <c r="EU717" s="21"/>
      <c r="EV717" s="21"/>
      <c r="HP717" s="268">
        <f t="shared" si="484"/>
        <v>5</v>
      </c>
      <c r="HQ717" s="268">
        <f t="shared" si="454"/>
        <v>709</v>
      </c>
      <c r="HR717" s="268">
        <f t="shared" si="485"/>
        <v>0</v>
      </c>
      <c r="HS717" s="268">
        <f t="shared" ref="HS717:HS780" si="486">ABS(HR717)</f>
        <v>0</v>
      </c>
    </row>
    <row r="718" spans="1:227" x14ac:dyDescent="0.3">
      <c r="A718" s="21"/>
      <c r="B718" s="14">
        <v>11656</v>
      </c>
      <c r="C718" s="14">
        <v>11</v>
      </c>
      <c r="D718" s="14" t="s">
        <v>182</v>
      </c>
      <c r="E718" s="14" t="s">
        <v>183</v>
      </c>
      <c r="F718" s="14">
        <v>360</v>
      </c>
      <c r="G718" s="14" t="s">
        <v>121</v>
      </c>
      <c r="H718" s="14">
        <v>3</v>
      </c>
      <c r="I718" s="14">
        <v>7</v>
      </c>
      <c r="J718" s="14">
        <v>6</v>
      </c>
      <c r="K718" s="14"/>
      <c r="L718" s="14" t="s">
        <v>141</v>
      </c>
      <c r="M718" s="24" t="str">
        <f t="shared" si="481"/>
        <v/>
      </c>
      <c r="N718" s="24">
        <f t="shared" si="456"/>
        <v>1</v>
      </c>
      <c r="O718" s="24" t="str">
        <f t="shared" si="457"/>
        <v>6 7</v>
      </c>
      <c r="P718" s="24">
        <f t="shared" si="458"/>
        <v>6.5</v>
      </c>
      <c r="Q718" s="25">
        <f t="shared" si="459"/>
        <v>0.5</v>
      </c>
      <c r="R718" s="26">
        <f t="shared" si="460"/>
        <v>0.10878565864408424</v>
      </c>
      <c r="S718" s="24">
        <f t="shared" si="461"/>
        <v>3</v>
      </c>
      <c r="T718" s="24">
        <f t="shared" si="462"/>
        <v>3</v>
      </c>
      <c r="U718" s="24" t="str">
        <f t="shared" si="463"/>
        <v/>
      </c>
      <c r="V718" s="24" t="str">
        <f t="shared" si="464"/>
        <v/>
      </c>
      <c r="W718" s="24" t="str">
        <f t="shared" si="482"/>
        <v/>
      </c>
      <c r="X718" s="24" t="str">
        <f t="shared" si="465"/>
        <v/>
      </c>
      <c r="Y718" s="24">
        <f t="shared" si="466"/>
        <v>3</v>
      </c>
      <c r="Z718" s="24" t="str">
        <f t="shared" si="467"/>
        <v>M</v>
      </c>
      <c r="AA718" s="24" t="str">
        <f>IF(I718&lt;&gt;"",IF(I718-J718=0,G718,""),"")</f>
        <v/>
      </c>
      <c r="AB718" s="34" t="str">
        <f t="shared" si="468"/>
        <v/>
      </c>
      <c r="AC718" s="34" t="str">
        <f t="shared" si="469"/>
        <v>g</v>
      </c>
      <c r="AD718" s="34" t="str">
        <f t="shared" si="483"/>
        <v/>
      </c>
      <c r="AE718" s="34" t="str">
        <f t="shared" si="470"/>
        <v>3 1</v>
      </c>
      <c r="AF718" s="34">
        <f t="shared" si="471"/>
        <v>6</v>
      </c>
      <c r="AG718" s="34">
        <f t="shared" si="472"/>
        <v>7</v>
      </c>
      <c r="AH718" s="34">
        <f t="shared" si="473"/>
        <v>1</v>
      </c>
      <c r="AI718" s="172" t="str">
        <f>IF(AJ718&lt;&gt;"",MAX(AI$3:AI717)+1,"")</f>
        <v/>
      </c>
      <c r="AJ718" s="172" t="str">
        <f t="shared" si="474"/>
        <v/>
      </c>
      <c r="AK718" s="172" t="str">
        <f t="shared" si="475"/>
        <v/>
      </c>
      <c r="AL718" s="172" t="str">
        <f t="shared" si="476"/>
        <v/>
      </c>
      <c r="AM718" s="172">
        <f>IF(AN718&lt;&gt;"",MAX(AM$3:AM717)+1,"")</f>
        <v>163</v>
      </c>
      <c r="AN718" s="172" t="str">
        <f t="shared" si="477"/>
        <v>M</v>
      </c>
      <c r="AO718" s="172">
        <f t="shared" si="478"/>
        <v>360</v>
      </c>
      <c r="AP718" s="172">
        <f t="shared" si="479"/>
        <v>6</v>
      </c>
      <c r="AQ718" s="172" t="str">
        <f t="shared" si="480"/>
        <v/>
      </c>
      <c r="AR718" s="172" t="str">
        <f>Table1[[#This Row],[Sex ]]&amp;Table1[[#This Row],[Month]]</f>
        <v>M3</v>
      </c>
      <c r="AS718" s="21"/>
      <c r="AT718" s="21"/>
      <c r="AU718" s="21"/>
      <c r="AV718" s="21"/>
      <c r="AW718" s="21"/>
      <c r="AX718" s="21"/>
      <c r="AY718" s="21"/>
      <c r="AZ718" s="21"/>
      <c r="BA718" s="21"/>
      <c r="BB718" s="21"/>
      <c r="BC718" s="21"/>
      <c r="BD718" s="21"/>
      <c r="BE718" s="319"/>
      <c r="BF718" s="319"/>
      <c r="BG718" s="316"/>
      <c r="BH718" s="316"/>
      <c r="BI718" s="316"/>
      <c r="BJ718" s="316"/>
      <c r="BK718" s="316"/>
      <c r="BL718" s="316"/>
      <c r="BM718" s="316"/>
      <c r="BN718" s="316"/>
      <c r="BO718" s="316"/>
      <c r="BP718" s="316"/>
      <c r="BQ718" s="316"/>
      <c r="BR718" s="316"/>
      <c r="BS718" s="316"/>
      <c r="BT718" s="316"/>
      <c r="BU718" s="316"/>
      <c r="BV718" s="316"/>
      <c r="BW718" s="316"/>
      <c r="BX718" s="316"/>
      <c r="BY718" s="316"/>
      <c r="BZ718" s="316"/>
      <c r="CA718" s="316"/>
      <c r="CB718" s="316"/>
      <c r="CC718" s="316"/>
      <c r="CD718" s="316"/>
      <c r="CE718" s="316"/>
      <c r="CF718" s="316"/>
      <c r="CG718" s="316"/>
      <c r="CH718" s="316"/>
      <c r="CI718" s="316"/>
      <c r="CJ718" s="316"/>
      <c r="CK718" s="316"/>
      <c r="CL718" s="316"/>
      <c r="CM718" s="316"/>
      <c r="CN718" s="316"/>
      <c r="CO718" s="316"/>
      <c r="CP718" s="316"/>
      <c r="CQ718" s="316"/>
      <c r="CR718" s="316"/>
      <c r="CS718" s="316"/>
      <c r="CT718" s="316"/>
      <c r="CU718" s="316"/>
      <c r="CV718" s="316"/>
      <c r="CW718" s="316"/>
      <c r="CX718" s="316"/>
      <c r="CY718" s="316"/>
      <c r="CZ718" s="316"/>
      <c r="DA718" s="316"/>
      <c r="DB718" s="316"/>
      <c r="DC718" s="316"/>
      <c r="DD718" s="316"/>
      <c r="DE718" s="316"/>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21"/>
      <c r="ET718" s="21"/>
      <c r="EU718" s="21"/>
      <c r="EV718" s="21"/>
      <c r="HP718" s="268">
        <f t="shared" si="484"/>
        <v>5</v>
      </c>
      <c r="HQ718" s="268">
        <f t="shared" si="454"/>
        <v>710</v>
      </c>
      <c r="HR718" s="268">
        <f t="shared" si="485"/>
        <v>0</v>
      </c>
      <c r="HS718" s="268">
        <f t="shared" si="486"/>
        <v>0</v>
      </c>
    </row>
    <row r="719" spans="1:227" x14ac:dyDescent="0.3">
      <c r="A719" s="21"/>
      <c r="B719" s="14">
        <v>11656</v>
      </c>
      <c r="C719" s="14">
        <v>12</v>
      </c>
      <c r="D719" s="14" t="s">
        <v>182</v>
      </c>
      <c r="E719" s="14" t="s">
        <v>183</v>
      </c>
      <c r="F719" s="14">
        <v>280</v>
      </c>
      <c r="G719" s="14" t="s">
        <v>121</v>
      </c>
      <c r="H719" s="14">
        <v>3</v>
      </c>
      <c r="I719" s="14">
        <v>3</v>
      </c>
      <c r="J719" s="14">
        <v>3</v>
      </c>
      <c r="K719" s="14"/>
      <c r="L719" s="14" t="s">
        <v>141</v>
      </c>
      <c r="M719" s="24">
        <f t="shared" si="481"/>
        <v>3</v>
      </c>
      <c r="N719" s="24">
        <f t="shared" si="456"/>
        <v>1</v>
      </c>
      <c r="O719" s="24" t="str">
        <f t="shared" si="457"/>
        <v>3 3</v>
      </c>
      <c r="P719" s="24">
        <f t="shared" si="458"/>
        <v>3</v>
      </c>
      <c r="Q719" s="25">
        <f t="shared" si="459"/>
        <v>0</v>
      </c>
      <c r="R719" s="26">
        <f t="shared" si="460"/>
        <v>0</v>
      </c>
      <c r="S719" s="24">
        <f t="shared" si="461"/>
        <v>3</v>
      </c>
      <c r="T719" s="24">
        <f t="shared" si="462"/>
        <v>3</v>
      </c>
      <c r="U719" s="24" t="str">
        <f t="shared" si="463"/>
        <v/>
      </c>
      <c r="V719" s="24" t="str">
        <f t="shared" si="464"/>
        <v>g</v>
      </c>
      <c r="W719" s="24" t="str">
        <f t="shared" si="482"/>
        <v/>
      </c>
      <c r="X719" s="24">
        <f t="shared" si="465"/>
        <v>3</v>
      </c>
      <c r="Y719" s="24">
        <f t="shared" si="466"/>
        <v>3</v>
      </c>
      <c r="Z719" s="24" t="str">
        <f t="shared" si="467"/>
        <v>M</v>
      </c>
      <c r="AA719" s="24" t="str">
        <f t="shared" ref="AA719:AA745" si="487">IF(I719&lt;&gt;"",IF(SUM(I719:J719)&gt;98,"",IF(I719-J719=0,G719,"")))</f>
        <v>M</v>
      </c>
      <c r="AB719" s="34" t="str">
        <f t="shared" si="468"/>
        <v/>
      </c>
      <c r="AC719" s="34" t="str">
        <f t="shared" si="469"/>
        <v>g</v>
      </c>
      <c r="AD719" s="34" t="str">
        <f t="shared" si="483"/>
        <v>g</v>
      </c>
      <c r="AE719" s="34" t="str">
        <f t="shared" si="470"/>
        <v>3 0</v>
      </c>
      <c r="AF719" s="34">
        <f t="shared" si="471"/>
        <v>3</v>
      </c>
      <c r="AG719" s="34">
        <f t="shared" si="472"/>
        <v>3</v>
      </c>
      <c r="AH719" s="34">
        <f t="shared" si="473"/>
        <v>0</v>
      </c>
      <c r="AI719" s="172" t="str">
        <f>IF(AJ719&lt;&gt;"",MAX(AI$3:AI718)+1,"")</f>
        <v/>
      </c>
      <c r="AJ719" s="172" t="str">
        <f t="shared" si="474"/>
        <v/>
      </c>
      <c r="AK719" s="172" t="str">
        <f t="shared" si="475"/>
        <v/>
      </c>
      <c r="AL719" s="172" t="str">
        <f t="shared" si="476"/>
        <v/>
      </c>
      <c r="AM719" s="172">
        <f>IF(AN719&lt;&gt;"",MAX(AM$3:AM718)+1,"")</f>
        <v>164</v>
      </c>
      <c r="AN719" s="172" t="str">
        <f t="shared" si="477"/>
        <v>M</v>
      </c>
      <c r="AO719" s="172">
        <f t="shared" si="478"/>
        <v>280</v>
      </c>
      <c r="AP719" s="172">
        <f t="shared" si="479"/>
        <v>3</v>
      </c>
      <c r="AQ719" s="172" t="str">
        <f t="shared" si="480"/>
        <v/>
      </c>
      <c r="AR719" s="172" t="str">
        <f>Table1[[#This Row],[Sex ]]&amp;Table1[[#This Row],[Month]]</f>
        <v>M3</v>
      </c>
      <c r="AS719" s="21"/>
      <c r="AT719" s="21"/>
      <c r="AU719" s="21"/>
      <c r="AV719" s="21"/>
      <c r="AW719" s="21"/>
      <c r="AX719" s="21"/>
      <c r="AY719" s="21"/>
      <c r="AZ719" s="21"/>
      <c r="BA719" s="21"/>
      <c r="BB719" s="21"/>
      <c r="BC719" s="21"/>
      <c r="BD719" s="21"/>
      <c r="BE719" s="319"/>
      <c r="BF719" s="319"/>
      <c r="BG719" s="316"/>
      <c r="BH719" s="316"/>
      <c r="BI719" s="316"/>
      <c r="BJ719" s="316"/>
      <c r="BK719" s="316"/>
      <c r="BL719" s="316"/>
      <c r="BM719" s="316"/>
      <c r="BN719" s="316"/>
      <c r="BO719" s="316"/>
      <c r="BP719" s="316"/>
      <c r="BQ719" s="316"/>
      <c r="BR719" s="316"/>
      <c r="BS719" s="316"/>
      <c r="BT719" s="316"/>
      <c r="BU719" s="316"/>
      <c r="BV719" s="316"/>
      <c r="BW719" s="316"/>
      <c r="BX719" s="316"/>
      <c r="BY719" s="316"/>
      <c r="BZ719" s="316"/>
      <c r="CA719" s="316"/>
      <c r="CB719" s="316"/>
      <c r="CC719" s="316"/>
      <c r="CD719" s="316"/>
      <c r="CE719" s="316"/>
      <c r="CF719" s="316"/>
      <c r="CG719" s="316"/>
      <c r="CH719" s="316"/>
      <c r="CI719" s="316"/>
      <c r="CJ719" s="316"/>
      <c r="CK719" s="316"/>
      <c r="CL719" s="316"/>
      <c r="CM719" s="316"/>
      <c r="CN719" s="316"/>
      <c r="CO719" s="316"/>
      <c r="CP719" s="316"/>
      <c r="CQ719" s="316"/>
      <c r="CR719" s="316"/>
      <c r="CS719" s="316"/>
      <c r="CT719" s="316"/>
      <c r="CU719" s="316"/>
      <c r="CV719" s="316"/>
      <c r="CW719" s="316"/>
      <c r="CX719" s="316"/>
      <c r="CY719" s="316"/>
      <c r="CZ719" s="316"/>
      <c r="DA719" s="316"/>
      <c r="DB719" s="316"/>
      <c r="DC719" s="316"/>
      <c r="DD719" s="316"/>
      <c r="DE719" s="316"/>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21"/>
      <c r="ET719" s="21"/>
      <c r="EU719" s="21"/>
      <c r="EV719" s="21"/>
      <c r="HP719" s="268">
        <f t="shared" si="484"/>
        <v>5</v>
      </c>
      <c r="HQ719" s="268">
        <f t="shared" si="454"/>
        <v>711</v>
      </c>
      <c r="HR719" s="268">
        <f t="shared" si="485"/>
        <v>0</v>
      </c>
      <c r="HS719" s="268">
        <f t="shared" si="486"/>
        <v>0</v>
      </c>
    </row>
    <row r="720" spans="1:227" x14ac:dyDescent="0.3">
      <c r="A720" s="21"/>
      <c r="B720" s="14">
        <v>11656</v>
      </c>
      <c r="C720" s="14">
        <v>13</v>
      </c>
      <c r="D720" s="14" t="s">
        <v>182</v>
      </c>
      <c r="E720" s="14" t="s">
        <v>183</v>
      </c>
      <c r="F720" s="14">
        <v>280</v>
      </c>
      <c r="G720" s="14" t="s">
        <v>121</v>
      </c>
      <c r="H720" s="14">
        <v>3</v>
      </c>
      <c r="I720" s="14">
        <v>4</v>
      </c>
      <c r="J720" s="14">
        <v>4</v>
      </c>
      <c r="K720" s="14"/>
      <c r="L720" s="14" t="s">
        <v>141</v>
      </c>
      <c r="M720" s="24">
        <f t="shared" si="481"/>
        <v>4</v>
      </c>
      <c r="N720" s="24">
        <f t="shared" si="456"/>
        <v>1</v>
      </c>
      <c r="O720" s="24" t="str">
        <f t="shared" si="457"/>
        <v>4 4</v>
      </c>
      <c r="P720" s="24">
        <f t="shared" si="458"/>
        <v>4</v>
      </c>
      <c r="Q720" s="25">
        <f t="shared" si="459"/>
        <v>0</v>
      </c>
      <c r="R720" s="26">
        <f t="shared" si="460"/>
        <v>0</v>
      </c>
      <c r="S720" s="24">
        <f t="shared" si="461"/>
        <v>3</v>
      </c>
      <c r="T720" s="24">
        <f t="shared" si="462"/>
        <v>3</v>
      </c>
      <c r="U720" s="24" t="str">
        <f t="shared" si="463"/>
        <v/>
      </c>
      <c r="V720" s="24" t="str">
        <f t="shared" si="464"/>
        <v>g</v>
      </c>
      <c r="W720" s="24" t="str">
        <f t="shared" si="482"/>
        <v/>
      </c>
      <c r="X720" s="24">
        <f t="shared" si="465"/>
        <v>3</v>
      </c>
      <c r="Y720" s="24">
        <f t="shared" si="466"/>
        <v>3</v>
      </c>
      <c r="Z720" s="24" t="str">
        <f t="shared" si="467"/>
        <v>M</v>
      </c>
      <c r="AA720" s="24" t="str">
        <f t="shared" si="487"/>
        <v>M</v>
      </c>
      <c r="AB720" s="34" t="str">
        <f t="shared" si="468"/>
        <v/>
      </c>
      <c r="AC720" s="34" t="str">
        <f t="shared" si="469"/>
        <v>g</v>
      </c>
      <c r="AD720" s="34" t="str">
        <f t="shared" si="483"/>
        <v>g</v>
      </c>
      <c r="AE720" s="34" t="str">
        <f t="shared" si="470"/>
        <v>3 0</v>
      </c>
      <c r="AF720" s="34">
        <f t="shared" si="471"/>
        <v>4</v>
      </c>
      <c r="AG720" s="34">
        <f t="shared" si="472"/>
        <v>4</v>
      </c>
      <c r="AH720" s="34">
        <f t="shared" si="473"/>
        <v>0</v>
      </c>
      <c r="AI720" s="172" t="str">
        <f>IF(AJ720&lt;&gt;"",MAX(AI$3:AI719)+1,"")</f>
        <v/>
      </c>
      <c r="AJ720" s="172" t="str">
        <f t="shared" si="474"/>
        <v/>
      </c>
      <c r="AK720" s="172" t="str">
        <f t="shared" si="475"/>
        <v/>
      </c>
      <c r="AL720" s="172" t="str">
        <f t="shared" si="476"/>
        <v/>
      </c>
      <c r="AM720" s="172">
        <f>IF(AN720&lt;&gt;"",MAX(AM$3:AM719)+1,"")</f>
        <v>165</v>
      </c>
      <c r="AN720" s="172" t="str">
        <f t="shared" si="477"/>
        <v>M</v>
      </c>
      <c r="AO720" s="172">
        <f t="shared" si="478"/>
        <v>280</v>
      </c>
      <c r="AP720" s="172">
        <f t="shared" si="479"/>
        <v>4</v>
      </c>
      <c r="AQ720" s="172" t="str">
        <f t="shared" si="480"/>
        <v/>
      </c>
      <c r="AR720" s="172" t="str">
        <f>Table1[[#This Row],[Sex ]]&amp;Table1[[#This Row],[Month]]</f>
        <v>M3</v>
      </c>
      <c r="AS720" s="21"/>
      <c r="AT720" s="21"/>
      <c r="AU720" s="21"/>
      <c r="AV720" s="21"/>
      <c r="AW720" s="21"/>
      <c r="AX720" s="21"/>
      <c r="AY720" s="21"/>
      <c r="AZ720" s="21"/>
      <c r="BA720" s="21"/>
      <c r="BB720" s="21"/>
      <c r="BC720" s="21"/>
      <c r="BD720" s="21"/>
      <c r="BE720" s="319"/>
      <c r="BF720" s="319"/>
      <c r="BG720" s="316"/>
      <c r="BH720" s="316"/>
      <c r="BI720" s="316"/>
      <c r="BJ720" s="316"/>
      <c r="BK720" s="316"/>
      <c r="BL720" s="316"/>
      <c r="BM720" s="316"/>
      <c r="BN720" s="316"/>
      <c r="BO720" s="316"/>
      <c r="BP720" s="316"/>
      <c r="BQ720" s="316"/>
      <c r="BR720" s="316"/>
      <c r="BS720" s="316"/>
      <c r="BT720" s="316"/>
      <c r="BU720" s="316"/>
      <c r="BV720" s="316"/>
      <c r="BW720" s="316"/>
      <c r="BX720" s="316"/>
      <c r="BY720" s="316"/>
      <c r="BZ720" s="316"/>
      <c r="CA720" s="316"/>
      <c r="CB720" s="316"/>
      <c r="CC720" s="316"/>
      <c r="CD720" s="316"/>
      <c r="CE720" s="316"/>
      <c r="CF720" s="316"/>
      <c r="CG720" s="316"/>
      <c r="CH720" s="316"/>
      <c r="CI720" s="316"/>
      <c r="CJ720" s="316"/>
      <c r="CK720" s="316"/>
      <c r="CL720" s="316"/>
      <c r="CM720" s="316"/>
      <c r="CN720" s="316"/>
      <c r="CO720" s="316"/>
      <c r="CP720" s="316"/>
      <c r="CQ720" s="316"/>
      <c r="CR720" s="316"/>
      <c r="CS720" s="316"/>
      <c r="CT720" s="316"/>
      <c r="CU720" s="316"/>
      <c r="CV720" s="316"/>
      <c r="CW720" s="316"/>
      <c r="CX720" s="316"/>
      <c r="CY720" s="316"/>
      <c r="CZ720" s="316"/>
      <c r="DA720" s="316"/>
      <c r="DB720" s="316"/>
      <c r="DC720" s="316"/>
      <c r="DD720" s="316"/>
      <c r="DE720" s="316"/>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21"/>
      <c r="ET720" s="21"/>
      <c r="EU720" s="21"/>
      <c r="EV720" s="21"/>
      <c r="HP720" s="268">
        <f t="shared" si="484"/>
        <v>4</v>
      </c>
      <c r="HQ720" s="268">
        <f t="shared" si="454"/>
        <v>712</v>
      </c>
      <c r="HR720" s="268">
        <f t="shared" si="485"/>
        <v>0</v>
      </c>
      <c r="HS720" s="268">
        <f t="shared" si="486"/>
        <v>0</v>
      </c>
    </row>
    <row r="721" spans="1:227" x14ac:dyDescent="0.3">
      <c r="A721" s="21"/>
      <c r="B721" s="14">
        <v>11656</v>
      </c>
      <c r="C721" s="14">
        <v>14</v>
      </c>
      <c r="D721" s="14" t="s">
        <v>182</v>
      </c>
      <c r="E721" s="14" t="s">
        <v>183</v>
      </c>
      <c r="F721" s="14">
        <v>290</v>
      </c>
      <c r="G721" s="14" t="s">
        <v>121</v>
      </c>
      <c r="H721" s="14">
        <v>3</v>
      </c>
      <c r="I721" s="14">
        <v>4</v>
      </c>
      <c r="J721" s="14">
        <v>4</v>
      </c>
      <c r="K721" s="14"/>
      <c r="L721" s="14" t="s">
        <v>141</v>
      </c>
      <c r="M721" s="24">
        <f t="shared" si="481"/>
        <v>4</v>
      </c>
      <c r="N721" s="24">
        <f t="shared" si="456"/>
        <v>1</v>
      </c>
      <c r="O721" s="24" t="str">
        <f t="shared" si="457"/>
        <v>4 4</v>
      </c>
      <c r="P721" s="24">
        <f t="shared" si="458"/>
        <v>4</v>
      </c>
      <c r="Q721" s="25">
        <f t="shared" si="459"/>
        <v>0</v>
      </c>
      <c r="R721" s="26">
        <f t="shared" si="460"/>
        <v>0</v>
      </c>
      <c r="S721" s="24">
        <f t="shared" si="461"/>
        <v>3</v>
      </c>
      <c r="T721" s="24">
        <f t="shared" si="462"/>
        <v>3</v>
      </c>
      <c r="U721" s="24" t="str">
        <f t="shared" si="463"/>
        <v/>
      </c>
      <c r="V721" s="24" t="str">
        <f t="shared" si="464"/>
        <v>g</v>
      </c>
      <c r="W721" s="24" t="str">
        <f t="shared" si="482"/>
        <v/>
      </c>
      <c r="X721" s="24">
        <f t="shared" si="465"/>
        <v>3</v>
      </c>
      <c r="Y721" s="24">
        <f t="shared" si="466"/>
        <v>3</v>
      </c>
      <c r="Z721" s="24" t="str">
        <f t="shared" si="467"/>
        <v>M</v>
      </c>
      <c r="AA721" s="24" t="str">
        <f t="shared" si="487"/>
        <v>M</v>
      </c>
      <c r="AB721" s="34" t="str">
        <f t="shared" si="468"/>
        <v/>
      </c>
      <c r="AC721" s="34" t="str">
        <f t="shared" si="469"/>
        <v>g</v>
      </c>
      <c r="AD721" s="34" t="str">
        <f t="shared" si="483"/>
        <v>g</v>
      </c>
      <c r="AE721" s="34" t="str">
        <f t="shared" si="470"/>
        <v>3 0</v>
      </c>
      <c r="AF721" s="34">
        <f t="shared" si="471"/>
        <v>4</v>
      </c>
      <c r="AG721" s="34">
        <f t="shared" si="472"/>
        <v>4</v>
      </c>
      <c r="AH721" s="34">
        <f t="shared" si="473"/>
        <v>0</v>
      </c>
      <c r="AI721" s="172" t="str">
        <f>IF(AJ721&lt;&gt;"",MAX(AI$3:AI720)+1,"")</f>
        <v/>
      </c>
      <c r="AJ721" s="172" t="str">
        <f t="shared" si="474"/>
        <v/>
      </c>
      <c r="AK721" s="172" t="str">
        <f t="shared" si="475"/>
        <v/>
      </c>
      <c r="AL721" s="172" t="str">
        <f t="shared" si="476"/>
        <v/>
      </c>
      <c r="AM721" s="172">
        <f>IF(AN721&lt;&gt;"",MAX(AM$3:AM720)+1,"")</f>
        <v>166</v>
      </c>
      <c r="AN721" s="172" t="str">
        <f t="shared" si="477"/>
        <v>M</v>
      </c>
      <c r="AO721" s="172">
        <f t="shared" si="478"/>
        <v>290</v>
      </c>
      <c r="AP721" s="172">
        <f t="shared" si="479"/>
        <v>4</v>
      </c>
      <c r="AQ721" s="172" t="str">
        <f t="shared" si="480"/>
        <v/>
      </c>
      <c r="AR721" s="172" t="str">
        <f>Table1[[#This Row],[Sex ]]&amp;Table1[[#This Row],[Month]]</f>
        <v>M3</v>
      </c>
      <c r="AS721" s="21"/>
      <c r="AT721" s="21"/>
      <c r="AU721" s="21"/>
      <c r="AV721" s="21"/>
      <c r="AW721" s="21"/>
      <c r="AX721" s="21"/>
      <c r="AY721" s="21"/>
      <c r="AZ721" s="21"/>
      <c r="BA721" s="21"/>
      <c r="BB721" s="21"/>
      <c r="BC721" s="21"/>
      <c r="BD721" s="21"/>
      <c r="BE721" s="319"/>
      <c r="BF721" s="319"/>
      <c r="BG721" s="316"/>
      <c r="BH721" s="316"/>
      <c r="BI721" s="316"/>
      <c r="BJ721" s="316"/>
      <c r="BK721" s="316"/>
      <c r="BL721" s="316"/>
      <c r="BM721" s="316"/>
      <c r="BN721" s="316"/>
      <c r="BO721" s="316"/>
      <c r="BP721" s="316"/>
      <c r="BQ721" s="316"/>
      <c r="BR721" s="316"/>
      <c r="BS721" s="316"/>
      <c r="BT721" s="316"/>
      <c r="BU721" s="316"/>
      <c r="BV721" s="316"/>
      <c r="BW721" s="316"/>
      <c r="BX721" s="316"/>
      <c r="BY721" s="316"/>
      <c r="BZ721" s="316"/>
      <c r="CA721" s="316"/>
      <c r="CB721" s="316"/>
      <c r="CC721" s="316"/>
      <c r="CD721" s="316"/>
      <c r="CE721" s="316"/>
      <c r="CF721" s="316"/>
      <c r="CG721" s="316"/>
      <c r="CH721" s="316"/>
      <c r="CI721" s="316"/>
      <c r="CJ721" s="316"/>
      <c r="CK721" s="316"/>
      <c r="CL721" s="316"/>
      <c r="CM721" s="316"/>
      <c r="CN721" s="316"/>
      <c r="CO721" s="316"/>
      <c r="CP721" s="316"/>
      <c r="CQ721" s="316"/>
      <c r="CR721" s="316"/>
      <c r="CS721" s="316"/>
      <c r="CT721" s="316"/>
      <c r="CU721" s="316"/>
      <c r="CV721" s="316"/>
      <c r="CW721" s="316"/>
      <c r="CX721" s="316"/>
      <c r="CY721" s="316"/>
      <c r="CZ721" s="316"/>
      <c r="DA721" s="316"/>
      <c r="DB721" s="316"/>
      <c r="DC721" s="316"/>
      <c r="DD721" s="316"/>
      <c r="DE721" s="316"/>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21"/>
      <c r="ET721" s="21"/>
      <c r="EU721" s="21"/>
      <c r="EV721" s="21"/>
      <c r="HP721" s="268">
        <f t="shared" si="484"/>
        <v>6</v>
      </c>
      <c r="HQ721" s="268">
        <f t="shared" si="454"/>
        <v>713</v>
      </c>
      <c r="HR721" s="268">
        <f t="shared" si="485"/>
        <v>0</v>
      </c>
      <c r="HS721" s="268">
        <f t="shared" si="486"/>
        <v>0</v>
      </c>
    </row>
    <row r="722" spans="1:227" x14ac:dyDescent="0.3">
      <c r="A722" s="21"/>
      <c r="B722" s="14">
        <v>11656</v>
      </c>
      <c r="C722" s="14">
        <v>15</v>
      </c>
      <c r="D722" s="14" t="s">
        <v>182</v>
      </c>
      <c r="E722" s="14" t="s">
        <v>183</v>
      </c>
      <c r="F722" s="14">
        <v>290</v>
      </c>
      <c r="G722" s="14" t="s">
        <v>121</v>
      </c>
      <c r="H722" s="14">
        <v>3</v>
      </c>
      <c r="I722" s="14">
        <v>3</v>
      </c>
      <c r="J722" s="14">
        <v>3</v>
      </c>
      <c r="K722" s="14"/>
      <c r="L722" s="14" t="s">
        <v>141</v>
      </c>
      <c r="M722" s="24">
        <f t="shared" si="481"/>
        <v>3</v>
      </c>
      <c r="N722" s="24">
        <f t="shared" si="456"/>
        <v>1</v>
      </c>
      <c r="O722" s="24" t="str">
        <f t="shared" si="457"/>
        <v>3 3</v>
      </c>
      <c r="P722" s="24">
        <f t="shared" si="458"/>
        <v>3</v>
      </c>
      <c r="Q722" s="25">
        <f t="shared" si="459"/>
        <v>0</v>
      </c>
      <c r="R722" s="26">
        <f t="shared" si="460"/>
        <v>0</v>
      </c>
      <c r="S722" s="24">
        <f t="shared" si="461"/>
        <v>3</v>
      </c>
      <c r="T722" s="24">
        <f t="shared" si="462"/>
        <v>3</v>
      </c>
      <c r="U722" s="24" t="str">
        <f t="shared" si="463"/>
        <v/>
      </c>
      <c r="V722" s="24" t="str">
        <f t="shared" si="464"/>
        <v>g</v>
      </c>
      <c r="W722" s="24" t="str">
        <f t="shared" si="482"/>
        <v/>
      </c>
      <c r="X722" s="24">
        <f t="shared" si="465"/>
        <v>3</v>
      </c>
      <c r="Y722" s="24">
        <f t="shared" si="466"/>
        <v>3</v>
      </c>
      <c r="Z722" s="24" t="str">
        <f t="shared" si="467"/>
        <v>M</v>
      </c>
      <c r="AA722" s="24" t="str">
        <f t="shared" si="487"/>
        <v>M</v>
      </c>
      <c r="AB722" s="34" t="str">
        <f t="shared" si="468"/>
        <v/>
      </c>
      <c r="AC722" s="34" t="str">
        <f t="shared" si="469"/>
        <v>g</v>
      </c>
      <c r="AD722" s="34" t="str">
        <f t="shared" si="483"/>
        <v>g</v>
      </c>
      <c r="AE722" s="34" t="str">
        <f t="shared" si="470"/>
        <v>3 0</v>
      </c>
      <c r="AF722" s="34">
        <f t="shared" si="471"/>
        <v>3</v>
      </c>
      <c r="AG722" s="34">
        <f t="shared" si="472"/>
        <v>3</v>
      </c>
      <c r="AH722" s="34">
        <f t="shared" si="473"/>
        <v>0</v>
      </c>
      <c r="AI722" s="172" t="str">
        <f>IF(AJ722&lt;&gt;"",MAX(AI$3:AI721)+1,"")</f>
        <v/>
      </c>
      <c r="AJ722" s="172" t="str">
        <f t="shared" si="474"/>
        <v/>
      </c>
      <c r="AK722" s="172" t="str">
        <f t="shared" si="475"/>
        <v/>
      </c>
      <c r="AL722" s="172" t="str">
        <f t="shared" si="476"/>
        <v/>
      </c>
      <c r="AM722" s="172">
        <f>IF(AN722&lt;&gt;"",MAX(AM$3:AM721)+1,"")</f>
        <v>167</v>
      </c>
      <c r="AN722" s="172" t="str">
        <f t="shared" si="477"/>
        <v>M</v>
      </c>
      <c r="AO722" s="172">
        <f t="shared" si="478"/>
        <v>290</v>
      </c>
      <c r="AP722" s="172">
        <f t="shared" si="479"/>
        <v>3</v>
      </c>
      <c r="AQ722" s="172" t="str">
        <f t="shared" si="480"/>
        <v/>
      </c>
      <c r="AR722" s="172" t="str">
        <f>Table1[[#This Row],[Sex ]]&amp;Table1[[#This Row],[Month]]</f>
        <v>M3</v>
      </c>
      <c r="AS722" s="21"/>
      <c r="AT722" s="21"/>
      <c r="AU722" s="21"/>
      <c r="AV722" s="21"/>
      <c r="AW722" s="21"/>
      <c r="AX722" s="21"/>
      <c r="AY722" s="21"/>
      <c r="AZ722" s="21"/>
      <c r="BA722" s="21"/>
      <c r="BB722" s="21"/>
      <c r="BC722" s="21"/>
      <c r="BD722" s="21"/>
      <c r="BE722" s="319"/>
      <c r="BF722" s="319"/>
      <c r="BG722" s="316"/>
      <c r="BH722" s="316"/>
      <c r="BI722" s="316"/>
      <c r="BJ722" s="316"/>
      <c r="BK722" s="316"/>
      <c r="BL722" s="316"/>
      <c r="BM722" s="316"/>
      <c r="BN722" s="316"/>
      <c r="BO722" s="316"/>
      <c r="BP722" s="316"/>
      <c r="BQ722" s="316"/>
      <c r="BR722" s="316"/>
      <c r="BS722" s="316"/>
      <c r="BT722" s="316"/>
      <c r="BU722" s="316"/>
      <c r="BV722" s="316"/>
      <c r="BW722" s="316"/>
      <c r="BX722" s="316"/>
      <c r="BY722" s="316"/>
      <c r="BZ722" s="316"/>
      <c r="CA722" s="316"/>
      <c r="CB722" s="316"/>
      <c r="CC722" s="316"/>
      <c r="CD722" s="316"/>
      <c r="CE722" s="316"/>
      <c r="CF722" s="316"/>
      <c r="CG722" s="316"/>
      <c r="CH722" s="316"/>
      <c r="CI722" s="316"/>
      <c r="CJ722" s="316"/>
      <c r="CK722" s="316"/>
      <c r="CL722" s="316"/>
      <c r="CM722" s="316"/>
      <c r="CN722" s="316"/>
      <c r="CO722" s="316"/>
      <c r="CP722" s="316"/>
      <c r="CQ722" s="316"/>
      <c r="CR722" s="316"/>
      <c r="CS722" s="316"/>
      <c r="CT722" s="316"/>
      <c r="CU722" s="316"/>
      <c r="CV722" s="316"/>
      <c r="CW722" s="316"/>
      <c r="CX722" s="316"/>
      <c r="CY722" s="316"/>
      <c r="CZ722" s="316"/>
      <c r="DA722" s="316"/>
      <c r="DB722" s="316"/>
      <c r="DC722" s="316"/>
      <c r="DD722" s="316"/>
      <c r="DE722" s="316"/>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21"/>
      <c r="ET722" s="21"/>
      <c r="EU722" s="21"/>
      <c r="EV722" s="21"/>
      <c r="HP722" s="268">
        <f t="shared" si="484"/>
        <v>7</v>
      </c>
      <c r="HQ722" s="268">
        <f t="shared" si="454"/>
        <v>714</v>
      </c>
      <c r="HR722" s="268">
        <f t="shared" si="485"/>
        <v>0</v>
      </c>
      <c r="HS722" s="268">
        <f t="shared" si="486"/>
        <v>0</v>
      </c>
    </row>
    <row r="723" spans="1:227" x14ac:dyDescent="0.3">
      <c r="A723" s="21"/>
      <c r="B723" s="14">
        <v>11656</v>
      </c>
      <c r="C723" s="14">
        <v>16</v>
      </c>
      <c r="D723" s="14" t="s">
        <v>182</v>
      </c>
      <c r="E723" s="14" t="s">
        <v>183</v>
      </c>
      <c r="F723" s="14">
        <v>300</v>
      </c>
      <c r="G723" s="14" t="s">
        <v>121</v>
      </c>
      <c r="H723" s="14">
        <v>3</v>
      </c>
      <c r="I723" s="14">
        <v>4</v>
      </c>
      <c r="J723" s="14">
        <v>4</v>
      </c>
      <c r="K723" s="14"/>
      <c r="L723" s="14" t="s">
        <v>141</v>
      </c>
      <c r="M723" s="24">
        <f t="shared" si="481"/>
        <v>4</v>
      </c>
      <c r="N723" s="24">
        <f t="shared" si="456"/>
        <v>1</v>
      </c>
      <c r="O723" s="24" t="str">
        <f t="shared" si="457"/>
        <v>4 4</v>
      </c>
      <c r="P723" s="24">
        <f t="shared" si="458"/>
        <v>4</v>
      </c>
      <c r="Q723" s="25">
        <f t="shared" si="459"/>
        <v>0</v>
      </c>
      <c r="R723" s="26">
        <f t="shared" si="460"/>
        <v>0</v>
      </c>
      <c r="S723" s="24">
        <f t="shared" si="461"/>
        <v>3</v>
      </c>
      <c r="T723" s="24">
        <f t="shared" si="462"/>
        <v>3</v>
      </c>
      <c r="U723" s="24" t="str">
        <f t="shared" si="463"/>
        <v/>
      </c>
      <c r="V723" s="24" t="str">
        <f t="shared" si="464"/>
        <v>g</v>
      </c>
      <c r="W723" s="24" t="str">
        <f t="shared" si="482"/>
        <v/>
      </c>
      <c r="X723" s="24">
        <f t="shared" si="465"/>
        <v>3</v>
      </c>
      <c r="Y723" s="24">
        <f t="shared" si="466"/>
        <v>3</v>
      </c>
      <c r="Z723" s="24" t="str">
        <f t="shared" si="467"/>
        <v>M</v>
      </c>
      <c r="AA723" s="24" t="str">
        <f t="shared" si="487"/>
        <v>M</v>
      </c>
      <c r="AB723" s="34" t="str">
        <f t="shared" si="468"/>
        <v/>
      </c>
      <c r="AC723" s="34" t="str">
        <f t="shared" si="469"/>
        <v>g</v>
      </c>
      <c r="AD723" s="34" t="str">
        <f t="shared" si="483"/>
        <v>g</v>
      </c>
      <c r="AE723" s="34" t="str">
        <f t="shared" si="470"/>
        <v>3 0</v>
      </c>
      <c r="AF723" s="34">
        <f t="shared" si="471"/>
        <v>4</v>
      </c>
      <c r="AG723" s="34">
        <f t="shared" si="472"/>
        <v>4</v>
      </c>
      <c r="AH723" s="34">
        <f t="shared" si="473"/>
        <v>0</v>
      </c>
      <c r="AI723" s="172" t="str">
        <f>IF(AJ723&lt;&gt;"",MAX(AI$3:AI722)+1,"")</f>
        <v/>
      </c>
      <c r="AJ723" s="172" t="str">
        <f t="shared" si="474"/>
        <v/>
      </c>
      <c r="AK723" s="172" t="str">
        <f t="shared" si="475"/>
        <v/>
      </c>
      <c r="AL723" s="172" t="str">
        <f t="shared" si="476"/>
        <v/>
      </c>
      <c r="AM723" s="172">
        <f>IF(AN723&lt;&gt;"",MAX(AM$3:AM722)+1,"")</f>
        <v>168</v>
      </c>
      <c r="AN723" s="172" t="str">
        <f t="shared" si="477"/>
        <v>M</v>
      </c>
      <c r="AO723" s="172">
        <f t="shared" si="478"/>
        <v>300</v>
      </c>
      <c r="AP723" s="172">
        <f t="shared" si="479"/>
        <v>4</v>
      </c>
      <c r="AQ723" s="172" t="str">
        <f t="shared" si="480"/>
        <v/>
      </c>
      <c r="AR723" s="172" t="str">
        <f>Table1[[#This Row],[Sex ]]&amp;Table1[[#This Row],[Month]]</f>
        <v>M3</v>
      </c>
      <c r="AS723" s="21"/>
      <c r="AT723" s="21"/>
      <c r="AU723" s="21"/>
      <c r="AV723" s="21"/>
      <c r="AW723" s="21"/>
      <c r="AX723" s="21"/>
      <c r="AY723" s="21"/>
      <c r="AZ723" s="21"/>
      <c r="BA723" s="21"/>
      <c r="BB723" s="21"/>
      <c r="BC723" s="21"/>
      <c r="BD723" s="21"/>
      <c r="BE723" s="319"/>
      <c r="BF723" s="319"/>
      <c r="BG723" s="316"/>
      <c r="BH723" s="316"/>
      <c r="BI723" s="316"/>
      <c r="BJ723" s="316"/>
      <c r="BK723" s="316"/>
      <c r="BL723" s="316"/>
      <c r="BM723" s="316"/>
      <c r="BN723" s="316"/>
      <c r="BO723" s="316"/>
      <c r="BP723" s="316"/>
      <c r="BQ723" s="316"/>
      <c r="BR723" s="316"/>
      <c r="BS723" s="316"/>
      <c r="BT723" s="316"/>
      <c r="BU723" s="316"/>
      <c r="BV723" s="316"/>
      <c r="BW723" s="316"/>
      <c r="BX723" s="316"/>
      <c r="BY723" s="316"/>
      <c r="BZ723" s="316"/>
      <c r="CA723" s="316"/>
      <c r="CB723" s="316"/>
      <c r="CC723" s="316"/>
      <c r="CD723" s="316"/>
      <c r="CE723" s="316"/>
      <c r="CF723" s="316"/>
      <c r="CG723" s="316"/>
      <c r="CH723" s="316"/>
      <c r="CI723" s="316"/>
      <c r="CJ723" s="316"/>
      <c r="CK723" s="316"/>
      <c r="CL723" s="316"/>
      <c r="CM723" s="316"/>
      <c r="CN723" s="316"/>
      <c r="CO723" s="316"/>
      <c r="CP723" s="316"/>
      <c r="CQ723" s="316"/>
      <c r="CR723" s="316"/>
      <c r="CS723" s="316"/>
      <c r="CT723" s="316"/>
      <c r="CU723" s="316"/>
      <c r="CV723" s="316"/>
      <c r="CW723" s="316"/>
      <c r="CX723" s="316"/>
      <c r="CY723" s="316"/>
      <c r="CZ723" s="316"/>
      <c r="DA723" s="316"/>
      <c r="DB723" s="316"/>
      <c r="DC723" s="316"/>
      <c r="DD723" s="316"/>
      <c r="DE723" s="316"/>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21"/>
      <c r="ET723" s="21"/>
      <c r="EU723" s="21"/>
      <c r="EV723" s="21"/>
      <c r="HP723" s="268">
        <f t="shared" si="484"/>
        <v>4</v>
      </c>
      <c r="HQ723" s="268">
        <f t="shared" si="454"/>
        <v>715</v>
      </c>
      <c r="HR723" s="268">
        <f t="shared" si="485"/>
        <v>0</v>
      </c>
      <c r="HS723" s="268">
        <f t="shared" si="486"/>
        <v>0</v>
      </c>
    </row>
    <row r="724" spans="1:227" x14ac:dyDescent="0.3">
      <c r="A724" s="21"/>
      <c r="B724" s="14">
        <v>11656</v>
      </c>
      <c r="C724" s="14">
        <v>17</v>
      </c>
      <c r="D724" s="14" t="s">
        <v>182</v>
      </c>
      <c r="E724" s="14" t="s">
        <v>183</v>
      </c>
      <c r="F724" s="14">
        <v>300</v>
      </c>
      <c r="G724" s="14" t="s">
        <v>121</v>
      </c>
      <c r="H724" s="14">
        <v>3</v>
      </c>
      <c r="I724" s="14">
        <v>4</v>
      </c>
      <c r="J724" s="14">
        <v>4</v>
      </c>
      <c r="K724" s="14"/>
      <c r="L724" s="14" t="s">
        <v>141</v>
      </c>
      <c r="M724" s="24">
        <f t="shared" si="481"/>
        <v>4</v>
      </c>
      <c r="N724" s="24">
        <f t="shared" si="456"/>
        <v>1</v>
      </c>
      <c r="O724" s="24" t="str">
        <f t="shared" si="457"/>
        <v>4 4</v>
      </c>
      <c r="P724" s="24">
        <f t="shared" si="458"/>
        <v>4</v>
      </c>
      <c r="Q724" s="25">
        <f t="shared" si="459"/>
        <v>0</v>
      </c>
      <c r="R724" s="26">
        <f t="shared" si="460"/>
        <v>0</v>
      </c>
      <c r="S724" s="24">
        <f t="shared" si="461"/>
        <v>3</v>
      </c>
      <c r="T724" s="24">
        <f t="shared" si="462"/>
        <v>3</v>
      </c>
      <c r="U724" s="24" t="str">
        <f t="shared" si="463"/>
        <v/>
      </c>
      <c r="V724" s="24" t="str">
        <f t="shared" si="464"/>
        <v>g</v>
      </c>
      <c r="W724" s="24" t="str">
        <f t="shared" si="482"/>
        <v/>
      </c>
      <c r="X724" s="24">
        <f t="shared" si="465"/>
        <v>3</v>
      </c>
      <c r="Y724" s="24">
        <f t="shared" si="466"/>
        <v>3</v>
      </c>
      <c r="Z724" s="24" t="str">
        <f t="shared" si="467"/>
        <v>M</v>
      </c>
      <c r="AA724" s="24" t="str">
        <f t="shared" si="487"/>
        <v>M</v>
      </c>
      <c r="AB724" s="34" t="str">
        <f t="shared" si="468"/>
        <v/>
      </c>
      <c r="AC724" s="34" t="str">
        <f t="shared" si="469"/>
        <v>g</v>
      </c>
      <c r="AD724" s="34" t="str">
        <f t="shared" si="483"/>
        <v>g</v>
      </c>
      <c r="AE724" s="34" t="str">
        <f t="shared" si="470"/>
        <v>3 0</v>
      </c>
      <c r="AF724" s="34">
        <f t="shared" si="471"/>
        <v>4</v>
      </c>
      <c r="AG724" s="34">
        <f t="shared" si="472"/>
        <v>4</v>
      </c>
      <c r="AH724" s="34">
        <f t="shared" si="473"/>
        <v>0</v>
      </c>
      <c r="AI724" s="172" t="str">
        <f>IF(AJ724&lt;&gt;"",MAX(AI$3:AI723)+1,"")</f>
        <v/>
      </c>
      <c r="AJ724" s="172" t="str">
        <f t="shared" si="474"/>
        <v/>
      </c>
      <c r="AK724" s="172" t="str">
        <f t="shared" si="475"/>
        <v/>
      </c>
      <c r="AL724" s="172" t="str">
        <f t="shared" si="476"/>
        <v/>
      </c>
      <c r="AM724" s="172">
        <f>IF(AN724&lt;&gt;"",MAX(AM$3:AM723)+1,"")</f>
        <v>169</v>
      </c>
      <c r="AN724" s="172" t="str">
        <f t="shared" si="477"/>
        <v>M</v>
      </c>
      <c r="AO724" s="172">
        <f t="shared" si="478"/>
        <v>300</v>
      </c>
      <c r="AP724" s="172">
        <f t="shared" si="479"/>
        <v>4</v>
      </c>
      <c r="AQ724" s="172" t="str">
        <f t="shared" si="480"/>
        <v/>
      </c>
      <c r="AR724" s="172" t="str">
        <f>Table1[[#This Row],[Sex ]]&amp;Table1[[#This Row],[Month]]</f>
        <v>M3</v>
      </c>
      <c r="AS724" s="21"/>
      <c r="AT724" s="21"/>
      <c r="AU724" s="21"/>
      <c r="AV724" s="21"/>
      <c r="AW724" s="21"/>
      <c r="AX724" s="21"/>
      <c r="AY724" s="21"/>
      <c r="AZ724" s="21"/>
      <c r="BA724" s="21"/>
      <c r="BB724" s="21"/>
      <c r="BC724" s="21"/>
      <c r="BD724" s="21"/>
      <c r="BE724" s="319"/>
      <c r="BF724" s="319"/>
      <c r="BG724" s="316"/>
      <c r="BH724" s="316"/>
      <c r="BI724" s="316"/>
      <c r="BJ724" s="316"/>
      <c r="BK724" s="316"/>
      <c r="BL724" s="316"/>
      <c r="BM724" s="316"/>
      <c r="BN724" s="316"/>
      <c r="BO724" s="316"/>
      <c r="BP724" s="316"/>
      <c r="BQ724" s="316"/>
      <c r="BR724" s="316"/>
      <c r="BS724" s="316"/>
      <c r="BT724" s="316"/>
      <c r="BU724" s="316"/>
      <c r="BV724" s="316"/>
      <c r="BW724" s="316"/>
      <c r="BX724" s="316"/>
      <c r="BY724" s="316"/>
      <c r="BZ724" s="316"/>
      <c r="CA724" s="316"/>
      <c r="CB724" s="316"/>
      <c r="CC724" s="316"/>
      <c r="CD724" s="316"/>
      <c r="CE724" s="316"/>
      <c r="CF724" s="316"/>
      <c r="CG724" s="316"/>
      <c r="CH724" s="316"/>
      <c r="CI724" s="316"/>
      <c r="CJ724" s="316"/>
      <c r="CK724" s="316"/>
      <c r="CL724" s="316"/>
      <c r="CM724" s="316"/>
      <c r="CN724" s="316"/>
      <c r="CO724" s="316"/>
      <c r="CP724" s="316"/>
      <c r="CQ724" s="316"/>
      <c r="CR724" s="316"/>
      <c r="CS724" s="316"/>
      <c r="CT724" s="316"/>
      <c r="CU724" s="316"/>
      <c r="CV724" s="316"/>
      <c r="CW724" s="316"/>
      <c r="CX724" s="316"/>
      <c r="CY724" s="316"/>
      <c r="CZ724" s="316"/>
      <c r="DA724" s="316"/>
      <c r="DB724" s="316"/>
      <c r="DC724" s="316"/>
      <c r="DD724" s="316"/>
      <c r="DE724" s="316"/>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21"/>
      <c r="ET724" s="21"/>
      <c r="EU724" s="21"/>
      <c r="EV724" s="21"/>
      <c r="HP724" s="268">
        <f t="shared" si="484"/>
        <v>6</v>
      </c>
      <c r="HQ724" s="268">
        <f t="shared" si="454"/>
        <v>716</v>
      </c>
      <c r="HR724" s="268">
        <f t="shared" si="485"/>
        <v>16.666666666666671</v>
      </c>
      <c r="HS724" s="268">
        <f t="shared" si="486"/>
        <v>16.666666666666671</v>
      </c>
    </row>
    <row r="725" spans="1:227" x14ac:dyDescent="0.3">
      <c r="A725" s="21"/>
      <c r="B725" s="14">
        <v>11656</v>
      </c>
      <c r="C725" s="14">
        <v>18</v>
      </c>
      <c r="D725" s="14" t="s">
        <v>182</v>
      </c>
      <c r="E725" s="14" t="s">
        <v>183</v>
      </c>
      <c r="F725" s="14">
        <v>310</v>
      </c>
      <c r="G725" s="14" t="s">
        <v>121</v>
      </c>
      <c r="H725" s="14">
        <v>3</v>
      </c>
      <c r="I725" s="14">
        <v>4</v>
      </c>
      <c r="J725" s="14">
        <v>4</v>
      </c>
      <c r="K725" s="14"/>
      <c r="L725" s="14" t="s">
        <v>141</v>
      </c>
      <c r="M725" s="24">
        <f t="shared" si="481"/>
        <v>4</v>
      </c>
      <c r="N725" s="24">
        <f t="shared" si="456"/>
        <v>1</v>
      </c>
      <c r="O725" s="24" t="str">
        <f t="shared" si="457"/>
        <v>4 4</v>
      </c>
      <c r="P725" s="24">
        <f t="shared" si="458"/>
        <v>4</v>
      </c>
      <c r="Q725" s="25">
        <f t="shared" si="459"/>
        <v>0</v>
      </c>
      <c r="R725" s="26">
        <f t="shared" si="460"/>
        <v>0</v>
      </c>
      <c r="S725" s="24">
        <f t="shared" si="461"/>
        <v>3</v>
      </c>
      <c r="T725" s="24">
        <f t="shared" si="462"/>
        <v>3</v>
      </c>
      <c r="U725" s="24" t="str">
        <f t="shared" si="463"/>
        <v/>
      </c>
      <c r="V725" s="24" t="str">
        <f t="shared" si="464"/>
        <v>g</v>
      </c>
      <c r="W725" s="24" t="str">
        <f t="shared" si="482"/>
        <v/>
      </c>
      <c r="X725" s="24">
        <f t="shared" si="465"/>
        <v>3</v>
      </c>
      <c r="Y725" s="24">
        <f t="shared" si="466"/>
        <v>3</v>
      </c>
      <c r="Z725" s="24" t="str">
        <f t="shared" si="467"/>
        <v>M</v>
      </c>
      <c r="AA725" s="24" t="str">
        <f t="shared" si="487"/>
        <v>M</v>
      </c>
      <c r="AB725" s="34" t="str">
        <f t="shared" si="468"/>
        <v/>
      </c>
      <c r="AC725" s="34" t="str">
        <f t="shared" si="469"/>
        <v>g</v>
      </c>
      <c r="AD725" s="34" t="str">
        <f t="shared" si="483"/>
        <v>g</v>
      </c>
      <c r="AE725" s="34" t="str">
        <f t="shared" si="470"/>
        <v>3 0</v>
      </c>
      <c r="AF725" s="34">
        <f t="shared" si="471"/>
        <v>4</v>
      </c>
      <c r="AG725" s="34">
        <f t="shared" si="472"/>
        <v>4</v>
      </c>
      <c r="AH725" s="34">
        <f t="shared" si="473"/>
        <v>0</v>
      </c>
      <c r="AI725" s="172" t="str">
        <f>IF(AJ725&lt;&gt;"",MAX(AI$3:AI724)+1,"")</f>
        <v/>
      </c>
      <c r="AJ725" s="172" t="str">
        <f t="shared" si="474"/>
        <v/>
      </c>
      <c r="AK725" s="172" t="str">
        <f t="shared" si="475"/>
        <v/>
      </c>
      <c r="AL725" s="172" t="str">
        <f t="shared" si="476"/>
        <v/>
      </c>
      <c r="AM725" s="172">
        <f>IF(AN725&lt;&gt;"",MAX(AM$3:AM724)+1,"")</f>
        <v>170</v>
      </c>
      <c r="AN725" s="172" t="str">
        <f t="shared" si="477"/>
        <v>M</v>
      </c>
      <c r="AO725" s="172">
        <f t="shared" si="478"/>
        <v>310</v>
      </c>
      <c r="AP725" s="172">
        <f t="shared" si="479"/>
        <v>4</v>
      </c>
      <c r="AQ725" s="172" t="str">
        <f t="shared" si="480"/>
        <v/>
      </c>
      <c r="AR725" s="172" t="str">
        <f>Table1[[#This Row],[Sex ]]&amp;Table1[[#This Row],[Month]]</f>
        <v>M3</v>
      </c>
      <c r="AS725" s="21"/>
      <c r="AT725" s="21"/>
      <c r="AU725" s="21"/>
      <c r="AV725" s="21"/>
      <c r="AW725" s="21"/>
      <c r="AX725" s="21"/>
      <c r="AY725" s="21"/>
      <c r="AZ725" s="21"/>
      <c r="BA725" s="21"/>
      <c r="BB725" s="21"/>
      <c r="BC725" s="21"/>
      <c r="BD725" s="21"/>
      <c r="BE725" s="319"/>
      <c r="BF725" s="319"/>
      <c r="BG725" s="316"/>
      <c r="BH725" s="316"/>
      <c r="BI725" s="316"/>
      <c r="BJ725" s="316"/>
      <c r="BK725" s="316"/>
      <c r="BL725" s="316"/>
      <c r="BM725" s="316"/>
      <c r="BN725" s="316"/>
      <c r="BO725" s="316"/>
      <c r="BP725" s="316"/>
      <c r="BQ725" s="316"/>
      <c r="BR725" s="316"/>
      <c r="BS725" s="316"/>
      <c r="BT725" s="316"/>
      <c r="BU725" s="316"/>
      <c r="BV725" s="316"/>
      <c r="BW725" s="316"/>
      <c r="BX725" s="316"/>
      <c r="BY725" s="316"/>
      <c r="BZ725" s="316"/>
      <c r="CA725" s="316"/>
      <c r="CB725" s="316"/>
      <c r="CC725" s="316"/>
      <c r="CD725" s="316"/>
      <c r="CE725" s="316"/>
      <c r="CF725" s="316"/>
      <c r="CG725" s="316"/>
      <c r="CH725" s="316"/>
      <c r="CI725" s="316"/>
      <c r="CJ725" s="316"/>
      <c r="CK725" s="316"/>
      <c r="CL725" s="316"/>
      <c r="CM725" s="316"/>
      <c r="CN725" s="316"/>
      <c r="CO725" s="316"/>
      <c r="CP725" s="316"/>
      <c r="CQ725" s="316"/>
      <c r="CR725" s="316"/>
      <c r="CS725" s="316"/>
      <c r="CT725" s="316"/>
      <c r="CU725" s="316"/>
      <c r="CV725" s="316"/>
      <c r="CW725" s="316"/>
      <c r="CX725" s="316"/>
      <c r="CY725" s="316"/>
      <c r="CZ725" s="316"/>
      <c r="DA725" s="316"/>
      <c r="DB725" s="316"/>
      <c r="DC725" s="316"/>
      <c r="DD725" s="316"/>
      <c r="DE725" s="316"/>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21"/>
      <c r="ET725" s="21"/>
      <c r="EU725" s="21"/>
      <c r="EV725" s="21"/>
      <c r="HP725" s="268">
        <f t="shared" si="484"/>
        <v>3</v>
      </c>
      <c r="HQ725" s="268">
        <f t="shared" si="454"/>
        <v>717</v>
      </c>
      <c r="HR725" s="268">
        <f t="shared" si="485"/>
        <v>0</v>
      </c>
      <c r="HS725" s="268">
        <f t="shared" si="486"/>
        <v>0</v>
      </c>
    </row>
    <row r="726" spans="1:227" x14ac:dyDescent="0.3">
      <c r="A726" s="21"/>
      <c r="B726" s="14">
        <v>11656</v>
      </c>
      <c r="C726" s="14">
        <v>19</v>
      </c>
      <c r="D726" s="14" t="s">
        <v>182</v>
      </c>
      <c r="E726" s="14" t="s">
        <v>183</v>
      </c>
      <c r="F726" s="14">
        <v>310</v>
      </c>
      <c r="G726" s="14" t="s">
        <v>121</v>
      </c>
      <c r="H726" s="14">
        <v>3</v>
      </c>
      <c r="I726" s="14">
        <v>99</v>
      </c>
      <c r="J726" s="14">
        <v>99</v>
      </c>
      <c r="K726" s="14"/>
      <c r="L726" s="14" t="s">
        <v>141</v>
      </c>
      <c r="M726" s="24" t="str">
        <f t="shared" si="481"/>
        <v/>
      </c>
      <c r="N726" s="24">
        <f t="shared" si="456"/>
        <v>1</v>
      </c>
      <c r="O726" s="24" t="str">
        <f t="shared" si="457"/>
        <v>99 99</v>
      </c>
      <c r="P726" s="24">
        <f t="shared" si="458"/>
        <v>99</v>
      </c>
      <c r="Q726" s="25">
        <f t="shared" si="459"/>
        <v>0</v>
      </c>
      <c r="R726" s="26" t="str">
        <f t="shared" si="460"/>
        <v/>
      </c>
      <c r="S726" s="24" t="str">
        <f t="shared" si="461"/>
        <v/>
      </c>
      <c r="T726" s="24" t="str">
        <f t="shared" si="462"/>
        <v/>
      </c>
      <c r="U726" s="24" t="str">
        <f t="shared" si="463"/>
        <v/>
      </c>
      <c r="V726" s="24" t="str">
        <f t="shared" si="464"/>
        <v/>
      </c>
      <c r="W726" s="24">
        <f t="shared" si="482"/>
        <v>99</v>
      </c>
      <c r="X726" s="24">
        <f t="shared" si="465"/>
        <v>3</v>
      </c>
      <c r="Y726" s="24">
        <f t="shared" si="466"/>
        <v>3</v>
      </c>
      <c r="Z726" s="24" t="str">
        <f t="shared" si="467"/>
        <v/>
      </c>
      <c r="AA726" s="24" t="str">
        <f t="shared" si="487"/>
        <v/>
      </c>
      <c r="AB726" s="34" t="str">
        <f t="shared" si="468"/>
        <v>M</v>
      </c>
      <c r="AC726" s="34" t="str">
        <f t="shared" si="469"/>
        <v/>
      </c>
      <c r="AD726" s="34" t="str">
        <f t="shared" si="483"/>
        <v/>
      </c>
      <c r="AE726" s="34" t="str">
        <f t="shared" si="470"/>
        <v>3 0</v>
      </c>
      <c r="AF726" s="34" t="str">
        <f t="shared" si="471"/>
        <v/>
      </c>
      <c r="AG726" s="34" t="str">
        <f t="shared" si="472"/>
        <v/>
      </c>
      <c r="AH726" s="34" t="str">
        <f t="shared" si="473"/>
        <v/>
      </c>
      <c r="AI726" s="172" t="str">
        <f>IF(AJ726&lt;&gt;"",MAX(AI$3:AI725)+1,"")</f>
        <v/>
      </c>
      <c r="AJ726" s="172" t="str">
        <f t="shared" si="474"/>
        <v/>
      </c>
      <c r="AK726" s="172" t="str">
        <f t="shared" si="475"/>
        <v/>
      </c>
      <c r="AL726" s="172" t="str">
        <f t="shared" si="476"/>
        <v/>
      </c>
      <c r="AM726" s="172" t="str">
        <f>IF(AN726&lt;&gt;"",MAX(AM$3:AM725)+1,"")</f>
        <v/>
      </c>
      <c r="AN726" s="172" t="str">
        <f t="shared" si="477"/>
        <v/>
      </c>
      <c r="AO726" s="172" t="str">
        <f t="shared" si="478"/>
        <v/>
      </c>
      <c r="AP726" s="172" t="str">
        <f t="shared" si="479"/>
        <v/>
      </c>
      <c r="AQ726" s="172" t="str">
        <f t="shared" si="480"/>
        <v/>
      </c>
      <c r="AR726" s="172" t="str">
        <f>Table1[[#This Row],[Sex ]]&amp;Table1[[#This Row],[Month]]</f>
        <v>M3</v>
      </c>
      <c r="AS726" s="21"/>
      <c r="AT726" s="21"/>
      <c r="AU726" s="21"/>
      <c r="AV726" s="21"/>
      <c r="AW726" s="21"/>
      <c r="AX726" s="21"/>
      <c r="AY726" s="21"/>
      <c r="AZ726" s="21"/>
      <c r="BA726" s="21"/>
      <c r="BB726" s="21"/>
      <c r="BC726" s="21"/>
      <c r="BD726" s="21"/>
      <c r="BE726" s="319"/>
      <c r="BF726" s="319"/>
      <c r="BG726" s="316"/>
      <c r="BH726" s="316"/>
      <c r="BI726" s="316"/>
      <c r="BJ726" s="316"/>
      <c r="BK726" s="316"/>
      <c r="BL726" s="316"/>
      <c r="BM726" s="316"/>
      <c r="BN726" s="316"/>
      <c r="BO726" s="316"/>
      <c r="BP726" s="316"/>
      <c r="BQ726" s="316"/>
      <c r="BR726" s="316"/>
      <c r="BS726" s="316"/>
      <c r="BT726" s="316"/>
      <c r="BU726" s="316"/>
      <c r="BV726" s="316"/>
      <c r="BW726" s="316"/>
      <c r="BX726" s="316"/>
      <c r="BY726" s="316"/>
      <c r="BZ726" s="316"/>
      <c r="CA726" s="316"/>
      <c r="CB726" s="316"/>
      <c r="CC726" s="316"/>
      <c r="CD726" s="316"/>
      <c r="CE726" s="316"/>
      <c r="CF726" s="316"/>
      <c r="CG726" s="316"/>
      <c r="CH726" s="316"/>
      <c r="CI726" s="316"/>
      <c r="CJ726" s="316"/>
      <c r="CK726" s="316"/>
      <c r="CL726" s="316"/>
      <c r="CM726" s="316"/>
      <c r="CN726" s="316"/>
      <c r="CO726" s="316"/>
      <c r="CP726" s="316"/>
      <c r="CQ726" s="316"/>
      <c r="CR726" s="316"/>
      <c r="CS726" s="316"/>
      <c r="CT726" s="316"/>
      <c r="CU726" s="316"/>
      <c r="CV726" s="316"/>
      <c r="CW726" s="316"/>
      <c r="CX726" s="316"/>
      <c r="CY726" s="316"/>
      <c r="CZ726" s="316"/>
      <c r="DA726" s="316"/>
      <c r="DB726" s="316"/>
      <c r="DC726" s="316"/>
      <c r="DD726" s="316"/>
      <c r="DE726" s="316"/>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HP726" s="268">
        <f t="shared" si="484"/>
        <v>4</v>
      </c>
      <c r="HQ726" s="268">
        <f t="shared" si="454"/>
        <v>718</v>
      </c>
      <c r="HR726" s="268">
        <f t="shared" si="485"/>
        <v>0</v>
      </c>
      <c r="HS726" s="268">
        <f t="shared" si="486"/>
        <v>0</v>
      </c>
    </row>
    <row r="727" spans="1:227" x14ac:dyDescent="0.3">
      <c r="A727" s="21"/>
      <c r="B727" s="14">
        <v>11656</v>
      </c>
      <c r="C727" s="14">
        <v>20</v>
      </c>
      <c r="D727" s="14" t="s">
        <v>182</v>
      </c>
      <c r="E727" s="14" t="s">
        <v>183</v>
      </c>
      <c r="F727" s="14">
        <v>320</v>
      </c>
      <c r="G727" s="14" t="s">
        <v>121</v>
      </c>
      <c r="H727" s="14">
        <v>3</v>
      </c>
      <c r="I727" s="14">
        <v>4</v>
      </c>
      <c r="J727" s="14">
        <v>4</v>
      </c>
      <c r="K727" s="14"/>
      <c r="L727" s="14" t="s">
        <v>141</v>
      </c>
      <c r="M727" s="24">
        <f t="shared" si="481"/>
        <v>4</v>
      </c>
      <c r="N727" s="24">
        <f t="shared" si="456"/>
        <v>1</v>
      </c>
      <c r="O727" s="24" t="str">
        <f t="shared" si="457"/>
        <v>4 4</v>
      </c>
      <c r="P727" s="24">
        <f t="shared" si="458"/>
        <v>4</v>
      </c>
      <c r="Q727" s="25">
        <f t="shared" si="459"/>
        <v>0</v>
      </c>
      <c r="R727" s="26">
        <f t="shared" si="460"/>
        <v>0</v>
      </c>
      <c r="S727" s="24">
        <f t="shared" si="461"/>
        <v>3</v>
      </c>
      <c r="T727" s="24">
        <f t="shared" si="462"/>
        <v>3</v>
      </c>
      <c r="U727" s="24" t="str">
        <f t="shared" si="463"/>
        <v/>
      </c>
      <c r="V727" s="24" t="str">
        <f t="shared" si="464"/>
        <v>g</v>
      </c>
      <c r="W727" s="24" t="str">
        <f t="shared" si="482"/>
        <v/>
      </c>
      <c r="X727" s="24">
        <f t="shared" si="465"/>
        <v>3</v>
      </c>
      <c r="Y727" s="24">
        <f t="shared" si="466"/>
        <v>3</v>
      </c>
      <c r="Z727" s="24" t="str">
        <f t="shared" si="467"/>
        <v>M</v>
      </c>
      <c r="AA727" s="24" t="str">
        <f t="shared" si="487"/>
        <v>M</v>
      </c>
      <c r="AB727" s="34" t="str">
        <f t="shared" si="468"/>
        <v/>
      </c>
      <c r="AC727" s="34" t="str">
        <f t="shared" si="469"/>
        <v>g</v>
      </c>
      <c r="AD727" s="34" t="str">
        <f t="shared" si="483"/>
        <v>g</v>
      </c>
      <c r="AE727" s="34" t="str">
        <f t="shared" si="470"/>
        <v>3 0</v>
      </c>
      <c r="AF727" s="34">
        <f t="shared" si="471"/>
        <v>4</v>
      </c>
      <c r="AG727" s="34">
        <f t="shared" si="472"/>
        <v>4</v>
      </c>
      <c r="AH727" s="34">
        <f t="shared" si="473"/>
        <v>0</v>
      </c>
      <c r="AI727" s="172" t="str">
        <f>IF(AJ727&lt;&gt;"",MAX(AI$3:AI726)+1,"")</f>
        <v/>
      </c>
      <c r="AJ727" s="172" t="str">
        <f t="shared" si="474"/>
        <v/>
      </c>
      <c r="AK727" s="172" t="str">
        <f t="shared" si="475"/>
        <v/>
      </c>
      <c r="AL727" s="172" t="str">
        <f t="shared" si="476"/>
        <v/>
      </c>
      <c r="AM727" s="172">
        <f>IF(AN727&lt;&gt;"",MAX(AM$3:AM726)+1,"")</f>
        <v>171</v>
      </c>
      <c r="AN727" s="172" t="str">
        <f t="shared" si="477"/>
        <v>M</v>
      </c>
      <c r="AO727" s="172">
        <f t="shared" si="478"/>
        <v>320</v>
      </c>
      <c r="AP727" s="172">
        <f t="shared" si="479"/>
        <v>4</v>
      </c>
      <c r="AQ727" s="172" t="str">
        <f t="shared" si="480"/>
        <v/>
      </c>
      <c r="AR727" s="172" t="str">
        <f>Table1[[#This Row],[Sex ]]&amp;Table1[[#This Row],[Month]]</f>
        <v>M3</v>
      </c>
      <c r="AS727" s="21"/>
      <c r="AT727" s="21"/>
      <c r="AU727" s="21"/>
      <c r="AV727" s="21"/>
      <c r="AW727" s="21"/>
      <c r="AX727" s="21"/>
      <c r="AY727" s="21"/>
      <c r="AZ727" s="21"/>
      <c r="BA727" s="21"/>
      <c r="BB727" s="21"/>
      <c r="BC727" s="21"/>
      <c r="BD727" s="21"/>
      <c r="BE727" s="319"/>
      <c r="BF727" s="319"/>
      <c r="BG727" s="316"/>
      <c r="BH727" s="316"/>
      <c r="BI727" s="316"/>
      <c r="BJ727" s="316"/>
      <c r="BK727" s="316"/>
      <c r="BL727" s="316"/>
      <c r="BM727" s="316"/>
      <c r="BN727" s="316"/>
      <c r="BO727" s="316"/>
      <c r="BP727" s="316"/>
      <c r="BQ727" s="316"/>
      <c r="BR727" s="316"/>
      <c r="BS727" s="316"/>
      <c r="BT727" s="316"/>
      <c r="BU727" s="316"/>
      <c r="BV727" s="316"/>
      <c r="BW727" s="316"/>
      <c r="BX727" s="316"/>
      <c r="BY727" s="316"/>
      <c r="BZ727" s="316"/>
      <c r="CA727" s="316"/>
      <c r="CB727" s="316"/>
      <c r="CC727" s="316"/>
      <c r="CD727" s="316"/>
      <c r="CE727" s="316"/>
      <c r="CF727" s="316"/>
      <c r="CG727" s="316"/>
      <c r="CH727" s="316"/>
      <c r="CI727" s="316"/>
      <c r="CJ727" s="316"/>
      <c r="CK727" s="316"/>
      <c r="CL727" s="316"/>
      <c r="CM727" s="316"/>
      <c r="CN727" s="316"/>
      <c r="CO727" s="316"/>
      <c r="CP727" s="316"/>
      <c r="CQ727" s="316"/>
      <c r="CR727" s="316"/>
      <c r="CS727" s="316"/>
      <c r="CT727" s="316"/>
      <c r="CU727" s="316"/>
      <c r="CV727" s="316"/>
      <c r="CW727" s="316"/>
      <c r="CX727" s="316"/>
      <c r="CY727" s="316"/>
      <c r="CZ727" s="316"/>
      <c r="DA727" s="316"/>
      <c r="DB727" s="316"/>
      <c r="DC727" s="316"/>
      <c r="DD727" s="316"/>
      <c r="DE727" s="316"/>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21"/>
      <c r="ET727" s="21"/>
      <c r="EU727" s="21"/>
      <c r="EV727" s="21"/>
      <c r="HP727" s="268">
        <f t="shared" si="484"/>
        <v>4</v>
      </c>
      <c r="HQ727" s="268">
        <f t="shared" si="454"/>
        <v>719</v>
      </c>
      <c r="HR727" s="268">
        <f t="shared" si="485"/>
        <v>0</v>
      </c>
      <c r="HS727" s="268">
        <f t="shared" si="486"/>
        <v>0</v>
      </c>
    </row>
    <row r="728" spans="1:227" x14ac:dyDescent="0.3">
      <c r="A728" s="21"/>
      <c r="B728" s="14">
        <v>11656</v>
      </c>
      <c r="C728" s="14">
        <v>21</v>
      </c>
      <c r="D728" s="14" t="s">
        <v>182</v>
      </c>
      <c r="E728" s="14" t="s">
        <v>183</v>
      </c>
      <c r="F728" s="14">
        <v>320</v>
      </c>
      <c r="G728" s="14" t="s">
        <v>121</v>
      </c>
      <c r="H728" s="14">
        <v>3</v>
      </c>
      <c r="I728" s="14">
        <v>4</v>
      </c>
      <c r="J728" s="14">
        <v>4</v>
      </c>
      <c r="K728" s="14"/>
      <c r="L728" s="14" t="s">
        <v>141</v>
      </c>
      <c r="M728" s="24">
        <f t="shared" si="481"/>
        <v>4</v>
      </c>
      <c r="N728" s="24">
        <f t="shared" si="456"/>
        <v>1</v>
      </c>
      <c r="O728" s="24" t="str">
        <f t="shared" si="457"/>
        <v>4 4</v>
      </c>
      <c r="P728" s="24">
        <f t="shared" si="458"/>
        <v>4</v>
      </c>
      <c r="Q728" s="25">
        <f t="shared" si="459"/>
        <v>0</v>
      </c>
      <c r="R728" s="26">
        <f t="shared" si="460"/>
        <v>0</v>
      </c>
      <c r="S728" s="24">
        <f t="shared" si="461"/>
        <v>3</v>
      </c>
      <c r="T728" s="24">
        <f t="shared" si="462"/>
        <v>3</v>
      </c>
      <c r="U728" s="24" t="str">
        <f t="shared" si="463"/>
        <v/>
      </c>
      <c r="V728" s="24" t="str">
        <f t="shared" si="464"/>
        <v>g</v>
      </c>
      <c r="W728" s="24" t="str">
        <f t="shared" si="482"/>
        <v/>
      </c>
      <c r="X728" s="24">
        <f t="shared" si="465"/>
        <v>3</v>
      </c>
      <c r="Y728" s="24">
        <f t="shared" si="466"/>
        <v>3</v>
      </c>
      <c r="Z728" s="24" t="str">
        <f t="shared" si="467"/>
        <v>M</v>
      </c>
      <c r="AA728" s="24" t="str">
        <f t="shared" si="487"/>
        <v>M</v>
      </c>
      <c r="AB728" s="34" t="str">
        <f t="shared" si="468"/>
        <v/>
      </c>
      <c r="AC728" s="34" t="str">
        <f t="shared" si="469"/>
        <v>g</v>
      </c>
      <c r="AD728" s="34" t="str">
        <f t="shared" si="483"/>
        <v>g</v>
      </c>
      <c r="AE728" s="34" t="str">
        <f t="shared" si="470"/>
        <v>3 0</v>
      </c>
      <c r="AF728" s="34">
        <f t="shared" si="471"/>
        <v>4</v>
      </c>
      <c r="AG728" s="34">
        <f t="shared" si="472"/>
        <v>4</v>
      </c>
      <c r="AH728" s="34">
        <f t="shared" si="473"/>
        <v>0</v>
      </c>
      <c r="AI728" s="172" t="str">
        <f>IF(AJ728&lt;&gt;"",MAX(AI$3:AI727)+1,"")</f>
        <v/>
      </c>
      <c r="AJ728" s="172" t="str">
        <f t="shared" si="474"/>
        <v/>
      </c>
      <c r="AK728" s="172" t="str">
        <f t="shared" si="475"/>
        <v/>
      </c>
      <c r="AL728" s="172" t="str">
        <f t="shared" si="476"/>
        <v/>
      </c>
      <c r="AM728" s="172">
        <f>IF(AN728&lt;&gt;"",MAX(AM$3:AM727)+1,"")</f>
        <v>172</v>
      </c>
      <c r="AN728" s="172" t="str">
        <f t="shared" si="477"/>
        <v>M</v>
      </c>
      <c r="AO728" s="172">
        <f t="shared" si="478"/>
        <v>320</v>
      </c>
      <c r="AP728" s="172">
        <f t="shared" si="479"/>
        <v>4</v>
      </c>
      <c r="AQ728" s="172" t="str">
        <f t="shared" si="480"/>
        <v/>
      </c>
      <c r="AR728" s="172" t="str">
        <f>Table1[[#This Row],[Sex ]]&amp;Table1[[#This Row],[Month]]</f>
        <v>M3</v>
      </c>
      <c r="AS728" s="21"/>
      <c r="AT728" s="21"/>
      <c r="AU728" s="21"/>
      <c r="AV728" s="21"/>
      <c r="AW728" s="21"/>
      <c r="AX728" s="21"/>
      <c r="AY728" s="21"/>
      <c r="AZ728" s="21"/>
      <c r="BA728" s="21"/>
      <c r="BB728" s="21"/>
      <c r="BC728" s="21"/>
      <c r="BD728" s="21"/>
      <c r="BE728" s="319"/>
      <c r="BF728" s="319"/>
      <c r="BG728" s="316"/>
      <c r="BH728" s="316"/>
      <c r="BI728" s="316"/>
      <c r="BJ728" s="316"/>
      <c r="BK728" s="316"/>
      <c r="BL728" s="316"/>
      <c r="BM728" s="316"/>
      <c r="BN728" s="316"/>
      <c r="BO728" s="316"/>
      <c r="BP728" s="316"/>
      <c r="BQ728" s="316"/>
      <c r="BR728" s="316"/>
      <c r="BS728" s="316"/>
      <c r="BT728" s="316"/>
      <c r="BU728" s="316"/>
      <c r="BV728" s="316"/>
      <c r="BW728" s="316"/>
      <c r="BX728" s="316"/>
      <c r="BY728" s="316"/>
      <c r="BZ728" s="316"/>
      <c r="CA728" s="316"/>
      <c r="CB728" s="316"/>
      <c r="CC728" s="316"/>
      <c r="CD728" s="316"/>
      <c r="CE728" s="316"/>
      <c r="CF728" s="316"/>
      <c r="CG728" s="316"/>
      <c r="CH728" s="316"/>
      <c r="CI728" s="316"/>
      <c r="CJ728" s="316"/>
      <c r="CK728" s="316"/>
      <c r="CL728" s="316"/>
      <c r="CM728" s="316"/>
      <c r="CN728" s="316"/>
      <c r="CO728" s="316"/>
      <c r="CP728" s="316"/>
      <c r="CQ728" s="316"/>
      <c r="CR728" s="316"/>
      <c r="CS728" s="316"/>
      <c r="CT728" s="316"/>
      <c r="CU728" s="316"/>
      <c r="CV728" s="316"/>
      <c r="CW728" s="316"/>
      <c r="CX728" s="316"/>
      <c r="CY728" s="316"/>
      <c r="CZ728" s="316"/>
      <c r="DA728" s="316"/>
      <c r="DB728" s="316"/>
      <c r="DC728" s="316"/>
      <c r="DD728" s="316"/>
      <c r="DE728" s="316"/>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21"/>
      <c r="ET728" s="21"/>
      <c r="EU728" s="21"/>
      <c r="EV728" s="21"/>
      <c r="HP728" s="268">
        <f t="shared" si="484"/>
        <v>3</v>
      </c>
      <c r="HQ728" s="268">
        <f t="shared" si="454"/>
        <v>720</v>
      </c>
      <c r="HR728" s="268">
        <f t="shared" si="485"/>
        <v>0</v>
      </c>
      <c r="HS728" s="268">
        <f t="shared" si="486"/>
        <v>0</v>
      </c>
    </row>
    <row r="729" spans="1:227" x14ac:dyDescent="0.3">
      <c r="A729" s="21"/>
      <c r="B729" s="14">
        <v>11656</v>
      </c>
      <c r="C729" s="14">
        <v>22</v>
      </c>
      <c r="D729" s="14" t="s">
        <v>182</v>
      </c>
      <c r="E729" s="14" t="s">
        <v>183</v>
      </c>
      <c r="F729" s="14">
        <v>330</v>
      </c>
      <c r="G729" s="14" t="s">
        <v>120</v>
      </c>
      <c r="H729" s="14">
        <v>3</v>
      </c>
      <c r="I729" s="14">
        <v>4</v>
      </c>
      <c r="J729" s="14">
        <v>4</v>
      </c>
      <c r="K729" s="14"/>
      <c r="L729" s="14" t="s">
        <v>141</v>
      </c>
      <c r="M729" s="24">
        <f t="shared" si="481"/>
        <v>4</v>
      </c>
      <c r="N729" s="24">
        <f t="shared" si="456"/>
        <v>1</v>
      </c>
      <c r="O729" s="24" t="str">
        <f t="shared" si="457"/>
        <v>4 4</v>
      </c>
      <c r="P729" s="24">
        <f t="shared" si="458"/>
        <v>4</v>
      </c>
      <c r="Q729" s="25">
        <f t="shared" si="459"/>
        <v>0</v>
      </c>
      <c r="R729" s="26">
        <f t="shared" si="460"/>
        <v>0</v>
      </c>
      <c r="S729" s="24">
        <f t="shared" si="461"/>
        <v>3</v>
      </c>
      <c r="T729" s="24">
        <f t="shared" si="462"/>
        <v>3</v>
      </c>
      <c r="U729" s="24" t="str">
        <f t="shared" si="463"/>
        <v/>
      </c>
      <c r="V729" s="24" t="str">
        <f t="shared" si="464"/>
        <v>g</v>
      </c>
      <c r="W729" s="24" t="str">
        <f t="shared" si="482"/>
        <v/>
      </c>
      <c r="X729" s="24">
        <f t="shared" si="465"/>
        <v>3</v>
      </c>
      <c r="Y729" s="24">
        <f t="shared" si="466"/>
        <v>3</v>
      </c>
      <c r="Z729" s="24" t="str">
        <f t="shared" si="467"/>
        <v>F</v>
      </c>
      <c r="AA729" s="24" t="str">
        <f t="shared" si="487"/>
        <v>F</v>
      </c>
      <c r="AB729" s="34" t="str">
        <f t="shared" si="468"/>
        <v/>
      </c>
      <c r="AC729" s="34" t="str">
        <f t="shared" si="469"/>
        <v>g</v>
      </c>
      <c r="AD729" s="34" t="str">
        <f t="shared" si="483"/>
        <v>g</v>
      </c>
      <c r="AE729" s="34" t="str">
        <f t="shared" si="470"/>
        <v>3 0</v>
      </c>
      <c r="AF729" s="34">
        <f t="shared" si="471"/>
        <v>4</v>
      </c>
      <c r="AG729" s="34">
        <f t="shared" si="472"/>
        <v>4</v>
      </c>
      <c r="AH729" s="34">
        <f t="shared" si="473"/>
        <v>0</v>
      </c>
      <c r="AI729" s="172">
        <f>IF(AJ729&lt;&gt;"",MAX(AI$3:AI728)+1,"")</f>
        <v>548</v>
      </c>
      <c r="AJ729" s="172" t="str">
        <f t="shared" si="474"/>
        <v>F</v>
      </c>
      <c r="AK729" s="172">
        <f t="shared" si="475"/>
        <v>330</v>
      </c>
      <c r="AL729" s="172">
        <f t="shared" si="476"/>
        <v>4</v>
      </c>
      <c r="AM729" s="172" t="str">
        <f>IF(AN729&lt;&gt;"",MAX(AM$3:AM728)+1,"")</f>
        <v/>
      </c>
      <c r="AN729" s="172" t="str">
        <f t="shared" si="477"/>
        <v/>
      </c>
      <c r="AO729" s="172" t="str">
        <f t="shared" si="478"/>
        <v/>
      </c>
      <c r="AP729" s="172" t="str">
        <f t="shared" si="479"/>
        <v/>
      </c>
      <c r="AQ729" s="172" t="str">
        <f t="shared" si="480"/>
        <v/>
      </c>
      <c r="AR729" s="172" t="str">
        <f>Table1[[#This Row],[Sex ]]&amp;Table1[[#This Row],[Month]]</f>
        <v>F3</v>
      </c>
      <c r="AS729" s="21"/>
      <c r="AT729" s="21"/>
      <c r="AU729" s="21"/>
      <c r="AV729" s="21"/>
      <c r="AW729" s="21"/>
      <c r="AX729" s="21"/>
      <c r="AY729" s="21"/>
      <c r="AZ729" s="21"/>
      <c r="BA729" s="21"/>
      <c r="BB729" s="21"/>
      <c r="BC729" s="21"/>
      <c r="BD729" s="21"/>
      <c r="BE729" s="319"/>
      <c r="BF729" s="319"/>
      <c r="BG729" s="316"/>
      <c r="BH729" s="316"/>
      <c r="BI729" s="316"/>
      <c r="BJ729" s="316"/>
      <c r="BK729" s="316"/>
      <c r="BL729" s="316"/>
      <c r="BM729" s="316"/>
      <c r="BN729" s="316"/>
      <c r="BO729" s="316"/>
      <c r="BP729" s="316"/>
      <c r="BQ729" s="316"/>
      <c r="BR729" s="316"/>
      <c r="BS729" s="316"/>
      <c r="BT729" s="316"/>
      <c r="BU729" s="316"/>
      <c r="BV729" s="316"/>
      <c r="BW729" s="316"/>
      <c r="BX729" s="316"/>
      <c r="BY729" s="316"/>
      <c r="BZ729" s="316"/>
      <c r="CA729" s="316"/>
      <c r="CB729" s="316"/>
      <c r="CC729" s="316"/>
      <c r="CD729" s="316"/>
      <c r="CE729" s="316"/>
      <c r="CF729" s="316"/>
      <c r="CG729" s="316"/>
      <c r="CH729" s="316"/>
      <c r="CI729" s="316"/>
      <c r="CJ729" s="316"/>
      <c r="CK729" s="316"/>
      <c r="CL729" s="316"/>
      <c r="CM729" s="316"/>
      <c r="CN729" s="316"/>
      <c r="CO729" s="316"/>
      <c r="CP729" s="316"/>
      <c r="CQ729" s="316"/>
      <c r="CR729" s="316"/>
      <c r="CS729" s="316"/>
      <c r="CT729" s="316"/>
      <c r="CU729" s="316"/>
      <c r="CV729" s="316"/>
      <c r="CW729" s="316"/>
      <c r="CX729" s="316"/>
      <c r="CY729" s="316"/>
      <c r="CZ729" s="316"/>
      <c r="DA729" s="316"/>
      <c r="DB729" s="316"/>
      <c r="DC729" s="316"/>
      <c r="DD729" s="316"/>
      <c r="DE729" s="316"/>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21"/>
      <c r="ET729" s="21"/>
      <c r="EU729" s="21"/>
      <c r="EV729" s="21"/>
      <c r="HP729" s="268">
        <f t="shared" si="484"/>
        <v>4</v>
      </c>
      <c r="HQ729" s="268">
        <f t="shared" si="454"/>
        <v>721</v>
      </c>
      <c r="HR729" s="268">
        <f t="shared" si="485"/>
        <v>0</v>
      </c>
      <c r="HS729" s="268">
        <f t="shared" si="486"/>
        <v>0</v>
      </c>
    </row>
    <row r="730" spans="1:227" x14ac:dyDescent="0.3">
      <c r="A730" s="21"/>
      <c r="B730" s="14">
        <v>11656</v>
      </c>
      <c r="C730" s="14">
        <v>23</v>
      </c>
      <c r="D730" s="14" t="s">
        <v>182</v>
      </c>
      <c r="E730" s="14" t="s">
        <v>183</v>
      </c>
      <c r="F730" s="14">
        <v>330</v>
      </c>
      <c r="G730" s="14" t="s">
        <v>120</v>
      </c>
      <c r="H730" s="14">
        <v>3</v>
      </c>
      <c r="I730" s="14">
        <v>4</v>
      </c>
      <c r="J730" s="14">
        <v>4</v>
      </c>
      <c r="K730" s="14"/>
      <c r="L730" s="14" t="s">
        <v>141</v>
      </c>
      <c r="M730" s="24">
        <f t="shared" si="481"/>
        <v>4</v>
      </c>
      <c r="N730" s="24">
        <f t="shared" si="456"/>
        <v>1</v>
      </c>
      <c r="O730" s="24" t="str">
        <f t="shared" si="457"/>
        <v>4 4</v>
      </c>
      <c r="P730" s="24">
        <f t="shared" si="458"/>
        <v>4</v>
      </c>
      <c r="Q730" s="25">
        <f t="shared" si="459"/>
        <v>0</v>
      </c>
      <c r="R730" s="26">
        <f t="shared" si="460"/>
        <v>0</v>
      </c>
      <c r="S730" s="24">
        <f t="shared" si="461"/>
        <v>3</v>
      </c>
      <c r="T730" s="24">
        <f t="shared" si="462"/>
        <v>3</v>
      </c>
      <c r="U730" s="24" t="str">
        <f t="shared" si="463"/>
        <v/>
      </c>
      <c r="V730" s="24" t="str">
        <f t="shared" si="464"/>
        <v>g</v>
      </c>
      <c r="W730" s="24" t="str">
        <f t="shared" si="482"/>
        <v/>
      </c>
      <c r="X730" s="24">
        <f t="shared" si="465"/>
        <v>3</v>
      </c>
      <c r="Y730" s="24">
        <f t="shared" si="466"/>
        <v>3</v>
      </c>
      <c r="Z730" s="24" t="str">
        <f t="shared" si="467"/>
        <v>F</v>
      </c>
      <c r="AA730" s="24" t="str">
        <f t="shared" si="487"/>
        <v>F</v>
      </c>
      <c r="AB730" s="34" t="str">
        <f t="shared" si="468"/>
        <v/>
      </c>
      <c r="AC730" s="34" t="str">
        <f t="shared" si="469"/>
        <v>g</v>
      </c>
      <c r="AD730" s="34" t="str">
        <f t="shared" si="483"/>
        <v>g</v>
      </c>
      <c r="AE730" s="34" t="str">
        <f t="shared" si="470"/>
        <v>3 0</v>
      </c>
      <c r="AF730" s="34">
        <f t="shared" si="471"/>
        <v>4</v>
      </c>
      <c r="AG730" s="34">
        <f t="shared" si="472"/>
        <v>4</v>
      </c>
      <c r="AH730" s="34">
        <f t="shared" si="473"/>
        <v>0</v>
      </c>
      <c r="AI730" s="172">
        <f>IF(AJ730&lt;&gt;"",MAX(AI$3:AI729)+1,"")</f>
        <v>549</v>
      </c>
      <c r="AJ730" s="172" t="str">
        <f t="shared" si="474"/>
        <v>F</v>
      </c>
      <c r="AK730" s="172">
        <f t="shared" si="475"/>
        <v>330</v>
      </c>
      <c r="AL730" s="172">
        <f t="shared" si="476"/>
        <v>4</v>
      </c>
      <c r="AM730" s="172" t="str">
        <f>IF(AN730&lt;&gt;"",MAX(AM$3:AM729)+1,"")</f>
        <v/>
      </c>
      <c r="AN730" s="172" t="str">
        <f t="shared" si="477"/>
        <v/>
      </c>
      <c r="AO730" s="172" t="str">
        <f t="shared" si="478"/>
        <v/>
      </c>
      <c r="AP730" s="172" t="str">
        <f t="shared" si="479"/>
        <v/>
      </c>
      <c r="AQ730" s="172" t="str">
        <f t="shared" si="480"/>
        <v/>
      </c>
      <c r="AR730" s="172" t="str">
        <f>Table1[[#This Row],[Sex ]]&amp;Table1[[#This Row],[Month]]</f>
        <v>F3</v>
      </c>
      <c r="AS730" s="21"/>
      <c r="AT730" s="21"/>
      <c r="AU730" s="21"/>
      <c r="AV730" s="21"/>
      <c r="AW730" s="21"/>
      <c r="AX730" s="21"/>
      <c r="AY730" s="21"/>
      <c r="AZ730" s="21"/>
      <c r="BA730" s="21"/>
      <c r="BB730" s="21"/>
      <c r="BC730" s="21"/>
      <c r="BD730" s="21"/>
      <c r="BE730" s="319"/>
      <c r="BF730" s="319"/>
      <c r="BG730" s="316"/>
      <c r="BH730" s="316"/>
      <c r="BI730" s="316"/>
      <c r="BJ730" s="316"/>
      <c r="BK730" s="316"/>
      <c r="BL730" s="316"/>
      <c r="BM730" s="316"/>
      <c r="BN730" s="316"/>
      <c r="BO730" s="316"/>
      <c r="BP730" s="316"/>
      <c r="BQ730" s="316"/>
      <c r="BR730" s="316"/>
      <c r="BS730" s="316"/>
      <c r="BT730" s="316"/>
      <c r="BU730" s="316"/>
      <c r="BV730" s="316"/>
      <c r="BW730" s="316"/>
      <c r="BX730" s="316"/>
      <c r="BY730" s="316"/>
      <c r="BZ730" s="316"/>
      <c r="CA730" s="316"/>
      <c r="CB730" s="316"/>
      <c r="CC730" s="316"/>
      <c r="CD730" s="316"/>
      <c r="CE730" s="316"/>
      <c r="CF730" s="316"/>
      <c r="CG730" s="316"/>
      <c r="CH730" s="316"/>
      <c r="CI730" s="316"/>
      <c r="CJ730" s="316"/>
      <c r="CK730" s="316"/>
      <c r="CL730" s="316"/>
      <c r="CM730" s="316"/>
      <c r="CN730" s="316"/>
      <c r="CO730" s="316"/>
      <c r="CP730" s="316"/>
      <c r="CQ730" s="316"/>
      <c r="CR730" s="316"/>
      <c r="CS730" s="316"/>
      <c r="CT730" s="316"/>
      <c r="CU730" s="316"/>
      <c r="CV730" s="316"/>
      <c r="CW730" s="316"/>
      <c r="CX730" s="316"/>
      <c r="CY730" s="316"/>
      <c r="CZ730" s="316"/>
      <c r="DA730" s="316"/>
      <c r="DB730" s="316"/>
      <c r="DC730" s="316"/>
      <c r="DD730" s="316"/>
      <c r="DE730" s="316"/>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21"/>
      <c r="ET730" s="21"/>
      <c r="EU730" s="21"/>
      <c r="EV730" s="21"/>
      <c r="HP730" s="268">
        <f t="shared" si="484"/>
        <v>4</v>
      </c>
      <c r="HQ730" s="268">
        <f t="shared" si="454"/>
        <v>722</v>
      </c>
      <c r="HR730" s="268">
        <f t="shared" si="485"/>
        <v>0</v>
      </c>
      <c r="HS730" s="268">
        <f t="shared" si="486"/>
        <v>0</v>
      </c>
    </row>
    <row r="731" spans="1:227" x14ac:dyDescent="0.3">
      <c r="A731" s="21"/>
      <c r="B731" s="14">
        <v>11656</v>
      </c>
      <c r="C731" s="14">
        <v>24</v>
      </c>
      <c r="D731" s="14" t="s">
        <v>182</v>
      </c>
      <c r="E731" s="14" t="s">
        <v>183</v>
      </c>
      <c r="F731" s="14">
        <v>340</v>
      </c>
      <c r="G731" s="14" t="s">
        <v>120</v>
      </c>
      <c r="H731" s="14">
        <v>3</v>
      </c>
      <c r="I731" s="14">
        <v>4</v>
      </c>
      <c r="J731" s="14">
        <v>4</v>
      </c>
      <c r="K731" s="14"/>
      <c r="L731" s="14" t="s">
        <v>141</v>
      </c>
      <c r="M731" s="24">
        <f t="shared" si="481"/>
        <v>4</v>
      </c>
      <c r="N731" s="24">
        <f t="shared" si="456"/>
        <v>1</v>
      </c>
      <c r="O731" s="24" t="str">
        <f t="shared" si="457"/>
        <v>4 4</v>
      </c>
      <c r="P731" s="24">
        <f t="shared" si="458"/>
        <v>4</v>
      </c>
      <c r="Q731" s="25">
        <f t="shared" si="459"/>
        <v>0</v>
      </c>
      <c r="R731" s="26">
        <f t="shared" si="460"/>
        <v>0</v>
      </c>
      <c r="S731" s="24">
        <f t="shared" si="461"/>
        <v>3</v>
      </c>
      <c r="T731" s="24">
        <f t="shared" si="462"/>
        <v>3</v>
      </c>
      <c r="U731" s="24" t="str">
        <f t="shared" si="463"/>
        <v/>
      </c>
      <c r="V731" s="24" t="str">
        <f t="shared" si="464"/>
        <v>g</v>
      </c>
      <c r="W731" s="24" t="str">
        <f t="shared" si="482"/>
        <v/>
      </c>
      <c r="X731" s="24">
        <f t="shared" si="465"/>
        <v>3</v>
      </c>
      <c r="Y731" s="24">
        <f t="shared" si="466"/>
        <v>3</v>
      </c>
      <c r="Z731" s="24" t="str">
        <f t="shared" si="467"/>
        <v>F</v>
      </c>
      <c r="AA731" s="24" t="str">
        <f t="shared" si="487"/>
        <v>F</v>
      </c>
      <c r="AB731" s="34" t="str">
        <f t="shared" si="468"/>
        <v/>
      </c>
      <c r="AC731" s="34" t="str">
        <f t="shared" si="469"/>
        <v>g</v>
      </c>
      <c r="AD731" s="34" t="str">
        <f t="shared" si="483"/>
        <v>g</v>
      </c>
      <c r="AE731" s="34" t="str">
        <f t="shared" si="470"/>
        <v>3 0</v>
      </c>
      <c r="AF731" s="34">
        <f t="shared" si="471"/>
        <v>4</v>
      </c>
      <c r="AG731" s="34">
        <f t="shared" si="472"/>
        <v>4</v>
      </c>
      <c r="AH731" s="34">
        <f t="shared" si="473"/>
        <v>0</v>
      </c>
      <c r="AI731" s="172">
        <f>IF(AJ731&lt;&gt;"",MAX(AI$3:AI730)+1,"")</f>
        <v>550</v>
      </c>
      <c r="AJ731" s="172" t="str">
        <f t="shared" si="474"/>
        <v>F</v>
      </c>
      <c r="AK731" s="172">
        <f t="shared" si="475"/>
        <v>340</v>
      </c>
      <c r="AL731" s="172">
        <f t="shared" si="476"/>
        <v>4</v>
      </c>
      <c r="AM731" s="172" t="str">
        <f>IF(AN731&lt;&gt;"",MAX(AM$3:AM730)+1,"")</f>
        <v/>
      </c>
      <c r="AN731" s="172" t="str">
        <f t="shared" si="477"/>
        <v/>
      </c>
      <c r="AO731" s="172" t="str">
        <f t="shared" si="478"/>
        <v/>
      </c>
      <c r="AP731" s="172" t="str">
        <f t="shared" si="479"/>
        <v/>
      </c>
      <c r="AQ731" s="172" t="str">
        <f t="shared" si="480"/>
        <v/>
      </c>
      <c r="AR731" s="172" t="str">
        <f>Table1[[#This Row],[Sex ]]&amp;Table1[[#This Row],[Month]]</f>
        <v>F3</v>
      </c>
      <c r="AS731" s="21"/>
      <c r="AT731" s="21"/>
      <c r="AU731" s="21"/>
      <c r="AV731" s="21"/>
      <c r="AW731" s="21"/>
      <c r="AX731" s="21"/>
      <c r="AY731" s="21"/>
      <c r="AZ731" s="21"/>
      <c r="BA731" s="21"/>
      <c r="BB731" s="21"/>
      <c r="BC731" s="21"/>
      <c r="BD731" s="21"/>
      <c r="BE731" s="319"/>
      <c r="BF731" s="319"/>
      <c r="BG731" s="316"/>
      <c r="BH731" s="316"/>
      <c r="BI731" s="316"/>
      <c r="BJ731" s="316"/>
      <c r="BK731" s="316"/>
      <c r="BL731" s="316"/>
      <c r="BM731" s="316"/>
      <c r="BN731" s="316"/>
      <c r="BO731" s="316"/>
      <c r="BP731" s="316"/>
      <c r="BQ731" s="316"/>
      <c r="BR731" s="316"/>
      <c r="BS731" s="316"/>
      <c r="BT731" s="316"/>
      <c r="BU731" s="316"/>
      <c r="BV731" s="316"/>
      <c r="BW731" s="316"/>
      <c r="BX731" s="316"/>
      <c r="BY731" s="316"/>
      <c r="BZ731" s="316"/>
      <c r="CA731" s="316"/>
      <c r="CB731" s="316"/>
      <c r="CC731" s="316"/>
      <c r="CD731" s="316"/>
      <c r="CE731" s="316"/>
      <c r="CF731" s="316"/>
      <c r="CG731" s="316"/>
      <c r="CH731" s="316"/>
      <c r="CI731" s="316"/>
      <c r="CJ731" s="316"/>
      <c r="CK731" s="316"/>
      <c r="CL731" s="316"/>
      <c r="CM731" s="316"/>
      <c r="CN731" s="316"/>
      <c r="CO731" s="316"/>
      <c r="CP731" s="316"/>
      <c r="CQ731" s="316"/>
      <c r="CR731" s="316"/>
      <c r="CS731" s="316"/>
      <c r="CT731" s="316"/>
      <c r="CU731" s="316"/>
      <c r="CV731" s="316"/>
      <c r="CW731" s="316"/>
      <c r="CX731" s="316"/>
      <c r="CY731" s="316"/>
      <c r="CZ731" s="316"/>
      <c r="DA731" s="316"/>
      <c r="DB731" s="316"/>
      <c r="DC731" s="316"/>
      <c r="DD731" s="316"/>
      <c r="DE731" s="316"/>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21"/>
      <c r="ET731" s="21"/>
      <c r="EU731" s="21"/>
      <c r="EV731" s="21"/>
      <c r="HP731" s="268">
        <f t="shared" si="484"/>
        <v>4</v>
      </c>
      <c r="HQ731" s="268">
        <f t="shared" si="454"/>
        <v>723</v>
      </c>
      <c r="HR731" s="268">
        <f t="shared" si="485"/>
        <v>0</v>
      </c>
      <c r="HS731" s="268">
        <f t="shared" si="486"/>
        <v>0</v>
      </c>
    </row>
    <row r="732" spans="1:227" x14ac:dyDescent="0.3">
      <c r="A732" s="21"/>
      <c r="B732" s="14">
        <v>11656</v>
      </c>
      <c r="C732" s="14">
        <v>25</v>
      </c>
      <c r="D732" s="14" t="s">
        <v>182</v>
      </c>
      <c r="E732" s="14" t="s">
        <v>183</v>
      </c>
      <c r="F732" s="14">
        <v>340</v>
      </c>
      <c r="G732" s="14" t="s">
        <v>120</v>
      </c>
      <c r="H732" s="14">
        <v>3</v>
      </c>
      <c r="I732" s="14">
        <v>4</v>
      </c>
      <c r="J732" s="14">
        <v>4</v>
      </c>
      <c r="K732" s="14"/>
      <c r="L732" s="14" t="s">
        <v>141</v>
      </c>
      <c r="M732" s="24">
        <f t="shared" si="481"/>
        <v>4</v>
      </c>
      <c r="N732" s="24">
        <f t="shared" si="456"/>
        <v>1</v>
      </c>
      <c r="O732" s="24" t="str">
        <f t="shared" si="457"/>
        <v>4 4</v>
      </c>
      <c r="P732" s="24">
        <f t="shared" si="458"/>
        <v>4</v>
      </c>
      <c r="Q732" s="25">
        <f t="shared" si="459"/>
        <v>0</v>
      </c>
      <c r="R732" s="26">
        <f t="shared" si="460"/>
        <v>0</v>
      </c>
      <c r="S732" s="24">
        <f t="shared" si="461"/>
        <v>3</v>
      </c>
      <c r="T732" s="24">
        <f t="shared" si="462"/>
        <v>3</v>
      </c>
      <c r="U732" s="24" t="str">
        <f t="shared" si="463"/>
        <v/>
      </c>
      <c r="V732" s="24" t="str">
        <f t="shared" si="464"/>
        <v>g</v>
      </c>
      <c r="W732" s="24" t="str">
        <f t="shared" si="482"/>
        <v/>
      </c>
      <c r="X732" s="24">
        <f t="shared" si="465"/>
        <v>3</v>
      </c>
      <c r="Y732" s="24">
        <f t="shared" si="466"/>
        <v>3</v>
      </c>
      <c r="Z732" s="24" t="str">
        <f t="shared" si="467"/>
        <v>F</v>
      </c>
      <c r="AA732" s="24" t="str">
        <f t="shared" si="487"/>
        <v>F</v>
      </c>
      <c r="AB732" s="34" t="str">
        <f t="shared" si="468"/>
        <v/>
      </c>
      <c r="AC732" s="34" t="str">
        <f t="shared" si="469"/>
        <v>g</v>
      </c>
      <c r="AD732" s="34" t="str">
        <f t="shared" si="483"/>
        <v>g</v>
      </c>
      <c r="AE732" s="34" t="str">
        <f t="shared" si="470"/>
        <v>3 0</v>
      </c>
      <c r="AF732" s="34">
        <f t="shared" si="471"/>
        <v>4</v>
      </c>
      <c r="AG732" s="34">
        <f t="shared" si="472"/>
        <v>4</v>
      </c>
      <c r="AH732" s="34">
        <f t="shared" si="473"/>
        <v>0</v>
      </c>
      <c r="AI732" s="172">
        <f>IF(AJ732&lt;&gt;"",MAX(AI$3:AI731)+1,"")</f>
        <v>551</v>
      </c>
      <c r="AJ732" s="172" t="str">
        <f t="shared" si="474"/>
        <v>F</v>
      </c>
      <c r="AK732" s="172">
        <f t="shared" si="475"/>
        <v>340</v>
      </c>
      <c r="AL732" s="172">
        <f t="shared" si="476"/>
        <v>4</v>
      </c>
      <c r="AM732" s="172" t="str">
        <f>IF(AN732&lt;&gt;"",MAX(AM$3:AM731)+1,"")</f>
        <v/>
      </c>
      <c r="AN732" s="172" t="str">
        <f t="shared" si="477"/>
        <v/>
      </c>
      <c r="AO732" s="172" t="str">
        <f t="shared" si="478"/>
        <v/>
      </c>
      <c r="AP732" s="172" t="str">
        <f t="shared" si="479"/>
        <v/>
      </c>
      <c r="AQ732" s="172" t="str">
        <f t="shared" si="480"/>
        <v/>
      </c>
      <c r="AR732" s="172" t="str">
        <f>Table1[[#This Row],[Sex ]]&amp;Table1[[#This Row],[Month]]</f>
        <v>F3</v>
      </c>
      <c r="AS732" s="21"/>
      <c r="AT732" s="21"/>
      <c r="AU732" s="21"/>
      <c r="AV732" s="21"/>
      <c r="AW732" s="21"/>
      <c r="AX732" s="21"/>
      <c r="AY732" s="21"/>
      <c r="AZ732" s="21"/>
      <c r="BA732" s="21"/>
      <c r="BB732" s="21"/>
      <c r="BC732" s="21"/>
      <c r="BD732" s="21"/>
      <c r="BE732" s="319"/>
      <c r="BF732" s="319"/>
      <c r="BG732" s="316"/>
      <c r="BH732" s="316"/>
      <c r="BI732" s="316"/>
      <c r="BJ732" s="316"/>
      <c r="BK732" s="316"/>
      <c r="BL732" s="316"/>
      <c r="BM732" s="316"/>
      <c r="BN732" s="316"/>
      <c r="BO732" s="316"/>
      <c r="BP732" s="316"/>
      <c r="BQ732" s="316"/>
      <c r="BR732" s="316"/>
      <c r="BS732" s="316"/>
      <c r="BT732" s="316"/>
      <c r="BU732" s="316"/>
      <c r="BV732" s="316"/>
      <c r="BW732" s="316"/>
      <c r="BX732" s="316"/>
      <c r="BY732" s="316"/>
      <c r="BZ732" s="316"/>
      <c r="CA732" s="316"/>
      <c r="CB732" s="316"/>
      <c r="CC732" s="316"/>
      <c r="CD732" s="316"/>
      <c r="CE732" s="316"/>
      <c r="CF732" s="316"/>
      <c r="CG732" s="316"/>
      <c r="CH732" s="316"/>
      <c r="CI732" s="316"/>
      <c r="CJ732" s="316"/>
      <c r="CK732" s="316"/>
      <c r="CL732" s="316"/>
      <c r="CM732" s="316"/>
      <c r="CN732" s="316"/>
      <c r="CO732" s="316"/>
      <c r="CP732" s="316"/>
      <c r="CQ732" s="316"/>
      <c r="CR732" s="316"/>
      <c r="CS732" s="316"/>
      <c r="CT732" s="316"/>
      <c r="CU732" s="316"/>
      <c r="CV732" s="316"/>
      <c r="CW732" s="316"/>
      <c r="CX732" s="316"/>
      <c r="CY732" s="316"/>
      <c r="CZ732" s="316"/>
      <c r="DA732" s="316"/>
      <c r="DB732" s="316"/>
      <c r="DC732" s="316"/>
      <c r="DD732" s="316"/>
      <c r="DE732" s="316"/>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21"/>
      <c r="ET732" s="21"/>
      <c r="EU732" s="21"/>
      <c r="EV732" s="21"/>
      <c r="HP732" s="268">
        <f t="shared" si="484"/>
        <v>99</v>
      </c>
      <c r="HQ732" s="268">
        <f t="shared" si="454"/>
        <v>724</v>
      </c>
      <c r="HR732" s="268">
        <f t="shared" si="485"/>
        <v>0</v>
      </c>
      <c r="HS732" s="268">
        <f t="shared" si="486"/>
        <v>0</v>
      </c>
    </row>
    <row r="733" spans="1:227" x14ac:dyDescent="0.3">
      <c r="A733" s="21"/>
      <c r="B733" s="14">
        <v>11656</v>
      </c>
      <c r="C733" s="14">
        <v>26</v>
      </c>
      <c r="D733" s="14" t="s">
        <v>182</v>
      </c>
      <c r="E733" s="14" t="s">
        <v>183</v>
      </c>
      <c r="F733" s="14">
        <v>350</v>
      </c>
      <c r="G733" s="14" t="s">
        <v>120</v>
      </c>
      <c r="H733" s="14">
        <v>3</v>
      </c>
      <c r="I733" s="14">
        <v>5</v>
      </c>
      <c r="J733" s="14">
        <v>5</v>
      </c>
      <c r="K733" s="14"/>
      <c r="L733" s="14" t="s">
        <v>141</v>
      </c>
      <c r="M733" s="24">
        <f t="shared" si="481"/>
        <v>5</v>
      </c>
      <c r="N733" s="24">
        <f t="shared" si="456"/>
        <v>1</v>
      </c>
      <c r="O733" s="24" t="str">
        <f t="shared" si="457"/>
        <v>5 5</v>
      </c>
      <c r="P733" s="24">
        <f t="shared" si="458"/>
        <v>5</v>
      </c>
      <c r="Q733" s="25">
        <f t="shared" si="459"/>
        <v>0</v>
      </c>
      <c r="R733" s="26">
        <f t="shared" si="460"/>
        <v>0</v>
      </c>
      <c r="S733" s="24">
        <f t="shared" si="461"/>
        <v>3</v>
      </c>
      <c r="T733" s="24">
        <f t="shared" si="462"/>
        <v>3</v>
      </c>
      <c r="U733" s="24" t="str">
        <f t="shared" si="463"/>
        <v/>
      </c>
      <c r="V733" s="24" t="str">
        <f t="shared" si="464"/>
        <v>g</v>
      </c>
      <c r="W733" s="24" t="str">
        <f t="shared" si="482"/>
        <v/>
      </c>
      <c r="X733" s="24">
        <f t="shared" si="465"/>
        <v>3</v>
      </c>
      <c r="Y733" s="24">
        <f t="shared" si="466"/>
        <v>3</v>
      </c>
      <c r="Z733" s="24" t="str">
        <f t="shared" si="467"/>
        <v>F</v>
      </c>
      <c r="AA733" s="24" t="str">
        <f t="shared" si="487"/>
        <v>F</v>
      </c>
      <c r="AB733" s="34" t="str">
        <f t="shared" si="468"/>
        <v/>
      </c>
      <c r="AC733" s="34" t="str">
        <f t="shared" si="469"/>
        <v>g</v>
      </c>
      <c r="AD733" s="34" t="str">
        <f t="shared" si="483"/>
        <v>g</v>
      </c>
      <c r="AE733" s="34" t="str">
        <f t="shared" si="470"/>
        <v>3 0</v>
      </c>
      <c r="AF733" s="34">
        <f t="shared" si="471"/>
        <v>5</v>
      </c>
      <c r="AG733" s="34">
        <f t="shared" si="472"/>
        <v>5</v>
      </c>
      <c r="AH733" s="34">
        <f t="shared" si="473"/>
        <v>0</v>
      </c>
      <c r="AI733" s="172">
        <f>IF(AJ733&lt;&gt;"",MAX(AI$3:AI732)+1,"")</f>
        <v>552</v>
      </c>
      <c r="AJ733" s="172" t="str">
        <f t="shared" si="474"/>
        <v>F</v>
      </c>
      <c r="AK733" s="172">
        <f t="shared" si="475"/>
        <v>350</v>
      </c>
      <c r="AL733" s="172">
        <f t="shared" si="476"/>
        <v>5</v>
      </c>
      <c r="AM733" s="172" t="str">
        <f>IF(AN733&lt;&gt;"",MAX(AM$3:AM732)+1,"")</f>
        <v/>
      </c>
      <c r="AN733" s="172" t="str">
        <f t="shared" si="477"/>
        <v/>
      </c>
      <c r="AO733" s="172" t="str">
        <f t="shared" si="478"/>
        <v/>
      </c>
      <c r="AP733" s="172" t="str">
        <f t="shared" si="479"/>
        <v/>
      </c>
      <c r="AQ733" s="172" t="str">
        <f t="shared" si="480"/>
        <v/>
      </c>
      <c r="AR733" s="172" t="str">
        <f>Table1[[#This Row],[Sex ]]&amp;Table1[[#This Row],[Month]]</f>
        <v>F3</v>
      </c>
      <c r="AS733" s="21"/>
      <c r="AT733" s="21"/>
      <c r="AU733" s="21"/>
      <c r="AV733" s="21"/>
      <c r="AW733" s="21"/>
      <c r="AX733" s="21"/>
      <c r="AY733" s="21"/>
      <c r="AZ733" s="21"/>
      <c r="BA733" s="21"/>
      <c r="BB733" s="21"/>
      <c r="BC733" s="21"/>
      <c r="BD733" s="21"/>
      <c r="BE733" s="319"/>
      <c r="BF733" s="319"/>
      <c r="BG733" s="316"/>
      <c r="BH733" s="316"/>
      <c r="BI733" s="316"/>
      <c r="BJ733" s="316"/>
      <c r="BK733" s="316"/>
      <c r="BL733" s="316"/>
      <c r="BM733" s="316"/>
      <c r="BN733" s="316"/>
      <c r="BO733" s="316"/>
      <c r="BP733" s="316"/>
      <c r="BQ733" s="316"/>
      <c r="BR733" s="316"/>
      <c r="BS733" s="316"/>
      <c r="BT733" s="316"/>
      <c r="BU733" s="316"/>
      <c r="BV733" s="316"/>
      <c r="BW733" s="316"/>
      <c r="BX733" s="316"/>
      <c r="BY733" s="316"/>
      <c r="BZ733" s="316"/>
      <c r="CA733" s="316"/>
      <c r="CB733" s="316"/>
      <c r="CC733" s="316"/>
      <c r="CD733" s="316"/>
      <c r="CE733" s="316"/>
      <c r="CF733" s="316"/>
      <c r="CG733" s="316"/>
      <c r="CH733" s="316"/>
      <c r="CI733" s="316"/>
      <c r="CJ733" s="316"/>
      <c r="CK733" s="316"/>
      <c r="CL733" s="316"/>
      <c r="CM733" s="316"/>
      <c r="CN733" s="316"/>
      <c r="CO733" s="316"/>
      <c r="CP733" s="316"/>
      <c r="CQ733" s="316"/>
      <c r="CR733" s="316"/>
      <c r="CS733" s="316"/>
      <c r="CT733" s="316"/>
      <c r="CU733" s="316"/>
      <c r="CV733" s="316"/>
      <c r="CW733" s="316"/>
      <c r="CX733" s="316"/>
      <c r="CY733" s="316"/>
      <c r="CZ733" s="316"/>
      <c r="DA733" s="316"/>
      <c r="DB733" s="316"/>
      <c r="DC733" s="316"/>
      <c r="DD733" s="316"/>
      <c r="DE733" s="316"/>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21"/>
      <c r="ET733" s="21"/>
      <c r="EU733" s="21"/>
      <c r="EV733" s="21"/>
      <c r="HP733" s="268">
        <f t="shared" si="484"/>
        <v>4</v>
      </c>
      <c r="HQ733" s="268">
        <f t="shared" si="454"/>
        <v>725</v>
      </c>
      <c r="HR733" s="268">
        <f t="shared" si="485"/>
        <v>0</v>
      </c>
      <c r="HS733" s="268">
        <f t="shared" si="486"/>
        <v>0</v>
      </c>
    </row>
    <row r="734" spans="1:227" x14ac:dyDescent="0.3">
      <c r="A734" s="21"/>
      <c r="B734" s="14">
        <v>11656</v>
      </c>
      <c r="C734" s="14">
        <v>27</v>
      </c>
      <c r="D734" s="14" t="s">
        <v>182</v>
      </c>
      <c r="E734" s="14" t="s">
        <v>183</v>
      </c>
      <c r="F734" s="14">
        <v>350</v>
      </c>
      <c r="G734" s="14" t="s">
        <v>120</v>
      </c>
      <c r="H734" s="14">
        <v>3</v>
      </c>
      <c r="I734" s="14">
        <v>4</v>
      </c>
      <c r="J734" s="14">
        <v>4</v>
      </c>
      <c r="K734" s="14"/>
      <c r="L734" s="14" t="s">
        <v>141</v>
      </c>
      <c r="M734" s="24">
        <f t="shared" si="481"/>
        <v>4</v>
      </c>
      <c r="N734" s="24">
        <f t="shared" si="456"/>
        <v>1</v>
      </c>
      <c r="O734" s="24" t="str">
        <f t="shared" si="457"/>
        <v>4 4</v>
      </c>
      <c r="P734" s="24">
        <f t="shared" si="458"/>
        <v>4</v>
      </c>
      <c r="Q734" s="25">
        <f t="shared" si="459"/>
        <v>0</v>
      </c>
      <c r="R734" s="26">
        <f t="shared" si="460"/>
        <v>0</v>
      </c>
      <c r="S734" s="24">
        <f t="shared" si="461"/>
        <v>3</v>
      </c>
      <c r="T734" s="24">
        <f t="shared" si="462"/>
        <v>3</v>
      </c>
      <c r="U734" s="24" t="str">
        <f t="shared" si="463"/>
        <v/>
      </c>
      <c r="V734" s="24" t="str">
        <f t="shared" si="464"/>
        <v>g</v>
      </c>
      <c r="W734" s="24" t="str">
        <f t="shared" si="482"/>
        <v/>
      </c>
      <c r="X734" s="24">
        <f t="shared" si="465"/>
        <v>3</v>
      </c>
      <c r="Y734" s="24">
        <f t="shared" si="466"/>
        <v>3</v>
      </c>
      <c r="Z734" s="24" t="str">
        <f t="shared" si="467"/>
        <v>F</v>
      </c>
      <c r="AA734" s="24" t="str">
        <f t="shared" si="487"/>
        <v>F</v>
      </c>
      <c r="AB734" s="34" t="str">
        <f t="shared" si="468"/>
        <v/>
      </c>
      <c r="AC734" s="34" t="str">
        <f t="shared" si="469"/>
        <v>g</v>
      </c>
      <c r="AD734" s="34" t="str">
        <f t="shared" si="483"/>
        <v>g</v>
      </c>
      <c r="AE734" s="34" t="str">
        <f t="shared" si="470"/>
        <v>3 0</v>
      </c>
      <c r="AF734" s="34">
        <f t="shared" si="471"/>
        <v>4</v>
      </c>
      <c r="AG734" s="34">
        <f t="shared" si="472"/>
        <v>4</v>
      </c>
      <c r="AH734" s="34">
        <f t="shared" si="473"/>
        <v>0</v>
      </c>
      <c r="AI734" s="172">
        <f>IF(AJ734&lt;&gt;"",MAX(AI$3:AI733)+1,"")</f>
        <v>553</v>
      </c>
      <c r="AJ734" s="172" t="str">
        <f t="shared" si="474"/>
        <v>F</v>
      </c>
      <c r="AK734" s="172">
        <f t="shared" si="475"/>
        <v>350</v>
      </c>
      <c r="AL734" s="172">
        <f t="shared" si="476"/>
        <v>4</v>
      </c>
      <c r="AM734" s="172" t="str">
        <f>IF(AN734&lt;&gt;"",MAX(AM$3:AM733)+1,"")</f>
        <v/>
      </c>
      <c r="AN734" s="172" t="str">
        <f t="shared" si="477"/>
        <v/>
      </c>
      <c r="AO734" s="172" t="str">
        <f t="shared" si="478"/>
        <v/>
      </c>
      <c r="AP734" s="172" t="str">
        <f t="shared" si="479"/>
        <v/>
      </c>
      <c r="AQ734" s="172" t="str">
        <f t="shared" si="480"/>
        <v/>
      </c>
      <c r="AR734" s="172" t="str">
        <f>Table1[[#This Row],[Sex ]]&amp;Table1[[#This Row],[Month]]</f>
        <v>F3</v>
      </c>
      <c r="AS734" s="21"/>
      <c r="AT734" s="21"/>
      <c r="AU734" s="21"/>
      <c r="AV734" s="21"/>
      <c r="AW734" s="21"/>
      <c r="AX734" s="21"/>
      <c r="AY734" s="21"/>
      <c r="AZ734" s="21"/>
      <c r="BA734" s="21"/>
      <c r="BB734" s="21"/>
      <c r="BC734" s="21"/>
      <c r="BD734" s="21"/>
      <c r="BE734" s="319"/>
      <c r="BF734" s="319"/>
      <c r="BG734" s="316"/>
      <c r="BH734" s="316"/>
      <c r="BI734" s="316"/>
      <c r="BJ734" s="316"/>
      <c r="BK734" s="316"/>
      <c r="BL734" s="316"/>
      <c r="BM734" s="316"/>
      <c r="BN734" s="316"/>
      <c r="BO734" s="316"/>
      <c r="BP734" s="316"/>
      <c r="BQ734" s="316"/>
      <c r="BR734" s="316"/>
      <c r="BS734" s="316"/>
      <c r="BT734" s="316"/>
      <c r="BU734" s="316"/>
      <c r="BV734" s="316"/>
      <c r="BW734" s="316"/>
      <c r="BX734" s="316"/>
      <c r="BY734" s="316"/>
      <c r="BZ734" s="316"/>
      <c r="CA734" s="316"/>
      <c r="CB734" s="316"/>
      <c r="CC734" s="316"/>
      <c r="CD734" s="316"/>
      <c r="CE734" s="316"/>
      <c r="CF734" s="316"/>
      <c r="CG734" s="316"/>
      <c r="CH734" s="316"/>
      <c r="CI734" s="316"/>
      <c r="CJ734" s="316"/>
      <c r="CK734" s="316"/>
      <c r="CL734" s="316"/>
      <c r="CM734" s="316"/>
      <c r="CN734" s="316"/>
      <c r="CO734" s="316"/>
      <c r="CP734" s="316"/>
      <c r="CQ734" s="316"/>
      <c r="CR734" s="316"/>
      <c r="CS734" s="316"/>
      <c r="CT734" s="316"/>
      <c r="CU734" s="316"/>
      <c r="CV734" s="316"/>
      <c r="CW734" s="316"/>
      <c r="CX734" s="316"/>
      <c r="CY734" s="316"/>
      <c r="CZ734" s="316"/>
      <c r="DA734" s="316"/>
      <c r="DB734" s="316"/>
      <c r="DC734" s="316"/>
      <c r="DD734" s="316"/>
      <c r="DE734" s="316"/>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21"/>
      <c r="ET734" s="21"/>
      <c r="EU734" s="21"/>
      <c r="EV734" s="21"/>
      <c r="HP734" s="268">
        <f t="shared" si="484"/>
        <v>4</v>
      </c>
      <c r="HQ734" s="268">
        <f t="shared" si="454"/>
        <v>726</v>
      </c>
      <c r="HR734" s="268">
        <f t="shared" si="485"/>
        <v>0</v>
      </c>
      <c r="HS734" s="268">
        <f t="shared" si="486"/>
        <v>0</v>
      </c>
    </row>
    <row r="735" spans="1:227" x14ac:dyDescent="0.3">
      <c r="A735" s="21"/>
      <c r="B735" s="14">
        <v>11656</v>
      </c>
      <c r="C735" s="14">
        <v>28</v>
      </c>
      <c r="D735" s="14" t="s">
        <v>182</v>
      </c>
      <c r="E735" s="14" t="s">
        <v>183</v>
      </c>
      <c r="F735" s="14">
        <v>360</v>
      </c>
      <c r="G735" s="14" t="s">
        <v>120</v>
      </c>
      <c r="H735" s="14">
        <v>3</v>
      </c>
      <c r="I735" s="14">
        <v>4</v>
      </c>
      <c r="J735" s="14">
        <v>4</v>
      </c>
      <c r="K735" s="14"/>
      <c r="L735" s="14" t="s">
        <v>141</v>
      </c>
      <c r="M735" s="24">
        <f t="shared" si="481"/>
        <v>4</v>
      </c>
      <c r="N735" s="24">
        <f t="shared" si="456"/>
        <v>1</v>
      </c>
      <c r="O735" s="24" t="str">
        <f t="shared" si="457"/>
        <v>4 4</v>
      </c>
      <c r="P735" s="24">
        <f t="shared" si="458"/>
        <v>4</v>
      </c>
      <c r="Q735" s="25">
        <f t="shared" si="459"/>
        <v>0</v>
      </c>
      <c r="R735" s="26">
        <f t="shared" si="460"/>
        <v>0</v>
      </c>
      <c r="S735" s="24">
        <f t="shared" si="461"/>
        <v>3</v>
      </c>
      <c r="T735" s="24">
        <f t="shared" si="462"/>
        <v>3</v>
      </c>
      <c r="U735" s="24" t="str">
        <f t="shared" si="463"/>
        <v/>
      </c>
      <c r="V735" s="24" t="str">
        <f t="shared" si="464"/>
        <v>g</v>
      </c>
      <c r="W735" s="24" t="str">
        <f t="shared" si="482"/>
        <v/>
      </c>
      <c r="X735" s="24">
        <f t="shared" si="465"/>
        <v>3</v>
      </c>
      <c r="Y735" s="24">
        <f t="shared" si="466"/>
        <v>3</v>
      </c>
      <c r="Z735" s="24" t="str">
        <f t="shared" si="467"/>
        <v>F</v>
      </c>
      <c r="AA735" s="24" t="str">
        <f t="shared" si="487"/>
        <v>F</v>
      </c>
      <c r="AB735" s="34" t="str">
        <f t="shared" si="468"/>
        <v/>
      </c>
      <c r="AC735" s="34" t="str">
        <f t="shared" si="469"/>
        <v>g</v>
      </c>
      <c r="AD735" s="34" t="str">
        <f t="shared" si="483"/>
        <v>g</v>
      </c>
      <c r="AE735" s="34" t="str">
        <f t="shared" si="470"/>
        <v>3 0</v>
      </c>
      <c r="AF735" s="34">
        <f t="shared" si="471"/>
        <v>4</v>
      </c>
      <c r="AG735" s="34">
        <f t="shared" si="472"/>
        <v>4</v>
      </c>
      <c r="AH735" s="34">
        <f t="shared" si="473"/>
        <v>0</v>
      </c>
      <c r="AI735" s="172">
        <f>IF(AJ735&lt;&gt;"",MAX(AI$3:AI734)+1,"")</f>
        <v>554</v>
      </c>
      <c r="AJ735" s="172" t="str">
        <f t="shared" si="474"/>
        <v>F</v>
      </c>
      <c r="AK735" s="172">
        <f t="shared" si="475"/>
        <v>360</v>
      </c>
      <c r="AL735" s="172">
        <f t="shared" si="476"/>
        <v>4</v>
      </c>
      <c r="AM735" s="172" t="str">
        <f>IF(AN735&lt;&gt;"",MAX(AM$3:AM734)+1,"")</f>
        <v/>
      </c>
      <c r="AN735" s="172" t="str">
        <f t="shared" si="477"/>
        <v/>
      </c>
      <c r="AO735" s="172" t="str">
        <f t="shared" si="478"/>
        <v/>
      </c>
      <c r="AP735" s="172" t="str">
        <f t="shared" si="479"/>
        <v/>
      </c>
      <c r="AQ735" s="172" t="str">
        <f t="shared" si="480"/>
        <v/>
      </c>
      <c r="AR735" s="172" t="str">
        <f>Table1[[#This Row],[Sex ]]&amp;Table1[[#This Row],[Month]]</f>
        <v>F3</v>
      </c>
      <c r="AS735" s="21"/>
      <c r="AT735" s="21"/>
      <c r="AU735" s="21"/>
      <c r="AV735" s="21"/>
      <c r="AW735" s="21"/>
      <c r="AX735" s="21"/>
      <c r="AY735" s="21"/>
      <c r="AZ735" s="21"/>
      <c r="BA735" s="21"/>
      <c r="BB735" s="21"/>
      <c r="BC735" s="21"/>
      <c r="BD735" s="21"/>
      <c r="BE735" s="319"/>
      <c r="BF735" s="319"/>
      <c r="BG735" s="316"/>
      <c r="BH735" s="316"/>
      <c r="BI735" s="316"/>
      <c r="BJ735" s="316"/>
      <c r="BK735" s="316"/>
      <c r="BL735" s="316"/>
      <c r="BM735" s="316"/>
      <c r="BN735" s="316"/>
      <c r="BO735" s="316"/>
      <c r="BP735" s="316"/>
      <c r="BQ735" s="316"/>
      <c r="BR735" s="316"/>
      <c r="BS735" s="316"/>
      <c r="BT735" s="316"/>
      <c r="BU735" s="316"/>
      <c r="BV735" s="316"/>
      <c r="BW735" s="316"/>
      <c r="BX735" s="316"/>
      <c r="BY735" s="316"/>
      <c r="BZ735" s="316"/>
      <c r="CA735" s="316"/>
      <c r="CB735" s="316"/>
      <c r="CC735" s="316"/>
      <c r="CD735" s="316"/>
      <c r="CE735" s="316"/>
      <c r="CF735" s="316"/>
      <c r="CG735" s="316"/>
      <c r="CH735" s="316"/>
      <c r="CI735" s="316"/>
      <c r="CJ735" s="316"/>
      <c r="CK735" s="316"/>
      <c r="CL735" s="316"/>
      <c r="CM735" s="316"/>
      <c r="CN735" s="316"/>
      <c r="CO735" s="316"/>
      <c r="CP735" s="316"/>
      <c r="CQ735" s="316"/>
      <c r="CR735" s="316"/>
      <c r="CS735" s="316"/>
      <c r="CT735" s="316"/>
      <c r="CU735" s="316"/>
      <c r="CV735" s="316"/>
      <c r="CW735" s="316"/>
      <c r="CX735" s="316"/>
      <c r="CY735" s="316"/>
      <c r="CZ735" s="316"/>
      <c r="DA735" s="316"/>
      <c r="DB735" s="316"/>
      <c r="DC735" s="316"/>
      <c r="DD735" s="316"/>
      <c r="DE735" s="316"/>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21"/>
      <c r="ET735" s="21"/>
      <c r="EU735" s="21"/>
      <c r="EV735" s="21"/>
      <c r="HP735" s="268">
        <f t="shared" si="484"/>
        <v>4</v>
      </c>
      <c r="HQ735" s="268">
        <f t="shared" si="454"/>
        <v>727</v>
      </c>
      <c r="HR735" s="268">
        <f t="shared" si="485"/>
        <v>0</v>
      </c>
      <c r="HS735" s="268">
        <f t="shared" si="486"/>
        <v>0</v>
      </c>
    </row>
    <row r="736" spans="1:227" x14ac:dyDescent="0.3">
      <c r="A736" s="21"/>
      <c r="B736" s="14">
        <v>11656</v>
      </c>
      <c r="C736" s="14">
        <v>29</v>
      </c>
      <c r="D736" s="14" t="s">
        <v>182</v>
      </c>
      <c r="E736" s="14" t="s">
        <v>183</v>
      </c>
      <c r="F736" s="14">
        <v>360</v>
      </c>
      <c r="G736" s="14" t="s">
        <v>120</v>
      </c>
      <c r="H736" s="14">
        <v>3</v>
      </c>
      <c r="I736" s="14">
        <v>4</v>
      </c>
      <c r="J736" s="14">
        <v>4</v>
      </c>
      <c r="K736" s="14"/>
      <c r="L736" s="14" t="s">
        <v>141</v>
      </c>
      <c r="M736" s="24">
        <f t="shared" si="481"/>
        <v>4</v>
      </c>
      <c r="N736" s="24">
        <f t="shared" si="456"/>
        <v>1</v>
      </c>
      <c r="O736" s="24" t="str">
        <f t="shared" si="457"/>
        <v>4 4</v>
      </c>
      <c r="P736" s="24">
        <f t="shared" si="458"/>
        <v>4</v>
      </c>
      <c r="Q736" s="25">
        <f t="shared" si="459"/>
        <v>0</v>
      </c>
      <c r="R736" s="26">
        <f t="shared" si="460"/>
        <v>0</v>
      </c>
      <c r="S736" s="24">
        <f t="shared" si="461"/>
        <v>3</v>
      </c>
      <c r="T736" s="24">
        <f t="shared" si="462"/>
        <v>3</v>
      </c>
      <c r="U736" s="24" t="str">
        <f t="shared" si="463"/>
        <v/>
      </c>
      <c r="V736" s="24" t="str">
        <f t="shared" si="464"/>
        <v>g</v>
      </c>
      <c r="W736" s="24" t="str">
        <f t="shared" si="482"/>
        <v/>
      </c>
      <c r="X736" s="24">
        <f t="shared" si="465"/>
        <v>3</v>
      </c>
      <c r="Y736" s="24">
        <f t="shared" si="466"/>
        <v>3</v>
      </c>
      <c r="Z736" s="24" t="str">
        <f t="shared" si="467"/>
        <v>F</v>
      </c>
      <c r="AA736" s="24" t="str">
        <f t="shared" si="487"/>
        <v>F</v>
      </c>
      <c r="AB736" s="34" t="str">
        <f t="shared" si="468"/>
        <v/>
      </c>
      <c r="AC736" s="34" t="str">
        <f t="shared" si="469"/>
        <v>g</v>
      </c>
      <c r="AD736" s="34" t="str">
        <f t="shared" si="483"/>
        <v>g</v>
      </c>
      <c r="AE736" s="34" t="str">
        <f t="shared" si="470"/>
        <v>3 0</v>
      </c>
      <c r="AF736" s="34">
        <f t="shared" si="471"/>
        <v>4</v>
      </c>
      <c r="AG736" s="34">
        <f t="shared" si="472"/>
        <v>4</v>
      </c>
      <c r="AH736" s="34">
        <f t="shared" si="473"/>
        <v>0</v>
      </c>
      <c r="AI736" s="172">
        <f>IF(AJ736&lt;&gt;"",MAX(AI$3:AI735)+1,"")</f>
        <v>555</v>
      </c>
      <c r="AJ736" s="172" t="str">
        <f t="shared" si="474"/>
        <v>F</v>
      </c>
      <c r="AK736" s="172">
        <f t="shared" si="475"/>
        <v>360</v>
      </c>
      <c r="AL736" s="172">
        <f t="shared" si="476"/>
        <v>4</v>
      </c>
      <c r="AM736" s="172" t="str">
        <f>IF(AN736&lt;&gt;"",MAX(AM$3:AM735)+1,"")</f>
        <v/>
      </c>
      <c r="AN736" s="172" t="str">
        <f t="shared" si="477"/>
        <v/>
      </c>
      <c r="AO736" s="172" t="str">
        <f t="shared" si="478"/>
        <v/>
      </c>
      <c r="AP736" s="172" t="str">
        <f t="shared" si="479"/>
        <v/>
      </c>
      <c r="AQ736" s="172" t="str">
        <f t="shared" si="480"/>
        <v/>
      </c>
      <c r="AR736" s="172" t="str">
        <f>Table1[[#This Row],[Sex ]]&amp;Table1[[#This Row],[Month]]</f>
        <v>F3</v>
      </c>
      <c r="AS736" s="21"/>
      <c r="AT736" s="21"/>
      <c r="AU736" s="21"/>
      <c r="AV736" s="21"/>
      <c r="AW736" s="21"/>
      <c r="AX736" s="21"/>
      <c r="AY736" s="21"/>
      <c r="AZ736" s="21"/>
      <c r="BA736" s="21"/>
      <c r="BB736" s="21"/>
      <c r="BC736" s="21"/>
      <c r="BD736" s="21"/>
      <c r="BE736" s="319"/>
      <c r="BF736" s="319"/>
      <c r="BG736" s="316"/>
      <c r="BH736" s="316"/>
      <c r="BI736" s="316"/>
      <c r="BJ736" s="316"/>
      <c r="BK736" s="316"/>
      <c r="BL736" s="316"/>
      <c r="BM736" s="316"/>
      <c r="BN736" s="316"/>
      <c r="BO736" s="316"/>
      <c r="BP736" s="316"/>
      <c r="BQ736" s="316"/>
      <c r="BR736" s="316"/>
      <c r="BS736" s="316"/>
      <c r="BT736" s="316"/>
      <c r="BU736" s="316"/>
      <c r="BV736" s="316"/>
      <c r="BW736" s="316"/>
      <c r="BX736" s="316"/>
      <c r="BY736" s="316"/>
      <c r="BZ736" s="316"/>
      <c r="CA736" s="316"/>
      <c r="CB736" s="316"/>
      <c r="CC736" s="316"/>
      <c r="CD736" s="316"/>
      <c r="CE736" s="316"/>
      <c r="CF736" s="316"/>
      <c r="CG736" s="316"/>
      <c r="CH736" s="316"/>
      <c r="CI736" s="316"/>
      <c r="CJ736" s="316"/>
      <c r="CK736" s="316"/>
      <c r="CL736" s="316"/>
      <c r="CM736" s="316"/>
      <c r="CN736" s="316"/>
      <c r="CO736" s="316"/>
      <c r="CP736" s="316"/>
      <c r="CQ736" s="316"/>
      <c r="CR736" s="316"/>
      <c r="CS736" s="316"/>
      <c r="CT736" s="316"/>
      <c r="CU736" s="316"/>
      <c r="CV736" s="316"/>
      <c r="CW736" s="316"/>
      <c r="CX736" s="316"/>
      <c r="CY736" s="316"/>
      <c r="CZ736" s="316"/>
      <c r="DA736" s="316"/>
      <c r="DB736" s="316"/>
      <c r="DC736" s="316"/>
      <c r="DD736" s="316"/>
      <c r="DE736" s="316"/>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21"/>
      <c r="ET736" s="21"/>
      <c r="EU736" s="21"/>
      <c r="EV736" s="21"/>
      <c r="HP736" s="268">
        <f t="shared" si="484"/>
        <v>4</v>
      </c>
      <c r="HQ736" s="268">
        <f t="shared" si="454"/>
        <v>728</v>
      </c>
      <c r="HR736" s="268">
        <f t="shared" si="485"/>
        <v>0</v>
      </c>
      <c r="HS736" s="268">
        <f t="shared" si="486"/>
        <v>0</v>
      </c>
    </row>
    <row r="737" spans="1:227" x14ac:dyDescent="0.3">
      <c r="A737" s="21"/>
      <c r="B737" s="14">
        <v>11656</v>
      </c>
      <c r="C737" s="14">
        <v>30</v>
      </c>
      <c r="D737" s="14" t="s">
        <v>182</v>
      </c>
      <c r="E737" s="14" t="s">
        <v>183</v>
      </c>
      <c r="F737" s="14">
        <v>380</v>
      </c>
      <c r="G737" s="14" t="s">
        <v>120</v>
      </c>
      <c r="H737" s="14">
        <v>3</v>
      </c>
      <c r="I737" s="14">
        <v>4</v>
      </c>
      <c r="J737" s="14">
        <v>4</v>
      </c>
      <c r="K737" s="14"/>
      <c r="L737" s="14" t="s">
        <v>141</v>
      </c>
      <c r="M737" s="24">
        <f t="shared" si="481"/>
        <v>4</v>
      </c>
      <c r="N737" s="24">
        <f t="shared" si="456"/>
        <v>1</v>
      </c>
      <c r="O737" s="24" t="str">
        <f t="shared" si="457"/>
        <v>4 4</v>
      </c>
      <c r="P737" s="24">
        <f t="shared" si="458"/>
        <v>4</v>
      </c>
      <c r="Q737" s="25">
        <f t="shared" si="459"/>
        <v>0</v>
      </c>
      <c r="R737" s="26">
        <f t="shared" si="460"/>
        <v>0</v>
      </c>
      <c r="S737" s="24">
        <f t="shared" si="461"/>
        <v>3</v>
      </c>
      <c r="T737" s="24">
        <f t="shared" si="462"/>
        <v>3</v>
      </c>
      <c r="U737" s="24" t="str">
        <f t="shared" si="463"/>
        <v/>
      </c>
      <c r="V737" s="24" t="str">
        <f t="shared" si="464"/>
        <v>g</v>
      </c>
      <c r="W737" s="24" t="str">
        <f t="shared" si="482"/>
        <v/>
      </c>
      <c r="X737" s="24">
        <f t="shared" si="465"/>
        <v>3</v>
      </c>
      <c r="Y737" s="24">
        <f t="shared" si="466"/>
        <v>3</v>
      </c>
      <c r="Z737" s="24" t="str">
        <f t="shared" si="467"/>
        <v>F</v>
      </c>
      <c r="AA737" s="24" t="str">
        <f t="shared" si="487"/>
        <v>F</v>
      </c>
      <c r="AB737" s="34" t="str">
        <f t="shared" si="468"/>
        <v/>
      </c>
      <c r="AC737" s="34" t="str">
        <f t="shared" si="469"/>
        <v>g</v>
      </c>
      <c r="AD737" s="34" t="str">
        <f t="shared" si="483"/>
        <v>g</v>
      </c>
      <c r="AE737" s="34" t="str">
        <f t="shared" si="470"/>
        <v>3 0</v>
      </c>
      <c r="AF737" s="34">
        <f t="shared" si="471"/>
        <v>4</v>
      </c>
      <c r="AG737" s="34">
        <f t="shared" si="472"/>
        <v>4</v>
      </c>
      <c r="AH737" s="34">
        <f t="shared" si="473"/>
        <v>0</v>
      </c>
      <c r="AI737" s="172">
        <f>IF(AJ737&lt;&gt;"",MAX(AI$3:AI736)+1,"")</f>
        <v>556</v>
      </c>
      <c r="AJ737" s="172" t="str">
        <f t="shared" si="474"/>
        <v>F</v>
      </c>
      <c r="AK737" s="172">
        <f t="shared" si="475"/>
        <v>380</v>
      </c>
      <c r="AL737" s="172">
        <f t="shared" si="476"/>
        <v>4</v>
      </c>
      <c r="AM737" s="172" t="str">
        <f>IF(AN737&lt;&gt;"",MAX(AM$3:AM736)+1,"")</f>
        <v/>
      </c>
      <c r="AN737" s="172" t="str">
        <f t="shared" si="477"/>
        <v/>
      </c>
      <c r="AO737" s="172" t="str">
        <f t="shared" si="478"/>
        <v/>
      </c>
      <c r="AP737" s="172" t="str">
        <f t="shared" si="479"/>
        <v/>
      </c>
      <c r="AQ737" s="172" t="str">
        <f t="shared" si="480"/>
        <v/>
      </c>
      <c r="AR737" s="172" t="str">
        <f>Table1[[#This Row],[Sex ]]&amp;Table1[[#This Row],[Month]]</f>
        <v>F3</v>
      </c>
      <c r="AS737" s="21"/>
      <c r="AT737" s="21"/>
      <c r="AU737" s="21"/>
      <c r="AV737" s="21"/>
      <c r="AW737" s="21"/>
      <c r="AX737" s="21"/>
      <c r="AY737" s="21"/>
      <c r="AZ737" s="21"/>
      <c r="BA737" s="21"/>
      <c r="BB737" s="21"/>
      <c r="BC737" s="21"/>
      <c r="BD737" s="21"/>
      <c r="BE737" s="319"/>
      <c r="BF737" s="319"/>
      <c r="BG737" s="316"/>
      <c r="BH737" s="316"/>
      <c r="BI737" s="316"/>
      <c r="BJ737" s="316"/>
      <c r="BK737" s="316"/>
      <c r="BL737" s="316"/>
      <c r="BM737" s="316"/>
      <c r="BN737" s="316"/>
      <c r="BO737" s="316"/>
      <c r="BP737" s="316"/>
      <c r="BQ737" s="316"/>
      <c r="BR737" s="316"/>
      <c r="BS737" s="316"/>
      <c r="BT737" s="316"/>
      <c r="BU737" s="316"/>
      <c r="BV737" s="316"/>
      <c r="BW737" s="316"/>
      <c r="BX737" s="316"/>
      <c r="BY737" s="316"/>
      <c r="BZ737" s="316"/>
      <c r="CA737" s="316"/>
      <c r="CB737" s="316"/>
      <c r="CC737" s="316"/>
      <c r="CD737" s="316"/>
      <c r="CE737" s="316"/>
      <c r="CF737" s="316"/>
      <c r="CG737" s="316"/>
      <c r="CH737" s="316"/>
      <c r="CI737" s="316"/>
      <c r="CJ737" s="316"/>
      <c r="CK737" s="316"/>
      <c r="CL737" s="316"/>
      <c r="CM737" s="316"/>
      <c r="CN737" s="316"/>
      <c r="CO737" s="316"/>
      <c r="CP737" s="316"/>
      <c r="CQ737" s="316"/>
      <c r="CR737" s="316"/>
      <c r="CS737" s="316"/>
      <c r="CT737" s="316"/>
      <c r="CU737" s="316"/>
      <c r="CV737" s="316"/>
      <c r="CW737" s="316"/>
      <c r="CX737" s="316"/>
      <c r="CY737" s="316"/>
      <c r="CZ737" s="316"/>
      <c r="DA737" s="316"/>
      <c r="DB737" s="316"/>
      <c r="DC737" s="316"/>
      <c r="DD737" s="316"/>
      <c r="DE737" s="316"/>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21"/>
      <c r="ET737" s="21"/>
      <c r="EU737" s="21"/>
      <c r="EV737" s="21"/>
      <c r="HP737" s="268">
        <f t="shared" si="484"/>
        <v>4</v>
      </c>
      <c r="HQ737" s="268">
        <f t="shared" si="454"/>
        <v>729</v>
      </c>
      <c r="HR737" s="268">
        <f t="shared" si="485"/>
        <v>0</v>
      </c>
      <c r="HS737" s="268">
        <f t="shared" si="486"/>
        <v>0</v>
      </c>
    </row>
    <row r="738" spans="1:227" x14ac:dyDescent="0.3">
      <c r="A738" s="21"/>
      <c r="B738" s="14">
        <v>11656</v>
      </c>
      <c r="C738" s="14">
        <v>31</v>
      </c>
      <c r="D738" s="14" t="s">
        <v>182</v>
      </c>
      <c r="E738" s="14" t="s">
        <v>183</v>
      </c>
      <c r="F738" s="14">
        <v>380</v>
      </c>
      <c r="G738" s="14" t="s">
        <v>120</v>
      </c>
      <c r="H738" s="14">
        <v>3</v>
      </c>
      <c r="I738" s="14">
        <v>4</v>
      </c>
      <c r="J738" s="14">
        <v>4</v>
      </c>
      <c r="K738" s="14"/>
      <c r="L738" s="14" t="s">
        <v>141</v>
      </c>
      <c r="M738" s="24">
        <f t="shared" si="481"/>
        <v>4</v>
      </c>
      <c r="N738" s="24">
        <f t="shared" si="456"/>
        <v>1</v>
      </c>
      <c r="O738" s="24" t="str">
        <f t="shared" si="457"/>
        <v>4 4</v>
      </c>
      <c r="P738" s="24">
        <f t="shared" si="458"/>
        <v>4</v>
      </c>
      <c r="Q738" s="25">
        <f t="shared" si="459"/>
        <v>0</v>
      </c>
      <c r="R738" s="26">
        <f t="shared" si="460"/>
        <v>0</v>
      </c>
      <c r="S738" s="24">
        <f t="shared" si="461"/>
        <v>3</v>
      </c>
      <c r="T738" s="24">
        <f t="shared" si="462"/>
        <v>3</v>
      </c>
      <c r="U738" s="24" t="str">
        <f t="shared" si="463"/>
        <v/>
      </c>
      <c r="V738" s="24" t="str">
        <f t="shared" si="464"/>
        <v>g</v>
      </c>
      <c r="W738" s="24" t="str">
        <f t="shared" si="482"/>
        <v/>
      </c>
      <c r="X738" s="24">
        <f t="shared" si="465"/>
        <v>3</v>
      </c>
      <c r="Y738" s="24">
        <f t="shared" si="466"/>
        <v>3</v>
      </c>
      <c r="Z738" s="24" t="str">
        <f t="shared" si="467"/>
        <v>F</v>
      </c>
      <c r="AA738" s="24" t="str">
        <f t="shared" si="487"/>
        <v>F</v>
      </c>
      <c r="AB738" s="34" t="str">
        <f t="shared" si="468"/>
        <v/>
      </c>
      <c r="AC738" s="34" t="str">
        <f t="shared" si="469"/>
        <v>g</v>
      </c>
      <c r="AD738" s="34" t="str">
        <f t="shared" si="483"/>
        <v>g</v>
      </c>
      <c r="AE738" s="34" t="str">
        <f t="shared" si="470"/>
        <v>3 0</v>
      </c>
      <c r="AF738" s="34">
        <f t="shared" si="471"/>
        <v>4</v>
      </c>
      <c r="AG738" s="34">
        <f t="shared" si="472"/>
        <v>4</v>
      </c>
      <c r="AH738" s="34">
        <f t="shared" si="473"/>
        <v>0</v>
      </c>
      <c r="AI738" s="172">
        <f>IF(AJ738&lt;&gt;"",MAX(AI$3:AI737)+1,"")</f>
        <v>557</v>
      </c>
      <c r="AJ738" s="172" t="str">
        <f t="shared" si="474"/>
        <v>F</v>
      </c>
      <c r="AK738" s="172">
        <f t="shared" si="475"/>
        <v>380</v>
      </c>
      <c r="AL738" s="172">
        <f t="shared" si="476"/>
        <v>4</v>
      </c>
      <c r="AM738" s="172" t="str">
        <f>IF(AN738&lt;&gt;"",MAX(AM$3:AM737)+1,"")</f>
        <v/>
      </c>
      <c r="AN738" s="172" t="str">
        <f t="shared" si="477"/>
        <v/>
      </c>
      <c r="AO738" s="172" t="str">
        <f t="shared" si="478"/>
        <v/>
      </c>
      <c r="AP738" s="172" t="str">
        <f t="shared" si="479"/>
        <v/>
      </c>
      <c r="AQ738" s="172" t="str">
        <f t="shared" si="480"/>
        <v/>
      </c>
      <c r="AR738" s="172" t="str">
        <f>Table1[[#This Row],[Sex ]]&amp;Table1[[#This Row],[Month]]</f>
        <v>F3</v>
      </c>
      <c r="AS738" s="21"/>
      <c r="AT738" s="21"/>
      <c r="AU738" s="21"/>
      <c r="AV738" s="21"/>
      <c r="AW738" s="21"/>
      <c r="AX738" s="21"/>
      <c r="AY738" s="21"/>
      <c r="AZ738" s="21"/>
      <c r="BA738" s="21"/>
      <c r="BB738" s="21"/>
      <c r="BC738" s="21"/>
      <c r="BD738" s="21"/>
      <c r="BE738" s="319"/>
      <c r="BF738" s="319"/>
      <c r="BG738" s="316"/>
      <c r="BH738" s="316"/>
      <c r="BI738" s="316"/>
      <c r="BJ738" s="316"/>
      <c r="BK738" s="316"/>
      <c r="BL738" s="316"/>
      <c r="BM738" s="316"/>
      <c r="BN738" s="316"/>
      <c r="BO738" s="316"/>
      <c r="BP738" s="316"/>
      <c r="BQ738" s="316"/>
      <c r="BR738" s="316"/>
      <c r="BS738" s="316"/>
      <c r="BT738" s="316"/>
      <c r="BU738" s="316"/>
      <c r="BV738" s="316"/>
      <c r="BW738" s="316"/>
      <c r="BX738" s="316"/>
      <c r="BY738" s="316"/>
      <c r="BZ738" s="316"/>
      <c r="CA738" s="316"/>
      <c r="CB738" s="316"/>
      <c r="CC738" s="316"/>
      <c r="CD738" s="316"/>
      <c r="CE738" s="316"/>
      <c r="CF738" s="316"/>
      <c r="CG738" s="316"/>
      <c r="CH738" s="316"/>
      <c r="CI738" s="316"/>
      <c r="CJ738" s="316"/>
      <c r="CK738" s="316"/>
      <c r="CL738" s="316"/>
      <c r="CM738" s="316"/>
      <c r="CN738" s="316"/>
      <c r="CO738" s="316"/>
      <c r="CP738" s="316"/>
      <c r="CQ738" s="316"/>
      <c r="CR738" s="316"/>
      <c r="CS738" s="316"/>
      <c r="CT738" s="316"/>
      <c r="CU738" s="316"/>
      <c r="CV738" s="316"/>
      <c r="CW738" s="316"/>
      <c r="CX738" s="316"/>
      <c r="CY738" s="316"/>
      <c r="CZ738" s="316"/>
      <c r="DA738" s="316"/>
      <c r="DB738" s="316"/>
      <c r="DC738" s="316"/>
      <c r="DD738" s="316"/>
      <c r="DE738" s="316"/>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21"/>
      <c r="ET738" s="21"/>
      <c r="EU738" s="21"/>
      <c r="EV738" s="21"/>
      <c r="HP738" s="268">
        <f t="shared" si="484"/>
        <v>4</v>
      </c>
      <c r="HQ738" s="268">
        <f t="shared" si="454"/>
        <v>730</v>
      </c>
      <c r="HR738" s="268">
        <f t="shared" si="485"/>
        <v>0</v>
      </c>
      <c r="HS738" s="268">
        <f t="shared" si="486"/>
        <v>0</v>
      </c>
    </row>
    <row r="739" spans="1:227" x14ac:dyDescent="0.3">
      <c r="A739" s="21"/>
      <c r="B739" s="14">
        <v>11656</v>
      </c>
      <c r="C739" s="14">
        <v>32</v>
      </c>
      <c r="D739" s="14" t="s">
        <v>182</v>
      </c>
      <c r="E739" s="14" t="s">
        <v>183</v>
      </c>
      <c r="F739" s="14">
        <v>390</v>
      </c>
      <c r="G739" s="14" t="s">
        <v>120</v>
      </c>
      <c r="H739" s="14">
        <v>3</v>
      </c>
      <c r="I739" s="14">
        <v>5</v>
      </c>
      <c r="J739" s="14">
        <v>5</v>
      </c>
      <c r="K739" s="14"/>
      <c r="L739" s="14" t="s">
        <v>141</v>
      </c>
      <c r="M739" s="24">
        <f t="shared" si="481"/>
        <v>5</v>
      </c>
      <c r="N739" s="24">
        <f t="shared" si="456"/>
        <v>1</v>
      </c>
      <c r="O739" s="24" t="str">
        <f t="shared" si="457"/>
        <v>5 5</v>
      </c>
      <c r="P739" s="24">
        <f t="shared" si="458"/>
        <v>5</v>
      </c>
      <c r="Q739" s="25">
        <f t="shared" si="459"/>
        <v>0</v>
      </c>
      <c r="R739" s="26">
        <f t="shared" si="460"/>
        <v>0</v>
      </c>
      <c r="S739" s="24">
        <f t="shared" si="461"/>
        <v>3</v>
      </c>
      <c r="T739" s="24">
        <f t="shared" si="462"/>
        <v>3</v>
      </c>
      <c r="U739" s="24" t="str">
        <f t="shared" si="463"/>
        <v/>
      </c>
      <c r="V739" s="24" t="str">
        <f t="shared" si="464"/>
        <v>g</v>
      </c>
      <c r="W739" s="24" t="str">
        <f t="shared" si="482"/>
        <v/>
      </c>
      <c r="X739" s="24">
        <f t="shared" si="465"/>
        <v>3</v>
      </c>
      <c r="Y739" s="24">
        <f t="shared" si="466"/>
        <v>3</v>
      </c>
      <c r="Z739" s="24" t="str">
        <f t="shared" si="467"/>
        <v>F</v>
      </c>
      <c r="AA739" s="24" t="str">
        <f t="shared" si="487"/>
        <v>F</v>
      </c>
      <c r="AB739" s="34" t="str">
        <f t="shared" si="468"/>
        <v/>
      </c>
      <c r="AC739" s="34" t="str">
        <f t="shared" si="469"/>
        <v>g</v>
      </c>
      <c r="AD739" s="34" t="str">
        <f t="shared" si="483"/>
        <v>g</v>
      </c>
      <c r="AE739" s="34" t="str">
        <f t="shared" si="470"/>
        <v>3 0</v>
      </c>
      <c r="AF739" s="34">
        <f t="shared" si="471"/>
        <v>5</v>
      </c>
      <c r="AG739" s="34">
        <f t="shared" si="472"/>
        <v>5</v>
      </c>
      <c r="AH739" s="34">
        <f t="shared" si="473"/>
        <v>0</v>
      </c>
      <c r="AI739" s="172">
        <f>IF(AJ739&lt;&gt;"",MAX(AI$3:AI738)+1,"")</f>
        <v>558</v>
      </c>
      <c r="AJ739" s="172" t="str">
        <f t="shared" si="474"/>
        <v>F</v>
      </c>
      <c r="AK739" s="172">
        <f t="shared" si="475"/>
        <v>390</v>
      </c>
      <c r="AL739" s="172">
        <f t="shared" si="476"/>
        <v>5</v>
      </c>
      <c r="AM739" s="172" t="str">
        <f>IF(AN739&lt;&gt;"",MAX(AM$3:AM738)+1,"")</f>
        <v/>
      </c>
      <c r="AN739" s="172" t="str">
        <f t="shared" si="477"/>
        <v/>
      </c>
      <c r="AO739" s="172" t="str">
        <f t="shared" si="478"/>
        <v/>
      </c>
      <c r="AP739" s="172" t="str">
        <f t="shared" si="479"/>
        <v/>
      </c>
      <c r="AQ739" s="172" t="str">
        <f t="shared" si="480"/>
        <v/>
      </c>
      <c r="AR739" s="172" t="str">
        <f>Table1[[#This Row],[Sex ]]&amp;Table1[[#This Row],[Month]]</f>
        <v>F3</v>
      </c>
      <c r="AS739" s="21"/>
      <c r="AT739" s="21"/>
      <c r="AU739" s="21"/>
      <c r="AV739" s="21"/>
      <c r="AW739" s="21"/>
      <c r="AX739" s="21"/>
      <c r="AY739" s="21"/>
      <c r="AZ739" s="21"/>
      <c r="BA739" s="21"/>
      <c r="BB739" s="21"/>
      <c r="BC739" s="21"/>
      <c r="BD739" s="21"/>
      <c r="BE739" s="319"/>
      <c r="BF739" s="319"/>
      <c r="BG739" s="316"/>
      <c r="BH739" s="316"/>
      <c r="BI739" s="316"/>
      <c r="BJ739" s="316"/>
      <c r="BK739" s="316"/>
      <c r="BL739" s="316"/>
      <c r="BM739" s="316"/>
      <c r="BN739" s="316"/>
      <c r="BO739" s="316"/>
      <c r="BP739" s="316"/>
      <c r="BQ739" s="316"/>
      <c r="BR739" s="316"/>
      <c r="BS739" s="316"/>
      <c r="BT739" s="316"/>
      <c r="BU739" s="316"/>
      <c r="BV739" s="316"/>
      <c r="BW739" s="316"/>
      <c r="BX739" s="316"/>
      <c r="BY739" s="316"/>
      <c r="BZ739" s="316"/>
      <c r="CA739" s="316"/>
      <c r="CB739" s="316"/>
      <c r="CC739" s="316"/>
      <c r="CD739" s="316"/>
      <c r="CE739" s="316"/>
      <c r="CF739" s="316"/>
      <c r="CG739" s="316"/>
      <c r="CH739" s="316"/>
      <c r="CI739" s="316"/>
      <c r="CJ739" s="316"/>
      <c r="CK739" s="316"/>
      <c r="CL739" s="316"/>
      <c r="CM739" s="316"/>
      <c r="CN739" s="316"/>
      <c r="CO739" s="316"/>
      <c r="CP739" s="316"/>
      <c r="CQ739" s="316"/>
      <c r="CR739" s="316"/>
      <c r="CS739" s="316"/>
      <c r="CT739" s="316"/>
      <c r="CU739" s="316"/>
      <c r="CV739" s="316"/>
      <c r="CW739" s="316"/>
      <c r="CX739" s="316"/>
      <c r="CY739" s="316"/>
      <c r="CZ739" s="316"/>
      <c r="DA739" s="316"/>
      <c r="DB739" s="316"/>
      <c r="DC739" s="316"/>
      <c r="DD739" s="316"/>
      <c r="DE739" s="316"/>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21"/>
      <c r="ET739" s="21"/>
      <c r="EU739" s="21"/>
      <c r="EV739" s="21"/>
      <c r="HP739" s="268">
        <f t="shared" si="484"/>
        <v>5</v>
      </c>
      <c r="HQ739" s="268">
        <f t="shared" si="454"/>
        <v>731</v>
      </c>
      <c r="HR739" s="268">
        <f t="shared" si="485"/>
        <v>0</v>
      </c>
      <c r="HS739" s="268">
        <f t="shared" si="486"/>
        <v>0</v>
      </c>
    </row>
    <row r="740" spans="1:227" x14ac:dyDescent="0.3">
      <c r="A740" s="21"/>
      <c r="B740" s="14">
        <v>11656</v>
      </c>
      <c r="C740" s="14">
        <v>33</v>
      </c>
      <c r="D740" s="14" t="s">
        <v>182</v>
      </c>
      <c r="E740" s="14" t="s">
        <v>183</v>
      </c>
      <c r="F740" s="14">
        <v>390</v>
      </c>
      <c r="G740" s="14" t="s">
        <v>120</v>
      </c>
      <c r="H740" s="14">
        <v>3</v>
      </c>
      <c r="I740" s="14">
        <v>4</v>
      </c>
      <c r="J740" s="14">
        <v>4</v>
      </c>
      <c r="K740" s="14"/>
      <c r="L740" s="14" t="s">
        <v>141</v>
      </c>
      <c r="M740" s="24">
        <f t="shared" si="481"/>
        <v>4</v>
      </c>
      <c r="N740" s="24">
        <f t="shared" si="456"/>
        <v>1</v>
      </c>
      <c r="O740" s="24" t="str">
        <f t="shared" si="457"/>
        <v>4 4</v>
      </c>
      <c r="P740" s="24">
        <f t="shared" si="458"/>
        <v>4</v>
      </c>
      <c r="Q740" s="25">
        <f t="shared" si="459"/>
        <v>0</v>
      </c>
      <c r="R740" s="26">
        <f t="shared" si="460"/>
        <v>0</v>
      </c>
      <c r="S740" s="24">
        <f t="shared" si="461"/>
        <v>3</v>
      </c>
      <c r="T740" s="24">
        <f t="shared" si="462"/>
        <v>3</v>
      </c>
      <c r="U740" s="24" t="str">
        <f t="shared" si="463"/>
        <v/>
      </c>
      <c r="V740" s="24" t="str">
        <f t="shared" si="464"/>
        <v>g</v>
      </c>
      <c r="W740" s="24" t="str">
        <f t="shared" si="482"/>
        <v/>
      </c>
      <c r="X740" s="24">
        <f t="shared" si="465"/>
        <v>3</v>
      </c>
      <c r="Y740" s="24">
        <f t="shared" si="466"/>
        <v>3</v>
      </c>
      <c r="Z740" s="24" t="str">
        <f t="shared" si="467"/>
        <v>F</v>
      </c>
      <c r="AA740" s="24" t="str">
        <f t="shared" si="487"/>
        <v>F</v>
      </c>
      <c r="AB740" s="34" t="str">
        <f t="shared" si="468"/>
        <v/>
      </c>
      <c r="AC740" s="34" t="str">
        <f t="shared" si="469"/>
        <v>g</v>
      </c>
      <c r="AD740" s="34" t="str">
        <f t="shared" si="483"/>
        <v>g</v>
      </c>
      <c r="AE740" s="34" t="str">
        <f t="shared" si="470"/>
        <v>3 0</v>
      </c>
      <c r="AF740" s="34">
        <f t="shared" si="471"/>
        <v>4</v>
      </c>
      <c r="AG740" s="34">
        <f t="shared" si="472"/>
        <v>4</v>
      </c>
      <c r="AH740" s="34">
        <f t="shared" si="473"/>
        <v>0</v>
      </c>
      <c r="AI740" s="172">
        <f>IF(AJ740&lt;&gt;"",MAX(AI$3:AI739)+1,"")</f>
        <v>559</v>
      </c>
      <c r="AJ740" s="172" t="str">
        <f t="shared" si="474"/>
        <v>F</v>
      </c>
      <c r="AK740" s="172">
        <f t="shared" si="475"/>
        <v>390</v>
      </c>
      <c r="AL740" s="172">
        <f t="shared" si="476"/>
        <v>4</v>
      </c>
      <c r="AM740" s="172" t="str">
        <f>IF(AN740&lt;&gt;"",MAX(AM$3:AM739)+1,"")</f>
        <v/>
      </c>
      <c r="AN740" s="172" t="str">
        <f t="shared" si="477"/>
        <v/>
      </c>
      <c r="AO740" s="172" t="str">
        <f t="shared" si="478"/>
        <v/>
      </c>
      <c r="AP740" s="172" t="str">
        <f t="shared" si="479"/>
        <v/>
      </c>
      <c r="AQ740" s="172" t="str">
        <f t="shared" si="480"/>
        <v/>
      </c>
      <c r="AR740" s="172" t="str">
        <f>Table1[[#This Row],[Sex ]]&amp;Table1[[#This Row],[Month]]</f>
        <v>F3</v>
      </c>
      <c r="AS740" s="21"/>
      <c r="AT740" s="21"/>
      <c r="AU740" s="21"/>
      <c r="AV740" s="21"/>
      <c r="AW740" s="21"/>
      <c r="AX740" s="21"/>
      <c r="AY740" s="21"/>
      <c r="AZ740" s="21"/>
      <c r="BA740" s="21"/>
      <c r="BB740" s="21"/>
      <c r="BC740" s="21"/>
      <c r="BD740" s="21"/>
      <c r="BE740" s="319"/>
      <c r="BF740" s="319"/>
      <c r="BG740" s="316"/>
      <c r="BH740" s="316"/>
      <c r="BI740" s="316"/>
      <c r="BJ740" s="316"/>
      <c r="BK740" s="316"/>
      <c r="BL740" s="316"/>
      <c r="BM740" s="316"/>
      <c r="BN740" s="316"/>
      <c r="BO740" s="316"/>
      <c r="BP740" s="316"/>
      <c r="BQ740" s="316"/>
      <c r="BR740" s="316"/>
      <c r="BS740" s="316"/>
      <c r="BT740" s="316"/>
      <c r="BU740" s="316"/>
      <c r="BV740" s="316"/>
      <c r="BW740" s="316"/>
      <c r="BX740" s="316"/>
      <c r="BY740" s="316"/>
      <c r="BZ740" s="316"/>
      <c r="CA740" s="316"/>
      <c r="CB740" s="316"/>
      <c r="CC740" s="316"/>
      <c r="CD740" s="316"/>
      <c r="CE740" s="316"/>
      <c r="CF740" s="316"/>
      <c r="CG740" s="316"/>
      <c r="CH740" s="316"/>
      <c r="CI740" s="316"/>
      <c r="CJ740" s="316"/>
      <c r="CK740" s="316"/>
      <c r="CL740" s="316"/>
      <c r="CM740" s="316"/>
      <c r="CN740" s="316"/>
      <c r="CO740" s="316"/>
      <c r="CP740" s="316"/>
      <c r="CQ740" s="316"/>
      <c r="CR740" s="316"/>
      <c r="CS740" s="316"/>
      <c r="CT740" s="316"/>
      <c r="CU740" s="316"/>
      <c r="CV740" s="316"/>
      <c r="CW740" s="316"/>
      <c r="CX740" s="316"/>
      <c r="CY740" s="316"/>
      <c r="CZ740" s="316"/>
      <c r="DA740" s="316"/>
      <c r="DB740" s="316"/>
      <c r="DC740" s="316"/>
      <c r="DD740" s="316"/>
      <c r="DE740" s="316"/>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21"/>
      <c r="ET740" s="21"/>
      <c r="EU740" s="21"/>
      <c r="EV740" s="21"/>
      <c r="HP740" s="268">
        <f t="shared" si="484"/>
        <v>4</v>
      </c>
      <c r="HQ740" s="268">
        <f t="shared" si="454"/>
        <v>732</v>
      </c>
      <c r="HR740" s="268">
        <f t="shared" si="485"/>
        <v>0</v>
      </c>
      <c r="HS740" s="268">
        <f t="shared" si="486"/>
        <v>0</v>
      </c>
    </row>
    <row r="741" spans="1:227" x14ac:dyDescent="0.3">
      <c r="A741" s="21"/>
      <c r="B741" s="14">
        <v>11656</v>
      </c>
      <c r="C741" s="14">
        <v>34</v>
      </c>
      <c r="D741" s="14" t="s">
        <v>182</v>
      </c>
      <c r="E741" s="14" t="s">
        <v>183</v>
      </c>
      <c r="F741" s="14">
        <v>460</v>
      </c>
      <c r="G741" s="14" t="s">
        <v>120</v>
      </c>
      <c r="H741" s="14">
        <v>3</v>
      </c>
      <c r="I741" s="14">
        <v>7</v>
      </c>
      <c r="J741" s="14">
        <v>7</v>
      </c>
      <c r="K741" s="14"/>
      <c r="L741" s="14" t="s">
        <v>141</v>
      </c>
      <c r="M741" s="24">
        <f t="shared" si="481"/>
        <v>7</v>
      </c>
      <c r="N741" s="24">
        <f t="shared" si="456"/>
        <v>1</v>
      </c>
      <c r="O741" s="24" t="str">
        <f t="shared" si="457"/>
        <v>7 7</v>
      </c>
      <c r="P741" s="24">
        <f t="shared" si="458"/>
        <v>7</v>
      </c>
      <c r="Q741" s="25">
        <f t="shared" si="459"/>
        <v>0</v>
      </c>
      <c r="R741" s="26">
        <f t="shared" si="460"/>
        <v>0</v>
      </c>
      <c r="S741" s="24">
        <f t="shared" si="461"/>
        <v>3</v>
      </c>
      <c r="T741" s="24">
        <f t="shared" si="462"/>
        <v>3</v>
      </c>
      <c r="U741" s="24" t="str">
        <f t="shared" si="463"/>
        <v/>
      </c>
      <c r="V741" s="24" t="str">
        <f t="shared" si="464"/>
        <v>g</v>
      </c>
      <c r="W741" s="24" t="str">
        <f t="shared" si="482"/>
        <v/>
      </c>
      <c r="X741" s="24">
        <f t="shared" si="465"/>
        <v>3</v>
      </c>
      <c r="Y741" s="24">
        <f t="shared" si="466"/>
        <v>3</v>
      </c>
      <c r="Z741" s="24" t="str">
        <f t="shared" si="467"/>
        <v>F</v>
      </c>
      <c r="AA741" s="24" t="str">
        <f t="shared" si="487"/>
        <v>F</v>
      </c>
      <c r="AB741" s="34" t="str">
        <f t="shared" si="468"/>
        <v/>
      </c>
      <c r="AC741" s="34" t="str">
        <f t="shared" si="469"/>
        <v>g</v>
      </c>
      <c r="AD741" s="34" t="str">
        <f t="shared" si="483"/>
        <v>g</v>
      </c>
      <c r="AE741" s="34" t="str">
        <f t="shared" si="470"/>
        <v>3 0</v>
      </c>
      <c r="AF741" s="34">
        <f t="shared" si="471"/>
        <v>7</v>
      </c>
      <c r="AG741" s="34">
        <f t="shared" si="472"/>
        <v>7</v>
      </c>
      <c r="AH741" s="34">
        <f t="shared" si="473"/>
        <v>0</v>
      </c>
      <c r="AI741" s="172">
        <f>IF(AJ741&lt;&gt;"",MAX(AI$3:AI740)+1,"")</f>
        <v>560</v>
      </c>
      <c r="AJ741" s="172" t="str">
        <f t="shared" si="474"/>
        <v>F</v>
      </c>
      <c r="AK741" s="172">
        <f t="shared" si="475"/>
        <v>460</v>
      </c>
      <c r="AL741" s="172">
        <f t="shared" si="476"/>
        <v>7</v>
      </c>
      <c r="AM741" s="172" t="str">
        <f>IF(AN741&lt;&gt;"",MAX(AM$3:AM740)+1,"")</f>
        <v/>
      </c>
      <c r="AN741" s="172" t="str">
        <f t="shared" si="477"/>
        <v/>
      </c>
      <c r="AO741" s="172" t="str">
        <f t="shared" si="478"/>
        <v/>
      </c>
      <c r="AP741" s="172" t="str">
        <f t="shared" si="479"/>
        <v/>
      </c>
      <c r="AQ741" s="172" t="str">
        <f t="shared" si="480"/>
        <v/>
      </c>
      <c r="AR741" s="172" t="str">
        <f>Table1[[#This Row],[Sex ]]&amp;Table1[[#This Row],[Month]]</f>
        <v>F3</v>
      </c>
      <c r="AS741" s="21"/>
      <c r="AT741" s="21"/>
      <c r="AU741" s="21"/>
      <c r="AV741" s="21"/>
      <c r="AW741" s="21"/>
      <c r="AX741" s="21"/>
      <c r="AY741" s="21"/>
      <c r="AZ741" s="21"/>
      <c r="BA741" s="21"/>
      <c r="BB741" s="21"/>
      <c r="BC741" s="21"/>
      <c r="BD741" s="21"/>
      <c r="BE741" s="319"/>
      <c r="BF741" s="319"/>
      <c r="BG741" s="316"/>
      <c r="BH741" s="316"/>
      <c r="BI741" s="316"/>
      <c r="BJ741" s="316"/>
      <c r="BK741" s="316"/>
      <c r="BL741" s="316"/>
      <c r="BM741" s="316"/>
      <c r="BN741" s="316"/>
      <c r="BO741" s="316"/>
      <c r="BP741" s="316"/>
      <c r="BQ741" s="316"/>
      <c r="BR741" s="316"/>
      <c r="BS741" s="316"/>
      <c r="BT741" s="316"/>
      <c r="BU741" s="316"/>
      <c r="BV741" s="316"/>
      <c r="BW741" s="316"/>
      <c r="BX741" s="316"/>
      <c r="BY741" s="316"/>
      <c r="BZ741" s="316"/>
      <c r="CA741" s="316"/>
      <c r="CB741" s="316"/>
      <c r="CC741" s="316"/>
      <c r="CD741" s="316"/>
      <c r="CE741" s="316"/>
      <c r="CF741" s="316"/>
      <c r="CG741" s="316"/>
      <c r="CH741" s="316"/>
      <c r="CI741" s="316"/>
      <c r="CJ741" s="316"/>
      <c r="CK741" s="316"/>
      <c r="CL741" s="316"/>
      <c r="CM741" s="316"/>
      <c r="CN741" s="316"/>
      <c r="CO741" s="316"/>
      <c r="CP741" s="316"/>
      <c r="CQ741" s="316"/>
      <c r="CR741" s="316"/>
      <c r="CS741" s="316"/>
      <c r="CT741" s="316"/>
      <c r="CU741" s="316"/>
      <c r="CV741" s="316"/>
      <c r="CW741" s="316"/>
      <c r="CX741" s="316"/>
      <c r="CY741" s="316"/>
      <c r="CZ741" s="316"/>
      <c r="DA741" s="316"/>
      <c r="DB741" s="316"/>
      <c r="DC741" s="316"/>
      <c r="DD741" s="316"/>
      <c r="DE741" s="316"/>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21"/>
      <c r="ET741" s="21"/>
      <c r="EU741" s="21"/>
      <c r="EV741" s="21"/>
      <c r="HP741" s="268">
        <f t="shared" si="484"/>
        <v>4</v>
      </c>
      <c r="HQ741" s="268">
        <f t="shared" si="454"/>
        <v>733</v>
      </c>
      <c r="HR741" s="268">
        <f t="shared" si="485"/>
        <v>0</v>
      </c>
      <c r="HS741" s="268">
        <f t="shared" si="486"/>
        <v>0</v>
      </c>
    </row>
    <row r="742" spans="1:227" x14ac:dyDescent="0.3">
      <c r="A742" s="21"/>
      <c r="B742" s="14">
        <v>11656</v>
      </c>
      <c r="C742" s="14">
        <v>35</v>
      </c>
      <c r="D742" s="14" t="s">
        <v>182</v>
      </c>
      <c r="E742" s="14" t="s">
        <v>183</v>
      </c>
      <c r="F742" s="14">
        <v>500</v>
      </c>
      <c r="G742" s="14" t="s">
        <v>120</v>
      </c>
      <c r="H742" s="14">
        <v>3</v>
      </c>
      <c r="I742" s="14">
        <v>11</v>
      </c>
      <c r="J742" s="14">
        <v>11</v>
      </c>
      <c r="K742" s="14"/>
      <c r="L742" s="14" t="s">
        <v>141</v>
      </c>
      <c r="M742" s="24">
        <f t="shared" si="481"/>
        <v>11</v>
      </c>
      <c r="N742" s="24">
        <f t="shared" si="456"/>
        <v>1</v>
      </c>
      <c r="O742" s="24" t="str">
        <f t="shared" si="457"/>
        <v>11 11</v>
      </c>
      <c r="P742" s="24">
        <f t="shared" si="458"/>
        <v>11</v>
      </c>
      <c r="Q742" s="25">
        <f t="shared" si="459"/>
        <v>0</v>
      </c>
      <c r="R742" s="26">
        <f t="shared" si="460"/>
        <v>0</v>
      </c>
      <c r="S742" s="24">
        <f t="shared" si="461"/>
        <v>3</v>
      </c>
      <c r="T742" s="24">
        <f t="shared" si="462"/>
        <v>3</v>
      </c>
      <c r="U742" s="24" t="str">
        <f t="shared" si="463"/>
        <v/>
      </c>
      <c r="V742" s="24" t="str">
        <f t="shared" si="464"/>
        <v>g</v>
      </c>
      <c r="W742" s="24" t="str">
        <f t="shared" si="482"/>
        <v/>
      </c>
      <c r="X742" s="24">
        <f t="shared" si="465"/>
        <v>3</v>
      </c>
      <c r="Y742" s="24">
        <f t="shared" si="466"/>
        <v>3</v>
      </c>
      <c r="Z742" s="24" t="str">
        <f t="shared" si="467"/>
        <v>F</v>
      </c>
      <c r="AA742" s="24" t="str">
        <f t="shared" si="487"/>
        <v>F</v>
      </c>
      <c r="AB742" s="34" t="str">
        <f t="shared" si="468"/>
        <v/>
      </c>
      <c r="AC742" s="34" t="str">
        <f t="shared" si="469"/>
        <v>g</v>
      </c>
      <c r="AD742" s="34" t="str">
        <f t="shared" si="483"/>
        <v>g</v>
      </c>
      <c r="AE742" s="34" t="str">
        <f t="shared" si="470"/>
        <v>3 0</v>
      </c>
      <c r="AF742" s="34">
        <f t="shared" si="471"/>
        <v>11</v>
      </c>
      <c r="AG742" s="34">
        <f t="shared" si="472"/>
        <v>11</v>
      </c>
      <c r="AH742" s="34">
        <f t="shared" si="473"/>
        <v>0</v>
      </c>
      <c r="AI742" s="172">
        <f>IF(AJ742&lt;&gt;"",MAX(AI$3:AI741)+1,"")</f>
        <v>561</v>
      </c>
      <c r="AJ742" s="172" t="str">
        <f t="shared" si="474"/>
        <v>F</v>
      </c>
      <c r="AK742" s="172">
        <f t="shared" si="475"/>
        <v>500</v>
      </c>
      <c r="AL742" s="172">
        <f t="shared" si="476"/>
        <v>11</v>
      </c>
      <c r="AM742" s="172" t="str">
        <f>IF(AN742&lt;&gt;"",MAX(AM$3:AM741)+1,"")</f>
        <v/>
      </c>
      <c r="AN742" s="172" t="str">
        <f t="shared" si="477"/>
        <v/>
      </c>
      <c r="AO742" s="172" t="str">
        <f t="shared" si="478"/>
        <v/>
      </c>
      <c r="AP742" s="172" t="str">
        <f t="shared" si="479"/>
        <v/>
      </c>
      <c r="AQ742" s="172" t="str">
        <f t="shared" si="480"/>
        <v/>
      </c>
      <c r="AR742" s="172" t="str">
        <f>Table1[[#This Row],[Sex ]]&amp;Table1[[#This Row],[Month]]</f>
        <v>F3</v>
      </c>
      <c r="AS742" s="21"/>
      <c r="AT742" s="21"/>
      <c r="AU742" s="21"/>
      <c r="AV742" s="21"/>
      <c r="AW742" s="21"/>
      <c r="AX742" s="21"/>
      <c r="AY742" s="21"/>
      <c r="AZ742" s="21"/>
      <c r="BA742" s="21"/>
      <c r="BB742" s="21"/>
      <c r="BC742" s="21"/>
      <c r="BD742" s="21"/>
      <c r="BE742" s="319"/>
      <c r="BF742" s="319"/>
      <c r="BG742" s="316"/>
      <c r="BH742" s="316"/>
      <c r="BI742" s="316"/>
      <c r="BJ742" s="316"/>
      <c r="BK742" s="316"/>
      <c r="BL742" s="316"/>
      <c r="BM742" s="316"/>
      <c r="BN742" s="316"/>
      <c r="BO742" s="316"/>
      <c r="BP742" s="316"/>
      <c r="BQ742" s="316"/>
      <c r="BR742" s="316"/>
      <c r="BS742" s="316"/>
      <c r="BT742" s="316"/>
      <c r="BU742" s="316"/>
      <c r="BV742" s="316"/>
      <c r="BW742" s="316"/>
      <c r="BX742" s="316"/>
      <c r="BY742" s="316"/>
      <c r="BZ742" s="316"/>
      <c r="CA742" s="316"/>
      <c r="CB742" s="316"/>
      <c r="CC742" s="316"/>
      <c r="CD742" s="316"/>
      <c r="CE742" s="316"/>
      <c r="CF742" s="316"/>
      <c r="CG742" s="316"/>
      <c r="CH742" s="316"/>
      <c r="CI742" s="316"/>
      <c r="CJ742" s="316"/>
      <c r="CK742" s="316"/>
      <c r="CL742" s="316"/>
      <c r="CM742" s="316"/>
      <c r="CN742" s="316"/>
      <c r="CO742" s="316"/>
      <c r="CP742" s="316"/>
      <c r="CQ742" s="316"/>
      <c r="CR742" s="316"/>
      <c r="CS742" s="316"/>
      <c r="CT742" s="316"/>
      <c r="CU742" s="316"/>
      <c r="CV742" s="316"/>
      <c r="CW742" s="316"/>
      <c r="CX742" s="316"/>
      <c r="CY742" s="316"/>
      <c r="CZ742" s="316"/>
      <c r="DA742" s="316"/>
      <c r="DB742" s="316"/>
      <c r="DC742" s="316"/>
      <c r="DD742" s="316"/>
      <c r="DE742" s="316"/>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21"/>
      <c r="ET742" s="21"/>
      <c r="EU742" s="21"/>
      <c r="EV742" s="21"/>
      <c r="HP742" s="268">
        <f t="shared" si="484"/>
        <v>4</v>
      </c>
      <c r="HQ742" s="268">
        <f t="shared" si="454"/>
        <v>734</v>
      </c>
      <c r="HR742" s="268">
        <f t="shared" si="485"/>
        <v>0</v>
      </c>
      <c r="HS742" s="268">
        <f t="shared" si="486"/>
        <v>0</v>
      </c>
    </row>
    <row r="743" spans="1:227" x14ac:dyDescent="0.3">
      <c r="A743" s="21"/>
      <c r="B743" s="14">
        <v>11664</v>
      </c>
      <c r="C743" s="14">
        <v>1</v>
      </c>
      <c r="D743" s="14" t="s">
        <v>182</v>
      </c>
      <c r="E743" s="14" t="s">
        <v>183</v>
      </c>
      <c r="F743" s="14">
        <v>290</v>
      </c>
      <c r="G743" s="14" t="s">
        <v>120</v>
      </c>
      <c r="H743" s="14">
        <v>3</v>
      </c>
      <c r="I743" s="14">
        <v>3</v>
      </c>
      <c r="J743" s="14">
        <v>3</v>
      </c>
      <c r="K743" s="14"/>
      <c r="L743" s="14" t="s">
        <v>141</v>
      </c>
      <c r="M743" s="24">
        <f t="shared" si="481"/>
        <v>3</v>
      </c>
      <c r="N743" s="24">
        <f t="shared" si="456"/>
        <v>1</v>
      </c>
      <c r="O743" s="24" t="str">
        <f t="shared" si="457"/>
        <v>3 3</v>
      </c>
      <c r="P743" s="24">
        <f t="shared" si="458"/>
        <v>3</v>
      </c>
      <c r="Q743" s="25">
        <f t="shared" si="459"/>
        <v>0</v>
      </c>
      <c r="R743" s="26">
        <f t="shared" si="460"/>
        <v>0</v>
      </c>
      <c r="S743" s="24">
        <f t="shared" si="461"/>
        <v>3</v>
      </c>
      <c r="T743" s="24">
        <f t="shared" si="462"/>
        <v>3</v>
      </c>
      <c r="U743" s="24" t="str">
        <f t="shared" si="463"/>
        <v/>
      </c>
      <c r="V743" s="24" t="str">
        <f t="shared" si="464"/>
        <v>g</v>
      </c>
      <c r="W743" s="24" t="str">
        <f t="shared" si="482"/>
        <v/>
      </c>
      <c r="X743" s="24">
        <f t="shared" si="465"/>
        <v>3</v>
      </c>
      <c r="Y743" s="24">
        <f t="shared" si="466"/>
        <v>3</v>
      </c>
      <c r="Z743" s="24" t="str">
        <f t="shared" si="467"/>
        <v>F</v>
      </c>
      <c r="AA743" s="24" t="str">
        <f t="shared" si="487"/>
        <v>F</v>
      </c>
      <c r="AB743" s="34" t="str">
        <f t="shared" si="468"/>
        <v/>
      </c>
      <c r="AC743" s="34" t="str">
        <f t="shared" si="469"/>
        <v>g</v>
      </c>
      <c r="AD743" s="34" t="str">
        <f t="shared" si="483"/>
        <v>g</v>
      </c>
      <c r="AE743" s="34" t="str">
        <f t="shared" si="470"/>
        <v>3 0</v>
      </c>
      <c r="AF743" s="34">
        <f t="shared" si="471"/>
        <v>3</v>
      </c>
      <c r="AG743" s="34">
        <f t="shared" si="472"/>
        <v>3</v>
      </c>
      <c r="AH743" s="34">
        <f t="shared" si="473"/>
        <v>0</v>
      </c>
      <c r="AI743" s="172">
        <f>IF(AJ743&lt;&gt;"",MAX(AI$3:AI742)+1,"")</f>
        <v>562</v>
      </c>
      <c r="AJ743" s="172" t="str">
        <f t="shared" si="474"/>
        <v>F</v>
      </c>
      <c r="AK743" s="172">
        <f t="shared" si="475"/>
        <v>290</v>
      </c>
      <c r="AL743" s="172">
        <f t="shared" si="476"/>
        <v>3</v>
      </c>
      <c r="AM743" s="172" t="str">
        <f>IF(AN743&lt;&gt;"",MAX(AM$3:AM742)+1,"")</f>
        <v/>
      </c>
      <c r="AN743" s="172" t="str">
        <f t="shared" si="477"/>
        <v/>
      </c>
      <c r="AO743" s="172" t="str">
        <f t="shared" si="478"/>
        <v/>
      </c>
      <c r="AP743" s="172" t="str">
        <f t="shared" si="479"/>
        <v/>
      </c>
      <c r="AQ743" s="172" t="str">
        <f t="shared" si="480"/>
        <v/>
      </c>
      <c r="AR743" s="172" t="str">
        <f>Table1[[#This Row],[Sex ]]&amp;Table1[[#This Row],[Month]]</f>
        <v>F3</v>
      </c>
      <c r="AS743" s="21"/>
      <c r="AT743" s="21"/>
      <c r="AU743" s="21"/>
      <c r="AV743" s="21"/>
      <c r="AW743" s="21"/>
      <c r="AX743" s="21"/>
      <c r="AY743" s="21"/>
      <c r="AZ743" s="21"/>
      <c r="BA743" s="21"/>
      <c r="BB743" s="21"/>
      <c r="BC743" s="21"/>
      <c r="BD743" s="21"/>
      <c r="BE743" s="319"/>
      <c r="BF743" s="319"/>
      <c r="BG743" s="316"/>
      <c r="BH743" s="316"/>
      <c r="BI743" s="316"/>
      <c r="BJ743" s="316"/>
      <c r="BK743" s="316"/>
      <c r="BL743" s="316"/>
      <c r="BM743" s="316"/>
      <c r="BN743" s="316"/>
      <c r="BO743" s="316"/>
      <c r="BP743" s="316"/>
      <c r="BQ743" s="316"/>
      <c r="BR743" s="316"/>
      <c r="BS743" s="316"/>
      <c r="BT743" s="316"/>
      <c r="BU743" s="316"/>
      <c r="BV743" s="316"/>
      <c r="BW743" s="316"/>
      <c r="BX743" s="316"/>
      <c r="BY743" s="316"/>
      <c r="BZ743" s="316"/>
      <c r="CA743" s="316"/>
      <c r="CB743" s="316"/>
      <c r="CC743" s="316"/>
      <c r="CD743" s="316"/>
      <c r="CE743" s="316"/>
      <c r="CF743" s="316"/>
      <c r="CG743" s="316"/>
      <c r="CH743" s="316"/>
      <c r="CI743" s="316"/>
      <c r="CJ743" s="316"/>
      <c r="CK743" s="316"/>
      <c r="CL743" s="316"/>
      <c r="CM743" s="316"/>
      <c r="CN743" s="316"/>
      <c r="CO743" s="316"/>
      <c r="CP743" s="316"/>
      <c r="CQ743" s="316"/>
      <c r="CR743" s="316"/>
      <c r="CS743" s="316"/>
      <c r="CT743" s="316"/>
      <c r="CU743" s="316"/>
      <c r="CV743" s="316"/>
      <c r="CW743" s="316"/>
      <c r="CX743" s="316"/>
      <c r="CY743" s="316"/>
      <c r="CZ743" s="316"/>
      <c r="DA743" s="316"/>
      <c r="DB743" s="316"/>
      <c r="DC743" s="316"/>
      <c r="DD743" s="316"/>
      <c r="DE743" s="316"/>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21"/>
      <c r="ET743" s="21"/>
      <c r="EU743" s="21"/>
      <c r="EV743" s="21"/>
      <c r="HP743" s="268">
        <f t="shared" si="484"/>
        <v>4</v>
      </c>
      <c r="HQ743" s="268">
        <f t="shared" si="454"/>
        <v>735</v>
      </c>
      <c r="HR743" s="268">
        <f t="shared" si="485"/>
        <v>0</v>
      </c>
      <c r="HS743" s="268">
        <f t="shared" si="486"/>
        <v>0</v>
      </c>
    </row>
    <row r="744" spans="1:227" x14ac:dyDescent="0.3">
      <c r="A744" s="21"/>
      <c r="B744" s="14">
        <v>11664</v>
      </c>
      <c r="C744" s="14">
        <v>2</v>
      </c>
      <c r="D744" s="14" t="s">
        <v>182</v>
      </c>
      <c r="E744" s="14" t="s">
        <v>183</v>
      </c>
      <c r="F744" s="14">
        <v>300</v>
      </c>
      <c r="G744" s="14" t="s">
        <v>120</v>
      </c>
      <c r="H744" s="14">
        <v>3</v>
      </c>
      <c r="I744" s="14">
        <v>4</v>
      </c>
      <c r="J744" s="14">
        <v>4</v>
      </c>
      <c r="K744" s="14"/>
      <c r="L744" s="14" t="s">
        <v>141</v>
      </c>
      <c r="M744" s="24">
        <f t="shared" si="481"/>
        <v>4</v>
      </c>
      <c r="N744" s="24">
        <f t="shared" si="456"/>
        <v>1</v>
      </c>
      <c r="O744" s="24" t="str">
        <f t="shared" si="457"/>
        <v>4 4</v>
      </c>
      <c r="P744" s="24">
        <f t="shared" si="458"/>
        <v>4</v>
      </c>
      <c r="Q744" s="25">
        <f t="shared" si="459"/>
        <v>0</v>
      </c>
      <c r="R744" s="26">
        <f t="shared" si="460"/>
        <v>0</v>
      </c>
      <c r="S744" s="24">
        <f t="shared" si="461"/>
        <v>3</v>
      </c>
      <c r="T744" s="24">
        <f t="shared" si="462"/>
        <v>3</v>
      </c>
      <c r="U744" s="24" t="str">
        <f t="shared" si="463"/>
        <v/>
      </c>
      <c r="V744" s="24" t="str">
        <f t="shared" si="464"/>
        <v>g</v>
      </c>
      <c r="W744" s="24" t="str">
        <f t="shared" si="482"/>
        <v/>
      </c>
      <c r="X744" s="24">
        <f t="shared" si="465"/>
        <v>3</v>
      </c>
      <c r="Y744" s="24">
        <f t="shared" si="466"/>
        <v>3</v>
      </c>
      <c r="Z744" s="24" t="str">
        <f t="shared" si="467"/>
        <v>F</v>
      </c>
      <c r="AA744" s="24" t="str">
        <f t="shared" si="487"/>
        <v>F</v>
      </c>
      <c r="AB744" s="34" t="str">
        <f t="shared" si="468"/>
        <v/>
      </c>
      <c r="AC744" s="34" t="str">
        <f t="shared" si="469"/>
        <v>g</v>
      </c>
      <c r="AD744" s="34" t="str">
        <f t="shared" si="483"/>
        <v>g</v>
      </c>
      <c r="AE744" s="34" t="str">
        <f t="shared" si="470"/>
        <v>3 0</v>
      </c>
      <c r="AF744" s="34">
        <f t="shared" si="471"/>
        <v>4</v>
      </c>
      <c r="AG744" s="34">
        <f t="shared" si="472"/>
        <v>4</v>
      </c>
      <c r="AH744" s="34">
        <f t="shared" si="473"/>
        <v>0</v>
      </c>
      <c r="AI744" s="172">
        <f>IF(AJ744&lt;&gt;"",MAX(AI$3:AI743)+1,"")</f>
        <v>563</v>
      </c>
      <c r="AJ744" s="172" t="str">
        <f t="shared" si="474"/>
        <v>F</v>
      </c>
      <c r="AK744" s="172">
        <f t="shared" si="475"/>
        <v>300</v>
      </c>
      <c r="AL744" s="172">
        <f t="shared" si="476"/>
        <v>4</v>
      </c>
      <c r="AM744" s="172" t="str">
        <f>IF(AN744&lt;&gt;"",MAX(AM$3:AM743)+1,"")</f>
        <v/>
      </c>
      <c r="AN744" s="172" t="str">
        <f t="shared" si="477"/>
        <v/>
      </c>
      <c r="AO744" s="172" t="str">
        <f t="shared" si="478"/>
        <v/>
      </c>
      <c r="AP744" s="172" t="str">
        <f t="shared" si="479"/>
        <v/>
      </c>
      <c r="AQ744" s="172" t="str">
        <f t="shared" si="480"/>
        <v/>
      </c>
      <c r="AR744" s="172" t="str">
        <f>Table1[[#This Row],[Sex ]]&amp;Table1[[#This Row],[Month]]</f>
        <v>F3</v>
      </c>
      <c r="AS744" s="21"/>
      <c r="AT744" s="21"/>
      <c r="AU744" s="21"/>
      <c r="AV744" s="21"/>
      <c r="AW744" s="21"/>
      <c r="AX744" s="21"/>
      <c r="AY744" s="21"/>
      <c r="AZ744" s="21"/>
      <c r="BA744" s="21"/>
      <c r="BB744" s="21"/>
      <c r="BC744" s="21"/>
      <c r="BD744" s="21"/>
      <c r="BE744" s="319"/>
      <c r="BF744" s="319"/>
      <c r="BG744" s="316"/>
      <c r="BH744" s="316"/>
      <c r="BI744" s="316"/>
      <c r="BJ744" s="316"/>
      <c r="BK744" s="316"/>
      <c r="BL744" s="316"/>
      <c r="BM744" s="316"/>
      <c r="BN744" s="316"/>
      <c r="BO744" s="316"/>
      <c r="BP744" s="316"/>
      <c r="BQ744" s="316"/>
      <c r="BR744" s="316"/>
      <c r="BS744" s="316"/>
      <c r="BT744" s="316"/>
      <c r="BU744" s="316"/>
      <c r="BV744" s="316"/>
      <c r="BW744" s="316"/>
      <c r="BX744" s="316"/>
      <c r="BY744" s="316"/>
      <c r="BZ744" s="316"/>
      <c r="CA744" s="316"/>
      <c r="CB744" s="316"/>
      <c r="CC744" s="316"/>
      <c r="CD744" s="316"/>
      <c r="CE744" s="316"/>
      <c r="CF744" s="316"/>
      <c r="CG744" s="316"/>
      <c r="CH744" s="316"/>
      <c r="CI744" s="316"/>
      <c r="CJ744" s="316"/>
      <c r="CK744" s="316"/>
      <c r="CL744" s="316"/>
      <c r="CM744" s="316"/>
      <c r="CN744" s="316"/>
      <c r="CO744" s="316"/>
      <c r="CP744" s="316"/>
      <c r="CQ744" s="316"/>
      <c r="CR744" s="316"/>
      <c r="CS744" s="316"/>
      <c r="CT744" s="316"/>
      <c r="CU744" s="316"/>
      <c r="CV744" s="316"/>
      <c r="CW744" s="316"/>
      <c r="CX744" s="316"/>
      <c r="CY744" s="316"/>
      <c r="CZ744" s="316"/>
      <c r="DA744" s="316"/>
      <c r="DB744" s="316"/>
      <c r="DC744" s="316"/>
      <c r="DD744" s="316"/>
      <c r="DE744" s="316"/>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21"/>
      <c r="ET744" s="21"/>
      <c r="EU744" s="21"/>
      <c r="EV744" s="21"/>
      <c r="HP744" s="268">
        <f t="shared" si="484"/>
        <v>4</v>
      </c>
      <c r="HQ744" s="268">
        <f t="shared" si="454"/>
        <v>736</v>
      </c>
      <c r="HR744" s="268">
        <f t="shared" si="485"/>
        <v>0</v>
      </c>
      <c r="HS744" s="268">
        <f t="shared" si="486"/>
        <v>0</v>
      </c>
    </row>
    <row r="745" spans="1:227" x14ac:dyDescent="0.3">
      <c r="A745" s="21"/>
      <c r="B745" s="14">
        <v>11664</v>
      </c>
      <c r="C745" s="14">
        <v>3</v>
      </c>
      <c r="D745" s="14" t="s">
        <v>182</v>
      </c>
      <c r="E745" s="14" t="s">
        <v>183</v>
      </c>
      <c r="F745" s="14">
        <v>300</v>
      </c>
      <c r="G745" s="14" t="s">
        <v>120</v>
      </c>
      <c r="H745" s="14">
        <v>3</v>
      </c>
      <c r="I745" s="14">
        <v>5</v>
      </c>
      <c r="J745" s="14">
        <v>5</v>
      </c>
      <c r="K745" s="14"/>
      <c r="L745" s="14" t="s">
        <v>141</v>
      </c>
      <c r="M745" s="24">
        <f t="shared" si="481"/>
        <v>5</v>
      </c>
      <c r="N745" s="24">
        <f t="shared" si="456"/>
        <v>1</v>
      </c>
      <c r="O745" s="24" t="str">
        <f t="shared" si="457"/>
        <v>5 5</v>
      </c>
      <c r="P745" s="24">
        <f t="shared" si="458"/>
        <v>5</v>
      </c>
      <c r="Q745" s="25">
        <f t="shared" si="459"/>
        <v>0</v>
      </c>
      <c r="R745" s="26">
        <f t="shared" si="460"/>
        <v>0</v>
      </c>
      <c r="S745" s="24">
        <f t="shared" si="461"/>
        <v>3</v>
      </c>
      <c r="T745" s="24">
        <f t="shared" si="462"/>
        <v>3</v>
      </c>
      <c r="U745" s="24" t="str">
        <f t="shared" si="463"/>
        <v/>
      </c>
      <c r="V745" s="24" t="str">
        <f t="shared" si="464"/>
        <v>g</v>
      </c>
      <c r="W745" s="24" t="str">
        <f t="shared" si="482"/>
        <v/>
      </c>
      <c r="X745" s="24">
        <f t="shared" si="465"/>
        <v>3</v>
      </c>
      <c r="Y745" s="24">
        <f t="shared" si="466"/>
        <v>3</v>
      </c>
      <c r="Z745" s="24" t="str">
        <f t="shared" si="467"/>
        <v>F</v>
      </c>
      <c r="AA745" s="24" t="str">
        <f t="shared" si="487"/>
        <v>F</v>
      </c>
      <c r="AB745" s="34" t="str">
        <f t="shared" si="468"/>
        <v/>
      </c>
      <c r="AC745" s="34" t="str">
        <f t="shared" si="469"/>
        <v>g</v>
      </c>
      <c r="AD745" s="34" t="str">
        <f t="shared" si="483"/>
        <v>g</v>
      </c>
      <c r="AE745" s="34" t="str">
        <f t="shared" si="470"/>
        <v>3 0</v>
      </c>
      <c r="AF745" s="34">
        <f t="shared" si="471"/>
        <v>5</v>
      </c>
      <c r="AG745" s="34">
        <f t="shared" si="472"/>
        <v>5</v>
      </c>
      <c r="AH745" s="34">
        <f t="shared" si="473"/>
        <v>0</v>
      </c>
      <c r="AI745" s="172">
        <f>IF(AJ745&lt;&gt;"",MAX(AI$3:AI744)+1,"")</f>
        <v>564</v>
      </c>
      <c r="AJ745" s="172" t="str">
        <f t="shared" si="474"/>
        <v>F</v>
      </c>
      <c r="AK745" s="172">
        <f t="shared" si="475"/>
        <v>300</v>
      </c>
      <c r="AL745" s="172">
        <f t="shared" si="476"/>
        <v>5</v>
      </c>
      <c r="AM745" s="172" t="str">
        <f>IF(AN745&lt;&gt;"",MAX(AM$3:AM744)+1,"")</f>
        <v/>
      </c>
      <c r="AN745" s="172" t="str">
        <f t="shared" si="477"/>
        <v/>
      </c>
      <c r="AO745" s="172" t="str">
        <f t="shared" si="478"/>
        <v/>
      </c>
      <c r="AP745" s="172" t="str">
        <f t="shared" si="479"/>
        <v/>
      </c>
      <c r="AQ745" s="172" t="str">
        <f t="shared" si="480"/>
        <v/>
      </c>
      <c r="AR745" s="172" t="str">
        <f>Table1[[#This Row],[Sex ]]&amp;Table1[[#This Row],[Month]]</f>
        <v>F3</v>
      </c>
      <c r="AS745" s="21"/>
      <c r="AT745" s="21"/>
      <c r="AU745" s="21"/>
      <c r="AV745" s="21"/>
      <c r="AW745" s="21"/>
      <c r="AX745" s="21"/>
      <c r="AY745" s="21"/>
      <c r="AZ745" s="21"/>
      <c r="BA745" s="21"/>
      <c r="BB745" s="21"/>
      <c r="BC745" s="21"/>
      <c r="BD745" s="21"/>
      <c r="BE745" s="319"/>
      <c r="BF745" s="319"/>
      <c r="BG745" s="316"/>
      <c r="BH745" s="316"/>
      <c r="BI745" s="316"/>
      <c r="BJ745" s="316"/>
      <c r="BK745" s="316"/>
      <c r="BL745" s="316"/>
      <c r="BM745" s="316"/>
      <c r="BN745" s="316"/>
      <c r="BO745" s="316"/>
      <c r="BP745" s="316"/>
      <c r="BQ745" s="316"/>
      <c r="BR745" s="316"/>
      <c r="BS745" s="316"/>
      <c r="BT745" s="316"/>
      <c r="BU745" s="316"/>
      <c r="BV745" s="316"/>
      <c r="BW745" s="316"/>
      <c r="BX745" s="316"/>
      <c r="BY745" s="316"/>
      <c r="BZ745" s="316"/>
      <c r="CA745" s="316"/>
      <c r="CB745" s="316"/>
      <c r="CC745" s="316"/>
      <c r="CD745" s="316"/>
      <c r="CE745" s="316"/>
      <c r="CF745" s="316"/>
      <c r="CG745" s="316"/>
      <c r="CH745" s="316"/>
      <c r="CI745" s="316"/>
      <c r="CJ745" s="316"/>
      <c r="CK745" s="316"/>
      <c r="CL745" s="316"/>
      <c r="CM745" s="316"/>
      <c r="CN745" s="316"/>
      <c r="CO745" s="316"/>
      <c r="CP745" s="316"/>
      <c r="CQ745" s="316"/>
      <c r="CR745" s="316"/>
      <c r="CS745" s="316"/>
      <c r="CT745" s="316"/>
      <c r="CU745" s="316"/>
      <c r="CV745" s="316"/>
      <c r="CW745" s="316"/>
      <c r="CX745" s="316"/>
      <c r="CY745" s="316"/>
      <c r="CZ745" s="316"/>
      <c r="DA745" s="316"/>
      <c r="DB745" s="316"/>
      <c r="DC745" s="316"/>
      <c r="DD745" s="316"/>
      <c r="DE745" s="316"/>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HP745" s="268">
        <f t="shared" si="484"/>
        <v>5</v>
      </c>
      <c r="HQ745" s="268">
        <f t="shared" si="454"/>
        <v>737</v>
      </c>
      <c r="HR745" s="268">
        <f t="shared" si="485"/>
        <v>0</v>
      </c>
      <c r="HS745" s="268">
        <f t="shared" si="486"/>
        <v>0</v>
      </c>
    </row>
    <row r="746" spans="1:227" x14ac:dyDescent="0.3">
      <c r="A746" s="21"/>
      <c r="B746" s="14">
        <v>11664</v>
      </c>
      <c r="C746" s="14">
        <v>4</v>
      </c>
      <c r="D746" s="14" t="s">
        <v>182</v>
      </c>
      <c r="E746" s="14" t="s">
        <v>183</v>
      </c>
      <c r="F746" s="14">
        <v>310</v>
      </c>
      <c r="G746" s="14" t="s">
        <v>120</v>
      </c>
      <c r="H746" s="14">
        <v>3</v>
      </c>
      <c r="I746" s="14">
        <v>6</v>
      </c>
      <c r="J746" s="14">
        <v>7</v>
      </c>
      <c r="K746" s="14"/>
      <c r="L746" s="14" t="s">
        <v>141</v>
      </c>
      <c r="M746" s="24" t="str">
        <f t="shared" si="481"/>
        <v/>
      </c>
      <c r="N746" s="24">
        <f t="shared" si="456"/>
        <v>1</v>
      </c>
      <c r="O746" s="24" t="str">
        <f t="shared" si="457"/>
        <v>7 6</v>
      </c>
      <c r="P746" s="24">
        <f t="shared" si="458"/>
        <v>6.5</v>
      </c>
      <c r="Q746" s="25">
        <f t="shared" si="459"/>
        <v>0.5</v>
      </c>
      <c r="R746" s="26">
        <f t="shared" si="460"/>
        <v>0.10878565864408424</v>
      </c>
      <c r="S746" s="24">
        <f t="shared" si="461"/>
        <v>3</v>
      </c>
      <c r="T746" s="24">
        <f t="shared" si="462"/>
        <v>3</v>
      </c>
      <c r="U746" s="24" t="str">
        <f t="shared" si="463"/>
        <v/>
      </c>
      <c r="V746" s="24" t="str">
        <f t="shared" si="464"/>
        <v/>
      </c>
      <c r="W746" s="24" t="str">
        <f t="shared" si="482"/>
        <v/>
      </c>
      <c r="X746" s="24" t="str">
        <f t="shared" si="465"/>
        <v/>
      </c>
      <c r="Y746" s="24">
        <f t="shared" si="466"/>
        <v>3</v>
      </c>
      <c r="Z746" s="24" t="str">
        <f t="shared" si="467"/>
        <v>F</v>
      </c>
      <c r="AA746" s="24" t="str">
        <f>IF(I746&lt;&gt;"",IF(I746-J746=0,G746,""),"")</f>
        <v/>
      </c>
      <c r="AB746" s="34" t="str">
        <f t="shared" si="468"/>
        <v/>
      </c>
      <c r="AC746" s="34" t="str">
        <f t="shared" si="469"/>
        <v>g</v>
      </c>
      <c r="AD746" s="34" t="str">
        <f t="shared" si="483"/>
        <v/>
      </c>
      <c r="AE746" s="34" t="str">
        <f t="shared" si="470"/>
        <v>3 -1</v>
      </c>
      <c r="AF746" s="34">
        <f t="shared" si="471"/>
        <v>7</v>
      </c>
      <c r="AG746" s="34">
        <f t="shared" si="472"/>
        <v>6</v>
      </c>
      <c r="AH746" s="34">
        <f t="shared" si="473"/>
        <v>-1</v>
      </c>
      <c r="AI746" s="172">
        <f>IF(AJ746&lt;&gt;"",MAX(AI$3:AI745)+1,"")</f>
        <v>565</v>
      </c>
      <c r="AJ746" s="172" t="str">
        <f t="shared" si="474"/>
        <v>F</v>
      </c>
      <c r="AK746" s="172">
        <f t="shared" si="475"/>
        <v>310</v>
      </c>
      <c r="AL746" s="172">
        <f t="shared" si="476"/>
        <v>7</v>
      </c>
      <c r="AM746" s="172" t="str">
        <f>IF(AN746&lt;&gt;"",MAX(AM$3:AM745)+1,"")</f>
        <v/>
      </c>
      <c r="AN746" s="172" t="str">
        <f t="shared" si="477"/>
        <v/>
      </c>
      <c r="AO746" s="172" t="str">
        <f t="shared" si="478"/>
        <v/>
      </c>
      <c r="AP746" s="172" t="str">
        <f t="shared" si="479"/>
        <v/>
      </c>
      <c r="AQ746" s="172" t="str">
        <f t="shared" si="480"/>
        <v/>
      </c>
      <c r="AR746" s="172" t="str">
        <f>Table1[[#This Row],[Sex ]]&amp;Table1[[#This Row],[Month]]</f>
        <v>F3</v>
      </c>
      <c r="AS746" s="21"/>
      <c r="AT746" s="21"/>
      <c r="AU746" s="21"/>
      <c r="AV746" s="21"/>
      <c r="AW746" s="21"/>
      <c r="AX746" s="21"/>
      <c r="AY746" s="21"/>
      <c r="AZ746" s="21"/>
      <c r="BA746" s="21"/>
      <c r="BB746" s="21"/>
      <c r="BC746" s="21"/>
      <c r="BD746" s="21"/>
      <c r="BE746" s="319"/>
      <c r="BF746" s="319"/>
      <c r="BG746" s="316"/>
      <c r="BH746" s="316"/>
      <c r="BI746" s="316"/>
      <c r="BJ746" s="316"/>
      <c r="BK746" s="316"/>
      <c r="BL746" s="316"/>
      <c r="BM746" s="316"/>
      <c r="BN746" s="316"/>
      <c r="BO746" s="316"/>
      <c r="BP746" s="316"/>
      <c r="BQ746" s="316"/>
      <c r="BR746" s="316"/>
      <c r="BS746" s="316"/>
      <c r="BT746" s="316"/>
      <c r="BU746" s="316"/>
      <c r="BV746" s="316"/>
      <c r="BW746" s="316"/>
      <c r="BX746" s="316"/>
      <c r="BY746" s="316"/>
      <c r="BZ746" s="316"/>
      <c r="CA746" s="316"/>
      <c r="CB746" s="316"/>
      <c r="CC746" s="316"/>
      <c r="CD746" s="316"/>
      <c r="CE746" s="316"/>
      <c r="CF746" s="316"/>
      <c r="CG746" s="316"/>
      <c r="CH746" s="316"/>
      <c r="CI746" s="316"/>
      <c r="CJ746" s="316"/>
      <c r="CK746" s="316"/>
      <c r="CL746" s="316"/>
      <c r="CM746" s="316"/>
      <c r="CN746" s="316"/>
      <c r="CO746" s="316"/>
      <c r="CP746" s="316"/>
      <c r="CQ746" s="316"/>
      <c r="CR746" s="316"/>
      <c r="CS746" s="316"/>
      <c r="CT746" s="316"/>
      <c r="CU746" s="316"/>
      <c r="CV746" s="316"/>
      <c r="CW746" s="316"/>
      <c r="CX746" s="316"/>
      <c r="CY746" s="316"/>
      <c r="CZ746" s="316"/>
      <c r="DA746" s="316"/>
      <c r="DB746" s="316"/>
      <c r="DC746" s="316"/>
      <c r="DD746" s="316"/>
      <c r="DE746" s="316"/>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21"/>
      <c r="ET746" s="21"/>
      <c r="EU746" s="21"/>
      <c r="EV746" s="21"/>
      <c r="HP746" s="268">
        <f t="shared" si="484"/>
        <v>4</v>
      </c>
      <c r="HQ746" s="268">
        <f t="shared" si="454"/>
        <v>738</v>
      </c>
      <c r="HR746" s="268">
        <f t="shared" si="485"/>
        <v>0</v>
      </c>
      <c r="HS746" s="268">
        <f t="shared" si="486"/>
        <v>0</v>
      </c>
    </row>
    <row r="747" spans="1:227" x14ac:dyDescent="0.3">
      <c r="A747" s="21"/>
      <c r="B747" s="14">
        <v>11664</v>
      </c>
      <c r="C747" s="14">
        <v>5</v>
      </c>
      <c r="D747" s="14" t="s">
        <v>182</v>
      </c>
      <c r="E747" s="14" t="s">
        <v>183</v>
      </c>
      <c r="F747" s="14">
        <v>310</v>
      </c>
      <c r="G747" s="14" t="s">
        <v>120</v>
      </c>
      <c r="H747" s="14">
        <v>3</v>
      </c>
      <c r="I747" s="14">
        <v>4</v>
      </c>
      <c r="J747" s="14">
        <v>4</v>
      </c>
      <c r="K747" s="14"/>
      <c r="L747" s="14" t="s">
        <v>141</v>
      </c>
      <c r="M747" s="24">
        <f t="shared" si="481"/>
        <v>4</v>
      </c>
      <c r="N747" s="24">
        <f t="shared" si="456"/>
        <v>1</v>
      </c>
      <c r="O747" s="24" t="str">
        <f t="shared" si="457"/>
        <v>4 4</v>
      </c>
      <c r="P747" s="24">
        <f t="shared" si="458"/>
        <v>4</v>
      </c>
      <c r="Q747" s="25">
        <f t="shared" si="459"/>
        <v>0</v>
      </c>
      <c r="R747" s="26">
        <f t="shared" si="460"/>
        <v>0</v>
      </c>
      <c r="S747" s="24">
        <f t="shared" si="461"/>
        <v>3</v>
      </c>
      <c r="T747" s="24">
        <f t="shared" si="462"/>
        <v>3</v>
      </c>
      <c r="U747" s="24" t="str">
        <f t="shared" si="463"/>
        <v/>
      </c>
      <c r="V747" s="24" t="str">
        <f t="shared" si="464"/>
        <v>g</v>
      </c>
      <c r="W747" s="24" t="str">
        <f t="shared" si="482"/>
        <v/>
      </c>
      <c r="X747" s="24">
        <f t="shared" si="465"/>
        <v>3</v>
      </c>
      <c r="Y747" s="24">
        <f t="shared" si="466"/>
        <v>3</v>
      </c>
      <c r="Z747" s="24" t="str">
        <f t="shared" si="467"/>
        <v>F</v>
      </c>
      <c r="AA747" s="24" t="str">
        <f t="shared" ref="AA747:AA752" si="488">IF(I747&lt;&gt;"",IF(SUM(I747:J747)&gt;98,"",IF(I747-J747=0,G747,"")))</f>
        <v>F</v>
      </c>
      <c r="AB747" s="34" t="str">
        <f t="shared" si="468"/>
        <v/>
      </c>
      <c r="AC747" s="34" t="str">
        <f t="shared" si="469"/>
        <v>g</v>
      </c>
      <c r="AD747" s="34" t="str">
        <f t="shared" si="483"/>
        <v>g</v>
      </c>
      <c r="AE747" s="34" t="str">
        <f t="shared" si="470"/>
        <v>3 0</v>
      </c>
      <c r="AF747" s="34">
        <f t="shared" si="471"/>
        <v>4</v>
      </c>
      <c r="AG747" s="34">
        <f t="shared" si="472"/>
        <v>4</v>
      </c>
      <c r="AH747" s="34">
        <f t="shared" si="473"/>
        <v>0</v>
      </c>
      <c r="AI747" s="172">
        <f>IF(AJ747&lt;&gt;"",MAX(AI$3:AI746)+1,"")</f>
        <v>566</v>
      </c>
      <c r="AJ747" s="172" t="str">
        <f t="shared" si="474"/>
        <v>F</v>
      </c>
      <c r="AK747" s="172">
        <f t="shared" si="475"/>
        <v>310</v>
      </c>
      <c r="AL747" s="172">
        <f t="shared" si="476"/>
        <v>4</v>
      </c>
      <c r="AM747" s="172" t="str">
        <f>IF(AN747&lt;&gt;"",MAX(AM$3:AM746)+1,"")</f>
        <v/>
      </c>
      <c r="AN747" s="172" t="str">
        <f t="shared" si="477"/>
        <v/>
      </c>
      <c r="AO747" s="172" t="str">
        <f t="shared" si="478"/>
        <v/>
      </c>
      <c r="AP747" s="172" t="str">
        <f t="shared" si="479"/>
        <v/>
      </c>
      <c r="AQ747" s="172" t="str">
        <f t="shared" si="480"/>
        <v/>
      </c>
      <c r="AR747" s="172" t="str">
        <f>Table1[[#This Row],[Sex ]]&amp;Table1[[#This Row],[Month]]</f>
        <v>F3</v>
      </c>
      <c r="AS747" s="21"/>
      <c r="AT747" s="21"/>
      <c r="AU747" s="21"/>
      <c r="AV747" s="21"/>
      <c r="AW747" s="21"/>
      <c r="AX747" s="21"/>
      <c r="AY747" s="21"/>
      <c r="AZ747" s="21"/>
      <c r="BA747" s="21"/>
      <c r="BB747" s="21"/>
      <c r="BC747" s="21"/>
      <c r="BD747" s="21"/>
      <c r="BE747" s="319"/>
      <c r="BF747" s="319"/>
      <c r="BG747" s="316"/>
      <c r="BH747" s="316"/>
      <c r="BI747" s="316"/>
      <c r="BJ747" s="316"/>
      <c r="BK747" s="316"/>
      <c r="BL747" s="316"/>
      <c r="BM747" s="316"/>
      <c r="BN747" s="316"/>
      <c r="BO747" s="316"/>
      <c r="BP747" s="316"/>
      <c r="BQ747" s="316"/>
      <c r="BR747" s="316"/>
      <c r="BS747" s="316"/>
      <c r="BT747" s="316"/>
      <c r="BU747" s="316"/>
      <c r="BV747" s="316"/>
      <c r="BW747" s="316"/>
      <c r="BX747" s="316"/>
      <c r="BY747" s="316"/>
      <c r="BZ747" s="316"/>
      <c r="CA747" s="316"/>
      <c r="CB747" s="316"/>
      <c r="CC747" s="316"/>
      <c r="CD747" s="316"/>
      <c r="CE747" s="316"/>
      <c r="CF747" s="316"/>
      <c r="CG747" s="316"/>
      <c r="CH747" s="316"/>
      <c r="CI747" s="316"/>
      <c r="CJ747" s="316"/>
      <c r="CK747" s="316"/>
      <c r="CL747" s="316"/>
      <c r="CM747" s="316"/>
      <c r="CN747" s="316"/>
      <c r="CO747" s="316"/>
      <c r="CP747" s="316"/>
      <c r="CQ747" s="316"/>
      <c r="CR747" s="316"/>
      <c r="CS747" s="316"/>
      <c r="CT747" s="316"/>
      <c r="CU747" s="316"/>
      <c r="CV747" s="316"/>
      <c r="CW747" s="316"/>
      <c r="CX747" s="316"/>
      <c r="CY747" s="316"/>
      <c r="CZ747" s="316"/>
      <c r="DA747" s="316"/>
      <c r="DB747" s="316"/>
      <c r="DC747" s="316"/>
      <c r="DD747" s="316"/>
      <c r="DE747" s="316"/>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21"/>
      <c r="ET747" s="21"/>
      <c r="EU747" s="21"/>
      <c r="EV747" s="21"/>
      <c r="HP747" s="268">
        <f t="shared" si="484"/>
        <v>7</v>
      </c>
      <c r="HQ747" s="268">
        <f t="shared" si="454"/>
        <v>739</v>
      </c>
      <c r="HR747" s="268">
        <f t="shared" si="485"/>
        <v>0</v>
      </c>
      <c r="HS747" s="268">
        <f t="shared" si="486"/>
        <v>0</v>
      </c>
    </row>
    <row r="748" spans="1:227" x14ac:dyDescent="0.3">
      <c r="A748" s="21"/>
      <c r="B748" s="14">
        <v>11664</v>
      </c>
      <c r="C748" s="14">
        <v>6</v>
      </c>
      <c r="D748" s="14" t="s">
        <v>182</v>
      </c>
      <c r="E748" s="14" t="s">
        <v>183</v>
      </c>
      <c r="F748" s="14">
        <v>320</v>
      </c>
      <c r="G748" s="14" t="s">
        <v>120</v>
      </c>
      <c r="H748" s="14">
        <v>3</v>
      </c>
      <c r="I748" s="14">
        <v>6</v>
      </c>
      <c r="J748" s="14">
        <v>6</v>
      </c>
      <c r="K748" s="14"/>
      <c r="L748" s="14" t="s">
        <v>141</v>
      </c>
      <c r="M748" s="24">
        <f t="shared" si="481"/>
        <v>6</v>
      </c>
      <c r="N748" s="24">
        <f t="shared" si="456"/>
        <v>1</v>
      </c>
      <c r="O748" s="24" t="str">
        <f t="shared" si="457"/>
        <v>6 6</v>
      </c>
      <c r="P748" s="24">
        <f t="shared" si="458"/>
        <v>6</v>
      </c>
      <c r="Q748" s="25">
        <f t="shared" si="459"/>
        <v>0</v>
      </c>
      <c r="R748" s="26">
        <f t="shared" si="460"/>
        <v>0</v>
      </c>
      <c r="S748" s="24">
        <f t="shared" si="461"/>
        <v>3</v>
      </c>
      <c r="T748" s="24">
        <f t="shared" si="462"/>
        <v>3</v>
      </c>
      <c r="U748" s="24" t="str">
        <f t="shared" si="463"/>
        <v/>
      </c>
      <c r="V748" s="24" t="str">
        <f t="shared" si="464"/>
        <v>g</v>
      </c>
      <c r="W748" s="24" t="str">
        <f t="shared" si="482"/>
        <v/>
      </c>
      <c r="X748" s="24">
        <f t="shared" si="465"/>
        <v>3</v>
      </c>
      <c r="Y748" s="24">
        <f t="shared" si="466"/>
        <v>3</v>
      </c>
      <c r="Z748" s="24" t="str">
        <f t="shared" si="467"/>
        <v>F</v>
      </c>
      <c r="AA748" s="24" t="str">
        <f t="shared" si="488"/>
        <v>F</v>
      </c>
      <c r="AB748" s="34" t="str">
        <f t="shared" si="468"/>
        <v/>
      </c>
      <c r="AC748" s="34" t="str">
        <f t="shared" si="469"/>
        <v>g</v>
      </c>
      <c r="AD748" s="34" t="str">
        <f t="shared" si="483"/>
        <v>g</v>
      </c>
      <c r="AE748" s="34" t="str">
        <f t="shared" si="470"/>
        <v>3 0</v>
      </c>
      <c r="AF748" s="34">
        <f t="shared" si="471"/>
        <v>6</v>
      </c>
      <c r="AG748" s="34">
        <f t="shared" si="472"/>
        <v>6</v>
      </c>
      <c r="AH748" s="34">
        <f t="shared" si="473"/>
        <v>0</v>
      </c>
      <c r="AI748" s="172">
        <f>IF(AJ748&lt;&gt;"",MAX(AI$3:AI747)+1,"")</f>
        <v>567</v>
      </c>
      <c r="AJ748" s="172" t="str">
        <f t="shared" si="474"/>
        <v>F</v>
      </c>
      <c r="AK748" s="172">
        <f t="shared" si="475"/>
        <v>320</v>
      </c>
      <c r="AL748" s="172">
        <f t="shared" si="476"/>
        <v>6</v>
      </c>
      <c r="AM748" s="172" t="str">
        <f>IF(AN748&lt;&gt;"",MAX(AM$3:AM747)+1,"")</f>
        <v/>
      </c>
      <c r="AN748" s="172" t="str">
        <f t="shared" si="477"/>
        <v/>
      </c>
      <c r="AO748" s="172" t="str">
        <f t="shared" si="478"/>
        <v/>
      </c>
      <c r="AP748" s="172" t="str">
        <f t="shared" si="479"/>
        <v/>
      </c>
      <c r="AQ748" s="172" t="str">
        <f t="shared" si="480"/>
        <v/>
      </c>
      <c r="AR748" s="172" t="str">
        <f>Table1[[#This Row],[Sex ]]&amp;Table1[[#This Row],[Month]]</f>
        <v>F3</v>
      </c>
      <c r="AS748" s="21"/>
      <c r="AT748" s="21"/>
      <c r="AU748" s="21"/>
      <c r="AV748" s="21"/>
      <c r="AW748" s="21"/>
      <c r="AX748" s="21"/>
      <c r="AY748" s="21"/>
      <c r="AZ748" s="21"/>
      <c r="BA748" s="21"/>
      <c r="BB748" s="21"/>
      <c r="BC748" s="21"/>
      <c r="BD748" s="21"/>
      <c r="BE748" s="319"/>
      <c r="BF748" s="319"/>
      <c r="BG748" s="316"/>
      <c r="BH748" s="316"/>
      <c r="BI748" s="316"/>
      <c r="BJ748" s="316"/>
      <c r="BK748" s="316"/>
      <c r="BL748" s="316"/>
      <c r="BM748" s="316"/>
      <c r="BN748" s="316"/>
      <c r="BO748" s="316"/>
      <c r="BP748" s="316"/>
      <c r="BQ748" s="316"/>
      <c r="BR748" s="316"/>
      <c r="BS748" s="316"/>
      <c r="BT748" s="316"/>
      <c r="BU748" s="316"/>
      <c r="BV748" s="316"/>
      <c r="BW748" s="316"/>
      <c r="BX748" s="316"/>
      <c r="BY748" s="316"/>
      <c r="BZ748" s="316"/>
      <c r="CA748" s="316"/>
      <c r="CB748" s="316"/>
      <c r="CC748" s="316"/>
      <c r="CD748" s="316"/>
      <c r="CE748" s="316"/>
      <c r="CF748" s="316"/>
      <c r="CG748" s="316"/>
      <c r="CH748" s="316"/>
      <c r="CI748" s="316"/>
      <c r="CJ748" s="316"/>
      <c r="CK748" s="316"/>
      <c r="CL748" s="316"/>
      <c r="CM748" s="316"/>
      <c r="CN748" s="316"/>
      <c r="CO748" s="316"/>
      <c r="CP748" s="316"/>
      <c r="CQ748" s="316"/>
      <c r="CR748" s="316"/>
      <c r="CS748" s="316"/>
      <c r="CT748" s="316"/>
      <c r="CU748" s="316"/>
      <c r="CV748" s="316"/>
      <c r="CW748" s="316"/>
      <c r="CX748" s="316"/>
      <c r="CY748" s="316"/>
      <c r="CZ748" s="316"/>
      <c r="DA748" s="316"/>
      <c r="DB748" s="316"/>
      <c r="DC748" s="316"/>
      <c r="DD748" s="316"/>
      <c r="DE748" s="316"/>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21"/>
      <c r="ET748" s="21"/>
      <c r="EU748" s="21"/>
      <c r="EV748" s="21"/>
      <c r="HP748" s="268">
        <f t="shared" si="484"/>
        <v>11</v>
      </c>
      <c r="HQ748" s="268">
        <f t="shared" si="454"/>
        <v>740</v>
      </c>
      <c r="HR748" s="268">
        <f t="shared" si="485"/>
        <v>0</v>
      </c>
      <c r="HS748" s="268">
        <f t="shared" si="486"/>
        <v>0</v>
      </c>
    </row>
    <row r="749" spans="1:227" x14ac:dyDescent="0.3">
      <c r="A749" s="21"/>
      <c r="B749" s="14">
        <v>11664</v>
      </c>
      <c r="C749" s="14">
        <v>7</v>
      </c>
      <c r="D749" s="14" t="s">
        <v>182</v>
      </c>
      <c r="E749" s="14" t="s">
        <v>183</v>
      </c>
      <c r="F749" s="14">
        <v>320</v>
      </c>
      <c r="G749" s="14" t="s">
        <v>120</v>
      </c>
      <c r="H749" s="14">
        <v>3</v>
      </c>
      <c r="I749" s="14">
        <v>4</v>
      </c>
      <c r="J749" s="14">
        <v>4</v>
      </c>
      <c r="K749" s="14"/>
      <c r="L749" s="14" t="s">
        <v>141</v>
      </c>
      <c r="M749" s="24">
        <f t="shared" si="481"/>
        <v>4</v>
      </c>
      <c r="N749" s="24">
        <f t="shared" si="456"/>
        <v>1</v>
      </c>
      <c r="O749" s="24" t="str">
        <f t="shared" si="457"/>
        <v>4 4</v>
      </c>
      <c r="P749" s="24">
        <f t="shared" si="458"/>
        <v>4</v>
      </c>
      <c r="Q749" s="25">
        <f t="shared" si="459"/>
        <v>0</v>
      </c>
      <c r="R749" s="26">
        <f t="shared" si="460"/>
        <v>0</v>
      </c>
      <c r="S749" s="24">
        <f t="shared" si="461"/>
        <v>3</v>
      </c>
      <c r="T749" s="24">
        <f t="shared" si="462"/>
        <v>3</v>
      </c>
      <c r="U749" s="24" t="str">
        <f t="shared" si="463"/>
        <v/>
      </c>
      <c r="V749" s="24" t="str">
        <f t="shared" si="464"/>
        <v>g</v>
      </c>
      <c r="W749" s="24" t="str">
        <f t="shared" si="482"/>
        <v/>
      </c>
      <c r="X749" s="24">
        <f t="shared" si="465"/>
        <v>3</v>
      </c>
      <c r="Y749" s="24">
        <f t="shared" si="466"/>
        <v>3</v>
      </c>
      <c r="Z749" s="24" t="str">
        <f t="shared" si="467"/>
        <v>F</v>
      </c>
      <c r="AA749" s="24" t="str">
        <f t="shared" si="488"/>
        <v>F</v>
      </c>
      <c r="AB749" s="34" t="str">
        <f t="shared" si="468"/>
        <v/>
      </c>
      <c r="AC749" s="34" t="str">
        <f t="shared" si="469"/>
        <v>g</v>
      </c>
      <c r="AD749" s="34" t="str">
        <f t="shared" si="483"/>
        <v>g</v>
      </c>
      <c r="AE749" s="34" t="str">
        <f t="shared" si="470"/>
        <v>3 0</v>
      </c>
      <c r="AF749" s="34">
        <f t="shared" si="471"/>
        <v>4</v>
      </c>
      <c r="AG749" s="34">
        <f t="shared" si="472"/>
        <v>4</v>
      </c>
      <c r="AH749" s="34">
        <f t="shared" si="473"/>
        <v>0</v>
      </c>
      <c r="AI749" s="172">
        <f>IF(AJ749&lt;&gt;"",MAX(AI$3:AI748)+1,"")</f>
        <v>568</v>
      </c>
      <c r="AJ749" s="172" t="str">
        <f t="shared" si="474"/>
        <v>F</v>
      </c>
      <c r="AK749" s="172">
        <f t="shared" si="475"/>
        <v>320</v>
      </c>
      <c r="AL749" s="172">
        <f t="shared" si="476"/>
        <v>4</v>
      </c>
      <c r="AM749" s="172" t="str">
        <f>IF(AN749&lt;&gt;"",MAX(AM$3:AM748)+1,"")</f>
        <v/>
      </c>
      <c r="AN749" s="172" t="str">
        <f t="shared" si="477"/>
        <v/>
      </c>
      <c r="AO749" s="172" t="str">
        <f t="shared" si="478"/>
        <v/>
      </c>
      <c r="AP749" s="172" t="str">
        <f t="shared" si="479"/>
        <v/>
      </c>
      <c r="AQ749" s="172" t="str">
        <f t="shared" si="480"/>
        <v/>
      </c>
      <c r="AR749" s="172" t="str">
        <f>Table1[[#This Row],[Sex ]]&amp;Table1[[#This Row],[Month]]</f>
        <v>F3</v>
      </c>
      <c r="AS749" s="21"/>
      <c r="AT749" s="21"/>
      <c r="AU749" s="21"/>
      <c r="AV749" s="21"/>
      <c r="AW749" s="21"/>
      <c r="AX749" s="21"/>
      <c r="AY749" s="21"/>
      <c r="AZ749" s="21"/>
      <c r="BA749" s="21"/>
      <c r="BB749" s="21"/>
      <c r="BC749" s="21"/>
      <c r="BD749" s="21"/>
      <c r="BE749" s="319"/>
      <c r="BF749" s="319"/>
      <c r="BG749" s="316"/>
      <c r="BH749" s="316"/>
      <c r="BI749" s="316"/>
      <c r="BJ749" s="316"/>
      <c r="BK749" s="316"/>
      <c r="BL749" s="316"/>
      <c r="BM749" s="316"/>
      <c r="BN749" s="316"/>
      <c r="BO749" s="316"/>
      <c r="BP749" s="316"/>
      <c r="BQ749" s="316"/>
      <c r="BR749" s="316"/>
      <c r="BS749" s="316"/>
      <c r="BT749" s="316"/>
      <c r="BU749" s="316"/>
      <c r="BV749" s="316"/>
      <c r="BW749" s="316"/>
      <c r="BX749" s="316"/>
      <c r="BY749" s="316"/>
      <c r="BZ749" s="316"/>
      <c r="CA749" s="316"/>
      <c r="CB749" s="316"/>
      <c r="CC749" s="316"/>
      <c r="CD749" s="316"/>
      <c r="CE749" s="316"/>
      <c r="CF749" s="316"/>
      <c r="CG749" s="316"/>
      <c r="CH749" s="316"/>
      <c r="CI749" s="316"/>
      <c r="CJ749" s="316"/>
      <c r="CK749" s="316"/>
      <c r="CL749" s="316"/>
      <c r="CM749" s="316"/>
      <c r="CN749" s="316"/>
      <c r="CO749" s="316"/>
      <c r="CP749" s="316"/>
      <c r="CQ749" s="316"/>
      <c r="CR749" s="316"/>
      <c r="CS749" s="316"/>
      <c r="CT749" s="316"/>
      <c r="CU749" s="316"/>
      <c r="CV749" s="316"/>
      <c r="CW749" s="316"/>
      <c r="CX749" s="316"/>
      <c r="CY749" s="316"/>
      <c r="CZ749" s="316"/>
      <c r="DA749" s="316"/>
      <c r="DB749" s="316"/>
      <c r="DC749" s="316"/>
      <c r="DD749" s="316"/>
      <c r="DE749" s="316"/>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HP749" s="268">
        <f t="shared" si="484"/>
        <v>3</v>
      </c>
      <c r="HQ749" s="268">
        <f t="shared" si="454"/>
        <v>741</v>
      </c>
      <c r="HR749" s="268">
        <f t="shared" si="485"/>
        <v>0</v>
      </c>
      <c r="HS749" s="268">
        <f t="shared" si="486"/>
        <v>0</v>
      </c>
    </row>
    <row r="750" spans="1:227" x14ac:dyDescent="0.3">
      <c r="A750" s="21"/>
      <c r="B750" s="14">
        <v>11664</v>
      </c>
      <c r="C750" s="14">
        <v>8</v>
      </c>
      <c r="D750" s="14" t="s">
        <v>182</v>
      </c>
      <c r="E750" s="14" t="s">
        <v>183</v>
      </c>
      <c r="F750" s="14">
        <v>330</v>
      </c>
      <c r="G750" s="14" t="s">
        <v>120</v>
      </c>
      <c r="H750" s="14">
        <v>3</v>
      </c>
      <c r="I750" s="14">
        <v>6</v>
      </c>
      <c r="J750" s="14">
        <v>6</v>
      </c>
      <c r="K750" s="14"/>
      <c r="L750" s="14" t="s">
        <v>141</v>
      </c>
      <c r="M750" s="24">
        <f t="shared" si="481"/>
        <v>6</v>
      </c>
      <c r="N750" s="24">
        <f t="shared" si="456"/>
        <v>1</v>
      </c>
      <c r="O750" s="24" t="str">
        <f t="shared" si="457"/>
        <v>6 6</v>
      </c>
      <c r="P750" s="24">
        <f t="shared" si="458"/>
        <v>6</v>
      </c>
      <c r="Q750" s="25">
        <f t="shared" si="459"/>
        <v>0</v>
      </c>
      <c r="R750" s="26">
        <f t="shared" si="460"/>
        <v>0</v>
      </c>
      <c r="S750" s="24">
        <f t="shared" si="461"/>
        <v>3</v>
      </c>
      <c r="T750" s="24">
        <f t="shared" si="462"/>
        <v>3</v>
      </c>
      <c r="U750" s="24" t="str">
        <f t="shared" si="463"/>
        <v/>
      </c>
      <c r="V750" s="24" t="str">
        <f t="shared" si="464"/>
        <v>g</v>
      </c>
      <c r="W750" s="24" t="str">
        <f t="shared" si="482"/>
        <v/>
      </c>
      <c r="X750" s="24">
        <f t="shared" si="465"/>
        <v>3</v>
      </c>
      <c r="Y750" s="24">
        <f t="shared" si="466"/>
        <v>3</v>
      </c>
      <c r="Z750" s="24" t="str">
        <f t="shared" si="467"/>
        <v>F</v>
      </c>
      <c r="AA750" s="24" t="str">
        <f t="shared" si="488"/>
        <v>F</v>
      </c>
      <c r="AB750" s="34" t="str">
        <f t="shared" si="468"/>
        <v/>
      </c>
      <c r="AC750" s="34" t="str">
        <f t="shared" si="469"/>
        <v>g</v>
      </c>
      <c r="AD750" s="34" t="str">
        <f t="shared" si="483"/>
        <v>g</v>
      </c>
      <c r="AE750" s="34" t="str">
        <f t="shared" si="470"/>
        <v>3 0</v>
      </c>
      <c r="AF750" s="34">
        <f t="shared" si="471"/>
        <v>6</v>
      </c>
      <c r="AG750" s="34">
        <f t="shared" si="472"/>
        <v>6</v>
      </c>
      <c r="AH750" s="34">
        <f t="shared" si="473"/>
        <v>0</v>
      </c>
      <c r="AI750" s="172">
        <f>IF(AJ750&lt;&gt;"",MAX(AI$3:AI749)+1,"")</f>
        <v>569</v>
      </c>
      <c r="AJ750" s="172" t="str">
        <f t="shared" si="474"/>
        <v>F</v>
      </c>
      <c r="AK750" s="172">
        <f t="shared" si="475"/>
        <v>330</v>
      </c>
      <c r="AL750" s="172">
        <f t="shared" si="476"/>
        <v>6</v>
      </c>
      <c r="AM750" s="172" t="str">
        <f>IF(AN750&lt;&gt;"",MAX(AM$3:AM749)+1,"")</f>
        <v/>
      </c>
      <c r="AN750" s="172" t="str">
        <f t="shared" si="477"/>
        <v/>
      </c>
      <c r="AO750" s="172" t="str">
        <f t="shared" si="478"/>
        <v/>
      </c>
      <c r="AP750" s="172" t="str">
        <f t="shared" si="479"/>
        <v/>
      </c>
      <c r="AQ750" s="172" t="str">
        <f t="shared" si="480"/>
        <v/>
      </c>
      <c r="AR750" s="172" t="str">
        <f>Table1[[#This Row],[Sex ]]&amp;Table1[[#This Row],[Month]]</f>
        <v>F3</v>
      </c>
      <c r="AS750" s="21"/>
      <c r="AT750" s="21"/>
      <c r="AU750" s="21"/>
      <c r="AV750" s="21"/>
      <c r="AW750" s="21"/>
      <c r="AX750" s="21"/>
      <c r="AY750" s="21"/>
      <c r="AZ750" s="21"/>
      <c r="BA750" s="21"/>
      <c r="BB750" s="21"/>
      <c r="BC750" s="21"/>
      <c r="BD750" s="21"/>
      <c r="BE750" s="319"/>
      <c r="BF750" s="319"/>
      <c r="BG750" s="316"/>
      <c r="BH750" s="316"/>
      <c r="BI750" s="316"/>
      <c r="BJ750" s="316"/>
      <c r="BK750" s="316"/>
      <c r="BL750" s="316"/>
      <c r="BM750" s="316"/>
      <c r="BN750" s="316"/>
      <c r="BO750" s="316"/>
      <c r="BP750" s="316"/>
      <c r="BQ750" s="316"/>
      <c r="BR750" s="316"/>
      <c r="BS750" s="316"/>
      <c r="BT750" s="316"/>
      <c r="BU750" s="316"/>
      <c r="BV750" s="316"/>
      <c r="BW750" s="316"/>
      <c r="BX750" s="316"/>
      <c r="BY750" s="316"/>
      <c r="BZ750" s="316"/>
      <c r="CA750" s="316"/>
      <c r="CB750" s="316"/>
      <c r="CC750" s="316"/>
      <c r="CD750" s="316"/>
      <c r="CE750" s="316"/>
      <c r="CF750" s="316"/>
      <c r="CG750" s="316"/>
      <c r="CH750" s="316"/>
      <c r="CI750" s="316"/>
      <c r="CJ750" s="316"/>
      <c r="CK750" s="316"/>
      <c r="CL750" s="316"/>
      <c r="CM750" s="316"/>
      <c r="CN750" s="316"/>
      <c r="CO750" s="316"/>
      <c r="CP750" s="316"/>
      <c r="CQ750" s="316"/>
      <c r="CR750" s="316"/>
      <c r="CS750" s="316"/>
      <c r="CT750" s="316"/>
      <c r="CU750" s="316"/>
      <c r="CV750" s="316"/>
      <c r="CW750" s="316"/>
      <c r="CX750" s="316"/>
      <c r="CY750" s="316"/>
      <c r="CZ750" s="316"/>
      <c r="DA750" s="316"/>
      <c r="DB750" s="316"/>
      <c r="DC750" s="316"/>
      <c r="DD750" s="316"/>
      <c r="DE750" s="316"/>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21"/>
      <c r="ET750" s="21"/>
      <c r="EU750" s="21"/>
      <c r="EV750" s="21"/>
      <c r="HP750" s="268">
        <f t="shared" si="484"/>
        <v>4</v>
      </c>
      <c r="HQ750" s="268">
        <f t="shared" si="454"/>
        <v>742</v>
      </c>
      <c r="HR750" s="268">
        <f t="shared" si="485"/>
        <v>0</v>
      </c>
      <c r="HS750" s="268">
        <f t="shared" si="486"/>
        <v>0</v>
      </c>
    </row>
    <row r="751" spans="1:227" x14ac:dyDescent="0.3">
      <c r="A751" s="21"/>
      <c r="B751" s="14">
        <v>11664</v>
      </c>
      <c r="C751" s="14">
        <v>9</v>
      </c>
      <c r="D751" s="14" t="s">
        <v>182</v>
      </c>
      <c r="E751" s="14" t="s">
        <v>183</v>
      </c>
      <c r="F751" s="14">
        <v>330</v>
      </c>
      <c r="G751" s="14" t="s">
        <v>120</v>
      </c>
      <c r="H751" s="14">
        <v>3</v>
      </c>
      <c r="I751" s="14">
        <v>4</v>
      </c>
      <c r="J751" s="14">
        <v>4</v>
      </c>
      <c r="K751" s="14"/>
      <c r="L751" s="14" t="s">
        <v>141</v>
      </c>
      <c r="M751" s="24">
        <f t="shared" si="481"/>
        <v>4</v>
      </c>
      <c r="N751" s="24">
        <f t="shared" si="456"/>
        <v>1</v>
      </c>
      <c r="O751" s="24" t="str">
        <f t="shared" si="457"/>
        <v>4 4</v>
      </c>
      <c r="P751" s="24">
        <f t="shared" si="458"/>
        <v>4</v>
      </c>
      <c r="Q751" s="25">
        <f t="shared" si="459"/>
        <v>0</v>
      </c>
      <c r="R751" s="26">
        <f t="shared" si="460"/>
        <v>0</v>
      </c>
      <c r="S751" s="24">
        <f t="shared" si="461"/>
        <v>3</v>
      </c>
      <c r="T751" s="24">
        <f t="shared" si="462"/>
        <v>3</v>
      </c>
      <c r="U751" s="24" t="str">
        <f t="shared" si="463"/>
        <v/>
      </c>
      <c r="V751" s="24" t="str">
        <f t="shared" si="464"/>
        <v>g</v>
      </c>
      <c r="W751" s="24" t="str">
        <f t="shared" si="482"/>
        <v/>
      </c>
      <c r="X751" s="24">
        <f t="shared" si="465"/>
        <v>3</v>
      </c>
      <c r="Y751" s="24">
        <f t="shared" si="466"/>
        <v>3</v>
      </c>
      <c r="Z751" s="24" t="str">
        <f t="shared" si="467"/>
        <v>F</v>
      </c>
      <c r="AA751" s="24" t="str">
        <f t="shared" si="488"/>
        <v>F</v>
      </c>
      <c r="AB751" s="34" t="str">
        <f t="shared" si="468"/>
        <v/>
      </c>
      <c r="AC751" s="34" t="str">
        <f t="shared" si="469"/>
        <v>g</v>
      </c>
      <c r="AD751" s="34" t="str">
        <f t="shared" si="483"/>
        <v>g</v>
      </c>
      <c r="AE751" s="34" t="str">
        <f t="shared" si="470"/>
        <v>3 0</v>
      </c>
      <c r="AF751" s="34">
        <f t="shared" si="471"/>
        <v>4</v>
      </c>
      <c r="AG751" s="34">
        <f t="shared" si="472"/>
        <v>4</v>
      </c>
      <c r="AH751" s="34">
        <f t="shared" si="473"/>
        <v>0</v>
      </c>
      <c r="AI751" s="172">
        <f>IF(AJ751&lt;&gt;"",MAX(AI$3:AI750)+1,"")</f>
        <v>570</v>
      </c>
      <c r="AJ751" s="172" t="str">
        <f t="shared" si="474"/>
        <v>F</v>
      </c>
      <c r="AK751" s="172">
        <f t="shared" si="475"/>
        <v>330</v>
      </c>
      <c r="AL751" s="172">
        <f t="shared" si="476"/>
        <v>4</v>
      </c>
      <c r="AM751" s="172" t="str">
        <f>IF(AN751&lt;&gt;"",MAX(AM$3:AM750)+1,"")</f>
        <v/>
      </c>
      <c r="AN751" s="172" t="str">
        <f t="shared" si="477"/>
        <v/>
      </c>
      <c r="AO751" s="172" t="str">
        <f t="shared" si="478"/>
        <v/>
      </c>
      <c r="AP751" s="172" t="str">
        <f t="shared" si="479"/>
        <v/>
      </c>
      <c r="AQ751" s="172" t="str">
        <f t="shared" si="480"/>
        <v/>
      </c>
      <c r="AR751" s="172" t="str">
        <f>Table1[[#This Row],[Sex ]]&amp;Table1[[#This Row],[Month]]</f>
        <v>F3</v>
      </c>
      <c r="AS751" s="21"/>
      <c r="AT751" s="21"/>
      <c r="AU751" s="21"/>
      <c r="AV751" s="21"/>
      <c r="AW751" s="21"/>
      <c r="AX751" s="21"/>
      <c r="AY751" s="21"/>
      <c r="AZ751" s="21"/>
      <c r="BA751" s="21"/>
      <c r="BB751" s="21"/>
      <c r="BC751" s="21"/>
      <c r="BD751" s="21"/>
      <c r="BE751" s="319"/>
      <c r="BF751" s="319"/>
      <c r="BG751" s="316"/>
      <c r="BH751" s="316"/>
      <c r="BI751" s="316"/>
      <c r="BJ751" s="316"/>
      <c r="BK751" s="316"/>
      <c r="BL751" s="316"/>
      <c r="BM751" s="316"/>
      <c r="BN751" s="316"/>
      <c r="BO751" s="316"/>
      <c r="BP751" s="316"/>
      <c r="BQ751" s="316"/>
      <c r="BR751" s="316"/>
      <c r="BS751" s="316"/>
      <c r="BT751" s="316"/>
      <c r="BU751" s="316"/>
      <c r="BV751" s="316"/>
      <c r="BW751" s="316"/>
      <c r="BX751" s="316"/>
      <c r="BY751" s="316"/>
      <c r="BZ751" s="316"/>
      <c r="CA751" s="316"/>
      <c r="CB751" s="316"/>
      <c r="CC751" s="316"/>
      <c r="CD751" s="316"/>
      <c r="CE751" s="316"/>
      <c r="CF751" s="316"/>
      <c r="CG751" s="316"/>
      <c r="CH751" s="316"/>
      <c r="CI751" s="316"/>
      <c r="CJ751" s="316"/>
      <c r="CK751" s="316"/>
      <c r="CL751" s="316"/>
      <c r="CM751" s="316"/>
      <c r="CN751" s="316"/>
      <c r="CO751" s="316"/>
      <c r="CP751" s="316"/>
      <c r="CQ751" s="316"/>
      <c r="CR751" s="316"/>
      <c r="CS751" s="316"/>
      <c r="CT751" s="316"/>
      <c r="CU751" s="316"/>
      <c r="CV751" s="316"/>
      <c r="CW751" s="316"/>
      <c r="CX751" s="316"/>
      <c r="CY751" s="316"/>
      <c r="CZ751" s="316"/>
      <c r="DA751" s="316"/>
      <c r="DB751" s="316"/>
      <c r="DC751" s="316"/>
      <c r="DD751" s="316"/>
      <c r="DE751" s="316"/>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21"/>
      <c r="ET751" s="21"/>
      <c r="EU751" s="21"/>
      <c r="EV751" s="21"/>
      <c r="HP751" s="268">
        <f t="shared" si="484"/>
        <v>5</v>
      </c>
      <c r="HQ751" s="268">
        <f t="shared" si="454"/>
        <v>743</v>
      </c>
      <c r="HR751" s="268">
        <f t="shared" si="485"/>
        <v>0</v>
      </c>
      <c r="HS751" s="268">
        <f t="shared" si="486"/>
        <v>0</v>
      </c>
    </row>
    <row r="752" spans="1:227" x14ac:dyDescent="0.3">
      <c r="A752" s="21"/>
      <c r="B752" s="14">
        <v>11664</v>
      </c>
      <c r="C752" s="14">
        <v>10</v>
      </c>
      <c r="D752" s="14" t="s">
        <v>182</v>
      </c>
      <c r="E752" s="14" t="s">
        <v>183</v>
      </c>
      <c r="F752" s="14">
        <v>340</v>
      </c>
      <c r="G752" s="14" t="s">
        <v>120</v>
      </c>
      <c r="H752" s="14">
        <v>3</v>
      </c>
      <c r="I752" s="14">
        <v>5</v>
      </c>
      <c r="J752" s="14">
        <v>5</v>
      </c>
      <c r="K752" s="14"/>
      <c r="L752" s="14" t="s">
        <v>141</v>
      </c>
      <c r="M752" s="24">
        <f t="shared" si="481"/>
        <v>5</v>
      </c>
      <c r="N752" s="24">
        <f t="shared" si="456"/>
        <v>1</v>
      </c>
      <c r="O752" s="24" t="str">
        <f t="shared" si="457"/>
        <v>5 5</v>
      </c>
      <c r="P752" s="24">
        <f t="shared" si="458"/>
        <v>5</v>
      </c>
      <c r="Q752" s="25">
        <f t="shared" si="459"/>
        <v>0</v>
      </c>
      <c r="R752" s="26">
        <f t="shared" si="460"/>
        <v>0</v>
      </c>
      <c r="S752" s="24">
        <f t="shared" si="461"/>
        <v>3</v>
      </c>
      <c r="T752" s="24">
        <f t="shared" si="462"/>
        <v>3</v>
      </c>
      <c r="U752" s="24" t="str">
        <f t="shared" si="463"/>
        <v/>
      </c>
      <c r="V752" s="24" t="str">
        <f t="shared" si="464"/>
        <v>g</v>
      </c>
      <c r="W752" s="24" t="str">
        <f t="shared" si="482"/>
        <v/>
      </c>
      <c r="X752" s="24">
        <f t="shared" si="465"/>
        <v>3</v>
      </c>
      <c r="Y752" s="24">
        <f t="shared" si="466"/>
        <v>3</v>
      </c>
      <c r="Z752" s="24" t="str">
        <f t="shared" si="467"/>
        <v>F</v>
      </c>
      <c r="AA752" s="24" t="str">
        <f t="shared" si="488"/>
        <v>F</v>
      </c>
      <c r="AB752" s="34" t="str">
        <f t="shared" si="468"/>
        <v/>
      </c>
      <c r="AC752" s="34" t="str">
        <f t="shared" si="469"/>
        <v>g</v>
      </c>
      <c r="AD752" s="34" t="str">
        <f t="shared" si="483"/>
        <v>g</v>
      </c>
      <c r="AE752" s="34" t="str">
        <f t="shared" si="470"/>
        <v>3 0</v>
      </c>
      <c r="AF752" s="34">
        <f t="shared" si="471"/>
        <v>5</v>
      </c>
      <c r="AG752" s="34">
        <f t="shared" si="472"/>
        <v>5</v>
      </c>
      <c r="AH752" s="34">
        <f t="shared" si="473"/>
        <v>0</v>
      </c>
      <c r="AI752" s="172">
        <f>IF(AJ752&lt;&gt;"",MAX(AI$3:AI751)+1,"")</f>
        <v>571</v>
      </c>
      <c r="AJ752" s="172" t="str">
        <f t="shared" si="474"/>
        <v>F</v>
      </c>
      <c r="AK752" s="172">
        <f t="shared" si="475"/>
        <v>340</v>
      </c>
      <c r="AL752" s="172">
        <f t="shared" si="476"/>
        <v>5</v>
      </c>
      <c r="AM752" s="172" t="str">
        <f>IF(AN752&lt;&gt;"",MAX(AM$3:AM751)+1,"")</f>
        <v/>
      </c>
      <c r="AN752" s="172" t="str">
        <f t="shared" si="477"/>
        <v/>
      </c>
      <c r="AO752" s="172" t="str">
        <f t="shared" si="478"/>
        <v/>
      </c>
      <c r="AP752" s="172" t="str">
        <f t="shared" si="479"/>
        <v/>
      </c>
      <c r="AQ752" s="172" t="str">
        <f t="shared" si="480"/>
        <v/>
      </c>
      <c r="AR752" s="172" t="str">
        <f>Table1[[#This Row],[Sex ]]&amp;Table1[[#This Row],[Month]]</f>
        <v>F3</v>
      </c>
      <c r="AS752" s="21"/>
      <c r="AT752" s="21"/>
      <c r="AU752" s="21"/>
      <c r="AV752" s="21"/>
      <c r="AW752" s="21"/>
      <c r="AX752" s="21"/>
      <c r="AY752" s="21"/>
      <c r="AZ752" s="21"/>
      <c r="BA752" s="21"/>
      <c r="BB752" s="21"/>
      <c r="BC752" s="21"/>
      <c r="BD752" s="21"/>
      <c r="BE752" s="319"/>
      <c r="BF752" s="319"/>
      <c r="BG752" s="316"/>
      <c r="BH752" s="316"/>
      <c r="BI752" s="316"/>
      <c r="BJ752" s="316"/>
      <c r="BK752" s="316"/>
      <c r="BL752" s="316"/>
      <c r="BM752" s="316"/>
      <c r="BN752" s="316"/>
      <c r="BO752" s="316"/>
      <c r="BP752" s="316"/>
      <c r="BQ752" s="316"/>
      <c r="BR752" s="316"/>
      <c r="BS752" s="316"/>
      <c r="BT752" s="316"/>
      <c r="BU752" s="316"/>
      <c r="BV752" s="316"/>
      <c r="BW752" s="316"/>
      <c r="BX752" s="316"/>
      <c r="BY752" s="316"/>
      <c r="BZ752" s="316"/>
      <c r="CA752" s="316"/>
      <c r="CB752" s="316"/>
      <c r="CC752" s="316"/>
      <c r="CD752" s="316"/>
      <c r="CE752" s="316"/>
      <c r="CF752" s="316"/>
      <c r="CG752" s="316"/>
      <c r="CH752" s="316"/>
      <c r="CI752" s="316"/>
      <c r="CJ752" s="316"/>
      <c r="CK752" s="316"/>
      <c r="CL752" s="316"/>
      <c r="CM752" s="316"/>
      <c r="CN752" s="316"/>
      <c r="CO752" s="316"/>
      <c r="CP752" s="316"/>
      <c r="CQ752" s="316"/>
      <c r="CR752" s="316"/>
      <c r="CS752" s="316"/>
      <c r="CT752" s="316"/>
      <c r="CU752" s="316"/>
      <c r="CV752" s="316"/>
      <c r="CW752" s="316"/>
      <c r="CX752" s="316"/>
      <c r="CY752" s="316"/>
      <c r="CZ752" s="316"/>
      <c r="DA752" s="316"/>
      <c r="DB752" s="316"/>
      <c r="DC752" s="316"/>
      <c r="DD752" s="316"/>
      <c r="DE752" s="316"/>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21"/>
      <c r="ET752" s="21"/>
      <c r="EU752" s="21"/>
      <c r="EV752" s="21"/>
      <c r="HP752" s="268">
        <f t="shared" si="484"/>
        <v>7</v>
      </c>
      <c r="HQ752" s="268">
        <f t="shared" si="454"/>
        <v>744</v>
      </c>
      <c r="HR752" s="268">
        <f t="shared" si="485"/>
        <v>-14.285714285714292</v>
      </c>
      <c r="HS752" s="268">
        <f t="shared" si="486"/>
        <v>14.285714285714292</v>
      </c>
    </row>
    <row r="753" spans="1:227" x14ac:dyDescent="0.3">
      <c r="A753" s="21"/>
      <c r="B753" s="14">
        <v>11664</v>
      </c>
      <c r="C753" s="14">
        <v>11</v>
      </c>
      <c r="D753" s="14" t="s">
        <v>182</v>
      </c>
      <c r="E753" s="14" t="s">
        <v>183</v>
      </c>
      <c r="F753" s="14">
        <v>350</v>
      </c>
      <c r="G753" s="14" t="s">
        <v>121</v>
      </c>
      <c r="H753" s="14">
        <v>3</v>
      </c>
      <c r="I753" s="14">
        <v>4</v>
      </c>
      <c r="J753" s="14">
        <v>5</v>
      </c>
      <c r="K753" s="14"/>
      <c r="L753" s="14" t="s">
        <v>141</v>
      </c>
      <c r="M753" s="24" t="str">
        <f t="shared" si="481"/>
        <v/>
      </c>
      <c r="N753" s="24">
        <f t="shared" si="456"/>
        <v>1</v>
      </c>
      <c r="O753" s="24" t="str">
        <f t="shared" si="457"/>
        <v>5 4</v>
      </c>
      <c r="P753" s="24">
        <f t="shared" si="458"/>
        <v>4.5</v>
      </c>
      <c r="Q753" s="25">
        <f t="shared" si="459"/>
        <v>0.5</v>
      </c>
      <c r="R753" s="26">
        <f t="shared" si="460"/>
        <v>0.15713484026367724</v>
      </c>
      <c r="S753" s="24">
        <f t="shared" si="461"/>
        <v>3</v>
      </c>
      <c r="T753" s="24">
        <f t="shared" si="462"/>
        <v>3</v>
      </c>
      <c r="U753" s="24" t="str">
        <f t="shared" si="463"/>
        <v/>
      </c>
      <c r="V753" s="24" t="str">
        <f t="shared" si="464"/>
        <v/>
      </c>
      <c r="W753" s="24" t="str">
        <f t="shared" si="482"/>
        <v/>
      </c>
      <c r="X753" s="24" t="str">
        <f t="shared" si="465"/>
        <v/>
      </c>
      <c r="Y753" s="24">
        <f t="shared" si="466"/>
        <v>3</v>
      </c>
      <c r="Z753" s="24" t="str">
        <f t="shared" si="467"/>
        <v>M</v>
      </c>
      <c r="AA753" s="24" t="str">
        <f>IF(I753&lt;&gt;"",IF(I753-J753=0,G753,""),"")</f>
        <v/>
      </c>
      <c r="AB753" s="34" t="str">
        <f t="shared" si="468"/>
        <v/>
      </c>
      <c r="AC753" s="34" t="str">
        <f t="shared" si="469"/>
        <v>g</v>
      </c>
      <c r="AD753" s="34" t="str">
        <f t="shared" si="483"/>
        <v/>
      </c>
      <c r="AE753" s="34" t="str">
        <f t="shared" si="470"/>
        <v>3 -1</v>
      </c>
      <c r="AF753" s="34">
        <f t="shared" si="471"/>
        <v>5</v>
      </c>
      <c r="AG753" s="34">
        <f t="shared" si="472"/>
        <v>4</v>
      </c>
      <c r="AH753" s="34">
        <f t="shared" si="473"/>
        <v>-1</v>
      </c>
      <c r="AI753" s="172" t="str">
        <f>IF(AJ753&lt;&gt;"",MAX(AI$3:AI752)+1,"")</f>
        <v/>
      </c>
      <c r="AJ753" s="172" t="str">
        <f t="shared" si="474"/>
        <v/>
      </c>
      <c r="AK753" s="172" t="str">
        <f t="shared" si="475"/>
        <v/>
      </c>
      <c r="AL753" s="172" t="str">
        <f t="shared" si="476"/>
        <v/>
      </c>
      <c r="AM753" s="172">
        <f>IF(AN753&lt;&gt;"",MAX(AM$3:AM752)+1,"")</f>
        <v>173</v>
      </c>
      <c r="AN753" s="172" t="str">
        <f t="shared" si="477"/>
        <v>M</v>
      </c>
      <c r="AO753" s="172">
        <f t="shared" si="478"/>
        <v>350</v>
      </c>
      <c r="AP753" s="172">
        <f t="shared" si="479"/>
        <v>5</v>
      </c>
      <c r="AQ753" s="172" t="str">
        <f t="shared" si="480"/>
        <v/>
      </c>
      <c r="AR753" s="172" t="str">
        <f>Table1[[#This Row],[Sex ]]&amp;Table1[[#This Row],[Month]]</f>
        <v>M3</v>
      </c>
      <c r="AS753" s="21"/>
      <c r="AT753" s="21"/>
      <c r="AU753" s="21"/>
      <c r="AV753" s="21"/>
      <c r="AW753" s="21"/>
      <c r="AX753" s="21"/>
      <c r="AY753" s="21"/>
      <c r="AZ753" s="21"/>
      <c r="BA753" s="21"/>
      <c r="BB753" s="21"/>
      <c r="BC753" s="21"/>
      <c r="BD753" s="21"/>
      <c r="BE753" s="319"/>
      <c r="BF753" s="319"/>
      <c r="BG753" s="316"/>
      <c r="BH753" s="316"/>
      <c r="BI753" s="316"/>
      <c r="BJ753" s="316"/>
      <c r="BK753" s="316"/>
      <c r="BL753" s="316"/>
      <c r="BM753" s="316"/>
      <c r="BN753" s="316"/>
      <c r="BO753" s="316"/>
      <c r="BP753" s="316"/>
      <c r="BQ753" s="316"/>
      <c r="BR753" s="316"/>
      <c r="BS753" s="316"/>
      <c r="BT753" s="316"/>
      <c r="BU753" s="316"/>
      <c r="BV753" s="316"/>
      <c r="BW753" s="316"/>
      <c r="BX753" s="316"/>
      <c r="BY753" s="316"/>
      <c r="BZ753" s="316"/>
      <c r="CA753" s="316"/>
      <c r="CB753" s="316"/>
      <c r="CC753" s="316"/>
      <c r="CD753" s="316"/>
      <c r="CE753" s="316"/>
      <c r="CF753" s="316"/>
      <c r="CG753" s="316"/>
      <c r="CH753" s="316"/>
      <c r="CI753" s="316"/>
      <c r="CJ753" s="316"/>
      <c r="CK753" s="316"/>
      <c r="CL753" s="316"/>
      <c r="CM753" s="316"/>
      <c r="CN753" s="316"/>
      <c r="CO753" s="316"/>
      <c r="CP753" s="316"/>
      <c r="CQ753" s="316"/>
      <c r="CR753" s="316"/>
      <c r="CS753" s="316"/>
      <c r="CT753" s="316"/>
      <c r="CU753" s="316"/>
      <c r="CV753" s="316"/>
      <c r="CW753" s="316"/>
      <c r="CX753" s="316"/>
      <c r="CY753" s="316"/>
      <c r="CZ753" s="316"/>
      <c r="DA753" s="316"/>
      <c r="DB753" s="316"/>
      <c r="DC753" s="316"/>
      <c r="DD753" s="316"/>
      <c r="DE753" s="316"/>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21"/>
      <c r="ET753" s="21"/>
      <c r="EU753" s="21"/>
      <c r="EV753" s="21"/>
      <c r="HP753" s="268">
        <f t="shared" si="484"/>
        <v>4</v>
      </c>
      <c r="HQ753" s="268">
        <f t="shared" si="454"/>
        <v>745</v>
      </c>
      <c r="HR753" s="268">
        <f t="shared" si="485"/>
        <v>0</v>
      </c>
      <c r="HS753" s="268">
        <f t="shared" si="486"/>
        <v>0</v>
      </c>
    </row>
    <row r="754" spans="1:227" x14ac:dyDescent="0.3">
      <c r="A754" s="21"/>
      <c r="B754" s="14">
        <v>11664</v>
      </c>
      <c r="C754" s="14">
        <v>12</v>
      </c>
      <c r="D754" s="14" t="s">
        <v>182</v>
      </c>
      <c r="E754" s="14" t="s">
        <v>183</v>
      </c>
      <c r="F754" s="14">
        <v>270</v>
      </c>
      <c r="G754" s="14" t="s">
        <v>121</v>
      </c>
      <c r="H754" s="14">
        <v>3</v>
      </c>
      <c r="I754" s="14">
        <v>3</v>
      </c>
      <c r="J754" s="14">
        <v>3</v>
      </c>
      <c r="K754" s="14"/>
      <c r="L754" s="14" t="s">
        <v>141</v>
      </c>
      <c r="M754" s="24">
        <f t="shared" si="481"/>
        <v>3</v>
      </c>
      <c r="N754" s="24">
        <f t="shared" si="456"/>
        <v>1</v>
      </c>
      <c r="O754" s="24" t="str">
        <f t="shared" si="457"/>
        <v>3 3</v>
      </c>
      <c r="P754" s="24">
        <f t="shared" si="458"/>
        <v>3</v>
      </c>
      <c r="Q754" s="25">
        <f t="shared" si="459"/>
        <v>0</v>
      </c>
      <c r="R754" s="26">
        <f t="shared" si="460"/>
        <v>0</v>
      </c>
      <c r="S754" s="24">
        <f t="shared" si="461"/>
        <v>3</v>
      </c>
      <c r="T754" s="24">
        <f t="shared" si="462"/>
        <v>3</v>
      </c>
      <c r="U754" s="24" t="str">
        <f t="shared" si="463"/>
        <v/>
      </c>
      <c r="V754" s="24" t="str">
        <f t="shared" si="464"/>
        <v>g</v>
      </c>
      <c r="W754" s="24" t="str">
        <f t="shared" si="482"/>
        <v/>
      </c>
      <c r="X754" s="24">
        <f t="shared" si="465"/>
        <v>3</v>
      </c>
      <c r="Y754" s="24">
        <f t="shared" si="466"/>
        <v>3</v>
      </c>
      <c r="Z754" s="24" t="str">
        <f t="shared" si="467"/>
        <v>M</v>
      </c>
      <c r="AA754" s="24" t="str">
        <f t="shared" ref="AA754:AA790" si="489">IF(I754&lt;&gt;"",IF(SUM(I754:J754)&gt;98,"",IF(I754-J754=0,G754,"")))</f>
        <v>M</v>
      </c>
      <c r="AB754" s="34" t="str">
        <f t="shared" si="468"/>
        <v/>
      </c>
      <c r="AC754" s="34" t="str">
        <f t="shared" si="469"/>
        <v>g</v>
      </c>
      <c r="AD754" s="34" t="str">
        <f t="shared" si="483"/>
        <v>g</v>
      </c>
      <c r="AE754" s="34" t="str">
        <f t="shared" si="470"/>
        <v>3 0</v>
      </c>
      <c r="AF754" s="34">
        <f t="shared" si="471"/>
        <v>3</v>
      </c>
      <c r="AG754" s="34">
        <f t="shared" si="472"/>
        <v>3</v>
      </c>
      <c r="AH754" s="34">
        <f t="shared" si="473"/>
        <v>0</v>
      </c>
      <c r="AI754" s="172" t="str">
        <f>IF(AJ754&lt;&gt;"",MAX(AI$3:AI753)+1,"")</f>
        <v/>
      </c>
      <c r="AJ754" s="172" t="str">
        <f t="shared" si="474"/>
        <v/>
      </c>
      <c r="AK754" s="172" t="str">
        <f t="shared" si="475"/>
        <v/>
      </c>
      <c r="AL754" s="172" t="str">
        <f t="shared" si="476"/>
        <v/>
      </c>
      <c r="AM754" s="172">
        <f>IF(AN754&lt;&gt;"",MAX(AM$3:AM753)+1,"")</f>
        <v>174</v>
      </c>
      <c r="AN754" s="172" t="str">
        <f t="shared" si="477"/>
        <v>M</v>
      </c>
      <c r="AO754" s="172">
        <f t="shared" si="478"/>
        <v>270</v>
      </c>
      <c r="AP754" s="172">
        <f t="shared" si="479"/>
        <v>3</v>
      </c>
      <c r="AQ754" s="172" t="str">
        <f t="shared" si="480"/>
        <v/>
      </c>
      <c r="AR754" s="172" t="str">
        <f>Table1[[#This Row],[Sex ]]&amp;Table1[[#This Row],[Month]]</f>
        <v>M3</v>
      </c>
      <c r="AS754" s="21"/>
      <c r="AT754" s="21"/>
      <c r="AU754" s="21"/>
      <c r="AV754" s="21"/>
      <c r="AW754" s="21"/>
      <c r="AX754" s="21"/>
      <c r="AY754" s="21"/>
      <c r="AZ754" s="21"/>
      <c r="BA754" s="21"/>
      <c r="BB754" s="21"/>
      <c r="BC754" s="21"/>
      <c r="BD754" s="21"/>
      <c r="BE754" s="319"/>
      <c r="BF754" s="319"/>
      <c r="BG754" s="316"/>
      <c r="BH754" s="316"/>
      <c r="BI754" s="316"/>
      <c r="BJ754" s="316"/>
      <c r="BK754" s="316"/>
      <c r="BL754" s="316"/>
      <c r="BM754" s="316"/>
      <c r="BN754" s="316"/>
      <c r="BO754" s="316"/>
      <c r="BP754" s="316"/>
      <c r="BQ754" s="316"/>
      <c r="BR754" s="316"/>
      <c r="BS754" s="316"/>
      <c r="BT754" s="316"/>
      <c r="BU754" s="316"/>
      <c r="BV754" s="316"/>
      <c r="BW754" s="316"/>
      <c r="BX754" s="316"/>
      <c r="BY754" s="316"/>
      <c r="BZ754" s="316"/>
      <c r="CA754" s="316"/>
      <c r="CB754" s="316"/>
      <c r="CC754" s="316"/>
      <c r="CD754" s="316"/>
      <c r="CE754" s="316"/>
      <c r="CF754" s="316"/>
      <c r="CG754" s="316"/>
      <c r="CH754" s="316"/>
      <c r="CI754" s="316"/>
      <c r="CJ754" s="316"/>
      <c r="CK754" s="316"/>
      <c r="CL754" s="316"/>
      <c r="CM754" s="316"/>
      <c r="CN754" s="316"/>
      <c r="CO754" s="316"/>
      <c r="CP754" s="316"/>
      <c r="CQ754" s="316"/>
      <c r="CR754" s="316"/>
      <c r="CS754" s="316"/>
      <c r="CT754" s="316"/>
      <c r="CU754" s="316"/>
      <c r="CV754" s="316"/>
      <c r="CW754" s="316"/>
      <c r="CX754" s="316"/>
      <c r="CY754" s="316"/>
      <c r="CZ754" s="316"/>
      <c r="DA754" s="316"/>
      <c r="DB754" s="316"/>
      <c r="DC754" s="316"/>
      <c r="DD754" s="316"/>
      <c r="DE754" s="316"/>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21"/>
      <c r="ET754" s="21"/>
      <c r="EU754" s="21"/>
      <c r="EV754" s="21"/>
      <c r="HP754" s="268">
        <f t="shared" si="484"/>
        <v>6</v>
      </c>
      <c r="HQ754" s="268">
        <f t="shared" si="454"/>
        <v>746</v>
      </c>
      <c r="HR754" s="268">
        <f t="shared" si="485"/>
        <v>0</v>
      </c>
      <c r="HS754" s="268">
        <f t="shared" si="486"/>
        <v>0</v>
      </c>
    </row>
    <row r="755" spans="1:227" x14ac:dyDescent="0.3">
      <c r="A755" s="21"/>
      <c r="B755" s="14">
        <v>11664</v>
      </c>
      <c r="C755" s="14">
        <v>13</v>
      </c>
      <c r="D755" s="14" t="s">
        <v>182</v>
      </c>
      <c r="E755" s="14" t="s">
        <v>183</v>
      </c>
      <c r="F755" s="14">
        <v>280</v>
      </c>
      <c r="G755" s="14" t="s">
        <v>121</v>
      </c>
      <c r="H755" s="14">
        <v>3</v>
      </c>
      <c r="I755" s="14">
        <v>3</v>
      </c>
      <c r="J755" s="14">
        <v>3</v>
      </c>
      <c r="K755" s="14"/>
      <c r="L755" s="14" t="s">
        <v>141</v>
      </c>
      <c r="M755" s="24">
        <f t="shared" si="481"/>
        <v>3</v>
      </c>
      <c r="N755" s="24">
        <f t="shared" si="456"/>
        <v>1</v>
      </c>
      <c r="O755" s="24" t="str">
        <f t="shared" si="457"/>
        <v>3 3</v>
      </c>
      <c r="P755" s="24">
        <f t="shared" si="458"/>
        <v>3</v>
      </c>
      <c r="Q755" s="25">
        <f t="shared" si="459"/>
        <v>0</v>
      </c>
      <c r="R755" s="26">
        <f t="shared" si="460"/>
        <v>0</v>
      </c>
      <c r="S755" s="24">
        <f t="shared" si="461"/>
        <v>3</v>
      </c>
      <c r="T755" s="24">
        <f t="shared" si="462"/>
        <v>3</v>
      </c>
      <c r="U755" s="24" t="str">
        <f t="shared" si="463"/>
        <v/>
      </c>
      <c r="V755" s="24" t="str">
        <f t="shared" si="464"/>
        <v>g</v>
      </c>
      <c r="W755" s="24" t="str">
        <f t="shared" si="482"/>
        <v/>
      </c>
      <c r="X755" s="24">
        <f t="shared" si="465"/>
        <v>3</v>
      </c>
      <c r="Y755" s="24">
        <f t="shared" si="466"/>
        <v>3</v>
      </c>
      <c r="Z755" s="24" t="str">
        <f t="shared" si="467"/>
        <v>M</v>
      </c>
      <c r="AA755" s="24" t="str">
        <f t="shared" si="489"/>
        <v>M</v>
      </c>
      <c r="AB755" s="34" t="str">
        <f t="shared" si="468"/>
        <v/>
      </c>
      <c r="AC755" s="34" t="str">
        <f t="shared" si="469"/>
        <v>g</v>
      </c>
      <c r="AD755" s="34" t="str">
        <f t="shared" si="483"/>
        <v>g</v>
      </c>
      <c r="AE755" s="34" t="str">
        <f t="shared" si="470"/>
        <v>3 0</v>
      </c>
      <c r="AF755" s="34">
        <f t="shared" si="471"/>
        <v>3</v>
      </c>
      <c r="AG755" s="34">
        <f t="shared" si="472"/>
        <v>3</v>
      </c>
      <c r="AH755" s="34">
        <f t="shared" si="473"/>
        <v>0</v>
      </c>
      <c r="AI755" s="172" t="str">
        <f>IF(AJ755&lt;&gt;"",MAX(AI$3:AI754)+1,"")</f>
        <v/>
      </c>
      <c r="AJ755" s="172" t="str">
        <f t="shared" si="474"/>
        <v/>
      </c>
      <c r="AK755" s="172" t="str">
        <f t="shared" si="475"/>
        <v/>
      </c>
      <c r="AL755" s="172" t="str">
        <f t="shared" si="476"/>
        <v/>
      </c>
      <c r="AM755" s="172">
        <f>IF(AN755&lt;&gt;"",MAX(AM$3:AM754)+1,"")</f>
        <v>175</v>
      </c>
      <c r="AN755" s="172" t="str">
        <f t="shared" si="477"/>
        <v>M</v>
      </c>
      <c r="AO755" s="172">
        <f t="shared" si="478"/>
        <v>280</v>
      </c>
      <c r="AP755" s="172">
        <f t="shared" si="479"/>
        <v>3</v>
      </c>
      <c r="AQ755" s="172" t="str">
        <f t="shared" si="480"/>
        <v/>
      </c>
      <c r="AR755" s="172" t="str">
        <f>Table1[[#This Row],[Sex ]]&amp;Table1[[#This Row],[Month]]</f>
        <v>M3</v>
      </c>
      <c r="AS755" s="21"/>
      <c r="AT755" s="21"/>
      <c r="AU755" s="21"/>
      <c r="AV755" s="21"/>
      <c r="AW755" s="21"/>
      <c r="AX755" s="21"/>
      <c r="AY755" s="21"/>
      <c r="AZ755" s="21"/>
      <c r="BA755" s="21"/>
      <c r="BB755" s="21"/>
      <c r="BC755" s="21"/>
      <c r="BD755" s="21"/>
      <c r="BE755" s="319"/>
      <c r="BF755" s="319"/>
      <c r="BG755" s="316"/>
      <c r="BH755" s="316"/>
      <c r="BI755" s="316"/>
      <c r="BJ755" s="316"/>
      <c r="BK755" s="316"/>
      <c r="BL755" s="316"/>
      <c r="BM755" s="316"/>
      <c r="BN755" s="316"/>
      <c r="BO755" s="316"/>
      <c r="BP755" s="316"/>
      <c r="BQ755" s="316"/>
      <c r="BR755" s="316"/>
      <c r="BS755" s="316"/>
      <c r="BT755" s="316"/>
      <c r="BU755" s="316"/>
      <c r="BV755" s="316"/>
      <c r="BW755" s="316"/>
      <c r="BX755" s="316"/>
      <c r="BY755" s="316"/>
      <c r="BZ755" s="316"/>
      <c r="CA755" s="316"/>
      <c r="CB755" s="316"/>
      <c r="CC755" s="316"/>
      <c r="CD755" s="316"/>
      <c r="CE755" s="316"/>
      <c r="CF755" s="316"/>
      <c r="CG755" s="316"/>
      <c r="CH755" s="316"/>
      <c r="CI755" s="316"/>
      <c r="CJ755" s="316"/>
      <c r="CK755" s="316"/>
      <c r="CL755" s="316"/>
      <c r="CM755" s="316"/>
      <c r="CN755" s="316"/>
      <c r="CO755" s="316"/>
      <c r="CP755" s="316"/>
      <c r="CQ755" s="316"/>
      <c r="CR755" s="316"/>
      <c r="CS755" s="316"/>
      <c r="CT755" s="316"/>
      <c r="CU755" s="316"/>
      <c r="CV755" s="316"/>
      <c r="CW755" s="316"/>
      <c r="CX755" s="316"/>
      <c r="CY755" s="316"/>
      <c r="CZ755" s="316"/>
      <c r="DA755" s="316"/>
      <c r="DB755" s="316"/>
      <c r="DC755" s="316"/>
      <c r="DD755" s="316"/>
      <c r="DE755" s="316"/>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21"/>
      <c r="ET755" s="21"/>
      <c r="EU755" s="21"/>
      <c r="EV755" s="21"/>
      <c r="HP755" s="268">
        <f t="shared" si="484"/>
        <v>4</v>
      </c>
      <c r="HQ755" s="268">
        <f t="shared" si="454"/>
        <v>747</v>
      </c>
      <c r="HR755" s="268">
        <f t="shared" si="485"/>
        <v>0</v>
      </c>
      <c r="HS755" s="268">
        <f t="shared" si="486"/>
        <v>0</v>
      </c>
    </row>
    <row r="756" spans="1:227" x14ac:dyDescent="0.3">
      <c r="A756" s="21"/>
      <c r="B756" s="14">
        <v>11664</v>
      </c>
      <c r="C756" s="14">
        <v>14</v>
      </c>
      <c r="D756" s="14" t="s">
        <v>182</v>
      </c>
      <c r="E756" s="14" t="s">
        <v>183</v>
      </c>
      <c r="F756" s="14">
        <v>290</v>
      </c>
      <c r="G756" s="14" t="s">
        <v>121</v>
      </c>
      <c r="H756" s="14">
        <v>3</v>
      </c>
      <c r="I756" s="14">
        <v>4</v>
      </c>
      <c r="J756" s="14">
        <v>4</v>
      </c>
      <c r="K756" s="14"/>
      <c r="L756" s="14" t="s">
        <v>141</v>
      </c>
      <c r="M756" s="24">
        <f t="shared" si="481"/>
        <v>4</v>
      </c>
      <c r="N756" s="24">
        <f t="shared" si="456"/>
        <v>1</v>
      </c>
      <c r="O756" s="24" t="str">
        <f t="shared" si="457"/>
        <v>4 4</v>
      </c>
      <c r="P756" s="24">
        <f t="shared" si="458"/>
        <v>4</v>
      </c>
      <c r="Q756" s="25">
        <f t="shared" si="459"/>
        <v>0</v>
      </c>
      <c r="R756" s="26">
        <f t="shared" si="460"/>
        <v>0</v>
      </c>
      <c r="S756" s="24">
        <f t="shared" si="461"/>
        <v>3</v>
      </c>
      <c r="T756" s="24">
        <f t="shared" si="462"/>
        <v>3</v>
      </c>
      <c r="U756" s="24" t="str">
        <f t="shared" si="463"/>
        <v/>
      </c>
      <c r="V756" s="24" t="str">
        <f t="shared" si="464"/>
        <v>g</v>
      </c>
      <c r="W756" s="24" t="str">
        <f t="shared" si="482"/>
        <v/>
      </c>
      <c r="X756" s="24">
        <f t="shared" si="465"/>
        <v>3</v>
      </c>
      <c r="Y756" s="24">
        <f t="shared" si="466"/>
        <v>3</v>
      </c>
      <c r="Z756" s="24" t="str">
        <f t="shared" si="467"/>
        <v>M</v>
      </c>
      <c r="AA756" s="24" t="str">
        <f t="shared" si="489"/>
        <v>M</v>
      </c>
      <c r="AB756" s="34" t="str">
        <f t="shared" si="468"/>
        <v/>
      </c>
      <c r="AC756" s="34" t="str">
        <f t="shared" si="469"/>
        <v>g</v>
      </c>
      <c r="AD756" s="34" t="str">
        <f t="shared" si="483"/>
        <v>g</v>
      </c>
      <c r="AE756" s="34" t="str">
        <f t="shared" si="470"/>
        <v>3 0</v>
      </c>
      <c r="AF756" s="34">
        <f t="shared" si="471"/>
        <v>4</v>
      </c>
      <c r="AG756" s="34">
        <f t="shared" si="472"/>
        <v>4</v>
      </c>
      <c r="AH756" s="34">
        <f t="shared" si="473"/>
        <v>0</v>
      </c>
      <c r="AI756" s="172" t="str">
        <f>IF(AJ756&lt;&gt;"",MAX(AI$3:AI755)+1,"")</f>
        <v/>
      </c>
      <c r="AJ756" s="172" t="str">
        <f t="shared" si="474"/>
        <v/>
      </c>
      <c r="AK756" s="172" t="str">
        <f t="shared" si="475"/>
        <v/>
      </c>
      <c r="AL756" s="172" t="str">
        <f t="shared" si="476"/>
        <v/>
      </c>
      <c r="AM756" s="172">
        <f>IF(AN756&lt;&gt;"",MAX(AM$3:AM755)+1,"")</f>
        <v>176</v>
      </c>
      <c r="AN756" s="172" t="str">
        <f t="shared" si="477"/>
        <v>M</v>
      </c>
      <c r="AO756" s="172">
        <f t="shared" si="478"/>
        <v>290</v>
      </c>
      <c r="AP756" s="172">
        <f t="shared" si="479"/>
        <v>4</v>
      </c>
      <c r="AQ756" s="172" t="str">
        <f t="shared" si="480"/>
        <v/>
      </c>
      <c r="AR756" s="172" t="str">
        <f>Table1[[#This Row],[Sex ]]&amp;Table1[[#This Row],[Month]]</f>
        <v>M3</v>
      </c>
      <c r="AS756" s="21"/>
      <c r="AT756" s="21"/>
      <c r="AU756" s="21"/>
      <c r="AV756" s="21"/>
      <c r="AW756" s="21"/>
      <c r="AX756" s="21"/>
      <c r="AY756" s="21"/>
      <c r="AZ756" s="21"/>
      <c r="BA756" s="21"/>
      <c r="BB756" s="21"/>
      <c r="BC756" s="21"/>
      <c r="BD756" s="21"/>
      <c r="BE756" s="319"/>
      <c r="BF756" s="319"/>
      <c r="BG756" s="316"/>
      <c r="BH756" s="316"/>
      <c r="BI756" s="316"/>
      <c r="BJ756" s="316"/>
      <c r="BK756" s="316"/>
      <c r="BL756" s="316"/>
      <c r="BM756" s="316"/>
      <c r="BN756" s="316"/>
      <c r="BO756" s="316"/>
      <c r="BP756" s="316"/>
      <c r="BQ756" s="316"/>
      <c r="BR756" s="316"/>
      <c r="BS756" s="316"/>
      <c r="BT756" s="316"/>
      <c r="BU756" s="316"/>
      <c r="BV756" s="316"/>
      <c r="BW756" s="316"/>
      <c r="BX756" s="316"/>
      <c r="BY756" s="316"/>
      <c r="BZ756" s="316"/>
      <c r="CA756" s="316"/>
      <c r="CB756" s="316"/>
      <c r="CC756" s="316"/>
      <c r="CD756" s="316"/>
      <c r="CE756" s="316"/>
      <c r="CF756" s="316"/>
      <c r="CG756" s="316"/>
      <c r="CH756" s="316"/>
      <c r="CI756" s="316"/>
      <c r="CJ756" s="316"/>
      <c r="CK756" s="316"/>
      <c r="CL756" s="316"/>
      <c r="CM756" s="316"/>
      <c r="CN756" s="316"/>
      <c r="CO756" s="316"/>
      <c r="CP756" s="316"/>
      <c r="CQ756" s="316"/>
      <c r="CR756" s="316"/>
      <c r="CS756" s="316"/>
      <c r="CT756" s="316"/>
      <c r="CU756" s="316"/>
      <c r="CV756" s="316"/>
      <c r="CW756" s="316"/>
      <c r="CX756" s="316"/>
      <c r="CY756" s="316"/>
      <c r="CZ756" s="316"/>
      <c r="DA756" s="316"/>
      <c r="DB756" s="316"/>
      <c r="DC756" s="316"/>
      <c r="DD756" s="316"/>
      <c r="DE756" s="316"/>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21"/>
      <c r="ET756" s="21"/>
      <c r="EU756" s="21"/>
      <c r="EV756" s="21"/>
      <c r="HP756" s="268">
        <f t="shared" si="484"/>
        <v>6</v>
      </c>
      <c r="HQ756" s="268">
        <f t="shared" si="454"/>
        <v>748</v>
      </c>
      <c r="HR756" s="268">
        <f t="shared" si="485"/>
        <v>0</v>
      </c>
      <c r="HS756" s="268">
        <f t="shared" si="486"/>
        <v>0</v>
      </c>
    </row>
    <row r="757" spans="1:227" x14ac:dyDescent="0.3">
      <c r="A757" s="21"/>
      <c r="B757" s="14">
        <v>11664</v>
      </c>
      <c r="C757" s="14">
        <v>15</v>
      </c>
      <c r="D757" s="14" t="s">
        <v>182</v>
      </c>
      <c r="E757" s="14" t="s">
        <v>183</v>
      </c>
      <c r="F757" s="14">
        <v>290</v>
      </c>
      <c r="G757" s="14" t="s">
        <v>121</v>
      </c>
      <c r="H757" s="14">
        <v>3</v>
      </c>
      <c r="I757" s="14">
        <v>4</v>
      </c>
      <c r="J757" s="14">
        <v>4</v>
      </c>
      <c r="K757" s="14"/>
      <c r="L757" s="14" t="s">
        <v>141</v>
      </c>
      <c r="M757" s="24">
        <f t="shared" si="481"/>
        <v>4</v>
      </c>
      <c r="N757" s="24">
        <f t="shared" si="456"/>
        <v>1</v>
      </c>
      <c r="O757" s="24" t="str">
        <f t="shared" si="457"/>
        <v>4 4</v>
      </c>
      <c r="P757" s="24">
        <f t="shared" si="458"/>
        <v>4</v>
      </c>
      <c r="Q757" s="25">
        <f t="shared" si="459"/>
        <v>0</v>
      </c>
      <c r="R757" s="26">
        <f t="shared" si="460"/>
        <v>0</v>
      </c>
      <c r="S757" s="24">
        <f t="shared" si="461"/>
        <v>3</v>
      </c>
      <c r="T757" s="24">
        <f t="shared" si="462"/>
        <v>3</v>
      </c>
      <c r="U757" s="24" t="str">
        <f t="shared" si="463"/>
        <v/>
      </c>
      <c r="V757" s="24" t="str">
        <f t="shared" si="464"/>
        <v>g</v>
      </c>
      <c r="W757" s="24" t="str">
        <f t="shared" si="482"/>
        <v/>
      </c>
      <c r="X757" s="24">
        <f t="shared" si="465"/>
        <v>3</v>
      </c>
      <c r="Y757" s="24">
        <f t="shared" si="466"/>
        <v>3</v>
      </c>
      <c r="Z757" s="24" t="str">
        <f t="shared" si="467"/>
        <v>M</v>
      </c>
      <c r="AA757" s="24" t="str">
        <f t="shared" si="489"/>
        <v>M</v>
      </c>
      <c r="AB757" s="34" t="str">
        <f t="shared" si="468"/>
        <v/>
      </c>
      <c r="AC757" s="34" t="str">
        <f t="shared" si="469"/>
        <v>g</v>
      </c>
      <c r="AD757" s="34" t="str">
        <f t="shared" si="483"/>
        <v>g</v>
      </c>
      <c r="AE757" s="34" t="str">
        <f t="shared" si="470"/>
        <v>3 0</v>
      </c>
      <c r="AF757" s="34">
        <f t="shared" si="471"/>
        <v>4</v>
      </c>
      <c r="AG757" s="34">
        <f t="shared" si="472"/>
        <v>4</v>
      </c>
      <c r="AH757" s="34">
        <f t="shared" si="473"/>
        <v>0</v>
      </c>
      <c r="AI757" s="172" t="str">
        <f>IF(AJ757&lt;&gt;"",MAX(AI$3:AI756)+1,"")</f>
        <v/>
      </c>
      <c r="AJ757" s="172" t="str">
        <f t="shared" si="474"/>
        <v/>
      </c>
      <c r="AK757" s="172" t="str">
        <f t="shared" si="475"/>
        <v/>
      </c>
      <c r="AL757" s="172" t="str">
        <f t="shared" si="476"/>
        <v/>
      </c>
      <c r="AM757" s="172">
        <f>IF(AN757&lt;&gt;"",MAX(AM$3:AM756)+1,"")</f>
        <v>177</v>
      </c>
      <c r="AN757" s="172" t="str">
        <f t="shared" si="477"/>
        <v>M</v>
      </c>
      <c r="AO757" s="172">
        <f t="shared" si="478"/>
        <v>290</v>
      </c>
      <c r="AP757" s="172">
        <f t="shared" si="479"/>
        <v>4</v>
      </c>
      <c r="AQ757" s="172" t="str">
        <f t="shared" si="480"/>
        <v/>
      </c>
      <c r="AR757" s="172" t="str">
        <f>Table1[[#This Row],[Sex ]]&amp;Table1[[#This Row],[Month]]</f>
        <v>M3</v>
      </c>
      <c r="AS757" s="21"/>
      <c r="AT757" s="21"/>
      <c r="AU757" s="21"/>
      <c r="AV757" s="21"/>
      <c r="AW757" s="21"/>
      <c r="AX757" s="21"/>
      <c r="AY757" s="21"/>
      <c r="AZ757" s="21"/>
      <c r="BA757" s="21"/>
      <c r="BB757" s="21"/>
      <c r="BC757" s="21"/>
      <c r="BD757" s="21"/>
      <c r="BE757" s="319"/>
      <c r="BF757" s="319"/>
      <c r="BG757" s="316"/>
      <c r="BH757" s="316"/>
      <c r="BI757" s="316"/>
      <c r="BJ757" s="316"/>
      <c r="BK757" s="316"/>
      <c r="BL757" s="316"/>
      <c r="BM757" s="316"/>
      <c r="BN757" s="316"/>
      <c r="BO757" s="316"/>
      <c r="BP757" s="316"/>
      <c r="BQ757" s="316"/>
      <c r="BR757" s="316"/>
      <c r="BS757" s="316"/>
      <c r="BT757" s="316"/>
      <c r="BU757" s="316"/>
      <c r="BV757" s="316"/>
      <c r="BW757" s="316"/>
      <c r="BX757" s="316"/>
      <c r="BY757" s="316"/>
      <c r="BZ757" s="316"/>
      <c r="CA757" s="316"/>
      <c r="CB757" s="316"/>
      <c r="CC757" s="316"/>
      <c r="CD757" s="316"/>
      <c r="CE757" s="316"/>
      <c r="CF757" s="316"/>
      <c r="CG757" s="316"/>
      <c r="CH757" s="316"/>
      <c r="CI757" s="316"/>
      <c r="CJ757" s="316"/>
      <c r="CK757" s="316"/>
      <c r="CL757" s="316"/>
      <c r="CM757" s="316"/>
      <c r="CN757" s="316"/>
      <c r="CO757" s="316"/>
      <c r="CP757" s="316"/>
      <c r="CQ757" s="316"/>
      <c r="CR757" s="316"/>
      <c r="CS757" s="316"/>
      <c r="CT757" s="316"/>
      <c r="CU757" s="316"/>
      <c r="CV757" s="316"/>
      <c r="CW757" s="316"/>
      <c r="CX757" s="316"/>
      <c r="CY757" s="316"/>
      <c r="CZ757" s="316"/>
      <c r="DA757" s="316"/>
      <c r="DB757" s="316"/>
      <c r="DC757" s="316"/>
      <c r="DD757" s="316"/>
      <c r="DE757" s="316"/>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21"/>
      <c r="ET757" s="21"/>
      <c r="EU757" s="21"/>
      <c r="EV757" s="21"/>
      <c r="HP757" s="268">
        <f t="shared" si="484"/>
        <v>4</v>
      </c>
      <c r="HQ757" s="268">
        <f t="shared" si="454"/>
        <v>749</v>
      </c>
      <c r="HR757" s="268">
        <f t="shared" si="485"/>
        <v>0</v>
      </c>
      <c r="HS757" s="268">
        <f t="shared" si="486"/>
        <v>0</v>
      </c>
    </row>
    <row r="758" spans="1:227" x14ac:dyDescent="0.3">
      <c r="A758" s="21"/>
      <c r="B758" s="14">
        <v>11664</v>
      </c>
      <c r="C758" s="14">
        <v>16</v>
      </c>
      <c r="D758" s="14" t="s">
        <v>182</v>
      </c>
      <c r="E758" s="14" t="s">
        <v>183</v>
      </c>
      <c r="F758" s="14">
        <v>300</v>
      </c>
      <c r="G758" s="14" t="s">
        <v>121</v>
      </c>
      <c r="H758" s="14">
        <v>3</v>
      </c>
      <c r="I758" s="14">
        <v>4</v>
      </c>
      <c r="J758" s="14">
        <v>4</v>
      </c>
      <c r="K758" s="14"/>
      <c r="L758" s="14" t="s">
        <v>141</v>
      </c>
      <c r="M758" s="24">
        <f t="shared" si="481"/>
        <v>4</v>
      </c>
      <c r="N758" s="24">
        <f t="shared" si="456"/>
        <v>1</v>
      </c>
      <c r="O758" s="24" t="str">
        <f t="shared" si="457"/>
        <v>4 4</v>
      </c>
      <c r="P758" s="24">
        <f t="shared" si="458"/>
        <v>4</v>
      </c>
      <c r="Q758" s="25">
        <f t="shared" si="459"/>
        <v>0</v>
      </c>
      <c r="R758" s="26">
        <f t="shared" si="460"/>
        <v>0</v>
      </c>
      <c r="S758" s="24">
        <f t="shared" si="461"/>
        <v>3</v>
      </c>
      <c r="T758" s="24">
        <f t="shared" si="462"/>
        <v>3</v>
      </c>
      <c r="U758" s="24" t="str">
        <f t="shared" si="463"/>
        <v/>
      </c>
      <c r="V758" s="24" t="str">
        <f t="shared" si="464"/>
        <v>g</v>
      </c>
      <c r="W758" s="24" t="str">
        <f t="shared" si="482"/>
        <v/>
      </c>
      <c r="X758" s="24">
        <f t="shared" si="465"/>
        <v>3</v>
      </c>
      <c r="Y758" s="24">
        <f t="shared" si="466"/>
        <v>3</v>
      </c>
      <c r="Z758" s="24" t="str">
        <f t="shared" si="467"/>
        <v>M</v>
      </c>
      <c r="AA758" s="24" t="str">
        <f t="shared" si="489"/>
        <v>M</v>
      </c>
      <c r="AB758" s="34" t="str">
        <f t="shared" si="468"/>
        <v/>
      </c>
      <c r="AC758" s="34" t="str">
        <f t="shared" si="469"/>
        <v>g</v>
      </c>
      <c r="AD758" s="34" t="str">
        <f t="shared" si="483"/>
        <v>g</v>
      </c>
      <c r="AE758" s="34" t="str">
        <f t="shared" si="470"/>
        <v>3 0</v>
      </c>
      <c r="AF758" s="34">
        <f t="shared" si="471"/>
        <v>4</v>
      </c>
      <c r="AG758" s="34">
        <f t="shared" si="472"/>
        <v>4</v>
      </c>
      <c r="AH758" s="34">
        <f t="shared" si="473"/>
        <v>0</v>
      </c>
      <c r="AI758" s="172" t="str">
        <f>IF(AJ758&lt;&gt;"",MAX(AI$3:AI757)+1,"")</f>
        <v/>
      </c>
      <c r="AJ758" s="172" t="str">
        <f t="shared" si="474"/>
        <v/>
      </c>
      <c r="AK758" s="172" t="str">
        <f t="shared" si="475"/>
        <v/>
      </c>
      <c r="AL758" s="172" t="str">
        <f t="shared" si="476"/>
        <v/>
      </c>
      <c r="AM758" s="172">
        <f>IF(AN758&lt;&gt;"",MAX(AM$3:AM757)+1,"")</f>
        <v>178</v>
      </c>
      <c r="AN758" s="172" t="str">
        <f t="shared" si="477"/>
        <v>M</v>
      </c>
      <c r="AO758" s="172">
        <f t="shared" si="478"/>
        <v>300</v>
      </c>
      <c r="AP758" s="172">
        <f t="shared" si="479"/>
        <v>4</v>
      </c>
      <c r="AQ758" s="172" t="str">
        <f t="shared" si="480"/>
        <v/>
      </c>
      <c r="AR758" s="172" t="str">
        <f>Table1[[#This Row],[Sex ]]&amp;Table1[[#This Row],[Month]]</f>
        <v>M3</v>
      </c>
      <c r="AS758" s="21"/>
      <c r="AT758" s="21"/>
      <c r="AU758" s="21"/>
      <c r="AV758" s="21"/>
      <c r="AW758" s="21"/>
      <c r="AX758" s="21"/>
      <c r="AY758" s="21"/>
      <c r="AZ758" s="21"/>
      <c r="BA758" s="21"/>
      <c r="BB758" s="21"/>
      <c r="BC758" s="21"/>
      <c r="BD758" s="21"/>
      <c r="BE758" s="319"/>
      <c r="BF758" s="319"/>
      <c r="BG758" s="316"/>
      <c r="BH758" s="316"/>
      <c r="BI758" s="316"/>
      <c r="BJ758" s="316"/>
      <c r="BK758" s="316"/>
      <c r="BL758" s="316"/>
      <c r="BM758" s="316"/>
      <c r="BN758" s="316"/>
      <c r="BO758" s="316"/>
      <c r="BP758" s="316"/>
      <c r="BQ758" s="316"/>
      <c r="BR758" s="316"/>
      <c r="BS758" s="316"/>
      <c r="BT758" s="316"/>
      <c r="BU758" s="316"/>
      <c r="BV758" s="316"/>
      <c r="BW758" s="316"/>
      <c r="BX758" s="316"/>
      <c r="BY758" s="316"/>
      <c r="BZ758" s="316"/>
      <c r="CA758" s="316"/>
      <c r="CB758" s="316"/>
      <c r="CC758" s="316"/>
      <c r="CD758" s="316"/>
      <c r="CE758" s="316"/>
      <c r="CF758" s="316"/>
      <c r="CG758" s="316"/>
      <c r="CH758" s="316"/>
      <c r="CI758" s="316"/>
      <c r="CJ758" s="316"/>
      <c r="CK758" s="316"/>
      <c r="CL758" s="316"/>
      <c r="CM758" s="316"/>
      <c r="CN758" s="316"/>
      <c r="CO758" s="316"/>
      <c r="CP758" s="316"/>
      <c r="CQ758" s="316"/>
      <c r="CR758" s="316"/>
      <c r="CS758" s="316"/>
      <c r="CT758" s="316"/>
      <c r="CU758" s="316"/>
      <c r="CV758" s="316"/>
      <c r="CW758" s="316"/>
      <c r="CX758" s="316"/>
      <c r="CY758" s="316"/>
      <c r="CZ758" s="316"/>
      <c r="DA758" s="316"/>
      <c r="DB758" s="316"/>
      <c r="DC758" s="316"/>
      <c r="DD758" s="316"/>
      <c r="DE758" s="316"/>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21"/>
      <c r="ET758" s="21"/>
      <c r="EU758" s="21"/>
      <c r="EV758" s="21"/>
      <c r="HP758" s="268">
        <f t="shared" si="484"/>
        <v>5</v>
      </c>
      <c r="HQ758" s="268">
        <f t="shared" si="454"/>
        <v>750</v>
      </c>
      <c r="HR758" s="268">
        <f t="shared" si="485"/>
        <v>0</v>
      </c>
      <c r="HS758" s="268">
        <f t="shared" si="486"/>
        <v>0</v>
      </c>
    </row>
    <row r="759" spans="1:227" x14ac:dyDescent="0.3">
      <c r="A759" s="21"/>
      <c r="B759" s="14">
        <v>11664</v>
      </c>
      <c r="C759" s="14">
        <v>17</v>
      </c>
      <c r="D759" s="14" t="s">
        <v>182</v>
      </c>
      <c r="E759" s="14" t="s">
        <v>183</v>
      </c>
      <c r="F759" s="14">
        <v>300</v>
      </c>
      <c r="G759" s="14" t="s">
        <v>121</v>
      </c>
      <c r="H759" s="14">
        <v>3</v>
      </c>
      <c r="I759" s="14">
        <v>3</v>
      </c>
      <c r="J759" s="14">
        <v>3</v>
      </c>
      <c r="K759" s="14"/>
      <c r="L759" s="14" t="s">
        <v>141</v>
      </c>
      <c r="M759" s="24">
        <f t="shared" si="481"/>
        <v>3</v>
      </c>
      <c r="N759" s="24">
        <f t="shared" si="456"/>
        <v>1</v>
      </c>
      <c r="O759" s="24" t="str">
        <f t="shared" si="457"/>
        <v>3 3</v>
      </c>
      <c r="P759" s="24">
        <f t="shared" si="458"/>
        <v>3</v>
      </c>
      <c r="Q759" s="25">
        <f t="shared" si="459"/>
        <v>0</v>
      </c>
      <c r="R759" s="26">
        <f t="shared" si="460"/>
        <v>0</v>
      </c>
      <c r="S759" s="24">
        <f t="shared" si="461"/>
        <v>3</v>
      </c>
      <c r="T759" s="24">
        <f t="shared" si="462"/>
        <v>3</v>
      </c>
      <c r="U759" s="24" t="str">
        <f t="shared" si="463"/>
        <v/>
      </c>
      <c r="V759" s="24" t="str">
        <f t="shared" si="464"/>
        <v>g</v>
      </c>
      <c r="W759" s="24" t="str">
        <f t="shared" si="482"/>
        <v/>
      </c>
      <c r="X759" s="24">
        <f t="shared" si="465"/>
        <v>3</v>
      </c>
      <c r="Y759" s="24">
        <f t="shared" si="466"/>
        <v>3</v>
      </c>
      <c r="Z759" s="24" t="str">
        <f t="shared" si="467"/>
        <v>M</v>
      </c>
      <c r="AA759" s="24" t="str">
        <f t="shared" si="489"/>
        <v>M</v>
      </c>
      <c r="AB759" s="34" t="str">
        <f t="shared" si="468"/>
        <v/>
      </c>
      <c r="AC759" s="34" t="str">
        <f t="shared" si="469"/>
        <v>g</v>
      </c>
      <c r="AD759" s="34" t="str">
        <f t="shared" si="483"/>
        <v>g</v>
      </c>
      <c r="AE759" s="34" t="str">
        <f t="shared" si="470"/>
        <v>3 0</v>
      </c>
      <c r="AF759" s="34">
        <f t="shared" si="471"/>
        <v>3</v>
      </c>
      <c r="AG759" s="34">
        <f t="shared" si="472"/>
        <v>3</v>
      </c>
      <c r="AH759" s="34">
        <f t="shared" si="473"/>
        <v>0</v>
      </c>
      <c r="AI759" s="172" t="str">
        <f>IF(AJ759&lt;&gt;"",MAX(AI$3:AI758)+1,"")</f>
        <v/>
      </c>
      <c r="AJ759" s="172" t="str">
        <f t="shared" si="474"/>
        <v/>
      </c>
      <c r="AK759" s="172" t="str">
        <f t="shared" si="475"/>
        <v/>
      </c>
      <c r="AL759" s="172" t="str">
        <f t="shared" si="476"/>
        <v/>
      </c>
      <c r="AM759" s="172">
        <f>IF(AN759&lt;&gt;"",MAX(AM$3:AM758)+1,"")</f>
        <v>179</v>
      </c>
      <c r="AN759" s="172" t="str">
        <f t="shared" si="477"/>
        <v>M</v>
      </c>
      <c r="AO759" s="172">
        <f t="shared" si="478"/>
        <v>300</v>
      </c>
      <c r="AP759" s="172">
        <f t="shared" si="479"/>
        <v>3</v>
      </c>
      <c r="AQ759" s="172" t="str">
        <f t="shared" si="480"/>
        <v/>
      </c>
      <c r="AR759" s="172" t="str">
        <f>Table1[[#This Row],[Sex ]]&amp;Table1[[#This Row],[Month]]</f>
        <v>M3</v>
      </c>
      <c r="AS759" s="21"/>
      <c r="AT759" s="21"/>
      <c r="AU759" s="21"/>
      <c r="AV759" s="21"/>
      <c r="AW759" s="21"/>
      <c r="AX759" s="21"/>
      <c r="AY759" s="21"/>
      <c r="AZ759" s="21"/>
      <c r="BA759" s="21"/>
      <c r="BB759" s="21"/>
      <c r="BC759" s="21"/>
      <c r="BD759" s="21"/>
      <c r="BE759" s="319"/>
      <c r="BF759" s="319"/>
      <c r="BG759" s="316"/>
      <c r="BH759" s="316"/>
      <c r="BI759" s="316"/>
      <c r="BJ759" s="316"/>
      <c r="BK759" s="316"/>
      <c r="BL759" s="316"/>
      <c r="BM759" s="316"/>
      <c r="BN759" s="316"/>
      <c r="BO759" s="316"/>
      <c r="BP759" s="316"/>
      <c r="BQ759" s="316"/>
      <c r="BR759" s="316"/>
      <c r="BS759" s="316"/>
      <c r="BT759" s="316"/>
      <c r="BU759" s="316"/>
      <c r="BV759" s="316"/>
      <c r="BW759" s="316"/>
      <c r="BX759" s="316"/>
      <c r="BY759" s="316"/>
      <c r="BZ759" s="316"/>
      <c r="CA759" s="316"/>
      <c r="CB759" s="316"/>
      <c r="CC759" s="316"/>
      <c r="CD759" s="316"/>
      <c r="CE759" s="316"/>
      <c r="CF759" s="316"/>
      <c r="CG759" s="316"/>
      <c r="CH759" s="316"/>
      <c r="CI759" s="316"/>
      <c r="CJ759" s="316"/>
      <c r="CK759" s="316"/>
      <c r="CL759" s="316"/>
      <c r="CM759" s="316"/>
      <c r="CN759" s="316"/>
      <c r="CO759" s="316"/>
      <c r="CP759" s="316"/>
      <c r="CQ759" s="316"/>
      <c r="CR759" s="316"/>
      <c r="CS759" s="316"/>
      <c r="CT759" s="316"/>
      <c r="CU759" s="316"/>
      <c r="CV759" s="316"/>
      <c r="CW759" s="316"/>
      <c r="CX759" s="316"/>
      <c r="CY759" s="316"/>
      <c r="CZ759" s="316"/>
      <c r="DA759" s="316"/>
      <c r="DB759" s="316"/>
      <c r="DC759" s="316"/>
      <c r="DD759" s="316"/>
      <c r="DE759" s="316"/>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21"/>
      <c r="ET759" s="21"/>
      <c r="EU759" s="21"/>
      <c r="EV759" s="21"/>
      <c r="HP759" s="268">
        <f t="shared" si="484"/>
        <v>5</v>
      </c>
      <c r="HQ759" s="268">
        <f t="shared" si="454"/>
        <v>751</v>
      </c>
      <c r="HR759" s="268">
        <f t="shared" si="485"/>
        <v>-20</v>
      </c>
      <c r="HS759" s="268">
        <f t="shared" si="486"/>
        <v>20</v>
      </c>
    </row>
    <row r="760" spans="1:227" x14ac:dyDescent="0.3">
      <c r="A760" s="21"/>
      <c r="B760" s="14">
        <v>11664</v>
      </c>
      <c r="C760" s="14">
        <v>18</v>
      </c>
      <c r="D760" s="14" t="s">
        <v>182</v>
      </c>
      <c r="E760" s="14" t="s">
        <v>183</v>
      </c>
      <c r="F760" s="14">
        <v>310</v>
      </c>
      <c r="G760" s="14" t="s">
        <v>121</v>
      </c>
      <c r="H760" s="14">
        <v>3</v>
      </c>
      <c r="I760" s="14">
        <v>4</v>
      </c>
      <c r="J760" s="14">
        <v>4</v>
      </c>
      <c r="K760" s="14"/>
      <c r="L760" s="14" t="s">
        <v>141</v>
      </c>
      <c r="M760" s="24">
        <f t="shared" si="481"/>
        <v>4</v>
      </c>
      <c r="N760" s="24">
        <f t="shared" si="456"/>
        <v>1</v>
      </c>
      <c r="O760" s="24" t="str">
        <f t="shared" si="457"/>
        <v>4 4</v>
      </c>
      <c r="P760" s="24">
        <f t="shared" si="458"/>
        <v>4</v>
      </c>
      <c r="Q760" s="25">
        <f t="shared" si="459"/>
        <v>0</v>
      </c>
      <c r="R760" s="26">
        <f t="shared" si="460"/>
        <v>0</v>
      </c>
      <c r="S760" s="24">
        <f t="shared" si="461"/>
        <v>3</v>
      </c>
      <c r="T760" s="24">
        <f t="shared" si="462"/>
        <v>3</v>
      </c>
      <c r="U760" s="24" t="str">
        <f t="shared" si="463"/>
        <v/>
      </c>
      <c r="V760" s="24" t="str">
        <f t="shared" si="464"/>
        <v>g</v>
      </c>
      <c r="W760" s="24" t="str">
        <f t="shared" si="482"/>
        <v/>
      </c>
      <c r="X760" s="24">
        <f t="shared" si="465"/>
        <v>3</v>
      </c>
      <c r="Y760" s="24">
        <f t="shared" si="466"/>
        <v>3</v>
      </c>
      <c r="Z760" s="24" t="str">
        <f t="shared" si="467"/>
        <v>M</v>
      </c>
      <c r="AA760" s="24" t="str">
        <f t="shared" si="489"/>
        <v>M</v>
      </c>
      <c r="AB760" s="34" t="str">
        <f t="shared" si="468"/>
        <v/>
      </c>
      <c r="AC760" s="34" t="str">
        <f t="shared" si="469"/>
        <v>g</v>
      </c>
      <c r="AD760" s="34" t="str">
        <f t="shared" si="483"/>
        <v>g</v>
      </c>
      <c r="AE760" s="34" t="str">
        <f t="shared" si="470"/>
        <v>3 0</v>
      </c>
      <c r="AF760" s="34">
        <f t="shared" si="471"/>
        <v>4</v>
      </c>
      <c r="AG760" s="34">
        <f t="shared" si="472"/>
        <v>4</v>
      </c>
      <c r="AH760" s="34">
        <f t="shared" si="473"/>
        <v>0</v>
      </c>
      <c r="AI760" s="172" t="str">
        <f>IF(AJ760&lt;&gt;"",MAX(AI$3:AI759)+1,"")</f>
        <v/>
      </c>
      <c r="AJ760" s="172" t="str">
        <f t="shared" si="474"/>
        <v/>
      </c>
      <c r="AK760" s="172" t="str">
        <f t="shared" si="475"/>
        <v/>
      </c>
      <c r="AL760" s="172" t="str">
        <f t="shared" si="476"/>
        <v/>
      </c>
      <c r="AM760" s="172">
        <f>IF(AN760&lt;&gt;"",MAX(AM$3:AM759)+1,"")</f>
        <v>180</v>
      </c>
      <c r="AN760" s="172" t="str">
        <f t="shared" si="477"/>
        <v>M</v>
      </c>
      <c r="AO760" s="172">
        <f t="shared" si="478"/>
        <v>310</v>
      </c>
      <c r="AP760" s="172">
        <f t="shared" si="479"/>
        <v>4</v>
      </c>
      <c r="AQ760" s="172" t="str">
        <f t="shared" si="480"/>
        <v/>
      </c>
      <c r="AR760" s="172" t="str">
        <f>Table1[[#This Row],[Sex ]]&amp;Table1[[#This Row],[Month]]</f>
        <v>M3</v>
      </c>
      <c r="AS760" s="21"/>
      <c r="AT760" s="21"/>
      <c r="AU760" s="21"/>
      <c r="AV760" s="21"/>
      <c r="AW760" s="21"/>
      <c r="AX760" s="21"/>
      <c r="AY760" s="21"/>
      <c r="AZ760" s="21"/>
      <c r="BA760" s="21"/>
      <c r="BB760" s="21"/>
      <c r="BC760" s="21"/>
      <c r="BD760" s="21"/>
      <c r="BE760" s="319"/>
      <c r="BF760" s="319"/>
      <c r="BG760" s="316"/>
      <c r="BH760" s="316"/>
      <c r="BI760" s="316"/>
      <c r="BJ760" s="316"/>
      <c r="BK760" s="316"/>
      <c r="BL760" s="316"/>
      <c r="BM760" s="316"/>
      <c r="BN760" s="316"/>
      <c r="BO760" s="316"/>
      <c r="BP760" s="316"/>
      <c r="BQ760" s="316"/>
      <c r="BR760" s="316"/>
      <c r="BS760" s="316"/>
      <c r="BT760" s="316"/>
      <c r="BU760" s="316"/>
      <c r="BV760" s="316"/>
      <c r="BW760" s="316"/>
      <c r="BX760" s="316"/>
      <c r="BY760" s="316"/>
      <c r="BZ760" s="316"/>
      <c r="CA760" s="316"/>
      <c r="CB760" s="316"/>
      <c r="CC760" s="316"/>
      <c r="CD760" s="316"/>
      <c r="CE760" s="316"/>
      <c r="CF760" s="316"/>
      <c r="CG760" s="316"/>
      <c r="CH760" s="316"/>
      <c r="CI760" s="316"/>
      <c r="CJ760" s="316"/>
      <c r="CK760" s="316"/>
      <c r="CL760" s="316"/>
      <c r="CM760" s="316"/>
      <c r="CN760" s="316"/>
      <c r="CO760" s="316"/>
      <c r="CP760" s="316"/>
      <c r="CQ760" s="316"/>
      <c r="CR760" s="316"/>
      <c r="CS760" s="316"/>
      <c r="CT760" s="316"/>
      <c r="CU760" s="316"/>
      <c r="CV760" s="316"/>
      <c r="CW760" s="316"/>
      <c r="CX760" s="316"/>
      <c r="CY760" s="316"/>
      <c r="CZ760" s="316"/>
      <c r="DA760" s="316"/>
      <c r="DB760" s="316"/>
      <c r="DC760" s="316"/>
      <c r="DD760" s="316"/>
      <c r="DE760" s="316"/>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21"/>
      <c r="ET760" s="21"/>
      <c r="EU760" s="21"/>
      <c r="EV760" s="21"/>
      <c r="HP760" s="268">
        <f t="shared" si="484"/>
        <v>3</v>
      </c>
      <c r="HQ760" s="268">
        <f t="shared" si="454"/>
        <v>752</v>
      </c>
      <c r="HR760" s="268">
        <f t="shared" si="485"/>
        <v>0</v>
      </c>
      <c r="HS760" s="268">
        <f t="shared" si="486"/>
        <v>0</v>
      </c>
    </row>
    <row r="761" spans="1:227" x14ac:dyDescent="0.3">
      <c r="A761" s="21"/>
      <c r="B761" s="14">
        <v>11664</v>
      </c>
      <c r="C761" s="14">
        <v>19</v>
      </c>
      <c r="D761" s="14" t="s">
        <v>182</v>
      </c>
      <c r="E761" s="14" t="s">
        <v>183</v>
      </c>
      <c r="F761" s="14">
        <v>310</v>
      </c>
      <c r="G761" s="14" t="s">
        <v>121</v>
      </c>
      <c r="H761" s="14">
        <v>3</v>
      </c>
      <c r="I761" s="14">
        <v>3</v>
      </c>
      <c r="J761" s="14">
        <v>3</v>
      </c>
      <c r="K761" s="14"/>
      <c r="L761" s="14" t="s">
        <v>141</v>
      </c>
      <c r="M761" s="24">
        <f t="shared" si="481"/>
        <v>3</v>
      </c>
      <c r="N761" s="24">
        <f t="shared" si="456"/>
        <v>1</v>
      </c>
      <c r="O761" s="24" t="str">
        <f t="shared" si="457"/>
        <v>3 3</v>
      </c>
      <c r="P761" s="24">
        <f t="shared" si="458"/>
        <v>3</v>
      </c>
      <c r="Q761" s="25">
        <f t="shared" si="459"/>
        <v>0</v>
      </c>
      <c r="R761" s="26">
        <f t="shared" si="460"/>
        <v>0</v>
      </c>
      <c r="S761" s="24">
        <f t="shared" si="461"/>
        <v>3</v>
      </c>
      <c r="T761" s="24">
        <f t="shared" si="462"/>
        <v>3</v>
      </c>
      <c r="U761" s="24" t="str">
        <f t="shared" si="463"/>
        <v/>
      </c>
      <c r="V761" s="24" t="str">
        <f t="shared" si="464"/>
        <v>g</v>
      </c>
      <c r="W761" s="24" t="str">
        <f t="shared" si="482"/>
        <v/>
      </c>
      <c r="X761" s="24">
        <f t="shared" si="465"/>
        <v>3</v>
      </c>
      <c r="Y761" s="24">
        <f t="shared" si="466"/>
        <v>3</v>
      </c>
      <c r="Z761" s="24" t="str">
        <f t="shared" si="467"/>
        <v>M</v>
      </c>
      <c r="AA761" s="24" t="str">
        <f t="shared" si="489"/>
        <v>M</v>
      </c>
      <c r="AB761" s="34" t="str">
        <f t="shared" si="468"/>
        <v/>
      </c>
      <c r="AC761" s="34" t="str">
        <f t="shared" si="469"/>
        <v>g</v>
      </c>
      <c r="AD761" s="34" t="str">
        <f t="shared" si="483"/>
        <v>g</v>
      </c>
      <c r="AE761" s="34" t="str">
        <f t="shared" si="470"/>
        <v>3 0</v>
      </c>
      <c r="AF761" s="34">
        <f t="shared" si="471"/>
        <v>3</v>
      </c>
      <c r="AG761" s="34">
        <f t="shared" si="472"/>
        <v>3</v>
      </c>
      <c r="AH761" s="34">
        <f t="shared" si="473"/>
        <v>0</v>
      </c>
      <c r="AI761" s="172" t="str">
        <f>IF(AJ761&lt;&gt;"",MAX(AI$3:AI760)+1,"")</f>
        <v/>
      </c>
      <c r="AJ761" s="172" t="str">
        <f t="shared" si="474"/>
        <v/>
      </c>
      <c r="AK761" s="172" t="str">
        <f t="shared" si="475"/>
        <v/>
      </c>
      <c r="AL761" s="172" t="str">
        <f t="shared" si="476"/>
        <v/>
      </c>
      <c r="AM761" s="172">
        <f>IF(AN761&lt;&gt;"",MAX(AM$3:AM760)+1,"")</f>
        <v>181</v>
      </c>
      <c r="AN761" s="172" t="str">
        <f t="shared" si="477"/>
        <v>M</v>
      </c>
      <c r="AO761" s="172">
        <f t="shared" si="478"/>
        <v>310</v>
      </c>
      <c r="AP761" s="172">
        <f t="shared" si="479"/>
        <v>3</v>
      </c>
      <c r="AQ761" s="172" t="str">
        <f t="shared" si="480"/>
        <v/>
      </c>
      <c r="AR761" s="172" t="str">
        <f>Table1[[#This Row],[Sex ]]&amp;Table1[[#This Row],[Month]]</f>
        <v>M3</v>
      </c>
      <c r="AS761" s="21"/>
      <c r="AT761" s="21"/>
      <c r="AU761" s="21"/>
      <c r="AV761" s="21"/>
      <c r="AW761" s="21"/>
      <c r="AX761" s="21"/>
      <c r="AY761" s="21"/>
      <c r="AZ761" s="21"/>
      <c r="BA761" s="21"/>
      <c r="BB761" s="21"/>
      <c r="BC761" s="21"/>
      <c r="BD761" s="21"/>
      <c r="BE761" s="319"/>
      <c r="BF761" s="319"/>
      <c r="BG761" s="316"/>
      <c r="BH761" s="316"/>
      <c r="BI761" s="316"/>
      <c r="BJ761" s="316"/>
      <c r="BK761" s="316"/>
      <c r="BL761" s="316"/>
      <c r="BM761" s="316"/>
      <c r="BN761" s="316"/>
      <c r="BO761" s="316"/>
      <c r="BP761" s="316"/>
      <c r="BQ761" s="316"/>
      <c r="BR761" s="316"/>
      <c r="BS761" s="316"/>
      <c r="BT761" s="316"/>
      <c r="BU761" s="316"/>
      <c r="BV761" s="316"/>
      <c r="BW761" s="316"/>
      <c r="BX761" s="316"/>
      <c r="BY761" s="316"/>
      <c r="BZ761" s="316"/>
      <c r="CA761" s="316"/>
      <c r="CB761" s="316"/>
      <c r="CC761" s="316"/>
      <c r="CD761" s="316"/>
      <c r="CE761" s="316"/>
      <c r="CF761" s="316"/>
      <c r="CG761" s="316"/>
      <c r="CH761" s="316"/>
      <c r="CI761" s="316"/>
      <c r="CJ761" s="316"/>
      <c r="CK761" s="316"/>
      <c r="CL761" s="316"/>
      <c r="CM761" s="316"/>
      <c r="CN761" s="316"/>
      <c r="CO761" s="316"/>
      <c r="CP761" s="316"/>
      <c r="CQ761" s="316"/>
      <c r="CR761" s="316"/>
      <c r="CS761" s="316"/>
      <c r="CT761" s="316"/>
      <c r="CU761" s="316"/>
      <c r="CV761" s="316"/>
      <c r="CW761" s="316"/>
      <c r="CX761" s="316"/>
      <c r="CY761" s="316"/>
      <c r="CZ761" s="316"/>
      <c r="DA761" s="316"/>
      <c r="DB761" s="316"/>
      <c r="DC761" s="316"/>
      <c r="DD761" s="316"/>
      <c r="DE761" s="316"/>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21"/>
      <c r="ET761" s="21"/>
      <c r="EU761" s="21"/>
      <c r="EV761" s="21"/>
      <c r="HP761" s="268">
        <f t="shared" si="484"/>
        <v>3</v>
      </c>
      <c r="HQ761" s="268">
        <f t="shared" si="454"/>
        <v>753</v>
      </c>
      <c r="HR761" s="268">
        <f t="shared" si="485"/>
        <v>0</v>
      </c>
      <c r="HS761" s="268">
        <f t="shared" si="486"/>
        <v>0</v>
      </c>
    </row>
    <row r="762" spans="1:227" x14ac:dyDescent="0.3">
      <c r="A762" s="21"/>
      <c r="B762" s="14">
        <v>11664</v>
      </c>
      <c r="C762" s="14">
        <v>20</v>
      </c>
      <c r="D762" s="14" t="s">
        <v>182</v>
      </c>
      <c r="E762" s="14" t="s">
        <v>183</v>
      </c>
      <c r="F762" s="14">
        <v>320</v>
      </c>
      <c r="G762" s="14" t="s">
        <v>121</v>
      </c>
      <c r="H762" s="14">
        <v>3</v>
      </c>
      <c r="I762" s="14">
        <v>4</v>
      </c>
      <c r="J762" s="14">
        <v>4</v>
      </c>
      <c r="K762" s="14"/>
      <c r="L762" s="14" t="s">
        <v>141</v>
      </c>
      <c r="M762" s="24">
        <f t="shared" si="481"/>
        <v>4</v>
      </c>
      <c r="N762" s="24">
        <f t="shared" si="456"/>
        <v>1</v>
      </c>
      <c r="O762" s="24" t="str">
        <f t="shared" si="457"/>
        <v>4 4</v>
      </c>
      <c r="P762" s="24">
        <f t="shared" si="458"/>
        <v>4</v>
      </c>
      <c r="Q762" s="25">
        <f t="shared" si="459"/>
        <v>0</v>
      </c>
      <c r="R762" s="26">
        <f t="shared" si="460"/>
        <v>0</v>
      </c>
      <c r="S762" s="24">
        <f t="shared" si="461"/>
        <v>3</v>
      </c>
      <c r="T762" s="24">
        <f t="shared" si="462"/>
        <v>3</v>
      </c>
      <c r="U762" s="24" t="str">
        <f t="shared" si="463"/>
        <v/>
      </c>
      <c r="V762" s="24" t="str">
        <f t="shared" si="464"/>
        <v>g</v>
      </c>
      <c r="W762" s="24" t="str">
        <f t="shared" si="482"/>
        <v/>
      </c>
      <c r="X762" s="24">
        <f t="shared" si="465"/>
        <v>3</v>
      </c>
      <c r="Y762" s="24">
        <f t="shared" si="466"/>
        <v>3</v>
      </c>
      <c r="Z762" s="24" t="str">
        <f t="shared" si="467"/>
        <v>M</v>
      </c>
      <c r="AA762" s="24" t="str">
        <f t="shared" si="489"/>
        <v>M</v>
      </c>
      <c r="AB762" s="34" t="str">
        <f t="shared" si="468"/>
        <v/>
      </c>
      <c r="AC762" s="34" t="str">
        <f t="shared" si="469"/>
        <v>g</v>
      </c>
      <c r="AD762" s="34" t="str">
        <f t="shared" si="483"/>
        <v>g</v>
      </c>
      <c r="AE762" s="34" t="str">
        <f t="shared" si="470"/>
        <v>3 0</v>
      </c>
      <c r="AF762" s="34">
        <f t="shared" si="471"/>
        <v>4</v>
      </c>
      <c r="AG762" s="34">
        <f t="shared" si="472"/>
        <v>4</v>
      </c>
      <c r="AH762" s="34">
        <f t="shared" si="473"/>
        <v>0</v>
      </c>
      <c r="AI762" s="172" t="str">
        <f>IF(AJ762&lt;&gt;"",MAX(AI$3:AI761)+1,"")</f>
        <v/>
      </c>
      <c r="AJ762" s="172" t="str">
        <f t="shared" si="474"/>
        <v/>
      </c>
      <c r="AK762" s="172" t="str">
        <f t="shared" si="475"/>
        <v/>
      </c>
      <c r="AL762" s="172" t="str">
        <f t="shared" si="476"/>
        <v/>
      </c>
      <c r="AM762" s="172">
        <f>IF(AN762&lt;&gt;"",MAX(AM$3:AM761)+1,"")</f>
        <v>182</v>
      </c>
      <c r="AN762" s="172" t="str">
        <f t="shared" si="477"/>
        <v>M</v>
      </c>
      <c r="AO762" s="172">
        <f t="shared" si="478"/>
        <v>320</v>
      </c>
      <c r="AP762" s="172">
        <f t="shared" si="479"/>
        <v>4</v>
      </c>
      <c r="AQ762" s="172" t="str">
        <f t="shared" si="480"/>
        <v/>
      </c>
      <c r="AR762" s="172" t="str">
        <f>Table1[[#This Row],[Sex ]]&amp;Table1[[#This Row],[Month]]</f>
        <v>M3</v>
      </c>
      <c r="AS762" s="21"/>
      <c r="AT762" s="21"/>
      <c r="AU762" s="21"/>
      <c r="AV762" s="21"/>
      <c r="AW762" s="21"/>
      <c r="AX762" s="21"/>
      <c r="AY762" s="21"/>
      <c r="AZ762" s="21"/>
      <c r="BA762" s="21"/>
      <c r="BB762" s="21"/>
      <c r="BC762" s="21"/>
      <c r="BD762" s="21"/>
      <c r="BE762" s="319"/>
      <c r="BF762" s="319"/>
      <c r="BG762" s="316"/>
      <c r="BH762" s="316"/>
      <c r="BI762" s="316"/>
      <c r="BJ762" s="316"/>
      <c r="BK762" s="316"/>
      <c r="BL762" s="316"/>
      <c r="BM762" s="316"/>
      <c r="BN762" s="316"/>
      <c r="BO762" s="316"/>
      <c r="BP762" s="316"/>
      <c r="BQ762" s="316"/>
      <c r="BR762" s="316"/>
      <c r="BS762" s="316"/>
      <c r="BT762" s="316"/>
      <c r="BU762" s="316"/>
      <c r="BV762" s="316"/>
      <c r="BW762" s="316"/>
      <c r="BX762" s="316"/>
      <c r="BY762" s="316"/>
      <c r="BZ762" s="316"/>
      <c r="CA762" s="316"/>
      <c r="CB762" s="316"/>
      <c r="CC762" s="316"/>
      <c r="CD762" s="316"/>
      <c r="CE762" s="316"/>
      <c r="CF762" s="316"/>
      <c r="CG762" s="316"/>
      <c r="CH762" s="316"/>
      <c r="CI762" s="316"/>
      <c r="CJ762" s="316"/>
      <c r="CK762" s="316"/>
      <c r="CL762" s="316"/>
      <c r="CM762" s="316"/>
      <c r="CN762" s="316"/>
      <c r="CO762" s="316"/>
      <c r="CP762" s="316"/>
      <c r="CQ762" s="316"/>
      <c r="CR762" s="316"/>
      <c r="CS762" s="316"/>
      <c r="CT762" s="316"/>
      <c r="CU762" s="316"/>
      <c r="CV762" s="316"/>
      <c r="CW762" s="316"/>
      <c r="CX762" s="316"/>
      <c r="CY762" s="316"/>
      <c r="CZ762" s="316"/>
      <c r="DA762" s="316"/>
      <c r="DB762" s="316"/>
      <c r="DC762" s="316"/>
      <c r="DD762" s="316"/>
      <c r="DE762" s="316"/>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21"/>
      <c r="ET762" s="21"/>
      <c r="EU762" s="21"/>
      <c r="EV762" s="21"/>
      <c r="HP762" s="268">
        <f t="shared" si="484"/>
        <v>4</v>
      </c>
      <c r="HQ762" s="268">
        <f t="shared" si="454"/>
        <v>754</v>
      </c>
      <c r="HR762" s="268">
        <f t="shared" si="485"/>
        <v>0</v>
      </c>
      <c r="HS762" s="268">
        <f t="shared" si="486"/>
        <v>0</v>
      </c>
    </row>
    <row r="763" spans="1:227" x14ac:dyDescent="0.3">
      <c r="A763" s="21"/>
      <c r="B763" s="14">
        <v>11664</v>
      </c>
      <c r="C763" s="14">
        <v>21</v>
      </c>
      <c r="D763" s="14" t="s">
        <v>182</v>
      </c>
      <c r="E763" s="14" t="s">
        <v>183</v>
      </c>
      <c r="F763" s="14">
        <v>320</v>
      </c>
      <c r="G763" s="14" t="s">
        <v>121</v>
      </c>
      <c r="H763" s="14">
        <v>3</v>
      </c>
      <c r="I763" s="14">
        <v>4</v>
      </c>
      <c r="J763" s="14">
        <v>4</v>
      </c>
      <c r="K763" s="14"/>
      <c r="L763" s="14" t="s">
        <v>141</v>
      </c>
      <c r="M763" s="24">
        <f t="shared" si="481"/>
        <v>4</v>
      </c>
      <c r="N763" s="24">
        <f t="shared" si="456"/>
        <v>1</v>
      </c>
      <c r="O763" s="24" t="str">
        <f t="shared" si="457"/>
        <v>4 4</v>
      </c>
      <c r="P763" s="24">
        <f t="shared" si="458"/>
        <v>4</v>
      </c>
      <c r="Q763" s="25">
        <f t="shared" si="459"/>
        <v>0</v>
      </c>
      <c r="R763" s="26">
        <f t="shared" si="460"/>
        <v>0</v>
      </c>
      <c r="S763" s="24">
        <f t="shared" si="461"/>
        <v>3</v>
      </c>
      <c r="T763" s="24">
        <f t="shared" si="462"/>
        <v>3</v>
      </c>
      <c r="U763" s="24" t="str">
        <f t="shared" si="463"/>
        <v/>
      </c>
      <c r="V763" s="24" t="str">
        <f t="shared" si="464"/>
        <v>g</v>
      </c>
      <c r="W763" s="24" t="str">
        <f t="shared" si="482"/>
        <v/>
      </c>
      <c r="X763" s="24">
        <f t="shared" si="465"/>
        <v>3</v>
      </c>
      <c r="Y763" s="24">
        <f t="shared" si="466"/>
        <v>3</v>
      </c>
      <c r="Z763" s="24" t="str">
        <f t="shared" si="467"/>
        <v>M</v>
      </c>
      <c r="AA763" s="24" t="str">
        <f t="shared" si="489"/>
        <v>M</v>
      </c>
      <c r="AB763" s="34" t="str">
        <f t="shared" si="468"/>
        <v/>
      </c>
      <c r="AC763" s="34" t="str">
        <f t="shared" si="469"/>
        <v>g</v>
      </c>
      <c r="AD763" s="34" t="str">
        <f t="shared" si="483"/>
        <v>g</v>
      </c>
      <c r="AE763" s="34" t="str">
        <f t="shared" si="470"/>
        <v>3 0</v>
      </c>
      <c r="AF763" s="34">
        <f t="shared" si="471"/>
        <v>4</v>
      </c>
      <c r="AG763" s="34">
        <f t="shared" si="472"/>
        <v>4</v>
      </c>
      <c r="AH763" s="34">
        <f t="shared" si="473"/>
        <v>0</v>
      </c>
      <c r="AI763" s="172" t="str">
        <f>IF(AJ763&lt;&gt;"",MAX(AI$3:AI762)+1,"")</f>
        <v/>
      </c>
      <c r="AJ763" s="172" t="str">
        <f t="shared" si="474"/>
        <v/>
      </c>
      <c r="AK763" s="172" t="str">
        <f t="shared" si="475"/>
        <v/>
      </c>
      <c r="AL763" s="172" t="str">
        <f t="shared" si="476"/>
        <v/>
      </c>
      <c r="AM763" s="172">
        <f>IF(AN763&lt;&gt;"",MAX(AM$3:AM762)+1,"")</f>
        <v>183</v>
      </c>
      <c r="AN763" s="172" t="str">
        <f t="shared" si="477"/>
        <v>M</v>
      </c>
      <c r="AO763" s="172">
        <f t="shared" si="478"/>
        <v>320</v>
      </c>
      <c r="AP763" s="172">
        <f t="shared" si="479"/>
        <v>4</v>
      </c>
      <c r="AQ763" s="172" t="str">
        <f t="shared" si="480"/>
        <v/>
      </c>
      <c r="AR763" s="172" t="str">
        <f>Table1[[#This Row],[Sex ]]&amp;Table1[[#This Row],[Month]]</f>
        <v>M3</v>
      </c>
      <c r="AS763" s="21"/>
      <c r="AT763" s="21"/>
      <c r="AU763" s="21"/>
      <c r="AV763" s="21"/>
      <c r="AW763" s="21"/>
      <c r="AX763" s="21"/>
      <c r="AY763" s="21"/>
      <c r="AZ763" s="21"/>
      <c r="BA763" s="21"/>
      <c r="BB763" s="21"/>
      <c r="BC763" s="21"/>
      <c r="BD763" s="21"/>
      <c r="BE763" s="319"/>
      <c r="BF763" s="319"/>
      <c r="BG763" s="316"/>
      <c r="BH763" s="316"/>
      <c r="BI763" s="316"/>
      <c r="BJ763" s="316"/>
      <c r="BK763" s="316"/>
      <c r="BL763" s="316"/>
      <c r="BM763" s="316"/>
      <c r="BN763" s="316"/>
      <c r="BO763" s="316"/>
      <c r="BP763" s="316"/>
      <c r="BQ763" s="316"/>
      <c r="BR763" s="316"/>
      <c r="BS763" s="316"/>
      <c r="BT763" s="316"/>
      <c r="BU763" s="316"/>
      <c r="BV763" s="316"/>
      <c r="BW763" s="316"/>
      <c r="BX763" s="316"/>
      <c r="BY763" s="316"/>
      <c r="BZ763" s="316"/>
      <c r="CA763" s="316"/>
      <c r="CB763" s="316"/>
      <c r="CC763" s="316"/>
      <c r="CD763" s="316"/>
      <c r="CE763" s="316"/>
      <c r="CF763" s="316"/>
      <c r="CG763" s="316"/>
      <c r="CH763" s="316"/>
      <c r="CI763" s="316"/>
      <c r="CJ763" s="316"/>
      <c r="CK763" s="316"/>
      <c r="CL763" s="316"/>
      <c r="CM763" s="316"/>
      <c r="CN763" s="316"/>
      <c r="CO763" s="316"/>
      <c r="CP763" s="316"/>
      <c r="CQ763" s="316"/>
      <c r="CR763" s="316"/>
      <c r="CS763" s="316"/>
      <c r="CT763" s="316"/>
      <c r="CU763" s="316"/>
      <c r="CV763" s="316"/>
      <c r="CW763" s="316"/>
      <c r="CX763" s="316"/>
      <c r="CY763" s="316"/>
      <c r="CZ763" s="316"/>
      <c r="DA763" s="316"/>
      <c r="DB763" s="316"/>
      <c r="DC763" s="316"/>
      <c r="DD763" s="316"/>
      <c r="DE763" s="316"/>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21"/>
      <c r="ET763" s="21"/>
      <c r="EU763" s="21"/>
      <c r="EV763" s="21"/>
      <c r="HP763" s="268">
        <f t="shared" si="484"/>
        <v>4</v>
      </c>
      <c r="HQ763" s="268">
        <f t="shared" ref="HQ763:HQ826" si="490">HQ762+1</f>
        <v>755</v>
      </c>
      <c r="HR763" s="268">
        <f t="shared" si="485"/>
        <v>0</v>
      </c>
      <c r="HS763" s="268">
        <f t="shared" si="486"/>
        <v>0</v>
      </c>
    </row>
    <row r="764" spans="1:227" x14ac:dyDescent="0.3">
      <c r="A764" s="21"/>
      <c r="B764" s="14">
        <v>11664</v>
      </c>
      <c r="C764" s="14">
        <v>22</v>
      </c>
      <c r="D764" s="14" t="s">
        <v>182</v>
      </c>
      <c r="E764" s="14" t="s">
        <v>183</v>
      </c>
      <c r="F764" s="14">
        <v>330</v>
      </c>
      <c r="G764" s="14" t="s">
        <v>120</v>
      </c>
      <c r="H764" s="14">
        <v>3</v>
      </c>
      <c r="I764" s="14">
        <v>4</v>
      </c>
      <c r="J764" s="14">
        <v>4</v>
      </c>
      <c r="K764" s="14"/>
      <c r="L764" s="14" t="s">
        <v>141</v>
      </c>
      <c r="M764" s="24">
        <f t="shared" si="481"/>
        <v>4</v>
      </c>
      <c r="N764" s="24">
        <f t="shared" si="456"/>
        <v>1</v>
      </c>
      <c r="O764" s="24" t="str">
        <f t="shared" si="457"/>
        <v>4 4</v>
      </c>
      <c r="P764" s="24">
        <f t="shared" si="458"/>
        <v>4</v>
      </c>
      <c r="Q764" s="25">
        <f t="shared" si="459"/>
        <v>0</v>
      </c>
      <c r="R764" s="26">
        <f t="shared" si="460"/>
        <v>0</v>
      </c>
      <c r="S764" s="24">
        <f t="shared" si="461"/>
        <v>3</v>
      </c>
      <c r="T764" s="24">
        <f t="shared" si="462"/>
        <v>3</v>
      </c>
      <c r="U764" s="24" t="str">
        <f t="shared" si="463"/>
        <v/>
      </c>
      <c r="V764" s="24" t="str">
        <f t="shared" si="464"/>
        <v>g</v>
      </c>
      <c r="W764" s="24" t="str">
        <f t="shared" si="482"/>
        <v/>
      </c>
      <c r="X764" s="24">
        <f t="shared" si="465"/>
        <v>3</v>
      </c>
      <c r="Y764" s="24">
        <f t="shared" si="466"/>
        <v>3</v>
      </c>
      <c r="Z764" s="24" t="str">
        <f t="shared" si="467"/>
        <v>F</v>
      </c>
      <c r="AA764" s="24" t="str">
        <f t="shared" si="489"/>
        <v>F</v>
      </c>
      <c r="AB764" s="34" t="str">
        <f t="shared" si="468"/>
        <v/>
      </c>
      <c r="AC764" s="34" t="str">
        <f t="shared" si="469"/>
        <v>g</v>
      </c>
      <c r="AD764" s="34" t="str">
        <f t="shared" si="483"/>
        <v>g</v>
      </c>
      <c r="AE764" s="34" t="str">
        <f t="shared" si="470"/>
        <v>3 0</v>
      </c>
      <c r="AF764" s="34">
        <f t="shared" si="471"/>
        <v>4</v>
      </c>
      <c r="AG764" s="34">
        <f t="shared" si="472"/>
        <v>4</v>
      </c>
      <c r="AH764" s="34">
        <f t="shared" si="473"/>
        <v>0</v>
      </c>
      <c r="AI764" s="172">
        <f>IF(AJ764&lt;&gt;"",MAX(AI$3:AI763)+1,"")</f>
        <v>572</v>
      </c>
      <c r="AJ764" s="172" t="str">
        <f t="shared" si="474"/>
        <v>F</v>
      </c>
      <c r="AK764" s="172">
        <f t="shared" si="475"/>
        <v>330</v>
      </c>
      <c r="AL764" s="172">
        <f t="shared" si="476"/>
        <v>4</v>
      </c>
      <c r="AM764" s="172" t="str">
        <f>IF(AN764&lt;&gt;"",MAX(AM$3:AM763)+1,"")</f>
        <v/>
      </c>
      <c r="AN764" s="172" t="str">
        <f t="shared" si="477"/>
        <v/>
      </c>
      <c r="AO764" s="172" t="str">
        <f t="shared" si="478"/>
        <v/>
      </c>
      <c r="AP764" s="172" t="str">
        <f t="shared" si="479"/>
        <v/>
      </c>
      <c r="AQ764" s="172" t="str">
        <f t="shared" si="480"/>
        <v/>
      </c>
      <c r="AR764" s="172" t="str">
        <f>Table1[[#This Row],[Sex ]]&amp;Table1[[#This Row],[Month]]</f>
        <v>F3</v>
      </c>
      <c r="AS764" s="21"/>
      <c r="AT764" s="21"/>
      <c r="AU764" s="21"/>
      <c r="AV764" s="21"/>
      <c r="AW764" s="21"/>
      <c r="AX764" s="21"/>
      <c r="AY764" s="21"/>
      <c r="AZ764" s="21"/>
      <c r="BA764" s="21"/>
      <c r="BB764" s="21"/>
      <c r="BC764" s="21"/>
      <c r="BD764" s="21"/>
      <c r="BE764" s="319"/>
      <c r="BF764" s="319"/>
      <c r="BG764" s="316"/>
      <c r="BH764" s="316"/>
      <c r="BI764" s="316"/>
      <c r="BJ764" s="316"/>
      <c r="BK764" s="316"/>
      <c r="BL764" s="316"/>
      <c r="BM764" s="316"/>
      <c r="BN764" s="316"/>
      <c r="BO764" s="316"/>
      <c r="BP764" s="316"/>
      <c r="BQ764" s="316"/>
      <c r="BR764" s="316"/>
      <c r="BS764" s="316"/>
      <c r="BT764" s="316"/>
      <c r="BU764" s="316"/>
      <c r="BV764" s="316"/>
      <c r="BW764" s="316"/>
      <c r="BX764" s="316"/>
      <c r="BY764" s="316"/>
      <c r="BZ764" s="316"/>
      <c r="CA764" s="316"/>
      <c r="CB764" s="316"/>
      <c r="CC764" s="316"/>
      <c r="CD764" s="316"/>
      <c r="CE764" s="316"/>
      <c r="CF764" s="316"/>
      <c r="CG764" s="316"/>
      <c r="CH764" s="316"/>
      <c r="CI764" s="316"/>
      <c r="CJ764" s="316"/>
      <c r="CK764" s="316"/>
      <c r="CL764" s="316"/>
      <c r="CM764" s="316"/>
      <c r="CN764" s="316"/>
      <c r="CO764" s="316"/>
      <c r="CP764" s="316"/>
      <c r="CQ764" s="316"/>
      <c r="CR764" s="316"/>
      <c r="CS764" s="316"/>
      <c r="CT764" s="316"/>
      <c r="CU764" s="316"/>
      <c r="CV764" s="316"/>
      <c r="CW764" s="316"/>
      <c r="CX764" s="316"/>
      <c r="CY764" s="316"/>
      <c r="CZ764" s="316"/>
      <c r="DA764" s="316"/>
      <c r="DB764" s="316"/>
      <c r="DC764" s="316"/>
      <c r="DD764" s="316"/>
      <c r="DE764" s="316"/>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21"/>
      <c r="ET764" s="21"/>
      <c r="EU764" s="21"/>
      <c r="EV764" s="21"/>
      <c r="HP764" s="268">
        <f t="shared" si="484"/>
        <v>4</v>
      </c>
      <c r="HQ764" s="268">
        <f t="shared" si="490"/>
        <v>756</v>
      </c>
      <c r="HR764" s="268">
        <f t="shared" si="485"/>
        <v>0</v>
      </c>
      <c r="HS764" s="268">
        <f t="shared" si="486"/>
        <v>0</v>
      </c>
    </row>
    <row r="765" spans="1:227" x14ac:dyDescent="0.3">
      <c r="A765" s="21"/>
      <c r="B765" s="14">
        <v>11664</v>
      </c>
      <c r="C765" s="14">
        <v>23</v>
      </c>
      <c r="D765" s="14" t="s">
        <v>182</v>
      </c>
      <c r="E765" s="14" t="s">
        <v>183</v>
      </c>
      <c r="F765" s="14">
        <v>330</v>
      </c>
      <c r="G765" s="14" t="s">
        <v>120</v>
      </c>
      <c r="H765" s="14">
        <v>3</v>
      </c>
      <c r="I765" s="14">
        <v>4</v>
      </c>
      <c r="J765" s="14">
        <v>4</v>
      </c>
      <c r="K765" s="14"/>
      <c r="L765" s="14" t="s">
        <v>141</v>
      </c>
      <c r="M765" s="24">
        <f t="shared" si="481"/>
        <v>4</v>
      </c>
      <c r="N765" s="24">
        <f t="shared" si="456"/>
        <v>1</v>
      </c>
      <c r="O765" s="24" t="str">
        <f t="shared" si="457"/>
        <v>4 4</v>
      </c>
      <c r="P765" s="24">
        <f t="shared" si="458"/>
        <v>4</v>
      </c>
      <c r="Q765" s="25">
        <f t="shared" si="459"/>
        <v>0</v>
      </c>
      <c r="R765" s="26">
        <f t="shared" si="460"/>
        <v>0</v>
      </c>
      <c r="S765" s="24">
        <f t="shared" si="461"/>
        <v>3</v>
      </c>
      <c r="T765" s="24">
        <f t="shared" si="462"/>
        <v>3</v>
      </c>
      <c r="U765" s="24" t="str">
        <f t="shared" si="463"/>
        <v/>
      </c>
      <c r="V765" s="24" t="str">
        <f t="shared" si="464"/>
        <v>g</v>
      </c>
      <c r="W765" s="24" t="str">
        <f t="shared" si="482"/>
        <v/>
      </c>
      <c r="X765" s="24">
        <f t="shared" si="465"/>
        <v>3</v>
      </c>
      <c r="Y765" s="24">
        <f t="shared" si="466"/>
        <v>3</v>
      </c>
      <c r="Z765" s="24" t="str">
        <f t="shared" si="467"/>
        <v>F</v>
      </c>
      <c r="AA765" s="24" t="str">
        <f t="shared" si="489"/>
        <v>F</v>
      </c>
      <c r="AB765" s="34" t="str">
        <f t="shared" si="468"/>
        <v/>
      </c>
      <c r="AC765" s="34" t="str">
        <f t="shared" si="469"/>
        <v>g</v>
      </c>
      <c r="AD765" s="34" t="str">
        <f t="shared" si="483"/>
        <v>g</v>
      </c>
      <c r="AE765" s="34" t="str">
        <f t="shared" si="470"/>
        <v>3 0</v>
      </c>
      <c r="AF765" s="34">
        <f t="shared" si="471"/>
        <v>4</v>
      </c>
      <c r="AG765" s="34">
        <f t="shared" si="472"/>
        <v>4</v>
      </c>
      <c r="AH765" s="34">
        <f t="shared" si="473"/>
        <v>0</v>
      </c>
      <c r="AI765" s="172">
        <f>IF(AJ765&lt;&gt;"",MAX(AI$3:AI764)+1,"")</f>
        <v>573</v>
      </c>
      <c r="AJ765" s="172" t="str">
        <f t="shared" si="474"/>
        <v>F</v>
      </c>
      <c r="AK765" s="172">
        <f t="shared" si="475"/>
        <v>330</v>
      </c>
      <c r="AL765" s="172">
        <f t="shared" si="476"/>
        <v>4</v>
      </c>
      <c r="AM765" s="172" t="str">
        <f>IF(AN765&lt;&gt;"",MAX(AM$3:AM764)+1,"")</f>
        <v/>
      </c>
      <c r="AN765" s="172" t="str">
        <f t="shared" si="477"/>
        <v/>
      </c>
      <c r="AO765" s="172" t="str">
        <f t="shared" si="478"/>
        <v/>
      </c>
      <c r="AP765" s="172" t="str">
        <f t="shared" si="479"/>
        <v/>
      </c>
      <c r="AQ765" s="172" t="str">
        <f t="shared" si="480"/>
        <v/>
      </c>
      <c r="AR765" s="172" t="str">
        <f>Table1[[#This Row],[Sex ]]&amp;Table1[[#This Row],[Month]]</f>
        <v>F3</v>
      </c>
      <c r="AS765" s="21"/>
      <c r="AT765" s="21"/>
      <c r="AU765" s="21"/>
      <c r="AV765" s="21"/>
      <c r="AW765" s="21"/>
      <c r="AX765" s="21"/>
      <c r="AY765" s="21"/>
      <c r="AZ765" s="21"/>
      <c r="BA765" s="21"/>
      <c r="BB765" s="21"/>
      <c r="BC765" s="21"/>
      <c r="BD765" s="21"/>
      <c r="BE765" s="319"/>
      <c r="BF765" s="319"/>
      <c r="BG765" s="316"/>
      <c r="BH765" s="316"/>
      <c r="BI765" s="316"/>
      <c r="BJ765" s="316"/>
      <c r="BK765" s="316"/>
      <c r="BL765" s="316"/>
      <c r="BM765" s="316"/>
      <c r="BN765" s="316"/>
      <c r="BO765" s="316"/>
      <c r="BP765" s="316"/>
      <c r="BQ765" s="316"/>
      <c r="BR765" s="316"/>
      <c r="BS765" s="316"/>
      <c r="BT765" s="316"/>
      <c r="BU765" s="316"/>
      <c r="BV765" s="316"/>
      <c r="BW765" s="316"/>
      <c r="BX765" s="316"/>
      <c r="BY765" s="316"/>
      <c r="BZ765" s="316"/>
      <c r="CA765" s="316"/>
      <c r="CB765" s="316"/>
      <c r="CC765" s="316"/>
      <c r="CD765" s="316"/>
      <c r="CE765" s="316"/>
      <c r="CF765" s="316"/>
      <c r="CG765" s="316"/>
      <c r="CH765" s="316"/>
      <c r="CI765" s="316"/>
      <c r="CJ765" s="316"/>
      <c r="CK765" s="316"/>
      <c r="CL765" s="316"/>
      <c r="CM765" s="316"/>
      <c r="CN765" s="316"/>
      <c r="CO765" s="316"/>
      <c r="CP765" s="316"/>
      <c r="CQ765" s="316"/>
      <c r="CR765" s="316"/>
      <c r="CS765" s="316"/>
      <c r="CT765" s="316"/>
      <c r="CU765" s="316"/>
      <c r="CV765" s="316"/>
      <c r="CW765" s="316"/>
      <c r="CX765" s="316"/>
      <c r="CY765" s="316"/>
      <c r="CZ765" s="316"/>
      <c r="DA765" s="316"/>
      <c r="DB765" s="316"/>
      <c r="DC765" s="316"/>
      <c r="DD765" s="316"/>
      <c r="DE765" s="316"/>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21"/>
      <c r="ET765" s="21"/>
      <c r="EU765" s="21"/>
      <c r="EV765" s="21"/>
      <c r="HP765" s="268">
        <f t="shared" si="484"/>
        <v>3</v>
      </c>
      <c r="HQ765" s="268">
        <f t="shared" si="490"/>
        <v>757</v>
      </c>
      <c r="HR765" s="268">
        <f t="shared" si="485"/>
        <v>0</v>
      </c>
      <c r="HS765" s="268">
        <f t="shared" si="486"/>
        <v>0</v>
      </c>
    </row>
    <row r="766" spans="1:227" x14ac:dyDescent="0.3">
      <c r="A766" s="21"/>
      <c r="B766" s="14">
        <v>11664</v>
      </c>
      <c r="C766" s="14">
        <v>24</v>
      </c>
      <c r="D766" s="14" t="s">
        <v>182</v>
      </c>
      <c r="E766" s="14" t="s">
        <v>183</v>
      </c>
      <c r="F766" s="14">
        <v>340</v>
      </c>
      <c r="G766" s="14" t="s">
        <v>120</v>
      </c>
      <c r="H766" s="14">
        <v>3</v>
      </c>
      <c r="I766" s="14">
        <v>4</v>
      </c>
      <c r="J766" s="14">
        <v>4</v>
      </c>
      <c r="K766" s="14"/>
      <c r="L766" s="14" t="s">
        <v>141</v>
      </c>
      <c r="M766" s="24">
        <f t="shared" si="481"/>
        <v>4</v>
      </c>
      <c r="N766" s="24">
        <f t="shared" si="456"/>
        <v>1</v>
      </c>
      <c r="O766" s="24" t="str">
        <f t="shared" si="457"/>
        <v>4 4</v>
      </c>
      <c r="P766" s="24">
        <f t="shared" si="458"/>
        <v>4</v>
      </c>
      <c r="Q766" s="25">
        <f t="shared" si="459"/>
        <v>0</v>
      </c>
      <c r="R766" s="26">
        <f t="shared" si="460"/>
        <v>0</v>
      </c>
      <c r="S766" s="24">
        <f t="shared" si="461"/>
        <v>3</v>
      </c>
      <c r="T766" s="24">
        <f t="shared" si="462"/>
        <v>3</v>
      </c>
      <c r="U766" s="24" t="str">
        <f t="shared" si="463"/>
        <v/>
      </c>
      <c r="V766" s="24" t="str">
        <f t="shared" si="464"/>
        <v>g</v>
      </c>
      <c r="W766" s="24" t="str">
        <f t="shared" si="482"/>
        <v/>
      </c>
      <c r="X766" s="24">
        <f t="shared" si="465"/>
        <v>3</v>
      </c>
      <c r="Y766" s="24">
        <f t="shared" si="466"/>
        <v>3</v>
      </c>
      <c r="Z766" s="24" t="str">
        <f t="shared" si="467"/>
        <v>F</v>
      </c>
      <c r="AA766" s="24" t="str">
        <f t="shared" si="489"/>
        <v>F</v>
      </c>
      <c r="AB766" s="34" t="str">
        <f t="shared" si="468"/>
        <v/>
      </c>
      <c r="AC766" s="34" t="str">
        <f t="shared" si="469"/>
        <v>g</v>
      </c>
      <c r="AD766" s="34" t="str">
        <f t="shared" si="483"/>
        <v>g</v>
      </c>
      <c r="AE766" s="34" t="str">
        <f t="shared" si="470"/>
        <v>3 0</v>
      </c>
      <c r="AF766" s="34">
        <f t="shared" si="471"/>
        <v>4</v>
      </c>
      <c r="AG766" s="34">
        <f t="shared" si="472"/>
        <v>4</v>
      </c>
      <c r="AH766" s="34">
        <f t="shared" si="473"/>
        <v>0</v>
      </c>
      <c r="AI766" s="172">
        <f>IF(AJ766&lt;&gt;"",MAX(AI$3:AI765)+1,"")</f>
        <v>574</v>
      </c>
      <c r="AJ766" s="172" t="str">
        <f t="shared" si="474"/>
        <v>F</v>
      </c>
      <c r="AK766" s="172">
        <f t="shared" si="475"/>
        <v>340</v>
      </c>
      <c r="AL766" s="172">
        <f t="shared" si="476"/>
        <v>4</v>
      </c>
      <c r="AM766" s="172" t="str">
        <f>IF(AN766&lt;&gt;"",MAX(AM$3:AM765)+1,"")</f>
        <v/>
      </c>
      <c r="AN766" s="172" t="str">
        <f t="shared" si="477"/>
        <v/>
      </c>
      <c r="AO766" s="172" t="str">
        <f t="shared" si="478"/>
        <v/>
      </c>
      <c r="AP766" s="172" t="str">
        <f t="shared" si="479"/>
        <v/>
      </c>
      <c r="AQ766" s="172" t="str">
        <f t="shared" si="480"/>
        <v/>
      </c>
      <c r="AR766" s="172" t="str">
        <f>Table1[[#This Row],[Sex ]]&amp;Table1[[#This Row],[Month]]</f>
        <v>F3</v>
      </c>
      <c r="AS766" s="21"/>
      <c r="AT766" s="21"/>
      <c r="AU766" s="21"/>
      <c r="AV766" s="21"/>
      <c r="AW766" s="21"/>
      <c r="AX766" s="21"/>
      <c r="AY766" s="21"/>
      <c r="AZ766" s="21"/>
      <c r="BA766" s="21"/>
      <c r="BB766" s="21"/>
      <c r="BC766" s="21"/>
      <c r="BD766" s="21"/>
      <c r="BE766" s="319"/>
      <c r="BF766" s="319"/>
      <c r="BG766" s="316"/>
      <c r="BH766" s="316"/>
      <c r="BI766" s="316"/>
      <c r="BJ766" s="316"/>
      <c r="BK766" s="316"/>
      <c r="BL766" s="316"/>
      <c r="BM766" s="316"/>
      <c r="BN766" s="316"/>
      <c r="BO766" s="316"/>
      <c r="BP766" s="316"/>
      <c r="BQ766" s="316"/>
      <c r="BR766" s="316"/>
      <c r="BS766" s="316"/>
      <c r="BT766" s="316"/>
      <c r="BU766" s="316"/>
      <c r="BV766" s="316"/>
      <c r="BW766" s="316"/>
      <c r="BX766" s="316"/>
      <c r="BY766" s="316"/>
      <c r="BZ766" s="316"/>
      <c r="CA766" s="316"/>
      <c r="CB766" s="316"/>
      <c r="CC766" s="316"/>
      <c r="CD766" s="316"/>
      <c r="CE766" s="316"/>
      <c r="CF766" s="316"/>
      <c r="CG766" s="316"/>
      <c r="CH766" s="316"/>
      <c r="CI766" s="316"/>
      <c r="CJ766" s="316"/>
      <c r="CK766" s="316"/>
      <c r="CL766" s="316"/>
      <c r="CM766" s="316"/>
      <c r="CN766" s="316"/>
      <c r="CO766" s="316"/>
      <c r="CP766" s="316"/>
      <c r="CQ766" s="316"/>
      <c r="CR766" s="316"/>
      <c r="CS766" s="316"/>
      <c r="CT766" s="316"/>
      <c r="CU766" s="316"/>
      <c r="CV766" s="316"/>
      <c r="CW766" s="316"/>
      <c r="CX766" s="316"/>
      <c r="CY766" s="316"/>
      <c r="CZ766" s="316"/>
      <c r="DA766" s="316"/>
      <c r="DB766" s="316"/>
      <c r="DC766" s="316"/>
      <c r="DD766" s="316"/>
      <c r="DE766" s="316"/>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21"/>
      <c r="ET766" s="21"/>
      <c r="EU766" s="21"/>
      <c r="EV766" s="21"/>
      <c r="HP766" s="268">
        <f t="shared" si="484"/>
        <v>4</v>
      </c>
      <c r="HQ766" s="268">
        <f t="shared" si="490"/>
        <v>758</v>
      </c>
      <c r="HR766" s="268">
        <f t="shared" si="485"/>
        <v>0</v>
      </c>
      <c r="HS766" s="268">
        <f t="shared" si="486"/>
        <v>0</v>
      </c>
    </row>
    <row r="767" spans="1:227" x14ac:dyDescent="0.3">
      <c r="A767" s="21"/>
      <c r="B767" s="14">
        <v>11664</v>
      </c>
      <c r="C767" s="14">
        <v>25</v>
      </c>
      <c r="D767" s="14" t="s">
        <v>182</v>
      </c>
      <c r="E767" s="14" t="s">
        <v>183</v>
      </c>
      <c r="F767" s="14">
        <v>340</v>
      </c>
      <c r="G767" s="14" t="s">
        <v>120</v>
      </c>
      <c r="H767" s="14">
        <v>3</v>
      </c>
      <c r="I767" s="14">
        <v>4</v>
      </c>
      <c r="J767" s="14">
        <v>4</v>
      </c>
      <c r="K767" s="14"/>
      <c r="L767" s="14" t="s">
        <v>141</v>
      </c>
      <c r="M767" s="24">
        <f t="shared" si="481"/>
        <v>4</v>
      </c>
      <c r="N767" s="24">
        <f t="shared" si="456"/>
        <v>1</v>
      </c>
      <c r="O767" s="24" t="str">
        <f t="shared" si="457"/>
        <v>4 4</v>
      </c>
      <c r="P767" s="24">
        <f t="shared" si="458"/>
        <v>4</v>
      </c>
      <c r="Q767" s="25">
        <f t="shared" si="459"/>
        <v>0</v>
      </c>
      <c r="R767" s="26">
        <f t="shared" si="460"/>
        <v>0</v>
      </c>
      <c r="S767" s="24">
        <f t="shared" si="461"/>
        <v>3</v>
      </c>
      <c r="T767" s="24">
        <f t="shared" si="462"/>
        <v>3</v>
      </c>
      <c r="U767" s="24" t="str">
        <f t="shared" si="463"/>
        <v/>
      </c>
      <c r="V767" s="24" t="str">
        <f t="shared" si="464"/>
        <v>g</v>
      </c>
      <c r="W767" s="24" t="str">
        <f t="shared" si="482"/>
        <v/>
      </c>
      <c r="X767" s="24">
        <f t="shared" si="465"/>
        <v>3</v>
      </c>
      <c r="Y767" s="24">
        <f t="shared" si="466"/>
        <v>3</v>
      </c>
      <c r="Z767" s="24" t="str">
        <f t="shared" si="467"/>
        <v>F</v>
      </c>
      <c r="AA767" s="24" t="str">
        <f t="shared" si="489"/>
        <v>F</v>
      </c>
      <c r="AB767" s="34" t="str">
        <f t="shared" si="468"/>
        <v/>
      </c>
      <c r="AC767" s="34" t="str">
        <f t="shared" si="469"/>
        <v>g</v>
      </c>
      <c r="AD767" s="34" t="str">
        <f t="shared" si="483"/>
        <v>g</v>
      </c>
      <c r="AE767" s="34" t="str">
        <f t="shared" si="470"/>
        <v>3 0</v>
      </c>
      <c r="AF767" s="34">
        <f t="shared" si="471"/>
        <v>4</v>
      </c>
      <c r="AG767" s="34">
        <f t="shared" si="472"/>
        <v>4</v>
      </c>
      <c r="AH767" s="34">
        <f t="shared" si="473"/>
        <v>0</v>
      </c>
      <c r="AI767" s="172">
        <f>IF(AJ767&lt;&gt;"",MAX(AI$3:AI766)+1,"")</f>
        <v>575</v>
      </c>
      <c r="AJ767" s="172" t="str">
        <f t="shared" si="474"/>
        <v>F</v>
      </c>
      <c r="AK767" s="172">
        <f t="shared" si="475"/>
        <v>340</v>
      </c>
      <c r="AL767" s="172">
        <f t="shared" si="476"/>
        <v>4</v>
      </c>
      <c r="AM767" s="172" t="str">
        <f>IF(AN767&lt;&gt;"",MAX(AM$3:AM766)+1,"")</f>
        <v/>
      </c>
      <c r="AN767" s="172" t="str">
        <f t="shared" si="477"/>
        <v/>
      </c>
      <c r="AO767" s="172" t="str">
        <f t="shared" si="478"/>
        <v/>
      </c>
      <c r="AP767" s="172" t="str">
        <f t="shared" si="479"/>
        <v/>
      </c>
      <c r="AQ767" s="172" t="str">
        <f t="shared" si="480"/>
        <v/>
      </c>
      <c r="AR767" s="172" t="str">
        <f>Table1[[#This Row],[Sex ]]&amp;Table1[[#This Row],[Month]]</f>
        <v>F3</v>
      </c>
      <c r="AS767" s="21"/>
      <c r="AT767" s="21"/>
      <c r="AU767" s="21"/>
      <c r="AV767" s="21"/>
      <c r="AW767" s="21"/>
      <c r="AX767" s="21"/>
      <c r="AY767" s="21"/>
      <c r="AZ767" s="21"/>
      <c r="BA767" s="21"/>
      <c r="BB767" s="21"/>
      <c r="BC767" s="21"/>
      <c r="BD767" s="21"/>
      <c r="BE767" s="319"/>
      <c r="BF767" s="319"/>
      <c r="BG767" s="316"/>
      <c r="BH767" s="316"/>
      <c r="BI767" s="316"/>
      <c r="BJ767" s="316"/>
      <c r="BK767" s="316"/>
      <c r="BL767" s="316"/>
      <c r="BM767" s="316"/>
      <c r="BN767" s="316"/>
      <c r="BO767" s="316"/>
      <c r="BP767" s="316"/>
      <c r="BQ767" s="316"/>
      <c r="BR767" s="316"/>
      <c r="BS767" s="316"/>
      <c r="BT767" s="316"/>
      <c r="BU767" s="316"/>
      <c r="BV767" s="316"/>
      <c r="BW767" s="316"/>
      <c r="BX767" s="316"/>
      <c r="BY767" s="316"/>
      <c r="BZ767" s="316"/>
      <c r="CA767" s="316"/>
      <c r="CB767" s="316"/>
      <c r="CC767" s="316"/>
      <c r="CD767" s="316"/>
      <c r="CE767" s="316"/>
      <c r="CF767" s="316"/>
      <c r="CG767" s="316"/>
      <c r="CH767" s="316"/>
      <c r="CI767" s="316"/>
      <c r="CJ767" s="316"/>
      <c r="CK767" s="316"/>
      <c r="CL767" s="316"/>
      <c r="CM767" s="316"/>
      <c r="CN767" s="316"/>
      <c r="CO767" s="316"/>
      <c r="CP767" s="316"/>
      <c r="CQ767" s="316"/>
      <c r="CR767" s="316"/>
      <c r="CS767" s="316"/>
      <c r="CT767" s="316"/>
      <c r="CU767" s="316"/>
      <c r="CV767" s="316"/>
      <c r="CW767" s="316"/>
      <c r="CX767" s="316"/>
      <c r="CY767" s="316"/>
      <c r="CZ767" s="316"/>
      <c r="DA767" s="316"/>
      <c r="DB767" s="316"/>
      <c r="DC767" s="316"/>
      <c r="DD767" s="316"/>
      <c r="DE767" s="316"/>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21"/>
      <c r="ET767" s="21"/>
      <c r="EU767" s="21"/>
      <c r="EV767" s="21"/>
      <c r="HP767" s="268">
        <f t="shared" si="484"/>
        <v>3</v>
      </c>
      <c r="HQ767" s="268">
        <f t="shared" si="490"/>
        <v>759</v>
      </c>
      <c r="HR767" s="268">
        <f t="shared" si="485"/>
        <v>0</v>
      </c>
      <c r="HS767" s="268">
        <f t="shared" si="486"/>
        <v>0</v>
      </c>
    </row>
    <row r="768" spans="1:227" x14ac:dyDescent="0.3">
      <c r="A768" s="21"/>
      <c r="B768" s="14">
        <v>11664</v>
      </c>
      <c r="C768" s="14">
        <v>26</v>
      </c>
      <c r="D768" s="14" t="s">
        <v>182</v>
      </c>
      <c r="E768" s="14" t="s">
        <v>183</v>
      </c>
      <c r="F768" s="14">
        <v>350</v>
      </c>
      <c r="G768" s="14" t="s">
        <v>120</v>
      </c>
      <c r="H768" s="14">
        <v>3</v>
      </c>
      <c r="I768" s="14">
        <v>4</v>
      </c>
      <c r="J768" s="14">
        <v>4</v>
      </c>
      <c r="K768" s="14"/>
      <c r="L768" s="14" t="s">
        <v>141</v>
      </c>
      <c r="M768" s="24">
        <f t="shared" si="481"/>
        <v>4</v>
      </c>
      <c r="N768" s="24">
        <f t="shared" si="456"/>
        <v>1</v>
      </c>
      <c r="O768" s="24" t="str">
        <f t="shared" si="457"/>
        <v>4 4</v>
      </c>
      <c r="P768" s="24">
        <f t="shared" si="458"/>
        <v>4</v>
      </c>
      <c r="Q768" s="25">
        <f t="shared" si="459"/>
        <v>0</v>
      </c>
      <c r="R768" s="26">
        <f t="shared" si="460"/>
        <v>0</v>
      </c>
      <c r="S768" s="24">
        <f t="shared" si="461"/>
        <v>3</v>
      </c>
      <c r="T768" s="24">
        <f t="shared" si="462"/>
        <v>3</v>
      </c>
      <c r="U768" s="24" t="str">
        <f t="shared" si="463"/>
        <v/>
      </c>
      <c r="V768" s="24" t="str">
        <f t="shared" si="464"/>
        <v>g</v>
      </c>
      <c r="W768" s="24" t="str">
        <f t="shared" si="482"/>
        <v/>
      </c>
      <c r="X768" s="24">
        <f t="shared" si="465"/>
        <v>3</v>
      </c>
      <c r="Y768" s="24">
        <f t="shared" si="466"/>
        <v>3</v>
      </c>
      <c r="Z768" s="24" t="str">
        <f t="shared" si="467"/>
        <v>F</v>
      </c>
      <c r="AA768" s="24" t="str">
        <f t="shared" si="489"/>
        <v>F</v>
      </c>
      <c r="AB768" s="34" t="str">
        <f t="shared" si="468"/>
        <v/>
      </c>
      <c r="AC768" s="34" t="str">
        <f t="shared" si="469"/>
        <v>g</v>
      </c>
      <c r="AD768" s="34" t="str">
        <f t="shared" si="483"/>
        <v>g</v>
      </c>
      <c r="AE768" s="34" t="str">
        <f t="shared" si="470"/>
        <v>3 0</v>
      </c>
      <c r="AF768" s="34">
        <f t="shared" si="471"/>
        <v>4</v>
      </c>
      <c r="AG768" s="34">
        <f t="shared" si="472"/>
        <v>4</v>
      </c>
      <c r="AH768" s="34">
        <f t="shared" si="473"/>
        <v>0</v>
      </c>
      <c r="AI768" s="172">
        <f>IF(AJ768&lt;&gt;"",MAX(AI$3:AI767)+1,"")</f>
        <v>576</v>
      </c>
      <c r="AJ768" s="172" t="str">
        <f t="shared" si="474"/>
        <v>F</v>
      </c>
      <c r="AK768" s="172">
        <f t="shared" si="475"/>
        <v>350</v>
      </c>
      <c r="AL768" s="172">
        <f t="shared" si="476"/>
        <v>4</v>
      </c>
      <c r="AM768" s="172" t="str">
        <f>IF(AN768&lt;&gt;"",MAX(AM$3:AM767)+1,"")</f>
        <v/>
      </c>
      <c r="AN768" s="172" t="str">
        <f t="shared" si="477"/>
        <v/>
      </c>
      <c r="AO768" s="172" t="str">
        <f t="shared" si="478"/>
        <v/>
      </c>
      <c r="AP768" s="172" t="str">
        <f t="shared" si="479"/>
        <v/>
      </c>
      <c r="AQ768" s="172" t="str">
        <f t="shared" si="480"/>
        <v/>
      </c>
      <c r="AR768" s="172" t="str">
        <f>Table1[[#This Row],[Sex ]]&amp;Table1[[#This Row],[Month]]</f>
        <v>F3</v>
      </c>
      <c r="AS768" s="21"/>
      <c r="AT768" s="21"/>
      <c r="AU768" s="21"/>
      <c r="AV768" s="21"/>
      <c r="AW768" s="21"/>
      <c r="AX768" s="21"/>
      <c r="AY768" s="21"/>
      <c r="AZ768" s="21"/>
      <c r="BA768" s="21"/>
      <c r="BB768" s="21"/>
      <c r="BC768" s="21"/>
      <c r="BD768" s="21"/>
      <c r="BE768" s="319"/>
      <c r="BF768" s="319"/>
      <c r="BG768" s="316"/>
      <c r="BH768" s="316"/>
      <c r="BI768" s="316"/>
      <c r="BJ768" s="316"/>
      <c r="BK768" s="316"/>
      <c r="BL768" s="316"/>
      <c r="BM768" s="316"/>
      <c r="BN768" s="316"/>
      <c r="BO768" s="316"/>
      <c r="BP768" s="316"/>
      <c r="BQ768" s="316"/>
      <c r="BR768" s="316"/>
      <c r="BS768" s="316"/>
      <c r="BT768" s="316"/>
      <c r="BU768" s="316"/>
      <c r="BV768" s="316"/>
      <c r="BW768" s="316"/>
      <c r="BX768" s="316"/>
      <c r="BY768" s="316"/>
      <c r="BZ768" s="316"/>
      <c r="CA768" s="316"/>
      <c r="CB768" s="316"/>
      <c r="CC768" s="316"/>
      <c r="CD768" s="316"/>
      <c r="CE768" s="316"/>
      <c r="CF768" s="316"/>
      <c r="CG768" s="316"/>
      <c r="CH768" s="316"/>
      <c r="CI768" s="316"/>
      <c r="CJ768" s="316"/>
      <c r="CK768" s="316"/>
      <c r="CL768" s="316"/>
      <c r="CM768" s="316"/>
      <c r="CN768" s="316"/>
      <c r="CO768" s="316"/>
      <c r="CP768" s="316"/>
      <c r="CQ768" s="316"/>
      <c r="CR768" s="316"/>
      <c r="CS768" s="316"/>
      <c r="CT768" s="316"/>
      <c r="CU768" s="316"/>
      <c r="CV768" s="316"/>
      <c r="CW768" s="316"/>
      <c r="CX768" s="316"/>
      <c r="CY768" s="316"/>
      <c r="CZ768" s="316"/>
      <c r="DA768" s="316"/>
      <c r="DB768" s="316"/>
      <c r="DC768" s="316"/>
      <c r="DD768" s="316"/>
      <c r="DE768" s="316"/>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21"/>
      <c r="ET768" s="21"/>
      <c r="EU768" s="21"/>
      <c r="EV768" s="21"/>
      <c r="HP768" s="268">
        <f t="shared" si="484"/>
        <v>4</v>
      </c>
      <c r="HQ768" s="268">
        <f t="shared" si="490"/>
        <v>760</v>
      </c>
      <c r="HR768" s="268">
        <f t="shared" si="485"/>
        <v>0</v>
      </c>
      <c r="HS768" s="268">
        <f t="shared" si="486"/>
        <v>0</v>
      </c>
    </row>
    <row r="769" spans="1:227" x14ac:dyDescent="0.3">
      <c r="A769" s="21"/>
      <c r="B769" s="14">
        <v>11664</v>
      </c>
      <c r="C769" s="14">
        <v>27</v>
      </c>
      <c r="D769" s="14" t="s">
        <v>182</v>
      </c>
      <c r="E769" s="14" t="s">
        <v>183</v>
      </c>
      <c r="F769" s="14">
        <v>350</v>
      </c>
      <c r="G769" s="14" t="s">
        <v>120</v>
      </c>
      <c r="H769" s="14">
        <v>3</v>
      </c>
      <c r="I769" s="14">
        <v>5</v>
      </c>
      <c r="J769" s="14">
        <v>5</v>
      </c>
      <c r="K769" s="14"/>
      <c r="L769" s="14" t="s">
        <v>141</v>
      </c>
      <c r="M769" s="24">
        <f t="shared" si="481"/>
        <v>5</v>
      </c>
      <c r="N769" s="24">
        <f t="shared" si="456"/>
        <v>1</v>
      </c>
      <c r="O769" s="24" t="str">
        <f t="shared" si="457"/>
        <v>5 5</v>
      </c>
      <c r="P769" s="24">
        <f t="shared" si="458"/>
        <v>5</v>
      </c>
      <c r="Q769" s="25">
        <f t="shared" si="459"/>
        <v>0</v>
      </c>
      <c r="R769" s="26">
        <f t="shared" si="460"/>
        <v>0</v>
      </c>
      <c r="S769" s="24">
        <f t="shared" si="461"/>
        <v>3</v>
      </c>
      <c r="T769" s="24">
        <f t="shared" si="462"/>
        <v>3</v>
      </c>
      <c r="U769" s="24" t="str">
        <f t="shared" si="463"/>
        <v/>
      </c>
      <c r="V769" s="24" t="str">
        <f t="shared" si="464"/>
        <v>g</v>
      </c>
      <c r="W769" s="24" t="str">
        <f t="shared" si="482"/>
        <v/>
      </c>
      <c r="X769" s="24">
        <f t="shared" si="465"/>
        <v>3</v>
      </c>
      <c r="Y769" s="24">
        <f t="shared" si="466"/>
        <v>3</v>
      </c>
      <c r="Z769" s="24" t="str">
        <f t="shared" si="467"/>
        <v>F</v>
      </c>
      <c r="AA769" s="24" t="str">
        <f t="shared" si="489"/>
        <v>F</v>
      </c>
      <c r="AB769" s="34" t="str">
        <f t="shared" si="468"/>
        <v/>
      </c>
      <c r="AC769" s="34" t="str">
        <f t="shared" si="469"/>
        <v>g</v>
      </c>
      <c r="AD769" s="34" t="str">
        <f t="shared" si="483"/>
        <v>g</v>
      </c>
      <c r="AE769" s="34" t="str">
        <f t="shared" si="470"/>
        <v>3 0</v>
      </c>
      <c r="AF769" s="34">
        <f t="shared" si="471"/>
        <v>5</v>
      </c>
      <c r="AG769" s="34">
        <f t="shared" si="472"/>
        <v>5</v>
      </c>
      <c r="AH769" s="34">
        <f t="shared" si="473"/>
        <v>0</v>
      </c>
      <c r="AI769" s="172">
        <f>IF(AJ769&lt;&gt;"",MAX(AI$3:AI768)+1,"")</f>
        <v>577</v>
      </c>
      <c r="AJ769" s="172" t="str">
        <f t="shared" si="474"/>
        <v>F</v>
      </c>
      <c r="AK769" s="172">
        <f t="shared" si="475"/>
        <v>350</v>
      </c>
      <c r="AL769" s="172">
        <f t="shared" si="476"/>
        <v>5</v>
      </c>
      <c r="AM769" s="172" t="str">
        <f>IF(AN769&lt;&gt;"",MAX(AM$3:AM768)+1,"")</f>
        <v/>
      </c>
      <c r="AN769" s="172" t="str">
        <f t="shared" si="477"/>
        <v/>
      </c>
      <c r="AO769" s="172" t="str">
        <f t="shared" si="478"/>
        <v/>
      </c>
      <c r="AP769" s="172" t="str">
        <f t="shared" si="479"/>
        <v/>
      </c>
      <c r="AQ769" s="172" t="str">
        <f t="shared" si="480"/>
        <v/>
      </c>
      <c r="AR769" s="172" t="str">
        <f>Table1[[#This Row],[Sex ]]&amp;Table1[[#This Row],[Month]]</f>
        <v>F3</v>
      </c>
      <c r="AS769" s="21"/>
      <c r="AT769" s="21"/>
      <c r="AU769" s="21"/>
      <c r="AV769" s="21"/>
      <c r="AW769" s="21"/>
      <c r="AX769" s="21"/>
      <c r="AY769" s="21"/>
      <c r="AZ769" s="21"/>
      <c r="BA769" s="21"/>
      <c r="BB769" s="21"/>
      <c r="BC769" s="21"/>
      <c r="BD769" s="21"/>
      <c r="BE769" s="319"/>
      <c r="BF769" s="319"/>
      <c r="BG769" s="316"/>
      <c r="BH769" s="316"/>
      <c r="BI769" s="316"/>
      <c r="BJ769" s="316"/>
      <c r="BK769" s="316"/>
      <c r="BL769" s="316"/>
      <c r="BM769" s="316"/>
      <c r="BN769" s="316"/>
      <c r="BO769" s="316"/>
      <c r="BP769" s="316"/>
      <c r="BQ769" s="316"/>
      <c r="BR769" s="316"/>
      <c r="BS769" s="316"/>
      <c r="BT769" s="316"/>
      <c r="BU769" s="316"/>
      <c r="BV769" s="316"/>
      <c r="BW769" s="316"/>
      <c r="BX769" s="316"/>
      <c r="BY769" s="316"/>
      <c r="BZ769" s="316"/>
      <c r="CA769" s="316"/>
      <c r="CB769" s="316"/>
      <c r="CC769" s="316"/>
      <c r="CD769" s="316"/>
      <c r="CE769" s="316"/>
      <c r="CF769" s="316"/>
      <c r="CG769" s="316"/>
      <c r="CH769" s="316"/>
      <c r="CI769" s="316"/>
      <c r="CJ769" s="316"/>
      <c r="CK769" s="316"/>
      <c r="CL769" s="316"/>
      <c r="CM769" s="316"/>
      <c r="CN769" s="316"/>
      <c r="CO769" s="316"/>
      <c r="CP769" s="316"/>
      <c r="CQ769" s="316"/>
      <c r="CR769" s="316"/>
      <c r="CS769" s="316"/>
      <c r="CT769" s="316"/>
      <c r="CU769" s="316"/>
      <c r="CV769" s="316"/>
      <c r="CW769" s="316"/>
      <c r="CX769" s="316"/>
      <c r="CY769" s="316"/>
      <c r="CZ769" s="316"/>
      <c r="DA769" s="316"/>
      <c r="DB769" s="316"/>
      <c r="DC769" s="316"/>
      <c r="DD769" s="316"/>
      <c r="DE769" s="316"/>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21"/>
      <c r="ET769" s="21"/>
      <c r="EU769" s="21"/>
      <c r="EV769" s="21"/>
      <c r="HP769" s="268">
        <f t="shared" si="484"/>
        <v>4</v>
      </c>
      <c r="HQ769" s="268">
        <f t="shared" si="490"/>
        <v>761</v>
      </c>
      <c r="HR769" s="268">
        <f t="shared" si="485"/>
        <v>0</v>
      </c>
      <c r="HS769" s="268">
        <f t="shared" si="486"/>
        <v>0</v>
      </c>
    </row>
    <row r="770" spans="1:227" x14ac:dyDescent="0.3">
      <c r="A770" s="21"/>
      <c r="B770" s="14">
        <v>11664</v>
      </c>
      <c r="C770" s="14">
        <v>28</v>
      </c>
      <c r="D770" s="14" t="s">
        <v>182</v>
      </c>
      <c r="E770" s="14" t="s">
        <v>183</v>
      </c>
      <c r="F770" s="14">
        <v>360</v>
      </c>
      <c r="G770" s="14" t="s">
        <v>120</v>
      </c>
      <c r="H770" s="14">
        <v>3</v>
      </c>
      <c r="I770" s="14">
        <v>4</v>
      </c>
      <c r="J770" s="14">
        <v>4</v>
      </c>
      <c r="K770" s="14"/>
      <c r="L770" s="14" t="s">
        <v>141</v>
      </c>
      <c r="M770" s="24">
        <f t="shared" si="481"/>
        <v>4</v>
      </c>
      <c r="N770" s="24">
        <f t="shared" si="456"/>
        <v>1</v>
      </c>
      <c r="O770" s="24" t="str">
        <f t="shared" si="457"/>
        <v>4 4</v>
      </c>
      <c r="P770" s="24">
        <f t="shared" si="458"/>
        <v>4</v>
      </c>
      <c r="Q770" s="25">
        <f t="shared" si="459"/>
        <v>0</v>
      </c>
      <c r="R770" s="26">
        <f t="shared" si="460"/>
        <v>0</v>
      </c>
      <c r="S770" s="24">
        <f t="shared" si="461"/>
        <v>3</v>
      </c>
      <c r="T770" s="24">
        <f t="shared" si="462"/>
        <v>3</v>
      </c>
      <c r="U770" s="24" t="str">
        <f t="shared" si="463"/>
        <v/>
      </c>
      <c r="V770" s="24" t="str">
        <f t="shared" si="464"/>
        <v>g</v>
      </c>
      <c r="W770" s="24" t="str">
        <f t="shared" si="482"/>
        <v/>
      </c>
      <c r="X770" s="24">
        <f t="shared" si="465"/>
        <v>3</v>
      </c>
      <c r="Y770" s="24">
        <f t="shared" si="466"/>
        <v>3</v>
      </c>
      <c r="Z770" s="24" t="str">
        <f t="shared" si="467"/>
        <v>F</v>
      </c>
      <c r="AA770" s="24" t="str">
        <f t="shared" si="489"/>
        <v>F</v>
      </c>
      <c r="AB770" s="34" t="str">
        <f t="shared" si="468"/>
        <v/>
      </c>
      <c r="AC770" s="34" t="str">
        <f t="shared" si="469"/>
        <v>g</v>
      </c>
      <c r="AD770" s="34" t="str">
        <f t="shared" si="483"/>
        <v>g</v>
      </c>
      <c r="AE770" s="34" t="str">
        <f t="shared" si="470"/>
        <v>3 0</v>
      </c>
      <c r="AF770" s="34">
        <f t="shared" si="471"/>
        <v>4</v>
      </c>
      <c r="AG770" s="34">
        <f t="shared" si="472"/>
        <v>4</v>
      </c>
      <c r="AH770" s="34">
        <f t="shared" si="473"/>
        <v>0</v>
      </c>
      <c r="AI770" s="172">
        <f>IF(AJ770&lt;&gt;"",MAX(AI$3:AI769)+1,"")</f>
        <v>578</v>
      </c>
      <c r="AJ770" s="172" t="str">
        <f t="shared" si="474"/>
        <v>F</v>
      </c>
      <c r="AK770" s="172">
        <f t="shared" si="475"/>
        <v>360</v>
      </c>
      <c r="AL770" s="172">
        <f t="shared" si="476"/>
        <v>4</v>
      </c>
      <c r="AM770" s="172" t="str">
        <f>IF(AN770&lt;&gt;"",MAX(AM$3:AM769)+1,"")</f>
        <v/>
      </c>
      <c r="AN770" s="172" t="str">
        <f t="shared" si="477"/>
        <v/>
      </c>
      <c r="AO770" s="172" t="str">
        <f t="shared" si="478"/>
        <v/>
      </c>
      <c r="AP770" s="172" t="str">
        <f t="shared" si="479"/>
        <v/>
      </c>
      <c r="AQ770" s="172" t="str">
        <f t="shared" si="480"/>
        <v/>
      </c>
      <c r="AR770" s="172" t="str">
        <f>Table1[[#This Row],[Sex ]]&amp;Table1[[#This Row],[Month]]</f>
        <v>F3</v>
      </c>
      <c r="AS770" s="21"/>
      <c r="AT770" s="21"/>
      <c r="AU770" s="21"/>
      <c r="AV770" s="21"/>
      <c r="AW770" s="21"/>
      <c r="AX770" s="21"/>
      <c r="AY770" s="21"/>
      <c r="AZ770" s="21"/>
      <c r="BA770" s="21"/>
      <c r="BB770" s="21"/>
      <c r="BC770" s="21"/>
      <c r="BD770" s="21"/>
      <c r="BE770" s="319"/>
      <c r="BF770" s="319"/>
      <c r="BG770" s="316"/>
      <c r="BH770" s="316"/>
      <c r="BI770" s="316"/>
      <c r="BJ770" s="316"/>
      <c r="BK770" s="316"/>
      <c r="BL770" s="316"/>
      <c r="BM770" s="316"/>
      <c r="BN770" s="316"/>
      <c r="BO770" s="316"/>
      <c r="BP770" s="316"/>
      <c r="BQ770" s="316"/>
      <c r="BR770" s="316"/>
      <c r="BS770" s="316"/>
      <c r="BT770" s="316"/>
      <c r="BU770" s="316"/>
      <c r="BV770" s="316"/>
      <c r="BW770" s="316"/>
      <c r="BX770" s="316"/>
      <c r="BY770" s="316"/>
      <c r="BZ770" s="316"/>
      <c r="CA770" s="316"/>
      <c r="CB770" s="316"/>
      <c r="CC770" s="316"/>
      <c r="CD770" s="316"/>
      <c r="CE770" s="316"/>
      <c r="CF770" s="316"/>
      <c r="CG770" s="316"/>
      <c r="CH770" s="316"/>
      <c r="CI770" s="316"/>
      <c r="CJ770" s="316"/>
      <c r="CK770" s="316"/>
      <c r="CL770" s="316"/>
      <c r="CM770" s="316"/>
      <c r="CN770" s="316"/>
      <c r="CO770" s="316"/>
      <c r="CP770" s="316"/>
      <c r="CQ770" s="316"/>
      <c r="CR770" s="316"/>
      <c r="CS770" s="316"/>
      <c r="CT770" s="316"/>
      <c r="CU770" s="316"/>
      <c r="CV770" s="316"/>
      <c r="CW770" s="316"/>
      <c r="CX770" s="316"/>
      <c r="CY770" s="316"/>
      <c r="CZ770" s="316"/>
      <c r="DA770" s="316"/>
      <c r="DB770" s="316"/>
      <c r="DC770" s="316"/>
      <c r="DD770" s="316"/>
      <c r="DE770" s="316"/>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21"/>
      <c r="ET770" s="21"/>
      <c r="EU770" s="21"/>
      <c r="EV770" s="21"/>
      <c r="HP770" s="268">
        <f t="shared" si="484"/>
        <v>4</v>
      </c>
      <c r="HQ770" s="268">
        <f t="shared" si="490"/>
        <v>762</v>
      </c>
      <c r="HR770" s="268">
        <f t="shared" si="485"/>
        <v>0</v>
      </c>
      <c r="HS770" s="268">
        <f t="shared" si="486"/>
        <v>0</v>
      </c>
    </row>
    <row r="771" spans="1:227" x14ac:dyDescent="0.3">
      <c r="A771" s="21"/>
      <c r="B771" s="14">
        <v>11664</v>
      </c>
      <c r="C771" s="14">
        <v>29</v>
      </c>
      <c r="D771" s="14" t="s">
        <v>182</v>
      </c>
      <c r="E771" s="14" t="s">
        <v>183</v>
      </c>
      <c r="F771" s="14">
        <v>360</v>
      </c>
      <c r="G771" s="14" t="s">
        <v>120</v>
      </c>
      <c r="H771" s="14">
        <v>3</v>
      </c>
      <c r="I771" s="14">
        <v>4</v>
      </c>
      <c r="J771" s="14">
        <v>4</v>
      </c>
      <c r="K771" s="14"/>
      <c r="L771" s="14" t="s">
        <v>141</v>
      </c>
      <c r="M771" s="24">
        <f t="shared" si="481"/>
        <v>4</v>
      </c>
      <c r="N771" s="24">
        <f t="shared" ref="N771:N834" si="491">IF(H771&lt;&gt;"",IF(H771&lt;4,1,IF(H771&lt;7,2,IF(H771&lt;10,3,4))),"")</f>
        <v>1</v>
      </c>
      <c r="O771" s="24" t="str">
        <f t="shared" ref="O771:O834" si="492">IF(SUM(I771:I771)&lt;99,J771&amp;" "&amp;I771,99&amp;" "&amp;99)</f>
        <v>4 4</v>
      </c>
      <c r="P771" s="24">
        <f t="shared" ref="P771:P834" si="493">(J771+I771)/2</f>
        <v>4</v>
      </c>
      <c r="Q771" s="25">
        <f t="shared" ref="Q771:Q834" si="494">IF(SUM(I771:J771)&lt;99,(I771-P771)^2+(J771-P771)^2,0)</f>
        <v>0</v>
      </c>
      <c r="R771" s="26">
        <f t="shared" ref="R771:R834" si="495">IF(SUM(I771:I771)&lt;99,IF(J771=0,IF(I771=0,0,((Q771)^0.5)/P771),((Q771)^0.5)/P771),"")</f>
        <v>0</v>
      </c>
      <c r="S771" s="24">
        <f t="shared" ref="S771:S834" si="496">IF(SUM(I771+J771)&lt;98,IF(I771&lt;&gt;"",H771,""),"")</f>
        <v>3</v>
      </c>
      <c r="T771" s="24">
        <f t="shared" ref="T771:T834" si="497">IF(SUM(I771+J771)&lt;98,IF(J771&lt;&gt;"",H771,""),"")</f>
        <v>3</v>
      </c>
      <c r="U771" s="24" t="str">
        <f t="shared" ref="U771:U834" si="498">IF(SUM(I771+J771)&lt;99,IF(K771&lt;&gt;"",H771,""),"")</f>
        <v/>
      </c>
      <c r="V771" s="24" t="str">
        <f t="shared" ref="V771:V834" si="499">IF(J771&lt;99,IF(M771&lt;&gt;"",L771,""),"")</f>
        <v>g</v>
      </c>
      <c r="W771" s="24" t="str">
        <f t="shared" si="482"/>
        <v/>
      </c>
      <c r="X771" s="24">
        <f t="shared" ref="X771:X834" si="500">IF(I771&lt;&gt;0,IF(I771-J771&lt;&gt;0,"",H771),"")</f>
        <v>3</v>
      </c>
      <c r="Y771" s="24">
        <f t="shared" ref="Y771:Y834" si="501">IF(J771&lt;&gt;"",H771,"")</f>
        <v>3</v>
      </c>
      <c r="Z771" s="24" t="str">
        <f t="shared" ref="Z771:Z834" si="502">IF(SUM(I771+J771)&lt;98,IF(I771&lt;&gt;"",G771,""),"")</f>
        <v>F</v>
      </c>
      <c r="AA771" s="24" t="str">
        <f t="shared" si="489"/>
        <v>F</v>
      </c>
      <c r="AB771" s="34" t="str">
        <f t="shared" ref="AB771:AB834" si="503">IF(SUM(I771:J771)&gt;98,G771,"")</f>
        <v/>
      </c>
      <c r="AC771" s="34" t="str">
        <f t="shared" ref="AC771:AC834" si="504">IF(SUM(I771+J771)&lt;99,L771,"")</f>
        <v>g</v>
      </c>
      <c r="AD771" s="34" t="str">
        <f t="shared" si="483"/>
        <v>g</v>
      </c>
      <c r="AE771" s="34" t="str">
        <f t="shared" ref="AE771:AE834" si="505">H771&amp;" "&amp;I771-J771</f>
        <v>3 0</v>
      </c>
      <c r="AF771" s="34">
        <f t="shared" ref="AF771:AF834" si="506">IF(SUM(I771+J771)&lt;99,J771,"")</f>
        <v>4</v>
      </c>
      <c r="AG771" s="34">
        <f t="shared" ref="AG771:AG834" si="507">IF(AF771&lt;&gt;"",I771,"")</f>
        <v>4</v>
      </c>
      <c r="AH771" s="34">
        <f t="shared" ref="AH771:AH834" si="508">IF(I771&lt;&gt;"",IF((I771+J771)&gt;98,"",I771-J771),"")</f>
        <v>0</v>
      </c>
      <c r="AI771" s="172">
        <f>IF(AJ771&lt;&gt;"",MAX(AI$3:AI770)+1,"")</f>
        <v>579</v>
      </c>
      <c r="AJ771" s="172" t="str">
        <f t="shared" ref="AJ771:AJ834" si="509">IF(SUM(I771:J771)&lt;98,IF(G771="F",G771,""),"")</f>
        <v>F</v>
      </c>
      <c r="AK771" s="172">
        <f t="shared" ref="AK771:AK834" si="510">IF(AJ771&lt;&gt;"",F771,"")</f>
        <v>360</v>
      </c>
      <c r="AL771" s="172">
        <f t="shared" ref="AL771:AL834" si="511">IF(AK771&lt;&gt;"",J771,"")</f>
        <v>4</v>
      </c>
      <c r="AM771" s="172" t="str">
        <f>IF(AN771&lt;&gt;"",MAX(AM$3:AM770)+1,"")</f>
        <v/>
      </c>
      <c r="AN771" s="172" t="str">
        <f t="shared" ref="AN771:AN834" si="512">IF(SUM(I771:J771)&lt;98,IF(G771="M",G771,""),"")</f>
        <v/>
      </c>
      <c r="AO771" s="172" t="str">
        <f t="shared" ref="AO771:AO834" si="513">IF(AN771&lt;&gt;"",F771,"")</f>
        <v/>
      </c>
      <c r="AP771" s="172" t="str">
        <f t="shared" ref="AP771:AP834" si="514">IF(AO771&lt;&gt;"",J771,"")</f>
        <v/>
      </c>
      <c r="AQ771" s="172" t="str">
        <f t="shared" ref="AQ771:AQ834" si="515">IF(K771&lt;&gt;"",J771&amp;" "&amp;(J771-K771),"")</f>
        <v/>
      </c>
      <c r="AR771" s="172" t="str">
        <f>Table1[[#This Row],[Sex ]]&amp;Table1[[#This Row],[Month]]</f>
        <v>F3</v>
      </c>
      <c r="AS771" s="21"/>
      <c r="AT771" s="21"/>
      <c r="AU771" s="21"/>
      <c r="AV771" s="21"/>
      <c r="AW771" s="21"/>
      <c r="AX771" s="21"/>
      <c r="AY771" s="21"/>
      <c r="AZ771" s="21"/>
      <c r="BA771" s="21"/>
      <c r="BB771" s="21"/>
      <c r="BC771" s="21"/>
      <c r="BD771" s="21"/>
      <c r="BE771" s="319"/>
      <c r="BF771" s="319"/>
      <c r="BG771" s="316"/>
      <c r="BH771" s="316"/>
      <c r="BI771" s="316"/>
      <c r="BJ771" s="316"/>
      <c r="BK771" s="316"/>
      <c r="BL771" s="316"/>
      <c r="BM771" s="316"/>
      <c r="BN771" s="316"/>
      <c r="BO771" s="316"/>
      <c r="BP771" s="316"/>
      <c r="BQ771" s="316"/>
      <c r="BR771" s="316"/>
      <c r="BS771" s="316"/>
      <c r="BT771" s="316"/>
      <c r="BU771" s="316"/>
      <c r="BV771" s="316"/>
      <c r="BW771" s="316"/>
      <c r="BX771" s="316"/>
      <c r="BY771" s="316"/>
      <c r="BZ771" s="316"/>
      <c r="CA771" s="316"/>
      <c r="CB771" s="316"/>
      <c r="CC771" s="316"/>
      <c r="CD771" s="316"/>
      <c r="CE771" s="316"/>
      <c r="CF771" s="316"/>
      <c r="CG771" s="316"/>
      <c r="CH771" s="316"/>
      <c r="CI771" s="316"/>
      <c r="CJ771" s="316"/>
      <c r="CK771" s="316"/>
      <c r="CL771" s="316"/>
      <c r="CM771" s="316"/>
      <c r="CN771" s="316"/>
      <c r="CO771" s="316"/>
      <c r="CP771" s="316"/>
      <c r="CQ771" s="316"/>
      <c r="CR771" s="316"/>
      <c r="CS771" s="316"/>
      <c r="CT771" s="316"/>
      <c r="CU771" s="316"/>
      <c r="CV771" s="316"/>
      <c r="CW771" s="316"/>
      <c r="CX771" s="316"/>
      <c r="CY771" s="316"/>
      <c r="CZ771" s="316"/>
      <c r="DA771" s="316"/>
      <c r="DB771" s="316"/>
      <c r="DC771" s="316"/>
      <c r="DD771" s="316"/>
      <c r="DE771" s="316"/>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21"/>
      <c r="ET771" s="21"/>
      <c r="EU771" s="21"/>
      <c r="EV771" s="21"/>
      <c r="HP771" s="268">
        <f t="shared" si="484"/>
        <v>4</v>
      </c>
      <c r="HQ771" s="268">
        <f t="shared" si="490"/>
        <v>763</v>
      </c>
      <c r="HR771" s="268">
        <f t="shared" si="485"/>
        <v>0</v>
      </c>
      <c r="HS771" s="268">
        <f t="shared" si="486"/>
        <v>0</v>
      </c>
    </row>
    <row r="772" spans="1:227" x14ac:dyDescent="0.3">
      <c r="A772" s="21"/>
      <c r="B772" s="14">
        <v>11664</v>
      </c>
      <c r="C772" s="14">
        <v>30</v>
      </c>
      <c r="D772" s="14" t="s">
        <v>182</v>
      </c>
      <c r="E772" s="14" t="s">
        <v>183</v>
      </c>
      <c r="F772" s="14">
        <v>370</v>
      </c>
      <c r="G772" s="14" t="s">
        <v>120</v>
      </c>
      <c r="H772" s="14">
        <v>3</v>
      </c>
      <c r="I772" s="14">
        <v>5</v>
      </c>
      <c r="J772" s="14">
        <v>5</v>
      </c>
      <c r="K772" s="14"/>
      <c r="L772" s="14" t="s">
        <v>141</v>
      </c>
      <c r="M772" s="24">
        <f t="shared" ref="M772:M835" si="516">IF(I772&lt;&gt;"",IF(SUM(I772:I772)&lt;99,IF(I772=J772,I772,""),""),"")</f>
        <v>5</v>
      </c>
      <c r="N772" s="24">
        <f t="shared" si="491"/>
        <v>1</v>
      </c>
      <c r="O772" s="24" t="str">
        <f t="shared" si="492"/>
        <v>5 5</v>
      </c>
      <c r="P772" s="24">
        <f t="shared" si="493"/>
        <v>5</v>
      </c>
      <c r="Q772" s="25">
        <f t="shared" si="494"/>
        <v>0</v>
      </c>
      <c r="R772" s="26">
        <f t="shared" si="495"/>
        <v>0</v>
      </c>
      <c r="S772" s="24">
        <f t="shared" si="496"/>
        <v>3</v>
      </c>
      <c r="T772" s="24">
        <f t="shared" si="497"/>
        <v>3</v>
      </c>
      <c r="U772" s="24" t="str">
        <f t="shared" si="498"/>
        <v/>
      </c>
      <c r="V772" s="24" t="str">
        <f t="shared" si="499"/>
        <v>g</v>
      </c>
      <c r="W772" s="24" t="str">
        <f t="shared" ref="W772:W835" si="517">IF(J772&gt;98,99,IF(K772&gt;98,99,IF(K772+J772=198,99,IF(K772&lt;&gt;"",ABS(J772-K772),""))))</f>
        <v/>
      </c>
      <c r="X772" s="24">
        <f t="shared" si="500"/>
        <v>3</v>
      </c>
      <c r="Y772" s="24">
        <f t="shared" si="501"/>
        <v>3</v>
      </c>
      <c r="Z772" s="24" t="str">
        <f t="shared" si="502"/>
        <v>F</v>
      </c>
      <c r="AA772" s="24" t="str">
        <f t="shared" si="489"/>
        <v>F</v>
      </c>
      <c r="AB772" s="34" t="str">
        <f t="shared" si="503"/>
        <v/>
      </c>
      <c r="AC772" s="34" t="str">
        <f t="shared" si="504"/>
        <v>g</v>
      </c>
      <c r="AD772" s="34" t="str">
        <f t="shared" ref="AD772:AD835" si="518">IF(AA772&lt;&gt;"",AC772,"")</f>
        <v>g</v>
      </c>
      <c r="AE772" s="34" t="str">
        <f t="shared" si="505"/>
        <v>3 0</v>
      </c>
      <c r="AF772" s="34">
        <f t="shared" si="506"/>
        <v>5</v>
      </c>
      <c r="AG772" s="34">
        <f t="shared" si="507"/>
        <v>5</v>
      </c>
      <c r="AH772" s="34">
        <f t="shared" si="508"/>
        <v>0</v>
      </c>
      <c r="AI772" s="172">
        <f>IF(AJ772&lt;&gt;"",MAX(AI$3:AI771)+1,"")</f>
        <v>580</v>
      </c>
      <c r="AJ772" s="172" t="str">
        <f t="shared" si="509"/>
        <v>F</v>
      </c>
      <c r="AK772" s="172">
        <f t="shared" si="510"/>
        <v>370</v>
      </c>
      <c r="AL772" s="172">
        <f t="shared" si="511"/>
        <v>5</v>
      </c>
      <c r="AM772" s="172" t="str">
        <f>IF(AN772&lt;&gt;"",MAX(AM$3:AM771)+1,"")</f>
        <v/>
      </c>
      <c r="AN772" s="172" t="str">
        <f t="shared" si="512"/>
        <v/>
      </c>
      <c r="AO772" s="172" t="str">
        <f t="shared" si="513"/>
        <v/>
      </c>
      <c r="AP772" s="172" t="str">
        <f t="shared" si="514"/>
        <v/>
      </c>
      <c r="AQ772" s="172" t="str">
        <f t="shared" si="515"/>
        <v/>
      </c>
      <c r="AR772" s="172" t="str">
        <f>Table1[[#This Row],[Sex ]]&amp;Table1[[#This Row],[Month]]</f>
        <v>F3</v>
      </c>
      <c r="AS772" s="21"/>
      <c r="AT772" s="21"/>
      <c r="AU772" s="21"/>
      <c r="AV772" s="21"/>
      <c r="AW772" s="21"/>
      <c r="AX772" s="21"/>
      <c r="AY772" s="21"/>
      <c r="AZ772" s="21"/>
      <c r="BA772" s="21"/>
      <c r="BB772" s="21"/>
      <c r="BC772" s="21"/>
      <c r="BD772" s="21"/>
      <c r="BE772" s="319"/>
      <c r="BF772" s="319"/>
      <c r="BG772" s="316"/>
      <c r="BH772" s="316"/>
      <c r="BI772" s="316"/>
      <c r="BJ772" s="316"/>
      <c r="BK772" s="316"/>
      <c r="BL772" s="316"/>
      <c r="BM772" s="316"/>
      <c r="BN772" s="316"/>
      <c r="BO772" s="316"/>
      <c r="BP772" s="316"/>
      <c r="BQ772" s="316"/>
      <c r="BR772" s="316"/>
      <c r="BS772" s="316"/>
      <c r="BT772" s="316"/>
      <c r="BU772" s="316"/>
      <c r="BV772" s="316"/>
      <c r="BW772" s="316"/>
      <c r="BX772" s="316"/>
      <c r="BY772" s="316"/>
      <c r="BZ772" s="316"/>
      <c r="CA772" s="316"/>
      <c r="CB772" s="316"/>
      <c r="CC772" s="316"/>
      <c r="CD772" s="316"/>
      <c r="CE772" s="316"/>
      <c r="CF772" s="316"/>
      <c r="CG772" s="316"/>
      <c r="CH772" s="316"/>
      <c r="CI772" s="316"/>
      <c r="CJ772" s="316"/>
      <c r="CK772" s="316"/>
      <c r="CL772" s="316"/>
      <c r="CM772" s="316"/>
      <c r="CN772" s="316"/>
      <c r="CO772" s="316"/>
      <c r="CP772" s="316"/>
      <c r="CQ772" s="316"/>
      <c r="CR772" s="316"/>
      <c r="CS772" s="316"/>
      <c r="CT772" s="316"/>
      <c r="CU772" s="316"/>
      <c r="CV772" s="316"/>
      <c r="CW772" s="316"/>
      <c r="CX772" s="316"/>
      <c r="CY772" s="316"/>
      <c r="CZ772" s="316"/>
      <c r="DA772" s="316"/>
      <c r="DB772" s="316"/>
      <c r="DC772" s="316"/>
      <c r="DD772" s="316"/>
      <c r="DE772" s="316"/>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21"/>
      <c r="ET772" s="21"/>
      <c r="EU772" s="21"/>
      <c r="EV772" s="21"/>
      <c r="HP772" s="268">
        <f t="shared" si="484"/>
        <v>4</v>
      </c>
      <c r="HQ772" s="268">
        <f t="shared" si="490"/>
        <v>764</v>
      </c>
      <c r="HR772" s="268">
        <f t="shared" si="485"/>
        <v>0</v>
      </c>
      <c r="HS772" s="268">
        <f t="shared" si="486"/>
        <v>0</v>
      </c>
    </row>
    <row r="773" spans="1:227" x14ac:dyDescent="0.3">
      <c r="A773" s="21"/>
      <c r="B773" s="14">
        <v>11664</v>
      </c>
      <c r="C773" s="14">
        <v>31</v>
      </c>
      <c r="D773" s="14" t="s">
        <v>182</v>
      </c>
      <c r="E773" s="14" t="s">
        <v>183</v>
      </c>
      <c r="F773" s="14">
        <v>370</v>
      </c>
      <c r="G773" s="14" t="s">
        <v>120</v>
      </c>
      <c r="H773" s="14">
        <v>3</v>
      </c>
      <c r="I773" s="14">
        <v>5</v>
      </c>
      <c r="J773" s="14">
        <v>5</v>
      </c>
      <c r="K773" s="14"/>
      <c r="L773" s="14" t="s">
        <v>141</v>
      </c>
      <c r="M773" s="24">
        <f t="shared" si="516"/>
        <v>5</v>
      </c>
      <c r="N773" s="24">
        <f t="shared" si="491"/>
        <v>1</v>
      </c>
      <c r="O773" s="24" t="str">
        <f t="shared" si="492"/>
        <v>5 5</v>
      </c>
      <c r="P773" s="24">
        <f t="shared" si="493"/>
        <v>5</v>
      </c>
      <c r="Q773" s="25">
        <f t="shared" si="494"/>
        <v>0</v>
      </c>
      <c r="R773" s="26">
        <f t="shared" si="495"/>
        <v>0</v>
      </c>
      <c r="S773" s="24">
        <f t="shared" si="496"/>
        <v>3</v>
      </c>
      <c r="T773" s="24">
        <f t="shared" si="497"/>
        <v>3</v>
      </c>
      <c r="U773" s="24" t="str">
        <f t="shared" si="498"/>
        <v/>
      </c>
      <c r="V773" s="24" t="str">
        <f t="shared" si="499"/>
        <v>g</v>
      </c>
      <c r="W773" s="24" t="str">
        <f t="shared" si="517"/>
        <v/>
      </c>
      <c r="X773" s="24">
        <f t="shared" si="500"/>
        <v>3</v>
      </c>
      <c r="Y773" s="24">
        <f t="shared" si="501"/>
        <v>3</v>
      </c>
      <c r="Z773" s="24" t="str">
        <f t="shared" si="502"/>
        <v>F</v>
      </c>
      <c r="AA773" s="24" t="str">
        <f t="shared" si="489"/>
        <v>F</v>
      </c>
      <c r="AB773" s="34" t="str">
        <f t="shared" si="503"/>
        <v/>
      </c>
      <c r="AC773" s="34" t="str">
        <f t="shared" si="504"/>
        <v>g</v>
      </c>
      <c r="AD773" s="34" t="str">
        <f t="shared" si="518"/>
        <v>g</v>
      </c>
      <c r="AE773" s="34" t="str">
        <f t="shared" si="505"/>
        <v>3 0</v>
      </c>
      <c r="AF773" s="34">
        <f t="shared" si="506"/>
        <v>5</v>
      </c>
      <c r="AG773" s="34">
        <f t="shared" si="507"/>
        <v>5</v>
      </c>
      <c r="AH773" s="34">
        <f t="shared" si="508"/>
        <v>0</v>
      </c>
      <c r="AI773" s="172">
        <f>IF(AJ773&lt;&gt;"",MAX(AI$3:AI772)+1,"")</f>
        <v>581</v>
      </c>
      <c r="AJ773" s="172" t="str">
        <f t="shared" si="509"/>
        <v>F</v>
      </c>
      <c r="AK773" s="172">
        <f t="shared" si="510"/>
        <v>370</v>
      </c>
      <c r="AL773" s="172">
        <f t="shared" si="511"/>
        <v>5</v>
      </c>
      <c r="AM773" s="172" t="str">
        <f>IF(AN773&lt;&gt;"",MAX(AM$3:AM772)+1,"")</f>
        <v/>
      </c>
      <c r="AN773" s="172" t="str">
        <f t="shared" si="512"/>
        <v/>
      </c>
      <c r="AO773" s="172" t="str">
        <f t="shared" si="513"/>
        <v/>
      </c>
      <c r="AP773" s="172" t="str">
        <f t="shared" si="514"/>
        <v/>
      </c>
      <c r="AQ773" s="172" t="str">
        <f t="shared" si="515"/>
        <v/>
      </c>
      <c r="AR773" s="172" t="str">
        <f>Table1[[#This Row],[Sex ]]&amp;Table1[[#This Row],[Month]]</f>
        <v>F3</v>
      </c>
      <c r="AS773" s="21"/>
      <c r="AT773" s="21"/>
      <c r="AU773" s="21"/>
      <c r="AV773" s="21"/>
      <c r="AW773" s="21"/>
      <c r="AX773" s="21"/>
      <c r="AY773" s="21"/>
      <c r="AZ773" s="21"/>
      <c r="BA773" s="21"/>
      <c r="BB773" s="21"/>
      <c r="BC773" s="21"/>
      <c r="BD773" s="21"/>
      <c r="BE773" s="319"/>
      <c r="BF773" s="319"/>
      <c r="BG773" s="316"/>
      <c r="BH773" s="316"/>
      <c r="BI773" s="316"/>
      <c r="BJ773" s="316"/>
      <c r="BK773" s="316"/>
      <c r="BL773" s="316"/>
      <c r="BM773" s="316"/>
      <c r="BN773" s="316"/>
      <c r="BO773" s="316"/>
      <c r="BP773" s="316"/>
      <c r="BQ773" s="316"/>
      <c r="BR773" s="316"/>
      <c r="BS773" s="316"/>
      <c r="BT773" s="316"/>
      <c r="BU773" s="316"/>
      <c r="BV773" s="316"/>
      <c r="BW773" s="316"/>
      <c r="BX773" s="316"/>
      <c r="BY773" s="316"/>
      <c r="BZ773" s="316"/>
      <c r="CA773" s="316"/>
      <c r="CB773" s="316"/>
      <c r="CC773" s="316"/>
      <c r="CD773" s="316"/>
      <c r="CE773" s="316"/>
      <c r="CF773" s="316"/>
      <c r="CG773" s="316"/>
      <c r="CH773" s="316"/>
      <c r="CI773" s="316"/>
      <c r="CJ773" s="316"/>
      <c r="CK773" s="316"/>
      <c r="CL773" s="316"/>
      <c r="CM773" s="316"/>
      <c r="CN773" s="316"/>
      <c r="CO773" s="316"/>
      <c r="CP773" s="316"/>
      <c r="CQ773" s="316"/>
      <c r="CR773" s="316"/>
      <c r="CS773" s="316"/>
      <c r="CT773" s="316"/>
      <c r="CU773" s="316"/>
      <c r="CV773" s="316"/>
      <c r="CW773" s="316"/>
      <c r="CX773" s="316"/>
      <c r="CY773" s="316"/>
      <c r="CZ773" s="316"/>
      <c r="DA773" s="316"/>
      <c r="DB773" s="316"/>
      <c r="DC773" s="316"/>
      <c r="DD773" s="316"/>
      <c r="DE773" s="316"/>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21"/>
      <c r="ET773" s="21"/>
      <c r="EU773" s="21"/>
      <c r="EV773" s="21"/>
      <c r="HP773" s="268">
        <f t="shared" si="484"/>
        <v>4</v>
      </c>
      <c r="HQ773" s="268">
        <f t="shared" si="490"/>
        <v>765</v>
      </c>
      <c r="HR773" s="268">
        <f t="shared" si="485"/>
        <v>0</v>
      </c>
      <c r="HS773" s="268">
        <f t="shared" si="486"/>
        <v>0</v>
      </c>
    </row>
    <row r="774" spans="1:227" x14ac:dyDescent="0.3">
      <c r="A774" s="21"/>
      <c r="B774" s="14">
        <v>11664</v>
      </c>
      <c r="C774" s="14">
        <v>32</v>
      </c>
      <c r="D774" s="14" t="s">
        <v>182</v>
      </c>
      <c r="E774" s="14" t="s">
        <v>183</v>
      </c>
      <c r="F774" s="14">
        <v>380</v>
      </c>
      <c r="G774" s="14" t="s">
        <v>120</v>
      </c>
      <c r="H774" s="14">
        <v>3</v>
      </c>
      <c r="I774" s="14">
        <v>5</v>
      </c>
      <c r="J774" s="14">
        <v>5</v>
      </c>
      <c r="K774" s="14"/>
      <c r="L774" s="14" t="s">
        <v>141</v>
      </c>
      <c r="M774" s="24">
        <f t="shared" si="516"/>
        <v>5</v>
      </c>
      <c r="N774" s="24">
        <f t="shared" si="491"/>
        <v>1</v>
      </c>
      <c r="O774" s="24" t="str">
        <f t="shared" si="492"/>
        <v>5 5</v>
      </c>
      <c r="P774" s="24">
        <f t="shared" si="493"/>
        <v>5</v>
      </c>
      <c r="Q774" s="25">
        <f t="shared" si="494"/>
        <v>0</v>
      </c>
      <c r="R774" s="26">
        <f t="shared" si="495"/>
        <v>0</v>
      </c>
      <c r="S774" s="24">
        <f t="shared" si="496"/>
        <v>3</v>
      </c>
      <c r="T774" s="24">
        <f t="shared" si="497"/>
        <v>3</v>
      </c>
      <c r="U774" s="24" t="str">
        <f t="shared" si="498"/>
        <v/>
      </c>
      <c r="V774" s="24" t="str">
        <f t="shared" si="499"/>
        <v>g</v>
      </c>
      <c r="W774" s="24" t="str">
        <f t="shared" si="517"/>
        <v/>
      </c>
      <c r="X774" s="24">
        <f t="shared" si="500"/>
        <v>3</v>
      </c>
      <c r="Y774" s="24">
        <f t="shared" si="501"/>
        <v>3</v>
      </c>
      <c r="Z774" s="24" t="str">
        <f t="shared" si="502"/>
        <v>F</v>
      </c>
      <c r="AA774" s="24" t="str">
        <f t="shared" si="489"/>
        <v>F</v>
      </c>
      <c r="AB774" s="34" t="str">
        <f t="shared" si="503"/>
        <v/>
      </c>
      <c r="AC774" s="34" t="str">
        <f t="shared" si="504"/>
        <v>g</v>
      </c>
      <c r="AD774" s="34" t="str">
        <f t="shared" si="518"/>
        <v>g</v>
      </c>
      <c r="AE774" s="34" t="str">
        <f t="shared" si="505"/>
        <v>3 0</v>
      </c>
      <c r="AF774" s="34">
        <f t="shared" si="506"/>
        <v>5</v>
      </c>
      <c r="AG774" s="34">
        <f t="shared" si="507"/>
        <v>5</v>
      </c>
      <c r="AH774" s="34">
        <f t="shared" si="508"/>
        <v>0</v>
      </c>
      <c r="AI774" s="172">
        <f>IF(AJ774&lt;&gt;"",MAX(AI$3:AI773)+1,"")</f>
        <v>582</v>
      </c>
      <c r="AJ774" s="172" t="str">
        <f t="shared" si="509"/>
        <v>F</v>
      </c>
      <c r="AK774" s="172">
        <f t="shared" si="510"/>
        <v>380</v>
      </c>
      <c r="AL774" s="172">
        <f t="shared" si="511"/>
        <v>5</v>
      </c>
      <c r="AM774" s="172" t="str">
        <f>IF(AN774&lt;&gt;"",MAX(AM$3:AM773)+1,"")</f>
        <v/>
      </c>
      <c r="AN774" s="172" t="str">
        <f t="shared" si="512"/>
        <v/>
      </c>
      <c r="AO774" s="172" t="str">
        <f t="shared" si="513"/>
        <v/>
      </c>
      <c r="AP774" s="172" t="str">
        <f t="shared" si="514"/>
        <v/>
      </c>
      <c r="AQ774" s="172" t="str">
        <f t="shared" si="515"/>
        <v/>
      </c>
      <c r="AR774" s="172" t="str">
        <f>Table1[[#This Row],[Sex ]]&amp;Table1[[#This Row],[Month]]</f>
        <v>F3</v>
      </c>
      <c r="AS774" s="21"/>
      <c r="AT774" s="21"/>
      <c r="AU774" s="21"/>
      <c r="AV774" s="21"/>
      <c r="AW774" s="21"/>
      <c r="AX774" s="21"/>
      <c r="AY774" s="21"/>
      <c r="AZ774" s="21"/>
      <c r="BA774" s="21"/>
      <c r="BB774" s="21"/>
      <c r="BC774" s="21"/>
      <c r="BD774" s="21"/>
      <c r="BE774" s="319"/>
      <c r="BF774" s="319"/>
      <c r="BG774" s="316"/>
      <c r="BH774" s="316"/>
      <c r="BI774" s="316"/>
      <c r="BJ774" s="316"/>
      <c r="BK774" s="316"/>
      <c r="BL774" s="316"/>
      <c r="BM774" s="316"/>
      <c r="BN774" s="316"/>
      <c r="BO774" s="316"/>
      <c r="BP774" s="316"/>
      <c r="BQ774" s="316"/>
      <c r="BR774" s="316"/>
      <c r="BS774" s="316"/>
      <c r="BT774" s="316"/>
      <c r="BU774" s="316"/>
      <c r="BV774" s="316"/>
      <c r="BW774" s="316"/>
      <c r="BX774" s="316"/>
      <c r="BY774" s="316"/>
      <c r="BZ774" s="316"/>
      <c r="CA774" s="316"/>
      <c r="CB774" s="316"/>
      <c r="CC774" s="316"/>
      <c r="CD774" s="316"/>
      <c r="CE774" s="316"/>
      <c r="CF774" s="316"/>
      <c r="CG774" s="316"/>
      <c r="CH774" s="316"/>
      <c r="CI774" s="316"/>
      <c r="CJ774" s="316"/>
      <c r="CK774" s="316"/>
      <c r="CL774" s="316"/>
      <c r="CM774" s="316"/>
      <c r="CN774" s="316"/>
      <c r="CO774" s="316"/>
      <c r="CP774" s="316"/>
      <c r="CQ774" s="316"/>
      <c r="CR774" s="316"/>
      <c r="CS774" s="316"/>
      <c r="CT774" s="316"/>
      <c r="CU774" s="316"/>
      <c r="CV774" s="316"/>
      <c r="CW774" s="316"/>
      <c r="CX774" s="316"/>
      <c r="CY774" s="316"/>
      <c r="CZ774" s="316"/>
      <c r="DA774" s="316"/>
      <c r="DB774" s="316"/>
      <c r="DC774" s="316"/>
      <c r="DD774" s="316"/>
      <c r="DE774" s="316"/>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21"/>
      <c r="ET774" s="21"/>
      <c r="EU774" s="21"/>
      <c r="EV774" s="21"/>
      <c r="HP774" s="268">
        <f t="shared" si="484"/>
        <v>4</v>
      </c>
      <c r="HQ774" s="268">
        <f t="shared" si="490"/>
        <v>766</v>
      </c>
      <c r="HR774" s="268">
        <f t="shared" si="485"/>
        <v>0</v>
      </c>
      <c r="HS774" s="268">
        <f t="shared" si="486"/>
        <v>0</v>
      </c>
    </row>
    <row r="775" spans="1:227" x14ac:dyDescent="0.3">
      <c r="A775" s="21"/>
      <c r="B775" s="14">
        <v>11664</v>
      </c>
      <c r="C775" s="14">
        <v>33</v>
      </c>
      <c r="D775" s="14" t="s">
        <v>182</v>
      </c>
      <c r="E775" s="14" t="s">
        <v>183</v>
      </c>
      <c r="F775" s="14">
        <v>380</v>
      </c>
      <c r="G775" s="14" t="s">
        <v>120</v>
      </c>
      <c r="H775" s="14">
        <v>3</v>
      </c>
      <c r="I775" s="14">
        <v>5</v>
      </c>
      <c r="J775" s="14">
        <v>5</v>
      </c>
      <c r="K775" s="14"/>
      <c r="L775" s="14" t="s">
        <v>141</v>
      </c>
      <c r="M775" s="24">
        <f t="shared" si="516"/>
        <v>5</v>
      </c>
      <c r="N775" s="24">
        <f t="shared" si="491"/>
        <v>1</v>
      </c>
      <c r="O775" s="24" t="str">
        <f t="shared" si="492"/>
        <v>5 5</v>
      </c>
      <c r="P775" s="24">
        <f t="shared" si="493"/>
        <v>5</v>
      </c>
      <c r="Q775" s="25">
        <f t="shared" si="494"/>
        <v>0</v>
      </c>
      <c r="R775" s="26">
        <f t="shared" si="495"/>
        <v>0</v>
      </c>
      <c r="S775" s="24">
        <f t="shared" si="496"/>
        <v>3</v>
      </c>
      <c r="T775" s="24">
        <f t="shared" si="497"/>
        <v>3</v>
      </c>
      <c r="U775" s="24" t="str">
        <f t="shared" si="498"/>
        <v/>
      </c>
      <c r="V775" s="24" t="str">
        <f t="shared" si="499"/>
        <v>g</v>
      </c>
      <c r="W775" s="24" t="str">
        <f t="shared" si="517"/>
        <v/>
      </c>
      <c r="X775" s="24">
        <f t="shared" si="500"/>
        <v>3</v>
      </c>
      <c r="Y775" s="24">
        <f t="shared" si="501"/>
        <v>3</v>
      </c>
      <c r="Z775" s="24" t="str">
        <f t="shared" si="502"/>
        <v>F</v>
      </c>
      <c r="AA775" s="24" t="str">
        <f t="shared" si="489"/>
        <v>F</v>
      </c>
      <c r="AB775" s="34" t="str">
        <f t="shared" si="503"/>
        <v/>
      </c>
      <c r="AC775" s="34" t="str">
        <f t="shared" si="504"/>
        <v>g</v>
      </c>
      <c r="AD775" s="34" t="str">
        <f t="shared" si="518"/>
        <v>g</v>
      </c>
      <c r="AE775" s="34" t="str">
        <f t="shared" si="505"/>
        <v>3 0</v>
      </c>
      <c r="AF775" s="34">
        <f t="shared" si="506"/>
        <v>5</v>
      </c>
      <c r="AG775" s="34">
        <f t="shared" si="507"/>
        <v>5</v>
      </c>
      <c r="AH775" s="34">
        <f t="shared" si="508"/>
        <v>0</v>
      </c>
      <c r="AI775" s="172">
        <f>IF(AJ775&lt;&gt;"",MAX(AI$3:AI774)+1,"")</f>
        <v>583</v>
      </c>
      <c r="AJ775" s="172" t="str">
        <f t="shared" si="509"/>
        <v>F</v>
      </c>
      <c r="AK775" s="172">
        <f t="shared" si="510"/>
        <v>380</v>
      </c>
      <c r="AL775" s="172">
        <f t="shared" si="511"/>
        <v>5</v>
      </c>
      <c r="AM775" s="172" t="str">
        <f>IF(AN775&lt;&gt;"",MAX(AM$3:AM774)+1,"")</f>
        <v/>
      </c>
      <c r="AN775" s="172" t="str">
        <f t="shared" si="512"/>
        <v/>
      </c>
      <c r="AO775" s="172" t="str">
        <f t="shared" si="513"/>
        <v/>
      </c>
      <c r="AP775" s="172" t="str">
        <f t="shared" si="514"/>
        <v/>
      </c>
      <c r="AQ775" s="172" t="str">
        <f t="shared" si="515"/>
        <v/>
      </c>
      <c r="AR775" s="172" t="str">
        <f>Table1[[#This Row],[Sex ]]&amp;Table1[[#This Row],[Month]]</f>
        <v>F3</v>
      </c>
      <c r="AS775" s="21"/>
      <c r="AT775" s="21"/>
      <c r="AU775" s="21"/>
      <c r="AV775" s="21"/>
      <c r="AW775" s="21"/>
      <c r="AX775" s="21"/>
      <c r="AY775" s="21"/>
      <c r="AZ775" s="21"/>
      <c r="BA775" s="21"/>
      <c r="BB775" s="21"/>
      <c r="BC775" s="21"/>
      <c r="BD775" s="21"/>
      <c r="BE775" s="319"/>
      <c r="BF775" s="319"/>
      <c r="BG775" s="316"/>
      <c r="BH775" s="316"/>
      <c r="BI775" s="316"/>
      <c r="BJ775" s="316"/>
      <c r="BK775" s="316"/>
      <c r="BL775" s="316"/>
      <c r="BM775" s="316"/>
      <c r="BN775" s="316"/>
      <c r="BO775" s="316"/>
      <c r="BP775" s="316"/>
      <c r="BQ775" s="316"/>
      <c r="BR775" s="316"/>
      <c r="BS775" s="316"/>
      <c r="BT775" s="316"/>
      <c r="BU775" s="316"/>
      <c r="BV775" s="316"/>
      <c r="BW775" s="316"/>
      <c r="BX775" s="316"/>
      <c r="BY775" s="316"/>
      <c r="BZ775" s="316"/>
      <c r="CA775" s="316"/>
      <c r="CB775" s="316"/>
      <c r="CC775" s="316"/>
      <c r="CD775" s="316"/>
      <c r="CE775" s="316"/>
      <c r="CF775" s="316"/>
      <c r="CG775" s="316"/>
      <c r="CH775" s="316"/>
      <c r="CI775" s="316"/>
      <c r="CJ775" s="316"/>
      <c r="CK775" s="316"/>
      <c r="CL775" s="316"/>
      <c r="CM775" s="316"/>
      <c r="CN775" s="316"/>
      <c r="CO775" s="316"/>
      <c r="CP775" s="316"/>
      <c r="CQ775" s="316"/>
      <c r="CR775" s="316"/>
      <c r="CS775" s="316"/>
      <c r="CT775" s="316"/>
      <c r="CU775" s="316"/>
      <c r="CV775" s="316"/>
      <c r="CW775" s="316"/>
      <c r="CX775" s="316"/>
      <c r="CY775" s="316"/>
      <c r="CZ775" s="316"/>
      <c r="DA775" s="316"/>
      <c r="DB775" s="316"/>
      <c r="DC775" s="316"/>
      <c r="DD775" s="316"/>
      <c r="DE775" s="316"/>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21"/>
      <c r="ET775" s="21"/>
      <c r="EU775" s="21"/>
      <c r="EV775" s="21"/>
      <c r="HP775" s="268">
        <f t="shared" si="484"/>
        <v>5</v>
      </c>
      <c r="HQ775" s="268">
        <f t="shared" si="490"/>
        <v>767</v>
      </c>
      <c r="HR775" s="268">
        <f t="shared" si="485"/>
        <v>0</v>
      </c>
      <c r="HS775" s="268">
        <f t="shared" si="486"/>
        <v>0</v>
      </c>
    </row>
    <row r="776" spans="1:227" x14ac:dyDescent="0.3">
      <c r="A776" s="21"/>
      <c r="B776" s="14">
        <v>11664</v>
      </c>
      <c r="C776" s="14">
        <v>34</v>
      </c>
      <c r="D776" s="14" t="s">
        <v>182</v>
      </c>
      <c r="E776" s="14" t="s">
        <v>183</v>
      </c>
      <c r="F776" s="14">
        <v>390</v>
      </c>
      <c r="G776" s="14" t="s">
        <v>120</v>
      </c>
      <c r="H776" s="14">
        <v>3</v>
      </c>
      <c r="I776" s="14">
        <v>5</v>
      </c>
      <c r="J776" s="14">
        <v>5</v>
      </c>
      <c r="K776" s="14"/>
      <c r="L776" s="14" t="s">
        <v>141</v>
      </c>
      <c r="M776" s="24">
        <f t="shared" si="516"/>
        <v>5</v>
      </c>
      <c r="N776" s="24">
        <f t="shared" si="491"/>
        <v>1</v>
      </c>
      <c r="O776" s="24" t="str">
        <f t="shared" si="492"/>
        <v>5 5</v>
      </c>
      <c r="P776" s="24">
        <f t="shared" si="493"/>
        <v>5</v>
      </c>
      <c r="Q776" s="25">
        <f t="shared" si="494"/>
        <v>0</v>
      </c>
      <c r="R776" s="26">
        <f t="shared" si="495"/>
        <v>0</v>
      </c>
      <c r="S776" s="24">
        <f t="shared" si="496"/>
        <v>3</v>
      </c>
      <c r="T776" s="24">
        <f t="shared" si="497"/>
        <v>3</v>
      </c>
      <c r="U776" s="24" t="str">
        <f t="shared" si="498"/>
        <v/>
      </c>
      <c r="V776" s="24" t="str">
        <f t="shared" si="499"/>
        <v>g</v>
      </c>
      <c r="W776" s="24" t="str">
        <f t="shared" si="517"/>
        <v/>
      </c>
      <c r="X776" s="24">
        <f t="shared" si="500"/>
        <v>3</v>
      </c>
      <c r="Y776" s="24">
        <f t="shared" si="501"/>
        <v>3</v>
      </c>
      <c r="Z776" s="24" t="str">
        <f t="shared" si="502"/>
        <v>F</v>
      </c>
      <c r="AA776" s="24" t="str">
        <f t="shared" si="489"/>
        <v>F</v>
      </c>
      <c r="AB776" s="34" t="str">
        <f t="shared" si="503"/>
        <v/>
      </c>
      <c r="AC776" s="34" t="str">
        <f t="shared" si="504"/>
        <v>g</v>
      </c>
      <c r="AD776" s="34" t="str">
        <f t="shared" si="518"/>
        <v>g</v>
      </c>
      <c r="AE776" s="34" t="str">
        <f t="shared" si="505"/>
        <v>3 0</v>
      </c>
      <c r="AF776" s="34">
        <f t="shared" si="506"/>
        <v>5</v>
      </c>
      <c r="AG776" s="34">
        <f t="shared" si="507"/>
        <v>5</v>
      </c>
      <c r="AH776" s="34">
        <f t="shared" si="508"/>
        <v>0</v>
      </c>
      <c r="AI776" s="172">
        <f>IF(AJ776&lt;&gt;"",MAX(AI$3:AI775)+1,"")</f>
        <v>584</v>
      </c>
      <c r="AJ776" s="172" t="str">
        <f t="shared" si="509"/>
        <v>F</v>
      </c>
      <c r="AK776" s="172">
        <f t="shared" si="510"/>
        <v>390</v>
      </c>
      <c r="AL776" s="172">
        <f t="shared" si="511"/>
        <v>5</v>
      </c>
      <c r="AM776" s="172" t="str">
        <f>IF(AN776&lt;&gt;"",MAX(AM$3:AM775)+1,"")</f>
        <v/>
      </c>
      <c r="AN776" s="172" t="str">
        <f t="shared" si="512"/>
        <v/>
      </c>
      <c r="AO776" s="172" t="str">
        <f t="shared" si="513"/>
        <v/>
      </c>
      <c r="AP776" s="172" t="str">
        <f t="shared" si="514"/>
        <v/>
      </c>
      <c r="AQ776" s="172" t="str">
        <f t="shared" si="515"/>
        <v/>
      </c>
      <c r="AR776" s="172" t="str">
        <f>Table1[[#This Row],[Sex ]]&amp;Table1[[#This Row],[Month]]</f>
        <v>F3</v>
      </c>
      <c r="AS776" s="21"/>
      <c r="AT776" s="21"/>
      <c r="AU776" s="21"/>
      <c r="AV776" s="21"/>
      <c r="AW776" s="21"/>
      <c r="AX776" s="21"/>
      <c r="AY776" s="21"/>
      <c r="AZ776" s="21"/>
      <c r="BA776" s="21"/>
      <c r="BB776" s="21"/>
      <c r="BC776" s="21"/>
      <c r="BD776" s="21"/>
      <c r="BE776" s="319"/>
      <c r="BF776" s="319"/>
      <c r="BG776" s="316"/>
      <c r="BH776" s="316"/>
      <c r="BI776" s="316"/>
      <c r="BJ776" s="316"/>
      <c r="BK776" s="316"/>
      <c r="BL776" s="316"/>
      <c r="BM776" s="316"/>
      <c r="BN776" s="316"/>
      <c r="BO776" s="316"/>
      <c r="BP776" s="316"/>
      <c r="BQ776" s="316"/>
      <c r="BR776" s="316"/>
      <c r="BS776" s="316"/>
      <c r="BT776" s="316"/>
      <c r="BU776" s="316"/>
      <c r="BV776" s="316"/>
      <c r="BW776" s="316"/>
      <c r="BX776" s="316"/>
      <c r="BY776" s="316"/>
      <c r="BZ776" s="316"/>
      <c r="CA776" s="316"/>
      <c r="CB776" s="316"/>
      <c r="CC776" s="316"/>
      <c r="CD776" s="316"/>
      <c r="CE776" s="316"/>
      <c r="CF776" s="316"/>
      <c r="CG776" s="316"/>
      <c r="CH776" s="316"/>
      <c r="CI776" s="316"/>
      <c r="CJ776" s="316"/>
      <c r="CK776" s="316"/>
      <c r="CL776" s="316"/>
      <c r="CM776" s="316"/>
      <c r="CN776" s="316"/>
      <c r="CO776" s="316"/>
      <c r="CP776" s="316"/>
      <c r="CQ776" s="316"/>
      <c r="CR776" s="316"/>
      <c r="CS776" s="316"/>
      <c r="CT776" s="316"/>
      <c r="CU776" s="316"/>
      <c r="CV776" s="316"/>
      <c r="CW776" s="316"/>
      <c r="CX776" s="316"/>
      <c r="CY776" s="316"/>
      <c r="CZ776" s="316"/>
      <c r="DA776" s="316"/>
      <c r="DB776" s="316"/>
      <c r="DC776" s="316"/>
      <c r="DD776" s="316"/>
      <c r="DE776" s="316"/>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21"/>
      <c r="ET776" s="21"/>
      <c r="EU776" s="21"/>
      <c r="EV776" s="21"/>
      <c r="HP776" s="268">
        <f t="shared" si="484"/>
        <v>4</v>
      </c>
      <c r="HQ776" s="268">
        <f t="shared" si="490"/>
        <v>768</v>
      </c>
      <c r="HR776" s="268">
        <f t="shared" si="485"/>
        <v>0</v>
      </c>
      <c r="HS776" s="268">
        <f t="shared" si="486"/>
        <v>0</v>
      </c>
    </row>
    <row r="777" spans="1:227" x14ac:dyDescent="0.3">
      <c r="A777" s="21"/>
      <c r="B777" s="14">
        <v>11664</v>
      </c>
      <c r="C777" s="14">
        <v>35</v>
      </c>
      <c r="D777" s="14" t="s">
        <v>182</v>
      </c>
      <c r="E777" s="14" t="s">
        <v>183</v>
      </c>
      <c r="F777" s="14">
        <v>390</v>
      </c>
      <c r="G777" s="14" t="s">
        <v>120</v>
      </c>
      <c r="H777" s="14">
        <v>3</v>
      </c>
      <c r="I777" s="14">
        <v>4</v>
      </c>
      <c r="J777" s="14">
        <v>4</v>
      </c>
      <c r="K777" s="14"/>
      <c r="L777" s="14" t="s">
        <v>141</v>
      </c>
      <c r="M777" s="24">
        <f t="shared" si="516"/>
        <v>4</v>
      </c>
      <c r="N777" s="24">
        <f t="shared" si="491"/>
        <v>1</v>
      </c>
      <c r="O777" s="24" t="str">
        <f t="shared" si="492"/>
        <v>4 4</v>
      </c>
      <c r="P777" s="24">
        <f t="shared" si="493"/>
        <v>4</v>
      </c>
      <c r="Q777" s="25">
        <f t="shared" si="494"/>
        <v>0</v>
      </c>
      <c r="R777" s="26">
        <f t="shared" si="495"/>
        <v>0</v>
      </c>
      <c r="S777" s="24">
        <f t="shared" si="496"/>
        <v>3</v>
      </c>
      <c r="T777" s="24">
        <f t="shared" si="497"/>
        <v>3</v>
      </c>
      <c r="U777" s="24" t="str">
        <f t="shared" si="498"/>
        <v/>
      </c>
      <c r="V777" s="24" t="str">
        <f t="shared" si="499"/>
        <v>g</v>
      </c>
      <c r="W777" s="24" t="str">
        <f t="shared" si="517"/>
        <v/>
      </c>
      <c r="X777" s="24">
        <f t="shared" si="500"/>
        <v>3</v>
      </c>
      <c r="Y777" s="24">
        <f t="shared" si="501"/>
        <v>3</v>
      </c>
      <c r="Z777" s="24" t="str">
        <f t="shared" si="502"/>
        <v>F</v>
      </c>
      <c r="AA777" s="24" t="str">
        <f t="shared" si="489"/>
        <v>F</v>
      </c>
      <c r="AB777" s="34" t="str">
        <f t="shared" si="503"/>
        <v/>
      </c>
      <c r="AC777" s="34" t="str">
        <f t="shared" si="504"/>
        <v>g</v>
      </c>
      <c r="AD777" s="34" t="str">
        <f t="shared" si="518"/>
        <v>g</v>
      </c>
      <c r="AE777" s="34" t="str">
        <f t="shared" si="505"/>
        <v>3 0</v>
      </c>
      <c r="AF777" s="34">
        <f t="shared" si="506"/>
        <v>4</v>
      </c>
      <c r="AG777" s="34">
        <f t="shared" si="507"/>
        <v>4</v>
      </c>
      <c r="AH777" s="34">
        <f t="shared" si="508"/>
        <v>0</v>
      </c>
      <c r="AI777" s="172">
        <f>IF(AJ777&lt;&gt;"",MAX(AI$3:AI776)+1,"")</f>
        <v>585</v>
      </c>
      <c r="AJ777" s="172" t="str">
        <f t="shared" si="509"/>
        <v>F</v>
      </c>
      <c r="AK777" s="172">
        <f t="shared" si="510"/>
        <v>390</v>
      </c>
      <c r="AL777" s="172">
        <f t="shared" si="511"/>
        <v>4</v>
      </c>
      <c r="AM777" s="172" t="str">
        <f>IF(AN777&lt;&gt;"",MAX(AM$3:AM776)+1,"")</f>
        <v/>
      </c>
      <c r="AN777" s="172" t="str">
        <f t="shared" si="512"/>
        <v/>
      </c>
      <c r="AO777" s="172" t="str">
        <f t="shared" si="513"/>
        <v/>
      </c>
      <c r="AP777" s="172" t="str">
        <f t="shared" si="514"/>
        <v/>
      </c>
      <c r="AQ777" s="172" t="str">
        <f t="shared" si="515"/>
        <v/>
      </c>
      <c r="AR777" s="172" t="str">
        <f>Table1[[#This Row],[Sex ]]&amp;Table1[[#This Row],[Month]]</f>
        <v>F3</v>
      </c>
      <c r="AS777" s="21"/>
      <c r="AT777" s="21"/>
      <c r="AU777" s="21"/>
      <c r="AV777" s="21"/>
      <c r="AW777" s="21"/>
      <c r="AX777" s="21"/>
      <c r="AY777" s="21"/>
      <c r="AZ777" s="21"/>
      <c r="BA777" s="21"/>
      <c r="BB777" s="21"/>
      <c r="BC777" s="21"/>
      <c r="BD777" s="21"/>
      <c r="BE777" s="319"/>
      <c r="BF777" s="319"/>
      <c r="BG777" s="316"/>
      <c r="BH777" s="316"/>
      <c r="BI777" s="316"/>
      <c r="BJ777" s="316"/>
      <c r="BK777" s="316"/>
      <c r="BL777" s="316"/>
      <c r="BM777" s="316"/>
      <c r="BN777" s="316"/>
      <c r="BO777" s="316"/>
      <c r="BP777" s="316"/>
      <c r="BQ777" s="316"/>
      <c r="BR777" s="316"/>
      <c r="BS777" s="316"/>
      <c r="BT777" s="316"/>
      <c r="BU777" s="316"/>
      <c r="BV777" s="316"/>
      <c r="BW777" s="316"/>
      <c r="BX777" s="316"/>
      <c r="BY777" s="316"/>
      <c r="BZ777" s="316"/>
      <c r="CA777" s="316"/>
      <c r="CB777" s="316"/>
      <c r="CC777" s="316"/>
      <c r="CD777" s="316"/>
      <c r="CE777" s="316"/>
      <c r="CF777" s="316"/>
      <c r="CG777" s="316"/>
      <c r="CH777" s="316"/>
      <c r="CI777" s="316"/>
      <c r="CJ777" s="316"/>
      <c r="CK777" s="316"/>
      <c r="CL777" s="316"/>
      <c r="CM777" s="316"/>
      <c r="CN777" s="316"/>
      <c r="CO777" s="316"/>
      <c r="CP777" s="316"/>
      <c r="CQ777" s="316"/>
      <c r="CR777" s="316"/>
      <c r="CS777" s="316"/>
      <c r="CT777" s="316"/>
      <c r="CU777" s="316"/>
      <c r="CV777" s="316"/>
      <c r="CW777" s="316"/>
      <c r="CX777" s="316"/>
      <c r="CY777" s="316"/>
      <c r="CZ777" s="316"/>
      <c r="DA777" s="316"/>
      <c r="DB777" s="316"/>
      <c r="DC777" s="316"/>
      <c r="DD777" s="316"/>
      <c r="DE777" s="316"/>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21"/>
      <c r="ET777" s="21"/>
      <c r="EU777" s="21"/>
      <c r="EV777" s="21"/>
      <c r="HP777" s="268">
        <f t="shared" ref="HP777:HP840" si="519">J771</f>
        <v>4</v>
      </c>
      <c r="HQ777" s="268">
        <f t="shared" si="490"/>
        <v>769</v>
      </c>
      <c r="HR777" s="268">
        <f t="shared" ref="HR777:HR840" si="520">IF(I771&lt;&gt;"",IF(I771&gt;98,0,IF(J771&gt;98,0,IF(I771&lt;&gt;J771,ABS((I771/J771)*100)-100,0))),0)</f>
        <v>0</v>
      </c>
      <c r="HS777" s="268">
        <f t="shared" si="486"/>
        <v>0</v>
      </c>
    </row>
    <row r="778" spans="1:227" x14ac:dyDescent="0.3">
      <c r="A778" s="21"/>
      <c r="B778" s="14">
        <v>11664</v>
      </c>
      <c r="C778" s="14">
        <v>36</v>
      </c>
      <c r="D778" s="14" t="s">
        <v>182</v>
      </c>
      <c r="E778" s="14" t="s">
        <v>183</v>
      </c>
      <c r="F778" s="14">
        <v>400</v>
      </c>
      <c r="G778" s="14" t="s">
        <v>120</v>
      </c>
      <c r="H778" s="14">
        <v>3</v>
      </c>
      <c r="I778" s="14">
        <v>5</v>
      </c>
      <c r="J778" s="14">
        <v>5</v>
      </c>
      <c r="K778" s="14"/>
      <c r="L778" s="14" t="s">
        <v>141</v>
      </c>
      <c r="M778" s="24">
        <f t="shared" si="516"/>
        <v>5</v>
      </c>
      <c r="N778" s="24">
        <f t="shared" si="491"/>
        <v>1</v>
      </c>
      <c r="O778" s="24" t="str">
        <f t="shared" si="492"/>
        <v>5 5</v>
      </c>
      <c r="P778" s="24">
        <f t="shared" si="493"/>
        <v>5</v>
      </c>
      <c r="Q778" s="25">
        <f t="shared" si="494"/>
        <v>0</v>
      </c>
      <c r="R778" s="26">
        <f t="shared" si="495"/>
        <v>0</v>
      </c>
      <c r="S778" s="24">
        <f t="shared" si="496"/>
        <v>3</v>
      </c>
      <c r="T778" s="24">
        <f t="shared" si="497"/>
        <v>3</v>
      </c>
      <c r="U778" s="24" t="str">
        <f t="shared" si="498"/>
        <v/>
      </c>
      <c r="V778" s="24" t="str">
        <f t="shared" si="499"/>
        <v>g</v>
      </c>
      <c r="W778" s="24" t="str">
        <f t="shared" si="517"/>
        <v/>
      </c>
      <c r="X778" s="24">
        <f t="shared" si="500"/>
        <v>3</v>
      </c>
      <c r="Y778" s="24">
        <f t="shared" si="501"/>
        <v>3</v>
      </c>
      <c r="Z778" s="24" t="str">
        <f t="shared" si="502"/>
        <v>F</v>
      </c>
      <c r="AA778" s="24" t="str">
        <f t="shared" si="489"/>
        <v>F</v>
      </c>
      <c r="AB778" s="34" t="str">
        <f t="shared" si="503"/>
        <v/>
      </c>
      <c r="AC778" s="34" t="str">
        <f t="shared" si="504"/>
        <v>g</v>
      </c>
      <c r="AD778" s="34" t="str">
        <f t="shared" si="518"/>
        <v>g</v>
      </c>
      <c r="AE778" s="34" t="str">
        <f t="shared" si="505"/>
        <v>3 0</v>
      </c>
      <c r="AF778" s="34">
        <f t="shared" si="506"/>
        <v>5</v>
      </c>
      <c r="AG778" s="34">
        <f t="shared" si="507"/>
        <v>5</v>
      </c>
      <c r="AH778" s="34">
        <f t="shared" si="508"/>
        <v>0</v>
      </c>
      <c r="AI778" s="172">
        <f>IF(AJ778&lt;&gt;"",MAX(AI$3:AI777)+1,"")</f>
        <v>586</v>
      </c>
      <c r="AJ778" s="172" t="str">
        <f t="shared" si="509"/>
        <v>F</v>
      </c>
      <c r="AK778" s="172">
        <f t="shared" si="510"/>
        <v>400</v>
      </c>
      <c r="AL778" s="172">
        <f t="shared" si="511"/>
        <v>5</v>
      </c>
      <c r="AM778" s="172" t="str">
        <f>IF(AN778&lt;&gt;"",MAX(AM$3:AM777)+1,"")</f>
        <v/>
      </c>
      <c r="AN778" s="172" t="str">
        <f t="shared" si="512"/>
        <v/>
      </c>
      <c r="AO778" s="172" t="str">
        <f t="shared" si="513"/>
        <v/>
      </c>
      <c r="AP778" s="172" t="str">
        <f t="shared" si="514"/>
        <v/>
      </c>
      <c r="AQ778" s="172" t="str">
        <f t="shared" si="515"/>
        <v/>
      </c>
      <c r="AR778" s="172" t="str">
        <f>Table1[[#This Row],[Sex ]]&amp;Table1[[#This Row],[Month]]</f>
        <v>F3</v>
      </c>
      <c r="AS778" s="21"/>
      <c r="AT778" s="21"/>
      <c r="AU778" s="21"/>
      <c r="AV778" s="21"/>
      <c r="AW778" s="21"/>
      <c r="AX778" s="21"/>
      <c r="AY778" s="21"/>
      <c r="AZ778" s="21"/>
      <c r="BA778" s="21"/>
      <c r="BB778" s="21"/>
      <c r="BC778" s="21"/>
      <c r="BD778" s="21"/>
      <c r="BE778" s="319"/>
      <c r="BF778" s="319"/>
      <c r="BG778" s="316"/>
      <c r="BH778" s="316"/>
      <c r="BI778" s="316"/>
      <c r="BJ778" s="316"/>
      <c r="BK778" s="316"/>
      <c r="BL778" s="316"/>
      <c r="BM778" s="316"/>
      <c r="BN778" s="316"/>
      <c r="BO778" s="316"/>
      <c r="BP778" s="316"/>
      <c r="BQ778" s="316"/>
      <c r="BR778" s="316"/>
      <c r="BS778" s="316"/>
      <c r="BT778" s="316"/>
      <c r="BU778" s="316"/>
      <c r="BV778" s="316"/>
      <c r="BW778" s="316"/>
      <c r="BX778" s="316"/>
      <c r="BY778" s="316"/>
      <c r="BZ778" s="316"/>
      <c r="CA778" s="316"/>
      <c r="CB778" s="316"/>
      <c r="CC778" s="316"/>
      <c r="CD778" s="316"/>
      <c r="CE778" s="316"/>
      <c r="CF778" s="316"/>
      <c r="CG778" s="316"/>
      <c r="CH778" s="316"/>
      <c r="CI778" s="316"/>
      <c r="CJ778" s="316"/>
      <c r="CK778" s="316"/>
      <c r="CL778" s="316"/>
      <c r="CM778" s="316"/>
      <c r="CN778" s="316"/>
      <c r="CO778" s="316"/>
      <c r="CP778" s="316"/>
      <c r="CQ778" s="316"/>
      <c r="CR778" s="316"/>
      <c r="CS778" s="316"/>
      <c r="CT778" s="316"/>
      <c r="CU778" s="316"/>
      <c r="CV778" s="316"/>
      <c r="CW778" s="316"/>
      <c r="CX778" s="316"/>
      <c r="CY778" s="316"/>
      <c r="CZ778" s="316"/>
      <c r="DA778" s="316"/>
      <c r="DB778" s="316"/>
      <c r="DC778" s="316"/>
      <c r="DD778" s="316"/>
      <c r="DE778" s="316"/>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21"/>
      <c r="ET778" s="21"/>
      <c r="EU778" s="21"/>
      <c r="EV778" s="21"/>
      <c r="HP778" s="268">
        <f t="shared" si="519"/>
        <v>5</v>
      </c>
      <c r="HQ778" s="268">
        <f t="shared" si="490"/>
        <v>770</v>
      </c>
      <c r="HR778" s="268">
        <f t="shared" si="520"/>
        <v>0</v>
      </c>
      <c r="HS778" s="268">
        <f t="shared" si="486"/>
        <v>0</v>
      </c>
    </row>
    <row r="779" spans="1:227" x14ac:dyDescent="0.3">
      <c r="A779" s="21"/>
      <c r="B779" s="14">
        <v>11664</v>
      </c>
      <c r="C779" s="14">
        <v>37</v>
      </c>
      <c r="D779" s="14" t="s">
        <v>182</v>
      </c>
      <c r="E779" s="14" t="s">
        <v>183</v>
      </c>
      <c r="F779" s="14">
        <v>400</v>
      </c>
      <c r="G779" s="14" t="s">
        <v>120</v>
      </c>
      <c r="H779" s="14">
        <v>3</v>
      </c>
      <c r="I779" s="14">
        <v>5</v>
      </c>
      <c r="J779" s="14">
        <v>5</v>
      </c>
      <c r="K779" s="14"/>
      <c r="L779" s="14" t="s">
        <v>141</v>
      </c>
      <c r="M779" s="24">
        <f t="shared" si="516"/>
        <v>5</v>
      </c>
      <c r="N779" s="24">
        <f t="shared" si="491"/>
        <v>1</v>
      </c>
      <c r="O779" s="24" t="str">
        <f t="shared" si="492"/>
        <v>5 5</v>
      </c>
      <c r="P779" s="24">
        <f t="shared" si="493"/>
        <v>5</v>
      </c>
      <c r="Q779" s="25">
        <f t="shared" si="494"/>
        <v>0</v>
      </c>
      <c r="R779" s="26">
        <f t="shared" si="495"/>
        <v>0</v>
      </c>
      <c r="S779" s="24">
        <f t="shared" si="496"/>
        <v>3</v>
      </c>
      <c r="T779" s="24">
        <f t="shared" si="497"/>
        <v>3</v>
      </c>
      <c r="U779" s="24" t="str">
        <f t="shared" si="498"/>
        <v/>
      </c>
      <c r="V779" s="24" t="str">
        <f t="shared" si="499"/>
        <v>g</v>
      </c>
      <c r="W779" s="24" t="str">
        <f t="shared" si="517"/>
        <v/>
      </c>
      <c r="X779" s="24">
        <f t="shared" si="500"/>
        <v>3</v>
      </c>
      <c r="Y779" s="24">
        <f t="shared" si="501"/>
        <v>3</v>
      </c>
      <c r="Z779" s="24" t="str">
        <f t="shared" si="502"/>
        <v>F</v>
      </c>
      <c r="AA779" s="24" t="str">
        <f t="shared" si="489"/>
        <v>F</v>
      </c>
      <c r="AB779" s="34" t="str">
        <f t="shared" si="503"/>
        <v/>
      </c>
      <c r="AC779" s="34" t="str">
        <f t="shared" si="504"/>
        <v>g</v>
      </c>
      <c r="AD779" s="34" t="str">
        <f t="shared" si="518"/>
        <v>g</v>
      </c>
      <c r="AE779" s="34" t="str">
        <f t="shared" si="505"/>
        <v>3 0</v>
      </c>
      <c r="AF779" s="34">
        <f t="shared" si="506"/>
        <v>5</v>
      </c>
      <c r="AG779" s="34">
        <f t="shared" si="507"/>
        <v>5</v>
      </c>
      <c r="AH779" s="34">
        <f t="shared" si="508"/>
        <v>0</v>
      </c>
      <c r="AI779" s="172">
        <f>IF(AJ779&lt;&gt;"",MAX(AI$3:AI778)+1,"")</f>
        <v>587</v>
      </c>
      <c r="AJ779" s="172" t="str">
        <f t="shared" si="509"/>
        <v>F</v>
      </c>
      <c r="AK779" s="172">
        <f t="shared" si="510"/>
        <v>400</v>
      </c>
      <c r="AL779" s="172">
        <f t="shared" si="511"/>
        <v>5</v>
      </c>
      <c r="AM779" s="172" t="str">
        <f>IF(AN779&lt;&gt;"",MAX(AM$3:AM778)+1,"")</f>
        <v/>
      </c>
      <c r="AN779" s="172" t="str">
        <f t="shared" si="512"/>
        <v/>
      </c>
      <c r="AO779" s="172" t="str">
        <f t="shared" si="513"/>
        <v/>
      </c>
      <c r="AP779" s="172" t="str">
        <f t="shared" si="514"/>
        <v/>
      </c>
      <c r="AQ779" s="172" t="str">
        <f t="shared" si="515"/>
        <v/>
      </c>
      <c r="AR779" s="172" t="str">
        <f>Table1[[#This Row],[Sex ]]&amp;Table1[[#This Row],[Month]]</f>
        <v>F3</v>
      </c>
      <c r="AS779" s="21"/>
      <c r="AT779" s="21"/>
      <c r="AU779" s="21"/>
      <c r="AV779" s="21"/>
      <c r="AW779" s="21"/>
      <c r="AX779" s="21"/>
      <c r="AY779" s="21"/>
      <c r="AZ779" s="21"/>
      <c r="BA779" s="21"/>
      <c r="BB779" s="21"/>
      <c r="BC779" s="21"/>
      <c r="BD779" s="21"/>
      <c r="BE779" s="319"/>
      <c r="BF779" s="319"/>
      <c r="BG779" s="316"/>
      <c r="BH779" s="316"/>
      <c r="BI779" s="316"/>
      <c r="BJ779" s="316"/>
      <c r="BK779" s="316"/>
      <c r="BL779" s="316"/>
      <c r="BM779" s="316"/>
      <c r="BN779" s="316"/>
      <c r="BO779" s="316"/>
      <c r="BP779" s="316"/>
      <c r="BQ779" s="316"/>
      <c r="BR779" s="316"/>
      <c r="BS779" s="316"/>
      <c r="BT779" s="316"/>
      <c r="BU779" s="316"/>
      <c r="BV779" s="316"/>
      <c r="BW779" s="316"/>
      <c r="BX779" s="316"/>
      <c r="BY779" s="316"/>
      <c r="BZ779" s="316"/>
      <c r="CA779" s="316"/>
      <c r="CB779" s="316"/>
      <c r="CC779" s="316"/>
      <c r="CD779" s="316"/>
      <c r="CE779" s="316"/>
      <c r="CF779" s="316"/>
      <c r="CG779" s="316"/>
      <c r="CH779" s="316"/>
      <c r="CI779" s="316"/>
      <c r="CJ779" s="316"/>
      <c r="CK779" s="316"/>
      <c r="CL779" s="316"/>
      <c r="CM779" s="316"/>
      <c r="CN779" s="316"/>
      <c r="CO779" s="316"/>
      <c r="CP779" s="316"/>
      <c r="CQ779" s="316"/>
      <c r="CR779" s="316"/>
      <c r="CS779" s="316"/>
      <c r="CT779" s="316"/>
      <c r="CU779" s="316"/>
      <c r="CV779" s="316"/>
      <c r="CW779" s="316"/>
      <c r="CX779" s="316"/>
      <c r="CY779" s="316"/>
      <c r="CZ779" s="316"/>
      <c r="DA779" s="316"/>
      <c r="DB779" s="316"/>
      <c r="DC779" s="316"/>
      <c r="DD779" s="316"/>
      <c r="DE779" s="316"/>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21"/>
      <c r="ET779" s="21"/>
      <c r="EU779" s="21"/>
      <c r="EV779" s="21"/>
      <c r="HP779" s="268">
        <f t="shared" si="519"/>
        <v>5</v>
      </c>
      <c r="HQ779" s="268">
        <f t="shared" si="490"/>
        <v>771</v>
      </c>
      <c r="HR779" s="268">
        <f t="shared" si="520"/>
        <v>0</v>
      </c>
      <c r="HS779" s="268">
        <f t="shared" si="486"/>
        <v>0</v>
      </c>
    </row>
    <row r="780" spans="1:227" x14ac:dyDescent="0.3">
      <c r="A780" s="21"/>
      <c r="B780" s="14">
        <v>11664</v>
      </c>
      <c r="C780" s="14">
        <v>38</v>
      </c>
      <c r="D780" s="14" t="s">
        <v>182</v>
      </c>
      <c r="E780" s="14" t="s">
        <v>183</v>
      </c>
      <c r="F780" s="14">
        <v>410</v>
      </c>
      <c r="G780" s="14" t="s">
        <v>120</v>
      </c>
      <c r="H780" s="14">
        <v>3</v>
      </c>
      <c r="I780" s="14">
        <v>99</v>
      </c>
      <c r="J780" s="14">
        <v>99</v>
      </c>
      <c r="K780" s="14"/>
      <c r="L780" s="14" t="s">
        <v>141</v>
      </c>
      <c r="M780" s="24" t="str">
        <f t="shared" si="516"/>
        <v/>
      </c>
      <c r="N780" s="24">
        <f t="shared" si="491"/>
        <v>1</v>
      </c>
      <c r="O780" s="24" t="str">
        <f t="shared" si="492"/>
        <v>99 99</v>
      </c>
      <c r="P780" s="24">
        <f t="shared" si="493"/>
        <v>99</v>
      </c>
      <c r="Q780" s="25">
        <f t="shared" si="494"/>
        <v>0</v>
      </c>
      <c r="R780" s="26" t="str">
        <f t="shared" si="495"/>
        <v/>
      </c>
      <c r="S780" s="24" t="str">
        <f t="shared" si="496"/>
        <v/>
      </c>
      <c r="T780" s="24" t="str">
        <f t="shared" si="497"/>
        <v/>
      </c>
      <c r="U780" s="24" t="str">
        <f t="shared" si="498"/>
        <v/>
      </c>
      <c r="V780" s="24" t="str">
        <f t="shared" si="499"/>
        <v/>
      </c>
      <c r="W780" s="24">
        <f t="shared" si="517"/>
        <v>99</v>
      </c>
      <c r="X780" s="24">
        <f t="shared" si="500"/>
        <v>3</v>
      </c>
      <c r="Y780" s="24">
        <f t="shared" si="501"/>
        <v>3</v>
      </c>
      <c r="Z780" s="24" t="str">
        <f t="shared" si="502"/>
        <v/>
      </c>
      <c r="AA780" s="24" t="str">
        <f t="shared" si="489"/>
        <v/>
      </c>
      <c r="AB780" s="34" t="str">
        <f t="shared" si="503"/>
        <v>F</v>
      </c>
      <c r="AC780" s="34" t="str">
        <f t="shared" si="504"/>
        <v/>
      </c>
      <c r="AD780" s="34" t="str">
        <f t="shared" si="518"/>
        <v/>
      </c>
      <c r="AE780" s="34" t="str">
        <f t="shared" si="505"/>
        <v>3 0</v>
      </c>
      <c r="AF780" s="34" t="str">
        <f t="shared" si="506"/>
        <v/>
      </c>
      <c r="AG780" s="34" t="str">
        <f t="shared" si="507"/>
        <v/>
      </c>
      <c r="AH780" s="34" t="str">
        <f t="shared" si="508"/>
        <v/>
      </c>
      <c r="AI780" s="172" t="str">
        <f>IF(AJ780&lt;&gt;"",MAX(AI$3:AI779)+1,"")</f>
        <v/>
      </c>
      <c r="AJ780" s="172" t="str">
        <f t="shared" si="509"/>
        <v/>
      </c>
      <c r="AK780" s="172" t="str">
        <f t="shared" si="510"/>
        <v/>
      </c>
      <c r="AL780" s="172" t="str">
        <f t="shared" si="511"/>
        <v/>
      </c>
      <c r="AM780" s="172" t="str">
        <f>IF(AN780&lt;&gt;"",MAX(AM$3:AM779)+1,"")</f>
        <v/>
      </c>
      <c r="AN780" s="172" t="str">
        <f t="shared" si="512"/>
        <v/>
      </c>
      <c r="AO780" s="172" t="str">
        <f t="shared" si="513"/>
        <v/>
      </c>
      <c r="AP780" s="172" t="str">
        <f t="shared" si="514"/>
        <v/>
      </c>
      <c r="AQ780" s="172" t="str">
        <f t="shared" si="515"/>
        <v/>
      </c>
      <c r="AR780" s="172" t="str">
        <f>Table1[[#This Row],[Sex ]]&amp;Table1[[#This Row],[Month]]</f>
        <v>F3</v>
      </c>
      <c r="AS780" s="21"/>
      <c r="AT780" s="21"/>
      <c r="AU780" s="21"/>
      <c r="AV780" s="21"/>
      <c r="AW780" s="21"/>
      <c r="AX780" s="21"/>
      <c r="AY780" s="21"/>
      <c r="AZ780" s="21"/>
      <c r="BA780" s="21"/>
      <c r="BB780" s="21"/>
      <c r="BC780" s="21"/>
      <c r="BD780" s="21"/>
      <c r="BE780" s="319"/>
      <c r="BF780" s="319"/>
      <c r="BG780" s="316"/>
      <c r="BH780" s="316"/>
      <c r="BI780" s="316"/>
      <c r="BJ780" s="316"/>
      <c r="BK780" s="316"/>
      <c r="BL780" s="316"/>
      <c r="BM780" s="316"/>
      <c r="BN780" s="316"/>
      <c r="BO780" s="316"/>
      <c r="BP780" s="316"/>
      <c r="BQ780" s="316"/>
      <c r="BR780" s="316"/>
      <c r="BS780" s="316"/>
      <c r="BT780" s="316"/>
      <c r="BU780" s="316"/>
      <c r="BV780" s="316"/>
      <c r="BW780" s="316"/>
      <c r="BX780" s="316"/>
      <c r="BY780" s="316"/>
      <c r="BZ780" s="316"/>
      <c r="CA780" s="316"/>
      <c r="CB780" s="316"/>
      <c r="CC780" s="316"/>
      <c r="CD780" s="316"/>
      <c r="CE780" s="316"/>
      <c r="CF780" s="316"/>
      <c r="CG780" s="316"/>
      <c r="CH780" s="316"/>
      <c r="CI780" s="316"/>
      <c r="CJ780" s="316"/>
      <c r="CK780" s="316"/>
      <c r="CL780" s="316"/>
      <c r="CM780" s="316"/>
      <c r="CN780" s="316"/>
      <c r="CO780" s="316"/>
      <c r="CP780" s="316"/>
      <c r="CQ780" s="316"/>
      <c r="CR780" s="316"/>
      <c r="CS780" s="316"/>
      <c r="CT780" s="316"/>
      <c r="CU780" s="316"/>
      <c r="CV780" s="316"/>
      <c r="CW780" s="316"/>
      <c r="CX780" s="316"/>
      <c r="CY780" s="316"/>
      <c r="CZ780" s="316"/>
      <c r="DA780" s="316"/>
      <c r="DB780" s="316"/>
      <c r="DC780" s="316"/>
      <c r="DD780" s="316"/>
      <c r="DE780" s="316"/>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21"/>
      <c r="ET780" s="21"/>
      <c r="EU780" s="21"/>
      <c r="EV780" s="21"/>
      <c r="HP780" s="268">
        <f t="shared" si="519"/>
        <v>5</v>
      </c>
      <c r="HQ780" s="268">
        <f t="shared" si="490"/>
        <v>772</v>
      </c>
      <c r="HR780" s="268">
        <f t="shared" si="520"/>
        <v>0</v>
      </c>
      <c r="HS780" s="268">
        <f t="shared" si="486"/>
        <v>0</v>
      </c>
    </row>
    <row r="781" spans="1:227" x14ac:dyDescent="0.3">
      <c r="A781" s="21"/>
      <c r="B781" s="14">
        <v>11664</v>
      </c>
      <c r="C781" s="14">
        <v>39</v>
      </c>
      <c r="D781" s="14" t="s">
        <v>182</v>
      </c>
      <c r="E781" s="14" t="s">
        <v>183</v>
      </c>
      <c r="F781" s="14">
        <v>420</v>
      </c>
      <c r="G781" s="14" t="s">
        <v>120</v>
      </c>
      <c r="H781" s="14">
        <v>3</v>
      </c>
      <c r="I781" s="14">
        <v>6</v>
      </c>
      <c r="J781" s="14">
        <v>6</v>
      </c>
      <c r="K781" s="14"/>
      <c r="L781" s="14" t="s">
        <v>141</v>
      </c>
      <c r="M781" s="24">
        <f t="shared" si="516"/>
        <v>6</v>
      </c>
      <c r="N781" s="24">
        <f t="shared" si="491"/>
        <v>1</v>
      </c>
      <c r="O781" s="24" t="str">
        <f t="shared" si="492"/>
        <v>6 6</v>
      </c>
      <c r="P781" s="24">
        <f t="shared" si="493"/>
        <v>6</v>
      </c>
      <c r="Q781" s="25">
        <f t="shared" si="494"/>
        <v>0</v>
      </c>
      <c r="R781" s="26">
        <f t="shared" si="495"/>
        <v>0</v>
      </c>
      <c r="S781" s="24">
        <f t="shared" si="496"/>
        <v>3</v>
      </c>
      <c r="T781" s="24">
        <f t="shared" si="497"/>
        <v>3</v>
      </c>
      <c r="U781" s="24" t="str">
        <f t="shared" si="498"/>
        <v/>
      </c>
      <c r="V781" s="24" t="str">
        <f t="shared" si="499"/>
        <v>g</v>
      </c>
      <c r="W781" s="24" t="str">
        <f t="shared" si="517"/>
        <v/>
      </c>
      <c r="X781" s="24">
        <f t="shared" si="500"/>
        <v>3</v>
      </c>
      <c r="Y781" s="24">
        <f t="shared" si="501"/>
        <v>3</v>
      </c>
      <c r="Z781" s="24" t="str">
        <f t="shared" si="502"/>
        <v>F</v>
      </c>
      <c r="AA781" s="24" t="str">
        <f t="shared" si="489"/>
        <v>F</v>
      </c>
      <c r="AB781" s="34" t="str">
        <f t="shared" si="503"/>
        <v/>
      </c>
      <c r="AC781" s="34" t="str">
        <f t="shared" si="504"/>
        <v>g</v>
      </c>
      <c r="AD781" s="34" t="str">
        <f t="shared" si="518"/>
        <v>g</v>
      </c>
      <c r="AE781" s="34" t="str">
        <f t="shared" si="505"/>
        <v>3 0</v>
      </c>
      <c r="AF781" s="34">
        <f t="shared" si="506"/>
        <v>6</v>
      </c>
      <c r="AG781" s="34">
        <f t="shared" si="507"/>
        <v>6</v>
      </c>
      <c r="AH781" s="34">
        <f t="shared" si="508"/>
        <v>0</v>
      </c>
      <c r="AI781" s="172">
        <f>IF(AJ781&lt;&gt;"",MAX(AI$3:AI780)+1,"")</f>
        <v>588</v>
      </c>
      <c r="AJ781" s="172" t="str">
        <f t="shared" si="509"/>
        <v>F</v>
      </c>
      <c r="AK781" s="172">
        <f t="shared" si="510"/>
        <v>420</v>
      </c>
      <c r="AL781" s="172">
        <f t="shared" si="511"/>
        <v>6</v>
      </c>
      <c r="AM781" s="172" t="str">
        <f>IF(AN781&lt;&gt;"",MAX(AM$3:AM780)+1,"")</f>
        <v/>
      </c>
      <c r="AN781" s="172" t="str">
        <f t="shared" si="512"/>
        <v/>
      </c>
      <c r="AO781" s="172" t="str">
        <f t="shared" si="513"/>
        <v/>
      </c>
      <c r="AP781" s="172" t="str">
        <f t="shared" si="514"/>
        <v/>
      </c>
      <c r="AQ781" s="172" t="str">
        <f t="shared" si="515"/>
        <v/>
      </c>
      <c r="AR781" s="172" t="str">
        <f>Table1[[#This Row],[Sex ]]&amp;Table1[[#This Row],[Month]]</f>
        <v>F3</v>
      </c>
      <c r="AS781" s="21"/>
      <c r="AT781" s="21"/>
      <c r="AU781" s="21"/>
      <c r="AV781" s="21"/>
      <c r="AW781" s="21"/>
      <c r="AX781" s="21"/>
      <c r="AY781" s="21"/>
      <c r="AZ781" s="21"/>
      <c r="BA781" s="21"/>
      <c r="BB781" s="21"/>
      <c r="BC781" s="21"/>
      <c r="BD781" s="21"/>
      <c r="BE781" s="319"/>
      <c r="BF781" s="319"/>
      <c r="BG781" s="316"/>
      <c r="BH781" s="316"/>
      <c r="BI781" s="316"/>
      <c r="BJ781" s="316"/>
      <c r="BK781" s="316"/>
      <c r="BL781" s="316"/>
      <c r="BM781" s="316"/>
      <c r="BN781" s="316"/>
      <c r="BO781" s="316"/>
      <c r="BP781" s="316"/>
      <c r="BQ781" s="316"/>
      <c r="BR781" s="316"/>
      <c r="BS781" s="316"/>
      <c r="BT781" s="316"/>
      <c r="BU781" s="316"/>
      <c r="BV781" s="316"/>
      <c r="BW781" s="316"/>
      <c r="BX781" s="316"/>
      <c r="BY781" s="316"/>
      <c r="BZ781" s="316"/>
      <c r="CA781" s="316"/>
      <c r="CB781" s="316"/>
      <c r="CC781" s="316"/>
      <c r="CD781" s="316"/>
      <c r="CE781" s="316"/>
      <c r="CF781" s="316"/>
      <c r="CG781" s="316"/>
      <c r="CH781" s="316"/>
      <c r="CI781" s="316"/>
      <c r="CJ781" s="316"/>
      <c r="CK781" s="316"/>
      <c r="CL781" s="316"/>
      <c r="CM781" s="316"/>
      <c r="CN781" s="316"/>
      <c r="CO781" s="316"/>
      <c r="CP781" s="316"/>
      <c r="CQ781" s="316"/>
      <c r="CR781" s="316"/>
      <c r="CS781" s="316"/>
      <c r="CT781" s="316"/>
      <c r="CU781" s="316"/>
      <c r="CV781" s="316"/>
      <c r="CW781" s="316"/>
      <c r="CX781" s="316"/>
      <c r="CY781" s="316"/>
      <c r="CZ781" s="316"/>
      <c r="DA781" s="316"/>
      <c r="DB781" s="316"/>
      <c r="DC781" s="316"/>
      <c r="DD781" s="316"/>
      <c r="DE781" s="316"/>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21"/>
      <c r="ET781" s="21"/>
      <c r="EU781" s="21"/>
      <c r="EV781" s="21"/>
      <c r="HP781" s="268">
        <f t="shared" si="519"/>
        <v>5</v>
      </c>
      <c r="HQ781" s="268">
        <f t="shared" si="490"/>
        <v>773</v>
      </c>
      <c r="HR781" s="268">
        <f t="shared" si="520"/>
        <v>0</v>
      </c>
      <c r="HS781" s="268">
        <f t="shared" ref="HS781:HS844" si="521">ABS(HR781)</f>
        <v>0</v>
      </c>
    </row>
    <row r="782" spans="1:227" x14ac:dyDescent="0.3">
      <c r="A782" s="21"/>
      <c r="B782" s="14">
        <v>11664</v>
      </c>
      <c r="C782" s="14">
        <v>40</v>
      </c>
      <c r="D782" s="14" t="s">
        <v>182</v>
      </c>
      <c r="E782" s="14" t="s">
        <v>183</v>
      </c>
      <c r="F782" s="14">
        <v>460</v>
      </c>
      <c r="G782" s="14" t="s">
        <v>120</v>
      </c>
      <c r="H782" s="14">
        <v>3</v>
      </c>
      <c r="I782" s="14">
        <v>7</v>
      </c>
      <c r="J782" s="14">
        <v>7</v>
      </c>
      <c r="K782" s="14"/>
      <c r="L782" s="14" t="s">
        <v>141</v>
      </c>
      <c r="M782" s="24">
        <f t="shared" si="516"/>
        <v>7</v>
      </c>
      <c r="N782" s="24">
        <f t="shared" si="491"/>
        <v>1</v>
      </c>
      <c r="O782" s="24" t="str">
        <f t="shared" si="492"/>
        <v>7 7</v>
      </c>
      <c r="P782" s="24">
        <f t="shared" si="493"/>
        <v>7</v>
      </c>
      <c r="Q782" s="25">
        <f t="shared" si="494"/>
        <v>0</v>
      </c>
      <c r="R782" s="26">
        <f t="shared" si="495"/>
        <v>0</v>
      </c>
      <c r="S782" s="24">
        <f t="shared" si="496"/>
        <v>3</v>
      </c>
      <c r="T782" s="24">
        <f t="shared" si="497"/>
        <v>3</v>
      </c>
      <c r="U782" s="24" t="str">
        <f t="shared" si="498"/>
        <v/>
      </c>
      <c r="V782" s="24" t="str">
        <f t="shared" si="499"/>
        <v>g</v>
      </c>
      <c r="W782" s="24" t="str">
        <f t="shared" si="517"/>
        <v/>
      </c>
      <c r="X782" s="24">
        <f t="shared" si="500"/>
        <v>3</v>
      </c>
      <c r="Y782" s="24">
        <f t="shared" si="501"/>
        <v>3</v>
      </c>
      <c r="Z782" s="24" t="str">
        <f t="shared" si="502"/>
        <v>F</v>
      </c>
      <c r="AA782" s="24" t="str">
        <f t="shared" si="489"/>
        <v>F</v>
      </c>
      <c r="AB782" s="34" t="str">
        <f t="shared" si="503"/>
        <v/>
      </c>
      <c r="AC782" s="34" t="str">
        <f t="shared" si="504"/>
        <v>g</v>
      </c>
      <c r="AD782" s="34" t="str">
        <f t="shared" si="518"/>
        <v>g</v>
      </c>
      <c r="AE782" s="34" t="str">
        <f t="shared" si="505"/>
        <v>3 0</v>
      </c>
      <c r="AF782" s="34">
        <f t="shared" si="506"/>
        <v>7</v>
      </c>
      <c r="AG782" s="34">
        <f t="shared" si="507"/>
        <v>7</v>
      </c>
      <c r="AH782" s="34">
        <f t="shared" si="508"/>
        <v>0</v>
      </c>
      <c r="AI782" s="172">
        <f>IF(AJ782&lt;&gt;"",MAX(AI$3:AI781)+1,"")</f>
        <v>589</v>
      </c>
      <c r="AJ782" s="172" t="str">
        <f t="shared" si="509"/>
        <v>F</v>
      </c>
      <c r="AK782" s="172">
        <f t="shared" si="510"/>
        <v>460</v>
      </c>
      <c r="AL782" s="172">
        <f t="shared" si="511"/>
        <v>7</v>
      </c>
      <c r="AM782" s="172" t="str">
        <f>IF(AN782&lt;&gt;"",MAX(AM$3:AM781)+1,"")</f>
        <v/>
      </c>
      <c r="AN782" s="172" t="str">
        <f t="shared" si="512"/>
        <v/>
      </c>
      <c r="AO782" s="172" t="str">
        <f t="shared" si="513"/>
        <v/>
      </c>
      <c r="AP782" s="172" t="str">
        <f t="shared" si="514"/>
        <v/>
      </c>
      <c r="AQ782" s="172" t="str">
        <f t="shared" si="515"/>
        <v/>
      </c>
      <c r="AR782" s="172" t="str">
        <f>Table1[[#This Row],[Sex ]]&amp;Table1[[#This Row],[Month]]</f>
        <v>F3</v>
      </c>
      <c r="AS782" s="21"/>
      <c r="AT782" s="21"/>
      <c r="AU782" s="21"/>
      <c r="AV782" s="21"/>
      <c r="AW782" s="21"/>
      <c r="AX782" s="21"/>
      <c r="AY782" s="21"/>
      <c r="AZ782" s="21"/>
      <c r="BA782" s="21"/>
      <c r="BB782" s="21"/>
      <c r="BC782" s="21"/>
      <c r="BD782" s="21"/>
      <c r="BE782" s="319"/>
      <c r="BF782" s="319"/>
      <c r="BG782" s="316"/>
      <c r="BH782" s="316"/>
      <c r="BI782" s="316"/>
      <c r="BJ782" s="316"/>
      <c r="BK782" s="316"/>
      <c r="BL782" s="316"/>
      <c r="BM782" s="316"/>
      <c r="BN782" s="316"/>
      <c r="BO782" s="316"/>
      <c r="BP782" s="316"/>
      <c r="BQ782" s="316"/>
      <c r="BR782" s="316"/>
      <c r="BS782" s="316"/>
      <c r="BT782" s="316"/>
      <c r="BU782" s="316"/>
      <c r="BV782" s="316"/>
      <c r="BW782" s="316"/>
      <c r="BX782" s="316"/>
      <c r="BY782" s="316"/>
      <c r="BZ782" s="316"/>
      <c r="CA782" s="316"/>
      <c r="CB782" s="316"/>
      <c r="CC782" s="316"/>
      <c r="CD782" s="316"/>
      <c r="CE782" s="316"/>
      <c r="CF782" s="316"/>
      <c r="CG782" s="316"/>
      <c r="CH782" s="316"/>
      <c r="CI782" s="316"/>
      <c r="CJ782" s="316"/>
      <c r="CK782" s="316"/>
      <c r="CL782" s="316"/>
      <c r="CM782" s="316"/>
      <c r="CN782" s="316"/>
      <c r="CO782" s="316"/>
      <c r="CP782" s="316"/>
      <c r="CQ782" s="316"/>
      <c r="CR782" s="316"/>
      <c r="CS782" s="316"/>
      <c r="CT782" s="316"/>
      <c r="CU782" s="316"/>
      <c r="CV782" s="316"/>
      <c r="CW782" s="316"/>
      <c r="CX782" s="316"/>
      <c r="CY782" s="316"/>
      <c r="CZ782" s="316"/>
      <c r="DA782" s="316"/>
      <c r="DB782" s="316"/>
      <c r="DC782" s="316"/>
      <c r="DD782" s="316"/>
      <c r="DE782" s="316"/>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21"/>
      <c r="ET782" s="21"/>
      <c r="EU782" s="21"/>
      <c r="EV782" s="21"/>
      <c r="HP782" s="268">
        <f t="shared" si="519"/>
        <v>5</v>
      </c>
      <c r="HQ782" s="268">
        <f t="shared" si="490"/>
        <v>774</v>
      </c>
      <c r="HR782" s="268">
        <f t="shared" si="520"/>
        <v>0</v>
      </c>
      <c r="HS782" s="268">
        <f t="shared" si="521"/>
        <v>0</v>
      </c>
    </row>
    <row r="783" spans="1:227" x14ac:dyDescent="0.3">
      <c r="A783" s="21"/>
      <c r="B783" s="14">
        <v>11664</v>
      </c>
      <c r="C783" s="14">
        <v>41</v>
      </c>
      <c r="D783" s="14" t="s">
        <v>182</v>
      </c>
      <c r="E783" s="14" t="s">
        <v>183</v>
      </c>
      <c r="F783" s="14">
        <v>560</v>
      </c>
      <c r="G783" s="14" t="s">
        <v>120</v>
      </c>
      <c r="H783" s="14">
        <v>3</v>
      </c>
      <c r="I783" s="14">
        <v>14</v>
      </c>
      <c r="J783" s="14">
        <v>14</v>
      </c>
      <c r="K783" s="14"/>
      <c r="L783" s="14" t="s">
        <v>141</v>
      </c>
      <c r="M783" s="24">
        <f t="shared" si="516"/>
        <v>14</v>
      </c>
      <c r="N783" s="24">
        <f t="shared" si="491"/>
        <v>1</v>
      </c>
      <c r="O783" s="24" t="str">
        <f t="shared" si="492"/>
        <v>14 14</v>
      </c>
      <c r="P783" s="24">
        <f t="shared" si="493"/>
        <v>14</v>
      </c>
      <c r="Q783" s="25">
        <f t="shared" si="494"/>
        <v>0</v>
      </c>
      <c r="R783" s="26">
        <f t="shared" si="495"/>
        <v>0</v>
      </c>
      <c r="S783" s="24">
        <f t="shared" si="496"/>
        <v>3</v>
      </c>
      <c r="T783" s="24">
        <f t="shared" si="497"/>
        <v>3</v>
      </c>
      <c r="U783" s="24" t="str">
        <f t="shared" si="498"/>
        <v/>
      </c>
      <c r="V783" s="24" t="str">
        <f t="shared" si="499"/>
        <v>g</v>
      </c>
      <c r="W783" s="24" t="str">
        <f t="shared" si="517"/>
        <v/>
      </c>
      <c r="X783" s="24">
        <f t="shared" si="500"/>
        <v>3</v>
      </c>
      <c r="Y783" s="24">
        <f t="shared" si="501"/>
        <v>3</v>
      </c>
      <c r="Z783" s="24" t="str">
        <f t="shared" si="502"/>
        <v>F</v>
      </c>
      <c r="AA783" s="24" t="str">
        <f t="shared" si="489"/>
        <v>F</v>
      </c>
      <c r="AB783" s="34" t="str">
        <f t="shared" si="503"/>
        <v/>
      </c>
      <c r="AC783" s="34" t="str">
        <f t="shared" si="504"/>
        <v>g</v>
      </c>
      <c r="AD783" s="34" t="str">
        <f t="shared" si="518"/>
        <v>g</v>
      </c>
      <c r="AE783" s="34" t="str">
        <f t="shared" si="505"/>
        <v>3 0</v>
      </c>
      <c r="AF783" s="34">
        <f t="shared" si="506"/>
        <v>14</v>
      </c>
      <c r="AG783" s="34">
        <f t="shared" si="507"/>
        <v>14</v>
      </c>
      <c r="AH783" s="34">
        <f t="shared" si="508"/>
        <v>0</v>
      </c>
      <c r="AI783" s="172">
        <f>IF(AJ783&lt;&gt;"",MAX(AI$3:AI782)+1,"")</f>
        <v>590</v>
      </c>
      <c r="AJ783" s="172" t="str">
        <f t="shared" si="509"/>
        <v>F</v>
      </c>
      <c r="AK783" s="172">
        <f t="shared" si="510"/>
        <v>560</v>
      </c>
      <c r="AL783" s="172">
        <f t="shared" si="511"/>
        <v>14</v>
      </c>
      <c r="AM783" s="172" t="str">
        <f>IF(AN783&lt;&gt;"",MAX(AM$3:AM782)+1,"")</f>
        <v/>
      </c>
      <c r="AN783" s="172" t="str">
        <f t="shared" si="512"/>
        <v/>
      </c>
      <c r="AO783" s="172" t="str">
        <f t="shared" si="513"/>
        <v/>
      </c>
      <c r="AP783" s="172" t="str">
        <f t="shared" si="514"/>
        <v/>
      </c>
      <c r="AQ783" s="172" t="str">
        <f t="shared" si="515"/>
        <v/>
      </c>
      <c r="AR783" s="172" t="str">
        <f>Table1[[#This Row],[Sex ]]&amp;Table1[[#This Row],[Month]]</f>
        <v>F3</v>
      </c>
      <c r="AS783" s="21"/>
      <c r="AT783" s="21"/>
      <c r="AU783" s="21"/>
      <c r="AV783" s="21"/>
      <c r="AW783" s="21"/>
      <c r="AX783" s="21"/>
      <c r="AY783" s="21"/>
      <c r="AZ783" s="21"/>
      <c r="BA783" s="21"/>
      <c r="BB783" s="21"/>
      <c r="BC783" s="21"/>
      <c r="BD783" s="21"/>
      <c r="BE783" s="319"/>
      <c r="BF783" s="319"/>
      <c r="BG783" s="316"/>
      <c r="BH783" s="316"/>
      <c r="BI783" s="316"/>
      <c r="BJ783" s="316"/>
      <c r="BK783" s="316"/>
      <c r="BL783" s="316"/>
      <c r="BM783" s="316"/>
      <c r="BN783" s="316"/>
      <c r="BO783" s="316"/>
      <c r="BP783" s="316"/>
      <c r="BQ783" s="316"/>
      <c r="BR783" s="316"/>
      <c r="BS783" s="316"/>
      <c r="BT783" s="316"/>
      <c r="BU783" s="316"/>
      <c r="BV783" s="316"/>
      <c r="BW783" s="316"/>
      <c r="BX783" s="316"/>
      <c r="BY783" s="316"/>
      <c r="BZ783" s="316"/>
      <c r="CA783" s="316"/>
      <c r="CB783" s="316"/>
      <c r="CC783" s="316"/>
      <c r="CD783" s="316"/>
      <c r="CE783" s="316"/>
      <c r="CF783" s="316"/>
      <c r="CG783" s="316"/>
      <c r="CH783" s="316"/>
      <c r="CI783" s="316"/>
      <c r="CJ783" s="316"/>
      <c r="CK783" s="316"/>
      <c r="CL783" s="316"/>
      <c r="CM783" s="316"/>
      <c r="CN783" s="316"/>
      <c r="CO783" s="316"/>
      <c r="CP783" s="316"/>
      <c r="CQ783" s="316"/>
      <c r="CR783" s="316"/>
      <c r="CS783" s="316"/>
      <c r="CT783" s="316"/>
      <c r="CU783" s="316"/>
      <c r="CV783" s="316"/>
      <c r="CW783" s="316"/>
      <c r="CX783" s="316"/>
      <c r="CY783" s="316"/>
      <c r="CZ783" s="316"/>
      <c r="DA783" s="316"/>
      <c r="DB783" s="316"/>
      <c r="DC783" s="316"/>
      <c r="DD783" s="316"/>
      <c r="DE783" s="316"/>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21"/>
      <c r="ET783" s="21"/>
      <c r="EU783" s="21"/>
      <c r="EV783" s="21"/>
      <c r="HP783" s="268">
        <f t="shared" si="519"/>
        <v>4</v>
      </c>
      <c r="HQ783" s="268">
        <f t="shared" si="490"/>
        <v>775</v>
      </c>
      <c r="HR783" s="268">
        <f t="shared" si="520"/>
        <v>0</v>
      </c>
      <c r="HS783" s="268">
        <f t="shared" si="521"/>
        <v>0</v>
      </c>
    </row>
    <row r="784" spans="1:227" x14ac:dyDescent="0.3">
      <c r="A784" s="21"/>
      <c r="B784" s="14">
        <v>11674</v>
      </c>
      <c r="C784" s="14">
        <v>1</v>
      </c>
      <c r="D784" s="14" t="s">
        <v>182</v>
      </c>
      <c r="E784" s="14" t="s">
        <v>183</v>
      </c>
      <c r="F784" s="14">
        <v>290</v>
      </c>
      <c r="G784" s="14" t="s">
        <v>120</v>
      </c>
      <c r="H784" s="14">
        <v>3</v>
      </c>
      <c r="I784" s="14">
        <v>3</v>
      </c>
      <c r="J784" s="14">
        <v>3</v>
      </c>
      <c r="K784" s="14"/>
      <c r="L784" s="14" t="s">
        <v>141</v>
      </c>
      <c r="M784" s="24">
        <f t="shared" si="516"/>
        <v>3</v>
      </c>
      <c r="N784" s="24">
        <f t="shared" si="491"/>
        <v>1</v>
      </c>
      <c r="O784" s="24" t="str">
        <f t="shared" si="492"/>
        <v>3 3</v>
      </c>
      <c r="P784" s="24">
        <f t="shared" si="493"/>
        <v>3</v>
      </c>
      <c r="Q784" s="25">
        <f t="shared" si="494"/>
        <v>0</v>
      </c>
      <c r="R784" s="26">
        <f t="shared" si="495"/>
        <v>0</v>
      </c>
      <c r="S784" s="24">
        <f t="shared" si="496"/>
        <v>3</v>
      </c>
      <c r="T784" s="24">
        <f t="shared" si="497"/>
        <v>3</v>
      </c>
      <c r="U784" s="24" t="str">
        <f t="shared" si="498"/>
        <v/>
      </c>
      <c r="V784" s="24" t="str">
        <f t="shared" si="499"/>
        <v>g</v>
      </c>
      <c r="W784" s="24" t="str">
        <f t="shared" si="517"/>
        <v/>
      </c>
      <c r="X784" s="24">
        <f t="shared" si="500"/>
        <v>3</v>
      </c>
      <c r="Y784" s="24">
        <f t="shared" si="501"/>
        <v>3</v>
      </c>
      <c r="Z784" s="24" t="str">
        <f t="shared" si="502"/>
        <v>F</v>
      </c>
      <c r="AA784" s="24" t="str">
        <f t="shared" si="489"/>
        <v>F</v>
      </c>
      <c r="AB784" s="34" t="str">
        <f t="shared" si="503"/>
        <v/>
      </c>
      <c r="AC784" s="34" t="str">
        <f t="shared" si="504"/>
        <v>g</v>
      </c>
      <c r="AD784" s="34" t="str">
        <f t="shared" si="518"/>
        <v>g</v>
      </c>
      <c r="AE784" s="34" t="str">
        <f t="shared" si="505"/>
        <v>3 0</v>
      </c>
      <c r="AF784" s="34">
        <f t="shared" si="506"/>
        <v>3</v>
      </c>
      <c r="AG784" s="34">
        <f t="shared" si="507"/>
        <v>3</v>
      </c>
      <c r="AH784" s="34">
        <f t="shared" si="508"/>
        <v>0</v>
      </c>
      <c r="AI784" s="172">
        <f>IF(AJ784&lt;&gt;"",MAX(AI$3:AI783)+1,"")</f>
        <v>591</v>
      </c>
      <c r="AJ784" s="172" t="str">
        <f t="shared" si="509"/>
        <v>F</v>
      </c>
      <c r="AK784" s="172">
        <f t="shared" si="510"/>
        <v>290</v>
      </c>
      <c r="AL784" s="172">
        <f t="shared" si="511"/>
        <v>3</v>
      </c>
      <c r="AM784" s="172" t="str">
        <f>IF(AN784&lt;&gt;"",MAX(AM$3:AM783)+1,"")</f>
        <v/>
      </c>
      <c r="AN784" s="172" t="str">
        <f t="shared" si="512"/>
        <v/>
      </c>
      <c r="AO784" s="172" t="str">
        <f t="shared" si="513"/>
        <v/>
      </c>
      <c r="AP784" s="172" t="str">
        <f t="shared" si="514"/>
        <v/>
      </c>
      <c r="AQ784" s="172" t="str">
        <f t="shared" si="515"/>
        <v/>
      </c>
      <c r="AR784" s="172" t="str">
        <f>Table1[[#This Row],[Sex ]]&amp;Table1[[#This Row],[Month]]</f>
        <v>F3</v>
      </c>
      <c r="AS784" s="21"/>
      <c r="AT784" s="21"/>
      <c r="AU784" s="21"/>
      <c r="AV784" s="21"/>
      <c r="AW784" s="21"/>
      <c r="AX784" s="21"/>
      <c r="AY784" s="21"/>
      <c r="AZ784" s="21"/>
      <c r="BA784" s="21"/>
      <c r="BB784" s="21"/>
      <c r="BC784" s="21"/>
      <c r="BD784" s="21"/>
      <c r="BE784" s="319"/>
      <c r="BF784" s="319"/>
      <c r="BG784" s="316"/>
      <c r="BH784" s="316"/>
      <c r="BI784" s="316"/>
      <c r="BJ784" s="316"/>
      <c r="BK784" s="316"/>
      <c r="BL784" s="316"/>
      <c r="BM784" s="316"/>
      <c r="BN784" s="316"/>
      <c r="BO784" s="316"/>
      <c r="BP784" s="316"/>
      <c r="BQ784" s="316"/>
      <c r="BR784" s="316"/>
      <c r="BS784" s="316"/>
      <c r="BT784" s="316"/>
      <c r="BU784" s="316"/>
      <c r="BV784" s="316"/>
      <c r="BW784" s="316"/>
      <c r="BX784" s="316"/>
      <c r="BY784" s="316"/>
      <c r="BZ784" s="316"/>
      <c r="CA784" s="316"/>
      <c r="CB784" s="316"/>
      <c r="CC784" s="316"/>
      <c r="CD784" s="316"/>
      <c r="CE784" s="316"/>
      <c r="CF784" s="316"/>
      <c r="CG784" s="316"/>
      <c r="CH784" s="316"/>
      <c r="CI784" s="316"/>
      <c r="CJ784" s="316"/>
      <c r="CK784" s="316"/>
      <c r="CL784" s="316"/>
      <c r="CM784" s="316"/>
      <c r="CN784" s="316"/>
      <c r="CO784" s="316"/>
      <c r="CP784" s="316"/>
      <c r="CQ784" s="316"/>
      <c r="CR784" s="316"/>
      <c r="CS784" s="316"/>
      <c r="CT784" s="316"/>
      <c r="CU784" s="316"/>
      <c r="CV784" s="316"/>
      <c r="CW784" s="316"/>
      <c r="CX784" s="316"/>
      <c r="CY784" s="316"/>
      <c r="CZ784" s="316"/>
      <c r="DA784" s="316"/>
      <c r="DB784" s="316"/>
      <c r="DC784" s="316"/>
      <c r="DD784" s="316"/>
      <c r="DE784" s="316"/>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21"/>
      <c r="ET784" s="21"/>
      <c r="EU784" s="21"/>
      <c r="EV784" s="21"/>
      <c r="HP784" s="268">
        <f t="shared" si="519"/>
        <v>5</v>
      </c>
      <c r="HQ784" s="268">
        <f t="shared" si="490"/>
        <v>776</v>
      </c>
      <c r="HR784" s="268">
        <f t="shared" si="520"/>
        <v>0</v>
      </c>
      <c r="HS784" s="268">
        <f t="shared" si="521"/>
        <v>0</v>
      </c>
    </row>
    <row r="785" spans="1:227" x14ac:dyDescent="0.3">
      <c r="A785" s="21"/>
      <c r="B785" s="14">
        <v>11674</v>
      </c>
      <c r="C785" s="14">
        <v>2</v>
      </c>
      <c r="D785" s="14" t="s">
        <v>182</v>
      </c>
      <c r="E785" s="14" t="s">
        <v>183</v>
      </c>
      <c r="F785" s="14">
        <v>290</v>
      </c>
      <c r="G785" s="14" t="s">
        <v>120</v>
      </c>
      <c r="H785" s="14">
        <v>3</v>
      </c>
      <c r="I785" s="14">
        <v>3</v>
      </c>
      <c r="J785" s="14">
        <v>3</v>
      </c>
      <c r="K785" s="14"/>
      <c r="L785" s="14" t="s">
        <v>141</v>
      </c>
      <c r="M785" s="24">
        <f t="shared" si="516"/>
        <v>3</v>
      </c>
      <c r="N785" s="24">
        <f t="shared" si="491"/>
        <v>1</v>
      </c>
      <c r="O785" s="24" t="str">
        <f t="shared" si="492"/>
        <v>3 3</v>
      </c>
      <c r="P785" s="24">
        <f t="shared" si="493"/>
        <v>3</v>
      </c>
      <c r="Q785" s="25">
        <f t="shared" si="494"/>
        <v>0</v>
      </c>
      <c r="R785" s="26">
        <f t="shared" si="495"/>
        <v>0</v>
      </c>
      <c r="S785" s="24">
        <f t="shared" si="496"/>
        <v>3</v>
      </c>
      <c r="T785" s="24">
        <f t="shared" si="497"/>
        <v>3</v>
      </c>
      <c r="U785" s="24" t="str">
        <f t="shared" si="498"/>
        <v/>
      </c>
      <c r="V785" s="24" t="str">
        <f t="shared" si="499"/>
        <v>g</v>
      </c>
      <c r="W785" s="24" t="str">
        <f t="shared" si="517"/>
        <v/>
      </c>
      <c r="X785" s="24">
        <f t="shared" si="500"/>
        <v>3</v>
      </c>
      <c r="Y785" s="24">
        <f t="shared" si="501"/>
        <v>3</v>
      </c>
      <c r="Z785" s="24" t="str">
        <f t="shared" si="502"/>
        <v>F</v>
      </c>
      <c r="AA785" s="24" t="str">
        <f t="shared" si="489"/>
        <v>F</v>
      </c>
      <c r="AB785" s="34" t="str">
        <f t="shared" si="503"/>
        <v/>
      </c>
      <c r="AC785" s="34" t="str">
        <f t="shared" si="504"/>
        <v>g</v>
      </c>
      <c r="AD785" s="34" t="str">
        <f t="shared" si="518"/>
        <v>g</v>
      </c>
      <c r="AE785" s="34" t="str">
        <f t="shared" si="505"/>
        <v>3 0</v>
      </c>
      <c r="AF785" s="34">
        <f t="shared" si="506"/>
        <v>3</v>
      </c>
      <c r="AG785" s="34">
        <f t="shared" si="507"/>
        <v>3</v>
      </c>
      <c r="AH785" s="34">
        <f t="shared" si="508"/>
        <v>0</v>
      </c>
      <c r="AI785" s="172">
        <f>IF(AJ785&lt;&gt;"",MAX(AI$3:AI784)+1,"")</f>
        <v>592</v>
      </c>
      <c r="AJ785" s="172" t="str">
        <f t="shared" si="509"/>
        <v>F</v>
      </c>
      <c r="AK785" s="172">
        <f t="shared" si="510"/>
        <v>290</v>
      </c>
      <c r="AL785" s="172">
        <f t="shared" si="511"/>
        <v>3</v>
      </c>
      <c r="AM785" s="172" t="str">
        <f>IF(AN785&lt;&gt;"",MAX(AM$3:AM784)+1,"")</f>
        <v/>
      </c>
      <c r="AN785" s="172" t="str">
        <f t="shared" si="512"/>
        <v/>
      </c>
      <c r="AO785" s="172" t="str">
        <f t="shared" si="513"/>
        <v/>
      </c>
      <c r="AP785" s="172" t="str">
        <f t="shared" si="514"/>
        <v/>
      </c>
      <c r="AQ785" s="172" t="str">
        <f t="shared" si="515"/>
        <v/>
      </c>
      <c r="AR785" s="172" t="str">
        <f>Table1[[#This Row],[Sex ]]&amp;Table1[[#This Row],[Month]]</f>
        <v>F3</v>
      </c>
      <c r="AS785" s="21"/>
      <c r="AT785" s="21"/>
      <c r="AU785" s="21"/>
      <c r="AV785" s="21"/>
      <c r="AW785" s="21"/>
      <c r="AX785" s="21"/>
      <c r="AY785" s="21"/>
      <c r="AZ785" s="21"/>
      <c r="BA785" s="21"/>
      <c r="BB785" s="21"/>
      <c r="BC785" s="21"/>
      <c r="BD785" s="21"/>
      <c r="BE785" s="319"/>
      <c r="BF785" s="319"/>
      <c r="BG785" s="316"/>
      <c r="BH785" s="316"/>
      <c r="BI785" s="316"/>
      <c r="BJ785" s="316"/>
      <c r="BK785" s="316"/>
      <c r="BL785" s="316"/>
      <c r="BM785" s="316"/>
      <c r="BN785" s="316"/>
      <c r="BO785" s="316"/>
      <c r="BP785" s="316"/>
      <c r="BQ785" s="316"/>
      <c r="BR785" s="316"/>
      <c r="BS785" s="316"/>
      <c r="BT785" s="316"/>
      <c r="BU785" s="316"/>
      <c r="BV785" s="316"/>
      <c r="BW785" s="316"/>
      <c r="BX785" s="316"/>
      <c r="BY785" s="316"/>
      <c r="BZ785" s="316"/>
      <c r="CA785" s="316"/>
      <c r="CB785" s="316"/>
      <c r="CC785" s="316"/>
      <c r="CD785" s="316"/>
      <c r="CE785" s="316"/>
      <c r="CF785" s="316"/>
      <c r="CG785" s="316"/>
      <c r="CH785" s="316"/>
      <c r="CI785" s="316"/>
      <c r="CJ785" s="316"/>
      <c r="CK785" s="316"/>
      <c r="CL785" s="316"/>
      <c r="CM785" s="316"/>
      <c r="CN785" s="316"/>
      <c r="CO785" s="316"/>
      <c r="CP785" s="316"/>
      <c r="CQ785" s="316"/>
      <c r="CR785" s="316"/>
      <c r="CS785" s="316"/>
      <c r="CT785" s="316"/>
      <c r="CU785" s="316"/>
      <c r="CV785" s="316"/>
      <c r="CW785" s="316"/>
      <c r="CX785" s="316"/>
      <c r="CY785" s="316"/>
      <c r="CZ785" s="316"/>
      <c r="DA785" s="316"/>
      <c r="DB785" s="316"/>
      <c r="DC785" s="316"/>
      <c r="DD785" s="316"/>
      <c r="DE785" s="316"/>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21"/>
      <c r="ET785" s="21"/>
      <c r="EU785" s="21"/>
      <c r="EV785" s="21"/>
      <c r="HP785" s="268">
        <f t="shared" si="519"/>
        <v>5</v>
      </c>
      <c r="HQ785" s="268">
        <f t="shared" si="490"/>
        <v>777</v>
      </c>
      <c r="HR785" s="268">
        <f t="shared" si="520"/>
        <v>0</v>
      </c>
      <c r="HS785" s="268">
        <f t="shared" si="521"/>
        <v>0</v>
      </c>
    </row>
    <row r="786" spans="1:227" x14ac:dyDescent="0.3">
      <c r="A786" s="21"/>
      <c r="B786" s="14">
        <v>11674</v>
      </c>
      <c r="C786" s="14">
        <v>3</v>
      </c>
      <c r="D786" s="14" t="s">
        <v>182</v>
      </c>
      <c r="E786" s="14" t="s">
        <v>183</v>
      </c>
      <c r="F786" s="14">
        <v>300</v>
      </c>
      <c r="G786" s="14" t="s">
        <v>120</v>
      </c>
      <c r="H786" s="14">
        <v>3</v>
      </c>
      <c r="I786" s="14">
        <v>4</v>
      </c>
      <c r="J786" s="14">
        <v>4</v>
      </c>
      <c r="K786" s="14"/>
      <c r="L786" s="14" t="s">
        <v>141</v>
      </c>
      <c r="M786" s="24">
        <f t="shared" si="516"/>
        <v>4</v>
      </c>
      <c r="N786" s="24">
        <f t="shared" si="491"/>
        <v>1</v>
      </c>
      <c r="O786" s="24" t="str">
        <f t="shared" si="492"/>
        <v>4 4</v>
      </c>
      <c r="P786" s="24">
        <f t="shared" si="493"/>
        <v>4</v>
      </c>
      <c r="Q786" s="25">
        <f t="shared" si="494"/>
        <v>0</v>
      </c>
      <c r="R786" s="26">
        <f t="shared" si="495"/>
        <v>0</v>
      </c>
      <c r="S786" s="24">
        <f t="shared" si="496"/>
        <v>3</v>
      </c>
      <c r="T786" s="24">
        <f t="shared" si="497"/>
        <v>3</v>
      </c>
      <c r="U786" s="24" t="str">
        <f t="shared" si="498"/>
        <v/>
      </c>
      <c r="V786" s="24" t="str">
        <f t="shared" si="499"/>
        <v>g</v>
      </c>
      <c r="W786" s="24" t="str">
        <f t="shared" si="517"/>
        <v/>
      </c>
      <c r="X786" s="24">
        <f t="shared" si="500"/>
        <v>3</v>
      </c>
      <c r="Y786" s="24">
        <f t="shared" si="501"/>
        <v>3</v>
      </c>
      <c r="Z786" s="24" t="str">
        <f t="shared" si="502"/>
        <v>F</v>
      </c>
      <c r="AA786" s="24" t="str">
        <f t="shared" si="489"/>
        <v>F</v>
      </c>
      <c r="AB786" s="34" t="str">
        <f t="shared" si="503"/>
        <v/>
      </c>
      <c r="AC786" s="34" t="str">
        <f t="shared" si="504"/>
        <v>g</v>
      </c>
      <c r="AD786" s="34" t="str">
        <f t="shared" si="518"/>
        <v>g</v>
      </c>
      <c r="AE786" s="34" t="str">
        <f t="shared" si="505"/>
        <v>3 0</v>
      </c>
      <c r="AF786" s="34">
        <f t="shared" si="506"/>
        <v>4</v>
      </c>
      <c r="AG786" s="34">
        <f t="shared" si="507"/>
        <v>4</v>
      </c>
      <c r="AH786" s="34">
        <f t="shared" si="508"/>
        <v>0</v>
      </c>
      <c r="AI786" s="172">
        <f>IF(AJ786&lt;&gt;"",MAX(AI$3:AI785)+1,"")</f>
        <v>593</v>
      </c>
      <c r="AJ786" s="172" t="str">
        <f t="shared" si="509"/>
        <v>F</v>
      </c>
      <c r="AK786" s="172">
        <f t="shared" si="510"/>
        <v>300</v>
      </c>
      <c r="AL786" s="172">
        <f t="shared" si="511"/>
        <v>4</v>
      </c>
      <c r="AM786" s="172" t="str">
        <f>IF(AN786&lt;&gt;"",MAX(AM$3:AM785)+1,"")</f>
        <v/>
      </c>
      <c r="AN786" s="172" t="str">
        <f t="shared" si="512"/>
        <v/>
      </c>
      <c r="AO786" s="172" t="str">
        <f t="shared" si="513"/>
        <v/>
      </c>
      <c r="AP786" s="172" t="str">
        <f t="shared" si="514"/>
        <v/>
      </c>
      <c r="AQ786" s="172" t="str">
        <f t="shared" si="515"/>
        <v/>
      </c>
      <c r="AR786" s="172" t="str">
        <f>Table1[[#This Row],[Sex ]]&amp;Table1[[#This Row],[Month]]</f>
        <v>F3</v>
      </c>
      <c r="AS786" s="21"/>
      <c r="AT786" s="21"/>
      <c r="AU786" s="21"/>
      <c r="AV786" s="21"/>
      <c r="AW786" s="21"/>
      <c r="AX786" s="21"/>
      <c r="AY786" s="21"/>
      <c r="AZ786" s="21"/>
      <c r="BA786" s="21"/>
      <c r="BB786" s="21"/>
      <c r="BC786" s="21"/>
      <c r="BD786" s="21"/>
      <c r="BE786" s="319"/>
      <c r="BF786" s="319"/>
      <c r="BG786" s="316"/>
      <c r="BH786" s="316"/>
      <c r="BI786" s="316"/>
      <c r="BJ786" s="316"/>
      <c r="BK786" s="316"/>
      <c r="BL786" s="316"/>
      <c r="BM786" s="316"/>
      <c r="BN786" s="316"/>
      <c r="BO786" s="316"/>
      <c r="BP786" s="316"/>
      <c r="BQ786" s="316"/>
      <c r="BR786" s="316"/>
      <c r="BS786" s="316"/>
      <c r="BT786" s="316"/>
      <c r="BU786" s="316"/>
      <c r="BV786" s="316"/>
      <c r="BW786" s="316"/>
      <c r="BX786" s="316"/>
      <c r="BY786" s="316"/>
      <c r="BZ786" s="316"/>
      <c r="CA786" s="316"/>
      <c r="CB786" s="316"/>
      <c r="CC786" s="316"/>
      <c r="CD786" s="316"/>
      <c r="CE786" s="316"/>
      <c r="CF786" s="316"/>
      <c r="CG786" s="316"/>
      <c r="CH786" s="316"/>
      <c r="CI786" s="316"/>
      <c r="CJ786" s="316"/>
      <c r="CK786" s="316"/>
      <c r="CL786" s="316"/>
      <c r="CM786" s="316"/>
      <c r="CN786" s="316"/>
      <c r="CO786" s="316"/>
      <c r="CP786" s="316"/>
      <c r="CQ786" s="316"/>
      <c r="CR786" s="316"/>
      <c r="CS786" s="316"/>
      <c r="CT786" s="316"/>
      <c r="CU786" s="316"/>
      <c r="CV786" s="316"/>
      <c r="CW786" s="316"/>
      <c r="CX786" s="316"/>
      <c r="CY786" s="316"/>
      <c r="CZ786" s="316"/>
      <c r="DA786" s="316"/>
      <c r="DB786" s="316"/>
      <c r="DC786" s="316"/>
      <c r="DD786" s="316"/>
      <c r="DE786" s="316"/>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21"/>
      <c r="ET786" s="21"/>
      <c r="EU786" s="21"/>
      <c r="EV786" s="21"/>
      <c r="HP786" s="268">
        <f t="shared" si="519"/>
        <v>99</v>
      </c>
      <c r="HQ786" s="268">
        <f t="shared" si="490"/>
        <v>778</v>
      </c>
      <c r="HR786" s="268">
        <f t="shared" si="520"/>
        <v>0</v>
      </c>
      <c r="HS786" s="268">
        <f t="shared" si="521"/>
        <v>0</v>
      </c>
    </row>
    <row r="787" spans="1:227" x14ac:dyDescent="0.3">
      <c r="A787" s="21"/>
      <c r="B787" s="14">
        <v>11674</v>
      </c>
      <c r="C787" s="14">
        <v>4</v>
      </c>
      <c r="D787" s="14" t="s">
        <v>182</v>
      </c>
      <c r="E787" s="14" t="s">
        <v>183</v>
      </c>
      <c r="F787" s="14">
        <v>300</v>
      </c>
      <c r="G787" s="14" t="s">
        <v>120</v>
      </c>
      <c r="H787" s="14">
        <v>3</v>
      </c>
      <c r="I787" s="14">
        <v>4</v>
      </c>
      <c r="J787" s="14">
        <v>4</v>
      </c>
      <c r="K787" s="14"/>
      <c r="L787" s="14" t="s">
        <v>141</v>
      </c>
      <c r="M787" s="24">
        <f t="shared" si="516"/>
        <v>4</v>
      </c>
      <c r="N787" s="24">
        <f t="shared" si="491"/>
        <v>1</v>
      </c>
      <c r="O787" s="24" t="str">
        <f t="shared" si="492"/>
        <v>4 4</v>
      </c>
      <c r="P787" s="24">
        <f t="shared" si="493"/>
        <v>4</v>
      </c>
      <c r="Q787" s="25">
        <f t="shared" si="494"/>
        <v>0</v>
      </c>
      <c r="R787" s="26">
        <f t="shared" si="495"/>
        <v>0</v>
      </c>
      <c r="S787" s="24">
        <f t="shared" si="496"/>
        <v>3</v>
      </c>
      <c r="T787" s="24">
        <f t="shared" si="497"/>
        <v>3</v>
      </c>
      <c r="U787" s="24" t="str">
        <f t="shared" si="498"/>
        <v/>
      </c>
      <c r="V787" s="24" t="str">
        <f t="shared" si="499"/>
        <v>g</v>
      </c>
      <c r="W787" s="24" t="str">
        <f t="shared" si="517"/>
        <v/>
      </c>
      <c r="X787" s="24">
        <f t="shared" si="500"/>
        <v>3</v>
      </c>
      <c r="Y787" s="24">
        <f t="shared" si="501"/>
        <v>3</v>
      </c>
      <c r="Z787" s="24" t="str">
        <f t="shared" si="502"/>
        <v>F</v>
      </c>
      <c r="AA787" s="24" t="str">
        <f t="shared" si="489"/>
        <v>F</v>
      </c>
      <c r="AB787" s="34" t="str">
        <f t="shared" si="503"/>
        <v/>
      </c>
      <c r="AC787" s="34" t="str">
        <f t="shared" si="504"/>
        <v>g</v>
      </c>
      <c r="AD787" s="34" t="str">
        <f t="shared" si="518"/>
        <v>g</v>
      </c>
      <c r="AE787" s="34" t="str">
        <f t="shared" si="505"/>
        <v>3 0</v>
      </c>
      <c r="AF787" s="34">
        <f t="shared" si="506"/>
        <v>4</v>
      </c>
      <c r="AG787" s="34">
        <f t="shared" si="507"/>
        <v>4</v>
      </c>
      <c r="AH787" s="34">
        <f t="shared" si="508"/>
        <v>0</v>
      </c>
      <c r="AI787" s="172">
        <f>IF(AJ787&lt;&gt;"",MAX(AI$3:AI786)+1,"")</f>
        <v>594</v>
      </c>
      <c r="AJ787" s="172" t="str">
        <f t="shared" si="509"/>
        <v>F</v>
      </c>
      <c r="AK787" s="172">
        <f t="shared" si="510"/>
        <v>300</v>
      </c>
      <c r="AL787" s="172">
        <f t="shared" si="511"/>
        <v>4</v>
      </c>
      <c r="AM787" s="172" t="str">
        <f>IF(AN787&lt;&gt;"",MAX(AM$3:AM786)+1,"")</f>
        <v/>
      </c>
      <c r="AN787" s="172" t="str">
        <f t="shared" si="512"/>
        <v/>
      </c>
      <c r="AO787" s="172" t="str">
        <f t="shared" si="513"/>
        <v/>
      </c>
      <c r="AP787" s="172" t="str">
        <f t="shared" si="514"/>
        <v/>
      </c>
      <c r="AQ787" s="172" t="str">
        <f t="shared" si="515"/>
        <v/>
      </c>
      <c r="AR787" s="172" t="str">
        <f>Table1[[#This Row],[Sex ]]&amp;Table1[[#This Row],[Month]]</f>
        <v>F3</v>
      </c>
      <c r="AS787" s="21"/>
      <c r="AT787" s="21"/>
      <c r="AU787" s="21"/>
      <c r="AV787" s="21"/>
      <c r="AW787" s="21"/>
      <c r="AX787" s="21"/>
      <c r="AY787" s="21"/>
      <c r="AZ787" s="21"/>
      <c r="BA787" s="21"/>
      <c r="BB787" s="21"/>
      <c r="BC787" s="21"/>
      <c r="BD787" s="21"/>
      <c r="BE787" s="319"/>
      <c r="BF787" s="319"/>
      <c r="BG787" s="316"/>
      <c r="BH787" s="316"/>
      <c r="BI787" s="316"/>
      <c r="BJ787" s="316"/>
      <c r="BK787" s="316"/>
      <c r="BL787" s="316"/>
      <c r="BM787" s="316"/>
      <c r="BN787" s="316"/>
      <c r="BO787" s="316"/>
      <c r="BP787" s="316"/>
      <c r="BQ787" s="316"/>
      <c r="BR787" s="316"/>
      <c r="BS787" s="316"/>
      <c r="BT787" s="316"/>
      <c r="BU787" s="316"/>
      <c r="BV787" s="316"/>
      <c r="BW787" s="316"/>
      <c r="BX787" s="316"/>
      <c r="BY787" s="316"/>
      <c r="BZ787" s="316"/>
      <c r="CA787" s="316"/>
      <c r="CB787" s="316"/>
      <c r="CC787" s="316"/>
      <c r="CD787" s="316"/>
      <c r="CE787" s="316"/>
      <c r="CF787" s="316"/>
      <c r="CG787" s="316"/>
      <c r="CH787" s="316"/>
      <c r="CI787" s="316"/>
      <c r="CJ787" s="316"/>
      <c r="CK787" s="316"/>
      <c r="CL787" s="316"/>
      <c r="CM787" s="316"/>
      <c r="CN787" s="316"/>
      <c r="CO787" s="316"/>
      <c r="CP787" s="316"/>
      <c r="CQ787" s="316"/>
      <c r="CR787" s="316"/>
      <c r="CS787" s="316"/>
      <c r="CT787" s="316"/>
      <c r="CU787" s="316"/>
      <c r="CV787" s="316"/>
      <c r="CW787" s="316"/>
      <c r="CX787" s="316"/>
      <c r="CY787" s="316"/>
      <c r="CZ787" s="316"/>
      <c r="DA787" s="316"/>
      <c r="DB787" s="316"/>
      <c r="DC787" s="316"/>
      <c r="DD787" s="316"/>
      <c r="DE787" s="316"/>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21"/>
      <c r="ET787" s="21"/>
      <c r="EU787" s="21"/>
      <c r="EV787" s="21"/>
      <c r="HP787" s="268">
        <f t="shared" si="519"/>
        <v>6</v>
      </c>
      <c r="HQ787" s="268">
        <f t="shared" si="490"/>
        <v>779</v>
      </c>
      <c r="HR787" s="268">
        <f t="shared" si="520"/>
        <v>0</v>
      </c>
      <c r="HS787" s="268">
        <f t="shared" si="521"/>
        <v>0</v>
      </c>
    </row>
    <row r="788" spans="1:227" x14ac:dyDescent="0.3">
      <c r="A788" s="21"/>
      <c r="B788" s="14">
        <v>11674</v>
      </c>
      <c r="C788" s="14">
        <v>5</v>
      </c>
      <c r="D788" s="14" t="s">
        <v>182</v>
      </c>
      <c r="E788" s="14" t="s">
        <v>183</v>
      </c>
      <c r="F788" s="14">
        <v>310</v>
      </c>
      <c r="G788" s="14" t="s">
        <v>120</v>
      </c>
      <c r="H788" s="14">
        <v>3</v>
      </c>
      <c r="I788" s="14">
        <v>3</v>
      </c>
      <c r="J788" s="14">
        <v>3</v>
      </c>
      <c r="K788" s="14"/>
      <c r="L788" s="14" t="s">
        <v>141</v>
      </c>
      <c r="M788" s="24">
        <f t="shared" si="516"/>
        <v>3</v>
      </c>
      <c r="N788" s="24">
        <f t="shared" si="491"/>
        <v>1</v>
      </c>
      <c r="O788" s="24" t="str">
        <f t="shared" si="492"/>
        <v>3 3</v>
      </c>
      <c r="P788" s="24">
        <f t="shared" si="493"/>
        <v>3</v>
      </c>
      <c r="Q788" s="25">
        <f t="shared" si="494"/>
        <v>0</v>
      </c>
      <c r="R788" s="26">
        <f t="shared" si="495"/>
        <v>0</v>
      </c>
      <c r="S788" s="24">
        <f t="shared" si="496"/>
        <v>3</v>
      </c>
      <c r="T788" s="24">
        <f t="shared" si="497"/>
        <v>3</v>
      </c>
      <c r="U788" s="24" t="str">
        <f t="shared" si="498"/>
        <v/>
      </c>
      <c r="V788" s="24" t="str">
        <f t="shared" si="499"/>
        <v>g</v>
      </c>
      <c r="W788" s="24" t="str">
        <f t="shared" si="517"/>
        <v/>
      </c>
      <c r="X788" s="24">
        <f t="shared" si="500"/>
        <v>3</v>
      </c>
      <c r="Y788" s="24">
        <f t="shared" si="501"/>
        <v>3</v>
      </c>
      <c r="Z788" s="24" t="str">
        <f t="shared" si="502"/>
        <v>F</v>
      </c>
      <c r="AA788" s="24" t="str">
        <f t="shared" si="489"/>
        <v>F</v>
      </c>
      <c r="AB788" s="34" t="str">
        <f t="shared" si="503"/>
        <v/>
      </c>
      <c r="AC788" s="34" t="str">
        <f t="shared" si="504"/>
        <v>g</v>
      </c>
      <c r="AD788" s="34" t="str">
        <f t="shared" si="518"/>
        <v>g</v>
      </c>
      <c r="AE788" s="34" t="str">
        <f t="shared" si="505"/>
        <v>3 0</v>
      </c>
      <c r="AF788" s="34">
        <f t="shared" si="506"/>
        <v>3</v>
      </c>
      <c r="AG788" s="34">
        <f t="shared" si="507"/>
        <v>3</v>
      </c>
      <c r="AH788" s="34">
        <f t="shared" si="508"/>
        <v>0</v>
      </c>
      <c r="AI788" s="172">
        <f>IF(AJ788&lt;&gt;"",MAX(AI$3:AI787)+1,"")</f>
        <v>595</v>
      </c>
      <c r="AJ788" s="172" t="str">
        <f t="shared" si="509"/>
        <v>F</v>
      </c>
      <c r="AK788" s="172">
        <f t="shared" si="510"/>
        <v>310</v>
      </c>
      <c r="AL788" s="172">
        <f t="shared" si="511"/>
        <v>3</v>
      </c>
      <c r="AM788" s="172" t="str">
        <f>IF(AN788&lt;&gt;"",MAX(AM$3:AM787)+1,"")</f>
        <v/>
      </c>
      <c r="AN788" s="172" t="str">
        <f t="shared" si="512"/>
        <v/>
      </c>
      <c r="AO788" s="172" t="str">
        <f t="shared" si="513"/>
        <v/>
      </c>
      <c r="AP788" s="172" t="str">
        <f t="shared" si="514"/>
        <v/>
      </c>
      <c r="AQ788" s="172" t="str">
        <f t="shared" si="515"/>
        <v/>
      </c>
      <c r="AR788" s="172" t="str">
        <f>Table1[[#This Row],[Sex ]]&amp;Table1[[#This Row],[Month]]</f>
        <v>F3</v>
      </c>
      <c r="AS788" s="21"/>
      <c r="AT788" s="21"/>
      <c r="AU788" s="21"/>
      <c r="AV788" s="21"/>
      <c r="AW788" s="21"/>
      <c r="AX788" s="21"/>
      <c r="AY788" s="21"/>
      <c r="AZ788" s="21"/>
      <c r="BA788" s="21"/>
      <c r="BB788" s="21"/>
      <c r="BC788" s="21"/>
      <c r="BD788" s="21"/>
      <c r="BE788" s="319"/>
      <c r="BF788" s="319"/>
      <c r="BG788" s="316"/>
      <c r="BH788" s="316"/>
      <c r="BI788" s="316"/>
      <c r="BJ788" s="316"/>
      <c r="BK788" s="316"/>
      <c r="BL788" s="316"/>
      <c r="BM788" s="316"/>
      <c r="BN788" s="316"/>
      <c r="BO788" s="316"/>
      <c r="BP788" s="316"/>
      <c r="BQ788" s="316"/>
      <c r="BR788" s="316"/>
      <c r="BS788" s="316"/>
      <c r="BT788" s="316"/>
      <c r="BU788" s="316"/>
      <c r="BV788" s="316"/>
      <c r="BW788" s="316"/>
      <c r="BX788" s="316"/>
      <c r="BY788" s="316"/>
      <c r="BZ788" s="316"/>
      <c r="CA788" s="316"/>
      <c r="CB788" s="316"/>
      <c r="CC788" s="316"/>
      <c r="CD788" s="316"/>
      <c r="CE788" s="316"/>
      <c r="CF788" s="316"/>
      <c r="CG788" s="316"/>
      <c r="CH788" s="316"/>
      <c r="CI788" s="316"/>
      <c r="CJ788" s="316"/>
      <c r="CK788" s="316"/>
      <c r="CL788" s="316"/>
      <c r="CM788" s="316"/>
      <c r="CN788" s="316"/>
      <c r="CO788" s="316"/>
      <c r="CP788" s="316"/>
      <c r="CQ788" s="316"/>
      <c r="CR788" s="316"/>
      <c r="CS788" s="316"/>
      <c r="CT788" s="316"/>
      <c r="CU788" s="316"/>
      <c r="CV788" s="316"/>
      <c r="CW788" s="316"/>
      <c r="CX788" s="316"/>
      <c r="CY788" s="316"/>
      <c r="CZ788" s="316"/>
      <c r="DA788" s="316"/>
      <c r="DB788" s="316"/>
      <c r="DC788" s="316"/>
      <c r="DD788" s="316"/>
      <c r="DE788" s="316"/>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21"/>
      <c r="ET788" s="21"/>
      <c r="EU788" s="21"/>
      <c r="EV788" s="21"/>
      <c r="HP788" s="268">
        <f t="shared" si="519"/>
        <v>7</v>
      </c>
      <c r="HQ788" s="268">
        <f t="shared" si="490"/>
        <v>780</v>
      </c>
      <c r="HR788" s="268">
        <f t="shared" si="520"/>
        <v>0</v>
      </c>
      <c r="HS788" s="268">
        <f t="shared" si="521"/>
        <v>0</v>
      </c>
    </row>
    <row r="789" spans="1:227" x14ac:dyDescent="0.3">
      <c r="A789" s="21"/>
      <c r="B789" s="14">
        <v>11674</v>
      </c>
      <c r="C789" s="14">
        <v>6</v>
      </c>
      <c r="D789" s="14" t="s">
        <v>182</v>
      </c>
      <c r="E789" s="14" t="s">
        <v>183</v>
      </c>
      <c r="F789" s="14">
        <v>310</v>
      </c>
      <c r="G789" s="14" t="s">
        <v>120</v>
      </c>
      <c r="H789" s="14">
        <v>3</v>
      </c>
      <c r="I789" s="14">
        <v>5</v>
      </c>
      <c r="J789" s="14">
        <v>5</v>
      </c>
      <c r="K789" s="14"/>
      <c r="L789" s="14" t="s">
        <v>141</v>
      </c>
      <c r="M789" s="24">
        <f t="shared" si="516"/>
        <v>5</v>
      </c>
      <c r="N789" s="24">
        <f t="shared" si="491"/>
        <v>1</v>
      </c>
      <c r="O789" s="24" t="str">
        <f t="shared" si="492"/>
        <v>5 5</v>
      </c>
      <c r="P789" s="24">
        <f t="shared" si="493"/>
        <v>5</v>
      </c>
      <c r="Q789" s="25">
        <f t="shared" si="494"/>
        <v>0</v>
      </c>
      <c r="R789" s="26">
        <f t="shared" si="495"/>
        <v>0</v>
      </c>
      <c r="S789" s="24">
        <f t="shared" si="496"/>
        <v>3</v>
      </c>
      <c r="T789" s="24">
        <f t="shared" si="497"/>
        <v>3</v>
      </c>
      <c r="U789" s="24" t="str">
        <f t="shared" si="498"/>
        <v/>
      </c>
      <c r="V789" s="24" t="str">
        <f t="shared" si="499"/>
        <v>g</v>
      </c>
      <c r="W789" s="24" t="str">
        <f t="shared" si="517"/>
        <v/>
      </c>
      <c r="X789" s="24">
        <f t="shared" si="500"/>
        <v>3</v>
      </c>
      <c r="Y789" s="24">
        <f t="shared" si="501"/>
        <v>3</v>
      </c>
      <c r="Z789" s="24" t="str">
        <f t="shared" si="502"/>
        <v>F</v>
      </c>
      <c r="AA789" s="24" t="str">
        <f t="shared" si="489"/>
        <v>F</v>
      </c>
      <c r="AB789" s="34" t="str">
        <f t="shared" si="503"/>
        <v/>
      </c>
      <c r="AC789" s="34" t="str">
        <f t="shared" si="504"/>
        <v>g</v>
      </c>
      <c r="AD789" s="34" t="str">
        <f t="shared" si="518"/>
        <v>g</v>
      </c>
      <c r="AE789" s="34" t="str">
        <f t="shared" si="505"/>
        <v>3 0</v>
      </c>
      <c r="AF789" s="34">
        <f t="shared" si="506"/>
        <v>5</v>
      </c>
      <c r="AG789" s="34">
        <f t="shared" si="507"/>
        <v>5</v>
      </c>
      <c r="AH789" s="34">
        <f t="shared" si="508"/>
        <v>0</v>
      </c>
      <c r="AI789" s="172">
        <f>IF(AJ789&lt;&gt;"",MAX(AI$3:AI788)+1,"")</f>
        <v>596</v>
      </c>
      <c r="AJ789" s="172" t="str">
        <f t="shared" si="509"/>
        <v>F</v>
      </c>
      <c r="AK789" s="172">
        <f t="shared" si="510"/>
        <v>310</v>
      </c>
      <c r="AL789" s="172">
        <f t="shared" si="511"/>
        <v>5</v>
      </c>
      <c r="AM789" s="172" t="str">
        <f>IF(AN789&lt;&gt;"",MAX(AM$3:AM788)+1,"")</f>
        <v/>
      </c>
      <c r="AN789" s="172" t="str">
        <f t="shared" si="512"/>
        <v/>
      </c>
      <c r="AO789" s="172" t="str">
        <f t="shared" si="513"/>
        <v/>
      </c>
      <c r="AP789" s="172" t="str">
        <f t="shared" si="514"/>
        <v/>
      </c>
      <c r="AQ789" s="172" t="str">
        <f t="shared" si="515"/>
        <v/>
      </c>
      <c r="AR789" s="172" t="str">
        <f>Table1[[#This Row],[Sex ]]&amp;Table1[[#This Row],[Month]]</f>
        <v>F3</v>
      </c>
      <c r="AS789" s="21"/>
      <c r="AT789" s="21"/>
      <c r="AU789" s="21"/>
      <c r="AV789" s="21"/>
      <c r="AW789" s="21"/>
      <c r="AX789" s="21"/>
      <c r="AY789" s="21"/>
      <c r="AZ789" s="21"/>
      <c r="BA789" s="21"/>
      <c r="BB789" s="21"/>
      <c r="BC789" s="21"/>
      <c r="BD789" s="21"/>
      <c r="BE789" s="319"/>
      <c r="BF789" s="319"/>
      <c r="BG789" s="316"/>
      <c r="BH789" s="316"/>
      <c r="BI789" s="316"/>
      <c r="BJ789" s="316"/>
      <c r="BK789" s="316"/>
      <c r="BL789" s="316"/>
      <c r="BM789" s="316"/>
      <c r="BN789" s="316"/>
      <c r="BO789" s="316"/>
      <c r="BP789" s="316"/>
      <c r="BQ789" s="316"/>
      <c r="BR789" s="316"/>
      <c r="BS789" s="316"/>
      <c r="BT789" s="316"/>
      <c r="BU789" s="316"/>
      <c r="BV789" s="316"/>
      <c r="BW789" s="316"/>
      <c r="BX789" s="316"/>
      <c r="BY789" s="316"/>
      <c r="BZ789" s="316"/>
      <c r="CA789" s="316"/>
      <c r="CB789" s="316"/>
      <c r="CC789" s="316"/>
      <c r="CD789" s="316"/>
      <c r="CE789" s="316"/>
      <c r="CF789" s="316"/>
      <c r="CG789" s="316"/>
      <c r="CH789" s="316"/>
      <c r="CI789" s="316"/>
      <c r="CJ789" s="316"/>
      <c r="CK789" s="316"/>
      <c r="CL789" s="316"/>
      <c r="CM789" s="316"/>
      <c r="CN789" s="316"/>
      <c r="CO789" s="316"/>
      <c r="CP789" s="316"/>
      <c r="CQ789" s="316"/>
      <c r="CR789" s="316"/>
      <c r="CS789" s="316"/>
      <c r="CT789" s="316"/>
      <c r="CU789" s="316"/>
      <c r="CV789" s="316"/>
      <c r="CW789" s="316"/>
      <c r="CX789" s="316"/>
      <c r="CY789" s="316"/>
      <c r="CZ789" s="316"/>
      <c r="DA789" s="316"/>
      <c r="DB789" s="316"/>
      <c r="DC789" s="316"/>
      <c r="DD789" s="316"/>
      <c r="DE789" s="316"/>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21"/>
      <c r="ET789" s="21"/>
      <c r="EU789" s="21"/>
      <c r="EV789" s="21"/>
      <c r="HP789" s="268">
        <f t="shared" si="519"/>
        <v>14</v>
      </c>
      <c r="HQ789" s="268">
        <f t="shared" si="490"/>
        <v>781</v>
      </c>
      <c r="HR789" s="268">
        <f t="shared" si="520"/>
        <v>0</v>
      </c>
      <c r="HS789" s="268">
        <f t="shared" si="521"/>
        <v>0</v>
      </c>
    </row>
    <row r="790" spans="1:227" x14ac:dyDescent="0.3">
      <c r="A790" s="21"/>
      <c r="B790" s="14">
        <v>11674</v>
      </c>
      <c r="C790" s="14">
        <v>7</v>
      </c>
      <c r="D790" s="14" t="s">
        <v>182</v>
      </c>
      <c r="E790" s="14" t="s">
        <v>183</v>
      </c>
      <c r="F790" s="14">
        <v>320</v>
      </c>
      <c r="G790" s="14" t="s">
        <v>120</v>
      </c>
      <c r="H790" s="14">
        <v>3</v>
      </c>
      <c r="I790" s="14">
        <v>4</v>
      </c>
      <c r="J790" s="14">
        <v>4</v>
      </c>
      <c r="K790" s="14"/>
      <c r="L790" s="14" t="s">
        <v>141</v>
      </c>
      <c r="M790" s="24">
        <f t="shared" si="516"/>
        <v>4</v>
      </c>
      <c r="N790" s="24">
        <f t="shared" si="491"/>
        <v>1</v>
      </c>
      <c r="O790" s="24" t="str">
        <f t="shared" si="492"/>
        <v>4 4</v>
      </c>
      <c r="P790" s="24">
        <f t="shared" si="493"/>
        <v>4</v>
      </c>
      <c r="Q790" s="25">
        <f t="shared" si="494"/>
        <v>0</v>
      </c>
      <c r="R790" s="26">
        <f t="shared" si="495"/>
        <v>0</v>
      </c>
      <c r="S790" s="24">
        <f t="shared" si="496"/>
        <v>3</v>
      </c>
      <c r="T790" s="24">
        <f t="shared" si="497"/>
        <v>3</v>
      </c>
      <c r="U790" s="24" t="str">
        <f t="shared" si="498"/>
        <v/>
      </c>
      <c r="V790" s="24" t="str">
        <f t="shared" si="499"/>
        <v>g</v>
      </c>
      <c r="W790" s="24" t="str">
        <f t="shared" si="517"/>
        <v/>
      </c>
      <c r="X790" s="24">
        <f t="shared" si="500"/>
        <v>3</v>
      </c>
      <c r="Y790" s="24">
        <f t="shared" si="501"/>
        <v>3</v>
      </c>
      <c r="Z790" s="24" t="str">
        <f t="shared" si="502"/>
        <v>F</v>
      </c>
      <c r="AA790" s="24" t="str">
        <f t="shared" si="489"/>
        <v>F</v>
      </c>
      <c r="AB790" s="34" t="str">
        <f t="shared" si="503"/>
        <v/>
      </c>
      <c r="AC790" s="34" t="str">
        <f t="shared" si="504"/>
        <v>g</v>
      </c>
      <c r="AD790" s="34" t="str">
        <f t="shared" si="518"/>
        <v>g</v>
      </c>
      <c r="AE790" s="34" t="str">
        <f t="shared" si="505"/>
        <v>3 0</v>
      </c>
      <c r="AF790" s="34">
        <f t="shared" si="506"/>
        <v>4</v>
      </c>
      <c r="AG790" s="34">
        <f t="shared" si="507"/>
        <v>4</v>
      </c>
      <c r="AH790" s="34">
        <f t="shared" si="508"/>
        <v>0</v>
      </c>
      <c r="AI790" s="172">
        <f>IF(AJ790&lt;&gt;"",MAX(AI$3:AI789)+1,"")</f>
        <v>597</v>
      </c>
      <c r="AJ790" s="172" t="str">
        <f t="shared" si="509"/>
        <v>F</v>
      </c>
      <c r="AK790" s="172">
        <f t="shared" si="510"/>
        <v>320</v>
      </c>
      <c r="AL790" s="172">
        <f t="shared" si="511"/>
        <v>4</v>
      </c>
      <c r="AM790" s="172" t="str">
        <f>IF(AN790&lt;&gt;"",MAX(AM$3:AM789)+1,"")</f>
        <v/>
      </c>
      <c r="AN790" s="172" t="str">
        <f t="shared" si="512"/>
        <v/>
      </c>
      <c r="AO790" s="172" t="str">
        <f t="shared" si="513"/>
        <v/>
      </c>
      <c r="AP790" s="172" t="str">
        <f t="shared" si="514"/>
        <v/>
      </c>
      <c r="AQ790" s="172" t="str">
        <f t="shared" si="515"/>
        <v/>
      </c>
      <c r="AR790" s="172" t="str">
        <f>Table1[[#This Row],[Sex ]]&amp;Table1[[#This Row],[Month]]</f>
        <v>F3</v>
      </c>
      <c r="AS790" s="21"/>
      <c r="AT790" s="21"/>
      <c r="AU790" s="21"/>
      <c r="AV790" s="21"/>
      <c r="AW790" s="21"/>
      <c r="AX790" s="21"/>
      <c r="AY790" s="21"/>
      <c r="AZ790" s="21"/>
      <c r="BA790" s="21"/>
      <c r="BB790" s="21"/>
      <c r="BC790" s="21"/>
      <c r="BD790" s="21"/>
      <c r="BE790" s="319"/>
      <c r="BF790" s="319"/>
      <c r="BG790" s="316"/>
      <c r="BH790" s="316"/>
      <c r="BI790" s="316"/>
      <c r="BJ790" s="316"/>
      <c r="BK790" s="316"/>
      <c r="BL790" s="316"/>
      <c r="BM790" s="316"/>
      <c r="BN790" s="316"/>
      <c r="BO790" s="316"/>
      <c r="BP790" s="316"/>
      <c r="BQ790" s="316"/>
      <c r="BR790" s="316"/>
      <c r="BS790" s="316"/>
      <c r="BT790" s="316"/>
      <c r="BU790" s="316"/>
      <c r="BV790" s="316"/>
      <c r="BW790" s="316"/>
      <c r="BX790" s="316"/>
      <c r="BY790" s="316"/>
      <c r="BZ790" s="316"/>
      <c r="CA790" s="316"/>
      <c r="CB790" s="316"/>
      <c r="CC790" s="316"/>
      <c r="CD790" s="316"/>
      <c r="CE790" s="316"/>
      <c r="CF790" s="316"/>
      <c r="CG790" s="316"/>
      <c r="CH790" s="316"/>
      <c r="CI790" s="316"/>
      <c r="CJ790" s="316"/>
      <c r="CK790" s="316"/>
      <c r="CL790" s="316"/>
      <c r="CM790" s="316"/>
      <c r="CN790" s="316"/>
      <c r="CO790" s="316"/>
      <c r="CP790" s="316"/>
      <c r="CQ790" s="316"/>
      <c r="CR790" s="316"/>
      <c r="CS790" s="316"/>
      <c r="CT790" s="316"/>
      <c r="CU790" s="316"/>
      <c r="CV790" s="316"/>
      <c r="CW790" s="316"/>
      <c r="CX790" s="316"/>
      <c r="CY790" s="316"/>
      <c r="CZ790" s="316"/>
      <c r="DA790" s="316"/>
      <c r="DB790" s="316"/>
      <c r="DC790" s="316"/>
      <c r="DD790" s="316"/>
      <c r="DE790" s="316"/>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21"/>
      <c r="ET790" s="21"/>
      <c r="EU790" s="21"/>
      <c r="EV790" s="21"/>
      <c r="HP790" s="268">
        <f t="shared" si="519"/>
        <v>3</v>
      </c>
      <c r="HQ790" s="268">
        <f t="shared" si="490"/>
        <v>782</v>
      </c>
      <c r="HR790" s="268">
        <f t="shared" si="520"/>
        <v>0</v>
      </c>
      <c r="HS790" s="268">
        <f t="shared" si="521"/>
        <v>0</v>
      </c>
    </row>
    <row r="791" spans="1:227" x14ac:dyDescent="0.3">
      <c r="A791" s="21"/>
      <c r="B791" s="14">
        <v>11674</v>
      </c>
      <c r="C791" s="14">
        <v>8</v>
      </c>
      <c r="D791" s="14" t="s">
        <v>182</v>
      </c>
      <c r="E791" s="14" t="s">
        <v>183</v>
      </c>
      <c r="F791" s="14">
        <v>330</v>
      </c>
      <c r="G791" s="14" t="s">
        <v>120</v>
      </c>
      <c r="H791" s="14">
        <v>3</v>
      </c>
      <c r="I791" s="14">
        <v>6</v>
      </c>
      <c r="J791" s="14">
        <v>5</v>
      </c>
      <c r="K791" s="14"/>
      <c r="L791" s="14" t="s">
        <v>141</v>
      </c>
      <c r="M791" s="24" t="str">
        <f t="shared" si="516"/>
        <v/>
      </c>
      <c r="N791" s="24">
        <f t="shared" si="491"/>
        <v>1</v>
      </c>
      <c r="O791" s="24" t="str">
        <f t="shared" si="492"/>
        <v>5 6</v>
      </c>
      <c r="P791" s="24">
        <f t="shared" si="493"/>
        <v>5.5</v>
      </c>
      <c r="Q791" s="25">
        <f t="shared" si="494"/>
        <v>0.5</v>
      </c>
      <c r="R791" s="26">
        <f t="shared" si="495"/>
        <v>0.12856486930664501</v>
      </c>
      <c r="S791" s="24">
        <f t="shared" si="496"/>
        <v>3</v>
      </c>
      <c r="T791" s="24">
        <f t="shared" si="497"/>
        <v>3</v>
      </c>
      <c r="U791" s="24" t="str">
        <f t="shared" si="498"/>
        <v/>
      </c>
      <c r="V791" s="24" t="str">
        <f t="shared" si="499"/>
        <v/>
      </c>
      <c r="W791" s="24" t="str">
        <f t="shared" si="517"/>
        <v/>
      </c>
      <c r="X791" s="24" t="str">
        <f t="shared" si="500"/>
        <v/>
      </c>
      <c r="Y791" s="24">
        <f t="shared" si="501"/>
        <v>3</v>
      </c>
      <c r="Z791" s="24" t="str">
        <f t="shared" si="502"/>
        <v>F</v>
      </c>
      <c r="AA791" s="24" t="str">
        <f>IF(I791&lt;&gt;"",IF(I791-J791=0,G791,""),"")</f>
        <v/>
      </c>
      <c r="AB791" s="34" t="str">
        <f t="shared" si="503"/>
        <v/>
      </c>
      <c r="AC791" s="34" t="str">
        <f t="shared" si="504"/>
        <v>g</v>
      </c>
      <c r="AD791" s="34" t="str">
        <f t="shared" si="518"/>
        <v/>
      </c>
      <c r="AE791" s="34" t="str">
        <f t="shared" si="505"/>
        <v>3 1</v>
      </c>
      <c r="AF791" s="34">
        <f t="shared" si="506"/>
        <v>5</v>
      </c>
      <c r="AG791" s="34">
        <f t="shared" si="507"/>
        <v>6</v>
      </c>
      <c r="AH791" s="34">
        <f t="shared" si="508"/>
        <v>1</v>
      </c>
      <c r="AI791" s="172">
        <f>IF(AJ791&lt;&gt;"",MAX(AI$3:AI790)+1,"")</f>
        <v>598</v>
      </c>
      <c r="AJ791" s="172" t="str">
        <f t="shared" si="509"/>
        <v>F</v>
      </c>
      <c r="AK791" s="172">
        <f t="shared" si="510"/>
        <v>330</v>
      </c>
      <c r="AL791" s="172">
        <f t="shared" si="511"/>
        <v>5</v>
      </c>
      <c r="AM791" s="172" t="str">
        <f>IF(AN791&lt;&gt;"",MAX(AM$3:AM790)+1,"")</f>
        <v/>
      </c>
      <c r="AN791" s="172" t="str">
        <f t="shared" si="512"/>
        <v/>
      </c>
      <c r="AO791" s="172" t="str">
        <f t="shared" si="513"/>
        <v/>
      </c>
      <c r="AP791" s="172" t="str">
        <f t="shared" si="514"/>
        <v/>
      </c>
      <c r="AQ791" s="172" t="str">
        <f t="shared" si="515"/>
        <v/>
      </c>
      <c r="AR791" s="172" t="str">
        <f>Table1[[#This Row],[Sex ]]&amp;Table1[[#This Row],[Month]]</f>
        <v>F3</v>
      </c>
      <c r="AS791" s="21"/>
      <c r="AT791" s="21"/>
      <c r="AU791" s="21"/>
      <c r="AV791" s="21"/>
      <c r="AW791" s="21"/>
      <c r="AX791" s="21"/>
      <c r="AY791" s="21"/>
      <c r="AZ791" s="21"/>
      <c r="BA791" s="21"/>
      <c r="BB791" s="21"/>
      <c r="BC791" s="21"/>
      <c r="BD791" s="21"/>
      <c r="BE791" s="319"/>
      <c r="BF791" s="319"/>
      <c r="BG791" s="316"/>
      <c r="BH791" s="316"/>
      <c r="BI791" s="316"/>
      <c r="BJ791" s="316"/>
      <c r="BK791" s="316"/>
      <c r="BL791" s="316"/>
      <c r="BM791" s="316"/>
      <c r="BN791" s="316"/>
      <c r="BO791" s="316"/>
      <c r="BP791" s="316"/>
      <c r="BQ791" s="316"/>
      <c r="BR791" s="316"/>
      <c r="BS791" s="316"/>
      <c r="BT791" s="316"/>
      <c r="BU791" s="316"/>
      <c r="BV791" s="316"/>
      <c r="BW791" s="316"/>
      <c r="BX791" s="316"/>
      <c r="BY791" s="316"/>
      <c r="BZ791" s="316"/>
      <c r="CA791" s="316"/>
      <c r="CB791" s="316"/>
      <c r="CC791" s="316"/>
      <c r="CD791" s="316"/>
      <c r="CE791" s="316"/>
      <c r="CF791" s="316"/>
      <c r="CG791" s="316"/>
      <c r="CH791" s="316"/>
      <c r="CI791" s="316"/>
      <c r="CJ791" s="316"/>
      <c r="CK791" s="316"/>
      <c r="CL791" s="316"/>
      <c r="CM791" s="316"/>
      <c r="CN791" s="316"/>
      <c r="CO791" s="316"/>
      <c r="CP791" s="316"/>
      <c r="CQ791" s="316"/>
      <c r="CR791" s="316"/>
      <c r="CS791" s="316"/>
      <c r="CT791" s="316"/>
      <c r="CU791" s="316"/>
      <c r="CV791" s="316"/>
      <c r="CW791" s="316"/>
      <c r="CX791" s="316"/>
      <c r="CY791" s="316"/>
      <c r="CZ791" s="316"/>
      <c r="DA791" s="316"/>
      <c r="DB791" s="316"/>
      <c r="DC791" s="316"/>
      <c r="DD791" s="316"/>
      <c r="DE791" s="316"/>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21"/>
      <c r="ET791" s="21"/>
      <c r="EU791" s="21"/>
      <c r="EV791" s="21"/>
      <c r="HP791" s="268">
        <f t="shared" si="519"/>
        <v>3</v>
      </c>
      <c r="HQ791" s="268">
        <f t="shared" si="490"/>
        <v>783</v>
      </c>
      <c r="HR791" s="268">
        <f t="shared" si="520"/>
        <v>0</v>
      </c>
      <c r="HS791" s="268">
        <f t="shared" si="521"/>
        <v>0</v>
      </c>
    </row>
    <row r="792" spans="1:227" x14ac:dyDescent="0.3">
      <c r="A792" s="21"/>
      <c r="B792" s="14">
        <v>11674</v>
      </c>
      <c r="C792" s="14">
        <v>9</v>
      </c>
      <c r="D792" s="14" t="s">
        <v>182</v>
      </c>
      <c r="E792" s="14" t="s">
        <v>183</v>
      </c>
      <c r="F792" s="14">
        <v>330</v>
      </c>
      <c r="G792" s="14" t="s">
        <v>120</v>
      </c>
      <c r="H792" s="14">
        <v>3</v>
      </c>
      <c r="I792" s="14">
        <v>4</v>
      </c>
      <c r="J792" s="14">
        <v>4</v>
      </c>
      <c r="K792" s="14"/>
      <c r="L792" s="14" t="s">
        <v>141</v>
      </c>
      <c r="M792" s="24">
        <f t="shared" si="516"/>
        <v>4</v>
      </c>
      <c r="N792" s="24">
        <f t="shared" si="491"/>
        <v>1</v>
      </c>
      <c r="O792" s="24" t="str">
        <f t="shared" si="492"/>
        <v>4 4</v>
      </c>
      <c r="P792" s="24">
        <f t="shared" si="493"/>
        <v>4</v>
      </c>
      <c r="Q792" s="25">
        <f t="shared" si="494"/>
        <v>0</v>
      </c>
      <c r="R792" s="26">
        <f t="shared" si="495"/>
        <v>0</v>
      </c>
      <c r="S792" s="24">
        <f t="shared" si="496"/>
        <v>3</v>
      </c>
      <c r="T792" s="24">
        <f t="shared" si="497"/>
        <v>3</v>
      </c>
      <c r="U792" s="24" t="str">
        <f t="shared" si="498"/>
        <v/>
      </c>
      <c r="V792" s="24" t="str">
        <f t="shared" si="499"/>
        <v>g</v>
      </c>
      <c r="W792" s="24" t="str">
        <f t="shared" si="517"/>
        <v/>
      </c>
      <c r="X792" s="24">
        <f t="shared" si="500"/>
        <v>3</v>
      </c>
      <c r="Y792" s="24">
        <f t="shared" si="501"/>
        <v>3</v>
      </c>
      <c r="Z792" s="24" t="str">
        <f t="shared" si="502"/>
        <v>F</v>
      </c>
      <c r="AA792" s="24" t="str">
        <f>IF(I792&lt;&gt;"",IF(SUM(I792:J792)&gt;98,"",IF(I792-J792=0,G792,"")))</f>
        <v>F</v>
      </c>
      <c r="AB792" s="34" t="str">
        <f t="shared" si="503"/>
        <v/>
      </c>
      <c r="AC792" s="34" t="str">
        <f t="shared" si="504"/>
        <v>g</v>
      </c>
      <c r="AD792" s="34" t="str">
        <f t="shared" si="518"/>
        <v>g</v>
      </c>
      <c r="AE792" s="34" t="str">
        <f t="shared" si="505"/>
        <v>3 0</v>
      </c>
      <c r="AF792" s="34">
        <f t="shared" si="506"/>
        <v>4</v>
      </c>
      <c r="AG792" s="34">
        <f t="shared" si="507"/>
        <v>4</v>
      </c>
      <c r="AH792" s="34">
        <f t="shared" si="508"/>
        <v>0</v>
      </c>
      <c r="AI792" s="172">
        <f>IF(AJ792&lt;&gt;"",MAX(AI$3:AI791)+1,"")</f>
        <v>599</v>
      </c>
      <c r="AJ792" s="172" t="str">
        <f t="shared" si="509"/>
        <v>F</v>
      </c>
      <c r="AK792" s="172">
        <f t="shared" si="510"/>
        <v>330</v>
      </c>
      <c r="AL792" s="172">
        <f t="shared" si="511"/>
        <v>4</v>
      </c>
      <c r="AM792" s="172" t="str">
        <f>IF(AN792&lt;&gt;"",MAX(AM$3:AM791)+1,"")</f>
        <v/>
      </c>
      <c r="AN792" s="172" t="str">
        <f t="shared" si="512"/>
        <v/>
      </c>
      <c r="AO792" s="172" t="str">
        <f t="shared" si="513"/>
        <v/>
      </c>
      <c r="AP792" s="172" t="str">
        <f t="shared" si="514"/>
        <v/>
      </c>
      <c r="AQ792" s="172" t="str">
        <f t="shared" si="515"/>
        <v/>
      </c>
      <c r="AR792" s="172" t="str">
        <f>Table1[[#This Row],[Sex ]]&amp;Table1[[#This Row],[Month]]</f>
        <v>F3</v>
      </c>
      <c r="AS792" s="21"/>
      <c r="AT792" s="21"/>
      <c r="AU792" s="21"/>
      <c r="AV792" s="21"/>
      <c r="AW792" s="21"/>
      <c r="AX792" s="21"/>
      <c r="AY792" s="21"/>
      <c r="AZ792" s="21"/>
      <c r="BA792" s="21"/>
      <c r="BB792" s="21"/>
      <c r="BC792" s="21"/>
      <c r="BD792" s="21"/>
      <c r="BE792" s="319"/>
      <c r="BF792" s="319"/>
      <c r="BG792" s="316"/>
      <c r="BH792" s="316"/>
      <c r="BI792" s="316"/>
      <c r="BJ792" s="316"/>
      <c r="BK792" s="316"/>
      <c r="BL792" s="316"/>
      <c r="BM792" s="316"/>
      <c r="BN792" s="316"/>
      <c r="BO792" s="316"/>
      <c r="BP792" s="316"/>
      <c r="BQ792" s="316"/>
      <c r="BR792" s="316"/>
      <c r="BS792" s="316"/>
      <c r="BT792" s="316"/>
      <c r="BU792" s="316"/>
      <c r="BV792" s="316"/>
      <c r="BW792" s="316"/>
      <c r="BX792" s="316"/>
      <c r="BY792" s="316"/>
      <c r="BZ792" s="316"/>
      <c r="CA792" s="316"/>
      <c r="CB792" s="316"/>
      <c r="CC792" s="316"/>
      <c r="CD792" s="316"/>
      <c r="CE792" s="316"/>
      <c r="CF792" s="316"/>
      <c r="CG792" s="316"/>
      <c r="CH792" s="316"/>
      <c r="CI792" s="316"/>
      <c r="CJ792" s="316"/>
      <c r="CK792" s="316"/>
      <c r="CL792" s="316"/>
      <c r="CM792" s="316"/>
      <c r="CN792" s="316"/>
      <c r="CO792" s="316"/>
      <c r="CP792" s="316"/>
      <c r="CQ792" s="316"/>
      <c r="CR792" s="316"/>
      <c r="CS792" s="316"/>
      <c r="CT792" s="316"/>
      <c r="CU792" s="316"/>
      <c r="CV792" s="316"/>
      <c r="CW792" s="316"/>
      <c r="CX792" s="316"/>
      <c r="CY792" s="316"/>
      <c r="CZ792" s="316"/>
      <c r="DA792" s="316"/>
      <c r="DB792" s="316"/>
      <c r="DC792" s="316"/>
      <c r="DD792" s="316"/>
      <c r="DE792" s="316"/>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21"/>
      <c r="ET792" s="21"/>
      <c r="EU792" s="21"/>
      <c r="EV792" s="21"/>
      <c r="HP792" s="268">
        <f t="shared" si="519"/>
        <v>4</v>
      </c>
      <c r="HQ792" s="268">
        <f t="shared" si="490"/>
        <v>784</v>
      </c>
      <c r="HR792" s="268">
        <f t="shared" si="520"/>
        <v>0</v>
      </c>
      <c r="HS792" s="268">
        <f t="shared" si="521"/>
        <v>0</v>
      </c>
    </row>
    <row r="793" spans="1:227" x14ac:dyDescent="0.3">
      <c r="A793" s="21"/>
      <c r="B793" s="14">
        <v>11674</v>
      </c>
      <c r="C793" s="14">
        <v>10</v>
      </c>
      <c r="D793" s="14" t="s">
        <v>182</v>
      </c>
      <c r="E793" s="14" t="s">
        <v>183</v>
      </c>
      <c r="F793" s="14">
        <v>340</v>
      </c>
      <c r="G793" s="14" t="s">
        <v>120</v>
      </c>
      <c r="H793" s="14">
        <v>3</v>
      </c>
      <c r="I793" s="14">
        <v>5</v>
      </c>
      <c r="J793" s="14">
        <v>5</v>
      </c>
      <c r="K793" s="14"/>
      <c r="L793" s="14" t="s">
        <v>141</v>
      </c>
      <c r="M793" s="24">
        <f t="shared" si="516"/>
        <v>5</v>
      </c>
      <c r="N793" s="24">
        <f t="shared" si="491"/>
        <v>1</v>
      </c>
      <c r="O793" s="24" t="str">
        <f t="shared" si="492"/>
        <v>5 5</v>
      </c>
      <c r="P793" s="24">
        <f t="shared" si="493"/>
        <v>5</v>
      </c>
      <c r="Q793" s="25">
        <f t="shared" si="494"/>
        <v>0</v>
      </c>
      <c r="R793" s="26">
        <f t="shared" si="495"/>
        <v>0</v>
      </c>
      <c r="S793" s="24">
        <f t="shared" si="496"/>
        <v>3</v>
      </c>
      <c r="T793" s="24">
        <f t="shared" si="497"/>
        <v>3</v>
      </c>
      <c r="U793" s="24" t="str">
        <f t="shared" si="498"/>
        <v/>
      </c>
      <c r="V793" s="24" t="str">
        <f t="shared" si="499"/>
        <v>g</v>
      </c>
      <c r="W793" s="24" t="str">
        <f t="shared" si="517"/>
        <v/>
      </c>
      <c r="X793" s="24">
        <f t="shared" si="500"/>
        <v>3</v>
      </c>
      <c r="Y793" s="24">
        <f t="shared" si="501"/>
        <v>3</v>
      </c>
      <c r="Z793" s="24" t="str">
        <f t="shared" si="502"/>
        <v>F</v>
      </c>
      <c r="AA793" s="24" t="str">
        <f>IF(I793&lt;&gt;"",IF(SUM(I793:J793)&gt;98,"",IF(I793-J793=0,G793,"")))</f>
        <v>F</v>
      </c>
      <c r="AB793" s="34" t="str">
        <f t="shared" si="503"/>
        <v/>
      </c>
      <c r="AC793" s="34" t="str">
        <f t="shared" si="504"/>
        <v>g</v>
      </c>
      <c r="AD793" s="34" t="str">
        <f t="shared" si="518"/>
        <v>g</v>
      </c>
      <c r="AE793" s="34" t="str">
        <f t="shared" si="505"/>
        <v>3 0</v>
      </c>
      <c r="AF793" s="34">
        <f t="shared" si="506"/>
        <v>5</v>
      </c>
      <c r="AG793" s="34">
        <f t="shared" si="507"/>
        <v>5</v>
      </c>
      <c r="AH793" s="34">
        <f t="shared" si="508"/>
        <v>0</v>
      </c>
      <c r="AI793" s="172">
        <f>IF(AJ793&lt;&gt;"",MAX(AI$3:AI792)+1,"")</f>
        <v>600</v>
      </c>
      <c r="AJ793" s="172" t="str">
        <f t="shared" si="509"/>
        <v>F</v>
      </c>
      <c r="AK793" s="172">
        <f t="shared" si="510"/>
        <v>340</v>
      </c>
      <c r="AL793" s="172">
        <f t="shared" si="511"/>
        <v>5</v>
      </c>
      <c r="AM793" s="172" t="str">
        <f>IF(AN793&lt;&gt;"",MAX(AM$3:AM792)+1,"")</f>
        <v/>
      </c>
      <c r="AN793" s="172" t="str">
        <f t="shared" si="512"/>
        <v/>
      </c>
      <c r="AO793" s="172" t="str">
        <f t="shared" si="513"/>
        <v/>
      </c>
      <c r="AP793" s="172" t="str">
        <f t="shared" si="514"/>
        <v/>
      </c>
      <c r="AQ793" s="172" t="str">
        <f t="shared" si="515"/>
        <v/>
      </c>
      <c r="AR793" s="172" t="str">
        <f>Table1[[#This Row],[Sex ]]&amp;Table1[[#This Row],[Month]]</f>
        <v>F3</v>
      </c>
      <c r="AS793" s="21"/>
      <c r="AT793" s="21"/>
      <c r="AU793" s="21"/>
      <c r="AV793" s="21"/>
      <c r="AW793" s="21"/>
      <c r="AX793" s="21"/>
      <c r="AY793" s="21"/>
      <c r="AZ793" s="21"/>
      <c r="BA793" s="21"/>
      <c r="BB793" s="21"/>
      <c r="BC793" s="21"/>
      <c r="BD793" s="21"/>
      <c r="BE793" s="319"/>
      <c r="BF793" s="319"/>
      <c r="BG793" s="316"/>
      <c r="BH793" s="316"/>
      <c r="BI793" s="316"/>
      <c r="BJ793" s="316"/>
      <c r="BK793" s="316"/>
      <c r="BL793" s="316"/>
      <c r="BM793" s="316"/>
      <c r="BN793" s="316"/>
      <c r="BO793" s="316"/>
      <c r="BP793" s="316"/>
      <c r="BQ793" s="316"/>
      <c r="BR793" s="316"/>
      <c r="BS793" s="316"/>
      <c r="BT793" s="316"/>
      <c r="BU793" s="316"/>
      <c r="BV793" s="316"/>
      <c r="BW793" s="316"/>
      <c r="BX793" s="316"/>
      <c r="BY793" s="316"/>
      <c r="BZ793" s="316"/>
      <c r="CA793" s="316"/>
      <c r="CB793" s="316"/>
      <c r="CC793" s="316"/>
      <c r="CD793" s="316"/>
      <c r="CE793" s="316"/>
      <c r="CF793" s="316"/>
      <c r="CG793" s="316"/>
      <c r="CH793" s="316"/>
      <c r="CI793" s="316"/>
      <c r="CJ793" s="316"/>
      <c r="CK793" s="316"/>
      <c r="CL793" s="316"/>
      <c r="CM793" s="316"/>
      <c r="CN793" s="316"/>
      <c r="CO793" s="316"/>
      <c r="CP793" s="316"/>
      <c r="CQ793" s="316"/>
      <c r="CR793" s="316"/>
      <c r="CS793" s="316"/>
      <c r="CT793" s="316"/>
      <c r="CU793" s="316"/>
      <c r="CV793" s="316"/>
      <c r="CW793" s="316"/>
      <c r="CX793" s="316"/>
      <c r="CY793" s="316"/>
      <c r="CZ793" s="316"/>
      <c r="DA793" s="316"/>
      <c r="DB793" s="316"/>
      <c r="DC793" s="316"/>
      <c r="DD793" s="316"/>
      <c r="DE793" s="316"/>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21"/>
      <c r="ET793" s="21"/>
      <c r="EU793" s="21"/>
      <c r="EV793" s="21"/>
      <c r="HP793" s="268">
        <f t="shared" si="519"/>
        <v>4</v>
      </c>
      <c r="HQ793" s="268">
        <f t="shared" si="490"/>
        <v>785</v>
      </c>
      <c r="HR793" s="268">
        <f t="shared" si="520"/>
        <v>0</v>
      </c>
      <c r="HS793" s="268">
        <f t="shared" si="521"/>
        <v>0</v>
      </c>
    </row>
    <row r="794" spans="1:227" x14ac:dyDescent="0.3">
      <c r="A794" s="21"/>
      <c r="B794" s="14">
        <v>11674</v>
      </c>
      <c r="C794" s="14">
        <v>11</v>
      </c>
      <c r="D794" s="14" t="s">
        <v>182</v>
      </c>
      <c r="E794" s="14" t="s">
        <v>183</v>
      </c>
      <c r="F794" s="14">
        <v>340</v>
      </c>
      <c r="G794" s="14" t="s">
        <v>121</v>
      </c>
      <c r="H794" s="14">
        <v>3</v>
      </c>
      <c r="I794" s="14">
        <v>7</v>
      </c>
      <c r="J794" s="14">
        <v>7</v>
      </c>
      <c r="K794" s="14"/>
      <c r="L794" s="14" t="s">
        <v>141</v>
      </c>
      <c r="M794" s="24">
        <f t="shared" si="516"/>
        <v>7</v>
      </c>
      <c r="N794" s="24">
        <f t="shared" si="491"/>
        <v>1</v>
      </c>
      <c r="O794" s="24" t="str">
        <f t="shared" si="492"/>
        <v>7 7</v>
      </c>
      <c r="P794" s="24">
        <f t="shared" si="493"/>
        <v>7</v>
      </c>
      <c r="Q794" s="25">
        <f t="shared" si="494"/>
        <v>0</v>
      </c>
      <c r="R794" s="26">
        <f t="shared" si="495"/>
        <v>0</v>
      </c>
      <c r="S794" s="24">
        <f t="shared" si="496"/>
        <v>3</v>
      </c>
      <c r="T794" s="24">
        <f t="shared" si="497"/>
        <v>3</v>
      </c>
      <c r="U794" s="24" t="str">
        <f t="shared" si="498"/>
        <v/>
      </c>
      <c r="V794" s="24" t="str">
        <f t="shared" si="499"/>
        <v>g</v>
      </c>
      <c r="W794" s="24" t="str">
        <f t="shared" si="517"/>
        <v/>
      </c>
      <c r="X794" s="24">
        <f t="shared" si="500"/>
        <v>3</v>
      </c>
      <c r="Y794" s="24">
        <f t="shared" si="501"/>
        <v>3</v>
      </c>
      <c r="Z794" s="24" t="str">
        <f t="shared" si="502"/>
        <v>M</v>
      </c>
      <c r="AA794" s="24" t="str">
        <f>IF(I794&lt;&gt;"",IF(SUM(I794:J794)&gt;98,"",IF(I794-J794=0,G794,"")))</f>
        <v>M</v>
      </c>
      <c r="AB794" s="34" t="str">
        <f t="shared" si="503"/>
        <v/>
      </c>
      <c r="AC794" s="34" t="str">
        <f t="shared" si="504"/>
        <v>g</v>
      </c>
      <c r="AD794" s="34" t="str">
        <f t="shared" si="518"/>
        <v>g</v>
      </c>
      <c r="AE794" s="34" t="str">
        <f t="shared" si="505"/>
        <v>3 0</v>
      </c>
      <c r="AF794" s="34">
        <f t="shared" si="506"/>
        <v>7</v>
      </c>
      <c r="AG794" s="34">
        <f t="shared" si="507"/>
        <v>7</v>
      </c>
      <c r="AH794" s="34">
        <f t="shared" si="508"/>
        <v>0</v>
      </c>
      <c r="AI794" s="172" t="str">
        <f>IF(AJ794&lt;&gt;"",MAX(AI$3:AI793)+1,"")</f>
        <v/>
      </c>
      <c r="AJ794" s="172" t="str">
        <f t="shared" si="509"/>
        <v/>
      </c>
      <c r="AK794" s="172" t="str">
        <f t="shared" si="510"/>
        <v/>
      </c>
      <c r="AL794" s="172" t="str">
        <f t="shared" si="511"/>
        <v/>
      </c>
      <c r="AM794" s="172">
        <f>IF(AN794&lt;&gt;"",MAX(AM$3:AM793)+1,"")</f>
        <v>184</v>
      </c>
      <c r="AN794" s="172" t="str">
        <f t="shared" si="512"/>
        <v>M</v>
      </c>
      <c r="AO794" s="172">
        <f t="shared" si="513"/>
        <v>340</v>
      </c>
      <c r="AP794" s="172">
        <f t="shared" si="514"/>
        <v>7</v>
      </c>
      <c r="AQ794" s="172" t="str">
        <f t="shared" si="515"/>
        <v/>
      </c>
      <c r="AR794" s="172" t="str">
        <f>Table1[[#This Row],[Sex ]]&amp;Table1[[#This Row],[Month]]</f>
        <v>M3</v>
      </c>
      <c r="AS794" s="21"/>
      <c r="AT794" s="21"/>
      <c r="AU794" s="21"/>
      <c r="AV794" s="21"/>
      <c r="AW794" s="21"/>
      <c r="AX794" s="21"/>
      <c r="AY794" s="21"/>
      <c r="AZ794" s="21"/>
      <c r="BA794" s="21"/>
      <c r="BB794" s="21"/>
      <c r="BC794" s="21"/>
      <c r="BD794" s="21"/>
      <c r="BE794" s="319"/>
      <c r="BF794" s="319"/>
      <c r="BG794" s="316"/>
      <c r="BH794" s="316"/>
      <c r="BI794" s="316"/>
      <c r="BJ794" s="316"/>
      <c r="BK794" s="316"/>
      <c r="BL794" s="316"/>
      <c r="BM794" s="316"/>
      <c r="BN794" s="316"/>
      <c r="BO794" s="316"/>
      <c r="BP794" s="316"/>
      <c r="BQ794" s="316"/>
      <c r="BR794" s="316"/>
      <c r="BS794" s="316"/>
      <c r="BT794" s="316"/>
      <c r="BU794" s="316"/>
      <c r="BV794" s="316"/>
      <c r="BW794" s="316"/>
      <c r="BX794" s="316"/>
      <c r="BY794" s="316"/>
      <c r="BZ794" s="316"/>
      <c r="CA794" s="316"/>
      <c r="CB794" s="316"/>
      <c r="CC794" s="316"/>
      <c r="CD794" s="316"/>
      <c r="CE794" s="316"/>
      <c r="CF794" s="316"/>
      <c r="CG794" s="316"/>
      <c r="CH794" s="316"/>
      <c r="CI794" s="316"/>
      <c r="CJ794" s="316"/>
      <c r="CK794" s="316"/>
      <c r="CL794" s="316"/>
      <c r="CM794" s="316"/>
      <c r="CN794" s="316"/>
      <c r="CO794" s="316"/>
      <c r="CP794" s="316"/>
      <c r="CQ794" s="316"/>
      <c r="CR794" s="316"/>
      <c r="CS794" s="316"/>
      <c r="CT794" s="316"/>
      <c r="CU794" s="316"/>
      <c r="CV794" s="316"/>
      <c r="CW794" s="316"/>
      <c r="CX794" s="316"/>
      <c r="CY794" s="316"/>
      <c r="CZ794" s="316"/>
      <c r="DA794" s="316"/>
      <c r="DB794" s="316"/>
      <c r="DC794" s="316"/>
      <c r="DD794" s="316"/>
      <c r="DE794" s="316"/>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21"/>
      <c r="ET794" s="21"/>
      <c r="EU794" s="21"/>
      <c r="EV794" s="21"/>
      <c r="HP794" s="268">
        <f t="shared" si="519"/>
        <v>3</v>
      </c>
      <c r="HQ794" s="268">
        <f t="shared" si="490"/>
        <v>786</v>
      </c>
      <c r="HR794" s="268">
        <f t="shared" si="520"/>
        <v>0</v>
      </c>
      <c r="HS794" s="268">
        <f t="shared" si="521"/>
        <v>0</v>
      </c>
    </row>
    <row r="795" spans="1:227" x14ac:dyDescent="0.3">
      <c r="A795" s="21"/>
      <c r="B795" s="14">
        <v>11674</v>
      </c>
      <c r="C795" s="14">
        <v>12</v>
      </c>
      <c r="D795" s="14" t="s">
        <v>182</v>
      </c>
      <c r="E795" s="14" t="s">
        <v>183</v>
      </c>
      <c r="F795" s="14">
        <v>350</v>
      </c>
      <c r="G795" s="14" t="s">
        <v>121</v>
      </c>
      <c r="H795" s="14">
        <v>3</v>
      </c>
      <c r="I795" s="14">
        <v>8</v>
      </c>
      <c r="J795" s="14">
        <v>9</v>
      </c>
      <c r="K795" s="14"/>
      <c r="L795" s="14" t="s">
        <v>141</v>
      </c>
      <c r="M795" s="24" t="str">
        <f t="shared" si="516"/>
        <v/>
      </c>
      <c r="N795" s="24">
        <f t="shared" si="491"/>
        <v>1</v>
      </c>
      <c r="O795" s="24" t="str">
        <f t="shared" si="492"/>
        <v>9 8</v>
      </c>
      <c r="P795" s="24">
        <f t="shared" si="493"/>
        <v>8.5</v>
      </c>
      <c r="Q795" s="25">
        <f t="shared" si="494"/>
        <v>0.5</v>
      </c>
      <c r="R795" s="26">
        <f t="shared" si="495"/>
        <v>8.3189033080770303E-2</v>
      </c>
      <c r="S795" s="24">
        <f t="shared" si="496"/>
        <v>3</v>
      </c>
      <c r="T795" s="24">
        <f t="shared" si="497"/>
        <v>3</v>
      </c>
      <c r="U795" s="24" t="str">
        <f t="shared" si="498"/>
        <v/>
      </c>
      <c r="V795" s="24" t="str">
        <f t="shared" si="499"/>
        <v/>
      </c>
      <c r="W795" s="24" t="str">
        <f t="shared" si="517"/>
        <v/>
      </c>
      <c r="X795" s="24" t="str">
        <f t="shared" si="500"/>
        <v/>
      </c>
      <c r="Y795" s="24">
        <f t="shared" si="501"/>
        <v>3</v>
      </c>
      <c r="Z795" s="24" t="str">
        <f t="shared" si="502"/>
        <v>M</v>
      </c>
      <c r="AA795" s="24" t="str">
        <f>IF(I795&lt;&gt;"",IF(I795-J795=0,G795,""),"")</f>
        <v/>
      </c>
      <c r="AB795" s="34" t="str">
        <f t="shared" si="503"/>
        <v/>
      </c>
      <c r="AC795" s="34" t="str">
        <f t="shared" si="504"/>
        <v>g</v>
      </c>
      <c r="AD795" s="34" t="str">
        <f t="shared" si="518"/>
        <v/>
      </c>
      <c r="AE795" s="34" t="str">
        <f t="shared" si="505"/>
        <v>3 -1</v>
      </c>
      <c r="AF795" s="34">
        <f t="shared" si="506"/>
        <v>9</v>
      </c>
      <c r="AG795" s="34">
        <f t="shared" si="507"/>
        <v>8</v>
      </c>
      <c r="AH795" s="34">
        <f t="shared" si="508"/>
        <v>-1</v>
      </c>
      <c r="AI795" s="172" t="str">
        <f>IF(AJ795&lt;&gt;"",MAX(AI$3:AI794)+1,"")</f>
        <v/>
      </c>
      <c r="AJ795" s="172" t="str">
        <f t="shared" si="509"/>
        <v/>
      </c>
      <c r="AK795" s="172" t="str">
        <f t="shared" si="510"/>
        <v/>
      </c>
      <c r="AL795" s="172" t="str">
        <f t="shared" si="511"/>
        <v/>
      </c>
      <c r="AM795" s="172">
        <f>IF(AN795&lt;&gt;"",MAX(AM$3:AM794)+1,"")</f>
        <v>185</v>
      </c>
      <c r="AN795" s="172" t="str">
        <f t="shared" si="512"/>
        <v>M</v>
      </c>
      <c r="AO795" s="172">
        <f t="shared" si="513"/>
        <v>350</v>
      </c>
      <c r="AP795" s="172">
        <f t="shared" si="514"/>
        <v>9</v>
      </c>
      <c r="AQ795" s="172" t="str">
        <f t="shared" si="515"/>
        <v/>
      </c>
      <c r="AR795" s="172" t="str">
        <f>Table1[[#This Row],[Sex ]]&amp;Table1[[#This Row],[Month]]</f>
        <v>M3</v>
      </c>
      <c r="AS795" s="21"/>
      <c r="AT795" s="21"/>
      <c r="AU795" s="21"/>
      <c r="AV795" s="21"/>
      <c r="AW795" s="21"/>
      <c r="AX795" s="21"/>
      <c r="AY795" s="21"/>
      <c r="AZ795" s="21"/>
      <c r="BA795" s="21"/>
      <c r="BB795" s="21"/>
      <c r="BC795" s="21"/>
      <c r="BD795" s="21"/>
      <c r="BE795" s="319"/>
      <c r="BF795" s="319"/>
      <c r="BG795" s="316"/>
      <c r="BH795" s="316"/>
      <c r="BI795" s="316"/>
      <c r="BJ795" s="316"/>
      <c r="BK795" s="316"/>
      <c r="BL795" s="316"/>
      <c r="BM795" s="316"/>
      <c r="BN795" s="316"/>
      <c r="BO795" s="316"/>
      <c r="BP795" s="316"/>
      <c r="BQ795" s="316"/>
      <c r="BR795" s="316"/>
      <c r="BS795" s="316"/>
      <c r="BT795" s="316"/>
      <c r="BU795" s="316"/>
      <c r="BV795" s="316"/>
      <c r="BW795" s="316"/>
      <c r="BX795" s="316"/>
      <c r="BY795" s="316"/>
      <c r="BZ795" s="316"/>
      <c r="CA795" s="316"/>
      <c r="CB795" s="316"/>
      <c r="CC795" s="316"/>
      <c r="CD795" s="316"/>
      <c r="CE795" s="316"/>
      <c r="CF795" s="316"/>
      <c r="CG795" s="316"/>
      <c r="CH795" s="316"/>
      <c r="CI795" s="316"/>
      <c r="CJ795" s="316"/>
      <c r="CK795" s="316"/>
      <c r="CL795" s="316"/>
      <c r="CM795" s="316"/>
      <c r="CN795" s="316"/>
      <c r="CO795" s="316"/>
      <c r="CP795" s="316"/>
      <c r="CQ795" s="316"/>
      <c r="CR795" s="316"/>
      <c r="CS795" s="316"/>
      <c r="CT795" s="316"/>
      <c r="CU795" s="316"/>
      <c r="CV795" s="316"/>
      <c r="CW795" s="316"/>
      <c r="CX795" s="316"/>
      <c r="CY795" s="316"/>
      <c r="CZ795" s="316"/>
      <c r="DA795" s="316"/>
      <c r="DB795" s="316"/>
      <c r="DC795" s="316"/>
      <c r="DD795" s="316"/>
      <c r="DE795" s="316"/>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21"/>
      <c r="ET795" s="21"/>
      <c r="EU795" s="21"/>
      <c r="EV795" s="21"/>
      <c r="HP795" s="268">
        <f t="shared" si="519"/>
        <v>5</v>
      </c>
      <c r="HQ795" s="268">
        <f t="shared" si="490"/>
        <v>787</v>
      </c>
      <c r="HR795" s="268">
        <f t="shared" si="520"/>
        <v>0</v>
      </c>
      <c r="HS795" s="268">
        <f t="shared" si="521"/>
        <v>0</v>
      </c>
    </row>
    <row r="796" spans="1:227" x14ac:dyDescent="0.3">
      <c r="A796" s="21"/>
      <c r="B796" s="14">
        <v>11674</v>
      </c>
      <c r="C796" s="14">
        <v>13</v>
      </c>
      <c r="D796" s="14" t="s">
        <v>182</v>
      </c>
      <c r="E796" s="14" t="s">
        <v>183</v>
      </c>
      <c r="F796" s="14">
        <v>360</v>
      </c>
      <c r="G796" s="14" t="s">
        <v>121</v>
      </c>
      <c r="H796" s="14">
        <v>3</v>
      </c>
      <c r="I796" s="14">
        <v>6</v>
      </c>
      <c r="J796" s="14">
        <v>6</v>
      </c>
      <c r="K796" s="14"/>
      <c r="L796" s="14" t="s">
        <v>141</v>
      </c>
      <c r="M796" s="24">
        <f t="shared" si="516"/>
        <v>6</v>
      </c>
      <c r="N796" s="24">
        <f t="shared" si="491"/>
        <v>1</v>
      </c>
      <c r="O796" s="24" t="str">
        <f t="shared" si="492"/>
        <v>6 6</v>
      </c>
      <c r="P796" s="24">
        <f t="shared" si="493"/>
        <v>6</v>
      </c>
      <c r="Q796" s="25">
        <f t="shared" si="494"/>
        <v>0</v>
      </c>
      <c r="R796" s="26">
        <f t="shared" si="495"/>
        <v>0</v>
      </c>
      <c r="S796" s="24">
        <f t="shared" si="496"/>
        <v>3</v>
      </c>
      <c r="T796" s="24">
        <f t="shared" si="497"/>
        <v>3</v>
      </c>
      <c r="U796" s="24" t="str">
        <f t="shared" si="498"/>
        <v/>
      </c>
      <c r="V796" s="24" t="str">
        <f t="shared" si="499"/>
        <v>g</v>
      </c>
      <c r="W796" s="24" t="str">
        <f t="shared" si="517"/>
        <v/>
      </c>
      <c r="X796" s="24">
        <f t="shared" si="500"/>
        <v>3</v>
      </c>
      <c r="Y796" s="24">
        <f t="shared" si="501"/>
        <v>3</v>
      </c>
      <c r="Z796" s="24" t="str">
        <f t="shared" si="502"/>
        <v>M</v>
      </c>
      <c r="AA796" s="24" t="str">
        <f t="shared" ref="AA796:AA813" si="522">IF(I796&lt;&gt;"",IF(SUM(I796:J796)&gt;98,"",IF(I796-J796=0,G796,"")))</f>
        <v>M</v>
      </c>
      <c r="AB796" s="34" t="str">
        <f t="shared" si="503"/>
        <v/>
      </c>
      <c r="AC796" s="34" t="str">
        <f t="shared" si="504"/>
        <v>g</v>
      </c>
      <c r="AD796" s="34" t="str">
        <f t="shared" si="518"/>
        <v>g</v>
      </c>
      <c r="AE796" s="34" t="str">
        <f t="shared" si="505"/>
        <v>3 0</v>
      </c>
      <c r="AF796" s="34">
        <f t="shared" si="506"/>
        <v>6</v>
      </c>
      <c r="AG796" s="34">
        <f t="shared" si="507"/>
        <v>6</v>
      </c>
      <c r="AH796" s="34">
        <f t="shared" si="508"/>
        <v>0</v>
      </c>
      <c r="AI796" s="172" t="str">
        <f>IF(AJ796&lt;&gt;"",MAX(AI$3:AI795)+1,"")</f>
        <v/>
      </c>
      <c r="AJ796" s="172" t="str">
        <f t="shared" si="509"/>
        <v/>
      </c>
      <c r="AK796" s="172" t="str">
        <f t="shared" si="510"/>
        <v/>
      </c>
      <c r="AL796" s="172" t="str">
        <f t="shared" si="511"/>
        <v/>
      </c>
      <c r="AM796" s="172">
        <f>IF(AN796&lt;&gt;"",MAX(AM$3:AM795)+1,"")</f>
        <v>186</v>
      </c>
      <c r="AN796" s="172" t="str">
        <f t="shared" si="512"/>
        <v>M</v>
      </c>
      <c r="AO796" s="172">
        <f t="shared" si="513"/>
        <v>360</v>
      </c>
      <c r="AP796" s="172">
        <f t="shared" si="514"/>
        <v>6</v>
      </c>
      <c r="AQ796" s="172" t="str">
        <f t="shared" si="515"/>
        <v/>
      </c>
      <c r="AR796" s="172" t="str">
        <f>Table1[[#This Row],[Sex ]]&amp;Table1[[#This Row],[Month]]</f>
        <v>M3</v>
      </c>
      <c r="AS796" s="21"/>
      <c r="AT796" s="21"/>
      <c r="AU796" s="21"/>
      <c r="AV796" s="21"/>
      <c r="AW796" s="21"/>
      <c r="AX796" s="21"/>
      <c r="AY796" s="21"/>
      <c r="AZ796" s="21"/>
      <c r="BA796" s="21"/>
      <c r="BB796" s="21"/>
      <c r="BC796" s="21"/>
      <c r="BD796" s="21"/>
      <c r="BE796" s="319"/>
      <c r="BF796" s="319"/>
      <c r="BG796" s="316"/>
      <c r="BH796" s="316"/>
      <c r="BI796" s="316"/>
      <c r="BJ796" s="316"/>
      <c r="BK796" s="316"/>
      <c r="BL796" s="316"/>
      <c r="BM796" s="316"/>
      <c r="BN796" s="316"/>
      <c r="BO796" s="316"/>
      <c r="BP796" s="316"/>
      <c r="BQ796" s="316"/>
      <c r="BR796" s="316"/>
      <c r="BS796" s="316"/>
      <c r="BT796" s="316"/>
      <c r="BU796" s="316"/>
      <c r="BV796" s="316"/>
      <c r="BW796" s="316"/>
      <c r="BX796" s="316"/>
      <c r="BY796" s="316"/>
      <c r="BZ796" s="316"/>
      <c r="CA796" s="316"/>
      <c r="CB796" s="316"/>
      <c r="CC796" s="316"/>
      <c r="CD796" s="316"/>
      <c r="CE796" s="316"/>
      <c r="CF796" s="316"/>
      <c r="CG796" s="316"/>
      <c r="CH796" s="316"/>
      <c r="CI796" s="316"/>
      <c r="CJ796" s="316"/>
      <c r="CK796" s="316"/>
      <c r="CL796" s="316"/>
      <c r="CM796" s="316"/>
      <c r="CN796" s="316"/>
      <c r="CO796" s="316"/>
      <c r="CP796" s="316"/>
      <c r="CQ796" s="316"/>
      <c r="CR796" s="316"/>
      <c r="CS796" s="316"/>
      <c r="CT796" s="316"/>
      <c r="CU796" s="316"/>
      <c r="CV796" s="316"/>
      <c r="CW796" s="316"/>
      <c r="CX796" s="316"/>
      <c r="CY796" s="316"/>
      <c r="CZ796" s="316"/>
      <c r="DA796" s="316"/>
      <c r="DB796" s="316"/>
      <c r="DC796" s="316"/>
      <c r="DD796" s="316"/>
      <c r="DE796" s="316"/>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21"/>
      <c r="ET796" s="21"/>
      <c r="EU796" s="21"/>
      <c r="EV796" s="21"/>
      <c r="HP796" s="268">
        <f t="shared" si="519"/>
        <v>4</v>
      </c>
      <c r="HQ796" s="268">
        <f t="shared" si="490"/>
        <v>788</v>
      </c>
      <c r="HR796" s="268">
        <f t="shared" si="520"/>
        <v>0</v>
      </c>
      <c r="HS796" s="268">
        <f t="shared" si="521"/>
        <v>0</v>
      </c>
    </row>
    <row r="797" spans="1:227" x14ac:dyDescent="0.3">
      <c r="A797" s="21"/>
      <c r="B797" s="14">
        <v>11674</v>
      </c>
      <c r="C797" s="14">
        <v>14</v>
      </c>
      <c r="D797" s="14" t="s">
        <v>182</v>
      </c>
      <c r="E797" s="14" t="s">
        <v>183</v>
      </c>
      <c r="F797" s="14">
        <v>280</v>
      </c>
      <c r="G797" s="14" t="s">
        <v>121</v>
      </c>
      <c r="H797" s="14">
        <v>3</v>
      </c>
      <c r="I797" s="14">
        <v>4</v>
      </c>
      <c r="J797" s="14">
        <v>4</v>
      </c>
      <c r="K797" s="14"/>
      <c r="L797" s="14" t="s">
        <v>141</v>
      </c>
      <c r="M797" s="24">
        <f t="shared" si="516"/>
        <v>4</v>
      </c>
      <c r="N797" s="24">
        <f t="shared" si="491"/>
        <v>1</v>
      </c>
      <c r="O797" s="24" t="str">
        <f t="shared" si="492"/>
        <v>4 4</v>
      </c>
      <c r="P797" s="24">
        <f t="shared" si="493"/>
        <v>4</v>
      </c>
      <c r="Q797" s="25">
        <f t="shared" si="494"/>
        <v>0</v>
      </c>
      <c r="R797" s="26">
        <f t="shared" si="495"/>
        <v>0</v>
      </c>
      <c r="S797" s="24">
        <f t="shared" si="496"/>
        <v>3</v>
      </c>
      <c r="T797" s="24">
        <f t="shared" si="497"/>
        <v>3</v>
      </c>
      <c r="U797" s="24" t="str">
        <f t="shared" si="498"/>
        <v/>
      </c>
      <c r="V797" s="24" t="str">
        <f t="shared" si="499"/>
        <v>g</v>
      </c>
      <c r="W797" s="24" t="str">
        <f t="shared" si="517"/>
        <v/>
      </c>
      <c r="X797" s="24">
        <f t="shared" si="500"/>
        <v>3</v>
      </c>
      <c r="Y797" s="24">
        <f t="shared" si="501"/>
        <v>3</v>
      </c>
      <c r="Z797" s="24" t="str">
        <f t="shared" si="502"/>
        <v>M</v>
      </c>
      <c r="AA797" s="24" t="str">
        <f t="shared" si="522"/>
        <v>M</v>
      </c>
      <c r="AB797" s="34" t="str">
        <f t="shared" si="503"/>
        <v/>
      </c>
      <c r="AC797" s="34" t="str">
        <f t="shared" si="504"/>
        <v>g</v>
      </c>
      <c r="AD797" s="34" t="str">
        <f t="shared" si="518"/>
        <v>g</v>
      </c>
      <c r="AE797" s="34" t="str">
        <f t="shared" si="505"/>
        <v>3 0</v>
      </c>
      <c r="AF797" s="34">
        <f t="shared" si="506"/>
        <v>4</v>
      </c>
      <c r="AG797" s="34">
        <f t="shared" si="507"/>
        <v>4</v>
      </c>
      <c r="AH797" s="34">
        <f t="shared" si="508"/>
        <v>0</v>
      </c>
      <c r="AI797" s="172" t="str">
        <f>IF(AJ797&lt;&gt;"",MAX(AI$3:AI796)+1,"")</f>
        <v/>
      </c>
      <c r="AJ797" s="172" t="str">
        <f t="shared" si="509"/>
        <v/>
      </c>
      <c r="AK797" s="172" t="str">
        <f t="shared" si="510"/>
        <v/>
      </c>
      <c r="AL797" s="172" t="str">
        <f t="shared" si="511"/>
        <v/>
      </c>
      <c r="AM797" s="172">
        <f>IF(AN797&lt;&gt;"",MAX(AM$3:AM796)+1,"")</f>
        <v>187</v>
      </c>
      <c r="AN797" s="172" t="str">
        <f t="shared" si="512"/>
        <v>M</v>
      </c>
      <c r="AO797" s="172">
        <f t="shared" si="513"/>
        <v>280</v>
      </c>
      <c r="AP797" s="172">
        <f t="shared" si="514"/>
        <v>4</v>
      </c>
      <c r="AQ797" s="172" t="str">
        <f t="shared" si="515"/>
        <v/>
      </c>
      <c r="AR797" s="172" t="str">
        <f>Table1[[#This Row],[Sex ]]&amp;Table1[[#This Row],[Month]]</f>
        <v>M3</v>
      </c>
      <c r="AS797" s="21"/>
      <c r="AT797" s="21"/>
      <c r="AU797" s="21"/>
      <c r="AV797" s="21"/>
      <c r="AW797" s="21"/>
      <c r="AX797" s="21"/>
      <c r="AY797" s="21"/>
      <c r="AZ797" s="21"/>
      <c r="BA797" s="21"/>
      <c r="BB797" s="21"/>
      <c r="BC797" s="21"/>
      <c r="BD797" s="21"/>
      <c r="BE797" s="319"/>
      <c r="BF797" s="319"/>
      <c r="BG797" s="316"/>
      <c r="BH797" s="316"/>
      <c r="BI797" s="316"/>
      <c r="BJ797" s="316"/>
      <c r="BK797" s="316"/>
      <c r="BL797" s="316"/>
      <c r="BM797" s="316"/>
      <c r="BN797" s="316"/>
      <c r="BO797" s="316"/>
      <c r="BP797" s="316"/>
      <c r="BQ797" s="316"/>
      <c r="BR797" s="316"/>
      <c r="BS797" s="316"/>
      <c r="BT797" s="316"/>
      <c r="BU797" s="316"/>
      <c r="BV797" s="316"/>
      <c r="BW797" s="316"/>
      <c r="BX797" s="316"/>
      <c r="BY797" s="316"/>
      <c r="BZ797" s="316"/>
      <c r="CA797" s="316"/>
      <c r="CB797" s="316"/>
      <c r="CC797" s="316"/>
      <c r="CD797" s="316"/>
      <c r="CE797" s="316"/>
      <c r="CF797" s="316"/>
      <c r="CG797" s="316"/>
      <c r="CH797" s="316"/>
      <c r="CI797" s="316"/>
      <c r="CJ797" s="316"/>
      <c r="CK797" s="316"/>
      <c r="CL797" s="316"/>
      <c r="CM797" s="316"/>
      <c r="CN797" s="316"/>
      <c r="CO797" s="316"/>
      <c r="CP797" s="316"/>
      <c r="CQ797" s="316"/>
      <c r="CR797" s="316"/>
      <c r="CS797" s="316"/>
      <c r="CT797" s="316"/>
      <c r="CU797" s="316"/>
      <c r="CV797" s="316"/>
      <c r="CW797" s="316"/>
      <c r="CX797" s="316"/>
      <c r="CY797" s="316"/>
      <c r="CZ797" s="316"/>
      <c r="DA797" s="316"/>
      <c r="DB797" s="316"/>
      <c r="DC797" s="316"/>
      <c r="DD797" s="316"/>
      <c r="DE797" s="316"/>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21"/>
      <c r="ET797" s="21"/>
      <c r="EU797" s="21"/>
      <c r="EV797" s="21"/>
      <c r="HP797" s="268">
        <f t="shared" si="519"/>
        <v>5</v>
      </c>
      <c r="HQ797" s="268">
        <f t="shared" si="490"/>
        <v>789</v>
      </c>
      <c r="HR797" s="268">
        <f t="shared" si="520"/>
        <v>20</v>
      </c>
      <c r="HS797" s="268">
        <f t="shared" si="521"/>
        <v>20</v>
      </c>
    </row>
    <row r="798" spans="1:227" x14ac:dyDescent="0.3">
      <c r="A798" s="21"/>
      <c r="B798" s="14">
        <v>11674</v>
      </c>
      <c r="C798" s="14">
        <v>15</v>
      </c>
      <c r="D798" s="14" t="s">
        <v>182</v>
      </c>
      <c r="E798" s="14" t="s">
        <v>183</v>
      </c>
      <c r="F798" s="14">
        <v>280</v>
      </c>
      <c r="G798" s="14" t="s">
        <v>121</v>
      </c>
      <c r="H798" s="14">
        <v>3</v>
      </c>
      <c r="I798" s="14">
        <v>2</v>
      </c>
      <c r="J798" s="14">
        <v>2</v>
      </c>
      <c r="K798" s="14"/>
      <c r="L798" s="14" t="s">
        <v>141</v>
      </c>
      <c r="M798" s="24">
        <f t="shared" si="516"/>
        <v>2</v>
      </c>
      <c r="N798" s="24">
        <f t="shared" si="491"/>
        <v>1</v>
      </c>
      <c r="O798" s="24" t="str">
        <f t="shared" si="492"/>
        <v>2 2</v>
      </c>
      <c r="P798" s="24">
        <f t="shared" si="493"/>
        <v>2</v>
      </c>
      <c r="Q798" s="25">
        <f t="shared" si="494"/>
        <v>0</v>
      </c>
      <c r="R798" s="26">
        <f t="shared" si="495"/>
        <v>0</v>
      </c>
      <c r="S798" s="24">
        <f t="shared" si="496"/>
        <v>3</v>
      </c>
      <c r="T798" s="24">
        <f t="shared" si="497"/>
        <v>3</v>
      </c>
      <c r="U798" s="24" t="str">
        <f t="shared" si="498"/>
        <v/>
      </c>
      <c r="V798" s="24" t="str">
        <f t="shared" si="499"/>
        <v>g</v>
      </c>
      <c r="W798" s="24" t="str">
        <f t="shared" si="517"/>
        <v/>
      </c>
      <c r="X798" s="24">
        <f t="shared" si="500"/>
        <v>3</v>
      </c>
      <c r="Y798" s="24">
        <f t="shared" si="501"/>
        <v>3</v>
      </c>
      <c r="Z798" s="24" t="str">
        <f t="shared" si="502"/>
        <v>M</v>
      </c>
      <c r="AA798" s="24" t="str">
        <f t="shared" si="522"/>
        <v>M</v>
      </c>
      <c r="AB798" s="34" t="str">
        <f t="shared" si="503"/>
        <v/>
      </c>
      <c r="AC798" s="34" t="str">
        <f t="shared" si="504"/>
        <v>g</v>
      </c>
      <c r="AD798" s="34" t="str">
        <f t="shared" si="518"/>
        <v>g</v>
      </c>
      <c r="AE798" s="34" t="str">
        <f t="shared" si="505"/>
        <v>3 0</v>
      </c>
      <c r="AF798" s="34">
        <f t="shared" si="506"/>
        <v>2</v>
      </c>
      <c r="AG798" s="34">
        <f t="shared" si="507"/>
        <v>2</v>
      </c>
      <c r="AH798" s="34">
        <f t="shared" si="508"/>
        <v>0</v>
      </c>
      <c r="AI798" s="172" t="str">
        <f>IF(AJ798&lt;&gt;"",MAX(AI$3:AI797)+1,"")</f>
        <v/>
      </c>
      <c r="AJ798" s="172" t="str">
        <f t="shared" si="509"/>
        <v/>
      </c>
      <c r="AK798" s="172" t="str">
        <f t="shared" si="510"/>
        <v/>
      </c>
      <c r="AL798" s="172" t="str">
        <f t="shared" si="511"/>
        <v/>
      </c>
      <c r="AM798" s="172">
        <f>IF(AN798&lt;&gt;"",MAX(AM$3:AM797)+1,"")</f>
        <v>188</v>
      </c>
      <c r="AN798" s="172" t="str">
        <f t="shared" si="512"/>
        <v>M</v>
      </c>
      <c r="AO798" s="172">
        <f t="shared" si="513"/>
        <v>280</v>
      </c>
      <c r="AP798" s="172">
        <f t="shared" si="514"/>
        <v>2</v>
      </c>
      <c r="AQ798" s="172" t="str">
        <f t="shared" si="515"/>
        <v/>
      </c>
      <c r="AR798" s="172" t="str">
        <f>Table1[[#This Row],[Sex ]]&amp;Table1[[#This Row],[Month]]</f>
        <v>M3</v>
      </c>
      <c r="AS798" s="21"/>
      <c r="AT798" s="21"/>
      <c r="AU798" s="21"/>
      <c r="AV798" s="21"/>
      <c r="AW798" s="21"/>
      <c r="AX798" s="21"/>
      <c r="AY798" s="21"/>
      <c r="AZ798" s="21"/>
      <c r="BA798" s="21"/>
      <c r="BB798" s="21"/>
      <c r="BC798" s="21"/>
      <c r="BD798" s="21"/>
      <c r="BE798" s="319"/>
      <c r="BF798" s="319"/>
      <c r="BG798" s="316"/>
      <c r="BH798" s="316"/>
      <c r="BI798" s="316"/>
      <c r="BJ798" s="316"/>
      <c r="BK798" s="316"/>
      <c r="BL798" s="316"/>
      <c r="BM798" s="316"/>
      <c r="BN798" s="316"/>
      <c r="BO798" s="316"/>
      <c r="BP798" s="316"/>
      <c r="BQ798" s="316"/>
      <c r="BR798" s="316"/>
      <c r="BS798" s="316"/>
      <c r="BT798" s="316"/>
      <c r="BU798" s="316"/>
      <c r="BV798" s="316"/>
      <c r="BW798" s="316"/>
      <c r="BX798" s="316"/>
      <c r="BY798" s="316"/>
      <c r="BZ798" s="316"/>
      <c r="CA798" s="316"/>
      <c r="CB798" s="316"/>
      <c r="CC798" s="316"/>
      <c r="CD798" s="316"/>
      <c r="CE798" s="316"/>
      <c r="CF798" s="316"/>
      <c r="CG798" s="316"/>
      <c r="CH798" s="316"/>
      <c r="CI798" s="316"/>
      <c r="CJ798" s="316"/>
      <c r="CK798" s="316"/>
      <c r="CL798" s="316"/>
      <c r="CM798" s="316"/>
      <c r="CN798" s="316"/>
      <c r="CO798" s="316"/>
      <c r="CP798" s="316"/>
      <c r="CQ798" s="316"/>
      <c r="CR798" s="316"/>
      <c r="CS798" s="316"/>
      <c r="CT798" s="316"/>
      <c r="CU798" s="316"/>
      <c r="CV798" s="316"/>
      <c r="CW798" s="316"/>
      <c r="CX798" s="316"/>
      <c r="CY798" s="316"/>
      <c r="CZ798" s="316"/>
      <c r="DA798" s="316"/>
      <c r="DB798" s="316"/>
      <c r="DC798" s="316"/>
      <c r="DD798" s="316"/>
      <c r="DE798" s="316"/>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21"/>
      <c r="ET798" s="21"/>
      <c r="EU798" s="21"/>
      <c r="EV798" s="21"/>
      <c r="HP798" s="268">
        <f t="shared" si="519"/>
        <v>4</v>
      </c>
      <c r="HQ798" s="268">
        <f t="shared" si="490"/>
        <v>790</v>
      </c>
      <c r="HR798" s="268">
        <f t="shared" si="520"/>
        <v>0</v>
      </c>
      <c r="HS798" s="268">
        <f t="shared" si="521"/>
        <v>0</v>
      </c>
    </row>
    <row r="799" spans="1:227" x14ac:dyDescent="0.3">
      <c r="A799" s="21"/>
      <c r="B799" s="14">
        <v>11674</v>
      </c>
      <c r="C799" s="14">
        <v>16</v>
      </c>
      <c r="D799" s="14" t="s">
        <v>182</v>
      </c>
      <c r="E799" s="14" t="s">
        <v>183</v>
      </c>
      <c r="F799" s="14">
        <v>290</v>
      </c>
      <c r="G799" s="14" t="s">
        <v>121</v>
      </c>
      <c r="H799" s="14">
        <v>3</v>
      </c>
      <c r="I799" s="14">
        <v>4</v>
      </c>
      <c r="J799" s="14">
        <v>4</v>
      </c>
      <c r="K799" s="14"/>
      <c r="L799" s="14" t="s">
        <v>141</v>
      </c>
      <c r="M799" s="24">
        <f t="shared" si="516"/>
        <v>4</v>
      </c>
      <c r="N799" s="24">
        <f t="shared" si="491"/>
        <v>1</v>
      </c>
      <c r="O799" s="24" t="str">
        <f t="shared" si="492"/>
        <v>4 4</v>
      </c>
      <c r="P799" s="24">
        <f t="shared" si="493"/>
        <v>4</v>
      </c>
      <c r="Q799" s="25">
        <f t="shared" si="494"/>
        <v>0</v>
      </c>
      <c r="R799" s="26">
        <f t="shared" si="495"/>
        <v>0</v>
      </c>
      <c r="S799" s="24">
        <f t="shared" si="496"/>
        <v>3</v>
      </c>
      <c r="T799" s="24">
        <f t="shared" si="497"/>
        <v>3</v>
      </c>
      <c r="U799" s="24" t="str">
        <f t="shared" si="498"/>
        <v/>
      </c>
      <c r="V799" s="24" t="str">
        <f t="shared" si="499"/>
        <v>g</v>
      </c>
      <c r="W799" s="24" t="str">
        <f t="shared" si="517"/>
        <v/>
      </c>
      <c r="X799" s="24">
        <f t="shared" si="500"/>
        <v>3</v>
      </c>
      <c r="Y799" s="24">
        <f t="shared" si="501"/>
        <v>3</v>
      </c>
      <c r="Z799" s="24" t="str">
        <f t="shared" si="502"/>
        <v>M</v>
      </c>
      <c r="AA799" s="24" t="str">
        <f t="shared" si="522"/>
        <v>M</v>
      </c>
      <c r="AB799" s="34" t="str">
        <f t="shared" si="503"/>
        <v/>
      </c>
      <c r="AC799" s="34" t="str">
        <f t="shared" si="504"/>
        <v>g</v>
      </c>
      <c r="AD799" s="34" t="str">
        <f t="shared" si="518"/>
        <v>g</v>
      </c>
      <c r="AE799" s="34" t="str">
        <f t="shared" si="505"/>
        <v>3 0</v>
      </c>
      <c r="AF799" s="34">
        <f t="shared" si="506"/>
        <v>4</v>
      </c>
      <c r="AG799" s="34">
        <f t="shared" si="507"/>
        <v>4</v>
      </c>
      <c r="AH799" s="34">
        <f t="shared" si="508"/>
        <v>0</v>
      </c>
      <c r="AI799" s="172" t="str">
        <f>IF(AJ799&lt;&gt;"",MAX(AI$3:AI798)+1,"")</f>
        <v/>
      </c>
      <c r="AJ799" s="172" t="str">
        <f t="shared" si="509"/>
        <v/>
      </c>
      <c r="AK799" s="172" t="str">
        <f t="shared" si="510"/>
        <v/>
      </c>
      <c r="AL799" s="172" t="str">
        <f t="shared" si="511"/>
        <v/>
      </c>
      <c r="AM799" s="172">
        <f>IF(AN799&lt;&gt;"",MAX(AM$3:AM798)+1,"")</f>
        <v>189</v>
      </c>
      <c r="AN799" s="172" t="str">
        <f t="shared" si="512"/>
        <v>M</v>
      </c>
      <c r="AO799" s="172">
        <f t="shared" si="513"/>
        <v>290</v>
      </c>
      <c r="AP799" s="172">
        <f t="shared" si="514"/>
        <v>4</v>
      </c>
      <c r="AQ799" s="172" t="str">
        <f t="shared" si="515"/>
        <v/>
      </c>
      <c r="AR799" s="172" t="str">
        <f>Table1[[#This Row],[Sex ]]&amp;Table1[[#This Row],[Month]]</f>
        <v>M3</v>
      </c>
      <c r="AS799" s="21"/>
      <c r="AT799" s="21"/>
      <c r="AU799" s="21"/>
      <c r="AV799" s="21"/>
      <c r="AW799" s="21"/>
      <c r="AX799" s="21"/>
      <c r="AY799" s="21"/>
      <c r="AZ799" s="21"/>
      <c r="BA799" s="21"/>
      <c r="BB799" s="21"/>
      <c r="BC799" s="21"/>
      <c r="BD799" s="21"/>
      <c r="BE799" s="319"/>
      <c r="BF799" s="319"/>
      <c r="BG799" s="316"/>
      <c r="BH799" s="316"/>
      <c r="BI799" s="316"/>
      <c r="BJ799" s="316"/>
      <c r="BK799" s="316"/>
      <c r="BL799" s="316"/>
      <c r="BM799" s="316"/>
      <c r="BN799" s="316"/>
      <c r="BO799" s="316"/>
      <c r="BP799" s="316"/>
      <c r="BQ799" s="316"/>
      <c r="BR799" s="316"/>
      <c r="BS799" s="316"/>
      <c r="BT799" s="316"/>
      <c r="BU799" s="316"/>
      <c r="BV799" s="316"/>
      <c r="BW799" s="316"/>
      <c r="BX799" s="316"/>
      <c r="BY799" s="316"/>
      <c r="BZ799" s="316"/>
      <c r="CA799" s="316"/>
      <c r="CB799" s="316"/>
      <c r="CC799" s="316"/>
      <c r="CD799" s="316"/>
      <c r="CE799" s="316"/>
      <c r="CF799" s="316"/>
      <c r="CG799" s="316"/>
      <c r="CH799" s="316"/>
      <c r="CI799" s="316"/>
      <c r="CJ799" s="316"/>
      <c r="CK799" s="316"/>
      <c r="CL799" s="316"/>
      <c r="CM799" s="316"/>
      <c r="CN799" s="316"/>
      <c r="CO799" s="316"/>
      <c r="CP799" s="316"/>
      <c r="CQ799" s="316"/>
      <c r="CR799" s="316"/>
      <c r="CS799" s="316"/>
      <c r="CT799" s="316"/>
      <c r="CU799" s="316"/>
      <c r="CV799" s="316"/>
      <c r="CW799" s="316"/>
      <c r="CX799" s="316"/>
      <c r="CY799" s="316"/>
      <c r="CZ799" s="316"/>
      <c r="DA799" s="316"/>
      <c r="DB799" s="316"/>
      <c r="DC799" s="316"/>
      <c r="DD799" s="316"/>
      <c r="DE799" s="316"/>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21"/>
      <c r="ET799" s="21"/>
      <c r="EU799" s="21"/>
      <c r="EV799" s="21"/>
      <c r="HP799" s="268">
        <f t="shared" si="519"/>
        <v>5</v>
      </c>
      <c r="HQ799" s="268">
        <f t="shared" si="490"/>
        <v>791</v>
      </c>
      <c r="HR799" s="268">
        <f t="shared" si="520"/>
        <v>0</v>
      </c>
      <c r="HS799" s="268">
        <f t="shared" si="521"/>
        <v>0</v>
      </c>
    </row>
    <row r="800" spans="1:227" x14ac:dyDescent="0.3">
      <c r="A800" s="21"/>
      <c r="B800" s="14">
        <v>11674</v>
      </c>
      <c r="C800" s="14">
        <v>17</v>
      </c>
      <c r="D800" s="14" t="s">
        <v>182</v>
      </c>
      <c r="E800" s="14" t="s">
        <v>183</v>
      </c>
      <c r="F800" s="14">
        <v>290</v>
      </c>
      <c r="G800" s="14" t="s">
        <v>121</v>
      </c>
      <c r="H800" s="14">
        <v>3</v>
      </c>
      <c r="I800" s="14">
        <v>3</v>
      </c>
      <c r="J800" s="14">
        <v>3</v>
      </c>
      <c r="K800" s="14"/>
      <c r="L800" s="14" t="s">
        <v>141</v>
      </c>
      <c r="M800" s="24">
        <f t="shared" si="516"/>
        <v>3</v>
      </c>
      <c r="N800" s="24">
        <f t="shared" si="491"/>
        <v>1</v>
      </c>
      <c r="O800" s="24" t="str">
        <f t="shared" si="492"/>
        <v>3 3</v>
      </c>
      <c r="P800" s="24">
        <f t="shared" si="493"/>
        <v>3</v>
      </c>
      <c r="Q800" s="25">
        <f t="shared" si="494"/>
        <v>0</v>
      </c>
      <c r="R800" s="26">
        <f t="shared" si="495"/>
        <v>0</v>
      </c>
      <c r="S800" s="24">
        <f t="shared" si="496"/>
        <v>3</v>
      </c>
      <c r="T800" s="24">
        <f t="shared" si="497"/>
        <v>3</v>
      </c>
      <c r="U800" s="24" t="str">
        <f t="shared" si="498"/>
        <v/>
      </c>
      <c r="V800" s="24" t="str">
        <f t="shared" si="499"/>
        <v>g</v>
      </c>
      <c r="W800" s="24" t="str">
        <f t="shared" si="517"/>
        <v/>
      </c>
      <c r="X800" s="24">
        <f t="shared" si="500"/>
        <v>3</v>
      </c>
      <c r="Y800" s="24">
        <f t="shared" si="501"/>
        <v>3</v>
      </c>
      <c r="Z800" s="24" t="str">
        <f t="shared" si="502"/>
        <v>M</v>
      </c>
      <c r="AA800" s="24" t="str">
        <f t="shared" si="522"/>
        <v>M</v>
      </c>
      <c r="AB800" s="34" t="str">
        <f t="shared" si="503"/>
        <v/>
      </c>
      <c r="AC800" s="34" t="str">
        <f t="shared" si="504"/>
        <v>g</v>
      </c>
      <c r="AD800" s="34" t="str">
        <f t="shared" si="518"/>
        <v>g</v>
      </c>
      <c r="AE800" s="34" t="str">
        <f t="shared" si="505"/>
        <v>3 0</v>
      </c>
      <c r="AF800" s="34">
        <f t="shared" si="506"/>
        <v>3</v>
      </c>
      <c r="AG800" s="34">
        <f t="shared" si="507"/>
        <v>3</v>
      </c>
      <c r="AH800" s="34">
        <f t="shared" si="508"/>
        <v>0</v>
      </c>
      <c r="AI800" s="172" t="str">
        <f>IF(AJ800&lt;&gt;"",MAX(AI$3:AI799)+1,"")</f>
        <v/>
      </c>
      <c r="AJ800" s="172" t="str">
        <f t="shared" si="509"/>
        <v/>
      </c>
      <c r="AK800" s="172" t="str">
        <f t="shared" si="510"/>
        <v/>
      </c>
      <c r="AL800" s="172" t="str">
        <f t="shared" si="511"/>
        <v/>
      </c>
      <c r="AM800" s="172">
        <f>IF(AN800&lt;&gt;"",MAX(AM$3:AM799)+1,"")</f>
        <v>190</v>
      </c>
      <c r="AN800" s="172" t="str">
        <f t="shared" si="512"/>
        <v>M</v>
      </c>
      <c r="AO800" s="172">
        <f t="shared" si="513"/>
        <v>290</v>
      </c>
      <c r="AP800" s="172">
        <f t="shared" si="514"/>
        <v>3</v>
      </c>
      <c r="AQ800" s="172" t="str">
        <f t="shared" si="515"/>
        <v/>
      </c>
      <c r="AR800" s="172" t="str">
        <f>Table1[[#This Row],[Sex ]]&amp;Table1[[#This Row],[Month]]</f>
        <v>M3</v>
      </c>
      <c r="AS800" s="21"/>
      <c r="AT800" s="21"/>
      <c r="AU800" s="21"/>
      <c r="AV800" s="21"/>
      <c r="AW800" s="21"/>
      <c r="AX800" s="21"/>
      <c r="AY800" s="21"/>
      <c r="AZ800" s="21"/>
      <c r="BA800" s="21"/>
      <c r="BB800" s="21"/>
      <c r="BC800" s="21"/>
      <c r="BD800" s="21"/>
      <c r="BE800" s="319"/>
      <c r="BF800" s="319"/>
      <c r="BG800" s="316"/>
      <c r="BH800" s="316"/>
      <c r="BI800" s="316"/>
      <c r="BJ800" s="316"/>
      <c r="BK800" s="316"/>
      <c r="BL800" s="316"/>
      <c r="BM800" s="316"/>
      <c r="BN800" s="316"/>
      <c r="BO800" s="316"/>
      <c r="BP800" s="316"/>
      <c r="BQ800" s="316"/>
      <c r="BR800" s="316"/>
      <c r="BS800" s="316"/>
      <c r="BT800" s="316"/>
      <c r="BU800" s="316"/>
      <c r="BV800" s="316"/>
      <c r="BW800" s="316"/>
      <c r="BX800" s="316"/>
      <c r="BY800" s="316"/>
      <c r="BZ800" s="316"/>
      <c r="CA800" s="316"/>
      <c r="CB800" s="316"/>
      <c r="CC800" s="316"/>
      <c r="CD800" s="316"/>
      <c r="CE800" s="316"/>
      <c r="CF800" s="316"/>
      <c r="CG800" s="316"/>
      <c r="CH800" s="316"/>
      <c r="CI800" s="316"/>
      <c r="CJ800" s="316"/>
      <c r="CK800" s="316"/>
      <c r="CL800" s="316"/>
      <c r="CM800" s="316"/>
      <c r="CN800" s="316"/>
      <c r="CO800" s="316"/>
      <c r="CP800" s="316"/>
      <c r="CQ800" s="316"/>
      <c r="CR800" s="316"/>
      <c r="CS800" s="316"/>
      <c r="CT800" s="316"/>
      <c r="CU800" s="316"/>
      <c r="CV800" s="316"/>
      <c r="CW800" s="316"/>
      <c r="CX800" s="316"/>
      <c r="CY800" s="316"/>
      <c r="CZ800" s="316"/>
      <c r="DA800" s="316"/>
      <c r="DB800" s="316"/>
      <c r="DC800" s="316"/>
      <c r="DD800" s="316"/>
      <c r="DE800" s="316"/>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21"/>
      <c r="ET800" s="21"/>
      <c r="EU800" s="21"/>
      <c r="EV800" s="21"/>
      <c r="HP800" s="268">
        <f t="shared" si="519"/>
        <v>7</v>
      </c>
      <c r="HQ800" s="268">
        <f t="shared" si="490"/>
        <v>792</v>
      </c>
      <c r="HR800" s="268">
        <f t="shared" si="520"/>
        <v>0</v>
      </c>
      <c r="HS800" s="268">
        <f t="shared" si="521"/>
        <v>0</v>
      </c>
    </row>
    <row r="801" spans="1:227" x14ac:dyDescent="0.3">
      <c r="A801" s="21"/>
      <c r="B801" s="14">
        <v>11674</v>
      </c>
      <c r="C801" s="14">
        <v>18</v>
      </c>
      <c r="D801" s="14" t="s">
        <v>182</v>
      </c>
      <c r="E801" s="14" t="s">
        <v>183</v>
      </c>
      <c r="F801" s="14">
        <v>300</v>
      </c>
      <c r="G801" s="14" t="s">
        <v>121</v>
      </c>
      <c r="H801" s="14">
        <v>3</v>
      </c>
      <c r="I801" s="14">
        <v>3</v>
      </c>
      <c r="J801" s="14">
        <v>3</v>
      </c>
      <c r="K801" s="14"/>
      <c r="L801" s="14" t="s">
        <v>141</v>
      </c>
      <c r="M801" s="24">
        <f t="shared" si="516"/>
        <v>3</v>
      </c>
      <c r="N801" s="24">
        <f t="shared" si="491"/>
        <v>1</v>
      </c>
      <c r="O801" s="24" t="str">
        <f t="shared" si="492"/>
        <v>3 3</v>
      </c>
      <c r="P801" s="24">
        <f t="shared" si="493"/>
        <v>3</v>
      </c>
      <c r="Q801" s="25">
        <f t="shared" si="494"/>
        <v>0</v>
      </c>
      <c r="R801" s="26">
        <f t="shared" si="495"/>
        <v>0</v>
      </c>
      <c r="S801" s="24">
        <f t="shared" si="496"/>
        <v>3</v>
      </c>
      <c r="T801" s="24">
        <f t="shared" si="497"/>
        <v>3</v>
      </c>
      <c r="U801" s="24" t="str">
        <f t="shared" si="498"/>
        <v/>
      </c>
      <c r="V801" s="24" t="str">
        <f t="shared" si="499"/>
        <v>g</v>
      </c>
      <c r="W801" s="24" t="str">
        <f t="shared" si="517"/>
        <v/>
      </c>
      <c r="X801" s="24">
        <f t="shared" si="500"/>
        <v>3</v>
      </c>
      <c r="Y801" s="24">
        <f t="shared" si="501"/>
        <v>3</v>
      </c>
      <c r="Z801" s="24" t="str">
        <f t="shared" si="502"/>
        <v>M</v>
      </c>
      <c r="AA801" s="24" t="str">
        <f t="shared" si="522"/>
        <v>M</v>
      </c>
      <c r="AB801" s="34" t="str">
        <f t="shared" si="503"/>
        <v/>
      </c>
      <c r="AC801" s="34" t="str">
        <f t="shared" si="504"/>
        <v>g</v>
      </c>
      <c r="AD801" s="34" t="str">
        <f t="shared" si="518"/>
        <v>g</v>
      </c>
      <c r="AE801" s="34" t="str">
        <f t="shared" si="505"/>
        <v>3 0</v>
      </c>
      <c r="AF801" s="34">
        <f t="shared" si="506"/>
        <v>3</v>
      </c>
      <c r="AG801" s="34">
        <f t="shared" si="507"/>
        <v>3</v>
      </c>
      <c r="AH801" s="34">
        <f t="shared" si="508"/>
        <v>0</v>
      </c>
      <c r="AI801" s="172" t="str">
        <f>IF(AJ801&lt;&gt;"",MAX(AI$3:AI800)+1,"")</f>
        <v/>
      </c>
      <c r="AJ801" s="172" t="str">
        <f t="shared" si="509"/>
        <v/>
      </c>
      <c r="AK801" s="172" t="str">
        <f t="shared" si="510"/>
        <v/>
      </c>
      <c r="AL801" s="172" t="str">
        <f t="shared" si="511"/>
        <v/>
      </c>
      <c r="AM801" s="172">
        <f>IF(AN801&lt;&gt;"",MAX(AM$3:AM800)+1,"")</f>
        <v>191</v>
      </c>
      <c r="AN801" s="172" t="str">
        <f t="shared" si="512"/>
        <v>M</v>
      </c>
      <c r="AO801" s="172">
        <f t="shared" si="513"/>
        <v>300</v>
      </c>
      <c r="AP801" s="172">
        <f t="shared" si="514"/>
        <v>3</v>
      </c>
      <c r="AQ801" s="172" t="str">
        <f t="shared" si="515"/>
        <v/>
      </c>
      <c r="AR801" s="172" t="str">
        <f>Table1[[#This Row],[Sex ]]&amp;Table1[[#This Row],[Month]]</f>
        <v>M3</v>
      </c>
      <c r="AS801" s="21"/>
      <c r="AT801" s="21"/>
      <c r="AU801" s="21"/>
      <c r="AV801" s="21"/>
      <c r="AW801" s="21"/>
      <c r="AX801" s="21"/>
      <c r="AY801" s="21"/>
      <c r="AZ801" s="21"/>
      <c r="BA801" s="21"/>
      <c r="BB801" s="21"/>
      <c r="BC801" s="21"/>
      <c r="BD801" s="21"/>
      <c r="BE801" s="319"/>
      <c r="BF801" s="319"/>
      <c r="BG801" s="316"/>
      <c r="BH801" s="316"/>
      <c r="BI801" s="316"/>
      <c r="BJ801" s="316"/>
      <c r="BK801" s="316"/>
      <c r="BL801" s="316"/>
      <c r="BM801" s="316"/>
      <c r="BN801" s="316"/>
      <c r="BO801" s="316"/>
      <c r="BP801" s="316"/>
      <c r="BQ801" s="316"/>
      <c r="BR801" s="316"/>
      <c r="BS801" s="316"/>
      <c r="BT801" s="316"/>
      <c r="BU801" s="316"/>
      <c r="BV801" s="316"/>
      <c r="BW801" s="316"/>
      <c r="BX801" s="316"/>
      <c r="BY801" s="316"/>
      <c r="BZ801" s="316"/>
      <c r="CA801" s="316"/>
      <c r="CB801" s="316"/>
      <c r="CC801" s="316"/>
      <c r="CD801" s="316"/>
      <c r="CE801" s="316"/>
      <c r="CF801" s="316"/>
      <c r="CG801" s="316"/>
      <c r="CH801" s="316"/>
      <c r="CI801" s="316"/>
      <c r="CJ801" s="316"/>
      <c r="CK801" s="316"/>
      <c r="CL801" s="316"/>
      <c r="CM801" s="316"/>
      <c r="CN801" s="316"/>
      <c r="CO801" s="316"/>
      <c r="CP801" s="316"/>
      <c r="CQ801" s="316"/>
      <c r="CR801" s="316"/>
      <c r="CS801" s="316"/>
      <c r="CT801" s="316"/>
      <c r="CU801" s="316"/>
      <c r="CV801" s="316"/>
      <c r="CW801" s="316"/>
      <c r="CX801" s="316"/>
      <c r="CY801" s="316"/>
      <c r="CZ801" s="316"/>
      <c r="DA801" s="316"/>
      <c r="DB801" s="316"/>
      <c r="DC801" s="316"/>
      <c r="DD801" s="316"/>
      <c r="DE801" s="316"/>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21"/>
      <c r="ET801" s="21"/>
      <c r="EU801" s="21"/>
      <c r="EV801" s="21"/>
      <c r="HP801" s="268">
        <f t="shared" si="519"/>
        <v>9</v>
      </c>
      <c r="HQ801" s="268">
        <f t="shared" si="490"/>
        <v>793</v>
      </c>
      <c r="HR801" s="268">
        <f t="shared" si="520"/>
        <v>-11.111111111111114</v>
      </c>
      <c r="HS801" s="268">
        <f t="shared" si="521"/>
        <v>11.111111111111114</v>
      </c>
    </row>
    <row r="802" spans="1:227" x14ac:dyDescent="0.3">
      <c r="A802" s="21"/>
      <c r="B802" s="14">
        <v>11674</v>
      </c>
      <c r="C802" s="14">
        <v>19</v>
      </c>
      <c r="D802" s="14" t="s">
        <v>182</v>
      </c>
      <c r="E802" s="14" t="s">
        <v>183</v>
      </c>
      <c r="F802" s="14">
        <v>300</v>
      </c>
      <c r="G802" s="14" t="s">
        <v>121</v>
      </c>
      <c r="H802" s="14">
        <v>3</v>
      </c>
      <c r="I802" s="14">
        <v>5</v>
      </c>
      <c r="J802" s="14">
        <v>5</v>
      </c>
      <c r="K802" s="14"/>
      <c r="L802" s="14" t="s">
        <v>141</v>
      </c>
      <c r="M802" s="24">
        <f t="shared" si="516"/>
        <v>5</v>
      </c>
      <c r="N802" s="24">
        <f t="shared" si="491"/>
        <v>1</v>
      </c>
      <c r="O802" s="24" t="str">
        <f t="shared" si="492"/>
        <v>5 5</v>
      </c>
      <c r="P802" s="24">
        <f t="shared" si="493"/>
        <v>5</v>
      </c>
      <c r="Q802" s="25">
        <f t="shared" si="494"/>
        <v>0</v>
      </c>
      <c r="R802" s="26">
        <f t="shared" si="495"/>
        <v>0</v>
      </c>
      <c r="S802" s="24">
        <f t="shared" si="496"/>
        <v>3</v>
      </c>
      <c r="T802" s="24">
        <f t="shared" si="497"/>
        <v>3</v>
      </c>
      <c r="U802" s="24" t="str">
        <f t="shared" si="498"/>
        <v/>
      </c>
      <c r="V802" s="24" t="str">
        <f t="shared" si="499"/>
        <v>g</v>
      </c>
      <c r="W802" s="24" t="str">
        <f t="shared" si="517"/>
        <v/>
      </c>
      <c r="X802" s="24">
        <f t="shared" si="500"/>
        <v>3</v>
      </c>
      <c r="Y802" s="24">
        <f t="shared" si="501"/>
        <v>3</v>
      </c>
      <c r="Z802" s="24" t="str">
        <f t="shared" si="502"/>
        <v>M</v>
      </c>
      <c r="AA802" s="24" t="str">
        <f t="shared" si="522"/>
        <v>M</v>
      </c>
      <c r="AB802" s="34" t="str">
        <f t="shared" si="503"/>
        <v/>
      </c>
      <c r="AC802" s="34" t="str">
        <f t="shared" si="504"/>
        <v>g</v>
      </c>
      <c r="AD802" s="34" t="str">
        <f t="shared" si="518"/>
        <v>g</v>
      </c>
      <c r="AE802" s="34" t="str">
        <f t="shared" si="505"/>
        <v>3 0</v>
      </c>
      <c r="AF802" s="34">
        <f t="shared" si="506"/>
        <v>5</v>
      </c>
      <c r="AG802" s="34">
        <f t="shared" si="507"/>
        <v>5</v>
      </c>
      <c r="AH802" s="34">
        <f t="shared" si="508"/>
        <v>0</v>
      </c>
      <c r="AI802" s="172" t="str">
        <f>IF(AJ802&lt;&gt;"",MAX(AI$3:AI801)+1,"")</f>
        <v/>
      </c>
      <c r="AJ802" s="172" t="str">
        <f t="shared" si="509"/>
        <v/>
      </c>
      <c r="AK802" s="172" t="str">
        <f t="shared" si="510"/>
        <v/>
      </c>
      <c r="AL802" s="172" t="str">
        <f t="shared" si="511"/>
        <v/>
      </c>
      <c r="AM802" s="172">
        <f>IF(AN802&lt;&gt;"",MAX(AM$3:AM801)+1,"")</f>
        <v>192</v>
      </c>
      <c r="AN802" s="172" t="str">
        <f t="shared" si="512"/>
        <v>M</v>
      </c>
      <c r="AO802" s="172">
        <f t="shared" si="513"/>
        <v>300</v>
      </c>
      <c r="AP802" s="172">
        <f t="shared" si="514"/>
        <v>5</v>
      </c>
      <c r="AQ802" s="172" t="str">
        <f t="shared" si="515"/>
        <v/>
      </c>
      <c r="AR802" s="172" t="str">
        <f>Table1[[#This Row],[Sex ]]&amp;Table1[[#This Row],[Month]]</f>
        <v>M3</v>
      </c>
      <c r="AS802" s="21"/>
      <c r="AT802" s="21"/>
      <c r="AU802" s="21"/>
      <c r="AV802" s="21"/>
      <c r="AW802" s="21"/>
      <c r="AX802" s="21"/>
      <c r="AY802" s="21"/>
      <c r="AZ802" s="21"/>
      <c r="BA802" s="21"/>
      <c r="BB802" s="21"/>
      <c r="BC802" s="21"/>
      <c r="BD802" s="21"/>
      <c r="BE802" s="319"/>
      <c r="BF802" s="319"/>
      <c r="BG802" s="316"/>
      <c r="BH802" s="316"/>
      <c r="BI802" s="316"/>
      <c r="BJ802" s="316"/>
      <c r="BK802" s="316"/>
      <c r="BL802" s="316"/>
      <c r="BM802" s="316"/>
      <c r="BN802" s="316"/>
      <c r="BO802" s="316"/>
      <c r="BP802" s="316"/>
      <c r="BQ802" s="316"/>
      <c r="BR802" s="316"/>
      <c r="BS802" s="316"/>
      <c r="BT802" s="316"/>
      <c r="BU802" s="316"/>
      <c r="BV802" s="316"/>
      <c r="BW802" s="316"/>
      <c r="BX802" s="316"/>
      <c r="BY802" s="316"/>
      <c r="BZ802" s="316"/>
      <c r="CA802" s="316"/>
      <c r="CB802" s="316"/>
      <c r="CC802" s="316"/>
      <c r="CD802" s="316"/>
      <c r="CE802" s="316"/>
      <c r="CF802" s="316"/>
      <c r="CG802" s="316"/>
      <c r="CH802" s="316"/>
      <c r="CI802" s="316"/>
      <c r="CJ802" s="316"/>
      <c r="CK802" s="316"/>
      <c r="CL802" s="316"/>
      <c r="CM802" s="316"/>
      <c r="CN802" s="316"/>
      <c r="CO802" s="316"/>
      <c r="CP802" s="316"/>
      <c r="CQ802" s="316"/>
      <c r="CR802" s="316"/>
      <c r="CS802" s="316"/>
      <c r="CT802" s="316"/>
      <c r="CU802" s="316"/>
      <c r="CV802" s="316"/>
      <c r="CW802" s="316"/>
      <c r="CX802" s="316"/>
      <c r="CY802" s="316"/>
      <c r="CZ802" s="316"/>
      <c r="DA802" s="316"/>
      <c r="DB802" s="316"/>
      <c r="DC802" s="316"/>
      <c r="DD802" s="316"/>
      <c r="DE802" s="316"/>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21"/>
      <c r="ET802" s="21"/>
      <c r="EU802" s="21"/>
      <c r="EV802" s="21"/>
      <c r="HP802" s="268">
        <f t="shared" si="519"/>
        <v>6</v>
      </c>
      <c r="HQ802" s="268">
        <f t="shared" si="490"/>
        <v>794</v>
      </c>
      <c r="HR802" s="268">
        <f t="shared" si="520"/>
        <v>0</v>
      </c>
      <c r="HS802" s="268">
        <f t="shared" si="521"/>
        <v>0</v>
      </c>
    </row>
    <row r="803" spans="1:227" x14ac:dyDescent="0.3">
      <c r="A803" s="21"/>
      <c r="B803" s="14">
        <v>11674</v>
      </c>
      <c r="C803" s="14">
        <v>20</v>
      </c>
      <c r="D803" s="14" t="s">
        <v>182</v>
      </c>
      <c r="E803" s="14" t="s">
        <v>183</v>
      </c>
      <c r="F803" s="14">
        <v>310</v>
      </c>
      <c r="G803" s="14" t="s">
        <v>121</v>
      </c>
      <c r="H803" s="14">
        <v>3</v>
      </c>
      <c r="I803" s="14">
        <v>3</v>
      </c>
      <c r="J803" s="14">
        <v>3</v>
      </c>
      <c r="K803" s="14"/>
      <c r="L803" s="14" t="s">
        <v>141</v>
      </c>
      <c r="M803" s="24">
        <f t="shared" si="516"/>
        <v>3</v>
      </c>
      <c r="N803" s="24">
        <f t="shared" si="491"/>
        <v>1</v>
      </c>
      <c r="O803" s="24" t="str">
        <f t="shared" si="492"/>
        <v>3 3</v>
      </c>
      <c r="P803" s="24">
        <f t="shared" si="493"/>
        <v>3</v>
      </c>
      <c r="Q803" s="25">
        <f t="shared" si="494"/>
        <v>0</v>
      </c>
      <c r="R803" s="26">
        <f t="shared" si="495"/>
        <v>0</v>
      </c>
      <c r="S803" s="24">
        <f t="shared" si="496"/>
        <v>3</v>
      </c>
      <c r="T803" s="24">
        <f t="shared" si="497"/>
        <v>3</v>
      </c>
      <c r="U803" s="24" t="str">
        <f t="shared" si="498"/>
        <v/>
      </c>
      <c r="V803" s="24" t="str">
        <f t="shared" si="499"/>
        <v>g</v>
      </c>
      <c r="W803" s="24" t="str">
        <f t="shared" si="517"/>
        <v/>
      </c>
      <c r="X803" s="24">
        <f t="shared" si="500"/>
        <v>3</v>
      </c>
      <c r="Y803" s="24">
        <f t="shared" si="501"/>
        <v>3</v>
      </c>
      <c r="Z803" s="24" t="str">
        <f t="shared" si="502"/>
        <v>M</v>
      </c>
      <c r="AA803" s="24" t="str">
        <f t="shared" si="522"/>
        <v>M</v>
      </c>
      <c r="AB803" s="34" t="str">
        <f t="shared" si="503"/>
        <v/>
      </c>
      <c r="AC803" s="34" t="str">
        <f t="shared" si="504"/>
        <v>g</v>
      </c>
      <c r="AD803" s="34" t="str">
        <f t="shared" si="518"/>
        <v>g</v>
      </c>
      <c r="AE803" s="34" t="str">
        <f t="shared" si="505"/>
        <v>3 0</v>
      </c>
      <c r="AF803" s="34">
        <f t="shared" si="506"/>
        <v>3</v>
      </c>
      <c r="AG803" s="34">
        <f t="shared" si="507"/>
        <v>3</v>
      </c>
      <c r="AH803" s="34">
        <f t="shared" si="508"/>
        <v>0</v>
      </c>
      <c r="AI803" s="172" t="str">
        <f>IF(AJ803&lt;&gt;"",MAX(AI$3:AI802)+1,"")</f>
        <v/>
      </c>
      <c r="AJ803" s="172" t="str">
        <f t="shared" si="509"/>
        <v/>
      </c>
      <c r="AK803" s="172" t="str">
        <f t="shared" si="510"/>
        <v/>
      </c>
      <c r="AL803" s="172" t="str">
        <f t="shared" si="511"/>
        <v/>
      </c>
      <c r="AM803" s="172">
        <f>IF(AN803&lt;&gt;"",MAX(AM$3:AM802)+1,"")</f>
        <v>193</v>
      </c>
      <c r="AN803" s="172" t="str">
        <f t="shared" si="512"/>
        <v>M</v>
      </c>
      <c r="AO803" s="172">
        <f t="shared" si="513"/>
        <v>310</v>
      </c>
      <c r="AP803" s="172">
        <f t="shared" si="514"/>
        <v>3</v>
      </c>
      <c r="AQ803" s="172" t="str">
        <f t="shared" si="515"/>
        <v/>
      </c>
      <c r="AR803" s="172" t="str">
        <f>Table1[[#This Row],[Sex ]]&amp;Table1[[#This Row],[Month]]</f>
        <v>M3</v>
      </c>
      <c r="AS803" s="21"/>
      <c r="AT803" s="21"/>
      <c r="AU803" s="21"/>
      <c r="AV803" s="21"/>
      <c r="AW803" s="21"/>
      <c r="AX803" s="21"/>
      <c r="AY803" s="21"/>
      <c r="AZ803" s="21"/>
      <c r="BA803" s="21"/>
      <c r="BB803" s="21"/>
      <c r="BC803" s="21"/>
      <c r="BD803" s="21"/>
      <c r="BE803" s="319"/>
      <c r="BF803" s="319"/>
      <c r="BG803" s="316"/>
      <c r="BH803" s="316"/>
      <c r="BI803" s="316"/>
      <c r="BJ803" s="316"/>
      <c r="BK803" s="316"/>
      <c r="BL803" s="316"/>
      <c r="BM803" s="316"/>
      <c r="BN803" s="316"/>
      <c r="BO803" s="316"/>
      <c r="BP803" s="316"/>
      <c r="BQ803" s="316"/>
      <c r="BR803" s="316"/>
      <c r="BS803" s="316"/>
      <c r="BT803" s="316"/>
      <c r="BU803" s="316"/>
      <c r="BV803" s="316"/>
      <c r="BW803" s="316"/>
      <c r="BX803" s="316"/>
      <c r="BY803" s="316"/>
      <c r="BZ803" s="316"/>
      <c r="CA803" s="316"/>
      <c r="CB803" s="316"/>
      <c r="CC803" s="316"/>
      <c r="CD803" s="316"/>
      <c r="CE803" s="316"/>
      <c r="CF803" s="316"/>
      <c r="CG803" s="316"/>
      <c r="CH803" s="316"/>
      <c r="CI803" s="316"/>
      <c r="CJ803" s="316"/>
      <c r="CK803" s="316"/>
      <c r="CL803" s="316"/>
      <c r="CM803" s="316"/>
      <c r="CN803" s="316"/>
      <c r="CO803" s="316"/>
      <c r="CP803" s="316"/>
      <c r="CQ803" s="316"/>
      <c r="CR803" s="316"/>
      <c r="CS803" s="316"/>
      <c r="CT803" s="316"/>
      <c r="CU803" s="316"/>
      <c r="CV803" s="316"/>
      <c r="CW803" s="316"/>
      <c r="CX803" s="316"/>
      <c r="CY803" s="316"/>
      <c r="CZ803" s="316"/>
      <c r="DA803" s="316"/>
      <c r="DB803" s="316"/>
      <c r="DC803" s="316"/>
      <c r="DD803" s="316"/>
      <c r="DE803" s="316"/>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21"/>
      <c r="ET803" s="21"/>
      <c r="EU803" s="21"/>
      <c r="EV803" s="21"/>
      <c r="HP803" s="268">
        <f t="shared" si="519"/>
        <v>4</v>
      </c>
      <c r="HQ803" s="268">
        <f t="shared" si="490"/>
        <v>795</v>
      </c>
      <c r="HR803" s="268">
        <f t="shared" si="520"/>
        <v>0</v>
      </c>
      <c r="HS803" s="268">
        <f t="shared" si="521"/>
        <v>0</v>
      </c>
    </row>
    <row r="804" spans="1:227" x14ac:dyDescent="0.3">
      <c r="A804" s="21"/>
      <c r="B804" s="14">
        <v>11674</v>
      </c>
      <c r="C804" s="14">
        <v>21</v>
      </c>
      <c r="D804" s="14" t="s">
        <v>182</v>
      </c>
      <c r="E804" s="14" t="s">
        <v>183</v>
      </c>
      <c r="F804" s="14">
        <v>310</v>
      </c>
      <c r="G804" s="14" t="s">
        <v>121</v>
      </c>
      <c r="H804" s="14">
        <v>3</v>
      </c>
      <c r="I804" s="14">
        <v>3</v>
      </c>
      <c r="J804" s="14">
        <v>3</v>
      </c>
      <c r="K804" s="14"/>
      <c r="L804" s="14" t="s">
        <v>141</v>
      </c>
      <c r="M804" s="24">
        <f t="shared" si="516"/>
        <v>3</v>
      </c>
      <c r="N804" s="24">
        <f t="shared" si="491"/>
        <v>1</v>
      </c>
      <c r="O804" s="24" t="str">
        <f t="shared" si="492"/>
        <v>3 3</v>
      </c>
      <c r="P804" s="24">
        <f t="shared" si="493"/>
        <v>3</v>
      </c>
      <c r="Q804" s="25">
        <f t="shared" si="494"/>
        <v>0</v>
      </c>
      <c r="R804" s="26">
        <f t="shared" si="495"/>
        <v>0</v>
      </c>
      <c r="S804" s="24">
        <f t="shared" si="496"/>
        <v>3</v>
      </c>
      <c r="T804" s="24">
        <f t="shared" si="497"/>
        <v>3</v>
      </c>
      <c r="U804" s="24" t="str">
        <f t="shared" si="498"/>
        <v/>
      </c>
      <c r="V804" s="24" t="str">
        <f t="shared" si="499"/>
        <v>g</v>
      </c>
      <c r="W804" s="24" t="str">
        <f t="shared" si="517"/>
        <v/>
      </c>
      <c r="X804" s="24">
        <f t="shared" si="500"/>
        <v>3</v>
      </c>
      <c r="Y804" s="24">
        <f t="shared" si="501"/>
        <v>3</v>
      </c>
      <c r="Z804" s="24" t="str">
        <f t="shared" si="502"/>
        <v>M</v>
      </c>
      <c r="AA804" s="24" t="str">
        <f t="shared" si="522"/>
        <v>M</v>
      </c>
      <c r="AB804" s="34" t="str">
        <f t="shared" si="503"/>
        <v/>
      </c>
      <c r="AC804" s="34" t="str">
        <f t="shared" si="504"/>
        <v>g</v>
      </c>
      <c r="AD804" s="34" t="str">
        <f t="shared" si="518"/>
        <v>g</v>
      </c>
      <c r="AE804" s="34" t="str">
        <f t="shared" si="505"/>
        <v>3 0</v>
      </c>
      <c r="AF804" s="34">
        <f t="shared" si="506"/>
        <v>3</v>
      </c>
      <c r="AG804" s="34">
        <f t="shared" si="507"/>
        <v>3</v>
      </c>
      <c r="AH804" s="34">
        <f t="shared" si="508"/>
        <v>0</v>
      </c>
      <c r="AI804" s="172" t="str">
        <f>IF(AJ804&lt;&gt;"",MAX(AI$3:AI803)+1,"")</f>
        <v/>
      </c>
      <c r="AJ804" s="172" t="str">
        <f t="shared" si="509"/>
        <v/>
      </c>
      <c r="AK804" s="172" t="str">
        <f t="shared" si="510"/>
        <v/>
      </c>
      <c r="AL804" s="172" t="str">
        <f t="shared" si="511"/>
        <v/>
      </c>
      <c r="AM804" s="172">
        <f>IF(AN804&lt;&gt;"",MAX(AM$3:AM803)+1,"")</f>
        <v>194</v>
      </c>
      <c r="AN804" s="172" t="str">
        <f t="shared" si="512"/>
        <v>M</v>
      </c>
      <c r="AO804" s="172">
        <f t="shared" si="513"/>
        <v>310</v>
      </c>
      <c r="AP804" s="172">
        <f t="shared" si="514"/>
        <v>3</v>
      </c>
      <c r="AQ804" s="172" t="str">
        <f t="shared" si="515"/>
        <v/>
      </c>
      <c r="AR804" s="172" t="str">
        <f>Table1[[#This Row],[Sex ]]&amp;Table1[[#This Row],[Month]]</f>
        <v>M3</v>
      </c>
      <c r="AS804" s="21"/>
      <c r="AT804" s="21"/>
      <c r="AU804" s="21"/>
      <c r="AV804" s="21"/>
      <c r="AW804" s="21"/>
      <c r="AX804" s="21"/>
      <c r="AY804" s="21"/>
      <c r="AZ804" s="21"/>
      <c r="BA804" s="21"/>
      <c r="BB804" s="21"/>
      <c r="BC804" s="21"/>
      <c r="BD804" s="21"/>
      <c r="BE804" s="319"/>
      <c r="BF804" s="319"/>
      <c r="BG804" s="316"/>
      <c r="BH804" s="316"/>
      <c r="BI804" s="316"/>
      <c r="BJ804" s="316"/>
      <c r="BK804" s="316"/>
      <c r="BL804" s="316"/>
      <c r="BM804" s="316"/>
      <c r="BN804" s="316"/>
      <c r="BO804" s="316"/>
      <c r="BP804" s="316"/>
      <c r="BQ804" s="316"/>
      <c r="BR804" s="316"/>
      <c r="BS804" s="316"/>
      <c r="BT804" s="316"/>
      <c r="BU804" s="316"/>
      <c r="BV804" s="316"/>
      <c r="BW804" s="316"/>
      <c r="BX804" s="316"/>
      <c r="BY804" s="316"/>
      <c r="BZ804" s="316"/>
      <c r="CA804" s="316"/>
      <c r="CB804" s="316"/>
      <c r="CC804" s="316"/>
      <c r="CD804" s="316"/>
      <c r="CE804" s="316"/>
      <c r="CF804" s="316"/>
      <c r="CG804" s="316"/>
      <c r="CH804" s="316"/>
      <c r="CI804" s="316"/>
      <c r="CJ804" s="316"/>
      <c r="CK804" s="316"/>
      <c r="CL804" s="316"/>
      <c r="CM804" s="316"/>
      <c r="CN804" s="316"/>
      <c r="CO804" s="316"/>
      <c r="CP804" s="316"/>
      <c r="CQ804" s="316"/>
      <c r="CR804" s="316"/>
      <c r="CS804" s="316"/>
      <c r="CT804" s="316"/>
      <c r="CU804" s="316"/>
      <c r="CV804" s="316"/>
      <c r="CW804" s="316"/>
      <c r="CX804" s="316"/>
      <c r="CY804" s="316"/>
      <c r="CZ804" s="316"/>
      <c r="DA804" s="316"/>
      <c r="DB804" s="316"/>
      <c r="DC804" s="316"/>
      <c r="DD804" s="316"/>
      <c r="DE804" s="316"/>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21"/>
      <c r="ET804" s="21"/>
      <c r="EU804" s="21"/>
      <c r="EV804" s="21"/>
      <c r="HP804" s="268">
        <f t="shared" si="519"/>
        <v>2</v>
      </c>
      <c r="HQ804" s="268">
        <f t="shared" si="490"/>
        <v>796</v>
      </c>
      <c r="HR804" s="268">
        <f t="shared" si="520"/>
        <v>0</v>
      </c>
      <c r="HS804" s="268">
        <f t="shared" si="521"/>
        <v>0</v>
      </c>
    </row>
    <row r="805" spans="1:227" x14ac:dyDescent="0.3">
      <c r="A805" s="21"/>
      <c r="B805" s="14">
        <v>11674</v>
      </c>
      <c r="C805" s="14">
        <v>22</v>
      </c>
      <c r="D805" s="14" t="s">
        <v>182</v>
      </c>
      <c r="E805" s="14" t="s">
        <v>183</v>
      </c>
      <c r="F805" s="14">
        <v>320</v>
      </c>
      <c r="G805" s="14" t="s">
        <v>121</v>
      </c>
      <c r="H805" s="14">
        <v>3</v>
      </c>
      <c r="I805" s="14">
        <v>4</v>
      </c>
      <c r="J805" s="14">
        <v>4</v>
      </c>
      <c r="K805" s="14"/>
      <c r="L805" s="14" t="s">
        <v>141</v>
      </c>
      <c r="M805" s="24">
        <f t="shared" si="516"/>
        <v>4</v>
      </c>
      <c r="N805" s="24">
        <f t="shared" si="491"/>
        <v>1</v>
      </c>
      <c r="O805" s="24" t="str">
        <f t="shared" si="492"/>
        <v>4 4</v>
      </c>
      <c r="P805" s="24">
        <f t="shared" si="493"/>
        <v>4</v>
      </c>
      <c r="Q805" s="25">
        <f t="shared" si="494"/>
        <v>0</v>
      </c>
      <c r="R805" s="26">
        <f t="shared" si="495"/>
        <v>0</v>
      </c>
      <c r="S805" s="24">
        <f t="shared" si="496"/>
        <v>3</v>
      </c>
      <c r="T805" s="24">
        <f t="shared" si="497"/>
        <v>3</v>
      </c>
      <c r="U805" s="24" t="str">
        <f t="shared" si="498"/>
        <v/>
      </c>
      <c r="V805" s="24" t="str">
        <f t="shared" si="499"/>
        <v>g</v>
      </c>
      <c r="W805" s="24" t="str">
        <f t="shared" si="517"/>
        <v/>
      </c>
      <c r="X805" s="24">
        <f t="shared" si="500"/>
        <v>3</v>
      </c>
      <c r="Y805" s="24">
        <f t="shared" si="501"/>
        <v>3</v>
      </c>
      <c r="Z805" s="24" t="str">
        <f t="shared" si="502"/>
        <v>M</v>
      </c>
      <c r="AA805" s="24" t="str">
        <f t="shared" si="522"/>
        <v>M</v>
      </c>
      <c r="AB805" s="34" t="str">
        <f t="shared" si="503"/>
        <v/>
      </c>
      <c r="AC805" s="34" t="str">
        <f t="shared" si="504"/>
        <v>g</v>
      </c>
      <c r="AD805" s="34" t="str">
        <f t="shared" si="518"/>
        <v>g</v>
      </c>
      <c r="AE805" s="34" t="str">
        <f t="shared" si="505"/>
        <v>3 0</v>
      </c>
      <c r="AF805" s="34">
        <f t="shared" si="506"/>
        <v>4</v>
      </c>
      <c r="AG805" s="34">
        <f t="shared" si="507"/>
        <v>4</v>
      </c>
      <c r="AH805" s="34">
        <f t="shared" si="508"/>
        <v>0</v>
      </c>
      <c r="AI805" s="172" t="str">
        <f>IF(AJ805&lt;&gt;"",MAX(AI$3:AI804)+1,"")</f>
        <v/>
      </c>
      <c r="AJ805" s="172" t="str">
        <f t="shared" si="509"/>
        <v/>
      </c>
      <c r="AK805" s="172" t="str">
        <f t="shared" si="510"/>
        <v/>
      </c>
      <c r="AL805" s="172" t="str">
        <f t="shared" si="511"/>
        <v/>
      </c>
      <c r="AM805" s="172">
        <f>IF(AN805&lt;&gt;"",MAX(AM$3:AM804)+1,"")</f>
        <v>195</v>
      </c>
      <c r="AN805" s="172" t="str">
        <f t="shared" si="512"/>
        <v>M</v>
      </c>
      <c r="AO805" s="172">
        <f t="shared" si="513"/>
        <v>320</v>
      </c>
      <c r="AP805" s="172">
        <f t="shared" si="514"/>
        <v>4</v>
      </c>
      <c r="AQ805" s="172" t="str">
        <f t="shared" si="515"/>
        <v/>
      </c>
      <c r="AR805" s="172" t="str">
        <f>Table1[[#This Row],[Sex ]]&amp;Table1[[#This Row],[Month]]</f>
        <v>M3</v>
      </c>
      <c r="AS805" s="21"/>
      <c r="AT805" s="21"/>
      <c r="AU805" s="21"/>
      <c r="AV805" s="21"/>
      <c r="AW805" s="21"/>
      <c r="AX805" s="21"/>
      <c r="AY805" s="21"/>
      <c r="AZ805" s="21"/>
      <c r="BA805" s="21"/>
      <c r="BB805" s="21"/>
      <c r="BC805" s="21"/>
      <c r="BD805" s="21"/>
      <c r="BE805" s="319"/>
      <c r="BF805" s="319"/>
      <c r="BG805" s="316"/>
      <c r="BH805" s="316"/>
      <c r="BI805" s="316"/>
      <c r="BJ805" s="316"/>
      <c r="BK805" s="316"/>
      <c r="BL805" s="316"/>
      <c r="BM805" s="316"/>
      <c r="BN805" s="316"/>
      <c r="BO805" s="316"/>
      <c r="BP805" s="316"/>
      <c r="BQ805" s="316"/>
      <c r="BR805" s="316"/>
      <c r="BS805" s="316"/>
      <c r="BT805" s="316"/>
      <c r="BU805" s="316"/>
      <c r="BV805" s="316"/>
      <c r="BW805" s="316"/>
      <c r="BX805" s="316"/>
      <c r="BY805" s="316"/>
      <c r="BZ805" s="316"/>
      <c r="CA805" s="316"/>
      <c r="CB805" s="316"/>
      <c r="CC805" s="316"/>
      <c r="CD805" s="316"/>
      <c r="CE805" s="316"/>
      <c r="CF805" s="316"/>
      <c r="CG805" s="316"/>
      <c r="CH805" s="316"/>
      <c r="CI805" s="316"/>
      <c r="CJ805" s="316"/>
      <c r="CK805" s="316"/>
      <c r="CL805" s="316"/>
      <c r="CM805" s="316"/>
      <c r="CN805" s="316"/>
      <c r="CO805" s="316"/>
      <c r="CP805" s="316"/>
      <c r="CQ805" s="316"/>
      <c r="CR805" s="316"/>
      <c r="CS805" s="316"/>
      <c r="CT805" s="316"/>
      <c r="CU805" s="316"/>
      <c r="CV805" s="316"/>
      <c r="CW805" s="316"/>
      <c r="CX805" s="316"/>
      <c r="CY805" s="316"/>
      <c r="CZ805" s="316"/>
      <c r="DA805" s="316"/>
      <c r="DB805" s="316"/>
      <c r="DC805" s="316"/>
      <c r="DD805" s="316"/>
      <c r="DE805" s="316"/>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21"/>
      <c r="ET805" s="21"/>
      <c r="EU805" s="21"/>
      <c r="EV805" s="21"/>
      <c r="HP805" s="268">
        <f t="shared" si="519"/>
        <v>4</v>
      </c>
      <c r="HQ805" s="268">
        <f t="shared" si="490"/>
        <v>797</v>
      </c>
      <c r="HR805" s="268">
        <f t="shared" si="520"/>
        <v>0</v>
      </c>
      <c r="HS805" s="268">
        <f t="shared" si="521"/>
        <v>0</v>
      </c>
    </row>
    <row r="806" spans="1:227" x14ac:dyDescent="0.3">
      <c r="A806" s="21"/>
      <c r="B806" s="14">
        <v>11674</v>
      </c>
      <c r="C806" s="14">
        <v>23</v>
      </c>
      <c r="D806" s="14" t="s">
        <v>182</v>
      </c>
      <c r="E806" s="14" t="s">
        <v>183</v>
      </c>
      <c r="F806" s="14">
        <v>320</v>
      </c>
      <c r="G806" s="14" t="s">
        <v>121</v>
      </c>
      <c r="H806" s="14">
        <v>3</v>
      </c>
      <c r="I806" s="14">
        <v>5</v>
      </c>
      <c r="J806" s="14">
        <v>5</v>
      </c>
      <c r="K806" s="14"/>
      <c r="L806" s="14" t="s">
        <v>141</v>
      </c>
      <c r="M806" s="24">
        <f t="shared" si="516"/>
        <v>5</v>
      </c>
      <c r="N806" s="24">
        <f t="shared" si="491"/>
        <v>1</v>
      </c>
      <c r="O806" s="24" t="str">
        <f t="shared" si="492"/>
        <v>5 5</v>
      </c>
      <c r="P806" s="24">
        <f t="shared" si="493"/>
        <v>5</v>
      </c>
      <c r="Q806" s="25">
        <f t="shared" si="494"/>
        <v>0</v>
      </c>
      <c r="R806" s="26">
        <f t="shared" si="495"/>
        <v>0</v>
      </c>
      <c r="S806" s="24">
        <f t="shared" si="496"/>
        <v>3</v>
      </c>
      <c r="T806" s="24">
        <f t="shared" si="497"/>
        <v>3</v>
      </c>
      <c r="U806" s="24" t="str">
        <f t="shared" si="498"/>
        <v/>
      </c>
      <c r="V806" s="24" t="str">
        <f t="shared" si="499"/>
        <v>g</v>
      </c>
      <c r="W806" s="24" t="str">
        <f t="shared" si="517"/>
        <v/>
      </c>
      <c r="X806" s="24">
        <f t="shared" si="500"/>
        <v>3</v>
      </c>
      <c r="Y806" s="24">
        <f t="shared" si="501"/>
        <v>3</v>
      </c>
      <c r="Z806" s="24" t="str">
        <f t="shared" si="502"/>
        <v>M</v>
      </c>
      <c r="AA806" s="24" t="str">
        <f t="shared" si="522"/>
        <v>M</v>
      </c>
      <c r="AB806" s="34" t="str">
        <f t="shared" si="503"/>
        <v/>
      </c>
      <c r="AC806" s="34" t="str">
        <f t="shared" si="504"/>
        <v>g</v>
      </c>
      <c r="AD806" s="34" t="str">
        <f t="shared" si="518"/>
        <v>g</v>
      </c>
      <c r="AE806" s="34" t="str">
        <f t="shared" si="505"/>
        <v>3 0</v>
      </c>
      <c r="AF806" s="34">
        <f t="shared" si="506"/>
        <v>5</v>
      </c>
      <c r="AG806" s="34">
        <f t="shared" si="507"/>
        <v>5</v>
      </c>
      <c r="AH806" s="34">
        <f t="shared" si="508"/>
        <v>0</v>
      </c>
      <c r="AI806" s="172" t="str">
        <f>IF(AJ806&lt;&gt;"",MAX(AI$3:AI805)+1,"")</f>
        <v/>
      </c>
      <c r="AJ806" s="172" t="str">
        <f t="shared" si="509"/>
        <v/>
      </c>
      <c r="AK806" s="172" t="str">
        <f t="shared" si="510"/>
        <v/>
      </c>
      <c r="AL806" s="172" t="str">
        <f t="shared" si="511"/>
        <v/>
      </c>
      <c r="AM806" s="172">
        <f>IF(AN806&lt;&gt;"",MAX(AM$3:AM805)+1,"")</f>
        <v>196</v>
      </c>
      <c r="AN806" s="172" t="str">
        <f t="shared" si="512"/>
        <v>M</v>
      </c>
      <c r="AO806" s="172">
        <f t="shared" si="513"/>
        <v>320</v>
      </c>
      <c r="AP806" s="172">
        <f t="shared" si="514"/>
        <v>5</v>
      </c>
      <c r="AQ806" s="172" t="str">
        <f t="shared" si="515"/>
        <v/>
      </c>
      <c r="AR806" s="172" t="str">
        <f>Table1[[#This Row],[Sex ]]&amp;Table1[[#This Row],[Month]]</f>
        <v>M3</v>
      </c>
      <c r="AS806" s="21"/>
      <c r="AT806" s="21"/>
      <c r="AU806" s="21"/>
      <c r="AV806" s="21"/>
      <c r="AW806" s="21"/>
      <c r="AX806" s="21"/>
      <c r="AY806" s="21"/>
      <c r="AZ806" s="21"/>
      <c r="BA806" s="21"/>
      <c r="BB806" s="21"/>
      <c r="BC806" s="21"/>
      <c r="BD806" s="21"/>
      <c r="BE806" s="319"/>
      <c r="BF806" s="319"/>
      <c r="BG806" s="316"/>
      <c r="BH806" s="316"/>
      <c r="BI806" s="316"/>
      <c r="BJ806" s="316"/>
      <c r="BK806" s="316"/>
      <c r="BL806" s="316"/>
      <c r="BM806" s="316"/>
      <c r="BN806" s="316"/>
      <c r="BO806" s="316"/>
      <c r="BP806" s="316"/>
      <c r="BQ806" s="316"/>
      <c r="BR806" s="316"/>
      <c r="BS806" s="316"/>
      <c r="BT806" s="316"/>
      <c r="BU806" s="316"/>
      <c r="BV806" s="316"/>
      <c r="BW806" s="316"/>
      <c r="BX806" s="316"/>
      <c r="BY806" s="316"/>
      <c r="BZ806" s="316"/>
      <c r="CA806" s="316"/>
      <c r="CB806" s="316"/>
      <c r="CC806" s="316"/>
      <c r="CD806" s="316"/>
      <c r="CE806" s="316"/>
      <c r="CF806" s="316"/>
      <c r="CG806" s="316"/>
      <c r="CH806" s="316"/>
      <c r="CI806" s="316"/>
      <c r="CJ806" s="316"/>
      <c r="CK806" s="316"/>
      <c r="CL806" s="316"/>
      <c r="CM806" s="316"/>
      <c r="CN806" s="316"/>
      <c r="CO806" s="316"/>
      <c r="CP806" s="316"/>
      <c r="CQ806" s="316"/>
      <c r="CR806" s="316"/>
      <c r="CS806" s="316"/>
      <c r="CT806" s="316"/>
      <c r="CU806" s="316"/>
      <c r="CV806" s="316"/>
      <c r="CW806" s="316"/>
      <c r="CX806" s="316"/>
      <c r="CY806" s="316"/>
      <c r="CZ806" s="316"/>
      <c r="DA806" s="316"/>
      <c r="DB806" s="316"/>
      <c r="DC806" s="316"/>
      <c r="DD806" s="316"/>
      <c r="DE806" s="316"/>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HP806" s="268">
        <f t="shared" si="519"/>
        <v>3</v>
      </c>
      <c r="HQ806" s="268">
        <f t="shared" si="490"/>
        <v>798</v>
      </c>
      <c r="HR806" s="268">
        <f t="shared" si="520"/>
        <v>0</v>
      </c>
      <c r="HS806" s="268">
        <f t="shared" si="521"/>
        <v>0</v>
      </c>
    </row>
    <row r="807" spans="1:227" x14ac:dyDescent="0.3">
      <c r="A807" s="21"/>
      <c r="B807" s="14">
        <v>11674</v>
      </c>
      <c r="C807" s="14">
        <v>24</v>
      </c>
      <c r="D807" s="14" t="s">
        <v>182</v>
      </c>
      <c r="E807" s="14" t="s">
        <v>183</v>
      </c>
      <c r="F807" s="14">
        <v>330</v>
      </c>
      <c r="G807" s="14" t="s">
        <v>120</v>
      </c>
      <c r="H807" s="14">
        <v>3</v>
      </c>
      <c r="I807" s="14">
        <v>4</v>
      </c>
      <c r="J807" s="14">
        <v>4</v>
      </c>
      <c r="K807" s="14"/>
      <c r="L807" s="14" t="s">
        <v>141</v>
      </c>
      <c r="M807" s="24">
        <f t="shared" si="516"/>
        <v>4</v>
      </c>
      <c r="N807" s="24">
        <f t="shared" si="491"/>
        <v>1</v>
      </c>
      <c r="O807" s="24" t="str">
        <f t="shared" si="492"/>
        <v>4 4</v>
      </c>
      <c r="P807" s="24">
        <f t="shared" si="493"/>
        <v>4</v>
      </c>
      <c r="Q807" s="25">
        <f t="shared" si="494"/>
        <v>0</v>
      </c>
      <c r="R807" s="26">
        <f t="shared" si="495"/>
        <v>0</v>
      </c>
      <c r="S807" s="24">
        <f t="shared" si="496"/>
        <v>3</v>
      </c>
      <c r="T807" s="24">
        <f t="shared" si="497"/>
        <v>3</v>
      </c>
      <c r="U807" s="24" t="str">
        <f t="shared" si="498"/>
        <v/>
      </c>
      <c r="V807" s="24" t="str">
        <f t="shared" si="499"/>
        <v>g</v>
      </c>
      <c r="W807" s="24" t="str">
        <f t="shared" si="517"/>
        <v/>
      </c>
      <c r="X807" s="24">
        <f t="shared" si="500"/>
        <v>3</v>
      </c>
      <c r="Y807" s="24">
        <f t="shared" si="501"/>
        <v>3</v>
      </c>
      <c r="Z807" s="24" t="str">
        <f t="shared" si="502"/>
        <v>F</v>
      </c>
      <c r="AA807" s="24" t="str">
        <f t="shared" si="522"/>
        <v>F</v>
      </c>
      <c r="AB807" s="34" t="str">
        <f t="shared" si="503"/>
        <v/>
      </c>
      <c r="AC807" s="34" t="str">
        <f t="shared" si="504"/>
        <v>g</v>
      </c>
      <c r="AD807" s="34" t="str">
        <f t="shared" si="518"/>
        <v>g</v>
      </c>
      <c r="AE807" s="34" t="str">
        <f t="shared" si="505"/>
        <v>3 0</v>
      </c>
      <c r="AF807" s="34">
        <f t="shared" si="506"/>
        <v>4</v>
      </c>
      <c r="AG807" s="34">
        <f t="shared" si="507"/>
        <v>4</v>
      </c>
      <c r="AH807" s="34">
        <f t="shared" si="508"/>
        <v>0</v>
      </c>
      <c r="AI807" s="172">
        <f>IF(AJ807&lt;&gt;"",MAX(AI$3:AI806)+1,"")</f>
        <v>601</v>
      </c>
      <c r="AJ807" s="172" t="str">
        <f t="shared" si="509"/>
        <v>F</v>
      </c>
      <c r="AK807" s="172">
        <f t="shared" si="510"/>
        <v>330</v>
      </c>
      <c r="AL807" s="172">
        <f t="shared" si="511"/>
        <v>4</v>
      </c>
      <c r="AM807" s="172" t="str">
        <f>IF(AN807&lt;&gt;"",MAX(AM$3:AM806)+1,"")</f>
        <v/>
      </c>
      <c r="AN807" s="172" t="str">
        <f t="shared" si="512"/>
        <v/>
      </c>
      <c r="AO807" s="172" t="str">
        <f t="shared" si="513"/>
        <v/>
      </c>
      <c r="AP807" s="172" t="str">
        <f t="shared" si="514"/>
        <v/>
      </c>
      <c r="AQ807" s="172" t="str">
        <f t="shared" si="515"/>
        <v/>
      </c>
      <c r="AR807" s="172" t="str">
        <f>Table1[[#This Row],[Sex ]]&amp;Table1[[#This Row],[Month]]</f>
        <v>F3</v>
      </c>
      <c r="AS807" s="21"/>
      <c r="AT807" s="21"/>
      <c r="AU807" s="21"/>
      <c r="AV807" s="21"/>
      <c r="AW807" s="21"/>
      <c r="AX807" s="21"/>
      <c r="AY807" s="21"/>
      <c r="AZ807" s="21"/>
      <c r="BA807" s="21"/>
      <c r="BB807" s="21"/>
      <c r="BC807" s="21"/>
      <c r="BD807" s="21"/>
      <c r="BE807" s="319"/>
      <c r="BF807" s="319"/>
      <c r="BG807" s="316"/>
      <c r="BH807" s="316"/>
      <c r="BI807" s="316"/>
      <c r="BJ807" s="316"/>
      <c r="BK807" s="316"/>
      <c r="BL807" s="316"/>
      <c r="BM807" s="316"/>
      <c r="BN807" s="316"/>
      <c r="BO807" s="316"/>
      <c r="BP807" s="316"/>
      <c r="BQ807" s="316"/>
      <c r="BR807" s="316"/>
      <c r="BS807" s="316"/>
      <c r="BT807" s="316"/>
      <c r="BU807" s="316"/>
      <c r="BV807" s="316"/>
      <c r="BW807" s="316"/>
      <c r="BX807" s="316"/>
      <c r="BY807" s="316"/>
      <c r="BZ807" s="316"/>
      <c r="CA807" s="316"/>
      <c r="CB807" s="316"/>
      <c r="CC807" s="316"/>
      <c r="CD807" s="316"/>
      <c r="CE807" s="316"/>
      <c r="CF807" s="316"/>
      <c r="CG807" s="316"/>
      <c r="CH807" s="316"/>
      <c r="CI807" s="316"/>
      <c r="CJ807" s="316"/>
      <c r="CK807" s="316"/>
      <c r="CL807" s="316"/>
      <c r="CM807" s="316"/>
      <c r="CN807" s="316"/>
      <c r="CO807" s="316"/>
      <c r="CP807" s="316"/>
      <c r="CQ807" s="316"/>
      <c r="CR807" s="316"/>
      <c r="CS807" s="316"/>
      <c r="CT807" s="316"/>
      <c r="CU807" s="316"/>
      <c r="CV807" s="316"/>
      <c r="CW807" s="316"/>
      <c r="CX807" s="316"/>
      <c r="CY807" s="316"/>
      <c r="CZ807" s="316"/>
      <c r="DA807" s="316"/>
      <c r="DB807" s="316"/>
      <c r="DC807" s="316"/>
      <c r="DD807" s="316"/>
      <c r="DE807" s="316"/>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21"/>
      <c r="ET807" s="21"/>
      <c r="EU807" s="21"/>
      <c r="EV807" s="21"/>
      <c r="HP807" s="268">
        <f t="shared" si="519"/>
        <v>3</v>
      </c>
      <c r="HQ807" s="268">
        <f t="shared" si="490"/>
        <v>799</v>
      </c>
      <c r="HR807" s="268">
        <f t="shared" si="520"/>
        <v>0</v>
      </c>
      <c r="HS807" s="268">
        <f t="shared" si="521"/>
        <v>0</v>
      </c>
    </row>
    <row r="808" spans="1:227" x14ac:dyDescent="0.3">
      <c r="A808" s="21"/>
      <c r="B808" s="14">
        <v>11674</v>
      </c>
      <c r="C808" s="14">
        <v>25</v>
      </c>
      <c r="D808" s="14" t="s">
        <v>182</v>
      </c>
      <c r="E808" s="14" t="s">
        <v>183</v>
      </c>
      <c r="F808" s="14">
        <v>330</v>
      </c>
      <c r="G808" s="14" t="s">
        <v>120</v>
      </c>
      <c r="H808" s="14">
        <v>3</v>
      </c>
      <c r="I808" s="14">
        <v>3</v>
      </c>
      <c r="J808" s="14">
        <v>3</v>
      </c>
      <c r="K808" s="14"/>
      <c r="L808" s="14" t="s">
        <v>141</v>
      </c>
      <c r="M808" s="24">
        <f t="shared" si="516"/>
        <v>3</v>
      </c>
      <c r="N808" s="24">
        <f t="shared" si="491"/>
        <v>1</v>
      </c>
      <c r="O808" s="24" t="str">
        <f t="shared" si="492"/>
        <v>3 3</v>
      </c>
      <c r="P808" s="24">
        <f t="shared" si="493"/>
        <v>3</v>
      </c>
      <c r="Q808" s="25">
        <f t="shared" si="494"/>
        <v>0</v>
      </c>
      <c r="R808" s="26">
        <f t="shared" si="495"/>
        <v>0</v>
      </c>
      <c r="S808" s="24">
        <f t="shared" si="496"/>
        <v>3</v>
      </c>
      <c r="T808" s="24">
        <f t="shared" si="497"/>
        <v>3</v>
      </c>
      <c r="U808" s="24" t="str">
        <f t="shared" si="498"/>
        <v/>
      </c>
      <c r="V808" s="24" t="str">
        <f t="shared" si="499"/>
        <v>g</v>
      </c>
      <c r="W808" s="24" t="str">
        <f t="shared" si="517"/>
        <v/>
      </c>
      <c r="X808" s="24">
        <f t="shared" si="500"/>
        <v>3</v>
      </c>
      <c r="Y808" s="24">
        <f t="shared" si="501"/>
        <v>3</v>
      </c>
      <c r="Z808" s="24" t="str">
        <f t="shared" si="502"/>
        <v>F</v>
      </c>
      <c r="AA808" s="24" t="str">
        <f t="shared" si="522"/>
        <v>F</v>
      </c>
      <c r="AB808" s="34" t="str">
        <f t="shared" si="503"/>
        <v/>
      </c>
      <c r="AC808" s="34" t="str">
        <f t="shared" si="504"/>
        <v>g</v>
      </c>
      <c r="AD808" s="34" t="str">
        <f t="shared" si="518"/>
        <v>g</v>
      </c>
      <c r="AE808" s="34" t="str">
        <f t="shared" si="505"/>
        <v>3 0</v>
      </c>
      <c r="AF808" s="34">
        <f t="shared" si="506"/>
        <v>3</v>
      </c>
      <c r="AG808" s="34">
        <f t="shared" si="507"/>
        <v>3</v>
      </c>
      <c r="AH808" s="34">
        <f t="shared" si="508"/>
        <v>0</v>
      </c>
      <c r="AI808" s="172">
        <f>IF(AJ808&lt;&gt;"",MAX(AI$3:AI807)+1,"")</f>
        <v>602</v>
      </c>
      <c r="AJ808" s="172" t="str">
        <f t="shared" si="509"/>
        <v>F</v>
      </c>
      <c r="AK808" s="172">
        <f t="shared" si="510"/>
        <v>330</v>
      </c>
      <c r="AL808" s="172">
        <f t="shared" si="511"/>
        <v>3</v>
      </c>
      <c r="AM808" s="172" t="str">
        <f>IF(AN808&lt;&gt;"",MAX(AM$3:AM807)+1,"")</f>
        <v/>
      </c>
      <c r="AN808" s="172" t="str">
        <f t="shared" si="512"/>
        <v/>
      </c>
      <c r="AO808" s="172" t="str">
        <f t="shared" si="513"/>
        <v/>
      </c>
      <c r="AP808" s="172" t="str">
        <f t="shared" si="514"/>
        <v/>
      </c>
      <c r="AQ808" s="172" t="str">
        <f t="shared" si="515"/>
        <v/>
      </c>
      <c r="AR808" s="172" t="str">
        <f>Table1[[#This Row],[Sex ]]&amp;Table1[[#This Row],[Month]]</f>
        <v>F3</v>
      </c>
      <c r="AS808" s="21"/>
      <c r="AT808" s="21"/>
      <c r="AU808" s="21"/>
      <c r="AV808" s="21"/>
      <c r="AW808" s="21"/>
      <c r="AX808" s="21"/>
      <c r="AY808" s="21"/>
      <c r="AZ808" s="21"/>
      <c r="BA808" s="21"/>
      <c r="BB808" s="21"/>
      <c r="BC808" s="21"/>
      <c r="BD808" s="21"/>
      <c r="BE808" s="319"/>
      <c r="BF808" s="319"/>
      <c r="BG808" s="316"/>
      <c r="BH808" s="316"/>
      <c r="BI808" s="316"/>
      <c r="BJ808" s="316"/>
      <c r="BK808" s="316"/>
      <c r="BL808" s="316"/>
      <c r="BM808" s="316"/>
      <c r="BN808" s="316"/>
      <c r="BO808" s="316"/>
      <c r="BP808" s="316"/>
      <c r="BQ808" s="316"/>
      <c r="BR808" s="316"/>
      <c r="BS808" s="316"/>
      <c r="BT808" s="316"/>
      <c r="BU808" s="316"/>
      <c r="BV808" s="316"/>
      <c r="BW808" s="316"/>
      <c r="BX808" s="316"/>
      <c r="BY808" s="316"/>
      <c r="BZ808" s="316"/>
      <c r="CA808" s="316"/>
      <c r="CB808" s="316"/>
      <c r="CC808" s="316"/>
      <c r="CD808" s="316"/>
      <c r="CE808" s="316"/>
      <c r="CF808" s="316"/>
      <c r="CG808" s="316"/>
      <c r="CH808" s="316"/>
      <c r="CI808" s="316"/>
      <c r="CJ808" s="316"/>
      <c r="CK808" s="316"/>
      <c r="CL808" s="316"/>
      <c r="CM808" s="316"/>
      <c r="CN808" s="316"/>
      <c r="CO808" s="316"/>
      <c r="CP808" s="316"/>
      <c r="CQ808" s="316"/>
      <c r="CR808" s="316"/>
      <c r="CS808" s="316"/>
      <c r="CT808" s="316"/>
      <c r="CU808" s="316"/>
      <c r="CV808" s="316"/>
      <c r="CW808" s="316"/>
      <c r="CX808" s="316"/>
      <c r="CY808" s="316"/>
      <c r="CZ808" s="316"/>
      <c r="DA808" s="316"/>
      <c r="DB808" s="316"/>
      <c r="DC808" s="316"/>
      <c r="DD808" s="316"/>
      <c r="DE808" s="316"/>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21"/>
      <c r="ET808" s="21"/>
      <c r="EU808" s="21"/>
      <c r="EV808" s="21"/>
      <c r="HP808" s="268">
        <f t="shared" si="519"/>
        <v>5</v>
      </c>
      <c r="HQ808" s="268">
        <f t="shared" si="490"/>
        <v>800</v>
      </c>
      <c r="HR808" s="268">
        <f t="shared" si="520"/>
        <v>0</v>
      </c>
      <c r="HS808" s="268">
        <f t="shared" si="521"/>
        <v>0</v>
      </c>
    </row>
    <row r="809" spans="1:227" x14ac:dyDescent="0.3">
      <c r="A809" s="21"/>
      <c r="B809" s="14">
        <v>11674</v>
      </c>
      <c r="C809" s="14">
        <v>26</v>
      </c>
      <c r="D809" s="14" t="s">
        <v>182</v>
      </c>
      <c r="E809" s="14" t="s">
        <v>183</v>
      </c>
      <c r="F809" s="14">
        <v>340</v>
      </c>
      <c r="G809" s="14" t="s">
        <v>120</v>
      </c>
      <c r="H809" s="14">
        <v>3</v>
      </c>
      <c r="I809" s="14">
        <v>4</v>
      </c>
      <c r="J809" s="14">
        <v>4</v>
      </c>
      <c r="K809" s="14"/>
      <c r="L809" s="14" t="s">
        <v>141</v>
      </c>
      <c r="M809" s="24">
        <f t="shared" si="516"/>
        <v>4</v>
      </c>
      <c r="N809" s="24">
        <f t="shared" si="491"/>
        <v>1</v>
      </c>
      <c r="O809" s="24" t="str">
        <f t="shared" si="492"/>
        <v>4 4</v>
      </c>
      <c r="P809" s="24">
        <f t="shared" si="493"/>
        <v>4</v>
      </c>
      <c r="Q809" s="25">
        <f t="shared" si="494"/>
        <v>0</v>
      </c>
      <c r="R809" s="26">
        <f t="shared" si="495"/>
        <v>0</v>
      </c>
      <c r="S809" s="24">
        <f t="shared" si="496"/>
        <v>3</v>
      </c>
      <c r="T809" s="24">
        <f t="shared" si="497"/>
        <v>3</v>
      </c>
      <c r="U809" s="24" t="str">
        <f t="shared" si="498"/>
        <v/>
      </c>
      <c r="V809" s="24" t="str">
        <f t="shared" si="499"/>
        <v>g</v>
      </c>
      <c r="W809" s="24" t="str">
        <f t="shared" si="517"/>
        <v/>
      </c>
      <c r="X809" s="24">
        <f t="shared" si="500"/>
        <v>3</v>
      </c>
      <c r="Y809" s="24">
        <f t="shared" si="501"/>
        <v>3</v>
      </c>
      <c r="Z809" s="24" t="str">
        <f t="shared" si="502"/>
        <v>F</v>
      </c>
      <c r="AA809" s="24" t="str">
        <f t="shared" si="522"/>
        <v>F</v>
      </c>
      <c r="AB809" s="34" t="str">
        <f t="shared" si="503"/>
        <v/>
      </c>
      <c r="AC809" s="34" t="str">
        <f t="shared" si="504"/>
        <v>g</v>
      </c>
      <c r="AD809" s="34" t="str">
        <f t="shared" si="518"/>
        <v>g</v>
      </c>
      <c r="AE809" s="34" t="str">
        <f t="shared" si="505"/>
        <v>3 0</v>
      </c>
      <c r="AF809" s="34">
        <f t="shared" si="506"/>
        <v>4</v>
      </c>
      <c r="AG809" s="34">
        <f t="shared" si="507"/>
        <v>4</v>
      </c>
      <c r="AH809" s="34">
        <f t="shared" si="508"/>
        <v>0</v>
      </c>
      <c r="AI809" s="172">
        <f>IF(AJ809&lt;&gt;"",MAX(AI$3:AI808)+1,"")</f>
        <v>603</v>
      </c>
      <c r="AJ809" s="172" t="str">
        <f t="shared" si="509"/>
        <v>F</v>
      </c>
      <c r="AK809" s="172">
        <f t="shared" si="510"/>
        <v>340</v>
      </c>
      <c r="AL809" s="172">
        <f t="shared" si="511"/>
        <v>4</v>
      </c>
      <c r="AM809" s="172" t="str">
        <f>IF(AN809&lt;&gt;"",MAX(AM$3:AM808)+1,"")</f>
        <v/>
      </c>
      <c r="AN809" s="172" t="str">
        <f t="shared" si="512"/>
        <v/>
      </c>
      <c r="AO809" s="172" t="str">
        <f t="shared" si="513"/>
        <v/>
      </c>
      <c r="AP809" s="172" t="str">
        <f t="shared" si="514"/>
        <v/>
      </c>
      <c r="AQ809" s="172" t="str">
        <f t="shared" si="515"/>
        <v/>
      </c>
      <c r="AR809" s="172" t="str">
        <f>Table1[[#This Row],[Sex ]]&amp;Table1[[#This Row],[Month]]</f>
        <v>F3</v>
      </c>
      <c r="AS809" s="21"/>
      <c r="AT809" s="21"/>
      <c r="AU809" s="21"/>
      <c r="AV809" s="21"/>
      <c r="AW809" s="21"/>
      <c r="AX809" s="21"/>
      <c r="AY809" s="21"/>
      <c r="AZ809" s="21"/>
      <c r="BA809" s="21"/>
      <c r="BB809" s="21"/>
      <c r="BC809" s="21"/>
      <c r="BD809" s="21"/>
      <c r="BE809" s="319"/>
      <c r="BF809" s="319"/>
      <c r="BG809" s="316"/>
      <c r="BH809" s="316"/>
      <c r="BI809" s="316"/>
      <c r="BJ809" s="316"/>
      <c r="BK809" s="316"/>
      <c r="BL809" s="316"/>
      <c r="BM809" s="316"/>
      <c r="BN809" s="316"/>
      <c r="BO809" s="316"/>
      <c r="BP809" s="316"/>
      <c r="BQ809" s="316"/>
      <c r="BR809" s="316"/>
      <c r="BS809" s="316"/>
      <c r="BT809" s="316"/>
      <c r="BU809" s="316"/>
      <c r="BV809" s="316"/>
      <c r="BW809" s="316"/>
      <c r="BX809" s="316"/>
      <c r="BY809" s="316"/>
      <c r="BZ809" s="316"/>
      <c r="CA809" s="316"/>
      <c r="CB809" s="316"/>
      <c r="CC809" s="316"/>
      <c r="CD809" s="316"/>
      <c r="CE809" s="316"/>
      <c r="CF809" s="316"/>
      <c r="CG809" s="316"/>
      <c r="CH809" s="316"/>
      <c r="CI809" s="316"/>
      <c r="CJ809" s="316"/>
      <c r="CK809" s="316"/>
      <c r="CL809" s="316"/>
      <c r="CM809" s="316"/>
      <c r="CN809" s="316"/>
      <c r="CO809" s="316"/>
      <c r="CP809" s="316"/>
      <c r="CQ809" s="316"/>
      <c r="CR809" s="316"/>
      <c r="CS809" s="316"/>
      <c r="CT809" s="316"/>
      <c r="CU809" s="316"/>
      <c r="CV809" s="316"/>
      <c r="CW809" s="316"/>
      <c r="CX809" s="316"/>
      <c r="CY809" s="316"/>
      <c r="CZ809" s="316"/>
      <c r="DA809" s="316"/>
      <c r="DB809" s="316"/>
      <c r="DC809" s="316"/>
      <c r="DD809" s="316"/>
      <c r="DE809" s="316"/>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21"/>
      <c r="ET809" s="21"/>
      <c r="EU809" s="21"/>
      <c r="EV809" s="21"/>
      <c r="HP809" s="268">
        <f t="shared" si="519"/>
        <v>3</v>
      </c>
      <c r="HQ809" s="268">
        <f t="shared" si="490"/>
        <v>801</v>
      </c>
      <c r="HR809" s="268">
        <f t="shared" si="520"/>
        <v>0</v>
      </c>
      <c r="HS809" s="268">
        <f t="shared" si="521"/>
        <v>0</v>
      </c>
    </row>
    <row r="810" spans="1:227" x14ac:dyDescent="0.3">
      <c r="A810" s="21"/>
      <c r="B810" s="14">
        <v>11674</v>
      </c>
      <c r="C810" s="14">
        <v>27</v>
      </c>
      <c r="D810" s="14" t="s">
        <v>182</v>
      </c>
      <c r="E810" s="14" t="s">
        <v>183</v>
      </c>
      <c r="F810" s="14">
        <v>340</v>
      </c>
      <c r="G810" s="14" t="s">
        <v>120</v>
      </c>
      <c r="H810" s="14">
        <v>3</v>
      </c>
      <c r="I810" s="14">
        <v>3</v>
      </c>
      <c r="J810" s="14">
        <v>3</v>
      </c>
      <c r="K810" s="14"/>
      <c r="L810" s="14" t="s">
        <v>141</v>
      </c>
      <c r="M810" s="24">
        <f t="shared" si="516"/>
        <v>3</v>
      </c>
      <c r="N810" s="24">
        <f t="shared" si="491"/>
        <v>1</v>
      </c>
      <c r="O810" s="24" t="str">
        <f t="shared" si="492"/>
        <v>3 3</v>
      </c>
      <c r="P810" s="24">
        <f t="shared" si="493"/>
        <v>3</v>
      </c>
      <c r="Q810" s="25">
        <f t="shared" si="494"/>
        <v>0</v>
      </c>
      <c r="R810" s="26">
        <f t="shared" si="495"/>
        <v>0</v>
      </c>
      <c r="S810" s="24">
        <f t="shared" si="496"/>
        <v>3</v>
      </c>
      <c r="T810" s="24">
        <f t="shared" si="497"/>
        <v>3</v>
      </c>
      <c r="U810" s="24" t="str">
        <f t="shared" si="498"/>
        <v/>
      </c>
      <c r="V810" s="24" t="str">
        <f t="shared" si="499"/>
        <v>g</v>
      </c>
      <c r="W810" s="24" t="str">
        <f t="shared" si="517"/>
        <v/>
      </c>
      <c r="X810" s="24">
        <f t="shared" si="500"/>
        <v>3</v>
      </c>
      <c r="Y810" s="24">
        <f t="shared" si="501"/>
        <v>3</v>
      </c>
      <c r="Z810" s="24" t="str">
        <f t="shared" si="502"/>
        <v>F</v>
      </c>
      <c r="AA810" s="24" t="str">
        <f t="shared" si="522"/>
        <v>F</v>
      </c>
      <c r="AB810" s="34" t="str">
        <f t="shared" si="503"/>
        <v/>
      </c>
      <c r="AC810" s="34" t="str">
        <f t="shared" si="504"/>
        <v>g</v>
      </c>
      <c r="AD810" s="34" t="str">
        <f t="shared" si="518"/>
        <v>g</v>
      </c>
      <c r="AE810" s="34" t="str">
        <f t="shared" si="505"/>
        <v>3 0</v>
      </c>
      <c r="AF810" s="34">
        <f t="shared" si="506"/>
        <v>3</v>
      </c>
      <c r="AG810" s="34">
        <f t="shared" si="507"/>
        <v>3</v>
      </c>
      <c r="AH810" s="34">
        <f t="shared" si="508"/>
        <v>0</v>
      </c>
      <c r="AI810" s="172">
        <f>IF(AJ810&lt;&gt;"",MAX(AI$3:AI809)+1,"")</f>
        <v>604</v>
      </c>
      <c r="AJ810" s="172" t="str">
        <f t="shared" si="509"/>
        <v>F</v>
      </c>
      <c r="AK810" s="172">
        <f t="shared" si="510"/>
        <v>340</v>
      </c>
      <c r="AL810" s="172">
        <f t="shared" si="511"/>
        <v>3</v>
      </c>
      <c r="AM810" s="172" t="str">
        <f>IF(AN810&lt;&gt;"",MAX(AM$3:AM809)+1,"")</f>
        <v/>
      </c>
      <c r="AN810" s="172" t="str">
        <f t="shared" si="512"/>
        <v/>
      </c>
      <c r="AO810" s="172" t="str">
        <f t="shared" si="513"/>
        <v/>
      </c>
      <c r="AP810" s="172" t="str">
        <f t="shared" si="514"/>
        <v/>
      </c>
      <c r="AQ810" s="172" t="str">
        <f t="shared" si="515"/>
        <v/>
      </c>
      <c r="AR810" s="172" t="str">
        <f>Table1[[#This Row],[Sex ]]&amp;Table1[[#This Row],[Month]]</f>
        <v>F3</v>
      </c>
      <c r="AS810" s="21"/>
      <c r="AT810" s="21"/>
      <c r="AU810" s="21"/>
      <c r="AV810" s="21"/>
      <c r="AW810" s="21"/>
      <c r="AX810" s="21"/>
      <c r="AY810" s="21"/>
      <c r="AZ810" s="21"/>
      <c r="BA810" s="21"/>
      <c r="BB810" s="21"/>
      <c r="BC810" s="21"/>
      <c r="BD810" s="21"/>
      <c r="BE810" s="319"/>
      <c r="BF810" s="319"/>
      <c r="BG810" s="316"/>
      <c r="BH810" s="316"/>
      <c r="BI810" s="316"/>
      <c r="BJ810" s="316"/>
      <c r="BK810" s="316"/>
      <c r="BL810" s="316"/>
      <c r="BM810" s="316"/>
      <c r="BN810" s="316"/>
      <c r="BO810" s="316"/>
      <c r="BP810" s="316"/>
      <c r="BQ810" s="316"/>
      <c r="BR810" s="316"/>
      <c r="BS810" s="316"/>
      <c r="BT810" s="316"/>
      <c r="BU810" s="316"/>
      <c r="BV810" s="316"/>
      <c r="BW810" s="316"/>
      <c r="BX810" s="316"/>
      <c r="BY810" s="316"/>
      <c r="BZ810" s="316"/>
      <c r="CA810" s="316"/>
      <c r="CB810" s="316"/>
      <c r="CC810" s="316"/>
      <c r="CD810" s="316"/>
      <c r="CE810" s="316"/>
      <c r="CF810" s="316"/>
      <c r="CG810" s="316"/>
      <c r="CH810" s="316"/>
      <c r="CI810" s="316"/>
      <c r="CJ810" s="316"/>
      <c r="CK810" s="316"/>
      <c r="CL810" s="316"/>
      <c r="CM810" s="316"/>
      <c r="CN810" s="316"/>
      <c r="CO810" s="316"/>
      <c r="CP810" s="316"/>
      <c r="CQ810" s="316"/>
      <c r="CR810" s="316"/>
      <c r="CS810" s="316"/>
      <c r="CT810" s="316"/>
      <c r="CU810" s="316"/>
      <c r="CV810" s="316"/>
      <c r="CW810" s="316"/>
      <c r="CX810" s="316"/>
      <c r="CY810" s="316"/>
      <c r="CZ810" s="316"/>
      <c r="DA810" s="316"/>
      <c r="DB810" s="316"/>
      <c r="DC810" s="316"/>
      <c r="DD810" s="316"/>
      <c r="DE810" s="316"/>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21"/>
      <c r="ET810" s="21"/>
      <c r="EU810" s="21"/>
      <c r="EV810" s="21"/>
      <c r="HP810" s="268">
        <f t="shared" si="519"/>
        <v>3</v>
      </c>
      <c r="HQ810" s="268">
        <f t="shared" si="490"/>
        <v>802</v>
      </c>
      <c r="HR810" s="268">
        <f t="shared" si="520"/>
        <v>0</v>
      </c>
      <c r="HS810" s="268">
        <f t="shared" si="521"/>
        <v>0</v>
      </c>
    </row>
    <row r="811" spans="1:227" x14ac:dyDescent="0.3">
      <c r="A811" s="21"/>
      <c r="B811" s="14">
        <v>11674</v>
      </c>
      <c r="C811" s="14">
        <v>28</v>
      </c>
      <c r="D811" s="14" t="s">
        <v>182</v>
      </c>
      <c r="E811" s="14" t="s">
        <v>183</v>
      </c>
      <c r="F811" s="14">
        <v>350</v>
      </c>
      <c r="G811" s="14" t="s">
        <v>120</v>
      </c>
      <c r="H811" s="14">
        <v>3</v>
      </c>
      <c r="I811" s="14">
        <v>4</v>
      </c>
      <c r="J811" s="14">
        <v>4</v>
      </c>
      <c r="K811" s="14"/>
      <c r="L811" s="14" t="s">
        <v>141</v>
      </c>
      <c r="M811" s="24">
        <f t="shared" si="516"/>
        <v>4</v>
      </c>
      <c r="N811" s="24">
        <f t="shared" si="491"/>
        <v>1</v>
      </c>
      <c r="O811" s="24" t="str">
        <f t="shared" si="492"/>
        <v>4 4</v>
      </c>
      <c r="P811" s="24">
        <f t="shared" si="493"/>
        <v>4</v>
      </c>
      <c r="Q811" s="25">
        <f t="shared" si="494"/>
        <v>0</v>
      </c>
      <c r="R811" s="26">
        <f t="shared" si="495"/>
        <v>0</v>
      </c>
      <c r="S811" s="24">
        <f t="shared" si="496"/>
        <v>3</v>
      </c>
      <c r="T811" s="24">
        <f t="shared" si="497"/>
        <v>3</v>
      </c>
      <c r="U811" s="24" t="str">
        <f t="shared" si="498"/>
        <v/>
      </c>
      <c r="V811" s="24" t="str">
        <f t="shared" si="499"/>
        <v>g</v>
      </c>
      <c r="W811" s="24" t="str">
        <f t="shared" si="517"/>
        <v/>
      </c>
      <c r="X811" s="24">
        <f t="shared" si="500"/>
        <v>3</v>
      </c>
      <c r="Y811" s="24">
        <f t="shared" si="501"/>
        <v>3</v>
      </c>
      <c r="Z811" s="24" t="str">
        <f t="shared" si="502"/>
        <v>F</v>
      </c>
      <c r="AA811" s="24" t="str">
        <f t="shared" si="522"/>
        <v>F</v>
      </c>
      <c r="AB811" s="34" t="str">
        <f t="shared" si="503"/>
        <v/>
      </c>
      <c r="AC811" s="34" t="str">
        <f t="shared" si="504"/>
        <v>g</v>
      </c>
      <c r="AD811" s="34" t="str">
        <f t="shared" si="518"/>
        <v>g</v>
      </c>
      <c r="AE811" s="34" t="str">
        <f t="shared" si="505"/>
        <v>3 0</v>
      </c>
      <c r="AF811" s="34">
        <f t="shared" si="506"/>
        <v>4</v>
      </c>
      <c r="AG811" s="34">
        <f t="shared" si="507"/>
        <v>4</v>
      </c>
      <c r="AH811" s="34">
        <f t="shared" si="508"/>
        <v>0</v>
      </c>
      <c r="AI811" s="172">
        <f>IF(AJ811&lt;&gt;"",MAX(AI$3:AI810)+1,"")</f>
        <v>605</v>
      </c>
      <c r="AJ811" s="172" t="str">
        <f t="shared" si="509"/>
        <v>F</v>
      </c>
      <c r="AK811" s="172">
        <f t="shared" si="510"/>
        <v>350</v>
      </c>
      <c r="AL811" s="172">
        <f t="shared" si="511"/>
        <v>4</v>
      </c>
      <c r="AM811" s="172" t="str">
        <f>IF(AN811&lt;&gt;"",MAX(AM$3:AM810)+1,"")</f>
        <v/>
      </c>
      <c r="AN811" s="172" t="str">
        <f t="shared" si="512"/>
        <v/>
      </c>
      <c r="AO811" s="172" t="str">
        <f t="shared" si="513"/>
        <v/>
      </c>
      <c r="AP811" s="172" t="str">
        <f t="shared" si="514"/>
        <v/>
      </c>
      <c r="AQ811" s="172" t="str">
        <f t="shared" si="515"/>
        <v/>
      </c>
      <c r="AR811" s="172" t="str">
        <f>Table1[[#This Row],[Sex ]]&amp;Table1[[#This Row],[Month]]</f>
        <v>F3</v>
      </c>
      <c r="AS811" s="21"/>
      <c r="AT811" s="21"/>
      <c r="AU811" s="21"/>
      <c r="AV811" s="21"/>
      <c r="AW811" s="21"/>
      <c r="AX811" s="21"/>
      <c r="AY811" s="21"/>
      <c r="AZ811" s="21"/>
      <c r="BA811" s="21"/>
      <c r="BB811" s="21"/>
      <c r="BC811" s="21"/>
      <c r="BD811" s="21"/>
      <c r="BE811" s="319"/>
      <c r="BF811" s="319"/>
      <c r="BG811" s="316"/>
      <c r="BH811" s="316"/>
      <c r="BI811" s="316"/>
      <c r="BJ811" s="316"/>
      <c r="BK811" s="316"/>
      <c r="BL811" s="316"/>
      <c r="BM811" s="316"/>
      <c r="BN811" s="316"/>
      <c r="BO811" s="316"/>
      <c r="BP811" s="316"/>
      <c r="BQ811" s="316"/>
      <c r="BR811" s="316"/>
      <c r="BS811" s="316"/>
      <c r="BT811" s="316"/>
      <c r="BU811" s="316"/>
      <c r="BV811" s="316"/>
      <c r="BW811" s="316"/>
      <c r="BX811" s="316"/>
      <c r="BY811" s="316"/>
      <c r="BZ811" s="316"/>
      <c r="CA811" s="316"/>
      <c r="CB811" s="316"/>
      <c r="CC811" s="316"/>
      <c r="CD811" s="316"/>
      <c r="CE811" s="316"/>
      <c r="CF811" s="316"/>
      <c r="CG811" s="316"/>
      <c r="CH811" s="316"/>
      <c r="CI811" s="316"/>
      <c r="CJ811" s="316"/>
      <c r="CK811" s="316"/>
      <c r="CL811" s="316"/>
      <c r="CM811" s="316"/>
      <c r="CN811" s="316"/>
      <c r="CO811" s="316"/>
      <c r="CP811" s="316"/>
      <c r="CQ811" s="316"/>
      <c r="CR811" s="316"/>
      <c r="CS811" s="316"/>
      <c r="CT811" s="316"/>
      <c r="CU811" s="316"/>
      <c r="CV811" s="316"/>
      <c r="CW811" s="316"/>
      <c r="CX811" s="316"/>
      <c r="CY811" s="316"/>
      <c r="CZ811" s="316"/>
      <c r="DA811" s="316"/>
      <c r="DB811" s="316"/>
      <c r="DC811" s="316"/>
      <c r="DD811" s="316"/>
      <c r="DE811" s="316"/>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21"/>
      <c r="ET811" s="21"/>
      <c r="EU811" s="21"/>
      <c r="EV811" s="21"/>
      <c r="HP811" s="268">
        <f t="shared" si="519"/>
        <v>4</v>
      </c>
      <c r="HQ811" s="268">
        <f t="shared" si="490"/>
        <v>803</v>
      </c>
      <c r="HR811" s="268">
        <f t="shared" si="520"/>
        <v>0</v>
      </c>
      <c r="HS811" s="268">
        <f t="shared" si="521"/>
        <v>0</v>
      </c>
    </row>
    <row r="812" spans="1:227" x14ac:dyDescent="0.3">
      <c r="A812" s="21"/>
      <c r="B812" s="14">
        <v>11674</v>
      </c>
      <c r="C812" s="14">
        <v>29</v>
      </c>
      <c r="D812" s="14" t="s">
        <v>182</v>
      </c>
      <c r="E812" s="14" t="s">
        <v>183</v>
      </c>
      <c r="F812" s="14">
        <v>350</v>
      </c>
      <c r="G812" s="14" t="s">
        <v>120</v>
      </c>
      <c r="H812" s="14">
        <v>3</v>
      </c>
      <c r="I812" s="14">
        <v>5</v>
      </c>
      <c r="J812" s="14">
        <v>5</v>
      </c>
      <c r="K812" s="14"/>
      <c r="L812" s="14" t="s">
        <v>141</v>
      </c>
      <c r="M812" s="24">
        <f t="shared" si="516"/>
        <v>5</v>
      </c>
      <c r="N812" s="24">
        <f t="shared" si="491"/>
        <v>1</v>
      </c>
      <c r="O812" s="24" t="str">
        <f t="shared" si="492"/>
        <v>5 5</v>
      </c>
      <c r="P812" s="24">
        <f t="shared" si="493"/>
        <v>5</v>
      </c>
      <c r="Q812" s="25">
        <f t="shared" si="494"/>
        <v>0</v>
      </c>
      <c r="R812" s="26">
        <f t="shared" si="495"/>
        <v>0</v>
      </c>
      <c r="S812" s="24">
        <f t="shared" si="496"/>
        <v>3</v>
      </c>
      <c r="T812" s="24">
        <f t="shared" si="497"/>
        <v>3</v>
      </c>
      <c r="U812" s="24" t="str">
        <f t="shared" si="498"/>
        <v/>
      </c>
      <c r="V812" s="24" t="str">
        <f t="shared" si="499"/>
        <v>g</v>
      </c>
      <c r="W812" s="24" t="str">
        <f t="shared" si="517"/>
        <v/>
      </c>
      <c r="X812" s="24">
        <f t="shared" si="500"/>
        <v>3</v>
      </c>
      <c r="Y812" s="24">
        <f t="shared" si="501"/>
        <v>3</v>
      </c>
      <c r="Z812" s="24" t="str">
        <f t="shared" si="502"/>
        <v>F</v>
      </c>
      <c r="AA812" s="24" t="str">
        <f t="shared" si="522"/>
        <v>F</v>
      </c>
      <c r="AB812" s="34" t="str">
        <f t="shared" si="503"/>
        <v/>
      </c>
      <c r="AC812" s="34" t="str">
        <f t="shared" si="504"/>
        <v>g</v>
      </c>
      <c r="AD812" s="34" t="str">
        <f t="shared" si="518"/>
        <v>g</v>
      </c>
      <c r="AE812" s="34" t="str">
        <f t="shared" si="505"/>
        <v>3 0</v>
      </c>
      <c r="AF812" s="34">
        <f t="shared" si="506"/>
        <v>5</v>
      </c>
      <c r="AG812" s="34">
        <f t="shared" si="507"/>
        <v>5</v>
      </c>
      <c r="AH812" s="34">
        <f t="shared" si="508"/>
        <v>0</v>
      </c>
      <c r="AI812" s="172">
        <f>IF(AJ812&lt;&gt;"",MAX(AI$3:AI811)+1,"")</f>
        <v>606</v>
      </c>
      <c r="AJ812" s="172" t="str">
        <f t="shared" si="509"/>
        <v>F</v>
      </c>
      <c r="AK812" s="172">
        <f t="shared" si="510"/>
        <v>350</v>
      </c>
      <c r="AL812" s="172">
        <f t="shared" si="511"/>
        <v>5</v>
      </c>
      <c r="AM812" s="172" t="str">
        <f>IF(AN812&lt;&gt;"",MAX(AM$3:AM811)+1,"")</f>
        <v/>
      </c>
      <c r="AN812" s="172" t="str">
        <f t="shared" si="512"/>
        <v/>
      </c>
      <c r="AO812" s="172" t="str">
        <f t="shared" si="513"/>
        <v/>
      </c>
      <c r="AP812" s="172" t="str">
        <f t="shared" si="514"/>
        <v/>
      </c>
      <c r="AQ812" s="172" t="str">
        <f t="shared" si="515"/>
        <v/>
      </c>
      <c r="AR812" s="172" t="str">
        <f>Table1[[#This Row],[Sex ]]&amp;Table1[[#This Row],[Month]]</f>
        <v>F3</v>
      </c>
      <c r="AS812" s="21"/>
      <c r="AT812" s="21"/>
      <c r="AU812" s="21"/>
      <c r="AV812" s="21"/>
      <c r="AW812" s="21"/>
      <c r="AX812" s="21"/>
      <c r="AY812" s="21"/>
      <c r="AZ812" s="21"/>
      <c r="BA812" s="21"/>
      <c r="BB812" s="21"/>
      <c r="BC812" s="21"/>
      <c r="BD812" s="21"/>
      <c r="BE812" s="319"/>
      <c r="BF812" s="319"/>
      <c r="BG812" s="316"/>
      <c r="BH812" s="316"/>
      <c r="BI812" s="316"/>
      <c r="BJ812" s="316"/>
      <c r="BK812" s="316"/>
      <c r="BL812" s="316"/>
      <c r="BM812" s="316"/>
      <c r="BN812" s="316"/>
      <c r="BO812" s="316"/>
      <c r="BP812" s="316"/>
      <c r="BQ812" s="316"/>
      <c r="BR812" s="316"/>
      <c r="BS812" s="316"/>
      <c r="BT812" s="316"/>
      <c r="BU812" s="316"/>
      <c r="BV812" s="316"/>
      <c r="BW812" s="316"/>
      <c r="BX812" s="316"/>
      <c r="BY812" s="316"/>
      <c r="BZ812" s="316"/>
      <c r="CA812" s="316"/>
      <c r="CB812" s="316"/>
      <c r="CC812" s="316"/>
      <c r="CD812" s="316"/>
      <c r="CE812" s="316"/>
      <c r="CF812" s="316"/>
      <c r="CG812" s="316"/>
      <c r="CH812" s="316"/>
      <c r="CI812" s="316"/>
      <c r="CJ812" s="316"/>
      <c r="CK812" s="316"/>
      <c r="CL812" s="316"/>
      <c r="CM812" s="316"/>
      <c r="CN812" s="316"/>
      <c r="CO812" s="316"/>
      <c r="CP812" s="316"/>
      <c r="CQ812" s="316"/>
      <c r="CR812" s="316"/>
      <c r="CS812" s="316"/>
      <c r="CT812" s="316"/>
      <c r="CU812" s="316"/>
      <c r="CV812" s="316"/>
      <c r="CW812" s="316"/>
      <c r="CX812" s="316"/>
      <c r="CY812" s="316"/>
      <c r="CZ812" s="316"/>
      <c r="DA812" s="316"/>
      <c r="DB812" s="316"/>
      <c r="DC812" s="316"/>
      <c r="DD812" s="316"/>
      <c r="DE812" s="316"/>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21"/>
      <c r="ET812" s="21"/>
      <c r="EU812" s="21"/>
      <c r="EV812" s="21"/>
      <c r="HP812" s="268">
        <f t="shared" si="519"/>
        <v>5</v>
      </c>
      <c r="HQ812" s="268">
        <f t="shared" si="490"/>
        <v>804</v>
      </c>
      <c r="HR812" s="268">
        <f t="shared" si="520"/>
        <v>0</v>
      </c>
      <c r="HS812" s="268">
        <f t="shared" si="521"/>
        <v>0</v>
      </c>
    </row>
    <row r="813" spans="1:227" x14ac:dyDescent="0.3">
      <c r="A813" s="21"/>
      <c r="B813" s="14">
        <v>11674</v>
      </c>
      <c r="C813" s="14">
        <v>30</v>
      </c>
      <c r="D813" s="14" t="s">
        <v>182</v>
      </c>
      <c r="E813" s="14" t="s">
        <v>183</v>
      </c>
      <c r="F813" s="14">
        <v>360</v>
      </c>
      <c r="G813" s="14" t="s">
        <v>120</v>
      </c>
      <c r="H813" s="14">
        <v>3</v>
      </c>
      <c r="I813" s="14">
        <v>5</v>
      </c>
      <c r="J813" s="14">
        <v>5</v>
      </c>
      <c r="K813" s="14"/>
      <c r="L813" s="14" t="s">
        <v>141</v>
      </c>
      <c r="M813" s="24">
        <f t="shared" si="516"/>
        <v>5</v>
      </c>
      <c r="N813" s="24">
        <f t="shared" si="491"/>
        <v>1</v>
      </c>
      <c r="O813" s="24" t="str">
        <f t="shared" si="492"/>
        <v>5 5</v>
      </c>
      <c r="P813" s="24">
        <f t="shared" si="493"/>
        <v>5</v>
      </c>
      <c r="Q813" s="25">
        <f t="shared" si="494"/>
        <v>0</v>
      </c>
      <c r="R813" s="26">
        <f t="shared" si="495"/>
        <v>0</v>
      </c>
      <c r="S813" s="24">
        <f t="shared" si="496"/>
        <v>3</v>
      </c>
      <c r="T813" s="24">
        <f t="shared" si="497"/>
        <v>3</v>
      </c>
      <c r="U813" s="24" t="str">
        <f t="shared" si="498"/>
        <v/>
      </c>
      <c r="V813" s="24" t="str">
        <f t="shared" si="499"/>
        <v>g</v>
      </c>
      <c r="W813" s="24" t="str">
        <f t="shared" si="517"/>
        <v/>
      </c>
      <c r="X813" s="24">
        <f t="shared" si="500"/>
        <v>3</v>
      </c>
      <c r="Y813" s="24">
        <f t="shared" si="501"/>
        <v>3</v>
      </c>
      <c r="Z813" s="24" t="str">
        <f t="shared" si="502"/>
        <v>F</v>
      </c>
      <c r="AA813" s="24" t="str">
        <f t="shared" si="522"/>
        <v>F</v>
      </c>
      <c r="AB813" s="34" t="str">
        <f t="shared" si="503"/>
        <v/>
      </c>
      <c r="AC813" s="34" t="str">
        <f t="shared" si="504"/>
        <v>g</v>
      </c>
      <c r="AD813" s="34" t="str">
        <f t="shared" si="518"/>
        <v>g</v>
      </c>
      <c r="AE813" s="34" t="str">
        <f t="shared" si="505"/>
        <v>3 0</v>
      </c>
      <c r="AF813" s="34">
        <f t="shared" si="506"/>
        <v>5</v>
      </c>
      <c r="AG813" s="34">
        <f t="shared" si="507"/>
        <v>5</v>
      </c>
      <c r="AH813" s="34">
        <f t="shared" si="508"/>
        <v>0</v>
      </c>
      <c r="AI813" s="172">
        <f>IF(AJ813&lt;&gt;"",MAX(AI$3:AI812)+1,"")</f>
        <v>607</v>
      </c>
      <c r="AJ813" s="172" t="str">
        <f t="shared" si="509"/>
        <v>F</v>
      </c>
      <c r="AK813" s="172">
        <f t="shared" si="510"/>
        <v>360</v>
      </c>
      <c r="AL813" s="172">
        <f t="shared" si="511"/>
        <v>5</v>
      </c>
      <c r="AM813" s="172" t="str">
        <f>IF(AN813&lt;&gt;"",MAX(AM$3:AM812)+1,"")</f>
        <v/>
      </c>
      <c r="AN813" s="172" t="str">
        <f t="shared" si="512"/>
        <v/>
      </c>
      <c r="AO813" s="172" t="str">
        <f t="shared" si="513"/>
        <v/>
      </c>
      <c r="AP813" s="172" t="str">
        <f t="shared" si="514"/>
        <v/>
      </c>
      <c r="AQ813" s="172" t="str">
        <f t="shared" si="515"/>
        <v/>
      </c>
      <c r="AR813" s="172" t="str">
        <f>Table1[[#This Row],[Sex ]]&amp;Table1[[#This Row],[Month]]</f>
        <v>F3</v>
      </c>
      <c r="AS813" s="21"/>
      <c r="AT813" s="21"/>
      <c r="AU813" s="21"/>
      <c r="AV813" s="21"/>
      <c r="AW813" s="21"/>
      <c r="AX813" s="21"/>
      <c r="AY813" s="21"/>
      <c r="AZ813" s="21"/>
      <c r="BA813" s="21"/>
      <c r="BB813" s="21"/>
      <c r="BC813" s="21"/>
      <c r="BD813" s="21"/>
      <c r="BE813" s="319"/>
      <c r="BF813" s="319"/>
      <c r="BG813" s="316"/>
      <c r="BH813" s="316"/>
      <c r="BI813" s="316"/>
      <c r="BJ813" s="316"/>
      <c r="BK813" s="316"/>
      <c r="BL813" s="316"/>
      <c r="BM813" s="316"/>
      <c r="BN813" s="316"/>
      <c r="BO813" s="316"/>
      <c r="BP813" s="316"/>
      <c r="BQ813" s="316"/>
      <c r="BR813" s="316"/>
      <c r="BS813" s="316"/>
      <c r="BT813" s="316"/>
      <c r="BU813" s="316"/>
      <c r="BV813" s="316"/>
      <c r="BW813" s="316"/>
      <c r="BX813" s="316"/>
      <c r="BY813" s="316"/>
      <c r="BZ813" s="316"/>
      <c r="CA813" s="316"/>
      <c r="CB813" s="316"/>
      <c r="CC813" s="316"/>
      <c r="CD813" s="316"/>
      <c r="CE813" s="316"/>
      <c r="CF813" s="316"/>
      <c r="CG813" s="316"/>
      <c r="CH813" s="316"/>
      <c r="CI813" s="316"/>
      <c r="CJ813" s="316"/>
      <c r="CK813" s="316"/>
      <c r="CL813" s="316"/>
      <c r="CM813" s="316"/>
      <c r="CN813" s="316"/>
      <c r="CO813" s="316"/>
      <c r="CP813" s="316"/>
      <c r="CQ813" s="316"/>
      <c r="CR813" s="316"/>
      <c r="CS813" s="316"/>
      <c r="CT813" s="316"/>
      <c r="CU813" s="316"/>
      <c r="CV813" s="316"/>
      <c r="CW813" s="316"/>
      <c r="CX813" s="316"/>
      <c r="CY813" s="316"/>
      <c r="CZ813" s="316"/>
      <c r="DA813" s="316"/>
      <c r="DB813" s="316"/>
      <c r="DC813" s="316"/>
      <c r="DD813" s="316"/>
      <c r="DE813" s="316"/>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21"/>
      <c r="ET813" s="21"/>
      <c r="EU813" s="21"/>
      <c r="EV813" s="21"/>
      <c r="HP813" s="268">
        <f t="shared" si="519"/>
        <v>4</v>
      </c>
      <c r="HQ813" s="268">
        <f t="shared" si="490"/>
        <v>805</v>
      </c>
      <c r="HR813" s="268">
        <f t="shared" si="520"/>
        <v>0</v>
      </c>
      <c r="HS813" s="268">
        <f t="shared" si="521"/>
        <v>0</v>
      </c>
    </row>
    <row r="814" spans="1:227" x14ac:dyDescent="0.3">
      <c r="A814" s="21"/>
      <c r="B814" s="14">
        <v>11674</v>
      </c>
      <c r="C814" s="14">
        <v>31</v>
      </c>
      <c r="D814" s="14" t="s">
        <v>182</v>
      </c>
      <c r="E814" s="14" t="s">
        <v>183</v>
      </c>
      <c r="F814" s="14">
        <v>360</v>
      </c>
      <c r="G814" s="14" t="s">
        <v>120</v>
      </c>
      <c r="H814" s="14">
        <v>3</v>
      </c>
      <c r="I814" s="14">
        <v>5</v>
      </c>
      <c r="J814" s="14">
        <v>4</v>
      </c>
      <c r="K814" s="14"/>
      <c r="L814" s="14" t="s">
        <v>141</v>
      </c>
      <c r="M814" s="24" t="str">
        <f t="shared" si="516"/>
        <v/>
      </c>
      <c r="N814" s="24">
        <f t="shared" si="491"/>
        <v>1</v>
      </c>
      <c r="O814" s="24" t="str">
        <f t="shared" si="492"/>
        <v>4 5</v>
      </c>
      <c r="P814" s="24">
        <f t="shared" si="493"/>
        <v>4.5</v>
      </c>
      <c r="Q814" s="25">
        <f t="shared" si="494"/>
        <v>0.5</v>
      </c>
      <c r="R814" s="26">
        <f t="shared" si="495"/>
        <v>0.15713484026367724</v>
      </c>
      <c r="S814" s="24">
        <f t="shared" si="496"/>
        <v>3</v>
      </c>
      <c r="T814" s="24">
        <f t="shared" si="497"/>
        <v>3</v>
      </c>
      <c r="U814" s="24" t="str">
        <f t="shared" si="498"/>
        <v/>
      </c>
      <c r="V814" s="24" t="str">
        <f t="shared" si="499"/>
        <v/>
      </c>
      <c r="W814" s="24" t="str">
        <f t="shared" si="517"/>
        <v/>
      </c>
      <c r="X814" s="24" t="str">
        <f t="shared" si="500"/>
        <v/>
      </c>
      <c r="Y814" s="24">
        <f t="shared" si="501"/>
        <v>3</v>
      </c>
      <c r="Z814" s="24" t="str">
        <f t="shared" si="502"/>
        <v>F</v>
      </c>
      <c r="AA814" s="24" t="str">
        <f>IF(I814&lt;&gt;"",IF(I814-J814=0,G814,""),"")</f>
        <v/>
      </c>
      <c r="AB814" s="34" t="str">
        <f t="shared" si="503"/>
        <v/>
      </c>
      <c r="AC814" s="34" t="str">
        <f t="shared" si="504"/>
        <v>g</v>
      </c>
      <c r="AD814" s="34" t="str">
        <f t="shared" si="518"/>
        <v/>
      </c>
      <c r="AE814" s="34" t="str">
        <f t="shared" si="505"/>
        <v>3 1</v>
      </c>
      <c r="AF814" s="34">
        <f t="shared" si="506"/>
        <v>4</v>
      </c>
      <c r="AG814" s="34">
        <f t="shared" si="507"/>
        <v>5</v>
      </c>
      <c r="AH814" s="34">
        <f t="shared" si="508"/>
        <v>1</v>
      </c>
      <c r="AI814" s="172">
        <f>IF(AJ814&lt;&gt;"",MAX(AI$3:AI813)+1,"")</f>
        <v>608</v>
      </c>
      <c r="AJ814" s="172" t="str">
        <f t="shared" si="509"/>
        <v>F</v>
      </c>
      <c r="AK814" s="172">
        <f t="shared" si="510"/>
        <v>360</v>
      </c>
      <c r="AL814" s="172">
        <f t="shared" si="511"/>
        <v>4</v>
      </c>
      <c r="AM814" s="172" t="str">
        <f>IF(AN814&lt;&gt;"",MAX(AM$3:AM813)+1,"")</f>
        <v/>
      </c>
      <c r="AN814" s="172" t="str">
        <f t="shared" si="512"/>
        <v/>
      </c>
      <c r="AO814" s="172" t="str">
        <f t="shared" si="513"/>
        <v/>
      </c>
      <c r="AP814" s="172" t="str">
        <f t="shared" si="514"/>
        <v/>
      </c>
      <c r="AQ814" s="172" t="str">
        <f t="shared" si="515"/>
        <v/>
      </c>
      <c r="AR814" s="172" t="str">
        <f>Table1[[#This Row],[Sex ]]&amp;Table1[[#This Row],[Month]]</f>
        <v>F3</v>
      </c>
      <c r="AS814" s="21"/>
      <c r="AT814" s="21"/>
      <c r="AU814" s="21"/>
      <c r="AV814" s="21"/>
      <c r="AW814" s="21"/>
      <c r="AX814" s="21"/>
      <c r="AY814" s="21"/>
      <c r="AZ814" s="21"/>
      <c r="BA814" s="21"/>
      <c r="BB814" s="21"/>
      <c r="BC814" s="21"/>
      <c r="BD814" s="21"/>
      <c r="BE814" s="319"/>
      <c r="BF814" s="319"/>
      <c r="BG814" s="316"/>
      <c r="BH814" s="316"/>
      <c r="BI814" s="316"/>
      <c r="BJ814" s="316"/>
      <c r="BK814" s="316"/>
      <c r="BL814" s="316"/>
      <c r="BM814" s="316"/>
      <c r="BN814" s="316"/>
      <c r="BO814" s="316"/>
      <c r="BP814" s="316"/>
      <c r="BQ814" s="316"/>
      <c r="BR814" s="316"/>
      <c r="BS814" s="316"/>
      <c r="BT814" s="316"/>
      <c r="BU814" s="316"/>
      <c r="BV814" s="316"/>
      <c r="BW814" s="316"/>
      <c r="BX814" s="316"/>
      <c r="BY814" s="316"/>
      <c r="BZ814" s="316"/>
      <c r="CA814" s="316"/>
      <c r="CB814" s="316"/>
      <c r="CC814" s="316"/>
      <c r="CD814" s="316"/>
      <c r="CE814" s="316"/>
      <c r="CF814" s="316"/>
      <c r="CG814" s="316"/>
      <c r="CH814" s="316"/>
      <c r="CI814" s="316"/>
      <c r="CJ814" s="316"/>
      <c r="CK814" s="316"/>
      <c r="CL814" s="316"/>
      <c r="CM814" s="316"/>
      <c r="CN814" s="316"/>
      <c r="CO814" s="316"/>
      <c r="CP814" s="316"/>
      <c r="CQ814" s="316"/>
      <c r="CR814" s="316"/>
      <c r="CS814" s="316"/>
      <c r="CT814" s="316"/>
      <c r="CU814" s="316"/>
      <c r="CV814" s="316"/>
      <c r="CW814" s="316"/>
      <c r="CX814" s="316"/>
      <c r="CY814" s="316"/>
      <c r="CZ814" s="316"/>
      <c r="DA814" s="316"/>
      <c r="DB814" s="316"/>
      <c r="DC814" s="316"/>
      <c r="DD814" s="316"/>
      <c r="DE814" s="316"/>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21"/>
      <c r="ET814" s="21"/>
      <c r="EU814" s="21"/>
      <c r="EV814" s="21"/>
      <c r="HP814" s="268">
        <f t="shared" si="519"/>
        <v>3</v>
      </c>
      <c r="HQ814" s="268">
        <f t="shared" si="490"/>
        <v>806</v>
      </c>
      <c r="HR814" s="268">
        <f t="shared" si="520"/>
        <v>0</v>
      </c>
      <c r="HS814" s="268">
        <f t="shared" si="521"/>
        <v>0</v>
      </c>
    </row>
    <row r="815" spans="1:227" x14ac:dyDescent="0.3">
      <c r="A815" s="21"/>
      <c r="B815" s="14">
        <v>11674</v>
      </c>
      <c r="C815" s="14">
        <v>32</v>
      </c>
      <c r="D815" s="14" t="s">
        <v>182</v>
      </c>
      <c r="E815" s="14" t="s">
        <v>183</v>
      </c>
      <c r="F815" s="14">
        <v>370</v>
      </c>
      <c r="G815" s="14" t="s">
        <v>120</v>
      </c>
      <c r="H815" s="14">
        <v>3</v>
      </c>
      <c r="I815" s="14">
        <v>4</v>
      </c>
      <c r="J815" s="14">
        <v>99</v>
      </c>
      <c r="K815" s="14"/>
      <c r="L815" s="14" t="s">
        <v>141</v>
      </c>
      <c r="M815" s="24" t="str">
        <f t="shared" si="516"/>
        <v/>
      </c>
      <c r="N815" s="24">
        <f t="shared" si="491"/>
        <v>1</v>
      </c>
      <c r="O815" s="24" t="str">
        <f t="shared" si="492"/>
        <v>99 4</v>
      </c>
      <c r="P815" s="24">
        <f t="shared" si="493"/>
        <v>51.5</v>
      </c>
      <c r="Q815" s="25">
        <f t="shared" si="494"/>
        <v>0</v>
      </c>
      <c r="R815" s="26">
        <f t="shared" si="495"/>
        <v>0</v>
      </c>
      <c r="S815" s="24" t="str">
        <f t="shared" si="496"/>
        <v/>
      </c>
      <c r="T815" s="24" t="str">
        <f t="shared" si="497"/>
        <v/>
      </c>
      <c r="U815" s="24" t="str">
        <f t="shared" si="498"/>
        <v/>
      </c>
      <c r="V815" s="24" t="str">
        <f t="shared" si="499"/>
        <v/>
      </c>
      <c r="W815" s="24">
        <f t="shared" si="517"/>
        <v>99</v>
      </c>
      <c r="X815" s="24" t="str">
        <f t="shared" si="500"/>
        <v/>
      </c>
      <c r="Y815" s="24">
        <f t="shared" si="501"/>
        <v>3</v>
      </c>
      <c r="Z815" s="24" t="str">
        <f t="shared" si="502"/>
        <v/>
      </c>
      <c r="AA815" s="24" t="str">
        <f>IF(I815&lt;&gt;"",IF(I815-J815=0,G815,""),"")</f>
        <v/>
      </c>
      <c r="AB815" s="34" t="str">
        <f t="shared" si="503"/>
        <v>F</v>
      </c>
      <c r="AC815" s="34" t="str">
        <f t="shared" si="504"/>
        <v/>
      </c>
      <c r="AD815" s="34" t="str">
        <f t="shared" si="518"/>
        <v/>
      </c>
      <c r="AE815" s="34" t="str">
        <f t="shared" si="505"/>
        <v>3 -95</v>
      </c>
      <c r="AF815" s="34" t="str">
        <f t="shared" si="506"/>
        <v/>
      </c>
      <c r="AG815" s="34" t="str">
        <f t="shared" si="507"/>
        <v/>
      </c>
      <c r="AH815" s="34" t="str">
        <f t="shared" si="508"/>
        <v/>
      </c>
      <c r="AI815" s="172" t="str">
        <f>IF(AJ815&lt;&gt;"",MAX(AI$3:AI814)+1,"")</f>
        <v/>
      </c>
      <c r="AJ815" s="172" t="str">
        <f t="shared" si="509"/>
        <v/>
      </c>
      <c r="AK815" s="172" t="str">
        <f t="shared" si="510"/>
        <v/>
      </c>
      <c r="AL815" s="172" t="str">
        <f t="shared" si="511"/>
        <v/>
      </c>
      <c r="AM815" s="172" t="str">
        <f>IF(AN815&lt;&gt;"",MAX(AM$3:AM814)+1,"")</f>
        <v/>
      </c>
      <c r="AN815" s="172" t="str">
        <f t="shared" si="512"/>
        <v/>
      </c>
      <c r="AO815" s="172" t="str">
        <f t="shared" si="513"/>
        <v/>
      </c>
      <c r="AP815" s="172" t="str">
        <f t="shared" si="514"/>
        <v/>
      </c>
      <c r="AQ815" s="172" t="str">
        <f t="shared" si="515"/>
        <v/>
      </c>
      <c r="AR815" s="172" t="str">
        <f>Table1[[#This Row],[Sex ]]&amp;Table1[[#This Row],[Month]]</f>
        <v>F3</v>
      </c>
      <c r="AS815" s="21"/>
      <c r="AT815" s="21"/>
      <c r="AU815" s="21"/>
      <c r="AV815" s="21"/>
      <c r="AW815" s="21"/>
      <c r="AX815" s="21"/>
      <c r="AY815" s="21"/>
      <c r="AZ815" s="21"/>
      <c r="BA815" s="21"/>
      <c r="BB815" s="21"/>
      <c r="BC815" s="21"/>
      <c r="BD815" s="21"/>
      <c r="BE815" s="319"/>
      <c r="BF815" s="319"/>
      <c r="BG815" s="316"/>
      <c r="BH815" s="316"/>
      <c r="BI815" s="316"/>
      <c r="BJ815" s="316"/>
      <c r="BK815" s="316"/>
      <c r="BL815" s="316"/>
      <c r="BM815" s="316"/>
      <c r="BN815" s="316"/>
      <c r="BO815" s="316"/>
      <c r="BP815" s="316"/>
      <c r="BQ815" s="316"/>
      <c r="BR815" s="316"/>
      <c r="BS815" s="316"/>
      <c r="BT815" s="316"/>
      <c r="BU815" s="316"/>
      <c r="BV815" s="316"/>
      <c r="BW815" s="316"/>
      <c r="BX815" s="316"/>
      <c r="BY815" s="316"/>
      <c r="BZ815" s="316"/>
      <c r="CA815" s="316"/>
      <c r="CB815" s="316"/>
      <c r="CC815" s="316"/>
      <c r="CD815" s="316"/>
      <c r="CE815" s="316"/>
      <c r="CF815" s="316"/>
      <c r="CG815" s="316"/>
      <c r="CH815" s="316"/>
      <c r="CI815" s="316"/>
      <c r="CJ815" s="316"/>
      <c r="CK815" s="316"/>
      <c r="CL815" s="316"/>
      <c r="CM815" s="316"/>
      <c r="CN815" s="316"/>
      <c r="CO815" s="316"/>
      <c r="CP815" s="316"/>
      <c r="CQ815" s="316"/>
      <c r="CR815" s="316"/>
      <c r="CS815" s="316"/>
      <c r="CT815" s="316"/>
      <c r="CU815" s="316"/>
      <c r="CV815" s="316"/>
      <c r="CW815" s="316"/>
      <c r="CX815" s="316"/>
      <c r="CY815" s="316"/>
      <c r="CZ815" s="316"/>
      <c r="DA815" s="316"/>
      <c r="DB815" s="316"/>
      <c r="DC815" s="316"/>
      <c r="DD815" s="316"/>
      <c r="DE815" s="316"/>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21"/>
      <c r="ET815" s="21"/>
      <c r="EU815" s="21"/>
      <c r="EV815" s="21"/>
      <c r="HP815" s="268">
        <f t="shared" si="519"/>
        <v>4</v>
      </c>
      <c r="HQ815" s="268">
        <f t="shared" si="490"/>
        <v>807</v>
      </c>
      <c r="HR815" s="268">
        <f t="shared" si="520"/>
        <v>0</v>
      </c>
      <c r="HS815" s="268">
        <f t="shared" si="521"/>
        <v>0</v>
      </c>
    </row>
    <row r="816" spans="1:227" x14ac:dyDescent="0.3">
      <c r="A816" s="21"/>
      <c r="B816" s="14">
        <v>11674</v>
      </c>
      <c r="C816" s="14">
        <v>33</v>
      </c>
      <c r="D816" s="14" t="s">
        <v>182</v>
      </c>
      <c r="E816" s="14" t="s">
        <v>183</v>
      </c>
      <c r="F816" s="14">
        <v>380</v>
      </c>
      <c r="G816" s="14" t="s">
        <v>120</v>
      </c>
      <c r="H816" s="14">
        <v>3</v>
      </c>
      <c r="I816" s="14">
        <v>4</v>
      </c>
      <c r="J816" s="14">
        <v>4</v>
      </c>
      <c r="K816" s="14"/>
      <c r="L816" s="14" t="s">
        <v>141</v>
      </c>
      <c r="M816" s="24">
        <f t="shared" si="516"/>
        <v>4</v>
      </c>
      <c r="N816" s="24">
        <f t="shared" si="491"/>
        <v>1</v>
      </c>
      <c r="O816" s="24" t="str">
        <f t="shared" si="492"/>
        <v>4 4</v>
      </c>
      <c r="P816" s="24">
        <f t="shared" si="493"/>
        <v>4</v>
      </c>
      <c r="Q816" s="25">
        <f t="shared" si="494"/>
        <v>0</v>
      </c>
      <c r="R816" s="26">
        <f t="shared" si="495"/>
        <v>0</v>
      </c>
      <c r="S816" s="24">
        <f t="shared" si="496"/>
        <v>3</v>
      </c>
      <c r="T816" s="24">
        <f t="shared" si="497"/>
        <v>3</v>
      </c>
      <c r="U816" s="24" t="str">
        <f t="shared" si="498"/>
        <v/>
      </c>
      <c r="V816" s="24" t="str">
        <f t="shared" si="499"/>
        <v>g</v>
      </c>
      <c r="W816" s="24" t="str">
        <f t="shared" si="517"/>
        <v/>
      </c>
      <c r="X816" s="24">
        <f t="shared" si="500"/>
        <v>3</v>
      </c>
      <c r="Y816" s="24">
        <f t="shared" si="501"/>
        <v>3</v>
      </c>
      <c r="Z816" s="24" t="str">
        <f t="shared" si="502"/>
        <v>F</v>
      </c>
      <c r="AA816" s="24" t="str">
        <f t="shared" ref="AA816:AA822" si="523">IF(I816&lt;&gt;"",IF(SUM(I816:J816)&gt;98,"",IF(I816-J816=0,G816,"")))</f>
        <v>F</v>
      </c>
      <c r="AB816" s="34" t="str">
        <f t="shared" si="503"/>
        <v/>
      </c>
      <c r="AC816" s="34" t="str">
        <f t="shared" si="504"/>
        <v>g</v>
      </c>
      <c r="AD816" s="34" t="str">
        <f t="shared" si="518"/>
        <v>g</v>
      </c>
      <c r="AE816" s="34" t="str">
        <f t="shared" si="505"/>
        <v>3 0</v>
      </c>
      <c r="AF816" s="34">
        <f t="shared" si="506"/>
        <v>4</v>
      </c>
      <c r="AG816" s="34">
        <f t="shared" si="507"/>
        <v>4</v>
      </c>
      <c r="AH816" s="34">
        <f t="shared" si="508"/>
        <v>0</v>
      </c>
      <c r="AI816" s="172">
        <f>IF(AJ816&lt;&gt;"",MAX(AI$3:AI815)+1,"")</f>
        <v>609</v>
      </c>
      <c r="AJ816" s="172" t="str">
        <f t="shared" si="509"/>
        <v>F</v>
      </c>
      <c r="AK816" s="172">
        <f t="shared" si="510"/>
        <v>380</v>
      </c>
      <c r="AL816" s="172">
        <f t="shared" si="511"/>
        <v>4</v>
      </c>
      <c r="AM816" s="172" t="str">
        <f>IF(AN816&lt;&gt;"",MAX(AM$3:AM815)+1,"")</f>
        <v/>
      </c>
      <c r="AN816" s="172" t="str">
        <f t="shared" si="512"/>
        <v/>
      </c>
      <c r="AO816" s="172" t="str">
        <f t="shared" si="513"/>
        <v/>
      </c>
      <c r="AP816" s="172" t="str">
        <f t="shared" si="514"/>
        <v/>
      </c>
      <c r="AQ816" s="172" t="str">
        <f t="shared" si="515"/>
        <v/>
      </c>
      <c r="AR816" s="172" t="str">
        <f>Table1[[#This Row],[Sex ]]&amp;Table1[[#This Row],[Month]]</f>
        <v>F3</v>
      </c>
      <c r="AS816" s="21"/>
      <c r="AT816" s="21"/>
      <c r="AU816" s="21"/>
      <c r="AV816" s="21"/>
      <c r="AW816" s="21"/>
      <c r="AX816" s="21"/>
      <c r="AY816" s="21"/>
      <c r="AZ816" s="21"/>
      <c r="BA816" s="21"/>
      <c r="BB816" s="21"/>
      <c r="BC816" s="21"/>
      <c r="BD816" s="21"/>
      <c r="BE816" s="319"/>
      <c r="BF816" s="319"/>
      <c r="BG816" s="316"/>
      <c r="BH816" s="316"/>
      <c r="BI816" s="316"/>
      <c r="BJ816" s="316"/>
      <c r="BK816" s="316"/>
      <c r="BL816" s="316"/>
      <c r="BM816" s="316"/>
      <c r="BN816" s="316"/>
      <c r="BO816" s="316"/>
      <c r="BP816" s="316"/>
      <c r="BQ816" s="316"/>
      <c r="BR816" s="316"/>
      <c r="BS816" s="316"/>
      <c r="BT816" s="316"/>
      <c r="BU816" s="316"/>
      <c r="BV816" s="316"/>
      <c r="BW816" s="316"/>
      <c r="BX816" s="316"/>
      <c r="BY816" s="316"/>
      <c r="BZ816" s="316"/>
      <c r="CA816" s="316"/>
      <c r="CB816" s="316"/>
      <c r="CC816" s="316"/>
      <c r="CD816" s="316"/>
      <c r="CE816" s="316"/>
      <c r="CF816" s="316"/>
      <c r="CG816" s="316"/>
      <c r="CH816" s="316"/>
      <c r="CI816" s="316"/>
      <c r="CJ816" s="316"/>
      <c r="CK816" s="316"/>
      <c r="CL816" s="316"/>
      <c r="CM816" s="316"/>
      <c r="CN816" s="316"/>
      <c r="CO816" s="316"/>
      <c r="CP816" s="316"/>
      <c r="CQ816" s="316"/>
      <c r="CR816" s="316"/>
      <c r="CS816" s="316"/>
      <c r="CT816" s="316"/>
      <c r="CU816" s="316"/>
      <c r="CV816" s="316"/>
      <c r="CW816" s="316"/>
      <c r="CX816" s="316"/>
      <c r="CY816" s="316"/>
      <c r="CZ816" s="316"/>
      <c r="DA816" s="316"/>
      <c r="DB816" s="316"/>
      <c r="DC816" s="316"/>
      <c r="DD816" s="316"/>
      <c r="DE816" s="316"/>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21"/>
      <c r="ET816" s="21"/>
      <c r="EU816" s="21"/>
      <c r="EV816" s="21"/>
      <c r="HP816" s="268">
        <f t="shared" si="519"/>
        <v>3</v>
      </c>
      <c r="HQ816" s="268">
        <f t="shared" si="490"/>
        <v>808</v>
      </c>
      <c r="HR816" s="268">
        <f t="shared" si="520"/>
        <v>0</v>
      </c>
      <c r="HS816" s="268">
        <f t="shared" si="521"/>
        <v>0</v>
      </c>
    </row>
    <row r="817" spans="1:227" x14ac:dyDescent="0.3">
      <c r="A817" s="21"/>
      <c r="B817" s="14">
        <v>11674</v>
      </c>
      <c r="C817" s="14">
        <v>34</v>
      </c>
      <c r="D817" s="14" t="s">
        <v>182</v>
      </c>
      <c r="E817" s="14" t="s">
        <v>183</v>
      </c>
      <c r="F817" s="14">
        <v>390</v>
      </c>
      <c r="G817" s="14" t="s">
        <v>120</v>
      </c>
      <c r="H817" s="14">
        <v>3</v>
      </c>
      <c r="I817" s="14">
        <v>5</v>
      </c>
      <c r="J817" s="14">
        <v>5</v>
      </c>
      <c r="K817" s="14"/>
      <c r="L817" s="14" t="s">
        <v>141</v>
      </c>
      <c r="M817" s="24">
        <f t="shared" si="516"/>
        <v>5</v>
      </c>
      <c r="N817" s="24">
        <f t="shared" si="491"/>
        <v>1</v>
      </c>
      <c r="O817" s="24" t="str">
        <f t="shared" si="492"/>
        <v>5 5</v>
      </c>
      <c r="P817" s="24">
        <f t="shared" si="493"/>
        <v>5</v>
      </c>
      <c r="Q817" s="25">
        <f t="shared" si="494"/>
        <v>0</v>
      </c>
      <c r="R817" s="26">
        <f t="shared" si="495"/>
        <v>0</v>
      </c>
      <c r="S817" s="24">
        <f t="shared" si="496"/>
        <v>3</v>
      </c>
      <c r="T817" s="24">
        <f t="shared" si="497"/>
        <v>3</v>
      </c>
      <c r="U817" s="24" t="str">
        <f t="shared" si="498"/>
        <v/>
      </c>
      <c r="V817" s="24" t="str">
        <f t="shared" si="499"/>
        <v>g</v>
      </c>
      <c r="W817" s="24" t="str">
        <f t="shared" si="517"/>
        <v/>
      </c>
      <c r="X817" s="24">
        <f t="shared" si="500"/>
        <v>3</v>
      </c>
      <c r="Y817" s="24">
        <f t="shared" si="501"/>
        <v>3</v>
      </c>
      <c r="Z817" s="24" t="str">
        <f t="shared" si="502"/>
        <v>F</v>
      </c>
      <c r="AA817" s="24" t="str">
        <f t="shared" si="523"/>
        <v>F</v>
      </c>
      <c r="AB817" s="34" t="str">
        <f t="shared" si="503"/>
        <v/>
      </c>
      <c r="AC817" s="34" t="str">
        <f t="shared" si="504"/>
        <v>g</v>
      </c>
      <c r="AD817" s="34" t="str">
        <f t="shared" si="518"/>
        <v>g</v>
      </c>
      <c r="AE817" s="34" t="str">
        <f t="shared" si="505"/>
        <v>3 0</v>
      </c>
      <c r="AF817" s="34">
        <f t="shared" si="506"/>
        <v>5</v>
      </c>
      <c r="AG817" s="34">
        <f t="shared" si="507"/>
        <v>5</v>
      </c>
      <c r="AH817" s="34">
        <f t="shared" si="508"/>
        <v>0</v>
      </c>
      <c r="AI817" s="172">
        <f>IF(AJ817&lt;&gt;"",MAX(AI$3:AI816)+1,"")</f>
        <v>610</v>
      </c>
      <c r="AJ817" s="172" t="str">
        <f t="shared" si="509"/>
        <v>F</v>
      </c>
      <c r="AK817" s="172">
        <f t="shared" si="510"/>
        <v>390</v>
      </c>
      <c r="AL817" s="172">
        <f t="shared" si="511"/>
        <v>5</v>
      </c>
      <c r="AM817" s="172" t="str">
        <f>IF(AN817&lt;&gt;"",MAX(AM$3:AM816)+1,"")</f>
        <v/>
      </c>
      <c r="AN817" s="172" t="str">
        <f t="shared" si="512"/>
        <v/>
      </c>
      <c r="AO817" s="172" t="str">
        <f t="shared" si="513"/>
        <v/>
      </c>
      <c r="AP817" s="172" t="str">
        <f t="shared" si="514"/>
        <v/>
      </c>
      <c r="AQ817" s="172" t="str">
        <f t="shared" si="515"/>
        <v/>
      </c>
      <c r="AR817" s="172" t="str">
        <f>Table1[[#This Row],[Sex ]]&amp;Table1[[#This Row],[Month]]</f>
        <v>F3</v>
      </c>
      <c r="AS817" s="21"/>
      <c r="AT817" s="21"/>
      <c r="AU817" s="21"/>
      <c r="AV817" s="21"/>
      <c r="AW817" s="21"/>
      <c r="AX817" s="21"/>
      <c r="AY817" s="21"/>
      <c r="AZ817" s="21"/>
      <c r="BA817" s="21"/>
      <c r="BB817" s="21"/>
      <c r="BC817" s="21"/>
      <c r="BD817" s="21"/>
      <c r="BE817" s="319"/>
      <c r="BF817" s="319"/>
      <c r="BG817" s="316"/>
      <c r="BH817" s="316"/>
      <c r="BI817" s="316"/>
      <c r="BJ817" s="316"/>
      <c r="BK817" s="316"/>
      <c r="BL817" s="316"/>
      <c r="BM817" s="316"/>
      <c r="BN817" s="316"/>
      <c r="BO817" s="316"/>
      <c r="BP817" s="316"/>
      <c r="BQ817" s="316"/>
      <c r="BR817" s="316"/>
      <c r="BS817" s="316"/>
      <c r="BT817" s="316"/>
      <c r="BU817" s="316"/>
      <c r="BV817" s="316"/>
      <c r="BW817" s="316"/>
      <c r="BX817" s="316"/>
      <c r="BY817" s="316"/>
      <c r="BZ817" s="316"/>
      <c r="CA817" s="316"/>
      <c r="CB817" s="316"/>
      <c r="CC817" s="316"/>
      <c r="CD817" s="316"/>
      <c r="CE817" s="316"/>
      <c r="CF817" s="316"/>
      <c r="CG817" s="316"/>
      <c r="CH817" s="316"/>
      <c r="CI817" s="316"/>
      <c r="CJ817" s="316"/>
      <c r="CK817" s="316"/>
      <c r="CL817" s="316"/>
      <c r="CM817" s="316"/>
      <c r="CN817" s="316"/>
      <c r="CO817" s="316"/>
      <c r="CP817" s="316"/>
      <c r="CQ817" s="316"/>
      <c r="CR817" s="316"/>
      <c r="CS817" s="316"/>
      <c r="CT817" s="316"/>
      <c r="CU817" s="316"/>
      <c r="CV817" s="316"/>
      <c r="CW817" s="316"/>
      <c r="CX817" s="316"/>
      <c r="CY817" s="316"/>
      <c r="CZ817" s="316"/>
      <c r="DA817" s="316"/>
      <c r="DB817" s="316"/>
      <c r="DC817" s="316"/>
      <c r="DD817" s="316"/>
      <c r="DE817" s="316"/>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21"/>
      <c r="ET817" s="21"/>
      <c r="EU817" s="21"/>
      <c r="EV817" s="21"/>
      <c r="HP817" s="268">
        <f t="shared" si="519"/>
        <v>4</v>
      </c>
      <c r="HQ817" s="268">
        <f t="shared" si="490"/>
        <v>809</v>
      </c>
      <c r="HR817" s="268">
        <f t="shared" si="520"/>
        <v>0</v>
      </c>
      <c r="HS817" s="268">
        <f t="shared" si="521"/>
        <v>0</v>
      </c>
    </row>
    <row r="818" spans="1:227" x14ac:dyDescent="0.3">
      <c r="A818" s="21"/>
      <c r="B818" s="14">
        <v>11674</v>
      </c>
      <c r="C818" s="14">
        <v>35</v>
      </c>
      <c r="D818" s="14" t="s">
        <v>182</v>
      </c>
      <c r="E818" s="14" t="s">
        <v>183</v>
      </c>
      <c r="F818" s="14">
        <v>390</v>
      </c>
      <c r="G818" s="14" t="s">
        <v>120</v>
      </c>
      <c r="H818" s="14">
        <v>3</v>
      </c>
      <c r="I818" s="14">
        <v>5</v>
      </c>
      <c r="J818" s="14">
        <v>5</v>
      </c>
      <c r="K818" s="14"/>
      <c r="L818" s="14" t="s">
        <v>141</v>
      </c>
      <c r="M818" s="24">
        <f t="shared" si="516"/>
        <v>5</v>
      </c>
      <c r="N818" s="24">
        <f t="shared" si="491"/>
        <v>1</v>
      </c>
      <c r="O818" s="24" t="str">
        <f t="shared" si="492"/>
        <v>5 5</v>
      </c>
      <c r="P818" s="24">
        <f t="shared" si="493"/>
        <v>5</v>
      </c>
      <c r="Q818" s="25">
        <f t="shared" si="494"/>
        <v>0</v>
      </c>
      <c r="R818" s="26">
        <f t="shared" si="495"/>
        <v>0</v>
      </c>
      <c r="S818" s="24">
        <f t="shared" si="496"/>
        <v>3</v>
      </c>
      <c r="T818" s="24">
        <f t="shared" si="497"/>
        <v>3</v>
      </c>
      <c r="U818" s="24" t="str">
        <f t="shared" si="498"/>
        <v/>
      </c>
      <c r="V818" s="24" t="str">
        <f t="shared" si="499"/>
        <v>g</v>
      </c>
      <c r="W818" s="24" t="str">
        <f t="shared" si="517"/>
        <v/>
      </c>
      <c r="X818" s="24">
        <f t="shared" si="500"/>
        <v>3</v>
      </c>
      <c r="Y818" s="24">
        <f t="shared" si="501"/>
        <v>3</v>
      </c>
      <c r="Z818" s="24" t="str">
        <f t="shared" si="502"/>
        <v>F</v>
      </c>
      <c r="AA818" s="24" t="str">
        <f t="shared" si="523"/>
        <v>F</v>
      </c>
      <c r="AB818" s="34" t="str">
        <f t="shared" si="503"/>
        <v/>
      </c>
      <c r="AC818" s="34" t="str">
        <f t="shared" si="504"/>
        <v>g</v>
      </c>
      <c r="AD818" s="34" t="str">
        <f t="shared" si="518"/>
        <v>g</v>
      </c>
      <c r="AE818" s="34" t="str">
        <f t="shared" si="505"/>
        <v>3 0</v>
      </c>
      <c r="AF818" s="34">
        <f t="shared" si="506"/>
        <v>5</v>
      </c>
      <c r="AG818" s="34">
        <f t="shared" si="507"/>
        <v>5</v>
      </c>
      <c r="AH818" s="34">
        <f t="shared" si="508"/>
        <v>0</v>
      </c>
      <c r="AI818" s="172">
        <f>IF(AJ818&lt;&gt;"",MAX(AI$3:AI817)+1,"")</f>
        <v>611</v>
      </c>
      <c r="AJ818" s="172" t="str">
        <f t="shared" si="509"/>
        <v>F</v>
      </c>
      <c r="AK818" s="172">
        <f t="shared" si="510"/>
        <v>390</v>
      </c>
      <c r="AL818" s="172">
        <f t="shared" si="511"/>
        <v>5</v>
      </c>
      <c r="AM818" s="172" t="str">
        <f>IF(AN818&lt;&gt;"",MAX(AM$3:AM817)+1,"")</f>
        <v/>
      </c>
      <c r="AN818" s="172" t="str">
        <f t="shared" si="512"/>
        <v/>
      </c>
      <c r="AO818" s="172" t="str">
        <f t="shared" si="513"/>
        <v/>
      </c>
      <c r="AP818" s="172" t="str">
        <f t="shared" si="514"/>
        <v/>
      </c>
      <c r="AQ818" s="172" t="str">
        <f t="shared" si="515"/>
        <v/>
      </c>
      <c r="AR818" s="172" t="str">
        <f>Table1[[#This Row],[Sex ]]&amp;Table1[[#This Row],[Month]]</f>
        <v>F3</v>
      </c>
      <c r="AS818" s="21"/>
      <c r="AT818" s="21"/>
      <c r="AU818" s="21"/>
      <c r="AV818" s="21"/>
      <c r="AW818" s="21"/>
      <c r="AX818" s="21"/>
      <c r="AY818" s="21"/>
      <c r="AZ818" s="21"/>
      <c r="BA818" s="21"/>
      <c r="BB818" s="21"/>
      <c r="BC818" s="21"/>
      <c r="BD818" s="21"/>
      <c r="BE818" s="319"/>
      <c r="BF818" s="319"/>
      <c r="BG818" s="316"/>
      <c r="BH818" s="316"/>
      <c r="BI818" s="316"/>
      <c r="BJ818" s="316"/>
      <c r="BK818" s="316"/>
      <c r="BL818" s="316"/>
      <c r="BM818" s="316"/>
      <c r="BN818" s="316"/>
      <c r="BO818" s="316"/>
      <c r="BP818" s="316"/>
      <c r="BQ818" s="316"/>
      <c r="BR818" s="316"/>
      <c r="BS818" s="316"/>
      <c r="BT818" s="316"/>
      <c r="BU818" s="316"/>
      <c r="BV818" s="316"/>
      <c r="BW818" s="316"/>
      <c r="BX818" s="316"/>
      <c r="BY818" s="316"/>
      <c r="BZ818" s="316"/>
      <c r="CA818" s="316"/>
      <c r="CB818" s="316"/>
      <c r="CC818" s="316"/>
      <c r="CD818" s="316"/>
      <c r="CE818" s="316"/>
      <c r="CF818" s="316"/>
      <c r="CG818" s="316"/>
      <c r="CH818" s="316"/>
      <c r="CI818" s="316"/>
      <c r="CJ818" s="316"/>
      <c r="CK818" s="316"/>
      <c r="CL818" s="316"/>
      <c r="CM818" s="316"/>
      <c r="CN818" s="316"/>
      <c r="CO818" s="316"/>
      <c r="CP818" s="316"/>
      <c r="CQ818" s="316"/>
      <c r="CR818" s="316"/>
      <c r="CS818" s="316"/>
      <c r="CT818" s="316"/>
      <c r="CU818" s="316"/>
      <c r="CV818" s="316"/>
      <c r="CW818" s="316"/>
      <c r="CX818" s="316"/>
      <c r="CY818" s="316"/>
      <c r="CZ818" s="316"/>
      <c r="DA818" s="316"/>
      <c r="DB818" s="316"/>
      <c r="DC818" s="316"/>
      <c r="DD818" s="316"/>
      <c r="DE818" s="316"/>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21"/>
      <c r="ET818" s="21"/>
      <c r="EU818" s="21"/>
      <c r="EV818" s="21"/>
      <c r="HP818" s="268">
        <f t="shared" si="519"/>
        <v>5</v>
      </c>
      <c r="HQ818" s="268">
        <f t="shared" si="490"/>
        <v>810</v>
      </c>
      <c r="HR818" s="268">
        <f t="shared" si="520"/>
        <v>0</v>
      </c>
      <c r="HS818" s="268">
        <f t="shared" si="521"/>
        <v>0</v>
      </c>
    </row>
    <row r="819" spans="1:227" x14ac:dyDescent="0.3">
      <c r="A819" s="21"/>
      <c r="B819" s="14">
        <v>11674</v>
      </c>
      <c r="C819" s="14">
        <v>36</v>
      </c>
      <c r="D819" s="14" t="s">
        <v>182</v>
      </c>
      <c r="E819" s="14" t="s">
        <v>183</v>
      </c>
      <c r="F819" s="14">
        <v>400</v>
      </c>
      <c r="G819" s="14" t="s">
        <v>120</v>
      </c>
      <c r="H819" s="14">
        <v>3</v>
      </c>
      <c r="I819" s="14">
        <v>6</v>
      </c>
      <c r="J819" s="14">
        <v>6</v>
      </c>
      <c r="K819" s="14"/>
      <c r="L819" s="14" t="s">
        <v>141</v>
      </c>
      <c r="M819" s="24">
        <f t="shared" si="516"/>
        <v>6</v>
      </c>
      <c r="N819" s="24">
        <f t="shared" si="491"/>
        <v>1</v>
      </c>
      <c r="O819" s="24" t="str">
        <f t="shared" si="492"/>
        <v>6 6</v>
      </c>
      <c r="P819" s="24">
        <f t="shared" si="493"/>
        <v>6</v>
      </c>
      <c r="Q819" s="25">
        <f t="shared" si="494"/>
        <v>0</v>
      </c>
      <c r="R819" s="26">
        <f t="shared" si="495"/>
        <v>0</v>
      </c>
      <c r="S819" s="24">
        <f t="shared" si="496"/>
        <v>3</v>
      </c>
      <c r="T819" s="24">
        <f t="shared" si="497"/>
        <v>3</v>
      </c>
      <c r="U819" s="24" t="str">
        <f t="shared" si="498"/>
        <v/>
      </c>
      <c r="V819" s="24" t="str">
        <f t="shared" si="499"/>
        <v>g</v>
      </c>
      <c r="W819" s="24" t="str">
        <f t="shared" si="517"/>
        <v/>
      </c>
      <c r="X819" s="24">
        <f t="shared" si="500"/>
        <v>3</v>
      </c>
      <c r="Y819" s="24">
        <f t="shared" si="501"/>
        <v>3</v>
      </c>
      <c r="Z819" s="24" t="str">
        <f t="shared" si="502"/>
        <v>F</v>
      </c>
      <c r="AA819" s="24" t="str">
        <f t="shared" si="523"/>
        <v>F</v>
      </c>
      <c r="AB819" s="34" t="str">
        <f t="shared" si="503"/>
        <v/>
      </c>
      <c r="AC819" s="34" t="str">
        <f t="shared" si="504"/>
        <v>g</v>
      </c>
      <c r="AD819" s="34" t="str">
        <f t="shared" si="518"/>
        <v>g</v>
      </c>
      <c r="AE819" s="34" t="str">
        <f t="shared" si="505"/>
        <v>3 0</v>
      </c>
      <c r="AF819" s="34">
        <f t="shared" si="506"/>
        <v>6</v>
      </c>
      <c r="AG819" s="34">
        <f t="shared" si="507"/>
        <v>6</v>
      </c>
      <c r="AH819" s="34">
        <f t="shared" si="508"/>
        <v>0</v>
      </c>
      <c r="AI819" s="172">
        <f>IF(AJ819&lt;&gt;"",MAX(AI$3:AI818)+1,"")</f>
        <v>612</v>
      </c>
      <c r="AJ819" s="172" t="str">
        <f t="shared" si="509"/>
        <v>F</v>
      </c>
      <c r="AK819" s="172">
        <f t="shared" si="510"/>
        <v>400</v>
      </c>
      <c r="AL819" s="172">
        <f t="shared" si="511"/>
        <v>6</v>
      </c>
      <c r="AM819" s="172" t="str">
        <f>IF(AN819&lt;&gt;"",MAX(AM$3:AM818)+1,"")</f>
        <v/>
      </c>
      <c r="AN819" s="172" t="str">
        <f t="shared" si="512"/>
        <v/>
      </c>
      <c r="AO819" s="172" t="str">
        <f t="shared" si="513"/>
        <v/>
      </c>
      <c r="AP819" s="172" t="str">
        <f t="shared" si="514"/>
        <v/>
      </c>
      <c r="AQ819" s="172" t="str">
        <f t="shared" si="515"/>
        <v/>
      </c>
      <c r="AR819" s="172" t="str">
        <f>Table1[[#This Row],[Sex ]]&amp;Table1[[#This Row],[Month]]</f>
        <v>F3</v>
      </c>
      <c r="AS819" s="21"/>
      <c r="AT819" s="21"/>
      <c r="AU819" s="21"/>
      <c r="AV819" s="21"/>
      <c r="AW819" s="21"/>
      <c r="AX819" s="21"/>
      <c r="AY819" s="21"/>
      <c r="AZ819" s="21"/>
      <c r="BA819" s="21"/>
      <c r="BB819" s="21"/>
      <c r="BC819" s="21"/>
      <c r="BD819" s="21"/>
      <c r="BE819" s="319"/>
      <c r="BF819" s="319"/>
      <c r="BG819" s="316"/>
      <c r="BH819" s="316"/>
      <c r="BI819" s="316"/>
      <c r="BJ819" s="316"/>
      <c r="BK819" s="316"/>
      <c r="BL819" s="316"/>
      <c r="BM819" s="316"/>
      <c r="BN819" s="316"/>
      <c r="BO819" s="316"/>
      <c r="BP819" s="316"/>
      <c r="BQ819" s="316"/>
      <c r="BR819" s="316"/>
      <c r="BS819" s="316"/>
      <c r="BT819" s="316"/>
      <c r="BU819" s="316"/>
      <c r="BV819" s="316"/>
      <c r="BW819" s="316"/>
      <c r="BX819" s="316"/>
      <c r="BY819" s="316"/>
      <c r="BZ819" s="316"/>
      <c r="CA819" s="316"/>
      <c r="CB819" s="316"/>
      <c r="CC819" s="316"/>
      <c r="CD819" s="316"/>
      <c r="CE819" s="316"/>
      <c r="CF819" s="316"/>
      <c r="CG819" s="316"/>
      <c r="CH819" s="316"/>
      <c r="CI819" s="316"/>
      <c r="CJ819" s="316"/>
      <c r="CK819" s="316"/>
      <c r="CL819" s="316"/>
      <c r="CM819" s="316"/>
      <c r="CN819" s="316"/>
      <c r="CO819" s="316"/>
      <c r="CP819" s="316"/>
      <c r="CQ819" s="316"/>
      <c r="CR819" s="316"/>
      <c r="CS819" s="316"/>
      <c r="CT819" s="316"/>
      <c r="CU819" s="316"/>
      <c r="CV819" s="316"/>
      <c r="CW819" s="316"/>
      <c r="CX819" s="316"/>
      <c r="CY819" s="316"/>
      <c r="CZ819" s="316"/>
      <c r="DA819" s="316"/>
      <c r="DB819" s="316"/>
      <c r="DC819" s="316"/>
      <c r="DD819" s="316"/>
      <c r="DE819" s="316"/>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21"/>
      <c r="ET819" s="21"/>
      <c r="EU819" s="21"/>
      <c r="EV819" s="21"/>
      <c r="HP819" s="268">
        <f t="shared" si="519"/>
        <v>5</v>
      </c>
      <c r="HQ819" s="268">
        <f t="shared" si="490"/>
        <v>811</v>
      </c>
      <c r="HR819" s="268">
        <f t="shared" si="520"/>
        <v>0</v>
      </c>
      <c r="HS819" s="268">
        <f t="shared" si="521"/>
        <v>0</v>
      </c>
    </row>
    <row r="820" spans="1:227" x14ac:dyDescent="0.3">
      <c r="A820" s="21"/>
      <c r="B820" s="14">
        <v>11674</v>
      </c>
      <c r="C820" s="14">
        <v>37</v>
      </c>
      <c r="D820" s="14" t="s">
        <v>182</v>
      </c>
      <c r="E820" s="14" t="s">
        <v>183</v>
      </c>
      <c r="F820" s="14">
        <v>400</v>
      </c>
      <c r="G820" s="14" t="s">
        <v>120</v>
      </c>
      <c r="H820" s="14">
        <v>3</v>
      </c>
      <c r="I820" s="14">
        <v>4</v>
      </c>
      <c r="J820" s="14">
        <v>4</v>
      </c>
      <c r="K820" s="14"/>
      <c r="L820" s="14" t="s">
        <v>141</v>
      </c>
      <c r="M820" s="24">
        <f t="shared" si="516"/>
        <v>4</v>
      </c>
      <c r="N820" s="24">
        <f t="shared" si="491"/>
        <v>1</v>
      </c>
      <c r="O820" s="24" t="str">
        <f t="shared" si="492"/>
        <v>4 4</v>
      </c>
      <c r="P820" s="24">
        <f t="shared" si="493"/>
        <v>4</v>
      </c>
      <c r="Q820" s="25">
        <f t="shared" si="494"/>
        <v>0</v>
      </c>
      <c r="R820" s="26">
        <f t="shared" si="495"/>
        <v>0</v>
      </c>
      <c r="S820" s="24">
        <f t="shared" si="496"/>
        <v>3</v>
      </c>
      <c r="T820" s="24">
        <f t="shared" si="497"/>
        <v>3</v>
      </c>
      <c r="U820" s="24" t="str">
        <f t="shared" si="498"/>
        <v/>
      </c>
      <c r="V820" s="24" t="str">
        <f t="shared" si="499"/>
        <v>g</v>
      </c>
      <c r="W820" s="24" t="str">
        <f t="shared" si="517"/>
        <v/>
      </c>
      <c r="X820" s="24">
        <f t="shared" si="500"/>
        <v>3</v>
      </c>
      <c r="Y820" s="24">
        <f t="shared" si="501"/>
        <v>3</v>
      </c>
      <c r="Z820" s="24" t="str">
        <f t="shared" si="502"/>
        <v>F</v>
      </c>
      <c r="AA820" s="24" t="str">
        <f t="shared" si="523"/>
        <v>F</v>
      </c>
      <c r="AB820" s="34" t="str">
        <f t="shared" si="503"/>
        <v/>
      </c>
      <c r="AC820" s="34" t="str">
        <f t="shared" si="504"/>
        <v>g</v>
      </c>
      <c r="AD820" s="34" t="str">
        <f t="shared" si="518"/>
        <v>g</v>
      </c>
      <c r="AE820" s="34" t="str">
        <f t="shared" si="505"/>
        <v>3 0</v>
      </c>
      <c r="AF820" s="34">
        <f t="shared" si="506"/>
        <v>4</v>
      </c>
      <c r="AG820" s="34">
        <f t="shared" si="507"/>
        <v>4</v>
      </c>
      <c r="AH820" s="34">
        <f t="shared" si="508"/>
        <v>0</v>
      </c>
      <c r="AI820" s="172">
        <f>IF(AJ820&lt;&gt;"",MAX(AI$3:AI819)+1,"")</f>
        <v>613</v>
      </c>
      <c r="AJ820" s="172" t="str">
        <f t="shared" si="509"/>
        <v>F</v>
      </c>
      <c r="AK820" s="172">
        <f t="shared" si="510"/>
        <v>400</v>
      </c>
      <c r="AL820" s="172">
        <f t="shared" si="511"/>
        <v>4</v>
      </c>
      <c r="AM820" s="172" t="str">
        <f>IF(AN820&lt;&gt;"",MAX(AM$3:AM819)+1,"")</f>
        <v/>
      </c>
      <c r="AN820" s="172" t="str">
        <f t="shared" si="512"/>
        <v/>
      </c>
      <c r="AO820" s="172" t="str">
        <f t="shared" si="513"/>
        <v/>
      </c>
      <c r="AP820" s="172" t="str">
        <f t="shared" si="514"/>
        <v/>
      </c>
      <c r="AQ820" s="172" t="str">
        <f t="shared" si="515"/>
        <v/>
      </c>
      <c r="AR820" s="172" t="str">
        <f>Table1[[#This Row],[Sex ]]&amp;Table1[[#This Row],[Month]]</f>
        <v>F3</v>
      </c>
      <c r="AS820" s="21"/>
      <c r="AT820" s="21"/>
      <c r="AU820" s="21"/>
      <c r="AV820" s="21"/>
      <c r="AW820" s="21"/>
      <c r="AX820" s="21"/>
      <c r="AY820" s="21"/>
      <c r="AZ820" s="21"/>
      <c r="BA820" s="21"/>
      <c r="BB820" s="21"/>
      <c r="BC820" s="21"/>
      <c r="BD820" s="21"/>
      <c r="BE820" s="319"/>
      <c r="BF820" s="319"/>
      <c r="BG820" s="316"/>
      <c r="BH820" s="316"/>
      <c r="BI820" s="316"/>
      <c r="BJ820" s="316"/>
      <c r="BK820" s="316"/>
      <c r="BL820" s="316"/>
      <c r="BM820" s="316"/>
      <c r="BN820" s="316"/>
      <c r="BO820" s="316"/>
      <c r="BP820" s="316"/>
      <c r="BQ820" s="316"/>
      <c r="BR820" s="316"/>
      <c r="BS820" s="316"/>
      <c r="BT820" s="316"/>
      <c r="BU820" s="316"/>
      <c r="BV820" s="316"/>
      <c r="BW820" s="316"/>
      <c r="BX820" s="316"/>
      <c r="BY820" s="316"/>
      <c r="BZ820" s="316"/>
      <c r="CA820" s="316"/>
      <c r="CB820" s="316"/>
      <c r="CC820" s="316"/>
      <c r="CD820" s="316"/>
      <c r="CE820" s="316"/>
      <c r="CF820" s="316"/>
      <c r="CG820" s="316"/>
      <c r="CH820" s="316"/>
      <c r="CI820" s="316"/>
      <c r="CJ820" s="316"/>
      <c r="CK820" s="316"/>
      <c r="CL820" s="316"/>
      <c r="CM820" s="316"/>
      <c r="CN820" s="316"/>
      <c r="CO820" s="316"/>
      <c r="CP820" s="316"/>
      <c r="CQ820" s="316"/>
      <c r="CR820" s="316"/>
      <c r="CS820" s="316"/>
      <c r="CT820" s="316"/>
      <c r="CU820" s="316"/>
      <c r="CV820" s="316"/>
      <c r="CW820" s="316"/>
      <c r="CX820" s="316"/>
      <c r="CY820" s="316"/>
      <c r="CZ820" s="316"/>
      <c r="DA820" s="316"/>
      <c r="DB820" s="316"/>
      <c r="DC820" s="316"/>
      <c r="DD820" s="316"/>
      <c r="DE820" s="316"/>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21"/>
      <c r="ET820" s="21"/>
      <c r="EU820" s="21"/>
      <c r="EV820" s="21"/>
      <c r="HP820" s="268">
        <f t="shared" si="519"/>
        <v>4</v>
      </c>
      <c r="HQ820" s="268">
        <f t="shared" si="490"/>
        <v>812</v>
      </c>
      <c r="HR820" s="268">
        <f t="shared" si="520"/>
        <v>25</v>
      </c>
      <c r="HS820" s="268">
        <f t="shared" si="521"/>
        <v>25</v>
      </c>
    </row>
    <row r="821" spans="1:227" x14ac:dyDescent="0.3">
      <c r="A821" s="21"/>
      <c r="B821" s="14">
        <v>11674</v>
      </c>
      <c r="C821" s="14">
        <v>38</v>
      </c>
      <c r="D821" s="14" t="s">
        <v>182</v>
      </c>
      <c r="E821" s="14" t="s">
        <v>183</v>
      </c>
      <c r="F821" s="14">
        <v>430</v>
      </c>
      <c r="G821" s="14" t="s">
        <v>120</v>
      </c>
      <c r="H821" s="14">
        <v>3</v>
      </c>
      <c r="I821" s="14">
        <v>6</v>
      </c>
      <c r="J821" s="14">
        <v>6</v>
      </c>
      <c r="K821" s="14"/>
      <c r="L821" s="14" t="s">
        <v>141</v>
      </c>
      <c r="M821" s="24">
        <f t="shared" si="516"/>
        <v>6</v>
      </c>
      <c r="N821" s="24">
        <f t="shared" si="491"/>
        <v>1</v>
      </c>
      <c r="O821" s="24" t="str">
        <f t="shared" si="492"/>
        <v>6 6</v>
      </c>
      <c r="P821" s="24">
        <f t="shared" si="493"/>
        <v>6</v>
      </c>
      <c r="Q821" s="25">
        <f t="shared" si="494"/>
        <v>0</v>
      </c>
      <c r="R821" s="26">
        <f t="shared" si="495"/>
        <v>0</v>
      </c>
      <c r="S821" s="24">
        <f t="shared" si="496"/>
        <v>3</v>
      </c>
      <c r="T821" s="24">
        <f t="shared" si="497"/>
        <v>3</v>
      </c>
      <c r="U821" s="24" t="str">
        <f t="shared" si="498"/>
        <v/>
      </c>
      <c r="V821" s="24" t="str">
        <f t="shared" si="499"/>
        <v>g</v>
      </c>
      <c r="W821" s="24" t="str">
        <f t="shared" si="517"/>
        <v/>
      </c>
      <c r="X821" s="24">
        <f t="shared" si="500"/>
        <v>3</v>
      </c>
      <c r="Y821" s="24">
        <f t="shared" si="501"/>
        <v>3</v>
      </c>
      <c r="Z821" s="24" t="str">
        <f t="shared" si="502"/>
        <v>F</v>
      </c>
      <c r="AA821" s="24" t="str">
        <f t="shared" si="523"/>
        <v>F</v>
      </c>
      <c r="AB821" s="34" t="str">
        <f t="shared" si="503"/>
        <v/>
      </c>
      <c r="AC821" s="34" t="str">
        <f t="shared" si="504"/>
        <v>g</v>
      </c>
      <c r="AD821" s="34" t="str">
        <f t="shared" si="518"/>
        <v>g</v>
      </c>
      <c r="AE821" s="34" t="str">
        <f t="shared" si="505"/>
        <v>3 0</v>
      </c>
      <c r="AF821" s="34">
        <f t="shared" si="506"/>
        <v>6</v>
      </c>
      <c r="AG821" s="34">
        <f t="shared" si="507"/>
        <v>6</v>
      </c>
      <c r="AH821" s="34">
        <f t="shared" si="508"/>
        <v>0</v>
      </c>
      <c r="AI821" s="172">
        <f>IF(AJ821&lt;&gt;"",MAX(AI$3:AI820)+1,"")</f>
        <v>614</v>
      </c>
      <c r="AJ821" s="172" t="str">
        <f t="shared" si="509"/>
        <v>F</v>
      </c>
      <c r="AK821" s="172">
        <f t="shared" si="510"/>
        <v>430</v>
      </c>
      <c r="AL821" s="172">
        <f t="shared" si="511"/>
        <v>6</v>
      </c>
      <c r="AM821" s="172" t="str">
        <f>IF(AN821&lt;&gt;"",MAX(AM$3:AM820)+1,"")</f>
        <v/>
      </c>
      <c r="AN821" s="172" t="str">
        <f t="shared" si="512"/>
        <v/>
      </c>
      <c r="AO821" s="172" t="str">
        <f t="shared" si="513"/>
        <v/>
      </c>
      <c r="AP821" s="172" t="str">
        <f t="shared" si="514"/>
        <v/>
      </c>
      <c r="AQ821" s="172" t="str">
        <f t="shared" si="515"/>
        <v/>
      </c>
      <c r="AR821" s="172" t="str">
        <f>Table1[[#This Row],[Sex ]]&amp;Table1[[#This Row],[Month]]</f>
        <v>F3</v>
      </c>
      <c r="AS821" s="21"/>
      <c r="AT821" s="21"/>
      <c r="AU821" s="21"/>
      <c r="AV821" s="21"/>
      <c r="AW821" s="21"/>
      <c r="AX821" s="21"/>
      <c r="AY821" s="21"/>
      <c r="AZ821" s="21"/>
      <c r="BA821" s="21"/>
      <c r="BB821" s="21"/>
      <c r="BC821" s="21"/>
      <c r="BD821" s="21"/>
      <c r="BE821" s="319"/>
      <c r="BF821" s="319"/>
      <c r="BG821" s="316"/>
      <c r="BH821" s="316"/>
      <c r="BI821" s="316"/>
      <c r="BJ821" s="316"/>
      <c r="BK821" s="316"/>
      <c r="BL821" s="316"/>
      <c r="BM821" s="316"/>
      <c r="BN821" s="316"/>
      <c r="BO821" s="316"/>
      <c r="BP821" s="316"/>
      <c r="BQ821" s="316"/>
      <c r="BR821" s="316"/>
      <c r="BS821" s="316"/>
      <c r="BT821" s="316"/>
      <c r="BU821" s="316"/>
      <c r="BV821" s="316"/>
      <c r="BW821" s="316"/>
      <c r="BX821" s="316"/>
      <c r="BY821" s="316"/>
      <c r="BZ821" s="316"/>
      <c r="CA821" s="316"/>
      <c r="CB821" s="316"/>
      <c r="CC821" s="316"/>
      <c r="CD821" s="316"/>
      <c r="CE821" s="316"/>
      <c r="CF821" s="316"/>
      <c r="CG821" s="316"/>
      <c r="CH821" s="316"/>
      <c r="CI821" s="316"/>
      <c r="CJ821" s="316"/>
      <c r="CK821" s="316"/>
      <c r="CL821" s="316"/>
      <c r="CM821" s="316"/>
      <c r="CN821" s="316"/>
      <c r="CO821" s="316"/>
      <c r="CP821" s="316"/>
      <c r="CQ821" s="316"/>
      <c r="CR821" s="316"/>
      <c r="CS821" s="316"/>
      <c r="CT821" s="316"/>
      <c r="CU821" s="316"/>
      <c r="CV821" s="316"/>
      <c r="CW821" s="316"/>
      <c r="CX821" s="316"/>
      <c r="CY821" s="316"/>
      <c r="CZ821" s="316"/>
      <c r="DA821" s="316"/>
      <c r="DB821" s="316"/>
      <c r="DC821" s="316"/>
      <c r="DD821" s="316"/>
      <c r="DE821" s="316"/>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21"/>
      <c r="ET821" s="21"/>
      <c r="EU821" s="21"/>
      <c r="EV821" s="21"/>
      <c r="HP821" s="268">
        <f t="shared" si="519"/>
        <v>99</v>
      </c>
      <c r="HQ821" s="268">
        <f t="shared" si="490"/>
        <v>813</v>
      </c>
      <c r="HR821" s="268">
        <f t="shared" si="520"/>
        <v>0</v>
      </c>
      <c r="HS821" s="268">
        <f t="shared" si="521"/>
        <v>0</v>
      </c>
    </row>
    <row r="822" spans="1:227" x14ac:dyDescent="0.3">
      <c r="A822" s="21"/>
      <c r="B822" s="14">
        <v>11674</v>
      </c>
      <c r="C822" s="14">
        <v>39</v>
      </c>
      <c r="D822" s="14" t="s">
        <v>182</v>
      </c>
      <c r="E822" s="14" t="s">
        <v>183</v>
      </c>
      <c r="F822" s="14">
        <v>460</v>
      </c>
      <c r="G822" s="14" t="s">
        <v>120</v>
      </c>
      <c r="H822" s="14">
        <v>3</v>
      </c>
      <c r="I822" s="14">
        <v>8</v>
      </c>
      <c r="J822" s="14">
        <v>8</v>
      </c>
      <c r="K822" s="14"/>
      <c r="L822" s="14" t="s">
        <v>141</v>
      </c>
      <c r="M822" s="24">
        <f t="shared" si="516"/>
        <v>8</v>
      </c>
      <c r="N822" s="24">
        <f t="shared" si="491"/>
        <v>1</v>
      </c>
      <c r="O822" s="24" t="str">
        <f t="shared" si="492"/>
        <v>8 8</v>
      </c>
      <c r="P822" s="24">
        <f t="shared" si="493"/>
        <v>8</v>
      </c>
      <c r="Q822" s="25">
        <f t="shared" si="494"/>
        <v>0</v>
      </c>
      <c r="R822" s="26">
        <f t="shared" si="495"/>
        <v>0</v>
      </c>
      <c r="S822" s="24">
        <f t="shared" si="496"/>
        <v>3</v>
      </c>
      <c r="T822" s="24">
        <f t="shared" si="497"/>
        <v>3</v>
      </c>
      <c r="U822" s="24" t="str">
        <f t="shared" si="498"/>
        <v/>
      </c>
      <c r="V822" s="24" t="str">
        <f t="shared" si="499"/>
        <v>g</v>
      </c>
      <c r="W822" s="24" t="str">
        <f t="shared" si="517"/>
        <v/>
      </c>
      <c r="X822" s="24">
        <f t="shared" si="500"/>
        <v>3</v>
      </c>
      <c r="Y822" s="24">
        <f t="shared" si="501"/>
        <v>3</v>
      </c>
      <c r="Z822" s="24" t="str">
        <f t="shared" si="502"/>
        <v>F</v>
      </c>
      <c r="AA822" s="24" t="str">
        <f t="shared" si="523"/>
        <v>F</v>
      </c>
      <c r="AB822" s="34" t="str">
        <f t="shared" si="503"/>
        <v/>
      </c>
      <c r="AC822" s="34" t="str">
        <f t="shared" si="504"/>
        <v>g</v>
      </c>
      <c r="AD822" s="34" t="str">
        <f t="shared" si="518"/>
        <v>g</v>
      </c>
      <c r="AE822" s="34" t="str">
        <f t="shared" si="505"/>
        <v>3 0</v>
      </c>
      <c r="AF822" s="34">
        <f t="shared" si="506"/>
        <v>8</v>
      </c>
      <c r="AG822" s="34">
        <f t="shared" si="507"/>
        <v>8</v>
      </c>
      <c r="AH822" s="34">
        <f t="shared" si="508"/>
        <v>0</v>
      </c>
      <c r="AI822" s="172">
        <f>IF(AJ822&lt;&gt;"",MAX(AI$3:AI821)+1,"")</f>
        <v>615</v>
      </c>
      <c r="AJ822" s="172" t="str">
        <f t="shared" si="509"/>
        <v>F</v>
      </c>
      <c r="AK822" s="172">
        <f t="shared" si="510"/>
        <v>460</v>
      </c>
      <c r="AL822" s="172">
        <f t="shared" si="511"/>
        <v>8</v>
      </c>
      <c r="AM822" s="172" t="str">
        <f>IF(AN822&lt;&gt;"",MAX(AM$3:AM821)+1,"")</f>
        <v/>
      </c>
      <c r="AN822" s="172" t="str">
        <f t="shared" si="512"/>
        <v/>
      </c>
      <c r="AO822" s="172" t="str">
        <f t="shared" si="513"/>
        <v/>
      </c>
      <c r="AP822" s="172" t="str">
        <f t="shared" si="514"/>
        <v/>
      </c>
      <c r="AQ822" s="172" t="str">
        <f t="shared" si="515"/>
        <v/>
      </c>
      <c r="AR822" s="172" t="str">
        <f>Table1[[#This Row],[Sex ]]&amp;Table1[[#This Row],[Month]]</f>
        <v>F3</v>
      </c>
      <c r="AS822" s="21"/>
      <c r="AT822" s="21"/>
      <c r="AU822" s="21"/>
      <c r="AV822" s="21"/>
      <c r="AW822" s="21"/>
      <c r="AX822" s="21"/>
      <c r="AY822" s="21"/>
      <c r="AZ822" s="21"/>
      <c r="BA822" s="21"/>
      <c r="BB822" s="21"/>
      <c r="BC822" s="21"/>
      <c r="BD822" s="21"/>
      <c r="BE822" s="319"/>
      <c r="BF822" s="319"/>
      <c r="BG822" s="316"/>
      <c r="BH822" s="316"/>
      <c r="BI822" s="316"/>
      <c r="BJ822" s="316"/>
      <c r="BK822" s="316"/>
      <c r="BL822" s="316"/>
      <c r="BM822" s="316"/>
      <c r="BN822" s="316"/>
      <c r="BO822" s="316"/>
      <c r="BP822" s="316"/>
      <c r="BQ822" s="316"/>
      <c r="BR822" s="316"/>
      <c r="BS822" s="316"/>
      <c r="BT822" s="316"/>
      <c r="BU822" s="316"/>
      <c r="BV822" s="316"/>
      <c r="BW822" s="316"/>
      <c r="BX822" s="316"/>
      <c r="BY822" s="316"/>
      <c r="BZ822" s="316"/>
      <c r="CA822" s="316"/>
      <c r="CB822" s="316"/>
      <c r="CC822" s="316"/>
      <c r="CD822" s="316"/>
      <c r="CE822" s="316"/>
      <c r="CF822" s="316"/>
      <c r="CG822" s="316"/>
      <c r="CH822" s="316"/>
      <c r="CI822" s="316"/>
      <c r="CJ822" s="316"/>
      <c r="CK822" s="316"/>
      <c r="CL822" s="316"/>
      <c r="CM822" s="316"/>
      <c r="CN822" s="316"/>
      <c r="CO822" s="316"/>
      <c r="CP822" s="316"/>
      <c r="CQ822" s="316"/>
      <c r="CR822" s="316"/>
      <c r="CS822" s="316"/>
      <c r="CT822" s="316"/>
      <c r="CU822" s="316"/>
      <c r="CV822" s="316"/>
      <c r="CW822" s="316"/>
      <c r="CX822" s="316"/>
      <c r="CY822" s="316"/>
      <c r="CZ822" s="316"/>
      <c r="DA822" s="316"/>
      <c r="DB822" s="316"/>
      <c r="DC822" s="316"/>
      <c r="DD822" s="316"/>
      <c r="DE822" s="316"/>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HP822" s="268">
        <f t="shared" si="519"/>
        <v>4</v>
      </c>
      <c r="HQ822" s="268">
        <f t="shared" si="490"/>
        <v>814</v>
      </c>
      <c r="HR822" s="268">
        <f t="shared" si="520"/>
        <v>0</v>
      </c>
      <c r="HS822" s="268">
        <f t="shared" si="521"/>
        <v>0</v>
      </c>
    </row>
    <row r="823" spans="1:227" x14ac:dyDescent="0.3">
      <c r="A823" s="21"/>
      <c r="B823" s="14">
        <v>11674</v>
      </c>
      <c r="C823" s="14">
        <v>40</v>
      </c>
      <c r="D823" s="14" t="s">
        <v>182</v>
      </c>
      <c r="E823" s="14" t="s">
        <v>183</v>
      </c>
      <c r="F823" s="14">
        <v>470</v>
      </c>
      <c r="G823" s="14" t="s">
        <v>120</v>
      </c>
      <c r="H823" s="14">
        <v>3</v>
      </c>
      <c r="I823" s="14">
        <v>8</v>
      </c>
      <c r="J823" s="14">
        <v>6</v>
      </c>
      <c r="K823" s="14"/>
      <c r="L823" s="14" t="s">
        <v>141</v>
      </c>
      <c r="M823" s="24" t="str">
        <f t="shared" si="516"/>
        <v/>
      </c>
      <c r="N823" s="24">
        <f t="shared" si="491"/>
        <v>1</v>
      </c>
      <c r="O823" s="24" t="str">
        <f t="shared" si="492"/>
        <v>6 8</v>
      </c>
      <c r="P823" s="24">
        <f t="shared" si="493"/>
        <v>7</v>
      </c>
      <c r="Q823" s="25">
        <f t="shared" si="494"/>
        <v>2</v>
      </c>
      <c r="R823" s="26">
        <f t="shared" si="495"/>
        <v>0.20203050891044216</v>
      </c>
      <c r="S823" s="24">
        <f t="shared" si="496"/>
        <v>3</v>
      </c>
      <c r="T823" s="24">
        <f t="shared" si="497"/>
        <v>3</v>
      </c>
      <c r="U823" s="24" t="str">
        <f t="shared" si="498"/>
        <v/>
      </c>
      <c r="V823" s="24" t="str">
        <f t="shared" si="499"/>
        <v/>
      </c>
      <c r="W823" s="24" t="str">
        <f t="shared" si="517"/>
        <v/>
      </c>
      <c r="X823" s="24" t="str">
        <f t="shared" si="500"/>
        <v/>
      </c>
      <c r="Y823" s="24">
        <f t="shared" si="501"/>
        <v>3</v>
      </c>
      <c r="Z823" s="24" t="str">
        <f t="shared" si="502"/>
        <v>F</v>
      </c>
      <c r="AA823" s="24" t="str">
        <f>IF(I823&lt;&gt;"",IF(I823-J823=0,G823,""),"")</f>
        <v/>
      </c>
      <c r="AB823" s="34" t="str">
        <f t="shared" si="503"/>
        <v/>
      </c>
      <c r="AC823" s="34" t="str">
        <f t="shared" si="504"/>
        <v>g</v>
      </c>
      <c r="AD823" s="34" t="str">
        <f t="shared" si="518"/>
        <v/>
      </c>
      <c r="AE823" s="34" t="str">
        <f t="shared" si="505"/>
        <v>3 2</v>
      </c>
      <c r="AF823" s="34">
        <f t="shared" si="506"/>
        <v>6</v>
      </c>
      <c r="AG823" s="34">
        <f t="shared" si="507"/>
        <v>8</v>
      </c>
      <c r="AH823" s="34">
        <f t="shared" si="508"/>
        <v>2</v>
      </c>
      <c r="AI823" s="172">
        <f>IF(AJ823&lt;&gt;"",MAX(AI$3:AI822)+1,"")</f>
        <v>616</v>
      </c>
      <c r="AJ823" s="172" t="str">
        <f t="shared" si="509"/>
        <v>F</v>
      </c>
      <c r="AK823" s="172">
        <f t="shared" si="510"/>
        <v>470</v>
      </c>
      <c r="AL823" s="172">
        <f t="shared" si="511"/>
        <v>6</v>
      </c>
      <c r="AM823" s="172" t="str">
        <f>IF(AN823&lt;&gt;"",MAX(AM$3:AM822)+1,"")</f>
        <v/>
      </c>
      <c r="AN823" s="172" t="str">
        <f t="shared" si="512"/>
        <v/>
      </c>
      <c r="AO823" s="172" t="str">
        <f t="shared" si="513"/>
        <v/>
      </c>
      <c r="AP823" s="172" t="str">
        <f t="shared" si="514"/>
        <v/>
      </c>
      <c r="AQ823" s="172" t="str">
        <f t="shared" si="515"/>
        <v/>
      </c>
      <c r="AR823" s="172" t="str">
        <f>Table1[[#This Row],[Sex ]]&amp;Table1[[#This Row],[Month]]</f>
        <v>F3</v>
      </c>
      <c r="AS823" s="21"/>
      <c r="AT823" s="21"/>
      <c r="AU823" s="21"/>
      <c r="AV823" s="21"/>
      <c r="AW823" s="21"/>
      <c r="AX823" s="21"/>
      <c r="AY823" s="21"/>
      <c r="AZ823" s="21"/>
      <c r="BA823" s="21"/>
      <c r="BB823" s="21"/>
      <c r="BC823" s="21"/>
      <c r="BD823" s="21"/>
      <c r="BE823" s="319"/>
      <c r="BF823" s="319"/>
      <c r="BG823" s="316"/>
      <c r="BH823" s="316"/>
      <c r="BI823" s="316"/>
      <c r="BJ823" s="316"/>
      <c r="BK823" s="316"/>
      <c r="BL823" s="316"/>
      <c r="BM823" s="316"/>
      <c r="BN823" s="316"/>
      <c r="BO823" s="316"/>
      <c r="BP823" s="316"/>
      <c r="BQ823" s="316"/>
      <c r="BR823" s="316"/>
      <c r="BS823" s="316"/>
      <c r="BT823" s="316"/>
      <c r="BU823" s="316"/>
      <c r="BV823" s="316"/>
      <c r="BW823" s="316"/>
      <c r="BX823" s="316"/>
      <c r="BY823" s="316"/>
      <c r="BZ823" s="316"/>
      <c r="CA823" s="316"/>
      <c r="CB823" s="316"/>
      <c r="CC823" s="316"/>
      <c r="CD823" s="316"/>
      <c r="CE823" s="316"/>
      <c r="CF823" s="316"/>
      <c r="CG823" s="316"/>
      <c r="CH823" s="316"/>
      <c r="CI823" s="316"/>
      <c r="CJ823" s="316"/>
      <c r="CK823" s="316"/>
      <c r="CL823" s="316"/>
      <c r="CM823" s="316"/>
      <c r="CN823" s="316"/>
      <c r="CO823" s="316"/>
      <c r="CP823" s="316"/>
      <c r="CQ823" s="316"/>
      <c r="CR823" s="316"/>
      <c r="CS823" s="316"/>
      <c r="CT823" s="316"/>
      <c r="CU823" s="316"/>
      <c r="CV823" s="316"/>
      <c r="CW823" s="316"/>
      <c r="CX823" s="316"/>
      <c r="CY823" s="316"/>
      <c r="CZ823" s="316"/>
      <c r="DA823" s="316"/>
      <c r="DB823" s="316"/>
      <c r="DC823" s="316"/>
      <c r="DD823" s="316"/>
      <c r="DE823" s="316"/>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21"/>
      <c r="ET823" s="21"/>
      <c r="EU823" s="21"/>
      <c r="EV823" s="21"/>
      <c r="HP823" s="268">
        <f t="shared" si="519"/>
        <v>5</v>
      </c>
      <c r="HQ823" s="268">
        <f t="shared" si="490"/>
        <v>815</v>
      </c>
      <c r="HR823" s="268">
        <f t="shared" si="520"/>
        <v>0</v>
      </c>
      <c r="HS823" s="268">
        <f t="shared" si="521"/>
        <v>0</v>
      </c>
    </row>
    <row r="824" spans="1:227" x14ac:dyDescent="0.3">
      <c r="A824" s="21"/>
      <c r="B824" s="14">
        <v>11674</v>
      </c>
      <c r="C824" s="14">
        <v>41</v>
      </c>
      <c r="D824" s="14" t="s">
        <v>182</v>
      </c>
      <c r="E824" s="14" t="s">
        <v>183</v>
      </c>
      <c r="F824" s="14">
        <v>480</v>
      </c>
      <c r="G824" s="14" t="s">
        <v>120</v>
      </c>
      <c r="H824" s="14">
        <v>3</v>
      </c>
      <c r="I824" s="14">
        <v>10</v>
      </c>
      <c r="J824" s="14">
        <v>10</v>
      </c>
      <c r="K824" s="14"/>
      <c r="L824" s="14" t="s">
        <v>141</v>
      </c>
      <c r="M824" s="24">
        <f t="shared" si="516"/>
        <v>10</v>
      </c>
      <c r="N824" s="24">
        <f t="shared" si="491"/>
        <v>1</v>
      </c>
      <c r="O824" s="24" t="str">
        <f t="shared" si="492"/>
        <v>10 10</v>
      </c>
      <c r="P824" s="24">
        <f t="shared" si="493"/>
        <v>10</v>
      </c>
      <c r="Q824" s="25">
        <f t="shared" si="494"/>
        <v>0</v>
      </c>
      <c r="R824" s="26">
        <f t="shared" si="495"/>
        <v>0</v>
      </c>
      <c r="S824" s="24">
        <f t="shared" si="496"/>
        <v>3</v>
      </c>
      <c r="T824" s="24">
        <f t="shared" si="497"/>
        <v>3</v>
      </c>
      <c r="U824" s="24" t="str">
        <f t="shared" si="498"/>
        <v/>
      </c>
      <c r="V824" s="24" t="str">
        <f t="shared" si="499"/>
        <v>g</v>
      </c>
      <c r="W824" s="24" t="str">
        <f t="shared" si="517"/>
        <v/>
      </c>
      <c r="X824" s="24">
        <f t="shared" si="500"/>
        <v>3</v>
      </c>
      <c r="Y824" s="24">
        <f t="shared" si="501"/>
        <v>3</v>
      </c>
      <c r="Z824" s="24" t="str">
        <f t="shared" si="502"/>
        <v>F</v>
      </c>
      <c r="AA824" s="24" t="str">
        <f t="shared" ref="AA824:AA853" si="524">IF(I824&lt;&gt;"",IF(SUM(I824:J824)&gt;98,"",IF(I824-J824=0,G824,"")))</f>
        <v>F</v>
      </c>
      <c r="AB824" s="34" t="str">
        <f t="shared" si="503"/>
        <v/>
      </c>
      <c r="AC824" s="34" t="str">
        <f t="shared" si="504"/>
        <v>g</v>
      </c>
      <c r="AD824" s="34" t="str">
        <f t="shared" si="518"/>
        <v>g</v>
      </c>
      <c r="AE824" s="34" t="str">
        <f t="shared" si="505"/>
        <v>3 0</v>
      </c>
      <c r="AF824" s="34">
        <f t="shared" si="506"/>
        <v>10</v>
      </c>
      <c r="AG824" s="34">
        <f t="shared" si="507"/>
        <v>10</v>
      </c>
      <c r="AH824" s="34">
        <f t="shared" si="508"/>
        <v>0</v>
      </c>
      <c r="AI824" s="172">
        <f>IF(AJ824&lt;&gt;"",MAX(AI$3:AI823)+1,"")</f>
        <v>617</v>
      </c>
      <c r="AJ824" s="172" t="str">
        <f t="shared" si="509"/>
        <v>F</v>
      </c>
      <c r="AK824" s="172">
        <f t="shared" si="510"/>
        <v>480</v>
      </c>
      <c r="AL824" s="172">
        <f t="shared" si="511"/>
        <v>10</v>
      </c>
      <c r="AM824" s="172" t="str">
        <f>IF(AN824&lt;&gt;"",MAX(AM$3:AM823)+1,"")</f>
        <v/>
      </c>
      <c r="AN824" s="172" t="str">
        <f t="shared" si="512"/>
        <v/>
      </c>
      <c r="AO824" s="172" t="str">
        <f t="shared" si="513"/>
        <v/>
      </c>
      <c r="AP824" s="172" t="str">
        <f t="shared" si="514"/>
        <v/>
      </c>
      <c r="AQ824" s="172" t="str">
        <f t="shared" si="515"/>
        <v/>
      </c>
      <c r="AR824" s="172" t="str">
        <f>Table1[[#This Row],[Sex ]]&amp;Table1[[#This Row],[Month]]</f>
        <v>F3</v>
      </c>
      <c r="AS824" s="21"/>
      <c r="AT824" s="21"/>
      <c r="AU824" s="21"/>
      <c r="AV824" s="21"/>
      <c r="AW824" s="21"/>
      <c r="AX824" s="21"/>
      <c r="AY824" s="21"/>
      <c r="AZ824" s="21"/>
      <c r="BA824" s="21"/>
      <c r="BB824" s="21"/>
      <c r="BC824" s="21"/>
      <c r="BD824" s="21"/>
      <c r="BE824" s="319"/>
      <c r="BF824" s="319"/>
      <c r="BG824" s="316"/>
      <c r="BH824" s="316"/>
      <c r="BI824" s="316"/>
      <c r="BJ824" s="316"/>
      <c r="BK824" s="316"/>
      <c r="BL824" s="316"/>
      <c r="BM824" s="316"/>
      <c r="BN824" s="316"/>
      <c r="BO824" s="316"/>
      <c r="BP824" s="316"/>
      <c r="BQ824" s="316"/>
      <c r="BR824" s="316"/>
      <c r="BS824" s="316"/>
      <c r="BT824" s="316"/>
      <c r="BU824" s="316"/>
      <c r="BV824" s="316"/>
      <c r="BW824" s="316"/>
      <c r="BX824" s="316"/>
      <c r="BY824" s="316"/>
      <c r="BZ824" s="316"/>
      <c r="CA824" s="316"/>
      <c r="CB824" s="316"/>
      <c r="CC824" s="316"/>
      <c r="CD824" s="316"/>
      <c r="CE824" s="316"/>
      <c r="CF824" s="316"/>
      <c r="CG824" s="316"/>
      <c r="CH824" s="316"/>
      <c r="CI824" s="316"/>
      <c r="CJ824" s="316"/>
      <c r="CK824" s="316"/>
      <c r="CL824" s="316"/>
      <c r="CM824" s="316"/>
      <c r="CN824" s="316"/>
      <c r="CO824" s="316"/>
      <c r="CP824" s="316"/>
      <c r="CQ824" s="316"/>
      <c r="CR824" s="316"/>
      <c r="CS824" s="316"/>
      <c r="CT824" s="316"/>
      <c r="CU824" s="316"/>
      <c r="CV824" s="316"/>
      <c r="CW824" s="316"/>
      <c r="CX824" s="316"/>
      <c r="CY824" s="316"/>
      <c r="CZ824" s="316"/>
      <c r="DA824" s="316"/>
      <c r="DB824" s="316"/>
      <c r="DC824" s="316"/>
      <c r="DD824" s="316"/>
      <c r="DE824" s="316"/>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21"/>
      <c r="ET824" s="21"/>
      <c r="EU824" s="21"/>
      <c r="EV824" s="21"/>
      <c r="HP824" s="268">
        <f t="shared" si="519"/>
        <v>5</v>
      </c>
      <c r="HQ824" s="268">
        <f t="shared" si="490"/>
        <v>816</v>
      </c>
      <c r="HR824" s="268">
        <f t="shared" si="520"/>
        <v>0</v>
      </c>
      <c r="HS824" s="268">
        <f t="shared" si="521"/>
        <v>0</v>
      </c>
    </row>
    <row r="825" spans="1:227" x14ac:dyDescent="0.3">
      <c r="A825" s="21"/>
      <c r="B825" s="14">
        <v>11719</v>
      </c>
      <c r="C825" s="14">
        <v>1</v>
      </c>
      <c r="D825" s="14" t="s">
        <v>182</v>
      </c>
      <c r="E825" s="14" t="s">
        <v>183</v>
      </c>
      <c r="F825" s="14">
        <v>300</v>
      </c>
      <c r="G825" s="14" t="s">
        <v>120</v>
      </c>
      <c r="H825" s="14">
        <v>6</v>
      </c>
      <c r="I825" s="14">
        <v>3</v>
      </c>
      <c r="J825" s="14">
        <v>3</v>
      </c>
      <c r="K825" s="14"/>
      <c r="L825" s="14" t="s">
        <v>141</v>
      </c>
      <c r="M825" s="24">
        <f t="shared" si="516"/>
        <v>3</v>
      </c>
      <c r="N825" s="24">
        <f t="shared" si="491"/>
        <v>2</v>
      </c>
      <c r="O825" s="24" t="str">
        <f t="shared" si="492"/>
        <v>3 3</v>
      </c>
      <c r="P825" s="24">
        <f t="shared" si="493"/>
        <v>3</v>
      </c>
      <c r="Q825" s="25">
        <f t="shared" si="494"/>
        <v>0</v>
      </c>
      <c r="R825" s="26">
        <f t="shared" si="495"/>
        <v>0</v>
      </c>
      <c r="S825" s="24">
        <f t="shared" si="496"/>
        <v>6</v>
      </c>
      <c r="T825" s="24">
        <f t="shared" si="497"/>
        <v>6</v>
      </c>
      <c r="U825" s="24" t="str">
        <f t="shared" si="498"/>
        <v/>
      </c>
      <c r="V825" s="24" t="str">
        <f t="shared" si="499"/>
        <v>g</v>
      </c>
      <c r="W825" s="24" t="str">
        <f t="shared" si="517"/>
        <v/>
      </c>
      <c r="X825" s="24">
        <f t="shared" si="500"/>
        <v>6</v>
      </c>
      <c r="Y825" s="24">
        <f t="shared" si="501"/>
        <v>6</v>
      </c>
      <c r="Z825" s="24" t="str">
        <f t="shared" si="502"/>
        <v>F</v>
      </c>
      <c r="AA825" s="24" t="str">
        <f t="shared" si="524"/>
        <v>F</v>
      </c>
      <c r="AB825" s="34" t="str">
        <f t="shared" si="503"/>
        <v/>
      </c>
      <c r="AC825" s="34" t="str">
        <f t="shared" si="504"/>
        <v>g</v>
      </c>
      <c r="AD825" s="34" t="str">
        <f t="shared" si="518"/>
        <v>g</v>
      </c>
      <c r="AE825" s="34" t="str">
        <f t="shared" si="505"/>
        <v>6 0</v>
      </c>
      <c r="AF825" s="34">
        <f t="shared" si="506"/>
        <v>3</v>
      </c>
      <c r="AG825" s="34">
        <f t="shared" si="507"/>
        <v>3</v>
      </c>
      <c r="AH825" s="34">
        <f t="shared" si="508"/>
        <v>0</v>
      </c>
      <c r="AI825" s="172">
        <f>IF(AJ825&lt;&gt;"",MAX(AI$3:AI824)+1,"")</f>
        <v>618</v>
      </c>
      <c r="AJ825" s="172" t="str">
        <f t="shared" si="509"/>
        <v>F</v>
      </c>
      <c r="AK825" s="172">
        <f t="shared" si="510"/>
        <v>300</v>
      </c>
      <c r="AL825" s="172">
        <f t="shared" si="511"/>
        <v>3</v>
      </c>
      <c r="AM825" s="172" t="str">
        <f>IF(AN825&lt;&gt;"",MAX(AM$3:AM824)+1,"")</f>
        <v/>
      </c>
      <c r="AN825" s="172" t="str">
        <f t="shared" si="512"/>
        <v/>
      </c>
      <c r="AO825" s="172" t="str">
        <f t="shared" si="513"/>
        <v/>
      </c>
      <c r="AP825" s="172" t="str">
        <f t="shared" si="514"/>
        <v/>
      </c>
      <c r="AQ825" s="172" t="str">
        <f t="shared" si="515"/>
        <v/>
      </c>
      <c r="AR825" s="172" t="str">
        <f>Table1[[#This Row],[Sex ]]&amp;Table1[[#This Row],[Month]]</f>
        <v>F6</v>
      </c>
      <c r="AS825" s="21"/>
      <c r="AT825" s="21"/>
      <c r="AU825" s="21"/>
      <c r="AV825" s="21"/>
      <c r="AW825" s="21"/>
      <c r="AX825" s="21"/>
      <c r="AY825" s="21"/>
      <c r="AZ825" s="21"/>
      <c r="BA825" s="21"/>
      <c r="BB825" s="21"/>
      <c r="BC825" s="21"/>
      <c r="BD825" s="21"/>
      <c r="BE825" s="319"/>
      <c r="BF825" s="319"/>
      <c r="BG825" s="316"/>
      <c r="BH825" s="316"/>
      <c r="BI825" s="316"/>
      <c r="BJ825" s="316"/>
      <c r="BK825" s="316"/>
      <c r="BL825" s="316"/>
      <c r="BM825" s="316"/>
      <c r="BN825" s="316"/>
      <c r="BO825" s="316"/>
      <c r="BP825" s="316"/>
      <c r="BQ825" s="316"/>
      <c r="BR825" s="316"/>
      <c r="BS825" s="316"/>
      <c r="BT825" s="316"/>
      <c r="BU825" s="316"/>
      <c r="BV825" s="316"/>
      <c r="BW825" s="316"/>
      <c r="BX825" s="316"/>
      <c r="BY825" s="316"/>
      <c r="BZ825" s="316"/>
      <c r="CA825" s="316"/>
      <c r="CB825" s="316"/>
      <c r="CC825" s="316"/>
      <c r="CD825" s="316"/>
      <c r="CE825" s="316"/>
      <c r="CF825" s="316"/>
      <c r="CG825" s="316"/>
      <c r="CH825" s="316"/>
      <c r="CI825" s="316"/>
      <c r="CJ825" s="316"/>
      <c r="CK825" s="316"/>
      <c r="CL825" s="316"/>
      <c r="CM825" s="316"/>
      <c r="CN825" s="316"/>
      <c r="CO825" s="316"/>
      <c r="CP825" s="316"/>
      <c r="CQ825" s="316"/>
      <c r="CR825" s="316"/>
      <c r="CS825" s="316"/>
      <c r="CT825" s="316"/>
      <c r="CU825" s="316"/>
      <c r="CV825" s="316"/>
      <c r="CW825" s="316"/>
      <c r="CX825" s="316"/>
      <c r="CY825" s="316"/>
      <c r="CZ825" s="316"/>
      <c r="DA825" s="316"/>
      <c r="DB825" s="316"/>
      <c r="DC825" s="316"/>
      <c r="DD825" s="316"/>
      <c r="DE825" s="316"/>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21"/>
      <c r="ET825" s="21"/>
      <c r="EU825" s="21"/>
      <c r="EV825" s="21"/>
      <c r="HP825" s="268">
        <f t="shared" si="519"/>
        <v>6</v>
      </c>
      <c r="HQ825" s="268">
        <f t="shared" si="490"/>
        <v>817</v>
      </c>
      <c r="HR825" s="268">
        <f t="shared" si="520"/>
        <v>0</v>
      </c>
      <c r="HS825" s="268">
        <f t="shared" si="521"/>
        <v>0</v>
      </c>
    </row>
    <row r="826" spans="1:227" x14ac:dyDescent="0.3">
      <c r="A826" s="21"/>
      <c r="B826" s="14">
        <v>11719</v>
      </c>
      <c r="C826" s="14">
        <v>2</v>
      </c>
      <c r="D826" s="14" t="s">
        <v>182</v>
      </c>
      <c r="E826" s="14" t="s">
        <v>183</v>
      </c>
      <c r="F826" s="14">
        <v>290</v>
      </c>
      <c r="G826" s="14" t="s">
        <v>120</v>
      </c>
      <c r="H826" s="14">
        <v>6</v>
      </c>
      <c r="I826" s="14">
        <v>3</v>
      </c>
      <c r="J826" s="14">
        <v>3</v>
      </c>
      <c r="K826" s="14"/>
      <c r="L826" s="14" t="s">
        <v>141</v>
      </c>
      <c r="M826" s="24">
        <f t="shared" si="516"/>
        <v>3</v>
      </c>
      <c r="N826" s="24">
        <f t="shared" si="491"/>
        <v>2</v>
      </c>
      <c r="O826" s="24" t="str">
        <f t="shared" si="492"/>
        <v>3 3</v>
      </c>
      <c r="P826" s="24">
        <f t="shared" si="493"/>
        <v>3</v>
      </c>
      <c r="Q826" s="25">
        <f t="shared" si="494"/>
        <v>0</v>
      </c>
      <c r="R826" s="26">
        <f t="shared" si="495"/>
        <v>0</v>
      </c>
      <c r="S826" s="24">
        <f t="shared" si="496"/>
        <v>6</v>
      </c>
      <c r="T826" s="24">
        <f t="shared" si="497"/>
        <v>6</v>
      </c>
      <c r="U826" s="24" t="str">
        <f t="shared" si="498"/>
        <v/>
      </c>
      <c r="V826" s="24" t="str">
        <f t="shared" si="499"/>
        <v>g</v>
      </c>
      <c r="W826" s="24" t="str">
        <f t="shared" si="517"/>
        <v/>
      </c>
      <c r="X826" s="24">
        <f t="shared" si="500"/>
        <v>6</v>
      </c>
      <c r="Y826" s="24">
        <f t="shared" si="501"/>
        <v>6</v>
      </c>
      <c r="Z826" s="24" t="str">
        <f t="shared" si="502"/>
        <v>F</v>
      </c>
      <c r="AA826" s="24" t="str">
        <f t="shared" si="524"/>
        <v>F</v>
      </c>
      <c r="AB826" s="34" t="str">
        <f t="shared" si="503"/>
        <v/>
      </c>
      <c r="AC826" s="34" t="str">
        <f t="shared" si="504"/>
        <v>g</v>
      </c>
      <c r="AD826" s="34" t="str">
        <f t="shared" si="518"/>
        <v>g</v>
      </c>
      <c r="AE826" s="34" t="str">
        <f t="shared" si="505"/>
        <v>6 0</v>
      </c>
      <c r="AF826" s="34">
        <f t="shared" si="506"/>
        <v>3</v>
      </c>
      <c r="AG826" s="34">
        <f t="shared" si="507"/>
        <v>3</v>
      </c>
      <c r="AH826" s="34">
        <f t="shared" si="508"/>
        <v>0</v>
      </c>
      <c r="AI826" s="172">
        <f>IF(AJ826&lt;&gt;"",MAX(AI$3:AI825)+1,"")</f>
        <v>619</v>
      </c>
      <c r="AJ826" s="172" t="str">
        <f t="shared" si="509"/>
        <v>F</v>
      </c>
      <c r="AK826" s="172">
        <f t="shared" si="510"/>
        <v>290</v>
      </c>
      <c r="AL826" s="172">
        <f t="shared" si="511"/>
        <v>3</v>
      </c>
      <c r="AM826" s="172" t="str">
        <f>IF(AN826&lt;&gt;"",MAX(AM$3:AM825)+1,"")</f>
        <v/>
      </c>
      <c r="AN826" s="172" t="str">
        <f t="shared" si="512"/>
        <v/>
      </c>
      <c r="AO826" s="172" t="str">
        <f t="shared" si="513"/>
        <v/>
      </c>
      <c r="AP826" s="172" t="str">
        <f t="shared" si="514"/>
        <v/>
      </c>
      <c r="AQ826" s="172" t="str">
        <f t="shared" si="515"/>
        <v/>
      </c>
      <c r="AR826" s="172" t="str">
        <f>Table1[[#This Row],[Sex ]]&amp;Table1[[#This Row],[Month]]</f>
        <v>F6</v>
      </c>
      <c r="AS826" s="21"/>
      <c r="AT826" s="21"/>
      <c r="AU826" s="21"/>
      <c r="AV826" s="21"/>
      <c r="AW826" s="21"/>
      <c r="AX826" s="21"/>
      <c r="AY826" s="21"/>
      <c r="AZ826" s="21"/>
      <c r="BA826" s="21"/>
      <c r="BB826" s="21"/>
      <c r="BC826" s="21"/>
      <c r="BD826" s="21"/>
      <c r="BE826" s="319"/>
      <c r="BF826" s="319"/>
      <c r="BG826" s="316"/>
      <c r="BH826" s="316"/>
      <c r="BI826" s="316"/>
      <c r="BJ826" s="316"/>
      <c r="BK826" s="316"/>
      <c r="BL826" s="316"/>
      <c r="BM826" s="316"/>
      <c r="BN826" s="316"/>
      <c r="BO826" s="316"/>
      <c r="BP826" s="316"/>
      <c r="BQ826" s="316"/>
      <c r="BR826" s="316"/>
      <c r="BS826" s="316"/>
      <c r="BT826" s="316"/>
      <c r="BU826" s="316"/>
      <c r="BV826" s="316"/>
      <c r="BW826" s="316"/>
      <c r="BX826" s="316"/>
      <c r="BY826" s="316"/>
      <c r="BZ826" s="316"/>
      <c r="CA826" s="316"/>
      <c r="CB826" s="316"/>
      <c r="CC826" s="316"/>
      <c r="CD826" s="316"/>
      <c r="CE826" s="316"/>
      <c r="CF826" s="316"/>
      <c r="CG826" s="316"/>
      <c r="CH826" s="316"/>
      <c r="CI826" s="316"/>
      <c r="CJ826" s="316"/>
      <c r="CK826" s="316"/>
      <c r="CL826" s="316"/>
      <c r="CM826" s="316"/>
      <c r="CN826" s="316"/>
      <c r="CO826" s="316"/>
      <c r="CP826" s="316"/>
      <c r="CQ826" s="316"/>
      <c r="CR826" s="316"/>
      <c r="CS826" s="316"/>
      <c r="CT826" s="316"/>
      <c r="CU826" s="316"/>
      <c r="CV826" s="316"/>
      <c r="CW826" s="316"/>
      <c r="CX826" s="316"/>
      <c r="CY826" s="316"/>
      <c r="CZ826" s="316"/>
      <c r="DA826" s="316"/>
      <c r="DB826" s="316"/>
      <c r="DC826" s="316"/>
      <c r="DD826" s="316"/>
      <c r="DE826" s="316"/>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21"/>
      <c r="ET826" s="21"/>
      <c r="EU826" s="21"/>
      <c r="EV826" s="21"/>
      <c r="HP826" s="268">
        <f t="shared" si="519"/>
        <v>4</v>
      </c>
      <c r="HQ826" s="268">
        <f t="shared" si="490"/>
        <v>818</v>
      </c>
      <c r="HR826" s="268">
        <f t="shared" si="520"/>
        <v>0</v>
      </c>
      <c r="HS826" s="268">
        <f t="shared" si="521"/>
        <v>0</v>
      </c>
    </row>
    <row r="827" spans="1:227" x14ac:dyDescent="0.3">
      <c r="A827" s="21"/>
      <c r="B827" s="14">
        <v>11719</v>
      </c>
      <c r="C827" s="14">
        <v>3</v>
      </c>
      <c r="D827" s="14" t="s">
        <v>182</v>
      </c>
      <c r="E827" s="14" t="s">
        <v>183</v>
      </c>
      <c r="F827" s="14">
        <v>280</v>
      </c>
      <c r="G827" s="14" t="s">
        <v>120</v>
      </c>
      <c r="H827" s="14">
        <v>6</v>
      </c>
      <c r="I827" s="14">
        <v>4</v>
      </c>
      <c r="J827" s="14">
        <v>4</v>
      </c>
      <c r="K827" s="14"/>
      <c r="L827" s="14" t="s">
        <v>141</v>
      </c>
      <c r="M827" s="24">
        <f t="shared" si="516"/>
        <v>4</v>
      </c>
      <c r="N827" s="24">
        <f t="shared" si="491"/>
        <v>2</v>
      </c>
      <c r="O827" s="24" t="str">
        <f t="shared" si="492"/>
        <v>4 4</v>
      </c>
      <c r="P827" s="24">
        <f t="shared" si="493"/>
        <v>4</v>
      </c>
      <c r="Q827" s="25">
        <f t="shared" si="494"/>
        <v>0</v>
      </c>
      <c r="R827" s="26">
        <f t="shared" si="495"/>
        <v>0</v>
      </c>
      <c r="S827" s="24">
        <f t="shared" si="496"/>
        <v>6</v>
      </c>
      <c r="T827" s="24">
        <f t="shared" si="497"/>
        <v>6</v>
      </c>
      <c r="U827" s="24" t="str">
        <f t="shared" si="498"/>
        <v/>
      </c>
      <c r="V827" s="24" t="str">
        <f t="shared" si="499"/>
        <v>g</v>
      </c>
      <c r="W827" s="24" t="str">
        <f t="shared" si="517"/>
        <v/>
      </c>
      <c r="X827" s="24">
        <f t="shared" si="500"/>
        <v>6</v>
      </c>
      <c r="Y827" s="24">
        <f t="shared" si="501"/>
        <v>6</v>
      </c>
      <c r="Z827" s="24" t="str">
        <f t="shared" si="502"/>
        <v>F</v>
      </c>
      <c r="AA827" s="24" t="str">
        <f t="shared" si="524"/>
        <v>F</v>
      </c>
      <c r="AB827" s="34" t="str">
        <f t="shared" si="503"/>
        <v/>
      </c>
      <c r="AC827" s="34" t="str">
        <f t="shared" si="504"/>
        <v>g</v>
      </c>
      <c r="AD827" s="34" t="str">
        <f t="shared" si="518"/>
        <v>g</v>
      </c>
      <c r="AE827" s="34" t="str">
        <f t="shared" si="505"/>
        <v>6 0</v>
      </c>
      <c r="AF827" s="34">
        <f t="shared" si="506"/>
        <v>4</v>
      </c>
      <c r="AG827" s="34">
        <f t="shared" si="507"/>
        <v>4</v>
      </c>
      <c r="AH827" s="34">
        <f t="shared" si="508"/>
        <v>0</v>
      </c>
      <c r="AI827" s="172">
        <f>IF(AJ827&lt;&gt;"",MAX(AI$3:AI826)+1,"")</f>
        <v>620</v>
      </c>
      <c r="AJ827" s="172" t="str">
        <f t="shared" si="509"/>
        <v>F</v>
      </c>
      <c r="AK827" s="172">
        <f t="shared" si="510"/>
        <v>280</v>
      </c>
      <c r="AL827" s="172">
        <f t="shared" si="511"/>
        <v>4</v>
      </c>
      <c r="AM827" s="172" t="str">
        <f>IF(AN827&lt;&gt;"",MAX(AM$3:AM826)+1,"")</f>
        <v/>
      </c>
      <c r="AN827" s="172" t="str">
        <f t="shared" si="512"/>
        <v/>
      </c>
      <c r="AO827" s="172" t="str">
        <f t="shared" si="513"/>
        <v/>
      </c>
      <c r="AP827" s="172" t="str">
        <f t="shared" si="514"/>
        <v/>
      </c>
      <c r="AQ827" s="172" t="str">
        <f t="shared" si="515"/>
        <v/>
      </c>
      <c r="AR827" s="172" t="str">
        <f>Table1[[#This Row],[Sex ]]&amp;Table1[[#This Row],[Month]]</f>
        <v>F6</v>
      </c>
      <c r="AS827" s="21"/>
      <c r="AT827" s="21"/>
      <c r="AU827" s="21"/>
      <c r="AV827" s="21"/>
      <c r="AW827" s="21"/>
      <c r="AX827" s="21"/>
      <c r="AY827" s="21"/>
      <c r="AZ827" s="21"/>
      <c r="BA827" s="21"/>
      <c r="BB827" s="21"/>
      <c r="BC827" s="21"/>
      <c r="BD827" s="21"/>
      <c r="BE827" s="319"/>
      <c r="BF827" s="319"/>
      <c r="BG827" s="316"/>
      <c r="BH827" s="316"/>
      <c r="BI827" s="316"/>
      <c r="BJ827" s="316"/>
      <c r="BK827" s="316"/>
      <c r="BL827" s="316"/>
      <c r="BM827" s="316"/>
      <c r="BN827" s="316"/>
      <c r="BO827" s="316"/>
      <c r="BP827" s="316"/>
      <c r="BQ827" s="316"/>
      <c r="BR827" s="316"/>
      <c r="BS827" s="316"/>
      <c r="BT827" s="316"/>
      <c r="BU827" s="316"/>
      <c r="BV827" s="316"/>
      <c r="BW827" s="316"/>
      <c r="BX827" s="316"/>
      <c r="BY827" s="316"/>
      <c r="BZ827" s="316"/>
      <c r="CA827" s="316"/>
      <c r="CB827" s="316"/>
      <c r="CC827" s="316"/>
      <c r="CD827" s="316"/>
      <c r="CE827" s="316"/>
      <c r="CF827" s="316"/>
      <c r="CG827" s="316"/>
      <c r="CH827" s="316"/>
      <c r="CI827" s="316"/>
      <c r="CJ827" s="316"/>
      <c r="CK827" s="316"/>
      <c r="CL827" s="316"/>
      <c r="CM827" s="316"/>
      <c r="CN827" s="316"/>
      <c r="CO827" s="316"/>
      <c r="CP827" s="316"/>
      <c r="CQ827" s="316"/>
      <c r="CR827" s="316"/>
      <c r="CS827" s="316"/>
      <c r="CT827" s="316"/>
      <c r="CU827" s="316"/>
      <c r="CV827" s="316"/>
      <c r="CW827" s="316"/>
      <c r="CX827" s="316"/>
      <c r="CY827" s="316"/>
      <c r="CZ827" s="316"/>
      <c r="DA827" s="316"/>
      <c r="DB827" s="316"/>
      <c r="DC827" s="316"/>
      <c r="DD827" s="316"/>
      <c r="DE827" s="316"/>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21"/>
      <c r="ET827" s="21"/>
      <c r="EU827" s="21"/>
      <c r="EV827" s="21"/>
      <c r="HP827" s="268">
        <f t="shared" si="519"/>
        <v>6</v>
      </c>
      <c r="HQ827" s="268">
        <f t="shared" ref="HQ827:HQ890" si="525">HQ826+1</f>
        <v>819</v>
      </c>
      <c r="HR827" s="268">
        <f t="shared" si="520"/>
        <v>0</v>
      </c>
      <c r="HS827" s="268">
        <f t="shared" si="521"/>
        <v>0</v>
      </c>
    </row>
    <row r="828" spans="1:227" x14ac:dyDescent="0.3">
      <c r="A828" s="21"/>
      <c r="B828" s="14">
        <v>11719</v>
      </c>
      <c r="C828" s="14">
        <v>4</v>
      </c>
      <c r="D828" s="14" t="s">
        <v>182</v>
      </c>
      <c r="E828" s="14" t="s">
        <v>183</v>
      </c>
      <c r="F828" s="14">
        <v>270</v>
      </c>
      <c r="G828" s="14" t="s">
        <v>120</v>
      </c>
      <c r="H828" s="14">
        <v>6</v>
      </c>
      <c r="I828" s="14">
        <v>4</v>
      </c>
      <c r="J828" s="14">
        <v>4</v>
      </c>
      <c r="K828" s="14"/>
      <c r="L828" s="14" t="s">
        <v>141</v>
      </c>
      <c r="M828" s="24">
        <f t="shared" si="516"/>
        <v>4</v>
      </c>
      <c r="N828" s="24">
        <f t="shared" si="491"/>
        <v>2</v>
      </c>
      <c r="O828" s="24" t="str">
        <f t="shared" si="492"/>
        <v>4 4</v>
      </c>
      <c r="P828" s="24">
        <f t="shared" si="493"/>
        <v>4</v>
      </c>
      <c r="Q828" s="25">
        <f t="shared" si="494"/>
        <v>0</v>
      </c>
      <c r="R828" s="26">
        <f t="shared" si="495"/>
        <v>0</v>
      </c>
      <c r="S828" s="24">
        <f t="shared" si="496"/>
        <v>6</v>
      </c>
      <c r="T828" s="24">
        <f t="shared" si="497"/>
        <v>6</v>
      </c>
      <c r="U828" s="24" t="str">
        <f t="shared" si="498"/>
        <v/>
      </c>
      <c r="V828" s="24" t="str">
        <f t="shared" si="499"/>
        <v>g</v>
      </c>
      <c r="W828" s="24" t="str">
        <f t="shared" si="517"/>
        <v/>
      </c>
      <c r="X828" s="24">
        <f t="shared" si="500"/>
        <v>6</v>
      </c>
      <c r="Y828" s="24">
        <f t="shared" si="501"/>
        <v>6</v>
      </c>
      <c r="Z828" s="24" t="str">
        <f t="shared" si="502"/>
        <v>F</v>
      </c>
      <c r="AA828" s="24" t="str">
        <f t="shared" si="524"/>
        <v>F</v>
      </c>
      <c r="AB828" s="34" t="str">
        <f t="shared" si="503"/>
        <v/>
      </c>
      <c r="AC828" s="34" t="str">
        <f t="shared" si="504"/>
        <v>g</v>
      </c>
      <c r="AD828" s="34" t="str">
        <f t="shared" si="518"/>
        <v>g</v>
      </c>
      <c r="AE828" s="34" t="str">
        <f t="shared" si="505"/>
        <v>6 0</v>
      </c>
      <c r="AF828" s="34">
        <f t="shared" si="506"/>
        <v>4</v>
      </c>
      <c r="AG828" s="34">
        <f t="shared" si="507"/>
        <v>4</v>
      </c>
      <c r="AH828" s="34">
        <f t="shared" si="508"/>
        <v>0</v>
      </c>
      <c r="AI828" s="172">
        <f>IF(AJ828&lt;&gt;"",MAX(AI$3:AI827)+1,"")</f>
        <v>621</v>
      </c>
      <c r="AJ828" s="172" t="str">
        <f t="shared" si="509"/>
        <v>F</v>
      </c>
      <c r="AK828" s="172">
        <f t="shared" si="510"/>
        <v>270</v>
      </c>
      <c r="AL828" s="172">
        <f t="shared" si="511"/>
        <v>4</v>
      </c>
      <c r="AM828" s="172" t="str">
        <f>IF(AN828&lt;&gt;"",MAX(AM$3:AM827)+1,"")</f>
        <v/>
      </c>
      <c r="AN828" s="172" t="str">
        <f t="shared" si="512"/>
        <v/>
      </c>
      <c r="AO828" s="172" t="str">
        <f t="shared" si="513"/>
        <v/>
      </c>
      <c r="AP828" s="172" t="str">
        <f t="shared" si="514"/>
        <v/>
      </c>
      <c r="AQ828" s="172" t="str">
        <f t="shared" si="515"/>
        <v/>
      </c>
      <c r="AR828" s="172" t="str">
        <f>Table1[[#This Row],[Sex ]]&amp;Table1[[#This Row],[Month]]</f>
        <v>F6</v>
      </c>
      <c r="AS828" s="21"/>
      <c r="AT828" s="21"/>
      <c r="AU828" s="21"/>
      <c r="AV828" s="21"/>
      <c r="AW828" s="21"/>
      <c r="AX828" s="21"/>
      <c r="AY828" s="21"/>
      <c r="AZ828" s="21"/>
      <c r="BA828" s="21"/>
      <c r="BB828" s="21"/>
      <c r="BC828" s="21"/>
      <c r="BD828" s="21"/>
      <c r="BE828" s="319"/>
      <c r="BF828" s="319"/>
      <c r="BG828" s="316"/>
      <c r="BH828" s="316"/>
      <c r="BI828" s="316"/>
      <c r="BJ828" s="316"/>
      <c r="BK828" s="316"/>
      <c r="BL828" s="316"/>
      <c r="BM828" s="316"/>
      <c r="BN828" s="316"/>
      <c r="BO828" s="316"/>
      <c r="BP828" s="316"/>
      <c r="BQ828" s="316"/>
      <c r="BR828" s="316"/>
      <c r="BS828" s="316"/>
      <c r="BT828" s="316"/>
      <c r="BU828" s="316"/>
      <c r="BV828" s="316"/>
      <c r="BW828" s="316"/>
      <c r="BX828" s="316"/>
      <c r="BY828" s="316"/>
      <c r="BZ828" s="316"/>
      <c r="CA828" s="316"/>
      <c r="CB828" s="316"/>
      <c r="CC828" s="316"/>
      <c r="CD828" s="316"/>
      <c r="CE828" s="316"/>
      <c r="CF828" s="316"/>
      <c r="CG828" s="316"/>
      <c r="CH828" s="316"/>
      <c r="CI828" s="316"/>
      <c r="CJ828" s="316"/>
      <c r="CK828" s="316"/>
      <c r="CL828" s="316"/>
      <c r="CM828" s="316"/>
      <c r="CN828" s="316"/>
      <c r="CO828" s="316"/>
      <c r="CP828" s="316"/>
      <c r="CQ828" s="316"/>
      <c r="CR828" s="316"/>
      <c r="CS828" s="316"/>
      <c r="CT828" s="316"/>
      <c r="CU828" s="316"/>
      <c r="CV828" s="316"/>
      <c r="CW828" s="316"/>
      <c r="CX828" s="316"/>
      <c r="CY828" s="316"/>
      <c r="CZ828" s="316"/>
      <c r="DA828" s="316"/>
      <c r="DB828" s="316"/>
      <c r="DC828" s="316"/>
      <c r="DD828" s="316"/>
      <c r="DE828" s="316"/>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21"/>
      <c r="ET828" s="21"/>
      <c r="EU828" s="21"/>
      <c r="EV828" s="21"/>
      <c r="HP828" s="268">
        <f t="shared" si="519"/>
        <v>8</v>
      </c>
      <c r="HQ828" s="268">
        <f t="shared" si="525"/>
        <v>820</v>
      </c>
      <c r="HR828" s="268">
        <f t="shared" si="520"/>
        <v>0</v>
      </c>
      <c r="HS828" s="268">
        <f t="shared" si="521"/>
        <v>0</v>
      </c>
    </row>
    <row r="829" spans="1:227" x14ac:dyDescent="0.3">
      <c r="A829" s="21"/>
      <c r="B829" s="14">
        <v>11719</v>
      </c>
      <c r="C829" s="14">
        <v>5</v>
      </c>
      <c r="D829" s="14" t="s">
        <v>182</v>
      </c>
      <c r="E829" s="14" t="s">
        <v>183</v>
      </c>
      <c r="F829" s="14">
        <v>320</v>
      </c>
      <c r="G829" s="14" t="s">
        <v>120</v>
      </c>
      <c r="H829" s="14">
        <v>6</v>
      </c>
      <c r="I829" s="14">
        <v>3</v>
      </c>
      <c r="J829" s="14">
        <v>3</v>
      </c>
      <c r="K829" s="14"/>
      <c r="L829" s="14" t="s">
        <v>141</v>
      </c>
      <c r="M829" s="24">
        <f t="shared" si="516"/>
        <v>3</v>
      </c>
      <c r="N829" s="24">
        <f t="shared" si="491"/>
        <v>2</v>
      </c>
      <c r="O829" s="24" t="str">
        <f t="shared" si="492"/>
        <v>3 3</v>
      </c>
      <c r="P829" s="24">
        <f t="shared" si="493"/>
        <v>3</v>
      </c>
      <c r="Q829" s="25">
        <f t="shared" si="494"/>
        <v>0</v>
      </c>
      <c r="R829" s="26">
        <f t="shared" si="495"/>
        <v>0</v>
      </c>
      <c r="S829" s="24">
        <f t="shared" si="496"/>
        <v>6</v>
      </c>
      <c r="T829" s="24">
        <f t="shared" si="497"/>
        <v>6</v>
      </c>
      <c r="U829" s="24" t="str">
        <f t="shared" si="498"/>
        <v/>
      </c>
      <c r="V829" s="24" t="str">
        <f t="shared" si="499"/>
        <v>g</v>
      </c>
      <c r="W829" s="24" t="str">
        <f t="shared" si="517"/>
        <v/>
      </c>
      <c r="X829" s="24">
        <f t="shared" si="500"/>
        <v>6</v>
      </c>
      <c r="Y829" s="24">
        <f t="shared" si="501"/>
        <v>6</v>
      </c>
      <c r="Z829" s="24" t="str">
        <f t="shared" si="502"/>
        <v>F</v>
      </c>
      <c r="AA829" s="24" t="str">
        <f t="shared" si="524"/>
        <v>F</v>
      </c>
      <c r="AB829" s="34" t="str">
        <f t="shared" si="503"/>
        <v/>
      </c>
      <c r="AC829" s="34" t="str">
        <f t="shared" si="504"/>
        <v>g</v>
      </c>
      <c r="AD829" s="34" t="str">
        <f t="shared" si="518"/>
        <v>g</v>
      </c>
      <c r="AE829" s="34" t="str">
        <f t="shared" si="505"/>
        <v>6 0</v>
      </c>
      <c r="AF829" s="34">
        <f t="shared" si="506"/>
        <v>3</v>
      </c>
      <c r="AG829" s="34">
        <f t="shared" si="507"/>
        <v>3</v>
      </c>
      <c r="AH829" s="34">
        <f t="shared" si="508"/>
        <v>0</v>
      </c>
      <c r="AI829" s="172">
        <f>IF(AJ829&lt;&gt;"",MAX(AI$3:AI828)+1,"")</f>
        <v>622</v>
      </c>
      <c r="AJ829" s="172" t="str">
        <f t="shared" si="509"/>
        <v>F</v>
      </c>
      <c r="AK829" s="172">
        <f t="shared" si="510"/>
        <v>320</v>
      </c>
      <c r="AL829" s="172">
        <f t="shared" si="511"/>
        <v>3</v>
      </c>
      <c r="AM829" s="172" t="str">
        <f>IF(AN829&lt;&gt;"",MAX(AM$3:AM828)+1,"")</f>
        <v/>
      </c>
      <c r="AN829" s="172" t="str">
        <f t="shared" si="512"/>
        <v/>
      </c>
      <c r="AO829" s="172" t="str">
        <f t="shared" si="513"/>
        <v/>
      </c>
      <c r="AP829" s="172" t="str">
        <f t="shared" si="514"/>
        <v/>
      </c>
      <c r="AQ829" s="172" t="str">
        <f t="shared" si="515"/>
        <v/>
      </c>
      <c r="AR829" s="172" t="str">
        <f>Table1[[#This Row],[Sex ]]&amp;Table1[[#This Row],[Month]]</f>
        <v>F6</v>
      </c>
      <c r="AS829" s="21"/>
      <c r="AT829" s="21"/>
      <c r="AU829" s="21"/>
      <c r="AV829" s="21"/>
      <c r="AW829" s="21"/>
      <c r="AX829" s="21"/>
      <c r="AY829" s="21"/>
      <c r="AZ829" s="21"/>
      <c r="BA829" s="21"/>
      <c r="BB829" s="21"/>
      <c r="BC829" s="21"/>
      <c r="BD829" s="21"/>
      <c r="BE829" s="319"/>
      <c r="BF829" s="319"/>
      <c r="BG829" s="316"/>
      <c r="BH829" s="316"/>
      <c r="BI829" s="316"/>
      <c r="BJ829" s="316"/>
      <c r="BK829" s="316"/>
      <c r="BL829" s="316"/>
      <c r="BM829" s="316"/>
      <c r="BN829" s="316"/>
      <c r="BO829" s="316"/>
      <c r="BP829" s="316"/>
      <c r="BQ829" s="316"/>
      <c r="BR829" s="316"/>
      <c r="BS829" s="316"/>
      <c r="BT829" s="316"/>
      <c r="BU829" s="316"/>
      <c r="BV829" s="316"/>
      <c r="BW829" s="316"/>
      <c r="BX829" s="316"/>
      <c r="BY829" s="316"/>
      <c r="BZ829" s="316"/>
      <c r="CA829" s="316"/>
      <c r="CB829" s="316"/>
      <c r="CC829" s="316"/>
      <c r="CD829" s="316"/>
      <c r="CE829" s="316"/>
      <c r="CF829" s="316"/>
      <c r="CG829" s="316"/>
      <c r="CH829" s="316"/>
      <c r="CI829" s="316"/>
      <c r="CJ829" s="316"/>
      <c r="CK829" s="316"/>
      <c r="CL829" s="316"/>
      <c r="CM829" s="316"/>
      <c r="CN829" s="316"/>
      <c r="CO829" s="316"/>
      <c r="CP829" s="316"/>
      <c r="CQ829" s="316"/>
      <c r="CR829" s="316"/>
      <c r="CS829" s="316"/>
      <c r="CT829" s="316"/>
      <c r="CU829" s="316"/>
      <c r="CV829" s="316"/>
      <c r="CW829" s="316"/>
      <c r="CX829" s="316"/>
      <c r="CY829" s="316"/>
      <c r="CZ829" s="316"/>
      <c r="DA829" s="316"/>
      <c r="DB829" s="316"/>
      <c r="DC829" s="316"/>
      <c r="DD829" s="316"/>
      <c r="DE829" s="316"/>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21"/>
      <c r="ET829" s="21"/>
      <c r="EU829" s="21"/>
      <c r="EV829" s="21"/>
      <c r="HP829" s="268">
        <f t="shared" si="519"/>
        <v>6</v>
      </c>
      <c r="HQ829" s="268">
        <f t="shared" si="525"/>
        <v>821</v>
      </c>
      <c r="HR829" s="268">
        <f t="shared" si="520"/>
        <v>33.333333333333314</v>
      </c>
      <c r="HS829" s="268">
        <f t="shared" si="521"/>
        <v>33.333333333333314</v>
      </c>
    </row>
    <row r="830" spans="1:227" x14ac:dyDescent="0.3">
      <c r="A830" s="21"/>
      <c r="B830" s="14">
        <v>11719</v>
      </c>
      <c r="C830" s="14">
        <v>6</v>
      </c>
      <c r="D830" s="14" t="s">
        <v>182</v>
      </c>
      <c r="E830" s="14" t="s">
        <v>183</v>
      </c>
      <c r="F830" s="14">
        <v>270</v>
      </c>
      <c r="G830" s="14" t="s">
        <v>120</v>
      </c>
      <c r="H830" s="14">
        <v>6</v>
      </c>
      <c r="I830" s="14">
        <v>4</v>
      </c>
      <c r="J830" s="14">
        <v>4</v>
      </c>
      <c r="K830" s="14"/>
      <c r="L830" s="14" t="s">
        <v>141</v>
      </c>
      <c r="M830" s="24">
        <f t="shared" si="516"/>
        <v>4</v>
      </c>
      <c r="N830" s="24">
        <f t="shared" si="491"/>
        <v>2</v>
      </c>
      <c r="O830" s="24" t="str">
        <f t="shared" si="492"/>
        <v>4 4</v>
      </c>
      <c r="P830" s="24">
        <f t="shared" si="493"/>
        <v>4</v>
      </c>
      <c r="Q830" s="25">
        <f t="shared" si="494"/>
        <v>0</v>
      </c>
      <c r="R830" s="26">
        <f t="shared" si="495"/>
        <v>0</v>
      </c>
      <c r="S830" s="24">
        <f t="shared" si="496"/>
        <v>6</v>
      </c>
      <c r="T830" s="24">
        <f t="shared" si="497"/>
        <v>6</v>
      </c>
      <c r="U830" s="24" t="str">
        <f t="shared" si="498"/>
        <v/>
      </c>
      <c r="V830" s="24" t="str">
        <f t="shared" si="499"/>
        <v>g</v>
      </c>
      <c r="W830" s="24" t="str">
        <f t="shared" si="517"/>
        <v/>
      </c>
      <c r="X830" s="24">
        <f t="shared" si="500"/>
        <v>6</v>
      </c>
      <c r="Y830" s="24">
        <f t="shared" si="501"/>
        <v>6</v>
      </c>
      <c r="Z830" s="24" t="str">
        <f t="shared" si="502"/>
        <v>F</v>
      </c>
      <c r="AA830" s="24" t="str">
        <f t="shared" si="524"/>
        <v>F</v>
      </c>
      <c r="AB830" s="34" t="str">
        <f t="shared" si="503"/>
        <v/>
      </c>
      <c r="AC830" s="34" t="str">
        <f t="shared" si="504"/>
        <v>g</v>
      </c>
      <c r="AD830" s="34" t="str">
        <f t="shared" si="518"/>
        <v>g</v>
      </c>
      <c r="AE830" s="34" t="str">
        <f t="shared" si="505"/>
        <v>6 0</v>
      </c>
      <c r="AF830" s="34">
        <f t="shared" si="506"/>
        <v>4</v>
      </c>
      <c r="AG830" s="34">
        <f t="shared" si="507"/>
        <v>4</v>
      </c>
      <c r="AH830" s="34">
        <f t="shared" si="508"/>
        <v>0</v>
      </c>
      <c r="AI830" s="172">
        <f>IF(AJ830&lt;&gt;"",MAX(AI$3:AI829)+1,"")</f>
        <v>623</v>
      </c>
      <c r="AJ830" s="172" t="str">
        <f t="shared" si="509"/>
        <v>F</v>
      </c>
      <c r="AK830" s="172">
        <f t="shared" si="510"/>
        <v>270</v>
      </c>
      <c r="AL830" s="172">
        <f t="shared" si="511"/>
        <v>4</v>
      </c>
      <c r="AM830" s="172" t="str">
        <f>IF(AN830&lt;&gt;"",MAX(AM$3:AM829)+1,"")</f>
        <v/>
      </c>
      <c r="AN830" s="172" t="str">
        <f t="shared" si="512"/>
        <v/>
      </c>
      <c r="AO830" s="172" t="str">
        <f t="shared" si="513"/>
        <v/>
      </c>
      <c r="AP830" s="172" t="str">
        <f t="shared" si="514"/>
        <v/>
      </c>
      <c r="AQ830" s="172" t="str">
        <f t="shared" si="515"/>
        <v/>
      </c>
      <c r="AR830" s="172" t="str">
        <f>Table1[[#This Row],[Sex ]]&amp;Table1[[#This Row],[Month]]</f>
        <v>F6</v>
      </c>
      <c r="AS830" s="21"/>
      <c r="AT830" s="21"/>
      <c r="AU830" s="21"/>
      <c r="AV830" s="21"/>
      <c r="AW830" s="21"/>
      <c r="AX830" s="21"/>
      <c r="AY830" s="21"/>
      <c r="AZ830" s="21"/>
      <c r="BA830" s="21"/>
      <c r="BB830" s="21"/>
      <c r="BC830" s="21"/>
      <c r="BD830" s="21"/>
      <c r="BE830" s="319"/>
      <c r="BF830" s="319"/>
      <c r="BG830" s="316"/>
      <c r="BH830" s="316"/>
      <c r="BI830" s="316"/>
      <c r="BJ830" s="316"/>
      <c r="BK830" s="316"/>
      <c r="BL830" s="316"/>
      <c r="BM830" s="316"/>
      <c r="BN830" s="316"/>
      <c r="BO830" s="316"/>
      <c r="BP830" s="316"/>
      <c r="BQ830" s="316"/>
      <c r="BR830" s="316"/>
      <c r="BS830" s="316"/>
      <c r="BT830" s="316"/>
      <c r="BU830" s="316"/>
      <c r="BV830" s="316"/>
      <c r="BW830" s="316"/>
      <c r="BX830" s="316"/>
      <c r="BY830" s="316"/>
      <c r="BZ830" s="316"/>
      <c r="CA830" s="316"/>
      <c r="CB830" s="316"/>
      <c r="CC830" s="316"/>
      <c r="CD830" s="316"/>
      <c r="CE830" s="316"/>
      <c r="CF830" s="316"/>
      <c r="CG830" s="316"/>
      <c r="CH830" s="316"/>
      <c r="CI830" s="316"/>
      <c r="CJ830" s="316"/>
      <c r="CK830" s="316"/>
      <c r="CL830" s="316"/>
      <c r="CM830" s="316"/>
      <c r="CN830" s="316"/>
      <c r="CO830" s="316"/>
      <c r="CP830" s="316"/>
      <c r="CQ830" s="316"/>
      <c r="CR830" s="316"/>
      <c r="CS830" s="316"/>
      <c r="CT830" s="316"/>
      <c r="CU830" s="316"/>
      <c r="CV830" s="316"/>
      <c r="CW830" s="316"/>
      <c r="CX830" s="316"/>
      <c r="CY830" s="316"/>
      <c r="CZ830" s="316"/>
      <c r="DA830" s="316"/>
      <c r="DB830" s="316"/>
      <c r="DC830" s="316"/>
      <c r="DD830" s="316"/>
      <c r="DE830" s="316"/>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21"/>
      <c r="ET830" s="21"/>
      <c r="EU830" s="21"/>
      <c r="EV830" s="21"/>
      <c r="HP830" s="268">
        <f t="shared" si="519"/>
        <v>10</v>
      </c>
      <c r="HQ830" s="268">
        <f t="shared" si="525"/>
        <v>822</v>
      </c>
      <c r="HR830" s="268">
        <f t="shared" si="520"/>
        <v>0</v>
      </c>
      <c r="HS830" s="268">
        <f t="shared" si="521"/>
        <v>0</v>
      </c>
    </row>
    <row r="831" spans="1:227" x14ac:dyDescent="0.3">
      <c r="A831" s="21"/>
      <c r="B831" s="14">
        <v>11719</v>
      </c>
      <c r="C831" s="14">
        <v>7</v>
      </c>
      <c r="D831" s="14" t="s">
        <v>182</v>
      </c>
      <c r="E831" s="14" t="s">
        <v>183</v>
      </c>
      <c r="F831" s="14">
        <v>290</v>
      </c>
      <c r="G831" s="14" t="s">
        <v>120</v>
      </c>
      <c r="H831" s="14">
        <v>6</v>
      </c>
      <c r="I831" s="14">
        <v>4</v>
      </c>
      <c r="J831" s="14">
        <v>4</v>
      </c>
      <c r="K831" s="14"/>
      <c r="L831" s="14" t="s">
        <v>141</v>
      </c>
      <c r="M831" s="24">
        <f t="shared" si="516"/>
        <v>4</v>
      </c>
      <c r="N831" s="24">
        <f t="shared" si="491"/>
        <v>2</v>
      </c>
      <c r="O831" s="24" t="str">
        <f t="shared" si="492"/>
        <v>4 4</v>
      </c>
      <c r="P831" s="24">
        <f t="shared" si="493"/>
        <v>4</v>
      </c>
      <c r="Q831" s="25">
        <f t="shared" si="494"/>
        <v>0</v>
      </c>
      <c r="R831" s="26">
        <f t="shared" si="495"/>
        <v>0</v>
      </c>
      <c r="S831" s="24">
        <f t="shared" si="496"/>
        <v>6</v>
      </c>
      <c r="T831" s="24">
        <f t="shared" si="497"/>
        <v>6</v>
      </c>
      <c r="U831" s="24" t="str">
        <f t="shared" si="498"/>
        <v/>
      </c>
      <c r="V831" s="24" t="str">
        <f t="shared" si="499"/>
        <v>g</v>
      </c>
      <c r="W831" s="24" t="str">
        <f t="shared" si="517"/>
        <v/>
      </c>
      <c r="X831" s="24">
        <f t="shared" si="500"/>
        <v>6</v>
      </c>
      <c r="Y831" s="24">
        <f t="shared" si="501"/>
        <v>6</v>
      </c>
      <c r="Z831" s="24" t="str">
        <f t="shared" si="502"/>
        <v>F</v>
      </c>
      <c r="AA831" s="24" t="str">
        <f t="shared" si="524"/>
        <v>F</v>
      </c>
      <c r="AB831" s="34" t="str">
        <f t="shared" si="503"/>
        <v/>
      </c>
      <c r="AC831" s="34" t="str">
        <f t="shared" si="504"/>
        <v>g</v>
      </c>
      <c r="AD831" s="34" t="str">
        <f t="shared" si="518"/>
        <v>g</v>
      </c>
      <c r="AE831" s="34" t="str">
        <f t="shared" si="505"/>
        <v>6 0</v>
      </c>
      <c r="AF831" s="34">
        <f t="shared" si="506"/>
        <v>4</v>
      </c>
      <c r="AG831" s="34">
        <f t="shared" si="507"/>
        <v>4</v>
      </c>
      <c r="AH831" s="34">
        <f t="shared" si="508"/>
        <v>0</v>
      </c>
      <c r="AI831" s="172">
        <f>IF(AJ831&lt;&gt;"",MAX(AI$3:AI830)+1,"")</f>
        <v>624</v>
      </c>
      <c r="AJ831" s="172" t="str">
        <f t="shared" si="509"/>
        <v>F</v>
      </c>
      <c r="AK831" s="172">
        <f t="shared" si="510"/>
        <v>290</v>
      </c>
      <c r="AL831" s="172">
        <f t="shared" si="511"/>
        <v>4</v>
      </c>
      <c r="AM831" s="172" t="str">
        <f>IF(AN831&lt;&gt;"",MAX(AM$3:AM830)+1,"")</f>
        <v/>
      </c>
      <c r="AN831" s="172" t="str">
        <f t="shared" si="512"/>
        <v/>
      </c>
      <c r="AO831" s="172" t="str">
        <f t="shared" si="513"/>
        <v/>
      </c>
      <c r="AP831" s="172" t="str">
        <f t="shared" si="514"/>
        <v/>
      </c>
      <c r="AQ831" s="172" t="str">
        <f t="shared" si="515"/>
        <v/>
      </c>
      <c r="AR831" s="172" t="str">
        <f>Table1[[#This Row],[Sex ]]&amp;Table1[[#This Row],[Month]]</f>
        <v>F6</v>
      </c>
      <c r="AS831" s="21"/>
      <c r="AT831" s="21"/>
      <c r="AU831" s="21"/>
      <c r="AV831" s="21"/>
      <c r="AW831" s="21"/>
      <c r="AX831" s="21"/>
      <c r="AY831" s="21"/>
      <c r="AZ831" s="21"/>
      <c r="BA831" s="21"/>
      <c r="BB831" s="21"/>
      <c r="BC831" s="21"/>
      <c r="BD831" s="21"/>
      <c r="BE831" s="319"/>
      <c r="BF831" s="319"/>
      <c r="BG831" s="316"/>
      <c r="BH831" s="316"/>
      <c r="BI831" s="316"/>
      <c r="BJ831" s="316"/>
      <c r="BK831" s="316"/>
      <c r="BL831" s="316"/>
      <c r="BM831" s="316"/>
      <c r="BN831" s="316"/>
      <c r="BO831" s="316"/>
      <c r="BP831" s="316"/>
      <c r="BQ831" s="316"/>
      <c r="BR831" s="316"/>
      <c r="BS831" s="316"/>
      <c r="BT831" s="316"/>
      <c r="BU831" s="316"/>
      <c r="BV831" s="316"/>
      <c r="BW831" s="316"/>
      <c r="BX831" s="316"/>
      <c r="BY831" s="316"/>
      <c r="BZ831" s="316"/>
      <c r="CA831" s="316"/>
      <c r="CB831" s="316"/>
      <c r="CC831" s="316"/>
      <c r="CD831" s="316"/>
      <c r="CE831" s="316"/>
      <c r="CF831" s="316"/>
      <c r="CG831" s="316"/>
      <c r="CH831" s="316"/>
      <c r="CI831" s="316"/>
      <c r="CJ831" s="316"/>
      <c r="CK831" s="316"/>
      <c r="CL831" s="316"/>
      <c r="CM831" s="316"/>
      <c r="CN831" s="316"/>
      <c r="CO831" s="316"/>
      <c r="CP831" s="316"/>
      <c r="CQ831" s="316"/>
      <c r="CR831" s="316"/>
      <c r="CS831" s="316"/>
      <c r="CT831" s="316"/>
      <c r="CU831" s="316"/>
      <c r="CV831" s="316"/>
      <c r="CW831" s="316"/>
      <c r="CX831" s="316"/>
      <c r="CY831" s="316"/>
      <c r="CZ831" s="316"/>
      <c r="DA831" s="316"/>
      <c r="DB831" s="316"/>
      <c r="DC831" s="316"/>
      <c r="DD831" s="316"/>
      <c r="DE831" s="316"/>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21"/>
      <c r="ET831" s="21"/>
      <c r="EU831" s="21"/>
      <c r="EV831" s="21"/>
      <c r="HP831" s="268">
        <f t="shared" si="519"/>
        <v>3</v>
      </c>
      <c r="HQ831" s="268">
        <f t="shared" si="525"/>
        <v>823</v>
      </c>
      <c r="HR831" s="268">
        <f t="shared" si="520"/>
        <v>0</v>
      </c>
      <c r="HS831" s="268">
        <f t="shared" si="521"/>
        <v>0</v>
      </c>
    </row>
    <row r="832" spans="1:227" x14ac:dyDescent="0.3">
      <c r="A832" s="21"/>
      <c r="B832" s="14">
        <v>11719</v>
      </c>
      <c r="C832" s="14">
        <v>8</v>
      </c>
      <c r="D832" s="14" t="s">
        <v>182</v>
      </c>
      <c r="E832" s="14" t="s">
        <v>183</v>
      </c>
      <c r="F832" s="14">
        <v>270</v>
      </c>
      <c r="G832" s="14" t="s">
        <v>120</v>
      </c>
      <c r="H832" s="14">
        <v>6</v>
      </c>
      <c r="I832" s="14">
        <v>3</v>
      </c>
      <c r="J832" s="14">
        <v>3</v>
      </c>
      <c r="K832" s="14"/>
      <c r="L832" s="14" t="s">
        <v>141</v>
      </c>
      <c r="M832" s="24">
        <f t="shared" si="516"/>
        <v>3</v>
      </c>
      <c r="N832" s="24">
        <f t="shared" si="491"/>
        <v>2</v>
      </c>
      <c r="O832" s="24" t="str">
        <f t="shared" si="492"/>
        <v>3 3</v>
      </c>
      <c r="P832" s="24">
        <f t="shared" si="493"/>
        <v>3</v>
      </c>
      <c r="Q832" s="25">
        <f t="shared" si="494"/>
        <v>0</v>
      </c>
      <c r="R832" s="26">
        <f t="shared" si="495"/>
        <v>0</v>
      </c>
      <c r="S832" s="24">
        <f t="shared" si="496"/>
        <v>6</v>
      </c>
      <c r="T832" s="24">
        <f t="shared" si="497"/>
        <v>6</v>
      </c>
      <c r="U832" s="24" t="str">
        <f t="shared" si="498"/>
        <v/>
      </c>
      <c r="V832" s="24" t="str">
        <f t="shared" si="499"/>
        <v>g</v>
      </c>
      <c r="W832" s="24" t="str">
        <f t="shared" si="517"/>
        <v/>
      </c>
      <c r="X832" s="24">
        <f t="shared" si="500"/>
        <v>6</v>
      </c>
      <c r="Y832" s="24">
        <f t="shared" si="501"/>
        <v>6</v>
      </c>
      <c r="Z832" s="24" t="str">
        <f t="shared" si="502"/>
        <v>F</v>
      </c>
      <c r="AA832" s="24" t="str">
        <f t="shared" si="524"/>
        <v>F</v>
      </c>
      <c r="AB832" s="34" t="str">
        <f t="shared" si="503"/>
        <v/>
      </c>
      <c r="AC832" s="34" t="str">
        <f t="shared" si="504"/>
        <v>g</v>
      </c>
      <c r="AD832" s="34" t="str">
        <f t="shared" si="518"/>
        <v>g</v>
      </c>
      <c r="AE832" s="34" t="str">
        <f t="shared" si="505"/>
        <v>6 0</v>
      </c>
      <c r="AF832" s="34">
        <f t="shared" si="506"/>
        <v>3</v>
      </c>
      <c r="AG832" s="34">
        <f t="shared" si="507"/>
        <v>3</v>
      </c>
      <c r="AH832" s="34">
        <f t="shared" si="508"/>
        <v>0</v>
      </c>
      <c r="AI832" s="172">
        <f>IF(AJ832&lt;&gt;"",MAX(AI$3:AI831)+1,"")</f>
        <v>625</v>
      </c>
      <c r="AJ832" s="172" t="str">
        <f t="shared" si="509"/>
        <v>F</v>
      </c>
      <c r="AK832" s="172">
        <f t="shared" si="510"/>
        <v>270</v>
      </c>
      <c r="AL832" s="172">
        <f t="shared" si="511"/>
        <v>3</v>
      </c>
      <c r="AM832" s="172" t="str">
        <f>IF(AN832&lt;&gt;"",MAX(AM$3:AM831)+1,"")</f>
        <v/>
      </c>
      <c r="AN832" s="172" t="str">
        <f t="shared" si="512"/>
        <v/>
      </c>
      <c r="AO832" s="172" t="str">
        <f t="shared" si="513"/>
        <v/>
      </c>
      <c r="AP832" s="172" t="str">
        <f t="shared" si="514"/>
        <v/>
      </c>
      <c r="AQ832" s="172" t="str">
        <f t="shared" si="515"/>
        <v/>
      </c>
      <c r="AR832" s="172" t="str">
        <f>Table1[[#This Row],[Sex ]]&amp;Table1[[#This Row],[Month]]</f>
        <v>F6</v>
      </c>
      <c r="AS832" s="21"/>
      <c r="AT832" s="21"/>
      <c r="AU832" s="21"/>
      <c r="AV832" s="21"/>
      <c r="AW832" s="21"/>
      <c r="AX832" s="21"/>
      <c r="AY832" s="21"/>
      <c r="AZ832" s="21"/>
      <c r="BA832" s="21"/>
      <c r="BB832" s="21"/>
      <c r="BC832" s="21"/>
      <c r="BD832" s="21"/>
      <c r="BE832" s="319"/>
      <c r="BF832" s="319"/>
      <c r="BG832" s="316"/>
      <c r="BH832" s="316"/>
      <c r="BI832" s="316"/>
      <c r="BJ832" s="316"/>
      <c r="BK832" s="316"/>
      <c r="BL832" s="316"/>
      <c r="BM832" s="316"/>
      <c r="BN832" s="316"/>
      <c r="BO832" s="316"/>
      <c r="BP832" s="316"/>
      <c r="BQ832" s="316"/>
      <c r="BR832" s="316"/>
      <c r="BS832" s="316"/>
      <c r="BT832" s="316"/>
      <c r="BU832" s="316"/>
      <c r="BV832" s="316"/>
      <c r="BW832" s="316"/>
      <c r="BX832" s="316"/>
      <c r="BY832" s="316"/>
      <c r="BZ832" s="316"/>
      <c r="CA832" s="316"/>
      <c r="CB832" s="316"/>
      <c r="CC832" s="316"/>
      <c r="CD832" s="316"/>
      <c r="CE832" s="316"/>
      <c r="CF832" s="316"/>
      <c r="CG832" s="316"/>
      <c r="CH832" s="316"/>
      <c r="CI832" s="316"/>
      <c r="CJ832" s="316"/>
      <c r="CK832" s="316"/>
      <c r="CL832" s="316"/>
      <c r="CM832" s="316"/>
      <c r="CN832" s="316"/>
      <c r="CO832" s="316"/>
      <c r="CP832" s="316"/>
      <c r="CQ832" s="316"/>
      <c r="CR832" s="316"/>
      <c r="CS832" s="316"/>
      <c r="CT832" s="316"/>
      <c r="CU832" s="316"/>
      <c r="CV832" s="316"/>
      <c r="CW832" s="316"/>
      <c r="CX832" s="316"/>
      <c r="CY832" s="316"/>
      <c r="CZ832" s="316"/>
      <c r="DA832" s="316"/>
      <c r="DB832" s="316"/>
      <c r="DC832" s="316"/>
      <c r="DD832" s="316"/>
      <c r="DE832" s="316"/>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21"/>
      <c r="ET832" s="21"/>
      <c r="EU832" s="21"/>
      <c r="EV832" s="21"/>
      <c r="HP832" s="268">
        <f t="shared" si="519"/>
        <v>3</v>
      </c>
      <c r="HQ832" s="268">
        <f t="shared" si="525"/>
        <v>824</v>
      </c>
      <c r="HR832" s="268">
        <f t="shared" si="520"/>
        <v>0</v>
      </c>
      <c r="HS832" s="268">
        <f t="shared" si="521"/>
        <v>0</v>
      </c>
    </row>
    <row r="833" spans="1:227" x14ac:dyDescent="0.3">
      <c r="A833" s="21"/>
      <c r="B833" s="14">
        <v>11719</v>
      </c>
      <c r="C833" s="14">
        <v>9</v>
      </c>
      <c r="D833" s="14" t="s">
        <v>182</v>
      </c>
      <c r="E833" s="14" t="s">
        <v>183</v>
      </c>
      <c r="F833" s="14">
        <v>330</v>
      </c>
      <c r="G833" s="14" t="s">
        <v>120</v>
      </c>
      <c r="H833" s="14">
        <v>6</v>
      </c>
      <c r="I833" s="14">
        <v>6</v>
      </c>
      <c r="J833" s="14">
        <v>6</v>
      </c>
      <c r="K833" s="14"/>
      <c r="L833" s="14" t="s">
        <v>141</v>
      </c>
      <c r="M833" s="24">
        <f t="shared" si="516"/>
        <v>6</v>
      </c>
      <c r="N833" s="24">
        <f t="shared" si="491"/>
        <v>2</v>
      </c>
      <c r="O833" s="24" t="str">
        <f t="shared" si="492"/>
        <v>6 6</v>
      </c>
      <c r="P833" s="24">
        <f t="shared" si="493"/>
        <v>6</v>
      </c>
      <c r="Q833" s="25">
        <f t="shared" si="494"/>
        <v>0</v>
      </c>
      <c r="R833" s="26">
        <f t="shared" si="495"/>
        <v>0</v>
      </c>
      <c r="S833" s="24">
        <f t="shared" si="496"/>
        <v>6</v>
      </c>
      <c r="T833" s="24">
        <f t="shared" si="497"/>
        <v>6</v>
      </c>
      <c r="U833" s="24" t="str">
        <f t="shared" si="498"/>
        <v/>
      </c>
      <c r="V833" s="24" t="str">
        <f t="shared" si="499"/>
        <v>g</v>
      </c>
      <c r="W833" s="24" t="str">
        <f t="shared" si="517"/>
        <v/>
      </c>
      <c r="X833" s="24">
        <f t="shared" si="500"/>
        <v>6</v>
      </c>
      <c r="Y833" s="24">
        <f t="shared" si="501"/>
        <v>6</v>
      </c>
      <c r="Z833" s="24" t="str">
        <f t="shared" si="502"/>
        <v>F</v>
      </c>
      <c r="AA833" s="24" t="str">
        <f t="shared" si="524"/>
        <v>F</v>
      </c>
      <c r="AB833" s="34" t="str">
        <f t="shared" si="503"/>
        <v/>
      </c>
      <c r="AC833" s="34" t="str">
        <f t="shared" si="504"/>
        <v>g</v>
      </c>
      <c r="AD833" s="34" t="str">
        <f t="shared" si="518"/>
        <v>g</v>
      </c>
      <c r="AE833" s="34" t="str">
        <f t="shared" si="505"/>
        <v>6 0</v>
      </c>
      <c r="AF833" s="34">
        <f t="shared" si="506"/>
        <v>6</v>
      </c>
      <c r="AG833" s="34">
        <f t="shared" si="507"/>
        <v>6</v>
      </c>
      <c r="AH833" s="34">
        <f t="shared" si="508"/>
        <v>0</v>
      </c>
      <c r="AI833" s="172">
        <f>IF(AJ833&lt;&gt;"",MAX(AI$3:AI832)+1,"")</f>
        <v>626</v>
      </c>
      <c r="AJ833" s="172" t="str">
        <f t="shared" si="509"/>
        <v>F</v>
      </c>
      <c r="AK833" s="172">
        <f t="shared" si="510"/>
        <v>330</v>
      </c>
      <c r="AL833" s="172">
        <f t="shared" si="511"/>
        <v>6</v>
      </c>
      <c r="AM833" s="172" t="str">
        <f>IF(AN833&lt;&gt;"",MAX(AM$3:AM832)+1,"")</f>
        <v/>
      </c>
      <c r="AN833" s="172" t="str">
        <f t="shared" si="512"/>
        <v/>
      </c>
      <c r="AO833" s="172" t="str">
        <f t="shared" si="513"/>
        <v/>
      </c>
      <c r="AP833" s="172" t="str">
        <f t="shared" si="514"/>
        <v/>
      </c>
      <c r="AQ833" s="172" t="str">
        <f t="shared" si="515"/>
        <v/>
      </c>
      <c r="AR833" s="172" t="str">
        <f>Table1[[#This Row],[Sex ]]&amp;Table1[[#This Row],[Month]]</f>
        <v>F6</v>
      </c>
      <c r="AS833" s="21"/>
      <c r="AT833" s="21"/>
      <c r="AU833" s="21"/>
      <c r="AV833" s="21"/>
      <c r="AW833" s="21"/>
      <c r="AX833" s="21"/>
      <c r="AY833" s="21"/>
      <c r="AZ833" s="21"/>
      <c r="BA833" s="21"/>
      <c r="BB833" s="21"/>
      <c r="BC833" s="21"/>
      <c r="BD833" s="21"/>
      <c r="BE833" s="319"/>
      <c r="BF833" s="319"/>
      <c r="BG833" s="316"/>
      <c r="BH833" s="316"/>
      <c r="BI833" s="316"/>
      <c r="BJ833" s="316"/>
      <c r="BK833" s="316"/>
      <c r="BL833" s="316"/>
      <c r="BM833" s="316"/>
      <c r="BN833" s="316"/>
      <c r="BO833" s="316"/>
      <c r="BP833" s="316"/>
      <c r="BQ833" s="316"/>
      <c r="BR833" s="316"/>
      <c r="BS833" s="316"/>
      <c r="BT833" s="316"/>
      <c r="BU833" s="316"/>
      <c r="BV833" s="316"/>
      <c r="BW833" s="316"/>
      <c r="BX833" s="316"/>
      <c r="BY833" s="316"/>
      <c r="BZ833" s="316"/>
      <c r="CA833" s="316"/>
      <c r="CB833" s="316"/>
      <c r="CC833" s="316"/>
      <c r="CD833" s="316"/>
      <c r="CE833" s="316"/>
      <c r="CF833" s="316"/>
      <c r="CG833" s="316"/>
      <c r="CH833" s="316"/>
      <c r="CI833" s="316"/>
      <c r="CJ833" s="316"/>
      <c r="CK833" s="316"/>
      <c r="CL833" s="316"/>
      <c r="CM833" s="316"/>
      <c r="CN833" s="316"/>
      <c r="CO833" s="316"/>
      <c r="CP833" s="316"/>
      <c r="CQ833" s="316"/>
      <c r="CR833" s="316"/>
      <c r="CS833" s="316"/>
      <c r="CT833" s="316"/>
      <c r="CU833" s="316"/>
      <c r="CV833" s="316"/>
      <c r="CW833" s="316"/>
      <c r="CX833" s="316"/>
      <c r="CY833" s="316"/>
      <c r="CZ833" s="316"/>
      <c r="DA833" s="316"/>
      <c r="DB833" s="316"/>
      <c r="DC833" s="316"/>
      <c r="DD833" s="316"/>
      <c r="DE833" s="316"/>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21"/>
      <c r="ET833" s="21"/>
      <c r="EU833" s="21"/>
      <c r="EV833" s="21"/>
      <c r="HP833" s="268">
        <f t="shared" si="519"/>
        <v>4</v>
      </c>
      <c r="HQ833" s="268">
        <f t="shared" si="525"/>
        <v>825</v>
      </c>
      <c r="HR833" s="268">
        <f t="shared" si="520"/>
        <v>0</v>
      </c>
      <c r="HS833" s="268">
        <f t="shared" si="521"/>
        <v>0</v>
      </c>
    </row>
    <row r="834" spans="1:227" x14ac:dyDescent="0.3">
      <c r="A834" s="21"/>
      <c r="B834" s="14">
        <v>11719</v>
      </c>
      <c r="C834" s="14">
        <v>10</v>
      </c>
      <c r="D834" s="14" t="s">
        <v>182</v>
      </c>
      <c r="E834" s="14" t="s">
        <v>183</v>
      </c>
      <c r="F834" s="14">
        <v>350</v>
      </c>
      <c r="G834" s="14" t="s">
        <v>120</v>
      </c>
      <c r="H834" s="14">
        <v>6</v>
      </c>
      <c r="I834" s="14">
        <v>4</v>
      </c>
      <c r="J834" s="14">
        <v>4</v>
      </c>
      <c r="K834" s="14"/>
      <c r="L834" s="14" t="s">
        <v>141</v>
      </c>
      <c r="M834" s="24">
        <f t="shared" si="516"/>
        <v>4</v>
      </c>
      <c r="N834" s="24">
        <f t="shared" si="491"/>
        <v>2</v>
      </c>
      <c r="O834" s="24" t="str">
        <f t="shared" si="492"/>
        <v>4 4</v>
      </c>
      <c r="P834" s="24">
        <f t="shared" si="493"/>
        <v>4</v>
      </c>
      <c r="Q834" s="25">
        <f t="shared" si="494"/>
        <v>0</v>
      </c>
      <c r="R834" s="26">
        <f t="shared" si="495"/>
        <v>0</v>
      </c>
      <c r="S834" s="24">
        <f t="shared" si="496"/>
        <v>6</v>
      </c>
      <c r="T834" s="24">
        <f t="shared" si="497"/>
        <v>6</v>
      </c>
      <c r="U834" s="24" t="str">
        <f t="shared" si="498"/>
        <v/>
      </c>
      <c r="V834" s="24" t="str">
        <f t="shared" si="499"/>
        <v>g</v>
      </c>
      <c r="W834" s="24" t="str">
        <f t="shared" si="517"/>
        <v/>
      </c>
      <c r="X834" s="24">
        <f t="shared" si="500"/>
        <v>6</v>
      </c>
      <c r="Y834" s="24">
        <f t="shared" si="501"/>
        <v>6</v>
      </c>
      <c r="Z834" s="24" t="str">
        <f t="shared" si="502"/>
        <v>F</v>
      </c>
      <c r="AA834" s="24" t="str">
        <f t="shared" si="524"/>
        <v>F</v>
      </c>
      <c r="AB834" s="34" t="str">
        <f t="shared" si="503"/>
        <v/>
      </c>
      <c r="AC834" s="34" t="str">
        <f t="shared" si="504"/>
        <v>g</v>
      </c>
      <c r="AD834" s="34" t="str">
        <f t="shared" si="518"/>
        <v>g</v>
      </c>
      <c r="AE834" s="34" t="str">
        <f t="shared" si="505"/>
        <v>6 0</v>
      </c>
      <c r="AF834" s="34">
        <f t="shared" si="506"/>
        <v>4</v>
      </c>
      <c r="AG834" s="34">
        <f t="shared" si="507"/>
        <v>4</v>
      </c>
      <c r="AH834" s="34">
        <f t="shared" si="508"/>
        <v>0</v>
      </c>
      <c r="AI834" s="172">
        <f>IF(AJ834&lt;&gt;"",MAX(AI$3:AI833)+1,"")</f>
        <v>627</v>
      </c>
      <c r="AJ834" s="172" t="str">
        <f t="shared" si="509"/>
        <v>F</v>
      </c>
      <c r="AK834" s="172">
        <f t="shared" si="510"/>
        <v>350</v>
      </c>
      <c r="AL834" s="172">
        <f t="shared" si="511"/>
        <v>4</v>
      </c>
      <c r="AM834" s="172" t="str">
        <f>IF(AN834&lt;&gt;"",MAX(AM$3:AM833)+1,"")</f>
        <v/>
      </c>
      <c r="AN834" s="172" t="str">
        <f t="shared" si="512"/>
        <v/>
      </c>
      <c r="AO834" s="172" t="str">
        <f t="shared" si="513"/>
        <v/>
      </c>
      <c r="AP834" s="172" t="str">
        <f t="shared" si="514"/>
        <v/>
      </c>
      <c r="AQ834" s="172" t="str">
        <f t="shared" si="515"/>
        <v/>
      </c>
      <c r="AR834" s="172" t="str">
        <f>Table1[[#This Row],[Sex ]]&amp;Table1[[#This Row],[Month]]</f>
        <v>F6</v>
      </c>
      <c r="AS834" s="21"/>
      <c r="AT834" s="21"/>
      <c r="AU834" s="21"/>
      <c r="AV834" s="21"/>
      <c r="AW834" s="21"/>
      <c r="AX834" s="21"/>
      <c r="AY834" s="21"/>
      <c r="AZ834" s="21"/>
      <c r="BA834" s="21"/>
      <c r="BB834" s="21"/>
      <c r="BC834" s="21"/>
      <c r="BD834" s="21"/>
      <c r="BE834" s="319"/>
      <c r="BF834" s="319"/>
      <c r="BG834" s="316"/>
      <c r="BH834" s="316"/>
      <c r="BI834" s="316"/>
      <c r="BJ834" s="316"/>
      <c r="BK834" s="316"/>
      <c r="BL834" s="316"/>
      <c r="BM834" s="316"/>
      <c r="BN834" s="316"/>
      <c r="BO834" s="316"/>
      <c r="BP834" s="316"/>
      <c r="BQ834" s="316"/>
      <c r="BR834" s="316"/>
      <c r="BS834" s="316"/>
      <c r="BT834" s="316"/>
      <c r="BU834" s="316"/>
      <c r="BV834" s="316"/>
      <c r="BW834" s="316"/>
      <c r="BX834" s="316"/>
      <c r="BY834" s="316"/>
      <c r="BZ834" s="316"/>
      <c r="CA834" s="316"/>
      <c r="CB834" s="316"/>
      <c r="CC834" s="316"/>
      <c r="CD834" s="316"/>
      <c r="CE834" s="316"/>
      <c r="CF834" s="316"/>
      <c r="CG834" s="316"/>
      <c r="CH834" s="316"/>
      <c r="CI834" s="316"/>
      <c r="CJ834" s="316"/>
      <c r="CK834" s="316"/>
      <c r="CL834" s="316"/>
      <c r="CM834" s="316"/>
      <c r="CN834" s="316"/>
      <c r="CO834" s="316"/>
      <c r="CP834" s="316"/>
      <c r="CQ834" s="316"/>
      <c r="CR834" s="316"/>
      <c r="CS834" s="316"/>
      <c r="CT834" s="316"/>
      <c r="CU834" s="316"/>
      <c r="CV834" s="316"/>
      <c r="CW834" s="316"/>
      <c r="CX834" s="316"/>
      <c r="CY834" s="316"/>
      <c r="CZ834" s="316"/>
      <c r="DA834" s="316"/>
      <c r="DB834" s="316"/>
      <c r="DC834" s="316"/>
      <c r="DD834" s="316"/>
      <c r="DE834" s="316"/>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21"/>
      <c r="ET834" s="21"/>
      <c r="EU834" s="21"/>
      <c r="EV834" s="21"/>
      <c r="HP834" s="268">
        <f t="shared" si="519"/>
        <v>4</v>
      </c>
      <c r="HQ834" s="268">
        <f t="shared" si="525"/>
        <v>826</v>
      </c>
      <c r="HR834" s="268">
        <f t="shared" si="520"/>
        <v>0</v>
      </c>
      <c r="HS834" s="268">
        <f t="shared" si="521"/>
        <v>0</v>
      </c>
    </row>
    <row r="835" spans="1:227" x14ac:dyDescent="0.3">
      <c r="A835" s="21"/>
      <c r="B835" s="14">
        <v>11719</v>
      </c>
      <c r="C835" s="14">
        <v>11</v>
      </c>
      <c r="D835" s="14" t="s">
        <v>182</v>
      </c>
      <c r="E835" s="14" t="s">
        <v>183</v>
      </c>
      <c r="F835" s="14">
        <v>320</v>
      </c>
      <c r="G835" s="14" t="s">
        <v>120</v>
      </c>
      <c r="H835" s="14">
        <v>6</v>
      </c>
      <c r="I835" s="14">
        <v>4</v>
      </c>
      <c r="J835" s="14">
        <v>4</v>
      </c>
      <c r="K835" s="14"/>
      <c r="L835" s="14" t="s">
        <v>141</v>
      </c>
      <c r="M835" s="24">
        <f t="shared" si="516"/>
        <v>4</v>
      </c>
      <c r="N835" s="24">
        <f t="shared" ref="N835:N898" si="526">IF(H835&lt;&gt;"",IF(H835&lt;4,1,IF(H835&lt;7,2,IF(H835&lt;10,3,4))),"")</f>
        <v>2</v>
      </c>
      <c r="O835" s="24" t="str">
        <f t="shared" ref="O835:O898" si="527">IF(SUM(I835:I835)&lt;99,J835&amp;" "&amp;I835,99&amp;" "&amp;99)</f>
        <v>4 4</v>
      </c>
      <c r="P835" s="24">
        <f t="shared" ref="P835:P898" si="528">(J835+I835)/2</f>
        <v>4</v>
      </c>
      <c r="Q835" s="25">
        <f t="shared" ref="Q835:Q898" si="529">IF(SUM(I835:J835)&lt;99,(I835-P835)^2+(J835-P835)^2,0)</f>
        <v>0</v>
      </c>
      <c r="R835" s="26">
        <f t="shared" ref="R835:R898" si="530">IF(SUM(I835:I835)&lt;99,IF(J835=0,IF(I835=0,0,((Q835)^0.5)/P835),((Q835)^0.5)/P835),"")</f>
        <v>0</v>
      </c>
      <c r="S835" s="24">
        <f t="shared" ref="S835:S898" si="531">IF(SUM(I835+J835)&lt;98,IF(I835&lt;&gt;"",H835,""),"")</f>
        <v>6</v>
      </c>
      <c r="T835" s="24">
        <f t="shared" ref="T835:T898" si="532">IF(SUM(I835+J835)&lt;98,IF(J835&lt;&gt;"",H835,""),"")</f>
        <v>6</v>
      </c>
      <c r="U835" s="24" t="str">
        <f t="shared" ref="U835:U898" si="533">IF(SUM(I835+J835)&lt;99,IF(K835&lt;&gt;"",H835,""),"")</f>
        <v/>
      </c>
      <c r="V835" s="24" t="str">
        <f t="shared" ref="V835:V898" si="534">IF(J835&lt;99,IF(M835&lt;&gt;"",L835,""),"")</f>
        <v>g</v>
      </c>
      <c r="W835" s="24" t="str">
        <f t="shared" si="517"/>
        <v/>
      </c>
      <c r="X835" s="24">
        <f t="shared" ref="X835:X898" si="535">IF(I835&lt;&gt;0,IF(I835-J835&lt;&gt;0,"",H835),"")</f>
        <v>6</v>
      </c>
      <c r="Y835" s="24">
        <f t="shared" ref="Y835:Y898" si="536">IF(J835&lt;&gt;"",H835,"")</f>
        <v>6</v>
      </c>
      <c r="Z835" s="24" t="str">
        <f t="shared" ref="Z835:Z898" si="537">IF(SUM(I835+J835)&lt;98,IF(I835&lt;&gt;"",G835,""),"")</f>
        <v>F</v>
      </c>
      <c r="AA835" s="24" t="str">
        <f t="shared" si="524"/>
        <v>F</v>
      </c>
      <c r="AB835" s="34" t="str">
        <f t="shared" ref="AB835:AB898" si="538">IF(SUM(I835:J835)&gt;98,G835,"")</f>
        <v/>
      </c>
      <c r="AC835" s="34" t="str">
        <f t="shared" ref="AC835:AC898" si="539">IF(SUM(I835+J835)&lt;99,L835,"")</f>
        <v>g</v>
      </c>
      <c r="AD835" s="34" t="str">
        <f t="shared" si="518"/>
        <v>g</v>
      </c>
      <c r="AE835" s="34" t="str">
        <f t="shared" ref="AE835:AE898" si="540">H835&amp;" "&amp;I835-J835</f>
        <v>6 0</v>
      </c>
      <c r="AF835" s="34">
        <f t="shared" ref="AF835:AF898" si="541">IF(SUM(I835+J835)&lt;99,J835,"")</f>
        <v>4</v>
      </c>
      <c r="AG835" s="34">
        <f t="shared" ref="AG835:AG898" si="542">IF(AF835&lt;&gt;"",I835,"")</f>
        <v>4</v>
      </c>
      <c r="AH835" s="34">
        <f t="shared" ref="AH835:AH898" si="543">IF(I835&lt;&gt;"",IF((I835+J835)&gt;98,"",I835-J835),"")</f>
        <v>0</v>
      </c>
      <c r="AI835" s="172">
        <f>IF(AJ835&lt;&gt;"",MAX(AI$3:AI834)+1,"")</f>
        <v>628</v>
      </c>
      <c r="AJ835" s="172" t="str">
        <f t="shared" ref="AJ835:AJ898" si="544">IF(SUM(I835:J835)&lt;98,IF(G835="F",G835,""),"")</f>
        <v>F</v>
      </c>
      <c r="AK835" s="172">
        <f t="shared" ref="AK835:AK898" si="545">IF(AJ835&lt;&gt;"",F835,"")</f>
        <v>320</v>
      </c>
      <c r="AL835" s="172">
        <f t="shared" ref="AL835:AL898" si="546">IF(AK835&lt;&gt;"",J835,"")</f>
        <v>4</v>
      </c>
      <c r="AM835" s="172" t="str">
        <f>IF(AN835&lt;&gt;"",MAX(AM$3:AM834)+1,"")</f>
        <v/>
      </c>
      <c r="AN835" s="172" t="str">
        <f t="shared" ref="AN835:AN898" si="547">IF(SUM(I835:J835)&lt;98,IF(G835="M",G835,""),"")</f>
        <v/>
      </c>
      <c r="AO835" s="172" t="str">
        <f t="shared" ref="AO835:AO898" si="548">IF(AN835&lt;&gt;"",F835,"")</f>
        <v/>
      </c>
      <c r="AP835" s="172" t="str">
        <f t="shared" ref="AP835:AP898" si="549">IF(AO835&lt;&gt;"",J835,"")</f>
        <v/>
      </c>
      <c r="AQ835" s="172" t="str">
        <f t="shared" ref="AQ835:AQ898" si="550">IF(K835&lt;&gt;"",J835&amp;" "&amp;(J835-K835),"")</f>
        <v/>
      </c>
      <c r="AR835" s="172" t="str">
        <f>Table1[[#This Row],[Sex ]]&amp;Table1[[#This Row],[Month]]</f>
        <v>F6</v>
      </c>
      <c r="AS835" s="21"/>
      <c r="AT835" s="21"/>
      <c r="AU835" s="21"/>
      <c r="AV835" s="21"/>
      <c r="AW835" s="21"/>
      <c r="AX835" s="21"/>
      <c r="AY835" s="21"/>
      <c r="AZ835" s="21"/>
      <c r="BA835" s="21"/>
      <c r="BB835" s="21"/>
      <c r="BC835" s="21"/>
      <c r="BD835" s="21"/>
      <c r="BE835" s="319"/>
      <c r="BF835" s="319"/>
      <c r="BG835" s="316"/>
      <c r="BH835" s="316"/>
      <c r="BI835" s="316"/>
      <c r="BJ835" s="316"/>
      <c r="BK835" s="316"/>
      <c r="BL835" s="316"/>
      <c r="BM835" s="316"/>
      <c r="BN835" s="316"/>
      <c r="BO835" s="316"/>
      <c r="BP835" s="316"/>
      <c r="BQ835" s="316"/>
      <c r="BR835" s="316"/>
      <c r="BS835" s="316"/>
      <c r="BT835" s="316"/>
      <c r="BU835" s="316"/>
      <c r="BV835" s="316"/>
      <c r="BW835" s="316"/>
      <c r="BX835" s="316"/>
      <c r="BY835" s="316"/>
      <c r="BZ835" s="316"/>
      <c r="CA835" s="316"/>
      <c r="CB835" s="316"/>
      <c r="CC835" s="316"/>
      <c r="CD835" s="316"/>
      <c r="CE835" s="316"/>
      <c r="CF835" s="316"/>
      <c r="CG835" s="316"/>
      <c r="CH835" s="316"/>
      <c r="CI835" s="316"/>
      <c r="CJ835" s="316"/>
      <c r="CK835" s="316"/>
      <c r="CL835" s="316"/>
      <c r="CM835" s="316"/>
      <c r="CN835" s="316"/>
      <c r="CO835" s="316"/>
      <c r="CP835" s="316"/>
      <c r="CQ835" s="316"/>
      <c r="CR835" s="316"/>
      <c r="CS835" s="316"/>
      <c r="CT835" s="316"/>
      <c r="CU835" s="316"/>
      <c r="CV835" s="316"/>
      <c r="CW835" s="316"/>
      <c r="CX835" s="316"/>
      <c r="CY835" s="316"/>
      <c r="CZ835" s="316"/>
      <c r="DA835" s="316"/>
      <c r="DB835" s="316"/>
      <c r="DC835" s="316"/>
      <c r="DD835" s="316"/>
      <c r="DE835" s="316"/>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21"/>
      <c r="ET835" s="21"/>
      <c r="EU835" s="21"/>
      <c r="EV835" s="21"/>
      <c r="HP835" s="268">
        <f t="shared" si="519"/>
        <v>3</v>
      </c>
      <c r="HQ835" s="268">
        <f t="shared" si="525"/>
        <v>827</v>
      </c>
      <c r="HR835" s="268">
        <f t="shared" si="520"/>
        <v>0</v>
      </c>
      <c r="HS835" s="268">
        <f t="shared" si="521"/>
        <v>0</v>
      </c>
    </row>
    <row r="836" spans="1:227" x14ac:dyDescent="0.3">
      <c r="A836" s="21"/>
      <c r="B836" s="14">
        <v>11719</v>
      </c>
      <c r="C836" s="14">
        <v>12</v>
      </c>
      <c r="D836" s="14" t="s">
        <v>182</v>
      </c>
      <c r="E836" s="14" t="s">
        <v>183</v>
      </c>
      <c r="F836" s="14">
        <v>330</v>
      </c>
      <c r="G836" s="14" t="s">
        <v>120</v>
      </c>
      <c r="H836" s="14">
        <v>6</v>
      </c>
      <c r="I836" s="14">
        <v>5</v>
      </c>
      <c r="J836" s="14">
        <v>5</v>
      </c>
      <c r="K836" s="14"/>
      <c r="L836" s="14" t="s">
        <v>141</v>
      </c>
      <c r="M836" s="24">
        <f t="shared" ref="M836:M899" si="551">IF(I836&lt;&gt;"",IF(SUM(I836:I836)&lt;99,IF(I836=J836,I836,""),""),"")</f>
        <v>5</v>
      </c>
      <c r="N836" s="24">
        <f t="shared" si="526"/>
        <v>2</v>
      </c>
      <c r="O836" s="24" t="str">
        <f t="shared" si="527"/>
        <v>5 5</v>
      </c>
      <c r="P836" s="24">
        <f t="shared" si="528"/>
        <v>5</v>
      </c>
      <c r="Q836" s="25">
        <f t="shared" si="529"/>
        <v>0</v>
      </c>
      <c r="R836" s="26">
        <f t="shared" si="530"/>
        <v>0</v>
      </c>
      <c r="S836" s="24">
        <f t="shared" si="531"/>
        <v>6</v>
      </c>
      <c r="T836" s="24">
        <f t="shared" si="532"/>
        <v>6</v>
      </c>
      <c r="U836" s="24" t="str">
        <f t="shared" si="533"/>
        <v/>
      </c>
      <c r="V836" s="24" t="str">
        <f t="shared" si="534"/>
        <v>g</v>
      </c>
      <c r="W836" s="24" t="str">
        <f t="shared" ref="W836:W899" si="552">IF(J836&gt;98,99,IF(K836&gt;98,99,IF(K836+J836=198,99,IF(K836&lt;&gt;"",ABS(J836-K836),""))))</f>
        <v/>
      </c>
      <c r="X836" s="24">
        <f t="shared" si="535"/>
        <v>6</v>
      </c>
      <c r="Y836" s="24">
        <f t="shared" si="536"/>
        <v>6</v>
      </c>
      <c r="Z836" s="24" t="str">
        <f t="shared" si="537"/>
        <v>F</v>
      </c>
      <c r="AA836" s="24" t="str">
        <f t="shared" si="524"/>
        <v>F</v>
      </c>
      <c r="AB836" s="34" t="str">
        <f t="shared" si="538"/>
        <v/>
      </c>
      <c r="AC836" s="34" t="str">
        <f t="shared" si="539"/>
        <v>g</v>
      </c>
      <c r="AD836" s="34" t="str">
        <f t="shared" ref="AD836:AD899" si="553">IF(AA836&lt;&gt;"",AC836,"")</f>
        <v>g</v>
      </c>
      <c r="AE836" s="34" t="str">
        <f t="shared" si="540"/>
        <v>6 0</v>
      </c>
      <c r="AF836" s="34">
        <f t="shared" si="541"/>
        <v>5</v>
      </c>
      <c r="AG836" s="34">
        <f t="shared" si="542"/>
        <v>5</v>
      </c>
      <c r="AH836" s="34">
        <f t="shared" si="543"/>
        <v>0</v>
      </c>
      <c r="AI836" s="172">
        <f>IF(AJ836&lt;&gt;"",MAX(AI$3:AI835)+1,"")</f>
        <v>629</v>
      </c>
      <c r="AJ836" s="172" t="str">
        <f t="shared" si="544"/>
        <v>F</v>
      </c>
      <c r="AK836" s="172">
        <f t="shared" si="545"/>
        <v>330</v>
      </c>
      <c r="AL836" s="172">
        <f t="shared" si="546"/>
        <v>5</v>
      </c>
      <c r="AM836" s="172" t="str">
        <f>IF(AN836&lt;&gt;"",MAX(AM$3:AM835)+1,"")</f>
        <v/>
      </c>
      <c r="AN836" s="172" t="str">
        <f t="shared" si="547"/>
        <v/>
      </c>
      <c r="AO836" s="172" t="str">
        <f t="shared" si="548"/>
        <v/>
      </c>
      <c r="AP836" s="172" t="str">
        <f t="shared" si="549"/>
        <v/>
      </c>
      <c r="AQ836" s="172" t="str">
        <f t="shared" si="550"/>
        <v/>
      </c>
      <c r="AR836" s="172" t="str">
        <f>Table1[[#This Row],[Sex ]]&amp;Table1[[#This Row],[Month]]</f>
        <v>F6</v>
      </c>
      <c r="AS836" s="21"/>
      <c r="AT836" s="21"/>
      <c r="AU836" s="21"/>
      <c r="AV836" s="21"/>
      <c r="AW836" s="21"/>
      <c r="AX836" s="21"/>
      <c r="AY836" s="21"/>
      <c r="AZ836" s="21"/>
      <c r="BA836" s="21"/>
      <c r="BB836" s="21"/>
      <c r="BC836" s="21"/>
      <c r="BD836" s="21"/>
      <c r="BE836" s="319"/>
      <c r="BF836" s="319"/>
      <c r="BG836" s="316"/>
      <c r="BH836" s="316"/>
      <c r="BI836" s="316"/>
      <c r="BJ836" s="316"/>
      <c r="BK836" s="316"/>
      <c r="BL836" s="316"/>
      <c r="BM836" s="316"/>
      <c r="BN836" s="316"/>
      <c r="BO836" s="316"/>
      <c r="BP836" s="316"/>
      <c r="BQ836" s="316"/>
      <c r="BR836" s="316"/>
      <c r="BS836" s="316"/>
      <c r="BT836" s="316"/>
      <c r="BU836" s="316"/>
      <c r="BV836" s="316"/>
      <c r="BW836" s="316"/>
      <c r="BX836" s="316"/>
      <c r="BY836" s="316"/>
      <c r="BZ836" s="316"/>
      <c r="CA836" s="316"/>
      <c r="CB836" s="316"/>
      <c r="CC836" s="316"/>
      <c r="CD836" s="316"/>
      <c r="CE836" s="316"/>
      <c r="CF836" s="316"/>
      <c r="CG836" s="316"/>
      <c r="CH836" s="316"/>
      <c r="CI836" s="316"/>
      <c r="CJ836" s="316"/>
      <c r="CK836" s="316"/>
      <c r="CL836" s="316"/>
      <c r="CM836" s="316"/>
      <c r="CN836" s="316"/>
      <c r="CO836" s="316"/>
      <c r="CP836" s="316"/>
      <c r="CQ836" s="316"/>
      <c r="CR836" s="316"/>
      <c r="CS836" s="316"/>
      <c r="CT836" s="316"/>
      <c r="CU836" s="316"/>
      <c r="CV836" s="316"/>
      <c r="CW836" s="316"/>
      <c r="CX836" s="316"/>
      <c r="CY836" s="316"/>
      <c r="CZ836" s="316"/>
      <c r="DA836" s="316"/>
      <c r="DB836" s="316"/>
      <c r="DC836" s="316"/>
      <c r="DD836" s="316"/>
      <c r="DE836" s="316"/>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21"/>
      <c r="ET836" s="21"/>
      <c r="EU836" s="21"/>
      <c r="EV836" s="21"/>
      <c r="HP836" s="268">
        <f t="shared" si="519"/>
        <v>4</v>
      </c>
      <c r="HQ836" s="268">
        <f t="shared" si="525"/>
        <v>828</v>
      </c>
      <c r="HR836" s="268">
        <f t="shared" si="520"/>
        <v>0</v>
      </c>
      <c r="HS836" s="268">
        <f t="shared" si="521"/>
        <v>0</v>
      </c>
    </row>
    <row r="837" spans="1:227" x14ac:dyDescent="0.3">
      <c r="A837" s="21"/>
      <c r="B837" s="14">
        <v>11719</v>
      </c>
      <c r="C837" s="14">
        <v>13</v>
      </c>
      <c r="D837" s="14" t="s">
        <v>182</v>
      </c>
      <c r="E837" s="14" t="s">
        <v>183</v>
      </c>
      <c r="F837" s="14">
        <v>340</v>
      </c>
      <c r="G837" s="14" t="s">
        <v>121</v>
      </c>
      <c r="H837" s="14">
        <v>6</v>
      </c>
      <c r="I837" s="14">
        <v>3</v>
      </c>
      <c r="J837" s="14">
        <v>3</v>
      </c>
      <c r="K837" s="14"/>
      <c r="L837" s="14" t="s">
        <v>141</v>
      </c>
      <c r="M837" s="24">
        <f t="shared" si="551"/>
        <v>3</v>
      </c>
      <c r="N837" s="24">
        <f t="shared" si="526"/>
        <v>2</v>
      </c>
      <c r="O837" s="24" t="str">
        <f t="shared" si="527"/>
        <v>3 3</v>
      </c>
      <c r="P837" s="24">
        <f t="shared" si="528"/>
        <v>3</v>
      </c>
      <c r="Q837" s="25">
        <f t="shared" si="529"/>
        <v>0</v>
      </c>
      <c r="R837" s="26">
        <f t="shared" si="530"/>
        <v>0</v>
      </c>
      <c r="S837" s="24">
        <f t="shared" si="531"/>
        <v>6</v>
      </c>
      <c r="T837" s="24">
        <f t="shared" si="532"/>
        <v>6</v>
      </c>
      <c r="U837" s="24" t="str">
        <f t="shared" si="533"/>
        <v/>
      </c>
      <c r="V837" s="24" t="str">
        <f t="shared" si="534"/>
        <v>g</v>
      </c>
      <c r="W837" s="24" t="str">
        <f t="shared" si="552"/>
        <v/>
      </c>
      <c r="X837" s="24">
        <f t="shared" si="535"/>
        <v>6</v>
      </c>
      <c r="Y837" s="24">
        <f t="shared" si="536"/>
        <v>6</v>
      </c>
      <c r="Z837" s="24" t="str">
        <f t="shared" si="537"/>
        <v>M</v>
      </c>
      <c r="AA837" s="24" t="str">
        <f t="shared" si="524"/>
        <v>M</v>
      </c>
      <c r="AB837" s="34" t="str">
        <f t="shared" si="538"/>
        <v/>
      </c>
      <c r="AC837" s="34" t="str">
        <f t="shared" si="539"/>
        <v>g</v>
      </c>
      <c r="AD837" s="34" t="str">
        <f t="shared" si="553"/>
        <v>g</v>
      </c>
      <c r="AE837" s="34" t="str">
        <f t="shared" si="540"/>
        <v>6 0</v>
      </c>
      <c r="AF837" s="34">
        <f t="shared" si="541"/>
        <v>3</v>
      </c>
      <c r="AG837" s="34">
        <f t="shared" si="542"/>
        <v>3</v>
      </c>
      <c r="AH837" s="34">
        <f t="shared" si="543"/>
        <v>0</v>
      </c>
      <c r="AI837" s="172" t="str">
        <f>IF(AJ837&lt;&gt;"",MAX(AI$3:AI836)+1,"")</f>
        <v/>
      </c>
      <c r="AJ837" s="172" t="str">
        <f t="shared" si="544"/>
        <v/>
      </c>
      <c r="AK837" s="172" t="str">
        <f t="shared" si="545"/>
        <v/>
      </c>
      <c r="AL837" s="172" t="str">
        <f t="shared" si="546"/>
        <v/>
      </c>
      <c r="AM837" s="172">
        <f>IF(AN837&lt;&gt;"",MAX(AM$3:AM836)+1,"")</f>
        <v>197</v>
      </c>
      <c r="AN837" s="172" t="str">
        <f t="shared" si="547"/>
        <v>M</v>
      </c>
      <c r="AO837" s="172">
        <f t="shared" si="548"/>
        <v>340</v>
      </c>
      <c r="AP837" s="172">
        <f t="shared" si="549"/>
        <v>3</v>
      </c>
      <c r="AQ837" s="172" t="str">
        <f t="shared" si="550"/>
        <v/>
      </c>
      <c r="AR837" s="172" t="str">
        <f>Table1[[#This Row],[Sex ]]&amp;Table1[[#This Row],[Month]]</f>
        <v>M6</v>
      </c>
      <c r="AS837" s="21"/>
      <c r="AT837" s="21"/>
      <c r="AU837" s="21"/>
      <c r="AV837" s="21"/>
      <c r="AW837" s="21"/>
      <c r="AX837" s="21"/>
      <c r="AY837" s="21"/>
      <c r="AZ837" s="21"/>
      <c r="BA837" s="21"/>
      <c r="BB837" s="21"/>
      <c r="BC837" s="21"/>
      <c r="BD837" s="21"/>
      <c r="BE837" s="319"/>
      <c r="BF837" s="319"/>
      <c r="BG837" s="316"/>
      <c r="BH837" s="316"/>
      <c r="BI837" s="316"/>
      <c r="BJ837" s="316"/>
      <c r="BK837" s="316"/>
      <c r="BL837" s="316"/>
      <c r="BM837" s="316"/>
      <c r="BN837" s="316"/>
      <c r="BO837" s="316"/>
      <c r="BP837" s="316"/>
      <c r="BQ837" s="316"/>
      <c r="BR837" s="316"/>
      <c r="BS837" s="316"/>
      <c r="BT837" s="316"/>
      <c r="BU837" s="316"/>
      <c r="BV837" s="316"/>
      <c r="BW837" s="316"/>
      <c r="BX837" s="316"/>
      <c r="BY837" s="316"/>
      <c r="BZ837" s="316"/>
      <c r="CA837" s="316"/>
      <c r="CB837" s="316"/>
      <c r="CC837" s="316"/>
      <c r="CD837" s="316"/>
      <c r="CE837" s="316"/>
      <c r="CF837" s="316"/>
      <c r="CG837" s="316"/>
      <c r="CH837" s="316"/>
      <c r="CI837" s="316"/>
      <c r="CJ837" s="316"/>
      <c r="CK837" s="316"/>
      <c r="CL837" s="316"/>
      <c r="CM837" s="316"/>
      <c r="CN837" s="316"/>
      <c r="CO837" s="316"/>
      <c r="CP837" s="316"/>
      <c r="CQ837" s="316"/>
      <c r="CR837" s="316"/>
      <c r="CS837" s="316"/>
      <c r="CT837" s="316"/>
      <c r="CU837" s="316"/>
      <c r="CV837" s="316"/>
      <c r="CW837" s="316"/>
      <c r="CX837" s="316"/>
      <c r="CY837" s="316"/>
      <c r="CZ837" s="316"/>
      <c r="DA837" s="316"/>
      <c r="DB837" s="316"/>
      <c r="DC837" s="316"/>
      <c r="DD837" s="316"/>
      <c r="DE837" s="316"/>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21"/>
      <c r="ET837" s="21"/>
      <c r="EU837" s="21"/>
      <c r="EV837" s="21"/>
      <c r="HP837" s="268">
        <f t="shared" si="519"/>
        <v>4</v>
      </c>
      <c r="HQ837" s="268">
        <f t="shared" si="525"/>
        <v>829</v>
      </c>
      <c r="HR837" s="268">
        <f t="shared" si="520"/>
        <v>0</v>
      </c>
      <c r="HS837" s="268">
        <f t="shared" si="521"/>
        <v>0</v>
      </c>
    </row>
    <row r="838" spans="1:227" x14ac:dyDescent="0.3">
      <c r="A838" s="21"/>
      <c r="B838" s="14">
        <v>11719</v>
      </c>
      <c r="C838" s="14">
        <v>14</v>
      </c>
      <c r="D838" s="14" t="s">
        <v>182</v>
      </c>
      <c r="E838" s="14" t="s">
        <v>183</v>
      </c>
      <c r="F838" s="14">
        <v>360</v>
      </c>
      <c r="G838" s="14" t="s">
        <v>120</v>
      </c>
      <c r="H838" s="14">
        <v>6</v>
      </c>
      <c r="I838" s="14">
        <v>4</v>
      </c>
      <c r="J838" s="14">
        <v>4</v>
      </c>
      <c r="K838" s="14"/>
      <c r="L838" s="14" t="s">
        <v>141</v>
      </c>
      <c r="M838" s="24">
        <f t="shared" si="551"/>
        <v>4</v>
      </c>
      <c r="N838" s="24">
        <f t="shared" si="526"/>
        <v>2</v>
      </c>
      <c r="O838" s="24" t="str">
        <f t="shared" si="527"/>
        <v>4 4</v>
      </c>
      <c r="P838" s="24">
        <f t="shared" si="528"/>
        <v>4</v>
      </c>
      <c r="Q838" s="25">
        <f t="shared" si="529"/>
        <v>0</v>
      </c>
      <c r="R838" s="26">
        <f t="shared" si="530"/>
        <v>0</v>
      </c>
      <c r="S838" s="24">
        <f t="shared" si="531"/>
        <v>6</v>
      </c>
      <c r="T838" s="24">
        <f t="shared" si="532"/>
        <v>6</v>
      </c>
      <c r="U838" s="24" t="str">
        <f t="shared" si="533"/>
        <v/>
      </c>
      <c r="V838" s="24" t="str">
        <f t="shared" si="534"/>
        <v>g</v>
      </c>
      <c r="W838" s="24" t="str">
        <f t="shared" si="552"/>
        <v/>
      </c>
      <c r="X838" s="24">
        <f t="shared" si="535"/>
        <v>6</v>
      </c>
      <c r="Y838" s="24">
        <f t="shared" si="536"/>
        <v>6</v>
      </c>
      <c r="Z838" s="24" t="str">
        <f t="shared" si="537"/>
        <v>F</v>
      </c>
      <c r="AA838" s="24" t="str">
        <f t="shared" si="524"/>
        <v>F</v>
      </c>
      <c r="AB838" s="34" t="str">
        <f t="shared" si="538"/>
        <v/>
      </c>
      <c r="AC838" s="34" t="str">
        <f t="shared" si="539"/>
        <v>g</v>
      </c>
      <c r="AD838" s="34" t="str">
        <f t="shared" si="553"/>
        <v>g</v>
      </c>
      <c r="AE838" s="34" t="str">
        <f t="shared" si="540"/>
        <v>6 0</v>
      </c>
      <c r="AF838" s="34">
        <f t="shared" si="541"/>
        <v>4</v>
      </c>
      <c r="AG838" s="34">
        <f t="shared" si="542"/>
        <v>4</v>
      </c>
      <c r="AH838" s="34">
        <f t="shared" si="543"/>
        <v>0</v>
      </c>
      <c r="AI838" s="172">
        <f>IF(AJ838&lt;&gt;"",MAX(AI$3:AI837)+1,"")</f>
        <v>630</v>
      </c>
      <c r="AJ838" s="172" t="str">
        <f t="shared" si="544"/>
        <v>F</v>
      </c>
      <c r="AK838" s="172">
        <f t="shared" si="545"/>
        <v>360</v>
      </c>
      <c r="AL838" s="172">
        <f t="shared" si="546"/>
        <v>4</v>
      </c>
      <c r="AM838" s="172" t="str">
        <f>IF(AN838&lt;&gt;"",MAX(AM$3:AM837)+1,"")</f>
        <v/>
      </c>
      <c r="AN838" s="172" t="str">
        <f t="shared" si="547"/>
        <v/>
      </c>
      <c r="AO838" s="172" t="str">
        <f t="shared" si="548"/>
        <v/>
      </c>
      <c r="AP838" s="172" t="str">
        <f t="shared" si="549"/>
        <v/>
      </c>
      <c r="AQ838" s="172" t="str">
        <f t="shared" si="550"/>
        <v/>
      </c>
      <c r="AR838" s="172" t="str">
        <f>Table1[[#This Row],[Sex ]]&amp;Table1[[#This Row],[Month]]</f>
        <v>F6</v>
      </c>
      <c r="AS838" s="21"/>
      <c r="AT838" s="21"/>
      <c r="AU838" s="21"/>
      <c r="AV838" s="21"/>
      <c r="AW838" s="21"/>
      <c r="AX838" s="21"/>
      <c r="AY838" s="21"/>
      <c r="AZ838" s="21"/>
      <c r="BA838" s="21"/>
      <c r="BB838" s="21"/>
      <c r="BC838" s="21"/>
      <c r="BD838" s="21"/>
      <c r="BE838" s="319"/>
      <c r="BF838" s="319"/>
      <c r="BG838" s="316"/>
      <c r="BH838" s="316"/>
      <c r="BI838" s="316"/>
      <c r="BJ838" s="316"/>
      <c r="BK838" s="316"/>
      <c r="BL838" s="316"/>
      <c r="BM838" s="316"/>
      <c r="BN838" s="316"/>
      <c r="BO838" s="316"/>
      <c r="BP838" s="316"/>
      <c r="BQ838" s="316"/>
      <c r="BR838" s="316"/>
      <c r="BS838" s="316"/>
      <c r="BT838" s="316"/>
      <c r="BU838" s="316"/>
      <c r="BV838" s="316"/>
      <c r="BW838" s="316"/>
      <c r="BX838" s="316"/>
      <c r="BY838" s="316"/>
      <c r="BZ838" s="316"/>
      <c r="CA838" s="316"/>
      <c r="CB838" s="316"/>
      <c r="CC838" s="316"/>
      <c r="CD838" s="316"/>
      <c r="CE838" s="316"/>
      <c r="CF838" s="316"/>
      <c r="CG838" s="316"/>
      <c r="CH838" s="316"/>
      <c r="CI838" s="316"/>
      <c r="CJ838" s="316"/>
      <c r="CK838" s="316"/>
      <c r="CL838" s="316"/>
      <c r="CM838" s="316"/>
      <c r="CN838" s="316"/>
      <c r="CO838" s="316"/>
      <c r="CP838" s="316"/>
      <c r="CQ838" s="316"/>
      <c r="CR838" s="316"/>
      <c r="CS838" s="316"/>
      <c r="CT838" s="316"/>
      <c r="CU838" s="316"/>
      <c r="CV838" s="316"/>
      <c r="CW838" s="316"/>
      <c r="CX838" s="316"/>
      <c r="CY838" s="316"/>
      <c r="CZ838" s="316"/>
      <c r="DA838" s="316"/>
      <c r="DB838" s="316"/>
      <c r="DC838" s="316"/>
      <c r="DD838" s="316"/>
      <c r="DE838" s="316"/>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21"/>
      <c r="ET838" s="21"/>
      <c r="EU838" s="21"/>
      <c r="EV838" s="21"/>
      <c r="HP838" s="268">
        <f t="shared" si="519"/>
        <v>3</v>
      </c>
      <c r="HQ838" s="268">
        <f t="shared" si="525"/>
        <v>830</v>
      </c>
      <c r="HR838" s="268">
        <f t="shared" si="520"/>
        <v>0</v>
      </c>
      <c r="HS838" s="268">
        <f t="shared" si="521"/>
        <v>0</v>
      </c>
    </row>
    <row r="839" spans="1:227" x14ac:dyDescent="0.3">
      <c r="A839" s="21"/>
      <c r="B839" s="14">
        <v>11719</v>
      </c>
      <c r="C839" s="14">
        <v>15</v>
      </c>
      <c r="D839" s="14" t="s">
        <v>182</v>
      </c>
      <c r="E839" s="14" t="s">
        <v>183</v>
      </c>
      <c r="F839" s="14">
        <v>330</v>
      </c>
      <c r="G839" s="14" t="s">
        <v>121</v>
      </c>
      <c r="H839" s="14">
        <v>6</v>
      </c>
      <c r="I839" s="14">
        <v>3</v>
      </c>
      <c r="J839" s="14">
        <v>3</v>
      </c>
      <c r="K839" s="14"/>
      <c r="L839" s="14" t="s">
        <v>141</v>
      </c>
      <c r="M839" s="24">
        <f t="shared" si="551"/>
        <v>3</v>
      </c>
      <c r="N839" s="24">
        <f t="shared" si="526"/>
        <v>2</v>
      </c>
      <c r="O839" s="24" t="str">
        <f t="shared" si="527"/>
        <v>3 3</v>
      </c>
      <c r="P839" s="24">
        <f t="shared" si="528"/>
        <v>3</v>
      </c>
      <c r="Q839" s="25">
        <f t="shared" si="529"/>
        <v>0</v>
      </c>
      <c r="R839" s="26">
        <f t="shared" si="530"/>
        <v>0</v>
      </c>
      <c r="S839" s="24">
        <f t="shared" si="531"/>
        <v>6</v>
      </c>
      <c r="T839" s="24">
        <f t="shared" si="532"/>
        <v>6</v>
      </c>
      <c r="U839" s="24" t="str">
        <f t="shared" si="533"/>
        <v/>
      </c>
      <c r="V839" s="24" t="str">
        <f t="shared" si="534"/>
        <v>g</v>
      </c>
      <c r="W839" s="24" t="str">
        <f t="shared" si="552"/>
        <v/>
      </c>
      <c r="X839" s="24">
        <f t="shared" si="535"/>
        <v>6</v>
      </c>
      <c r="Y839" s="24">
        <f t="shared" si="536"/>
        <v>6</v>
      </c>
      <c r="Z839" s="24" t="str">
        <f t="shared" si="537"/>
        <v>M</v>
      </c>
      <c r="AA839" s="24" t="str">
        <f t="shared" si="524"/>
        <v>M</v>
      </c>
      <c r="AB839" s="34" t="str">
        <f t="shared" si="538"/>
        <v/>
      </c>
      <c r="AC839" s="34" t="str">
        <f t="shared" si="539"/>
        <v>g</v>
      </c>
      <c r="AD839" s="34" t="str">
        <f t="shared" si="553"/>
        <v>g</v>
      </c>
      <c r="AE839" s="34" t="str">
        <f t="shared" si="540"/>
        <v>6 0</v>
      </c>
      <c r="AF839" s="34">
        <f t="shared" si="541"/>
        <v>3</v>
      </c>
      <c r="AG839" s="34">
        <f t="shared" si="542"/>
        <v>3</v>
      </c>
      <c r="AH839" s="34">
        <f t="shared" si="543"/>
        <v>0</v>
      </c>
      <c r="AI839" s="172" t="str">
        <f>IF(AJ839&lt;&gt;"",MAX(AI$3:AI838)+1,"")</f>
        <v/>
      </c>
      <c r="AJ839" s="172" t="str">
        <f t="shared" si="544"/>
        <v/>
      </c>
      <c r="AK839" s="172" t="str">
        <f t="shared" si="545"/>
        <v/>
      </c>
      <c r="AL839" s="172" t="str">
        <f t="shared" si="546"/>
        <v/>
      </c>
      <c r="AM839" s="172">
        <f>IF(AN839&lt;&gt;"",MAX(AM$3:AM838)+1,"")</f>
        <v>198</v>
      </c>
      <c r="AN839" s="172" t="str">
        <f t="shared" si="547"/>
        <v>M</v>
      </c>
      <c r="AO839" s="172">
        <f t="shared" si="548"/>
        <v>330</v>
      </c>
      <c r="AP839" s="172">
        <f t="shared" si="549"/>
        <v>3</v>
      </c>
      <c r="AQ839" s="172" t="str">
        <f t="shared" si="550"/>
        <v/>
      </c>
      <c r="AR839" s="172" t="str">
        <f>Table1[[#This Row],[Sex ]]&amp;Table1[[#This Row],[Month]]</f>
        <v>M6</v>
      </c>
      <c r="AS839" s="21"/>
      <c r="AT839" s="21"/>
      <c r="AU839" s="21"/>
      <c r="AV839" s="21"/>
      <c r="AW839" s="21"/>
      <c r="AX839" s="21"/>
      <c r="AY839" s="21"/>
      <c r="AZ839" s="21"/>
      <c r="BA839" s="21"/>
      <c r="BB839" s="21"/>
      <c r="BC839" s="21"/>
      <c r="BD839" s="21"/>
      <c r="BE839" s="319"/>
      <c r="BF839" s="319"/>
      <c r="BG839" s="316"/>
      <c r="BH839" s="316"/>
      <c r="BI839" s="316"/>
      <c r="BJ839" s="316"/>
      <c r="BK839" s="316"/>
      <c r="BL839" s="316"/>
      <c r="BM839" s="316"/>
      <c r="BN839" s="316"/>
      <c r="BO839" s="316"/>
      <c r="BP839" s="316"/>
      <c r="BQ839" s="316"/>
      <c r="BR839" s="316"/>
      <c r="BS839" s="316"/>
      <c r="BT839" s="316"/>
      <c r="BU839" s="316"/>
      <c r="BV839" s="316"/>
      <c r="BW839" s="316"/>
      <c r="BX839" s="316"/>
      <c r="BY839" s="316"/>
      <c r="BZ839" s="316"/>
      <c r="CA839" s="316"/>
      <c r="CB839" s="316"/>
      <c r="CC839" s="316"/>
      <c r="CD839" s="316"/>
      <c r="CE839" s="316"/>
      <c r="CF839" s="316"/>
      <c r="CG839" s="316"/>
      <c r="CH839" s="316"/>
      <c r="CI839" s="316"/>
      <c r="CJ839" s="316"/>
      <c r="CK839" s="316"/>
      <c r="CL839" s="316"/>
      <c r="CM839" s="316"/>
      <c r="CN839" s="316"/>
      <c r="CO839" s="316"/>
      <c r="CP839" s="316"/>
      <c r="CQ839" s="316"/>
      <c r="CR839" s="316"/>
      <c r="CS839" s="316"/>
      <c r="CT839" s="316"/>
      <c r="CU839" s="316"/>
      <c r="CV839" s="316"/>
      <c r="CW839" s="316"/>
      <c r="CX839" s="316"/>
      <c r="CY839" s="316"/>
      <c r="CZ839" s="316"/>
      <c r="DA839" s="316"/>
      <c r="DB839" s="316"/>
      <c r="DC839" s="316"/>
      <c r="DD839" s="316"/>
      <c r="DE839" s="316"/>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21"/>
      <c r="ET839" s="21"/>
      <c r="EU839" s="21"/>
      <c r="EV839" s="21"/>
      <c r="HP839" s="268">
        <f t="shared" si="519"/>
        <v>6</v>
      </c>
      <c r="HQ839" s="268">
        <f t="shared" si="525"/>
        <v>831</v>
      </c>
      <c r="HR839" s="268">
        <f t="shared" si="520"/>
        <v>0</v>
      </c>
      <c r="HS839" s="268">
        <f t="shared" si="521"/>
        <v>0</v>
      </c>
    </row>
    <row r="840" spans="1:227" x14ac:dyDescent="0.3">
      <c r="A840" s="21"/>
      <c r="B840" s="14">
        <v>11719</v>
      </c>
      <c r="C840" s="14">
        <v>16</v>
      </c>
      <c r="D840" s="14" t="s">
        <v>182</v>
      </c>
      <c r="E840" s="14" t="s">
        <v>183</v>
      </c>
      <c r="F840" s="14">
        <v>330</v>
      </c>
      <c r="G840" s="14" t="s">
        <v>120</v>
      </c>
      <c r="H840" s="14">
        <v>6</v>
      </c>
      <c r="I840" s="14">
        <v>3</v>
      </c>
      <c r="J840" s="14">
        <v>3</v>
      </c>
      <c r="K840" s="14"/>
      <c r="L840" s="14" t="s">
        <v>141</v>
      </c>
      <c r="M840" s="24">
        <f t="shared" si="551"/>
        <v>3</v>
      </c>
      <c r="N840" s="24">
        <f t="shared" si="526"/>
        <v>2</v>
      </c>
      <c r="O840" s="24" t="str">
        <f t="shared" si="527"/>
        <v>3 3</v>
      </c>
      <c r="P840" s="24">
        <f t="shared" si="528"/>
        <v>3</v>
      </c>
      <c r="Q840" s="25">
        <f t="shared" si="529"/>
        <v>0</v>
      </c>
      <c r="R840" s="26">
        <f t="shared" si="530"/>
        <v>0</v>
      </c>
      <c r="S840" s="24">
        <f t="shared" si="531"/>
        <v>6</v>
      </c>
      <c r="T840" s="24">
        <f t="shared" si="532"/>
        <v>6</v>
      </c>
      <c r="U840" s="24" t="str">
        <f t="shared" si="533"/>
        <v/>
      </c>
      <c r="V840" s="24" t="str">
        <f t="shared" si="534"/>
        <v>g</v>
      </c>
      <c r="W840" s="24" t="str">
        <f t="shared" si="552"/>
        <v/>
      </c>
      <c r="X840" s="24">
        <f t="shared" si="535"/>
        <v>6</v>
      </c>
      <c r="Y840" s="24">
        <f t="shared" si="536"/>
        <v>6</v>
      </c>
      <c r="Z840" s="24" t="str">
        <f t="shared" si="537"/>
        <v>F</v>
      </c>
      <c r="AA840" s="24" t="str">
        <f t="shared" si="524"/>
        <v>F</v>
      </c>
      <c r="AB840" s="34" t="str">
        <f t="shared" si="538"/>
        <v/>
      </c>
      <c r="AC840" s="34" t="str">
        <f t="shared" si="539"/>
        <v>g</v>
      </c>
      <c r="AD840" s="34" t="str">
        <f t="shared" si="553"/>
        <v>g</v>
      </c>
      <c r="AE840" s="34" t="str">
        <f t="shared" si="540"/>
        <v>6 0</v>
      </c>
      <c r="AF840" s="34">
        <f t="shared" si="541"/>
        <v>3</v>
      </c>
      <c r="AG840" s="34">
        <f t="shared" si="542"/>
        <v>3</v>
      </c>
      <c r="AH840" s="34">
        <f t="shared" si="543"/>
        <v>0</v>
      </c>
      <c r="AI840" s="172">
        <f>IF(AJ840&lt;&gt;"",MAX(AI$3:AI839)+1,"")</f>
        <v>631</v>
      </c>
      <c r="AJ840" s="172" t="str">
        <f t="shared" si="544"/>
        <v>F</v>
      </c>
      <c r="AK840" s="172">
        <f t="shared" si="545"/>
        <v>330</v>
      </c>
      <c r="AL840" s="172">
        <f t="shared" si="546"/>
        <v>3</v>
      </c>
      <c r="AM840" s="172" t="str">
        <f>IF(AN840&lt;&gt;"",MAX(AM$3:AM839)+1,"")</f>
        <v/>
      </c>
      <c r="AN840" s="172" t="str">
        <f t="shared" si="547"/>
        <v/>
      </c>
      <c r="AO840" s="172" t="str">
        <f t="shared" si="548"/>
        <v/>
      </c>
      <c r="AP840" s="172" t="str">
        <f t="shared" si="549"/>
        <v/>
      </c>
      <c r="AQ840" s="172" t="str">
        <f t="shared" si="550"/>
        <v/>
      </c>
      <c r="AR840" s="172" t="str">
        <f>Table1[[#This Row],[Sex ]]&amp;Table1[[#This Row],[Month]]</f>
        <v>F6</v>
      </c>
      <c r="AS840" s="21"/>
      <c r="AT840" s="21"/>
      <c r="AU840" s="21"/>
      <c r="AV840" s="21"/>
      <c r="AW840" s="21"/>
      <c r="AX840" s="21"/>
      <c r="AY840" s="21"/>
      <c r="AZ840" s="21"/>
      <c r="BA840" s="21"/>
      <c r="BB840" s="21"/>
      <c r="BC840" s="21"/>
      <c r="BD840" s="21"/>
      <c r="BE840" s="319"/>
      <c r="BF840" s="319"/>
      <c r="BG840" s="316"/>
      <c r="BH840" s="316"/>
      <c r="BI840" s="316"/>
      <c r="BJ840" s="316"/>
      <c r="BK840" s="316"/>
      <c r="BL840" s="316"/>
      <c r="BM840" s="316"/>
      <c r="BN840" s="316"/>
      <c r="BO840" s="316"/>
      <c r="BP840" s="316"/>
      <c r="BQ840" s="316"/>
      <c r="BR840" s="316"/>
      <c r="BS840" s="316"/>
      <c r="BT840" s="316"/>
      <c r="BU840" s="316"/>
      <c r="BV840" s="316"/>
      <c r="BW840" s="316"/>
      <c r="BX840" s="316"/>
      <c r="BY840" s="316"/>
      <c r="BZ840" s="316"/>
      <c r="CA840" s="316"/>
      <c r="CB840" s="316"/>
      <c r="CC840" s="316"/>
      <c r="CD840" s="316"/>
      <c r="CE840" s="316"/>
      <c r="CF840" s="316"/>
      <c r="CG840" s="316"/>
      <c r="CH840" s="316"/>
      <c r="CI840" s="316"/>
      <c r="CJ840" s="316"/>
      <c r="CK840" s="316"/>
      <c r="CL840" s="316"/>
      <c r="CM840" s="316"/>
      <c r="CN840" s="316"/>
      <c r="CO840" s="316"/>
      <c r="CP840" s="316"/>
      <c r="CQ840" s="316"/>
      <c r="CR840" s="316"/>
      <c r="CS840" s="316"/>
      <c r="CT840" s="316"/>
      <c r="CU840" s="316"/>
      <c r="CV840" s="316"/>
      <c r="CW840" s="316"/>
      <c r="CX840" s="316"/>
      <c r="CY840" s="316"/>
      <c r="CZ840" s="316"/>
      <c r="DA840" s="316"/>
      <c r="DB840" s="316"/>
      <c r="DC840" s="316"/>
      <c r="DD840" s="316"/>
      <c r="DE840" s="316"/>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21"/>
      <c r="ET840" s="21"/>
      <c r="EU840" s="21"/>
      <c r="EV840" s="21"/>
      <c r="HP840" s="268">
        <f t="shared" si="519"/>
        <v>4</v>
      </c>
      <c r="HQ840" s="268">
        <f t="shared" si="525"/>
        <v>832</v>
      </c>
      <c r="HR840" s="268">
        <f t="shared" si="520"/>
        <v>0</v>
      </c>
      <c r="HS840" s="268">
        <f t="shared" si="521"/>
        <v>0</v>
      </c>
    </row>
    <row r="841" spans="1:227" x14ac:dyDescent="0.3">
      <c r="A841" s="21"/>
      <c r="B841" s="14">
        <v>11719</v>
      </c>
      <c r="C841" s="14">
        <v>17</v>
      </c>
      <c r="D841" s="14" t="s">
        <v>182</v>
      </c>
      <c r="E841" s="14" t="s">
        <v>183</v>
      </c>
      <c r="F841" s="14">
        <v>400</v>
      </c>
      <c r="G841" s="14" t="s">
        <v>121</v>
      </c>
      <c r="H841" s="14">
        <v>6</v>
      </c>
      <c r="I841" s="14">
        <v>4</v>
      </c>
      <c r="J841" s="14">
        <v>4</v>
      </c>
      <c r="K841" s="14"/>
      <c r="L841" s="14" t="s">
        <v>141</v>
      </c>
      <c r="M841" s="24">
        <f t="shared" si="551"/>
        <v>4</v>
      </c>
      <c r="N841" s="24">
        <f t="shared" si="526"/>
        <v>2</v>
      </c>
      <c r="O841" s="24" t="str">
        <f t="shared" si="527"/>
        <v>4 4</v>
      </c>
      <c r="P841" s="24">
        <f t="shared" si="528"/>
        <v>4</v>
      </c>
      <c r="Q841" s="25">
        <f t="shared" si="529"/>
        <v>0</v>
      </c>
      <c r="R841" s="26">
        <f t="shared" si="530"/>
        <v>0</v>
      </c>
      <c r="S841" s="24">
        <f t="shared" si="531"/>
        <v>6</v>
      </c>
      <c r="T841" s="24">
        <f t="shared" si="532"/>
        <v>6</v>
      </c>
      <c r="U841" s="24" t="str">
        <f t="shared" si="533"/>
        <v/>
      </c>
      <c r="V841" s="24" t="str">
        <f t="shared" si="534"/>
        <v>g</v>
      </c>
      <c r="W841" s="24" t="str">
        <f t="shared" si="552"/>
        <v/>
      </c>
      <c r="X841" s="24">
        <f t="shared" si="535"/>
        <v>6</v>
      </c>
      <c r="Y841" s="24">
        <f t="shared" si="536"/>
        <v>6</v>
      </c>
      <c r="Z841" s="24" t="str">
        <f t="shared" si="537"/>
        <v>M</v>
      </c>
      <c r="AA841" s="24" t="str">
        <f t="shared" si="524"/>
        <v>M</v>
      </c>
      <c r="AB841" s="34" t="str">
        <f t="shared" si="538"/>
        <v/>
      </c>
      <c r="AC841" s="34" t="str">
        <f t="shared" si="539"/>
        <v>g</v>
      </c>
      <c r="AD841" s="34" t="str">
        <f t="shared" si="553"/>
        <v>g</v>
      </c>
      <c r="AE841" s="34" t="str">
        <f t="shared" si="540"/>
        <v>6 0</v>
      </c>
      <c r="AF841" s="34">
        <f t="shared" si="541"/>
        <v>4</v>
      </c>
      <c r="AG841" s="34">
        <f t="shared" si="542"/>
        <v>4</v>
      </c>
      <c r="AH841" s="34">
        <f t="shared" si="543"/>
        <v>0</v>
      </c>
      <c r="AI841" s="172" t="str">
        <f>IF(AJ841&lt;&gt;"",MAX(AI$3:AI840)+1,"")</f>
        <v/>
      </c>
      <c r="AJ841" s="172" t="str">
        <f t="shared" si="544"/>
        <v/>
      </c>
      <c r="AK841" s="172" t="str">
        <f t="shared" si="545"/>
        <v/>
      </c>
      <c r="AL841" s="172" t="str">
        <f t="shared" si="546"/>
        <v/>
      </c>
      <c r="AM841" s="172">
        <f>IF(AN841&lt;&gt;"",MAX(AM$3:AM840)+1,"")</f>
        <v>199</v>
      </c>
      <c r="AN841" s="172" t="str">
        <f t="shared" si="547"/>
        <v>M</v>
      </c>
      <c r="AO841" s="172">
        <f t="shared" si="548"/>
        <v>400</v>
      </c>
      <c r="AP841" s="172">
        <f t="shared" si="549"/>
        <v>4</v>
      </c>
      <c r="AQ841" s="172" t="str">
        <f t="shared" si="550"/>
        <v/>
      </c>
      <c r="AR841" s="172" t="str">
        <f>Table1[[#This Row],[Sex ]]&amp;Table1[[#This Row],[Month]]</f>
        <v>M6</v>
      </c>
      <c r="AS841" s="21"/>
      <c r="AT841" s="21"/>
      <c r="AU841" s="21"/>
      <c r="AV841" s="21"/>
      <c r="AW841" s="21"/>
      <c r="AX841" s="21"/>
      <c r="AY841" s="21"/>
      <c r="AZ841" s="21"/>
      <c r="BA841" s="21"/>
      <c r="BB841" s="21"/>
      <c r="BC841" s="21"/>
      <c r="BD841" s="21"/>
      <c r="BE841" s="319"/>
      <c r="BF841" s="319"/>
      <c r="BG841" s="316"/>
      <c r="BH841" s="316"/>
      <c r="BI841" s="316"/>
      <c r="BJ841" s="316"/>
      <c r="BK841" s="316"/>
      <c r="BL841" s="316"/>
      <c r="BM841" s="316"/>
      <c r="BN841" s="316"/>
      <c r="BO841" s="316"/>
      <c r="BP841" s="316"/>
      <c r="BQ841" s="316"/>
      <c r="BR841" s="316"/>
      <c r="BS841" s="316"/>
      <c r="BT841" s="316"/>
      <c r="BU841" s="316"/>
      <c r="BV841" s="316"/>
      <c r="BW841" s="316"/>
      <c r="BX841" s="316"/>
      <c r="BY841" s="316"/>
      <c r="BZ841" s="316"/>
      <c r="CA841" s="316"/>
      <c r="CB841" s="316"/>
      <c r="CC841" s="316"/>
      <c r="CD841" s="316"/>
      <c r="CE841" s="316"/>
      <c r="CF841" s="316"/>
      <c r="CG841" s="316"/>
      <c r="CH841" s="316"/>
      <c r="CI841" s="316"/>
      <c r="CJ841" s="316"/>
      <c r="CK841" s="316"/>
      <c r="CL841" s="316"/>
      <c r="CM841" s="316"/>
      <c r="CN841" s="316"/>
      <c r="CO841" s="316"/>
      <c r="CP841" s="316"/>
      <c r="CQ841" s="316"/>
      <c r="CR841" s="316"/>
      <c r="CS841" s="316"/>
      <c r="CT841" s="316"/>
      <c r="CU841" s="316"/>
      <c r="CV841" s="316"/>
      <c r="CW841" s="316"/>
      <c r="CX841" s="316"/>
      <c r="CY841" s="316"/>
      <c r="CZ841" s="316"/>
      <c r="DA841" s="316"/>
      <c r="DB841" s="316"/>
      <c r="DC841" s="316"/>
      <c r="DD841" s="316"/>
      <c r="DE841" s="316"/>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21"/>
      <c r="ET841" s="21"/>
      <c r="EU841" s="21"/>
      <c r="EV841" s="21"/>
      <c r="HP841" s="268">
        <f t="shared" ref="HP841:HP904" si="554">J835</f>
        <v>4</v>
      </c>
      <c r="HQ841" s="268">
        <f t="shared" si="525"/>
        <v>833</v>
      </c>
      <c r="HR841" s="268">
        <f t="shared" ref="HR841:HR904" si="555">IF(I835&lt;&gt;"",IF(I835&gt;98,0,IF(J835&gt;98,0,IF(I835&lt;&gt;J835,ABS((I835/J835)*100)-100,0))),0)</f>
        <v>0</v>
      </c>
      <c r="HS841" s="268">
        <f t="shared" si="521"/>
        <v>0</v>
      </c>
    </row>
    <row r="842" spans="1:227" x14ac:dyDescent="0.3">
      <c r="A842" s="21"/>
      <c r="B842" s="14">
        <v>11719</v>
      </c>
      <c r="C842" s="14">
        <v>18</v>
      </c>
      <c r="D842" s="14" t="s">
        <v>182</v>
      </c>
      <c r="E842" s="14" t="s">
        <v>183</v>
      </c>
      <c r="F842" s="14">
        <v>340</v>
      </c>
      <c r="G842" s="14" t="s">
        <v>120</v>
      </c>
      <c r="H842" s="14">
        <v>6</v>
      </c>
      <c r="I842" s="14">
        <v>3</v>
      </c>
      <c r="J842" s="14">
        <v>3</v>
      </c>
      <c r="K842" s="14"/>
      <c r="L842" s="14" t="s">
        <v>141</v>
      </c>
      <c r="M842" s="24">
        <f t="shared" si="551"/>
        <v>3</v>
      </c>
      <c r="N842" s="24">
        <f t="shared" si="526"/>
        <v>2</v>
      </c>
      <c r="O842" s="24" t="str">
        <f t="shared" si="527"/>
        <v>3 3</v>
      </c>
      <c r="P842" s="24">
        <f t="shared" si="528"/>
        <v>3</v>
      </c>
      <c r="Q842" s="25">
        <f t="shared" si="529"/>
        <v>0</v>
      </c>
      <c r="R842" s="26">
        <f t="shared" si="530"/>
        <v>0</v>
      </c>
      <c r="S842" s="24">
        <f t="shared" si="531"/>
        <v>6</v>
      </c>
      <c r="T842" s="24">
        <f t="shared" si="532"/>
        <v>6</v>
      </c>
      <c r="U842" s="24" t="str">
        <f t="shared" si="533"/>
        <v/>
      </c>
      <c r="V842" s="24" t="str">
        <f t="shared" si="534"/>
        <v>g</v>
      </c>
      <c r="W842" s="24" t="str">
        <f t="shared" si="552"/>
        <v/>
      </c>
      <c r="X842" s="24">
        <f t="shared" si="535"/>
        <v>6</v>
      </c>
      <c r="Y842" s="24">
        <f t="shared" si="536"/>
        <v>6</v>
      </c>
      <c r="Z842" s="24" t="str">
        <f t="shared" si="537"/>
        <v>F</v>
      </c>
      <c r="AA842" s="24" t="str">
        <f t="shared" si="524"/>
        <v>F</v>
      </c>
      <c r="AB842" s="34" t="str">
        <f t="shared" si="538"/>
        <v/>
      </c>
      <c r="AC842" s="34" t="str">
        <f t="shared" si="539"/>
        <v>g</v>
      </c>
      <c r="AD842" s="34" t="str">
        <f t="shared" si="553"/>
        <v>g</v>
      </c>
      <c r="AE842" s="34" t="str">
        <f t="shared" si="540"/>
        <v>6 0</v>
      </c>
      <c r="AF842" s="34">
        <f t="shared" si="541"/>
        <v>3</v>
      </c>
      <c r="AG842" s="34">
        <f t="shared" si="542"/>
        <v>3</v>
      </c>
      <c r="AH842" s="34">
        <f t="shared" si="543"/>
        <v>0</v>
      </c>
      <c r="AI842" s="172">
        <f>IF(AJ842&lt;&gt;"",MAX(AI$3:AI841)+1,"")</f>
        <v>632</v>
      </c>
      <c r="AJ842" s="172" t="str">
        <f t="shared" si="544"/>
        <v>F</v>
      </c>
      <c r="AK842" s="172">
        <f t="shared" si="545"/>
        <v>340</v>
      </c>
      <c r="AL842" s="172">
        <f t="shared" si="546"/>
        <v>3</v>
      </c>
      <c r="AM842" s="172" t="str">
        <f>IF(AN842&lt;&gt;"",MAX(AM$3:AM841)+1,"")</f>
        <v/>
      </c>
      <c r="AN842" s="172" t="str">
        <f t="shared" si="547"/>
        <v/>
      </c>
      <c r="AO842" s="172" t="str">
        <f t="shared" si="548"/>
        <v/>
      </c>
      <c r="AP842" s="172" t="str">
        <f t="shared" si="549"/>
        <v/>
      </c>
      <c r="AQ842" s="172" t="str">
        <f t="shared" si="550"/>
        <v/>
      </c>
      <c r="AR842" s="172" t="str">
        <f>Table1[[#This Row],[Sex ]]&amp;Table1[[#This Row],[Month]]</f>
        <v>F6</v>
      </c>
      <c r="AS842" s="21"/>
      <c r="AT842" s="21"/>
      <c r="AU842" s="21"/>
      <c r="AV842" s="21"/>
      <c r="AW842" s="21"/>
      <c r="AX842" s="21"/>
      <c r="AY842" s="21"/>
      <c r="AZ842" s="21"/>
      <c r="BA842" s="21"/>
      <c r="BB842" s="21"/>
      <c r="BC842" s="21"/>
      <c r="BD842" s="21"/>
      <c r="BE842" s="319"/>
      <c r="BF842" s="319"/>
      <c r="BG842" s="316"/>
      <c r="BH842" s="316"/>
      <c r="BI842" s="316"/>
      <c r="BJ842" s="316"/>
      <c r="BK842" s="316"/>
      <c r="BL842" s="316"/>
      <c r="BM842" s="316"/>
      <c r="BN842" s="316"/>
      <c r="BO842" s="316"/>
      <c r="BP842" s="316"/>
      <c r="BQ842" s="316"/>
      <c r="BR842" s="316"/>
      <c r="BS842" s="316"/>
      <c r="BT842" s="316"/>
      <c r="BU842" s="316"/>
      <c r="BV842" s="316"/>
      <c r="BW842" s="316"/>
      <c r="BX842" s="316"/>
      <c r="BY842" s="316"/>
      <c r="BZ842" s="316"/>
      <c r="CA842" s="316"/>
      <c r="CB842" s="316"/>
      <c r="CC842" s="316"/>
      <c r="CD842" s="316"/>
      <c r="CE842" s="316"/>
      <c r="CF842" s="316"/>
      <c r="CG842" s="316"/>
      <c r="CH842" s="316"/>
      <c r="CI842" s="316"/>
      <c r="CJ842" s="316"/>
      <c r="CK842" s="316"/>
      <c r="CL842" s="316"/>
      <c r="CM842" s="316"/>
      <c r="CN842" s="316"/>
      <c r="CO842" s="316"/>
      <c r="CP842" s="316"/>
      <c r="CQ842" s="316"/>
      <c r="CR842" s="316"/>
      <c r="CS842" s="316"/>
      <c r="CT842" s="316"/>
      <c r="CU842" s="316"/>
      <c r="CV842" s="316"/>
      <c r="CW842" s="316"/>
      <c r="CX842" s="316"/>
      <c r="CY842" s="316"/>
      <c r="CZ842" s="316"/>
      <c r="DA842" s="316"/>
      <c r="DB842" s="316"/>
      <c r="DC842" s="316"/>
      <c r="DD842" s="316"/>
      <c r="DE842" s="316"/>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21"/>
      <c r="ET842" s="21"/>
      <c r="EU842" s="21"/>
      <c r="EV842" s="21"/>
      <c r="HP842" s="268">
        <f t="shared" si="554"/>
        <v>5</v>
      </c>
      <c r="HQ842" s="268">
        <f t="shared" si="525"/>
        <v>834</v>
      </c>
      <c r="HR842" s="268">
        <f t="shared" si="555"/>
        <v>0</v>
      </c>
      <c r="HS842" s="268">
        <f t="shared" si="521"/>
        <v>0</v>
      </c>
    </row>
    <row r="843" spans="1:227" x14ac:dyDescent="0.3">
      <c r="A843" s="21"/>
      <c r="B843" s="14">
        <v>11719</v>
      </c>
      <c r="C843" s="14">
        <v>19</v>
      </c>
      <c r="D843" s="14" t="s">
        <v>182</v>
      </c>
      <c r="E843" s="14" t="s">
        <v>183</v>
      </c>
      <c r="F843" s="14">
        <v>390</v>
      </c>
      <c r="G843" s="14" t="s">
        <v>120</v>
      </c>
      <c r="H843" s="14">
        <v>6</v>
      </c>
      <c r="I843" s="14">
        <v>4</v>
      </c>
      <c r="J843" s="14">
        <v>4</v>
      </c>
      <c r="K843" s="14"/>
      <c r="L843" s="14" t="s">
        <v>141</v>
      </c>
      <c r="M843" s="24">
        <f t="shared" si="551"/>
        <v>4</v>
      </c>
      <c r="N843" s="24">
        <f t="shared" si="526"/>
        <v>2</v>
      </c>
      <c r="O843" s="24" t="str">
        <f t="shared" si="527"/>
        <v>4 4</v>
      </c>
      <c r="P843" s="24">
        <f t="shared" si="528"/>
        <v>4</v>
      </c>
      <c r="Q843" s="25">
        <f t="shared" si="529"/>
        <v>0</v>
      </c>
      <c r="R843" s="26">
        <f t="shared" si="530"/>
        <v>0</v>
      </c>
      <c r="S843" s="24">
        <f t="shared" si="531"/>
        <v>6</v>
      </c>
      <c r="T843" s="24">
        <f t="shared" si="532"/>
        <v>6</v>
      </c>
      <c r="U843" s="24" t="str">
        <f t="shared" si="533"/>
        <v/>
      </c>
      <c r="V843" s="24" t="str">
        <f t="shared" si="534"/>
        <v>g</v>
      </c>
      <c r="W843" s="24" t="str">
        <f t="shared" si="552"/>
        <v/>
      </c>
      <c r="X843" s="24">
        <f t="shared" si="535"/>
        <v>6</v>
      </c>
      <c r="Y843" s="24">
        <f t="shared" si="536"/>
        <v>6</v>
      </c>
      <c r="Z843" s="24" t="str">
        <f t="shared" si="537"/>
        <v>F</v>
      </c>
      <c r="AA843" s="24" t="str">
        <f t="shared" si="524"/>
        <v>F</v>
      </c>
      <c r="AB843" s="34" t="str">
        <f t="shared" si="538"/>
        <v/>
      </c>
      <c r="AC843" s="34" t="str">
        <f t="shared" si="539"/>
        <v>g</v>
      </c>
      <c r="AD843" s="34" t="str">
        <f t="shared" si="553"/>
        <v>g</v>
      </c>
      <c r="AE843" s="34" t="str">
        <f t="shared" si="540"/>
        <v>6 0</v>
      </c>
      <c r="AF843" s="34">
        <f t="shared" si="541"/>
        <v>4</v>
      </c>
      <c r="AG843" s="34">
        <f t="shared" si="542"/>
        <v>4</v>
      </c>
      <c r="AH843" s="34">
        <f t="shared" si="543"/>
        <v>0</v>
      </c>
      <c r="AI843" s="172">
        <f>IF(AJ843&lt;&gt;"",MAX(AI$3:AI842)+1,"")</f>
        <v>633</v>
      </c>
      <c r="AJ843" s="172" t="str">
        <f t="shared" si="544"/>
        <v>F</v>
      </c>
      <c r="AK843" s="172">
        <f t="shared" si="545"/>
        <v>390</v>
      </c>
      <c r="AL843" s="172">
        <f t="shared" si="546"/>
        <v>4</v>
      </c>
      <c r="AM843" s="172" t="str">
        <f>IF(AN843&lt;&gt;"",MAX(AM$3:AM842)+1,"")</f>
        <v/>
      </c>
      <c r="AN843" s="172" t="str">
        <f t="shared" si="547"/>
        <v/>
      </c>
      <c r="AO843" s="172" t="str">
        <f t="shared" si="548"/>
        <v/>
      </c>
      <c r="AP843" s="172" t="str">
        <f t="shared" si="549"/>
        <v/>
      </c>
      <c r="AQ843" s="172" t="str">
        <f t="shared" si="550"/>
        <v/>
      </c>
      <c r="AR843" s="172" t="str">
        <f>Table1[[#This Row],[Sex ]]&amp;Table1[[#This Row],[Month]]</f>
        <v>F6</v>
      </c>
      <c r="AS843" s="21"/>
      <c r="AT843" s="21"/>
      <c r="AU843" s="21"/>
      <c r="AV843" s="21"/>
      <c r="AW843" s="21"/>
      <c r="AX843" s="21"/>
      <c r="AY843" s="21"/>
      <c r="AZ843" s="21"/>
      <c r="BA843" s="21"/>
      <c r="BB843" s="21"/>
      <c r="BC843" s="21"/>
      <c r="BD843" s="21"/>
      <c r="BE843" s="319"/>
      <c r="BF843" s="319"/>
      <c r="BG843" s="316"/>
      <c r="BH843" s="316"/>
      <c r="BI843" s="316"/>
      <c r="BJ843" s="316"/>
      <c r="BK843" s="316"/>
      <c r="BL843" s="316"/>
      <c r="BM843" s="316"/>
      <c r="BN843" s="316"/>
      <c r="BO843" s="316"/>
      <c r="BP843" s="316"/>
      <c r="BQ843" s="316"/>
      <c r="BR843" s="316"/>
      <c r="BS843" s="316"/>
      <c r="BT843" s="316"/>
      <c r="BU843" s="316"/>
      <c r="BV843" s="316"/>
      <c r="BW843" s="316"/>
      <c r="BX843" s="316"/>
      <c r="BY843" s="316"/>
      <c r="BZ843" s="316"/>
      <c r="CA843" s="316"/>
      <c r="CB843" s="316"/>
      <c r="CC843" s="316"/>
      <c r="CD843" s="316"/>
      <c r="CE843" s="316"/>
      <c r="CF843" s="316"/>
      <c r="CG843" s="316"/>
      <c r="CH843" s="316"/>
      <c r="CI843" s="316"/>
      <c r="CJ843" s="316"/>
      <c r="CK843" s="316"/>
      <c r="CL843" s="316"/>
      <c r="CM843" s="316"/>
      <c r="CN843" s="316"/>
      <c r="CO843" s="316"/>
      <c r="CP843" s="316"/>
      <c r="CQ843" s="316"/>
      <c r="CR843" s="316"/>
      <c r="CS843" s="316"/>
      <c r="CT843" s="316"/>
      <c r="CU843" s="316"/>
      <c r="CV843" s="316"/>
      <c r="CW843" s="316"/>
      <c r="CX843" s="316"/>
      <c r="CY843" s="316"/>
      <c r="CZ843" s="316"/>
      <c r="DA843" s="316"/>
      <c r="DB843" s="316"/>
      <c r="DC843" s="316"/>
      <c r="DD843" s="316"/>
      <c r="DE843" s="316"/>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21"/>
      <c r="ET843" s="21"/>
      <c r="EU843" s="21"/>
      <c r="EV843" s="21"/>
      <c r="HP843" s="268">
        <f t="shared" si="554"/>
        <v>3</v>
      </c>
      <c r="HQ843" s="268">
        <f t="shared" si="525"/>
        <v>835</v>
      </c>
      <c r="HR843" s="268">
        <f t="shared" si="555"/>
        <v>0</v>
      </c>
      <c r="HS843" s="268">
        <f t="shared" si="521"/>
        <v>0</v>
      </c>
    </row>
    <row r="844" spans="1:227" x14ac:dyDescent="0.3">
      <c r="A844" s="21"/>
      <c r="B844" s="14">
        <v>11719</v>
      </c>
      <c r="C844" s="14">
        <v>20</v>
      </c>
      <c r="D844" s="14" t="s">
        <v>182</v>
      </c>
      <c r="E844" s="14" t="s">
        <v>183</v>
      </c>
      <c r="F844" s="14">
        <v>340</v>
      </c>
      <c r="G844" s="14" t="s">
        <v>121</v>
      </c>
      <c r="H844" s="14">
        <v>6</v>
      </c>
      <c r="I844" s="14">
        <v>9</v>
      </c>
      <c r="J844" s="14">
        <v>9</v>
      </c>
      <c r="K844" s="14"/>
      <c r="L844" s="14" t="s">
        <v>141</v>
      </c>
      <c r="M844" s="24">
        <f t="shared" si="551"/>
        <v>9</v>
      </c>
      <c r="N844" s="24">
        <f t="shared" si="526"/>
        <v>2</v>
      </c>
      <c r="O844" s="24" t="str">
        <f t="shared" si="527"/>
        <v>9 9</v>
      </c>
      <c r="P844" s="24">
        <f t="shared" si="528"/>
        <v>9</v>
      </c>
      <c r="Q844" s="25">
        <f t="shared" si="529"/>
        <v>0</v>
      </c>
      <c r="R844" s="26">
        <f t="shared" si="530"/>
        <v>0</v>
      </c>
      <c r="S844" s="24">
        <f t="shared" si="531"/>
        <v>6</v>
      </c>
      <c r="T844" s="24">
        <f t="shared" si="532"/>
        <v>6</v>
      </c>
      <c r="U844" s="24" t="str">
        <f t="shared" si="533"/>
        <v/>
      </c>
      <c r="V844" s="24" t="str">
        <f t="shared" si="534"/>
        <v>g</v>
      </c>
      <c r="W844" s="24" t="str">
        <f t="shared" si="552"/>
        <v/>
      </c>
      <c r="X844" s="24">
        <f t="shared" si="535"/>
        <v>6</v>
      </c>
      <c r="Y844" s="24">
        <f t="shared" si="536"/>
        <v>6</v>
      </c>
      <c r="Z844" s="24" t="str">
        <f t="shared" si="537"/>
        <v>M</v>
      </c>
      <c r="AA844" s="24" t="str">
        <f t="shared" si="524"/>
        <v>M</v>
      </c>
      <c r="AB844" s="34" t="str">
        <f t="shared" si="538"/>
        <v/>
      </c>
      <c r="AC844" s="34" t="str">
        <f t="shared" si="539"/>
        <v>g</v>
      </c>
      <c r="AD844" s="34" t="str">
        <f t="shared" si="553"/>
        <v>g</v>
      </c>
      <c r="AE844" s="34" t="str">
        <f t="shared" si="540"/>
        <v>6 0</v>
      </c>
      <c r="AF844" s="34">
        <f t="shared" si="541"/>
        <v>9</v>
      </c>
      <c r="AG844" s="34">
        <f t="shared" si="542"/>
        <v>9</v>
      </c>
      <c r="AH844" s="34">
        <f t="shared" si="543"/>
        <v>0</v>
      </c>
      <c r="AI844" s="172" t="str">
        <f>IF(AJ844&lt;&gt;"",MAX(AI$3:AI843)+1,"")</f>
        <v/>
      </c>
      <c r="AJ844" s="172" t="str">
        <f t="shared" si="544"/>
        <v/>
      </c>
      <c r="AK844" s="172" t="str">
        <f t="shared" si="545"/>
        <v/>
      </c>
      <c r="AL844" s="172" t="str">
        <f t="shared" si="546"/>
        <v/>
      </c>
      <c r="AM844" s="172">
        <f>IF(AN844&lt;&gt;"",MAX(AM$3:AM843)+1,"")</f>
        <v>200</v>
      </c>
      <c r="AN844" s="172" t="str">
        <f t="shared" si="547"/>
        <v>M</v>
      </c>
      <c r="AO844" s="172">
        <f t="shared" si="548"/>
        <v>340</v>
      </c>
      <c r="AP844" s="172">
        <f t="shared" si="549"/>
        <v>9</v>
      </c>
      <c r="AQ844" s="172" t="str">
        <f t="shared" si="550"/>
        <v/>
      </c>
      <c r="AR844" s="172" t="str">
        <f>Table1[[#This Row],[Sex ]]&amp;Table1[[#This Row],[Month]]</f>
        <v>M6</v>
      </c>
      <c r="AS844" s="21"/>
      <c r="AT844" s="21"/>
      <c r="AU844" s="21"/>
      <c r="AV844" s="21"/>
      <c r="AW844" s="21"/>
      <c r="AX844" s="21"/>
      <c r="AY844" s="21"/>
      <c r="AZ844" s="21"/>
      <c r="BA844" s="21"/>
      <c r="BB844" s="21"/>
      <c r="BC844" s="21"/>
      <c r="BD844" s="21"/>
      <c r="BE844" s="319"/>
      <c r="BF844" s="319"/>
      <c r="BG844" s="316"/>
      <c r="BH844" s="316"/>
      <c r="BI844" s="316"/>
      <c r="BJ844" s="316"/>
      <c r="BK844" s="316"/>
      <c r="BL844" s="316"/>
      <c r="BM844" s="316"/>
      <c r="BN844" s="316"/>
      <c r="BO844" s="316"/>
      <c r="BP844" s="316"/>
      <c r="BQ844" s="316"/>
      <c r="BR844" s="316"/>
      <c r="BS844" s="316"/>
      <c r="BT844" s="316"/>
      <c r="BU844" s="316"/>
      <c r="BV844" s="316"/>
      <c r="BW844" s="316"/>
      <c r="BX844" s="316"/>
      <c r="BY844" s="316"/>
      <c r="BZ844" s="316"/>
      <c r="CA844" s="316"/>
      <c r="CB844" s="316"/>
      <c r="CC844" s="316"/>
      <c r="CD844" s="316"/>
      <c r="CE844" s="316"/>
      <c r="CF844" s="316"/>
      <c r="CG844" s="316"/>
      <c r="CH844" s="316"/>
      <c r="CI844" s="316"/>
      <c r="CJ844" s="316"/>
      <c r="CK844" s="316"/>
      <c r="CL844" s="316"/>
      <c r="CM844" s="316"/>
      <c r="CN844" s="316"/>
      <c r="CO844" s="316"/>
      <c r="CP844" s="316"/>
      <c r="CQ844" s="316"/>
      <c r="CR844" s="316"/>
      <c r="CS844" s="316"/>
      <c r="CT844" s="316"/>
      <c r="CU844" s="316"/>
      <c r="CV844" s="316"/>
      <c r="CW844" s="316"/>
      <c r="CX844" s="316"/>
      <c r="CY844" s="316"/>
      <c r="CZ844" s="316"/>
      <c r="DA844" s="316"/>
      <c r="DB844" s="316"/>
      <c r="DC844" s="316"/>
      <c r="DD844" s="316"/>
      <c r="DE844" s="316"/>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21"/>
      <c r="ET844" s="21"/>
      <c r="EU844" s="21"/>
      <c r="EV844" s="21"/>
      <c r="HP844" s="268">
        <f t="shared" si="554"/>
        <v>4</v>
      </c>
      <c r="HQ844" s="268">
        <f t="shared" si="525"/>
        <v>836</v>
      </c>
      <c r="HR844" s="268">
        <f t="shared" si="555"/>
        <v>0</v>
      </c>
      <c r="HS844" s="268">
        <f t="shared" si="521"/>
        <v>0</v>
      </c>
    </row>
    <row r="845" spans="1:227" x14ac:dyDescent="0.3">
      <c r="A845" s="21"/>
      <c r="B845" s="14">
        <v>11719</v>
      </c>
      <c r="C845" s="14">
        <v>21</v>
      </c>
      <c r="D845" s="14" t="s">
        <v>182</v>
      </c>
      <c r="E845" s="14" t="s">
        <v>183</v>
      </c>
      <c r="F845" s="14">
        <v>410</v>
      </c>
      <c r="G845" s="14" t="s">
        <v>120</v>
      </c>
      <c r="H845" s="14">
        <v>6</v>
      </c>
      <c r="I845" s="14">
        <v>4</v>
      </c>
      <c r="J845" s="14">
        <v>4</v>
      </c>
      <c r="K845" s="14"/>
      <c r="L845" s="14" t="s">
        <v>141</v>
      </c>
      <c r="M845" s="24">
        <f t="shared" si="551"/>
        <v>4</v>
      </c>
      <c r="N845" s="24">
        <f t="shared" si="526"/>
        <v>2</v>
      </c>
      <c r="O845" s="24" t="str">
        <f t="shared" si="527"/>
        <v>4 4</v>
      </c>
      <c r="P845" s="24">
        <f t="shared" si="528"/>
        <v>4</v>
      </c>
      <c r="Q845" s="25">
        <f t="shared" si="529"/>
        <v>0</v>
      </c>
      <c r="R845" s="26">
        <f t="shared" si="530"/>
        <v>0</v>
      </c>
      <c r="S845" s="24">
        <f t="shared" si="531"/>
        <v>6</v>
      </c>
      <c r="T845" s="24">
        <f t="shared" si="532"/>
        <v>6</v>
      </c>
      <c r="U845" s="24" t="str">
        <f t="shared" si="533"/>
        <v/>
      </c>
      <c r="V845" s="24" t="str">
        <f t="shared" si="534"/>
        <v>g</v>
      </c>
      <c r="W845" s="24" t="str">
        <f t="shared" si="552"/>
        <v/>
      </c>
      <c r="X845" s="24">
        <f t="shared" si="535"/>
        <v>6</v>
      </c>
      <c r="Y845" s="24">
        <f t="shared" si="536"/>
        <v>6</v>
      </c>
      <c r="Z845" s="24" t="str">
        <f t="shared" si="537"/>
        <v>F</v>
      </c>
      <c r="AA845" s="24" t="str">
        <f t="shared" si="524"/>
        <v>F</v>
      </c>
      <c r="AB845" s="34" t="str">
        <f t="shared" si="538"/>
        <v/>
      </c>
      <c r="AC845" s="34" t="str">
        <f t="shared" si="539"/>
        <v>g</v>
      </c>
      <c r="AD845" s="34" t="str">
        <f t="shared" si="553"/>
        <v>g</v>
      </c>
      <c r="AE845" s="34" t="str">
        <f t="shared" si="540"/>
        <v>6 0</v>
      </c>
      <c r="AF845" s="34">
        <f t="shared" si="541"/>
        <v>4</v>
      </c>
      <c r="AG845" s="34">
        <f t="shared" si="542"/>
        <v>4</v>
      </c>
      <c r="AH845" s="34">
        <f t="shared" si="543"/>
        <v>0</v>
      </c>
      <c r="AI845" s="172">
        <f>IF(AJ845&lt;&gt;"",MAX(AI$3:AI844)+1,"")</f>
        <v>634</v>
      </c>
      <c r="AJ845" s="172" t="str">
        <f t="shared" si="544"/>
        <v>F</v>
      </c>
      <c r="AK845" s="172">
        <f t="shared" si="545"/>
        <v>410</v>
      </c>
      <c r="AL845" s="172">
        <f t="shared" si="546"/>
        <v>4</v>
      </c>
      <c r="AM845" s="172" t="str">
        <f>IF(AN845&lt;&gt;"",MAX(AM$3:AM844)+1,"")</f>
        <v/>
      </c>
      <c r="AN845" s="172" t="str">
        <f t="shared" si="547"/>
        <v/>
      </c>
      <c r="AO845" s="172" t="str">
        <f t="shared" si="548"/>
        <v/>
      </c>
      <c r="AP845" s="172" t="str">
        <f t="shared" si="549"/>
        <v/>
      </c>
      <c r="AQ845" s="172" t="str">
        <f t="shared" si="550"/>
        <v/>
      </c>
      <c r="AR845" s="172" t="str">
        <f>Table1[[#This Row],[Sex ]]&amp;Table1[[#This Row],[Month]]</f>
        <v>F6</v>
      </c>
      <c r="AS845" s="21"/>
      <c r="AT845" s="21"/>
      <c r="AU845" s="21"/>
      <c r="AV845" s="21"/>
      <c r="AW845" s="21"/>
      <c r="AX845" s="21"/>
      <c r="AY845" s="21"/>
      <c r="AZ845" s="21"/>
      <c r="BA845" s="21"/>
      <c r="BB845" s="21"/>
      <c r="BC845" s="21"/>
      <c r="BD845" s="21"/>
      <c r="BE845" s="319"/>
      <c r="BF845" s="319"/>
      <c r="BG845" s="316"/>
      <c r="BH845" s="316"/>
      <c r="BI845" s="316"/>
      <c r="BJ845" s="316"/>
      <c r="BK845" s="316"/>
      <c r="BL845" s="316"/>
      <c r="BM845" s="316"/>
      <c r="BN845" s="316"/>
      <c r="BO845" s="316"/>
      <c r="BP845" s="316"/>
      <c r="BQ845" s="316"/>
      <c r="BR845" s="316"/>
      <c r="BS845" s="316"/>
      <c r="BT845" s="316"/>
      <c r="BU845" s="316"/>
      <c r="BV845" s="316"/>
      <c r="BW845" s="316"/>
      <c r="BX845" s="316"/>
      <c r="BY845" s="316"/>
      <c r="BZ845" s="316"/>
      <c r="CA845" s="316"/>
      <c r="CB845" s="316"/>
      <c r="CC845" s="316"/>
      <c r="CD845" s="316"/>
      <c r="CE845" s="316"/>
      <c r="CF845" s="316"/>
      <c r="CG845" s="316"/>
      <c r="CH845" s="316"/>
      <c r="CI845" s="316"/>
      <c r="CJ845" s="316"/>
      <c r="CK845" s="316"/>
      <c r="CL845" s="316"/>
      <c r="CM845" s="316"/>
      <c r="CN845" s="316"/>
      <c r="CO845" s="316"/>
      <c r="CP845" s="316"/>
      <c r="CQ845" s="316"/>
      <c r="CR845" s="316"/>
      <c r="CS845" s="316"/>
      <c r="CT845" s="316"/>
      <c r="CU845" s="316"/>
      <c r="CV845" s="316"/>
      <c r="CW845" s="316"/>
      <c r="CX845" s="316"/>
      <c r="CY845" s="316"/>
      <c r="CZ845" s="316"/>
      <c r="DA845" s="316"/>
      <c r="DB845" s="316"/>
      <c r="DC845" s="316"/>
      <c r="DD845" s="316"/>
      <c r="DE845" s="316"/>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21"/>
      <c r="ET845" s="21"/>
      <c r="EU845" s="21"/>
      <c r="EV845" s="21"/>
      <c r="HP845" s="268">
        <f t="shared" si="554"/>
        <v>3</v>
      </c>
      <c r="HQ845" s="268">
        <f t="shared" si="525"/>
        <v>837</v>
      </c>
      <c r="HR845" s="268">
        <f t="shared" si="555"/>
        <v>0</v>
      </c>
      <c r="HS845" s="268">
        <f t="shared" ref="HS845:HS908" si="556">ABS(HR845)</f>
        <v>0</v>
      </c>
    </row>
    <row r="846" spans="1:227" x14ac:dyDescent="0.3">
      <c r="A846" s="21"/>
      <c r="B846" s="14">
        <v>11719</v>
      </c>
      <c r="C846" s="14">
        <v>22</v>
      </c>
      <c r="D846" s="14" t="s">
        <v>182</v>
      </c>
      <c r="E846" s="14" t="s">
        <v>183</v>
      </c>
      <c r="F846" s="14">
        <v>410</v>
      </c>
      <c r="G846" s="14" t="s">
        <v>120</v>
      </c>
      <c r="H846" s="14">
        <v>6</v>
      </c>
      <c r="I846" s="14">
        <v>4</v>
      </c>
      <c r="J846" s="14">
        <v>4</v>
      </c>
      <c r="K846" s="14"/>
      <c r="L846" s="14" t="s">
        <v>141</v>
      </c>
      <c r="M846" s="24">
        <f t="shared" si="551"/>
        <v>4</v>
      </c>
      <c r="N846" s="24">
        <f t="shared" si="526"/>
        <v>2</v>
      </c>
      <c r="O846" s="24" t="str">
        <f t="shared" si="527"/>
        <v>4 4</v>
      </c>
      <c r="P846" s="24">
        <f t="shared" si="528"/>
        <v>4</v>
      </c>
      <c r="Q846" s="25">
        <f t="shared" si="529"/>
        <v>0</v>
      </c>
      <c r="R846" s="26">
        <f t="shared" si="530"/>
        <v>0</v>
      </c>
      <c r="S846" s="24">
        <f t="shared" si="531"/>
        <v>6</v>
      </c>
      <c r="T846" s="24">
        <f t="shared" si="532"/>
        <v>6</v>
      </c>
      <c r="U846" s="24" t="str">
        <f t="shared" si="533"/>
        <v/>
      </c>
      <c r="V846" s="24" t="str">
        <f t="shared" si="534"/>
        <v>g</v>
      </c>
      <c r="W846" s="24" t="str">
        <f t="shared" si="552"/>
        <v/>
      </c>
      <c r="X846" s="24">
        <f t="shared" si="535"/>
        <v>6</v>
      </c>
      <c r="Y846" s="24">
        <f t="shared" si="536"/>
        <v>6</v>
      </c>
      <c r="Z846" s="24" t="str">
        <f t="shared" si="537"/>
        <v>F</v>
      </c>
      <c r="AA846" s="24" t="str">
        <f t="shared" si="524"/>
        <v>F</v>
      </c>
      <c r="AB846" s="34" t="str">
        <f t="shared" si="538"/>
        <v/>
      </c>
      <c r="AC846" s="34" t="str">
        <f t="shared" si="539"/>
        <v>g</v>
      </c>
      <c r="AD846" s="34" t="str">
        <f t="shared" si="553"/>
        <v>g</v>
      </c>
      <c r="AE846" s="34" t="str">
        <f t="shared" si="540"/>
        <v>6 0</v>
      </c>
      <c r="AF846" s="34">
        <f t="shared" si="541"/>
        <v>4</v>
      </c>
      <c r="AG846" s="34">
        <f t="shared" si="542"/>
        <v>4</v>
      </c>
      <c r="AH846" s="34">
        <f t="shared" si="543"/>
        <v>0</v>
      </c>
      <c r="AI846" s="172">
        <f>IF(AJ846&lt;&gt;"",MAX(AI$3:AI845)+1,"")</f>
        <v>635</v>
      </c>
      <c r="AJ846" s="172" t="str">
        <f t="shared" si="544"/>
        <v>F</v>
      </c>
      <c r="AK846" s="172">
        <f t="shared" si="545"/>
        <v>410</v>
      </c>
      <c r="AL846" s="172">
        <f t="shared" si="546"/>
        <v>4</v>
      </c>
      <c r="AM846" s="172" t="str">
        <f>IF(AN846&lt;&gt;"",MAX(AM$3:AM845)+1,"")</f>
        <v/>
      </c>
      <c r="AN846" s="172" t="str">
        <f t="shared" si="547"/>
        <v/>
      </c>
      <c r="AO846" s="172" t="str">
        <f t="shared" si="548"/>
        <v/>
      </c>
      <c r="AP846" s="172" t="str">
        <f t="shared" si="549"/>
        <v/>
      </c>
      <c r="AQ846" s="172" t="str">
        <f t="shared" si="550"/>
        <v/>
      </c>
      <c r="AR846" s="172" t="str">
        <f>Table1[[#This Row],[Sex ]]&amp;Table1[[#This Row],[Month]]</f>
        <v>F6</v>
      </c>
      <c r="AS846" s="21"/>
      <c r="AT846" s="21"/>
      <c r="AU846" s="21"/>
      <c r="AV846" s="21"/>
      <c r="AW846" s="21"/>
      <c r="AX846" s="21"/>
      <c r="AY846" s="21"/>
      <c r="AZ846" s="21"/>
      <c r="BA846" s="21"/>
      <c r="BB846" s="21"/>
      <c r="BC846" s="21"/>
      <c r="BD846" s="21"/>
      <c r="BE846" s="319"/>
      <c r="BF846" s="319"/>
      <c r="BG846" s="316"/>
      <c r="BH846" s="316"/>
      <c r="BI846" s="316"/>
      <c r="BJ846" s="316"/>
      <c r="BK846" s="316"/>
      <c r="BL846" s="316"/>
      <c r="BM846" s="316"/>
      <c r="BN846" s="316"/>
      <c r="BO846" s="316"/>
      <c r="BP846" s="316"/>
      <c r="BQ846" s="316"/>
      <c r="BR846" s="316"/>
      <c r="BS846" s="316"/>
      <c r="BT846" s="316"/>
      <c r="BU846" s="316"/>
      <c r="BV846" s="316"/>
      <c r="BW846" s="316"/>
      <c r="BX846" s="316"/>
      <c r="BY846" s="316"/>
      <c r="BZ846" s="316"/>
      <c r="CA846" s="316"/>
      <c r="CB846" s="316"/>
      <c r="CC846" s="316"/>
      <c r="CD846" s="316"/>
      <c r="CE846" s="316"/>
      <c r="CF846" s="316"/>
      <c r="CG846" s="316"/>
      <c r="CH846" s="316"/>
      <c r="CI846" s="316"/>
      <c r="CJ846" s="316"/>
      <c r="CK846" s="316"/>
      <c r="CL846" s="316"/>
      <c r="CM846" s="316"/>
      <c r="CN846" s="316"/>
      <c r="CO846" s="316"/>
      <c r="CP846" s="316"/>
      <c r="CQ846" s="316"/>
      <c r="CR846" s="316"/>
      <c r="CS846" s="316"/>
      <c r="CT846" s="316"/>
      <c r="CU846" s="316"/>
      <c r="CV846" s="316"/>
      <c r="CW846" s="316"/>
      <c r="CX846" s="316"/>
      <c r="CY846" s="316"/>
      <c r="CZ846" s="316"/>
      <c r="DA846" s="316"/>
      <c r="DB846" s="316"/>
      <c r="DC846" s="316"/>
      <c r="DD846" s="316"/>
      <c r="DE846" s="316"/>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HP846" s="268">
        <f t="shared" si="554"/>
        <v>3</v>
      </c>
      <c r="HQ846" s="268">
        <f t="shared" si="525"/>
        <v>838</v>
      </c>
      <c r="HR846" s="268">
        <f t="shared" si="555"/>
        <v>0</v>
      </c>
      <c r="HS846" s="268">
        <f t="shared" si="556"/>
        <v>0</v>
      </c>
    </row>
    <row r="847" spans="1:227" x14ac:dyDescent="0.3">
      <c r="A847" s="21"/>
      <c r="B847" s="14">
        <v>11719</v>
      </c>
      <c r="C847" s="14">
        <v>23</v>
      </c>
      <c r="D847" s="14" t="s">
        <v>182</v>
      </c>
      <c r="E847" s="14" t="s">
        <v>183</v>
      </c>
      <c r="F847" s="14">
        <v>370</v>
      </c>
      <c r="G847" s="14" t="s">
        <v>121</v>
      </c>
      <c r="H847" s="14">
        <v>6</v>
      </c>
      <c r="I847" s="14">
        <v>6</v>
      </c>
      <c r="J847" s="14">
        <v>6</v>
      </c>
      <c r="K847" s="14"/>
      <c r="L847" s="14" t="s">
        <v>141</v>
      </c>
      <c r="M847" s="24">
        <f t="shared" si="551"/>
        <v>6</v>
      </c>
      <c r="N847" s="24">
        <f t="shared" si="526"/>
        <v>2</v>
      </c>
      <c r="O847" s="24" t="str">
        <f t="shared" si="527"/>
        <v>6 6</v>
      </c>
      <c r="P847" s="24">
        <f t="shared" si="528"/>
        <v>6</v>
      </c>
      <c r="Q847" s="25">
        <f t="shared" si="529"/>
        <v>0</v>
      </c>
      <c r="R847" s="26">
        <f t="shared" si="530"/>
        <v>0</v>
      </c>
      <c r="S847" s="24">
        <f t="shared" si="531"/>
        <v>6</v>
      </c>
      <c r="T847" s="24">
        <f t="shared" si="532"/>
        <v>6</v>
      </c>
      <c r="U847" s="24" t="str">
        <f t="shared" si="533"/>
        <v/>
      </c>
      <c r="V847" s="24" t="str">
        <f t="shared" si="534"/>
        <v>g</v>
      </c>
      <c r="W847" s="24" t="str">
        <f t="shared" si="552"/>
        <v/>
      </c>
      <c r="X847" s="24">
        <f t="shared" si="535"/>
        <v>6</v>
      </c>
      <c r="Y847" s="24">
        <f t="shared" si="536"/>
        <v>6</v>
      </c>
      <c r="Z847" s="24" t="str">
        <f t="shared" si="537"/>
        <v>M</v>
      </c>
      <c r="AA847" s="24" t="str">
        <f t="shared" si="524"/>
        <v>M</v>
      </c>
      <c r="AB847" s="34" t="str">
        <f t="shared" si="538"/>
        <v/>
      </c>
      <c r="AC847" s="34" t="str">
        <f t="shared" si="539"/>
        <v>g</v>
      </c>
      <c r="AD847" s="34" t="str">
        <f t="shared" si="553"/>
        <v>g</v>
      </c>
      <c r="AE847" s="34" t="str">
        <f t="shared" si="540"/>
        <v>6 0</v>
      </c>
      <c r="AF847" s="34">
        <f t="shared" si="541"/>
        <v>6</v>
      </c>
      <c r="AG847" s="34">
        <f t="shared" si="542"/>
        <v>6</v>
      </c>
      <c r="AH847" s="34">
        <f t="shared" si="543"/>
        <v>0</v>
      </c>
      <c r="AI847" s="172" t="str">
        <f>IF(AJ847&lt;&gt;"",MAX(AI$3:AI846)+1,"")</f>
        <v/>
      </c>
      <c r="AJ847" s="172" t="str">
        <f t="shared" si="544"/>
        <v/>
      </c>
      <c r="AK847" s="172" t="str">
        <f t="shared" si="545"/>
        <v/>
      </c>
      <c r="AL847" s="172" t="str">
        <f t="shared" si="546"/>
        <v/>
      </c>
      <c r="AM847" s="172">
        <f>IF(AN847&lt;&gt;"",MAX(AM$3:AM846)+1,"")</f>
        <v>201</v>
      </c>
      <c r="AN847" s="172" t="str">
        <f t="shared" si="547"/>
        <v>M</v>
      </c>
      <c r="AO847" s="172">
        <f t="shared" si="548"/>
        <v>370</v>
      </c>
      <c r="AP847" s="172">
        <f t="shared" si="549"/>
        <v>6</v>
      </c>
      <c r="AQ847" s="172" t="str">
        <f t="shared" si="550"/>
        <v/>
      </c>
      <c r="AR847" s="172" t="str">
        <f>Table1[[#This Row],[Sex ]]&amp;Table1[[#This Row],[Month]]</f>
        <v>M6</v>
      </c>
      <c r="AS847" s="21"/>
      <c r="AT847" s="21"/>
      <c r="AU847" s="21"/>
      <c r="AV847" s="21"/>
      <c r="AW847" s="21"/>
      <c r="AX847" s="21"/>
      <c r="AY847" s="21"/>
      <c r="AZ847" s="21"/>
      <c r="BA847" s="21"/>
      <c r="BB847" s="21"/>
      <c r="BC847" s="21"/>
      <c r="BD847" s="21"/>
      <c r="BE847" s="319"/>
      <c r="BF847" s="319"/>
      <c r="BG847" s="316"/>
      <c r="BH847" s="316"/>
      <c r="BI847" s="316"/>
      <c r="BJ847" s="316"/>
      <c r="BK847" s="316"/>
      <c r="BL847" s="316"/>
      <c r="BM847" s="316"/>
      <c r="BN847" s="316"/>
      <c r="BO847" s="316"/>
      <c r="BP847" s="316"/>
      <c r="BQ847" s="316"/>
      <c r="BR847" s="316"/>
      <c r="BS847" s="316"/>
      <c r="BT847" s="316"/>
      <c r="BU847" s="316"/>
      <c r="BV847" s="316"/>
      <c r="BW847" s="316"/>
      <c r="BX847" s="316"/>
      <c r="BY847" s="316"/>
      <c r="BZ847" s="316"/>
      <c r="CA847" s="316"/>
      <c r="CB847" s="316"/>
      <c r="CC847" s="316"/>
      <c r="CD847" s="316"/>
      <c r="CE847" s="316"/>
      <c r="CF847" s="316"/>
      <c r="CG847" s="316"/>
      <c r="CH847" s="316"/>
      <c r="CI847" s="316"/>
      <c r="CJ847" s="316"/>
      <c r="CK847" s="316"/>
      <c r="CL847" s="316"/>
      <c r="CM847" s="316"/>
      <c r="CN847" s="316"/>
      <c r="CO847" s="316"/>
      <c r="CP847" s="316"/>
      <c r="CQ847" s="316"/>
      <c r="CR847" s="316"/>
      <c r="CS847" s="316"/>
      <c r="CT847" s="316"/>
      <c r="CU847" s="316"/>
      <c r="CV847" s="316"/>
      <c r="CW847" s="316"/>
      <c r="CX847" s="316"/>
      <c r="CY847" s="316"/>
      <c r="CZ847" s="316"/>
      <c r="DA847" s="316"/>
      <c r="DB847" s="316"/>
      <c r="DC847" s="316"/>
      <c r="DD847" s="316"/>
      <c r="DE847" s="316"/>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21"/>
      <c r="ET847" s="21"/>
      <c r="EU847" s="21"/>
      <c r="EV847" s="21"/>
      <c r="HP847" s="268">
        <f t="shared" si="554"/>
        <v>4</v>
      </c>
      <c r="HQ847" s="268">
        <f t="shared" si="525"/>
        <v>839</v>
      </c>
      <c r="HR847" s="268">
        <f t="shared" si="555"/>
        <v>0</v>
      </c>
      <c r="HS847" s="268">
        <f t="shared" si="556"/>
        <v>0</v>
      </c>
    </row>
    <row r="848" spans="1:227" x14ac:dyDescent="0.3">
      <c r="A848" s="21"/>
      <c r="B848" s="14">
        <v>11719</v>
      </c>
      <c r="C848" s="14">
        <v>24</v>
      </c>
      <c r="D848" s="14" t="s">
        <v>182</v>
      </c>
      <c r="E848" s="14" t="s">
        <v>183</v>
      </c>
      <c r="F848" s="14">
        <v>360</v>
      </c>
      <c r="G848" s="14" t="s">
        <v>120</v>
      </c>
      <c r="H848" s="14">
        <v>6</v>
      </c>
      <c r="I848" s="14">
        <v>9</v>
      </c>
      <c r="J848" s="14">
        <v>9</v>
      </c>
      <c r="K848" s="14"/>
      <c r="L848" s="14" t="s">
        <v>141</v>
      </c>
      <c r="M848" s="24">
        <f t="shared" si="551"/>
        <v>9</v>
      </c>
      <c r="N848" s="24">
        <f t="shared" si="526"/>
        <v>2</v>
      </c>
      <c r="O848" s="24" t="str">
        <f t="shared" si="527"/>
        <v>9 9</v>
      </c>
      <c r="P848" s="24">
        <f t="shared" si="528"/>
        <v>9</v>
      </c>
      <c r="Q848" s="25">
        <f t="shared" si="529"/>
        <v>0</v>
      </c>
      <c r="R848" s="26">
        <f t="shared" si="530"/>
        <v>0</v>
      </c>
      <c r="S848" s="24">
        <f t="shared" si="531"/>
        <v>6</v>
      </c>
      <c r="T848" s="24">
        <f t="shared" si="532"/>
        <v>6</v>
      </c>
      <c r="U848" s="24" t="str">
        <f t="shared" si="533"/>
        <v/>
      </c>
      <c r="V848" s="24" t="str">
        <f t="shared" si="534"/>
        <v>g</v>
      </c>
      <c r="W848" s="24" t="str">
        <f t="shared" si="552"/>
        <v/>
      </c>
      <c r="X848" s="24">
        <f t="shared" si="535"/>
        <v>6</v>
      </c>
      <c r="Y848" s="24">
        <f t="shared" si="536"/>
        <v>6</v>
      </c>
      <c r="Z848" s="24" t="str">
        <f t="shared" si="537"/>
        <v>F</v>
      </c>
      <c r="AA848" s="24" t="str">
        <f t="shared" si="524"/>
        <v>F</v>
      </c>
      <c r="AB848" s="34" t="str">
        <f t="shared" si="538"/>
        <v/>
      </c>
      <c r="AC848" s="34" t="str">
        <f t="shared" si="539"/>
        <v>g</v>
      </c>
      <c r="AD848" s="34" t="str">
        <f t="shared" si="553"/>
        <v>g</v>
      </c>
      <c r="AE848" s="34" t="str">
        <f t="shared" si="540"/>
        <v>6 0</v>
      </c>
      <c r="AF848" s="34">
        <f t="shared" si="541"/>
        <v>9</v>
      </c>
      <c r="AG848" s="34">
        <f t="shared" si="542"/>
        <v>9</v>
      </c>
      <c r="AH848" s="34">
        <f t="shared" si="543"/>
        <v>0</v>
      </c>
      <c r="AI848" s="172">
        <f>IF(AJ848&lt;&gt;"",MAX(AI$3:AI847)+1,"")</f>
        <v>636</v>
      </c>
      <c r="AJ848" s="172" t="str">
        <f t="shared" si="544"/>
        <v>F</v>
      </c>
      <c r="AK848" s="172">
        <f t="shared" si="545"/>
        <v>360</v>
      </c>
      <c r="AL848" s="172">
        <f t="shared" si="546"/>
        <v>9</v>
      </c>
      <c r="AM848" s="172" t="str">
        <f>IF(AN848&lt;&gt;"",MAX(AM$3:AM847)+1,"")</f>
        <v/>
      </c>
      <c r="AN848" s="172" t="str">
        <f t="shared" si="547"/>
        <v/>
      </c>
      <c r="AO848" s="172" t="str">
        <f t="shared" si="548"/>
        <v/>
      </c>
      <c r="AP848" s="172" t="str">
        <f t="shared" si="549"/>
        <v/>
      </c>
      <c r="AQ848" s="172" t="str">
        <f t="shared" si="550"/>
        <v/>
      </c>
      <c r="AR848" s="172" t="str">
        <f>Table1[[#This Row],[Sex ]]&amp;Table1[[#This Row],[Month]]</f>
        <v>F6</v>
      </c>
      <c r="AS848" s="21"/>
      <c r="AT848" s="21"/>
      <c r="AU848" s="21"/>
      <c r="AV848" s="21"/>
      <c r="AW848" s="21"/>
      <c r="AX848" s="21"/>
      <c r="AY848" s="21"/>
      <c r="AZ848" s="21"/>
      <c r="BA848" s="21"/>
      <c r="BB848" s="21"/>
      <c r="BC848" s="21"/>
      <c r="BD848" s="21"/>
      <c r="BE848" s="319"/>
      <c r="BF848" s="319"/>
      <c r="BG848" s="316"/>
      <c r="BH848" s="316"/>
      <c r="BI848" s="316"/>
      <c r="BJ848" s="316"/>
      <c r="BK848" s="316"/>
      <c r="BL848" s="316"/>
      <c r="BM848" s="316"/>
      <c r="BN848" s="316"/>
      <c r="BO848" s="316"/>
      <c r="BP848" s="316"/>
      <c r="BQ848" s="316"/>
      <c r="BR848" s="316"/>
      <c r="BS848" s="316"/>
      <c r="BT848" s="316"/>
      <c r="BU848" s="316"/>
      <c r="BV848" s="316"/>
      <c r="BW848" s="316"/>
      <c r="BX848" s="316"/>
      <c r="BY848" s="316"/>
      <c r="BZ848" s="316"/>
      <c r="CA848" s="316"/>
      <c r="CB848" s="316"/>
      <c r="CC848" s="316"/>
      <c r="CD848" s="316"/>
      <c r="CE848" s="316"/>
      <c r="CF848" s="316"/>
      <c r="CG848" s="316"/>
      <c r="CH848" s="316"/>
      <c r="CI848" s="316"/>
      <c r="CJ848" s="316"/>
      <c r="CK848" s="316"/>
      <c r="CL848" s="316"/>
      <c r="CM848" s="316"/>
      <c r="CN848" s="316"/>
      <c r="CO848" s="316"/>
      <c r="CP848" s="316"/>
      <c r="CQ848" s="316"/>
      <c r="CR848" s="316"/>
      <c r="CS848" s="316"/>
      <c r="CT848" s="316"/>
      <c r="CU848" s="316"/>
      <c r="CV848" s="316"/>
      <c r="CW848" s="316"/>
      <c r="CX848" s="316"/>
      <c r="CY848" s="316"/>
      <c r="CZ848" s="316"/>
      <c r="DA848" s="316"/>
      <c r="DB848" s="316"/>
      <c r="DC848" s="316"/>
      <c r="DD848" s="316"/>
      <c r="DE848" s="316"/>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21"/>
      <c r="ET848" s="21"/>
      <c r="EU848" s="21"/>
      <c r="EV848" s="21"/>
      <c r="HP848" s="268">
        <f t="shared" si="554"/>
        <v>3</v>
      </c>
      <c r="HQ848" s="268">
        <f t="shared" si="525"/>
        <v>840</v>
      </c>
      <c r="HR848" s="268">
        <f t="shared" si="555"/>
        <v>0</v>
      </c>
      <c r="HS848" s="268">
        <f t="shared" si="556"/>
        <v>0</v>
      </c>
    </row>
    <row r="849" spans="1:227" x14ac:dyDescent="0.3">
      <c r="A849" s="21"/>
      <c r="B849" s="14">
        <v>11719</v>
      </c>
      <c r="C849" s="14">
        <v>25</v>
      </c>
      <c r="D849" s="14" t="s">
        <v>182</v>
      </c>
      <c r="E849" s="14" t="s">
        <v>183</v>
      </c>
      <c r="F849" s="14">
        <v>370</v>
      </c>
      <c r="G849" s="14" t="s">
        <v>120</v>
      </c>
      <c r="H849" s="14">
        <v>6</v>
      </c>
      <c r="I849" s="14">
        <v>4</v>
      </c>
      <c r="J849" s="14">
        <v>4</v>
      </c>
      <c r="K849" s="14"/>
      <c r="L849" s="14" t="s">
        <v>141</v>
      </c>
      <c r="M849" s="24">
        <f t="shared" si="551"/>
        <v>4</v>
      </c>
      <c r="N849" s="24">
        <f t="shared" si="526"/>
        <v>2</v>
      </c>
      <c r="O849" s="24" t="str">
        <f t="shared" si="527"/>
        <v>4 4</v>
      </c>
      <c r="P849" s="24">
        <f t="shared" si="528"/>
        <v>4</v>
      </c>
      <c r="Q849" s="25">
        <f t="shared" si="529"/>
        <v>0</v>
      </c>
      <c r="R849" s="26">
        <f t="shared" si="530"/>
        <v>0</v>
      </c>
      <c r="S849" s="24">
        <f t="shared" si="531"/>
        <v>6</v>
      </c>
      <c r="T849" s="24">
        <f t="shared" si="532"/>
        <v>6</v>
      </c>
      <c r="U849" s="24" t="str">
        <f t="shared" si="533"/>
        <v/>
      </c>
      <c r="V849" s="24" t="str">
        <f t="shared" si="534"/>
        <v>g</v>
      </c>
      <c r="W849" s="24" t="str">
        <f t="shared" si="552"/>
        <v/>
      </c>
      <c r="X849" s="24">
        <f t="shared" si="535"/>
        <v>6</v>
      </c>
      <c r="Y849" s="24">
        <f t="shared" si="536"/>
        <v>6</v>
      </c>
      <c r="Z849" s="24" t="str">
        <f t="shared" si="537"/>
        <v>F</v>
      </c>
      <c r="AA849" s="24" t="str">
        <f t="shared" si="524"/>
        <v>F</v>
      </c>
      <c r="AB849" s="34" t="str">
        <f t="shared" si="538"/>
        <v/>
      </c>
      <c r="AC849" s="34" t="str">
        <f t="shared" si="539"/>
        <v>g</v>
      </c>
      <c r="AD849" s="34" t="str">
        <f t="shared" si="553"/>
        <v>g</v>
      </c>
      <c r="AE849" s="34" t="str">
        <f t="shared" si="540"/>
        <v>6 0</v>
      </c>
      <c r="AF849" s="34">
        <f t="shared" si="541"/>
        <v>4</v>
      </c>
      <c r="AG849" s="34">
        <f t="shared" si="542"/>
        <v>4</v>
      </c>
      <c r="AH849" s="34">
        <f t="shared" si="543"/>
        <v>0</v>
      </c>
      <c r="AI849" s="172">
        <f>IF(AJ849&lt;&gt;"",MAX(AI$3:AI848)+1,"")</f>
        <v>637</v>
      </c>
      <c r="AJ849" s="172" t="str">
        <f t="shared" si="544"/>
        <v>F</v>
      </c>
      <c r="AK849" s="172">
        <f t="shared" si="545"/>
        <v>370</v>
      </c>
      <c r="AL849" s="172">
        <f t="shared" si="546"/>
        <v>4</v>
      </c>
      <c r="AM849" s="172" t="str">
        <f>IF(AN849&lt;&gt;"",MAX(AM$3:AM848)+1,"")</f>
        <v/>
      </c>
      <c r="AN849" s="172" t="str">
        <f t="shared" si="547"/>
        <v/>
      </c>
      <c r="AO849" s="172" t="str">
        <f t="shared" si="548"/>
        <v/>
      </c>
      <c r="AP849" s="172" t="str">
        <f t="shared" si="549"/>
        <v/>
      </c>
      <c r="AQ849" s="172" t="str">
        <f t="shared" si="550"/>
        <v/>
      </c>
      <c r="AR849" s="172" t="str">
        <f>Table1[[#This Row],[Sex ]]&amp;Table1[[#This Row],[Month]]</f>
        <v>F6</v>
      </c>
      <c r="AS849" s="21"/>
      <c r="AT849" s="21"/>
      <c r="AU849" s="21"/>
      <c r="AV849" s="21"/>
      <c r="AW849" s="21"/>
      <c r="AX849" s="21"/>
      <c r="AY849" s="21"/>
      <c r="AZ849" s="21"/>
      <c r="BA849" s="21"/>
      <c r="BB849" s="21"/>
      <c r="BC849" s="21"/>
      <c r="BD849" s="21"/>
      <c r="BE849" s="319"/>
      <c r="BF849" s="319"/>
      <c r="BG849" s="316"/>
      <c r="BH849" s="316"/>
      <c r="BI849" s="316"/>
      <c r="BJ849" s="316"/>
      <c r="BK849" s="316"/>
      <c r="BL849" s="316"/>
      <c r="BM849" s="316"/>
      <c r="BN849" s="316"/>
      <c r="BO849" s="316"/>
      <c r="BP849" s="316"/>
      <c r="BQ849" s="316"/>
      <c r="BR849" s="316"/>
      <c r="BS849" s="316"/>
      <c r="BT849" s="316"/>
      <c r="BU849" s="316"/>
      <c r="BV849" s="316"/>
      <c r="BW849" s="316"/>
      <c r="BX849" s="316"/>
      <c r="BY849" s="316"/>
      <c r="BZ849" s="316"/>
      <c r="CA849" s="316"/>
      <c r="CB849" s="316"/>
      <c r="CC849" s="316"/>
      <c r="CD849" s="316"/>
      <c r="CE849" s="316"/>
      <c r="CF849" s="316"/>
      <c r="CG849" s="316"/>
      <c r="CH849" s="316"/>
      <c r="CI849" s="316"/>
      <c r="CJ849" s="316"/>
      <c r="CK849" s="316"/>
      <c r="CL849" s="316"/>
      <c r="CM849" s="316"/>
      <c r="CN849" s="316"/>
      <c r="CO849" s="316"/>
      <c r="CP849" s="316"/>
      <c r="CQ849" s="316"/>
      <c r="CR849" s="316"/>
      <c r="CS849" s="316"/>
      <c r="CT849" s="316"/>
      <c r="CU849" s="316"/>
      <c r="CV849" s="316"/>
      <c r="CW849" s="316"/>
      <c r="CX849" s="316"/>
      <c r="CY849" s="316"/>
      <c r="CZ849" s="316"/>
      <c r="DA849" s="316"/>
      <c r="DB849" s="316"/>
      <c r="DC849" s="316"/>
      <c r="DD849" s="316"/>
      <c r="DE849" s="316"/>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21"/>
      <c r="ET849" s="21"/>
      <c r="EU849" s="21"/>
      <c r="EV849" s="21"/>
      <c r="HP849" s="268">
        <f t="shared" si="554"/>
        <v>4</v>
      </c>
      <c r="HQ849" s="268">
        <f t="shared" si="525"/>
        <v>841</v>
      </c>
      <c r="HR849" s="268">
        <f t="shared" si="555"/>
        <v>0</v>
      </c>
      <c r="HS849" s="268">
        <f t="shared" si="556"/>
        <v>0</v>
      </c>
    </row>
    <row r="850" spans="1:227" x14ac:dyDescent="0.3">
      <c r="A850" s="21"/>
      <c r="B850" s="14">
        <v>11719</v>
      </c>
      <c r="C850" s="14">
        <v>26</v>
      </c>
      <c r="D850" s="14" t="s">
        <v>182</v>
      </c>
      <c r="E850" s="14" t="s">
        <v>183</v>
      </c>
      <c r="F850" s="14">
        <v>380</v>
      </c>
      <c r="G850" s="14" t="s">
        <v>120</v>
      </c>
      <c r="H850" s="14">
        <v>6</v>
      </c>
      <c r="I850" s="14">
        <v>5</v>
      </c>
      <c r="J850" s="14">
        <v>5</v>
      </c>
      <c r="K850" s="14"/>
      <c r="L850" s="14" t="s">
        <v>141</v>
      </c>
      <c r="M850" s="24">
        <f t="shared" si="551"/>
        <v>5</v>
      </c>
      <c r="N850" s="24">
        <f t="shared" si="526"/>
        <v>2</v>
      </c>
      <c r="O850" s="24" t="str">
        <f t="shared" si="527"/>
        <v>5 5</v>
      </c>
      <c r="P850" s="24">
        <f t="shared" si="528"/>
        <v>5</v>
      </c>
      <c r="Q850" s="25">
        <f t="shared" si="529"/>
        <v>0</v>
      </c>
      <c r="R850" s="26">
        <f t="shared" si="530"/>
        <v>0</v>
      </c>
      <c r="S850" s="24">
        <f t="shared" si="531"/>
        <v>6</v>
      </c>
      <c r="T850" s="24">
        <f t="shared" si="532"/>
        <v>6</v>
      </c>
      <c r="U850" s="24" t="str">
        <f t="shared" si="533"/>
        <v/>
      </c>
      <c r="V850" s="24" t="str">
        <f t="shared" si="534"/>
        <v>g</v>
      </c>
      <c r="W850" s="24" t="str">
        <f t="shared" si="552"/>
        <v/>
      </c>
      <c r="X850" s="24">
        <f t="shared" si="535"/>
        <v>6</v>
      </c>
      <c r="Y850" s="24">
        <f t="shared" si="536"/>
        <v>6</v>
      </c>
      <c r="Z850" s="24" t="str">
        <f t="shared" si="537"/>
        <v>F</v>
      </c>
      <c r="AA850" s="24" t="str">
        <f t="shared" si="524"/>
        <v>F</v>
      </c>
      <c r="AB850" s="34" t="str">
        <f t="shared" si="538"/>
        <v/>
      </c>
      <c r="AC850" s="34" t="str">
        <f t="shared" si="539"/>
        <v>g</v>
      </c>
      <c r="AD850" s="34" t="str">
        <f t="shared" si="553"/>
        <v>g</v>
      </c>
      <c r="AE850" s="34" t="str">
        <f t="shared" si="540"/>
        <v>6 0</v>
      </c>
      <c r="AF850" s="34">
        <f t="shared" si="541"/>
        <v>5</v>
      </c>
      <c r="AG850" s="34">
        <f t="shared" si="542"/>
        <v>5</v>
      </c>
      <c r="AH850" s="34">
        <f t="shared" si="543"/>
        <v>0</v>
      </c>
      <c r="AI850" s="172">
        <f>IF(AJ850&lt;&gt;"",MAX(AI$3:AI849)+1,"")</f>
        <v>638</v>
      </c>
      <c r="AJ850" s="172" t="str">
        <f t="shared" si="544"/>
        <v>F</v>
      </c>
      <c r="AK850" s="172">
        <f t="shared" si="545"/>
        <v>380</v>
      </c>
      <c r="AL850" s="172">
        <f t="shared" si="546"/>
        <v>5</v>
      </c>
      <c r="AM850" s="172" t="str">
        <f>IF(AN850&lt;&gt;"",MAX(AM$3:AM849)+1,"")</f>
        <v/>
      </c>
      <c r="AN850" s="172" t="str">
        <f t="shared" si="547"/>
        <v/>
      </c>
      <c r="AO850" s="172" t="str">
        <f t="shared" si="548"/>
        <v/>
      </c>
      <c r="AP850" s="172" t="str">
        <f t="shared" si="549"/>
        <v/>
      </c>
      <c r="AQ850" s="172" t="str">
        <f t="shared" si="550"/>
        <v/>
      </c>
      <c r="AR850" s="172" t="str">
        <f>Table1[[#This Row],[Sex ]]&amp;Table1[[#This Row],[Month]]</f>
        <v>F6</v>
      </c>
      <c r="AS850" s="21"/>
      <c r="AT850" s="21"/>
      <c r="AU850" s="21"/>
      <c r="AV850" s="21"/>
      <c r="AW850" s="21"/>
      <c r="AX850" s="21"/>
      <c r="AY850" s="21"/>
      <c r="AZ850" s="21"/>
      <c r="BA850" s="21"/>
      <c r="BB850" s="21"/>
      <c r="BC850" s="21"/>
      <c r="BD850" s="21"/>
      <c r="BE850" s="319"/>
      <c r="BF850" s="319"/>
      <c r="BG850" s="316"/>
      <c r="BH850" s="316"/>
      <c r="BI850" s="316"/>
      <c r="BJ850" s="316"/>
      <c r="BK850" s="316"/>
      <c r="BL850" s="316"/>
      <c r="BM850" s="316"/>
      <c r="BN850" s="316"/>
      <c r="BO850" s="316"/>
      <c r="BP850" s="316"/>
      <c r="BQ850" s="316"/>
      <c r="BR850" s="316"/>
      <c r="BS850" s="316"/>
      <c r="BT850" s="316"/>
      <c r="BU850" s="316"/>
      <c r="BV850" s="316"/>
      <c r="BW850" s="316"/>
      <c r="BX850" s="316"/>
      <c r="BY850" s="316"/>
      <c r="BZ850" s="316"/>
      <c r="CA850" s="316"/>
      <c r="CB850" s="316"/>
      <c r="CC850" s="316"/>
      <c r="CD850" s="316"/>
      <c r="CE850" s="316"/>
      <c r="CF850" s="316"/>
      <c r="CG850" s="316"/>
      <c r="CH850" s="316"/>
      <c r="CI850" s="316"/>
      <c r="CJ850" s="316"/>
      <c r="CK850" s="316"/>
      <c r="CL850" s="316"/>
      <c r="CM850" s="316"/>
      <c r="CN850" s="316"/>
      <c r="CO850" s="316"/>
      <c r="CP850" s="316"/>
      <c r="CQ850" s="316"/>
      <c r="CR850" s="316"/>
      <c r="CS850" s="316"/>
      <c r="CT850" s="316"/>
      <c r="CU850" s="316"/>
      <c r="CV850" s="316"/>
      <c r="CW850" s="316"/>
      <c r="CX850" s="316"/>
      <c r="CY850" s="316"/>
      <c r="CZ850" s="316"/>
      <c r="DA850" s="316"/>
      <c r="DB850" s="316"/>
      <c r="DC850" s="316"/>
      <c r="DD850" s="316"/>
      <c r="DE850" s="316"/>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21"/>
      <c r="ET850" s="21"/>
      <c r="EU850" s="21"/>
      <c r="EV850" s="21"/>
      <c r="HP850" s="268">
        <f t="shared" si="554"/>
        <v>9</v>
      </c>
      <c r="HQ850" s="268">
        <f t="shared" si="525"/>
        <v>842</v>
      </c>
      <c r="HR850" s="268">
        <f t="shared" si="555"/>
        <v>0</v>
      </c>
      <c r="HS850" s="268">
        <f t="shared" si="556"/>
        <v>0</v>
      </c>
    </row>
    <row r="851" spans="1:227" x14ac:dyDescent="0.3">
      <c r="A851" s="21"/>
      <c r="B851" s="14">
        <v>11719</v>
      </c>
      <c r="C851" s="14">
        <v>27</v>
      </c>
      <c r="D851" s="14" t="s">
        <v>182</v>
      </c>
      <c r="E851" s="14" t="s">
        <v>183</v>
      </c>
      <c r="F851" s="14">
        <v>360</v>
      </c>
      <c r="G851" s="14" t="s">
        <v>120</v>
      </c>
      <c r="H851" s="14">
        <v>6</v>
      </c>
      <c r="I851" s="14">
        <v>4</v>
      </c>
      <c r="J851" s="14">
        <v>4</v>
      </c>
      <c r="K851" s="14"/>
      <c r="L851" s="14" t="s">
        <v>141</v>
      </c>
      <c r="M851" s="24">
        <f t="shared" si="551"/>
        <v>4</v>
      </c>
      <c r="N851" s="24">
        <f t="shared" si="526"/>
        <v>2</v>
      </c>
      <c r="O851" s="24" t="str">
        <f t="shared" si="527"/>
        <v>4 4</v>
      </c>
      <c r="P851" s="24">
        <f t="shared" si="528"/>
        <v>4</v>
      </c>
      <c r="Q851" s="25">
        <f t="shared" si="529"/>
        <v>0</v>
      </c>
      <c r="R851" s="26">
        <f t="shared" si="530"/>
        <v>0</v>
      </c>
      <c r="S851" s="24">
        <f t="shared" si="531"/>
        <v>6</v>
      </c>
      <c r="T851" s="24">
        <f t="shared" si="532"/>
        <v>6</v>
      </c>
      <c r="U851" s="24" t="str">
        <f t="shared" si="533"/>
        <v/>
      </c>
      <c r="V851" s="24" t="str">
        <f t="shared" si="534"/>
        <v>g</v>
      </c>
      <c r="W851" s="24" t="str">
        <f t="shared" si="552"/>
        <v/>
      </c>
      <c r="X851" s="24">
        <f t="shared" si="535"/>
        <v>6</v>
      </c>
      <c r="Y851" s="24">
        <f t="shared" si="536"/>
        <v>6</v>
      </c>
      <c r="Z851" s="24" t="str">
        <f t="shared" si="537"/>
        <v>F</v>
      </c>
      <c r="AA851" s="24" t="str">
        <f t="shared" si="524"/>
        <v>F</v>
      </c>
      <c r="AB851" s="34" t="str">
        <f t="shared" si="538"/>
        <v/>
      </c>
      <c r="AC851" s="34" t="str">
        <f t="shared" si="539"/>
        <v>g</v>
      </c>
      <c r="AD851" s="34" t="str">
        <f t="shared" si="553"/>
        <v>g</v>
      </c>
      <c r="AE851" s="34" t="str">
        <f t="shared" si="540"/>
        <v>6 0</v>
      </c>
      <c r="AF851" s="34">
        <f t="shared" si="541"/>
        <v>4</v>
      </c>
      <c r="AG851" s="34">
        <f t="shared" si="542"/>
        <v>4</v>
      </c>
      <c r="AH851" s="34">
        <f t="shared" si="543"/>
        <v>0</v>
      </c>
      <c r="AI851" s="172">
        <f>IF(AJ851&lt;&gt;"",MAX(AI$3:AI850)+1,"")</f>
        <v>639</v>
      </c>
      <c r="AJ851" s="172" t="str">
        <f t="shared" si="544"/>
        <v>F</v>
      </c>
      <c r="AK851" s="172">
        <f t="shared" si="545"/>
        <v>360</v>
      </c>
      <c r="AL851" s="172">
        <f t="shared" si="546"/>
        <v>4</v>
      </c>
      <c r="AM851" s="172" t="str">
        <f>IF(AN851&lt;&gt;"",MAX(AM$3:AM850)+1,"")</f>
        <v/>
      </c>
      <c r="AN851" s="172" t="str">
        <f t="shared" si="547"/>
        <v/>
      </c>
      <c r="AO851" s="172" t="str">
        <f t="shared" si="548"/>
        <v/>
      </c>
      <c r="AP851" s="172" t="str">
        <f t="shared" si="549"/>
        <v/>
      </c>
      <c r="AQ851" s="172" t="str">
        <f t="shared" si="550"/>
        <v/>
      </c>
      <c r="AR851" s="172" t="str">
        <f>Table1[[#This Row],[Sex ]]&amp;Table1[[#This Row],[Month]]</f>
        <v>F6</v>
      </c>
      <c r="AS851" s="21"/>
      <c r="AT851" s="21"/>
      <c r="AU851" s="21"/>
      <c r="AV851" s="21"/>
      <c r="AW851" s="21"/>
      <c r="AX851" s="21"/>
      <c r="AY851" s="21"/>
      <c r="AZ851" s="21"/>
      <c r="BA851" s="21"/>
      <c r="BB851" s="21"/>
      <c r="BC851" s="21"/>
      <c r="BD851" s="21"/>
      <c r="BE851" s="319"/>
      <c r="BF851" s="319"/>
      <c r="BG851" s="316"/>
      <c r="BH851" s="316"/>
      <c r="BI851" s="316"/>
      <c r="BJ851" s="316"/>
      <c r="BK851" s="316"/>
      <c r="BL851" s="316"/>
      <c r="BM851" s="316"/>
      <c r="BN851" s="316"/>
      <c r="BO851" s="316"/>
      <c r="BP851" s="316"/>
      <c r="BQ851" s="316"/>
      <c r="BR851" s="316"/>
      <c r="BS851" s="316"/>
      <c r="BT851" s="316"/>
      <c r="BU851" s="316"/>
      <c r="BV851" s="316"/>
      <c r="BW851" s="316"/>
      <c r="BX851" s="316"/>
      <c r="BY851" s="316"/>
      <c r="BZ851" s="316"/>
      <c r="CA851" s="316"/>
      <c r="CB851" s="316"/>
      <c r="CC851" s="316"/>
      <c r="CD851" s="316"/>
      <c r="CE851" s="316"/>
      <c r="CF851" s="316"/>
      <c r="CG851" s="316"/>
      <c r="CH851" s="316"/>
      <c r="CI851" s="316"/>
      <c r="CJ851" s="316"/>
      <c r="CK851" s="316"/>
      <c r="CL851" s="316"/>
      <c r="CM851" s="316"/>
      <c r="CN851" s="316"/>
      <c r="CO851" s="316"/>
      <c r="CP851" s="316"/>
      <c r="CQ851" s="316"/>
      <c r="CR851" s="316"/>
      <c r="CS851" s="316"/>
      <c r="CT851" s="316"/>
      <c r="CU851" s="316"/>
      <c r="CV851" s="316"/>
      <c r="CW851" s="316"/>
      <c r="CX851" s="316"/>
      <c r="CY851" s="316"/>
      <c r="CZ851" s="316"/>
      <c r="DA851" s="316"/>
      <c r="DB851" s="316"/>
      <c r="DC851" s="316"/>
      <c r="DD851" s="316"/>
      <c r="DE851" s="316"/>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21"/>
      <c r="ET851" s="21"/>
      <c r="EU851" s="21"/>
      <c r="EV851" s="21"/>
      <c r="HP851" s="268">
        <f t="shared" si="554"/>
        <v>4</v>
      </c>
      <c r="HQ851" s="268">
        <f t="shared" si="525"/>
        <v>843</v>
      </c>
      <c r="HR851" s="268">
        <f t="shared" si="555"/>
        <v>0</v>
      </c>
      <c r="HS851" s="268">
        <f t="shared" si="556"/>
        <v>0</v>
      </c>
    </row>
    <row r="852" spans="1:227" x14ac:dyDescent="0.3">
      <c r="A852" s="21"/>
      <c r="B852" s="14">
        <v>11719</v>
      </c>
      <c r="C852" s="14">
        <v>28</v>
      </c>
      <c r="D852" s="14" t="s">
        <v>182</v>
      </c>
      <c r="E852" s="14" t="s">
        <v>183</v>
      </c>
      <c r="F852" s="14">
        <v>350</v>
      </c>
      <c r="G852" s="14" t="s">
        <v>120</v>
      </c>
      <c r="H852" s="14">
        <v>6</v>
      </c>
      <c r="I852" s="14">
        <v>3</v>
      </c>
      <c r="J852" s="14">
        <v>3</v>
      </c>
      <c r="K852" s="14"/>
      <c r="L852" s="14" t="s">
        <v>141</v>
      </c>
      <c r="M852" s="24">
        <f t="shared" si="551"/>
        <v>3</v>
      </c>
      <c r="N852" s="24">
        <f t="shared" si="526"/>
        <v>2</v>
      </c>
      <c r="O852" s="24" t="str">
        <f t="shared" si="527"/>
        <v>3 3</v>
      </c>
      <c r="P852" s="24">
        <f t="shared" si="528"/>
        <v>3</v>
      </c>
      <c r="Q852" s="25">
        <f t="shared" si="529"/>
        <v>0</v>
      </c>
      <c r="R852" s="26">
        <f t="shared" si="530"/>
        <v>0</v>
      </c>
      <c r="S852" s="24">
        <f t="shared" si="531"/>
        <v>6</v>
      </c>
      <c r="T852" s="24">
        <f t="shared" si="532"/>
        <v>6</v>
      </c>
      <c r="U852" s="24" t="str">
        <f t="shared" si="533"/>
        <v/>
      </c>
      <c r="V852" s="24" t="str">
        <f t="shared" si="534"/>
        <v>g</v>
      </c>
      <c r="W852" s="24" t="str">
        <f t="shared" si="552"/>
        <v/>
      </c>
      <c r="X852" s="24">
        <f t="shared" si="535"/>
        <v>6</v>
      </c>
      <c r="Y852" s="24">
        <f t="shared" si="536"/>
        <v>6</v>
      </c>
      <c r="Z852" s="24" t="str">
        <f t="shared" si="537"/>
        <v>F</v>
      </c>
      <c r="AA852" s="24" t="str">
        <f t="shared" si="524"/>
        <v>F</v>
      </c>
      <c r="AB852" s="34" t="str">
        <f t="shared" si="538"/>
        <v/>
      </c>
      <c r="AC852" s="34" t="str">
        <f t="shared" si="539"/>
        <v>g</v>
      </c>
      <c r="AD852" s="34" t="str">
        <f t="shared" si="553"/>
        <v>g</v>
      </c>
      <c r="AE852" s="34" t="str">
        <f t="shared" si="540"/>
        <v>6 0</v>
      </c>
      <c r="AF852" s="34">
        <f t="shared" si="541"/>
        <v>3</v>
      </c>
      <c r="AG852" s="34">
        <f t="shared" si="542"/>
        <v>3</v>
      </c>
      <c r="AH852" s="34">
        <f t="shared" si="543"/>
        <v>0</v>
      </c>
      <c r="AI852" s="172">
        <f>IF(AJ852&lt;&gt;"",MAX(AI$3:AI851)+1,"")</f>
        <v>640</v>
      </c>
      <c r="AJ852" s="172" t="str">
        <f t="shared" si="544"/>
        <v>F</v>
      </c>
      <c r="AK852" s="172">
        <f t="shared" si="545"/>
        <v>350</v>
      </c>
      <c r="AL852" s="172">
        <f t="shared" si="546"/>
        <v>3</v>
      </c>
      <c r="AM852" s="172" t="str">
        <f>IF(AN852&lt;&gt;"",MAX(AM$3:AM851)+1,"")</f>
        <v/>
      </c>
      <c r="AN852" s="172" t="str">
        <f t="shared" si="547"/>
        <v/>
      </c>
      <c r="AO852" s="172" t="str">
        <f t="shared" si="548"/>
        <v/>
      </c>
      <c r="AP852" s="172" t="str">
        <f t="shared" si="549"/>
        <v/>
      </c>
      <c r="AQ852" s="172" t="str">
        <f t="shared" si="550"/>
        <v/>
      </c>
      <c r="AR852" s="172" t="str">
        <f>Table1[[#This Row],[Sex ]]&amp;Table1[[#This Row],[Month]]</f>
        <v>F6</v>
      </c>
      <c r="AS852" s="21"/>
      <c r="AT852" s="21"/>
      <c r="AU852" s="21"/>
      <c r="AV852" s="21"/>
      <c r="AW852" s="21"/>
      <c r="AX852" s="21"/>
      <c r="AY852" s="21"/>
      <c r="AZ852" s="21"/>
      <c r="BA852" s="21"/>
      <c r="BB852" s="21"/>
      <c r="BC852" s="21"/>
      <c r="BD852" s="21"/>
      <c r="BE852" s="319"/>
      <c r="BF852" s="319"/>
      <c r="BG852" s="316"/>
      <c r="BH852" s="316"/>
      <c r="BI852" s="316"/>
      <c r="BJ852" s="316"/>
      <c r="BK852" s="316"/>
      <c r="BL852" s="316"/>
      <c r="BM852" s="316"/>
      <c r="BN852" s="316"/>
      <c r="BO852" s="316"/>
      <c r="BP852" s="316"/>
      <c r="BQ852" s="316"/>
      <c r="BR852" s="316"/>
      <c r="BS852" s="316"/>
      <c r="BT852" s="316"/>
      <c r="BU852" s="316"/>
      <c r="BV852" s="316"/>
      <c r="BW852" s="316"/>
      <c r="BX852" s="316"/>
      <c r="BY852" s="316"/>
      <c r="BZ852" s="316"/>
      <c r="CA852" s="316"/>
      <c r="CB852" s="316"/>
      <c r="CC852" s="316"/>
      <c r="CD852" s="316"/>
      <c r="CE852" s="316"/>
      <c r="CF852" s="316"/>
      <c r="CG852" s="316"/>
      <c r="CH852" s="316"/>
      <c r="CI852" s="316"/>
      <c r="CJ852" s="316"/>
      <c r="CK852" s="316"/>
      <c r="CL852" s="316"/>
      <c r="CM852" s="316"/>
      <c r="CN852" s="316"/>
      <c r="CO852" s="316"/>
      <c r="CP852" s="316"/>
      <c r="CQ852" s="316"/>
      <c r="CR852" s="316"/>
      <c r="CS852" s="316"/>
      <c r="CT852" s="316"/>
      <c r="CU852" s="316"/>
      <c r="CV852" s="316"/>
      <c r="CW852" s="316"/>
      <c r="CX852" s="316"/>
      <c r="CY852" s="316"/>
      <c r="CZ852" s="316"/>
      <c r="DA852" s="316"/>
      <c r="DB852" s="316"/>
      <c r="DC852" s="316"/>
      <c r="DD852" s="316"/>
      <c r="DE852" s="316"/>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21"/>
      <c r="ET852" s="21"/>
      <c r="EU852" s="21"/>
      <c r="EV852" s="21"/>
      <c r="HP852" s="268">
        <f t="shared" si="554"/>
        <v>4</v>
      </c>
      <c r="HQ852" s="268">
        <f t="shared" si="525"/>
        <v>844</v>
      </c>
      <c r="HR852" s="268">
        <f t="shared" si="555"/>
        <v>0</v>
      </c>
      <c r="HS852" s="268">
        <f t="shared" si="556"/>
        <v>0</v>
      </c>
    </row>
    <row r="853" spans="1:227" x14ac:dyDescent="0.3">
      <c r="A853" s="21"/>
      <c r="B853" s="14">
        <v>11719</v>
      </c>
      <c r="C853" s="14">
        <v>29</v>
      </c>
      <c r="D853" s="14" t="s">
        <v>182</v>
      </c>
      <c r="E853" s="14" t="s">
        <v>183</v>
      </c>
      <c r="F853" s="14">
        <v>380</v>
      </c>
      <c r="G853" s="14" t="s">
        <v>120</v>
      </c>
      <c r="H853" s="14">
        <v>6</v>
      </c>
      <c r="I853" s="14">
        <v>6</v>
      </c>
      <c r="J853" s="14">
        <v>6</v>
      </c>
      <c r="K853" s="14"/>
      <c r="L853" s="14" t="s">
        <v>141</v>
      </c>
      <c r="M853" s="24">
        <f t="shared" si="551"/>
        <v>6</v>
      </c>
      <c r="N853" s="24">
        <f t="shared" si="526"/>
        <v>2</v>
      </c>
      <c r="O853" s="24" t="str">
        <f t="shared" si="527"/>
        <v>6 6</v>
      </c>
      <c r="P853" s="24">
        <f t="shared" si="528"/>
        <v>6</v>
      </c>
      <c r="Q853" s="25">
        <f t="shared" si="529"/>
        <v>0</v>
      </c>
      <c r="R853" s="26">
        <f t="shared" si="530"/>
        <v>0</v>
      </c>
      <c r="S853" s="24">
        <f t="shared" si="531"/>
        <v>6</v>
      </c>
      <c r="T853" s="24">
        <f t="shared" si="532"/>
        <v>6</v>
      </c>
      <c r="U853" s="24" t="str">
        <f t="shared" si="533"/>
        <v/>
      </c>
      <c r="V853" s="24" t="str">
        <f t="shared" si="534"/>
        <v>g</v>
      </c>
      <c r="W853" s="24" t="str">
        <f t="shared" si="552"/>
        <v/>
      </c>
      <c r="X853" s="24">
        <f t="shared" si="535"/>
        <v>6</v>
      </c>
      <c r="Y853" s="24">
        <f t="shared" si="536"/>
        <v>6</v>
      </c>
      <c r="Z853" s="24" t="str">
        <f t="shared" si="537"/>
        <v>F</v>
      </c>
      <c r="AA853" s="24" t="str">
        <f t="shared" si="524"/>
        <v>F</v>
      </c>
      <c r="AB853" s="34" t="str">
        <f t="shared" si="538"/>
        <v/>
      </c>
      <c r="AC853" s="34" t="str">
        <f t="shared" si="539"/>
        <v>g</v>
      </c>
      <c r="AD853" s="34" t="str">
        <f t="shared" si="553"/>
        <v>g</v>
      </c>
      <c r="AE853" s="34" t="str">
        <f t="shared" si="540"/>
        <v>6 0</v>
      </c>
      <c r="AF853" s="34">
        <f t="shared" si="541"/>
        <v>6</v>
      </c>
      <c r="AG853" s="34">
        <f t="shared" si="542"/>
        <v>6</v>
      </c>
      <c r="AH853" s="34">
        <f t="shared" si="543"/>
        <v>0</v>
      </c>
      <c r="AI853" s="172">
        <f>IF(AJ853&lt;&gt;"",MAX(AI$3:AI852)+1,"")</f>
        <v>641</v>
      </c>
      <c r="AJ853" s="172" t="str">
        <f t="shared" si="544"/>
        <v>F</v>
      </c>
      <c r="AK853" s="172">
        <f t="shared" si="545"/>
        <v>380</v>
      </c>
      <c r="AL853" s="172">
        <f t="shared" si="546"/>
        <v>6</v>
      </c>
      <c r="AM853" s="172" t="str">
        <f>IF(AN853&lt;&gt;"",MAX(AM$3:AM852)+1,"")</f>
        <v/>
      </c>
      <c r="AN853" s="172" t="str">
        <f t="shared" si="547"/>
        <v/>
      </c>
      <c r="AO853" s="172" t="str">
        <f t="shared" si="548"/>
        <v/>
      </c>
      <c r="AP853" s="172" t="str">
        <f t="shared" si="549"/>
        <v/>
      </c>
      <c r="AQ853" s="172" t="str">
        <f t="shared" si="550"/>
        <v/>
      </c>
      <c r="AR853" s="172" t="str">
        <f>Table1[[#This Row],[Sex ]]&amp;Table1[[#This Row],[Month]]</f>
        <v>F6</v>
      </c>
      <c r="AS853" s="21"/>
      <c r="AT853" s="21"/>
      <c r="AU853" s="21"/>
      <c r="AV853" s="21"/>
      <c r="AW853" s="21"/>
      <c r="AX853" s="21"/>
      <c r="AY853" s="21"/>
      <c r="AZ853" s="21"/>
      <c r="BA853" s="21"/>
      <c r="BB853" s="21"/>
      <c r="BC853" s="21"/>
      <c r="BD853" s="21"/>
      <c r="BE853" s="319"/>
      <c r="BF853" s="319"/>
      <c r="BG853" s="316"/>
      <c r="BH853" s="316"/>
      <c r="BI853" s="316"/>
      <c r="BJ853" s="316"/>
      <c r="BK853" s="316"/>
      <c r="BL853" s="316"/>
      <c r="BM853" s="316"/>
      <c r="BN853" s="316"/>
      <c r="BO853" s="316"/>
      <c r="BP853" s="316"/>
      <c r="BQ853" s="316"/>
      <c r="BR853" s="316"/>
      <c r="BS853" s="316"/>
      <c r="BT853" s="316"/>
      <c r="BU853" s="316"/>
      <c r="BV853" s="316"/>
      <c r="BW853" s="316"/>
      <c r="BX853" s="316"/>
      <c r="BY853" s="316"/>
      <c r="BZ853" s="316"/>
      <c r="CA853" s="316"/>
      <c r="CB853" s="316"/>
      <c r="CC853" s="316"/>
      <c r="CD853" s="316"/>
      <c r="CE853" s="316"/>
      <c r="CF853" s="316"/>
      <c r="CG853" s="316"/>
      <c r="CH853" s="316"/>
      <c r="CI853" s="316"/>
      <c r="CJ853" s="316"/>
      <c r="CK853" s="316"/>
      <c r="CL853" s="316"/>
      <c r="CM853" s="316"/>
      <c r="CN853" s="316"/>
      <c r="CO853" s="316"/>
      <c r="CP853" s="316"/>
      <c r="CQ853" s="316"/>
      <c r="CR853" s="316"/>
      <c r="CS853" s="316"/>
      <c r="CT853" s="316"/>
      <c r="CU853" s="316"/>
      <c r="CV853" s="316"/>
      <c r="CW853" s="316"/>
      <c r="CX853" s="316"/>
      <c r="CY853" s="316"/>
      <c r="CZ853" s="316"/>
      <c r="DA853" s="316"/>
      <c r="DB853" s="316"/>
      <c r="DC853" s="316"/>
      <c r="DD853" s="316"/>
      <c r="DE853" s="316"/>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21"/>
      <c r="ET853" s="21"/>
      <c r="EU853" s="21"/>
      <c r="EV853" s="21"/>
      <c r="HP853" s="268">
        <f t="shared" si="554"/>
        <v>6</v>
      </c>
      <c r="HQ853" s="268">
        <f t="shared" si="525"/>
        <v>845</v>
      </c>
      <c r="HR853" s="268">
        <f t="shared" si="555"/>
        <v>0</v>
      </c>
      <c r="HS853" s="268">
        <f t="shared" si="556"/>
        <v>0</v>
      </c>
    </row>
    <row r="854" spans="1:227" x14ac:dyDescent="0.3">
      <c r="A854" s="21"/>
      <c r="B854" s="14">
        <v>11719</v>
      </c>
      <c r="C854" s="14">
        <v>30</v>
      </c>
      <c r="D854" s="14" t="s">
        <v>182</v>
      </c>
      <c r="E854" s="14" t="s">
        <v>183</v>
      </c>
      <c r="F854" s="14">
        <v>380</v>
      </c>
      <c r="G854" s="14" t="s">
        <v>120</v>
      </c>
      <c r="H854" s="14">
        <v>6</v>
      </c>
      <c r="I854" s="14">
        <v>6</v>
      </c>
      <c r="J854" s="14">
        <v>5</v>
      </c>
      <c r="K854" s="14"/>
      <c r="L854" s="14" t="s">
        <v>141</v>
      </c>
      <c r="M854" s="24" t="str">
        <f t="shared" si="551"/>
        <v/>
      </c>
      <c r="N854" s="24">
        <f t="shared" si="526"/>
        <v>2</v>
      </c>
      <c r="O854" s="24" t="str">
        <f t="shared" si="527"/>
        <v>5 6</v>
      </c>
      <c r="P854" s="24">
        <f t="shared" si="528"/>
        <v>5.5</v>
      </c>
      <c r="Q854" s="25">
        <f t="shared" si="529"/>
        <v>0.5</v>
      </c>
      <c r="R854" s="26">
        <f t="shared" si="530"/>
        <v>0.12856486930664501</v>
      </c>
      <c r="S854" s="24">
        <f t="shared" si="531"/>
        <v>6</v>
      </c>
      <c r="T854" s="24">
        <f t="shared" si="532"/>
        <v>6</v>
      </c>
      <c r="U854" s="24" t="str">
        <f t="shared" si="533"/>
        <v/>
      </c>
      <c r="V854" s="24" t="str">
        <f t="shared" si="534"/>
        <v/>
      </c>
      <c r="W854" s="24" t="str">
        <f t="shared" si="552"/>
        <v/>
      </c>
      <c r="X854" s="24" t="str">
        <f t="shared" si="535"/>
        <v/>
      </c>
      <c r="Y854" s="24">
        <f t="shared" si="536"/>
        <v>6</v>
      </c>
      <c r="Z854" s="24" t="str">
        <f t="shared" si="537"/>
        <v>F</v>
      </c>
      <c r="AA854" s="24" t="str">
        <f>IF(I854&lt;&gt;"",IF(I854-J854=0,G854,""),"")</f>
        <v/>
      </c>
      <c r="AB854" s="34" t="str">
        <f t="shared" si="538"/>
        <v/>
      </c>
      <c r="AC854" s="34" t="str">
        <f t="shared" si="539"/>
        <v>g</v>
      </c>
      <c r="AD854" s="34" t="str">
        <f t="shared" si="553"/>
        <v/>
      </c>
      <c r="AE854" s="34" t="str">
        <f t="shared" si="540"/>
        <v>6 1</v>
      </c>
      <c r="AF854" s="34">
        <f t="shared" si="541"/>
        <v>5</v>
      </c>
      <c r="AG854" s="34">
        <f t="shared" si="542"/>
        <v>6</v>
      </c>
      <c r="AH854" s="34">
        <f t="shared" si="543"/>
        <v>1</v>
      </c>
      <c r="AI854" s="172">
        <f>IF(AJ854&lt;&gt;"",MAX(AI$3:AI853)+1,"")</f>
        <v>642</v>
      </c>
      <c r="AJ854" s="172" t="str">
        <f t="shared" si="544"/>
        <v>F</v>
      </c>
      <c r="AK854" s="172">
        <f t="shared" si="545"/>
        <v>380</v>
      </c>
      <c r="AL854" s="172">
        <f t="shared" si="546"/>
        <v>5</v>
      </c>
      <c r="AM854" s="172" t="str">
        <f>IF(AN854&lt;&gt;"",MAX(AM$3:AM853)+1,"")</f>
        <v/>
      </c>
      <c r="AN854" s="172" t="str">
        <f t="shared" si="547"/>
        <v/>
      </c>
      <c r="AO854" s="172" t="str">
        <f t="shared" si="548"/>
        <v/>
      </c>
      <c r="AP854" s="172" t="str">
        <f t="shared" si="549"/>
        <v/>
      </c>
      <c r="AQ854" s="172" t="str">
        <f t="shared" si="550"/>
        <v/>
      </c>
      <c r="AR854" s="172" t="str">
        <f>Table1[[#This Row],[Sex ]]&amp;Table1[[#This Row],[Month]]</f>
        <v>F6</v>
      </c>
      <c r="AS854" s="21"/>
      <c r="AT854" s="21"/>
      <c r="AU854" s="21"/>
      <c r="AV854" s="21"/>
      <c r="AW854" s="21"/>
      <c r="AX854" s="21"/>
      <c r="AY854" s="21"/>
      <c r="AZ854" s="21"/>
      <c r="BA854" s="21"/>
      <c r="BB854" s="21"/>
      <c r="BC854" s="21"/>
      <c r="BD854" s="21"/>
      <c r="BE854" s="319"/>
      <c r="BF854" s="319"/>
      <c r="BG854" s="316"/>
      <c r="BH854" s="316"/>
      <c r="BI854" s="316"/>
      <c r="BJ854" s="316"/>
      <c r="BK854" s="316"/>
      <c r="BL854" s="316"/>
      <c r="BM854" s="316"/>
      <c r="BN854" s="316"/>
      <c r="BO854" s="316"/>
      <c r="BP854" s="316"/>
      <c r="BQ854" s="316"/>
      <c r="BR854" s="316"/>
      <c r="BS854" s="316"/>
      <c r="BT854" s="316"/>
      <c r="BU854" s="316"/>
      <c r="BV854" s="316"/>
      <c r="BW854" s="316"/>
      <c r="BX854" s="316"/>
      <c r="BY854" s="316"/>
      <c r="BZ854" s="316"/>
      <c r="CA854" s="316"/>
      <c r="CB854" s="316"/>
      <c r="CC854" s="316"/>
      <c r="CD854" s="316"/>
      <c r="CE854" s="316"/>
      <c r="CF854" s="316"/>
      <c r="CG854" s="316"/>
      <c r="CH854" s="316"/>
      <c r="CI854" s="316"/>
      <c r="CJ854" s="316"/>
      <c r="CK854" s="316"/>
      <c r="CL854" s="316"/>
      <c r="CM854" s="316"/>
      <c r="CN854" s="316"/>
      <c r="CO854" s="316"/>
      <c r="CP854" s="316"/>
      <c r="CQ854" s="316"/>
      <c r="CR854" s="316"/>
      <c r="CS854" s="316"/>
      <c r="CT854" s="316"/>
      <c r="CU854" s="316"/>
      <c r="CV854" s="316"/>
      <c r="CW854" s="316"/>
      <c r="CX854" s="316"/>
      <c r="CY854" s="316"/>
      <c r="CZ854" s="316"/>
      <c r="DA854" s="316"/>
      <c r="DB854" s="316"/>
      <c r="DC854" s="316"/>
      <c r="DD854" s="316"/>
      <c r="DE854" s="316"/>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21"/>
      <c r="ET854" s="21"/>
      <c r="EU854" s="21"/>
      <c r="EV854" s="21"/>
      <c r="HP854" s="268">
        <f t="shared" si="554"/>
        <v>9</v>
      </c>
      <c r="HQ854" s="268">
        <f t="shared" si="525"/>
        <v>846</v>
      </c>
      <c r="HR854" s="268">
        <f t="shared" si="555"/>
        <v>0</v>
      </c>
      <c r="HS854" s="268">
        <f t="shared" si="556"/>
        <v>0</v>
      </c>
    </row>
    <row r="855" spans="1:227" x14ac:dyDescent="0.3">
      <c r="A855" s="21"/>
      <c r="B855" s="14">
        <v>11719</v>
      </c>
      <c r="C855" s="14">
        <v>31</v>
      </c>
      <c r="D855" s="14" t="s">
        <v>182</v>
      </c>
      <c r="E855" s="14" t="s">
        <v>183</v>
      </c>
      <c r="F855" s="14">
        <v>320</v>
      </c>
      <c r="G855" s="14" t="s">
        <v>120</v>
      </c>
      <c r="H855" s="14">
        <v>6</v>
      </c>
      <c r="I855" s="14">
        <v>5</v>
      </c>
      <c r="J855" s="14">
        <v>5</v>
      </c>
      <c r="K855" s="14"/>
      <c r="L855" s="14" t="s">
        <v>141</v>
      </c>
      <c r="M855" s="24">
        <f t="shared" si="551"/>
        <v>5</v>
      </c>
      <c r="N855" s="24">
        <f t="shared" si="526"/>
        <v>2</v>
      </c>
      <c r="O855" s="24" t="str">
        <f t="shared" si="527"/>
        <v>5 5</v>
      </c>
      <c r="P855" s="24">
        <f t="shared" si="528"/>
        <v>5</v>
      </c>
      <c r="Q855" s="25">
        <f t="shared" si="529"/>
        <v>0</v>
      </c>
      <c r="R855" s="26">
        <f t="shared" si="530"/>
        <v>0</v>
      </c>
      <c r="S855" s="24">
        <f t="shared" si="531"/>
        <v>6</v>
      </c>
      <c r="T855" s="24">
        <f t="shared" si="532"/>
        <v>6</v>
      </c>
      <c r="U855" s="24" t="str">
        <f t="shared" si="533"/>
        <v/>
      </c>
      <c r="V855" s="24" t="str">
        <f t="shared" si="534"/>
        <v>g</v>
      </c>
      <c r="W855" s="24" t="str">
        <f t="shared" si="552"/>
        <v/>
      </c>
      <c r="X855" s="24">
        <f t="shared" si="535"/>
        <v>6</v>
      </c>
      <c r="Y855" s="24">
        <f t="shared" si="536"/>
        <v>6</v>
      </c>
      <c r="Z855" s="24" t="str">
        <f t="shared" si="537"/>
        <v>F</v>
      </c>
      <c r="AA855" s="24" t="str">
        <f t="shared" ref="AA855:AA886" si="557">IF(I855&lt;&gt;"",IF(SUM(I855:J855)&gt;98,"",IF(I855-J855=0,G855,"")))</f>
        <v>F</v>
      </c>
      <c r="AB855" s="34" t="str">
        <f t="shared" si="538"/>
        <v/>
      </c>
      <c r="AC855" s="34" t="str">
        <f t="shared" si="539"/>
        <v>g</v>
      </c>
      <c r="AD855" s="34" t="str">
        <f t="shared" si="553"/>
        <v>g</v>
      </c>
      <c r="AE855" s="34" t="str">
        <f t="shared" si="540"/>
        <v>6 0</v>
      </c>
      <c r="AF855" s="34">
        <f t="shared" si="541"/>
        <v>5</v>
      </c>
      <c r="AG855" s="34">
        <f t="shared" si="542"/>
        <v>5</v>
      </c>
      <c r="AH855" s="34">
        <f t="shared" si="543"/>
        <v>0</v>
      </c>
      <c r="AI855" s="172">
        <f>IF(AJ855&lt;&gt;"",MAX(AI$3:AI854)+1,"")</f>
        <v>643</v>
      </c>
      <c r="AJ855" s="172" t="str">
        <f t="shared" si="544"/>
        <v>F</v>
      </c>
      <c r="AK855" s="172">
        <f t="shared" si="545"/>
        <v>320</v>
      </c>
      <c r="AL855" s="172">
        <f t="shared" si="546"/>
        <v>5</v>
      </c>
      <c r="AM855" s="172" t="str">
        <f>IF(AN855&lt;&gt;"",MAX(AM$3:AM854)+1,"")</f>
        <v/>
      </c>
      <c r="AN855" s="172" t="str">
        <f t="shared" si="547"/>
        <v/>
      </c>
      <c r="AO855" s="172" t="str">
        <f t="shared" si="548"/>
        <v/>
      </c>
      <c r="AP855" s="172" t="str">
        <f t="shared" si="549"/>
        <v/>
      </c>
      <c r="AQ855" s="172" t="str">
        <f t="shared" si="550"/>
        <v/>
      </c>
      <c r="AR855" s="172" t="str">
        <f>Table1[[#This Row],[Sex ]]&amp;Table1[[#This Row],[Month]]</f>
        <v>F6</v>
      </c>
      <c r="AS855" s="21"/>
      <c r="AT855" s="21"/>
      <c r="AU855" s="21"/>
      <c r="AV855" s="21"/>
      <c r="AW855" s="21"/>
      <c r="AX855" s="21"/>
      <c r="AY855" s="21"/>
      <c r="AZ855" s="21"/>
      <c r="BA855" s="21"/>
      <c r="BB855" s="21"/>
      <c r="BC855" s="21"/>
      <c r="BD855" s="21"/>
      <c r="BE855" s="319"/>
      <c r="BF855" s="319"/>
      <c r="BG855" s="316"/>
      <c r="BH855" s="316"/>
      <c r="BI855" s="316"/>
      <c r="BJ855" s="316"/>
      <c r="BK855" s="316"/>
      <c r="BL855" s="316"/>
      <c r="BM855" s="316"/>
      <c r="BN855" s="316"/>
      <c r="BO855" s="316"/>
      <c r="BP855" s="316"/>
      <c r="BQ855" s="316"/>
      <c r="BR855" s="316"/>
      <c r="BS855" s="316"/>
      <c r="BT855" s="316"/>
      <c r="BU855" s="316"/>
      <c r="BV855" s="316"/>
      <c r="BW855" s="316"/>
      <c r="BX855" s="316"/>
      <c r="BY855" s="316"/>
      <c r="BZ855" s="316"/>
      <c r="CA855" s="316"/>
      <c r="CB855" s="316"/>
      <c r="CC855" s="316"/>
      <c r="CD855" s="316"/>
      <c r="CE855" s="316"/>
      <c r="CF855" s="316"/>
      <c r="CG855" s="316"/>
      <c r="CH855" s="316"/>
      <c r="CI855" s="316"/>
      <c r="CJ855" s="316"/>
      <c r="CK855" s="316"/>
      <c r="CL855" s="316"/>
      <c r="CM855" s="316"/>
      <c r="CN855" s="316"/>
      <c r="CO855" s="316"/>
      <c r="CP855" s="316"/>
      <c r="CQ855" s="316"/>
      <c r="CR855" s="316"/>
      <c r="CS855" s="316"/>
      <c r="CT855" s="316"/>
      <c r="CU855" s="316"/>
      <c r="CV855" s="316"/>
      <c r="CW855" s="316"/>
      <c r="CX855" s="316"/>
      <c r="CY855" s="316"/>
      <c r="CZ855" s="316"/>
      <c r="DA855" s="316"/>
      <c r="DB855" s="316"/>
      <c r="DC855" s="316"/>
      <c r="DD855" s="316"/>
      <c r="DE855" s="316"/>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21"/>
      <c r="ET855" s="21"/>
      <c r="EU855" s="21"/>
      <c r="EV855" s="21"/>
      <c r="HP855" s="268">
        <f t="shared" si="554"/>
        <v>4</v>
      </c>
      <c r="HQ855" s="268">
        <f t="shared" si="525"/>
        <v>847</v>
      </c>
      <c r="HR855" s="268">
        <f t="shared" si="555"/>
        <v>0</v>
      </c>
      <c r="HS855" s="268">
        <f t="shared" si="556"/>
        <v>0</v>
      </c>
    </row>
    <row r="856" spans="1:227" x14ac:dyDescent="0.3">
      <c r="A856" s="21"/>
      <c r="B856" s="14">
        <v>11719</v>
      </c>
      <c r="C856" s="14">
        <v>32</v>
      </c>
      <c r="D856" s="14" t="s">
        <v>182</v>
      </c>
      <c r="E856" s="14" t="s">
        <v>183</v>
      </c>
      <c r="F856" s="14">
        <v>370</v>
      </c>
      <c r="G856" s="14" t="s">
        <v>120</v>
      </c>
      <c r="H856" s="14">
        <v>6</v>
      </c>
      <c r="I856" s="14">
        <v>5</v>
      </c>
      <c r="J856" s="14">
        <v>5</v>
      </c>
      <c r="K856" s="14"/>
      <c r="L856" s="14" t="s">
        <v>141</v>
      </c>
      <c r="M856" s="24">
        <f t="shared" si="551"/>
        <v>5</v>
      </c>
      <c r="N856" s="24">
        <f t="shared" si="526"/>
        <v>2</v>
      </c>
      <c r="O856" s="24" t="str">
        <f t="shared" si="527"/>
        <v>5 5</v>
      </c>
      <c r="P856" s="24">
        <f t="shared" si="528"/>
        <v>5</v>
      </c>
      <c r="Q856" s="25">
        <f t="shared" si="529"/>
        <v>0</v>
      </c>
      <c r="R856" s="26">
        <f t="shared" si="530"/>
        <v>0</v>
      </c>
      <c r="S856" s="24">
        <f t="shared" si="531"/>
        <v>6</v>
      </c>
      <c r="T856" s="24">
        <f t="shared" si="532"/>
        <v>6</v>
      </c>
      <c r="U856" s="24" t="str">
        <f t="shared" si="533"/>
        <v/>
      </c>
      <c r="V856" s="24" t="str">
        <f t="shared" si="534"/>
        <v>g</v>
      </c>
      <c r="W856" s="24" t="str">
        <f t="shared" si="552"/>
        <v/>
      </c>
      <c r="X856" s="24">
        <f t="shared" si="535"/>
        <v>6</v>
      </c>
      <c r="Y856" s="24">
        <f t="shared" si="536"/>
        <v>6</v>
      </c>
      <c r="Z856" s="24" t="str">
        <f t="shared" si="537"/>
        <v>F</v>
      </c>
      <c r="AA856" s="24" t="str">
        <f t="shared" si="557"/>
        <v>F</v>
      </c>
      <c r="AB856" s="34" t="str">
        <f t="shared" si="538"/>
        <v/>
      </c>
      <c r="AC856" s="34" t="str">
        <f t="shared" si="539"/>
        <v>g</v>
      </c>
      <c r="AD856" s="34" t="str">
        <f t="shared" si="553"/>
        <v>g</v>
      </c>
      <c r="AE856" s="34" t="str">
        <f t="shared" si="540"/>
        <v>6 0</v>
      </c>
      <c r="AF856" s="34">
        <f t="shared" si="541"/>
        <v>5</v>
      </c>
      <c r="AG856" s="34">
        <f t="shared" si="542"/>
        <v>5</v>
      </c>
      <c r="AH856" s="34">
        <f t="shared" si="543"/>
        <v>0</v>
      </c>
      <c r="AI856" s="172">
        <f>IF(AJ856&lt;&gt;"",MAX(AI$3:AI855)+1,"")</f>
        <v>644</v>
      </c>
      <c r="AJ856" s="172" t="str">
        <f t="shared" si="544"/>
        <v>F</v>
      </c>
      <c r="AK856" s="172">
        <f t="shared" si="545"/>
        <v>370</v>
      </c>
      <c r="AL856" s="172">
        <f t="shared" si="546"/>
        <v>5</v>
      </c>
      <c r="AM856" s="172" t="str">
        <f>IF(AN856&lt;&gt;"",MAX(AM$3:AM855)+1,"")</f>
        <v/>
      </c>
      <c r="AN856" s="172" t="str">
        <f t="shared" si="547"/>
        <v/>
      </c>
      <c r="AO856" s="172" t="str">
        <f t="shared" si="548"/>
        <v/>
      </c>
      <c r="AP856" s="172" t="str">
        <f t="shared" si="549"/>
        <v/>
      </c>
      <c r="AQ856" s="172" t="str">
        <f t="shared" si="550"/>
        <v/>
      </c>
      <c r="AR856" s="172" t="str">
        <f>Table1[[#This Row],[Sex ]]&amp;Table1[[#This Row],[Month]]</f>
        <v>F6</v>
      </c>
      <c r="AS856" s="21"/>
      <c r="AT856" s="21"/>
      <c r="AU856" s="21"/>
      <c r="AV856" s="21"/>
      <c r="AW856" s="21"/>
      <c r="AX856" s="21"/>
      <c r="AY856" s="21"/>
      <c r="AZ856" s="21"/>
      <c r="BA856" s="21"/>
      <c r="BB856" s="21"/>
      <c r="BC856" s="21"/>
      <c r="BD856" s="21"/>
      <c r="BE856" s="319"/>
      <c r="BF856" s="319"/>
      <c r="BG856" s="316"/>
      <c r="BH856" s="316"/>
      <c r="BI856" s="316"/>
      <c r="BJ856" s="316"/>
      <c r="BK856" s="316"/>
      <c r="BL856" s="316"/>
      <c r="BM856" s="316"/>
      <c r="BN856" s="316"/>
      <c r="BO856" s="316"/>
      <c r="BP856" s="316"/>
      <c r="BQ856" s="316"/>
      <c r="BR856" s="316"/>
      <c r="BS856" s="316"/>
      <c r="BT856" s="316"/>
      <c r="BU856" s="316"/>
      <c r="BV856" s="316"/>
      <c r="BW856" s="316"/>
      <c r="BX856" s="316"/>
      <c r="BY856" s="316"/>
      <c r="BZ856" s="316"/>
      <c r="CA856" s="316"/>
      <c r="CB856" s="316"/>
      <c r="CC856" s="316"/>
      <c r="CD856" s="316"/>
      <c r="CE856" s="316"/>
      <c r="CF856" s="316"/>
      <c r="CG856" s="316"/>
      <c r="CH856" s="316"/>
      <c r="CI856" s="316"/>
      <c r="CJ856" s="316"/>
      <c r="CK856" s="316"/>
      <c r="CL856" s="316"/>
      <c r="CM856" s="316"/>
      <c r="CN856" s="316"/>
      <c r="CO856" s="316"/>
      <c r="CP856" s="316"/>
      <c r="CQ856" s="316"/>
      <c r="CR856" s="316"/>
      <c r="CS856" s="316"/>
      <c r="CT856" s="316"/>
      <c r="CU856" s="316"/>
      <c r="CV856" s="316"/>
      <c r="CW856" s="316"/>
      <c r="CX856" s="316"/>
      <c r="CY856" s="316"/>
      <c r="CZ856" s="316"/>
      <c r="DA856" s="316"/>
      <c r="DB856" s="316"/>
      <c r="DC856" s="316"/>
      <c r="DD856" s="316"/>
      <c r="DE856" s="316"/>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21"/>
      <c r="ET856" s="21"/>
      <c r="EU856" s="21"/>
      <c r="EV856" s="21"/>
      <c r="HP856" s="268">
        <f t="shared" si="554"/>
        <v>5</v>
      </c>
      <c r="HQ856" s="268">
        <f t="shared" si="525"/>
        <v>848</v>
      </c>
      <c r="HR856" s="268">
        <f t="shared" si="555"/>
        <v>0</v>
      </c>
      <c r="HS856" s="268">
        <f t="shared" si="556"/>
        <v>0</v>
      </c>
    </row>
    <row r="857" spans="1:227" x14ac:dyDescent="0.3">
      <c r="A857" s="21"/>
      <c r="B857" s="14">
        <v>11719</v>
      </c>
      <c r="C857" s="14">
        <v>33</v>
      </c>
      <c r="D857" s="14" t="s">
        <v>182</v>
      </c>
      <c r="E857" s="14" t="s">
        <v>183</v>
      </c>
      <c r="F857" s="14">
        <v>350</v>
      </c>
      <c r="G857" s="14" t="s">
        <v>120</v>
      </c>
      <c r="H857" s="14">
        <v>6</v>
      </c>
      <c r="I857" s="14">
        <v>8</v>
      </c>
      <c r="J857" s="14">
        <v>8</v>
      </c>
      <c r="K857" s="14"/>
      <c r="L857" s="14" t="s">
        <v>141</v>
      </c>
      <c r="M857" s="24">
        <f t="shared" si="551"/>
        <v>8</v>
      </c>
      <c r="N857" s="24">
        <f t="shared" si="526"/>
        <v>2</v>
      </c>
      <c r="O857" s="24" t="str">
        <f t="shared" si="527"/>
        <v>8 8</v>
      </c>
      <c r="P857" s="24">
        <f t="shared" si="528"/>
        <v>8</v>
      </c>
      <c r="Q857" s="25">
        <f t="shared" si="529"/>
        <v>0</v>
      </c>
      <c r="R857" s="26">
        <f t="shared" si="530"/>
        <v>0</v>
      </c>
      <c r="S857" s="24">
        <f t="shared" si="531"/>
        <v>6</v>
      </c>
      <c r="T857" s="24">
        <f t="shared" si="532"/>
        <v>6</v>
      </c>
      <c r="U857" s="24" t="str">
        <f t="shared" si="533"/>
        <v/>
      </c>
      <c r="V857" s="24" t="str">
        <f t="shared" si="534"/>
        <v>g</v>
      </c>
      <c r="W857" s="24" t="str">
        <f t="shared" si="552"/>
        <v/>
      </c>
      <c r="X857" s="24">
        <f t="shared" si="535"/>
        <v>6</v>
      </c>
      <c r="Y857" s="24">
        <f t="shared" si="536"/>
        <v>6</v>
      </c>
      <c r="Z857" s="24" t="str">
        <f t="shared" si="537"/>
        <v>F</v>
      </c>
      <c r="AA857" s="24" t="str">
        <f t="shared" si="557"/>
        <v>F</v>
      </c>
      <c r="AB857" s="34" t="str">
        <f t="shared" si="538"/>
        <v/>
      </c>
      <c r="AC857" s="34" t="str">
        <f t="shared" si="539"/>
        <v>g</v>
      </c>
      <c r="AD857" s="34" t="str">
        <f t="shared" si="553"/>
        <v>g</v>
      </c>
      <c r="AE857" s="34" t="str">
        <f t="shared" si="540"/>
        <v>6 0</v>
      </c>
      <c r="AF857" s="34">
        <f t="shared" si="541"/>
        <v>8</v>
      </c>
      <c r="AG857" s="34">
        <f t="shared" si="542"/>
        <v>8</v>
      </c>
      <c r="AH857" s="34">
        <f t="shared" si="543"/>
        <v>0</v>
      </c>
      <c r="AI857" s="172">
        <f>IF(AJ857&lt;&gt;"",MAX(AI$3:AI856)+1,"")</f>
        <v>645</v>
      </c>
      <c r="AJ857" s="172" t="str">
        <f t="shared" si="544"/>
        <v>F</v>
      </c>
      <c r="AK857" s="172">
        <f t="shared" si="545"/>
        <v>350</v>
      </c>
      <c r="AL857" s="172">
        <f t="shared" si="546"/>
        <v>8</v>
      </c>
      <c r="AM857" s="172" t="str">
        <f>IF(AN857&lt;&gt;"",MAX(AM$3:AM856)+1,"")</f>
        <v/>
      </c>
      <c r="AN857" s="172" t="str">
        <f t="shared" si="547"/>
        <v/>
      </c>
      <c r="AO857" s="172" t="str">
        <f t="shared" si="548"/>
        <v/>
      </c>
      <c r="AP857" s="172" t="str">
        <f t="shared" si="549"/>
        <v/>
      </c>
      <c r="AQ857" s="172" t="str">
        <f t="shared" si="550"/>
        <v/>
      </c>
      <c r="AR857" s="172" t="str">
        <f>Table1[[#This Row],[Sex ]]&amp;Table1[[#This Row],[Month]]</f>
        <v>F6</v>
      </c>
      <c r="AS857" s="21"/>
      <c r="AT857" s="21"/>
      <c r="AU857" s="21"/>
      <c r="AV857" s="21"/>
      <c r="AW857" s="21"/>
      <c r="AX857" s="21"/>
      <c r="AY857" s="21"/>
      <c r="AZ857" s="21"/>
      <c r="BA857" s="21"/>
      <c r="BB857" s="21"/>
      <c r="BC857" s="21"/>
      <c r="BD857" s="21"/>
      <c r="BE857" s="319"/>
      <c r="BF857" s="319"/>
      <c r="BG857" s="316"/>
      <c r="BH857" s="316"/>
      <c r="BI857" s="316"/>
      <c r="BJ857" s="316"/>
      <c r="BK857" s="316"/>
      <c r="BL857" s="316"/>
      <c r="BM857" s="316"/>
      <c r="BN857" s="316"/>
      <c r="BO857" s="316"/>
      <c r="BP857" s="316"/>
      <c r="BQ857" s="316"/>
      <c r="BR857" s="316"/>
      <c r="BS857" s="316"/>
      <c r="BT857" s="316"/>
      <c r="BU857" s="316"/>
      <c r="BV857" s="316"/>
      <c r="BW857" s="316"/>
      <c r="BX857" s="316"/>
      <c r="BY857" s="316"/>
      <c r="BZ857" s="316"/>
      <c r="CA857" s="316"/>
      <c r="CB857" s="316"/>
      <c r="CC857" s="316"/>
      <c r="CD857" s="316"/>
      <c r="CE857" s="316"/>
      <c r="CF857" s="316"/>
      <c r="CG857" s="316"/>
      <c r="CH857" s="316"/>
      <c r="CI857" s="316"/>
      <c r="CJ857" s="316"/>
      <c r="CK857" s="316"/>
      <c r="CL857" s="316"/>
      <c r="CM857" s="316"/>
      <c r="CN857" s="316"/>
      <c r="CO857" s="316"/>
      <c r="CP857" s="316"/>
      <c r="CQ857" s="316"/>
      <c r="CR857" s="316"/>
      <c r="CS857" s="316"/>
      <c r="CT857" s="316"/>
      <c r="CU857" s="316"/>
      <c r="CV857" s="316"/>
      <c r="CW857" s="316"/>
      <c r="CX857" s="316"/>
      <c r="CY857" s="316"/>
      <c r="CZ857" s="316"/>
      <c r="DA857" s="316"/>
      <c r="DB857" s="316"/>
      <c r="DC857" s="316"/>
      <c r="DD857" s="316"/>
      <c r="DE857" s="316"/>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21"/>
      <c r="ET857" s="21"/>
      <c r="EU857" s="21"/>
      <c r="EV857" s="21"/>
      <c r="HP857" s="268">
        <f t="shared" si="554"/>
        <v>4</v>
      </c>
      <c r="HQ857" s="268">
        <f t="shared" si="525"/>
        <v>849</v>
      </c>
      <c r="HR857" s="268">
        <f t="shared" si="555"/>
        <v>0</v>
      </c>
      <c r="HS857" s="268">
        <f t="shared" si="556"/>
        <v>0</v>
      </c>
    </row>
    <row r="858" spans="1:227" x14ac:dyDescent="0.3">
      <c r="A858" s="21"/>
      <c r="B858" s="14">
        <v>11719</v>
      </c>
      <c r="C858" s="14">
        <v>34</v>
      </c>
      <c r="D858" s="14" t="s">
        <v>182</v>
      </c>
      <c r="E858" s="14" t="s">
        <v>183</v>
      </c>
      <c r="F858" s="14">
        <v>340</v>
      </c>
      <c r="G858" s="14" t="s">
        <v>121</v>
      </c>
      <c r="H858" s="14">
        <v>6</v>
      </c>
      <c r="I858" s="14">
        <v>4</v>
      </c>
      <c r="J858" s="14">
        <v>4</v>
      </c>
      <c r="K858" s="14"/>
      <c r="L858" s="14" t="s">
        <v>141</v>
      </c>
      <c r="M858" s="24">
        <f t="shared" si="551"/>
        <v>4</v>
      </c>
      <c r="N858" s="24">
        <f t="shared" si="526"/>
        <v>2</v>
      </c>
      <c r="O858" s="24" t="str">
        <f t="shared" si="527"/>
        <v>4 4</v>
      </c>
      <c r="P858" s="24">
        <f t="shared" si="528"/>
        <v>4</v>
      </c>
      <c r="Q858" s="25">
        <f t="shared" si="529"/>
        <v>0</v>
      </c>
      <c r="R858" s="26">
        <f t="shared" si="530"/>
        <v>0</v>
      </c>
      <c r="S858" s="24">
        <f t="shared" si="531"/>
        <v>6</v>
      </c>
      <c r="T858" s="24">
        <f t="shared" si="532"/>
        <v>6</v>
      </c>
      <c r="U858" s="24" t="str">
        <f t="shared" si="533"/>
        <v/>
      </c>
      <c r="V858" s="24" t="str">
        <f t="shared" si="534"/>
        <v>g</v>
      </c>
      <c r="W858" s="24" t="str">
        <f t="shared" si="552"/>
        <v/>
      </c>
      <c r="X858" s="24">
        <f t="shared" si="535"/>
        <v>6</v>
      </c>
      <c r="Y858" s="24">
        <f t="shared" si="536"/>
        <v>6</v>
      </c>
      <c r="Z858" s="24" t="str">
        <f t="shared" si="537"/>
        <v>M</v>
      </c>
      <c r="AA858" s="24" t="str">
        <f t="shared" si="557"/>
        <v>M</v>
      </c>
      <c r="AB858" s="34" t="str">
        <f t="shared" si="538"/>
        <v/>
      </c>
      <c r="AC858" s="34" t="str">
        <f t="shared" si="539"/>
        <v>g</v>
      </c>
      <c r="AD858" s="34" t="str">
        <f t="shared" si="553"/>
        <v>g</v>
      </c>
      <c r="AE858" s="34" t="str">
        <f t="shared" si="540"/>
        <v>6 0</v>
      </c>
      <c r="AF858" s="34">
        <f t="shared" si="541"/>
        <v>4</v>
      </c>
      <c r="AG858" s="34">
        <f t="shared" si="542"/>
        <v>4</v>
      </c>
      <c r="AH858" s="34">
        <f t="shared" si="543"/>
        <v>0</v>
      </c>
      <c r="AI858" s="172" t="str">
        <f>IF(AJ858&lt;&gt;"",MAX(AI$3:AI857)+1,"")</f>
        <v/>
      </c>
      <c r="AJ858" s="172" t="str">
        <f t="shared" si="544"/>
        <v/>
      </c>
      <c r="AK858" s="172" t="str">
        <f t="shared" si="545"/>
        <v/>
      </c>
      <c r="AL858" s="172" t="str">
        <f t="shared" si="546"/>
        <v/>
      </c>
      <c r="AM858" s="172">
        <f>IF(AN858&lt;&gt;"",MAX(AM$3:AM857)+1,"")</f>
        <v>202</v>
      </c>
      <c r="AN858" s="172" t="str">
        <f t="shared" si="547"/>
        <v>M</v>
      </c>
      <c r="AO858" s="172">
        <f t="shared" si="548"/>
        <v>340</v>
      </c>
      <c r="AP858" s="172">
        <f t="shared" si="549"/>
        <v>4</v>
      </c>
      <c r="AQ858" s="172" t="str">
        <f t="shared" si="550"/>
        <v/>
      </c>
      <c r="AR858" s="172" t="str">
        <f>Table1[[#This Row],[Sex ]]&amp;Table1[[#This Row],[Month]]</f>
        <v>M6</v>
      </c>
      <c r="AS858" s="21"/>
      <c r="AT858" s="21"/>
      <c r="AU858" s="21"/>
      <c r="AV858" s="21"/>
      <c r="AW858" s="21"/>
      <c r="AX858" s="21"/>
      <c r="AY858" s="21"/>
      <c r="AZ858" s="21"/>
      <c r="BA858" s="21"/>
      <c r="BB858" s="21"/>
      <c r="BC858" s="21"/>
      <c r="BD858" s="21"/>
      <c r="BE858" s="319"/>
      <c r="BF858" s="319"/>
      <c r="BG858" s="316"/>
      <c r="BH858" s="316"/>
      <c r="BI858" s="316"/>
      <c r="BJ858" s="316"/>
      <c r="BK858" s="316"/>
      <c r="BL858" s="316"/>
      <c r="BM858" s="316"/>
      <c r="BN858" s="316"/>
      <c r="BO858" s="316"/>
      <c r="BP858" s="316"/>
      <c r="BQ858" s="316"/>
      <c r="BR858" s="316"/>
      <c r="BS858" s="316"/>
      <c r="BT858" s="316"/>
      <c r="BU858" s="316"/>
      <c r="BV858" s="316"/>
      <c r="BW858" s="316"/>
      <c r="BX858" s="316"/>
      <c r="BY858" s="316"/>
      <c r="BZ858" s="316"/>
      <c r="CA858" s="316"/>
      <c r="CB858" s="316"/>
      <c r="CC858" s="316"/>
      <c r="CD858" s="316"/>
      <c r="CE858" s="316"/>
      <c r="CF858" s="316"/>
      <c r="CG858" s="316"/>
      <c r="CH858" s="316"/>
      <c r="CI858" s="316"/>
      <c r="CJ858" s="316"/>
      <c r="CK858" s="316"/>
      <c r="CL858" s="316"/>
      <c r="CM858" s="316"/>
      <c r="CN858" s="316"/>
      <c r="CO858" s="316"/>
      <c r="CP858" s="316"/>
      <c r="CQ858" s="316"/>
      <c r="CR858" s="316"/>
      <c r="CS858" s="316"/>
      <c r="CT858" s="316"/>
      <c r="CU858" s="316"/>
      <c r="CV858" s="316"/>
      <c r="CW858" s="316"/>
      <c r="CX858" s="316"/>
      <c r="CY858" s="316"/>
      <c r="CZ858" s="316"/>
      <c r="DA858" s="316"/>
      <c r="DB858" s="316"/>
      <c r="DC858" s="316"/>
      <c r="DD858" s="316"/>
      <c r="DE858" s="316"/>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21"/>
      <c r="ET858" s="21"/>
      <c r="EU858" s="21"/>
      <c r="EV858" s="21"/>
      <c r="HP858" s="268">
        <f t="shared" si="554"/>
        <v>3</v>
      </c>
      <c r="HQ858" s="268">
        <f t="shared" si="525"/>
        <v>850</v>
      </c>
      <c r="HR858" s="268">
        <f t="shared" si="555"/>
        <v>0</v>
      </c>
      <c r="HS858" s="268">
        <f t="shared" si="556"/>
        <v>0</v>
      </c>
    </row>
    <row r="859" spans="1:227" x14ac:dyDescent="0.3">
      <c r="A859" s="21"/>
      <c r="B859" s="14">
        <v>11719</v>
      </c>
      <c r="C859" s="14">
        <v>35</v>
      </c>
      <c r="D859" s="14" t="s">
        <v>182</v>
      </c>
      <c r="E859" s="14" t="s">
        <v>183</v>
      </c>
      <c r="F859" s="14">
        <v>390</v>
      </c>
      <c r="G859" s="14" t="s">
        <v>120</v>
      </c>
      <c r="H859" s="14">
        <v>6</v>
      </c>
      <c r="I859" s="14">
        <v>5</v>
      </c>
      <c r="J859" s="14">
        <v>5</v>
      </c>
      <c r="K859" s="14"/>
      <c r="L859" s="14" t="s">
        <v>141</v>
      </c>
      <c r="M859" s="24">
        <f t="shared" si="551"/>
        <v>5</v>
      </c>
      <c r="N859" s="24">
        <f t="shared" si="526"/>
        <v>2</v>
      </c>
      <c r="O859" s="24" t="str">
        <f t="shared" si="527"/>
        <v>5 5</v>
      </c>
      <c r="P859" s="24">
        <f t="shared" si="528"/>
        <v>5</v>
      </c>
      <c r="Q859" s="25">
        <f t="shared" si="529"/>
        <v>0</v>
      </c>
      <c r="R859" s="26">
        <f t="shared" si="530"/>
        <v>0</v>
      </c>
      <c r="S859" s="24">
        <f t="shared" si="531"/>
        <v>6</v>
      </c>
      <c r="T859" s="24">
        <f t="shared" si="532"/>
        <v>6</v>
      </c>
      <c r="U859" s="24" t="str">
        <f t="shared" si="533"/>
        <v/>
      </c>
      <c r="V859" s="24" t="str">
        <f t="shared" si="534"/>
        <v>g</v>
      </c>
      <c r="W859" s="24" t="str">
        <f t="shared" si="552"/>
        <v/>
      </c>
      <c r="X859" s="24">
        <f t="shared" si="535"/>
        <v>6</v>
      </c>
      <c r="Y859" s="24">
        <f t="shared" si="536"/>
        <v>6</v>
      </c>
      <c r="Z859" s="24" t="str">
        <f t="shared" si="537"/>
        <v>F</v>
      </c>
      <c r="AA859" s="24" t="str">
        <f t="shared" si="557"/>
        <v>F</v>
      </c>
      <c r="AB859" s="34" t="str">
        <f t="shared" si="538"/>
        <v/>
      </c>
      <c r="AC859" s="34" t="str">
        <f t="shared" si="539"/>
        <v>g</v>
      </c>
      <c r="AD859" s="34" t="str">
        <f t="shared" si="553"/>
        <v>g</v>
      </c>
      <c r="AE859" s="34" t="str">
        <f t="shared" si="540"/>
        <v>6 0</v>
      </c>
      <c r="AF859" s="34">
        <f t="shared" si="541"/>
        <v>5</v>
      </c>
      <c r="AG859" s="34">
        <f t="shared" si="542"/>
        <v>5</v>
      </c>
      <c r="AH859" s="34">
        <f t="shared" si="543"/>
        <v>0</v>
      </c>
      <c r="AI859" s="172">
        <f>IF(AJ859&lt;&gt;"",MAX(AI$3:AI858)+1,"")</f>
        <v>646</v>
      </c>
      <c r="AJ859" s="172" t="str">
        <f t="shared" si="544"/>
        <v>F</v>
      </c>
      <c r="AK859" s="172">
        <f t="shared" si="545"/>
        <v>390</v>
      </c>
      <c r="AL859" s="172">
        <f t="shared" si="546"/>
        <v>5</v>
      </c>
      <c r="AM859" s="172" t="str">
        <f>IF(AN859&lt;&gt;"",MAX(AM$3:AM858)+1,"")</f>
        <v/>
      </c>
      <c r="AN859" s="172" t="str">
        <f t="shared" si="547"/>
        <v/>
      </c>
      <c r="AO859" s="172" t="str">
        <f t="shared" si="548"/>
        <v/>
      </c>
      <c r="AP859" s="172" t="str">
        <f t="shared" si="549"/>
        <v/>
      </c>
      <c r="AQ859" s="172" t="str">
        <f t="shared" si="550"/>
        <v/>
      </c>
      <c r="AR859" s="172" t="str">
        <f>Table1[[#This Row],[Sex ]]&amp;Table1[[#This Row],[Month]]</f>
        <v>F6</v>
      </c>
      <c r="AS859" s="21"/>
      <c r="AT859" s="21"/>
      <c r="AU859" s="21"/>
      <c r="AV859" s="21"/>
      <c r="AW859" s="21"/>
      <c r="AX859" s="21"/>
      <c r="AY859" s="21"/>
      <c r="AZ859" s="21"/>
      <c r="BA859" s="21"/>
      <c r="BB859" s="21"/>
      <c r="BC859" s="21"/>
      <c r="BD859" s="21"/>
      <c r="BE859" s="319"/>
      <c r="BF859" s="319"/>
      <c r="BG859" s="316"/>
      <c r="BH859" s="316"/>
      <c r="BI859" s="316"/>
      <c r="BJ859" s="316"/>
      <c r="BK859" s="316"/>
      <c r="BL859" s="316"/>
      <c r="BM859" s="316"/>
      <c r="BN859" s="316"/>
      <c r="BO859" s="316"/>
      <c r="BP859" s="316"/>
      <c r="BQ859" s="316"/>
      <c r="BR859" s="316"/>
      <c r="BS859" s="316"/>
      <c r="BT859" s="316"/>
      <c r="BU859" s="316"/>
      <c r="BV859" s="316"/>
      <c r="BW859" s="316"/>
      <c r="BX859" s="316"/>
      <c r="BY859" s="316"/>
      <c r="BZ859" s="316"/>
      <c r="CA859" s="316"/>
      <c r="CB859" s="316"/>
      <c r="CC859" s="316"/>
      <c r="CD859" s="316"/>
      <c r="CE859" s="316"/>
      <c r="CF859" s="316"/>
      <c r="CG859" s="316"/>
      <c r="CH859" s="316"/>
      <c r="CI859" s="316"/>
      <c r="CJ859" s="316"/>
      <c r="CK859" s="316"/>
      <c r="CL859" s="316"/>
      <c r="CM859" s="316"/>
      <c r="CN859" s="316"/>
      <c r="CO859" s="316"/>
      <c r="CP859" s="316"/>
      <c r="CQ859" s="316"/>
      <c r="CR859" s="316"/>
      <c r="CS859" s="316"/>
      <c r="CT859" s="316"/>
      <c r="CU859" s="316"/>
      <c r="CV859" s="316"/>
      <c r="CW859" s="316"/>
      <c r="CX859" s="316"/>
      <c r="CY859" s="316"/>
      <c r="CZ859" s="316"/>
      <c r="DA859" s="316"/>
      <c r="DB859" s="316"/>
      <c r="DC859" s="316"/>
      <c r="DD859" s="316"/>
      <c r="DE859" s="316"/>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21"/>
      <c r="ET859" s="21"/>
      <c r="EU859" s="21"/>
      <c r="EV859" s="21"/>
      <c r="HP859" s="268">
        <f t="shared" si="554"/>
        <v>6</v>
      </c>
      <c r="HQ859" s="268">
        <f t="shared" si="525"/>
        <v>851</v>
      </c>
      <c r="HR859" s="268">
        <f t="shared" si="555"/>
        <v>0</v>
      </c>
      <c r="HS859" s="268">
        <f t="shared" si="556"/>
        <v>0</v>
      </c>
    </row>
    <row r="860" spans="1:227" x14ac:dyDescent="0.3">
      <c r="A860" s="21"/>
      <c r="B860" s="14">
        <v>11719</v>
      </c>
      <c r="C860" s="14">
        <v>36</v>
      </c>
      <c r="D860" s="14" t="s">
        <v>182</v>
      </c>
      <c r="E860" s="14" t="s">
        <v>183</v>
      </c>
      <c r="F860" s="14">
        <v>370</v>
      </c>
      <c r="G860" s="14" t="s">
        <v>121</v>
      </c>
      <c r="H860" s="14">
        <v>6</v>
      </c>
      <c r="I860" s="14">
        <v>8</v>
      </c>
      <c r="J860" s="14">
        <v>8</v>
      </c>
      <c r="K860" s="14"/>
      <c r="L860" s="14" t="s">
        <v>141</v>
      </c>
      <c r="M860" s="24">
        <f t="shared" si="551"/>
        <v>8</v>
      </c>
      <c r="N860" s="24">
        <f t="shared" si="526"/>
        <v>2</v>
      </c>
      <c r="O860" s="24" t="str">
        <f t="shared" si="527"/>
        <v>8 8</v>
      </c>
      <c r="P860" s="24">
        <f t="shared" si="528"/>
        <v>8</v>
      </c>
      <c r="Q860" s="25">
        <f t="shared" si="529"/>
        <v>0</v>
      </c>
      <c r="R860" s="26">
        <f t="shared" si="530"/>
        <v>0</v>
      </c>
      <c r="S860" s="24">
        <f t="shared" si="531"/>
        <v>6</v>
      </c>
      <c r="T860" s="24">
        <f t="shared" si="532"/>
        <v>6</v>
      </c>
      <c r="U860" s="24" t="str">
        <f t="shared" si="533"/>
        <v/>
      </c>
      <c r="V860" s="24" t="str">
        <f t="shared" si="534"/>
        <v>g</v>
      </c>
      <c r="W860" s="24" t="str">
        <f t="shared" si="552"/>
        <v/>
      </c>
      <c r="X860" s="24">
        <f t="shared" si="535"/>
        <v>6</v>
      </c>
      <c r="Y860" s="24">
        <f t="shared" si="536"/>
        <v>6</v>
      </c>
      <c r="Z860" s="24" t="str">
        <f t="shared" si="537"/>
        <v>M</v>
      </c>
      <c r="AA860" s="24" t="str">
        <f t="shared" si="557"/>
        <v>M</v>
      </c>
      <c r="AB860" s="34" t="str">
        <f t="shared" si="538"/>
        <v/>
      </c>
      <c r="AC860" s="34" t="str">
        <f t="shared" si="539"/>
        <v>g</v>
      </c>
      <c r="AD860" s="34" t="str">
        <f t="shared" si="553"/>
        <v>g</v>
      </c>
      <c r="AE860" s="34" t="str">
        <f t="shared" si="540"/>
        <v>6 0</v>
      </c>
      <c r="AF860" s="34">
        <f t="shared" si="541"/>
        <v>8</v>
      </c>
      <c r="AG860" s="34">
        <f t="shared" si="542"/>
        <v>8</v>
      </c>
      <c r="AH860" s="34">
        <f t="shared" si="543"/>
        <v>0</v>
      </c>
      <c r="AI860" s="172" t="str">
        <f>IF(AJ860&lt;&gt;"",MAX(AI$3:AI859)+1,"")</f>
        <v/>
      </c>
      <c r="AJ860" s="172" t="str">
        <f t="shared" si="544"/>
        <v/>
      </c>
      <c r="AK860" s="172" t="str">
        <f t="shared" si="545"/>
        <v/>
      </c>
      <c r="AL860" s="172" t="str">
        <f t="shared" si="546"/>
        <v/>
      </c>
      <c r="AM860" s="172">
        <f>IF(AN860&lt;&gt;"",MAX(AM$3:AM859)+1,"")</f>
        <v>203</v>
      </c>
      <c r="AN860" s="172" t="str">
        <f t="shared" si="547"/>
        <v>M</v>
      </c>
      <c r="AO860" s="172">
        <f t="shared" si="548"/>
        <v>370</v>
      </c>
      <c r="AP860" s="172">
        <f t="shared" si="549"/>
        <v>8</v>
      </c>
      <c r="AQ860" s="172" t="str">
        <f t="shared" si="550"/>
        <v/>
      </c>
      <c r="AR860" s="172" t="str">
        <f>Table1[[#This Row],[Sex ]]&amp;Table1[[#This Row],[Month]]</f>
        <v>M6</v>
      </c>
      <c r="AS860" s="21"/>
      <c r="AT860" s="21"/>
      <c r="AU860" s="21"/>
      <c r="AV860" s="21"/>
      <c r="AW860" s="21"/>
      <c r="AX860" s="21"/>
      <c r="AY860" s="21"/>
      <c r="AZ860" s="21"/>
      <c r="BA860" s="21"/>
      <c r="BB860" s="21"/>
      <c r="BC860" s="21"/>
      <c r="BD860" s="21"/>
      <c r="BE860" s="319"/>
      <c r="BF860" s="319"/>
      <c r="BG860" s="316"/>
      <c r="BH860" s="316"/>
      <c r="BI860" s="316"/>
      <c r="BJ860" s="316"/>
      <c r="BK860" s="316"/>
      <c r="BL860" s="316"/>
      <c r="BM860" s="316"/>
      <c r="BN860" s="316"/>
      <c r="BO860" s="316"/>
      <c r="BP860" s="316"/>
      <c r="BQ860" s="316"/>
      <c r="BR860" s="316"/>
      <c r="BS860" s="316"/>
      <c r="BT860" s="316"/>
      <c r="BU860" s="316"/>
      <c r="BV860" s="316"/>
      <c r="BW860" s="316"/>
      <c r="BX860" s="316"/>
      <c r="BY860" s="316"/>
      <c r="BZ860" s="316"/>
      <c r="CA860" s="316"/>
      <c r="CB860" s="316"/>
      <c r="CC860" s="316"/>
      <c r="CD860" s="316"/>
      <c r="CE860" s="316"/>
      <c r="CF860" s="316"/>
      <c r="CG860" s="316"/>
      <c r="CH860" s="316"/>
      <c r="CI860" s="316"/>
      <c r="CJ860" s="316"/>
      <c r="CK860" s="316"/>
      <c r="CL860" s="316"/>
      <c r="CM860" s="316"/>
      <c r="CN860" s="316"/>
      <c r="CO860" s="316"/>
      <c r="CP860" s="316"/>
      <c r="CQ860" s="316"/>
      <c r="CR860" s="316"/>
      <c r="CS860" s="316"/>
      <c r="CT860" s="316"/>
      <c r="CU860" s="316"/>
      <c r="CV860" s="316"/>
      <c r="CW860" s="316"/>
      <c r="CX860" s="316"/>
      <c r="CY860" s="316"/>
      <c r="CZ860" s="316"/>
      <c r="DA860" s="316"/>
      <c r="DB860" s="316"/>
      <c r="DC860" s="316"/>
      <c r="DD860" s="316"/>
      <c r="DE860" s="316"/>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21"/>
      <c r="ET860" s="21"/>
      <c r="EU860" s="21"/>
      <c r="EV860" s="21"/>
      <c r="HP860" s="268">
        <f t="shared" si="554"/>
        <v>5</v>
      </c>
      <c r="HQ860" s="268">
        <f t="shared" si="525"/>
        <v>852</v>
      </c>
      <c r="HR860" s="268">
        <f t="shared" si="555"/>
        <v>20</v>
      </c>
      <c r="HS860" s="268">
        <f t="shared" si="556"/>
        <v>20</v>
      </c>
    </row>
    <row r="861" spans="1:227" x14ac:dyDescent="0.3">
      <c r="A861" s="21"/>
      <c r="B861" s="14">
        <v>11949</v>
      </c>
      <c r="C861" s="14">
        <v>1</v>
      </c>
      <c r="D861" s="14" t="s">
        <v>182</v>
      </c>
      <c r="E861" s="14" t="s">
        <v>183</v>
      </c>
      <c r="F861" s="14">
        <v>310</v>
      </c>
      <c r="G861" s="14" t="s">
        <v>121</v>
      </c>
      <c r="H861" s="14">
        <v>6</v>
      </c>
      <c r="I861" s="14">
        <v>4</v>
      </c>
      <c r="J861" s="14">
        <v>4</v>
      </c>
      <c r="K861" s="14"/>
      <c r="L861" s="14" t="s">
        <v>141</v>
      </c>
      <c r="M861" s="24">
        <f t="shared" si="551"/>
        <v>4</v>
      </c>
      <c r="N861" s="24">
        <f t="shared" si="526"/>
        <v>2</v>
      </c>
      <c r="O861" s="24" t="str">
        <f t="shared" si="527"/>
        <v>4 4</v>
      </c>
      <c r="P861" s="24">
        <f t="shared" si="528"/>
        <v>4</v>
      </c>
      <c r="Q861" s="25">
        <f t="shared" si="529"/>
        <v>0</v>
      </c>
      <c r="R861" s="26">
        <f t="shared" si="530"/>
        <v>0</v>
      </c>
      <c r="S861" s="24">
        <f t="shared" si="531"/>
        <v>6</v>
      </c>
      <c r="T861" s="24">
        <f t="shared" si="532"/>
        <v>6</v>
      </c>
      <c r="U861" s="24" t="str">
        <f t="shared" si="533"/>
        <v/>
      </c>
      <c r="V861" s="24" t="str">
        <f t="shared" si="534"/>
        <v>g</v>
      </c>
      <c r="W861" s="24" t="str">
        <f t="shared" si="552"/>
        <v/>
      </c>
      <c r="X861" s="24">
        <f t="shared" si="535"/>
        <v>6</v>
      </c>
      <c r="Y861" s="24">
        <f t="shared" si="536"/>
        <v>6</v>
      </c>
      <c r="Z861" s="24" t="str">
        <f t="shared" si="537"/>
        <v>M</v>
      </c>
      <c r="AA861" s="24" t="str">
        <f t="shared" si="557"/>
        <v>M</v>
      </c>
      <c r="AB861" s="34" t="str">
        <f t="shared" si="538"/>
        <v/>
      </c>
      <c r="AC861" s="34" t="str">
        <f t="shared" si="539"/>
        <v>g</v>
      </c>
      <c r="AD861" s="34" t="str">
        <f t="shared" si="553"/>
        <v>g</v>
      </c>
      <c r="AE861" s="34" t="str">
        <f t="shared" si="540"/>
        <v>6 0</v>
      </c>
      <c r="AF861" s="34">
        <f t="shared" si="541"/>
        <v>4</v>
      </c>
      <c r="AG861" s="34">
        <f t="shared" si="542"/>
        <v>4</v>
      </c>
      <c r="AH861" s="34">
        <f t="shared" si="543"/>
        <v>0</v>
      </c>
      <c r="AI861" s="172" t="str">
        <f>IF(AJ861&lt;&gt;"",MAX(AI$3:AI860)+1,"")</f>
        <v/>
      </c>
      <c r="AJ861" s="172" t="str">
        <f t="shared" si="544"/>
        <v/>
      </c>
      <c r="AK861" s="172" t="str">
        <f t="shared" si="545"/>
        <v/>
      </c>
      <c r="AL861" s="172" t="str">
        <f t="shared" si="546"/>
        <v/>
      </c>
      <c r="AM861" s="172">
        <f>IF(AN861&lt;&gt;"",MAX(AM$3:AM860)+1,"")</f>
        <v>204</v>
      </c>
      <c r="AN861" s="172" t="str">
        <f t="shared" si="547"/>
        <v>M</v>
      </c>
      <c r="AO861" s="172">
        <f t="shared" si="548"/>
        <v>310</v>
      </c>
      <c r="AP861" s="172">
        <f t="shared" si="549"/>
        <v>4</v>
      </c>
      <c r="AQ861" s="172" t="str">
        <f t="shared" si="550"/>
        <v/>
      </c>
      <c r="AR861" s="172" t="str">
        <f>Table1[[#This Row],[Sex ]]&amp;Table1[[#This Row],[Month]]</f>
        <v>M6</v>
      </c>
      <c r="AS861" s="21"/>
      <c r="AT861" s="21"/>
      <c r="AU861" s="21"/>
      <c r="AV861" s="21"/>
      <c r="AW861" s="21"/>
      <c r="AX861" s="21"/>
      <c r="AY861" s="21"/>
      <c r="AZ861" s="21"/>
      <c r="BA861" s="21"/>
      <c r="BB861" s="21"/>
      <c r="BC861" s="21"/>
      <c r="BD861" s="21"/>
      <c r="BE861" s="319"/>
      <c r="BF861" s="319"/>
      <c r="BG861" s="316"/>
      <c r="BH861" s="316"/>
      <c r="BI861" s="316"/>
      <c r="BJ861" s="316"/>
      <c r="BK861" s="316"/>
      <c r="BL861" s="316"/>
      <c r="BM861" s="316"/>
      <c r="BN861" s="316"/>
      <c r="BO861" s="316"/>
      <c r="BP861" s="316"/>
      <c r="BQ861" s="316"/>
      <c r="BR861" s="316"/>
      <c r="BS861" s="316"/>
      <c r="BT861" s="316"/>
      <c r="BU861" s="316"/>
      <c r="BV861" s="316"/>
      <c r="BW861" s="316"/>
      <c r="BX861" s="316"/>
      <c r="BY861" s="316"/>
      <c r="BZ861" s="316"/>
      <c r="CA861" s="316"/>
      <c r="CB861" s="316"/>
      <c r="CC861" s="316"/>
      <c r="CD861" s="316"/>
      <c r="CE861" s="316"/>
      <c r="CF861" s="316"/>
      <c r="CG861" s="316"/>
      <c r="CH861" s="316"/>
      <c r="CI861" s="316"/>
      <c r="CJ861" s="316"/>
      <c r="CK861" s="316"/>
      <c r="CL861" s="316"/>
      <c r="CM861" s="316"/>
      <c r="CN861" s="316"/>
      <c r="CO861" s="316"/>
      <c r="CP861" s="316"/>
      <c r="CQ861" s="316"/>
      <c r="CR861" s="316"/>
      <c r="CS861" s="316"/>
      <c r="CT861" s="316"/>
      <c r="CU861" s="316"/>
      <c r="CV861" s="316"/>
      <c r="CW861" s="316"/>
      <c r="CX861" s="316"/>
      <c r="CY861" s="316"/>
      <c r="CZ861" s="316"/>
      <c r="DA861" s="316"/>
      <c r="DB861" s="316"/>
      <c r="DC861" s="316"/>
      <c r="DD861" s="316"/>
      <c r="DE861" s="316"/>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21"/>
      <c r="ET861" s="21"/>
      <c r="EU861" s="21"/>
      <c r="EV861" s="21"/>
      <c r="HP861" s="268">
        <f t="shared" si="554"/>
        <v>5</v>
      </c>
      <c r="HQ861" s="268">
        <f t="shared" si="525"/>
        <v>853</v>
      </c>
      <c r="HR861" s="268">
        <f t="shared" si="555"/>
        <v>0</v>
      </c>
      <c r="HS861" s="268">
        <f t="shared" si="556"/>
        <v>0</v>
      </c>
    </row>
    <row r="862" spans="1:227" x14ac:dyDescent="0.3">
      <c r="A862" s="21"/>
      <c r="B862" s="14">
        <v>11949</v>
      </c>
      <c r="C862" s="14">
        <v>2</v>
      </c>
      <c r="D862" s="14" t="s">
        <v>182</v>
      </c>
      <c r="E862" s="14" t="s">
        <v>183</v>
      </c>
      <c r="F862" s="14">
        <v>300</v>
      </c>
      <c r="G862" s="14" t="s">
        <v>120</v>
      </c>
      <c r="H862" s="14">
        <v>6</v>
      </c>
      <c r="I862" s="14">
        <v>3</v>
      </c>
      <c r="J862" s="14">
        <v>3</v>
      </c>
      <c r="K862" s="14"/>
      <c r="L862" s="14" t="s">
        <v>141</v>
      </c>
      <c r="M862" s="24">
        <f t="shared" si="551"/>
        <v>3</v>
      </c>
      <c r="N862" s="24">
        <f t="shared" si="526"/>
        <v>2</v>
      </c>
      <c r="O862" s="24" t="str">
        <f t="shared" si="527"/>
        <v>3 3</v>
      </c>
      <c r="P862" s="24">
        <f t="shared" si="528"/>
        <v>3</v>
      </c>
      <c r="Q862" s="25">
        <f t="shared" si="529"/>
        <v>0</v>
      </c>
      <c r="R862" s="26">
        <f t="shared" si="530"/>
        <v>0</v>
      </c>
      <c r="S862" s="24">
        <f t="shared" si="531"/>
        <v>6</v>
      </c>
      <c r="T862" s="24">
        <f t="shared" si="532"/>
        <v>6</v>
      </c>
      <c r="U862" s="24" t="str">
        <f t="shared" si="533"/>
        <v/>
      </c>
      <c r="V862" s="24" t="str">
        <f t="shared" si="534"/>
        <v>g</v>
      </c>
      <c r="W862" s="24" t="str">
        <f t="shared" si="552"/>
        <v/>
      </c>
      <c r="X862" s="24">
        <f t="shared" si="535"/>
        <v>6</v>
      </c>
      <c r="Y862" s="24">
        <f t="shared" si="536"/>
        <v>6</v>
      </c>
      <c r="Z862" s="24" t="str">
        <f t="shared" si="537"/>
        <v>F</v>
      </c>
      <c r="AA862" s="24" t="str">
        <f t="shared" si="557"/>
        <v>F</v>
      </c>
      <c r="AB862" s="34" t="str">
        <f t="shared" si="538"/>
        <v/>
      </c>
      <c r="AC862" s="34" t="str">
        <f t="shared" si="539"/>
        <v>g</v>
      </c>
      <c r="AD862" s="34" t="str">
        <f t="shared" si="553"/>
        <v>g</v>
      </c>
      <c r="AE862" s="34" t="str">
        <f t="shared" si="540"/>
        <v>6 0</v>
      </c>
      <c r="AF862" s="34">
        <f t="shared" si="541"/>
        <v>3</v>
      </c>
      <c r="AG862" s="34">
        <f t="shared" si="542"/>
        <v>3</v>
      </c>
      <c r="AH862" s="34">
        <f t="shared" si="543"/>
        <v>0</v>
      </c>
      <c r="AI862" s="172">
        <f>IF(AJ862&lt;&gt;"",MAX(AI$3:AI861)+1,"")</f>
        <v>647</v>
      </c>
      <c r="AJ862" s="172" t="str">
        <f t="shared" si="544"/>
        <v>F</v>
      </c>
      <c r="AK862" s="172">
        <f t="shared" si="545"/>
        <v>300</v>
      </c>
      <c r="AL862" s="172">
        <f t="shared" si="546"/>
        <v>3</v>
      </c>
      <c r="AM862" s="172" t="str">
        <f>IF(AN862&lt;&gt;"",MAX(AM$3:AM861)+1,"")</f>
        <v/>
      </c>
      <c r="AN862" s="172" t="str">
        <f t="shared" si="547"/>
        <v/>
      </c>
      <c r="AO862" s="172" t="str">
        <f t="shared" si="548"/>
        <v/>
      </c>
      <c r="AP862" s="172" t="str">
        <f t="shared" si="549"/>
        <v/>
      </c>
      <c r="AQ862" s="172" t="str">
        <f t="shared" si="550"/>
        <v/>
      </c>
      <c r="AR862" s="172" t="str">
        <f>Table1[[#This Row],[Sex ]]&amp;Table1[[#This Row],[Month]]</f>
        <v>F6</v>
      </c>
      <c r="AS862" s="21"/>
      <c r="AT862" s="21"/>
      <c r="AU862" s="21"/>
      <c r="AV862" s="21"/>
      <c r="AW862" s="21"/>
      <c r="AX862" s="21"/>
      <c r="AY862" s="21"/>
      <c r="AZ862" s="21"/>
      <c r="BA862" s="21"/>
      <c r="BB862" s="21"/>
      <c r="BC862" s="21"/>
      <c r="BD862" s="21"/>
      <c r="BE862" s="319"/>
      <c r="BF862" s="319"/>
      <c r="BG862" s="316"/>
      <c r="BH862" s="316"/>
      <c r="BI862" s="316"/>
      <c r="BJ862" s="316"/>
      <c r="BK862" s="316"/>
      <c r="BL862" s="316"/>
      <c r="BM862" s="316"/>
      <c r="BN862" s="316"/>
      <c r="BO862" s="316"/>
      <c r="BP862" s="316"/>
      <c r="BQ862" s="316"/>
      <c r="BR862" s="316"/>
      <c r="BS862" s="316"/>
      <c r="BT862" s="316"/>
      <c r="BU862" s="316"/>
      <c r="BV862" s="316"/>
      <c r="BW862" s="316"/>
      <c r="BX862" s="316"/>
      <c r="BY862" s="316"/>
      <c r="BZ862" s="316"/>
      <c r="CA862" s="316"/>
      <c r="CB862" s="316"/>
      <c r="CC862" s="316"/>
      <c r="CD862" s="316"/>
      <c r="CE862" s="316"/>
      <c r="CF862" s="316"/>
      <c r="CG862" s="316"/>
      <c r="CH862" s="316"/>
      <c r="CI862" s="316"/>
      <c r="CJ862" s="316"/>
      <c r="CK862" s="316"/>
      <c r="CL862" s="316"/>
      <c r="CM862" s="316"/>
      <c r="CN862" s="316"/>
      <c r="CO862" s="316"/>
      <c r="CP862" s="316"/>
      <c r="CQ862" s="316"/>
      <c r="CR862" s="316"/>
      <c r="CS862" s="316"/>
      <c r="CT862" s="316"/>
      <c r="CU862" s="316"/>
      <c r="CV862" s="316"/>
      <c r="CW862" s="316"/>
      <c r="CX862" s="316"/>
      <c r="CY862" s="316"/>
      <c r="CZ862" s="316"/>
      <c r="DA862" s="316"/>
      <c r="DB862" s="316"/>
      <c r="DC862" s="316"/>
      <c r="DD862" s="316"/>
      <c r="DE862" s="316"/>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21"/>
      <c r="ET862" s="21"/>
      <c r="EU862" s="21"/>
      <c r="EV862" s="21"/>
      <c r="HP862" s="268">
        <f t="shared" si="554"/>
        <v>5</v>
      </c>
      <c r="HQ862" s="268">
        <f t="shared" si="525"/>
        <v>854</v>
      </c>
      <c r="HR862" s="268">
        <f t="shared" si="555"/>
        <v>0</v>
      </c>
      <c r="HS862" s="268">
        <f t="shared" si="556"/>
        <v>0</v>
      </c>
    </row>
    <row r="863" spans="1:227" x14ac:dyDescent="0.3">
      <c r="A863" s="21"/>
      <c r="B863" s="14">
        <v>11949</v>
      </c>
      <c r="C863" s="14">
        <v>3</v>
      </c>
      <c r="D863" s="14" t="s">
        <v>182</v>
      </c>
      <c r="E863" s="14" t="s">
        <v>183</v>
      </c>
      <c r="F863" s="14">
        <v>290</v>
      </c>
      <c r="G863" s="14" t="s">
        <v>120</v>
      </c>
      <c r="H863" s="14">
        <v>6</v>
      </c>
      <c r="I863" s="14">
        <v>2</v>
      </c>
      <c r="J863" s="14">
        <v>2</v>
      </c>
      <c r="K863" s="14"/>
      <c r="L863" s="14" t="s">
        <v>141</v>
      </c>
      <c r="M863" s="24">
        <f t="shared" si="551"/>
        <v>2</v>
      </c>
      <c r="N863" s="24">
        <f t="shared" si="526"/>
        <v>2</v>
      </c>
      <c r="O863" s="24" t="str">
        <f t="shared" si="527"/>
        <v>2 2</v>
      </c>
      <c r="P863" s="24">
        <f t="shared" si="528"/>
        <v>2</v>
      </c>
      <c r="Q863" s="25">
        <f t="shared" si="529"/>
        <v>0</v>
      </c>
      <c r="R863" s="26">
        <f t="shared" si="530"/>
        <v>0</v>
      </c>
      <c r="S863" s="24">
        <f t="shared" si="531"/>
        <v>6</v>
      </c>
      <c r="T863" s="24">
        <f t="shared" si="532"/>
        <v>6</v>
      </c>
      <c r="U863" s="24" t="str">
        <f t="shared" si="533"/>
        <v/>
      </c>
      <c r="V863" s="24" t="str">
        <f t="shared" si="534"/>
        <v>g</v>
      </c>
      <c r="W863" s="24" t="str">
        <f t="shared" si="552"/>
        <v/>
      </c>
      <c r="X863" s="24">
        <f t="shared" si="535"/>
        <v>6</v>
      </c>
      <c r="Y863" s="24">
        <f t="shared" si="536"/>
        <v>6</v>
      </c>
      <c r="Z863" s="24" t="str">
        <f t="shared" si="537"/>
        <v>F</v>
      </c>
      <c r="AA863" s="24" t="str">
        <f t="shared" si="557"/>
        <v>F</v>
      </c>
      <c r="AB863" s="34" t="str">
        <f t="shared" si="538"/>
        <v/>
      </c>
      <c r="AC863" s="34" t="str">
        <f t="shared" si="539"/>
        <v>g</v>
      </c>
      <c r="AD863" s="34" t="str">
        <f t="shared" si="553"/>
        <v>g</v>
      </c>
      <c r="AE863" s="34" t="str">
        <f t="shared" si="540"/>
        <v>6 0</v>
      </c>
      <c r="AF863" s="34">
        <f t="shared" si="541"/>
        <v>2</v>
      </c>
      <c r="AG863" s="34">
        <f t="shared" si="542"/>
        <v>2</v>
      </c>
      <c r="AH863" s="34">
        <f t="shared" si="543"/>
        <v>0</v>
      </c>
      <c r="AI863" s="172">
        <f>IF(AJ863&lt;&gt;"",MAX(AI$3:AI862)+1,"")</f>
        <v>648</v>
      </c>
      <c r="AJ863" s="172" t="str">
        <f t="shared" si="544"/>
        <v>F</v>
      </c>
      <c r="AK863" s="172">
        <f t="shared" si="545"/>
        <v>290</v>
      </c>
      <c r="AL863" s="172">
        <f t="shared" si="546"/>
        <v>2</v>
      </c>
      <c r="AM863" s="172" t="str">
        <f>IF(AN863&lt;&gt;"",MAX(AM$3:AM862)+1,"")</f>
        <v/>
      </c>
      <c r="AN863" s="172" t="str">
        <f t="shared" si="547"/>
        <v/>
      </c>
      <c r="AO863" s="172" t="str">
        <f t="shared" si="548"/>
        <v/>
      </c>
      <c r="AP863" s="172" t="str">
        <f t="shared" si="549"/>
        <v/>
      </c>
      <c r="AQ863" s="172" t="str">
        <f t="shared" si="550"/>
        <v/>
      </c>
      <c r="AR863" s="172" t="str">
        <f>Table1[[#This Row],[Sex ]]&amp;Table1[[#This Row],[Month]]</f>
        <v>F6</v>
      </c>
      <c r="AS863" s="21"/>
      <c r="AT863" s="21"/>
      <c r="AU863" s="21"/>
      <c r="AV863" s="21"/>
      <c r="AW863" s="21"/>
      <c r="AX863" s="21"/>
      <c r="AY863" s="21"/>
      <c r="AZ863" s="21"/>
      <c r="BA863" s="21"/>
      <c r="BB863" s="21"/>
      <c r="BC863" s="21"/>
      <c r="BD863" s="21"/>
      <c r="BE863" s="319"/>
      <c r="BF863" s="319"/>
      <c r="BG863" s="316"/>
      <c r="BH863" s="316"/>
      <c r="BI863" s="316"/>
      <c r="BJ863" s="316"/>
      <c r="BK863" s="316"/>
      <c r="BL863" s="316"/>
      <c r="BM863" s="316"/>
      <c r="BN863" s="316"/>
      <c r="BO863" s="316"/>
      <c r="BP863" s="316"/>
      <c r="BQ863" s="316"/>
      <c r="BR863" s="316"/>
      <c r="BS863" s="316"/>
      <c r="BT863" s="316"/>
      <c r="BU863" s="316"/>
      <c r="BV863" s="316"/>
      <c r="BW863" s="316"/>
      <c r="BX863" s="316"/>
      <c r="BY863" s="316"/>
      <c r="BZ863" s="316"/>
      <c r="CA863" s="316"/>
      <c r="CB863" s="316"/>
      <c r="CC863" s="316"/>
      <c r="CD863" s="316"/>
      <c r="CE863" s="316"/>
      <c r="CF863" s="316"/>
      <c r="CG863" s="316"/>
      <c r="CH863" s="316"/>
      <c r="CI863" s="316"/>
      <c r="CJ863" s="316"/>
      <c r="CK863" s="316"/>
      <c r="CL863" s="316"/>
      <c r="CM863" s="316"/>
      <c r="CN863" s="316"/>
      <c r="CO863" s="316"/>
      <c r="CP863" s="316"/>
      <c r="CQ863" s="316"/>
      <c r="CR863" s="316"/>
      <c r="CS863" s="316"/>
      <c r="CT863" s="316"/>
      <c r="CU863" s="316"/>
      <c r="CV863" s="316"/>
      <c r="CW863" s="316"/>
      <c r="CX863" s="316"/>
      <c r="CY863" s="316"/>
      <c r="CZ863" s="316"/>
      <c r="DA863" s="316"/>
      <c r="DB863" s="316"/>
      <c r="DC863" s="316"/>
      <c r="DD863" s="316"/>
      <c r="DE863" s="316"/>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21"/>
      <c r="ET863" s="21"/>
      <c r="EU863" s="21"/>
      <c r="EV863" s="21"/>
      <c r="HP863" s="268">
        <f t="shared" si="554"/>
        <v>8</v>
      </c>
      <c r="HQ863" s="268">
        <f t="shared" si="525"/>
        <v>855</v>
      </c>
      <c r="HR863" s="268">
        <f t="shared" si="555"/>
        <v>0</v>
      </c>
      <c r="HS863" s="268">
        <f t="shared" si="556"/>
        <v>0</v>
      </c>
    </row>
    <row r="864" spans="1:227" x14ac:dyDescent="0.3">
      <c r="A864" s="21"/>
      <c r="B864" s="14">
        <v>11949</v>
      </c>
      <c r="C864" s="14">
        <v>4</v>
      </c>
      <c r="D864" s="14" t="s">
        <v>182</v>
      </c>
      <c r="E864" s="14" t="s">
        <v>183</v>
      </c>
      <c r="F864" s="14">
        <v>300</v>
      </c>
      <c r="G864" s="14" t="s">
        <v>121</v>
      </c>
      <c r="H864" s="14">
        <v>6</v>
      </c>
      <c r="I864" s="14">
        <v>4</v>
      </c>
      <c r="J864" s="14">
        <v>4</v>
      </c>
      <c r="K864" s="14"/>
      <c r="L864" s="14" t="s">
        <v>141</v>
      </c>
      <c r="M864" s="24">
        <f t="shared" si="551"/>
        <v>4</v>
      </c>
      <c r="N864" s="24">
        <f t="shared" si="526"/>
        <v>2</v>
      </c>
      <c r="O864" s="24" t="str">
        <f t="shared" si="527"/>
        <v>4 4</v>
      </c>
      <c r="P864" s="24">
        <f t="shared" si="528"/>
        <v>4</v>
      </c>
      <c r="Q864" s="25">
        <f t="shared" si="529"/>
        <v>0</v>
      </c>
      <c r="R864" s="26">
        <f t="shared" si="530"/>
        <v>0</v>
      </c>
      <c r="S864" s="24">
        <f t="shared" si="531"/>
        <v>6</v>
      </c>
      <c r="T864" s="24">
        <f t="shared" si="532"/>
        <v>6</v>
      </c>
      <c r="U864" s="24" t="str">
        <f t="shared" si="533"/>
        <v/>
      </c>
      <c r="V864" s="24" t="str">
        <f t="shared" si="534"/>
        <v>g</v>
      </c>
      <c r="W864" s="24" t="str">
        <f t="shared" si="552"/>
        <v/>
      </c>
      <c r="X864" s="24">
        <f t="shared" si="535"/>
        <v>6</v>
      </c>
      <c r="Y864" s="24">
        <f t="shared" si="536"/>
        <v>6</v>
      </c>
      <c r="Z864" s="24" t="str">
        <f t="shared" si="537"/>
        <v>M</v>
      </c>
      <c r="AA864" s="24" t="str">
        <f t="shared" si="557"/>
        <v>M</v>
      </c>
      <c r="AB864" s="34" t="str">
        <f t="shared" si="538"/>
        <v/>
      </c>
      <c r="AC864" s="34" t="str">
        <f t="shared" si="539"/>
        <v>g</v>
      </c>
      <c r="AD864" s="34" t="str">
        <f t="shared" si="553"/>
        <v>g</v>
      </c>
      <c r="AE864" s="34" t="str">
        <f t="shared" si="540"/>
        <v>6 0</v>
      </c>
      <c r="AF864" s="34">
        <f t="shared" si="541"/>
        <v>4</v>
      </c>
      <c r="AG864" s="34">
        <f t="shared" si="542"/>
        <v>4</v>
      </c>
      <c r="AH864" s="34">
        <f t="shared" si="543"/>
        <v>0</v>
      </c>
      <c r="AI864" s="172" t="str">
        <f>IF(AJ864&lt;&gt;"",MAX(AI$3:AI863)+1,"")</f>
        <v/>
      </c>
      <c r="AJ864" s="172" t="str">
        <f t="shared" si="544"/>
        <v/>
      </c>
      <c r="AK864" s="172" t="str">
        <f t="shared" si="545"/>
        <v/>
      </c>
      <c r="AL864" s="172" t="str">
        <f t="shared" si="546"/>
        <v/>
      </c>
      <c r="AM864" s="172">
        <f>IF(AN864&lt;&gt;"",MAX(AM$3:AM863)+1,"")</f>
        <v>205</v>
      </c>
      <c r="AN864" s="172" t="str">
        <f t="shared" si="547"/>
        <v>M</v>
      </c>
      <c r="AO864" s="172">
        <f t="shared" si="548"/>
        <v>300</v>
      </c>
      <c r="AP864" s="172">
        <f t="shared" si="549"/>
        <v>4</v>
      </c>
      <c r="AQ864" s="172" t="str">
        <f t="shared" si="550"/>
        <v/>
      </c>
      <c r="AR864" s="172" t="str">
        <f>Table1[[#This Row],[Sex ]]&amp;Table1[[#This Row],[Month]]</f>
        <v>M6</v>
      </c>
      <c r="AS864" s="21"/>
      <c r="AT864" s="21"/>
      <c r="AU864" s="21"/>
      <c r="AV864" s="21"/>
      <c r="AW864" s="21"/>
      <c r="AX864" s="21"/>
      <c r="AY864" s="21"/>
      <c r="AZ864" s="21"/>
      <c r="BA864" s="21"/>
      <c r="BB864" s="21"/>
      <c r="BC864" s="21"/>
      <c r="BD864" s="21"/>
      <c r="BE864" s="319"/>
      <c r="BF864" s="319"/>
      <c r="BG864" s="316"/>
      <c r="BH864" s="316"/>
      <c r="BI864" s="316"/>
      <c r="BJ864" s="316"/>
      <c r="BK864" s="316"/>
      <c r="BL864" s="316"/>
      <c r="BM864" s="316"/>
      <c r="BN864" s="316"/>
      <c r="BO864" s="316"/>
      <c r="BP864" s="316"/>
      <c r="BQ864" s="316"/>
      <c r="BR864" s="316"/>
      <c r="BS864" s="316"/>
      <c r="BT864" s="316"/>
      <c r="BU864" s="316"/>
      <c r="BV864" s="316"/>
      <c r="BW864" s="316"/>
      <c r="BX864" s="316"/>
      <c r="BY864" s="316"/>
      <c r="BZ864" s="316"/>
      <c r="CA864" s="316"/>
      <c r="CB864" s="316"/>
      <c r="CC864" s="316"/>
      <c r="CD864" s="316"/>
      <c r="CE864" s="316"/>
      <c r="CF864" s="316"/>
      <c r="CG864" s="316"/>
      <c r="CH864" s="316"/>
      <c r="CI864" s="316"/>
      <c r="CJ864" s="316"/>
      <c r="CK864" s="316"/>
      <c r="CL864" s="316"/>
      <c r="CM864" s="316"/>
      <c r="CN864" s="316"/>
      <c r="CO864" s="316"/>
      <c r="CP864" s="316"/>
      <c r="CQ864" s="316"/>
      <c r="CR864" s="316"/>
      <c r="CS864" s="316"/>
      <c r="CT864" s="316"/>
      <c r="CU864" s="316"/>
      <c r="CV864" s="316"/>
      <c r="CW864" s="316"/>
      <c r="CX864" s="316"/>
      <c r="CY864" s="316"/>
      <c r="CZ864" s="316"/>
      <c r="DA864" s="316"/>
      <c r="DB864" s="316"/>
      <c r="DC864" s="316"/>
      <c r="DD864" s="316"/>
      <c r="DE864" s="316"/>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21"/>
      <c r="ET864" s="21"/>
      <c r="EU864" s="21"/>
      <c r="EV864" s="21"/>
      <c r="HP864" s="268">
        <f t="shared" si="554"/>
        <v>4</v>
      </c>
      <c r="HQ864" s="268">
        <f t="shared" si="525"/>
        <v>856</v>
      </c>
      <c r="HR864" s="268">
        <f t="shared" si="555"/>
        <v>0</v>
      </c>
      <c r="HS864" s="268">
        <f t="shared" si="556"/>
        <v>0</v>
      </c>
    </row>
    <row r="865" spans="1:227" x14ac:dyDescent="0.3">
      <c r="A865" s="21"/>
      <c r="B865" s="14">
        <v>11949</v>
      </c>
      <c r="C865" s="14">
        <v>5</v>
      </c>
      <c r="D865" s="14" t="s">
        <v>182</v>
      </c>
      <c r="E865" s="14" t="s">
        <v>183</v>
      </c>
      <c r="F865" s="14">
        <v>300</v>
      </c>
      <c r="G865" s="14" t="s">
        <v>121</v>
      </c>
      <c r="H865" s="14">
        <v>6</v>
      </c>
      <c r="I865" s="14">
        <v>3</v>
      </c>
      <c r="J865" s="14">
        <v>3</v>
      </c>
      <c r="K865" s="14"/>
      <c r="L865" s="14" t="s">
        <v>141</v>
      </c>
      <c r="M865" s="24">
        <f t="shared" si="551"/>
        <v>3</v>
      </c>
      <c r="N865" s="24">
        <f t="shared" si="526"/>
        <v>2</v>
      </c>
      <c r="O865" s="24" t="str">
        <f t="shared" si="527"/>
        <v>3 3</v>
      </c>
      <c r="P865" s="24">
        <f t="shared" si="528"/>
        <v>3</v>
      </c>
      <c r="Q865" s="25">
        <f t="shared" si="529"/>
        <v>0</v>
      </c>
      <c r="R865" s="26">
        <f t="shared" si="530"/>
        <v>0</v>
      </c>
      <c r="S865" s="24">
        <f t="shared" si="531"/>
        <v>6</v>
      </c>
      <c r="T865" s="24">
        <f t="shared" si="532"/>
        <v>6</v>
      </c>
      <c r="U865" s="24" t="str">
        <f t="shared" si="533"/>
        <v/>
      </c>
      <c r="V865" s="24" t="str">
        <f t="shared" si="534"/>
        <v>g</v>
      </c>
      <c r="W865" s="24" t="str">
        <f t="shared" si="552"/>
        <v/>
      </c>
      <c r="X865" s="24">
        <f t="shared" si="535"/>
        <v>6</v>
      </c>
      <c r="Y865" s="24">
        <f t="shared" si="536"/>
        <v>6</v>
      </c>
      <c r="Z865" s="24" t="str">
        <f t="shared" si="537"/>
        <v>M</v>
      </c>
      <c r="AA865" s="24" t="str">
        <f t="shared" si="557"/>
        <v>M</v>
      </c>
      <c r="AB865" s="34" t="str">
        <f t="shared" si="538"/>
        <v/>
      </c>
      <c r="AC865" s="34" t="str">
        <f t="shared" si="539"/>
        <v>g</v>
      </c>
      <c r="AD865" s="34" t="str">
        <f t="shared" si="553"/>
        <v>g</v>
      </c>
      <c r="AE865" s="34" t="str">
        <f t="shared" si="540"/>
        <v>6 0</v>
      </c>
      <c r="AF865" s="34">
        <f t="shared" si="541"/>
        <v>3</v>
      </c>
      <c r="AG865" s="34">
        <f t="shared" si="542"/>
        <v>3</v>
      </c>
      <c r="AH865" s="34">
        <f t="shared" si="543"/>
        <v>0</v>
      </c>
      <c r="AI865" s="172" t="str">
        <f>IF(AJ865&lt;&gt;"",MAX(AI$3:AI864)+1,"")</f>
        <v/>
      </c>
      <c r="AJ865" s="172" t="str">
        <f t="shared" si="544"/>
        <v/>
      </c>
      <c r="AK865" s="172" t="str">
        <f t="shared" si="545"/>
        <v/>
      </c>
      <c r="AL865" s="172" t="str">
        <f t="shared" si="546"/>
        <v/>
      </c>
      <c r="AM865" s="172">
        <f>IF(AN865&lt;&gt;"",MAX(AM$3:AM864)+1,"")</f>
        <v>206</v>
      </c>
      <c r="AN865" s="172" t="str">
        <f t="shared" si="547"/>
        <v>M</v>
      </c>
      <c r="AO865" s="172">
        <f t="shared" si="548"/>
        <v>300</v>
      </c>
      <c r="AP865" s="172">
        <f t="shared" si="549"/>
        <v>3</v>
      </c>
      <c r="AQ865" s="172" t="str">
        <f t="shared" si="550"/>
        <v/>
      </c>
      <c r="AR865" s="172" t="str">
        <f>Table1[[#This Row],[Sex ]]&amp;Table1[[#This Row],[Month]]</f>
        <v>M6</v>
      </c>
      <c r="AS865" s="21"/>
      <c r="AT865" s="21"/>
      <c r="AU865" s="21"/>
      <c r="AV865" s="21"/>
      <c r="AW865" s="21"/>
      <c r="AX865" s="21"/>
      <c r="AY865" s="21"/>
      <c r="AZ865" s="21"/>
      <c r="BA865" s="21"/>
      <c r="BB865" s="21"/>
      <c r="BC865" s="21"/>
      <c r="BD865" s="21"/>
      <c r="BE865" s="319"/>
      <c r="BF865" s="319"/>
      <c r="BG865" s="316"/>
      <c r="BH865" s="316"/>
      <c r="BI865" s="316"/>
      <c r="BJ865" s="316"/>
      <c r="BK865" s="316"/>
      <c r="BL865" s="316"/>
      <c r="BM865" s="316"/>
      <c r="BN865" s="316"/>
      <c r="BO865" s="316"/>
      <c r="BP865" s="316"/>
      <c r="BQ865" s="316"/>
      <c r="BR865" s="316"/>
      <c r="BS865" s="316"/>
      <c r="BT865" s="316"/>
      <c r="BU865" s="316"/>
      <c r="BV865" s="316"/>
      <c r="BW865" s="316"/>
      <c r="BX865" s="316"/>
      <c r="BY865" s="316"/>
      <c r="BZ865" s="316"/>
      <c r="CA865" s="316"/>
      <c r="CB865" s="316"/>
      <c r="CC865" s="316"/>
      <c r="CD865" s="316"/>
      <c r="CE865" s="316"/>
      <c r="CF865" s="316"/>
      <c r="CG865" s="316"/>
      <c r="CH865" s="316"/>
      <c r="CI865" s="316"/>
      <c r="CJ865" s="316"/>
      <c r="CK865" s="316"/>
      <c r="CL865" s="316"/>
      <c r="CM865" s="316"/>
      <c r="CN865" s="316"/>
      <c r="CO865" s="316"/>
      <c r="CP865" s="316"/>
      <c r="CQ865" s="316"/>
      <c r="CR865" s="316"/>
      <c r="CS865" s="316"/>
      <c r="CT865" s="316"/>
      <c r="CU865" s="316"/>
      <c r="CV865" s="316"/>
      <c r="CW865" s="316"/>
      <c r="CX865" s="316"/>
      <c r="CY865" s="316"/>
      <c r="CZ865" s="316"/>
      <c r="DA865" s="316"/>
      <c r="DB865" s="316"/>
      <c r="DC865" s="316"/>
      <c r="DD865" s="316"/>
      <c r="DE865" s="316"/>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21"/>
      <c r="ET865" s="21"/>
      <c r="EU865" s="21"/>
      <c r="EV865" s="21"/>
      <c r="HP865" s="268">
        <f t="shared" si="554"/>
        <v>5</v>
      </c>
      <c r="HQ865" s="268">
        <f t="shared" si="525"/>
        <v>857</v>
      </c>
      <c r="HR865" s="268">
        <f t="shared" si="555"/>
        <v>0</v>
      </c>
      <c r="HS865" s="268">
        <f t="shared" si="556"/>
        <v>0</v>
      </c>
    </row>
    <row r="866" spans="1:227" x14ac:dyDescent="0.3">
      <c r="A866" s="21"/>
      <c r="B866" s="14">
        <v>11949</v>
      </c>
      <c r="C866" s="14">
        <v>6</v>
      </c>
      <c r="D866" s="14" t="s">
        <v>182</v>
      </c>
      <c r="E866" s="14" t="s">
        <v>183</v>
      </c>
      <c r="F866" s="14">
        <v>390</v>
      </c>
      <c r="G866" s="14" t="s">
        <v>121</v>
      </c>
      <c r="H866" s="14">
        <v>6</v>
      </c>
      <c r="I866" s="14">
        <v>4</v>
      </c>
      <c r="J866" s="14">
        <v>4</v>
      </c>
      <c r="K866" s="14"/>
      <c r="L866" s="14" t="s">
        <v>141</v>
      </c>
      <c r="M866" s="24">
        <f t="shared" si="551"/>
        <v>4</v>
      </c>
      <c r="N866" s="24">
        <f t="shared" si="526"/>
        <v>2</v>
      </c>
      <c r="O866" s="24" t="str">
        <f t="shared" si="527"/>
        <v>4 4</v>
      </c>
      <c r="P866" s="24">
        <f t="shared" si="528"/>
        <v>4</v>
      </c>
      <c r="Q866" s="25">
        <f t="shared" si="529"/>
        <v>0</v>
      </c>
      <c r="R866" s="26">
        <f t="shared" si="530"/>
        <v>0</v>
      </c>
      <c r="S866" s="24">
        <f t="shared" si="531"/>
        <v>6</v>
      </c>
      <c r="T866" s="24">
        <f t="shared" si="532"/>
        <v>6</v>
      </c>
      <c r="U866" s="24" t="str">
        <f t="shared" si="533"/>
        <v/>
      </c>
      <c r="V866" s="24" t="str">
        <f t="shared" si="534"/>
        <v>g</v>
      </c>
      <c r="W866" s="24" t="str">
        <f t="shared" si="552"/>
        <v/>
      </c>
      <c r="X866" s="24">
        <f t="shared" si="535"/>
        <v>6</v>
      </c>
      <c r="Y866" s="24">
        <f t="shared" si="536"/>
        <v>6</v>
      </c>
      <c r="Z866" s="24" t="str">
        <f t="shared" si="537"/>
        <v>M</v>
      </c>
      <c r="AA866" s="24" t="str">
        <f t="shared" si="557"/>
        <v>M</v>
      </c>
      <c r="AB866" s="34" t="str">
        <f t="shared" si="538"/>
        <v/>
      </c>
      <c r="AC866" s="34" t="str">
        <f t="shared" si="539"/>
        <v>g</v>
      </c>
      <c r="AD866" s="34" t="str">
        <f t="shared" si="553"/>
        <v>g</v>
      </c>
      <c r="AE866" s="34" t="str">
        <f t="shared" si="540"/>
        <v>6 0</v>
      </c>
      <c r="AF866" s="34">
        <f t="shared" si="541"/>
        <v>4</v>
      </c>
      <c r="AG866" s="34">
        <f t="shared" si="542"/>
        <v>4</v>
      </c>
      <c r="AH866" s="34">
        <f t="shared" si="543"/>
        <v>0</v>
      </c>
      <c r="AI866" s="172" t="str">
        <f>IF(AJ866&lt;&gt;"",MAX(AI$3:AI865)+1,"")</f>
        <v/>
      </c>
      <c r="AJ866" s="172" t="str">
        <f t="shared" si="544"/>
        <v/>
      </c>
      <c r="AK866" s="172" t="str">
        <f t="shared" si="545"/>
        <v/>
      </c>
      <c r="AL866" s="172" t="str">
        <f t="shared" si="546"/>
        <v/>
      </c>
      <c r="AM866" s="172">
        <f>IF(AN866&lt;&gt;"",MAX(AM$3:AM865)+1,"")</f>
        <v>207</v>
      </c>
      <c r="AN866" s="172" t="str">
        <f t="shared" si="547"/>
        <v>M</v>
      </c>
      <c r="AO866" s="172">
        <f t="shared" si="548"/>
        <v>390</v>
      </c>
      <c r="AP866" s="172">
        <f t="shared" si="549"/>
        <v>4</v>
      </c>
      <c r="AQ866" s="172" t="str">
        <f t="shared" si="550"/>
        <v/>
      </c>
      <c r="AR866" s="172" t="str">
        <f>Table1[[#This Row],[Sex ]]&amp;Table1[[#This Row],[Month]]</f>
        <v>M6</v>
      </c>
      <c r="AS866" s="21"/>
      <c r="AT866" s="21"/>
      <c r="AU866" s="21"/>
      <c r="AV866" s="21"/>
      <c r="AW866" s="21"/>
      <c r="AX866" s="21"/>
      <c r="AY866" s="21"/>
      <c r="AZ866" s="21"/>
      <c r="BA866" s="21"/>
      <c r="BB866" s="21"/>
      <c r="BC866" s="21"/>
      <c r="BD866" s="21"/>
      <c r="BE866" s="319"/>
      <c r="BF866" s="319"/>
      <c r="BG866" s="316"/>
      <c r="BH866" s="316"/>
      <c r="BI866" s="316"/>
      <c r="BJ866" s="316"/>
      <c r="BK866" s="316"/>
      <c r="BL866" s="316"/>
      <c r="BM866" s="316"/>
      <c r="BN866" s="316"/>
      <c r="BO866" s="316"/>
      <c r="BP866" s="316"/>
      <c r="BQ866" s="316"/>
      <c r="BR866" s="316"/>
      <c r="BS866" s="316"/>
      <c r="BT866" s="316"/>
      <c r="BU866" s="316"/>
      <c r="BV866" s="316"/>
      <c r="BW866" s="316"/>
      <c r="BX866" s="316"/>
      <c r="BY866" s="316"/>
      <c r="BZ866" s="316"/>
      <c r="CA866" s="316"/>
      <c r="CB866" s="316"/>
      <c r="CC866" s="316"/>
      <c r="CD866" s="316"/>
      <c r="CE866" s="316"/>
      <c r="CF866" s="316"/>
      <c r="CG866" s="316"/>
      <c r="CH866" s="316"/>
      <c r="CI866" s="316"/>
      <c r="CJ866" s="316"/>
      <c r="CK866" s="316"/>
      <c r="CL866" s="316"/>
      <c r="CM866" s="316"/>
      <c r="CN866" s="316"/>
      <c r="CO866" s="316"/>
      <c r="CP866" s="316"/>
      <c r="CQ866" s="316"/>
      <c r="CR866" s="316"/>
      <c r="CS866" s="316"/>
      <c r="CT866" s="316"/>
      <c r="CU866" s="316"/>
      <c r="CV866" s="316"/>
      <c r="CW866" s="316"/>
      <c r="CX866" s="316"/>
      <c r="CY866" s="316"/>
      <c r="CZ866" s="316"/>
      <c r="DA866" s="316"/>
      <c r="DB866" s="316"/>
      <c r="DC866" s="316"/>
      <c r="DD866" s="316"/>
      <c r="DE866" s="316"/>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21"/>
      <c r="ET866" s="21"/>
      <c r="EU866" s="21"/>
      <c r="EV866" s="21"/>
      <c r="HP866" s="268">
        <f t="shared" si="554"/>
        <v>8</v>
      </c>
      <c r="HQ866" s="268">
        <f t="shared" si="525"/>
        <v>858</v>
      </c>
      <c r="HR866" s="268">
        <f t="shared" si="555"/>
        <v>0</v>
      </c>
      <c r="HS866" s="268">
        <f t="shared" si="556"/>
        <v>0</v>
      </c>
    </row>
    <row r="867" spans="1:227" x14ac:dyDescent="0.3">
      <c r="A867" s="21"/>
      <c r="B867" s="14">
        <v>11949</v>
      </c>
      <c r="C867" s="14">
        <v>7</v>
      </c>
      <c r="D867" s="14" t="s">
        <v>182</v>
      </c>
      <c r="E867" s="14" t="s">
        <v>183</v>
      </c>
      <c r="F867" s="14">
        <v>370</v>
      </c>
      <c r="G867" s="14" t="s">
        <v>120</v>
      </c>
      <c r="H867" s="14">
        <v>6</v>
      </c>
      <c r="I867" s="14">
        <v>4</v>
      </c>
      <c r="J867" s="14">
        <v>4</v>
      </c>
      <c r="K867" s="14"/>
      <c r="L867" s="14" t="s">
        <v>141</v>
      </c>
      <c r="M867" s="24">
        <f t="shared" si="551"/>
        <v>4</v>
      </c>
      <c r="N867" s="24">
        <f t="shared" si="526"/>
        <v>2</v>
      </c>
      <c r="O867" s="24" t="str">
        <f t="shared" si="527"/>
        <v>4 4</v>
      </c>
      <c r="P867" s="24">
        <f t="shared" si="528"/>
        <v>4</v>
      </c>
      <c r="Q867" s="25">
        <f t="shared" si="529"/>
        <v>0</v>
      </c>
      <c r="R867" s="26">
        <f t="shared" si="530"/>
        <v>0</v>
      </c>
      <c r="S867" s="24">
        <f t="shared" si="531"/>
        <v>6</v>
      </c>
      <c r="T867" s="24">
        <f t="shared" si="532"/>
        <v>6</v>
      </c>
      <c r="U867" s="24" t="str">
        <f t="shared" si="533"/>
        <v/>
      </c>
      <c r="V867" s="24" t="str">
        <f t="shared" si="534"/>
        <v>g</v>
      </c>
      <c r="W867" s="24" t="str">
        <f t="shared" si="552"/>
        <v/>
      </c>
      <c r="X867" s="24">
        <f t="shared" si="535"/>
        <v>6</v>
      </c>
      <c r="Y867" s="24">
        <f t="shared" si="536"/>
        <v>6</v>
      </c>
      <c r="Z867" s="24" t="str">
        <f t="shared" si="537"/>
        <v>F</v>
      </c>
      <c r="AA867" s="24" t="str">
        <f t="shared" si="557"/>
        <v>F</v>
      </c>
      <c r="AB867" s="34" t="str">
        <f t="shared" si="538"/>
        <v/>
      </c>
      <c r="AC867" s="34" t="str">
        <f t="shared" si="539"/>
        <v>g</v>
      </c>
      <c r="AD867" s="34" t="str">
        <f t="shared" si="553"/>
        <v>g</v>
      </c>
      <c r="AE867" s="34" t="str">
        <f t="shared" si="540"/>
        <v>6 0</v>
      </c>
      <c r="AF867" s="34">
        <f t="shared" si="541"/>
        <v>4</v>
      </c>
      <c r="AG867" s="34">
        <f t="shared" si="542"/>
        <v>4</v>
      </c>
      <c r="AH867" s="34">
        <f t="shared" si="543"/>
        <v>0</v>
      </c>
      <c r="AI867" s="172">
        <f>IF(AJ867&lt;&gt;"",MAX(AI$3:AI866)+1,"")</f>
        <v>649</v>
      </c>
      <c r="AJ867" s="172" t="str">
        <f t="shared" si="544"/>
        <v>F</v>
      </c>
      <c r="AK867" s="172">
        <f t="shared" si="545"/>
        <v>370</v>
      </c>
      <c r="AL867" s="172">
        <f t="shared" si="546"/>
        <v>4</v>
      </c>
      <c r="AM867" s="172" t="str">
        <f>IF(AN867&lt;&gt;"",MAX(AM$3:AM866)+1,"")</f>
        <v/>
      </c>
      <c r="AN867" s="172" t="str">
        <f t="shared" si="547"/>
        <v/>
      </c>
      <c r="AO867" s="172" t="str">
        <f t="shared" si="548"/>
        <v/>
      </c>
      <c r="AP867" s="172" t="str">
        <f t="shared" si="549"/>
        <v/>
      </c>
      <c r="AQ867" s="172" t="str">
        <f t="shared" si="550"/>
        <v/>
      </c>
      <c r="AR867" s="172" t="str">
        <f>Table1[[#This Row],[Sex ]]&amp;Table1[[#This Row],[Month]]</f>
        <v>F6</v>
      </c>
      <c r="AS867" s="21"/>
      <c r="AT867" s="21"/>
      <c r="AU867" s="21"/>
      <c r="AV867" s="21"/>
      <c r="AW867" s="21"/>
      <c r="AX867" s="21"/>
      <c r="AY867" s="21"/>
      <c r="AZ867" s="21"/>
      <c r="BA867" s="21"/>
      <c r="BB867" s="21"/>
      <c r="BC867" s="21"/>
      <c r="BD867" s="21"/>
      <c r="BE867" s="319"/>
      <c r="BF867" s="319"/>
      <c r="BG867" s="316"/>
      <c r="BH867" s="316"/>
      <c r="BI867" s="316"/>
      <c r="BJ867" s="316"/>
      <c r="BK867" s="316"/>
      <c r="BL867" s="316"/>
      <c r="BM867" s="316"/>
      <c r="BN867" s="316"/>
      <c r="BO867" s="316"/>
      <c r="BP867" s="316"/>
      <c r="BQ867" s="316"/>
      <c r="BR867" s="316"/>
      <c r="BS867" s="316"/>
      <c r="BT867" s="316"/>
      <c r="BU867" s="316"/>
      <c r="BV867" s="316"/>
      <c r="BW867" s="316"/>
      <c r="BX867" s="316"/>
      <c r="BY867" s="316"/>
      <c r="BZ867" s="316"/>
      <c r="CA867" s="316"/>
      <c r="CB867" s="316"/>
      <c r="CC867" s="316"/>
      <c r="CD867" s="316"/>
      <c r="CE867" s="316"/>
      <c r="CF867" s="316"/>
      <c r="CG867" s="316"/>
      <c r="CH867" s="316"/>
      <c r="CI867" s="316"/>
      <c r="CJ867" s="316"/>
      <c r="CK867" s="316"/>
      <c r="CL867" s="316"/>
      <c r="CM867" s="316"/>
      <c r="CN867" s="316"/>
      <c r="CO867" s="316"/>
      <c r="CP867" s="316"/>
      <c r="CQ867" s="316"/>
      <c r="CR867" s="316"/>
      <c r="CS867" s="316"/>
      <c r="CT867" s="316"/>
      <c r="CU867" s="316"/>
      <c r="CV867" s="316"/>
      <c r="CW867" s="316"/>
      <c r="CX867" s="316"/>
      <c r="CY867" s="316"/>
      <c r="CZ867" s="316"/>
      <c r="DA867" s="316"/>
      <c r="DB867" s="316"/>
      <c r="DC867" s="316"/>
      <c r="DD867" s="316"/>
      <c r="DE867" s="316"/>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21"/>
      <c r="ET867" s="21"/>
      <c r="EU867" s="21"/>
      <c r="EV867" s="21"/>
      <c r="HP867" s="268">
        <f t="shared" si="554"/>
        <v>4</v>
      </c>
      <c r="HQ867" s="268">
        <f t="shared" si="525"/>
        <v>859</v>
      </c>
      <c r="HR867" s="268">
        <f t="shared" si="555"/>
        <v>0</v>
      </c>
      <c r="HS867" s="268">
        <f t="shared" si="556"/>
        <v>0</v>
      </c>
    </row>
    <row r="868" spans="1:227" x14ac:dyDescent="0.3">
      <c r="A868" s="21"/>
      <c r="B868" s="14">
        <v>11949</v>
      </c>
      <c r="C868" s="14">
        <v>8</v>
      </c>
      <c r="D868" s="14" t="s">
        <v>182</v>
      </c>
      <c r="E868" s="14" t="s">
        <v>183</v>
      </c>
      <c r="F868" s="14">
        <v>290</v>
      </c>
      <c r="G868" s="14" t="s">
        <v>120</v>
      </c>
      <c r="H868" s="14">
        <v>6</v>
      </c>
      <c r="I868" s="14">
        <v>2</v>
      </c>
      <c r="J868" s="14">
        <v>2</v>
      </c>
      <c r="K868" s="14"/>
      <c r="L868" s="14" t="s">
        <v>141</v>
      </c>
      <c r="M868" s="24">
        <f t="shared" si="551"/>
        <v>2</v>
      </c>
      <c r="N868" s="24">
        <f t="shared" si="526"/>
        <v>2</v>
      </c>
      <c r="O868" s="24" t="str">
        <f t="shared" si="527"/>
        <v>2 2</v>
      </c>
      <c r="P868" s="24">
        <f t="shared" si="528"/>
        <v>2</v>
      </c>
      <c r="Q868" s="25">
        <f t="shared" si="529"/>
        <v>0</v>
      </c>
      <c r="R868" s="26">
        <f t="shared" si="530"/>
        <v>0</v>
      </c>
      <c r="S868" s="24">
        <f t="shared" si="531"/>
        <v>6</v>
      </c>
      <c r="T868" s="24">
        <f t="shared" si="532"/>
        <v>6</v>
      </c>
      <c r="U868" s="24" t="str">
        <f t="shared" si="533"/>
        <v/>
      </c>
      <c r="V868" s="24" t="str">
        <f t="shared" si="534"/>
        <v>g</v>
      </c>
      <c r="W868" s="24" t="str">
        <f t="shared" si="552"/>
        <v/>
      </c>
      <c r="X868" s="24">
        <f t="shared" si="535"/>
        <v>6</v>
      </c>
      <c r="Y868" s="24">
        <f t="shared" si="536"/>
        <v>6</v>
      </c>
      <c r="Z868" s="24" t="str">
        <f t="shared" si="537"/>
        <v>F</v>
      </c>
      <c r="AA868" s="24" t="str">
        <f t="shared" si="557"/>
        <v>F</v>
      </c>
      <c r="AB868" s="34" t="str">
        <f t="shared" si="538"/>
        <v/>
      </c>
      <c r="AC868" s="34" t="str">
        <f t="shared" si="539"/>
        <v>g</v>
      </c>
      <c r="AD868" s="34" t="str">
        <f t="shared" si="553"/>
        <v>g</v>
      </c>
      <c r="AE868" s="34" t="str">
        <f t="shared" si="540"/>
        <v>6 0</v>
      </c>
      <c r="AF868" s="34">
        <f t="shared" si="541"/>
        <v>2</v>
      </c>
      <c r="AG868" s="34">
        <f t="shared" si="542"/>
        <v>2</v>
      </c>
      <c r="AH868" s="34">
        <f t="shared" si="543"/>
        <v>0</v>
      </c>
      <c r="AI868" s="172">
        <f>IF(AJ868&lt;&gt;"",MAX(AI$3:AI867)+1,"")</f>
        <v>650</v>
      </c>
      <c r="AJ868" s="172" t="str">
        <f t="shared" si="544"/>
        <v>F</v>
      </c>
      <c r="AK868" s="172">
        <f t="shared" si="545"/>
        <v>290</v>
      </c>
      <c r="AL868" s="172">
        <f t="shared" si="546"/>
        <v>2</v>
      </c>
      <c r="AM868" s="172" t="str">
        <f>IF(AN868&lt;&gt;"",MAX(AM$3:AM867)+1,"")</f>
        <v/>
      </c>
      <c r="AN868" s="172" t="str">
        <f t="shared" si="547"/>
        <v/>
      </c>
      <c r="AO868" s="172" t="str">
        <f t="shared" si="548"/>
        <v/>
      </c>
      <c r="AP868" s="172" t="str">
        <f t="shared" si="549"/>
        <v/>
      </c>
      <c r="AQ868" s="172" t="str">
        <f t="shared" si="550"/>
        <v/>
      </c>
      <c r="AR868" s="172" t="str">
        <f>Table1[[#This Row],[Sex ]]&amp;Table1[[#This Row],[Month]]</f>
        <v>F6</v>
      </c>
      <c r="AS868" s="21"/>
      <c r="AT868" s="21"/>
      <c r="AU868" s="21"/>
      <c r="AV868" s="21"/>
      <c r="AW868" s="21"/>
      <c r="AX868" s="21"/>
      <c r="AY868" s="21"/>
      <c r="AZ868" s="21"/>
      <c r="BA868" s="21"/>
      <c r="BB868" s="21"/>
      <c r="BC868" s="21"/>
      <c r="BD868" s="21"/>
      <c r="BE868" s="319"/>
      <c r="BF868" s="319"/>
      <c r="BG868" s="316"/>
      <c r="BH868" s="316"/>
      <c r="BI868" s="316"/>
      <c r="BJ868" s="316"/>
      <c r="BK868" s="316"/>
      <c r="BL868" s="316"/>
      <c r="BM868" s="316"/>
      <c r="BN868" s="316"/>
      <c r="BO868" s="316"/>
      <c r="BP868" s="316"/>
      <c r="BQ868" s="316"/>
      <c r="BR868" s="316"/>
      <c r="BS868" s="316"/>
      <c r="BT868" s="316"/>
      <c r="BU868" s="316"/>
      <c r="BV868" s="316"/>
      <c r="BW868" s="316"/>
      <c r="BX868" s="316"/>
      <c r="BY868" s="316"/>
      <c r="BZ868" s="316"/>
      <c r="CA868" s="316"/>
      <c r="CB868" s="316"/>
      <c r="CC868" s="316"/>
      <c r="CD868" s="316"/>
      <c r="CE868" s="316"/>
      <c r="CF868" s="316"/>
      <c r="CG868" s="316"/>
      <c r="CH868" s="316"/>
      <c r="CI868" s="316"/>
      <c r="CJ868" s="316"/>
      <c r="CK868" s="316"/>
      <c r="CL868" s="316"/>
      <c r="CM868" s="316"/>
      <c r="CN868" s="316"/>
      <c r="CO868" s="316"/>
      <c r="CP868" s="316"/>
      <c r="CQ868" s="316"/>
      <c r="CR868" s="316"/>
      <c r="CS868" s="316"/>
      <c r="CT868" s="316"/>
      <c r="CU868" s="316"/>
      <c r="CV868" s="316"/>
      <c r="CW868" s="316"/>
      <c r="CX868" s="316"/>
      <c r="CY868" s="316"/>
      <c r="CZ868" s="316"/>
      <c r="DA868" s="316"/>
      <c r="DB868" s="316"/>
      <c r="DC868" s="316"/>
      <c r="DD868" s="316"/>
      <c r="DE868" s="316"/>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21"/>
      <c r="ET868" s="21"/>
      <c r="EU868" s="21"/>
      <c r="EV868" s="21"/>
      <c r="HP868" s="268">
        <f t="shared" si="554"/>
        <v>3</v>
      </c>
      <c r="HQ868" s="268">
        <f t="shared" si="525"/>
        <v>860</v>
      </c>
      <c r="HR868" s="268">
        <f t="shared" si="555"/>
        <v>0</v>
      </c>
      <c r="HS868" s="268">
        <f t="shared" si="556"/>
        <v>0</v>
      </c>
    </row>
    <row r="869" spans="1:227" x14ac:dyDescent="0.3">
      <c r="A869" s="21"/>
      <c r="B869" s="14">
        <v>11949</v>
      </c>
      <c r="C869" s="14">
        <v>9</v>
      </c>
      <c r="D869" s="14" t="s">
        <v>182</v>
      </c>
      <c r="E869" s="14" t="s">
        <v>183</v>
      </c>
      <c r="F869" s="14">
        <v>360</v>
      </c>
      <c r="G869" s="14" t="s">
        <v>121</v>
      </c>
      <c r="H869" s="14">
        <v>6</v>
      </c>
      <c r="I869" s="14">
        <v>4</v>
      </c>
      <c r="J869" s="14">
        <v>4</v>
      </c>
      <c r="K869" s="14"/>
      <c r="L869" s="14" t="s">
        <v>141</v>
      </c>
      <c r="M869" s="24">
        <f t="shared" si="551"/>
        <v>4</v>
      </c>
      <c r="N869" s="24">
        <f t="shared" si="526"/>
        <v>2</v>
      </c>
      <c r="O869" s="24" t="str">
        <f t="shared" si="527"/>
        <v>4 4</v>
      </c>
      <c r="P869" s="24">
        <f t="shared" si="528"/>
        <v>4</v>
      </c>
      <c r="Q869" s="25">
        <f t="shared" si="529"/>
        <v>0</v>
      </c>
      <c r="R869" s="26">
        <f t="shared" si="530"/>
        <v>0</v>
      </c>
      <c r="S869" s="24">
        <f t="shared" si="531"/>
        <v>6</v>
      </c>
      <c r="T869" s="24">
        <f t="shared" si="532"/>
        <v>6</v>
      </c>
      <c r="U869" s="24" t="str">
        <f t="shared" si="533"/>
        <v/>
      </c>
      <c r="V869" s="24" t="str">
        <f t="shared" si="534"/>
        <v>g</v>
      </c>
      <c r="W869" s="24" t="str">
        <f t="shared" si="552"/>
        <v/>
      </c>
      <c r="X869" s="24">
        <f t="shared" si="535"/>
        <v>6</v>
      </c>
      <c r="Y869" s="24">
        <f t="shared" si="536"/>
        <v>6</v>
      </c>
      <c r="Z869" s="24" t="str">
        <f t="shared" si="537"/>
        <v>M</v>
      </c>
      <c r="AA869" s="24" t="str">
        <f t="shared" si="557"/>
        <v>M</v>
      </c>
      <c r="AB869" s="34" t="str">
        <f t="shared" si="538"/>
        <v/>
      </c>
      <c r="AC869" s="34" t="str">
        <f t="shared" si="539"/>
        <v>g</v>
      </c>
      <c r="AD869" s="34" t="str">
        <f t="shared" si="553"/>
        <v>g</v>
      </c>
      <c r="AE869" s="34" t="str">
        <f t="shared" si="540"/>
        <v>6 0</v>
      </c>
      <c r="AF869" s="34">
        <f t="shared" si="541"/>
        <v>4</v>
      </c>
      <c r="AG869" s="34">
        <f t="shared" si="542"/>
        <v>4</v>
      </c>
      <c r="AH869" s="34">
        <f t="shared" si="543"/>
        <v>0</v>
      </c>
      <c r="AI869" s="172" t="str">
        <f>IF(AJ869&lt;&gt;"",MAX(AI$3:AI868)+1,"")</f>
        <v/>
      </c>
      <c r="AJ869" s="172" t="str">
        <f t="shared" si="544"/>
        <v/>
      </c>
      <c r="AK869" s="172" t="str">
        <f t="shared" si="545"/>
        <v/>
      </c>
      <c r="AL869" s="172" t="str">
        <f t="shared" si="546"/>
        <v/>
      </c>
      <c r="AM869" s="172">
        <f>IF(AN869&lt;&gt;"",MAX(AM$3:AM868)+1,"")</f>
        <v>208</v>
      </c>
      <c r="AN869" s="172" t="str">
        <f t="shared" si="547"/>
        <v>M</v>
      </c>
      <c r="AO869" s="172">
        <f t="shared" si="548"/>
        <v>360</v>
      </c>
      <c r="AP869" s="172">
        <f t="shared" si="549"/>
        <v>4</v>
      </c>
      <c r="AQ869" s="172" t="str">
        <f t="shared" si="550"/>
        <v/>
      </c>
      <c r="AR869" s="172" t="str">
        <f>Table1[[#This Row],[Sex ]]&amp;Table1[[#This Row],[Month]]</f>
        <v>M6</v>
      </c>
      <c r="AS869" s="21"/>
      <c r="AT869" s="21"/>
      <c r="AU869" s="21"/>
      <c r="AV869" s="21"/>
      <c r="AW869" s="21"/>
      <c r="AX869" s="21"/>
      <c r="AY869" s="21"/>
      <c r="AZ869" s="21"/>
      <c r="BA869" s="21"/>
      <c r="BB869" s="21"/>
      <c r="BC869" s="21"/>
      <c r="BD869" s="21"/>
      <c r="BE869" s="319"/>
      <c r="BF869" s="319"/>
      <c r="BG869" s="316"/>
      <c r="BH869" s="316"/>
      <c r="BI869" s="316"/>
      <c r="BJ869" s="316"/>
      <c r="BK869" s="316"/>
      <c r="BL869" s="316"/>
      <c r="BM869" s="316"/>
      <c r="BN869" s="316"/>
      <c r="BO869" s="316"/>
      <c r="BP869" s="316"/>
      <c r="BQ869" s="316"/>
      <c r="BR869" s="316"/>
      <c r="BS869" s="316"/>
      <c r="BT869" s="316"/>
      <c r="BU869" s="316"/>
      <c r="BV869" s="316"/>
      <c r="BW869" s="316"/>
      <c r="BX869" s="316"/>
      <c r="BY869" s="316"/>
      <c r="BZ869" s="316"/>
      <c r="CA869" s="316"/>
      <c r="CB869" s="316"/>
      <c r="CC869" s="316"/>
      <c r="CD869" s="316"/>
      <c r="CE869" s="316"/>
      <c r="CF869" s="316"/>
      <c r="CG869" s="316"/>
      <c r="CH869" s="316"/>
      <c r="CI869" s="316"/>
      <c r="CJ869" s="316"/>
      <c r="CK869" s="316"/>
      <c r="CL869" s="316"/>
      <c r="CM869" s="316"/>
      <c r="CN869" s="316"/>
      <c r="CO869" s="316"/>
      <c r="CP869" s="316"/>
      <c r="CQ869" s="316"/>
      <c r="CR869" s="316"/>
      <c r="CS869" s="316"/>
      <c r="CT869" s="316"/>
      <c r="CU869" s="316"/>
      <c r="CV869" s="316"/>
      <c r="CW869" s="316"/>
      <c r="CX869" s="316"/>
      <c r="CY869" s="316"/>
      <c r="CZ869" s="316"/>
      <c r="DA869" s="316"/>
      <c r="DB869" s="316"/>
      <c r="DC869" s="316"/>
      <c r="DD869" s="316"/>
      <c r="DE869" s="316"/>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21"/>
      <c r="ET869" s="21"/>
      <c r="EU869" s="21"/>
      <c r="EV869" s="21"/>
      <c r="HP869" s="268">
        <f t="shared" si="554"/>
        <v>2</v>
      </c>
      <c r="HQ869" s="268">
        <f t="shared" si="525"/>
        <v>861</v>
      </c>
      <c r="HR869" s="268">
        <f t="shared" si="555"/>
        <v>0</v>
      </c>
      <c r="HS869" s="268">
        <f t="shared" si="556"/>
        <v>0</v>
      </c>
    </row>
    <row r="870" spans="1:227" x14ac:dyDescent="0.3">
      <c r="A870" s="21"/>
      <c r="B870" s="14">
        <v>11949</v>
      </c>
      <c r="C870" s="14">
        <v>10</v>
      </c>
      <c r="D870" s="14" t="s">
        <v>182</v>
      </c>
      <c r="E870" s="14" t="s">
        <v>183</v>
      </c>
      <c r="F870" s="14">
        <v>330</v>
      </c>
      <c r="G870" s="14" t="s">
        <v>120</v>
      </c>
      <c r="H870" s="14">
        <v>6</v>
      </c>
      <c r="I870" s="14">
        <v>3</v>
      </c>
      <c r="J870" s="14">
        <v>3</v>
      </c>
      <c r="K870" s="14"/>
      <c r="L870" s="14" t="s">
        <v>141</v>
      </c>
      <c r="M870" s="24">
        <f t="shared" si="551"/>
        <v>3</v>
      </c>
      <c r="N870" s="24">
        <f t="shared" si="526"/>
        <v>2</v>
      </c>
      <c r="O870" s="24" t="str">
        <f t="shared" si="527"/>
        <v>3 3</v>
      </c>
      <c r="P870" s="24">
        <f t="shared" si="528"/>
        <v>3</v>
      </c>
      <c r="Q870" s="25">
        <f t="shared" si="529"/>
        <v>0</v>
      </c>
      <c r="R870" s="26">
        <f t="shared" si="530"/>
        <v>0</v>
      </c>
      <c r="S870" s="24">
        <f t="shared" si="531"/>
        <v>6</v>
      </c>
      <c r="T870" s="24">
        <f t="shared" si="532"/>
        <v>6</v>
      </c>
      <c r="U870" s="24" t="str">
        <f t="shared" si="533"/>
        <v/>
      </c>
      <c r="V870" s="24" t="str">
        <f t="shared" si="534"/>
        <v>g</v>
      </c>
      <c r="W870" s="24" t="str">
        <f t="shared" si="552"/>
        <v/>
      </c>
      <c r="X870" s="24">
        <f t="shared" si="535"/>
        <v>6</v>
      </c>
      <c r="Y870" s="24">
        <f t="shared" si="536"/>
        <v>6</v>
      </c>
      <c r="Z870" s="24" t="str">
        <f t="shared" si="537"/>
        <v>F</v>
      </c>
      <c r="AA870" s="24" t="str">
        <f t="shared" si="557"/>
        <v>F</v>
      </c>
      <c r="AB870" s="34" t="str">
        <f t="shared" si="538"/>
        <v/>
      </c>
      <c r="AC870" s="34" t="str">
        <f t="shared" si="539"/>
        <v>g</v>
      </c>
      <c r="AD870" s="34" t="str">
        <f t="shared" si="553"/>
        <v>g</v>
      </c>
      <c r="AE870" s="34" t="str">
        <f t="shared" si="540"/>
        <v>6 0</v>
      </c>
      <c r="AF870" s="34">
        <f t="shared" si="541"/>
        <v>3</v>
      </c>
      <c r="AG870" s="34">
        <f t="shared" si="542"/>
        <v>3</v>
      </c>
      <c r="AH870" s="34">
        <f t="shared" si="543"/>
        <v>0</v>
      </c>
      <c r="AI870" s="172">
        <f>IF(AJ870&lt;&gt;"",MAX(AI$3:AI869)+1,"")</f>
        <v>651</v>
      </c>
      <c r="AJ870" s="172" t="str">
        <f t="shared" si="544"/>
        <v>F</v>
      </c>
      <c r="AK870" s="172">
        <f t="shared" si="545"/>
        <v>330</v>
      </c>
      <c r="AL870" s="172">
        <f t="shared" si="546"/>
        <v>3</v>
      </c>
      <c r="AM870" s="172" t="str">
        <f>IF(AN870&lt;&gt;"",MAX(AM$3:AM869)+1,"")</f>
        <v/>
      </c>
      <c r="AN870" s="172" t="str">
        <f t="shared" si="547"/>
        <v/>
      </c>
      <c r="AO870" s="172" t="str">
        <f t="shared" si="548"/>
        <v/>
      </c>
      <c r="AP870" s="172" t="str">
        <f t="shared" si="549"/>
        <v/>
      </c>
      <c r="AQ870" s="172" t="str">
        <f t="shared" si="550"/>
        <v/>
      </c>
      <c r="AR870" s="172" t="str">
        <f>Table1[[#This Row],[Sex ]]&amp;Table1[[#This Row],[Month]]</f>
        <v>F6</v>
      </c>
      <c r="AS870" s="21"/>
      <c r="AT870" s="21"/>
      <c r="AU870" s="21"/>
      <c r="AV870" s="21"/>
      <c r="AW870" s="21"/>
      <c r="AX870" s="21"/>
      <c r="AY870" s="21"/>
      <c r="AZ870" s="21"/>
      <c r="BA870" s="21"/>
      <c r="BB870" s="21"/>
      <c r="BC870" s="21"/>
      <c r="BD870" s="21"/>
      <c r="BE870" s="319"/>
      <c r="BF870" s="319"/>
      <c r="BG870" s="316"/>
      <c r="BH870" s="316"/>
      <c r="BI870" s="316"/>
      <c r="BJ870" s="316"/>
      <c r="BK870" s="316"/>
      <c r="BL870" s="316"/>
      <c r="BM870" s="316"/>
      <c r="BN870" s="316"/>
      <c r="BO870" s="316"/>
      <c r="BP870" s="316"/>
      <c r="BQ870" s="316"/>
      <c r="BR870" s="316"/>
      <c r="BS870" s="316"/>
      <c r="BT870" s="316"/>
      <c r="BU870" s="316"/>
      <c r="BV870" s="316"/>
      <c r="BW870" s="316"/>
      <c r="BX870" s="316"/>
      <c r="BY870" s="316"/>
      <c r="BZ870" s="316"/>
      <c r="CA870" s="316"/>
      <c r="CB870" s="316"/>
      <c r="CC870" s="316"/>
      <c r="CD870" s="316"/>
      <c r="CE870" s="316"/>
      <c r="CF870" s="316"/>
      <c r="CG870" s="316"/>
      <c r="CH870" s="316"/>
      <c r="CI870" s="316"/>
      <c r="CJ870" s="316"/>
      <c r="CK870" s="316"/>
      <c r="CL870" s="316"/>
      <c r="CM870" s="316"/>
      <c r="CN870" s="316"/>
      <c r="CO870" s="316"/>
      <c r="CP870" s="316"/>
      <c r="CQ870" s="316"/>
      <c r="CR870" s="316"/>
      <c r="CS870" s="316"/>
      <c r="CT870" s="316"/>
      <c r="CU870" s="316"/>
      <c r="CV870" s="316"/>
      <c r="CW870" s="316"/>
      <c r="CX870" s="316"/>
      <c r="CY870" s="316"/>
      <c r="CZ870" s="316"/>
      <c r="DA870" s="316"/>
      <c r="DB870" s="316"/>
      <c r="DC870" s="316"/>
      <c r="DD870" s="316"/>
      <c r="DE870" s="316"/>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21"/>
      <c r="ET870" s="21"/>
      <c r="EU870" s="21"/>
      <c r="EV870" s="21"/>
      <c r="HP870" s="268">
        <f t="shared" si="554"/>
        <v>4</v>
      </c>
      <c r="HQ870" s="268">
        <f t="shared" si="525"/>
        <v>862</v>
      </c>
      <c r="HR870" s="268">
        <f t="shared" si="555"/>
        <v>0</v>
      </c>
      <c r="HS870" s="268">
        <f t="shared" si="556"/>
        <v>0</v>
      </c>
    </row>
    <row r="871" spans="1:227" x14ac:dyDescent="0.3">
      <c r="A871" s="21"/>
      <c r="B871" s="14">
        <v>11949</v>
      </c>
      <c r="C871" s="14">
        <v>11</v>
      </c>
      <c r="D871" s="14" t="s">
        <v>182</v>
      </c>
      <c r="E871" s="14" t="s">
        <v>183</v>
      </c>
      <c r="F871" s="14">
        <v>370</v>
      </c>
      <c r="G871" s="14" t="s">
        <v>121</v>
      </c>
      <c r="H871" s="14">
        <v>6</v>
      </c>
      <c r="I871" s="14">
        <v>4</v>
      </c>
      <c r="J871" s="14">
        <v>4</v>
      </c>
      <c r="K871" s="14"/>
      <c r="L871" s="14" t="s">
        <v>141</v>
      </c>
      <c r="M871" s="24">
        <f t="shared" si="551"/>
        <v>4</v>
      </c>
      <c r="N871" s="24">
        <f t="shared" si="526"/>
        <v>2</v>
      </c>
      <c r="O871" s="24" t="str">
        <f t="shared" si="527"/>
        <v>4 4</v>
      </c>
      <c r="P871" s="24">
        <f t="shared" si="528"/>
        <v>4</v>
      </c>
      <c r="Q871" s="25">
        <f t="shared" si="529"/>
        <v>0</v>
      </c>
      <c r="R871" s="26">
        <f t="shared" si="530"/>
        <v>0</v>
      </c>
      <c r="S871" s="24">
        <f t="shared" si="531"/>
        <v>6</v>
      </c>
      <c r="T871" s="24">
        <f t="shared" si="532"/>
        <v>6</v>
      </c>
      <c r="U871" s="24" t="str">
        <f t="shared" si="533"/>
        <v/>
      </c>
      <c r="V871" s="24" t="str">
        <f t="shared" si="534"/>
        <v>g</v>
      </c>
      <c r="W871" s="24" t="str">
        <f t="shared" si="552"/>
        <v/>
      </c>
      <c r="X871" s="24">
        <f t="shared" si="535"/>
        <v>6</v>
      </c>
      <c r="Y871" s="24">
        <f t="shared" si="536"/>
        <v>6</v>
      </c>
      <c r="Z871" s="24" t="str">
        <f t="shared" si="537"/>
        <v>M</v>
      </c>
      <c r="AA871" s="24" t="str">
        <f t="shared" si="557"/>
        <v>M</v>
      </c>
      <c r="AB871" s="34" t="str">
        <f t="shared" si="538"/>
        <v/>
      </c>
      <c r="AC871" s="34" t="str">
        <f t="shared" si="539"/>
        <v>g</v>
      </c>
      <c r="AD871" s="34" t="str">
        <f t="shared" si="553"/>
        <v>g</v>
      </c>
      <c r="AE871" s="34" t="str">
        <f t="shared" si="540"/>
        <v>6 0</v>
      </c>
      <c r="AF871" s="34">
        <f t="shared" si="541"/>
        <v>4</v>
      </c>
      <c r="AG871" s="34">
        <f t="shared" si="542"/>
        <v>4</v>
      </c>
      <c r="AH871" s="34">
        <f t="shared" si="543"/>
        <v>0</v>
      </c>
      <c r="AI871" s="172" t="str">
        <f>IF(AJ871&lt;&gt;"",MAX(AI$3:AI870)+1,"")</f>
        <v/>
      </c>
      <c r="AJ871" s="172" t="str">
        <f t="shared" si="544"/>
        <v/>
      </c>
      <c r="AK871" s="172" t="str">
        <f t="shared" si="545"/>
        <v/>
      </c>
      <c r="AL871" s="172" t="str">
        <f t="shared" si="546"/>
        <v/>
      </c>
      <c r="AM871" s="172">
        <f>IF(AN871&lt;&gt;"",MAX(AM$3:AM870)+1,"")</f>
        <v>209</v>
      </c>
      <c r="AN871" s="172" t="str">
        <f t="shared" si="547"/>
        <v>M</v>
      </c>
      <c r="AO871" s="172">
        <f t="shared" si="548"/>
        <v>370</v>
      </c>
      <c r="AP871" s="172">
        <f t="shared" si="549"/>
        <v>4</v>
      </c>
      <c r="AQ871" s="172" t="str">
        <f t="shared" si="550"/>
        <v/>
      </c>
      <c r="AR871" s="172" t="str">
        <f>Table1[[#This Row],[Sex ]]&amp;Table1[[#This Row],[Month]]</f>
        <v>M6</v>
      </c>
      <c r="AS871" s="21"/>
      <c r="AT871" s="21"/>
      <c r="AU871" s="21"/>
      <c r="AV871" s="21"/>
      <c r="AW871" s="21"/>
      <c r="AX871" s="21"/>
      <c r="AY871" s="21"/>
      <c r="AZ871" s="21"/>
      <c r="BA871" s="21"/>
      <c r="BB871" s="21"/>
      <c r="BC871" s="21"/>
      <c r="BD871" s="21"/>
      <c r="BE871" s="319"/>
      <c r="BF871" s="319"/>
      <c r="BG871" s="316"/>
      <c r="BH871" s="316"/>
      <c r="BI871" s="316"/>
      <c r="BJ871" s="316"/>
      <c r="BK871" s="316"/>
      <c r="BL871" s="316"/>
      <c r="BM871" s="316"/>
      <c r="BN871" s="316"/>
      <c r="BO871" s="316"/>
      <c r="BP871" s="316"/>
      <c r="BQ871" s="316"/>
      <c r="BR871" s="316"/>
      <c r="BS871" s="316"/>
      <c r="BT871" s="316"/>
      <c r="BU871" s="316"/>
      <c r="BV871" s="316"/>
      <c r="BW871" s="316"/>
      <c r="BX871" s="316"/>
      <c r="BY871" s="316"/>
      <c r="BZ871" s="316"/>
      <c r="CA871" s="316"/>
      <c r="CB871" s="316"/>
      <c r="CC871" s="316"/>
      <c r="CD871" s="316"/>
      <c r="CE871" s="316"/>
      <c r="CF871" s="316"/>
      <c r="CG871" s="316"/>
      <c r="CH871" s="316"/>
      <c r="CI871" s="316"/>
      <c r="CJ871" s="316"/>
      <c r="CK871" s="316"/>
      <c r="CL871" s="316"/>
      <c r="CM871" s="316"/>
      <c r="CN871" s="316"/>
      <c r="CO871" s="316"/>
      <c r="CP871" s="316"/>
      <c r="CQ871" s="316"/>
      <c r="CR871" s="316"/>
      <c r="CS871" s="316"/>
      <c r="CT871" s="316"/>
      <c r="CU871" s="316"/>
      <c r="CV871" s="316"/>
      <c r="CW871" s="316"/>
      <c r="CX871" s="316"/>
      <c r="CY871" s="316"/>
      <c r="CZ871" s="316"/>
      <c r="DA871" s="316"/>
      <c r="DB871" s="316"/>
      <c r="DC871" s="316"/>
      <c r="DD871" s="316"/>
      <c r="DE871" s="316"/>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21"/>
      <c r="ET871" s="21"/>
      <c r="EU871" s="21"/>
      <c r="EV871" s="21"/>
      <c r="HP871" s="268">
        <f t="shared" si="554"/>
        <v>3</v>
      </c>
      <c r="HQ871" s="268">
        <f t="shared" si="525"/>
        <v>863</v>
      </c>
      <c r="HR871" s="268">
        <f t="shared" si="555"/>
        <v>0</v>
      </c>
      <c r="HS871" s="268">
        <f t="shared" si="556"/>
        <v>0</v>
      </c>
    </row>
    <row r="872" spans="1:227" x14ac:dyDescent="0.3">
      <c r="A872" s="21"/>
      <c r="B872" s="14">
        <v>11949</v>
      </c>
      <c r="C872" s="14">
        <v>12</v>
      </c>
      <c r="D872" s="14" t="s">
        <v>182</v>
      </c>
      <c r="E872" s="14" t="s">
        <v>183</v>
      </c>
      <c r="F872" s="14">
        <v>280</v>
      </c>
      <c r="G872" s="14" t="s">
        <v>120</v>
      </c>
      <c r="H872" s="14">
        <v>6</v>
      </c>
      <c r="I872" s="14">
        <v>2</v>
      </c>
      <c r="J872" s="14">
        <v>2</v>
      </c>
      <c r="K872" s="14"/>
      <c r="L872" s="14" t="s">
        <v>141</v>
      </c>
      <c r="M872" s="24">
        <f t="shared" si="551"/>
        <v>2</v>
      </c>
      <c r="N872" s="24">
        <f t="shared" si="526"/>
        <v>2</v>
      </c>
      <c r="O872" s="24" t="str">
        <f t="shared" si="527"/>
        <v>2 2</v>
      </c>
      <c r="P872" s="24">
        <f t="shared" si="528"/>
        <v>2</v>
      </c>
      <c r="Q872" s="25">
        <f t="shared" si="529"/>
        <v>0</v>
      </c>
      <c r="R872" s="26">
        <f t="shared" si="530"/>
        <v>0</v>
      </c>
      <c r="S872" s="24">
        <f t="shared" si="531"/>
        <v>6</v>
      </c>
      <c r="T872" s="24">
        <f t="shared" si="532"/>
        <v>6</v>
      </c>
      <c r="U872" s="24" t="str">
        <f t="shared" si="533"/>
        <v/>
      </c>
      <c r="V872" s="24" t="str">
        <f t="shared" si="534"/>
        <v>g</v>
      </c>
      <c r="W872" s="24" t="str">
        <f t="shared" si="552"/>
        <v/>
      </c>
      <c r="X872" s="24">
        <f t="shared" si="535"/>
        <v>6</v>
      </c>
      <c r="Y872" s="24">
        <f t="shared" si="536"/>
        <v>6</v>
      </c>
      <c r="Z872" s="24" t="str">
        <f t="shared" si="537"/>
        <v>F</v>
      </c>
      <c r="AA872" s="24" t="str">
        <f t="shared" si="557"/>
        <v>F</v>
      </c>
      <c r="AB872" s="34" t="str">
        <f t="shared" si="538"/>
        <v/>
      </c>
      <c r="AC872" s="34" t="str">
        <f t="shared" si="539"/>
        <v>g</v>
      </c>
      <c r="AD872" s="34" t="str">
        <f t="shared" si="553"/>
        <v>g</v>
      </c>
      <c r="AE872" s="34" t="str">
        <f t="shared" si="540"/>
        <v>6 0</v>
      </c>
      <c r="AF872" s="34">
        <f t="shared" si="541"/>
        <v>2</v>
      </c>
      <c r="AG872" s="34">
        <f t="shared" si="542"/>
        <v>2</v>
      </c>
      <c r="AH872" s="34">
        <f t="shared" si="543"/>
        <v>0</v>
      </c>
      <c r="AI872" s="172">
        <f>IF(AJ872&lt;&gt;"",MAX(AI$3:AI871)+1,"")</f>
        <v>652</v>
      </c>
      <c r="AJ872" s="172" t="str">
        <f t="shared" si="544"/>
        <v>F</v>
      </c>
      <c r="AK872" s="172">
        <f t="shared" si="545"/>
        <v>280</v>
      </c>
      <c r="AL872" s="172">
        <f t="shared" si="546"/>
        <v>2</v>
      </c>
      <c r="AM872" s="172" t="str">
        <f>IF(AN872&lt;&gt;"",MAX(AM$3:AM871)+1,"")</f>
        <v/>
      </c>
      <c r="AN872" s="172" t="str">
        <f t="shared" si="547"/>
        <v/>
      </c>
      <c r="AO872" s="172" t="str">
        <f t="shared" si="548"/>
        <v/>
      </c>
      <c r="AP872" s="172" t="str">
        <f t="shared" si="549"/>
        <v/>
      </c>
      <c r="AQ872" s="172" t="str">
        <f t="shared" si="550"/>
        <v/>
      </c>
      <c r="AR872" s="172" t="str">
        <f>Table1[[#This Row],[Sex ]]&amp;Table1[[#This Row],[Month]]</f>
        <v>F6</v>
      </c>
      <c r="AS872" s="21"/>
      <c r="AT872" s="21"/>
      <c r="AU872" s="21"/>
      <c r="AV872" s="21"/>
      <c r="AW872" s="21"/>
      <c r="AX872" s="21"/>
      <c r="AY872" s="21"/>
      <c r="AZ872" s="21"/>
      <c r="BA872" s="21"/>
      <c r="BB872" s="21"/>
      <c r="BC872" s="21"/>
      <c r="BD872" s="21"/>
      <c r="BE872" s="319"/>
      <c r="BF872" s="319"/>
      <c r="BG872" s="316"/>
      <c r="BH872" s="316"/>
      <c r="BI872" s="316"/>
      <c r="BJ872" s="316"/>
      <c r="BK872" s="316"/>
      <c r="BL872" s="316"/>
      <c r="BM872" s="316"/>
      <c r="BN872" s="316"/>
      <c r="BO872" s="316"/>
      <c r="BP872" s="316"/>
      <c r="BQ872" s="316"/>
      <c r="BR872" s="316"/>
      <c r="BS872" s="316"/>
      <c r="BT872" s="316"/>
      <c r="BU872" s="316"/>
      <c r="BV872" s="316"/>
      <c r="BW872" s="316"/>
      <c r="BX872" s="316"/>
      <c r="BY872" s="316"/>
      <c r="BZ872" s="316"/>
      <c r="CA872" s="316"/>
      <c r="CB872" s="316"/>
      <c r="CC872" s="316"/>
      <c r="CD872" s="316"/>
      <c r="CE872" s="316"/>
      <c r="CF872" s="316"/>
      <c r="CG872" s="316"/>
      <c r="CH872" s="316"/>
      <c r="CI872" s="316"/>
      <c r="CJ872" s="316"/>
      <c r="CK872" s="316"/>
      <c r="CL872" s="316"/>
      <c r="CM872" s="316"/>
      <c r="CN872" s="316"/>
      <c r="CO872" s="316"/>
      <c r="CP872" s="316"/>
      <c r="CQ872" s="316"/>
      <c r="CR872" s="316"/>
      <c r="CS872" s="316"/>
      <c r="CT872" s="316"/>
      <c r="CU872" s="316"/>
      <c r="CV872" s="316"/>
      <c r="CW872" s="316"/>
      <c r="CX872" s="316"/>
      <c r="CY872" s="316"/>
      <c r="CZ872" s="316"/>
      <c r="DA872" s="316"/>
      <c r="DB872" s="316"/>
      <c r="DC872" s="316"/>
      <c r="DD872" s="316"/>
      <c r="DE872" s="316"/>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21"/>
      <c r="ET872" s="21"/>
      <c r="EU872" s="21"/>
      <c r="EV872" s="21"/>
      <c r="HP872" s="268">
        <f t="shared" si="554"/>
        <v>4</v>
      </c>
      <c r="HQ872" s="268">
        <f t="shared" si="525"/>
        <v>864</v>
      </c>
      <c r="HR872" s="268">
        <f t="shared" si="555"/>
        <v>0</v>
      </c>
      <c r="HS872" s="268">
        <f t="shared" si="556"/>
        <v>0</v>
      </c>
    </row>
    <row r="873" spans="1:227" x14ac:dyDescent="0.3">
      <c r="A873" s="21"/>
      <c r="B873" s="14">
        <v>11949</v>
      </c>
      <c r="C873" s="14">
        <v>13</v>
      </c>
      <c r="D873" s="14" t="s">
        <v>182</v>
      </c>
      <c r="E873" s="14" t="s">
        <v>183</v>
      </c>
      <c r="F873" s="14">
        <v>300</v>
      </c>
      <c r="G873" s="14" t="s">
        <v>121</v>
      </c>
      <c r="H873" s="14">
        <v>6</v>
      </c>
      <c r="I873" s="14">
        <v>4</v>
      </c>
      <c r="J873" s="14">
        <v>4</v>
      </c>
      <c r="K873" s="14"/>
      <c r="L873" s="14" t="s">
        <v>141</v>
      </c>
      <c r="M873" s="24">
        <f t="shared" si="551"/>
        <v>4</v>
      </c>
      <c r="N873" s="24">
        <f t="shared" si="526"/>
        <v>2</v>
      </c>
      <c r="O873" s="24" t="str">
        <f t="shared" si="527"/>
        <v>4 4</v>
      </c>
      <c r="P873" s="24">
        <f t="shared" si="528"/>
        <v>4</v>
      </c>
      <c r="Q873" s="25">
        <f t="shared" si="529"/>
        <v>0</v>
      </c>
      <c r="R873" s="26">
        <f t="shared" si="530"/>
        <v>0</v>
      </c>
      <c r="S873" s="24">
        <f t="shared" si="531"/>
        <v>6</v>
      </c>
      <c r="T873" s="24">
        <f t="shared" si="532"/>
        <v>6</v>
      </c>
      <c r="U873" s="24" t="str">
        <f t="shared" si="533"/>
        <v/>
      </c>
      <c r="V873" s="24" t="str">
        <f t="shared" si="534"/>
        <v>g</v>
      </c>
      <c r="W873" s="24" t="str">
        <f t="shared" si="552"/>
        <v/>
      </c>
      <c r="X873" s="24">
        <f t="shared" si="535"/>
        <v>6</v>
      </c>
      <c r="Y873" s="24">
        <f t="shared" si="536"/>
        <v>6</v>
      </c>
      <c r="Z873" s="24" t="str">
        <f t="shared" si="537"/>
        <v>M</v>
      </c>
      <c r="AA873" s="24" t="str">
        <f t="shared" si="557"/>
        <v>M</v>
      </c>
      <c r="AB873" s="34" t="str">
        <f t="shared" si="538"/>
        <v/>
      </c>
      <c r="AC873" s="34" t="str">
        <f t="shared" si="539"/>
        <v>g</v>
      </c>
      <c r="AD873" s="34" t="str">
        <f t="shared" si="553"/>
        <v>g</v>
      </c>
      <c r="AE873" s="34" t="str">
        <f t="shared" si="540"/>
        <v>6 0</v>
      </c>
      <c r="AF873" s="34">
        <f t="shared" si="541"/>
        <v>4</v>
      </c>
      <c r="AG873" s="34">
        <f t="shared" si="542"/>
        <v>4</v>
      </c>
      <c r="AH873" s="34">
        <f t="shared" si="543"/>
        <v>0</v>
      </c>
      <c r="AI873" s="172" t="str">
        <f>IF(AJ873&lt;&gt;"",MAX(AI$3:AI872)+1,"")</f>
        <v/>
      </c>
      <c r="AJ873" s="172" t="str">
        <f t="shared" si="544"/>
        <v/>
      </c>
      <c r="AK873" s="172" t="str">
        <f t="shared" si="545"/>
        <v/>
      </c>
      <c r="AL873" s="172" t="str">
        <f t="shared" si="546"/>
        <v/>
      </c>
      <c r="AM873" s="172">
        <f>IF(AN873&lt;&gt;"",MAX(AM$3:AM872)+1,"")</f>
        <v>210</v>
      </c>
      <c r="AN873" s="172" t="str">
        <f t="shared" si="547"/>
        <v>M</v>
      </c>
      <c r="AO873" s="172">
        <f t="shared" si="548"/>
        <v>300</v>
      </c>
      <c r="AP873" s="172">
        <f t="shared" si="549"/>
        <v>4</v>
      </c>
      <c r="AQ873" s="172" t="str">
        <f t="shared" si="550"/>
        <v/>
      </c>
      <c r="AR873" s="172" t="str">
        <f>Table1[[#This Row],[Sex ]]&amp;Table1[[#This Row],[Month]]</f>
        <v>M6</v>
      </c>
      <c r="AS873" s="21"/>
      <c r="AT873" s="21"/>
      <c r="AU873" s="21"/>
      <c r="AV873" s="21"/>
      <c r="AW873" s="21"/>
      <c r="AX873" s="21"/>
      <c r="AY873" s="21"/>
      <c r="AZ873" s="21"/>
      <c r="BA873" s="21"/>
      <c r="BB873" s="21"/>
      <c r="BC873" s="21"/>
      <c r="BD873" s="21"/>
      <c r="BE873" s="319"/>
      <c r="BF873" s="319"/>
      <c r="BG873" s="316"/>
      <c r="BH873" s="316"/>
      <c r="BI873" s="316"/>
      <c r="BJ873" s="316"/>
      <c r="BK873" s="316"/>
      <c r="BL873" s="316"/>
      <c r="BM873" s="316"/>
      <c r="BN873" s="316"/>
      <c r="BO873" s="316"/>
      <c r="BP873" s="316"/>
      <c r="BQ873" s="316"/>
      <c r="BR873" s="316"/>
      <c r="BS873" s="316"/>
      <c r="BT873" s="316"/>
      <c r="BU873" s="316"/>
      <c r="BV873" s="316"/>
      <c r="BW873" s="316"/>
      <c r="BX873" s="316"/>
      <c r="BY873" s="316"/>
      <c r="BZ873" s="316"/>
      <c r="CA873" s="316"/>
      <c r="CB873" s="316"/>
      <c r="CC873" s="316"/>
      <c r="CD873" s="316"/>
      <c r="CE873" s="316"/>
      <c r="CF873" s="316"/>
      <c r="CG873" s="316"/>
      <c r="CH873" s="316"/>
      <c r="CI873" s="316"/>
      <c r="CJ873" s="316"/>
      <c r="CK873" s="316"/>
      <c r="CL873" s="316"/>
      <c r="CM873" s="316"/>
      <c r="CN873" s="316"/>
      <c r="CO873" s="316"/>
      <c r="CP873" s="316"/>
      <c r="CQ873" s="316"/>
      <c r="CR873" s="316"/>
      <c r="CS873" s="316"/>
      <c r="CT873" s="316"/>
      <c r="CU873" s="316"/>
      <c r="CV873" s="316"/>
      <c r="CW873" s="316"/>
      <c r="CX873" s="316"/>
      <c r="CY873" s="316"/>
      <c r="CZ873" s="316"/>
      <c r="DA873" s="316"/>
      <c r="DB873" s="316"/>
      <c r="DC873" s="316"/>
      <c r="DD873" s="316"/>
      <c r="DE873" s="316"/>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21"/>
      <c r="ET873" s="21"/>
      <c r="EU873" s="21"/>
      <c r="EV873" s="21"/>
      <c r="HP873" s="268">
        <f t="shared" si="554"/>
        <v>4</v>
      </c>
      <c r="HQ873" s="268">
        <f t="shared" si="525"/>
        <v>865</v>
      </c>
      <c r="HR873" s="268">
        <f t="shared" si="555"/>
        <v>0</v>
      </c>
      <c r="HS873" s="268">
        <f t="shared" si="556"/>
        <v>0</v>
      </c>
    </row>
    <row r="874" spans="1:227" x14ac:dyDescent="0.3">
      <c r="A874" s="21"/>
      <c r="B874" s="14">
        <v>11949</v>
      </c>
      <c r="C874" s="14">
        <v>14</v>
      </c>
      <c r="D874" s="14" t="s">
        <v>182</v>
      </c>
      <c r="E874" s="14" t="s">
        <v>183</v>
      </c>
      <c r="F874" s="14">
        <v>290</v>
      </c>
      <c r="G874" s="14" t="s">
        <v>121</v>
      </c>
      <c r="H874" s="14">
        <v>6</v>
      </c>
      <c r="I874" s="14">
        <v>2</v>
      </c>
      <c r="J874" s="14">
        <v>2</v>
      </c>
      <c r="K874" s="14"/>
      <c r="L874" s="14" t="s">
        <v>141</v>
      </c>
      <c r="M874" s="24">
        <f t="shared" si="551"/>
        <v>2</v>
      </c>
      <c r="N874" s="24">
        <f t="shared" si="526"/>
        <v>2</v>
      </c>
      <c r="O874" s="24" t="str">
        <f t="shared" si="527"/>
        <v>2 2</v>
      </c>
      <c r="P874" s="24">
        <f t="shared" si="528"/>
        <v>2</v>
      </c>
      <c r="Q874" s="25">
        <f t="shared" si="529"/>
        <v>0</v>
      </c>
      <c r="R874" s="26">
        <f t="shared" si="530"/>
        <v>0</v>
      </c>
      <c r="S874" s="24">
        <f t="shared" si="531"/>
        <v>6</v>
      </c>
      <c r="T874" s="24">
        <f t="shared" si="532"/>
        <v>6</v>
      </c>
      <c r="U874" s="24" t="str">
        <f t="shared" si="533"/>
        <v/>
      </c>
      <c r="V874" s="24" t="str">
        <f t="shared" si="534"/>
        <v>g</v>
      </c>
      <c r="W874" s="24" t="str">
        <f t="shared" si="552"/>
        <v/>
      </c>
      <c r="X874" s="24">
        <f t="shared" si="535"/>
        <v>6</v>
      </c>
      <c r="Y874" s="24">
        <f t="shared" si="536"/>
        <v>6</v>
      </c>
      <c r="Z874" s="24" t="str">
        <f t="shared" si="537"/>
        <v>M</v>
      </c>
      <c r="AA874" s="24" t="str">
        <f t="shared" si="557"/>
        <v>M</v>
      </c>
      <c r="AB874" s="34" t="str">
        <f t="shared" si="538"/>
        <v/>
      </c>
      <c r="AC874" s="34" t="str">
        <f t="shared" si="539"/>
        <v>g</v>
      </c>
      <c r="AD874" s="34" t="str">
        <f t="shared" si="553"/>
        <v>g</v>
      </c>
      <c r="AE874" s="34" t="str">
        <f t="shared" si="540"/>
        <v>6 0</v>
      </c>
      <c r="AF874" s="34">
        <f t="shared" si="541"/>
        <v>2</v>
      </c>
      <c r="AG874" s="34">
        <f t="shared" si="542"/>
        <v>2</v>
      </c>
      <c r="AH874" s="34">
        <f t="shared" si="543"/>
        <v>0</v>
      </c>
      <c r="AI874" s="172" t="str">
        <f>IF(AJ874&lt;&gt;"",MAX(AI$3:AI873)+1,"")</f>
        <v/>
      </c>
      <c r="AJ874" s="172" t="str">
        <f t="shared" si="544"/>
        <v/>
      </c>
      <c r="AK874" s="172" t="str">
        <f t="shared" si="545"/>
        <v/>
      </c>
      <c r="AL874" s="172" t="str">
        <f t="shared" si="546"/>
        <v/>
      </c>
      <c r="AM874" s="172">
        <f>IF(AN874&lt;&gt;"",MAX(AM$3:AM873)+1,"")</f>
        <v>211</v>
      </c>
      <c r="AN874" s="172" t="str">
        <f t="shared" si="547"/>
        <v>M</v>
      </c>
      <c r="AO874" s="172">
        <f t="shared" si="548"/>
        <v>290</v>
      </c>
      <c r="AP874" s="172">
        <f t="shared" si="549"/>
        <v>2</v>
      </c>
      <c r="AQ874" s="172" t="str">
        <f t="shared" si="550"/>
        <v/>
      </c>
      <c r="AR874" s="172" t="str">
        <f>Table1[[#This Row],[Sex ]]&amp;Table1[[#This Row],[Month]]</f>
        <v>M6</v>
      </c>
      <c r="AS874" s="21"/>
      <c r="AT874" s="21"/>
      <c r="AU874" s="21"/>
      <c r="AV874" s="21"/>
      <c r="AW874" s="21"/>
      <c r="AX874" s="21"/>
      <c r="AY874" s="21"/>
      <c r="AZ874" s="21"/>
      <c r="BA874" s="21"/>
      <c r="BB874" s="21"/>
      <c r="BC874" s="21"/>
      <c r="BD874" s="21"/>
      <c r="BE874" s="319"/>
      <c r="BF874" s="319"/>
      <c r="BG874" s="316"/>
      <c r="BH874" s="316"/>
      <c r="BI874" s="316"/>
      <c r="BJ874" s="316"/>
      <c r="BK874" s="316"/>
      <c r="BL874" s="316"/>
      <c r="BM874" s="316"/>
      <c r="BN874" s="316"/>
      <c r="BO874" s="316"/>
      <c r="BP874" s="316"/>
      <c r="BQ874" s="316"/>
      <c r="BR874" s="316"/>
      <c r="BS874" s="316"/>
      <c r="BT874" s="316"/>
      <c r="BU874" s="316"/>
      <c r="BV874" s="316"/>
      <c r="BW874" s="316"/>
      <c r="BX874" s="316"/>
      <c r="BY874" s="316"/>
      <c r="BZ874" s="316"/>
      <c r="CA874" s="316"/>
      <c r="CB874" s="316"/>
      <c r="CC874" s="316"/>
      <c r="CD874" s="316"/>
      <c r="CE874" s="316"/>
      <c r="CF874" s="316"/>
      <c r="CG874" s="316"/>
      <c r="CH874" s="316"/>
      <c r="CI874" s="316"/>
      <c r="CJ874" s="316"/>
      <c r="CK874" s="316"/>
      <c r="CL874" s="316"/>
      <c r="CM874" s="316"/>
      <c r="CN874" s="316"/>
      <c r="CO874" s="316"/>
      <c r="CP874" s="316"/>
      <c r="CQ874" s="316"/>
      <c r="CR874" s="316"/>
      <c r="CS874" s="316"/>
      <c r="CT874" s="316"/>
      <c r="CU874" s="316"/>
      <c r="CV874" s="316"/>
      <c r="CW874" s="316"/>
      <c r="CX874" s="316"/>
      <c r="CY874" s="316"/>
      <c r="CZ874" s="316"/>
      <c r="DA874" s="316"/>
      <c r="DB874" s="316"/>
      <c r="DC874" s="316"/>
      <c r="DD874" s="316"/>
      <c r="DE874" s="316"/>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21"/>
      <c r="ET874" s="21"/>
      <c r="EU874" s="21"/>
      <c r="EV874" s="21"/>
      <c r="HP874" s="268">
        <f t="shared" si="554"/>
        <v>2</v>
      </c>
      <c r="HQ874" s="268">
        <f t="shared" si="525"/>
        <v>866</v>
      </c>
      <c r="HR874" s="268">
        <f t="shared" si="555"/>
        <v>0</v>
      </c>
      <c r="HS874" s="268">
        <f t="shared" si="556"/>
        <v>0</v>
      </c>
    </row>
    <row r="875" spans="1:227" x14ac:dyDescent="0.3">
      <c r="A875" s="21"/>
      <c r="B875" s="14">
        <v>11949</v>
      </c>
      <c r="C875" s="14">
        <v>15</v>
      </c>
      <c r="D875" s="14" t="s">
        <v>182</v>
      </c>
      <c r="E875" s="14" t="s">
        <v>183</v>
      </c>
      <c r="F875" s="14">
        <v>290</v>
      </c>
      <c r="G875" s="14" t="s">
        <v>120</v>
      </c>
      <c r="H875" s="14">
        <v>6</v>
      </c>
      <c r="I875" s="14">
        <v>2</v>
      </c>
      <c r="J875" s="14">
        <v>2</v>
      </c>
      <c r="K875" s="14"/>
      <c r="L875" s="14" t="s">
        <v>141</v>
      </c>
      <c r="M875" s="24">
        <f t="shared" si="551"/>
        <v>2</v>
      </c>
      <c r="N875" s="24">
        <f t="shared" si="526"/>
        <v>2</v>
      </c>
      <c r="O875" s="24" t="str">
        <f t="shared" si="527"/>
        <v>2 2</v>
      </c>
      <c r="P875" s="24">
        <f t="shared" si="528"/>
        <v>2</v>
      </c>
      <c r="Q875" s="25">
        <f t="shared" si="529"/>
        <v>0</v>
      </c>
      <c r="R875" s="26">
        <f t="shared" si="530"/>
        <v>0</v>
      </c>
      <c r="S875" s="24">
        <f t="shared" si="531"/>
        <v>6</v>
      </c>
      <c r="T875" s="24">
        <f t="shared" si="532"/>
        <v>6</v>
      </c>
      <c r="U875" s="24" t="str">
        <f t="shared" si="533"/>
        <v/>
      </c>
      <c r="V875" s="24" t="str">
        <f t="shared" si="534"/>
        <v>g</v>
      </c>
      <c r="W875" s="24" t="str">
        <f t="shared" si="552"/>
        <v/>
      </c>
      <c r="X875" s="24">
        <f t="shared" si="535"/>
        <v>6</v>
      </c>
      <c r="Y875" s="24">
        <f t="shared" si="536"/>
        <v>6</v>
      </c>
      <c r="Z875" s="24" t="str">
        <f t="shared" si="537"/>
        <v>F</v>
      </c>
      <c r="AA875" s="24" t="str">
        <f t="shared" si="557"/>
        <v>F</v>
      </c>
      <c r="AB875" s="34" t="str">
        <f t="shared" si="538"/>
        <v/>
      </c>
      <c r="AC875" s="34" t="str">
        <f t="shared" si="539"/>
        <v>g</v>
      </c>
      <c r="AD875" s="34" t="str">
        <f t="shared" si="553"/>
        <v>g</v>
      </c>
      <c r="AE875" s="34" t="str">
        <f t="shared" si="540"/>
        <v>6 0</v>
      </c>
      <c r="AF875" s="34">
        <f t="shared" si="541"/>
        <v>2</v>
      </c>
      <c r="AG875" s="34">
        <f t="shared" si="542"/>
        <v>2</v>
      </c>
      <c r="AH875" s="34">
        <f t="shared" si="543"/>
        <v>0</v>
      </c>
      <c r="AI875" s="172">
        <f>IF(AJ875&lt;&gt;"",MAX(AI$3:AI874)+1,"")</f>
        <v>653</v>
      </c>
      <c r="AJ875" s="172" t="str">
        <f t="shared" si="544"/>
        <v>F</v>
      </c>
      <c r="AK875" s="172">
        <f t="shared" si="545"/>
        <v>290</v>
      </c>
      <c r="AL875" s="172">
        <f t="shared" si="546"/>
        <v>2</v>
      </c>
      <c r="AM875" s="172" t="str">
        <f>IF(AN875&lt;&gt;"",MAX(AM$3:AM874)+1,"")</f>
        <v/>
      </c>
      <c r="AN875" s="172" t="str">
        <f t="shared" si="547"/>
        <v/>
      </c>
      <c r="AO875" s="172" t="str">
        <f t="shared" si="548"/>
        <v/>
      </c>
      <c r="AP875" s="172" t="str">
        <f t="shared" si="549"/>
        <v/>
      </c>
      <c r="AQ875" s="172" t="str">
        <f t="shared" si="550"/>
        <v/>
      </c>
      <c r="AR875" s="172" t="str">
        <f>Table1[[#This Row],[Sex ]]&amp;Table1[[#This Row],[Month]]</f>
        <v>F6</v>
      </c>
      <c r="AS875" s="21"/>
      <c r="AT875" s="21"/>
      <c r="AU875" s="21"/>
      <c r="AV875" s="21"/>
      <c r="AW875" s="21"/>
      <c r="AX875" s="21"/>
      <c r="AY875" s="21"/>
      <c r="AZ875" s="21"/>
      <c r="BA875" s="21"/>
      <c r="BB875" s="21"/>
      <c r="BC875" s="21"/>
      <c r="BD875" s="21"/>
      <c r="BE875" s="319"/>
      <c r="BF875" s="319"/>
      <c r="BG875" s="316"/>
      <c r="BH875" s="316"/>
      <c r="BI875" s="316"/>
      <c r="BJ875" s="316"/>
      <c r="BK875" s="316"/>
      <c r="BL875" s="316"/>
      <c r="BM875" s="316"/>
      <c r="BN875" s="316"/>
      <c r="BO875" s="316"/>
      <c r="BP875" s="316"/>
      <c r="BQ875" s="316"/>
      <c r="BR875" s="316"/>
      <c r="BS875" s="316"/>
      <c r="BT875" s="316"/>
      <c r="BU875" s="316"/>
      <c r="BV875" s="316"/>
      <c r="BW875" s="316"/>
      <c r="BX875" s="316"/>
      <c r="BY875" s="316"/>
      <c r="BZ875" s="316"/>
      <c r="CA875" s="316"/>
      <c r="CB875" s="316"/>
      <c r="CC875" s="316"/>
      <c r="CD875" s="316"/>
      <c r="CE875" s="316"/>
      <c r="CF875" s="316"/>
      <c r="CG875" s="316"/>
      <c r="CH875" s="316"/>
      <c r="CI875" s="316"/>
      <c r="CJ875" s="316"/>
      <c r="CK875" s="316"/>
      <c r="CL875" s="316"/>
      <c r="CM875" s="316"/>
      <c r="CN875" s="316"/>
      <c r="CO875" s="316"/>
      <c r="CP875" s="316"/>
      <c r="CQ875" s="316"/>
      <c r="CR875" s="316"/>
      <c r="CS875" s="316"/>
      <c r="CT875" s="316"/>
      <c r="CU875" s="316"/>
      <c r="CV875" s="316"/>
      <c r="CW875" s="316"/>
      <c r="CX875" s="316"/>
      <c r="CY875" s="316"/>
      <c r="CZ875" s="316"/>
      <c r="DA875" s="316"/>
      <c r="DB875" s="316"/>
      <c r="DC875" s="316"/>
      <c r="DD875" s="316"/>
      <c r="DE875" s="316"/>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21"/>
      <c r="ET875" s="21"/>
      <c r="EU875" s="21"/>
      <c r="EV875" s="21"/>
      <c r="HP875" s="268">
        <f t="shared" si="554"/>
        <v>4</v>
      </c>
      <c r="HQ875" s="268">
        <f t="shared" si="525"/>
        <v>867</v>
      </c>
      <c r="HR875" s="268">
        <f t="shared" si="555"/>
        <v>0</v>
      </c>
      <c r="HS875" s="268">
        <f t="shared" si="556"/>
        <v>0</v>
      </c>
    </row>
    <row r="876" spans="1:227" x14ac:dyDescent="0.3">
      <c r="A876" s="21"/>
      <c r="B876" s="14">
        <v>11949</v>
      </c>
      <c r="C876" s="14">
        <v>16</v>
      </c>
      <c r="D876" s="14" t="s">
        <v>182</v>
      </c>
      <c r="E876" s="14" t="s">
        <v>183</v>
      </c>
      <c r="F876" s="14">
        <v>330</v>
      </c>
      <c r="G876" s="14" t="s">
        <v>120</v>
      </c>
      <c r="H876" s="14">
        <v>6</v>
      </c>
      <c r="I876" s="14">
        <v>3</v>
      </c>
      <c r="J876" s="14">
        <v>3</v>
      </c>
      <c r="K876" s="14"/>
      <c r="L876" s="14" t="s">
        <v>141</v>
      </c>
      <c r="M876" s="24">
        <f t="shared" si="551"/>
        <v>3</v>
      </c>
      <c r="N876" s="24">
        <f t="shared" si="526"/>
        <v>2</v>
      </c>
      <c r="O876" s="24" t="str">
        <f t="shared" si="527"/>
        <v>3 3</v>
      </c>
      <c r="P876" s="24">
        <f t="shared" si="528"/>
        <v>3</v>
      </c>
      <c r="Q876" s="25">
        <f t="shared" si="529"/>
        <v>0</v>
      </c>
      <c r="R876" s="26">
        <f t="shared" si="530"/>
        <v>0</v>
      </c>
      <c r="S876" s="24">
        <f t="shared" si="531"/>
        <v>6</v>
      </c>
      <c r="T876" s="24">
        <f t="shared" si="532"/>
        <v>6</v>
      </c>
      <c r="U876" s="24" t="str">
        <f t="shared" si="533"/>
        <v/>
      </c>
      <c r="V876" s="24" t="str">
        <f t="shared" si="534"/>
        <v>g</v>
      </c>
      <c r="W876" s="24" t="str">
        <f t="shared" si="552"/>
        <v/>
      </c>
      <c r="X876" s="24">
        <f t="shared" si="535"/>
        <v>6</v>
      </c>
      <c r="Y876" s="24">
        <f t="shared" si="536"/>
        <v>6</v>
      </c>
      <c r="Z876" s="24" t="str">
        <f t="shared" si="537"/>
        <v>F</v>
      </c>
      <c r="AA876" s="24" t="str">
        <f t="shared" si="557"/>
        <v>F</v>
      </c>
      <c r="AB876" s="34" t="str">
        <f t="shared" si="538"/>
        <v/>
      </c>
      <c r="AC876" s="34" t="str">
        <f t="shared" si="539"/>
        <v>g</v>
      </c>
      <c r="AD876" s="34" t="str">
        <f t="shared" si="553"/>
        <v>g</v>
      </c>
      <c r="AE876" s="34" t="str">
        <f t="shared" si="540"/>
        <v>6 0</v>
      </c>
      <c r="AF876" s="34">
        <f t="shared" si="541"/>
        <v>3</v>
      </c>
      <c r="AG876" s="34">
        <f t="shared" si="542"/>
        <v>3</v>
      </c>
      <c r="AH876" s="34">
        <f t="shared" si="543"/>
        <v>0</v>
      </c>
      <c r="AI876" s="172">
        <f>IF(AJ876&lt;&gt;"",MAX(AI$3:AI875)+1,"")</f>
        <v>654</v>
      </c>
      <c r="AJ876" s="172" t="str">
        <f t="shared" si="544"/>
        <v>F</v>
      </c>
      <c r="AK876" s="172">
        <f t="shared" si="545"/>
        <v>330</v>
      </c>
      <c r="AL876" s="172">
        <f t="shared" si="546"/>
        <v>3</v>
      </c>
      <c r="AM876" s="172" t="str">
        <f>IF(AN876&lt;&gt;"",MAX(AM$3:AM875)+1,"")</f>
        <v/>
      </c>
      <c r="AN876" s="172" t="str">
        <f t="shared" si="547"/>
        <v/>
      </c>
      <c r="AO876" s="172" t="str">
        <f t="shared" si="548"/>
        <v/>
      </c>
      <c r="AP876" s="172" t="str">
        <f t="shared" si="549"/>
        <v/>
      </c>
      <c r="AQ876" s="172" t="str">
        <f t="shared" si="550"/>
        <v/>
      </c>
      <c r="AR876" s="172" t="str">
        <f>Table1[[#This Row],[Sex ]]&amp;Table1[[#This Row],[Month]]</f>
        <v>F6</v>
      </c>
      <c r="AS876" s="21"/>
      <c r="AT876" s="21"/>
      <c r="AU876" s="21"/>
      <c r="AV876" s="21"/>
      <c r="AW876" s="21"/>
      <c r="AX876" s="21"/>
      <c r="AY876" s="21"/>
      <c r="AZ876" s="21"/>
      <c r="BA876" s="21"/>
      <c r="BB876" s="21"/>
      <c r="BC876" s="21"/>
      <c r="BD876" s="21"/>
      <c r="BE876" s="319"/>
      <c r="BF876" s="319"/>
      <c r="BG876" s="316"/>
      <c r="BH876" s="316"/>
      <c r="BI876" s="316"/>
      <c r="BJ876" s="316"/>
      <c r="BK876" s="316"/>
      <c r="BL876" s="316"/>
      <c r="BM876" s="316"/>
      <c r="BN876" s="316"/>
      <c r="BO876" s="316"/>
      <c r="BP876" s="316"/>
      <c r="BQ876" s="316"/>
      <c r="BR876" s="316"/>
      <c r="BS876" s="316"/>
      <c r="BT876" s="316"/>
      <c r="BU876" s="316"/>
      <c r="BV876" s="316"/>
      <c r="BW876" s="316"/>
      <c r="BX876" s="316"/>
      <c r="BY876" s="316"/>
      <c r="BZ876" s="316"/>
      <c r="CA876" s="316"/>
      <c r="CB876" s="316"/>
      <c r="CC876" s="316"/>
      <c r="CD876" s="316"/>
      <c r="CE876" s="316"/>
      <c r="CF876" s="316"/>
      <c r="CG876" s="316"/>
      <c r="CH876" s="316"/>
      <c r="CI876" s="316"/>
      <c r="CJ876" s="316"/>
      <c r="CK876" s="316"/>
      <c r="CL876" s="316"/>
      <c r="CM876" s="316"/>
      <c r="CN876" s="316"/>
      <c r="CO876" s="316"/>
      <c r="CP876" s="316"/>
      <c r="CQ876" s="316"/>
      <c r="CR876" s="316"/>
      <c r="CS876" s="316"/>
      <c r="CT876" s="316"/>
      <c r="CU876" s="316"/>
      <c r="CV876" s="316"/>
      <c r="CW876" s="316"/>
      <c r="CX876" s="316"/>
      <c r="CY876" s="316"/>
      <c r="CZ876" s="316"/>
      <c r="DA876" s="316"/>
      <c r="DB876" s="316"/>
      <c r="DC876" s="316"/>
      <c r="DD876" s="316"/>
      <c r="DE876" s="316"/>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21"/>
      <c r="ET876" s="21"/>
      <c r="EU876" s="21"/>
      <c r="EV876" s="21"/>
      <c r="HP876" s="268">
        <f t="shared" si="554"/>
        <v>3</v>
      </c>
      <c r="HQ876" s="268">
        <f t="shared" si="525"/>
        <v>868</v>
      </c>
      <c r="HR876" s="268">
        <f t="shared" si="555"/>
        <v>0</v>
      </c>
      <c r="HS876" s="268">
        <f t="shared" si="556"/>
        <v>0</v>
      </c>
    </row>
    <row r="877" spans="1:227" x14ac:dyDescent="0.3">
      <c r="A877" s="21"/>
      <c r="B877" s="14">
        <v>11949</v>
      </c>
      <c r="C877" s="14">
        <v>17</v>
      </c>
      <c r="D877" s="14" t="s">
        <v>182</v>
      </c>
      <c r="E877" s="14" t="s">
        <v>183</v>
      </c>
      <c r="F877" s="14">
        <v>320</v>
      </c>
      <c r="G877" s="14" t="s">
        <v>120</v>
      </c>
      <c r="H877" s="14">
        <v>6</v>
      </c>
      <c r="I877" s="14">
        <v>7</v>
      </c>
      <c r="J877" s="14">
        <v>7</v>
      </c>
      <c r="K877" s="14"/>
      <c r="L877" s="14" t="s">
        <v>141</v>
      </c>
      <c r="M877" s="24">
        <f t="shared" si="551"/>
        <v>7</v>
      </c>
      <c r="N877" s="24">
        <f t="shared" si="526"/>
        <v>2</v>
      </c>
      <c r="O877" s="24" t="str">
        <f t="shared" si="527"/>
        <v>7 7</v>
      </c>
      <c r="P877" s="24">
        <f t="shared" si="528"/>
        <v>7</v>
      </c>
      <c r="Q877" s="25">
        <f t="shared" si="529"/>
        <v>0</v>
      </c>
      <c r="R877" s="26">
        <f t="shared" si="530"/>
        <v>0</v>
      </c>
      <c r="S877" s="24">
        <f t="shared" si="531"/>
        <v>6</v>
      </c>
      <c r="T877" s="24">
        <f t="shared" si="532"/>
        <v>6</v>
      </c>
      <c r="U877" s="24" t="str">
        <f t="shared" si="533"/>
        <v/>
      </c>
      <c r="V877" s="24" t="str">
        <f t="shared" si="534"/>
        <v>g</v>
      </c>
      <c r="W877" s="24" t="str">
        <f t="shared" si="552"/>
        <v/>
      </c>
      <c r="X877" s="24">
        <f t="shared" si="535"/>
        <v>6</v>
      </c>
      <c r="Y877" s="24">
        <f t="shared" si="536"/>
        <v>6</v>
      </c>
      <c r="Z877" s="24" t="str">
        <f t="shared" si="537"/>
        <v>F</v>
      </c>
      <c r="AA877" s="24" t="str">
        <f t="shared" si="557"/>
        <v>F</v>
      </c>
      <c r="AB877" s="34" t="str">
        <f t="shared" si="538"/>
        <v/>
      </c>
      <c r="AC877" s="34" t="str">
        <f t="shared" si="539"/>
        <v>g</v>
      </c>
      <c r="AD877" s="34" t="str">
        <f t="shared" si="553"/>
        <v>g</v>
      </c>
      <c r="AE877" s="34" t="str">
        <f t="shared" si="540"/>
        <v>6 0</v>
      </c>
      <c r="AF877" s="34">
        <f t="shared" si="541"/>
        <v>7</v>
      </c>
      <c r="AG877" s="34">
        <f t="shared" si="542"/>
        <v>7</v>
      </c>
      <c r="AH877" s="34">
        <f t="shared" si="543"/>
        <v>0</v>
      </c>
      <c r="AI877" s="172">
        <f>IF(AJ877&lt;&gt;"",MAX(AI$3:AI876)+1,"")</f>
        <v>655</v>
      </c>
      <c r="AJ877" s="172" t="str">
        <f t="shared" si="544"/>
        <v>F</v>
      </c>
      <c r="AK877" s="172">
        <f t="shared" si="545"/>
        <v>320</v>
      </c>
      <c r="AL877" s="172">
        <f t="shared" si="546"/>
        <v>7</v>
      </c>
      <c r="AM877" s="172" t="str">
        <f>IF(AN877&lt;&gt;"",MAX(AM$3:AM876)+1,"")</f>
        <v/>
      </c>
      <c r="AN877" s="172" t="str">
        <f t="shared" si="547"/>
        <v/>
      </c>
      <c r="AO877" s="172" t="str">
        <f t="shared" si="548"/>
        <v/>
      </c>
      <c r="AP877" s="172" t="str">
        <f t="shared" si="549"/>
        <v/>
      </c>
      <c r="AQ877" s="172" t="str">
        <f t="shared" si="550"/>
        <v/>
      </c>
      <c r="AR877" s="172" t="str">
        <f>Table1[[#This Row],[Sex ]]&amp;Table1[[#This Row],[Month]]</f>
        <v>F6</v>
      </c>
      <c r="AS877" s="21"/>
      <c r="AT877" s="21"/>
      <c r="AU877" s="21"/>
      <c r="AV877" s="21"/>
      <c r="AW877" s="21"/>
      <c r="AX877" s="21"/>
      <c r="AY877" s="21"/>
      <c r="AZ877" s="21"/>
      <c r="BA877" s="21"/>
      <c r="BB877" s="21"/>
      <c r="BC877" s="21"/>
      <c r="BD877" s="21"/>
      <c r="BE877" s="319"/>
      <c r="BF877" s="319"/>
      <c r="BG877" s="316"/>
      <c r="BH877" s="316"/>
      <c r="BI877" s="316"/>
      <c r="BJ877" s="316"/>
      <c r="BK877" s="316"/>
      <c r="BL877" s="316"/>
      <c r="BM877" s="316"/>
      <c r="BN877" s="316"/>
      <c r="BO877" s="316"/>
      <c r="BP877" s="316"/>
      <c r="BQ877" s="316"/>
      <c r="BR877" s="316"/>
      <c r="BS877" s="316"/>
      <c r="BT877" s="316"/>
      <c r="BU877" s="316"/>
      <c r="BV877" s="316"/>
      <c r="BW877" s="316"/>
      <c r="BX877" s="316"/>
      <c r="BY877" s="316"/>
      <c r="BZ877" s="316"/>
      <c r="CA877" s="316"/>
      <c r="CB877" s="316"/>
      <c r="CC877" s="316"/>
      <c r="CD877" s="316"/>
      <c r="CE877" s="316"/>
      <c r="CF877" s="316"/>
      <c r="CG877" s="316"/>
      <c r="CH877" s="316"/>
      <c r="CI877" s="316"/>
      <c r="CJ877" s="316"/>
      <c r="CK877" s="316"/>
      <c r="CL877" s="316"/>
      <c r="CM877" s="316"/>
      <c r="CN877" s="316"/>
      <c r="CO877" s="316"/>
      <c r="CP877" s="316"/>
      <c r="CQ877" s="316"/>
      <c r="CR877" s="316"/>
      <c r="CS877" s="316"/>
      <c r="CT877" s="316"/>
      <c r="CU877" s="316"/>
      <c r="CV877" s="316"/>
      <c r="CW877" s="316"/>
      <c r="CX877" s="316"/>
      <c r="CY877" s="316"/>
      <c r="CZ877" s="316"/>
      <c r="DA877" s="316"/>
      <c r="DB877" s="316"/>
      <c r="DC877" s="316"/>
      <c r="DD877" s="316"/>
      <c r="DE877" s="316"/>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21"/>
      <c r="ET877" s="21"/>
      <c r="EU877" s="21"/>
      <c r="EV877" s="21"/>
      <c r="HP877" s="268">
        <f t="shared" si="554"/>
        <v>4</v>
      </c>
      <c r="HQ877" s="268">
        <f t="shared" si="525"/>
        <v>869</v>
      </c>
      <c r="HR877" s="268">
        <f t="shared" si="555"/>
        <v>0</v>
      </c>
      <c r="HS877" s="268">
        <f t="shared" si="556"/>
        <v>0</v>
      </c>
    </row>
    <row r="878" spans="1:227" x14ac:dyDescent="0.3">
      <c r="A878" s="21"/>
      <c r="B878" s="14">
        <v>11949</v>
      </c>
      <c r="C878" s="14">
        <v>18</v>
      </c>
      <c r="D878" s="14" t="s">
        <v>182</v>
      </c>
      <c r="E878" s="14" t="s">
        <v>183</v>
      </c>
      <c r="F878" s="14">
        <v>340</v>
      </c>
      <c r="G878" s="14" t="s">
        <v>120</v>
      </c>
      <c r="H878" s="14">
        <v>6</v>
      </c>
      <c r="I878" s="14">
        <v>4</v>
      </c>
      <c r="J878" s="14">
        <v>4</v>
      </c>
      <c r="K878" s="14"/>
      <c r="L878" s="14" t="s">
        <v>141</v>
      </c>
      <c r="M878" s="24">
        <f t="shared" si="551"/>
        <v>4</v>
      </c>
      <c r="N878" s="24">
        <f t="shared" si="526"/>
        <v>2</v>
      </c>
      <c r="O878" s="24" t="str">
        <f t="shared" si="527"/>
        <v>4 4</v>
      </c>
      <c r="P878" s="24">
        <f t="shared" si="528"/>
        <v>4</v>
      </c>
      <c r="Q878" s="25">
        <f t="shared" si="529"/>
        <v>0</v>
      </c>
      <c r="R878" s="26">
        <f t="shared" si="530"/>
        <v>0</v>
      </c>
      <c r="S878" s="24">
        <f t="shared" si="531"/>
        <v>6</v>
      </c>
      <c r="T878" s="24">
        <f t="shared" si="532"/>
        <v>6</v>
      </c>
      <c r="U878" s="24" t="str">
        <f t="shared" si="533"/>
        <v/>
      </c>
      <c r="V878" s="24" t="str">
        <f t="shared" si="534"/>
        <v>g</v>
      </c>
      <c r="W878" s="24" t="str">
        <f t="shared" si="552"/>
        <v/>
      </c>
      <c r="X878" s="24">
        <f t="shared" si="535"/>
        <v>6</v>
      </c>
      <c r="Y878" s="24">
        <f t="shared" si="536"/>
        <v>6</v>
      </c>
      <c r="Z878" s="24" t="str">
        <f t="shared" si="537"/>
        <v>F</v>
      </c>
      <c r="AA878" s="24" t="str">
        <f t="shared" si="557"/>
        <v>F</v>
      </c>
      <c r="AB878" s="34" t="str">
        <f t="shared" si="538"/>
        <v/>
      </c>
      <c r="AC878" s="34" t="str">
        <f t="shared" si="539"/>
        <v>g</v>
      </c>
      <c r="AD878" s="34" t="str">
        <f t="shared" si="553"/>
        <v>g</v>
      </c>
      <c r="AE878" s="34" t="str">
        <f t="shared" si="540"/>
        <v>6 0</v>
      </c>
      <c r="AF878" s="34">
        <f t="shared" si="541"/>
        <v>4</v>
      </c>
      <c r="AG878" s="34">
        <f t="shared" si="542"/>
        <v>4</v>
      </c>
      <c r="AH878" s="34">
        <f t="shared" si="543"/>
        <v>0</v>
      </c>
      <c r="AI878" s="172">
        <f>IF(AJ878&lt;&gt;"",MAX(AI$3:AI877)+1,"")</f>
        <v>656</v>
      </c>
      <c r="AJ878" s="172" t="str">
        <f t="shared" si="544"/>
        <v>F</v>
      </c>
      <c r="AK878" s="172">
        <f t="shared" si="545"/>
        <v>340</v>
      </c>
      <c r="AL878" s="172">
        <f t="shared" si="546"/>
        <v>4</v>
      </c>
      <c r="AM878" s="172" t="str">
        <f>IF(AN878&lt;&gt;"",MAX(AM$3:AM877)+1,"")</f>
        <v/>
      </c>
      <c r="AN878" s="172" t="str">
        <f t="shared" si="547"/>
        <v/>
      </c>
      <c r="AO878" s="172" t="str">
        <f t="shared" si="548"/>
        <v/>
      </c>
      <c r="AP878" s="172" t="str">
        <f t="shared" si="549"/>
        <v/>
      </c>
      <c r="AQ878" s="172" t="str">
        <f t="shared" si="550"/>
        <v/>
      </c>
      <c r="AR878" s="172" t="str">
        <f>Table1[[#This Row],[Sex ]]&amp;Table1[[#This Row],[Month]]</f>
        <v>F6</v>
      </c>
      <c r="AS878" s="21"/>
      <c r="AT878" s="21"/>
      <c r="AU878" s="21"/>
      <c r="AV878" s="21"/>
      <c r="AW878" s="21"/>
      <c r="AX878" s="21"/>
      <c r="AY878" s="21"/>
      <c r="AZ878" s="21"/>
      <c r="BA878" s="21"/>
      <c r="BB878" s="21"/>
      <c r="BC878" s="21"/>
      <c r="BD878" s="21"/>
      <c r="BE878" s="319"/>
      <c r="BF878" s="319"/>
      <c r="BG878" s="316"/>
      <c r="BH878" s="316"/>
      <c r="BI878" s="316"/>
      <c r="BJ878" s="316"/>
      <c r="BK878" s="316"/>
      <c r="BL878" s="316"/>
      <c r="BM878" s="316"/>
      <c r="BN878" s="316"/>
      <c r="BO878" s="316"/>
      <c r="BP878" s="316"/>
      <c r="BQ878" s="316"/>
      <c r="BR878" s="316"/>
      <c r="BS878" s="316"/>
      <c r="BT878" s="316"/>
      <c r="BU878" s="316"/>
      <c r="BV878" s="316"/>
      <c r="BW878" s="316"/>
      <c r="BX878" s="316"/>
      <c r="BY878" s="316"/>
      <c r="BZ878" s="316"/>
      <c r="CA878" s="316"/>
      <c r="CB878" s="316"/>
      <c r="CC878" s="316"/>
      <c r="CD878" s="316"/>
      <c r="CE878" s="316"/>
      <c r="CF878" s="316"/>
      <c r="CG878" s="316"/>
      <c r="CH878" s="316"/>
      <c r="CI878" s="316"/>
      <c r="CJ878" s="316"/>
      <c r="CK878" s="316"/>
      <c r="CL878" s="316"/>
      <c r="CM878" s="316"/>
      <c r="CN878" s="316"/>
      <c r="CO878" s="316"/>
      <c r="CP878" s="316"/>
      <c r="CQ878" s="316"/>
      <c r="CR878" s="316"/>
      <c r="CS878" s="316"/>
      <c r="CT878" s="316"/>
      <c r="CU878" s="316"/>
      <c r="CV878" s="316"/>
      <c r="CW878" s="316"/>
      <c r="CX878" s="316"/>
      <c r="CY878" s="316"/>
      <c r="CZ878" s="316"/>
      <c r="DA878" s="316"/>
      <c r="DB878" s="316"/>
      <c r="DC878" s="316"/>
      <c r="DD878" s="316"/>
      <c r="DE878" s="316"/>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HP878" s="268">
        <f t="shared" si="554"/>
        <v>2</v>
      </c>
      <c r="HQ878" s="268">
        <f t="shared" si="525"/>
        <v>870</v>
      </c>
      <c r="HR878" s="268">
        <f t="shared" si="555"/>
        <v>0</v>
      </c>
      <c r="HS878" s="268">
        <f t="shared" si="556"/>
        <v>0</v>
      </c>
    </row>
    <row r="879" spans="1:227" x14ac:dyDescent="0.3">
      <c r="A879" s="21"/>
      <c r="B879" s="14">
        <v>11949</v>
      </c>
      <c r="C879" s="14">
        <v>19</v>
      </c>
      <c r="D879" s="14" t="s">
        <v>182</v>
      </c>
      <c r="E879" s="14" t="s">
        <v>183</v>
      </c>
      <c r="F879" s="14">
        <v>320</v>
      </c>
      <c r="G879" s="14" t="s">
        <v>120</v>
      </c>
      <c r="H879" s="14">
        <v>6</v>
      </c>
      <c r="I879" s="14">
        <v>4</v>
      </c>
      <c r="J879" s="14">
        <v>4</v>
      </c>
      <c r="K879" s="14"/>
      <c r="L879" s="14" t="s">
        <v>141</v>
      </c>
      <c r="M879" s="24">
        <f t="shared" si="551"/>
        <v>4</v>
      </c>
      <c r="N879" s="24">
        <f t="shared" si="526"/>
        <v>2</v>
      </c>
      <c r="O879" s="24" t="str">
        <f t="shared" si="527"/>
        <v>4 4</v>
      </c>
      <c r="P879" s="24">
        <f t="shared" si="528"/>
        <v>4</v>
      </c>
      <c r="Q879" s="25">
        <f t="shared" si="529"/>
        <v>0</v>
      </c>
      <c r="R879" s="26">
        <f t="shared" si="530"/>
        <v>0</v>
      </c>
      <c r="S879" s="24">
        <f t="shared" si="531"/>
        <v>6</v>
      </c>
      <c r="T879" s="24">
        <f t="shared" si="532"/>
        <v>6</v>
      </c>
      <c r="U879" s="24" t="str">
        <f t="shared" si="533"/>
        <v/>
      </c>
      <c r="V879" s="24" t="str">
        <f t="shared" si="534"/>
        <v>g</v>
      </c>
      <c r="W879" s="24" t="str">
        <f t="shared" si="552"/>
        <v/>
      </c>
      <c r="X879" s="24">
        <f t="shared" si="535"/>
        <v>6</v>
      </c>
      <c r="Y879" s="24">
        <f t="shared" si="536"/>
        <v>6</v>
      </c>
      <c r="Z879" s="24" t="str">
        <f t="shared" si="537"/>
        <v>F</v>
      </c>
      <c r="AA879" s="24" t="str">
        <f t="shared" si="557"/>
        <v>F</v>
      </c>
      <c r="AB879" s="34" t="str">
        <f t="shared" si="538"/>
        <v/>
      </c>
      <c r="AC879" s="34" t="str">
        <f t="shared" si="539"/>
        <v>g</v>
      </c>
      <c r="AD879" s="34" t="str">
        <f t="shared" si="553"/>
        <v>g</v>
      </c>
      <c r="AE879" s="34" t="str">
        <f t="shared" si="540"/>
        <v>6 0</v>
      </c>
      <c r="AF879" s="34">
        <f t="shared" si="541"/>
        <v>4</v>
      </c>
      <c r="AG879" s="34">
        <f t="shared" si="542"/>
        <v>4</v>
      </c>
      <c r="AH879" s="34">
        <f t="shared" si="543"/>
        <v>0</v>
      </c>
      <c r="AI879" s="172">
        <f>IF(AJ879&lt;&gt;"",MAX(AI$3:AI878)+1,"")</f>
        <v>657</v>
      </c>
      <c r="AJ879" s="172" t="str">
        <f t="shared" si="544"/>
        <v>F</v>
      </c>
      <c r="AK879" s="172">
        <f t="shared" si="545"/>
        <v>320</v>
      </c>
      <c r="AL879" s="172">
        <f t="shared" si="546"/>
        <v>4</v>
      </c>
      <c r="AM879" s="172" t="str">
        <f>IF(AN879&lt;&gt;"",MAX(AM$3:AM878)+1,"")</f>
        <v/>
      </c>
      <c r="AN879" s="172" t="str">
        <f t="shared" si="547"/>
        <v/>
      </c>
      <c r="AO879" s="172" t="str">
        <f t="shared" si="548"/>
        <v/>
      </c>
      <c r="AP879" s="172" t="str">
        <f t="shared" si="549"/>
        <v/>
      </c>
      <c r="AQ879" s="172" t="str">
        <f t="shared" si="550"/>
        <v/>
      </c>
      <c r="AR879" s="172" t="str">
        <f>Table1[[#This Row],[Sex ]]&amp;Table1[[#This Row],[Month]]</f>
        <v>F6</v>
      </c>
      <c r="AS879" s="21"/>
      <c r="AT879" s="21"/>
      <c r="AU879" s="21"/>
      <c r="AV879" s="21"/>
      <c r="AW879" s="21"/>
      <c r="AX879" s="21"/>
      <c r="AY879" s="21"/>
      <c r="AZ879" s="21"/>
      <c r="BA879" s="21"/>
      <c r="BB879" s="21"/>
      <c r="BC879" s="21"/>
      <c r="BD879" s="21"/>
      <c r="BE879" s="319"/>
      <c r="BF879" s="319"/>
      <c r="BG879" s="316"/>
      <c r="BH879" s="316"/>
      <c r="BI879" s="316"/>
      <c r="BJ879" s="316"/>
      <c r="BK879" s="316"/>
      <c r="BL879" s="316"/>
      <c r="BM879" s="316"/>
      <c r="BN879" s="316"/>
      <c r="BO879" s="316"/>
      <c r="BP879" s="316"/>
      <c r="BQ879" s="316"/>
      <c r="BR879" s="316"/>
      <c r="BS879" s="316"/>
      <c r="BT879" s="316"/>
      <c r="BU879" s="316"/>
      <c r="BV879" s="316"/>
      <c r="BW879" s="316"/>
      <c r="BX879" s="316"/>
      <c r="BY879" s="316"/>
      <c r="BZ879" s="316"/>
      <c r="CA879" s="316"/>
      <c r="CB879" s="316"/>
      <c r="CC879" s="316"/>
      <c r="CD879" s="316"/>
      <c r="CE879" s="316"/>
      <c r="CF879" s="316"/>
      <c r="CG879" s="316"/>
      <c r="CH879" s="316"/>
      <c r="CI879" s="316"/>
      <c r="CJ879" s="316"/>
      <c r="CK879" s="316"/>
      <c r="CL879" s="316"/>
      <c r="CM879" s="316"/>
      <c r="CN879" s="316"/>
      <c r="CO879" s="316"/>
      <c r="CP879" s="316"/>
      <c r="CQ879" s="316"/>
      <c r="CR879" s="316"/>
      <c r="CS879" s="316"/>
      <c r="CT879" s="316"/>
      <c r="CU879" s="316"/>
      <c r="CV879" s="316"/>
      <c r="CW879" s="316"/>
      <c r="CX879" s="316"/>
      <c r="CY879" s="316"/>
      <c r="CZ879" s="316"/>
      <c r="DA879" s="316"/>
      <c r="DB879" s="316"/>
      <c r="DC879" s="316"/>
      <c r="DD879" s="316"/>
      <c r="DE879" s="316"/>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21"/>
      <c r="ET879" s="21"/>
      <c r="EU879" s="21"/>
      <c r="EV879" s="21"/>
      <c r="HP879" s="268">
        <f t="shared" si="554"/>
        <v>4</v>
      </c>
      <c r="HQ879" s="268">
        <f t="shared" si="525"/>
        <v>871</v>
      </c>
      <c r="HR879" s="268">
        <f t="shared" si="555"/>
        <v>0</v>
      </c>
      <c r="HS879" s="268">
        <f t="shared" si="556"/>
        <v>0</v>
      </c>
    </row>
    <row r="880" spans="1:227" x14ac:dyDescent="0.3">
      <c r="A880" s="21"/>
      <c r="B880" s="14">
        <v>11949</v>
      </c>
      <c r="C880" s="14">
        <v>20</v>
      </c>
      <c r="D880" s="14" t="s">
        <v>182</v>
      </c>
      <c r="E880" s="14" t="s">
        <v>183</v>
      </c>
      <c r="F880" s="14">
        <v>320</v>
      </c>
      <c r="G880" s="14" t="s">
        <v>120</v>
      </c>
      <c r="H880" s="14">
        <v>6</v>
      </c>
      <c r="I880" s="14">
        <v>3</v>
      </c>
      <c r="J880" s="14">
        <v>3</v>
      </c>
      <c r="K880" s="14"/>
      <c r="L880" s="14" t="s">
        <v>141</v>
      </c>
      <c r="M880" s="24">
        <f t="shared" si="551"/>
        <v>3</v>
      </c>
      <c r="N880" s="24">
        <f t="shared" si="526"/>
        <v>2</v>
      </c>
      <c r="O880" s="24" t="str">
        <f t="shared" si="527"/>
        <v>3 3</v>
      </c>
      <c r="P880" s="24">
        <f t="shared" si="528"/>
        <v>3</v>
      </c>
      <c r="Q880" s="25">
        <f t="shared" si="529"/>
        <v>0</v>
      </c>
      <c r="R880" s="26">
        <f t="shared" si="530"/>
        <v>0</v>
      </c>
      <c r="S880" s="24">
        <f t="shared" si="531"/>
        <v>6</v>
      </c>
      <c r="T880" s="24">
        <f t="shared" si="532"/>
        <v>6</v>
      </c>
      <c r="U880" s="24" t="str">
        <f t="shared" si="533"/>
        <v/>
      </c>
      <c r="V880" s="24" t="str">
        <f t="shared" si="534"/>
        <v>g</v>
      </c>
      <c r="W880" s="24" t="str">
        <f t="shared" si="552"/>
        <v/>
      </c>
      <c r="X880" s="24">
        <f t="shared" si="535"/>
        <v>6</v>
      </c>
      <c r="Y880" s="24">
        <f t="shared" si="536"/>
        <v>6</v>
      </c>
      <c r="Z880" s="24" t="str">
        <f t="shared" si="537"/>
        <v>F</v>
      </c>
      <c r="AA880" s="24" t="str">
        <f t="shared" si="557"/>
        <v>F</v>
      </c>
      <c r="AB880" s="34" t="str">
        <f t="shared" si="538"/>
        <v/>
      </c>
      <c r="AC880" s="34" t="str">
        <f t="shared" si="539"/>
        <v>g</v>
      </c>
      <c r="AD880" s="34" t="str">
        <f t="shared" si="553"/>
        <v>g</v>
      </c>
      <c r="AE880" s="34" t="str">
        <f t="shared" si="540"/>
        <v>6 0</v>
      </c>
      <c r="AF880" s="34">
        <f t="shared" si="541"/>
        <v>3</v>
      </c>
      <c r="AG880" s="34">
        <f t="shared" si="542"/>
        <v>3</v>
      </c>
      <c r="AH880" s="34">
        <f t="shared" si="543"/>
        <v>0</v>
      </c>
      <c r="AI880" s="172">
        <f>IF(AJ880&lt;&gt;"",MAX(AI$3:AI879)+1,"")</f>
        <v>658</v>
      </c>
      <c r="AJ880" s="172" t="str">
        <f t="shared" si="544"/>
        <v>F</v>
      </c>
      <c r="AK880" s="172">
        <f t="shared" si="545"/>
        <v>320</v>
      </c>
      <c r="AL880" s="172">
        <f t="shared" si="546"/>
        <v>3</v>
      </c>
      <c r="AM880" s="172" t="str">
        <f>IF(AN880&lt;&gt;"",MAX(AM$3:AM879)+1,"")</f>
        <v/>
      </c>
      <c r="AN880" s="172" t="str">
        <f t="shared" si="547"/>
        <v/>
      </c>
      <c r="AO880" s="172" t="str">
        <f t="shared" si="548"/>
        <v/>
      </c>
      <c r="AP880" s="172" t="str">
        <f t="shared" si="549"/>
        <v/>
      </c>
      <c r="AQ880" s="172" t="str">
        <f t="shared" si="550"/>
        <v/>
      </c>
      <c r="AR880" s="172" t="str">
        <f>Table1[[#This Row],[Sex ]]&amp;Table1[[#This Row],[Month]]</f>
        <v>F6</v>
      </c>
      <c r="AS880" s="21"/>
      <c r="AT880" s="21"/>
      <c r="AU880" s="21"/>
      <c r="AV880" s="21"/>
      <c r="AW880" s="21"/>
      <c r="AX880" s="21"/>
      <c r="AY880" s="21"/>
      <c r="AZ880" s="21"/>
      <c r="BA880" s="21"/>
      <c r="BB880" s="21"/>
      <c r="BC880" s="21"/>
      <c r="BD880" s="21"/>
      <c r="BE880" s="319"/>
      <c r="BF880" s="319"/>
      <c r="BG880" s="316"/>
      <c r="BH880" s="316"/>
      <c r="BI880" s="316"/>
      <c r="BJ880" s="316"/>
      <c r="BK880" s="316"/>
      <c r="BL880" s="316"/>
      <c r="BM880" s="316"/>
      <c r="BN880" s="316"/>
      <c r="BO880" s="316"/>
      <c r="BP880" s="316"/>
      <c r="BQ880" s="316"/>
      <c r="BR880" s="316"/>
      <c r="BS880" s="316"/>
      <c r="BT880" s="316"/>
      <c r="BU880" s="316"/>
      <c r="BV880" s="316"/>
      <c r="BW880" s="316"/>
      <c r="BX880" s="316"/>
      <c r="BY880" s="316"/>
      <c r="BZ880" s="316"/>
      <c r="CA880" s="316"/>
      <c r="CB880" s="316"/>
      <c r="CC880" s="316"/>
      <c r="CD880" s="316"/>
      <c r="CE880" s="316"/>
      <c r="CF880" s="316"/>
      <c r="CG880" s="316"/>
      <c r="CH880" s="316"/>
      <c r="CI880" s="316"/>
      <c r="CJ880" s="316"/>
      <c r="CK880" s="316"/>
      <c r="CL880" s="316"/>
      <c r="CM880" s="316"/>
      <c r="CN880" s="316"/>
      <c r="CO880" s="316"/>
      <c r="CP880" s="316"/>
      <c r="CQ880" s="316"/>
      <c r="CR880" s="316"/>
      <c r="CS880" s="316"/>
      <c r="CT880" s="316"/>
      <c r="CU880" s="316"/>
      <c r="CV880" s="316"/>
      <c r="CW880" s="316"/>
      <c r="CX880" s="316"/>
      <c r="CY880" s="316"/>
      <c r="CZ880" s="316"/>
      <c r="DA880" s="316"/>
      <c r="DB880" s="316"/>
      <c r="DC880" s="316"/>
      <c r="DD880" s="316"/>
      <c r="DE880" s="316"/>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21"/>
      <c r="ET880" s="21"/>
      <c r="EU880" s="21"/>
      <c r="EV880" s="21"/>
      <c r="HP880" s="268">
        <f t="shared" si="554"/>
        <v>2</v>
      </c>
      <c r="HQ880" s="268">
        <f t="shared" si="525"/>
        <v>872</v>
      </c>
      <c r="HR880" s="268">
        <f t="shared" si="555"/>
        <v>0</v>
      </c>
      <c r="HS880" s="268">
        <f t="shared" si="556"/>
        <v>0</v>
      </c>
    </row>
    <row r="881" spans="1:227" x14ac:dyDescent="0.3">
      <c r="A881" s="21"/>
      <c r="B881" s="14">
        <v>11949</v>
      </c>
      <c r="C881" s="14">
        <v>21</v>
      </c>
      <c r="D881" s="14" t="s">
        <v>182</v>
      </c>
      <c r="E881" s="14" t="s">
        <v>183</v>
      </c>
      <c r="F881" s="14">
        <v>320</v>
      </c>
      <c r="G881" s="14" t="s">
        <v>120</v>
      </c>
      <c r="H881" s="14">
        <v>6</v>
      </c>
      <c r="I881" s="14">
        <v>4</v>
      </c>
      <c r="J881" s="14">
        <v>4</v>
      </c>
      <c r="K881" s="14"/>
      <c r="L881" s="14" t="s">
        <v>141</v>
      </c>
      <c r="M881" s="24">
        <f t="shared" si="551"/>
        <v>4</v>
      </c>
      <c r="N881" s="24">
        <f t="shared" si="526"/>
        <v>2</v>
      </c>
      <c r="O881" s="24" t="str">
        <f t="shared" si="527"/>
        <v>4 4</v>
      </c>
      <c r="P881" s="24">
        <f t="shared" si="528"/>
        <v>4</v>
      </c>
      <c r="Q881" s="25">
        <f t="shared" si="529"/>
        <v>0</v>
      </c>
      <c r="R881" s="26">
        <f t="shared" si="530"/>
        <v>0</v>
      </c>
      <c r="S881" s="24">
        <f t="shared" si="531"/>
        <v>6</v>
      </c>
      <c r="T881" s="24">
        <f t="shared" si="532"/>
        <v>6</v>
      </c>
      <c r="U881" s="24" t="str">
        <f t="shared" si="533"/>
        <v/>
      </c>
      <c r="V881" s="24" t="str">
        <f t="shared" si="534"/>
        <v>g</v>
      </c>
      <c r="W881" s="24" t="str">
        <f t="shared" si="552"/>
        <v/>
      </c>
      <c r="X881" s="24">
        <f t="shared" si="535"/>
        <v>6</v>
      </c>
      <c r="Y881" s="24">
        <f t="shared" si="536"/>
        <v>6</v>
      </c>
      <c r="Z881" s="24" t="str">
        <f t="shared" si="537"/>
        <v>F</v>
      </c>
      <c r="AA881" s="24" t="str">
        <f t="shared" si="557"/>
        <v>F</v>
      </c>
      <c r="AB881" s="34" t="str">
        <f t="shared" si="538"/>
        <v/>
      </c>
      <c r="AC881" s="34" t="str">
        <f t="shared" si="539"/>
        <v>g</v>
      </c>
      <c r="AD881" s="34" t="str">
        <f t="shared" si="553"/>
        <v>g</v>
      </c>
      <c r="AE881" s="34" t="str">
        <f t="shared" si="540"/>
        <v>6 0</v>
      </c>
      <c r="AF881" s="34">
        <f t="shared" si="541"/>
        <v>4</v>
      </c>
      <c r="AG881" s="34">
        <f t="shared" si="542"/>
        <v>4</v>
      </c>
      <c r="AH881" s="34">
        <f t="shared" si="543"/>
        <v>0</v>
      </c>
      <c r="AI881" s="172">
        <f>IF(AJ881&lt;&gt;"",MAX(AI$3:AI880)+1,"")</f>
        <v>659</v>
      </c>
      <c r="AJ881" s="172" t="str">
        <f t="shared" si="544"/>
        <v>F</v>
      </c>
      <c r="AK881" s="172">
        <f t="shared" si="545"/>
        <v>320</v>
      </c>
      <c r="AL881" s="172">
        <f t="shared" si="546"/>
        <v>4</v>
      </c>
      <c r="AM881" s="172" t="str">
        <f>IF(AN881&lt;&gt;"",MAX(AM$3:AM880)+1,"")</f>
        <v/>
      </c>
      <c r="AN881" s="172" t="str">
        <f t="shared" si="547"/>
        <v/>
      </c>
      <c r="AO881" s="172" t="str">
        <f t="shared" si="548"/>
        <v/>
      </c>
      <c r="AP881" s="172" t="str">
        <f t="shared" si="549"/>
        <v/>
      </c>
      <c r="AQ881" s="172" t="str">
        <f t="shared" si="550"/>
        <v/>
      </c>
      <c r="AR881" s="172" t="str">
        <f>Table1[[#This Row],[Sex ]]&amp;Table1[[#This Row],[Month]]</f>
        <v>F6</v>
      </c>
      <c r="AS881" s="21"/>
      <c r="AT881" s="21"/>
      <c r="AU881" s="21"/>
      <c r="AV881" s="21"/>
      <c r="AW881" s="21"/>
      <c r="AX881" s="21"/>
      <c r="AY881" s="21"/>
      <c r="AZ881" s="21"/>
      <c r="BA881" s="21"/>
      <c r="BB881" s="21"/>
      <c r="BC881" s="21"/>
      <c r="BD881" s="21"/>
      <c r="BE881" s="319"/>
      <c r="BF881" s="319"/>
      <c r="BG881" s="316"/>
      <c r="BH881" s="316"/>
      <c r="BI881" s="316"/>
      <c r="BJ881" s="316"/>
      <c r="BK881" s="316"/>
      <c r="BL881" s="316"/>
      <c r="BM881" s="316"/>
      <c r="BN881" s="316"/>
      <c r="BO881" s="316"/>
      <c r="BP881" s="316"/>
      <c r="BQ881" s="316"/>
      <c r="BR881" s="316"/>
      <c r="BS881" s="316"/>
      <c r="BT881" s="316"/>
      <c r="BU881" s="316"/>
      <c r="BV881" s="316"/>
      <c r="BW881" s="316"/>
      <c r="BX881" s="316"/>
      <c r="BY881" s="316"/>
      <c r="BZ881" s="316"/>
      <c r="CA881" s="316"/>
      <c r="CB881" s="316"/>
      <c r="CC881" s="316"/>
      <c r="CD881" s="316"/>
      <c r="CE881" s="316"/>
      <c r="CF881" s="316"/>
      <c r="CG881" s="316"/>
      <c r="CH881" s="316"/>
      <c r="CI881" s="316"/>
      <c r="CJ881" s="316"/>
      <c r="CK881" s="316"/>
      <c r="CL881" s="316"/>
      <c r="CM881" s="316"/>
      <c r="CN881" s="316"/>
      <c r="CO881" s="316"/>
      <c r="CP881" s="316"/>
      <c r="CQ881" s="316"/>
      <c r="CR881" s="316"/>
      <c r="CS881" s="316"/>
      <c r="CT881" s="316"/>
      <c r="CU881" s="316"/>
      <c r="CV881" s="316"/>
      <c r="CW881" s="316"/>
      <c r="CX881" s="316"/>
      <c r="CY881" s="316"/>
      <c r="CZ881" s="316"/>
      <c r="DA881" s="316"/>
      <c r="DB881" s="316"/>
      <c r="DC881" s="316"/>
      <c r="DD881" s="316"/>
      <c r="DE881" s="316"/>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21"/>
      <c r="ET881" s="21"/>
      <c r="EU881" s="21"/>
      <c r="EV881" s="21"/>
      <c r="HP881" s="268">
        <f t="shared" si="554"/>
        <v>2</v>
      </c>
      <c r="HQ881" s="268">
        <f t="shared" si="525"/>
        <v>873</v>
      </c>
      <c r="HR881" s="268">
        <f t="shared" si="555"/>
        <v>0</v>
      </c>
      <c r="HS881" s="268">
        <f t="shared" si="556"/>
        <v>0</v>
      </c>
    </row>
    <row r="882" spans="1:227" x14ac:dyDescent="0.3">
      <c r="A882" s="21"/>
      <c r="B882" s="14">
        <v>11949</v>
      </c>
      <c r="C882" s="14">
        <v>22</v>
      </c>
      <c r="D882" s="14" t="s">
        <v>182</v>
      </c>
      <c r="E882" s="14" t="s">
        <v>183</v>
      </c>
      <c r="F882" s="14">
        <v>340</v>
      </c>
      <c r="G882" s="14" t="s">
        <v>121</v>
      </c>
      <c r="H882" s="14">
        <v>6</v>
      </c>
      <c r="I882" s="14">
        <v>3</v>
      </c>
      <c r="J882" s="14">
        <v>3</v>
      </c>
      <c r="K882" s="14"/>
      <c r="L882" s="14" t="s">
        <v>141</v>
      </c>
      <c r="M882" s="24">
        <f t="shared" si="551"/>
        <v>3</v>
      </c>
      <c r="N882" s="24">
        <f t="shared" si="526"/>
        <v>2</v>
      </c>
      <c r="O882" s="24" t="str">
        <f t="shared" si="527"/>
        <v>3 3</v>
      </c>
      <c r="P882" s="24">
        <f t="shared" si="528"/>
        <v>3</v>
      </c>
      <c r="Q882" s="25">
        <f t="shared" si="529"/>
        <v>0</v>
      </c>
      <c r="R882" s="26">
        <f t="shared" si="530"/>
        <v>0</v>
      </c>
      <c r="S882" s="24">
        <f t="shared" si="531"/>
        <v>6</v>
      </c>
      <c r="T882" s="24">
        <f t="shared" si="532"/>
        <v>6</v>
      </c>
      <c r="U882" s="24" t="str">
        <f t="shared" si="533"/>
        <v/>
      </c>
      <c r="V882" s="24" t="str">
        <f t="shared" si="534"/>
        <v>g</v>
      </c>
      <c r="W882" s="24" t="str">
        <f t="shared" si="552"/>
        <v/>
      </c>
      <c r="X882" s="24">
        <f t="shared" si="535"/>
        <v>6</v>
      </c>
      <c r="Y882" s="24">
        <f t="shared" si="536"/>
        <v>6</v>
      </c>
      <c r="Z882" s="24" t="str">
        <f t="shared" si="537"/>
        <v>M</v>
      </c>
      <c r="AA882" s="24" t="str">
        <f t="shared" si="557"/>
        <v>M</v>
      </c>
      <c r="AB882" s="34" t="str">
        <f t="shared" si="538"/>
        <v/>
      </c>
      <c r="AC882" s="34" t="str">
        <f t="shared" si="539"/>
        <v>g</v>
      </c>
      <c r="AD882" s="34" t="str">
        <f t="shared" si="553"/>
        <v>g</v>
      </c>
      <c r="AE882" s="34" t="str">
        <f t="shared" si="540"/>
        <v>6 0</v>
      </c>
      <c r="AF882" s="34">
        <f t="shared" si="541"/>
        <v>3</v>
      </c>
      <c r="AG882" s="34">
        <f t="shared" si="542"/>
        <v>3</v>
      </c>
      <c r="AH882" s="34">
        <f t="shared" si="543"/>
        <v>0</v>
      </c>
      <c r="AI882" s="172" t="str">
        <f>IF(AJ882&lt;&gt;"",MAX(AI$3:AI881)+1,"")</f>
        <v/>
      </c>
      <c r="AJ882" s="172" t="str">
        <f t="shared" si="544"/>
        <v/>
      </c>
      <c r="AK882" s="172" t="str">
        <f t="shared" si="545"/>
        <v/>
      </c>
      <c r="AL882" s="172" t="str">
        <f t="shared" si="546"/>
        <v/>
      </c>
      <c r="AM882" s="172">
        <f>IF(AN882&lt;&gt;"",MAX(AM$3:AM881)+1,"")</f>
        <v>212</v>
      </c>
      <c r="AN882" s="172" t="str">
        <f t="shared" si="547"/>
        <v>M</v>
      </c>
      <c r="AO882" s="172">
        <f t="shared" si="548"/>
        <v>340</v>
      </c>
      <c r="AP882" s="172">
        <f t="shared" si="549"/>
        <v>3</v>
      </c>
      <c r="AQ882" s="172" t="str">
        <f t="shared" si="550"/>
        <v/>
      </c>
      <c r="AR882" s="172" t="str">
        <f>Table1[[#This Row],[Sex ]]&amp;Table1[[#This Row],[Month]]</f>
        <v>M6</v>
      </c>
      <c r="AS882" s="21"/>
      <c r="AT882" s="21"/>
      <c r="AU882" s="21"/>
      <c r="AV882" s="21"/>
      <c r="AW882" s="21"/>
      <c r="AX882" s="21"/>
      <c r="AY882" s="21"/>
      <c r="AZ882" s="21"/>
      <c r="BA882" s="21"/>
      <c r="BB882" s="21"/>
      <c r="BC882" s="21"/>
      <c r="BD882" s="21"/>
      <c r="BE882" s="319"/>
      <c r="BF882" s="319"/>
      <c r="BG882" s="316"/>
      <c r="BH882" s="316"/>
      <c r="BI882" s="316"/>
      <c r="BJ882" s="316"/>
      <c r="BK882" s="316"/>
      <c r="BL882" s="316"/>
      <c r="BM882" s="316"/>
      <c r="BN882" s="316"/>
      <c r="BO882" s="316"/>
      <c r="BP882" s="316"/>
      <c r="BQ882" s="316"/>
      <c r="BR882" s="316"/>
      <c r="BS882" s="316"/>
      <c r="BT882" s="316"/>
      <c r="BU882" s="316"/>
      <c r="BV882" s="316"/>
      <c r="BW882" s="316"/>
      <c r="BX882" s="316"/>
      <c r="BY882" s="316"/>
      <c r="BZ882" s="316"/>
      <c r="CA882" s="316"/>
      <c r="CB882" s="316"/>
      <c r="CC882" s="316"/>
      <c r="CD882" s="316"/>
      <c r="CE882" s="316"/>
      <c r="CF882" s="316"/>
      <c r="CG882" s="316"/>
      <c r="CH882" s="316"/>
      <c r="CI882" s="316"/>
      <c r="CJ882" s="316"/>
      <c r="CK882" s="316"/>
      <c r="CL882" s="316"/>
      <c r="CM882" s="316"/>
      <c r="CN882" s="316"/>
      <c r="CO882" s="316"/>
      <c r="CP882" s="316"/>
      <c r="CQ882" s="316"/>
      <c r="CR882" s="316"/>
      <c r="CS882" s="316"/>
      <c r="CT882" s="316"/>
      <c r="CU882" s="316"/>
      <c r="CV882" s="316"/>
      <c r="CW882" s="316"/>
      <c r="CX882" s="316"/>
      <c r="CY882" s="316"/>
      <c r="CZ882" s="316"/>
      <c r="DA882" s="316"/>
      <c r="DB882" s="316"/>
      <c r="DC882" s="316"/>
      <c r="DD882" s="316"/>
      <c r="DE882" s="316"/>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21"/>
      <c r="ET882" s="21"/>
      <c r="EU882" s="21"/>
      <c r="EV882" s="21"/>
      <c r="HP882" s="268">
        <f t="shared" si="554"/>
        <v>3</v>
      </c>
      <c r="HQ882" s="268">
        <f t="shared" si="525"/>
        <v>874</v>
      </c>
      <c r="HR882" s="268">
        <f t="shared" si="555"/>
        <v>0</v>
      </c>
      <c r="HS882" s="268">
        <f t="shared" si="556"/>
        <v>0</v>
      </c>
    </row>
    <row r="883" spans="1:227" x14ac:dyDescent="0.3">
      <c r="A883" s="21"/>
      <c r="B883" s="14">
        <v>11949</v>
      </c>
      <c r="C883" s="14">
        <v>23</v>
      </c>
      <c r="D883" s="14" t="s">
        <v>182</v>
      </c>
      <c r="E883" s="14" t="s">
        <v>183</v>
      </c>
      <c r="F883" s="14">
        <v>360</v>
      </c>
      <c r="G883" s="14" t="s">
        <v>120</v>
      </c>
      <c r="H883" s="14">
        <v>6</v>
      </c>
      <c r="I883" s="14">
        <v>4</v>
      </c>
      <c r="J883" s="14">
        <v>4</v>
      </c>
      <c r="K883" s="14"/>
      <c r="L883" s="14" t="s">
        <v>141</v>
      </c>
      <c r="M883" s="24">
        <f t="shared" si="551"/>
        <v>4</v>
      </c>
      <c r="N883" s="24">
        <f t="shared" si="526"/>
        <v>2</v>
      </c>
      <c r="O883" s="24" t="str">
        <f t="shared" si="527"/>
        <v>4 4</v>
      </c>
      <c r="P883" s="24">
        <f t="shared" si="528"/>
        <v>4</v>
      </c>
      <c r="Q883" s="25">
        <f t="shared" si="529"/>
        <v>0</v>
      </c>
      <c r="R883" s="26">
        <f t="shared" si="530"/>
        <v>0</v>
      </c>
      <c r="S883" s="24">
        <f t="shared" si="531"/>
        <v>6</v>
      </c>
      <c r="T883" s="24">
        <f t="shared" si="532"/>
        <v>6</v>
      </c>
      <c r="U883" s="24" t="str">
        <f t="shared" si="533"/>
        <v/>
      </c>
      <c r="V883" s="24" t="str">
        <f t="shared" si="534"/>
        <v>g</v>
      </c>
      <c r="W883" s="24" t="str">
        <f t="shared" si="552"/>
        <v/>
      </c>
      <c r="X883" s="24">
        <f t="shared" si="535"/>
        <v>6</v>
      </c>
      <c r="Y883" s="24">
        <f t="shared" si="536"/>
        <v>6</v>
      </c>
      <c r="Z883" s="24" t="str">
        <f t="shared" si="537"/>
        <v>F</v>
      </c>
      <c r="AA883" s="24" t="str">
        <f t="shared" si="557"/>
        <v>F</v>
      </c>
      <c r="AB883" s="34" t="str">
        <f t="shared" si="538"/>
        <v/>
      </c>
      <c r="AC883" s="34" t="str">
        <f t="shared" si="539"/>
        <v>g</v>
      </c>
      <c r="AD883" s="34" t="str">
        <f t="shared" si="553"/>
        <v>g</v>
      </c>
      <c r="AE883" s="34" t="str">
        <f t="shared" si="540"/>
        <v>6 0</v>
      </c>
      <c r="AF883" s="34">
        <f t="shared" si="541"/>
        <v>4</v>
      </c>
      <c r="AG883" s="34">
        <f t="shared" si="542"/>
        <v>4</v>
      </c>
      <c r="AH883" s="34">
        <f t="shared" si="543"/>
        <v>0</v>
      </c>
      <c r="AI883" s="172">
        <f>IF(AJ883&lt;&gt;"",MAX(AI$3:AI882)+1,"")</f>
        <v>660</v>
      </c>
      <c r="AJ883" s="172" t="str">
        <f t="shared" si="544"/>
        <v>F</v>
      </c>
      <c r="AK883" s="172">
        <f t="shared" si="545"/>
        <v>360</v>
      </c>
      <c r="AL883" s="172">
        <f t="shared" si="546"/>
        <v>4</v>
      </c>
      <c r="AM883" s="172" t="str">
        <f>IF(AN883&lt;&gt;"",MAX(AM$3:AM882)+1,"")</f>
        <v/>
      </c>
      <c r="AN883" s="172" t="str">
        <f t="shared" si="547"/>
        <v/>
      </c>
      <c r="AO883" s="172" t="str">
        <f t="shared" si="548"/>
        <v/>
      </c>
      <c r="AP883" s="172" t="str">
        <f t="shared" si="549"/>
        <v/>
      </c>
      <c r="AQ883" s="172" t="str">
        <f t="shared" si="550"/>
        <v/>
      </c>
      <c r="AR883" s="172" t="str">
        <f>Table1[[#This Row],[Sex ]]&amp;Table1[[#This Row],[Month]]</f>
        <v>F6</v>
      </c>
      <c r="AS883" s="21"/>
      <c r="AT883" s="21"/>
      <c r="AU883" s="21"/>
      <c r="AV883" s="21"/>
      <c r="AW883" s="21"/>
      <c r="AX883" s="21"/>
      <c r="AY883" s="21"/>
      <c r="AZ883" s="21"/>
      <c r="BA883" s="21"/>
      <c r="BB883" s="21"/>
      <c r="BC883" s="21"/>
      <c r="BD883" s="21"/>
      <c r="BE883" s="319"/>
      <c r="BF883" s="319"/>
      <c r="BG883" s="316"/>
      <c r="BH883" s="316"/>
      <c r="BI883" s="316"/>
      <c r="BJ883" s="316"/>
      <c r="BK883" s="316"/>
      <c r="BL883" s="316"/>
      <c r="BM883" s="316"/>
      <c r="BN883" s="316"/>
      <c r="BO883" s="316"/>
      <c r="BP883" s="316"/>
      <c r="BQ883" s="316"/>
      <c r="BR883" s="316"/>
      <c r="BS883" s="316"/>
      <c r="BT883" s="316"/>
      <c r="BU883" s="316"/>
      <c r="BV883" s="316"/>
      <c r="BW883" s="316"/>
      <c r="BX883" s="316"/>
      <c r="BY883" s="316"/>
      <c r="BZ883" s="316"/>
      <c r="CA883" s="316"/>
      <c r="CB883" s="316"/>
      <c r="CC883" s="316"/>
      <c r="CD883" s="316"/>
      <c r="CE883" s="316"/>
      <c r="CF883" s="316"/>
      <c r="CG883" s="316"/>
      <c r="CH883" s="316"/>
      <c r="CI883" s="316"/>
      <c r="CJ883" s="316"/>
      <c r="CK883" s="316"/>
      <c r="CL883" s="316"/>
      <c r="CM883" s="316"/>
      <c r="CN883" s="316"/>
      <c r="CO883" s="316"/>
      <c r="CP883" s="316"/>
      <c r="CQ883" s="316"/>
      <c r="CR883" s="316"/>
      <c r="CS883" s="316"/>
      <c r="CT883" s="316"/>
      <c r="CU883" s="316"/>
      <c r="CV883" s="316"/>
      <c r="CW883" s="316"/>
      <c r="CX883" s="316"/>
      <c r="CY883" s="316"/>
      <c r="CZ883" s="316"/>
      <c r="DA883" s="316"/>
      <c r="DB883" s="316"/>
      <c r="DC883" s="316"/>
      <c r="DD883" s="316"/>
      <c r="DE883" s="316"/>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21"/>
      <c r="ET883" s="21"/>
      <c r="EU883" s="21"/>
      <c r="EV883" s="21"/>
      <c r="HP883" s="268">
        <f t="shared" si="554"/>
        <v>7</v>
      </c>
      <c r="HQ883" s="268">
        <f t="shared" si="525"/>
        <v>875</v>
      </c>
      <c r="HR883" s="268">
        <f t="shared" si="555"/>
        <v>0</v>
      </c>
      <c r="HS883" s="268">
        <f t="shared" si="556"/>
        <v>0</v>
      </c>
    </row>
    <row r="884" spans="1:227" x14ac:dyDescent="0.3">
      <c r="A884" s="21"/>
      <c r="B884" s="14">
        <v>11949</v>
      </c>
      <c r="C884" s="14">
        <v>24</v>
      </c>
      <c r="D884" s="14" t="s">
        <v>182</v>
      </c>
      <c r="E884" s="14" t="s">
        <v>183</v>
      </c>
      <c r="F884" s="14">
        <v>310</v>
      </c>
      <c r="G884" s="14" t="s">
        <v>120</v>
      </c>
      <c r="H884" s="14">
        <v>6</v>
      </c>
      <c r="I884" s="14">
        <v>3</v>
      </c>
      <c r="J884" s="14">
        <v>3</v>
      </c>
      <c r="K884" s="14"/>
      <c r="L884" s="14" t="s">
        <v>141</v>
      </c>
      <c r="M884" s="24">
        <f t="shared" si="551"/>
        <v>3</v>
      </c>
      <c r="N884" s="24">
        <f t="shared" si="526"/>
        <v>2</v>
      </c>
      <c r="O884" s="24" t="str">
        <f t="shared" si="527"/>
        <v>3 3</v>
      </c>
      <c r="P884" s="24">
        <f t="shared" si="528"/>
        <v>3</v>
      </c>
      <c r="Q884" s="25">
        <f t="shared" si="529"/>
        <v>0</v>
      </c>
      <c r="R884" s="26">
        <f t="shared" si="530"/>
        <v>0</v>
      </c>
      <c r="S884" s="24">
        <f t="shared" si="531"/>
        <v>6</v>
      </c>
      <c r="T884" s="24">
        <f t="shared" si="532"/>
        <v>6</v>
      </c>
      <c r="U884" s="24" t="str">
        <f t="shared" si="533"/>
        <v/>
      </c>
      <c r="V884" s="24" t="str">
        <f t="shared" si="534"/>
        <v>g</v>
      </c>
      <c r="W884" s="24" t="str">
        <f t="shared" si="552"/>
        <v/>
      </c>
      <c r="X884" s="24">
        <f t="shared" si="535"/>
        <v>6</v>
      </c>
      <c r="Y884" s="24">
        <f t="shared" si="536"/>
        <v>6</v>
      </c>
      <c r="Z884" s="24" t="str">
        <f t="shared" si="537"/>
        <v>F</v>
      </c>
      <c r="AA884" s="24" t="str">
        <f t="shared" si="557"/>
        <v>F</v>
      </c>
      <c r="AB884" s="34" t="str">
        <f t="shared" si="538"/>
        <v/>
      </c>
      <c r="AC884" s="34" t="str">
        <f t="shared" si="539"/>
        <v>g</v>
      </c>
      <c r="AD884" s="34" t="str">
        <f t="shared" si="553"/>
        <v>g</v>
      </c>
      <c r="AE884" s="34" t="str">
        <f t="shared" si="540"/>
        <v>6 0</v>
      </c>
      <c r="AF884" s="34">
        <f t="shared" si="541"/>
        <v>3</v>
      </c>
      <c r="AG884" s="34">
        <f t="shared" si="542"/>
        <v>3</v>
      </c>
      <c r="AH884" s="34">
        <f t="shared" si="543"/>
        <v>0</v>
      </c>
      <c r="AI884" s="172">
        <f>IF(AJ884&lt;&gt;"",MAX(AI$3:AI883)+1,"")</f>
        <v>661</v>
      </c>
      <c r="AJ884" s="172" t="str">
        <f t="shared" si="544"/>
        <v>F</v>
      </c>
      <c r="AK884" s="172">
        <f t="shared" si="545"/>
        <v>310</v>
      </c>
      <c r="AL884" s="172">
        <f t="shared" si="546"/>
        <v>3</v>
      </c>
      <c r="AM884" s="172" t="str">
        <f>IF(AN884&lt;&gt;"",MAX(AM$3:AM883)+1,"")</f>
        <v/>
      </c>
      <c r="AN884" s="172" t="str">
        <f t="shared" si="547"/>
        <v/>
      </c>
      <c r="AO884" s="172" t="str">
        <f t="shared" si="548"/>
        <v/>
      </c>
      <c r="AP884" s="172" t="str">
        <f t="shared" si="549"/>
        <v/>
      </c>
      <c r="AQ884" s="172" t="str">
        <f t="shared" si="550"/>
        <v/>
      </c>
      <c r="AR884" s="172" t="str">
        <f>Table1[[#This Row],[Sex ]]&amp;Table1[[#This Row],[Month]]</f>
        <v>F6</v>
      </c>
      <c r="AS884" s="21"/>
      <c r="AT884" s="21"/>
      <c r="AU884" s="21"/>
      <c r="AV884" s="21"/>
      <c r="AW884" s="21"/>
      <c r="AX884" s="21"/>
      <c r="AY884" s="21"/>
      <c r="AZ884" s="21"/>
      <c r="BA884" s="21"/>
      <c r="BB884" s="21"/>
      <c r="BC884" s="21"/>
      <c r="BD884" s="21"/>
      <c r="BE884" s="319"/>
      <c r="BF884" s="319"/>
      <c r="BG884" s="316"/>
      <c r="BH884" s="316"/>
      <c r="BI884" s="316"/>
      <c r="BJ884" s="316"/>
      <c r="BK884" s="316"/>
      <c r="BL884" s="316"/>
      <c r="BM884" s="316"/>
      <c r="BN884" s="316"/>
      <c r="BO884" s="316"/>
      <c r="BP884" s="316"/>
      <c r="BQ884" s="316"/>
      <c r="BR884" s="316"/>
      <c r="BS884" s="316"/>
      <c r="BT884" s="316"/>
      <c r="BU884" s="316"/>
      <c r="BV884" s="316"/>
      <c r="BW884" s="316"/>
      <c r="BX884" s="316"/>
      <c r="BY884" s="316"/>
      <c r="BZ884" s="316"/>
      <c r="CA884" s="316"/>
      <c r="CB884" s="316"/>
      <c r="CC884" s="316"/>
      <c r="CD884" s="316"/>
      <c r="CE884" s="316"/>
      <c r="CF884" s="316"/>
      <c r="CG884" s="316"/>
      <c r="CH884" s="316"/>
      <c r="CI884" s="316"/>
      <c r="CJ884" s="316"/>
      <c r="CK884" s="316"/>
      <c r="CL884" s="316"/>
      <c r="CM884" s="316"/>
      <c r="CN884" s="316"/>
      <c r="CO884" s="316"/>
      <c r="CP884" s="316"/>
      <c r="CQ884" s="316"/>
      <c r="CR884" s="316"/>
      <c r="CS884" s="316"/>
      <c r="CT884" s="316"/>
      <c r="CU884" s="316"/>
      <c r="CV884" s="316"/>
      <c r="CW884" s="316"/>
      <c r="CX884" s="316"/>
      <c r="CY884" s="316"/>
      <c r="CZ884" s="316"/>
      <c r="DA884" s="316"/>
      <c r="DB884" s="316"/>
      <c r="DC884" s="316"/>
      <c r="DD884" s="316"/>
      <c r="DE884" s="316"/>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21"/>
      <c r="ET884" s="21"/>
      <c r="EU884" s="21"/>
      <c r="EV884" s="21"/>
      <c r="HP884" s="268">
        <f t="shared" si="554"/>
        <v>4</v>
      </c>
      <c r="HQ884" s="268">
        <f t="shared" si="525"/>
        <v>876</v>
      </c>
      <c r="HR884" s="268">
        <f t="shared" si="555"/>
        <v>0</v>
      </c>
      <c r="HS884" s="268">
        <f t="shared" si="556"/>
        <v>0</v>
      </c>
    </row>
    <row r="885" spans="1:227" x14ac:dyDescent="0.3">
      <c r="A885" s="21"/>
      <c r="B885" s="14">
        <v>11949</v>
      </c>
      <c r="C885" s="14">
        <v>25</v>
      </c>
      <c r="D885" s="14" t="s">
        <v>182</v>
      </c>
      <c r="E885" s="14" t="s">
        <v>183</v>
      </c>
      <c r="F885" s="14">
        <v>280</v>
      </c>
      <c r="G885" s="14" t="s">
        <v>120</v>
      </c>
      <c r="H885" s="14">
        <v>6</v>
      </c>
      <c r="I885" s="14">
        <v>3</v>
      </c>
      <c r="J885" s="14">
        <v>3</v>
      </c>
      <c r="K885" s="14"/>
      <c r="L885" s="14" t="s">
        <v>141</v>
      </c>
      <c r="M885" s="24">
        <f t="shared" si="551"/>
        <v>3</v>
      </c>
      <c r="N885" s="24">
        <f t="shared" si="526"/>
        <v>2</v>
      </c>
      <c r="O885" s="24" t="str">
        <f t="shared" si="527"/>
        <v>3 3</v>
      </c>
      <c r="P885" s="24">
        <f t="shared" si="528"/>
        <v>3</v>
      </c>
      <c r="Q885" s="25">
        <f t="shared" si="529"/>
        <v>0</v>
      </c>
      <c r="R885" s="26">
        <f t="shared" si="530"/>
        <v>0</v>
      </c>
      <c r="S885" s="24">
        <f t="shared" si="531"/>
        <v>6</v>
      </c>
      <c r="T885" s="24">
        <f t="shared" si="532"/>
        <v>6</v>
      </c>
      <c r="U885" s="24" t="str">
        <f t="shared" si="533"/>
        <v/>
      </c>
      <c r="V885" s="24" t="str">
        <f t="shared" si="534"/>
        <v>g</v>
      </c>
      <c r="W885" s="24" t="str">
        <f t="shared" si="552"/>
        <v/>
      </c>
      <c r="X885" s="24">
        <f t="shared" si="535"/>
        <v>6</v>
      </c>
      <c r="Y885" s="24">
        <f t="shared" si="536"/>
        <v>6</v>
      </c>
      <c r="Z885" s="24" t="str">
        <f t="shared" si="537"/>
        <v>F</v>
      </c>
      <c r="AA885" s="24" t="str">
        <f t="shared" si="557"/>
        <v>F</v>
      </c>
      <c r="AB885" s="34" t="str">
        <f t="shared" si="538"/>
        <v/>
      </c>
      <c r="AC885" s="34" t="str">
        <f t="shared" si="539"/>
        <v>g</v>
      </c>
      <c r="AD885" s="34" t="str">
        <f t="shared" si="553"/>
        <v>g</v>
      </c>
      <c r="AE885" s="34" t="str">
        <f t="shared" si="540"/>
        <v>6 0</v>
      </c>
      <c r="AF885" s="34">
        <f t="shared" si="541"/>
        <v>3</v>
      </c>
      <c r="AG885" s="34">
        <f t="shared" si="542"/>
        <v>3</v>
      </c>
      <c r="AH885" s="34">
        <f t="shared" si="543"/>
        <v>0</v>
      </c>
      <c r="AI885" s="172">
        <f>IF(AJ885&lt;&gt;"",MAX(AI$3:AI884)+1,"")</f>
        <v>662</v>
      </c>
      <c r="AJ885" s="172" t="str">
        <f t="shared" si="544"/>
        <v>F</v>
      </c>
      <c r="AK885" s="172">
        <f t="shared" si="545"/>
        <v>280</v>
      </c>
      <c r="AL885" s="172">
        <f t="shared" si="546"/>
        <v>3</v>
      </c>
      <c r="AM885" s="172" t="str">
        <f>IF(AN885&lt;&gt;"",MAX(AM$3:AM884)+1,"")</f>
        <v/>
      </c>
      <c r="AN885" s="172" t="str">
        <f t="shared" si="547"/>
        <v/>
      </c>
      <c r="AO885" s="172" t="str">
        <f t="shared" si="548"/>
        <v/>
      </c>
      <c r="AP885" s="172" t="str">
        <f t="shared" si="549"/>
        <v/>
      </c>
      <c r="AQ885" s="172" t="str">
        <f t="shared" si="550"/>
        <v/>
      </c>
      <c r="AR885" s="172" t="str">
        <f>Table1[[#This Row],[Sex ]]&amp;Table1[[#This Row],[Month]]</f>
        <v>F6</v>
      </c>
      <c r="AS885" s="21"/>
      <c r="AT885" s="21"/>
      <c r="AU885" s="21"/>
      <c r="AV885" s="21"/>
      <c r="AW885" s="21"/>
      <c r="AX885" s="21"/>
      <c r="AY885" s="21"/>
      <c r="AZ885" s="21"/>
      <c r="BA885" s="21"/>
      <c r="BB885" s="21"/>
      <c r="BC885" s="21"/>
      <c r="BD885" s="21"/>
      <c r="BE885" s="319"/>
      <c r="BF885" s="319"/>
      <c r="BG885" s="316"/>
      <c r="BH885" s="316"/>
      <c r="BI885" s="316"/>
      <c r="BJ885" s="316"/>
      <c r="BK885" s="316"/>
      <c r="BL885" s="316"/>
      <c r="BM885" s="316"/>
      <c r="BN885" s="316"/>
      <c r="BO885" s="316"/>
      <c r="BP885" s="316"/>
      <c r="BQ885" s="316"/>
      <c r="BR885" s="316"/>
      <c r="BS885" s="316"/>
      <c r="BT885" s="316"/>
      <c r="BU885" s="316"/>
      <c r="BV885" s="316"/>
      <c r="BW885" s="316"/>
      <c r="BX885" s="316"/>
      <c r="BY885" s="316"/>
      <c r="BZ885" s="316"/>
      <c r="CA885" s="316"/>
      <c r="CB885" s="316"/>
      <c r="CC885" s="316"/>
      <c r="CD885" s="316"/>
      <c r="CE885" s="316"/>
      <c r="CF885" s="316"/>
      <c r="CG885" s="316"/>
      <c r="CH885" s="316"/>
      <c r="CI885" s="316"/>
      <c r="CJ885" s="316"/>
      <c r="CK885" s="316"/>
      <c r="CL885" s="316"/>
      <c r="CM885" s="316"/>
      <c r="CN885" s="316"/>
      <c r="CO885" s="316"/>
      <c r="CP885" s="316"/>
      <c r="CQ885" s="316"/>
      <c r="CR885" s="316"/>
      <c r="CS885" s="316"/>
      <c r="CT885" s="316"/>
      <c r="CU885" s="316"/>
      <c r="CV885" s="316"/>
      <c r="CW885" s="316"/>
      <c r="CX885" s="316"/>
      <c r="CY885" s="316"/>
      <c r="CZ885" s="316"/>
      <c r="DA885" s="316"/>
      <c r="DB885" s="316"/>
      <c r="DC885" s="316"/>
      <c r="DD885" s="316"/>
      <c r="DE885" s="316"/>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21"/>
      <c r="ET885" s="21"/>
      <c r="EU885" s="21"/>
      <c r="EV885" s="21"/>
      <c r="HP885" s="268">
        <f t="shared" si="554"/>
        <v>4</v>
      </c>
      <c r="HQ885" s="268">
        <f t="shared" si="525"/>
        <v>877</v>
      </c>
      <c r="HR885" s="268">
        <f t="shared" si="555"/>
        <v>0</v>
      </c>
      <c r="HS885" s="268">
        <f t="shared" si="556"/>
        <v>0</v>
      </c>
    </row>
    <row r="886" spans="1:227" x14ac:dyDescent="0.3">
      <c r="A886" s="21"/>
      <c r="B886" s="14">
        <v>11949</v>
      </c>
      <c r="C886" s="14">
        <v>26</v>
      </c>
      <c r="D886" s="14" t="s">
        <v>182</v>
      </c>
      <c r="E886" s="14" t="s">
        <v>183</v>
      </c>
      <c r="F886" s="14">
        <v>330</v>
      </c>
      <c r="G886" s="14" t="s">
        <v>121</v>
      </c>
      <c r="H886" s="14">
        <v>6</v>
      </c>
      <c r="I886" s="14">
        <v>6</v>
      </c>
      <c r="J886" s="14">
        <v>6</v>
      </c>
      <c r="K886" s="14"/>
      <c r="L886" s="14" t="s">
        <v>141</v>
      </c>
      <c r="M886" s="24">
        <f t="shared" si="551"/>
        <v>6</v>
      </c>
      <c r="N886" s="24">
        <f t="shared" si="526"/>
        <v>2</v>
      </c>
      <c r="O886" s="24" t="str">
        <f t="shared" si="527"/>
        <v>6 6</v>
      </c>
      <c r="P886" s="24">
        <f t="shared" si="528"/>
        <v>6</v>
      </c>
      <c r="Q886" s="25">
        <f t="shared" si="529"/>
        <v>0</v>
      </c>
      <c r="R886" s="26">
        <f t="shared" si="530"/>
        <v>0</v>
      </c>
      <c r="S886" s="24">
        <f t="shared" si="531"/>
        <v>6</v>
      </c>
      <c r="T886" s="24">
        <f t="shared" si="532"/>
        <v>6</v>
      </c>
      <c r="U886" s="24" t="str">
        <f t="shared" si="533"/>
        <v/>
      </c>
      <c r="V886" s="24" t="str">
        <f t="shared" si="534"/>
        <v>g</v>
      </c>
      <c r="W886" s="24" t="str">
        <f t="shared" si="552"/>
        <v/>
      </c>
      <c r="X886" s="24">
        <f t="shared" si="535"/>
        <v>6</v>
      </c>
      <c r="Y886" s="24">
        <f t="shared" si="536"/>
        <v>6</v>
      </c>
      <c r="Z886" s="24" t="str">
        <f t="shared" si="537"/>
        <v>M</v>
      </c>
      <c r="AA886" s="24" t="str">
        <f t="shared" si="557"/>
        <v>M</v>
      </c>
      <c r="AB886" s="34" t="str">
        <f t="shared" si="538"/>
        <v/>
      </c>
      <c r="AC886" s="34" t="str">
        <f t="shared" si="539"/>
        <v>g</v>
      </c>
      <c r="AD886" s="34" t="str">
        <f t="shared" si="553"/>
        <v>g</v>
      </c>
      <c r="AE886" s="34" t="str">
        <f t="shared" si="540"/>
        <v>6 0</v>
      </c>
      <c r="AF886" s="34">
        <f t="shared" si="541"/>
        <v>6</v>
      </c>
      <c r="AG886" s="34">
        <f t="shared" si="542"/>
        <v>6</v>
      </c>
      <c r="AH886" s="34">
        <f t="shared" si="543"/>
        <v>0</v>
      </c>
      <c r="AI886" s="172" t="str">
        <f>IF(AJ886&lt;&gt;"",MAX(AI$3:AI885)+1,"")</f>
        <v/>
      </c>
      <c r="AJ886" s="172" t="str">
        <f t="shared" si="544"/>
        <v/>
      </c>
      <c r="AK886" s="172" t="str">
        <f t="shared" si="545"/>
        <v/>
      </c>
      <c r="AL886" s="172" t="str">
        <f t="shared" si="546"/>
        <v/>
      </c>
      <c r="AM886" s="172">
        <f>IF(AN886&lt;&gt;"",MAX(AM$3:AM885)+1,"")</f>
        <v>213</v>
      </c>
      <c r="AN886" s="172" t="str">
        <f t="shared" si="547"/>
        <v>M</v>
      </c>
      <c r="AO886" s="172">
        <f t="shared" si="548"/>
        <v>330</v>
      </c>
      <c r="AP886" s="172">
        <f t="shared" si="549"/>
        <v>6</v>
      </c>
      <c r="AQ886" s="172" t="str">
        <f t="shared" si="550"/>
        <v/>
      </c>
      <c r="AR886" s="172" t="str">
        <f>Table1[[#This Row],[Sex ]]&amp;Table1[[#This Row],[Month]]</f>
        <v>M6</v>
      </c>
      <c r="AS886" s="21"/>
      <c r="AT886" s="21"/>
      <c r="AU886" s="21"/>
      <c r="AV886" s="21"/>
      <c r="AW886" s="21"/>
      <c r="AX886" s="21"/>
      <c r="AY886" s="21"/>
      <c r="AZ886" s="21"/>
      <c r="BA886" s="21"/>
      <c r="BB886" s="21"/>
      <c r="BC886" s="21"/>
      <c r="BD886" s="21"/>
      <c r="BE886" s="319"/>
      <c r="BF886" s="319"/>
      <c r="BG886" s="316"/>
      <c r="BH886" s="316"/>
      <c r="BI886" s="316"/>
      <c r="BJ886" s="316"/>
      <c r="BK886" s="316"/>
      <c r="BL886" s="316"/>
      <c r="BM886" s="316"/>
      <c r="BN886" s="316"/>
      <c r="BO886" s="316"/>
      <c r="BP886" s="316"/>
      <c r="BQ886" s="316"/>
      <c r="BR886" s="316"/>
      <c r="BS886" s="316"/>
      <c r="BT886" s="316"/>
      <c r="BU886" s="316"/>
      <c r="BV886" s="316"/>
      <c r="BW886" s="316"/>
      <c r="BX886" s="316"/>
      <c r="BY886" s="316"/>
      <c r="BZ886" s="316"/>
      <c r="CA886" s="316"/>
      <c r="CB886" s="316"/>
      <c r="CC886" s="316"/>
      <c r="CD886" s="316"/>
      <c r="CE886" s="316"/>
      <c r="CF886" s="316"/>
      <c r="CG886" s="316"/>
      <c r="CH886" s="316"/>
      <c r="CI886" s="316"/>
      <c r="CJ886" s="316"/>
      <c r="CK886" s="316"/>
      <c r="CL886" s="316"/>
      <c r="CM886" s="316"/>
      <c r="CN886" s="316"/>
      <c r="CO886" s="316"/>
      <c r="CP886" s="316"/>
      <c r="CQ886" s="316"/>
      <c r="CR886" s="316"/>
      <c r="CS886" s="316"/>
      <c r="CT886" s="316"/>
      <c r="CU886" s="316"/>
      <c r="CV886" s="316"/>
      <c r="CW886" s="316"/>
      <c r="CX886" s="316"/>
      <c r="CY886" s="316"/>
      <c r="CZ886" s="316"/>
      <c r="DA886" s="316"/>
      <c r="DB886" s="316"/>
      <c r="DC886" s="316"/>
      <c r="DD886" s="316"/>
      <c r="DE886" s="316"/>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21"/>
      <c r="ET886" s="21"/>
      <c r="EU886" s="21"/>
      <c r="EV886" s="21"/>
      <c r="HP886" s="268">
        <f t="shared" si="554"/>
        <v>3</v>
      </c>
      <c r="HQ886" s="268">
        <f t="shared" si="525"/>
        <v>878</v>
      </c>
      <c r="HR886" s="268">
        <f t="shared" si="555"/>
        <v>0</v>
      </c>
      <c r="HS886" s="268">
        <f t="shared" si="556"/>
        <v>0</v>
      </c>
    </row>
    <row r="887" spans="1:227" x14ac:dyDescent="0.3">
      <c r="A887" s="21"/>
      <c r="B887" s="14">
        <v>11949</v>
      </c>
      <c r="C887" s="14">
        <v>27</v>
      </c>
      <c r="D887" s="14" t="s">
        <v>182</v>
      </c>
      <c r="E887" s="14" t="s">
        <v>183</v>
      </c>
      <c r="F887" s="14">
        <v>280</v>
      </c>
      <c r="G887" s="14" t="s">
        <v>120</v>
      </c>
      <c r="H887" s="14">
        <v>6</v>
      </c>
      <c r="I887" s="14">
        <v>3</v>
      </c>
      <c r="J887" s="14">
        <v>3</v>
      </c>
      <c r="K887" s="14"/>
      <c r="L887" s="14" t="s">
        <v>141</v>
      </c>
      <c r="M887" s="24">
        <f t="shared" si="551"/>
        <v>3</v>
      </c>
      <c r="N887" s="24">
        <f t="shared" si="526"/>
        <v>2</v>
      </c>
      <c r="O887" s="24" t="str">
        <f t="shared" si="527"/>
        <v>3 3</v>
      </c>
      <c r="P887" s="24">
        <f t="shared" si="528"/>
        <v>3</v>
      </c>
      <c r="Q887" s="25">
        <f t="shared" si="529"/>
        <v>0</v>
      </c>
      <c r="R887" s="26">
        <f t="shared" si="530"/>
        <v>0</v>
      </c>
      <c r="S887" s="24">
        <f t="shared" si="531"/>
        <v>6</v>
      </c>
      <c r="T887" s="24">
        <f t="shared" si="532"/>
        <v>6</v>
      </c>
      <c r="U887" s="24" t="str">
        <f t="shared" si="533"/>
        <v/>
      </c>
      <c r="V887" s="24" t="str">
        <f t="shared" si="534"/>
        <v>g</v>
      </c>
      <c r="W887" s="24" t="str">
        <f t="shared" si="552"/>
        <v/>
      </c>
      <c r="X887" s="24">
        <f t="shared" si="535"/>
        <v>6</v>
      </c>
      <c r="Y887" s="24">
        <f t="shared" si="536"/>
        <v>6</v>
      </c>
      <c r="Z887" s="24" t="str">
        <f t="shared" si="537"/>
        <v>F</v>
      </c>
      <c r="AA887" s="24" t="str">
        <f t="shared" ref="AA887:AA907" si="558">IF(I887&lt;&gt;"",IF(SUM(I887:J887)&gt;98,"",IF(I887-J887=0,G887,"")))</f>
        <v>F</v>
      </c>
      <c r="AB887" s="34" t="str">
        <f t="shared" si="538"/>
        <v/>
      </c>
      <c r="AC887" s="34" t="str">
        <f t="shared" si="539"/>
        <v>g</v>
      </c>
      <c r="AD887" s="34" t="str">
        <f t="shared" si="553"/>
        <v>g</v>
      </c>
      <c r="AE887" s="34" t="str">
        <f t="shared" si="540"/>
        <v>6 0</v>
      </c>
      <c r="AF887" s="34">
        <f t="shared" si="541"/>
        <v>3</v>
      </c>
      <c r="AG887" s="34">
        <f t="shared" si="542"/>
        <v>3</v>
      </c>
      <c r="AH887" s="34">
        <f t="shared" si="543"/>
        <v>0</v>
      </c>
      <c r="AI887" s="172">
        <f>IF(AJ887&lt;&gt;"",MAX(AI$3:AI886)+1,"")</f>
        <v>663</v>
      </c>
      <c r="AJ887" s="172" t="str">
        <f t="shared" si="544"/>
        <v>F</v>
      </c>
      <c r="AK887" s="172">
        <f t="shared" si="545"/>
        <v>280</v>
      </c>
      <c r="AL887" s="172">
        <f t="shared" si="546"/>
        <v>3</v>
      </c>
      <c r="AM887" s="172" t="str">
        <f>IF(AN887&lt;&gt;"",MAX(AM$3:AM886)+1,"")</f>
        <v/>
      </c>
      <c r="AN887" s="172" t="str">
        <f t="shared" si="547"/>
        <v/>
      </c>
      <c r="AO887" s="172" t="str">
        <f t="shared" si="548"/>
        <v/>
      </c>
      <c r="AP887" s="172" t="str">
        <f t="shared" si="549"/>
        <v/>
      </c>
      <c r="AQ887" s="172" t="str">
        <f t="shared" si="550"/>
        <v/>
      </c>
      <c r="AR887" s="172" t="str">
        <f>Table1[[#This Row],[Sex ]]&amp;Table1[[#This Row],[Month]]</f>
        <v>F6</v>
      </c>
      <c r="AS887" s="21"/>
      <c r="AT887" s="21"/>
      <c r="AU887" s="21"/>
      <c r="AV887" s="21"/>
      <c r="AW887" s="21"/>
      <c r="AX887" s="21"/>
      <c r="AY887" s="21"/>
      <c r="AZ887" s="21"/>
      <c r="BA887" s="21"/>
      <c r="BB887" s="21"/>
      <c r="BC887" s="21"/>
      <c r="BD887" s="21"/>
      <c r="BE887" s="319"/>
      <c r="BF887" s="319"/>
      <c r="BG887" s="316"/>
      <c r="BH887" s="316"/>
      <c r="BI887" s="316"/>
      <c r="BJ887" s="316"/>
      <c r="BK887" s="316"/>
      <c r="BL887" s="316"/>
      <c r="BM887" s="316"/>
      <c r="BN887" s="316"/>
      <c r="BO887" s="316"/>
      <c r="BP887" s="316"/>
      <c r="BQ887" s="316"/>
      <c r="BR887" s="316"/>
      <c r="BS887" s="316"/>
      <c r="BT887" s="316"/>
      <c r="BU887" s="316"/>
      <c r="BV887" s="316"/>
      <c r="BW887" s="316"/>
      <c r="BX887" s="316"/>
      <c r="BY887" s="316"/>
      <c r="BZ887" s="316"/>
      <c r="CA887" s="316"/>
      <c r="CB887" s="316"/>
      <c r="CC887" s="316"/>
      <c r="CD887" s="316"/>
      <c r="CE887" s="316"/>
      <c r="CF887" s="316"/>
      <c r="CG887" s="316"/>
      <c r="CH887" s="316"/>
      <c r="CI887" s="316"/>
      <c r="CJ887" s="316"/>
      <c r="CK887" s="316"/>
      <c r="CL887" s="316"/>
      <c r="CM887" s="316"/>
      <c r="CN887" s="316"/>
      <c r="CO887" s="316"/>
      <c r="CP887" s="316"/>
      <c r="CQ887" s="316"/>
      <c r="CR887" s="316"/>
      <c r="CS887" s="316"/>
      <c r="CT887" s="316"/>
      <c r="CU887" s="316"/>
      <c r="CV887" s="316"/>
      <c r="CW887" s="316"/>
      <c r="CX887" s="316"/>
      <c r="CY887" s="316"/>
      <c r="CZ887" s="316"/>
      <c r="DA887" s="316"/>
      <c r="DB887" s="316"/>
      <c r="DC887" s="316"/>
      <c r="DD887" s="316"/>
      <c r="DE887" s="316"/>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21"/>
      <c r="ET887" s="21"/>
      <c r="EU887" s="21"/>
      <c r="EV887" s="21"/>
      <c r="HP887" s="268">
        <f t="shared" si="554"/>
        <v>4</v>
      </c>
      <c r="HQ887" s="268">
        <f t="shared" si="525"/>
        <v>879</v>
      </c>
      <c r="HR887" s="268">
        <f t="shared" si="555"/>
        <v>0</v>
      </c>
      <c r="HS887" s="268">
        <f t="shared" si="556"/>
        <v>0</v>
      </c>
    </row>
    <row r="888" spans="1:227" x14ac:dyDescent="0.3">
      <c r="A888" s="21"/>
      <c r="B888" s="14">
        <v>11949</v>
      </c>
      <c r="C888" s="14">
        <v>28</v>
      </c>
      <c r="D888" s="14" t="s">
        <v>182</v>
      </c>
      <c r="E888" s="14" t="s">
        <v>183</v>
      </c>
      <c r="F888" s="14">
        <v>310</v>
      </c>
      <c r="G888" s="14" t="s">
        <v>120</v>
      </c>
      <c r="H888" s="14">
        <v>6</v>
      </c>
      <c r="I888" s="14">
        <v>3</v>
      </c>
      <c r="J888" s="14">
        <v>3</v>
      </c>
      <c r="K888" s="14"/>
      <c r="L888" s="14" t="s">
        <v>141</v>
      </c>
      <c r="M888" s="24">
        <f t="shared" si="551"/>
        <v>3</v>
      </c>
      <c r="N888" s="24">
        <f t="shared" si="526"/>
        <v>2</v>
      </c>
      <c r="O888" s="24" t="str">
        <f t="shared" si="527"/>
        <v>3 3</v>
      </c>
      <c r="P888" s="24">
        <f t="shared" si="528"/>
        <v>3</v>
      </c>
      <c r="Q888" s="25">
        <f t="shared" si="529"/>
        <v>0</v>
      </c>
      <c r="R888" s="26">
        <f t="shared" si="530"/>
        <v>0</v>
      </c>
      <c r="S888" s="24">
        <f t="shared" si="531"/>
        <v>6</v>
      </c>
      <c r="T888" s="24">
        <f t="shared" si="532"/>
        <v>6</v>
      </c>
      <c r="U888" s="24" t="str">
        <f t="shared" si="533"/>
        <v/>
      </c>
      <c r="V888" s="24" t="str">
        <f t="shared" si="534"/>
        <v>g</v>
      </c>
      <c r="W888" s="24" t="str">
        <f t="shared" si="552"/>
        <v/>
      </c>
      <c r="X888" s="24">
        <f t="shared" si="535"/>
        <v>6</v>
      </c>
      <c r="Y888" s="24">
        <f t="shared" si="536"/>
        <v>6</v>
      </c>
      <c r="Z888" s="24" t="str">
        <f t="shared" si="537"/>
        <v>F</v>
      </c>
      <c r="AA888" s="24" t="str">
        <f t="shared" si="558"/>
        <v>F</v>
      </c>
      <c r="AB888" s="34" t="str">
        <f t="shared" si="538"/>
        <v/>
      </c>
      <c r="AC888" s="34" t="str">
        <f t="shared" si="539"/>
        <v>g</v>
      </c>
      <c r="AD888" s="34" t="str">
        <f t="shared" si="553"/>
        <v>g</v>
      </c>
      <c r="AE888" s="34" t="str">
        <f t="shared" si="540"/>
        <v>6 0</v>
      </c>
      <c r="AF888" s="34">
        <f t="shared" si="541"/>
        <v>3</v>
      </c>
      <c r="AG888" s="34">
        <f t="shared" si="542"/>
        <v>3</v>
      </c>
      <c r="AH888" s="34">
        <f t="shared" si="543"/>
        <v>0</v>
      </c>
      <c r="AI888" s="172">
        <f>IF(AJ888&lt;&gt;"",MAX(AI$3:AI887)+1,"")</f>
        <v>664</v>
      </c>
      <c r="AJ888" s="172" t="str">
        <f t="shared" si="544"/>
        <v>F</v>
      </c>
      <c r="AK888" s="172">
        <f t="shared" si="545"/>
        <v>310</v>
      </c>
      <c r="AL888" s="172">
        <f t="shared" si="546"/>
        <v>3</v>
      </c>
      <c r="AM888" s="172" t="str">
        <f>IF(AN888&lt;&gt;"",MAX(AM$3:AM887)+1,"")</f>
        <v/>
      </c>
      <c r="AN888" s="172" t="str">
        <f t="shared" si="547"/>
        <v/>
      </c>
      <c r="AO888" s="172" t="str">
        <f t="shared" si="548"/>
        <v/>
      </c>
      <c r="AP888" s="172" t="str">
        <f t="shared" si="549"/>
        <v/>
      </c>
      <c r="AQ888" s="172" t="str">
        <f t="shared" si="550"/>
        <v/>
      </c>
      <c r="AR888" s="172" t="str">
        <f>Table1[[#This Row],[Sex ]]&amp;Table1[[#This Row],[Month]]</f>
        <v>F6</v>
      </c>
      <c r="AS888" s="21"/>
      <c r="AT888" s="21"/>
      <c r="AU888" s="21"/>
      <c r="AV888" s="21"/>
      <c r="AW888" s="21"/>
      <c r="AX888" s="21"/>
      <c r="AY888" s="21"/>
      <c r="AZ888" s="21"/>
      <c r="BA888" s="21"/>
      <c r="BB888" s="21"/>
      <c r="BC888" s="21"/>
      <c r="BD888" s="21"/>
      <c r="BE888" s="319"/>
      <c r="BF888" s="319"/>
      <c r="BG888" s="316"/>
      <c r="BH888" s="316"/>
      <c r="BI888" s="316"/>
      <c r="BJ888" s="316"/>
      <c r="BK888" s="316"/>
      <c r="BL888" s="316"/>
      <c r="BM888" s="316"/>
      <c r="BN888" s="316"/>
      <c r="BO888" s="316"/>
      <c r="BP888" s="316"/>
      <c r="BQ888" s="316"/>
      <c r="BR888" s="316"/>
      <c r="BS888" s="316"/>
      <c r="BT888" s="316"/>
      <c r="BU888" s="316"/>
      <c r="BV888" s="316"/>
      <c r="BW888" s="316"/>
      <c r="BX888" s="316"/>
      <c r="BY888" s="316"/>
      <c r="BZ888" s="316"/>
      <c r="CA888" s="316"/>
      <c r="CB888" s="316"/>
      <c r="CC888" s="316"/>
      <c r="CD888" s="316"/>
      <c r="CE888" s="316"/>
      <c r="CF888" s="316"/>
      <c r="CG888" s="316"/>
      <c r="CH888" s="316"/>
      <c r="CI888" s="316"/>
      <c r="CJ888" s="316"/>
      <c r="CK888" s="316"/>
      <c r="CL888" s="316"/>
      <c r="CM888" s="316"/>
      <c r="CN888" s="316"/>
      <c r="CO888" s="316"/>
      <c r="CP888" s="316"/>
      <c r="CQ888" s="316"/>
      <c r="CR888" s="316"/>
      <c r="CS888" s="316"/>
      <c r="CT888" s="316"/>
      <c r="CU888" s="316"/>
      <c r="CV888" s="316"/>
      <c r="CW888" s="316"/>
      <c r="CX888" s="316"/>
      <c r="CY888" s="316"/>
      <c r="CZ888" s="316"/>
      <c r="DA888" s="316"/>
      <c r="DB888" s="316"/>
      <c r="DC888" s="316"/>
      <c r="DD888" s="316"/>
      <c r="DE888" s="316"/>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21"/>
      <c r="ET888" s="21"/>
      <c r="EU888" s="21"/>
      <c r="EV888" s="21"/>
      <c r="HP888" s="268">
        <f t="shared" si="554"/>
        <v>3</v>
      </c>
      <c r="HQ888" s="268">
        <f t="shared" si="525"/>
        <v>880</v>
      </c>
      <c r="HR888" s="268">
        <f t="shared" si="555"/>
        <v>0</v>
      </c>
      <c r="HS888" s="268">
        <f t="shared" si="556"/>
        <v>0</v>
      </c>
    </row>
    <row r="889" spans="1:227" x14ac:dyDescent="0.3">
      <c r="A889" s="21"/>
      <c r="B889" s="14">
        <v>11949</v>
      </c>
      <c r="C889" s="14">
        <v>29</v>
      </c>
      <c r="D889" s="14" t="s">
        <v>182</v>
      </c>
      <c r="E889" s="14" t="s">
        <v>183</v>
      </c>
      <c r="F889" s="14">
        <v>350</v>
      </c>
      <c r="G889" s="14" t="s">
        <v>120</v>
      </c>
      <c r="H889" s="14">
        <v>6</v>
      </c>
      <c r="I889" s="14">
        <v>5</v>
      </c>
      <c r="J889" s="14">
        <v>5</v>
      </c>
      <c r="K889" s="14"/>
      <c r="L889" s="14" t="s">
        <v>141</v>
      </c>
      <c r="M889" s="24">
        <f t="shared" si="551"/>
        <v>5</v>
      </c>
      <c r="N889" s="24">
        <f t="shared" si="526"/>
        <v>2</v>
      </c>
      <c r="O889" s="24" t="str">
        <f t="shared" si="527"/>
        <v>5 5</v>
      </c>
      <c r="P889" s="24">
        <f t="shared" si="528"/>
        <v>5</v>
      </c>
      <c r="Q889" s="25">
        <f t="shared" si="529"/>
        <v>0</v>
      </c>
      <c r="R889" s="26">
        <f t="shared" si="530"/>
        <v>0</v>
      </c>
      <c r="S889" s="24">
        <f t="shared" si="531"/>
        <v>6</v>
      </c>
      <c r="T889" s="24">
        <f t="shared" si="532"/>
        <v>6</v>
      </c>
      <c r="U889" s="24" t="str">
        <f t="shared" si="533"/>
        <v/>
      </c>
      <c r="V889" s="24" t="str">
        <f t="shared" si="534"/>
        <v>g</v>
      </c>
      <c r="W889" s="24" t="str">
        <f t="shared" si="552"/>
        <v/>
      </c>
      <c r="X889" s="24">
        <f t="shared" si="535"/>
        <v>6</v>
      </c>
      <c r="Y889" s="24">
        <f t="shared" si="536"/>
        <v>6</v>
      </c>
      <c r="Z889" s="24" t="str">
        <f t="shared" si="537"/>
        <v>F</v>
      </c>
      <c r="AA889" s="24" t="str">
        <f t="shared" si="558"/>
        <v>F</v>
      </c>
      <c r="AB889" s="34" t="str">
        <f t="shared" si="538"/>
        <v/>
      </c>
      <c r="AC889" s="34" t="str">
        <f t="shared" si="539"/>
        <v>g</v>
      </c>
      <c r="AD889" s="34" t="str">
        <f t="shared" si="553"/>
        <v>g</v>
      </c>
      <c r="AE889" s="34" t="str">
        <f t="shared" si="540"/>
        <v>6 0</v>
      </c>
      <c r="AF889" s="34">
        <f t="shared" si="541"/>
        <v>5</v>
      </c>
      <c r="AG889" s="34">
        <f t="shared" si="542"/>
        <v>5</v>
      </c>
      <c r="AH889" s="34">
        <f t="shared" si="543"/>
        <v>0</v>
      </c>
      <c r="AI889" s="172">
        <f>IF(AJ889&lt;&gt;"",MAX(AI$3:AI888)+1,"")</f>
        <v>665</v>
      </c>
      <c r="AJ889" s="172" t="str">
        <f t="shared" si="544"/>
        <v>F</v>
      </c>
      <c r="AK889" s="172">
        <f t="shared" si="545"/>
        <v>350</v>
      </c>
      <c r="AL889" s="172">
        <f t="shared" si="546"/>
        <v>5</v>
      </c>
      <c r="AM889" s="172" t="str">
        <f>IF(AN889&lt;&gt;"",MAX(AM$3:AM888)+1,"")</f>
        <v/>
      </c>
      <c r="AN889" s="172" t="str">
        <f t="shared" si="547"/>
        <v/>
      </c>
      <c r="AO889" s="172" t="str">
        <f t="shared" si="548"/>
        <v/>
      </c>
      <c r="AP889" s="172" t="str">
        <f t="shared" si="549"/>
        <v/>
      </c>
      <c r="AQ889" s="172" t="str">
        <f t="shared" si="550"/>
        <v/>
      </c>
      <c r="AR889" s="172" t="str">
        <f>Table1[[#This Row],[Sex ]]&amp;Table1[[#This Row],[Month]]</f>
        <v>F6</v>
      </c>
      <c r="AS889" s="21"/>
      <c r="AT889" s="21"/>
      <c r="AU889" s="21"/>
      <c r="AV889" s="21"/>
      <c r="AW889" s="21"/>
      <c r="AX889" s="21"/>
      <c r="AY889" s="21"/>
      <c r="AZ889" s="21"/>
      <c r="BA889" s="21"/>
      <c r="BB889" s="21"/>
      <c r="BC889" s="21"/>
      <c r="BD889" s="21"/>
      <c r="BE889" s="319"/>
      <c r="BF889" s="319"/>
      <c r="BG889" s="316"/>
      <c r="BH889" s="316"/>
      <c r="BI889" s="316"/>
      <c r="BJ889" s="316"/>
      <c r="BK889" s="316"/>
      <c r="BL889" s="316"/>
      <c r="BM889" s="316"/>
      <c r="BN889" s="316"/>
      <c r="BO889" s="316"/>
      <c r="BP889" s="316"/>
      <c r="BQ889" s="316"/>
      <c r="BR889" s="316"/>
      <c r="BS889" s="316"/>
      <c r="BT889" s="316"/>
      <c r="BU889" s="316"/>
      <c r="BV889" s="316"/>
      <c r="BW889" s="316"/>
      <c r="BX889" s="316"/>
      <c r="BY889" s="316"/>
      <c r="BZ889" s="316"/>
      <c r="CA889" s="316"/>
      <c r="CB889" s="316"/>
      <c r="CC889" s="316"/>
      <c r="CD889" s="316"/>
      <c r="CE889" s="316"/>
      <c r="CF889" s="316"/>
      <c r="CG889" s="316"/>
      <c r="CH889" s="316"/>
      <c r="CI889" s="316"/>
      <c r="CJ889" s="316"/>
      <c r="CK889" s="316"/>
      <c r="CL889" s="316"/>
      <c r="CM889" s="316"/>
      <c r="CN889" s="316"/>
      <c r="CO889" s="316"/>
      <c r="CP889" s="316"/>
      <c r="CQ889" s="316"/>
      <c r="CR889" s="316"/>
      <c r="CS889" s="316"/>
      <c r="CT889" s="316"/>
      <c r="CU889" s="316"/>
      <c r="CV889" s="316"/>
      <c r="CW889" s="316"/>
      <c r="CX889" s="316"/>
      <c r="CY889" s="316"/>
      <c r="CZ889" s="316"/>
      <c r="DA889" s="316"/>
      <c r="DB889" s="316"/>
      <c r="DC889" s="316"/>
      <c r="DD889" s="316"/>
      <c r="DE889" s="316"/>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21"/>
      <c r="ET889" s="21"/>
      <c r="EU889" s="21"/>
      <c r="EV889" s="21"/>
      <c r="HP889" s="268">
        <f t="shared" si="554"/>
        <v>4</v>
      </c>
      <c r="HQ889" s="268">
        <f t="shared" si="525"/>
        <v>881</v>
      </c>
      <c r="HR889" s="268">
        <f t="shared" si="555"/>
        <v>0</v>
      </c>
      <c r="HS889" s="268">
        <f t="shared" si="556"/>
        <v>0</v>
      </c>
    </row>
    <row r="890" spans="1:227" x14ac:dyDescent="0.3">
      <c r="A890" s="21"/>
      <c r="B890" s="14">
        <v>11949</v>
      </c>
      <c r="C890" s="14">
        <v>30</v>
      </c>
      <c r="D890" s="14" t="s">
        <v>182</v>
      </c>
      <c r="E890" s="14" t="s">
        <v>183</v>
      </c>
      <c r="F890" s="14">
        <v>350</v>
      </c>
      <c r="G890" s="14" t="s">
        <v>120</v>
      </c>
      <c r="H890" s="14">
        <v>6</v>
      </c>
      <c r="I890" s="14">
        <v>4</v>
      </c>
      <c r="J890" s="14">
        <v>4</v>
      </c>
      <c r="K890" s="14"/>
      <c r="L890" s="14" t="s">
        <v>141</v>
      </c>
      <c r="M890" s="24">
        <f t="shared" si="551"/>
        <v>4</v>
      </c>
      <c r="N890" s="24">
        <f t="shared" si="526"/>
        <v>2</v>
      </c>
      <c r="O890" s="24" t="str">
        <f t="shared" si="527"/>
        <v>4 4</v>
      </c>
      <c r="P890" s="24">
        <f t="shared" si="528"/>
        <v>4</v>
      </c>
      <c r="Q890" s="25">
        <f t="shared" si="529"/>
        <v>0</v>
      </c>
      <c r="R890" s="26">
        <f t="shared" si="530"/>
        <v>0</v>
      </c>
      <c r="S890" s="24">
        <f t="shared" si="531"/>
        <v>6</v>
      </c>
      <c r="T890" s="24">
        <f t="shared" si="532"/>
        <v>6</v>
      </c>
      <c r="U890" s="24" t="str">
        <f t="shared" si="533"/>
        <v/>
      </c>
      <c r="V890" s="24" t="str">
        <f t="shared" si="534"/>
        <v>g</v>
      </c>
      <c r="W890" s="24" t="str">
        <f t="shared" si="552"/>
        <v/>
      </c>
      <c r="X890" s="24">
        <f t="shared" si="535"/>
        <v>6</v>
      </c>
      <c r="Y890" s="24">
        <f t="shared" si="536"/>
        <v>6</v>
      </c>
      <c r="Z890" s="24" t="str">
        <f t="shared" si="537"/>
        <v>F</v>
      </c>
      <c r="AA890" s="24" t="str">
        <f t="shared" si="558"/>
        <v>F</v>
      </c>
      <c r="AB890" s="34" t="str">
        <f t="shared" si="538"/>
        <v/>
      </c>
      <c r="AC890" s="34" t="str">
        <f t="shared" si="539"/>
        <v>g</v>
      </c>
      <c r="AD890" s="34" t="str">
        <f t="shared" si="553"/>
        <v>g</v>
      </c>
      <c r="AE890" s="34" t="str">
        <f t="shared" si="540"/>
        <v>6 0</v>
      </c>
      <c r="AF890" s="34">
        <f t="shared" si="541"/>
        <v>4</v>
      </c>
      <c r="AG890" s="34">
        <f t="shared" si="542"/>
        <v>4</v>
      </c>
      <c r="AH890" s="34">
        <f t="shared" si="543"/>
        <v>0</v>
      </c>
      <c r="AI890" s="172">
        <f>IF(AJ890&lt;&gt;"",MAX(AI$3:AI889)+1,"")</f>
        <v>666</v>
      </c>
      <c r="AJ890" s="172" t="str">
        <f t="shared" si="544"/>
        <v>F</v>
      </c>
      <c r="AK890" s="172">
        <f t="shared" si="545"/>
        <v>350</v>
      </c>
      <c r="AL890" s="172">
        <f t="shared" si="546"/>
        <v>4</v>
      </c>
      <c r="AM890" s="172" t="str">
        <f>IF(AN890&lt;&gt;"",MAX(AM$3:AM889)+1,"")</f>
        <v/>
      </c>
      <c r="AN890" s="172" t="str">
        <f t="shared" si="547"/>
        <v/>
      </c>
      <c r="AO890" s="172" t="str">
        <f t="shared" si="548"/>
        <v/>
      </c>
      <c r="AP890" s="172" t="str">
        <f t="shared" si="549"/>
        <v/>
      </c>
      <c r="AQ890" s="172" t="str">
        <f t="shared" si="550"/>
        <v/>
      </c>
      <c r="AR890" s="172" t="str">
        <f>Table1[[#This Row],[Sex ]]&amp;Table1[[#This Row],[Month]]</f>
        <v>F6</v>
      </c>
      <c r="AS890" s="21"/>
      <c r="AT890" s="21"/>
      <c r="AU890" s="21"/>
      <c r="AV890" s="21"/>
      <c r="AW890" s="21"/>
      <c r="AX890" s="21"/>
      <c r="AY890" s="21"/>
      <c r="AZ890" s="21"/>
      <c r="BA890" s="21"/>
      <c r="BB890" s="21"/>
      <c r="BC890" s="21"/>
      <c r="BD890" s="21"/>
      <c r="BE890" s="319"/>
      <c r="BF890" s="319"/>
      <c r="BG890" s="316"/>
      <c r="BH890" s="316"/>
      <c r="BI890" s="316"/>
      <c r="BJ890" s="316"/>
      <c r="BK890" s="316"/>
      <c r="BL890" s="316"/>
      <c r="BM890" s="316"/>
      <c r="BN890" s="316"/>
      <c r="BO890" s="316"/>
      <c r="BP890" s="316"/>
      <c r="BQ890" s="316"/>
      <c r="BR890" s="316"/>
      <c r="BS890" s="316"/>
      <c r="BT890" s="316"/>
      <c r="BU890" s="316"/>
      <c r="BV890" s="316"/>
      <c r="BW890" s="316"/>
      <c r="BX890" s="316"/>
      <c r="BY890" s="316"/>
      <c r="BZ890" s="316"/>
      <c r="CA890" s="316"/>
      <c r="CB890" s="316"/>
      <c r="CC890" s="316"/>
      <c r="CD890" s="316"/>
      <c r="CE890" s="316"/>
      <c r="CF890" s="316"/>
      <c r="CG890" s="316"/>
      <c r="CH890" s="316"/>
      <c r="CI890" s="316"/>
      <c r="CJ890" s="316"/>
      <c r="CK890" s="316"/>
      <c r="CL890" s="316"/>
      <c r="CM890" s="316"/>
      <c r="CN890" s="316"/>
      <c r="CO890" s="316"/>
      <c r="CP890" s="316"/>
      <c r="CQ890" s="316"/>
      <c r="CR890" s="316"/>
      <c r="CS890" s="316"/>
      <c r="CT890" s="316"/>
      <c r="CU890" s="316"/>
      <c r="CV890" s="316"/>
      <c r="CW890" s="316"/>
      <c r="CX890" s="316"/>
      <c r="CY890" s="316"/>
      <c r="CZ890" s="316"/>
      <c r="DA890" s="316"/>
      <c r="DB890" s="316"/>
      <c r="DC890" s="316"/>
      <c r="DD890" s="316"/>
      <c r="DE890" s="316"/>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21"/>
      <c r="ET890" s="21"/>
      <c r="EU890" s="21"/>
      <c r="EV890" s="21"/>
      <c r="HP890" s="268">
        <f t="shared" si="554"/>
        <v>3</v>
      </c>
      <c r="HQ890" s="268">
        <f t="shared" si="525"/>
        <v>882</v>
      </c>
      <c r="HR890" s="268">
        <f t="shared" si="555"/>
        <v>0</v>
      </c>
      <c r="HS890" s="268">
        <f t="shared" si="556"/>
        <v>0</v>
      </c>
    </row>
    <row r="891" spans="1:227" x14ac:dyDescent="0.3">
      <c r="A891" s="21"/>
      <c r="B891" s="14">
        <v>11949</v>
      </c>
      <c r="C891" s="14">
        <v>31</v>
      </c>
      <c r="D891" s="14" t="s">
        <v>182</v>
      </c>
      <c r="E891" s="14" t="s">
        <v>183</v>
      </c>
      <c r="F891" s="14">
        <v>310</v>
      </c>
      <c r="G891" s="14" t="s">
        <v>121</v>
      </c>
      <c r="H891" s="14">
        <v>6</v>
      </c>
      <c r="I891" s="14">
        <v>99</v>
      </c>
      <c r="J891" s="14">
        <v>99</v>
      </c>
      <c r="K891" s="14"/>
      <c r="L891" s="14" t="s">
        <v>141</v>
      </c>
      <c r="M891" s="24" t="str">
        <f t="shared" si="551"/>
        <v/>
      </c>
      <c r="N891" s="24">
        <f t="shared" si="526"/>
        <v>2</v>
      </c>
      <c r="O891" s="24" t="str">
        <f t="shared" si="527"/>
        <v>99 99</v>
      </c>
      <c r="P891" s="24">
        <f t="shared" si="528"/>
        <v>99</v>
      </c>
      <c r="Q891" s="25">
        <f t="shared" si="529"/>
        <v>0</v>
      </c>
      <c r="R891" s="26" t="str">
        <f t="shared" si="530"/>
        <v/>
      </c>
      <c r="S891" s="24" t="str">
        <f t="shared" si="531"/>
        <v/>
      </c>
      <c r="T891" s="24" t="str">
        <f t="shared" si="532"/>
        <v/>
      </c>
      <c r="U891" s="24" t="str">
        <f t="shared" si="533"/>
        <v/>
      </c>
      <c r="V891" s="24" t="str">
        <f t="shared" si="534"/>
        <v/>
      </c>
      <c r="W891" s="24">
        <f t="shared" si="552"/>
        <v>99</v>
      </c>
      <c r="X891" s="24">
        <f t="shared" si="535"/>
        <v>6</v>
      </c>
      <c r="Y891" s="24">
        <f t="shared" si="536"/>
        <v>6</v>
      </c>
      <c r="Z891" s="24" t="str">
        <f t="shared" si="537"/>
        <v/>
      </c>
      <c r="AA891" s="24" t="str">
        <f t="shared" si="558"/>
        <v/>
      </c>
      <c r="AB891" s="34" t="str">
        <f t="shared" si="538"/>
        <v>M</v>
      </c>
      <c r="AC891" s="34" t="str">
        <f t="shared" si="539"/>
        <v/>
      </c>
      <c r="AD891" s="34" t="str">
        <f t="shared" si="553"/>
        <v/>
      </c>
      <c r="AE891" s="34" t="str">
        <f t="shared" si="540"/>
        <v>6 0</v>
      </c>
      <c r="AF891" s="34" t="str">
        <f t="shared" si="541"/>
        <v/>
      </c>
      <c r="AG891" s="34" t="str">
        <f t="shared" si="542"/>
        <v/>
      </c>
      <c r="AH891" s="34" t="str">
        <f t="shared" si="543"/>
        <v/>
      </c>
      <c r="AI891" s="172" t="str">
        <f>IF(AJ891&lt;&gt;"",MAX(AI$3:AI890)+1,"")</f>
        <v/>
      </c>
      <c r="AJ891" s="172" t="str">
        <f t="shared" si="544"/>
        <v/>
      </c>
      <c r="AK891" s="172" t="str">
        <f t="shared" si="545"/>
        <v/>
      </c>
      <c r="AL891" s="172" t="str">
        <f t="shared" si="546"/>
        <v/>
      </c>
      <c r="AM891" s="172" t="str">
        <f>IF(AN891&lt;&gt;"",MAX(AM$3:AM890)+1,"")</f>
        <v/>
      </c>
      <c r="AN891" s="172" t="str">
        <f t="shared" si="547"/>
        <v/>
      </c>
      <c r="AO891" s="172" t="str">
        <f t="shared" si="548"/>
        <v/>
      </c>
      <c r="AP891" s="172" t="str">
        <f t="shared" si="549"/>
        <v/>
      </c>
      <c r="AQ891" s="172" t="str">
        <f t="shared" si="550"/>
        <v/>
      </c>
      <c r="AR891" s="172" t="str">
        <f>Table1[[#This Row],[Sex ]]&amp;Table1[[#This Row],[Month]]</f>
        <v>M6</v>
      </c>
      <c r="AS891" s="21"/>
      <c r="AT891" s="21"/>
      <c r="AU891" s="21"/>
      <c r="AV891" s="21"/>
      <c r="AW891" s="21"/>
      <c r="AX891" s="21"/>
      <c r="AY891" s="21"/>
      <c r="AZ891" s="21"/>
      <c r="BA891" s="21"/>
      <c r="BB891" s="21"/>
      <c r="BC891" s="21"/>
      <c r="BD891" s="21"/>
      <c r="BE891" s="319"/>
      <c r="BF891" s="319"/>
      <c r="BG891" s="316"/>
      <c r="BH891" s="316"/>
      <c r="BI891" s="316"/>
      <c r="BJ891" s="316"/>
      <c r="BK891" s="316"/>
      <c r="BL891" s="316"/>
      <c r="BM891" s="316"/>
      <c r="BN891" s="316"/>
      <c r="BO891" s="316"/>
      <c r="BP891" s="316"/>
      <c r="BQ891" s="316"/>
      <c r="BR891" s="316"/>
      <c r="BS891" s="316"/>
      <c r="BT891" s="316"/>
      <c r="BU891" s="316"/>
      <c r="BV891" s="316"/>
      <c r="BW891" s="316"/>
      <c r="BX891" s="316"/>
      <c r="BY891" s="316"/>
      <c r="BZ891" s="316"/>
      <c r="CA891" s="316"/>
      <c r="CB891" s="316"/>
      <c r="CC891" s="316"/>
      <c r="CD891" s="316"/>
      <c r="CE891" s="316"/>
      <c r="CF891" s="316"/>
      <c r="CG891" s="316"/>
      <c r="CH891" s="316"/>
      <c r="CI891" s="316"/>
      <c r="CJ891" s="316"/>
      <c r="CK891" s="316"/>
      <c r="CL891" s="316"/>
      <c r="CM891" s="316"/>
      <c r="CN891" s="316"/>
      <c r="CO891" s="316"/>
      <c r="CP891" s="316"/>
      <c r="CQ891" s="316"/>
      <c r="CR891" s="316"/>
      <c r="CS891" s="316"/>
      <c r="CT891" s="316"/>
      <c r="CU891" s="316"/>
      <c r="CV891" s="316"/>
      <c r="CW891" s="316"/>
      <c r="CX891" s="316"/>
      <c r="CY891" s="316"/>
      <c r="CZ891" s="316"/>
      <c r="DA891" s="316"/>
      <c r="DB891" s="316"/>
      <c r="DC891" s="316"/>
      <c r="DD891" s="316"/>
      <c r="DE891" s="316"/>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21"/>
      <c r="ET891" s="21"/>
      <c r="EU891" s="21"/>
      <c r="EV891" s="21"/>
      <c r="HP891" s="268">
        <f t="shared" si="554"/>
        <v>3</v>
      </c>
      <c r="HQ891" s="268">
        <f t="shared" ref="HQ891:HQ954" si="559">HQ890+1</f>
        <v>883</v>
      </c>
      <c r="HR891" s="268">
        <f t="shared" si="555"/>
        <v>0</v>
      </c>
      <c r="HS891" s="268">
        <f t="shared" si="556"/>
        <v>0</v>
      </c>
    </row>
    <row r="892" spans="1:227" x14ac:dyDescent="0.3">
      <c r="A892" s="21"/>
      <c r="B892" s="14">
        <v>11949</v>
      </c>
      <c r="C892" s="14">
        <v>32</v>
      </c>
      <c r="D892" s="14" t="s">
        <v>182</v>
      </c>
      <c r="E892" s="14" t="s">
        <v>183</v>
      </c>
      <c r="F892" s="14">
        <v>400</v>
      </c>
      <c r="G892" s="14" t="s">
        <v>120</v>
      </c>
      <c r="H892" s="14">
        <v>6</v>
      </c>
      <c r="I892" s="14">
        <v>5</v>
      </c>
      <c r="J892" s="14">
        <v>5</v>
      </c>
      <c r="K892" s="14"/>
      <c r="L892" s="14" t="s">
        <v>141</v>
      </c>
      <c r="M892" s="24">
        <f t="shared" si="551"/>
        <v>5</v>
      </c>
      <c r="N892" s="24">
        <f t="shared" si="526"/>
        <v>2</v>
      </c>
      <c r="O892" s="24" t="str">
        <f t="shared" si="527"/>
        <v>5 5</v>
      </c>
      <c r="P892" s="24">
        <f t="shared" si="528"/>
        <v>5</v>
      </c>
      <c r="Q892" s="25">
        <f t="shared" si="529"/>
        <v>0</v>
      </c>
      <c r="R892" s="26">
        <f t="shared" si="530"/>
        <v>0</v>
      </c>
      <c r="S892" s="24">
        <f t="shared" si="531"/>
        <v>6</v>
      </c>
      <c r="T892" s="24">
        <f t="shared" si="532"/>
        <v>6</v>
      </c>
      <c r="U892" s="24" t="str">
        <f t="shared" si="533"/>
        <v/>
      </c>
      <c r="V892" s="24" t="str">
        <f t="shared" si="534"/>
        <v>g</v>
      </c>
      <c r="W892" s="24" t="str">
        <f t="shared" si="552"/>
        <v/>
      </c>
      <c r="X892" s="24">
        <f t="shared" si="535"/>
        <v>6</v>
      </c>
      <c r="Y892" s="24">
        <f t="shared" si="536"/>
        <v>6</v>
      </c>
      <c r="Z892" s="24" t="str">
        <f t="shared" si="537"/>
        <v>F</v>
      </c>
      <c r="AA892" s="24" t="str">
        <f t="shared" si="558"/>
        <v>F</v>
      </c>
      <c r="AB892" s="34" t="str">
        <f t="shared" si="538"/>
        <v/>
      </c>
      <c r="AC892" s="34" t="str">
        <f t="shared" si="539"/>
        <v>g</v>
      </c>
      <c r="AD892" s="34" t="str">
        <f t="shared" si="553"/>
        <v>g</v>
      </c>
      <c r="AE892" s="34" t="str">
        <f t="shared" si="540"/>
        <v>6 0</v>
      </c>
      <c r="AF892" s="34">
        <f t="shared" si="541"/>
        <v>5</v>
      </c>
      <c r="AG892" s="34">
        <f t="shared" si="542"/>
        <v>5</v>
      </c>
      <c r="AH892" s="34">
        <f t="shared" si="543"/>
        <v>0</v>
      </c>
      <c r="AI892" s="172">
        <f>IF(AJ892&lt;&gt;"",MAX(AI$3:AI891)+1,"")</f>
        <v>667</v>
      </c>
      <c r="AJ892" s="172" t="str">
        <f t="shared" si="544"/>
        <v>F</v>
      </c>
      <c r="AK892" s="172">
        <f t="shared" si="545"/>
        <v>400</v>
      </c>
      <c r="AL892" s="172">
        <f t="shared" si="546"/>
        <v>5</v>
      </c>
      <c r="AM892" s="172" t="str">
        <f>IF(AN892&lt;&gt;"",MAX(AM$3:AM891)+1,"")</f>
        <v/>
      </c>
      <c r="AN892" s="172" t="str">
        <f t="shared" si="547"/>
        <v/>
      </c>
      <c r="AO892" s="172" t="str">
        <f t="shared" si="548"/>
        <v/>
      </c>
      <c r="AP892" s="172" t="str">
        <f t="shared" si="549"/>
        <v/>
      </c>
      <c r="AQ892" s="172" t="str">
        <f t="shared" si="550"/>
        <v/>
      </c>
      <c r="AR892" s="172" t="str">
        <f>Table1[[#This Row],[Sex ]]&amp;Table1[[#This Row],[Month]]</f>
        <v>F6</v>
      </c>
      <c r="AS892" s="21"/>
      <c r="AT892" s="21"/>
      <c r="AU892" s="21"/>
      <c r="AV892" s="21"/>
      <c r="AW892" s="21"/>
      <c r="AX892" s="21"/>
      <c r="AY892" s="21"/>
      <c r="AZ892" s="21"/>
      <c r="BA892" s="21"/>
      <c r="BB892" s="21"/>
      <c r="BC892" s="21"/>
      <c r="BD892" s="21"/>
      <c r="BE892" s="319"/>
      <c r="BF892" s="319"/>
      <c r="BG892" s="316"/>
      <c r="BH892" s="316"/>
      <c r="BI892" s="316"/>
      <c r="BJ892" s="316"/>
      <c r="BK892" s="316"/>
      <c r="BL892" s="316"/>
      <c r="BM892" s="316"/>
      <c r="BN892" s="316"/>
      <c r="BO892" s="316"/>
      <c r="BP892" s="316"/>
      <c r="BQ892" s="316"/>
      <c r="BR892" s="316"/>
      <c r="BS892" s="316"/>
      <c r="BT892" s="316"/>
      <c r="BU892" s="316"/>
      <c r="BV892" s="316"/>
      <c r="BW892" s="316"/>
      <c r="BX892" s="316"/>
      <c r="BY892" s="316"/>
      <c r="BZ892" s="316"/>
      <c r="CA892" s="316"/>
      <c r="CB892" s="316"/>
      <c r="CC892" s="316"/>
      <c r="CD892" s="316"/>
      <c r="CE892" s="316"/>
      <c r="CF892" s="316"/>
      <c r="CG892" s="316"/>
      <c r="CH892" s="316"/>
      <c r="CI892" s="316"/>
      <c r="CJ892" s="316"/>
      <c r="CK892" s="316"/>
      <c r="CL892" s="316"/>
      <c r="CM892" s="316"/>
      <c r="CN892" s="316"/>
      <c r="CO892" s="316"/>
      <c r="CP892" s="316"/>
      <c r="CQ892" s="316"/>
      <c r="CR892" s="316"/>
      <c r="CS892" s="316"/>
      <c r="CT892" s="316"/>
      <c r="CU892" s="316"/>
      <c r="CV892" s="316"/>
      <c r="CW892" s="316"/>
      <c r="CX892" s="316"/>
      <c r="CY892" s="316"/>
      <c r="CZ892" s="316"/>
      <c r="DA892" s="316"/>
      <c r="DB892" s="316"/>
      <c r="DC892" s="316"/>
      <c r="DD892" s="316"/>
      <c r="DE892" s="316"/>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21"/>
      <c r="ET892" s="21"/>
      <c r="EU892" s="21"/>
      <c r="EV892" s="21"/>
      <c r="HP892" s="268">
        <f t="shared" si="554"/>
        <v>6</v>
      </c>
      <c r="HQ892" s="268">
        <f t="shared" si="559"/>
        <v>884</v>
      </c>
      <c r="HR892" s="268">
        <f t="shared" si="555"/>
        <v>0</v>
      </c>
      <c r="HS892" s="268">
        <f t="shared" si="556"/>
        <v>0</v>
      </c>
    </row>
    <row r="893" spans="1:227" x14ac:dyDescent="0.3">
      <c r="A893" s="21"/>
      <c r="B893" s="14">
        <v>11949</v>
      </c>
      <c r="C893" s="14">
        <v>33</v>
      </c>
      <c r="D893" s="14" t="s">
        <v>182</v>
      </c>
      <c r="E893" s="14" t="s">
        <v>183</v>
      </c>
      <c r="F893" s="14">
        <v>280</v>
      </c>
      <c r="G893" s="14" t="s">
        <v>121</v>
      </c>
      <c r="H893" s="14">
        <v>6</v>
      </c>
      <c r="I893" s="14">
        <v>4</v>
      </c>
      <c r="J893" s="14">
        <v>4</v>
      </c>
      <c r="K893" s="14"/>
      <c r="L893" s="14" t="s">
        <v>141</v>
      </c>
      <c r="M893" s="24">
        <f t="shared" si="551"/>
        <v>4</v>
      </c>
      <c r="N893" s="24">
        <f t="shared" si="526"/>
        <v>2</v>
      </c>
      <c r="O893" s="24" t="str">
        <f t="shared" si="527"/>
        <v>4 4</v>
      </c>
      <c r="P893" s="24">
        <f t="shared" si="528"/>
        <v>4</v>
      </c>
      <c r="Q893" s="25">
        <f t="shared" si="529"/>
        <v>0</v>
      </c>
      <c r="R893" s="26">
        <f t="shared" si="530"/>
        <v>0</v>
      </c>
      <c r="S893" s="24">
        <f t="shared" si="531"/>
        <v>6</v>
      </c>
      <c r="T893" s="24">
        <f t="shared" si="532"/>
        <v>6</v>
      </c>
      <c r="U893" s="24" t="str">
        <f t="shared" si="533"/>
        <v/>
      </c>
      <c r="V893" s="24" t="str">
        <f t="shared" si="534"/>
        <v>g</v>
      </c>
      <c r="W893" s="24" t="str">
        <f t="shared" si="552"/>
        <v/>
      </c>
      <c r="X893" s="24">
        <f t="shared" si="535"/>
        <v>6</v>
      </c>
      <c r="Y893" s="24">
        <f t="shared" si="536"/>
        <v>6</v>
      </c>
      <c r="Z893" s="24" t="str">
        <f t="shared" si="537"/>
        <v>M</v>
      </c>
      <c r="AA893" s="24" t="str">
        <f t="shared" si="558"/>
        <v>M</v>
      </c>
      <c r="AB893" s="34" t="str">
        <f t="shared" si="538"/>
        <v/>
      </c>
      <c r="AC893" s="34" t="str">
        <f t="shared" si="539"/>
        <v>g</v>
      </c>
      <c r="AD893" s="34" t="str">
        <f t="shared" si="553"/>
        <v>g</v>
      </c>
      <c r="AE893" s="34" t="str">
        <f t="shared" si="540"/>
        <v>6 0</v>
      </c>
      <c r="AF893" s="34">
        <f t="shared" si="541"/>
        <v>4</v>
      </c>
      <c r="AG893" s="34">
        <f t="shared" si="542"/>
        <v>4</v>
      </c>
      <c r="AH893" s="34">
        <f t="shared" si="543"/>
        <v>0</v>
      </c>
      <c r="AI893" s="172" t="str">
        <f>IF(AJ893&lt;&gt;"",MAX(AI$3:AI892)+1,"")</f>
        <v/>
      </c>
      <c r="AJ893" s="172" t="str">
        <f t="shared" si="544"/>
        <v/>
      </c>
      <c r="AK893" s="172" t="str">
        <f t="shared" si="545"/>
        <v/>
      </c>
      <c r="AL893" s="172" t="str">
        <f t="shared" si="546"/>
        <v/>
      </c>
      <c r="AM893" s="172">
        <f>IF(AN893&lt;&gt;"",MAX(AM$3:AM892)+1,"")</f>
        <v>214</v>
      </c>
      <c r="AN893" s="172" t="str">
        <f t="shared" si="547"/>
        <v>M</v>
      </c>
      <c r="AO893" s="172">
        <f t="shared" si="548"/>
        <v>280</v>
      </c>
      <c r="AP893" s="172">
        <f t="shared" si="549"/>
        <v>4</v>
      </c>
      <c r="AQ893" s="172" t="str">
        <f t="shared" si="550"/>
        <v/>
      </c>
      <c r="AR893" s="172" t="str">
        <f>Table1[[#This Row],[Sex ]]&amp;Table1[[#This Row],[Month]]</f>
        <v>M6</v>
      </c>
      <c r="AS893" s="21"/>
      <c r="AT893" s="21"/>
      <c r="AU893" s="21"/>
      <c r="AV893" s="21"/>
      <c r="AW893" s="21"/>
      <c r="AX893" s="21"/>
      <c r="AY893" s="21"/>
      <c r="AZ893" s="21"/>
      <c r="BA893" s="21"/>
      <c r="BB893" s="21"/>
      <c r="BC893" s="21"/>
      <c r="BD893" s="21"/>
      <c r="BE893" s="319"/>
      <c r="BF893" s="319"/>
      <c r="BG893" s="316"/>
      <c r="BH893" s="316"/>
      <c r="BI893" s="316"/>
      <c r="BJ893" s="316"/>
      <c r="BK893" s="316"/>
      <c r="BL893" s="316"/>
      <c r="BM893" s="316"/>
      <c r="BN893" s="316"/>
      <c r="BO893" s="316"/>
      <c r="BP893" s="316"/>
      <c r="BQ893" s="316"/>
      <c r="BR893" s="316"/>
      <c r="BS893" s="316"/>
      <c r="BT893" s="316"/>
      <c r="BU893" s="316"/>
      <c r="BV893" s="316"/>
      <c r="BW893" s="316"/>
      <c r="BX893" s="316"/>
      <c r="BY893" s="316"/>
      <c r="BZ893" s="316"/>
      <c r="CA893" s="316"/>
      <c r="CB893" s="316"/>
      <c r="CC893" s="316"/>
      <c r="CD893" s="316"/>
      <c r="CE893" s="316"/>
      <c r="CF893" s="316"/>
      <c r="CG893" s="316"/>
      <c r="CH893" s="316"/>
      <c r="CI893" s="316"/>
      <c r="CJ893" s="316"/>
      <c r="CK893" s="316"/>
      <c r="CL893" s="316"/>
      <c r="CM893" s="316"/>
      <c r="CN893" s="316"/>
      <c r="CO893" s="316"/>
      <c r="CP893" s="316"/>
      <c r="CQ893" s="316"/>
      <c r="CR893" s="316"/>
      <c r="CS893" s="316"/>
      <c r="CT893" s="316"/>
      <c r="CU893" s="316"/>
      <c r="CV893" s="316"/>
      <c r="CW893" s="316"/>
      <c r="CX893" s="316"/>
      <c r="CY893" s="316"/>
      <c r="CZ893" s="316"/>
      <c r="DA893" s="316"/>
      <c r="DB893" s="316"/>
      <c r="DC893" s="316"/>
      <c r="DD893" s="316"/>
      <c r="DE893" s="316"/>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21"/>
      <c r="ET893" s="21"/>
      <c r="EU893" s="21"/>
      <c r="EV893" s="21"/>
      <c r="HP893" s="268">
        <f t="shared" si="554"/>
        <v>3</v>
      </c>
      <c r="HQ893" s="268">
        <f t="shared" si="559"/>
        <v>885</v>
      </c>
      <c r="HR893" s="268">
        <f t="shared" si="555"/>
        <v>0</v>
      </c>
      <c r="HS893" s="268">
        <f t="shared" si="556"/>
        <v>0</v>
      </c>
    </row>
    <row r="894" spans="1:227" x14ac:dyDescent="0.3">
      <c r="A894" s="21"/>
      <c r="B894" s="14">
        <v>11949</v>
      </c>
      <c r="C894" s="14">
        <v>34</v>
      </c>
      <c r="D894" s="14" t="s">
        <v>182</v>
      </c>
      <c r="E894" s="14" t="s">
        <v>183</v>
      </c>
      <c r="F894" s="14">
        <v>270</v>
      </c>
      <c r="G894" s="14" t="s">
        <v>121</v>
      </c>
      <c r="H894" s="14">
        <v>6</v>
      </c>
      <c r="I894" s="14">
        <v>3</v>
      </c>
      <c r="J894" s="14">
        <v>3</v>
      </c>
      <c r="K894" s="14"/>
      <c r="L894" s="14" t="s">
        <v>141</v>
      </c>
      <c r="M894" s="24">
        <f t="shared" si="551"/>
        <v>3</v>
      </c>
      <c r="N894" s="24">
        <f t="shared" si="526"/>
        <v>2</v>
      </c>
      <c r="O894" s="24" t="str">
        <f t="shared" si="527"/>
        <v>3 3</v>
      </c>
      <c r="P894" s="24">
        <f t="shared" si="528"/>
        <v>3</v>
      </c>
      <c r="Q894" s="25">
        <f t="shared" si="529"/>
        <v>0</v>
      </c>
      <c r="R894" s="26">
        <f t="shared" si="530"/>
        <v>0</v>
      </c>
      <c r="S894" s="24">
        <f t="shared" si="531"/>
        <v>6</v>
      </c>
      <c r="T894" s="24">
        <f t="shared" si="532"/>
        <v>6</v>
      </c>
      <c r="U894" s="24" t="str">
        <f t="shared" si="533"/>
        <v/>
      </c>
      <c r="V894" s="24" t="str">
        <f t="shared" si="534"/>
        <v>g</v>
      </c>
      <c r="W894" s="24" t="str">
        <f t="shared" si="552"/>
        <v/>
      </c>
      <c r="X894" s="24">
        <f t="shared" si="535"/>
        <v>6</v>
      </c>
      <c r="Y894" s="24">
        <f t="shared" si="536"/>
        <v>6</v>
      </c>
      <c r="Z894" s="24" t="str">
        <f t="shared" si="537"/>
        <v>M</v>
      </c>
      <c r="AA894" s="24" t="str">
        <f t="shared" si="558"/>
        <v>M</v>
      </c>
      <c r="AB894" s="34" t="str">
        <f t="shared" si="538"/>
        <v/>
      </c>
      <c r="AC894" s="34" t="str">
        <f t="shared" si="539"/>
        <v>g</v>
      </c>
      <c r="AD894" s="34" t="str">
        <f t="shared" si="553"/>
        <v>g</v>
      </c>
      <c r="AE894" s="34" t="str">
        <f t="shared" si="540"/>
        <v>6 0</v>
      </c>
      <c r="AF894" s="34">
        <f t="shared" si="541"/>
        <v>3</v>
      </c>
      <c r="AG894" s="34">
        <f t="shared" si="542"/>
        <v>3</v>
      </c>
      <c r="AH894" s="34">
        <f t="shared" si="543"/>
        <v>0</v>
      </c>
      <c r="AI894" s="172" t="str">
        <f>IF(AJ894&lt;&gt;"",MAX(AI$3:AI893)+1,"")</f>
        <v/>
      </c>
      <c r="AJ894" s="172" t="str">
        <f t="shared" si="544"/>
        <v/>
      </c>
      <c r="AK894" s="172" t="str">
        <f t="shared" si="545"/>
        <v/>
      </c>
      <c r="AL894" s="172" t="str">
        <f t="shared" si="546"/>
        <v/>
      </c>
      <c r="AM894" s="172">
        <f>IF(AN894&lt;&gt;"",MAX(AM$3:AM893)+1,"")</f>
        <v>215</v>
      </c>
      <c r="AN894" s="172" t="str">
        <f t="shared" si="547"/>
        <v>M</v>
      </c>
      <c r="AO894" s="172">
        <f t="shared" si="548"/>
        <v>270</v>
      </c>
      <c r="AP894" s="172">
        <f t="shared" si="549"/>
        <v>3</v>
      </c>
      <c r="AQ894" s="172" t="str">
        <f t="shared" si="550"/>
        <v/>
      </c>
      <c r="AR894" s="172" t="str">
        <f>Table1[[#This Row],[Sex ]]&amp;Table1[[#This Row],[Month]]</f>
        <v>M6</v>
      </c>
      <c r="AS894" s="21"/>
      <c r="AT894" s="21"/>
      <c r="AU894" s="21"/>
      <c r="AV894" s="21"/>
      <c r="AW894" s="21"/>
      <c r="AX894" s="21"/>
      <c r="AY894" s="21"/>
      <c r="AZ894" s="21"/>
      <c r="BA894" s="21"/>
      <c r="BB894" s="21"/>
      <c r="BC894" s="21"/>
      <c r="BD894" s="21"/>
      <c r="BE894" s="319"/>
      <c r="BF894" s="319"/>
      <c r="BG894" s="316"/>
      <c r="BH894" s="316"/>
      <c r="BI894" s="316"/>
      <c r="BJ894" s="316"/>
      <c r="BK894" s="316"/>
      <c r="BL894" s="316"/>
      <c r="BM894" s="316"/>
      <c r="BN894" s="316"/>
      <c r="BO894" s="316"/>
      <c r="BP894" s="316"/>
      <c r="BQ894" s="316"/>
      <c r="BR894" s="316"/>
      <c r="BS894" s="316"/>
      <c r="BT894" s="316"/>
      <c r="BU894" s="316"/>
      <c r="BV894" s="316"/>
      <c r="BW894" s="316"/>
      <c r="BX894" s="316"/>
      <c r="BY894" s="316"/>
      <c r="BZ894" s="316"/>
      <c r="CA894" s="316"/>
      <c r="CB894" s="316"/>
      <c r="CC894" s="316"/>
      <c r="CD894" s="316"/>
      <c r="CE894" s="316"/>
      <c r="CF894" s="316"/>
      <c r="CG894" s="316"/>
      <c r="CH894" s="316"/>
      <c r="CI894" s="316"/>
      <c r="CJ894" s="316"/>
      <c r="CK894" s="316"/>
      <c r="CL894" s="316"/>
      <c r="CM894" s="316"/>
      <c r="CN894" s="316"/>
      <c r="CO894" s="316"/>
      <c r="CP894" s="316"/>
      <c r="CQ894" s="316"/>
      <c r="CR894" s="316"/>
      <c r="CS894" s="316"/>
      <c r="CT894" s="316"/>
      <c r="CU894" s="316"/>
      <c r="CV894" s="316"/>
      <c r="CW894" s="316"/>
      <c r="CX894" s="316"/>
      <c r="CY894" s="316"/>
      <c r="CZ894" s="316"/>
      <c r="DA894" s="316"/>
      <c r="DB894" s="316"/>
      <c r="DC894" s="316"/>
      <c r="DD894" s="316"/>
      <c r="DE894" s="316"/>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21"/>
      <c r="ET894" s="21"/>
      <c r="EU894" s="21"/>
      <c r="EV894" s="21"/>
      <c r="HP894" s="268">
        <f t="shared" si="554"/>
        <v>3</v>
      </c>
      <c r="HQ894" s="268">
        <f t="shared" si="559"/>
        <v>886</v>
      </c>
      <c r="HR894" s="268">
        <f t="shared" si="555"/>
        <v>0</v>
      </c>
      <c r="HS894" s="268">
        <f t="shared" si="556"/>
        <v>0</v>
      </c>
    </row>
    <row r="895" spans="1:227" x14ac:dyDescent="0.3">
      <c r="A895" s="21"/>
      <c r="B895" s="14">
        <v>11949</v>
      </c>
      <c r="C895" s="14">
        <v>35</v>
      </c>
      <c r="D895" s="14" t="s">
        <v>182</v>
      </c>
      <c r="E895" s="14" t="s">
        <v>183</v>
      </c>
      <c r="F895" s="14">
        <v>270</v>
      </c>
      <c r="G895" s="14" t="s">
        <v>121</v>
      </c>
      <c r="H895" s="14">
        <v>6</v>
      </c>
      <c r="I895" s="14">
        <v>2</v>
      </c>
      <c r="J895" s="14">
        <v>2</v>
      </c>
      <c r="K895" s="14"/>
      <c r="L895" s="14" t="s">
        <v>141</v>
      </c>
      <c r="M895" s="24">
        <f t="shared" si="551"/>
        <v>2</v>
      </c>
      <c r="N895" s="24">
        <f t="shared" si="526"/>
        <v>2</v>
      </c>
      <c r="O895" s="24" t="str">
        <f t="shared" si="527"/>
        <v>2 2</v>
      </c>
      <c r="P895" s="24">
        <f t="shared" si="528"/>
        <v>2</v>
      </c>
      <c r="Q895" s="25">
        <f t="shared" si="529"/>
        <v>0</v>
      </c>
      <c r="R895" s="26">
        <f t="shared" si="530"/>
        <v>0</v>
      </c>
      <c r="S895" s="24">
        <f t="shared" si="531"/>
        <v>6</v>
      </c>
      <c r="T895" s="24">
        <f t="shared" si="532"/>
        <v>6</v>
      </c>
      <c r="U895" s="24" t="str">
        <f t="shared" si="533"/>
        <v/>
      </c>
      <c r="V895" s="24" t="str">
        <f t="shared" si="534"/>
        <v>g</v>
      </c>
      <c r="W895" s="24" t="str">
        <f t="shared" si="552"/>
        <v/>
      </c>
      <c r="X895" s="24">
        <f t="shared" si="535"/>
        <v>6</v>
      </c>
      <c r="Y895" s="24">
        <f t="shared" si="536"/>
        <v>6</v>
      </c>
      <c r="Z895" s="24" t="str">
        <f t="shared" si="537"/>
        <v>M</v>
      </c>
      <c r="AA895" s="24" t="str">
        <f t="shared" si="558"/>
        <v>M</v>
      </c>
      <c r="AB895" s="34" t="str">
        <f t="shared" si="538"/>
        <v/>
      </c>
      <c r="AC895" s="34" t="str">
        <f t="shared" si="539"/>
        <v>g</v>
      </c>
      <c r="AD895" s="34" t="str">
        <f t="shared" si="553"/>
        <v>g</v>
      </c>
      <c r="AE895" s="34" t="str">
        <f t="shared" si="540"/>
        <v>6 0</v>
      </c>
      <c r="AF895" s="34">
        <f t="shared" si="541"/>
        <v>2</v>
      </c>
      <c r="AG895" s="34">
        <f t="shared" si="542"/>
        <v>2</v>
      </c>
      <c r="AH895" s="34">
        <f t="shared" si="543"/>
        <v>0</v>
      </c>
      <c r="AI895" s="172" t="str">
        <f>IF(AJ895&lt;&gt;"",MAX(AI$3:AI894)+1,"")</f>
        <v/>
      </c>
      <c r="AJ895" s="172" t="str">
        <f t="shared" si="544"/>
        <v/>
      </c>
      <c r="AK895" s="172" t="str">
        <f t="shared" si="545"/>
        <v/>
      </c>
      <c r="AL895" s="172" t="str">
        <f t="shared" si="546"/>
        <v/>
      </c>
      <c r="AM895" s="172">
        <f>IF(AN895&lt;&gt;"",MAX(AM$3:AM894)+1,"")</f>
        <v>216</v>
      </c>
      <c r="AN895" s="172" t="str">
        <f t="shared" si="547"/>
        <v>M</v>
      </c>
      <c r="AO895" s="172">
        <f t="shared" si="548"/>
        <v>270</v>
      </c>
      <c r="AP895" s="172">
        <f t="shared" si="549"/>
        <v>2</v>
      </c>
      <c r="AQ895" s="172" t="str">
        <f t="shared" si="550"/>
        <v/>
      </c>
      <c r="AR895" s="172" t="str">
        <f>Table1[[#This Row],[Sex ]]&amp;Table1[[#This Row],[Month]]</f>
        <v>M6</v>
      </c>
      <c r="AS895" s="21"/>
      <c r="AT895" s="21"/>
      <c r="AU895" s="21"/>
      <c r="AV895" s="21"/>
      <c r="AW895" s="21"/>
      <c r="AX895" s="21"/>
      <c r="AY895" s="21"/>
      <c r="AZ895" s="21"/>
      <c r="BA895" s="21"/>
      <c r="BB895" s="21"/>
      <c r="BC895" s="21"/>
      <c r="BD895" s="21"/>
      <c r="BE895" s="319"/>
      <c r="BF895" s="319"/>
      <c r="BG895" s="316"/>
      <c r="BH895" s="316"/>
      <c r="BI895" s="316"/>
      <c r="BJ895" s="316"/>
      <c r="BK895" s="316"/>
      <c r="BL895" s="316"/>
      <c r="BM895" s="316"/>
      <c r="BN895" s="316"/>
      <c r="BO895" s="316"/>
      <c r="BP895" s="316"/>
      <c r="BQ895" s="316"/>
      <c r="BR895" s="316"/>
      <c r="BS895" s="316"/>
      <c r="BT895" s="316"/>
      <c r="BU895" s="316"/>
      <c r="BV895" s="316"/>
      <c r="BW895" s="316"/>
      <c r="BX895" s="316"/>
      <c r="BY895" s="316"/>
      <c r="BZ895" s="316"/>
      <c r="CA895" s="316"/>
      <c r="CB895" s="316"/>
      <c r="CC895" s="316"/>
      <c r="CD895" s="316"/>
      <c r="CE895" s="316"/>
      <c r="CF895" s="316"/>
      <c r="CG895" s="316"/>
      <c r="CH895" s="316"/>
      <c r="CI895" s="316"/>
      <c r="CJ895" s="316"/>
      <c r="CK895" s="316"/>
      <c r="CL895" s="316"/>
      <c r="CM895" s="316"/>
      <c r="CN895" s="316"/>
      <c r="CO895" s="316"/>
      <c r="CP895" s="316"/>
      <c r="CQ895" s="316"/>
      <c r="CR895" s="316"/>
      <c r="CS895" s="316"/>
      <c r="CT895" s="316"/>
      <c r="CU895" s="316"/>
      <c r="CV895" s="316"/>
      <c r="CW895" s="316"/>
      <c r="CX895" s="316"/>
      <c r="CY895" s="316"/>
      <c r="CZ895" s="316"/>
      <c r="DA895" s="316"/>
      <c r="DB895" s="316"/>
      <c r="DC895" s="316"/>
      <c r="DD895" s="316"/>
      <c r="DE895" s="316"/>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21"/>
      <c r="ET895" s="21"/>
      <c r="EU895" s="21"/>
      <c r="EV895" s="21"/>
      <c r="HP895" s="268">
        <f t="shared" si="554"/>
        <v>5</v>
      </c>
      <c r="HQ895" s="268">
        <f t="shared" si="559"/>
        <v>887</v>
      </c>
      <c r="HR895" s="268">
        <f t="shared" si="555"/>
        <v>0</v>
      </c>
      <c r="HS895" s="268">
        <f t="shared" si="556"/>
        <v>0</v>
      </c>
    </row>
    <row r="896" spans="1:227" x14ac:dyDescent="0.3">
      <c r="A896" s="21"/>
      <c r="B896" s="14">
        <v>11949</v>
      </c>
      <c r="C896" s="14">
        <v>36</v>
      </c>
      <c r="D896" s="14" t="s">
        <v>182</v>
      </c>
      <c r="E896" s="14" t="s">
        <v>183</v>
      </c>
      <c r="F896" s="14">
        <v>270</v>
      </c>
      <c r="G896" s="14" t="s">
        <v>121</v>
      </c>
      <c r="H896" s="14">
        <v>6</v>
      </c>
      <c r="I896" s="14">
        <v>3</v>
      </c>
      <c r="J896" s="14">
        <v>3</v>
      </c>
      <c r="K896" s="14"/>
      <c r="L896" s="14" t="s">
        <v>141</v>
      </c>
      <c r="M896" s="24">
        <f t="shared" si="551"/>
        <v>3</v>
      </c>
      <c r="N896" s="24">
        <f t="shared" si="526"/>
        <v>2</v>
      </c>
      <c r="O896" s="24" t="str">
        <f t="shared" si="527"/>
        <v>3 3</v>
      </c>
      <c r="P896" s="24">
        <f t="shared" si="528"/>
        <v>3</v>
      </c>
      <c r="Q896" s="25">
        <f t="shared" si="529"/>
        <v>0</v>
      </c>
      <c r="R896" s="26">
        <f t="shared" si="530"/>
        <v>0</v>
      </c>
      <c r="S896" s="24">
        <f t="shared" si="531"/>
        <v>6</v>
      </c>
      <c r="T896" s="24">
        <f t="shared" si="532"/>
        <v>6</v>
      </c>
      <c r="U896" s="24" t="str">
        <f t="shared" si="533"/>
        <v/>
      </c>
      <c r="V896" s="24" t="str">
        <f t="shared" si="534"/>
        <v>g</v>
      </c>
      <c r="W896" s="24" t="str">
        <f t="shared" si="552"/>
        <v/>
      </c>
      <c r="X896" s="24">
        <f t="shared" si="535"/>
        <v>6</v>
      </c>
      <c r="Y896" s="24">
        <f t="shared" si="536"/>
        <v>6</v>
      </c>
      <c r="Z896" s="24" t="str">
        <f t="shared" si="537"/>
        <v>M</v>
      </c>
      <c r="AA896" s="24" t="str">
        <f t="shared" si="558"/>
        <v>M</v>
      </c>
      <c r="AB896" s="34" t="str">
        <f t="shared" si="538"/>
        <v/>
      </c>
      <c r="AC896" s="34" t="str">
        <f t="shared" si="539"/>
        <v>g</v>
      </c>
      <c r="AD896" s="34" t="str">
        <f t="shared" si="553"/>
        <v>g</v>
      </c>
      <c r="AE896" s="34" t="str">
        <f t="shared" si="540"/>
        <v>6 0</v>
      </c>
      <c r="AF896" s="34">
        <f t="shared" si="541"/>
        <v>3</v>
      </c>
      <c r="AG896" s="34">
        <f t="shared" si="542"/>
        <v>3</v>
      </c>
      <c r="AH896" s="34">
        <f t="shared" si="543"/>
        <v>0</v>
      </c>
      <c r="AI896" s="172" t="str">
        <f>IF(AJ896&lt;&gt;"",MAX(AI$3:AI895)+1,"")</f>
        <v/>
      </c>
      <c r="AJ896" s="172" t="str">
        <f t="shared" si="544"/>
        <v/>
      </c>
      <c r="AK896" s="172" t="str">
        <f t="shared" si="545"/>
        <v/>
      </c>
      <c r="AL896" s="172" t="str">
        <f t="shared" si="546"/>
        <v/>
      </c>
      <c r="AM896" s="172">
        <f>IF(AN896&lt;&gt;"",MAX(AM$3:AM895)+1,"")</f>
        <v>217</v>
      </c>
      <c r="AN896" s="172" t="str">
        <f t="shared" si="547"/>
        <v>M</v>
      </c>
      <c r="AO896" s="172">
        <f t="shared" si="548"/>
        <v>270</v>
      </c>
      <c r="AP896" s="172">
        <f t="shared" si="549"/>
        <v>3</v>
      </c>
      <c r="AQ896" s="172" t="str">
        <f t="shared" si="550"/>
        <v/>
      </c>
      <c r="AR896" s="172" t="str">
        <f>Table1[[#This Row],[Sex ]]&amp;Table1[[#This Row],[Month]]</f>
        <v>M6</v>
      </c>
      <c r="AS896" s="21"/>
      <c r="AT896" s="21"/>
      <c r="AU896" s="21"/>
      <c r="AV896" s="21"/>
      <c r="AW896" s="21"/>
      <c r="AX896" s="21"/>
      <c r="AY896" s="21"/>
      <c r="AZ896" s="21"/>
      <c r="BA896" s="21"/>
      <c r="BB896" s="21"/>
      <c r="BC896" s="21"/>
      <c r="BD896" s="21"/>
      <c r="BE896" s="319"/>
      <c r="BF896" s="319"/>
      <c r="BG896" s="316"/>
      <c r="BH896" s="316"/>
      <c r="BI896" s="316"/>
      <c r="BJ896" s="316"/>
      <c r="BK896" s="316"/>
      <c r="BL896" s="316"/>
      <c r="BM896" s="316"/>
      <c r="BN896" s="316"/>
      <c r="BO896" s="316"/>
      <c r="BP896" s="316"/>
      <c r="BQ896" s="316"/>
      <c r="BR896" s="316"/>
      <c r="BS896" s="316"/>
      <c r="BT896" s="316"/>
      <c r="BU896" s="316"/>
      <c r="BV896" s="316"/>
      <c r="BW896" s="316"/>
      <c r="BX896" s="316"/>
      <c r="BY896" s="316"/>
      <c r="BZ896" s="316"/>
      <c r="CA896" s="316"/>
      <c r="CB896" s="316"/>
      <c r="CC896" s="316"/>
      <c r="CD896" s="316"/>
      <c r="CE896" s="316"/>
      <c r="CF896" s="316"/>
      <c r="CG896" s="316"/>
      <c r="CH896" s="316"/>
      <c r="CI896" s="316"/>
      <c r="CJ896" s="316"/>
      <c r="CK896" s="316"/>
      <c r="CL896" s="316"/>
      <c r="CM896" s="316"/>
      <c r="CN896" s="316"/>
      <c r="CO896" s="316"/>
      <c r="CP896" s="316"/>
      <c r="CQ896" s="316"/>
      <c r="CR896" s="316"/>
      <c r="CS896" s="316"/>
      <c r="CT896" s="316"/>
      <c r="CU896" s="316"/>
      <c r="CV896" s="316"/>
      <c r="CW896" s="316"/>
      <c r="CX896" s="316"/>
      <c r="CY896" s="316"/>
      <c r="CZ896" s="316"/>
      <c r="DA896" s="316"/>
      <c r="DB896" s="316"/>
      <c r="DC896" s="316"/>
      <c r="DD896" s="316"/>
      <c r="DE896" s="316"/>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21"/>
      <c r="ET896" s="21"/>
      <c r="EU896" s="21"/>
      <c r="EV896" s="21"/>
      <c r="HP896" s="268">
        <f t="shared" si="554"/>
        <v>4</v>
      </c>
      <c r="HQ896" s="268">
        <f t="shared" si="559"/>
        <v>888</v>
      </c>
      <c r="HR896" s="268">
        <f t="shared" si="555"/>
        <v>0</v>
      </c>
      <c r="HS896" s="268">
        <f t="shared" si="556"/>
        <v>0</v>
      </c>
    </row>
    <row r="897" spans="1:227" x14ac:dyDescent="0.3">
      <c r="A897" s="21"/>
      <c r="B897" s="14">
        <v>11949</v>
      </c>
      <c r="C897" s="14">
        <v>37</v>
      </c>
      <c r="D897" s="14" t="s">
        <v>182</v>
      </c>
      <c r="E897" s="14" t="s">
        <v>183</v>
      </c>
      <c r="F897" s="14">
        <v>330</v>
      </c>
      <c r="G897" s="14" t="s">
        <v>120</v>
      </c>
      <c r="H897" s="14">
        <v>6</v>
      </c>
      <c r="I897" s="14">
        <v>5</v>
      </c>
      <c r="J897" s="14">
        <v>5</v>
      </c>
      <c r="K897" s="14"/>
      <c r="L897" s="14" t="s">
        <v>141</v>
      </c>
      <c r="M897" s="24">
        <f t="shared" si="551"/>
        <v>5</v>
      </c>
      <c r="N897" s="24">
        <f t="shared" si="526"/>
        <v>2</v>
      </c>
      <c r="O897" s="24" t="str">
        <f t="shared" si="527"/>
        <v>5 5</v>
      </c>
      <c r="P897" s="24">
        <f t="shared" si="528"/>
        <v>5</v>
      </c>
      <c r="Q897" s="25">
        <f t="shared" si="529"/>
        <v>0</v>
      </c>
      <c r="R897" s="26">
        <f t="shared" si="530"/>
        <v>0</v>
      </c>
      <c r="S897" s="24">
        <f t="shared" si="531"/>
        <v>6</v>
      </c>
      <c r="T897" s="24">
        <f t="shared" si="532"/>
        <v>6</v>
      </c>
      <c r="U897" s="24" t="str">
        <f t="shared" si="533"/>
        <v/>
      </c>
      <c r="V897" s="24" t="str">
        <f t="shared" si="534"/>
        <v>g</v>
      </c>
      <c r="W897" s="24" t="str">
        <f t="shared" si="552"/>
        <v/>
      </c>
      <c r="X897" s="24">
        <f t="shared" si="535"/>
        <v>6</v>
      </c>
      <c r="Y897" s="24">
        <f t="shared" si="536"/>
        <v>6</v>
      </c>
      <c r="Z897" s="24" t="str">
        <f t="shared" si="537"/>
        <v>F</v>
      </c>
      <c r="AA897" s="24" t="str">
        <f t="shared" si="558"/>
        <v>F</v>
      </c>
      <c r="AB897" s="34" t="str">
        <f t="shared" si="538"/>
        <v/>
      </c>
      <c r="AC897" s="34" t="str">
        <f t="shared" si="539"/>
        <v>g</v>
      </c>
      <c r="AD897" s="34" t="str">
        <f t="shared" si="553"/>
        <v>g</v>
      </c>
      <c r="AE897" s="34" t="str">
        <f t="shared" si="540"/>
        <v>6 0</v>
      </c>
      <c r="AF897" s="34">
        <f t="shared" si="541"/>
        <v>5</v>
      </c>
      <c r="AG897" s="34">
        <f t="shared" si="542"/>
        <v>5</v>
      </c>
      <c r="AH897" s="34">
        <f t="shared" si="543"/>
        <v>0</v>
      </c>
      <c r="AI897" s="172">
        <f>IF(AJ897&lt;&gt;"",MAX(AI$3:AI896)+1,"")</f>
        <v>668</v>
      </c>
      <c r="AJ897" s="172" t="str">
        <f t="shared" si="544"/>
        <v>F</v>
      </c>
      <c r="AK897" s="172">
        <f t="shared" si="545"/>
        <v>330</v>
      </c>
      <c r="AL897" s="172">
        <f t="shared" si="546"/>
        <v>5</v>
      </c>
      <c r="AM897" s="172" t="str">
        <f>IF(AN897&lt;&gt;"",MAX(AM$3:AM896)+1,"")</f>
        <v/>
      </c>
      <c r="AN897" s="172" t="str">
        <f t="shared" si="547"/>
        <v/>
      </c>
      <c r="AO897" s="172" t="str">
        <f t="shared" si="548"/>
        <v/>
      </c>
      <c r="AP897" s="172" t="str">
        <f t="shared" si="549"/>
        <v/>
      </c>
      <c r="AQ897" s="172" t="str">
        <f t="shared" si="550"/>
        <v/>
      </c>
      <c r="AR897" s="172" t="str">
        <f>Table1[[#This Row],[Sex ]]&amp;Table1[[#This Row],[Month]]</f>
        <v>F6</v>
      </c>
      <c r="AS897" s="21"/>
      <c r="AT897" s="21"/>
      <c r="AU897" s="21"/>
      <c r="AV897" s="21"/>
      <c r="AW897" s="21"/>
      <c r="AX897" s="21"/>
      <c r="AY897" s="21"/>
      <c r="AZ897" s="21"/>
      <c r="BA897" s="21"/>
      <c r="BB897" s="21"/>
      <c r="BC897" s="21"/>
      <c r="BD897" s="21"/>
      <c r="BE897" s="319"/>
      <c r="BF897" s="319"/>
      <c r="BG897" s="316"/>
      <c r="BH897" s="316"/>
      <c r="BI897" s="316"/>
      <c r="BJ897" s="316"/>
      <c r="BK897" s="316"/>
      <c r="BL897" s="316"/>
      <c r="BM897" s="316"/>
      <c r="BN897" s="316"/>
      <c r="BO897" s="316"/>
      <c r="BP897" s="316"/>
      <c r="BQ897" s="316"/>
      <c r="BR897" s="316"/>
      <c r="BS897" s="316"/>
      <c r="BT897" s="316"/>
      <c r="BU897" s="316"/>
      <c r="BV897" s="316"/>
      <c r="BW897" s="316"/>
      <c r="BX897" s="316"/>
      <c r="BY897" s="316"/>
      <c r="BZ897" s="316"/>
      <c r="CA897" s="316"/>
      <c r="CB897" s="316"/>
      <c r="CC897" s="316"/>
      <c r="CD897" s="316"/>
      <c r="CE897" s="316"/>
      <c r="CF897" s="316"/>
      <c r="CG897" s="316"/>
      <c r="CH897" s="316"/>
      <c r="CI897" s="316"/>
      <c r="CJ897" s="316"/>
      <c r="CK897" s="316"/>
      <c r="CL897" s="316"/>
      <c r="CM897" s="316"/>
      <c r="CN897" s="316"/>
      <c r="CO897" s="316"/>
      <c r="CP897" s="316"/>
      <c r="CQ897" s="316"/>
      <c r="CR897" s="316"/>
      <c r="CS897" s="316"/>
      <c r="CT897" s="316"/>
      <c r="CU897" s="316"/>
      <c r="CV897" s="316"/>
      <c r="CW897" s="316"/>
      <c r="CX897" s="316"/>
      <c r="CY897" s="316"/>
      <c r="CZ897" s="316"/>
      <c r="DA897" s="316"/>
      <c r="DB897" s="316"/>
      <c r="DC897" s="316"/>
      <c r="DD897" s="316"/>
      <c r="DE897" s="316"/>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21"/>
      <c r="ET897" s="21"/>
      <c r="EU897" s="21"/>
      <c r="EV897" s="21"/>
      <c r="HP897" s="268">
        <f t="shared" si="554"/>
        <v>99</v>
      </c>
      <c r="HQ897" s="268">
        <f t="shared" si="559"/>
        <v>889</v>
      </c>
      <c r="HR897" s="268">
        <f t="shared" si="555"/>
        <v>0</v>
      </c>
      <c r="HS897" s="268">
        <f t="shared" si="556"/>
        <v>0</v>
      </c>
    </row>
    <row r="898" spans="1:227" x14ac:dyDescent="0.3">
      <c r="A898" s="21"/>
      <c r="B898" s="14">
        <v>12525</v>
      </c>
      <c r="C898" s="14">
        <v>1</v>
      </c>
      <c r="D898" s="14" t="s">
        <v>182</v>
      </c>
      <c r="E898" s="14" t="s">
        <v>183</v>
      </c>
      <c r="F898" s="14">
        <v>300</v>
      </c>
      <c r="G898" s="14" t="s">
        <v>121</v>
      </c>
      <c r="H898" s="14">
        <v>7</v>
      </c>
      <c r="I898" s="14">
        <v>3</v>
      </c>
      <c r="J898" s="14">
        <v>3</v>
      </c>
      <c r="K898" s="14"/>
      <c r="L898" s="14" t="s">
        <v>141</v>
      </c>
      <c r="M898" s="24">
        <f t="shared" si="551"/>
        <v>3</v>
      </c>
      <c r="N898" s="24">
        <f t="shared" si="526"/>
        <v>3</v>
      </c>
      <c r="O898" s="24" t="str">
        <f t="shared" si="527"/>
        <v>3 3</v>
      </c>
      <c r="P898" s="24">
        <f t="shared" si="528"/>
        <v>3</v>
      </c>
      <c r="Q898" s="25">
        <f t="shared" si="529"/>
        <v>0</v>
      </c>
      <c r="R898" s="26">
        <f t="shared" si="530"/>
        <v>0</v>
      </c>
      <c r="S898" s="24">
        <f t="shared" si="531"/>
        <v>7</v>
      </c>
      <c r="T898" s="24">
        <f t="shared" si="532"/>
        <v>7</v>
      </c>
      <c r="U898" s="24" t="str">
        <f t="shared" si="533"/>
        <v/>
      </c>
      <c r="V898" s="24" t="str">
        <f t="shared" si="534"/>
        <v>g</v>
      </c>
      <c r="W898" s="24" t="str">
        <f t="shared" si="552"/>
        <v/>
      </c>
      <c r="X898" s="24">
        <f t="shared" si="535"/>
        <v>7</v>
      </c>
      <c r="Y898" s="24">
        <f t="shared" si="536"/>
        <v>7</v>
      </c>
      <c r="Z898" s="24" t="str">
        <f t="shared" si="537"/>
        <v>M</v>
      </c>
      <c r="AA898" s="24" t="str">
        <f t="shared" si="558"/>
        <v>M</v>
      </c>
      <c r="AB898" s="34" t="str">
        <f t="shared" si="538"/>
        <v/>
      </c>
      <c r="AC898" s="34" t="str">
        <f t="shared" si="539"/>
        <v>g</v>
      </c>
      <c r="AD898" s="34" t="str">
        <f t="shared" si="553"/>
        <v>g</v>
      </c>
      <c r="AE898" s="34" t="str">
        <f t="shared" si="540"/>
        <v>7 0</v>
      </c>
      <c r="AF898" s="34">
        <f t="shared" si="541"/>
        <v>3</v>
      </c>
      <c r="AG898" s="34">
        <f t="shared" si="542"/>
        <v>3</v>
      </c>
      <c r="AH898" s="34">
        <f t="shared" si="543"/>
        <v>0</v>
      </c>
      <c r="AI898" s="172" t="str">
        <f>IF(AJ898&lt;&gt;"",MAX(AI$3:AI897)+1,"")</f>
        <v/>
      </c>
      <c r="AJ898" s="172" t="str">
        <f t="shared" si="544"/>
        <v/>
      </c>
      <c r="AK898" s="172" t="str">
        <f t="shared" si="545"/>
        <v/>
      </c>
      <c r="AL898" s="172" t="str">
        <f t="shared" si="546"/>
        <v/>
      </c>
      <c r="AM898" s="172">
        <f>IF(AN898&lt;&gt;"",MAX(AM$3:AM897)+1,"")</f>
        <v>218</v>
      </c>
      <c r="AN898" s="172" t="str">
        <f t="shared" si="547"/>
        <v>M</v>
      </c>
      <c r="AO898" s="172">
        <f t="shared" si="548"/>
        <v>300</v>
      </c>
      <c r="AP898" s="172">
        <f t="shared" si="549"/>
        <v>3</v>
      </c>
      <c r="AQ898" s="172" t="str">
        <f t="shared" si="550"/>
        <v/>
      </c>
      <c r="AR898" s="172" t="str">
        <f>Table1[[#This Row],[Sex ]]&amp;Table1[[#This Row],[Month]]</f>
        <v>M7</v>
      </c>
      <c r="AS898" s="21"/>
      <c r="AT898" s="21"/>
      <c r="AU898" s="21"/>
      <c r="AV898" s="21"/>
      <c r="AW898" s="21"/>
      <c r="AX898" s="21"/>
      <c r="AY898" s="21"/>
      <c r="AZ898" s="21"/>
      <c r="BA898" s="21"/>
      <c r="BB898" s="21"/>
      <c r="BC898" s="21"/>
      <c r="BD898" s="21"/>
      <c r="BE898" s="319"/>
      <c r="BF898" s="319"/>
      <c r="BG898" s="316"/>
      <c r="BH898" s="316"/>
      <c r="BI898" s="316"/>
      <c r="BJ898" s="316"/>
      <c r="BK898" s="316"/>
      <c r="BL898" s="316"/>
      <c r="BM898" s="316"/>
      <c r="BN898" s="316"/>
      <c r="BO898" s="316"/>
      <c r="BP898" s="316"/>
      <c r="BQ898" s="316"/>
      <c r="BR898" s="316"/>
      <c r="BS898" s="316"/>
      <c r="BT898" s="316"/>
      <c r="BU898" s="316"/>
      <c r="BV898" s="316"/>
      <c r="BW898" s="316"/>
      <c r="BX898" s="316"/>
      <c r="BY898" s="316"/>
      <c r="BZ898" s="316"/>
      <c r="CA898" s="316"/>
      <c r="CB898" s="316"/>
      <c r="CC898" s="316"/>
      <c r="CD898" s="316"/>
      <c r="CE898" s="316"/>
      <c r="CF898" s="316"/>
      <c r="CG898" s="316"/>
      <c r="CH898" s="316"/>
      <c r="CI898" s="316"/>
      <c r="CJ898" s="316"/>
      <c r="CK898" s="316"/>
      <c r="CL898" s="316"/>
      <c r="CM898" s="316"/>
      <c r="CN898" s="316"/>
      <c r="CO898" s="316"/>
      <c r="CP898" s="316"/>
      <c r="CQ898" s="316"/>
      <c r="CR898" s="316"/>
      <c r="CS898" s="316"/>
      <c r="CT898" s="316"/>
      <c r="CU898" s="316"/>
      <c r="CV898" s="316"/>
      <c r="CW898" s="316"/>
      <c r="CX898" s="316"/>
      <c r="CY898" s="316"/>
      <c r="CZ898" s="316"/>
      <c r="DA898" s="316"/>
      <c r="DB898" s="316"/>
      <c r="DC898" s="316"/>
      <c r="DD898" s="316"/>
      <c r="DE898" s="316"/>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21"/>
      <c r="ET898" s="21"/>
      <c r="EU898" s="21"/>
      <c r="EV898" s="21"/>
      <c r="HP898" s="268">
        <f t="shared" si="554"/>
        <v>5</v>
      </c>
      <c r="HQ898" s="268">
        <f t="shared" si="559"/>
        <v>890</v>
      </c>
      <c r="HR898" s="268">
        <f t="shared" si="555"/>
        <v>0</v>
      </c>
      <c r="HS898" s="268">
        <f t="shared" si="556"/>
        <v>0</v>
      </c>
    </row>
    <row r="899" spans="1:227" x14ac:dyDescent="0.3">
      <c r="A899" s="21"/>
      <c r="B899" s="14">
        <v>12525</v>
      </c>
      <c r="C899" s="14">
        <v>2</v>
      </c>
      <c r="D899" s="14" t="s">
        <v>182</v>
      </c>
      <c r="E899" s="14" t="s">
        <v>183</v>
      </c>
      <c r="F899" s="14">
        <v>300</v>
      </c>
      <c r="G899" s="14" t="s">
        <v>120</v>
      </c>
      <c r="H899" s="14">
        <v>7</v>
      </c>
      <c r="I899" s="14">
        <v>3</v>
      </c>
      <c r="J899" s="14">
        <v>3</v>
      </c>
      <c r="K899" s="14"/>
      <c r="L899" s="14" t="s">
        <v>141</v>
      </c>
      <c r="M899" s="24">
        <f t="shared" si="551"/>
        <v>3</v>
      </c>
      <c r="N899" s="24">
        <f t="shared" ref="N899:N962" si="560">IF(H899&lt;&gt;"",IF(H899&lt;4,1,IF(H899&lt;7,2,IF(H899&lt;10,3,4))),"")</f>
        <v>3</v>
      </c>
      <c r="O899" s="24" t="str">
        <f t="shared" ref="O899:O962" si="561">IF(SUM(I899:I899)&lt;99,J899&amp;" "&amp;I899,99&amp;" "&amp;99)</f>
        <v>3 3</v>
      </c>
      <c r="P899" s="24">
        <f t="shared" ref="P899:P962" si="562">(J899+I899)/2</f>
        <v>3</v>
      </c>
      <c r="Q899" s="25">
        <f t="shared" ref="Q899:Q962" si="563">IF(SUM(I899:J899)&lt;99,(I899-P899)^2+(J899-P899)^2,0)</f>
        <v>0</v>
      </c>
      <c r="R899" s="26">
        <f t="shared" ref="R899:R962" si="564">IF(SUM(I899:I899)&lt;99,IF(J899=0,IF(I899=0,0,((Q899)^0.5)/P899),((Q899)^0.5)/P899),"")</f>
        <v>0</v>
      </c>
      <c r="S899" s="24">
        <f t="shared" ref="S899:S962" si="565">IF(SUM(I899+J899)&lt;98,IF(I899&lt;&gt;"",H899,""),"")</f>
        <v>7</v>
      </c>
      <c r="T899" s="24">
        <f t="shared" ref="T899:T962" si="566">IF(SUM(I899+J899)&lt;98,IF(J899&lt;&gt;"",H899,""),"")</f>
        <v>7</v>
      </c>
      <c r="U899" s="24" t="str">
        <f t="shared" ref="U899:U962" si="567">IF(SUM(I899+J899)&lt;99,IF(K899&lt;&gt;"",H899,""),"")</f>
        <v/>
      </c>
      <c r="V899" s="24" t="str">
        <f t="shared" ref="V899:V962" si="568">IF(J899&lt;99,IF(M899&lt;&gt;"",L899,""),"")</f>
        <v>g</v>
      </c>
      <c r="W899" s="24" t="str">
        <f t="shared" si="552"/>
        <v/>
      </c>
      <c r="X899" s="24">
        <f t="shared" ref="X899:X962" si="569">IF(I899&lt;&gt;0,IF(I899-J899&lt;&gt;0,"",H899),"")</f>
        <v>7</v>
      </c>
      <c r="Y899" s="24">
        <f t="shared" ref="Y899:Y962" si="570">IF(J899&lt;&gt;"",H899,"")</f>
        <v>7</v>
      </c>
      <c r="Z899" s="24" t="str">
        <f t="shared" ref="Z899:Z962" si="571">IF(SUM(I899+J899)&lt;98,IF(I899&lt;&gt;"",G899,""),"")</f>
        <v>F</v>
      </c>
      <c r="AA899" s="24" t="str">
        <f t="shared" si="558"/>
        <v>F</v>
      </c>
      <c r="AB899" s="34" t="str">
        <f t="shared" ref="AB899:AB962" si="572">IF(SUM(I899:J899)&gt;98,G899,"")</f>
        <v/>
      </c>
      <c r="AC899" s="34" t="str">
        <f t="shared" ref="AC899:AC962" si="573">IF(SUM(I899+J899)&lt;99,L899,"")</f>
        <v>g</v>
      </c>
      <c r="AD899" s="34" t="str">
        <f t="shared" si="553"/>
        <v>g</v>
      </c>
      <c r="AE899" s="34" t="str">
        <f t="shared" ref="AE899:AE962" si="574">H899&amp;" "&amp;I899-J899</f>
        <v>7 0</v>
      </c>
      <c r="AF899" s="34">
        <f t="shared" ref="AF899:AF962" si="575">IF(SUM(I899+J899)&lt;99,J899,"")</f>
        <v>3</v>
      </c>
      <c r="AG899" s="34">
        <f t="shared" ref="AG899:AG962" si="576">IF(AF899&lt;&gt;"",I899,"")</f>
        <v>3</v>
      </c>
      <c r="AH899" s="34">
        <f t="shared" ref="AH899:AH962" si="577">IF(I899&lt;&gt;"",IF((I899+J899)&gt;98,"",I899-J899),"")</f>
        <v>0</v>
      </c>
      <c r="AI899" s="172">
        <f>IF(AJ899&lt;&gt;"",MAX(AI$3:AI898)+1,"")</f>
        <v>669</v>
      </c>
      <c r="AJ899" s="172" t="str">
        <f t="shared" ref="AJ899:AJ962" si="578">IF(SUM(I899:J899)&lt;98,IF(G899="F",G899,""),"")</f>
        <v>F</v>
      </c>
      <c r="AK899" s="172">
        <f t="shared" ref="AK899:AK962" si="579">IF(AJ899&lt;&gt;"",F899,"")</f>
        <v>300</v>
      </c>
      <c r="AL899" s="172">
        <f t="shared" ref="AL899:AL962" si="580">IF(AK899&lt;&gt;"",J899,"")</f>
        <v>3</v>
      </c>
      <c r="AM899" s="172" t="str">
        <f>IF(AN899&lt;&gt;"",MAX(AM$3:AM898)+1,"")</f>
        <v/>
      </c>
      <c r="AN899" s="172" t="str">
        <f t="shared" ref="AN899:AN962" si="581">IF(SUM(I899:J899)&lt;98,IF(G899="M",G899,""),"")</f>
        <v/>
      </c>
      <c r="AO899" s="172" t="str">
        <f t="shared" ref="AO899:AO962" si="582">IF(AN899&lt;&gt;"",F899,"")</f>
        <v/>
      </c>
      <c r="AP899" s="172" t="str">
        <f t="shared" ref="AP899:AP962" si="583">IF(AO899&lt;&gt;"",J899,"")</f>
        <v/>
      </c>
      <c r="AQ899" s="172" t="str">
        <f t="shared" ref="AQ899:AQ962" si="584">IF(K899&lt;&gt;"",J899&amp;" "&amp;(J899-K899),"")</f>
        <v/>
      </c>
      <c r="AR899" s="172" t="str">
        <f>Table1[[#This Row],[Sex ]]&amp;Table1[[#This Row],[Month]]</f>
        <v>F7</v>
      </c>
      <c r="AS899" s="21"/>
      <c r="AT899" s="21"/>
      <c r="AU899" s="21"/>
      <c r="AV899" s="21"/>
      <c r="AW899" s="21"/>
      <c r="AX899" s="21"/>
      <c r="AY899" s="21"/>
      <c r="AZ899" s="21"/>
      <c r="BA899" s="21"/>
      <c r="BB899" s="21"/>
      <c r="BC899" s="21"/>
      <c r="BD899" s="21"/>
      <c r="BE899" s="319"/>
      <c r="BF899" s="319"/>
      <c r="BG899" s="316"/>
      <c r="BH899" s="316"/>
      <c r="BI899" s="316"/>
      <c r="BJ899" s="316"/>
      <c r="BK899" s="316"/>
      <c r="BL899" s="316"/>
      <c r="BM899" s="316"/>
      <c r="BN899" s="316"/>
      <c r="BO899" s="316"/>
      <c r="BP899" s="316"/>
      <c r="BQ899" s="316"/>
      <c r="BR899" s="316"/>
      <c r="BS899" s="316"/>
      <c r="BT899" s="316"/>
      <c r="BU899" s="316"/>
      <c r="BV899" s="316"/>
      <c r="BW899" s="316"/>
      <c r="BX899" s="316"/>
      <c r="BY899" s="316"/>
      <c r="BZ899" s="316"/>
      <c r="CA899" s="316"/>
      <c r="CB899" s="316"/>
      <c r="CC899" s="316"/>
      <c r="CD899" s="316"/>
      <c r="CE899" s="316"/>
      <c r="CF899" s="316"/>
      <c r="CG899" s="316"/>
      <c r="CH899" s="316"/>
      <c r="CI899" s="316"/>
      <c r="CJ899" s="316"/>
      <c r="CK899" s="316"/>
      <c r="CL899" s="316"/>
      <c r="CM899" s="316"/>
      <c r="CN899" s="316"/>
      <c r="CO899" s="316"/>
      <c r="CP899" s="316"/>
      <c r="CQ899" s="316"/>
      <c r="CR899" s="316"/>
      <c r="CS899" s="316"/>
      <c r="CT899" s="316"/>
      <c r="CU899" s="316"/>
      <c r="CV899" s="316"/>
      <c r="CW899" s="316"/>
      <c r="CX899" s="316"/>
      <c r="CY899" s="316"/>
      <c r="CZ899" s="316"/>
      <c r="DA899" s="316"/>
      <c r="DB899" s="316"/>
      <c r="DC899" s="316"/>
      <c r="DD899" s="316"/>
      <c r="DE899" s="316"/>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21"/>
      <c r="ET899" s="21"/>
      <c r="EU899" s="21"/>
      <c r="EV899" s="21"/>
      <c r="HP899" s="268">
        <f t="shared" si="554"/>
        <v>4</v>
      </c>
      <c r="HQ899" s="268">
        <f t="shared" si="559"/>
        <v>891</v>
      </c>
      <c r="HR899" s="268">
        <f t="shared" si="555"/>
        <v>0</v>
      </c>
      <c r="HS899" s="268">
        <f t="shared" si="556"/>
        <v>0</v>
      </c>
    </row>
    <row r="900" spans="1:227" x14ac:dyDescent="0.3">
      <c r="A900" s="21"/>
      <c r="B900" s="14">
        <v>12525</v>
      </c>
      <c r="C900" s="14">
        <v>3</v>
      </c>
      <c r="D900" s="14" t="s">
        <v>182</v>
      </c>
      <c r="E900" s="14" t="s">
        <v>183</v>
      </c>
      <c r="F900" s="14">
        <v>300</v>
      </c>
      <c r="G900" s="14" t="s">
        <v>121</v>
      </c>
      <c r="H900" s="14">
        <v>7</v>
      </c>
      <c r="I900" s="14">
        <v>4</v>
      </c>
      <c r="J900" s="14">
        <v>4</v>
      </c>
      <c r="K900" s="14"/>
      <c r="L900" s="14" t="s">
        <v>141</v>
      </c>
      <c r="M900" s="24">
        <f t="shared" ref="M900:M963" si="585">IF(I900&lt;&gt;"",IF(SUM(I900:I900)&lt;99,IF(I900=J900,I900,""),""),"")</f>
        <v>4</v>
      </c>
      <c r="N900" s="24">
        <f t="shared" si="560"/>
        <v>3</v>
      </c>
      <c r="O900" s="24" t="str">
        <f t="shared" si="561"/>
        <v>4 4</v>
      </c>
      <c r="P900" s="24">
        <f t="shared" si="562"/>
        <v>4</v>
      </c>
      <c r="Q900" s="25">
        <f t="shared" si="563"/>
        <v>0</v>
      </c>
      <c r="R900" s="26">
        <f t="shared" si="564"/>
        <v>0</v>
      </c>
      <c r="S900" s="24">
        <f t="shared" si="565"/>
        <v>7</v>
      </c>
      <c r="T900" s="24">
        <f t="shared" si="566"/>
        <v>7</v>
      </c>
      <c r="U900" s="24" t="str">
        <f t="shared" si="567"/>
        <v/>
      </c>
      <c r="V900" s="24" t="str">
        <f t="shared" si="568"/>
        <v>g</v>
      </c>
      <c r="W900" s="24" t="str">
        <f t="shared" ref="W900:W963" si="586">IF(J900&gt;98,99,IF(K900&gt;98,99,IF(K900+J900=198,99,IF(K900&lt;&gt;"",ABS(J900-K900),""))))</f>
        <v/>
      </c>
      <c r="X900" s="24">
        <f t="shared" si="569"/>
        <v>7</v>
      </c>
      <c r="Y900" s="24">
        <f t="shared" si="570"/>
        <v>7</v>
      </c>
      <c r="Z900" s="24" t="str">
        <f t="shared" si="571"/>
        <v>M</v>
      </c>
      <c r="AA900" s="24" t="str">
        <f t="shared" si="558"/>
        <v>M</v>
      </c>
      <c r="AB900" s="34" t="str">
        <f t="shared" si="572"/>
        <v/>
      </c>
      <c r="AC900" s="34" t="str">
        <f t="shared" si="573"/>
        <v>g</v>
      </c>
      <c r="AD900" s="34" t="str">
        <f t="shared" ref="AD900:AD963" si="587">IF(AA900&lt;&gt;"",AC900,"")</f>
        <v>g</v>
      </c>
      <c r="AE900" s="34" t="str">
        <f t="shared" si="574"/>
        <v>7 0</v>
      </c>
      <c r="AF900" s="34">
        <f t="shared" si="575"/>
        <v>4</v>
      </c>
      <c r="AG900" s="34">
        <f t="shared" si="576"/>
        <v>4</v>
      </c>
      <c r="AH900" s="34">
        <f t="shared" si="577"/>
        <v>0</v>
      </c>
      <c r="AI900" s="172" t="str">
        <f>IF(AJ900&lt;&gt;"",MAX(AI$3:AI899)+1,"")</f>
        <v/>
      </c>
      <c r="AJ900" s="172" t="str">
        <f t="shared" si="578"/>
        <v/>
      </c>
      <c r="AK900" s="172" t="str">
        <f t="shared" si="579"/>
        <v/>
      </c>
      <c r="AL900" s="172" t="str">
        <f t="shared" si="580"/>
        <v/>
      </c>
      <c r="AM900" s="172">
        <f>IF(AN900&lt;&gt;"",MAX(AM$3:AM899)+1,"")</f>
        <v>219</v>
      </c>
      <c r="AN900" s="172" t="str">
        <f t="shared" si="581"/>
        <v>M</v>
      </c>
      <c r="AO900" s="172">
        <f t="shared" si="582"/>
        <v>300</v>
      </c>
      <c r="AP900" s="172">
        <f t="shared" si="583"/>
        <v>4</v>
      </c>
      <c r="AQ900" s="172" t="str">
        <f t="shared" si="584"/>
        <v/>
      </c>
      <c r="AR900" s="172" t="str">
        <f>Table1[[#This Row],[Sex ]]&amp;Table1[[#This Row],[Month]]</f>
        <v>M7</v>
      </c>
      <c r="AS900" s="21"/>
      <c r="AT900" s="21"/>
      <c r="AU900" s="21"/>
      <c r="AV900" s="21"/>
      <c r="AW900" s="21"/>
      <c r="AX900" s="21"/>
      <c r="AY900" s="21"/>
      <c r="AZ900" s="21"/>
      <c r="BA900" s="21"/>
      <c r="BB900" s="21"/>
      <c r="BC900" s="21"/>
      <c r="BD900" s="21"/>
      <c r="BE900" s="319"/>
      <c r="BF900" s="319"/>
      <c r="BG900" s="316"/>
      <c r="BH900" s="316"/>
      <c r="BI900" s="316"/>
      <c r="BJ900" s="316"/>
      <c r="BK900" s="316"/>
      <c r="BL900" s="316"/>
      <c r="BM900" s="316"/>
      <c r="BN900" s="316"/>
      <c r="BO900" s="316"/>
      <c r="BP900" s="316"/>
      <c r="BQ900" s="316"/>
      <c r="BR900" s="316"/>
      <c r="BS900" s="316"/>
      <c r="BT900" s="316"/>
      <c r="BU900" s="316"/>
      <c r="BV900" s="316"/>
      <c r="BW900" s="316"/>
      <c r="BX900" s="316"/>
      <c r="BY900" s="316"/>
      <c r="BZ900" s="316"/>
      <c r="CA900" s="316"/>
      <c r="CB900" s="316"/>
      <c r="CC900" s="316"/>
      <c r="CD900" s="316"/>
      <c r="CE900" s="316"/>
      <c r="CF900" s="316"/>
      <c r="CG900" s="316"/>
      <c r="CH900" s="316"/>
      <c r="CI900" s="316"/>
      <c r="CJ900" s="316"/>
      <c r="CK900" s="316"/>
      <c r="CL900" s="316"/>
      <c r="CM900" s="316"/>
      <c r="CN900" s="316"/>
      <c r="CO900" s="316"/>
      <c r="CP900" s="316"/>
      <c r="CQ900" s="316"/>
      <c r="CR900" s="316"/>
      <c r="CS900" s="316"/>
      <c r="CT900" s="316"/>
      <c r="CU900" s="316"/>
      <c r="CV900" s="316"/>
      <c r="CW900" s="316"/>
      <c r="CX900" s="316"/>
      <c r="CY900" s="316"/>
      <c r="CZ900" s="316"/>
      <c r="DA900" s="316"/>
      <c r="DB900" s="316"/>
      <c r="DC900" s="316"/>
      <c r="DD900" s="316"/>
      <c r="DE900" s="316"/>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21"/>
      <c r="ET900" s="21"/>
      <c r="EU900" s="21"/>
      <c r="EV900" s="21"/>
      <c r="HP900" s="268">
        <f t="shared" si="554"/>
        <v>3</v>
      </c>
      <c r="HQ900" s="268">
        <f t="shared" si="559"/>
        <v>892</v>
      </c>
      <c r="HR900" s="268">
        <f t="shared" si="555"/>
        <v>0</v>
      </c>
      <c r="HS900" s="268">
        <f t="shared" si="556"/>
        <v>0</v>
      </c>
    </row>
    <row r="901" spans="1:227" x14ac:dyDescent="0.3">
      <c r="A901" s="21"/>
      <c r="B901" s="14">
        <v>12525</v>
      </c>
      <c r="C901" s="14">
        <v>4</v>
      </c>
      <c r="D901" s="14" t="s">
        <v>182</v>
      </c>
      <c r="E901" s="14" t="s">
        <v>183</v>
      </c>
      <c r="F901" s="14">
        <v>320</v>
      </c>
      <c r="G901" s="14" t="s">
        <v>121</v>
      </c>
      <c r="H901" s="14">
        <v>7</v>
      </c>
      <c r="I901" s="14">
        <v>3</v>
      </c>
      <c r="J901" s="14">
        <v>3</v>
      </c>
      <c r="K901" s="14"/>
      <c r="L901" s="14" t="s">
        <v>141</v>
      </c>
      <c r="M901" s="24">
        <f t="shared" si="585"/>
        <v>3</v>
      </c>
      <c r="N901" s="24">
        <f t="shared" si="560"/>
        <v>3</v>
      </c>
      <c r="O901" s="24" t="str">
        <f t="shared" si="561"/>
        <v>3 3</v>
      </c>
      <c r="P901" s="24">
        <f t="shared" si="562"/>
        <v>3</v>
      </c>
      <c r="Q901" s="25">
        <f t="shared" si="563"/>
        <v>0</v>
      </c>
      <c r="R901" s="26">
        <f t="shared" si="564"/>
        <v>0</v>
      </c>
      <c r="S901" s="24">
        <f t="shared" si="565"/>
        <v>7</v>
      </c>
      <c r="T901" s="24">
        <f t="shared" si="566"/>
        <v>7</v>
      </c>
      <c r="U901" s="24" t="str">
        <f t="shared" si="567"/>
        <v/>
      </c>
      <c r="V901" s="24" t="str">
        <f t="shared" si="568"/>
        <v>g</v>
      </c>
      <c r="W901" s="24" t="str">
        <f t="shared" si="586"/>
        <v/>
      </c>
      <c r="X901" s="24">
        <f t="shared" si="569"/>
        <v>7</v>
      </c>
      <c r="Y901" s="24">
        <f t="shared" si="570"/>
        <v>7</v>
      </c>
      <c r="Z901" s="24" t="str">
        <f t="shared" si="571"/>
        <v>M</v>
      </c>
      <c r="AA901" s="24" t="str">
        <f t="shared" si="558"/>
        <v>M</v>
      </c>
      <c r="AB901" s="34" t="str">
        <f t="shared" si="572"/>
        <v/>
      </c>
      <c r="AC901" s="34" t="str">
        <f t="shared" si="573"/>
        <v>g</v>
      </c>
      <c r="AD901" s="34" t="str">
        <f t="shared" si="587"/>
        <v>g</v>
      </c>
      <c r="AE901" s="34" t="str">
        <f t="shared" si="574"/>
        <v>7 0</v>
      </c>
      <c r="AF901" s="34">
        <f t="shared" si="575"/>
        <v>3</v>
      </c>
      <c r="AG901" s="34">
        <f t="shared" si="576"/>
        <v>3</v>
      </c>
      <c r="AH901" s="34">
        <f t="shared" si="577"/>
        <v>0</v>
      </c>
      <c r="AI901" s="172" t="str">
        <f>IF(AJ901&lt;&gt;"",MAX(AI$3:AI900)+1,"")</f>
        <v/>
      </c>
      <c r="AJ901" s="172" t="str">
        <f t="shared" si="578"/>
        <v/>
      </c>
      <c r="AK901" s="172" t="str">
        <f t="shared" si="579"/>
        <v/>
      </c>
      <c r="AL901" s="172" t="str">
        <f t="shared" si="580"/>
        <v/>
      </c>
      <c r="AM901" s="172">
        <f>IF(AN901&lt;&gt;"",MAX(AM$3:AM900)+1,"")</f>
        <v>220</v>
      </c>
      <c r="AN901" s="172" t="str">
        <f t="shared" si="581"/>
        <v>M</v>
      </c>
      <c r="AO901" s="172">
        <f t="shared" si="582"/>
        <v>320</v>
      </c>
      <c r="AP901" s="172">
        <f t="shared" si="583"/>
        <v>3</v>
      </c>
      <c r="AQ901" s="172" t="str">
        <f t="shared" si="584"/>
        <v/>
      </c>
      <c r="AR901" s="172" t="str">
        <f>Table1[[#This Row],[Sex ]]&amp;Table1[[#This Row],[Month]]</f>
        <v>M7</v>
      </c>
      <c r="AS901" s="21"/>
      <c r="AT901" s="21"/>
      <c r="AU901" s="21"/>
      <c r="AV901" s="21"/>
      <c r="AW901" s="21"/>
      <c r="AX901" s="21"/>
      <c r="AY901" s="21"/>
      <c r="AZ901" s="21"/>
      <c r="BA901" s="21"/>
      <c r="BB901" s="21"/>
      <c r="BC901" s="21"/>
      <c r="BD901" s="21"/>
      <c r="BE901" s="319"/>
      <c r="BF901" s="319"/>
      <c r="BG901" s="316"/>
      <c r="BH901" s="316"/>
      <c r="BI901" s="316"/>
      <c r="BJ901" s="316"/>
      <c r="BK901" s="316"/>
      <c r="BL901" s="316"/>
      <c r="BM901" s="316"/>
      <c r="BN901" s="316"/>
      <c r="BO901" s="316"/>
      <c r="BP901" s="316"/>
      <c r="BQ901" s="316"/>
      <c r="BR901" s="316"/>
      <c r="BS901" s="316"/>
      <c r="BT901" s="316"/>
      <c r="BU901" s="316"/>
      <c r="BV901" s="316"/>
      <c r="BW901" s="316"/>
      <c r="BX901" s="316"/>
      <c r="BY901" s="316"/>
      <c r="BZ901" s="316"/>
      <c r="CA901" s="316"/>
      <c r="CB901" s="316"/>
      <c r="CC901" s="316"/>
      <c r="CD901" s="316"/>
      <c r="CE901" s="316"/>
      <c r="CF901" s="316"/>
      <c r="CG901" s="316"/>
      <c r="CH901" s="316"/>
      <c r="CI901" s="316"/>
      <c r="CJ901" s="316"/>
      <c r="CK901" s="316"/>
      <c r="CL901" s="316"/>
      <c r="CM901" s="316"/>
      <c r="CN901" s="316"/>
      <c r="CO901" s="316"/>
      <c r="CP901" s="316"/>
      <c r="CQ901" s="316"/>
      <c r="CR901" s="316"/>
      <c r="CS901" s="316"/>
      <c r="CT901" s="316"/>
      <c r="CU901" s="316"/>
      <c r="CV901" s="316"/>
      <c r="CW901" s="316"/>
      <c r="CX901" s="316"/>
      <c r="CY901" s="316"/>
      <c r="CZ901" s="316"/>
      <c r="DA901" s="316"/>
      <c r="DB901" s="316"/>
      <c r="DC901" s="316"/>
      <c r="DD901" s="316"/>
      <c r="DE901" s="316"/>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HP901" s="268">
        <f t="shared" si="554"/>
        <v>2</v>
      </c>
      <c r="HQ901" s="268">
        <f t="shared" si="559"/>
        <v>893</v>
      </c>
      <c r="HR901" s="268">
        <f t="shared" si="555"/>
        <v>0</v>
      </c>
      <c r="HS901" s="268">
        <f t="shared" si="556"/>
        <v>0</v>
      </c>
    </row>
    <row r="902" spans="1:227" x14ac:dyDescent="0.3">
      <c r="A902" s="21"/>
      <c r="B902" s="14">
        <v>12525</v>
      </c>
      <c r="C902" s="14">
        <v>5</v>
      </c>
      <c r="D902" s="14" t="s">
        <v>182</v>
      </c>
      <c r="E902" s="14" t="s">
        <v>183</v>
      </c>
      <c r="F902" s="14">
        <v>310</v>
      </c>
      <c r="G902" s="14" t="s">
        <v>121</v>
      </c>
      <c r="H902" s="14">
        <v>7</v>
      </c>
      <c r="I902" s="14">
        <v>3</v>
      </c>
      <c r="J902" s="14">
        <v>3</v>
      </c>
      <c r="K902" s="14"/>
      <c r="L902" s="14" t="s">
        <v>141</v>
      </c>
      <c r="M902" s="24">
        <f t="shared" si="585"/>
        <v>3</v>
      </c>
      <c r="N902" s="24">
        <f t="shared" si="560"/>
        <v>3</v>
      </c>
      <c r="O902" s="24" t="str">
        <f t="shared" si="561"/>
        <v>3 3</v>
      </c>
      <c r="P902" s="24">
        <f t="shared" si="562"/>
        <v>3</v>
      </c>
      <c r="Q902" s="25">
        <f t="shared" si="563"/>
        <v>0</v>
      </c>
      <c r="R902" s="26">
        <f t="shared" si="564"/>
        <v>0</v>
      </c>
      <c r="S902" s="24">
        <f t="shared" si="565"/>
        <v>7</v>
      </c>
      <c r="T902" s="24">
        <f t="shared" si="566"/>
        <v>7</v>
      </c>
      <c r="U902" s="24" t="str">
        <f t="shared" si="567"/>
        <v/>
      </c>
      <c r="V902" s="24" t="str">
        <f t="shared" si="568"/>
        <v>g</v>
      </c>
      <c r="W902" s="24" t="str">
        <f t="shared" si="586"/>
        <v/>
      </c>
      <c r="X902" s="24">
        <f t="shared" si="569"/>
        <v>7</v>
      </c>
      <c r="Y902" s="24">
        <f t="shared" si="570"/>
        <v>7</v>
      </c>
      <c r="Z902" s="24" t="str">
        <f t="shared" si="571"/>
        <v>M</v>
      </c>
      <c r="AA902" s="24" t="str">
        <f t="shared" si="558"/>
        <v>M</v>
      </c>
      <c r="AB902" s="34" t="str">
        <f t="shared" si="572"/>
        <v/>
      </c>
      <c r="AC902" s="34" t="str">
        <f t="shared" si="573"/>
        <v>g</v>
      </c>
      <c r="AD902" s="34" t="str">
        <f t="shared" si="587"/>
        <v>g</v>
      </c>
      <c r="AE902" s="34" t="str">
        <f t="shared" si="574"/>
        <v>7 0</v>
      </c>
      <c r="AF902" s="34">
        <f t="shared" si="575"/>
        <v>3</v>
      </c>
      <c r="AG902" s="34">
        <f t="shared" si="576"/>
        <v>3</v>
      </c>
      <c r="AH902" s="34">
        <f t="shared" si="577"/>
        <v>0</v>
      </c>
      <c r="AI902" s="172" t="str">
        <f>IF(AJ902&lt;&gt;"",MAX(AI$3:AI901)+1,"")</f>
        <v/>
      </c>
      <c r="AJ902" s="172" t="str">
        <f t="shared" si="578"/>
        <v/>
      </c>
      <c r="AK902" s="172" t="str">
        <f t="shared" si="579"/>
        <v/>
      </c>
      <c r="AL902" s="172" t="str">
        <f t="shared" si="580"/>
        <v/>
      </c>
      <c r="AM902" s="172">
        <f>IF(AN902&lt;&gt;"",MAX(AM$3:AM901)+1,"")</f>
        <v>221</v>
      </c>
      <c r="AN902" s="172" t="str">
        <f t="shared" si="581"/>
        <v>M</v>
      </c>
      <c r="AO902" s="172">
        <f t="shared" si="582"/>
        <v>310</v>
      </c>
      <c r="AP902" s="172">
        <f t="shared" si="583"/>
        <v>3</v>
      </c>
      <c r="AQ902" s="172" t="str">
        <f t="shared" si="584"/>
        <v/>
      </c>
      <c r="AR902" s="172" t="str">
        <f>Table1[[#This Row],[Sex ]]&amp;Table1[[#This Row],[Month]]</f>
        <v>M7</v>
      </c>
      <c r="AS902" s="21"/>
      <c r="AT902" s="21"/>
      <c r="AU902" s="21"/>
      <c r="AV902" s="21"/>
      <c r="AW902" s="21"/>
      <c r="AX902" s="21"/>
      <c r="AY902" s="21"/>
      <c r="AZ902" s="21"/>
      <c r="BA902" s="21"/>
      <c r="BB902" s="21"/>
      <c r="BC902" s="21"/>
      <c r="BD902" s="21"/>
      <c r="BE902" s="319"/>
      <c r="BF902" s="319"/>
      <c r="BG902" s="316"/>
      <c r="BH902" s="316"/>
      <c r="BI902" s="316"/>
      <c r="BJ902" s="316"/>
      <c r="BK902" s="316"/>
      <c r="BL902" s="316"/>
      <c r="BM902" s="316"/>
      <c r="BN902" s="316"/>
      <c r="BO902" s="316"/>
      <c r="BP902" s="316"/>
      <c r="BQ902" s="316"/>
      <c r="BR902" s="316"/>
      <c r="BS902" s="316"/>
      <c r="BT902" s="316"/>
      <c r="BU902" s="316"/>
      <c r="BV902" s="316"/>
      <c r="BW902" s="316"/>
      <c r="BX902" s="316"/>
      <c r="BY902" s="316"/>
      <c r="BZ902" s="316"/>
      <c r="CA902" s="316"/>
      <c r="CB902" s="316"/>
      <c r="CC902" s="316"/>
      <c r="CD902" s="316"/>
      <c r="CE902" s="316"/>
      <c r="CF902" s="316"/>
      <c r="CG902" s="316"/>
      <c r="CH902" s="316"/>
      <c r="CI902" s="316"/>
      <c r="CJ902" s="316"/>
      <c r="CK902" s="316"/>
      <c r="CL902" s="316"/>
      <c r="CM902" s="316"/>
      <c r="CN902" s="316"/>
      <c r="CO902" s="316"/>
      <c r="CP902" s="316"/>
      <c r="CQ902" s="316"/>
      <c r="CR902" s="316"/>
      <c r="CS902" s="316"/>
      <c r="CT902" s="316"/>
      <c r="CU902" s="316"/>
      <c r="CV902" s="316"/>
      <c r="CW902" s="316"/>
      <c r="CX902" s="316"/>
      <c r="CY902" s="316"/>
      <c r="CZ902" s="316"/>
      <c r="DA902" s="316"/>
      <c r="DB902" s="316"/>
      <c r="DC902" s="316"/>
      <c r="DD902" s="316"/>
      <c r="DE902" s="316"/>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21"/>
      <c r="ET902" s="21"/>
      <c r="EU902" s="21"/>
      <c r="EV902" s="21"/>
      <c r="HP902" s="268">
        <f t="shared" si="554"/>
        <v>3</v>
      </c>
      <c r="HQ902" s="268">
        <f t="shared" si="559"/>
        <v>894</v>
      </c>
      <c r="HR902" s="268">
        <f t="shared" si="555"/>
        <v>0</v>
      </c>
      <c r="HS902" s="268">
        <f t="shared" si="556"/>
        <v>0</v>
      </c>
    </row>
    <row r="903" spans="1:227" x14ac:dyDescent="0.3">
      <c r="A903" s="21"/>
      <c r="B903" s="14">
        <v>12525</v>
      </c>
      <c r="C903" s="14">
        <v>6</v>
      </c>
      <c r="D903" s="14" t="s">
        <v>182</v>
      </c>
      <c r="E903" s="14" t="s">
        <v>183</v>
      </c>
      <c r="F903" s="14">
        <v>290</v>
      </c>
      <c r="G903" s="14" t="s">
        <v>120</v>
      </c>
      <c r="H903" s="14">
        <v>7</v>
      </c>
      <c r="I903" s="14">
        <v>4</v>
      </c>
      <c r="J903" s="14">
        <v>4</v>
      </c>
      <c r="K903" s="14"/>
      <c r="L903" s="14" t="s">
        <v>141</v>
      </c>
      <c r="M903" s="24">
        <f t="shared" si="585"/>
        <v>4</v>
      </c>
      <c r="N903" s="24">
        <f t="shared" si="560"/>
        <v>3</v>
      </c>
      <c r="O903" s="24" t="str">
        <f t="shared" si="561"/>
        <v>4 4</v>
      </c>
      <c r="P903" s="24">
        <f t="shared" si="562"/>
        <v>4</v>
      </c>
      <c r="Q903" s="25">
        <f t="shared" si="563"/>
        <v>0</v>
      </c>
      <c r="R903" s="26">
        <f t="shared" si="564"/>
        <v>0</v>
      </c>
      <c r="S903" s="24">
        <f t="shared" si="565"/>
        <v>7</v>
      </c>
      <c r="T903" s="24">
        <f t="shared" si="566"/>
        <v>7</v>
      </c>
      <c r="U903" s="24" t="str">
        <f t="shared" si="567"/>
        <v/>
      </c>
      <c r="V903" s="24" t="str">
        <f t="shared" si="568"/>
        <v>g</v>
      </c>
      <c r="W903" s="24" t="str">
        <f t="shared" si="586"/>
        <v/>
      </c>
      <c r="X903" s="24">
        <f t="shared" si="569"/>
        <v>7</v>
      </c>
      <c r="Y903" s="24">
        <f t="shared" si="570"/>
        <v>7</v>
      </c>
      <c r="Z903" s="24" t="str">
        <f t="shared" si="571"/>
        <v>F</v>
      </c>
      <c r="AA903" s="24" t="str">
        <f t="shared" si="558"/>
        <v>F</v>
      </c>
      <c r="AB903" s="34" t="str">
        <f t="shared" si="572"/>
        <v/>
      </c>
      <c r="AC903" s="34" t="str">
        <f t="shared" si="573"/>
        <v>g</v>
      </c>
      <c r="AD903" s="34" t="str">
        <f t="shared" si="587"/>
        <v>g</v>
      </c>
      <c r="AE903" s="34" t="str">
        <f t="shared" si="574"/>
        <v>7 0</v>
      </c>
      <c r="AF903" s="34">
        <f t="shared" si="575"/>
        <v>4</v>
      </c>
      <c r="AG903" s="34">
        <f t="shared" si="576"/>
        <v>4</v>
      </c>
      <c r="AH903" s="34">
        <f t="shared" si="577"/>
        <v>0</v>
      </c>
      <c r="AI903" s="172">
        <f>IF(AJ903&lt;&gt;"",MAX(AI$3:AI902)+1,"")</f>
        <v>670</v>
      </c>
      <c r="AJ903" s="172" t="str">
        <f t="shared" si="578"/>
        <v>F</v>
      </c>
      <c r="AK903" s="172">
        <f t="shared" si="579"/>
        <v>290</v>
      </c>
      <c r="AL903" s="172">
        <f t="shared" si="580"/>
        <v>4</v>
      </c>
      <c r="AM903" s="172" t="str">
        <f>IF(AN903&lt;&gt;"",MAX(AM$3:AM902)+1,"")</f>
        <v/>
      </c>
      <c r="AN903" s="172" t="str">
        <f t="shared" si="581"/>
        <v/>
      </c>
      <c r="AO903" s="172" t="str">
        <f t="shared" si="582"/>
        <v/>
      </c>
      <c r="AP903" s="172" t="str">
        <f t="shared" si="583"/>
        <v/>
      </c>
      <c r="AQ903" s="172" t="str">
        <f t="shared" si="584"/>
        <v/>
      </c>
      <c r="AR903" s="172" t="str">
        <f>Table1[[#This Row],[Sex ]]&amp;Table1[[#This Row],[Month]]</f>
        <v>F7</v>
      </c>
      <c r="AS903" s="21"/>
      <c r="AT903" s="21"/>
      <c r="AU903" s="21"/>
      <c r="AV903" s="21"/>
      <c r="AW903" s="21"/>
      <c r="AX903" s="21"/>
      <c r="AY903" s="21"/>
      <c r="AZ903" s="21"/>
      <c r="BA903" s="21"/>
      <c r="BB903" s="21"/>
      <c r="BC903" s="21"/>
      <c r="BD903" s="21"/>
      <c r="BE903" s="319"/>
      <c r="BF903" s="319"/>
      <c r="BG903" s="316"/>
      <c r="BH903" s="316"/>
      <c r="BI903" s="316"/>
      <c r="BJ903" s="316"/>
      <c r="BK903" s="316"/>
      <c r="BL903" s="316"/>
      <c r="BM903" s="316"/>
      <c r="BN903" s="316"/>
      <c r="BO903" s="316"/>
      <c r="BP903" s="316"/>
      <c r="BQ903" s="316"/>
      <c r="BR903" s="316"/>
      <c r="BS903" s="316"/>
      <c r="BT903" s="316"/>
      <c r="BU903" s="316"/>
      <c r="BV903" s="316"/>
      <c r="BW903" s="316"/>
      <c r="BX903" s="316"/>
      <c r="BY903" s="316"/>
      <c r="BZ903" s="316"/>
      <c r="CA903" s="316"/>
      <c r="CB903" s="316"/>
      <c r="CC903" s="316"/>
      <c r="CD903" s="316"/>
      <c r="CE903" s="316"/>
      <c r="CF903" s="316"/>
      <c r="CG903" s="316"/>
      <c r="CH903" s="316"/>
      <c r="CI903" s="316"/>
      <c r="CJ903" s="316"/>
      <c r="CK903" s="316"/>
      <c r="CL903" s="316"/>
      <c r="CM903" s="316"/>
      <c r="CN903" s="316"/>
      <c r="CO903" s="316"/>
      <c r="CP903" s="316"/>
      <c r="CQ903" s="316"/>
      <c r="CR903" s="316"/>
      <c r="CS903" s="316"/>
      <c r="CT903" s="316"/>
      <c r="CU903" s="316"/>
      <c r="CV903" s="316"/>
      <c r="CW903" s="316"/>
      <c r="CX903" s="316"/>
      <c r="CY903" s="316"/>
      <c r="CZ903" s="316"/>
      <c r="DA903" s="316"/>
      <c r="DB903" s="316"/>
      <c r="DC903" s="316"/>
      <c r="DD903" s="316"/>
      <c r="DE903" s="316"/>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21"/>
      <c r="ET903" s="21"/>
      <c r="EU903" s="21"/>
      <c r="EV903" s="21"/>
      <c r="HP903" s="268">
        <f t="shared" si="554"/>
        <v>5</v>
      </c>
      <c r="HQ903" s="268">
        <f t="shared" si="559"/>
        <v>895</v>
      </c>
      <c r="HR903" s="268">
        <f t="shared" si="555"/>
        <v>0</v>
      </c>
      <c r="HS903" s="268">
        <f t="shared" si="556"/>
        <v>0</v>
      </c>
    </row>
    <row r="904" spans="1:227" x14ac:dyDescent="0.3">
      <c r="A904" s="21"/>
      <c r="B904" s="14">
        <v>12525</v>
      </c>
      <c r="C904" s="14">
        <v>7</v>
      </c>
      <c r="D904" s="14" t="s">
        <v>182</v>
      </c>
      <c r="E904" s="14" t="s">
        <v>183</v>
      </c>
      <c r="F904" s="14">
        <v>320</v>
      </c>
      <c r="G904" s="14" t="s">
        <v>120</v>
      </c>
      <c r="H904" s="14">
        <v>7</v>
      </c>
      <c r="I904" s="14">
        <v>3</v>
      </c>
      <c r="J904" s="14">
        <v>3</v>
      </c>
      <c r="K904" s="14"/>
      <c r="L904" s="14" t="s">
        <v>141</v>
      </c>
      <c r="M904" s="24">
        <f t="shared" si="585"/>
        <v>3</v>
      </c>
      <c r="N904" s="24">
        <f t="shared" si="560"/>
        <v>3</v>
      </c>
      <c r="O904" s="24" t="str">
        <f t="shared" si="561"/>
        <v>3 3</v>
      </c>
      <c r="P904" s="24">
        <f t="shared" si="562"/>
        <v>3</v>
      </c>
      <c r="Q904" s="25">
        <f t="shared" si="563"/>
        <v>0</v>
      </c>
      <c r="R904" s="26">
        <f t="shared" si="564"/>
        <v>0</v>
      </c>
      <c r="S904" s="24">
        <f t="shared" si="565"/>
        <v>7</v>
      </c>
      <c r="T904" s="24">
        <f t="shared" si="566"/>
        <v>7</v>
      </c>
      <c r="U904" s="24" t="str">
        <f t="shared" si="567"/>
        <v/>
      </c>
      <c r="V904" s="24" t="str">
        <f t="shared" si="568"/>
        <v>g</v>
      </c>
      <c r="W904" s="24" t="str">
        <f t="shared" si="586"/>
        <v/>
      </c>
      <c r="X904" s="24">
        <f t="shared" si="569"/>
        <v>7</v>
      </c>
      <c r="Y904" s="24">
        <f t="shared" si="570"/>
        <v>7</v>
      </c>
      <c r="Z904" s="24" t="str">
        <f t="shared" si="571"/>
        <v>F</v>
      </c>
      <c r="AA904" s="24" t="str">
        <f t="shared" si="558"/>
        <v>F</v>
      </c>
      <c r="AB904" s="34" t="str">
        <f t="shared" si="572"/>
        <v/>
      </c>
      <c r="AC904" s="34" t="str">
        <f t="shared" si="573"/>
        <v>g</v>
      </c>
      <c r="AD904" s="34" t="str">
        <f t="shared" si="587"/>
        <v>g</v>
      </c>
      <c r="AE904" s="34" t="str">
        <f t="shared" si="574"/>
        <v>7 0</v>
      </c>
      <c r="AF904" s="34">
        <f t="shared" si="575"/>
        <v>3</v>
      </c>
      <c r="AG904" s="34">
        <f t="shared" si="576"/>
        <v>3</v>
      </c>
      <c r="AH904" s="34">
        <f t="shared" si="577"/>
        <v>0</v>
      </c>
      <c r="AI904" s="172">
        <f>IF(AJ904&lt;&gt;"",MAX(AI$3:AI903)+1,"")</f>
        <v>671</v>
      </c>
      <c r="AJ904" s="172" t="str">
        <f t="shared" si="578"/>
        <v>F</v>
      </c>
      <c r="AK904" s="172">
        <f t="shared" si="579"/>
        <v>320</v>
      </c>
      <c r="AL904" s="172">
        <f t="shared" si="580"/>
        <v>3</v>
      </c>
      <c r="AM904" s="172" t="str">
        <f>IF(AN904&lt;&gt;"",MAX(AM$3:AM903)+1,"")</f>
        <v/>
      </c>
      <c r="AN904" s="172" t="str">
        <f t="shared" si="581"/>
        <v/>
      </c>
      <c r="AO904" s="172" t="str">
        <f t="shared" si="582"/>
        <v/>
      </c>
      <c r="AP904" s="172" t="str">
        <f t="shared" si="583"/>
        <v/>
      </c>
      <c r="AQ904" s="172" t="str">
        <f t="shared" si="584"/>
        <v/>
      </c>
      <c r="AR904" s="172" t="str">
        <f>Table1[[#This Row],[Sex ]]&amp;Table1[[#This Row],[Month]]</f>
        <v>F7</v>
      </c>
      <c r="AS904" s="21"/>
      <c r="AT904" s="21"/>
      <c r="AU904" s="21"/>
      <c r="AV904" s="21"/>
      <c r="AW904" s="21"/>
      <c r="AX904" s="21"/>
      <c r="AY904" s="21"/>
      <c r="AZ904" s="21"/>
      <c r="BA904" s="21"/>
      <c r="BB904" s="21"/>
      <c r="BC904" s="21"/>
      <c r="BD904" s="21"/>
      <c r="BE904" s="319"/>
      <c r="BF904" s="319"/>
      <c r="BG904" s="316"/>
      <c r="BH904" s="316"/>
      <c r="BI904" s="316"/>
      <c r="BJ904" s="316"/>
      <c r="BK904" s="316"/>
      <c r="BL904" s="316"/>
      <c r="BM904" s="316"/>
      <c r="BN904" s="316"/>
      <c r="BO904" s="316"/>
      <c r="BP904" s="316"/>
      <c r="BQ904" s="316"/>
      <c r="BR904" s="316"/>
      <c r="BS904" s="316"/>
      <c r="BT904" s="316"/>
      <c r="BU904" s="316"/>
      <c r="BV904" s="316"/>
      <c r="BW904" s="316"/>
      <c r="BX904" s="316"/>
      <c r="BY904" s="316"/>
      <c r="BZ904" s="316"/>
      <c r="CA904" s="316"/>
      <c r="CB904" s="316"/>
      <c r="CC904" s="316"/>
      <c r="CD904" s="316"/>
      <c r="CE904" s="316"/>
      <c r="CF904" s="316"/>
      <c r="CG904" s="316"/>
      <c r="CH904" s="316"/>
      <c r="CI904" s="316"/>
      <c r="CJ904" s="316"/>
      <c r="CK904" s="316"/>
      <c r="CL904" s="316"/>
      <c r="CM904" s="316"/>
      <c r="CN904" s="316"/>
      <c r="CO904" s="316"/>
      <c r="CP904" s="316"/>
      <c r="CQ904" s="316"/>
      <c r="CR904" s="316"/>
      <c r="CS904" s="316"/>
      <c r="CT904" s="316"/>
      <c r="CU904" s="316"/>
      <c r="CV904" s="316"/>
      <c r="CW904" s="316"/>
      <c r="CX904" s="316"/>
      <c r="CY904" s="316"/>
      <c r="CZ904" s="316"/>
      <c r="DA904" s="316"/>
      <c r="DB904" s="316"/>
      <c r="DC904" s="316"/>
      <c r="DD904" s="316"/>
      <c r="DE904" s="316"/>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21"/>
      <c r="ET904" s="21"/>
      <c r="EU904" s="21"/>
      <c r="EV904" s="21"/>
      <c r="HP904" s="268">
        <f t="shared" si="554"/>
        <v>3</v>
      </c>
      <c r="HQ904" s="268">
        <f t="shared" si="559"/>
        <v>896</v>
      </c>
      <c r="HR904" s="268">
        <f t="shared" si="555"/>
        <v>0</v>
      </c>
      <c r="HS904" s="268">
        <f t="shared" si="556"/>
        <v>0</v>
      </c>
    </row>
    <row r="905" spans="1:227" x14ac:dyDescent="0.3">
      <c r="A905" s="21"/>
      <c r="B905" s="14">
        <v>12525</v>
      </c>
      <c r="C905" s="14">
        <v>8</v>
      </c>
      <c r="D905" s="14" t="s">
        <v>182</v>
      </c>
      <c r="E905" s="14" t="s">
        <v>183</v>
      </c>
      <c r="F905" s="14">
        <v>350</v>
      </c>
      <c r="G905" s="14" t="s">
        <v>120</v>
      </c>
      <c r="H905" s="14">
        <v>7</v>
      </c>
      <c r="I905" s="14">
        <v>5</v>
      </c>
      <c r="J905" s="14">
        <v>5</v>
      </c>
      <c r="K905" s="14"/>
      <c r="L905" s="14" t="s">
        <v>141</v>
      </c>
      <c r="M905" s="24">
        <f t="shared" si="585"/>
        <v>5</v>
      </c>
      <c r="N905" s="24">
        <f t="shared" si="560"/>
        <v>3</v>
      </c>
      <c r="O905" s="24" t="str">
        <f t="shared" si="561"/>
        <v>5 5</v>
      </c>
      <c r="P905" s="24">
        <f t="shared" si="562"/>
        <v>5</v>
      </c>
      <c r="Q905" s="25">
        <f t="shared" si="563"/>
        <v>0</v>
      </c>
      <c r="R905" s="26">
        <f t="shared" si="564"/>
        <v>0</v>
      </c>
      <c r="S905" s="24">
        <f t="shared" si="565"/>
        <v>7</v>
      </c>
      <c r="T905" s="24">
        <f t="shared" si="566"/>
        <v>7</v>
      </c>
      <c r="U905" s="24" t="str">
        <f t="shared" si="567"/>
        <v/>
      </c>
      <c r="V905" s="24" t="str">
        <f t="shared" si="568"/>
        <v>g</v>
      </c>
      <c r="W905" s="24" t="str">
        <f t="shared" si="586"/>
        <v/>
      </c>
      <c r="X905" s="24">
        <f t="shared" si="569"/>
        <v>7</v>
      </c>
      <c r="Y905" s="24">
        <f t="shared" si="570"/>
        <v>7</v>
      </c>
      <c r="Z905" s="24" t="str">
        <f t="shared" si="571"/>
        <v>F</v>
      </c>
      <c r="AA905" s="24" t="str">
        <f t="shared" si="558"/>
        <v>F</v>
      </c>
      <c r="AB905" s="34" t="str">
        <f t="shared" si="572"/>
        <v/>
      </c>
      <c r="AC905" s="34" t="str">
        <f t="shared" si="573"/>
        <v>g</v>
      </c>
      <c r="AD905" s="34" t="str">
        <f t="shared" si="587"/>
        <v>g</v>
      </c>
      <c r="AE905" s="34" t="str">
        <f t="shared" si="574"/>
        <v>7 0</v>
      </c>
      <c r="AF905" s="34">
        <f t="shared" si="575"/>
        <v>5</v>
      </c>
      <c r="AG905" s="34">
        <f t="shared" si="576"/>
        <v>5</v>
      </c>
      <c r="AH905" s="34">
        <f t="shared" si="577"/>
        <v>0</v>
      </c>
      <c r="AI905" s="172">
        <f>IF(AJ905&lt;&gt;"",MAX(AI$3:AI904)+1,"")</f>
        <v>672</v>
      </c>
      <c r="AJ905" s="172" t="str">
        <f t="shared" si="578"/>
        <v>F</v>
      </c>
      <c r="AK905" s="172">
        <f t="shared" si="579"/>
        <v>350</v>
      </c>
      <c r="AL905" s="172">
        <f t="shared" si="580"/>
        <v>5</v>
      </c>
      <c r="AM905" s="172" t="str">
        <f>IF(AN905&lt;&gt;"",MAX(AM$3:AM904)+1,"")</f>
        <v/>
      </c>
      <c r="AN905" s="172" t="str">
        <f t="shared" si="581"/>
        <v/>
      </c>
      <c r="AO905" s="172" t="str">
        <f t="shared" si="582"/>
        <v/>
      </c>
      <c r="AP905" s="172" t="str">
        <f t="shared" si="583"/>
        <v/>
      </c>
      <c r="AQ905" s="172" t="str">
        <f t="shared" si="584"/>
        <v/>
      </c>
      <c r="AR905" s="172" t="str">
        <f>Table1[[#This Row],[Sex ]]&amp;Table1[[#This Row],[Month]]</f>
        <v>F7</v>
      </c>
      <c r="AS905" s="21"/>
      <c r="AT905" s="21"/>
      <c r="AU905" s="21"/>
      <c r="AV905" s="21"/>
      <c r="AW905" s="21"/>
      <c r="AX905" s="21"/>
      <c r="AY905" s="21"/>
      <c r="AZ905" s="21"/>
      <c r="BA905" s="21"/>
      <c r="BB905" s="21"/>
      <c r="BC905" s="21"/>
      <c r="BD905" s="21"/>
      <c r="BE905" s="319"/>
      <c r="BF905" s="319"/>
      <c r="BG905" s="316"/>
      <c r="BH905" s="316"/>
      <c r="BI905" s="316"/>
      <c r="BJ905" s="316"/>
      <c r="BK905" s="316"/>
      <c r="BL905" s="316"/>
      <c r="BM905" s="316"/>
      <c r="BN905" s="316"/>
      <c r="BO905" s="316"/>
      <c r="BP905" s="316"/>
      <c r="BQ905" s="316"/>
      <c r="BR905" s="316"/>
      <c r="BS905" s="316"/>
      <c r="BT905" s="316"/>
      <c r="BU905" s="316"/>
      <c r="BV905" s="316"/>
      <c r="BW905" s="316"/>
      <c r="BX905" s="316"/>
      <c r="BY905" s="316"/>
      <c r="BZ905" s="316"/>
      <c r="CA905" s="316"/>
      <c r="CB905" s="316"/>
      <c r="CC905" s="316"/>
      <c r="CD905" s="316"/>
      <c r="CE905" s="316"/>
      <c r="CF905" s="316"/>
      <c r="CG905" s="316"/>
      <c r="CH905" s="316"/>
      <c r="CI905" s="316"/>
      <c r="CJ905" s="316"/>
      <c r="CK905" s="316"/>
      <c r="CL905" s="316"/>
      <c r="CM905" s="316"/>
      <c r="CN905" s="316"/>
      <c r="CO905" s="316"/>
      <c r="CP905" s="316"/>
      <c r="CQ905" s="316"/>
      <c r="CR905" s="316"/>
      <c r="CS905" s="316"/>
      <c r="CT905" s="316"/>
      <c r="CU905" s="316"/>
      <c r="CV905" s="316"/>
      <c r="CW905" s="316"/>
      <c r="CX905" s="316"/>
      <c r="CY905" s="316"/>
      <c r="CZ905" s="316"/>
      <c r="DA905" s="316"/>
      <c r="DB905" s="316"/>
      <c r="DC905" s="316"/>
      <c r="DD905" s="316"/>
      <c r="DE905" s="316"/>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21"/>
      <c r="ET905" s="21"/>
      <c r="EU905" s="21"/>
      <c r="EV905" s="21"/>
      <c r="HP905" s="268">
        <f t="shared" ref="HP905:HP968" si="588">J899</f>
        <v>3</v>
      </c>
      <c r="HQ905" s="268">
        <f t="shared" si="559"/>
        <v>897</v>
      </c>
      <c r="HR905" s="268">
        <f t="shared" ref="HR905:HR968" si="589">IF(I899&lt;&gt;"",IF(I899&gt;98,0,IF(J899&gt;98,0,IF(I899&lt;&gt;J899,ABS((I899/J899)*100)-100,0))),0)</f>
        <v>0</v>
      </c>
      <c r="HS905" s="268">
        <f t="shared" si="556"/>
        <v>0</v>
      </c>
    </row>
    <row r="906" spans="1:227" x14ac:dyDescent="0.3">
      <c r="A906" s="21"/>
      <c r="B906" s="14">
        <v>12525</v>
      </c>
      <c r="C906" s="14">
        <v>9</v>
      </c>
      <c r="D906" s="14" t="s">
        <v>182</v>
      </c>
      <c r="E906" s="14" t="s">
        <v>183</v>
      </c>
      <c r="F906" s="14">
        <v>320</v>
      </c>
      <c r="G906" s="14" t="s">
        <v>120</v>
      </c>
      <c r="H906" s="14">
        <v>7</v>
      </c>
      <c r="I906" s="14">
        <v>3</v>
      </c>
      <c r="J906" s="14">
        <v>3</v>
      </c>
      <c r="K906" s="14"/>
      <c r="L906" s="14" t="s">
        <v>141</v>
      </c>
      <c r="M906" s="24">
        <f t="shared" si="585"/>
        <v>3</v>
      </c>
      <c r="N906" s="24">
        <f t="shared" si="560"/>
        <v>3</v>
      </c>
      <c r="O906" s="24" t="str">
        <f t="shared" si="561"/>
        <v>3 3</v>
      </c>
      <c r="P906" s="24">
        <f t="shared" si="562"/>
        <v>3</v>
      </c>
      <c r="Q906" s="25">
        <f t="shared" si="563"/>
        <v>0</v>
      </c>
      <c r="R906" s="26">
        <f t="shared" si="564"/>
        <v>0</v>
      </c>
      <c r="S906" s="24">
        <f t="shared" si="565"/>
        <v>7</v>
      </c>
      <c r="T906" s="24">
        <f t="shared" si="566"/>
        <v>7</v>
      </c>
      <c r="U906" s="24" t="str">
        <f t="shared" si="567"/>
        <v/>
      </c>
      <c r="V906" s="24" t="str">
        <f t="shared" si="568"/>
        <v>g</v>
      </c>
      <c r="W906" s="24" t="str">
        <f t="shared" si="586"/>
        <v/>
      </c>
      <c r="X906" s="24">
        <f t="shared" si="569"/>
        <v>7</v>
      </c>
      <c r="Y906" s="24">
        <f t="shared" si="570"/>
        <v>7</v>
      </c>
      <c r="Z906" s="24" t="str">
        <f t="shared" si="571"/>
        <v>F</v>
      </c>
      <c r="AA906" s="24" t="str">
        <f t="shared" si="558"/>
        <v>F</v>
      </c>
      <c r="AB906" s="34" t="str">
        <f t="shared" si="572"/>
        <v/>
      </c>
      <c r="AC906" s="34" t="str">
        <f t="shared" si="573"/>
        <v>g</v>
      </c>
      <c r="AD906" s="34" t="str">
        <f t="shared" si="587"/>
        <v>g</v>
      </c>
      <c r="AE906" s="34" t="str">
        <f t="shared" si="574"/>
        <v>7 0</v>
      </c>
      <c r="AF906" s="34">
        <f t="shared" si="575"/>
        <v>3</v>
      </c>
      <c r="AG906" s="34">
        <f t="shared" si="576"/>
        <v>3</v>
      </c>
      <c r="AH906" s="34">
        <f t="shared" si="577"/>
        <v>0</v>
      </c>
      <c r="AI906" s="172">
        <f>IF(AJ906&lt;&gt;"",MAX(AI$3:AI905)+1,"")</f>
        <v>673</v>
      </c>
      <c r="AJ906" s="172" t="str">
        <f t="shared" si="578"/>
        <v>F</v>
      </c>
      <c r="AK906" s="172">
        <f t="shared" si="579"/>
        <v>320</v>
      </c>
      <c r="AL906" s="172">
        <f t="shared" si="580"/>
        <v>3</v>
      </c>
      <c r="AM906" s="172" t="str">
        <f>IF(AN906&lt;&gt;"",MAX(AM$3:AM905)+1,"")</f>
        <v/>
      </c>
      <c r="AN906" s="172" t="str">
        <f t="shared" si="581"/>
        <v/>
      </c>
      <c r="AO906" s="172" t="str">
        <f t="shared" si="582"/>
        <v/>
      </c>
      <c r="AP906" s="172" t="str">
        <f t="shared" si="583"/>
        <v/>
      </c>
      <c r="AQ906" s="172" t="str">
        <f t="shared" si="584"/>
        <v/>
      </c>
      <c r="AR906" s="172" t="str">
        <f>Table1[[#This Row],[Sex ]]&amp;Table1[[#This Row],[Month]]</f>
        <v>F7</v>
      </c>
      <c r="AS906" s="21"/>
      <c r="AT906" s="21"/>
      <c r="AU906" s="21"/>
      <c r="AV906" s="21"/>
      <c r="AW906" s="21"/>
      <c r="AX906" s="21"/>
      <c r="AY906" s="21"/>
      <c r="AZ906" s="21"/>
      <c r="BA906" s="21"/>
      <c r="BB906" s="21"/>
      <c r="BC906" s="21"/>
      <c r="BD906" s="21"/>
      <c r="BE906" s="319"/>
      <c r="BF906" s="319"/>
      <c r="BG906" s="316"/>
      <c r="BH906" s="316"/>
      <c r="BI906" s="316"/>
      <c r="BJ906" s="316"/>
      <c r="BK906" s="316"/>
      <c r="BL906" s="316"/>
      <c r="BM906" s="316"/>
      <c r="BN906" s="316"/>
      <c r="BO906" s="316"/>
      <c r="BP906" s="316"/>
      <c r="BQ906" s="316"/>
      <c r="BR906" s="316"/>
      <c r="BS906" s="316"/>
      <c r="BT906" s="316"/>
      <c r="BU906" s="316"/>
      <c r="BV906" s="316"/>
      <c r="BW906" s="316"/>
      <c r="BX906" s="316"/>
      <c r="BY906" s="316"/>
      <c r="BZ906" s="316"/>
      <c r="CA906" s="316"/>
      <c r="CB906" s="316"/>
      <c r="CC906" s="316"/>
      <c r="CD906" s="316"/>
      <c r="CE906" s="316"/>
      <c r="CF906" s="316"/>
      <c r="CG906" s="316"/>
      <c r="CH906" s="316"/>
      <c r="CI906" s="316"/>
      <c r="CJ906" s="316"/>
      <c r="CK906" s="316"/>
      <c r="CL906" s="316"/>
      <c r="CM906" s="316"/>
      <c r="CN906" s="316"/>
      <c r="CO906" s="316"/>
      <c r="CP906" s="316"/>
      <c r="CQ906" s="316"/>
      <c r="CR906" s="316"/>
      <c r="CS906" s="316"/>
      <c r="CT906" s="316"/>
      <c r="CU906" s="316"/>
      <c r="CV906" s="316"/>
      <c r="CW906" s="316"/>
      <c r="CX906" s="316"/>
      <c r="CY906" s="316"/>
      <c r="CZ906" s="316"/>
      <c r="DA906" s="316"/>
      <c r="DB906" s="316"/>
      <c r="DC906" s="316"/>
      <c r="DD906" s="316"/>
      <c r="DE906" s="316"/>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21"/>
      <c r="ET906" s="21"/>
      <c r="EU906" s="21"/>
      <c r="EV906" s="21"/>
      <c r="HP906" s="268">
        <f t="shared" si="588"/>
        <v>4</v>
      </c>
      <c r="HQ906" s="268">
        <f t="shared" si="559"/>
        <v>898</v>
      </c>
      <c r="HR906" s="268">
        <f t="shared" si="589"/>
        <v>0</v>
      </c>
      <c r="HS906" s="268">
        <f t="shared" si="556"/>
        <v>0</v>
      </c>
    </row>
    <row r="907" spans="1:227" x14ac:dyDescent="0.3">
      <c r="A907" s="21"/>
      <c r="B907" s="14">
        <v>12525</v>
      </c>
      <c r="C907" s="14">
        <v>10</v>
      </c>
      <c r="D907" s="14" t="s">
        <v>182</v>
      </c>
      <c r="E907" s="14" t="s">
        <v>183</v>
      </c>
      <c r="F907" s="14">
        <v>290</v>
      </c>
      <c r="G907" s="14" t="s">
        <v>120</v>
      </c>
      <c r="H907" s="14">
        <v>7</v>
      </c>
      <c r="I907" s="14">
        <v>3</v>
      </c>
      <c r="J907" s="14">
        <v>3</v>
      </c>
      <c r="K907" s="14"/>
      <c r="L907" s="14" t="s">
        <v>141</v>
      </c>
      <c r="M907" s="24">
        <f t="shared" si="585"/>
        <v>3</v>
      </c>
      <c r="N907" s="24">
        <f t="shared" si="560"/>
        <v>3</v>
      </c>
      <c r="O907" s="24" t="str">
        <f t="shared" si="561"/>
        <v>3 3</v>
      </c>
      <c r="P907" s="24">
        <f t="shared" si="562"/>
        <v>3</v>
      </c>
      <c r="Q907" s="25">
        <f t="shared" si="563"/>
        <v>0</v>
      </c>
      <c r="R907" s="26">
        <f t="shared" si="564"/>
        <v>0</v>
      </c>
      <c r="S907" s="24">
        <f t="shared" si="565"/>
        <v>7</v>
      </c>
      <c r="T907" s="24">
        <f t="shared" si="566"/>
        <v>7</v>
      </c>
      <c r="U907" s="24" t="str">
        <f t="shared" si="567"/>
        <v/>
      </c>
      <c r="V907" s="24" t="str">
        <f t="shared" si="568"/>
        <v>g</v>
      </c>
      <c r="W907" s="24" t="str">
        <f t="shared" si="586"/>
        <v/>
      </c>
      <c r="X907" s="24">
        <f t="shared" si="569"/>
        <v>7</v>
      </c>
      <c r="Y907" s="24">
        <f t="shared" si="570"/>
        <v>7</v>
      </c>
      <c r="Z907" s="24" t="str">
        <f t="shared" si="571"/>
        <v>F</v>
      </c>
      <c r="AA907" s="24" t="str">
        <f t="shared" si="558"/>
        <v>F</v>
      </c>
      <c r="AB907" s="34" t="str">
        <f t="shared" si="572"/>
        <v/>
      </c>
      <c r="AC907" s="34" t="str">
        <f t="shared" si="573"/>
        <v>g</v>
      </c>
      <c r="AD907" s="34" t="str">
        <f t="shared" si="587"/>
        <v>g</v>
      </c>
      <c r="AE907" s="34" t="str">
        <f t="shared" si="574"/>
        <v>7 0</v>
      </c>
      <c r="AF907" s="34">
        <f t="shared" si="575"/>
        <v>3</v>
      </c>
      <c r="AG907" s="34">
        <f t="shared" si="576"/>
        <v>3</v>
      </c>
      <c r="AH907" s="34">
        <f t="shared" si="577"/>
        <v>0</v>
      </c>
      <c r="AI907" s="172">
        <f>IF(AJ907&lt;&gt;"",MAX(AI$3:AI906)+1,"")</f>
        <v>674</v>
      </c>
      <c r="AJ907" s="172" t="str">
        <f t="shared" si="578"/>
        <v>F</v>
      </c>
      <c r="AK907" s="172">
        <f t="shared" si="579"/>
        <v>290</v>
      </c>
      <c r="AL907" s="172">
        <f t="shared" si="580"/>
        <v>3</v>
      </c>
      <c r="AM907" s="172" t="str">
        <f>IF(AN907&lt;&gt;"",MAX(AM$3:AM906)+1,"")</f>
        <v/>
      </c>
      <c r="AN907" s="172" t="str">
        <f t="shared" si="581"/>
        <v/>
      </c>
      <c r="AO907" s="172" t="str">
        <f t="shared" si="582"/>
        <v/>
      </c>
      <c r="AP907" s="172" t="str">
        <f t="shared" si="583"/>
        <v/>
      </c>
      <c r="AQ907" s="172" t="str">
        <f t="shared" si="584"/>
        <v/>
      </c>
      <c r="AR907" s="172" t="str">
        <f>Table1[[#This Row],[Sex ]]&amp;Table1[[#This Row],[Month]]</f>
        <v>F7</v>
      </c>
      <c r="AS907" s="21"/>
      <c r="AT907" s="21"/>
      <c r="AU907" s="21"/>
      <c r="AV907" s="21"/>
      <c r="AW907" s="21"/>
      <c r="AX907" s="21"/>
      <c r="AY907" s="21"/>
      <c r="AZ907" s="21"/>
      <c r="BA907" s="21"/>
      <c r="BB907" s="21"/>
      <c r="BC907" s="21"/>
      <c r="BD907" s="21"/>
      <c r="BE907" s="319"/>
      <c r="BF907" s="319"/>
      <c r="BG907" s="316"/>
      <c r="BH907" s="316"/>
      <c r="BI907" s="316"/>
      <c r="BJ907" s="316"/>
      <c r="BK907" s="316"/>
      <c r="BL907" s="316"/>
      <c r="BM907" s="316"/>
      <c r="BN907" s="316"/>
      <c r="BO907" s="316"/>
      <c r="BP907" s="316"/>
      <c r="BQ907" s="316"/>
      <c r="BR907" s="316"/>
      <c r="BS907" s="316"/>
      <c r="BT907" s="316"/>
      <c r="BU907" s="316"/>
      <c r="BV907" s="316"/>
      <c r="BW907" s="316"/>
      <c r="BX907" s="316"/>
      <c r="BY907" s="316"/>
      <c r="BZ907" s="316"/>
      <c r="CA907" s="316"/>
      <c r="CB907" s="316"/>
      <c r="CC907" s="316"/>
      <c r="CD907" s="316"/>
      <c r="CE907" s="316"/>
      <c r="CF907" s="316"/>
      <c r="CG907" s="316"/>
      <c r="CH907" s="316"/>
      <c r="CI907" s="316"/>
      <c r="CJ907" s="316"/>
      <c r="CK907" s="316"/>
      <c r="CL907" s="316"/>
      <c r="CM907" s="316"/>
      <c r="CN907" s="316"/>
      <c r="CO907" s="316"/>
      <c r="CP907" s="316"/>
      <c r="CQ907" s="316"/>
      <c r="CR907" s="316"/>
      <c r="CS907" s="316"/>
      <c r="CT907" s="316"/>
      <c r="CU907" s="316"/>
      <c r="CV907" s="316"/>
      <c r="CW907" s="316"/>
      <c r="CX907" s="316"/>
      <c r="CY907" s="316"/>
      <c r="CZ907" s="316"/>
      <c r="DA907" s="316"/>
      <c r="DB907" s="316"/>
      <c r="DC907" s="316"/>
      <c r="DD907" s="316"/>
      <c r="DE907" s="316"/>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21"/>
      <c r="ET907" s="21"/>
      <c r="EU907" s="21"/>
      <c r="EV907" s="21"/>
      <c r="HP907" s="268">
        <f t="shared" si="588"/>
        <v>3</v>
      </c>
      <c r="HQ907" s="268">
        <f t="shared" si="559"/>
        <v>899</v>
      </c>
      <c r="HR907" s="268">
        <f t="shared" si="589"/>
        <v>0</v>
      </c>
      <c r="HS907" s="268">
        <f t="shared" si="556"/>
        <v>0</v>
      </c>
    </row>
    <row r="908" spans="1:227" x14ac:dyDescent="0.3">
      <c r="A908" s="21"/>
      <c r="B908" s="14">
        <v>12525</v>
      </c>
      <c r="C908" s="14">
        <v>11</v>
      </c>
      <c r="D908" s="14" t="s">
        <v>182</v>
      </c>
      <c r="E908" s="14" t="s">
        <v>183</v>
      </c>
      <c r="F908" s="14">
        <v>340</v>
      </c>
      <c r="G908" s="14" t="s">
        <v>120</v>
      </c>
      <c r="H908" s="14">
        <v>7</v>
      </c>
      <c r="I908" s="14">
        <v>6</v>
      </c>
      <c r="J908" s="14">
        <v>5</v>
      </c>
      <c r="K908" s="14"/>
      <c r="L908" s="14" t="s">
        <v>141</v>
      </c>
      <c r="M908" s="24" t="str">
        <f t="shared" si="585"/>
        <v/>
      </c>
      <c r="N908" s="24">
        <f t="shared" si="560"/>
        <v>3</v>
      </c>
      <c r="O908" s="24" t="str">
        <f t="shared" si="561"/>
        <v>5 6</v>
      </c>
      <c r="P908" s="24">
        <f t="shared" si="562"/>
        <v>5.5</v>
      </c>
      <c r="Q908" s="25">
        <f t="shared" si="563"/>
        <v>0.5</v>
      </c>
      <c r="R908" s="26">
        <f t="shared" si="564"/>
        <v>0.12856486930664501</v>
      </c>
      <c r="S908" s="24">
        <f t="shared" si="565"/>
        <v>7</v>
      </c>
      <c r="T908" s="24">
        <f t="shared" si="566"/>
        <v>7</v>
      </c>
      <c r="U908" s="24" t="str">
        <f t="shared" si="567"/>
        <v/>
      </c>
      <c r="V908" s="24" t="str">
        <f t="shared" si="568"/>
        <v/>
      </c>
      <c r="W908" s="24" t="str">
        <f t="shared" si="586"/>
        <v/>
      </c>
      <c r="X908" s="24" t="str">
        <f t="shared" si="569"/>
        <v/>
      </c>
      <c r="Y908" s="24">
        <f t="shared" si="570"/>
        <v>7</v>
      </c>
      <c r="Z908" s="24" t="str">
        <f t="shared" si="571"/>
        <v>F</v>
      </c>
      <c r="AA908" s="24" t="str">
        <f>IF(I908&lt;&gt;"",IF(I908-J908=0,G908,""),"")</f>
        <v/>
      </c>
      <c r="AB908" s="34" t="str">
        <f t="shared" si="572"/>
        <v/>
      </c>
      <c r="AC908" s="34" t="str">
        <f t="shared" si="573"/>
        <v>g</v>
      </c>
      <c r="AD908" s="34" t="str">
        <f t="shared" si="587"/>
        <v/>
      </c>
      <c r="AE908" s="34" t="str">
        <f t="shared" si="574"/>
        <v>7 1</v>
      </c>
      <c r="AF908" s="34">
        <f t="shared" si="575"/>
        <v>5</v>
      </c>
      <c r="AG908" s="34">
        <f t="shared" si="576"/>
        <v>6</v>
      </c>
      <c r="AH908" s="34">
        <f t="shared" si="577"/>
        <v>1</v>
      </c>
      <c r="AI908" s="172">
        <f>IF(AJ908&lt;&gt;"",MAX(AI$3:AI907)+1,"")</f>
        <v>675</v>
      </c>
      <c r="AJ908" s="172" t="str">
        <f t="shared" si="578"/>
        <v>F</v>
      </c>
      <c r="AK908" s="172">
        <f t="shared" si="579"/>
        <v>340</v>
      </c>
      <c r="AL908" s="172">
        <f t="shared" si="580"/>
        <v>5</v>
      </c>
      <c r="AM908" s="172" t="str">
        <f>IF(AN908&lt;&gt;"",MAX(AM$3:AM907)+1,"")</f>
        <v/>
      </c>
      <c r="AN908" s="172" t="str">
        <f t="shared" si="581"/>
        <v/>
      </c>
      <c r="AO908" s="172" t="str">
        <f t="shared" si="582"/>
        <v/>
      </c>
      <c r="AP908" s="172" t="str">
        <f t="shared" si="583"/>
        <v/>
      </c>
      <c r="AQ908" s="172" t="str">
        <f t="shared" si="584"/>
        <v/>
      </c>
      <c r="AR908" s="172" t="str">
        <f>Table1[[#This Row],[Sex ]]&amp;Table1[[#This Row],[Month]]</f>
        <v>F7</v>
      </c>
      <c r="AS908" s="21"/>
      <c r="AT908" s="21"/>
      <c r="AU908" s="21"/>
      <c r="AV908" s="21"/>
      <c r="AW908" s="21"/>
      <c r="AX908" s="21"/>
      <c r="AY908" s="21"/>
      <c r="AZ908" s="21"/>
      <c r="BA908" s="21"/>
      <c r="BB908" s="21"/>
      <c r="BC908" s="21"/>
      <c r="BD908" s="21"/>
      <c r="BE908" s="319"/>
      <c r="BF908" s="319"/>
      <c r="BG908" s="316"/>
      <c r="BH908" s="316"/>
      <c r="BI908" s="316"/>
      <c r="BJ908" s="316"/>
      <c r="BK908" s="316"/>
      <c r="BL908" s="316"/>
      <c r="BM908" s="316"/>
      <c r="BN908" s="316"/>
      <c r="BO908" s="316"/>
      <c r="BP908" s="316"/>
      <c r="BQ908" s="316"/>
      <c r="BR908" s="316"/>
      <c r="BS908" s="316"/>
      <c r="BT908" s="316"/>
      <c r="BU908" s="316"/>
      <c r="BV908" s="316"/>
      <c r="BW908" s="316"/>
      <c r="BX908" s="316"/>
      <c r="BY908" s="316"/>
      <c r="BZ908" s="316"/>
      <c r="CA908" s="316"/>
      <c r="CB908" s="316"/>
      <c r="CC908" s="316"/>
      <c r="CD908" s="316"/>
      <c r="CE908" s="316"/>
      <c r="CF908" s="316"/>
      <c r="CG908" s="316"/>
      <c r="CH908" s="316"/>
      <c r="CI908" s="316"/>
      <c r="CJ908" s="316"/>
      <c r="CK908" s="316"/>
      <c r="CL908" s="316"/>
      <c r="CM908" s="316"/>
      <c r="CN908" s="316"/>
      <c r="CO908" s="316"/>
      <c r="CP908" s="316"/>
      <c r="CQ908" s="316"/>
      <c r="CR908" s="316"/>
      <c r="CS908" s="316"/>
      <c r="CT908" s="316"/>
      <c r="CU908" s="316"/>
      <c r="CV908" s="316"/>
      <c r="CW908" s="316"/>
      <c r="CX908" s="316"/>
      <c r="CY908" s="316"/>
      <c r="CZ908" s="316"/>
      <c r="DA908" s="316"/>
      <c r="DB908" s="316"/>
      <c r="DC908" s="316"/>
      <c r="DD908" s="316"/>
      <c r="DE908" s="316"/>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21"/>
      <c r="ET908" s="21"/>
      <c r="EU908" s="21"/>
      <c r="EV908" s="21"/>
      <c r="HP908" s="268">
        <f t="shared" si="588"/>
        <v>3</v>
      </c>
      <c r="HQ908" s="268">
        <f t="shared" si="559"/>
        <v>900</v>
      </c>
      <c r="HR908" s="268">
        <f t="shared" si="589"/>
        <v>0</v>
      </c>
      <c r="HS908" s="268">
        <f t="shared" si="556"/>
        <v>0</v>
      </c>
    </row>
    <row r="909" spans="1:227" x14ac:dyDescent="0.3">
      <c r="A909" s="21"/>
      <c r="B909" s="14">
        <v>12525</v>
      </c>
      <c r="C909" s="14">
        <v>12</v>
      </c>
      <c r="D909" s="14" t="s">
        <v>182</v>
      </c>
      <c r="E909" s="14" t="s">
        <v>183</v>
      </c>
      <c r="F909" s="14">
        <v>300</v>
      </c>
      <c r="G909" s="14" t="s">
        <v>120</v>
      </c>
      <c r="H909" s="14">
        <v>7</v>
      </c>
      <c r="I909" s="14">
        <v>4</v>
      </c>
      <c r="J909" s="14">
        <v>4</v>
      </c>
      <c r="K909" s="14"/>
      <c r="L909" s="14" t="s">
        <v>141</v>
      </c>
      <c r="M909" s="24">
        <f t="shared" si="585"/>
        <v>4</v>
      </c>
      <c r="N909" s="24">
        <f t="shared" si="560"/>
        <v>3</v>
      </c>
      <c r="O909" s="24" t="str">
        <f t="shared" si="561"/>
        <v>4 4</v>
      </c>
      <c r="P909" s="24">
        <f t="shared" si="562"/>
        <v>4</v>
      </c>
      <c r="Q909" s="25">
        <f t="shared" si="563"/>
        <v>0</v>
      </c>
      <c r="R909" s="26">
        <f t="shared" si="564"/>
        <v>0</v>
      </c>
      <c r="S909" s="24">
        <f t="shared" si="565"/>
        <v>7</v>
      </c>
      <c r="T909" s="24">
        <f t="shared" si="566"/>
        <v>7</v>
      </c>
      <c r="U909" s="24" t="str">
        <f t="shared" si="567"/>
        <v/>
      </c>
      <c r="V909" s="24" t="str">
        <f t="shared" si="568"/>
        <v>g</v>
      </c>
      <c r="W909" s="24" t="str">
        <f t="shared" si="586"/>
        <v/>
      </c>
      <c r="X909" s="24">
        <f t="shared" si="569"/>
        <v>7</v>
      </c>
      <c r="Y909" s="24">
        <f t="shared" si="570"/>
        <v>7</v>
      </c>
      <c r="Z909" s="24" t="str">
        <f t="shared" si="571"/>
        <v>F</v>
      </c>
      <c r="AA909" s="24" t="str">
        <f t="shared" ref="AA909:AA917" si="590">IF(I909&lt;&gt;"",IF(SUM(I909:J909)&gt;98,"",IF(I909-J909=0,G909,"")))</f>
        <v>F</v>
      </c>
      <c r="AB909" s="34" t="str">
        <f t="shared" si="572"/>
        <v/>
      </c>
      <c r="AC909" s="34" t="str">
        <f t="shared" si="573"/>
        <v>g</v>
      </c>
      <c r="AD909" s="34" t="str">
        <f t="shared" si="587"/>
        <v>g</v>
      </c>
      <c r="AE909" s="34" t="str">
        <f t="shared" si="574"/>
        <v>7 0</v>
      </c>
      <c r="AF909" s="34">
        <f t="shared" si="575"/>
        <v>4</v>
      </c>
      <c r="AG909" s="34">
        <f t="shared" si="576"/>
        <v>4</v>
      </c>
      <c r="AH909" s="34">
        <f t="shared" si="577"/>
        <v>0</v>
      </c>
      <c r="AI909" s="172">
        <f>IF(AJ909&lt;&gt;"",MAX(AI$3:AI908)+1,"")</f>
        <v>676</v>
      </c>
      <c r="AJ909" s="172" t="str">
        <f t="shared" si="578"/>
        <v>F</v>
      </c>
      <c r="AK909" s="172">
        <f t="shared" si="579"/>
        <v>300</v>
      </c>
      <c r="AL909" s="172">
        <f t="shared" si="580"/>
        <v>4</v>
      </c>
      <c r="AM909" s="172" t="str">
        <f>IF(AN909&lt;&gt;"",MAX(AM$3:AM908)+1,"")</f>
        <v/>
      </c>
      <c r="AN909" s="172" t="str">
        <f t="shared" si="581"/>
        <v/>
      </c>
      <c r="AO909" s="172" t="str">
        <f t="shared" si="582"/>
        <v/>
      </c>
      <c r="AP909" s="172" t="str">
        <f t="shared" si="583"/>
        <v/>
      </c>
      <c r="AQ909" s="172" t="str">
        <f t="shared" si="584"/>
        <v/>
      </c>
      <c r="AR909" s="172" t="str">
        <f>Table1[[#This Row],[Sex ]]&amp;Table1[[#This Row],[Month]]</f>
        <v>F7</v>
      </c>
      <c r="AS909" s="21"/>
      <c r="AT909" s="21"/>
      <c r="AU909" s="21"/>
      <c r="AV909" s="21"/>
      <c r="AW909" s="21"/>
      <c r="AX909" s="21"/>
      <c r="AY909" s="21"/>
      <c r="AZ909" s="21"/>
      <c r="BA909" s="21"/>
      <c r="BB909" s="21"/>
      <c r="BC909" s="21"/>
      <c r="BD909" s="21"/>
      <c r="BE909" s="319"/>
      <c r="BF909" s="319"/>
      <c r="BG909" s="316"/>
      <c r="BH909" s="316"/>
      <c r="BI909" s="316"/>
      <c r="BJ909" s="316"/>
      <c r="BK909" s="316"/>
      <c r="BL909" s="316"/>
      <c r="BM909" s="316"/>
      <c r="BN909" s="316"/>
      <c r="BO909" s="316"/>
      <c r="BP909" s="316"/>
      <c r="BQ909" s="316"/>
      <c r="BR909" s="316"/>
      <c r="BS909" s="316"/>
      <c r="BT909" s="316"/>
      <c r="BU909" s="316"/>
      <c r="BV909" s="316"/>
      <c r="BW909" s="316"/>
      <c r="BX909" s="316"/>
      <c r="BY909" s="316"/>
      <c r="BZ909" s="316"/>
      <c r="CA909" s="316"/>
      <c r="CB909" s="316"/>
      <c r="CC909" s="316"/>
      <c r="CD909" s="316"/>
      <c r="CE909" s="316"/>
      <c r="CF909" s="316"/>
      <c r="CG909" s="316"/>
      <c r="CH909" s="316"/>
      <c r="CI909" s="316"/>
      <c r="CJ909" s="316"/>
      <c r="CK909" s="316"/>
      <c r="CL909" s="316"/>
      <c r="CM909" s="316"/>
      <c r="CN909" s="316"/>
      <c r="CO909" s="316"/>
      <c r="CP909" s="316"/>
      <c r="CQ909" s="316"/>
      <c r="CR909" s="316"/>
      <c r="CS909" s="316"/>
      <c r="CT909" s="316"/>
      <c r="CU909" s="316"/>
      <c r="CV909" s="316"/>
      <c r="CW909" s="316"/>
      <c r="CX909" s="316"/>
      <c r="CY909" s="316"/>
      <c r="CZ909" s="316"/>
      <c r="DA909" s="316"/>
      <c r="DB909" s="316"/>
      <c r="DC909" s="316"/>
      <c r="DD909" s="316"/>
      <c r="DE909" s="316"/>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21"/>
      <c r="ET909" s="21"/>
      <c r="EU909" s="21"/>
      <c r="EV909" s="21"/>
      <c r="HP909" s="268">
        <f t="shared" si="588"/>
        <v>4</v>
      </c>
      <c r="HQ909" s="268">
        <f t="shared" si="559"/>
        <v>901</v>
      </c>
      <c r="HR909" s="268">
        <f t="shared" si="589"/>
        <v>0</v>
      </c>
      <c r="HS909" s="268">
        <f t="shared" ref="HS909:HS972" si="591">ABS(HR909)</f>
        <v>0</v>
      </c>
    </row>
    <row r="910" spans="1:227" x14ac:dyDescent="0.3">
      <c r="A910" s="21"/>
      <c r="B910" s="14">
        <v>12525</v>
      </c>
      <c r="C910" s="14">
        <v>13</v>
      </c>
      <c r="D910" s="14" t="s">
        <v>182</v>
      </c>
      <c r="E910" s="14" t="s">
        <v>183</v>
      </c>
      <c r="F910" s="14">
        <v>350</v>
      </c>
      <c r="G910" s="14" t="s">
        <v>120</v>
      </c>
      <c r="H910" s="14">
        <v>7</v>
      </c>
      <c r="I910" s="14">
        <v>4</v>
      </c>
      <c r="J910" s="14">
        <v>4</v>
      </c>
      <c r="K910" s="14"/>
      <c r="L910" s="14" t="s">
        <v>141</v>
      </c>
      <c r="M910" s="24">
        <f t="shared" si="585"/>
        <v>4</v>
      </c>
      <c r="N910" s="24">
        <f t="shared" si="560"/>
        <v>3</v>
      </c>
      <c r="O910" s="24" t="str">
        <f t="shared" si="561"/>
        <v>4 4</v>
      </c>
      <c r="P910" s="24">
        <f t="shared" si="562"/>
        <v>4</v>
      </c>
      <c r="Q910" s="25">
        <f t="shared" si="563"/>
        <v>0</v>
      </c>
      <c r="R910" s="26">
        <f t="shared" si="564"/>
        <v>0</v>
      </c>
      <c r="S910" s="24">
        <f t="shared" si="565"/>
        <v>7</v>
      </c>
      <c r="T910" s="24">
        <f t="shared" si="566"/>
        <v>7</v>
      </c>
      <c r="U910" s="24" t="str">
        <f t="shared" si="567"/>
        <v/>
      </c>
      <c r="V910" s="24" t="str">
        <f t="shared" si="568"/>
        <v>g</v>
      </c>
      <c r="W910" s="24" t="str">
        <f t="shared" si="586"/>
        <v/>
      </c>
      <c r="X910" s="24">
        <f t="shared" si="569"/>
        <v>7</v>
      </c>
      <c r="Y910" s="24">
        <f t="shared" si="570"/>
        <v>7</v>
      </c>
      <c r="Z910" s="24" t="str">
        <f t="shared" si="571"/>
        <v>F</v>
      </c>
      <c r="AA910" s="24" t="str">
        <f t="shared" si="590"/>
        <v>F</v>
      </c>
      <c r="AB910" s="34" t="str">
        <f t="shared" si="572"/>
        <v/>
      </c>
      <c r="AC910" s="34" t="str">
        <f t="shared" si="573"/>
        <v>g</v>
      </c>
      <c r="AD910" s="34" t="str">
        <f t="shared" si="587"/>
        <v>g</v>
      </c>
      <c r="AE910" s="34" t="str">
        <f t="shared" si="574"/>
        <v>7 0</v>
      </c>
      <c r="AF910" s="34">
        <f t="shared" si="575"/>
        <v>4</v>
      </c>
      <c r="AG910" s="34">
        <f t="shared" si="576"/>
        <v>4</v>
      </c>
      <c r="AH910" s="34">
        <f t="shared" si="577"/>
        <v>0</v>
      </c>
      <c r="AI910" s="172">
        <f>IF(AJ910&lt;&gt;"",MAX(AI$3:AI909)+1,"")</f>
        <v>677</v>
      </c>
      <c r="AJ910" s="172" t="str">
        <f t="shared" si="578"/>
        <v>F</v>
      </c>
      <c r="AK910" s="172">
        <f t="shared" si="579"/>
        <v>350</v>
      </c>
      <c r="AL910" s="172">
        <f t="shared" si="580"/>
        <v>4</v>
      </c>
      <c r="AM910" s="172" t="str">
        <f>IF(AN910&lt;&gt;"",MAX(AM$3:AM909)+1,"")</f>
        <v/>
      </c>
      <c r="AN910" s="172" t="str">
        <f t="shared" si="581"/>
        <v/>
      </c>
      <c r="AO910" s="172" t="str">
        <f t="shared" si="582"/>
        <v/>
      </c>
      <c r="AP910" s="172" t="str">
        <f t="shared" si="583"/>
        <v/>
      </c>
      <c r="AQ910" s="172" t="str">
        <f t="shared" si="584"/>
        <v/>
      </c>
      <c r="AR910" s="172" t="str">
        <f>Table1[[#This Row],[Sex ]]&amp;Table1[[#This Row],[Month]]</f>
        <v>F7</v>
      </c>
      <c r="AS910" s="21"/>
      <c r="AT910" s="21"/>
      <c r="AU910" s="21"/>
      <c r="AV910" s="21"/>
      <c r="AW910" s="21"/>
      <c r="AX910" s="21"/>
      <c r="AY910" s="21"/>
      <c r="AZ910" s="21"/>
      <c r="BA910" s="21"/>
      <c r="BB910" s="21"/>
      <c r="BC910" s="21"/>
      <c r="BD910" s="21"/>
      <c r="BE910" s="319"/>
      <c r="BF910" s="319"/>
      <c r="BG910" s="316"/>
      <c r="BH910" s="316"/>
      <c r="BI910" s="316"/>
      <c r="BJ910" s="316"/>
      <c r="BK910" s="316"/>
      <c r="BL910" s="316"/>
      <c r="BM910" s="316"/>
      <c r="BN910" s="316"/>
      <c r="BO910" s="316"/>
      <c r="BP910" s="316"/>
      <c r="BQ910" s="316"/>
      <c r="BR910" s="316"/>
      <c r="BS910" s="316"/>
      <c r="BT910" s="316"/>
      <c r="BU910" s="316"/>
      <c r="BV910" s="316"/>
      <c r="BW910" s="316"/>
      <c r="BX910" s="316"/>
      <c r="BY910" s="316"/>
      <c r="BZ910" s="316"/>
      <c r="CA910" s="316"/>
      <c r="CB910" s="316"/>
      <c r="CC910" s="316"/>
      <c r="CD910" s="316"/>
      <c r="CE910" s="316"/>
      <c r="CF910" s="316"/>
      <c r="CG910" s="316"/>
      <c r="CH910" s="316"/>
      <c r="CI910" s="316"/>
      <c r="CJ910" s="316"/>
      <c r="CK910" s="316"/>
      <c r="CL910" s="316"/>
      <c r="CM910" s="316"/>
      <c r="CN910" s="316"/>
      <c r="CO910" s="316"/>
      <c r="CP910" s="316"/>
      <c r="CQ910" s="316"/>
      <c r="CR910" s="316"/>
      <c r="CS910" s="316"/>
      <c r="CT910" s="316"/>
      <c r="CU910" s="316"/>
      <c r="CV910" s="316"/>
      <c r="CW910" s="316"/>
      <c r="CX910" s="316"/>
      <c r="CY910" s="316"/>
      <c r="CZ910" s="316"/>
      <c r="DA910" s="316"/>
      <c r="DB910" s="316"/>
      <c r="DC910" s="316"/>
      <c r="DD910" s="316"/>
      <c r="DE910" s="316"/>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21"/>
      <c r="ET910" s="21"/>
      <c r="EU910" s="21"/>
      <c r="EV910" s="21"/>
      <c r="HP910" s="268">
        <f t="shared" si="588"/>
        <v>3</v>
      </c>
      <c r="HQ910" s="268">
        <f t="shared" si="559"/>
        <v>902</v>
      </c>
      <c r="HR910" s="268">
        <f t="shared" si="589"/>
        <v>0</v>
      </c>
      <c r="HS910" s="268">
        <f t="shared" si="591"/>
        <v>0</v>
      </c>
    </row>
    <row r="911" spans="1:227" x14ac:dyDescent="0.3">
      <c r="A911" s="21"/>
      <c r="B911" s="14">
        <v>12525</v>
      </c>
      <c r="C911" s="14">
        <v>14</v>
      </c>
      <c r="D911" s="14" t="s">
        <v>182</v>
      </c>
      <c r="E911" s="14" t="s">
        <v>183</v>
      </c>
      <c r="F911" s="14">
        <v>310</v>
      </c>
      <c r="G911" s="14" t="s">
        <v>121</v>
      </c>
      <c r="H911" s="14">
        <v>7</v>
      </c>
      <c r="I911" s="14">
        <v>4</v>
      </c>
      <c r="J911" s="14">
        <v>4</v>
      </c>
      <c r="K911" s="14"/>
      <c r="L911" s="14" t="s">
        <v>141</v>
      </c>
      <c r="M911" s="24">
        <f t="shared" si="585"/>
        <v>4</v>
      </c>
      <c r="N911" s="24">
        <f t="shared" si="560"/>
        <v>3</v>
      </c>
      <c r="O911" s="24" t="str">
        <f t="shared" si="561"/>
        <v>4 4</v>
      </c>
      <c r="P911" s="24">
        <f t="shared" si="562"/>
        <v>4</v>
      </c>
      <c r="Q911" s="25">
        <f t="shared" si="563"/>
        <v>0</v>
      </c>
      <c r="R911" s="26">
        <f t="shared" si="564"/>
        <v>0</v>
      </c>
      <c r="S911" s="24">
        <f t="shared" si="565"/>
        <v>7</v>
      </c>
      <c r="T911" s="24">
        <f t="shared" si="566"/>
        <v>7</v>
      </c>
      <c r="U911" s="24" t="str">
        <f t="shared" si="567"/>
        <v/>
      </c>
      <c r="V911" s="24" t="str">
        <f t="shared" si="568"/>
        <v>g</v>
      </c>
      <c r="W911" s="24" t="str">
        <f t="shared" si="586"/>
        <v/>
      </c>
      <c r="X911" s="24">
        <f t="shared" si="569"/>
        <v>7</v>
      </c>
      <c r="Y911" s="24">
        <f t="shared" si="570"/>
        <v>7</v>
      </c>
      <c r="Z911" s="24" t="str">
        <f t="shared" si="571"/>
        <v>M</v>
      </c>
      <c r="AA911" s="24" t="str">
        <f t="shared" si="590"/>
        <v>M</v>
      </c>
      <c r="AB911" s="34" t="str">
        <f t="shared" si="572"/>
        <v/>
      </c>
      <c r="AC911" s="34" t="str">
        <f t="shared" si="573"/>
        <v>g</v>
      </c>
      <c r="AD911" s="34" t="str">
        <f t="shared" si="587"/>
        <v>g</v>
      </c>
      <c r="AE911" s="34" t="str">
        <f t="shared" si="574"/>
        <v>7 0</v>
      </c>
      <c r="AF911" s="34">
        <f t="shared" si="575"/>
        <v>4</v>
      </c>
      <c r="AG911" s="34">
        <f t="shared" si="576"/>
        <v>4</v>
      </c>
      <c r="AH911" s="34">
        <f t="shared" si="577"/>
        <v>0</v>
      </c>
      <c r="AI911" s="172" t="str">
        <f>IF(AJ911&lt;&gt;"",MAX(AI$3:AI910)+1,"")</f>
        <v/>
      </c>
      <c r="AJ911" s="172" t="str">
        <f t="shared" si="578"/>
        <v/>
      </c>
      <c r="AK911" s="172" t="str">
        <f t="shared" si="579"/>
        <v/>
      </c>
      <c r="AL911" s="172" t="str">
        <f t="shared" si="580"/>
        <v/>
      </c>
      <c r="AM911" s="172">
        <f>IF(AN911&lt;&gt;"",MAX(AM$3:AM910)+1,"")</f>
        <v>222</v>
      </c>
      <c r="AN911" s="172" t="str">
        <f t="shared" si="581"/>
        <v>M</v>
      </c>
      <c r="AO911" s="172">
        <f t="shared" si="582"/>
        <v>310</v>
      </c>
      <c r="AP911" s="172">
        <f t="shared" si="583"/>
        <v>4</v>
      </c>
      <c r="AQ911" s="172" t="str">
        <f t="shared" si="584"/>
        <v/>
      </c>
      <c r="AR911" s="172" t="str">
        <f>Table1[[#This Row],[Sex ]]&amp;Table1[[#This Row],[Month]]</f>
        <v>M7</v>
      </c>
      <c r="AS911" s="21"/>
      <c r="AT911" s="21"/>
      <c r="AU911" s="21"/>
      <c r="AV911" s="21"/>
      <c r="AW911" s="21"/>
      <c r="AX911" s="21"/>
      <c r="AY911" s="21"/>
      <c r="AZ911" s="21"/>
      <c r="BA911" s="21"/>
      <c r="BB911" s="21"/>
      <c r="BC911" s="21"/>
      <c r="BD911" s="21"/>
      <c r="BE911" s="319"/>
      <c r="BF911" s="319"/>
      <c r="BG911" s="316"/>
      <c r="BH911" s="316"/>
      <c r="BI911" s="316"/>
      <c r="BJ911" s="316"/>
      <c r="BK911" s="316"/>
      <c r="BL911" s="316"/>
      <c r="BM911" s="316"/>
      <c r="BN911" s="316"/>
      <c r="BO911" s="316"/>
      <c r="BP911" s="316"/>
      <c r="BQ911" s="316"/>
      <c r="BR911" s="316"/>
      <c r="BS911" s="316"/>
      <c r="BT911" s="316"/>
      <c r="BU911" s="316"/>
      <c r="BV911" s="316"/>
      <c r="BW911" s="316"/>
      <c r="BX911" s="316"/>
      <c r="BY911" s="316"/>
      <c r="BZ911" s="316"/>
      <c r="CA911" s="316"/>
      <c r="CB911" s="316"/>
      <c r="CC911" s="316"/>
      <c r="CD911" s="316"/>
      <c r="CE911" s="316"/>
      <c r="CF911" s="316"/>
      <c r="CG911" s="316"/>
      <c r="CH911" s="316"/>
      <c r="CI911" s="316"/>
      <c r="CJ911" s="316"/>
      <c r="CK911" s="316"/>
      <c r="CL911" s="316"/>
      <c r="CM911" s="316"/>
      <c r="CN911" s="316"/>
      <c r="CO911" s="316"/>
      <c r="CP911" s="316"/>
      <c r="CQ911" s="316"/>
      <c r="CR911" s="316"/>
      <c r="CS911" s="316"/>
      <c r="CT911" s="316"/>
      <c r="CU911" s="316"/>
      <c r="CV911" s="316"/>
      <c r="CW911" s="316"/>
      <c r="CX911" s="316"/>
      <c r="CY911" s="316"/>
      <c r="CZ911" s="316"/>
      <c r="DA911" s="316"/>
      <c r="DB911" s="316"/>
      <c r="DC911" s="316"/>
      <c r="DD911" s="316"/>
      <c r="DE911" s="316"/>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21"/>
      <c r="ET911" s="21"/>
      <c r="EU911" s="21"/>
      <c r="EV911" s="21"/>
      <c r="HP911" s="268">
        <f t="shared" si="588"/>
        <v>5</v>
      </c>
      <c r="HQ911" s="268">
        <f t="shared" si="559"/>
        <v>903</v>
      </c>
      <c r="HR911" s="268">
        <f t="shared" si="589"/>
        <v>0</v>
      </c>
      <c r="HS911" s="268">
        <f t="shared" si="591"/>
        <v>0</v>
      </c>
    </row>
    <row r="912" spans="1:227" x14ac:dyDescent="0.3">
      <c r="A912" s="21"/>
      <c r="B912" s="14">
        <v>12525</v>
      </c>
      <c r="C912" s="14">
        <v>15</v>
      </c>
      <c r="D912" s="14" t="s">
        <v>182</v>
      </c>
      <c r="E912" s="14" t="s">
        <v>183</v>
      </c>
      <c r="F912" s="14">
        <v>290</v>
      </c>
      <c r="G912" s="14" t="s">
        <v>121</v>
      </c>
      <c r="H912" s="14">
        <v>7</v>
      </c>
      <c r="I912" s="14">
        <v>5</v>
      </c>
      <c r="J912" s="14">
        <v>5</v>
      </c>
      <c r="K912" s="14"/>
      <c r="L912" s="14" t="s">
        <v>141</v>
      </c>
      <c r="M912" s="24">
        <f t="shared" si="585"/>
        <v>5</v>
      </c>
      <c r="N912" s="24">
        <f t="shared" si="560"/>
        <v>3</v>
      </c>
      <c r="O912" s="24" t="str">
        <f t="shared" si="561"/>
        <v>5 5</v>
      </c>
      <c r="P912" s="24">
        <f t="shared" si="562"/>
        <v>5</v>
      </c>
      <c r="Q912" s="25">
        <f t="shared" si="563"/>
        <v>0</v>
      </c>
      <c r="R912" s="26">
        <f t="shared" si="564"/>
        <v>0</v>
      </c>
      <c r="S912" s="24">
        <f t="shared" si="565"/>
        <v>7</v>
      </c>
      <c r="T912" s="24">
        <f t="shared" si="566"/>
        <v>7</v>
      </c>
      <c r="U912" s="24" t="str">
        <f t="shared" si="567"/>
        <v/>
      </c>
      <c r="V912" s="24" t="str">
        <f t="shared" si="568"/>
        <v>g</v>
      </c>
      <c r="W912" s="24" t="str">
        <f t="shared" si="586"/>
        <v/>
      </c>
      <c r="X912" s="24">
        <f t="shared" si="569"/>
        <v>7</v>
      </c>
      <c r="Y912" s="24">
        <f t="shared" si="570"/>
        <v>7</v>
      </c>
      <c r="Z912" s="24" t="str">
        <f t="shared" si="571"/>
        <v>M</v>
      </c>
      <c r="AA912" s="24" t="str">
        <f t="shared" si="590"/>
        <v>M</v>
      </c>
      <c r="AB912" s="34" t="str">
        <f t="shared" si="572"/>
        <v/>
      </c>
      <c r="AC912" s="34" t="str">
        <f t="shared" si="573"/>
        <v>g</v>
      </c>
      <c r="AD912" s="34" t="str">
        <f t="shared" si="587"/>
        <v>g</v>
      </c>
      <c r="AE912" s="34" t="str">
        <f t="shared" si="574"/>
        <v>7 0</v>
      </c>
      <c r="AF912" s="34">
        <f t="shared" si="575"/>
        <v>5</v>
      </c>
      <c r="AG912" s="34">
        <f t="shared" si="576"/>
        <v>5</v>
      </c>
      <c r="AH912" s="34">
        <f t="shared" si="577"/>
        <v>0</v>
      </c>
      <c r="AI912" s="172" t="str">
        <f>IF(AJ912&lt;&gt;"",MAX(AI$3:AI911)+1,"")</f>
        <v/>
      </c>
      <c r="AJ912" s="172" t="str">
        <f t="shared" si="578"/>
        <v/>
      </c>
      <c r="AK912" s="172" t="str">
        <f t="shared" si="579"/>
        <v/>
      </c>
      <c r="AL912" s="172" t="str">
        <f t="shared" si="580"/>
        <v/>
      </c>
      <c r="AM912" s="172">
        <f>IF(AN912&lt;&gt;"",MAX(AM$3:AM911)+1,"")</f>
        <v>223</v>
      </c>
      <c r="AN912" s="172" t="str">
        <f t="shared" si="581"/>
        <v>M</v>
      </c>
      <c r="AO912" s="172">
        <f t="shared" si="582"/>
        <v>290</v>
      </c>
      <c r="AP912" s="172">
        <f t="shared" si="583"/>
        <v>5</v>
      </c>
      <c r="AQ912" s="172" t="str">
        <f t="shared" si="584"/>
        <v/>
      </c>
      <c r="AR912" s="172" t="str">
        <f>Table1[[#This Row],[Sex ]]&amp;Table1[[#This Row],[Month]]</f>
        <v>M7</v>
      </c>
      <c r="AS912" s="21"/>
      <c r="AT912" s="21"/>
      <c r="AU912" s="21"/>
      <c r="AV912" s="21"/>
      <c r="AW912" s="21"/>
      <c r="AX912" s="21"/>
      <c r="AY912" s="21"/>
      <c r="AZ912" s="21"/>
      <c r="BA912" s="21"/>
      <c r="BB912" s="21"/>
      <c r="BC912" s="21"/>
      <c r="BD912" s="21"/>
      <c r="BE912" s="319"/>
      <c r="BF912" s="319"/>
      <c r="BG912" s="316"/>
      <c r="BH912" s="316"/>
      <c r="BI912" s="316"/>
      <c r="BJ912" s="316"/>
      <c r="BK912" s="316"/>
      <c r="BL912" s="316"/>
      <c r="BM912" s="316"/>
      <c r="BN912" s="316"/>
      <c r="BO912" s="316"/>
      <c r="BP912" s="316"/>
      <c r="BQ912" s="316"/>
      <c r="BR912" s="316"/>
      <c r="BS912" s="316"/>
      <c r="BT912" s="316"/>
      <c r="BU912" s="316"/>
      <c r="BV912" s="316"/>
      <c r="BW912" s="316"/>
      <c r="BX912" s="316"/>
      <c r="BY912" s="316"/>
      <c r="BZ912" s="316"/>
      <c r="CA912" s="316"/>
      <c r="CB912" s="316"/>
      <c r="CC912" s="316"/>
      <c r="CD912" s="316"/>
      <c r="CE912" s="316"/>
      <c r="CF912" s="316"/>
      <c r="CG912" s="316"/>
      <c r="CH912" s="316"/>
      <c r="CI912" s="316"/>
      <c r="CJ912" s="316"/>
      <c r="CK912" s="316"/>
      <c r="CL912" s="316"/>
      <c r="CM912" s="316"/>
      <c r="CN912" s="316"/>
      <c r="CO912" s="316"/>
      <c r="CP912" s="316"/>
      <c r="CQ912" s="316"/>
      <c r="CR912" s="316"/>
      <c r="CS912" s="316"/>
      <c r="CT912" s="316"/>
      <c r="CU912" s="316"/>
      <c r="CV912" s="316"/>
      <c r="CW912" s="316"/>
      <c r="CX912" s="316"/>
      <c r="CY912" s="316"/>
      <c r="CZ912" s="316"/>
      <c r="DA912" s="316"/>
      <c r="DB912" s="316"/>
      <c r="DC912" s="316"/>
      <c r="DD912" s="316"/>
      <c r="DE912" s="316"/>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21"/>
      <c r="ET912" s="21"/>
      <c r="EU912" s="21"/>
      <c r="EV912" s="21"/>
      <c r="HP912" s="268">
        <f t="shared" si="588"/>
        <v>3</v>
      </c>
      <c r="HQ912" s="268">
        <f t="shared" si="559"/>
        <v>904</v>
      </c>
      <c r="HR912" s="268">
        <f t="shared" si="589"/>
        <v>0</v>
      </c>
      <c r="HS912" s="268">
        <f t="shared" si="591"/>
        <v>0</v>
      </c>
    </row>
    <row r="913" spans="1:227" x14ac:dyDescent="0.3">
      <c r="A913" s="21"/>
      <c r="B913" s="14">
        <v>12525</v>
      </c>
      <c r="C913" s="14">
        <v>16</v>
      </c>
      <c r="D913" s="14" t="s">
        <v>182</v>
      </c>
      <c r="E913" s="14" t="s">
        <v>183</v>
      </c>
      <c r="F913" s="14">
        <v>330</v>
      </c>
      <c r="G913" s="14" t="s">
        <v>120</v>
      </c>
      <c r="H913" s="14">
        <v>7</v>
      </c>
      <c r="I913" s="14">
        <v>3</v>
      </c>
      <c r="J913" s="14">
        <v>3</v>
      </c>
      <c r="K913" s="14"/>
      <c r="L913" s="14" t="s">
        <v>141</v>
      </c>
      <c r="M913" s="24">
        <f t="shared" si="585"/>
        <v>3</v>
      </c>
      <c r="N913" s="24">
        <f t="shared" si="560"/>
        <v>3</v>
      </c>
      <c r="O913" s="24" t="str">
        <f t="shared" si="561"/>
        <v>3 3</v>
      </c>
      <c r="P913" s="24">
        <f t="shared" si="562"/>
        <v>3</v>
      </c>
      <c r="Q913" s="25">
        <f t="shared" si="563"/>
        <v>0</v>
      </c>
      <c r="R913" s="26">
        <f t="shared" si="564"/>
        <v>0</v>
      </c>
      <c r="S913" s="24">
        <f t="shared" si="565"/>
        <v>7</v>
      </c>
      <c r="T913" s="24">
        <f t="shared" si="566"/>
        <v>7</v>
      </c>
      <c r="U913" s="24" t="str">
        <f t="shared" si="567"/>
        <v/>
      </c>
      <c r="V913" s="24" t="str">
        <f t="shared" si="568"/>
        <v>g</v>
      </c>
      <c r="W913" s="24" t="str">
        <f t="shared" si="586"/>
        <v/>
      </c>
      <c r="X913" s="24">
        <f t="shared" si="569"/>
        <v>7</v>
      </c>
      <c r="Y913" s="24">
        <f t="shared" si="570"/>
        <v>7</v>
      </c>
      <c r="Z913" s="24" t="str">
        <f t="shared" si="571"/>
        <v>F</v>
      </c>
      <c r="AA913" s="24" t="str">
        <f t="shared" si="590"/>
        <v>F</v>
      </c>
      <c r="AB913" s="34" t="str">
        <f t="shared" si="572"/>
        <v/>
      </c>
      <c r="AC913" s="34" t="str">
        <f t="shared" si="573"/>
        <v>g</v>
      </c>
      <c r="AD913" s="34" t="str">
        <f t="shared" si="587"/>
        <v>g</v>
      </c>
      <c r="AE913" s="34" t="str">
        <f t="shared" si="574"/>
        <v>7 0</v>
      </c>
      <c r="AF913" s="34">
        <f t="shared" si="575"/>
        <v>3</v>
      </c>
      <c r="AG913" s="34">
        <f t="shared" si="576"/>
        <v>3</v>
      </c>
      <c r="AH913" s="34">
        <f t="shared" si="577"/>
        <v>0</v>
      </c>
      <c r="AI913" s="172">
        <f>IF(AJ913&lt;&gt;"",MAX(AI$3:AI912)+1,"")</f>
        <v>678</v>
      </c>
      <c r="AJ913" s="172" t="str">
        <f t="shared" si="578"/>
        <v>F</v>
      </c>
      <c r="AK913" s="172">
        <f t="shared" si="579"/>
        <v>330</v>
      </c>
      <c r="AL913" s="172">
        <f t="shared" si="580"/>
        <v>3</v>
      </c>
      <c r="AM913" s="172" t="str">
        <f>IF(AN913&lt;&gt;"",MAX(AM$3:AM912)+1,"")</f>
        <v/>
      </c>
      <c r="AN913" s="172" t="str">
        <f t="shared" si="581"/>
        <v/>
      </c>
      <c r="AO913" s="172" t="str">
        <f t="shared" si="582"/>
        <v/>
      </c>
      <c r="AP913" s="172" t="str">
        <f t="shared" si="583"/>
        <v/>
      </c>
      <c r="AQ913" s="172" t="str">
        <f t="shared" si="584"/>
        <v/>
      </c>
      <c r="AR913" s="172" t="str">
        <f>Table1[[#This Row],[Sex ]]&amp;Table1[[#This Row],[Month]]</f>
        <v>F7</v>
      </c>
      <c r="AS913" s="21"/>
      <c r="AT913" s="21"/>
      <c r="AU913" s="21"/>
      <c r="AV913" s="21"/>
      <c r="AW913" s="21"/>
      <c r="AX913" s="21"/>
      <c r="AY913" s="21"/>
      <c r="AZ913" s="21"/>
      <c r="BA913" s="21"/>
      <c r="BB913" s="21"/>
      <c r="BC913" s="21"/>
      <c r="BD913" s="21"/>
      <c r="BE913" s="319"/>
      <c r="BF913" s="319"/>
      <c r="BG913" s="316"/>
      <c r="BH913" s="316"/>
      <c r="BI913" s="316"/>
      <c r="BJ913" s="316"/>
      <c r="BK913" s="316"/>
      <c r="BL913" s="316"/>
      <c r="BM913" s="316"/>
      <c r="BN913" s="316"/>
      <c r="BO913" s="316"/>
      <c r="BP913" s="316"/>
      <c r="BQ913" s="316"/>
      <c r="BR913" s="316"/>
      <c r="BS913" s="316"/>
      <c r="BT913" s="316"/>
      <c r="BU913" s="316"/>
      <c r="BV913" s="316"/>
      <c r="BW913" s="316"/>
      <c r="BX913" s="316"/>
      <c r="BY913" s="316"/>
      <c r="BZ913" s="316"/>
      <c r="CA913" s="316"/>
      <c r="CB913" s="316"/>
      <c r="CC913" s="316"/>
      <c r="CD913" s="316"/>
      <c r="CE913" s="316"/>
      <c r="CF913" s="316"/>
      <c r="CG913" s="316"/>
      <c r="CH913" s="316"/>
      <c r="CI913" s="316"/>
      <c r="CJ913" s="316"/>
      <c r="CK913" s="316"/>
      <c r="CL913" s="316"/>
      <c r="CM913" s="316"/>
      <c r="CN913" s="316"/>
      <c r="CO913" s="316"/>
      <c r="CP913" s="316"/>
      <c r="CQ913" s="316"/>
      <c r="CR913" s="316"/>
      <c r="CS913" s="316"/>
      <c r="CT913" s="316"/>
      <c r="CU913" s="316"/>
      <c r="CV913" s="316"/>
      <c r="CW913" s="316"/>
      <c r="CX913" s="316"/>
      <c r="CY913" s="316"/>
      <c r="CZ913" s="316"/>
      <c r="DA913" s="316"/>
      <c r="DB913" s="316"/>
      <c r="DC913" s="316"/>
      <c r="DD913" s="316"/>
      <c r="DE913" s="316"/>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21"/>
      <c r="ET913" s="21"/>
      <c r="EU913" s="21"/>
      <c r="EV913" s="21"/>
      <c r="HP913" s="268">
        <f t="shared" si="588"/>
        <v>3</v>
      </c>
      <c r="HQ913" s="268">
        <f t="shared" si="559"/>
        <v>905</v>
      </c>
      <c r="HR913" s="268">
        <f t="shared" si="589"/>
        <v>0</v>
      </c>
      <c r="HS913" s="268">
        <f t="shared" si="591"/>
        <v>0</v>
      </c>
    </row>
    <row r="914" spans="1:227" x14ac:dyDescent="0.3">
      <c r="A914" s="21"/>
      <c r="B914" s="14">
        <v>12525</v>
      </c>
      <c r="C914" s="14">
        <v>17</v>
      </c>
      <c r="D914" s="14" t="s">
        <v>182</v>
      </c>
      <c r="E914" s="14" t="s">
        <v>183</v>
      </c>
      <c r="F914" s="14">
        <v>310</v>
      </c>
      <c r="G914" s="14" t="s">
        <v>120</v>
      </c>
      <c r="H914" s="14">
        <v>7</v>
      </c>
      <c r="I914" s="14">
        <v>4</v>
      </c>
      <c r="J914" s="14">
        <v>4</v>
      </c>
      <c r="K914" s="14"/>
      <c r="L914" s="14" t="s">
        <v>141</v>
      </c>
      <c r="M914" s="24">
        <f t="shared" si="585"/>
        <v>4</v>
      </c>
      <c r="N914" s="24">
        <f t="shared" si="560"/>
        <v>3</v>
      </c>
      <c r="O914" s="24" t="str">
        <f t="shared" si="561"/>
        <v>4 4</v>
      </c>
      <c r="P914" s="24">
        <f t="shared" si="562"/>
        <v>4</v>
      </c>
      <c r="Q914" s="25">
        <f t="shared" si="563"/>
        <v>0</v>
      </c>
      <c r="R914" s="26">
        <f t="shared" si="564"/>
        <v>0</v>
      </c>
      <c r="S914" s="24">
        <f t="shared" si="565"/>
        <v>7</v>
      </c>
      <c r="T914" s="24">
        <f t="shared" si="566"/>
        <v>7</v>
      </c>
      <c r="U914" s="24" t="str">
        <f t="shared" si="567"/>
        <v/>
      </c>
      <c r="V914" s="24" t="str">
        <f t="shared" si="568"/>
        <v>g</v>
      </c>
      <c r="W914" s="24" t="str">
        <f t="shared" si="586"/>
        <v/>
      </c>
      <c r="X914" s="24">
        <f t="shared" si="569"/>
        <v>7</v>
      </c>
      <c r="Y914" s="24">
        <f t="shared" si="570"/>
        <v>7</v>
      </c>
      <c r="Z914" s="24" t="str">
        <f t="shared" si="571"/>
        <v>F</v>
      </c>
      <c r="AA914" s="24" t="str">
        <f t="shared" si="590"/>
        <v>F</v>
      </c>
      <c r="AB914" s="34" t="str">
        <f t="shared" si="572"/>
        <v/>
      </c>
      <c r="AC914" s="34" t="str">
        <f t="shared" si="573"/>
        <v>g</v>
      </c>
      <c r="AD914" s="34" t="str">
        <f t="shared" si="587"/>
        <v>g</v>
      </c>
      <c r="AE914" s="34" t="str">
        <f t="shared" si="574"/>
        <v>7 0</v>
      </c>
      <c r="AF914" s="34">
        <f t="shared" si="575"/>
        <v>4</v>
      </c>
      <c r="AG914" s="34">
        <f t="shared" si="576"/>
        <v>4</v>
      </c>
      <c r="AH914" s="34">
        <f t="shared" si="577"/>
        <v>0</v>
      </c>
      <c r="AI914" s="172">
        <f>IF(AJ914&lt;&gt;"",MAX(AI$3:AI913)+1,"")</f>
        <v>679</v>
      </c>
      <c r="AJ914" s="172" t="str">
        <f t="shared" si="578"/>
        <v>F</v>
      </c>
      <c r="AK914" s="172">
        <f t="shared" si="579"/>
        <v>310</v>
      </c>
      <c r="AL914" s="172">
        <f t="shared" si="580"/>
        <v>4</v>
      </c>
      <c r="AM914" s="172" t="str">
        <f>IF(AN914&lt;&gt;"",MAX(AM$3:AM913)+1,"")</f>
        <v/>
      </c>
      <c r="AN914" s="172" t="str">
        <f t="shared" si="581"/>
        <v/>
      </c>
      <c r="AO914" s="172" t="str">
        <f t="shared" si="582"/>
        <v/>
      </c>
      <c r="AP914" s="172" t="str">
        <f t="shared" si="583"/>
        <v/>
      </c>
      <c r="AQ914" s="172" t="str">
        <f t="shared" si="584"/>
        <v/>
      </c>
      <c r="AR914" s="172" t="str">
        <f>Table1[[#This Row],[Sex ]]&amp;Table1[[#This Row],[Month]]</f>
        <v>F7</v>
      </c>
      <c r="AS914" s="21"/>
      <c r="AT914" s="21"/>
      <c r="AU914" s="21"/>
      <c r="AV914" s="21"/>
      <c r="AW914" s="21"/>
      <c r="AX914" s="21"/>
      <c r="AY914" s="21"/>
      <c r="AZ914" s="21"/>
      <c r="BA914" s="21"/>
      <c r="BB914" s="21"/>
      <c r="BC914" s="21"/>
      <c r="BD914" s="21"/>
      <c r="BE914" s="319"/>
      <c r="BF914" s="319"/>
      <c r="BG914" s="316"/>
      <c r="BH914" s="316"/>
      <c r="BI914" s="316"/>
      <c r="BJ914" s="316"/>
      <c r="BK914" s="316"/>
      <c r="BL914" s="316"/>
      <c r="BM914" s="316"/>
      <c r="BN914" s="316"/>
      <c r="BO914" s="316"/>
      <c r="BP914" s="316"/>
      <c r="BQ914" s="316"/>
      <c r="BR914" s="316"/>
      <c r="BS914" s="316"/>
      <c r="BT914" s="316"/>
      <c r="BU914" s="316"/>
      <c r="BV914" s="316"/>
      <c r="BW914" s="316"/>
      <c r="BX914" s="316"/>
      <c r="BY914" s="316"/>
      <c r="BZ914" s="316"/>
      <c r="CA914" s="316"/>
      <c r="CB914" s="316"/>
      <c r="CC914" s="316"/>
      <c r="CD914" s="316"/>
      <c r="CE914" s="316"/>
      <c r="CF914" s="316"/>
      <c r="CG914" s="316"/>
      <c r="CH914" s="316"/>
      <c r="CI914" s="316"/>
      <c r="CJ914" s="316"/>
      <c r="CK914" s="316"/>
      <c r="CL914" s="316"/>
      <c r="CM914" s="316"/>
      <c r="CN914" s="316"/>
      <c r="CO914" s="316"/>
      <c r="CP914" s="316"/>
      <c r="CQ914" s="316"/>
      <c r="CR914" s="316"/>
      <c r="CS914" s="316"/>
      <c r="CT914" s="316"/>
      <c r="CU914" s="316"/>
      <c r="CV914" s="316"/>
      <c r="CW914" s="316"/>
      <c r="CX914" s="316"/>
      <c r="CY914" s="316"/>
      <c r="CZ914" s="316"/>
      <c r="DA914" s="316"/>
      <c r="DB914" s="316"/>
      <c r="DC914" s="316"/>
      <c r="DD914" s="316"/>
      <c r="DE914" s="316"/>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21"/>
      <c r="ET914" s="21"/>
      <c r="EU914" s="21"/>
      <c r="EV914" s="21"/>
      <c r="HP914" s="268">
        <f t="shared" si="588"/>
        <v>5</v>
      </c>
      <c r="HQ914" s="268">
        <f t="shared" si="559"/>
        <v>906</v>
      </c>
      <c r="HR914" s="268">
        <f t="shared" si="589"/>
        <v>20</v>
      </c>
      <c r="HS914" s="268">
        <f t="shared" si="591"/>
        <v>20</v>
      </c>
    </row>
    <row r="915" spans="1:227" x14ac:dyDescent="0.3">
      <c r="A915" s="21"/>
      <c r="B915" s="14">
        <v>12525</v>
      </c>
      <c r="C915" s="14">
        <v>18</v>
      </c>
      <c r="D915" s="14" t="s">
        <v>182</v>
      </c>
      <c r="E915" s="14" t="s">
        <v>183</v>
      </c>
      <c r="F915" s="14">
        <v>390</v>
      </c>
      <c r="G915" s="14" t="s">
        <v>121</v>
      </c>
      <c r="H915" s="14">
        <v>7</v>
      </c>
      <c r="I915" s="14">
        <v>5</v>
      </c>
      <c r="J915" s="14">
        <v>5</v>
      </c>
      <c r="K915" s="14"/>
      <c r="L915" s="14" t="s">
        <v>141</v>
      </c>
      <c r="M915" s="24">
        <f t="shared" si="585"/>
        <v>5</v>
      </c>
      <c r="N915" s="24">
        <f t="shared" si="560"/>
        <v>3</v>
      </c>
      <c r="O915" s="24" t="str">
        <f t="shared" si="561"/>
        <v>5 5</v>
      </c>
      <c r="P915" s="24">
        <f t="shared" si="562"/>
        <v>5</v>
      </c>
      <c r="Q915" s="25">
        <f t="shared" si="563"/>
        <v>0</v>
      </c>
      <c r="R915" s="26">
        <f t="shared" si="564"/>
        <v>0</v>
      </c>
      <c r="S915" s="24">
        <f t="shared" si="565"/>
        <v>7</v>
      </c>
      <c r="T915" s="24">
        <f t="shared" si="566"/>
        <v>7</v>
      </c>
      <c r="U915" s="24" t="str">
        <f t="shared" si="567"/>
        <v/>
      </c>
      <c r="V915" s="24" t="str">
        <f t="shared" si="568"/>
        <v>g</v>
      </c>
      <c r="W915" s="24" t="str">
        <f t="shared" si="586"/>
        <v/>
      </c>
      <c r="X915" s="24">
        <f t="shared" si="569"/>
        <v>7</v>
      </c>
      <c r="Y915" s="24">
        <f t="shared" si="570"/>
        <v>7</v>
      </c>
      <c r="Z915" s="24" t="str">
        <f t="shared" si="571"/>
        <v>M</v>
      </c>
      <c r="AA915" s="24" t="str">
        <f t="shared" si="590"/>
        <v>M</v>
      </c>
      <c r="AB915" s="34" t="str">
        <f t="shared" si="572"/>
        <v/>
      </c>
      <c r="AC915" s="34" t="str">
        <f t="shared" si="573"/>
        <v>g</v>
      </c>
      <c r="AD915" s="34" t="str">
        <f t="shared" si="587"/>
        <v>g</v>
      </c>
      <c r="AE915" s="34" t="str">
        <f t="shared" si="574"/>
        <v>7 0</v>
      </c>
      <c r="AF915" s="34">
        <f t="shared" si="575"/>
        <v>5</v>
      </c>
      <c r="AG915" s="34">
        <f t="shared" si="576"/>
        <v>5</v>
      </c>
      <c r="AH915" s="34">
        <f t="shared" si="577"/>
        <v>0</v>
      </c>
      <c r="AI915" s="172" t="str">
        <f>IF(AJ915&lt;&gt;"",MAX(AI$3:AI914)+1,"")</f>
        <v/>
      </c>
      <c r="AJ915" s="172" t="str">
        <f t="shared" si="578"/>
        <v/>
      </c>
      <c r="AK915" s="172" t="str">
        <f t="shared" si="579"/>
        <v/>
      </c>
      <c r="AL915" s="172" t="str">
        <f t="shared" si="580"/>
        <v/>
      </c>
      <c r="AM915" s="172">
        <f>IF(AN915&lt;&gt;"",MAX(AM$3:AM914)+1,"")</f>
        <v>224</v>
      </c>
      <c r="AN915" s="172" t="str">
        <f t="shared" si="581"/>
        <v>M</v>
      </c>
      <c r="AO915" s="172">
        <f t="shared" si="582"/>
        <v>390</v>
      </c>
      <c r="AP915" s="172">
        <f t="shared" si="583"/>
        <v>5</v>
      </c>
      <c r="AQ915" s="172" t="str">
        <f t="shared" si="584"/>
        <v/>
      </c>
      <c r="AR915" s="172" t="str">
        <f>Table1[[#This Row],[Sex ]]&amp;Table1[[#This Row],[Month]]</f>
        <v>M7</v>
      </c>
      <c r="AS915" s="21"/>
      <c r="AT915" s="21"/>
      <c r="AU915" s="21"/>
      <c r="AV915" s="21"/>
      <c r="AW915" s="21"/>
      <c r="AX915" s="21"/>
      <c r="AY915" s="21"/>
      <c r="AZ915" s="21"/>
      <c r="BA915" s="21"/>
      <c r="BB915" s="21"/>
      <c r="BC915" s="21"/>
      <c r="BD915" s="21"/>
      <c r="BE915" s="319"/>
      <c r="BF915" s="319"/>
      <c r="BG915" s="316"/>
      <c r="BH915" s="316"/>
      <c r="BI915" s="316"/>
      <c r="BJ915" s="316"/>
      <c r="BK915" s="316"/>
      <c r="BL915" s="316"/>
      <c r="BM915" s="316"/>
      <c r="BN915" s="316"/>
      <c r="BO915" s="316"/>
      <c r="BP915" s="316"/>
      <c r="BQ915" s="316"/>
      <c r="BR915" s="316"/>
      <c r="BS915" s="316"/>
      <c r="BT915" s="316"/>
      <c r="BU915" s="316"/>
      <c r="BV915" s="316"/>
      <c r="BW915" s="316"/>
      <c r="BX915" s="316"/>
      <c r="BY915" s="316"/>
      <c r="BZ915" s="316"/>
      <c r="CA915" s="316"/>
      <c r="CB915" s="316"/>
      <c r="CC915" s="316"/>
      <c r="CD915" s="316"/>
      <c r="CE915" s="316"/>
      <c r="CF915" s="316"/>
      <c r="CG915" s="316"/>
      <c r="CH915" s="316"/>
      <c r="CI915" s="316"/>
      <c r="CJ915" s="316"/>
      <c r="CK915" s="316"/>
      <c r="CL915" s="316"/>
      <c r="CM915" s="316"/>
      <c r="CN915" s="316"/>
      <c r="CO915" s="316"/>
      <c r="CP915" s="316"/>
      <c r="CQ915" s="316"/>
      <c r="CR915" s="316"/>
      <c r="CS915" s="316"/>
      <c r="CT915" s="316"/>
      <c r="CU915" s="316"/>
      <c r="CV915" s="316"/>
      <c r="CW915" s="316"/>
      <c r="CX915" s="316"/>
      <c r="CY915" s="316"/>
      <c r="CZ915" s="316"/>
      <c r="DA915" s="316"/>
      <c r="DB915" s="316"/>
      <c r="DC915" s="316"/>
      <c r="DD915" s="316"/>
      <c r="DE915" s="316"/>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21"/>
      <c r="ET915" s="21"/>
      <c r="EU915" s="21"/>
      <c r="EV915" s="21"/>
      <c r="HP915" s="268">
        <f t="shared" si="588"/>
        <v>4</v>
      </c>
      <c r="HQ915" s="268">
        <f t="shared" si="559"/>
        <v>907</v>
      </c>
      <c r="HR915" s="268">
        <f t="shared" si="589"/>
        <v>0</v>
      </c>
      <c r="HS915" s="268">
        <f t="shared" si="591"/>
        <v>0</v>
      </c>
    </row>
    <row r="916" spans="1:227" x14ac:dyDescent="0.3">
      <c r="A916" s="21"/>
      <c r="B916" s="14">
        <v>12525</v>
      </c>
      <c r="C916" s="14">
        <v>19</v>
      </c>
      <c r="D916" s="14" t="s">
        <v>182</v>
      </c>
      <c r="E916" s="14" t="s">
        <v>183</v>
      </c>
      <c r="F916" s="14">
        <v>280</v>
      </c>
      <c r="G916" s="14" t="s">
        <v>120</v>
      </c>
      <c r="H916" s="14">
        <v>7</v>
      </c>
      <c r="I916" s="14">
        <v>2</v>
      </c>
      <c r="J916" s="14">
        <v>2</v>
      </c>
      <c r="K916" s="14"/>
      <c r="L916" s="14" t="s">
        <v>141</v>
      </c>
      <c r="M916" s="24">
        <f t="shared" si="585"/>
        <v>2</v>
      </c>
      <c r="N916" s="24">
        <f t="shared" si="560"/>
        <v>3</v>
      </c>
      <c r="O916" s="24" t="str">
        <f t="shared" si="561"/>
        <v>2 2</v>
      </c>
      <c r="P916" s="24">
        <f t="shared" si="562"/>
        <v>2</v>
      </c>
      <c r="Q916" s="25">
        <f t="shared" si="563"/>
        <v>0</v>
      </c>
      <c r="R916" s="26">
        <f t="shared" si="564"/>
        <v>0</v>
      </c>
      <c r="S916" s="24">
        <f t="shared" si="565"/>
        <v>7</v>
      </c>
      <c r="T916" s="24">
        <f t="shared" si="566"/>
        <v>7</v>
      </c>
      <c r="U916" s="24" t="str">
        <f t="shared" si="567"/>
        <v/>
      </c>
      <c r="V916" s="24" t="str">
        <f t="shared" si="568"/>
        <v>g</v>
      </c>
      <c r="W916" s="24" t="str">
        <f t="shared" si="586"/>
        <v/>
      </c>
      <c r="X916" s="24">
        <f t="shared" si="569"/>
        <v>7</v>
      </c>
      <c r="Y916" s="24">
        <f t="shared" si="570"/>
        <v>7</v>
      </c>
      <c r="Z916" s="24" t="str">
        <f t="shared" si="571"/>
        <v>F</v>
      </c>
      <c r="AA916" s="24" t="str">
        <f t="shared" si="590"/>
        <v>F</v>
      </c>
      <c r="AB916" s="34" t="str">
        <f t="shared" si="572"/>
        <v/>
      </c>
      <c r="AC916" s="34" t="str">
        <f t="shared" si="573"/>
        <v>g</v>
      </c>
      <c r="AD916" s="34" t="str">
        <f t="shared" si="587"/>
        <v>g</v>
      </c>
      <c r="AE916" s="34" t="str">
        <f t="shared" si="574"/>
        <v>7 0</v>
      </c>
      <c r="AF916" s="34">
        <f t="shared" si="575"/>
        <v>2</v>
      </c>
      <c r="AG916" s="34">
        <f t="shared" si="576"/>
        <v>2</v>
      </c>
      <c r="AH916" s="34">
        <f t="shared" si="577"/>
        <v>0</v>
      </c>
      <c r="AI916" s="172">
        <f>IF(AJ916&lt;&gt;"",MAX(AI$3:AI915)+1,"")</f>
        <v>680</v>
      </c>
      <c r="AJ916" s="172" t="str">
        <f t="shared" si="578"/>
        <v>F</v>
      </c>
      <c r="AK916" s="172">
        <f t="shared" si="579"/>
        <v>280</v>
      </c>
      <c r="AL916" s="172">
        <f t="shared" si="580"/>
        <v>2</v>
      </c>
      <c r="AM916" s="172" t="str">
        <f>IF(AN916&lt;&gt;"",MAX(AM$3:AM915)+1,"")</f>
        <v/>
      </c>
      <c r="AN916" s="172" t="str">
        <f t="shared" si="581"/>
        <v/>
      </c>
      <c r="AO916" s="172" t="str">
        <f t="shared" si="582"/>
        <v/>
      </c>
      <c r="AP916" s="172" t="str">
        <f t="shared" si="583"/>
        <v/>
      </c>
      <c r="AQ916" s="172" t="str">
        <f t="shared" si="584"/>
        <v/>
      </c>
      <c r="AR916" s="172" t="str">
        <f>Table1[[#This Row],[Sex ]]&amp;Table1[[#This Row],[Month]]</f>
        <v>F7</v>
      </c>
      <c r="AS916" s="21"/>
      <c r="AT916" s="21"/>
      <c r="AU916" s="21"/>
      <c r="AV916" s="21"/>
      <c r="AW916" s="21"/>
      <c r="AX916" s="21"/>
      <c r="AY916" s="21"/>
      <c r="AZ916" s="21"/>
      <c r="BA916" s="21"/>
      <c r="BB916" s="21"/>
      <c r="BC916" s="21"/>
      <c r="BD916" s="21"/>
      <c r="BE916" s="319"/>
      <c r="BF916" s="319"/>
      <c r="BG916" s="316"/>
      <c r="BH916" s="316"/>
      <c r="BI916" s="316"/>
      <c r="BJ916" s="316"/>
      <c r="BK916" s="316"/>
      <c r="BL916" s="316"/>
      <c r="BM916" s="316"/>
      <c r="BN916" s="316"/>
      <c r="BO916" s="316"/>
      <c r="BP916" s="316"/>
      <c r="BQ916" s="316"/>
      <c r="BR916" s="316"/>
      <c r="BS916" s="316"/>
      <c r="BT916" s="316"/>
      <c r="BU916" s="316"/>
      <c r="BV916" s="316"/>
      <c r="BW916" s="316"/>
      <c r="BX916" s="316"/>
      <c r="BY916" s="316"/>
      <c r="BZ916" s="316"/>
      <c r="CA916" s="316"/>
      <c r="CB916" s="316"/>
      <c r="CC916" s="316"/>
      <c r="CD916" s="316"/>
      <c r="CE916" s="316"/>
      <c r="CF916" s="316"/>
      <c r="CG916" s="316"/>
      <c r="CH916" s="316"/>
      <c r="CI916" s="316"/>
      <c r="CJ916" s="316"/>
      <c r="CK916" s="316"/>
      <c r="CL916" s="316"/>
      <c r="CM916" s="316"/>
      <c r="CN916" s="316"/>
      <c r="CO916" s="316"/>
      <c r="CP916" s="316"/>
      <c r="CQ916" s="316"/>
      <c r="CR916" s="316"/>
      <c r="CS916" s="316"/>
      <c r="CT916" s="316"/>
      <c r="CU916" s="316"/>
      <c r="CV916" s="316"/>
      <c r="CW916" s="316"/>
      <c r="CX916" s="316"/>
      <c r="CY916" s="316"/>
      <c r="CZ916" s="316"/>
      <c r="DA916" s="316"/>
      <c r="DB916" s="316"/>
      <c r="DC916" s="316"/>
      <c r="DD916" s="316"/>
      <c r="DE916" s="316"/>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21"/>
      <c r="ET916" s="21"/>
      <c r="EU916" s="21"/>
      <c r="EV916" s="21"/>
      <c r="HP916" s="268">
        <f t="shared" si="588"/>
        <v>4</v>
      </c>
      <c r="HQ916" s="268">
        <f t="shared" si="559"/>
        <v>908</v>
      </c>
      <c r="HR916" s="268">
        <f t="shared" si="589"/>
        <v>0</v>
      </c>
      <c r="HS916" s="268">
        <f t="shared" si="591"/>
        <v>0</v>
      </c>
    </row>
    <row r="917" spans="1:227" x14ac:dyDescent="0.3">
      <c r="A917" s="21"/>
      <c r="B917" s="14">
        <v>12525</v>
      </c>
      <c r="C917" s="14">
        <v>20</v>
      </c>
      <c r="D917" s="14" t="s">
        <v>182</v>
      </c>
      <c r="E917" s="14" t="s">
        <v>183</v>
      </c>
      <c r="F917" s="14">
        <v>330</v>
      </c>
      <c r="G917" s="14" t="s">
        <v>120</v>
      </c>
      <c r="H917" s="14">
        <v>7</v>
      </c>
      <c r="I917" s="14">
        <v>5</v>
      </c>
      <c r="J917" s="14">
        <v>5</v>
      </c>
      <c r="K917" s="14"/>
      <c r="L917" s="14" t="s">
        <v>141</v>
      </c>
      <c r="M917" s="24">
        <f t="shared" si="585"/>
        <v>5</v>
      </c>
      <c r="N917" s="24">
        <f t="shared" si="560"/>
        <v>3</v>
      </c>
      <c r="O917" s="24" t="str">
        <f t="shared" si="561"/>
        <v>5 5</v>
      </c>
      <c r="P917" s="24">
        <f t="shared" si="562"/>
        <v>5</v>
      </c>
      <c r="Q917" s="25">
        <f t="shared" si="563"/>
        <v>0</v>
      </c>
      <c r="R917" s="26">
        <f t="shared" si="564"/>
        <v>0</v>
      </c>
      <c r="S917" s="24">
        <f t="shared" si="565"/>
        <v>7</v>
      </c>
      <c r="T917" s="24">
        <f t="shared" si="566"/>
        <v>7</v>
      </c>
      <c r="U917" s="24" t="str">
        <f t="shared" si="567"/>
        <v/>
      </c>
      <c r="V917" s="24" t="str">
        <f t="shared" si="568"/>
        <v>g</v>
      </c>
      <c r="W917" s="24" t="str">
        <f t="shared" si="586"/>
        <v/>
      </c>
      <c r="X917" s="24">
        <f t="shared" si="569"/>
        <v>7</v>
      </c>
      <c r="Y917" s="24">
        <f t="shared" si="570"/>
        <v>7</v>
      </c>
      <c r="Z917" s="24" t="str">
        <f t="shared" si="571"/>
        <v>F</v>
      </c>
      <c r="AA917" s="24" t="str">
        <f t="shared" si="590"/>
        <v>F</v>
      </c>
      <c r="AB917" s="34" t="str">
        <f t="shared" si="572"/>
        <v/>
      </c>
      <c r="AC917" s="34" t="str">
        <f t="shared" si="573"/>
        <v>g</v>
      </c>
      <c r="AD917" s="34" t="str">
        <f t="shared" si="587"/>
        <v>g</v>
      </c>
      <c r="AE917" s="34" t="str">
        <f t="shared" si="574"/>
        <v>7 0</v>
      </c>
      <c r="AF917" s="34">
        <f t="shared" si="575"/>
        <v>5</v>
      </c>
      <c r="AG917" s="34">
        <f t="shared" si="576"/>
        <v>5</v>
      </c>
      <c r="AH917" s="34">
        <f t="shared" si="577"/>
        <v>0</v>
      </c>
      <c r="AI917" s="172">
        <f>IF(AJ917&lt;&gt;"",MAX(AI$3:AI916)+1,"")</f>
        <v>681</v>
      </c>
      <c r="AJ917" s="172" t="str">
        <f t="shared" si="578"/>
        <v>F</v>
      </c>
      <c r="AK917" s="172">
        <f t="shared" si="579"/>
        <v>330</v>
      </c>
      <c r="AL917" s="172">
        <f t="shared" si="580"/>
        <v>5</v>
      </c>
      <c r="AM917" s="172" t="str">
        <f>IF(AN917&lt;&gt;"",MAX(AM$3:AM916)+1,"")</f>
        <v/>
      </c>
      <c r="AN917" s="172" t="str">
        <f t="shared" si="581"/>
        <v/>
      </c>
      <c r="AO917" s="172" t="str">
        <f t="shared" si="582"/>
        <v/>
      </c>
      <c r="AP917" s="172" t="str">
        <f t="shared" si="583"/>
        <v/>
      </c>
      <c r="AQ917" s="172" t="str">
        <f t="shared" si="584"/>
        <v/>
      </c>
      <c r="AR917" s="172" t="str">
        <f>Table1[[#This Row],[Sex ]]&amp;Table1[[#This Row],[Month]]</f>
        <v>F7</v>
      </c>
      <c r="AS917" s="21"/>
      <c r="AT917" s="21"/>
      <c r="AU917" s="21"/>
      <c r="AV917" s="21"/>
      <c r="AW917" s="21"/>
      <c r="AX917" s="21"/>
      <c r="AY917" s="21"/>
      <c r="AZ917" s="21"/>
      <c r="BA917" s="21"/>
      <c r="BB917" s="21"/>
      <c r="BC917" s="21"/>
      <c r="BD917" s="21"/>
      <c r="BE917" s="319"/>
      <c r="BF917" s="319"/>
      <c r="BG917" s="316"/>
      <c r="BH917" s="316"/>
      <c r="BI917" s="316"/>
      <c r="BJ917" s="316"/>
      <c r="BK917" s="316"/>
      <c r="BL917" s="316"/>
      <c r="BM917" s="316"/>
      <c r="BN917" s="316"/>
      <c r="BO917" s="316"/>
      <c r="BP917" s="316"/>
      <c r="BQ917" s="316"/>
      <c r="BR917" s="316"/>
      <c r="BS917" s="316"/>
      <c r="BT917" s="316"/>
      <c r="BU917" s="316"/>
      <c r="BV917" s="316"/>
      <c r="BW917" s="316"/>
      <c r="BX917" s="316"/>
      <c r="BY917" s="316"/>
      <c r="BZ917" s="316"/>
      <c r="CA917" s="316"/>
      <c r="CB917" s="316"/>
      <c r="CC917" s="316"/>
      <c r="CD917" s="316"/>
      <c r="CE917" s="316"/>
      <c r="CF917" s="316"/>
      <c r="CG917" s="316"/>
      <c r="CH917" s="316"/>
      <c r="CI917" s="316"/>
      <c r="CJ917" s="316"/>
      <c r="CK917" s="316"/>
      <c r="CL917" s="316"/>
      <c r="CM917" s="316"/>
      <c r="CN917" s="316"/>
      <c r="CO917" s="316"/>
      <c r="CP917" s="316"/>
      <c r="CQ917" s="316"/>
      <c r="CR917" s="316"/>
      <c r="CS917" s="316"/>
      <c r="CT917" s="316"/>
      <c r="CU917" s="316"/>
      <c r="CV917" s="316"/>
      <c r="CW917" s="316"/>
      <c r="CX917" s="316"/>
      <c r="CY917" s="316"/>
      <c r="CZ917" s="316"/>
      <c r="DA917" s="316"/>
      <c r="DB917" s="316"/>
      <c r="DC917" s="316"/>
      <c r="DD917" s="316"/>
      <c r="DE917" s="316"/>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21"/>
      <c r="ET917" s="21"/>
      <c r="EU917" s="21"/>
      <c r="EV917" s="21"/>
      <c r="HP917" s="268">
        <f t="shared" si="588"/>
        <v>4</v>
      </c>
      <c r="HQ917" s="268">
        <f t="shared" si="559"/>
        <v>909</v>
      </c>
      <c r="HR917" s="268">
        <f t="shared" si="589"/>
        <v>0</v>
      </c>
      <c r="HS917" s="268">
        <f t="shared" si="591"/>
        <v>0</v>
      </c>
    </row>
    <row r="918" spans="1:227" x14ac:dyDescent="0.3">
      <c r="A918" s="21"/>
      <c r="B918" s="14">
        <v>12525</v>
      </c>
      <c r="C918" s="14">
        <v>21</v>
      </c>
      <c r="D918" s="14" t="s">
        <v>182</v>
      </c>
      <c r="E918" s="14" t="s">
        <v>183</v>
      </c>
      <c r="F918" s="14">
        <v>320</v>
      </c>
      <c r="G918" s="14" t="s">
        <v>120</v>
      </c>
      <c r="H918" s="14">
        <v>7</v>
      </c>
      <c r="I918" s="14">
        <v>7</v>
      </c>
      <c r="J918" s="14">
        <v>6</v>
      </c>
      <c r="K918" s="14"/>
      <c r="L918" s="14" t="s">
        <v>141</v>
      </c>
      <c r="M918" s="24" t="str">
        <f t="shared" si="585"/>
        <v/>
      </c>
      <c r="N918" s="24">
        <f t="shared" si="560"/>
        <v>3</v>
      </c>
      <c r="O918" s="24" t="str">
        <f t="shared" si="561"/>
        <v>6 7</v>
      </c>
      <c r="P918" s="24">
        <f t="shared" si="562"/>
        <v>6.5</v>
      </c>
      <c r="Q918" s="25">
        <f t="shared" si="563"/>
        <v>0.5</v>
      </c>
      <c r="R918" s="26">
        <f t="shared" si="564"/>
        <v>0.10878565864408424</v>
      </c>
      <c r="S918" s="24">
        <f t="shared" si="565"/>
        <v>7</v>
      </c>
      <c r="T918" s="24">
        <f t="shared" si="566"/>
        <v>7</v>
      </c>
      <c r="U918" s="24" t="str">
        <f t="shared" si="567"/>
        <v/>
      </c>
      <c r="V918" s="24" t="str">
        <f t="shared" si="568"/>
        <v/>
      </c>
      <c r="W918" s="24" t="str">
        <f t="shared" si="586"/>
        <v/>
      </c>
      <c r="X918" s="24" t="str">
        <f t="shared" si="569"/>
        <v/>
      </c>
      <c r="Y918" s="24">
        <f t="shared" si="570"/>
        <v>7</v>
      </c>
      <c r="Z918" s="24" t="str">
        <f t="shared" si="571"/>
        <v>F</v>
      </c>
      <c r="AA918" s="24" t="str">
        <f>IF(I918&lt;&gt;"",IF(I918-J918=0,G918,""),"")</f>
        <v/>
      </c>
      <c r="AB918" s="34" t="str">
        <f t="shared" si="572"/>
        <v/>
      </c>
      <c r="AC918" s="34" t="str">
        <f t="shared" si="573"/>
        <v>g</v>
      </c>
      <c r="AD918" s="34" t="str">
        <f t="shared" si="587"/>
        <v/>
      </c>
      <c r="AE918" s="34" t="str">
        <f t="shared" si="574"/>
        <v>7 1</v>
      </c>
      <c r="AF918" s="34">
        <f t="shared" si="575"/>
        <v>6</v>
      </c>
      <c r="AG918" s="34">
        <f t="shared" si="576"/>
        <v>7</v>
      </c>
      <c r="AH918" s="34">
        <f t="shared" si="577"/>
        <v>1</v>
      </c>
      <c r="AI918" s="172">
        <f>IF(AJ918&lt;&gt;"",MAX(AI$3:AI917)+1,"")</f>
        <v>682</v>
      </c>
      <c r="AJ918" s="172" t="str">
        <f t="shared" si="578"/>
        <v>F</v>
      </c>
      <c r="AK918" s="172">
        <f t="shared" si="579"/>
        <v>320</v>
      </c>
      <c r="AL918" s="172">
        <f t="shared" si="580"/>
        <v>6</v>
      </c>
      <c r="AM918" s="172" t="str">
        <f>IF(AN918&lt;&gt;"",MAX(AM$3:AM917)+1,"")</f>
        <v/>
      </c>
      <c r="AN918" s="172" t="str">
        <f t="shared" si="581"/>
        <v/>
      </c>
      <c r="AO918" s="172" t="str">
        <f t="shared" si="582"/>
        <v/>
      </c>
      <c r="AP918" s="172" t="str">
        <f t="shared" si="583"/>
        <v/>
      </c>
      <c r="AQ918" s="172" t="str">
        <f t="shared" si="584"/>
        <v/>
      </c>
      <c r="AR918" s="172" t="str">
        <f>Table1[[#This Row],[Sex ]]&amp;Table1[[#This Row],[Month]]</f>
        <v>F7</v>
      </c>
      <c r="AS918" s="21"/>
      <c r="AT918" s="21"/>
      <c r="AU918" s="21"/>
      <c r="AV918" s="21"/>
      <c r="AW918" s="21"/>
      <c r="AX918" s="21"/>
      <c r="AY918" s="21"/>
      <c r="AZ918" s="21"/>
      <c r="BA918" s="21"/>
      <c r="BB918" s="21"/>
      <c r="BC918" s="21"/>
      <c r="BD918" s="21"/>
      <c r="BE918" s="319"/>
      <c r="BF918" s="319"/>
      <c r="BG918" s="316"/>
      <c r="BH918" s="316"/>
      <c r="BI918" s="316"/>
      <c r="BJ918" s="316"/>
      <c r="BK918" s="316"/>
      <c r="BL918" s="316"/>
      <c r="BM918" s="316"/>
      <c r="BN918" s="316"/>
      <c r="BO918" s="316"/>
      <c r="BP918" s="316"/>
      <c r="BQ918" s="316"/>
      <c r="BR918" s="316"/>
      <c r="BS918" s="316"/>
      <c r="BT918" s="316"/>
      <c r="BU918" s="316"/>
      <c r="BV918" s="316"/>
      <c r="BW918" s="316"/>
      <c r="BX918" s="316"/>
      <c r="BY918" s="316"/>
      <c r="BZ918" s="316"/>
      <c r="CA918" s="316"/>
      <c r="CB918" s="316"/>
      <c r="CC918" s="316"/>
      <c r="CD918" s="316"/>
      <c r="CE918" s="316"/>
      <c r="CF918" s="316"/>
      <c r="CG918" s="316"/>
      <c r="CH918" s="316"/>
      <c r="CI918" s="316"/>
      <c r="CJ918" s="316"/>
      <c r="CK918" s="316"/>
      <c r="CL918" s="316"/>
      <c r="CM918" s="316"/>
      <c r="CN918" s="316"/>
      <c r="CO918" s="316"/>
      <c r="CP918" s="316"/>
      <c r="CQ918" s="316"/>
      <c r="CR918" s="316"/>
      <c r="CS918" s="316"/>
      <c r="CT918" s="316"/>
      <c r="CU918" s="316"/>
      <c r="CV918" s="316"/>
      <c r="CW918" s="316"/>
      <c r="CX918" s="316"/>
      <c r="CY918" s="316"/>
      <c r="CZ918" s="316"/>
      <c r="DA918" s="316"/>
      <c r="DB918" s="316"/>
      <c r="DC918" s="316"/>
      <c r="DD918" s="316"/>
      <c r="DE918" s="316"/>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21"/>
      <c r="ET918" s="21"/>
      <c r="EU918" s="21"/>
      <c r="EV918" s="21"/>
      <c r="HP918" s="268">
        <f t="shared" si="588"/>
        <v>5</v>
      </c>
      <c r="HQ918" s="268">
        <f t="shared" si="559"/>
        <v>910</v>
      </c>
      <c r="HR918" s="268">
        <f t="shared" si="589"/>
        <v>0</v>
      </c>
      <c r="HS918" s="268">
        <f t="shared" si="591"/>
        <v>0</v>
      </c>
    </row>
    <row r="919" spans="1:227" x14ac:dyDescent="0.3">
      <c r="A919" s="21"/>
      <c r="B919" s="14">
        <v>12525</v>
      </c>
      <c r="C919" s="14">
        <v>22</v>
      </c>
      <c r="D919" s="14" t="s">
        <v>182</v>
      </c>
      <c r="E919" s="14" t="s">
        <v>183</v>
      </c>
      <c r="F919" s="14">
        <v>310</v>
      </c>
      <c r="G919" s="14" t="s">
        <v>121</v>
      </c>
      <c r="H919" s="14">
        <v>7</v>
      </c>
      <c r="I919" s="14">
        <v>4</v>
      </c>
      <c r="J919" s="14">
        <v>4</v>
      </c>
      <c r="K919" s="14"/>
      <c r="L919" s="14" t="s">
        <v>141</v>
      </c>
      <c r="M919" s="24">
        <f t="shared" si="585"/>
        <v>4</v>
      </c>
      <c r="N919" s="24">
        <f t="shared" si="560"/>
        <v>3</v>
      </c>
      <c r="O919" s="24" t="str">
        <f t="shared" si="561"/>
        <v>4 4</v>
      </c>
      <c r="P919" s="24">
        <f t="shared" si="562"/>
        <v>4</v>
      </c>
      <c r="Q919" s="25">
        <f t="shared" si="563"/>
        <v>0</v>
      </c>
      <c r="R919" s="26">
        <f t="shared" si="564"/>
        <v>0</v>
      </c>
      <c r="S919" s="24">
        <f t="shared" si="565"/>
        <v>7</v>
      </c>
      <c r="T919" s="24">
        <f t="shared" si="566"/>
        <v>7</v>
      </c>
      <c r="U919" s="24" t="str">
        <f t="shared" si="567"/>
        <v/>
      </c>
      <c r="V919" s="24" t="str">
        <f t="shared" si="568"/>
        <v>g</v>
      </c>
      <c r="W919" s="24" t="str">
        <f t="shared" si="586"/>
        <v/>
      </c>
      <c r="X919" s="24">
        <f t="shared" si="569"/>
        <v>7</v>
      </c>
      <c r="Y919" s="24">
        <f t="shared" si="570"/>
        <v>7</v>
      </c>
      <c r="Z919" s="24" t="str">
        <f t="shared" si="571"/>
        <v>M</v>
      </c>
      <c r="AA919" s="24" t="str">
        <f t="shared" ref="AA919:AA938" si="592">IF(I919&lt;&gt;"",IF(SUM(I919:J919)&gt;98,"",IF(I919-J919=0,G919,"")))</f>
        <v>M</v>
      </c>
      <c r="AB919" s="34" t="str">
        <f t="shared" si="572"/>
        <v/>
      </c>
      <c r="AC919" s="34" t="str">
        <f t="shared" si="573"/>
        <v>g</v>
      </c>
      <c r="AD919" s="34" t="str">
        <f t="shared" si="587"/>
        <v>g</v>
      </c>
      <c r="AE919" s="34" t="str">
        <f t="shared" si="574"/>
        <v>7 0</v>
      </c>
      <c r="AF919" s="34">
        <f t="shared" si="575"/>
        <v>4</v>
      </c>
      <c r="AG919" s="34">
        <f t="shared" si="576"/>
        <v>4</v>
      </c>
      <c r="AH919" s="34">
        <f t="shared" si="577"/>
        <v>0</v>
      </c>
      <c r="AI919" s="172" t="str">
        <f>IF(AJ919&lt;&gt;"",MAX(AI$3:AI918)+1,"")</f>
        <v/>
      </c>
      <c r="AJ919" s="172" t="str">
        <f t="shared" si="578"/>
        <v/>
      </c>
      <c r="AK919" s="172" t="str">
        <f t="shared" si="579"/>
        <v/>
      </c>
      <c r="AL919" s="172" t="str">
        <f t="shared" si="580"/>
        <v/>
      </c>
      <c r="AM919" s="172">
        <f>IF(AN919&lt;&gt;"",MAX(AM$3:AM918)+1,"")</f>
        <v>225</v>
      </c>
      <c r="AN919" s="172" t="str">
        <f t="shared" si="581"/>
        <v>M</v>
      </c>
      <c r="AO919" s="172">
        <f t="shared" si="582"/>
        <v>310</v>
      </c>
      <c r="AP919" s="172">
        <f t="shared" si="583"/>
        <v>4</v>
      </c>
      <c r="AQ919" s="172" t="str">
        <f t="shared" si="584"/>
        <v/>
      </c>
      <c r="AR919" s="172" t="str">
        <f>Table1[[#This Row],[Sex ]]&amp;Table1[[#This Row],[Month]]</f>
        <v>M7</v>
      </c>
      <c r="AS919" s="21"/>
      <c r="AT919" s="21"/>
      <c r="AU919" s="21"/>
      <c r="AV919" s="21"/>
      <c r="AW919" s="21"/>
      <c r="AX919" s="21"/>
      <c r="AY919" s="21"/>
      <c r="AZ919" s="21"/>
      <c r="BA919" s="21"/>
      <c r="BB919" s="21"/>
      <c r="BC919" s="21"/>
      <c r="BD919" s="21"/>
      <c r="BE919" s="319"/>
      <c r="BF919" s="319"/>
      <c r="BG919" s="316"/>
      <c r="BH919" s="316"/>
      <c r="BI919" s="316"/>
      <c r="BJ919" s="316"/>
      <c r="BK919" s="316"/>
      <c r="BL919" s="316"/>
      <c r="BM919" s="316"/>
      <c r="BN919" s="316"/>
      <c r="BO919" s="316"/>
      <c r="BP919" s="316"/>
      <c r="BQ919" s="316"/>
      <c r="BR919" s="316"/>
      <c r="BS919" s="316"/>
      <c r="BT919" s="316"/>
      <c r="BU919" s="316"/>
      <c r="BV919" s="316"/>
      <c r="BW919" s="316"/>
      <c r="BX919" s="316"/>
      <c r="BY919" s="316"/>
      <c r="BZ919" s="316"/>
      <c r="CA919" s="316"/>
      <c r="CB919" s="316"/>
      <c r="CC919" s="316"/>
      <c r="CD919" s="316"/>
      <c r="CE919" s="316"/>
      <c r="CF919" s="316"/>
      <c r="CG919" s="316"/>
      <c r="CH919" s="316"/>
      <c r="CI919" s="316"/>
      <c r="CJ919" s="316"/>
      <c r="CK919" s="316"/>
      <c r="CL919" s="316"/>
      <c r="CM919" s="316"/>
      <c r="CN919" s="316"/>
      <c r="CO919" s="316"/>
      <c r="CP919" s="316"/>
      <c r="CQ919" s="316"/>
      <c r="CR919" s="316"/>
      <c r="CS919" s="316"/>
      <c r="CT919" s="316"/>
      <c r="CU919" s="316"/>
      <c r="CV919" s="316"/>
      <c r="CW919" s="316"/>
      <c r="CX919" s="316"/>
      <c r="CY919" s="316"/>
      <c r="CZ919" s="316"/>
      <c r="DA919" s="316"/>
      <c r="DB919" s="316"/>
      <c r="DC919" s="316"/>
      <c r="DD919" s="316"/>
      <c r="DE919" s="316"/>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21"/>
      <c r="ET919" s="21"/>
      <c r="EU919" s="21"/>
      <c r="EV919" s="21"/>
      <c r="HP919" s="268">
        <f t="shared" si="588"/>
        <v>3</v>
      </c>
      <c r="HQ919" s="268">
        <f t="shared" si="559"/>
        <v>911</v>
      </c>
      <c r="HR919" s="268">
        <f t="shared" si="589"/>
        <v>0</v>
      </c>
      <c r="HS919" s="268">
        <f t="shared" si="591"/>
        <v>0</v>
      </c>
    </row>
    <row r="920" spans="1:227" x14ac:dyDescent="0.3">
      <c r="A920" s="21"/>
      <c r="B920" s="14">
        <v>12525</v>
      </c>
      <c r="C920" s="14">
        <v>23</v>
      </c>
      <c r="D920" s="14" t="s">
        <v>182</v>
      </c>
      <c r="E920" s="14" t="s">
        <v>183</v>
      </c>
      <c r="F920" s="14">
        <v>340</v>
      </c>
      <c r="G920" s="14" t="s">
        <v>121</v>
      </c>
      <c r="H920" s="14">
        <v>7</v>
      </c>
      <c r="I920" s="14">
        <v>4</v>
      </c>
      <c r="J920" s="14">
        <v>4</v>
      </c>
      <c r="K920" s="14"/>
      <c r="L920" s="14" t="s">
        <v>141</v>
      </c>
      <c r="M920" s="24">
        <f t="shared" si="585"/>
        <v>4</v>
      </c>
      <c r="N920" s="24">
        <f t="shared" si="560"/>
        <v>3</v>
      </c>
      <c r="O920" s="24" t="str">
        <f t="shared" si="561"/>
        <v>4 4</v>
      </c>
      <c r="P920" s="24">
        <f t="shared" si="562"/>
        <v>4</v>
      </c>
      <c r="Q920" s="25">
        <f t="shared" si="563"/>
        <v>0</v>
      </c>
      <c r="R920" s="26">
        <f t="shared" si="564"/>
        <v>0</v>
      </c>
      <c r="S920" s="24">
        <f t="shared" si="565"/>
        <v>7</v>
      </c>
      <c r="T920" s="24">
        <f t="shared" si="566"/>
        <v>7</v>
      </c>
      <c r="U920" s="24" t="str">
        <f t="shared" si="567"/>
        <v/>
      </c>
      <c r="V920" s="24" t="str">
        <f t="shared" si="568"/>
        <v>g</v>
      </c>
      <c r="W920" s="24" t="str">
        <f t="shared" si="586"/>
        <v/>
      </c>
      <c r="X920" s="24">
        <f t="shared" si="569"/>
        <v>7</v>
      </c>
      <c r="Y920" s="24">
        <f t="shared" si="570"/>
        <v>7</v>
      </c>
      <c r="Z920" s="24" t="str">
        <f t="shared" si="571"/>
        <v>M</v>
      </c>
      <c r="AA920" s="24" t="str">
        <f t="shared" si="592"/>
        <v>M</v>
      </c>
      <c r="AB920" s="34" t="str">
        <f t="shared" si="572"/>
        <v/>
      </c>
      <c r="AC920" s="34" t="str">
        <f t="shared" si="573"/>
        <v>g</v>
      </c>
      <c r="AD920" s="34" t="str">
        <f t="shared" si="587"/>
        <v>g</v>
      </c>
      <c r="AE920" s="34" t="str">
        <f t="shared" si="574"/>
        <v>7 0</v>
      </c>
      <c r="AF920" s="34">
        <f t="shared" si="575"/>
        <v>4</v>
      </c>
      <c r="AG920" s="34">
        <f t="shared" si="576"/>
        <v>4</v>
      </c>
      <c r="AH920" s="34">
        <f t="shared" si="577"/>
        <v>0</v>
      </c>
      <c r="AI920" s="172" t="str">
        <f>IF(AJ920&lt;&gt;"",MAX(AI$3:AI919)+1,"")</f>
        <v/>
      </c>
      <c r="AJ920" s="172" t="str">
        <f t="shared" si="578"/>
        <v/>
      </c>
      <c r="AK920" s="172" t="str">
        <f t="shared" si="579"/>
        <v/>
      </c>
      <c r="AL920" s="172" t="str">
        <f t="shared" si="580"/>
        <v/>
      </c>
      <c r="AM920" s="172">
        <f>IF(AN920&lt;&gt;"",MAX(AM$3:AM919)+1,"")</f>
        <v>226</v>
      </c>
      <c r="AN920" s="172" t="str">
        <f t="shared" si="581"/>
        <v>M</v>
      </c>
      <c r="AO920" s="172">
        <f t="shared" si="582"/>
        <v>340</v>
      </c>
      <c r="AP920" s="172">
        <f t="shared" si="583"/>
        <v>4</v>
      </c>
      <c r="AQ920" s="172" t="str">
        <f t="shared" si="584"/>
        <v/>
      </c>
      <c r="AR920" s="172" t="str">
        <f>Table1[[#This Row],[Sex ]]&amp;Table1[[#This Row],[Month]]</f>
        <v>M7</v>
      </c>
      <c r="AS920" s="21"/>
      <c r="AT920" s="21"/>
      <c r="AU920" s="21"/>
      <c r="AV920" s="21"/>
      <c r="AW920" s="21"/>
      <c r="AX920" s="21"/>
      <c r="AY920" s="21"/>
      <c r="AZ920" s="21"/>
      <c r="BA920" s="21"/>
      <c r="BB920" s="21"/>
      <c r="BC920" s="21"/>
      <c r="BD920" s="21"/>
      <c r="BE920" s="319"/>
      <c r="BF920" s="319"/>
      <c r="BG920" s="316"/>
      <c r="BH920" s="316"/>
      <c r="BI920" s="316"/>
      <c r="BJ920" s="316"/>
      <c r="BK920" s="316"/>
      <c r="BL920" s="316"/>
      <c r="BM920" s="316"/>
      <c r="BN920" s="316"/>
      <c r="BO920" s="316"/>
      <c r="BP920" s="316"/>
      <c r="BQ920" s="316"/>
      <c r="BR920" s="316"/>
      <c r="BS920" s="316"/>
      <c r="BT920" s="316"/>
      <c r="BU920" s="316"/>
      <c r="BV920" s="316"/>
      <c r="BW920" s="316"/>
      <c r="BX920" s="316"/>
      <c r="BY920" s="316"/>
      <c r="BZ920" s="316"/>
      <c r="CA920" s="316"/>
      <c r="CB920" s="316"/>
      <c r="CC920" s="316"/>
      <c r="CD920" s="316"/>
      <c r="CE920" s="316"/>
      <c r="CF920" s="316"/>
      <c r="CG920" s="316"/>
      <c r="CH920" s="316"/>
      <c r="CI920" s="316"/>
      <c r="CJ920" s="316"/>
      <c r="CK920" s="316"/>
      <c r="CL920" s="316"/>
      <c r="CM920" s="316"/>
      <c r="CN920" s="316"/>
      <c r="CO920" s="316"/>
      <c r="CP920" s="316"/>
      <c r="CQ920" s="316"/>
      <c r="CR920" s="316"/>
      <c r="CS920" s="316"/>
      <c r="CT920" s="316"/>
      <c r="CU920" s="316"/>
      <c r="CV920" s="316"/>
      <c r="CW920" s="316"/>
      <c r="CX920" s="316"/>
      <c r="CY920" s="316"/>
      <c r="CZ920" s="316"/>
      <c r="DA920" s="316"/>
      <c r="DB920" s="316"/>
      <c r="DC920" s="316"/>
      <c r="DD920" s="316"/>
      <c r="DE920" s="316"/>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21"/>
      <c r="ET920" s="21"/>
      <c r="EU920" s="21"/>
      <c r="EV920" s="21"/>
      <c r="HP920" s="268">
        <f t="shared" si="588"/>
        <v>4</v>
      </c>
      <c r="HQ920" s="268">
        <f t="shared" si="559"/>
        <v>912</v>
      </c>
      <c r="HR920" s="268">
        <f t="shared" si="589"/>
        <v>0</v>
      </c>
      <c r="HS920" s="268">
        <f t="shared" si="591"/>
        <v>0</v>
      </c>
    </row>
    <row r="921" spans="1:227" x14ac:dyDescent="0.3">
      <c r="A921" s="21"/>
      <c r="B921" s="14">
        <v>12525</v>
      </c>
      <c r="C921" s="14">
        <v>24</v>
      </c>
      <c r="D921" s="14" t="s">
        <v>182</v>
      </c>
      <c r="E921" s="14" t="s">
        <v>183</v>
      </c>
      <c r="F921" s="14">
        <v>290</v>
      </c>
      <c r="G921" s="14" t="s">
        <v>120</v>
      </c>
      <c r="H921" s="14">
        <v>7</v>
      </c>
      <c r="I921" s="14">
        <v>2</v>
      </c>
      <c r="J921" s="14">
        <v>2</v>
      </c>
      <c r="K921" s="14"/>
      <c r="L921" s="14" t="s">
        <v>141</v>
      </c>
      <c r="M921" s="24">
        <f t="shared" si="585"/>
        <v>2</v>
      </c>
      <c r="N921" s="24">
        <f t="shared" si="560"/>
        <v>3</v>
      </c>
      <c r="O921" s="24" t="str">
        <f t="shared" si="561"/>
        <v>2 2</v>
      </c>
      <c r="P921" s="24">
        <f t="shared" si="562"/>
        <v>2</v>
      </c>
      <c r="Q921" s="25">
        <f t="shared" si="563"/>
        <v>0</v>
      </c>
      <c r="R921" s="26">
        <f t="shared" si="564"/>
        <v>0</v>
      </c>
      <c r="S921" s="24">
        <f t="shared" si="565"/>
        <v>7</v>
      </c>
      <c r="T921" s="24">
        <f t="shared" si="566"/>
        <v>7</v>
      </c>
      <c r="U921" s="24" t="str">
        <f t="shared" si="567"/>
        <v/>
      </c>
      <c r="V921" s="24" t="str">
        <f t="shared" si="568"/>
        <v>g</v>
      </c>
      <c r="W921" s="24" t="str">
        <f t="shared" si="586"/>
        <v/>
      </c>
      <c r="X921" s="24">
        <f t="shared" si="569"/>
        <v>7</v>
      </c>
      <c r="Y921" s="24">
        <f t="shared" si="570"/>
        <v>7</v>
      </c>
      <c r="Z921" s="24" t="str">
        <f t="shared" si="571"/>
        <v>F</v>
      </c>
      <c r="AA921" s="24" t="str">
        <f t="shared" si="592"/>
        <v>F</v>
      </c>
      <c r="AB921" s="34" t="str">
        <f t="shared" si="572"/>
        <v/>
      </c>
      <c r="AC921" s="34" t="str">
        <f t="shared" si="573"/>
        <v>g</v>
      </c>
      <c r="AD921" s="34" t="str">
        <f t="shared" si="587"/>
        <v>g</v>
      </c>
      <c r="AE921" s="34" t="str">
        <f t="shared" si="574"/>
        <v>7 0</v>
      </c>
      <c r="AF921" s="34">
        <f t="shared" si="575"/>
        <v>2</v>
      </c>
      <c r="AG921" s="34">
        <f t="shared" si="576"/>
        <v>2</v>
      </c>
      <c r="AH921" s="34">
        <f t="shared" si="577"/>
        <v>0</v>
      </c>
      <c r="AI921" s="172">
        <f>IF(AJ921&lt;&gt;"",MAX(AI$3:AI920)+1,"")</f>
        <v>683</v>
      </c>
      <c r="AJ921" s="172" t="str">
        <f t="shared" si="578"/>
        <v>F</v>
      </c>
      <c r="AK921" s="172">
        <f t="shared" si="579"/>
        <v>290</v>
      </c>
      <c r="AL921" s="172">
        <f t="shared" si="580"/>
        <v>2</v>
      </c>
      <c r="AM921" s="172" t="str">
        <f>IF(AN921&lt;&gt;"",MAX(AM$3:AM920)+1,"")</f>
        <v/>
      </c>
      <c r="AN921" s="172" t="str">
        <f t="shared" si="581"/>
        <v/>
      </c>
      <c r="AO921" s="172" t="str">
        <f t="shared" si="582"/>
        <v/>
      </c>
      <c r="AP921" s="172" t="str">
        <f t="shared" si="583"/>
        <v/>
      </c>
      <c r="AQ921" s="172" t="str">
        <f t="shared" si="584"/>
        <v/>
      </c>
      <c r="AR921" s="172" t="str">
        <f>Table1[[#This Row],[Sex ]]&amp;Table1[[#This Row],[Month]]</f>
        <v>F7</v>
      </c>
      <c r="AS921" s="21"/>
      <c r="AT921" s="21"/>
      <c r="AU921" s="21"/>
      <c r="AV921" s="21"/>
      <c r="AW921" s="21"/>
      <c r="AX921" s="21"/>
      <c r="AY921" s="21"/>
      <c r="AZ921" s="21"/>
      <c r="BA921" s="21"/>
      <c r="BB921" s="21"/>
      <c r="BC921" s="21"/>
      <c r="BD921" s="21"/>
      <c r="BE921" s="319"/>
      <c r="BF921" s="319"/>
      <c r="BG921" s="316"/>
      <c r="BH921" s="316"/>
      <c r="BI921" s="316"/>
      <c r="BJ921" s="316"/>
      <c r="BK921" s="316"/>
      <c r="BL921" s="316"/>
      <c r="BM921" s="316"/>
      <c r="BN921" s="316"/>
      <c r="BO921" s="316"/>
      <c r="BP921" s="316"/>
      <c r="BQ921" s="316"/>
      <c r="BR921" s="316"/>
      <c r="BS921" s="316"/>
      <c r="BT921" s="316"/>
      <c r="BU921" s="316"/>
      <c r="BV921" s="316"/>
      <c r="BW921" s="316"/>
      <c r="BX921" s="316"/>
      <c r="BY921" s="316"/>
      <c r="BZ921" s="316"/>
      <c r="CA921" s="316"/>
      <c r="CB921" s="316"/>
      <c r="CC921" s="316"/>
      <c r="CD921" s="316"/>
      <c r="CE921" s="316"/>
      <c r="CF921" s="316"/>
      <c r="CG921" s="316"/>
      <c r="CH921" s="316"/>
      <c r="CI921" s="316"/>
      <c r="CJ921" s="316"/>
      <c r="CK921" s="316"/>
      <c r="CL921" s="316"/>
      <c r="CM921" s="316"/>
      <c r="CN921" s="316"/>
      <c r="CO921" s="316"/>
      <c r="CP921" s="316"/>
      <c r="CQ921" s="316"/>
      <c r="CR921" s="316"/>
      <c r="CS921" s="316"/>
      <c r="CT921" s="316"/>
      <c r="CU921" s="316"/>
      <c r="CV921" s="316"/>
      <c r="CW921" s="316"/>
      <c r="CX921" s="316"/>
      <c r="CY921" s="316"/>
      <c r="CZ921" s="316"/>
      <c r="DA921" s="316"/>
      <c r="DB921" s="316"/>
      <c r="DC921" s="316"/>
      <c r="DD921" s="316"/>
      <c r="DE921" s="316"/>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21"/>
      <c r="ET921" s="21"/>
      <c r="EU921" s="21"/>
      <c r="EV921" s="21"/>
      <c r="HP921" s="268">
        <f t="shared" si="588"/>
        <v>5</v>
      </c>
      <c r="HQ921" s="268">
        <f t="shared" si="559"/>
        <v>913</v>
      </c>
      <c r="HR921" s="268">
        <f t="shared" si="589"/>
        <v>0</v>
      </c>
      <c r="HS921" s="268">
        <f t="shared" si="591"/>
        <v>0</v>
      </c>
    </row>
    <row r="922" spans="1:227" x14ac:dyDescent="0.3">
      <c r="A922" s="21"/>
      <c r="B922" s="14">
        <v>12525</v>
      </c>
      <c r="C922" s="14">
        <v>25</v>
      </c>
      <c r="D922" s="14" t="s">
        <v>182</v>
      </c>
      <c r="E922" s="14" t="s">
        <v>183</v>
      </c>
      <c r="F922" s="14">
        <v>370</v>
      </c>
      <c r="G922" s="14" t="s">
        <v>120</v>
      </c>
      <c r="H922" s="14">
        <v>7</v>
      </c>
      <c r="I922" s="14">
        <v>5</v>
      </c>
      <c r="J922" s="14">
        <v>5</v>
      </c>
      <c r="K922" s="14"/>
      <c r="L922" s="14" t="s">
        <v>141</v>
      </c>
      <c r="M922" s="24">
        <f t="shared" si="585"/>
        <v>5</v>
      </c>
      <c r="N922" s="24">
        <f t="shared" si="560"/>
        <v>3</v>
      </c>
      <c r="O922" s="24" t="str">
        <f t="shared" si="561"/>
        <v>5 5</v>
      </c>
      <c r="P922" s="24">
        <f t="shared" si="562"/>
        <v>5</v>
      </c>
      <c r="Q922" s="25">
        <f t="shared" si="563"/>
        <v>0</v>
      </c>
      <c r="R922" s="26">
        <f t="shared" si="564"/>
        <v>0</v>
      </c>
      <c r="S922" s="24">
        <f t="shared" si="565"/>
        <v>7</v>
      </c>
      <c r="T922" s="24">
        <f t="shared" si="566"/>
        <v>7</v>
      </c>
      <c r="U922" s="24" t="str">
        <f t="shared" si="567"/>
        <v/>
      </c>
      <c r="V922" s="24" t="str">
        <f t="shared" si="568"/>
        <v>g</v>
      </c>
      <c r="W922" s="24" t="str">
        <f t="shared" si="586"/>
        <v/>
      </c>
      <c r="X922" s="24">
        <f t="shared" si="569"/>
        <v>7</v>
      </c>
      <c r="Y922" s="24">
        <f t="shared" si="570"/>
        <v>7</v>
      </c>
      <c r="Z922" s="24" t="str">
        <f t="shared" si="571"/>
        <v>F</v>
      </c>
      <c r="AA922" s="24" t="str">
        <f t="shared" si="592"/>
        <v>F</v>
      </c>
      <c r="AB922" s="34" t="str">
        <f t="shared" si="572"/>
        <v/>
      </c>
      <c r="AC922" s="34" t="str">
        <f t="shared" si="573"/>
        <v>g</v>
      </c>
      <c r="AD922" s="34" t="str">
        <f t="shared" si="587"/>
        <v>g</v>
      </c>
      <c r="AE922" s="34" t="str">
        <f t="shared" si="574"/>
        <v>7 0</v>
      </c>
      <c r="AF922" s="34">
        <f t="shared" si="575"/>
        <v>5</v>
      </c>
      <c r="AG922" s="34">
        <f t="shared" si="576"/>
        <v>5</v>
      </c>
      <c r="AH922" s="34">
        <f t="shared" si="577"/>
        <v>0</v>
      </c>
      <c r="AI922" s="172">
        <f>IF(AJ922&lt;&gt;"",MAX(AI$3:AI921)+1,"")</f>
        <v>684</v>
      </c>
      <c r="AJ922" s="172" t="str">
        <f t="shared" si="578"/>
        <v>F</v>
      </c>
      <c r="AK922" s="172">
        <f t="shared" si="579"/>
        <v>370</v>
      </c>
      <c r="AL922" s="172">
        <f t="shared" si="580"/>
        <v>5</v>
      </c>
      <c r="AM922" s="172" t="str">
        <f>IF(AN922&lt;&gt;"",MAX(AM$3:AM921)+1,"")</f>
        <v/>
      </c>
      <c r="AN922" s="172" t="str">
        <f t="shared" si="581"/>
        <v/>
      </c>
      <c r="AO922" s="172" t="str">
        <f t="shared" si="582"/>
        <v/>
      </c>
      <c r="AP922" s="172" t="str">
        <f t="shared" si="583"/>
        <v/>
      </c>
      <c r="AQ922" s="172" t="str">
        <f t="shared" si="584"/>
        <v/>
      </c>
      <c r="AR922" s="172" t="str">
        <f>Table1[[#This Row],[Sex ]]&amp;Table1[[#This Row],[Month]]</f>
        <v>F7</v>
      </c>
      <c r="AS922" s="21"/>
      <c r="AT922" s="21"/>
      <c r="AU922" s="21"/>
      <c r="AV922" s="21"/>
      <c r="AW922" s="21"/>
      <c r="AX922" s="21"/>
      <c r="AY922" s="21"/>
      <c r="AZ922" s="21"/>
      <c r="BA922" s="21"/>
      <c r="BB922" s="21"/>
      <c r="BC922" s="21"/>
      <c r="BD922" s="21"/>
      <c r="BE922" s="319"/>
      <c r="BF922" s="319"/>
      <c r="BG922" s="316"/>
      <c r="BH922" s="316"/>
      <c r="BI922" s="316"/>
      <c r="BJ922" s="316"/>
      <c r="BK922" s="316"/>
      <c r="BL922" s="316"/>
      <c r="BM922" s="316"/>
      <c r="BN922" s="316"/>
      <c r="BO922" s="316"/>
      <c r="BP922" s="316"/>
      <c r="BQ922" s="316"/>
      <c r="BR922" s="316"/>
      <c r="BS922" s="316"/>
      <c r="BT922" s="316"/>
      <c r="BU922" s="316"/>
      <c r="BV922" s="316"/>
      <c r="BW922" s="316"/>
      <c r="BX922" s="316"/>
      <c r="BY922" s="316"/>
      <c r="BZ922" s="316"/>
      <c r="CA922" s="316"/>
      <c r="CB922" s="316"/>
      <c r="CC922" s="316"/>
      <c r="CD922" s="316"/>
      <c r="CE922" s="316"/>
      <c r="CF922" s="316"/>
      <c r="CG922" s="316"/>
      <c r="CH922" s="316"/>
      <c r="CI922" s="316"/>
      <c r="CJ922" s="316"/>
      <c r="CK922" s="316"/>
      <c r="CL922" s="316"/>
      <c r="CM922" s="316"/>
      <c r="CN922" s="316"/>
      <c r="CO922" s="316"/>
      <c r="CP922" s="316"/>
      <c r="CQ922" s="316"/>
      <c r="CR922" s="316"/>
      <c r="CS922" s="316"/>
      <c r="CT922" s="316"/>
      <c r="CU922" s="316"/>
      <c r="CV922" s="316"/>
      <c r="CW922" s="316"/>
      <c r="CX922" s="316"/>
      <c r="CY922" s="316"/>
      <c r="CZ922" s="316"/>
      <c r="DA922" s="316"/>
      <c r="DB922" s="316"/>
      <c r="DC922" s="316"/>
      <c r="DD922" s="316"/>
      <c r="DE922" s="316"/>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21"/>
      <c r="ET922" s="21"/>
      <c r="EU922" s="21"/>
      <c r="EV922" s="21"/>
      <c r="HP922" s="268">
        <f t="shared" si="588"/>
        <v>2</v>
      </c>
      <c r="HQ922" s="268">
        <f t="shared" si="559"/>
        <v>914</v>
      </c>
      <c r="HR922" s="268">
        <f t="shared" si="589"/>
        <v>0</v>
      </c>
      <c r="HS922" s="268">
        <f t="shared" si="591"/>
        <v>0</v>
      </c>
    </row>
    <row r="923" spans="1:227" x14ac:dyDescent="0.3">
      <c r="A923" s="21"/>
      <c r="B923" s="14">
        <v>12525</v>
      </c>
      <c r="C923" s="14">
        <v>26</v>
      </c>
      <c r="D923" s="14" t="s">
        <v>182</v>
      </c>
      <c r="E923" s="14" t="s">
        <v>183</v>
      </c>
      <c r="F923" s="14">
        <v>280</v>
      </c>
      <c r="G923" s="14" t="s">
        <v>120</v>
      </c>
      <c r="H923" s="14">
        <v>7</v>
      </c>
      <c r="I923" s="14">
        <v>3</v>
      </c>
      <c r="J923" s="14">
        <v>3</v>
      </c>
      <c r="K923" s="14"/>
      <c r="L923" s="14" t="s">
        <v>141</v>
      </c>
      <c r="M923" s="24">
        <f t="shared" si="585"/>
        <v>3</v>
      </c>
      <c r="N923" s="24">
        <f t="shared" si="560"/>
        <v>3</v>
      </c>
      <c r="O923" s="24" t="str">
        <f t="shared" si="561"/>
        <v>3 3</v>
      </c>
      <c r="P923" s="24">
        <f t="shared" si="562"/>
        <v>3</v>
      </c>
      <c r="Q923" s="25">
        <f t="shared" si="563"/>
        <v>0</v>
      </c>
      <c r="R923" s="26">
        <f t="shared" si="564"/>
        <v>0</v>
      </c>
      <c r="S923" s="24">
        <f t="shared" si="565"/>
        <v>7</v>
      </c>
      <c r="T923" s="24">
        <f t="shared" si="566"/>
        <v>7</v>
      </c>
      <c r="U923" s="24" t="str">
        <f t="shared" si="567"/>
        <v/>
      </c>
      <c r="V923" s="24" t="str">
        <f t="shared" si="568"/>
        <v>g</v>
      </c>
      <c r="W923" s="24" t="str">
        <f t="shared" si="586"/>
        <v/>
      </c>
      <c r="X923" s="24">
        <f t="shared" si="569"/>
        <v>7</v>
      </c>
      <c r="Y923" s="24">
        <f t="shared" si="570"/>
        <v>7</v>
      </c>
      <c r="Z923" s="24" t="str">
        <f t="shared" si="571"/>
        <v>F</v>
      </c>
      <c r="AA923" s="24" t="str">
        <f t="shared" si="592"/>
        <v>F</v>
      </c>
      <c r="AB923" s="34" t="str">
        <f t="shared" si="572"/>
        <v/>
      </c>
      <c r="AC923" s="34" t="str">
        <f t="shared" si="573"/>
        <v>g</v>
      </c>
      <c r="AD923" s="34" t="str">
        <f t="shared" si="587"/>
        <v>g</v>
      </c>
      <c r="AE923" s="34" t="str">
        <f t="shared" si="574"/>
        <v>7 0</v>
      </c>
      <c r="AF923" s="34">
        <f t="shared" si="575"/>
        <v>3</v>
      </c>
      <c r="AG923" s="34">
        <f t="shared" si="576"/>
        <v>3</v>
      </c>
      <c r="AH923" s="34">
        <f t="shared" si="577"/>
        <v>0</v>
      </c>
      <c r="AI923" s="172">
        <f>IF(AJ923&lt;&gt;"",MAX(AI$3:AI922)+1,"")</f>
        <v>685</v>
      </c>
      <c r="AJ923" s="172" t="str">
        <f t="shared" si="578"/>
        <v>F</v>
      </c>
      <c r="AK923" s="172">
        <f t="shared" si="579"/>
        <v>280</v>
      </c>
      <c r="AL923" s="172">
        <f t="shared" si="580"/>
        <v>3</v>
      </c>
      <c r="AM923" s="172" t="str">
        <f>IF(AN923&lt;&gt;"",MAX(AM$3:AM922)+1,"")</f>
        <v/>
      </c>
      <c r="AN923" s="172" t="str">
        <f t="shared" si="581"/>
        <v/>
      </c>
      <c r="AO923" s="172" t="str">
        <f t="shared" si="582"/>
        <v/>
      </c>
      <c r="AP923" s="172" t="str">
        <f t="shared" si="583"/>
        <v/>
      </c>
      <c r="AQ923" s="172" t="str">
        <f t="shared" si="584"/>
        <v/>
      </c>
      <c r="AR923" s="172" t="str">
        <f>Table1[[#This Row],[Sex ]]&amp;Table1[[#This Row],[Month]]</f>
        <v>F7</v>
      </c>
      <c r="AS923" s="21"/>
      <c r="AT923" s="21"/>
      <c r="AU923" s="21"/>
      <c r="AV923" s="21"/>
      <c r="AW923" s="21"/>
      <c r="AX923" s="21"/>
      <c r="AY923" s="21"/>
      <c r="AZ923" s="21"/>
      <c r="BA923" s="21"/>
      <c r="BB923" s="21"/>
      <c r="BC923" s="21"/>
      <c r="BD923" s="21"/>
      <c r="BE923" s="319"/>
      <c r="BF923" s="319"/>
      <c r="BG923" s="316"/>
      <c r="BH923" s="316"/>
      <c r="BI923" s="316"/>
      <c r="BJ923" s="316"/>
      <c r="BK923" s="316"/>
      <c r="BL923" s="316"/>
      <c r="BM923" s="316"/>
      <c r="BN923" s="316"/>
      <c r="BO923" s="316"/>
      <c r="BP923" s="316"/>
      <c r="BQ923" s="316"/>
      <c r="BR923" s="316"/>
      <c r="BS923" s="316"/>
      <c r="BT923" s="316"/>
      <c r="BU923" s="316"/>
      <c r="BV923" s="316"/>
      <c r="BW923" s="316"/>
      <c r="BX923" s="316"/>
      <c r="BY923" s="316"/>
      <c r="BZ923" s="316"/>
      <c r="CA923" s="316"/>
      <c r="CB923" s="316"/>
      <c r="CC923" s="316"/>
      <c r="CD923" s="316"/>
      <c r="CE923" s="316"/>
      <c r="CF923" s="316"/>
      <c r="CG923" s="316"/>
      <c r="CH923" s="316"/>
      <c r="CI923" s="316"/>
      <c r="CJ923" s="316"/>
      <c r="CK923" s="316"/>
      <c r="CL923" s="316"/>
      <c r="CM923" s="316"/>
      <c r="CN923" s="316"/>
      <c r="CO923" s="316"/>
      <c r="CP923" s="316"/>
      <c r="CQ923" s="316"/>
      <c r="CR923" s="316"/>
      <c r="CS923" s="316"/>
      <c r="CT923" s="316"/>
      <c r="CU923" s="316"/>
      <c r="CV923" s="316"/>
      <c r="CW923" s="316"/>
      <c r="CX923" s="316"/>
      <c r="CY923" s="316"/>
      <c r="CZ923" s="316"/>
      <c r="DA923" s="316"/>
      <c r="DB923" s="316"/>
      <c r="DC923" s="316"/>
      <c r="DD923" s="316"/>
      <c r="DE923" s="316"/>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21"/>
      <c r="ET923" s="21"/>
      <c r="EU923" s="21"/>
      <c r="EV923" s="21"/>
      <c r="HP923" s="268">
        <f t="shared" si="588"/>
        <v>5</v>
      </c>
      <c r="HQ923" s="268">
        <f t="shared" si="559"/>
        <v>915</v>
      </c>
      <c r="HR923" s="268">
        <f t="shared" si="589"/>
        <v>0</v>
      </c>
      <c r="HS923" s="268">
        <f t="shared" si="591"/>
        <v>0</v>
      </c>
    </row>
    <row r="924" spans="1:227" x14ac:dyDescent="0.3">
      <c r="A924" s="21"/>
      <c r="B924" s="14">
        <v>12525</v>
      </c>
      <c r="C924" s="14">
        <v>27</v>
      </c>
      <c r="D924" s="14" t="s">
        <v>182</v>
      </c>
      <c r="E924" s="14" t="s">
        <v>183</v>
      </c>
      <c r="F924" s="14">
        <v>370</v>
      </c>
      <c r="G924" s="14" t="s">
        <v>120</v>
      </c>
      <c r="H924" s="14">
        <v>7</v>
      </c>
      <c r="I924" s="14">
        <v>3</v>
      </c>
      <c r="J924" s="14">
        <v>3</v>
      </c>
      <c r="K924" s="14"/>
      <c r="L924" s="14" t="s">
        <v>141</v>
      </c>
      <c r="M924" s="24">
        <f t="shared" si="585"/>
        <v>3</v>
      </c>
      <c r="N924" s="24">
        <f t="shared" si="560"/>
        <v>3</v>
      </c>
      <c r="O924" s="24" t="str">
        <f t="shared" si="561"/>
        <v>3 3</v>
      </c>
      <c r="P924" s="24">
        <f t="shared" si="562"/>
        <v>3</v>
      </c>
      <c r="Q924" s="25">
        <f t="shared" si="563"/>
        <v>0</v>
      </c>
      <c r="R924" s="26">
        <f t="shared" si="564"/>
        <v>0</v>
      </c>
      <c r="S924" s="24">
        <f t="shared" si="565"/>
        <v>7</v>
      </c>
      <c r="T924" s="24">
        <f t="shared" si="566"/>
        <v>7</v>
      </c>
      <c r="U924" s="24" t="str">
        <f t="shared" si="567"/>
        <v/>
      </c>
      <c r="V924" s="24" t="str">
        <f t="shared" si="568"/>
        <v>g</v>
      </c>
      <c r="W924" s="24" t="str">
        <f t="shared" si="586"/>
        <v/>
      </c>
      <c r="X924" s="24">
        <f t="shared" si="569"/>
        <v>7</v>
      </c>
      <c r="Y924" s="24">
        <f t="shared" si="570"/>
        <v>7</v>
      </c>
      <c r="Z924" s="24" t="str">
        <f t="shared" si="571"/>
        <v>F</v>
      </c>
      <c r="AA924" s="24" t="str">
        <f t="shared" si="592"/>
        <v>F</v>
      </c>
      <c r="AB924" s="34" t="str">
        <f t="shared" si="572"/>
        <v/>
      </c>
      <c r="AC924" s="34" t="str">
        <f t="shared" si="573"/>
        <v>g</v>
      </c>
      <c r="AD924" s="34" t="str">
        <f t="shared" si="587"/>
        <v>g</v>
      </c>
      <c r="AE924" s="34" t="str">
        <f t="shared" si="574"/>
        <v>7 0</v>
      </c>
      <c r="AF924" s="34">
        <f t="shared" si="575"/>
        <v>3</v>
      </c>
      <c r="AG924" s="34">
        <f t="shared" si="576"/>
        <v>3</v>
      </c>
      <c r="AH924" s="34">
        <f t="shared" si="577"/>
        <v>0</v>
      </c>
      <c r="AI924" s="172">
        <f>IF(AJ924&lt;&gt;"",MAX(AI$3:AI923)+1,"")</f>
        <v>686</v>
      </c>
      <c r="AJ924" s="172" t="str">
        <f t="shared" si="578"/>
        <v>F</v>
      </c>
      <c r="AK924" s="172">
        <f t="shared" si="579"/>
        <v>370</v>
      </c>
      <c r="AL924" s="172">
        <f t="shared" si="580"/>
        <v>3</v>
      </c>
      <c r="AM924" s="172" t="str">
        <f>IF(AN924&lt;&gt;"",MAX(AM$3:AM923)+1,"")</f>
        <v/>
      </c>
      <c r="AN924" s="172" t="str">
        <f t="shared" si="581"/>
        <v/>
      </c>
      <c r="AO924" s="172" t="str">
        <f t="shared" si="582"/>
        <v/>
      </c>
      <c r="AP924" s="172" t="str">
        <f t="shared" si="583"/>
        <v/>
      </c>
      <c r="AQ924" s="172" t="str">
        <f t="shared" si="584"/>
        <v/>
      </c>
      <c r="AR924" s="172" t="str">
        <f>Table1[[#This Row],[Sex ]]&amp;Table1[[#This Row],[Month]]</f>
        <v>F7</v>
      </c>
      <c r="AS924" s="21"/>
      <c r="AT924" s="21"/>
      <c r="AU924" s="21"/>
      <c r="AV924" s="21"/>
      <c r="AW924" s="21"/>
      <c r="AX924" s="21"/>
      <c r="AY924" s="21"/>
      <c r="AZ924" s="21"/>
      <c r="BA924" s="21"/>
      <c r="BB924" s="21"/>
      <c r="BC924" s="21"/>
      <c r="BD924" s="21"/>
      <c r="BE924" s="319"/>
      <c r="BF924" s="319"/>
      <c r="BG924" s="316"/>
      <c r="BH924" s="316"/>
      <c r="BI924" s="316"/>
      <c r="BJ924" s="316"/>
      <c r="BK924" s="316"/>
      <c r="BL924" s="316"/>
      <c r="BM924" s="316"/>
      <c r="BN924" s="316"/>
      <c r="BO924" s="316"/>
      <c r="BP924" s="316"/>
      <c r="BQ924" s="316"/>
      <c r="BR924" s="316"/>
      <c r="BS924" s="316"/>
      <c r="BT924" s="316"/>
      <c r="BU924" s="316"/>
      <c r="BV924" s="316"/>
      <c r="BW924" s="316"/>
      <c r="BX924" s="316"/>
      <c r="BY924" s="316"/>
      <c r="BZ924" s="316"/>
      <c r="CA924" s="316"/>
      <c r="CB924" s="316"/>
      <c r="CC924" s="316"/>
      <c r="CD924" s="316"/>
      <c r="CE924" s="316"/>
      <c r="CF924" s="316"/>
      <c r="CG924" s="316"/>
      <c r="CH924" s="316"/>
      <c r="CI924" s="316"/>
      <c r="CJ924" s="316"/>
      <c r="CK924" s="316"/>
      <c r="CL924" s="316"/>
      <c r="CM924" s="316"/>
      <c r="CN924" s="316"/>
      <c r="CO924" s="316"/>
      <c r="CP924" s="316"/>
      <c r="CQ924" s="316"/>
      <c r="CR924" s="316"/>
      <c r="CS924" s="316"/>
      <c r="CT924" s="316"/>
      <c r="CU924" s="316"/>
      <c r="CV924" s="316"/>
      <c r="CW924" s="316"/>
      <c r="CX924" s="316"/>
      <c r="CY924" s="316"/>
      <c r="CZ924" s="316"/>
      <c r="DA924" s="316"/>
      <c r="DB924" s="316"/>
      <c r="DC924" s="316"/>
      <c r="DD924" s="316"/>
      <c r="DE924" s="316"/>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21"/>
      <c r="ET924" s="21"/>
      <c r="EU924" s="21"/>
      <c r="EV924" s="21"/>
      <c r="HP924" s="268">
        <f t="shared" si="588"/>
        <v>6</v>
      </c>
      <c r="HQ924" s="268">
        <f t="shared" si="559"/>
        <v>916</v>
      </c>
      <c r="HR924" s="268">
        <f t="shared" si="589"/>
        <v>16.666666666666671</v>
      </c>
      <c r="HS924" s="268">
        <f t="shared" si="591"/>
        <v>16.666666666666671</v>
      </c>
    </row>
    <row r="925" spans="1:227" x14ac:dyDescent="0.3">
      <c r="A925" s="21"/>
      <c r="B925" s="14">
        <v>12525</v>
      </c>
      <c r="C925" s="14">
        <v>28</v>
      </c>
      <c r="D925" s="14" t="s">
        <v>182</v>
      </c>
      <c r="E925" s="14" t="s">
        <v>183</v>
      </c>
      <c r="F925" s="14">
        <v>390</v>
      </c>
      <c r="G925" s="14" t="s">
        <v>120</v>
      </c>
      <c r="H925" s="14">
        <v>7</v>
      </c>
      <c r="I925" s="14">
        <v>4</v>
      </c>
      <c r="J925" s="14">
        <v>4</v>
      </c>
      <c r="K925" s="14"/>
      <c r="L925" s="14" t="s">
        <v>141</v>
      </c>
      <c r="M925" s="24">
        <f t="shared" si="585"/>
        <v>4</v>
      </c>
      <c r="N925" s="24">
        <f t="shared" si="560"/>
        <v>3</v>
      </c>
      <c r="O925" s="24" t="str">
        <f t="shared" si="561"/>
        <v>4 4</v>
      </c>
      <c r="P925" s="24">
        <f t="shared" si="562"/>
        <v>4</v>
      </c>
      <c r="Q925" s="25">
        <f t="shared" si="563"/>
        <v>0</v>
      </c>
      <c r="R925" s="26">
        <f t="shared" si="564"/>
        <v>0</v>
      </c>
      <c r="S925" s="24">
        <f t="shared" si="565"/>
        <v>7</v>
      </c>
      <c r="T925" s="24">
        <f t="shared" si="566"/>
        <v>7</v>
      </c>
      <c r="U925" s="24" t="str">
        <f t="shared" si="567"/>
        <v/>
      </c>
      <c r="V925" s="24" t="str">
        <f t="shared" si="568"/>
        <v>g</v>
      </c>
      <c r="W925" s="24" t="str">
        <f t="shared" si="586"/>
        <v/>
      </c>
      <c r="X925" s="24">
        <f t="shared" si="569"/>
        <v>7</v>
      </c>
      <c r="Y925" s="24">
        <f t="shared" si="570"/>
        <v>7</v>
      </c>
      <c r="Z925" s="24" t="str">
        <f t="shared" si="571"/>
        <v>F</v>
      </c>
      <c r="AA925" s="24" t="str">
        <f t="shared" si="592"/>
        <v>F</v>
      </c>
      <c r="AB925" s="34" t="str">
        <f t="shared" si="572"/>
        <v/>
      </c>
      <c r="AC925" s="34" t="str">
        <f t="shared" si="573"/>
        <v>g</v>
      </c>
      <c r="AD925" s="34" t="str">
        <f t="shared" si="587"/>
        <v>g</v>
      </c>
      <c r="AE925" s="34" t="str">
        <f t="shared" si="574"/>
        <v>7 0</v>
      </c>
      <c r="AF925" s="34">
        <f t="shared" si="575"/>
        <v>4</v>
      </c>
      <c r="AG925" s="34">
        <f t="shared" si="576"/>
        <v>4</v>
      </c>
      <c r="AH925" s="34">
        <f t="shared" si="577"/>
        <v>0</v>
      </c>
      <c r="AI925" s="172">
        <f>IF(AJ925&lt;&gt;"",MAX(AI$3:AI924)+1,"")</f>
        <v>687</v>
      </c>
      <c r="AJ925" s="172" t="str">
        <f t="shared" si="578"/>
        <v>F</v>
      </c>
      <c r="AK925" s="172">
        <f t="shared" si="579"/>
        <v>390</v>
      </c>
      <c r="AL925" s="172">
        <f t="shared" si="580"/>
        <v>4</v>
      </c>
      <c r="AM925" s="172" t="str">
        <f>IF(AN925&lt;&gt;"",MAX(AM$3:AM924)+1,"")</f>
        <v/>
      </c>
      <c r="AN925" s="172" t="str">
        <f t="shared" si="581"/>
        <v/>
      </c>
      <c r="AO925" s="172" t="str">
        <f t="shared" si="582"/>
        <v/>
      </c>
      <c r="AP925" s="172" t="str">
        <f t="shared" si="583"/>
        <v/>
      </c>
      <c r="AQ925" s="172" t="str">
        <f t="shared" si="584"/>
        <v/>
      </c>
      <c r="AR925" s="172" t="str">
        <f>Table1[[#This Row],[Sex ]]&amp;Table1[[#This Row],[Month]]</f>
        <v>F7</v>
      </c>
      <c r="AS925" s="21"/>
      <c r="AT925" s="21"/>
      <c r="AU925" s="21"/>
      <c r="AV925" s="21"/>
      <c r="AW925" s="21"/>
      <c r="AX925" s="21"/>
      <c r="AY925" s="21"/>
      <c r="AZ925" s="21"/>
      <c r="BA925" s="21"/>
      <c r="BB925" s="21"/>
      <c r="BC925" s="21"/>
      <c r="BD925" s="21"/>
      <c r="BE925" s="319"/>
      <c r="BF925" s="319"/>
      <c r="BG925" s="316"/>
      <c r="BH925" s="316"/>
      <c r="BI925" s="316"/>
      <c r="BJ925" s="316"/>
      <c r="BK925" s="316"/>
      <c r="BL925" s="316"/>
      <c r="BM925" s="316"/>
      <c r="BN925" s="316"/>
      <c r="BO925" s="316"/>
      <c r="BP925" s="316"/>
      <c r="BQ925" s="316"/>
      <c r="BR925" s="316"/>
      <c r="BS925" s="316"/>
      <c r="BT925" s="316"/>
      <c r="BU925" s="316"/>
      <c r="BV925" s="316"/>
      <c r="BW925" s="316"/>
      <c r="BX925" s="316"/>
      <c r="BY925" s="316"/>
      <c r="BZ925" s="316"/>
      <c r="CA925" s="316"/>
      <c r="CB925" s="316"/>
      <c r="CC925" s="316"/>
      <c r="CD925" s="316"/>
      <c r="CE925" s="316"/>
      <c r="CF925" s="316"/>
      <c r="CG925" s="316"/>
      <c r="CH925" s="316"/>
      <c r="CI925" s="316"/>
      <c r="CJ925" s="316"/>
      <c r="CK925" s="316"/>
      <c r="CL925" s="316"/>
      <c r="CM925" s="316"/>
      <c r="CN925" s="316"/>
      <c r="CO925" s="316"/>
      <c r="CP925" s="316"/>
      <c r="CQ925" s="316"/>
      <c r="CR925" s="316"/>
      <c r="CS925" s="316"/>
      <c r="CT925" s="316"/>
      <c r="CU925" s="316"/>
      <c r="CV925" s="316"/>
      <c r="CW925" s="316"/>
      <c r="CX925" s="316"/>
      <c r="CY925" s="316"/>
      <c r="CZ925" s="316"/>
      <c r="DA925" s="316"/>
      <c r="DB925" s="316"/>
      <c r="DC925" s="316"/>
      <c r="DD925" s="316"/>
      <c r="DE925" s="316"/>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21"/>
      <c r="ET925" s="21"/>
      <c r="EU925" s="21"/>
      <c r="EV925" s="21"/>
      <c r="HP925" s="268">
        <f t="shared" si="588"/>
        <v>4</v>
      </c>
      <c r="HQ925" s="268">
        <f t="shared" si="559"/>
        <v>917</v>
      </c>
      <c r="HR925" s="268">
        <f t="shared" si="589"/>
        <v>0</v>
      </c>
      <c r="HS925" s="268">
        <f t="shared" si="591"/>
        <v>0</v>
      </c>
    </row>
    <row r="926" spans="1:227" x14ac:dyDescent="0.3">
      <c r="A926" s="21"/>
      <c r="B926" s="14">
        <v>12525</v>
      </c>
      <c r="C926" s="14">
        <v>29</v>
      </c>
      <c r="D926" s="14" t="s">
        <v>182</v>
      </c>
      <c r="E926" s="14" t="s">
        <v>183</v>
      </c>
      <c r="F926" s="14">
        <v>340</v>
      </c>
      <c r="G926" s="14" t="s">
        <v>121</v>
      </c>
      <c r="H926" s="14">
        <v>7</v>
      </c>
      <c r="I926" s="14">
        <v>4</v>
      </c>
      <c r="J926" s="14">
        <v>4</v>
      </c>
      <c r="K926" s="14"/>
      <c r="L926" s="14" t="s">
        <v>141</v>
      </c>
      <c r="M926" s="24">
        <f t="shared" si="585"/>
        <v>4</v>
      </c>
      <c r="N926" s="24">
        <f t="shared" si="560"/>
        <v>3</v>
      </c>
      <c r="O926" s="24" t="str">
        <f t="shared" si="561"/>
        <v>4 4</v>
      </c>
      <c r="P926" s="24">
        <f t="shared" si="562"/>
        <v>4</v>
      </c>
      <c r="Q926" s="25">
        <f t="shared" si="563"/>
        <v>0</v>
      </c>
      <c r="R926" s="26">
        <f t="shared" si="564"/>
        <v>0</v>
      </c>
      <c r="S926" s="24">
        <f t="shared" si="565"/>
        <v>7</v>
      </c>
      <c r="T926" s="24">
        <f t="shared" si="566"/>
        <v>7</v>
      </c>
      <c r="U926" s="24" t="str">
        <f t="shared" si="567"/>
        <v/>
      </c>
      <c r="V926" s="24" t="str">
        <f t="shared" si="568"/>
        <v>g</v>
      </c>
      <c r="W926" s="24" t="str">
        <f t="shared" si="586"/>
        <v/>
      </c>
      <c r="X926" s="24">
        <f t="shared" si="569"/>
        <v>7</v>
      </c>
      <c r="Y926" s="24">
        <f t="shared" si="570"/>
        <v>7</v>
      </c>
      <c r="Z926" s="24" t="str">
        <f t="shared" si="571"/>
        <v>M</v>
      </c>
      <c r="AA926" s="24" t="str">
        <f t="shared" si="592"/>
        <v>M</v>
      </c>
      <c r="AB926" s="34" t="str">
        <f t="shared" si="572"/>
        <v/>
      </c>
      <c r="AC926" s="34" t="str">
        <f t="shared" si="573"/>
        <v>g</v>
      </c>
      <c r="AD926" s="34" t="str">
        <f t="shared" si="587"/>
        <v>g</v>
      </c>
      <c r="AE926" s="34" t="str">
        <f t="shared" si="574"/>
        <v>7 0</v>
      </c>
      <c r="AF926" s="34">
        <f t="shared" si="575"/>
        <v>4</v>
      </c>
      <c r="AG926" s="34">
        <f t="shared" si="576"/>
        <v>4</v>
      </c>
      <c r="AH926" s="34">
        <f t="shared" si="577"/>
        <v>0</v>
      </c>
      <c r="AI926" s="172" t="str">
        <f>IF(AJ926&lt;&gt;"",MAX(AI$3:AI925)+1,"")</f>
        <v/>
      </c>
      <c r="AJ926" s="172" t="str">
        <f t="shared" si="578"/>
        <v/>
      </c>
      <c r="AK926" s="172" t="str">
        <f t="shared" si="579"/>
        <v/>
      </c>
      <c r="AL926" s="172" t="str">
        <f t="shared" si="580"/>
        <v/>
      </c>
      <c r="AM926" s="172">
        <f>IF(AN926&lt;&gt;"",MAX(AM$3:AM925)+1,"")</f>
        <v>227</v>
      </c>
      <c r="AN926" s="172" t="str">
        <f t="shared" si="581"/>
        <v>M</v>
      </c>
      <c r="AO926" s="172">
        <f t="shared" si="582"/>
        <v>340</v>
      </c>
      <c r="AP926" s="172">
        <f t="shared" si="583"/>
        <v>4</v>
      </c>
      <c r="AQ926" s="172" t="str">
        <f t="shared" si="584"/>
        <v/>
      </c>
      <c r="AR926" s="172" t="str">
        <f>Table1[[#This Row],[Sex ]]&amp;Table1[[#This Row],[Month]]</f>
        <v>M7</v>
      </c>
      <c r="AS926" s="21"/>
      <c r="AT926" s="21"/>
      <c r="AU926" s="21"/>
      <c r="AV926" s="21"/>
      <c r="AW926" s="21"/>
      <c r="AX926" s="21"/>
      <c r="AY926" s="21"/>
      <c r="AZ926" s="21"/>
      <c r="BA926" s="21"/>
      <c r="BB926" s="21"/>
      <c r="BC926" s="21"/>
      <c r="BD926" s="21"/>
      <c r="BE926" s="319"/>
      <c r="BF926" s="319"/>
      <c r="BG926" s="316"/>
      <c r="BH926" s="316"/>
      <c r="BI926" s="316"/>
      <c r="BJ926" s="316"/>
      <c r="BK926" s="316"/>
      <c r="BL926" s="316"/>
      <c r="BM926" s="316"/>
      <c r="BN926" s="316"/>
      <c r="BO926" s="316"/>
      <c r="BP926" s="316"/>
      <c r="BQ926" s="316"/>
      <c r="BR926" s="316"/>
      <c r="BS926" s="316"/>
      <c r="BT926" s="316"/>
      <c r="BU926" s="316"/>
      <c r="BV926" s="316"/>
      <c r="BW926" s="316"/>
      <c r="BX926" s="316"/>
      <c r="BY926" s="316"/>
      <c r="BZ926" s="316"/>
      <c r="CA926" s="316"/>
      <c r="CB926" s="316"/>
      <c r="CC926" s="316"/>
      <c r="CD926" s="316"/>
      <c r="CE926" s="316"/>
      <c r="CF926" s="316"/>
      <c r="CG926" s="316"/>
      <c r="CH926" s="316"/>
      <c r="CI926" s="316"/>
      <c r="CJ926" s="316"/>
      <c r="CK926" s="316"/>
      <c r="CL926" s="316"/>
      <c r="CM926" s="316"/>
      <c r="CN926" s="316"/>
      <c r="CO926" s="316"/>
      <c r="CP926" s="316"/>
      <c r="CQ926" s="316"/>
      <c r="CR926" s="316"/>
      <c r="CS926" s="316"/>
      <c r="CT926" s="316"/>
      <c r="CU926" s="316"/>
      <c r="CV926" s="316"/>
      <c r="CW926" s="316"/>
      <c r="CX926" s="316"/>
      <c r="CY926" s="316"/>
      <c r="CZ926" s="316"/>
      <c r="DA926" s="316"/>
      <c r="DB926" s="316"/>
      <c r="DC926" s="316"/>
      <c r="DD926" s="316"/>
      <c r="DE926" s="316"/>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21"/>
      <c r="ET926" s="21"/>
      <c r="EU926" s="21"/>
      <c r="EV926" s="21"/>
      <c r="HP926" s="268">
        <f t="shared" si="588"/>
        <v>4</v>
      </c>
      <c r="HQ926" s="268">
        <f t="shared" si="559"/>
        <v>918</v>
      </c>
      <c r="HR926" s="268">
        <f t="shared" si="589"/>
        <v>0</v>
      </c>
      <c r="HS926" s="268">
        <f t="shared" si="591"/>
        <v>0</v>
      </c>
    </row>
    <row r="927" spans="1:227" x14ac:dyDescent="0.3">
      <c r="A927" s="21"/>
      <c r="B927" s="14">
        <v>12525</v>
      </c>
      <c r="C927" s="14">
        <v>30</v>
      </c>
      <c r="D927" s="14" t="s">
        <v>182</v>
      </c>
      <c r="E927" s="14" t="s">
        <v>183</v>
      </c>
      <c r="F927" s="14">
        <v>270</v>
      </c>
      <c r="G927" s="14" t="s">
        <v>120</v>
      </c>
      <c r="H927" s="14">
        <v>7</v>
      </c>
      <c r="I927" s="14">
        <v>4</v>
      </c>
      <c r="J927" s="14">
        <v>4</v>
      </c>
      <c r="K927" s="14"/>
      <c r="L927" s="14" t="s">
        <v>141</v>
      </c>
      <c r="M927" s="24">
        <f t="shared" si="585"/>
        <v>4</v>
      </c>
      <c r="N927" s="24">
        <f t="shared" si="560"/>
        <v>3</v>
      </c>
      <c r="O927" s="24" t="str">
        <f t="shared" si="561"/>
        <v>4 4</v>
      </c>
      <c r="P927" s="24">
        <f t="shared" si="562"/>
        <v>4</v>
      </c>
      <c r="Q927" s="25">
        <f t="shared" si="563"/>
        <v>0</v>
      </c>
      <c r="R927" s="26">
        <f t="shared" si="564"/>
        <v>0</v>
      </c>
      <c r="S927" s="24">
        <f t="shared" si="565"/>
        <v>7</v>
      </c>
      <c r="T927" s="24">
        <f t="shared" si="566"/>
        <v>7</v>
      </c>
      <c r="U927" s="24" t="str">
        <f t="shared" si="567"/>
        <v/>
      </c>
      <c r="V927" s="24" t="str">
        <f t="shared" si="568"/>
        <v>g</v>
      </c>
      <c r="W927" s="24" t="str">
        <f t="shared" si="586"/>
        <v/>
      </c>
      <c r="X927" s="24">
        <f t="shared" si="569"/>
        <v>7</v>
      </c>
      <c r="Y927" s="24">
        <f t="shared" si="570"/>
        <v>7</v>
      </c>
      <c r="Z927" s="24" t="str">
        <f t="shared" si="571"/>
        <v>F</v>
      </c>
      <c r="AA927" s="24" t="str">
        <f t="shared" si="592"/>
        <v>F</v>
      </c>
      <c r="AB927" s="34" t="str">
        <f t="shared" si="572"/>
        <v/>
      </c>
      <c r="AC927" s="34" t="str">
        <f t="shared" si="573"/>
        <v>g</v>
      </c>
      <c r="AD927" s="34" t="str">
        <f t="shared" si="587"/>
        <v>g</v>
      </c>
      <c r="AE927" s="34" t="str">
        <f t="shared" si="574"/>
        <v>7 0</v>
      </c>
      <c r="AF927" s="34">
        <f t="shared" si="575"/>
        <v>4</v>
      </c>
      <c r="AG927" s="34">
        <f t="shared" si="576"/>
        <v>4</v>
      </c>
      <c r="AH927" s="34">
        <f t="shared" si="577"/>
        <v>0</v>
      </c>
      <c r="AI927" s="172">
        <f>IF(AJ927&lt;&gt;"",MAX(AI$3:AI926)+1,"")</f>
        <v>688</v>
      </c>
      <c r="AJ927" s="172" t="str">
        <f t="shared" si="578"/>
        <v>F</v>
      </c>
      <c r="AK927" s="172">
        <f t="shared" si="579"/>
        <v>270</v>
      </c>
      <c r="AL927" s="172">
        <f t="shared" si="580"/>
        <v>4</v>
      </c>
      <c r="AM927" s="172" t="str">
        <f>IF(AN927&lt;&gt;"",MAX(AM$3:AM926)+1,"")</f>
        <v/>
      </c>
      <c r="AN927" s="172" t="str">
        <f t="shared" si="581"/>
        <v/>
      </c>
      <c r="AO927" s="172" t="str">
        <f t="shared" si="582"/>
        <v/>
      </c>
      <c r="AP927" s="172" t="str">
        <f t="shared" si="583"/>
        <v/>
      </c>
      <c r="AQ927" s="172" t="str">
        <f t="shared" si="584"/>
        <v/>
      </c>
      <c r="AR927" s="172" t="str">
        <f>Table1[[#This Row],[Sex ]]&amp;Table1[[#This Row],[Month]]</f>
        <v>F7</v>
      </c>
      <c r="AS927" s="21"/>
      <c r="AT927" s="21"/>
      <c r="AU927" s="21"/>
      <c r="AV927" s="21"/>
      <c r="AW927" s="21"/>
      <c r="AX927" s="21"/>
      <c r="AY927" s="21"/>
      <c r="AZ927" s="21"/>
      <c r="BA927" s="21"/>
      <c r="BB927" s="21"/>
      <c r="BC927" s="21"/>
      <c r="BD927" s="21"/>
      <c r="BE927" s="319"/>
      <c r="BF927" s="319"/>
      <c r="BG927" s="316"/>
      <c r="BH927" s="316"/>
      <c r="BI927" s="316"/>
      <c r="BJ927" s="316"/>
      <c r="BK927" s="316"/>
      <c r="BL927" s="316"/>
      <c r="BM927" s="316"/>
      <c r="BN927" s="316"/>
      <c r="BO927" s="316"/>
      <c r="BP927" s="316"/>
      <c r="BQ927" s="316"/>
      <c r="BR927" s="316"/>
      <c r="BS927" s="316"/>
      <c r="BT927" s="316"/>
      <c r="BU927" s="316"/>
      <c r="BV927" s="316"/>
      <c r="BW927" s="316"/>
      <c r="BX927" s="316"/>
      <c r="BY927" s="316"/>
      <c r="BZ927" s="316"/>
      <c r="CA927" s="316"/>
      <c r="CB927" s="316"/>
      <c r="CC927" s="316"/>
      <c r="CD927" s="316"/>
      <c r="CE927" s="316"/>
      <c r="CF927" s="316"/>
      <c r="CG927" s="316"/>
      <c r="CH927" s="316"/>
      <c r="CI927" s="316"/>
      <c r="CJ927" s="316"/>
      <c r="CK927" s="316"/>
      <c r="CL927" s="316"/>
      <c r="CM927" s="316"/>
      <c r="CN927" s="316"/>
      <c r="CO927" s="316"/>
      <c r="CP927" s="316"/>
      <c r="CQ927" s="316"/>
      <c r="CR927" s="316"/>
      <c r="CS927" s="316"/>
      <c r="CT927" s="316"/>
      <c r="CU927" s="316"/>
      <c r="CV927" s="316"/>
      <c r="CW927" s="316"/>
      <c r="CX927" s="316"/>
      <c r="CY927" s="316"/>
      <c r="CZ927" s="316"/>
      <c r="DA927" s="316"/>
      <c r="DB927" s="316"/>
      <c r="DC927" s="316"/>
      <c r="DD927" s="316"/>
      <c r="DE927" s="316"/>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21"/>
      <c r="ET927" s="21"/>
      <c r="EU927" s="21"/>
      <c r="EV927" s="21"/>
      <c r="HP927" s="268">
        <f t="shared" si="588"/>
        <v>2</v>
      </c>
      <c r="HQ927" s="268">
        <f t="shared" si="559"/>
        <v>919</v>
      </c>
      <c r="HR927" s="268">
        <f t="shared" si="589"/>
        <v>0</v>
      </c>
      <c r="HS927" s="268">
        <f t="shared" si="591"/>
        <v>0</v>
      </c>
    </row>
    <row r="928" spans="1:227" x14ac:dyDescent="0.3">
      <c r="A928" s="21"/>
      <c r="B928" s="14">
        <v>12525</v>
      </c>
      <c r="C928" s="14">
        <v>31</v>
      </c>
      <c r="D928" s="14" t="s">
        <v>182</v>
      </c>
      <c r="E928" s="14" t="s">
        <v>183</v>
      </c>
      <c r="F928" s="14">
        <v>280</v>
      </c>
      <c r="G928" s="14" t="s">
        <v>121</v>
      </c>
      <c r="H928" s="14">
        <v>7</v>
      </c>
      <c r="I928" s="14">
        <v>3</v>
      </c>
      <c r="J928" s="14">
        <v>3</v>
      </c>
      <c r="K928" s="14"/>
      <c r="L928" s="14" t="s">
        <v>141</v>
      </c>
      <c r="M928" s="24">
        <f t="shared" si="585"/>
        <v>3</v>
      </c>
      <c r="N928" s="24">
        <f t="shared" si="560"/>
        <v>3</v>
      </c>
      <c r="O928" s="24" t="str">
        <f t="shared" si="561"/>
        <v>3 3</v>
      </c>
      <c r="P928" s="24">
        <f t="shared" si="562"/>
        <v>3</v>
      </c>
      <c r="Q928" s="25">
        <f t="shared" si="563"/>
        <v>0</v>
      </c>
      <c r="R928" s="26">
        <f t="shared" si="564"/>
        <v>0</v>
      </c>
      <c r="S928" s="24">
        <f t="shared" si="565"/>
        <v>7</v>
      </c>
      <c r="T928" s="24">
        <f t="shared" si="566"/>
        <v>7</v>
      </c>
      <c r="U928" s="24" t="str">
        <f t="shared" si="567"/>
        <v/>
      </c>
      <c r="V928" s="24" t="str">
        <f t="shared" si="568"/>
        <v>g</v>
      </c>
      <c r="W928" s="24" t="str">
        <f t="shared" si="586"/>
        <v/>
      </c>
      <c r="X928" s="24">
        <f t="shared" si="569"/>
        <v>7</v>
      </c>
      <c r="Y928" s="24">
        <f t="shared" si="570"/>
        <v>7</v>
      </c>
      <c r="Z928" s="24" t="str">
        <f t="shared" si="571"/>
        <v>M</v>
      </c>
      <c r="AA928" s="24" t="str">
        <f t="shared" si="592"/>
        <v>M</v>
      </c>
      <c r="AB928" s="34" t="str">
        <f t="shared" si="572"/>
        <v/>
      </c>
      <c r="AC928" s="34" t="str">
        <f t="shared" si="573"/>
        <v>g</v>
      </c>
      <c r="AD928" s="34" t="str">
        <f t="shared" si="587"/>
        <v>g</v>
      </c>
      <c r="AE928" s="34" t="str">
        <f t="shared" si="574"/>
        <v>7 0</v>
      </c>
      <c r="AF928" s="34">
        <f t="shared" si="575"/>
        <v>3</v>
      </c>
      <c r="AG928" s="34">
        <f t="shared" si="576"/>
        <v>3</v>
      </c>
      <c r="AH928" s="34">
        <f t="shared" si="577"/>
        <v>0</v>
      </c>
      <c r="AI928" s="172" t="str">
        <f>IF(AJ928&lt;&gt;"",MAX(AI$3:AI927)+1,"")</f>
        <v/>
      </c>
      <c r="AJ928" s="172" t="str">
        <f t="shared" si="578"/>
        <v/>
      </c>
      <c r="AK928" s="172" t="str">
        <f t="shared" si="579"/>
        <v/>
      </c>
      <c r="AL928" s="172" t="str">
        <f t="shared" si="580"/>
        <v/>
      </c>
      <c r="AM928" s="172">
        <f>IF(AN928&lt;&gt;"",MAX(AM$3:AM927)+1,"")</f>
        <v>228</v>
      </c>
      <c r="AN928" s="172" t="str">
        <f t="shared" si="581"/>
        <v>M</v>
      </c>
      <c r="AO928" s="172">
        <f t="shared" si="582"/>
        <v>280</v>
      </c>
      <c r="AP928" s="172">
        <f t="shared" si="583"/>
        <v>3</v>
      </c>
      <c r="AQ928" s="172" t="str">
        <f t="shared" si="584"/>
        <v/>
      </c>
      <c r="AR928" s="172" t="str">
        <f>Table1[[#This Row],[Sex ]]&amp;Table1[[#This Row],[Month]]</f>
        <v>M7</v>
      </c>
      <c r="AS928" s="21"/>
      <c r="AT928" s="21"/>
      <c r="AU928" s="21"/>
      <c r="AV928" s="21"/>
      <c r="AW928" s="21"/>
      <c r="AX928" s="21"/>
      <c r="AY928" s="21"/>
      <c r="AZ928" s="21"/>
      <c r="BA928" s="21"/>
      <c r="BB928" s="21"/>
      <c r="BC928" s="21"/>
      <c r="BD928" s="21"/>
      <c r="BE928" s="319"/>
      <c r="BF928" s="319"/>
      <c r="BG928" s="316"/>
      <c r="BH928" s="316"/>
      <c r="BI928" s="316"/>
      <c r="BJ928" s="316"/>
      <c r="BK928" s="316"/>
      <c r="BL928" s="316"/>
      <c r="BM928" s="316"/>
      <c r="BN928" s="316"/>
      <c r="BO928" s="316"/>
      <c r="BP928" s="316"/>
      <c r="BQ928" s="316"/>
      <c r="BR928" s="316"/>
      <c r="BS928" s="316"/>
      <c r="BT928" s="316"/>
      <c r="BU928" s="316"/>
      <c r="BV928" s="316"/>
      <c r="BW928" s="316"/>
      <c r="BX928" s="316"/>
      <c r="BY928" s="316"/>
      <c r="BZ928" s="316"/>
      <c r="CA928" s="316"/>
      <c r="CB928" s="316"/>
      <c r="CC928" s="316"/>
      <c r="CD928" s="316"/>
      <c r="CE928" s="316"/>
      <c r="CF928" s="316"/>
      <c r="CG928" s="316"/>
      <c r="CH928" s="316"/>
      <c r="CI928" s="316"/>
      <c r="CJ928" s="316"/>
      <c r="CK928" s="316"/>
      <c r="CL928" s="316"/>
      <c r="CM928" s="316"/>
      <c r="CN928" s="316"/>
      <c r="CO928" s="316"/>
      <c r="CP928" s="316"/>
      <c r="CQ928" s="316"/>
      <c r="CR928" s="316"/>
      <c r="CS928" s="316"/>
      <c r="CT928" s="316"/>
      <c r="CU928" s="316"/>
      <c r="CV928" s="316"/>
      <c r="CW928" s="316"/>
      <c r="CX928" s="316"/>
      <c r="CY928" s="316"/>
      <c r="CZ928" s="316"/>
      <c r="DA928" s="316"/>
      <c r="DB928" s="316"/>
      <c r="DC928" s="316"/>
      <c r="DD928" s="316"/>
      <c r="DE928" s="316"/>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21"/>
      <c r="ET928" s="21"/>
      <c r="EU928" s="21"/>
      <c r="EV928" s="21"/>
      <c r="HP928" s="268">
        <f t="shared" si="588"/>
        <v>5</v>
      </c>
      <c r="HQ928" s="268">
        <f t="shared" si="559"/>
        <v>920</v>
      </c>
      <c r="HR928" s="268">
        <f t="shared" si="589"/>
        <v>0</v>
      </c>
      <c r="HS928" s="268">
        <f t="shared" si="591"/>
        <v>0</v>
      </c>
    </row>
    <row r="929" spans="1:227" x14ac:dyDescent="0.3">
      <c r="A929" s="21"/>
      <c r="B929" s="14">
        <v>12525</v>
      </c>
      <c r="C929" s="14">
        <v>32</v>
      </c>
      <c r="D929" s="14" t="s">
        <v>182</v>
      </c>
      <c r="E929" s="14" t="s">
        <v>183</v>
      </c>
      <c r="F929" s="14">
        <v>340</v>
      </c>
      <c r="G929" s="14" t="s">
        <v>121</v>
      </c>
      <c r="H929" s="14">
        <v>7</v>
      </c>
      <c r="I929" s="14">
        <v>5</v>
      </c>
      <c r="J929" s="14">
        <v>5</v>
      </c>
      <c r="K929" s="14"/>
      <c r="L929" s="14" t="s">
        <v>141</v>
      </c>
      <c r="M929" s="24">
        <f t="shared" si="585"/>
        <v>5</v>
      </c>
      <c r="N929" s="24">
        <f t="shared" si="560"/>
        <v>3</v>
      </c>
      <c r="O929" s="24" t="str">
        <f t="shared" si="561"/>
        <v>5 5</v>
      </c>
      <c r="P929" s="24">
        <f t="shared" si="562"/>
        <v>5</v>
      </c>
      <c r="Q929" s="25">
        <f t="shared" si="563"/>
        <v>0</v>
      </c>
      <c r="R929" s="26">
        <f t="shared" si="564"/>
        <v>0</v>
      </c>
      <c r="S929" s="24">
        <f t="shared" si="565"/>
        <v>7</v>
      </c>
      <c r="T929" s="24">
        <f t="shared" si="566"/>
        <v>7</v>
      </c>
      <c r="U929" s="24" t="str">
        <f t="shared" si="567"/>
        <v/>
      </c>
      <c r="V929" s="24" t="str">
        <f t="shared" si="568"/>
        <v>g</v>
      </c>
      <c r="W929" s="24" t="str">
        <f t="shared" si="586"/>
        <v/>
      </c>
      <c r="X929" s="24">
        <f t="shared" si="569"/>
        <v>7</v>
      </c>
      <c r="Y929" s="24">
        <f t="shared" si="570"/>
        <v>7</v>
      </c>
      <c r="Z929" s="24" t="str">
        <f t="shared" si="571"/>
        <v>M</v>
      </c>
      <c r="AA929" s="24" t="str">
        <f t="shared" si="592"/>
        <v>M</v>
      </c>
      <c r="AB929" s="34" t="str">
        <f t="shared" si="572"/>
        <v/>
      </c>
      <c r="AC929" s="34" t="str">
        <f t="shared" si="573"/>
        <v>g</v>
      </c>
      <c r="AD929" s="34" t="str">
        <f t="shared" si="587"/>
        <v>g</v>
      </c>
      <c r="AE929" s="34" t="str">
        <f t="shared" si="574"/>
        <v>7 0</v>
      </c>
      <c r="AF929" s="34">
        <f t="shared" si="575"/>
        <v>5</v>
      </c>
      <c r="AG929" s="34">
        <f t="shared" si="576"/>
        <v>5</v>
      </c>
      <c r="AH929" s="34">
        <f t="shared" si="577"/>
        <v>0</v>
      </c>
      <c r="AI929" s="172" t="str">
        <f>IF(AJ929&lt;&gt;"",MAX(AI$3:AI928)+1,"")</f>
        <v/>
      </c>
      <c r="AJ929" s="172" t="str">
        <f t="shared" si="578"/>
        <v/>
      </c>
      <c r="AK929" s="172" t="str">
        <f t="shared" si="579"/>
        <v/>
      </c>
      <c r="AL929" s="172" t="str">
        <f t="shared" si="580"/>
        <v/>
      </c>
      <c r="AM929" s="172">
        <f>IF(AN929&lt;&gt;"",MAX(AM$3:AM928)+1,"")</f>
        <v>229</v>
      </c>
      <c r="AN929" s="172" t="str">
        <f t="shared" si="581"/>
        <v>M</v>
      </c>
      <c r="AO929" s="172">
        <f t="shared" si="582"/>
        <v>340</v>
      </c>
      <c r="AP929" s="172">
        <f t="shared" si="583"/>
        <v>5</v>
      </c>
      <c r="AQ929" s="172" t="str">
        <f t="shared" si="584"/>
        <v/>
      </c>
      <c r="AR929" s="172" t="str">
        <f>Table1[[#This Row],[Sex ]]&amp;Table1[[#This Row],[Month]]</f>
        <v>M7</v>
      </c>
      <c r="AS929" s="21"/>
      <c r="AT929" s="21"/>
      <c r="AU929" s="21"/>
      <c r="AV929" s="21"/>
      <c r="AW929" s="21"/>
      <c r="AX929" s="21"/>
      <c r="AY929" s="21"/>
      <c r="AZ929" s="21"/>
      <c r="BA929" s="21"/>
      <c r="BB929" s="21"/>
      <c r="BC929" s="21"/>
      <c r="BD929" s="21"/>
      <c r="BE929" s="319"/>
      <c r="BF929" s="319"/>
      <c r="BG929" s="316"/>
      <c r="BH929" s="316"/>
      <c r="BI929" s="316"/>
      <c r="BJ929" s="316"/>
      <c r="BK929" s="316"/>
      <c r="BL929" s="316"/>
      <c r="BM929" s="316"/>
      <c r="BN929" s="316"/>
      <c r="BO929" s="316"/>
      <c r="BP929" s="316"/>
      <c r="BQ929" s="316"/>
      <c r="BR929" s="316"/>
      <c r="BS929" s="316"/>
      <c r="BT929" s="316"/>
      <c r="BU929" s="316"/>
      <c r="BV929" s="316"/>
      <c r="BW929" s="316"/>
      <c r="BX929" s="316"/>
      <c r="BY929" s="316"/>
      <c r="BZ929" s="316"/>
      <c r="CA929" s="316"/>
      <c r="CB929" s="316"/>
      <c r="CC929" s="316"/>
      <c r="CD929" s="316"/>
      <c r="CE929" s="316"/>
      <c r="CF929" s="316"/>
      <c r="CG929" s="316"/>
      <c r="CH929" s="316"/>
      <c r="CI929" s="316"/>
      <c r="CJ929" s="316"/>
      <c r="CK929" s="316"/>
      <c r="CL929" s="316"/>
      <c r="CM929" s="316"/>
      <c r="CN929" s="316"/>
      <c r="CO929" s="316"/>
      <c r="CP929" s="316"/>
      <c r="CQ929" s="316"/>
      <c r="CR929" s="316"/>
      <c r="CS929" s="316"/>
      <c r="CT929" s="316"/>
      <c r="CU929" s="316"/>
      <c r="CV929" s="316"/>
      <c r="CW929" s="316"/>
      <c r="CX929" s="316"/>
      <c r="CY929" s="316"/>
      <c r="CZ929" s="316"/>
      <c r="DA929" s="316"/>
      <c r="DB929" s="316"/>
      <c r="DC929" s="316"/>
      <c r="DD929" s="316"/>
      <c r="DE929" s="316"/>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21"/>
      <c r="ET929" s="21"/>
      <c r="EU929" s="21"/>
      <c r="EV929" s="21"/>
      <c r="HP929" s="268">
        <f t="shared" si="588"/>
        <v>3</v>
      </c>
      <c r="HQ929" s="268">
        <f t="shared" si="559"/>
        <v>921</v>
      </c>
      <c r="HR929" s="268">
        <f t="shared" si="589"/>
        <v>0</v>
      </c>
      <c r="HS929" s="268">
        <f t="shared" si="591"/>
        <v>0</v>
      </c>
    </row>
    <row r="930" spans="1:227" x14ac:dyDescent="0.3">
      <c r="A930" s="21"/>
      <c r="B930" s="14">
        <v>12525</v>
      </c>
      <c r="C930" s="14">
        <v>33</v>
      </c>
      <c r="D930" s="14" t="s">
        <v>182</v>
      </c>
      <c r="E930" s="14" t="s">
        <v>183</v>
      </c>
      <c r="F930" s="14">
        <v>260</v>
      </c>
      <c r="G930" s="14" t="s">
        <v>120</v>
      </c>
      <c r="H930" s="14">
        <v>7</v>
      </c>
      <c r="I930" s="14">
        <v>2</v>
      </c>
      <c r="J930" s="14">
        <v>2</v>
      </c>
      <c r="K930" s="14"/>
      <c r="L930" s="14" t="s">
        <v>141</v>
      </c>
      <c r="M930" s="24">
        <f t="shared" si="585"/>
        <v>2</v>
      </c>
      <c r="N930" s="24">
        <f t="shared" si="560"/>
        <v>3</v>
      </c>
      <c r="O930" s="24" t="str">
        <f t="shared" si="561"/>
        <v>2 2</v>
      </c>
      <c r="P930" s="24">
        <f t="shared" si="562"/>
        <v>2</v>
      </c>
      <c r="Q930" s="25">
        <f t="shared" si="563"/>
        <v>0</v>
      </c>
      <c r="R930" s="26">
        <f t="shared" si="564"/>
        <v>0</v>
      </c>
      <c r="S930" s="24">
        <f t="shared" si="565"/>
        <v>7</v>
      </c>
      <c r="T930" s="24">
        <f t="shared" si="566"/>
        <v>7</v>
      </c>
      <c r="U930" s="24" t="str">
        <f t="shared" si="567"/>
        <v/>
      </c>
      <c r="V930" s="24" t="str">
        <f t="shared" si="568"/>
        <v>g</v>
      </c>
      <c r="W930" s="24" t="str">
        <f t="shared" si="586"/>
        <v/>
      </c>
      <c r="X930" s="24">
        <f t="shared" si="569"/>
        <v>7</v>
      </c>
      <c r="Y930" s="24">
        <f t="shared" si="570"/>
        <v>7</v>
      </c>
      <c r="Z930" s="24" t="str">
        <f t="shared" si="571"/>
        <v>F</v>
      </c>
      <c r="AA930" s="24" t="str">
        <f t="shared" si="592"/>
        <v>F</v>
      </c>
      <c r="AB930" s="34" t="str">
        <f t="shared" si="572"/>
        <v/>
      </c>
      <c r="AC930" s="34" t="str">
        <f t="shared" si="573"/>
        <v>g</v>
      </c>
      <c r="AD930" s="34" t="str">
        <f t="shared" si="587"/>
        <v>g</v>
      </c>
      <c r="AE930" s="34" t="str">
        <f t="shared" si="574"/>
        <v>7 0</v>
      </c>
      <c r="AF930" s="34">
        <f t="shared" si="575"/>
        <v>2</v>
      </c>
      <c r="AG930" s="34">
        <f t="shared" si="576"/>
        <v>2</v>
      </c>
      <c r="AH930" s="34">
        <f t="shared" si="577"/>
        <v>0</v>
      </c>
      <c r="AI930" s="172">
        <f>IF(AJ930&lt;&gt;"",MAX(AI$3:AI929)+1,"")</f>
        <v>689</v>
      </c>
      <c r="AJ930" s="172" t="str">
        <f t="shared" si="578"/>
        <v>F</v>
      </c>
      <c r="AK930" s="172">
        <f t="shared" si="579"/>
        <v>260</v>
      </c>
      <c r="AL930" s="172">
        <f t="shared" si="580"/>
        <v>2</v>
      </c>
      <c r="AM930" s="172" t="str">
        <f>IF(AN930&lt;&gt;"",MAX(AM$3:AM929)+1,"")</f>
        <v/>
      </c>
      <c r="AN930" s="172" t="str">
        <f t="shared" si="581"/>
        <v/>
      </c>
      <c r="AO930" s="172" t="str">
        <f t="shared" si="582"/>
        <v/>
      </c>
      <c r="AP930" s="172" t="str">
        <f t="shared" si="583"/>
        <v/>
      </c>
      <c r="AQ930" s="172" t="str">
        <f t="shared" si="584"/>
        <v/>
      </c>
      <c r="AR930" s="172" t="str">
        <f>Table1[[#This Row],[Sex ]]&amp;Table1[[#This Row],[Month]]</f>
        <v>F7</v>
      </c>
      <c r="AS930" s="21"/>
      <c r="AT930" s="21"/>
      <c r="AU930" s="21"/>
      <c r="AV930" s="21"/>
      <c r="AW930" s="21"/>
      <c r="AX930" s="21"/>
      <c r="AY930" s="21"/>
      <c r="AZ930" s="21"/>
      <c r="BA930" s="21"/>
      <c r="BB930" s="21"/>
      <c r="BC930" s="21"/>
      <c r="BD930" s="21"/>
      <c r="BE930" s="319"/>
      <c r="BF930" s="319"/>
      <c r="BG930" s="316"/>
      <c r="BH930" s="316"/>
      <c r="BI930" s="316"/>
      <c r="BJ930" s="316"/>
      <c r="BK930" s="316"/>
      <c r="BL930" s="316"/>
      <c r="BM930" s="316"/>
      <c r="BN930" s="316"/>
      <c r="BO930" s="316"/>
      <c r="BP930" s="316"/>
      <c r="BQ930" s="316"/>
      <c r="BR930" s="316"/>
      <c r="BS930" s="316"/>
      <c r="BT930" s="316"/>
      <c r="BU930" s="316"/>
      <c r="BV930" s="316"/>
      <c r="BW930" s="316"/>
      <c r="BX930" s="316"/>
      <c r="BY930" s="316"/>
      <c r="BZ930" s="316"/>
      <c r="CA930" s="316"/>
      <c r="CB930" s="316"/>
      <c r="CC930" s="316"/>
      <c r="CD930" s="316"/>
      <c r="CE930" s="316"/>
      <c r="CF930" s="316"/>
      <c r="CG930" s="316"/>
      <c r="CH930" s="316"/>
      <c r="CI930" s="316"/>
      <c r="CJ930" s="316"/>
      <c r="CK930" s="316"/>
      <c r="CL930" s="316"/>
      <c r="CM930" s="316"/>
      <c r="CN930" s="316"/>
      <c r="CO930" s="316"/>
      <c r="CP930" s="316"/>
      <c r="CQ930" s="316"/>
      <c r="CR930" s="316"/>
      <c r="CS930" s="316"/>
      <c r="CT930" s="316"/>
      <c r="CU930" s="316"/>
      <c r="CV930" s="316"/>
      <c r="CW930" s="316"/>
      <c r="CX930" s="316"/>
      <c r="CY930" s="316"/>
      <c r="CZ930" s="316"/>
      <c r="DA930" s="316"/>
      <c r="DB930" s="316"/>
      <c r="DC930" s="316"/>
      <c r="DD930" s="316"/>
      <c r="DE930" s="316"/>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21"/>
      <c r="ET930" s="21"/>
      <c r="EU930" s="21"/>
      <c r="EV930" s="21"/>
      <c r="HP930" s="268">
        <f t="shared" si="588"/>
        <v>3</v>
      </c>
      <c r="HQ930" s="268">
        <f t="shared" si="559"/>
        <v>922</v>
      </c>
      <c r="HR930" s="268">
        <f t="shared" si="589"/>
        <v>0</v>
      </c>
      <c r="HS930" s="268">
        <f t="shared" si="591"/>
        <v>0</v>
      </c>
    </row>
    <row r="931" spans="1:227" x14ac:dyDescent="0.3">
      <c r="A931" s="21"/>
      <c r="B931" s="14">
        <v>12562</v>
      </c>
      <c r="C931" s="14">
        <v>1</v>
      </c>
      <c r="D931" s="14" t="s">
        <v>182</v>
      </c>
      <c r="E931" s="23" t="s">
        <v>184</v>
      </c>
      <c r="F931" s="14">
        <v>310</v>
      </c>
      <c r="G931" s="14" t="s">
        <v>120</v>
      </c>
      <c r="H931" s="14">
        <v>6</v>
      </c>
      <c r="I931" s="14">
        <v>3</v>
      </c>
      <c r="J931" s="14">
        <v>3</v>
      </c>
      <c r="K931" s="14"/>
      <c r="L931" s="14" t="s">
        <v>141</v>
      </c>
      <c r="M931" s="24">
        <f t="shared" si="585"/>
        <v>3</v>
      </c>
      <c r="N931" s="24">
        <f t="shared" si="560"/>
        <v>2</v>
      </c>
      <c r="O931" s="24" t="str">
        <f t="shared" si="561"/>
        <v>3 3</v>
      </c>
      <c r="P931" s="24">
        <f t="shared" si="562"/>
        <v>3</v>
      </c>
      <c r="Q931" s="25">
        <f t="shared" si="563"/>
        <v>0</v>
      </c>
      <c r="R931" s="26">
        <f t="shared" si="564"/>
        <v>0</v>
      </c>
      <c r="S931" s="24">
        <f t="shared" si="565"/>
        <v>6</v>
      </c>
      <c r="T931" s="24">
        <f t="shared" si="566"/>
        <v>6</v>
      </c>
      <c r="U931" s="24" t="str">
        <f t="shared" si="567"/>
        <v/>
      </c>
      <c r="V931" s="24" t="str">
        <f t="shared" si="568"/>
        <v>g</v>
      </c>
      <c r="W931" s="24" t="str">
        <f t="shared" si="586"/>
        <v/>
      </c>
      <c r="X931" s="24">
        <f t="shared" si="569"/>
        <v>6</v>
      </c>
      <c r="Y931" s="24">
        <f t="shared" si="570"/>
        <v>6</v>
      </c>
      <c r="Z931" s="24" t="str">
        <f t="shared" si="571"/>
        <v>F</v>
      </c>
      <c r="AA931" s="24" t="str">
        <f t="shared" si="592"/>
        <v>F</v>
      </c>
      <c r="AB931" s="34" t="str">
        <f t="shared" si="572"/>
        <v/>
      </c>
      <c r="AC931" s="34" t="str">
        <f t="shared" si="573"/>
        <v>g</v>
      </c>
      <c r="AD931" s="34" t="str">
        <f t="shared" si="587"/>
        <v>g</v>
      </c>
      <c r="AE931" s="34" t="str">
        <f t="shared" si="574"/>
        <v>6 0</v>
      </c>
      <c r="AF931" s="34">
        <f t="shared" si="575"/>
        <v>3</v>
      </c>
      <c r="AG931" s="34">
        <f t="shared" si="576"/>
        <v>3</v>
      </c>
      <c r="AH931" s="34">
        <f t="shared" si="577"/>
        <v>0</v>
      </c>
      <c r="AI931" s="172">
        <f>IF(AJ931&lt;&gt;"",MAX(AI$3:AI930)+1,"")</f>
        <v>690</v>
      </c>
      <c r="AJ931" s="172" t="str">
        <f t="shared" si="578"/>
        <v>F</v>
      </c>
      <c r="AK931" s="172">
        <f t="shared" si="579"/>
        <v>310</v>
      </c>
      <c r="AL931" s="172">
        <f t="shared" si="580"/>
        <v>3</v>
      </c>
      <c r="AM931" s="172" t="str">
        <f>IF(AN931&lt;&gt;"",MAX(AM$3:AM930)+1,"")</f>
        <v/>
      </c>
      <c r="AN931" s="172" t="str">
        <f t="shared" si="581"/>
        <v/>
      </c>
      <c r="AO931" s="172" t="str">
        <f t="shared" si="582"/>
        <v/>
      </c>
      <c r="AP931" s="172" t="str">
        <f t="shared" si="583"/>
        <v/>
      </c>
      <c r="AQ931" s="172" t="str">
        <f t="shared" si="584"/>
        <v/>
      </c>
      <c r="AR931" s="172" t="str">
        <f>Table1[[#This Row],[Sex ]]&amp;Table1[[#This Row],[Month]]</f>
        <v>F6</v>
      </c>
      <c r="AS931" s="21"/>
      <c r="AT931" s="21"/>
      <c r="AU931" s="21"/>
      <c r="AV931" s="21"/>
      <c r="AW931" s="21"/>
      <c r="AX931" s="21"/>
      <c r="AY931" s="21"/>
      <c r="AZ931" s="21"/>
      <c r="BA931" s="21"/>
      <c r="BB931" s="21"/>
      <c r="BC931" s="21"/>
      <c r="BD931" s="21"/>
      <c r="BE931" s="319"/>
      <c r="BF931" s="319"/>
      <c r="BG931" s="316"/>
      <c r="BH931" s="316"/>
      <c r="BI931" s="316"/>
      <c r="BJ931" s="316"/>
      <c r="BK931" s="316"/>
      <c r="BL931" s="316"/>
      <c r="BM931" s="316"/>
      <c r="BN931" s="316"/>
      <c r="BO931" s="316"/>
      <c r="BP931" s="316"/>
      <c r="BQ931" s="316"/>
      <c r="BR931" s="316"/>
      <c r="BS931" s="316"/>
      <c r="BT931" s="316"/>
      <c r="BU931" s="316"/>
      <c r="BV931" s="316"/>
      <c r="BW931" s="316"/>
      <c r="BX931" s="316"/>
      <c r="BY931" s="316"/>
      <c r="BZ931" s="316"/>
      <c r="CA931" s="316"/>
      <c r="CB931" s="316"/>
      <c r="CC931" s="316"/>
      <c r="CD931" s="316"/>
      <c r="CE931" s="316"/>
      <c r="CF931" s="316"/>
      <c r="CG931" s="316"/>
      <c r="CH931" s="316"/>
      <c r="CI931" s="316"/>
      <c r="CJ931" s="316"/>
      <c r="CK931" s="316"/>
      <c r="CL931" s="316"/>
      <c r="CM931" s="316"/>
      <c r="CN931" s="316"/>
      <c r="CO931" s="316"/>
      <c r="CP931" s="316"/>
      <c r="CQ931" s="316"/>
      <c r="CR931" s="316"/>
      <c r="CS931" s="316"/>
      <c r="CT931" s="316"/>
      <c r="CU931" s="316"/>
      <c r="CV931" s="316"/>
      <c r="CW931" s="316"/>
      <c r="CX931" s="316"/>
      <c r="CY931" s="316"/>
      <c r="CZ931" s="316"/>
      <c r="DA931" s="316"/>
      <c r="DB931" s="316"/>
      <c r="DC931" s="316"/>
      <c r="DD931" s="316"/>
      <c r="DE931" s="316"/>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21"/>
      <c r="ET931" s="21"/>
      <c r="EU931" s="21"/>
      <c r="EV931" s="21"/>
      <c r="HP931" s="268">
        <f t="shared" si="588"/>
        <v>4</v>
      </c>
      <c r="HQ931" s="268">
        <f t="shared" si="559"/>
        <v>923</v>
      </c>
      <c r="HR931" s="268">
        <f t="shared" si="589"/>
        <v>0</v>
      </c>
      <c r="HS931" s="268">
        <f t="shared" si="591"/>
        <v>0</v>
      </c>
    </row>
    <row r="932" spans="1:227" x14ac:dyDescent="0.3">
      <c r="A932" s="21"/>
      <c r="B932" s="14">
        <v>12562</v>
      </c>
      <c r="C932" s="14">
        <v>2</v>
      </c>
      <c r="D932" s="14" t="s">
        <v>182</v>
      </c>
      <c r="E932" s="23" t="s">
        <v>184</v>
      </c>
      <c r="F932" s="14">
        <v>310</v>
      </c>
      <c r="G932" s="14" t="s">
        <v>121</v>
      </c>
      <c r="H932" s="14">
        <v>6</v>
      </c>
      <c r="I932" s="14">
        <v>3</v>
      </c>
      <c r="J932" s="14">
        <v>3</v>
      </c>
      <c r="K932" s="14"/>
      <c r="L932" s="14" t="s">
        <v>141</v>
      </c>
      <c r="M932" s="24">
        <f t="shared" si="585"/>
        <v>3</v>
      </c>
      <c r="N932" s="24">
        <f t="shared" si="560"/>
        <v>2</v>
      </c>
      <c r="O932" s="24" t="str">
        <f t="shared" si="561"/>
        <v>3 3</v>
      </c>
      <c r="P932" s="24">
        <f t="shared" si="562"/>
        <v>3</v>
      </c>
      <c r="Q932" s="25">
        <f t="shared" si="563"/>
        <v>0</v>
      </c>
      <c r="R932" s="26">
        <f t="shared" si="564"/>
        <v>0</v>
      </c>
      <c r="S932" s="24">
        <f t="shared" si="565"/>
        <v>6</v>
      </c>
      <c r="T932" s="24">
        <f t="shared" si="566"/>
        <v>6</v>
      </c>
      <c r="U932" s="24" t="str">
        <f t="shared" si="567"/>
        <v/>
      </c>
      <c r="V932" s="24" t="str">
        <f t="shared" si="568"/>
        <v>g</v>
      </c>
      <c r="W932" s="24" t="str">
        <f t="shared" si="586"/>
        <v/>
      </c>
      <c r="X932" s="24">
        <f t="shared" si="569"/>
        <v>6</v>
      </c>
      <c r="Y932" s="24">
        <f t="shared" si="570"/>
        <v>6</v>
      </c>
      <c r="Z932" s="24" t="str">
        <f t="shared" si="571"/>
        <v>M</v>
      </c>
      <c r="AA932" s="24" t="str">
        <f t="shared" si="592"/>
        <v>M</v>
      </c>
      <c r="AB932" s="34" t="str">
        <f t="shared" si="572"/>
        <v/>
      </c>
      <c r="AC932" s="34" t="str">
        <f t="shared" si="573"/>
        <v>g</v>
      </c>
      <c r="AD932" s="34" t="str">
        <f t="shared" si="587"/>
        <v>g</v>
      </c>
      <c r="AE932" s="34" t="str">
        <f t="shared" si="574"/>
        <v>6 0</v>
      </c>
      <c r="AF932" s="34">
        <f t="shared" si="575"/>
        <v>3</v>
      </c>
      <c r="AG932" s="34">
        <f t="shared" si="576"/>
        <v>3</v>
      </c>
      <c r="AH932" s="34">
        <f t="shared" si="577"/>
        <v>0</v>
      </c>
      <c r="AI932" s="172" t="str">
        <f>IF(AJ932&lt;&gt;"",MAX(AI$3:AI931)+1,"")</f>
        <v/>
      </c>
      <c r="AJ932" s="172" t="str">
        <f t="shared" si="578"/>
        <v/>
      </c>
      <c r="AK932" s="172" t="str">
        <f t="shared" si="579"/>
        <v/>
      </c>
      <c r="AL932" s="172" t="str">
        <f t="shared" si="580"/>
        <v/>
      </c>
      <c r="AM932" s="172">
        <f>IF(AN932&lt;&gt;"",MAX(AM$3:AM931)+1,"")</f>
        <v>230</v>
      </c>
      <c r="AN932" s="172" t="str">
        <f t="shared" si="581"/>
        <v>M</v>
      </c>
      <c r="AO932" s="172">
        <f t="shared" si="582"/>
        <v>310</v>
      </c>
      <c r="AP932" s="172">
        <f t="shared" si="583"/>
        <v>3</v>
      </c>
      <c r="AQ932" s="172" t="str">
        <f t="shared" si="584"/>
        <v/>
      </c>
      <c r="AR932" s="172" t="str">
        <f>Table1[[#This Row],[Sex ]]&amp;Table1[[#This Row],[Month]]</f>
        <v>M6</v>
      </c>
      <c r="AS932" s="21"/>
      <c r="AT932" s="21"/>
      <c r="AU932" s="21"/>
      <c r="AV932" s="21"/>
      <c r="AW932" s="21"/>
      <c r="AX932" s="21"/>
      <c r="AY932" s="21"/>
      <c r="AZ932" s="21"/>
      <c r="BA932" s="21"/>
      <c r="BB932" s="21"/>
      <c r="BC932" s="21"/>
      <c r="BD932" s="21"/>
      <c r="BE932" s="319"/>
      <c r="BF932" s="319"/>
      <c r="BG932" s="316"/>
      <c r="BH932" s="316"/>
      <c r="BI932" s="316"/>
      <c r="BJ932" s="316"/>
      <c r="BK932" s="316"/>
      <c r="BL932" s="316"/>
      <c r="BM932" s="316"/>
      <c r="BN932" s="316"/>
      <c r="BO932" s="316"/>
      <c r="BP932" s="316"/>
      <c r="BQ932" s="316"/>
      <c r="BR932" s="316"/>
      <c r="BS932" s="316"/>
      <c r="BT932" s="316"/>
      <c r="BU932" s="316"/>
      <c r="BV932" s="316"/>
      <c r="BW932" s="316"/>
      <c r="BX932" s="316"/>
      <c r="BY932" s="316"/>
      <c r="BZ932" s="316"/>
      <c r="CA932" s="316"/>
      <c r="CB932" s="316"/>
      <c r="CC932" s="316"/>
      <c r="CD932" s="316"/>
      <c r="CE932" s="316"/>
      <c r="CF932" s="316"/>
      <c r="CG932" s="316"/>
      <c r="CH932" s="316"/>
      <c r="CI932" s="316"/>
      <c r="CJ932" s="316"/>
      <c r="CK932" s="316"/>
      <c r="CL932" s="316"/>
      <c r="CM932" s="316"/>
      <c r="CN932" s="316"/>
      <c r="CO932" s="316"/>
      <c r="CP932" s="316"/>
      <c r="CQ932" s="316"/>
      <c r="CR932" s="316"/>
      <c r="CS932" s="316"/>
      <c r="CT932" s="316"/>
      <c r="CU932" s="316"/>
      <c r="CV932" s="316"/>
      <c r="CW932" s="316"/>
      <c r="CX932" s="316"/>
      <c r="CY932" s="316"/>
      <c r="CZ932" s="316"/>
      <c r="DA932" s="316"/>
      <c r="DB932" s="316"/>
      <c r="DC932" s="316"/>
      <c r="DD932" s="316"/>
      <c r="DE932" s="316"/>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21"/>
      <c r="ET932" s="21"/>
      <c r="EU932" s="21"/>
      <c r="EV932" s="21"/>
      <c r="HP932" s="268">
        <f t="shared" si="588"/>
        <v>4</v>
      </c>
      <c r="HQ932" s="268">
        <f t="shared" si="559"/>
        <v>924</v>
      </c>
      <c r="HR932" s="268">
        <f t="shared" si="589"/>
        <v>0</v>
      </c>
      <c r="HS932" s="268">
        <f t="shared" si="591"/>
        <v>0</v>
      </c>
    </row>
    <row r="933" spans="1:227" x14ac:dyDescent="0.3">
      <c r="A933" s="21"/>
      <c r="B933" s="14">
        <v>12562</v>
      </c>
      <c r="C933" s="14">
        <v>3</v>
      </c>
      <c r="D933" s="14" t="s">
        <v>182</v>
      </c>
      <c r="E933" s="23" t="s">
        <v>184</v>
      </c>
      <c r="F933" s="14">
        <v>320</v>
      </c>
      <c r="G933" s="14" t="s">
        <v>120</v>
      </c>
      <c r="H933" s="14">
        <v>6</v>
      </c>
      <c r="I933" s="14">
        <v>4</v>
      </c>
      <c r="J933" s="14">
        <v>4</v>
      </c>
      <c r="K933" s="14"/>
      <c r="L933" s="14" t="s">
        <v>141</v>
      </c>
      <c r="M933" s="24">
        <f t="shared" si="585"/>
        <v>4</v>
      </c>
      <c r="N933" s="24">
        <f t="shared" si="560"/>
        <v>2</v>
      </c>
      <c r="O933" s="24" t="str">
        <f t="shared" si="561"/>
        <v>4 4</v>
      </c>
      <c r="P933" s="24">
        <f t="shared" si="562"/>
        <v>4</v>
      </c>
      <c r="Q933" s="25">
        <f t="shared" si="563"/>
        <v>0</v>
      </c>
      <c r="R933" s="26">
        <f t="shared" si="564"/>
        <v>0</v>
      </c>
      <c r="S933" s="24">
        <f t="shared" si="565"/>
        <v>6</v>
      </c>
      <c r="T933" s="24">
        <f t="shared" si="566"/>
        <v>6</v>
      </c>
      <c r="U933" s="24" t="str">
        <f t="shared" si="567"/>
        <v/>
      </c>
      <c r="V933" s="24" t="str">
        <f t="shared" si="568"/>
        <v>g</v>
      </c>
      <c r="W933" s="24" t="str">
        <f t="shared" si="586"/>
        <v/>
      </c>
      <c r="X933" s="24">
        <f t="shared" si="569"/>
        <v>6</v>
      </c>
      <c r="Y933" s="24">
        <f t="shared" si="570"/>
        <v>6</v>
      </c>
      <c r="Z933" s="24" t="str">
        <f t="shared" si="571"/>
        <v>F</v>
      </c>
      <c r="AA933" s="24" t="str">
        <f t="shared" si="592"/>
        <v>F</v>
      </c>
      <c r="AB933" s="34" t="str">
        <f t="shared" si="572"/>
        <v/>
      </c>
      <c r="AC933" s="34" t="str">
        <f t="shared" si="573"/>
        <v>g</v>
      </c>
      <c r="AD933" s="34" t="str">
        <f t="shared" si="587"/>
        <v>g</v>
      </c>
      <c r="AE933" s="34" t="str">
        <f t="shared" si="574"/>
        <v>6 0</v>
      </c>
      <c r="AF933" s="34">
        <f t="shared" si="575"/>
        <v>4</v>
      </c>
      <c r="AG933" s="34">
        <f t="shared" si="576"/>
        <v>4</v>
      </c>
      <c r="AH933" s="34">
        <f t="shared" si="577"/>
        <v>0</v>
      </c>
      <c r="AI933" s="172">
        <f>IF(AJ933&lt;&gt;"",MAX(AI$3:AI932)+1,"")</f>
        <v>691</v>
      </c>
      <c r="AJ933" s="172" t="str">
        <f t="shared" si="578"/>
        <v>F</v>
      </c>
      <c r="AK933" s="172">
        <f t="shared" si="579"/>
        <v>320</v>
      </c>
      <c r="AL933" s="172">
        <f t="shared" si="580"/>
        <v>4</v>
      </c>
      <c r="AM933" s="172" t="str">
        <f>IF(AN933&lt;&gt;"",MAX(AM$3:AM932)+1,"")</f>
        <v/>
      </c>
      <c r="AN933" s="172" t="str">
        <f t="shared" si="581"/>
        <v/>
      </c>
      <c r="AO933" s="172" t="str">
        <f t="shared" si="582"/>
        <v/>
      </c>
      <c r="AP933" s="172" t="str">
        <f t="shared" si="583"/>
        <v/>
      </c>
      <c r="AQ933" s="172" t="str">
        <f t="shared" si="584"/>
        <v/>
      </c>
      <c r="AR933" s="172" t="str">
        <f>Table1[[#This Row],[Sex ]]&amp;Table1[[#This Row],[Month]]</f>
        <v>F6</v>
      </c>
      <c r="AS933" s="21"/>
      <c r="AT933" s="21"/>
      <c r="AU933" s="21"/>
      <c r="AV933" s="21"/>
      <c r="AW933" s="21"/>
      <c r="AX933" s="21"/>
      <c r="AY933" s="21"/>
      <c r="AZ933" s="21"/>
      <c r="BA933" s="21"/>
      <c r="BB933" s="21"/>
      <c r="BC933" s="21"/>
      <c r="BD933" s="21"/>
      <c r="BE933" s="319"/>
      <c r="BF933" s="319"/>
      <c r="BG933" s="316"/>
      <c r="BH933" s="316"/>
      <c r="BI933" s="316"/>
      <c r="BJ933" s="316"/>
      <c r="BK933" s="316"/>
      <c r="BL933" s="316"/>
      <c r="BM933" s="316"/>
      <c r="BN933" s="316"/>
      <c r="BO933" s="316"/>
      <c r="BP933" s="316"/>
      <c r="BQ933" s="316"/>
      <c r="BR933" s="316"/>
      <c r="BS933" s="316"/>
      <c r="BT933" s="316"/>
      <c r="BU933" s="316"/>
      <c r="BV933" s="316"/>
      <c r="BW933" s="316"/>
      <c r="BX933" s="316"/>
      <c r="BY933" s="316"/>
      <c r="BZ933" s="316"/>
      <c r="CA933" s="316"/>
      <c r="CB933" s="316"/>
      <c r="CC933" s="316"/>
      <c r="CD933" s="316"/>
      <c r="CE933" s="316"/>
      <c r="CF933" s="316"/>
      <c r="CG933" s="316"/>
      <c r="CH933" s="316"/>
      <c r="CI933" s="316"/>
      <c r="CJ933" s="316"/>
      <c r="CK933" s="316"/>
      <c r="CL933" s="316"/>
      <c r="CM933" s="316"/>
      <c r="CN933" s="316"/>
      <c r="CO933" s="316"/>
      <c r="CP933" s="316"/>
      <c r="CQ933" s="316"/>
      <c r="CR933" s="316"/>
      <c r="CS933" s="316"/>
      <c r="CT933" s="316"/>
      <c r="CU933" s="316"/>
      <c r="CV933" s="316"/>
      <c r="CW933" s="316"/>
      <c r="CX933" s="316"/>
      <c r="CY933" s="316"/>
      <c r="CZ933" s="316"/>
      <c r="DA933" s="316"/>
      <c r="DB933" s="316"/>
      <c r="DC933" s="316"/>
      <c r="DD933" s="316"/>
      <c r="DE933" s="316"/>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21"/>
      <c r="ET933" s="21"/>
      <c r="EU933" s="21"/>
      <c r="EV933" s="21"/>
      <c r="HP933" s="268">
        <f t="shared" si="588"/>
        <v>4</v>
      </c>
      <c r="HQ933" s="268">
        <f t="shared" si="559"/>
        <v>925</v>
      </c>
      <c r="HR933" s="268">
        <f t="shared" si="589"/>
        <v>0</v>
      </c>
      <c r="HS933" s="268">
        <f t="shared" si="591"/>
        <v>0</v>
      </c>
    </row>
    <row r="934" spans="1:227" x14ac:dyDescent="0.3">
      <c r="A934" s="21"/>
      <c r="B934" s="14">
        <v>12562</v>
      </c>
      <c r="C934" s="14">
        <v>4</v>
      </c>
      <c r="D934" s="14" t="s">
        <v>182</v>
      </c>
      <c r="E934" s="23" t="s">
        <v>184</v>
      </c>
      <c r="F934" s="14">
        <v>320</v>
      </c>
      <c r="G934" s="14" t="s">
        <v>120</v>
      </c>
      <c r="H934" s="14">
        <v>6</v>
      </c>
      <c r="I934" s="14">
        <v>4</v>
      </c>
      <c r="J934" s="14">
        <v>4</v>
      </c>
      <c r="K934" s="14"/>
      <c r="L934" s="14" t="s">
        <v>141</v>
      </c>
      <c r="M934" s="24">
        <f t="shared" si="585"/>
        <v>4</v>
      </c>
      <c r="N934" s="24">
        <f t="shared" si="560"/>
        <v>2</v>
      </c>
      <c r="O934" s="24" t="str">
        <f t="shared" si="561"/>
        <v>4 4</v>
      </c>
      <c r="P934" s="24">
        <f t="shared" si="562"/>
        <v>4</v>
      </c>
      <c r="Q934" s="25">
        <f t="shared" si="563"/>
        <v>0</v>
      </c>
      <c r="R934" s="26">
        <f t="shared" si="564"/>
        <v>0</v>
      </c>
      <c r="S934" s="24">
        <f t="shared" si="565"/>
        <v>6</v>
      </c>
      <c r="T934" s="24">
        <f t="shared" si="566"/>
        <v>6</v>
      </c>
      <c r="U934" s="24" t="str">
        <f t="shared" si="567"/>
        <v/>
      </c>
      <c r="V934" s="24" t="str">
        <f t="shared" si="568"/>
        <v>g</v>
      </c>
      <c r="W934" s="24" t="str">
        <f t="shared" si="586"/>
        <v/>
      </c>
      <c r="X934" s="24">
        <f t="shared" si="569"/>
        <v>6</v>
      </c>
      <c r="Y934" s="24">
        <f t="shared" si="570"/>
        <v>6</v>
      </c>
      <c r="Z934" s="24" t="str">
        <f t="shared" si="571"/>
        <v>F</v>
      </c>
      <c r="AA934" s="24" t="str">
        <f t="shared" si="592"/>
        <v>F</v>
      </c>
      <c r="AB934" s="34" t="str">
        <f t="shared" si="572"/>
        <v/>
      </c>
      <c r="AC934" s="34" t="str">
        <f t="shared" si="573"/>
        <v>g</v>
      </c>
      <c r="AD934" s="34" t="str">
        <f t="shared" si="587"/>
        <v>g</v>
      </c>
      <c r="AE934" s="34" t="str">
        <f t="shared" si="574"/>
        <v>6 0</v>
      </c>
      <c r="AF934" s="34">
        <f t="shared" si="575"/>
        <v>4</v>
      </c>
      <c r="AG934" s="34">
        <f t="shared" si="576"/>
        <v>4</v>
      </c>
      <c r="AH934" s="34">
        <f t="shared" si="577"/>
        <v>0</v>
      </c>
      <c r="AI934" s="172">
        <f>IF(AJ934&lt;&gt;"",MAX(AI$3:AI933)+1,"")</f>
        <v>692</v>
      </c>
      <c r="AJ934" s="172" t="str">
        <f t="shared" si="578"/>
        <v>F</v>
      </c>
      <c r="AK934" s="172">
        <f t="shared" si="579"/>
        <v>320</v>
      </c>
      <c r="AL934" s="172">
        <f t="shared" si="580"/>
        <v>4</v>
      </c>
      <c r="AM934" s="172" t="str">
        <f>IF(AN934&lt;&gt;"",MAX(AM$3:AM933)+1,"")</f>
        <v/>
      </c>
      <c r="AN934" s="172" t="str">
        <f t="shared" si="581"/>
        <v/>
      </c>
      <c r="AO934" s="172" t="str">
        <f t="shared" si="582"/>
        <v/>
      </c>
      <c r="AP934" s="172" t="str">
        <f t="shared" si="583"/>
        <v/>
      </c>
      <c r="AQ934" s="172" t="str">
        <f t="shared" si="584"/>
        <v/>
      </c>
      <c r="AR934" s="172" t="str">
        <f>Table1[[#This Row],[Sex ]]&amp;Table1[[#This Row],[Month]]</f>
        <v>F6</v>
      </c>
      <c r="AS934" s="21"/>
      <c r="AT934" s="21"/>
      <c r="AU934" s="21"/>
      <c r="AV934" s="21"/>
      <c r="AW934" s="21"/>
      <c r="AX934" s="21"/>
      <c r="AY934" s="21"/>
      <c r="AZ934" s="21"/>
      <c r="BA934" s="21"/>
      <c r="BB934" s="21"/>
      <c r="BC934" s="21"/>
      <c r="BD934" s="21"/>
      <c r="BE934" s="319"/>
      <c r="BF934" s="319"/>
      <c r="BG934" s="316"/>
      <c r="BH934" s="316"/>
      <c r="BI934" s="316"/>
      <c r="BJ934" s="316"/>
      <c r="BK934" s="316"/>
      <c r="BL934" s="316"/>
      <c r="BM934" s="316"/>
      <c r="BN934" s="316"/>
      <c r="BO934" s="316"/>
      <c r="BP934" s="316"/>
      <c r="BQ934" s="316"/>
      <c r="BR934" s="316"/>
      <c r="BS934" s="316"/>
      <c r="BT934" s="316"/>
      <c r="BU934" s="316"/>
      <c r="BV934" s="316"/>
      <c r="BW934" s="316"/>
      <c r="BX934" s="316"/>
      <c r="BY934" s="316"/>
      <c r="BZ934" s="316"/>
      <c r="CA934" s="316"/>
      <c r="CB934" s="316"/>
      <c r="CC934" s="316"/>
      <c r="CD934" s="316"/>
      <c r="CE934" s="316"/>
      <c r="CF934" s="316"/>
      <c r="CG934" s="316"/>
      <c r="CH934" s="316"/>
      <c r="CI934" s="316"/>
      <c r="CJ934" s="316"/>
      <c r="CK934" s="316"/>
      <c r="CL934" s="316"/>
      <c r="CM934" s="316"/>
      <c r="CN934" s="316"/>
      <c r="CO934" s="316"/>
      <c r="CP934" s="316"/>
      <c r="CQ934" s="316"/>
      <c r="CR934" s="316"/>
      <c r="CS934" s="316"/>
      <c r="CT934" s="316"/>
      <c r="CU934" s="316"/>
      <c r="CV934" s="316"/>
      <c r="CW934" s="316"/>
      <c r="CX934" s="316"/>
      <c r="CY934" s="316"/>
      <c r="CZ934" s="316"/>
      <c r="DA934" s="316"/>
      <c r="DB934" s="316"/>
      <c r="DC934" s="316"/>
      <c r="DD934" s="316"/>
      <c r="DE934" s="316"/>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21"/>
      <c r="ET934" s="21"/>
      <c r="EU934" s="21"/>
      <c r="EV934" s="21"/>
      <c r="HP934" s="268">
        <f t="shared" si="588"/>
        <v>3</v>
      </c>
      <c r="HQ934" s="268">
        <f t="shared" si="559"/>
        <v>926</v>
      </c>
      <c r="HR934" s="268">
        <f t="shared" si="589"/>
        <v>0</v>
      </c>
      <c r="HS934" s="268">
        <f t="shared" si="591"/>
        <v>0</v>
      </c>
    </row>
    <row r="935" spans="1:227" x14ac:dyDescent="0.3">
      <c r="A935" s="21"/>
      <c r="B935" s="14">
        <v>12562</v>
      </c>
      <c r="C935" s="14">
        <v>5</v>
      </c>
      <c r="D935" s="14" t="s">
        <v>182</v>
      </c>
      <c r="E935" s="23" t="s">
        <v>184</v>
      </c>
      <c r="F935" s="14">
        <v>330</v>
      </c>
      <c r="G935" s="14" t="s">
        <v>120</v>
      </c>
      <c r="H935" s="14">
        <v>6</v>
      </c>
      <c r="I935" s="14">
        <v>4</v>
      </c>
      <c r="J935" s="14">
        <v>4</v>
      </c>
      <c r="K935" s="14"/>
      <c r="L935" s="14" t="s">
        <v>141</v>
      </c>
      <c r="M935" s="24">
        <f t="shared" si="585"/>
        <v>4</v>
      </c>
      <c r="N935" s="24">
        <f t="shared" si="560"/>
        <v>2</v>
      </c>
      <c r="O935" s="24" t="str">
        <f t="shared" si="561"/>
        <v>4 4</v>
      </c>
      <c r="P935" s="24">
        <f t="shared" si="562"/>
        <v>4</v>
      </c>
      <c r="Q935" s="25">
        <f t="shared" si="563"/>
        <v>0</v>
      </c>
      <c r="R935" s="26">
        <f t="shared" si="564"/>
        <v>0</v>
      </c>
      <c r="S935" s="24">
        <f t="shared" si="565"/>
        <v>6</v>
      </c>
      <c r="T935" s="24">
        <f t="shared" si="566"/>
        <v>6</v>
      </c>
      <c r="U935" s="24" t="str">
        <f t="shared" si="567"/>
        <v/>
      </c>
      <c r="V935" s="24" t="str">
        <f t="shared" si="568"/>
        <v>g</v>
      </c>
      <c r="W935" s="24" t="str">
        <f t="shared" si="586"/>
        <v/>
      </c>
      <c r="X935" s="24">
        <f t="shared" si="569"/>
        <v>6</v>
      </c>
      <c r="Y935" s="24">
        <f t="shared" si="570"/>
        <v>6</v>
      </c>
      <c r="Z935" s="24" t="str">
        <f t="shared" si="571"/>
        <v>F</v>
      </c>
      <c r="AA935" s="24" t="str">
        <f t="shared" si="592"/>
        <v>F</v>
      </c>
      <c r="AB935" s="34" t="str">
        <f t="shared" si="572"/>
        <v/>
      </c>
      <c r="AC935" s="34" t="str">
        <f t="shared" si="573"/>
        <v>g</v>
      </c>
      <c r="AD935" s="34" t="str">
        <f t="shared" si="587"/>
        <v>g</v>
      </c>
      <c r="AE935" s="34" t="str">
        <f t="shared" si="574"/>
        <v>6 0</v>
      </c>
      <c r="AF935" s="34">
        <f t="shared" si="575"/>
        <v>4</v>
      </c>
      <c r="AG935" s="34">
        <f t="shared" si="576"/>
        <v>4</v>
      </c>
      <c r="AH935" s="34">
        <f t="shared" si="577"/>
        <v>0</v>
      </c>
      <c r="AI935" s="172">
        <f>IF(AJ935&lt;&gt;"",MAX(AI$3:AI934)+1,"")</f>
        <v>693</v>
      </c>
      <c r="AJ935" s="172" t="str">
        <f t="shared" si="578"/>
        <v>F</v>
      </c>
      <c r="AK935" s="172">
        <f t="shared" si="579"/>
        <v>330</v>
      </c>
      <c r="AL935" s="172">
        <f t="shared" si="580"/>
        <v>4</v>
      </c>
      <c r="AM935" s="172" t="str">
        <f>IF(AN935&lt;&gt;"",MAX(AM$3:AM934)+1,"")</f>
        <v/>
      </c>
      <c r="AN935" s="172" t="str">
        <f t="shared" si="581"/>
        <v/>
      </c>
      <c r="AO935" s="172" t="str">
        <f t="shared" si="582"/>
        <v/>
      </c>
      <c r="AP935" s="172" t="str">
        <f t="shared" si="583"/>
        <v/>
      </c>
      <c r="AQ935" s="172" t="str">
        <f t="shared" si="584"/>
        <v/>
      </c>
      <c r="AR935" s="172" t="str">
        <f>Table1[[#This Row],[Sex ]]&amp;Table1[[#This Row],[Month]]</f>
        <v>F6</v>
      </c>
      <c r="AS935" s="21"/>
      <c r="AT935" s="21"/>
      <c r="AU935" s="21"/>
      <c r="AV935" s="21"/>
      <c r="AW935" s="21"/>
      <c r="AX935" s="21"/>
      <c r="AY935" s="21"/>
      <c r="AZ935" s="21"/>
      <c r="BA935" s="21"/>
      <c r="BB935" s="21"/>
      <c r="BC935" s="21"/>
      <c r="BD935" s="21"/>
      <c r="BE935" s="319"/>
      <c r="BF935" s="319"/>
      <c r="BG935" s="316"/>
      <c r="BH935" s="316"/>
      <c r="BI935" s="316"/>
      <c r="BJ935" s="316"/>
      <c r="BK935" s="316"/>
      <c r="BL935" s="316"/>
      <c r="BM935" s="316"/>
      <c r="BN935" s="316"/>
      <c r="BO935" s="316"/>
      <c r="BP935" s="316"/>
      <c r="BQ935" s="316"/>
      <c r="BR935" s="316"/>
      <c r="BS935" s="316"/>
      <c r="BT935" s="316"/>
      <c r="BU935" s="316"/>
      <c r="BV935" s="316"/>
      <c r="BW935" s="316"/>
      <c r="BX935" s="316"/>
      <c r="BY935" s="316"/>
      <c r="BZ935" s="316"/>
      <c r="CA935" s="316"/>
      <c r="CB935" s="316"/>
      <c r="CC935" s="316"/>
      <c r="CD935" s="316"/>
      <c r="CE935" s="316"/>
      <c r="CF935" s="316"/>
      <c r="CG935" s="316"/>
      <c r="CH935" s="316"/>
      <c r="CI935" s="316"/>
      <c r="CJ935" s="316"/>
      <c r="CK935" s="316"/>
      <c r="CL935" s="316"/>
      <c r="CM935" s="316"/>
      <c r="CN935" s="316"/>
      <c r="CO935" s="316"/>
      <c r="CP935" s="316"/>
      <c r="CQ935" s="316"/>
      <c r="CR935" s="316"/>
      <c r="CS935" s="316"/>
      <c r="CT935" s="316"/>
      <c r="CU935" s="316"/>
      <c r="CV935" s="316"/>
      <c r="CW935" s="316"/>
      <c r="CX935" s="316"/>
      <c r="CY935" s="316"/>
      <c r="CZ935" s="316"/>
      <c r="DA935" s="316"/>
      <c r="DB935" s="316"/>
      <c r="DC935" s="316"/>
      <c r="DD935" s="316"/>
      <c r="DE935" s="316"/>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21"/>
      <c r="ET935" s="21"/>
      <c r="EU935" s="21"/>
      <c r="EV935" s="21"/>
      <c r="HP935" s="268">
        <f t="shared" si="588"/>
        <v>5</v>
      </c>
      <c r="HQ935" s="268">
        <f t="shared" si="559"/>
        <v>927</v>
      </c>
      <c r="HR935" s="268">
        <f t="shared" si="589"/>
        <v>0</v>
      </c>
      <c r="HS935" s="268">
        <f t="shared" si="591"/>
        <v>0</v>
      </c>
    </row>
    <row r="936" spans="1:227" x14ac:dyDescent="0.3">
      <c r="A936" s="21"/>
      <c r="B936" s="14">
        <v>12562</v>
      </c>
      <c r="C936" s="14">
        <v>6</v>
      </c>
      <c r="D936" s="14" t="s">
        <v>182</v>
      </c>
      <c r="E936" s="23" t="s">
        <v>184</v>
      </c>
      <c r="F936" s="14">
        <v>330</v>
      </c>
      <c r="G936" s="14" t="s">
        <v>121</v>
      </c>
      <c r="H936" s="14">
        <v>6</v>
      </c>
      <c r="I936" s="14">
        <v>5</v>
      </c>
      <c r="J936" s="14">
        <v>5</v>
      </c>
      <c r="K936" s="14"/>
      <c r="L936" s="14" t="s">
        <v>141</v>
      </c>
      <c r="M936" s="24">
        <f t="shared" si="585"/>
        <v>5</v>
      </c>
      <c r="N936" s="24">
        <f t="shared" si="560"/>
        <v>2</v>
      </c>
      <c r="O936" s="24" t="str">
        <f t="shared" si="561"/>
        <v>5 5</v>
      </c>
      <c r="P936" s="24">
        <f t="shared" si="562"/>
        <v>5</v>
      </c>
      <c r="Q936" s="25">
        <f t="shared" si="563"/>
        <v>0</v>
      </c>
      <c r="R936" s="26">
        <f t="shared" si="564"/>
        <v>0</v>
      </c>
      <c r="S936" s="24">
        <f t="shared" si="565"/>
        <v>6</v>
      </c>
      <c r="T936" s="24">
        <f t="shared" si="566"/>
        <v>6</v>
      </c>
      <c r="U936" s="24" t="str">
        <f t="shared" si="567"/>
        <v/>
      </c>
      <c r="V936" s="24" t="str">
        <f t="shared" si="568"/>
        <v>g</v>
      </c>
      <c r="W936" s="24" t="str">
        <f t="shared" si="586"/>
        <v/>
      </c>
      <c r="X936" s="24">
        <f t="shared" si="569"/>
        <v>6</v>
      </c>
      <c r="Y936" s="24">
        <f t="shared" si="570"/>
        <v>6</v>
      </c>
      <c r="Z936" s="24" t="str">
        <f t="shared" si="571"/>
        <v>M</v>
      </c>
      <c r="AA936" s="24" t="str">
        <f t="shared" si="592"/>
        <v>M</v>
      </c>
      <c r="AB936" s="34" t="str">
        <f t="shared" si="572"/>
        <v/>
      </c>
      <c r="AC936" s="34" t="str">
        <f t="shared" si="573"/>
        <v>g</v>
      </c>
      <c r="AD936" s="34" t="str">
        <f t="shared" si="587"/>
        <v>g</v>
      </c>
      <c r="AE936" s="34" t="str">
        <f t="shared" si="574"/>
        <v>6 0</v>
      </c>
      <c r="AF936" s="34">
        <f t="shared" si="575"/>
        <v>5</v>
      </c>
      <c r="AG936" s="34">
        <f t="shared" si="576"/>
        <v>5</v>
      </c>
      <c r="AH936" s="34">
        <f t="shared" si="577"/>
        <v>0</v>
      </c>
      <c r="AI936" s="172" t="str">
        <f>IF(AJ936&lt;&gt;"",MAX(AI$3:AI935)+1,"")</f>
        <v/>
      </c>
      <c r="AJ936" s="172" t="str">
        <f t="shared" si="578"/>
        <v/>
      </c>
      <c r="AK936" s="172" t="str">
        <f t="shared" si="579"/>
        <v/>
      </c>
      <c r="AL936" s="172" t="str">
        <f t="shared" si="580"/>
        <v/>
      </c>
      <c r="AM936" s="172">
        <f>IF(AN936&lt;&gt;"",MAX(AM$3:AM935)+1,"")</f>
        <v>231</v>
      </c>
      <c r="AN936" s="172" t="str">
        <f t="shared" si="581"/>
        <v>M</v>
      </c>
      <c r="AO936" s="172">
        <f t="shared" si="582"/>
        <v>330</v>
      </c>
      <c r="AP936" s="172">
        <f t="shared" si="583"/>
        <v>5</v>
      </c>
      <c r="AQ936" s="172" t="str">
        <f t="shared" si="584"/>
        <v/>
      </c>
      <c r="AR936" s="172" t="str">
        <f>Table1[[#This Row],[Sex ]]&amp;Table1[[#This Row],[Month]]</f>
        <v>M6</v>
      </c>
      <c r="AS936" s="21"/>
      <c r="AT936" s="21"/>
      <c r="AU936" s="21"/>
      <c r="AV936" s="21"/>
      <c r="AW936" s="21"/>
      <c r="AX936" s="21"/>
      <c r="AY936" s="21"/>
      <c r="AZ936" s="21"/>
      <c r="BA936" s="21"/>
      <c r="BB936" s="21"/>
      <c r="BC936" s="21"/>
      <c r="BD936" s="21"/>
      <c r="BE936" s="319"/>
      <c r="BF936" s="319"/>
      <c r="BG936" s="316"/>
      <c r="BH936" s="316"/>
      <c r="BI936" s="316"/>
      <c r="BJ936" s="316"/>
      <c r="BK936" s="316"/>
      <c r="BL936" s="316"/>
      <c r="BM936" s="316"/>
      <c r="BN936" s="316"/>
      <c r="BO936" s="316"/>
      <c r="BP936" s="316"/>
      <c r="BQ936" s="316"/>
      <c r="BR936" s="316"/>
      <c r="BS936" s="316"/>
      <c r="BT936" s="316"/>
      <c r="BU936" s="316"/>
      <c r="BV936" s="316"/>
      <c r="BW936" s="316"/>
      <c r="BX936" s="316"/>
      <c r="BY936" s="316"/>
      <c r="BZ936" s="316"/>
      <c r="CA936" s="316"/>
      <c r="CB936" s="316"/>
      <c r="CC936" s="316"/>
      <c r="CD936" s="316"/>
      <c r="CE936" s="316"/>
      <c r="CF936" s="316"/>
      <c r="CG936" s="316"/>
      <c r="CH936" s="316"/>
      <c r="CI936" s="316"/>
      <c r="CJ936" s="316"/>
      <c r="CK936" s="316"/>
      <c r="CL936" s="316"/>
      <c r="CM936" s="316"/>
      <c r="CN936" s="316"/>
      <c r="CO936" s="316"/>
      <c r="CP936" s="316"/>
      <c r="CQ936" s="316"/>
      <c r="CR936" s="316"/>
      <c r="CS936" s="316"/>
      <c r="CT936" s="316"/>
      <c r="CU936" s="316"/>
      <c r="CV936" s="316"/>
      <c r="CW936" s="316"/>
      <c r="CX936" s="316"/>
      <c r="CY936" s="316"/>
      <c r="CZ936" s="316"/>
      <c r="DA936" s="316"/>
      <c r="DB936" s="316"/>
      <c r="DC936" s="316"/>
      <c r="DD936" s="316"/>
      <c r="DE936" s="316"/>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21"/>
      <c r="ET936" s="21"/>
      <c r="EU936" s="21"/>
      <c r="EV936" s="21"/>
      <c r="HP936" s="268">
        <f t="shared" si="588"/>
        <v>2</v>
      </c>
      <c r="HQ936" s="268">
        <f t="shared" si="559"/>
        <v>928</v>
      </c>
      <c r="HR936" s="268">
        <f t="shared" si="589"/>
        <v>0</v>
      </c>
      <c r="HS936" s="268">
        <f t="shared" si="591"/>
        <v>0</v>
      </c>
    </row>
    <row r="937" spans="1:227" x14ac:dyDescent="0.3">
      <c r="A937" s="21"/>
      <c r="B937" s="14">
        <v>12562</v>
      </c>
      <c r="C937" s="14">
        <v>7</v>
      </c>
      <c r="D937" s="14" t="s">
        <v>182</v>
      </c>
      <c r="E937" s="23" t="s">
        <v>184</v>
      </c>
      <c r="F937" s="14">
        <v>340</v>
      </c>
      <c r="G937" s="14" t="s">
        <v>121</v>
      </c>
      <c r="H937" s="14">
        <v>6</v>
      </c>
      <c r="I937" s="14">
        <v>4</v>
      </c>
      <c r="J937" s="14">
        <v>4</v>
      </c>
      <c r="K937" s="14"/>
      <c r="L937" s="14" t="s">
        <v>141</v>
      </c>
      <c r="M937" s="24">
        <f t="shared" si="585"/>
        <v>4</v>
      </c>
      <c r="N937" s="24">
        <f t="shared" si="560"/>
        <v>2</v>
      </c>
      <c r="O937" s="24" t="str">
        <f t="shared" si="561"/>
        <v>4 4</v>
      </c>
      <c r="P937" s="24">
        <f t="shared" si="562"/>
        <v>4</v>
      </c>
      <c r="Q937" s="25">
        <f t="shared" si="563"/>
        <v>0</v>
      </c>
      <c r="R937" s="26">
        <f t="shared" si="564"/>
        <v>0</v>
      </c>
      <c r="S937" s="24">
        <f t="shared" si="565"/>
        <v>6</v>
      </c>
      <c r="T937" s="24">
        <f t="shared" si="566"/>
        <v>6</v>
      </c>
      <c r="U937" s="24" t="str">
        <f t="shared" si="567"/>
        <v/>
      </c>
      <c r="V937" s="24" t="str">
        <f t="shared" si="568"/>
        <v>g</v>
      </c>
      <c r="W937" s="24" t="str">
        <f t="shared" si="586"/>
        <v/>
      </c>
      <c r="X937" s="24">
        <f t="shared" si="569"/>
        <v>6</v>
      </c>
      <c r="Y937" s="24">
        <f t="shared" si="570"/>
        <v>6</v>
      </c>
      <c r="Z937" s="24" t="str">
        <f t="shared" si="571"/>
        <v>M</v>
      </c>
      <c r="AA937" s="24" t="str">
        <f t="shared" si="592"/>
        <v>M</v>
      </c>
      <c r="AB937" s="34" t="str">
        <f t="shared" si="572"/>
        <v/>
      </c>
      <c r="AC937" s="34" t="str">
        <f t="shared" si="573"/>
        <v>g</v>
      </c>
      <c r="AD937" s="34" t="str">
        <f t="shared" si="587"/>
        <v>g</v>
      </c>
      <c r="AE937" s="34" t="str">
        <f t="shared" si="574"/>
        <v>6 0</v>
      </c>
      <c r="AF937" s="34">
        <f t="shared" si="575"/>
        <v>4</v>
      </c>
      <c r="AG937" s="34">
        <f t="shared" si="576"/>
        <v>4</v>
      </c>
      <c r="AH937" s="34">
        <f t="shared" si="577"/>
        <v>0</v>
      </c>
      <c r="AI937" s="172" t="str">
        <f>IF(AJ937&lt;&gt;"",MAX(AI$3:AI936)+1,"")</f>
        <v/>
      </c>
      <c r="AJ937" s="172" t="str">
        <f t="shared" si="578"/>
        <v/>
      </c>
      <c r="AK937" s="172" t="str">
        <f t="shared" si="579"/>
        <v/>
      </c>
      <c r="AL937" s="172" t="str">
        <f t="shared" si="580"/>
        <v/>
      </c>
      <c r="AM937" s="172">
        <f>IF(AN937&lt;&gt;"",MAX(AM$3:AM936)+1,"")</f>
        <v>232</v>
      </c>
      <c r="AN937" s="172" t="str">
        <f t="shared" si="581"/>
        <v>M</v>
      </c>
      <c r="AO937" s="172">
        <f t="shared" si="582"/>
        <v>340</v>
      </c>
      <c r="AP937" s="172">
        <f t="shared" si="583"/>
        <v>4</v>
      </c>
      <c r="AQ937" s="172" t="str">
        <f t="shared" si="584"/>
        <v/>
      </c>
      <c r="AR937" s="172" t="str">
        <f>Table1[[#This Row],[Sex ]]&amp;Table1[[#This Row],[Month]]</f>
        <v>M6</v>
      </c>
      <c r="AS937" s="21"/>
      <c r="AT937" s="21"/>
      <c r="AU937" s="21"/>
      <c r="AV937" s="21"/>
      <c r="AW937" s="21"/>
      <c r="AX937" s="21"/>
      <c r="AY937" s="21"/>
      <c r="AZ937" s="21"/>
      <c r="BA937" s="21"/>
      <c r="BB937" s="21"/>
      <c r="BC937" s="21"/>
      <c r="BD937" s="21"/>
      <c r="BE937" s="319"/>
      <c r="BF937" s="319"/>
      <c r="BG937" s="316"/>
      <c r="BH937" s="316"/>
      <c r="BI937" s="316"/>
      <c r="BJ937" s="316"/>
      <c r="BK937" s="316"/>
      <c r="BL937" s="316"/>
      <c r="BM937" s="316"/>
      <c r="BN937" s="316"/>
      <c r="BO937" s="316"/>
      <c r="BP937" s="316"/>
      <c r="BQ937" s="316"/>
      <c r="BR937" s="316"/>
      <c r="BS937" s="316"/>
      <c r="BT937" s="316"/>
      <c r="BU937" s="316"/>
      <c r="BV937" s="316"/>
      <c r="BW937" s="316"/>
      <c r="BX937" s="316"/>
      <c r="BY937" s="316"/>
      <c r="BZ937" s="316"/>
      <c r="CA937" s="316"/>
      <c r="CB937" s="316"/>
      <c r="CC937" s="316"/>
      <c r="CD937" s="316"/>
      <c r="CE937" s="316"/>
      <c r="CF937" s="316"/>
      <c r="CG937" s="316"/>
      <c r="CH937" s="316"/>
      <c r="CI937" s="316"/>
      <c r="CJ937" s="316"/>
      <c r="CK937" s="316"/>
      <c r="CL937" s="316"/>
      <c r="CM937" s="316"/>
      <c r="CN937" s="316"/>
      <c r="CO937" s="316"/>
      <c r="CP937" s="316"/>
      <c r="CQ937" s="316"/>
      <c r="CR937" s="316"/>
      <c r="CS937" s="316"/>
      <c r="CT937" s="316"/>
      <c r="CU937" s="316"/>
      <c r="CV937" s="316"/>
      <c r="CW937" s="316"/>
      <c r="CX937" s="316"/>
      <c r="CY937" s="316"/>
      <c r="CZ937" s="316"/>
      <c r="DA937" s="316"/>
      <c r="DB937" s="316"/>
      <c r="DC937" s="316"/>
      <c r="DD937" s="316"/>
      <c r="DE937" s="316"/>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21"/>
      <c r="ET937" s="21"/>
      <c r="EU937" s="21"/>
      <c r="EV937" s="21"/>
      <c r="HP937" s="268">
        <f t="shared" si="588"/>
        <v>3</v>
      </c>
      <c r="HQ937" s="268">
        <f t="shared" si="559"/>
        <v>929</v>
      </c>
      <c r="HR937" s="268">
        <f t="shared" si="589"/>
        <v>0</v>
      </c>
      <c r="HS937" s="268">
        <f t="shared" si="591"/>
        <v>0</v>
      </c>
    </row>
    <row r="938" spans="1:227" x14ac:dyDescent="0.3">
      <c r="A938" s="21"/>
      <c r="B938" s="14">
        <v>12562</v>
      </c>
      <c r="C938" s="14">
        <v>8</v>
      </c>
      <c r="D938" s="14" t="s">
        <v>182</v>
      </c>
      <c r="E938" s="23" t="s">
        <v>184</v>
      </c>
      <c r="F938" s="14">
        <v>340</v>
      </c>
      <c r="G938" s="14" t="s">
        <v>121</v>
      </c>
      <c r="H938" s="14">
        <v>6</v>
      </c>
      <c r="I938" s="14">
        <v>3</v>
      </c>
      <c r="J938" s="14">
        <v>3</v>
      </c>
      <c r="K938" s="14"/>
      <c r="L938" s="14" t="s">
        <v>141</v>
      </c>
      <c r="M938" s="24">
        <f t="shared" si="585"/>
        <v>3</v>
      </c>
      <c r="N938" s="24">
        <f t="shared" si="560"/>
        <v>2</v>
      </c>
      <c r="O938" s="24" t="str">
        <f t="shared" si="561"/>
        <v>3 3</v>
      </c>
      <c r="P938" s="24">
        <f t="shared" si="562"/>
        <v>3</v>
      </c>
      <c r="Q938" s="25">
        <f t="shared" si="563"/>
        <v>0</v>
      </c>
      <c r="R938" s="26">
        <f t="shared" si="564"/>
        <v>0</v>
      </c>
      <c r="S938" s="24">
        <f t="shared" si="565"/>
        <v>6</v>
      </c>
      <c r="T938" s="24">
        <f t="shared" si="566"/>
        <v>6</v>
      </c>
      <c r="U938" s="24" t="str">
        <f t="shared" si="567"/>
        <v/>
      </c>
      <c r="V938" s="24" t="str">
        <f t="shared" si="568"/>
        <v>g</v>
      </c>
      <c r="W938" s="24" t="str">
        <f t="shared" si="586"/>
        <v/>
      </c>
      <c r="X938" s="24">
        <f t="shared" si="569"/>
        <v>6</v>
      </c>
      <c r="Y938" s="24">
        <f t="shared" si="570"/>
        <v>6</v>
      </c>
      <c r="Z938" s="24" t="str">
        <f t="shared" si="571"/>
        <v>M</v>
      </c>
      <c r="AA938" s="24" t="str">
        <f t="shared" si="592"/>
        <v>M</v>
      </c>
      <c r="AB938" s="34" t="str">
        <f t="shared" si="572"/>
        <v/>
      </c>
      <c r="AC938" s="34" t="str">
        <f t="shared" si="573"/>
        <v>g</v>
      </c>
      <c r="AD938" s="34" t="str">
        <f t="shared" si="587"/>
        <v>g</v>
      </c>
      <c r="AE938" s="34" t="str">
        <f t="shared" si="574"/>
        <v>6 0</v>
      </c>
      <c r="AF938" s="34">
        <f t="shared" si="575"/>
        <v>3</v>
      </c>
      <c r="AG938" s="34">
        <f t="shared" si="576"/>
        <v>3</v>
      </c>
      <c r="AH938" s="34">
        <f t="shared" si="577"/>
        <v>0</v>
      </c>
      <c r="AI938" s="172" t="str">
        <f>IF(AJ938&lt;&gt;"",MAX(AI$3:AI937)+1,"")</f>
        <v/>
      </c>
      <c r="AJ938" s="172" t="str">
        <f t="shared" si="578"/>
        <v/>
      </c>
      <c r="AK938" s="172" t="str">
        <f t="shared" si="579"/>
        <v/>
      </c>
      <c r="AL938" s="172" t="str">
        <f t="shared" si="580"/>
        <v/>
      </c>
      <c r="AM938" s="172">
        <f>IF(AN938&lt;&gt;"",MAX(AM$3:AM937)+1,"")</f>
        <v>233</v>
      </c>
      <c r="AN938" s="172" t="str">
        <f t="shared" si="581"/>
        <v>M</v>
      </c>
      <c r="AO938" s="172">
        <f t="shared" si="582"/>
        <v>340</v>
      </c>
      <c r="AP938" s="172">
        <f t="shared" si="583"/>
        <v>3</v>
      </c>
      <c r="AQ938" s="172" t="str">
        <f t="shared" si="584"/>
        <v/>
      </c>
      <c r="AR938" s="172" t="str">
        <f>Table1[[#This Row],[Sex ]]&amp;Table1[[#This Row],[Month]]</f>
        <v>M6</v>
      </c>
      <c r="AS938" s="21"/>
      <c r="AT938" s="21"/>
      <c r="AU938" s="21"/>
      <c r="AV938" s="21"/>
      <c r="AW938" s="21"/>
      <c r="AX938" s="21"/>
      <c r="AY938" s="21"/>
      <c r="AZ938" s="21"/>
      <c r="BA938" s="21"/>
      <c r="BB938" s="21"/>
      <c r="BC938" s="21"/>
      <c r="BD938" s="21"/>
      <c r="BE938" s="319"/>
      <c r="BF938" s="319"/>
      <c r="BG938" s="316"/>
      <c r="BH938" s="316"/>
      <c r="BI938" s="316"/>
      <c r="BJ938" s="316"/>
      <c r="BK938" s="316"/>
      <c r="BL938" s="316"/>
      <c r="BM938" s="316"/>
      <c r="BN938" s="316"/>
      <c r="BO938" s="316"/>
      <c r="BP938" s="316"/>
      <c r="BQ938" s="316"/>
      <c r="BR938" s="316"/>
      <c r="BS938" s="316"/>
      <c r="BT938" s="316"/>
      <c r="BU938" s="316"/>
      <c r="BV938" s="316"/>
      <c r="BW938" s="316"/>
      <c r="BX938" s="316"/>
      <c r="BY938" s="316"/>
      <c r="BZ938" s="316"/>
      <c r="CA938" s="316"/>
      <c r="CB938" s="316"/>
      <c r="CC938" s="316"/>
      <c r="CD938" s="316"/>
      <c r="CE938" s="316"/>
      <c r="CF938" s="316"/>
      <c r="CG938" s="316"/>
      <c r="CH938" s="316"/>
      <c r="CI938" s="316"/>
      <c r="CJ938" s="316"/>
      <c r="CK938" s="316"/>
      <c r="CL938" s="316"/>
      <c r="CM938" s="316"/>
      <c r="CN938" s="316"/>
      <c r="CO938" s="316"/>
      <c r="CP938" s="316"/>
      <c r="CQ938" s="316"/>
      <c r="CR938" s="316"/>
      <c r="CS938" s="316"/>
      <c r="CT938" s="316"/>
      <c r="CU938" s="316"/>
      <c r="CV938" s="316"/>
      <c r="CW938" s="316"/>
      <c r="CX938" s="316"/>
      <c r="CY938" s="316"/>
      <c r="CZ938" s="316"/>
      <c r="DA938" s="316"/>
      <c r="DB938" s="316"/>
      <c r="DC938" s="316"/>
      <c r="DD938" s="316"/>
      <c r="DE938" s="316"/>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21"/>
      <c r="ET938" s="21"/>
      <c r="EU938" s="21"/>
      <c r="EV938" s="21"/>
      <c r="HP938" s="268">
        <f t="shared" si="588"/>
        <v>3</v>
      </c>
      <c r="HQ938" s="268">
        <f t="shared" si="559"/>
        <v>930</v>
      </c>
      <c r="HR938" s="268">
        <f t="shared" si="589"/>
        <v>0</v>
      </c>
      <c r="HS938" s="268">
        <f t="shared" si="591"/>
        <v>0</v>
      </c>
    </row>
    <row r="939" spans="1:227" x14ac:dyDescent="0.3">
      <c r="A939" s="21"/>
      <c r="B939" s="14">
        <v>12562</v>
      </c>
      <c r="C939" s="14">
        <v>9</v>
      </c>
      <c r="D939" s="14" t="s">
        <v>182</v>
      </c>
      <c r="E939" s="23" t="s">
        <v>184</v>
      </c>
      <c r="F939" s="14">
        <v>350</v>
      </c>
      <c r="G939" s="14" t="s">
        <v>120</v>
      </c>
      <c r="H939" s="14">
        <v>6</v>
      </c>
      <c r="I939" s="14">
        <v>5</v>
      </c>
      <c r="J939" s="14">
        <v>4</v>
      </c>
      <c r="K939" s="14"/>
      <c r="L939" s="14" t="s">
        <v>141</v>
      </c>
      <c r="M939" s="24" t="str">
        <f t="shared" si="585"/>
        <v/>
      </c>
      <c r="N939" s="24">
        <f t="shared" si="560"/>
        <v>2</v>
      </c>
      <c r="O939" s="24" t="str">
        <f t="shared" si="561"/>
        <v>4 5</v>
      </c>
      <c r="P939" s="24">
        <f t="shared" si="562"/>
        <v>4.5</v>
      </c>
      <c r="Q939" s="25">
        <f t="shared" si="563"/>
        <v>0.5</v>
      </c>
      <c r="R939" s="26">
        <f t="shared" si="564"/>
        <v>0.15713484026367724</v>
      </c>
      <c r="S939" s="24">
        <f t="shared" si="565"/>
        <v>6</v>
      </c>
      <c r="T939" s="24">
        <f t="shared" si="566"/>
        <v>6</v>
      </c>
      <c r="U939" s="24" t="str">
        <f t="shared" si="567"/>
        <v/>
      </c>
      <c r="V939" s="24" t="str">
        <f t="shared" si="568"/>
        <v/>
      </c>
      <c r="W939" s="24" t="str">
        <f t="shared" si="586"/>
        <v/>
      </c>
      <c r="X939" s="24" t="str">
        <f t="shared" si="569"/>
        <v/>
      </c>
      <c r="Y939" s="24">
        <f t="shared" si="570"/>
        <v>6</v>
      </c>
      <c r="Z939" s="24" t="str">
        <f t="shared" si="571"/>
        <v>F</v>
      </c>
      <c r="AA939" s="24" t="str">
        <f>IF(I939&lt;&gt;"",IF(I939-J939=0,G939,""),"")</f>
        <v/>
      </c>
      <c r="AB939" s="34" t="str">
        <f t="shared" si="572"/>
        <v/>
      </c>
      <c r="AC939" s="34" t="str">
        <f t="shared" si="573"/>
        <v>g</v>
      </c>
      <c r="AD939" s="34" t="str">
        <f t="shared" si="587"/>
        <v/>
      </c>
      <c r="AE939" s="34" t="str">
        <f t="shared" si="574"/>
        <v>6 1</v>
      </c>
      <c r="AF939" s="34">
        <f t="shared" si="575"/>
        <v>4</v>
      </c>
      <c r="AG939" s="34">
        <f t="shared" si="576"/>
        <v>5</v>
      </c>
      <c r="AH939" s="34">
        <f t="shared" si="577"/>
        <v>1</v>
      </c>
      <c r="AI939" s="172">
        <f>IF(AJ939&lt;&gt;"",MAX(AI$3:AI938)+1,"")</f>
        <v>694</v>
      </c>
      <c r="AJ939" s="172" t="str">
        <f t="shared" si="578"/>
        <v>F</v>
      </c>
      <c r="AK939" s="172">
        <f t="shared" si="579"/>
        <v>350</v>
      </c>
      <c r="AL939" s="172">
        <f t="shared" si="580"/>
        <v>4</v>
      </c>
      <c r="AM939" s="172" t="str">
        <f>IF(AN939&lt;&gt;"",MAX(AM$3:AM938)+1,"")</f>
        <v/>
      </c>
      <c r="AN939" s="172" t="str">
        <f t="shared" si="581"/>
        <v/>
      </c>
      <c r="AO939" s="172" t="str">
        <f t="shared" si="582"/>
        <v/>
      </c>
      <c r="AP939" s="172" t="str">
        <f t="shared" si="583"/>
        <v/>
      </c>
      <c r="AQ939" s="172" t="str">
        <f t="shared" si="584"/>
        <v/>
      </c>
      <c r="AR939" s="172" t="str">
        <f>Table1[[#This Row],[Sex ]]&amp;Table1[[#This Row],[Month]]</f>
        <v>F6</v>
      </c>
      <c r="AS939" s="21"/>
      <c r="AT939" s="21"/>
      <c r="AU939" s="21"/>
      <c r="AV939" s="21"/>
      <c r="AW939" s="21"/>
      <c r="AX939" s="21"/>
      <c r="AY939" s="21"/>
      <c r="AZ939" s="21"/>
      <c r="BA939" s="21"/>
      <c r="BB939" s="21"/>
      <c r="BC939" s="21"/>
      <c r="BD939" s="21"/>
      <c r="BE939" s="319"/>
      <c r="BF939" s="319"/>
      <c r="BG939" s="316"/>
      <c r="BH939" s="316"/>
      <c r="BI939" s="316"/>
      <c r="BJ939" s="316"/>
      <c r="BK939" s="316"/>
      <c r="BL939" s="316"/>
      <c r="BM939" s="316"/>
      <c r="BN939" s="316"/>
      <c r="BO939" s="316"/>
      <c r="BP939" s="316"/>
      <c r="BQ939" s="316"/>
      <c r="BR939" s="316"/>
      <c r="BS939" s="316"/>
      <c r="BT939" s="316"/>
      <c r="BU939" s="316"/>
      <c r="BV939" s="316"/>
      <c r="BW939" s="316"/>
      <c r="BX939" s="316"/>
      <c r="BY939" s="316"/>
      <c r="BZ939" s="316"/>
      <c r="CA939" s="316"/>
      <c r="CB939" s="316"/>
      <c r="CC939" s="316"/>
      <c r="CD939" s="316"/>
      <c r="CE939" s="316"/>
      <c r="CF939" s="316"/>
      <c r="CG939" s="316"/>
      <c r="CH939" s="316"/>
      <c r="CI939" s="316"/>
      <c r="CJ939" s="316"/>
      <c r="CK939" s="316"/>
      <c r="CL939" s="316"/>
      <c r="CM939" s="316"/>
      <c r="CN939" s="316"/>
      <c r="CO939" s="316"/>
      <c r="CP939" s="316"/>
      <c r="CQ939" s="316"/>
      <c r="CR939" s="316"/>
      <c r="CS939" s="316"/>
      <c r="CT939" s="316"/>
      <c r="CU939" s="316"/>
      <c r="CV939" s="316"/>
      <c r="CW939" s="316"/>
      <c r="CX939" s="316"/>
      <c r="CY939" s="316"/>
      <c r="CZ939" s="316"/>
      <c r="DA939" s="316"/>
      <c r="DB939" s="316"/>
      <c r="DC939" s="316"/>
      <c r="DD939" s="316"/>
      <c r="DE939" s="316"/>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21"/>
      <c r="ET939" s="21"/>
      <c r="EU939" s="21"/>
      <c r="EV939" s="21"/>
      <c r="HP939" s="268">
        <f t="shared" si="588"/>
        <v>4</v>
      </c>
      <c r="HQ939" s="268">
        <f t="shared" si="559"/>
        <v>931</v>
      </c>
      <c r="HR939" s="268">
        <f t="shared" si="589"/>
        <v>0</v>
      </c>
      <c r="HS939" s="268">
        <f t="shared" si="591"/>
        <v>0</v>
      </c>
    </row>
    <row r="940" spans="1:227" x14ac:dyDescent="0.3">
      <c r="A940" s="21"/>
      <c r="B940" s="14">
        <v>12562</v>
      </c>
      <c r="C940" s="14">
        <v>10</v>
      </c>
      <c r="D940" s="14" t="s">
        <v>182</v>
      </c>
      <c r="E940" s="23" t="s">
        <v>184</v>
      </c>
      <c r="F940" s="14">
        <v>350</v>
      </c>
      <c r="G940" s="14" t="s">
        <v>120</v>
      </c>
      <c r="H940" s="14">
        <v>6</v>
      </c>
      <c r="I940" s="14">
        <v>5</v>
      </c>
      <c r="J940" s="14">
        <v>5</v>
      </c>
      <c r="K940" s="14"/>
      <c r="L940" s="14" t="s">
        <v>141</v>
      </c>
      <c r="M940" s="24">
        <f t="shared" si="585"/>
        <v>5</v>
      </c>
      <c r="N940" s="24">
        <f t="shared" si="560"/>
        <v>2</v>
      </c>
      <c r="O940" s="24" t="str">
        <f t="shared" si="561"/>
        <v>5 5</v>
      </c>
      <c r="P940" s="24">
        <f t="shared" si="562"/>
        <v>5</v>
      </c>
      <c r="Q940" s="25">
        <f t="shared" si="563"/>
        <v>0</v>
      </c>
      <c r="R940" s="26">
        <f t="shared" si="564"/>
        <v>0</v>
      </c>
      <c r="S940" s="24">
        <f t="shared" si="565"/>
        <v>6</v>
      </c>
      <c r="T940" s="24">
        <f t="shared" si="566"/>
        <v>6</v>
      </c>
      <c r="U940" s="24" t="str">
        <f t="shared" si="567"/>
        <v/>
      </c>
      <c r="V940" s="24" t="str">
        <f t="shared" si="568"/>
        <v>g</v>
      </c>
      <c r="W940" s="24" t="str">
        <f t="shared" si="586"/>
        <v/>
      </c>
      <c r="X940" s="24">
        <f t="shared" si="569"/>
        <v>6</v>
      </c>
      <c r="Y940" s="24">
        <f t="shared" si="570"/>
        <v>6</v>
      </c>
      <c r="Z940" s="24" t="str">
        <f t="shared" si="571"/>
        <v>F</v>
      </c>
      <c r="AA940" s="24" t="str">
        <f t="shared" ref="AA940:AA952" si="593">IF(I940&lt;&gt;"",IF(SUM(I940:J940)&gt;98,"",IF(I940-J940=0,G940,"")))</f>
        <v>F</v>
      </c>
      <c r="AB940" s="34" t="str">
        <f t="shared" si="572"/>
        <v/>
      </c>
      <c r="AC940" s="34" t="str">
        <f t="shared" si="573"/>
        <v>g</v>
      </c>
      <c r="AD940" s="34" t="str">
        <f t="shared" si="587"/>
        <v>g</v>
      </c>
      <c r="AE940" s="34" t="str">
        <f t="shared" si="574"/>
        <v>6 0</v>
      </c>
      <c r="AF940" s="34">
        <f t="shared" si="575"/>
        <v>5</v>
      </c>
      <c r="AG940" s="34">
        <f t="shared" si="576"/>
        <v>5</v>
      </c>
      <c r="AH940" s="34">
        <f t="shared" si="577"/>
        <v>0</v>
      </c>
      <c r="AI940" s="172">
        <f>IF(AJ940&lt;&gt;"",MAX(AI$3:AI939)+1,"")</f>
        <v>695</v>
      </c>
      <c r="AJ940" s="172" t="str">
        <f t="shared" si="578"/>
        <v>F</v>
      </c>
      <c r="AK940" s="172">
        <f t="shared" si="579"/>
        <v>350</v>
      </c>
      <c r="AL940" s="172">
        <f t="shared" si="580"/>
        <v>5</v>
      </c>
      <c r="AM940" s="172" t="str">
        <f>IF(AN940&lt;&gt;"",MAX(AM$3:AM939)+1,"")</f>
        <v/>
      </c>
      <c r="AN940" s="172" t="str">
        <f t="shared" si="581"/>
        <v/>
      </c>
      <c r="AO940" s="172" t="str">
        <f t="shared" si="582"/>
        <v/>
      </c>
      <c r="AP940" s="172" t="str">
        <f t="shared" si="583"/>
        <v/>
      </c>
      <c r="AQ940" s="172" t="str">
        <f t="shared" si="584"/>
        <v/>
      </c>
      <c r="AR940" s="172" t="str">
        <f>Table1[[#This Row],[Sex ]]&amp;Table1[[#This Row],[Month]]</f>
        <v>F6</v>
      </c>
      <c r="AS940" s="21"/>
      <c r="AT940" s="21"/>
      <c r="AU940" s="21"/>
      <c r="AV940" s="21"/>
      <c r="AW940" s="21"/>
      <c r="AX940" s="21"/>
      <c r="AY940" s="21"/>
      <c r="AZ940" s="21"/>
      <c r="BA940" s="21"/>
      <c r="BB940" s="21"/>
      <c r="BC940" s="21"/>
      <c r="BD940" s="21"/>
      <c r="BE940" s="319"/>
      <c r="BF940" s="319"/>
      <c r="BG940" s="316"/>
      <c r="BH940" s="316"/>
      <c r="BI940" s="316"/>
      <c r="BJ940" s="316"/>
      <c r="BK940" s="316"/>
      <c r="BL940" s="316"/>
      <c r="BM940" s="316"/>
      <c r="BN940" s="316"/>
      <c r="BO940" s="316"/>
      <c r="BP940" s="316"/>
      <c r="BQ940" s="316"/>
      <c r="BR940" s="316"/>
      <c r="BS940" s="316"/>
      <c r="BT940" s="316"/>
      <c r="BU940" s="316"/>
      <c r="BV940" s="316"/>
      <c r="BW940" s="316"/>
      <c r="BX940" s="316"/>
      <c r="BY940" s="316"/>
      <c r="BZ940" s="316"/>
      <c r="CA940" s="316"/>
      <c r="CB940" s="316"/>
      <c r="CC940" s="316"/>
      <c r="CD940" s="316"/>
      <c r="CE940" s="316"/>
      <c r="CF940" s="316"/>
      <c r="CG940" s="316"/>
      <c r="CH940" s="316"/>
      <c r="CI940" s="316"/>
      <c r="CJ940" s="316"/>
      <c r="CK940" s="316"/>
      <c r="CL940" s="316"/>
      <c r="CM940" s="316"/>
      <c r="CN940" s="316"/>
      <c r="CO940" s="316"/>
      <c r="CP940" s="316"/>
      <c r="CQ940" s="316"/>
      <c r="CR940" s="316"/>
      <c r="CS940" s="316"/>
      <c r="CT940" s="316"/>
      <c r="CU940" s="316"/>
      <c r="CV940" s="316"/>
      <c r="CW940" s="316"/>
      <c r="CX940" s="316"/>
      <c r="CY940" s="316"/>
      <c r="CZ940" s="316"/>
      <c r="DA940" s="316"/>
      <c r="DB940" s="316"/>
      <c r="DC940" s="316"/>
      <c r="DD940" s="316"/>
      <c r="DE940" s="316"/>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21"/>
      <c r="ET940" s="21"/>
      <c r="EU940" s="21"/>
      <c r="EV940" s="21"/>
      <c r="HP940" s="268">
        <f t="shared" si="588"/>
        <v>4</v>
      </c>
      <c r="HQ940" s="268">
        <f t="shared" si="559"/>
        <v>932</v>
      </c>
      <c r="HR940" s="268">
        <f t="shared" si="589"/>
        <v>0</v>
      </c>
      <c r="HS940" s="268">
        <f t="shared" si="591"/>
        <v>0</v>
      </c>
    </row>
    <row r="941" spans="1:227" x14ac:dyDescent="0.3">
      <c r="A941" s="21"/>
      <c r="B941" s="14">
        <v>12562</v>
      </c>
      <c r="C941" s="14">
        <v>11</v>
      </c>
      <c r="D941" s="14" t="s">
        <v>182</v>
      </c>
      <c r="E941" s="23" t="s">
        <v>184</v>
      </c>
      <c r="F941" s="14">
        <v>360</v>
      </c>
      <c r="G941" s="14" t="s">
        <v>120</v>
      </c>
      <c r="H941" s="14">
        <v>6</v>
      </c>
      <c r="I941" s="14">
        <v>5</v>
      </c>
      <c r="J941" s="14">
        <v>5</v>
      </c>
      <c r="K941" s="14"/>
      <c r="L941" s="14" t="s">
        <v>141</v>
      </c>
      <c r="M941" s="24">
        <f t="shared" si="585"/>
        <v>5</v>
      </c>
      <c r="N941" s="24">
        <f t="shared" si="560"/>
        <v>2</v>
      </c>
      <c r="O941" s="24" t="str">
        <f t="shared" si="561"/>
        <v>5 5</v>
      </c>
      <c r="P941" s="24">
        <f t="shared" si="562"/>
        <v>5</v>
      </c>
      <c r="Q941" s="25">
        <f t="shared" si="563"/>
        <v>0</v>
      </c>
      <c r="R941" s="26">
        <f t="shared" si="564"/>
        <v>0</v>
      </c>
      <c r="S941" s="24">
        <f t="shared" si="565"/>
        <v>6</v>
      </c>
      <c r="T941" s="24">
        <f t="shared" si="566"/>
        <v>6</v>
      </c>
      <c r="U941" s="24" t="str">
        <f t="shared" si="567"/>
        <v/>
      </c>
      <c r="V941" s="24" t="str">
        <f t="shared" si="568"/>
        <v>g</v>
      </c>
      <c r="W941" s="24" t="str">
        <f t="shared" si="586"/>
        <v/>
      </c>
      <c r="X941" s="24">
        <f t="shared" si="569"/>
        <v>6</v>
      </c>
      <c r="Y941" s="24">
        <f t="shared" si="570"/>
        <v>6</v>
      </c>
      <c r="Z941" s="24" t="str">
        <f t="shared" si="571"/>
        <v>F</v>
      </c>
      <c r="AA941" s="24" t="str">
        <f t="shared" si="593"/>
        <v>F</v>
      </c>
      <c r="AB941" s="34" t="str">
        <f t="shared" si="572"/>
        <v/>
      </c>
      <c r="AC941" s="34" t="str">
        <f t="shared" si="573"/>
        <v>g</v>
      </c>
      <c r="AD941" s="34" t="str">
        <f t="shared" si="587"/>
        <v>g</v>
      </c>
      <c r="AE941" s="34" t="str">
        <f t="shared" si="574"/>
        <v>6 0</v>
      </c>
      <c r="AF941" s="34">
        <f t="shared" si="575"/>
        <v>5</v>
      </c>
      <c r="AG941" s="34">
        <f t="shared" si="576"/>
        <v>5</v>
      </c>
      <c r="AH941" s="34">
        <f t="shared" si="577"/>
        <v>0</v>
      </c>
      <c r="AI941" s="172">
        <f>IF(AJ941&lt;&gt;"",MAX(AI$3:AI940)+1,"")</f>
        <v>696</v>
      </c>
      <c r="AJ941" s="172" t="str">
        <f t="shared" si="578"/>
        <v>F</v>
      </c>
      <c r="AK941" s="172">
        <f t="shared" si="579"/>
        <v>360</v>
      </c>
      <c r="AL941" s="172">
        <f t="shared" si="580"/>
        <v>5</v>
      </c>
      <c r="AM941" s="172" t="str">
        <f>IF(AN941&lt;&gt;"",MAX(AM$3:AM940)+1,"")</f>
        <v/>
      </c>
      <c r="AN941" s="172" t="str">
        <f t="shared" si="581"/>
        <v/>
      </c>
      <c r="AO941" s="172" t="str">
        <f t="shared" si="582"/>
        <v/>
      </c>
      <c r="AP941" s="172" t="str">
        <f t="shared" si="583"/>
        <v/>
      </c>
      <c r="AQ941" s="172" t="str">
        <f t="shared" si="584"/>
        <v/>
      </c>
      <c r="AR941" s="172" t="str">
        <f>Table1[[#This Row],[Sex ]]&amp;Table1[[#This Row],[Month]]</f>
        <v>F6</v>
      </c>
      <c r="AS941" s="21"/>
      <c r="AT941" s="21"/>
      <c r="AU941" s="21"/>
      <c r="AV941" s="21"/>
      <c r="AW941" s="21"/>
      <c r="AX941" s="21"/>
      <c r="AY941" s="21"/>
      <c r="AZ941" s="21"/>
      <c r="BA941" s="21"/>
      <c r="BB941" s="21"/>
      <c r="BC941" s="21"/>
      <c r="BD941" s="21"/>
      <c r="BE941" s="319"/>
      <c r="BF941" s="319"/>
      <c r="BG941" s="316"/>
      <c r="BH941" s="316"/>
      <c r="BI941" s="316"/>
      <c r="BJ941" s="316"/>
      <c r="BK941" s="316"/>
      <c r="BL941" s="316"/>
      <c r="BM941" s="316"/>
      <c r="BN941" s="316"/>
      <c r="BO941" s="316"/>
      <c r="BP941" s="316"/>
      <c r="BQ941" s="316"/>
      <c r="BR941" s="316"/>
      <c r="BS941" s="316"/>
      <c r="BT941" s="316"/>
      <c r="BU941" s="316"/>
      <c r="BV941" s="316"/>
      <c r="BW941" s="316"/>
      <c r="BX941" s="316"/>
      <c r="BY941" s="316"/>
      <c r="BZ941" s="316"/>
      <c r="CA941" s="316"/>
      <c r="CB941" s="316"/>
      <c r="CC941" s="316"/>
      <c r="CD941" s="316"/>
      <c r="CE941" s="316"/>
      <c r="CF941" s="316"/>
      <c r="CG941" s="316"/>
      <c r="CH941" s="316"/>
      <c r="CI941" s="316"/>
      <c r="CJ941" s="316"/>
      <c r="CK941" s="316"/>
      <c r="CL941" s="316"/>
      <c r="CM941" s="316"/>
      <c r="CN941" s="316"/>
      <c r="CO941" s="316"/>
      <c r="CP941" s="316"/>
      <c r="CQ941" s="316"/>
      <c r="CR941" s="316"/>
      <c r="CS941" s="316"/>
      <c r="CT941" s="316"/>
      <c r="CU941" s="316"/>
      <c r="CV941" s="316"/>
      <c r="CW941" s="316"/>
      <c r="CX941" s="316"/>
      <c r="CY941" s="316"/>
      <c r="CZ941" s="316"/>
      <c r="DA941" s="316"/>
      <c r="DB941" s="316"/>
      <c r="DC941" s="316"/>
      <c r="DD941" s="316"/>
      <c r="DE941" s="316"/>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21"/>
      <c r="ET941" s="21"/>
      <c r="EU941" s="21"/>
      <c r="EV941" s="21"/>
      <c r="HP941" s="268">
        <f t="shared" si="588"/>
        <v>4</v>
      </c>
      <c r="HQ941" s="268">
        <f t="shared" si="559"/>
        <v>933</v>
      </c>
      <c r="HR941" s="268">
        <f t="shared" si="589"/>
        <v>0</v>
      </c>
      <c r="HS941" s="268">
        <f t="shared" si="591"/>
        <v>0</v>
      </c>
    </row>
    <row r="942" spans="1:227" x14ac:dyDescent="0.3">
      <c r="A942" s="21"/>
      <c r="B942" s="14">
        <v>12562</v>
      </c>
      <c r="C942" s="14">
        <v>12</v>
      </c>
      <c r="D942" s="14" t="s">
        <v>182</v>
      </c>
      <c r="E942" s="23" t="s">
        <v>184</v>
      </c>
      <c r="F942" s="14">
        <v>360</v>
      </c>
      <c r="G942" s="14" t="s">
        <v>120</v>
      </c>
      <c r="H942" s="14">
        <v>6</v>
      </c>
      <c r="I942" s="14">
        <v>5</v>
      </c>
      <c r="J942" s="14">
        <v>5</v>
      </c>
      <c r="K942" s="14"/>
      <c r="L942" s="14" t="s">
        <v>141</v>
      </c>
      <c r="M942" s="24">
        <f t="shared" si="585"/>
        <v>5</v>
      </c>
      <c r="N942" s="24">
        <f t="shared" si="560"/>
        <v>2</v>
      </c>
      <c r="O942" s="24" t="str">
        <f t="shared" si="561"/>
        <v>5 5</v>
      </c>
      <c r="P942" s="24">
        <f t="shared" si="562"/>
        <v>5</v>
      </c>
      <c r="Q942" s="25">
        <f t="shared" si="563"/>
        <v>0</v>
      </c>
      <c r="R942" s="26">
        <f t="shared" si="564"/>
        <v>0</v>
      </c>
      <c r="S942" s="24">
        <f t="shared" si="565"/>
        <v>6</v>
      </c>
      <c r="T942" s="24">
        <f t="shared" si="566"/>
        <v>6</v>
      </c>
      <c r="U942" s="24" t="str">
        <f t="shared" si="567"/>
        <v/>
      </c>
      <c r="V942" s="24" t="str">
        <f t="shared" si="568"/>
        <v>g</v>
      </c>
      <c r="W942" s="24" t="str">
        <f t="shared" si="586"/>
        <v/>
      </c>
      <c r="X942" s="24">
        <f t="shared" si="569"/>
        <v>6</v>
      </c>
      <c r="Y942" s="24">
        <f t="shared" si="570"/>
        <v>6</v>
      </c>
      <c r="Z942" s="24" t="str">
        <f t="shared" si="571"/>
        <v>F</v>
      </c>
      <c r="AA942" s="24" t="str">
        <f t="shared" si="593"/>
        <v>F</v>
      </c>
      <c r="AB942" s="34" t="str">
        <f t="shared" si="572"/>
        <v/>
      </c>
      <c r="AC942" s="34" t="str">
        <f t="shared" si="573"/>
        <v>g</v>
      </c>
      <c r="AD942" s="34" t="str">
        <f t="shared" si="587"/>
        <v>g</v>
      </c>
      <c r="AE942" s="34" t="str">
        <f t="shared" si="574"/>
        <v>6 0</v>
      </c>
      <c r="AF942" s="34">
        <f t="shared" si="575"/>
        <v>5</v>
      </c>
      <c r="AG942" s="34">
        <f t="shared" si="576"/>
        <v>5</v>
      </c>
      <c r="AH942" s="34">
        <f t="shared" si="577"/>
        <v>0</v>
      </c>
      <c r="AI942" s="172">
        <f>IF(AJ942&lt;&gt;"",MAX(AI$3:AI941)+1,"")</f>
        <v>697</v>
      </c>
      <c r="AJ942" s="172" t="str">
        <f t="shared" si="578"/>
        <v>F</v>
      </c>
      <c r="AK942" s="172">
        <f t="shared" si="579"/>
        <v>360</v>
      </c>
      <c r="AL942" s="172">
        <f t="shared" si="580"/>
        <v>5</v>
      </c>
      <c r="AM942" s="172" t="str">
        <f>IF(AN942&lt;&gt;"",MAX(AM$3:AM941)+1,"")</f>
        <v/>
      </c>
      <c r="AN942" s="172" t="str">
        <f t="shared" si="581"/>
        <v/>
      </c>
      <c r="AO942" s="172" t="str">
        <f t="shared" si="582"/>
        <v/>
      </c>
      <c r="AP942" s="172" t="str">
        <f t="shared" si="583"/>
        <v/>
      </c>
      <c r="AQ942" s="172" t="str">
        <f t="shared" si="584"/>
        <v/>
      </c>
      <c r="AR942" s="172" t="str">
        <f>Table1[[#This Row],[Sex ]]&amp;Table1[[#This Row],[Month]]</f>
        <v>F6</v>
      </c>
      <c r="AS942" s="21"/>
      <c r="AT942" s="21"/>
      <c r="AU942" s="21"/>
      <c r="AV942" s="21"/>
      <c r="AW942" s="21"/>
      <c r="AX942" s="21"/>
      <c r="AY942" s="21"/>
      <c r="AZ942" s="21"/>
      <c r="BA942" s="21"/>
      <c r="BB942" s="21"/>
      <c r="BC942" s="21"/>
      <c r="BD942" s="21"/>
      <c r="BE942" s="319"/>
      <c r="BF942" s="319"/>
      <c r="BG942" s="316"/>
      <c r="BH942" s="316"/>
      <c r="BI942" s="316"/>
      <c r="BJ942" s="316"/>
      <c r="BK942" s="316"/>
      <c r="BL942" s="316"/>
      <c r="BM942" s="316"/>
      <c r="BN942" s="316"/>
      <c r="BO942" s="316"/>
      <c r="BP942" s="316"/>
      <c r="BQ942" s="316"/>
      <c r="BR942" s="316"/>
      <c r="BS942" s="316"/>
      <c r="BT942" s="316"/>
      <c r="BU942" s="316"/>
      <c r="BV942" s="316"/>
      <c r="BW942" s="316"/>
      <c r="BX942" s="316"/>
      <c r="BY942" s="316"/>
      <c r="BZ942" s="316"/>
      <c r="CA942" s="316"/>
      <c r="CB942" s="316"/>
      <c r="CC942" s="316"/>
      <c r="CD942" s="316"/>
      <c r="CE942" s="316"/>
      <c r="CF942" s="316"/>
      <c r="CG942" s="316"/>
      <c r="CH942" s="316"/>
      <c r="CI942" s="316"/>
      <c r="CJ942" s="316"/>
      <c r="CK942" s="316"/>
      <c r="CL942" s="316"/>
      <c r="CM942" s="316"/>
      <c r="CN942" s="316"/>
      <c r="CO942" s="316"/>
      <c r="CP942" s="316"/>
      <c r="CQ942" s="316"/>
      <c r="CR942" s="316"/>
      <c r="CS942" s="316"/>
      <c r="CT942" s="316"/>
      <c r="CU942" s="316"/>
      <c r="CV942" s="316"/>
      <c r="CW942" s="316"/>
      <c r="CX942" s="316"/>
      <c r="CY942" s="316"/>
      <c r="CZ942" s="316"/>
      <c r="DA942" s="316"/>
      <c r="DB942" s="316"/>
      <c r="DC942" s="316"/>
      <c r="DD942" s="316"/>
      <c r="DE942" s="316"/>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21"/>
      <c r="ET942" s="21"/>
      <c r="EU942" s="21"/>
      <c r="EV942" s="21"/>
      <c r="HP942" s="268">
        <f t="shared" si="588"/>
        <v>5</v>
      </c>
      <c r="HQ942" s="268">
        <f t="shared" si="559"/>
        <v>934</v>
      </c>
      <c r="HR942" s="268">
        <f t="shared" si="589"/>
        <v>0</v>
      </c>
      <c r="HS942" s="268">
        <f t="shared" si="591"/>
        <v>0</v>
      </c>
    </row>
    <row r="943" spans="1:227" x14ac:dyDescent="0.3">
      <c r="A943" s="21"/>
      <c r="B943" s="14">
        <v>12562</v>
      </c>
      <c r="C943" s="14">
        <v>13</v>
      </c>
      <c r="D943" s="14" t="s">
        <v>182</v>
      </c>
      <c r="E943" s="23" t="s">
        <v>184</v>
      </c>
      <c r="F943" s="14">
        <v>370</v>
      </c>
      <c r="G943" s="14" t="s">
        <v>120</v>
      </c>
      <c r="H943" s="14">
        <v>6</v>
      </c>
      <c r="I943" s="14">
        <v>6</v>
      </c>
      <c r="J943" s="14">
        <v>6</v>
      </c>
      <c r="K943" s="14"/>
      <c r="L943" s="14" t="s">
        <v>141</v>
      </c>
      <c r="M943" s="24">
        <f t="shared" si="585"/>
        <v>6</v>
      </c>
      <c r="N943" s="24">
        <f t="shared" si="560"/>
        <v>2</v>
      </c>
      <c r="O943" s="24" t="str">
        <f t="shared" si="561"/>
        <v>6 6</v>
      </c>
      <c r="P943" s="24">
        <f t="shared" si="562"/>
        <v>6</v>
      </c>
      <c r="Q943" s="25">
        <f t="shared" si="563"/>
        <v>0</v>
      </c>
      <c r="R943" s="26">
        <f t="shared" si="564"/>
        <v>0</v>
      </c>
      <c r="S943" s="24">
        <f t="shared" si="565"/>
        <v>6</v>
      </c>
      <c r="T943" s="24">
        <f t="shared" si="566"/>
        <v>6</v>
      </c>
      <c r="U943" s="24" t="str">
        <f t="shared" si="567"/>
        <v/>
      </c>
      <c r="V943" s="24" t="str">
        <f t="shared" si="568"/>
        <v>g</v>
      </c>
      <c r="W943" s="24" t="str">
        <f t="shared" si="586"/>
        <v/>
      </c>
      <c r="X943" s="24">
        <f t="shared" si="569"/>
        <v>6</v>
      </c>
      <c r="Y943" s="24">
        <f t="shared" si="570"/>
        <v>6</v>
      </c>
      <c r="Z943" s="24" t="str">
        <f t="shared" si="571"/>
        <v>F</v>
      </c>
      <c r="AA943" s="24" t="str">
        <f t="shared" si="593"/>
        <v>F</v>
      </c>
      <c r="AB943" s="34" t="str">
        <f t="shared" si="572"/>
        <v/>
      </c>
      <c r="AC943" s="34" t="str">
        <f t="shared" si="573"/>
        <v>g</v>
      </c>
      <c r="AD943" s="34" t="str">
        <f t="shared" si="587"/>
        <v>g</v>
      </c>
      <c r="AE943" s="34" t="str">
        <f t="shared" si="574"/>
        <v>6 0</v>
      </c>
      <c r="AF943" s="34">
        <f t="shared" si="575"/>
        <v>6</v>
      </c>
      <c r="AG943" s="34">
        <f t="shared" si="576"/>
        <v>6</v>
      </c>
      <c r="AH943" s="34">
        <f t="shared" si="577"/>
        <v>0</v>
      </c>
      <c r="AI943" s="172">
        <f>IF(AJ943&lt;&gt;"",MAX(AI$3:AI942)+1,"")</f>
        <v>698</v>
      </c>
      <c r="AJ943" s="172" t="str">
        <f t="shared" si="578"/>
        <v>F</v>
      </c>
      <c r="AK943" s="172">
        <f t="shared" si="579"/>
        <v>370</v>
      </c>
      <c r="AL943" s="172">
        <f t="shared" si="580"/>
        <v>6</v>
      </c>
      <c r="AM943" s="172" t="str">
        <f>IF(AN943&lt;&gt;"",MAX(AM$3:AM942)+1,"")</f>
        <v/>
      </c>
      <c r="AN943" s="172" t="str">
        <f t="shared" si="581"/>
        <v/>
      </c>
      <c r="AO943" s="172" t="str">
        <f t="shared" si="582"/>
        <v/>
      </c>
      <c r="AP943" s="172" t="str">
        <f t="shared" si="583"/>
        <v/>
      </c>
      <c r="AQ943" s="172" t="str">
        <f t="shared" si="584"/>
        <v/>
      </c>
      <c r="AR943" s="172" t="str">
        <f>Table1[[#This Row],[Sex ]]&amp;Table1[[#This Row],[Month]]</f>
        <v>F6</v>
      </c>
      <c r="AS943" s="21"/>
      <c r="AT943" s="21"/>
      <c r="AU943" s="21"/>
      <c r="AV943" s="21"/>
      <c r="AW943" s="21"/>
      <c r="AX943" s="21"/>
      <c r="AY943" s="21"/>
      <c r="AZ943" s="21"/>
      <c r="BA943" s="21"/>
      <c r="BB943" s="21"/>
      <c r="BC943" s="21"/>
      <c r="BD943" s="21"/>
      <c r="BE943" s="319"/>
      <c r="BF943" s="319"/>
      <c r="BG943" s="316"/>
      <c r="BH943" s="316"/>
      <c r="BI943" s="316"/>
      <c r="BJ943" s="316"/>
      <c r="BK943" s="316"/>
      <c r="BL943" s="316"/>
      <c r="BM943" s="316"/>
      <c r="BN943" s="316"/>
      <c r="BO943" s="316"/>
      <c r="BP943" s="316"/>
      <c r="BQ943" s="316"/>
      <c r="BR943" s="316"/>
      <c r="BS943" s="316"/>
      <c r="BT943" s="316"/>
      <c r="BU943" s="316"/>
      <c r="BV943" s="316"/>
      <c r="BW943" s="316"/>
      <c r="BX943" s="316"/>
      <c r="BY943" s="316"/>
      <c r="BZ943" s="316"/>
      <c r="CA943" s="316"/>
      <c r="CB943" s="316"/>
      <c r="CC943" s="316"/>
      <c r="CD943" s="316"/>
      <c r="CE943" s="316"/>
      <c r="CF943" s="316"/>
      <c r="CG943" s="316"/>
      <c r="CH943" s="316"/>
      <c r="CI943" s="316"/>
      <c r="CJ943" s="316"/>
      <c r="CK943" s="316"/>
      <c r="CL943" s="316"/>
      <c r="CM943" s="316"/>
      <c r="CN943" s="316"/>
      <c r="CO943" s="316"/>
      <c r="CP943" s="316"/>
      <c r="CQ943" s="316"/>
      <c r="CR943" s="316"/>
      <c r="CS943" s="316"/>
      <c r="CT943" s="316"/>
      <c r="CU943" s="316"/>
      <c r="CV943" s="316"/>
      <c r="CW943" s="316"/>
      <c r="CX943" s="316"/>
      <c r="CY943" s="316"/>
      <c r="CZ943" s="316"/>
      <c r="DA943" s="316"/>
      <c r="DB943" s="316"/>
      <c r="DC943" s="316"/>
      <c r="DD943" s="316"/>
      <c r="DE943" s="316"/>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21"/>
      <c r="ET943" s="21"/>
      <c r="EU943" s="21"/>
      <c r="EV943" s="21"/>
      <c r="HP943" s="268">
        <f t="shared" si="588"/>
        <v>4</v>
      </c>
      <c r="HQ943" s="268">
        <f t="shared" si="559"/>
        <v>935</v>
      </c>
      <c r="HR943" s="268">
        <f t="shared" si="589"/>
        <v>0</v>
      </c>
      <c r="HS943" s="268">
        <f t="shared" si="591"/>
        <v>0</v>
      </c>
    </row>
    <row r="944" spans="1:227" x14ac:dyDescent="0.3">
      <c r="A944" s="21"/>
      <c r="B944" s="14">
        <v>12562</v>
      </c>
      <c r="C944" s="14">
        <v>14</v>
      </c>
      <c r="D944" s="14" t="s">
        <v>182</v>
      </c>
      <c r="E944" s="23" t="s">
        <v>184</v>
      </c>
      <c r="F944" s="14">
        <v>370</v>
      </c>
      <c r="G944" s="14" t="s">
        <v>120</v>
      </c>
      <c r="H944" s="14">
        <v>6</v>
      </c>
      <c r="I944" s="14">
        <v>5</v>
      </c>
      <c r="J944" s="14">
        <v>5</v>
      </c>
      <c r="K944" s="14"/>
      <c r="L944" s="14" t="s">
        <v>141</v>
      </c>
      <c r="M944" s="24">
        <f t="shared" si="585"/>
        <v>5</v>
      </c>
      <c r="N944" s="24">
        <f t="shared" si="560"/>
        <v>2</v>
      </c>
      <c r="O944" s="24" t="str">
        <f t="shared" si="561"/>
        <v>5 5</v>
      </c>
      <c r="P944" s="24">
        <f t="shared" si="562"/>
        <v>5</v>
      </c>
      <c r="Q944" s="25">
        <f t="shared" si="563"/>
        <v>0</v>
      </c>
      <c r="R944" s="26">
        <f t="shared" si="564"/>
        <v>0</v>
      </c>
      <c r="S944" s="24">
        <f t="shared" si="565"/>
        <v>6</v>
      </c>
      <c r="T944" s="24">
        <f t="shared" si="566"/>
        <v>6</v>
      </c>
      <c r="U944" s="24" t="str">
        <f t="shared" si="567"/>
        <v/>
      </c>
      <c r="V944" s="24" t="str">
        <f t="shared" si="568"/>
        <v>g</v>
      </c>
      <c r="W944" s="24" t="str">
        <f t="shared" si="586"/>
        <v/>
      </c>
      <c r="X944" s="24">
        <f t="shared" si="569"/>
        <v>6</v>
      </c>
      <c r="Y944" s="24">
        <f t="shared" si="570"/>
        <v>6</v>
      </c>
      <c r="Z944" s="24" t="str">
        <f t="shared" si="571"/>
        <v>F</v>
      </c>
      <c r="AA944" s="24" t="str">
        <f t="shared" si="593"/>
        <v>F</v>
      </c>
      <c r="AB944" s="34" t="str">
        <f t="shared" si="572"/>
        <v/>
      </c>
      <c r="AC944" s="34" t="str">
        <f t="shared" si="573"/>
        <v>g</v>
      </c>
      <c r="AD944" s="34" t="str">
        <f t="shared" si="587"/>
        <v>g</v>
      </c>
      <c r="AE944" s="34" t="str">
        <f t="shared" si="574"/>
        <v>6 0</v>
      </c>
      <c r="AF944" s="34">
        <f t="shared" si="575"/>
        <v>5</v>
      </c>
      <c r="AG944" s="34">
        <f t="shared" si="576"/>
        <v>5</v>
      </c>
      <c r="AH944" s="34">
        <f t="shared" si="577"/>
        <v>0</v>
      </c>
      <c r="AI944" s="172">
        <f>IF(AJ944&lt;&gt;"",MAX(AI$3:AI943)+1,"")</f>
        <v>699</v>
      </c>
      <c r="AJ944" s="172" t="str">
        <f t="shared" si="578"/>
        <v>F</v>
      </c>
      <c r="AK944" s="172">
        <f t="shared" si="579"/>
        <v>370</v>
      </c>
      <c r="AL944" s="172">
        <f t="shared" si="580"/>
        <v>5</v>
      </c>
      <c r="AM944" s="172" t="str">
        <f>IF(AN944&lt;&gt;"",MAX(AM$3:AM943)+1,"")</f>
        <v/>
      </c>
      <c r="AN944" s="172" t="str">
        <f t="shared" si="581"/>
        <v/>
      </c>
      <c r="AO944" s="172" t="str">
        <f t="shared" si="582"/>
        <v/>
      </c>
      <c r="AP944" s="172" t="str">
        <f t="shared" si="583"/>
        <v/>
      </c>
      <c r="AQ944" s="172" t="str">
        <f t="shared" si="584"/>
        <v/>
      </c>
      <c r="AR944" s="172" t="str">
        <f>Table1[[#This Row],[Sex ]]&amp;Table1[[#This Row],[Month]]</f>
        <v>F6</v>
      </c>
      <c r="AS944" s="21"/>
      <c r="AT944" s="21"/>
      <c r="AU944" s="21"/>
      <c r="AV944" s="21"/>
      <c r="AW944" s="21"/>
      <c r="AX944" s="21"/>
      <c r="AY944" s="21"/>
      <c r="AZ944" s="21"/>
      <c r="BA944" s="21"/>
      <c r="BB944" s="21"/>
      <c r="BC944" s="21"/>
      <c r="BD944" s="21"/>
      <c r="BE944" s="319"/>
      <c r="BF944" s="319"/>
      <c r="BG944" s="316"/>
      <c r="BH944" s="316"/>
      <c r="BI944" s="316"/>
      <c r="BJ944" s="316"/>
      <c r="BK944" s="316"/>
      <c r="BL944" s="316"/>
      <c r="BM944" s="316"/>
      <c r="BN944" s="316"/>
      <c r="BO944" s="316"/>
      <c r="BP944" s="316"/>
      <c r="BQ944" s="316"/>
      <c r="BR944" s="316"/>
      <c r="BS944" s="316"/>
      <c r="BT944" s="316"/>
      <c r="BU944" s="316"/>
      <c r="BV944" s="316"/>
      <c r="BW944" s="316"/>
      <c r="BX944" s="316"/>
      <c r="BY944" s="316"/>
      <c r="BZ944" s="316"/>
      <c r="CA944" s="316"/>
      <c r="CB944" s="316"/>
      <c r="CC944" s="316"/>
      <c r="CD944" s="316"/>
      <c r="CE944" s="316"/>
      <c r="CF944" s="316"/>
      <c r="CG944" s="316"/>
      <c r="CH944" s="316"/>
      <c r="CI944" s="316"/>
      <c r="CJ944" s="316"/>
      <c r="CK944" s="316"/>
      <c r="CL944" s="316"/>
      <c r="CM944" s="316"/>
      <c r="CN944" s="316"/>
      <c r="CO944" s="316"/>
      <c r="CP944" s="316"/>
      <c r="CQ944" s="316"/>
      <c r="CR944" s="316"/>
      <c r="CS944" s="316"/>
      <c r="CT944" s="316"/>
      <c r="CU944" s="316"/>
      <c r="CV944" s="316"/>
      <c r="CW944" s="316"/>
      <c r="CX944" s="316"/>
      <c r="CY944" s="316"/>
      <c r="CZ944" s="316"/>
      <c r="DA944" s="316"/>
      <c r="DB944" s="316"/>
      <c r="DC944" s="316"/>
      <c r="DD944" s="316"/>
      <c r="DE944" s="316"/>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21"/>
      <c r="ET944" s="21"/>
      <c r="EU944" s="21"/>
      <c r="EV944" s="21"/>
      <c r="HP944" s="268">
        <f t="shared" si="588"/>
        <v>3</v>
      </c>
      <c r="HQ944" s="268">
        <f t="shared" si="559"/>
        <v>936</v>
      </c>
      <c r="HR944" s="268">
        <f t="shared" si="589"/>
        <v>0</v>
      </c>
      <c r="HS944" s="268">
        <f t="shared" si="591"/>
        <v>0</v>
      </c>
    </row>
    <row r="945" spans="1:227" x14ac:dyDescent="0.3">
      <c r="A945" s="21"/>
      <c r="B945" s="14">
        <v>12562</v>
      </c>
      <c r="C945" s="14">
        <v>15</v>
      </c>
      <c r="D945" s="14" t="s">
        <v>182</v>
      </c>
      <c r="E945" s="23" t="s">
        <v>184</v>
      </c>
      <c r="F945" s="14">
        <v>380</v>
      </c>
      <c r="G945" s="14" t="s">
        <v>120</v>
      </c>
      <c r="H945" s="14">
        <v>6</v>
      </c>
      <c r="I945" s="14">
        <v>4</v>
      </c>
      <c r="J945" s="14">
        <v>4</v>
      </c>
      <c r="K945" s="14"/>
      <c r="L945" s="14" t="s">
        <v>141</v>
      </c>
      <c r="M945" s="24">
        <f t="shared" si="585"/>
        <v>4</v>
      </c>
      <c r="N945" s="24">
        <f t="shared" si="560"/>
        <v>2</v>
      </c>
      <c r="O945" s="24" t="str">
        <f t="shared" si="561"/>
        <v>4 4</v>
      </c>
      <c r="P945" s="24">
        <f t="shared" si="562"/>
        <v>4</v>
      </c>
      <c r="Q945" s="25">
        <f t="shared" si="563"/>
        <v>0</v>
      </c>
      <c r="R945" s="26">
        <f t="shared" si="564"/>
        <v>0</v>
      </c>
      <c r="S945" s="24">
        <f t="shared" si="565"/>
        <v>6</v>
      </c>
      <c r="T945" s="24">
        <f t="shared" si="566"/>
        <v>6</v>
      </c>
      <c r="U945" s="24" t="str">
        <f t="shared" si="567"/>
        <v/>
      </c>
      <c r="V945" s="24" t="str">
        <f t="shared" si="568"/>
        <v>g</v>
      </c>
      <c r="W945" s="24" t="str">
        <f t="shared" si="586"/>
        <v/>
      </c>
      <c r="X945" s="24">
        <f t="shared" si="569"/>
        <v>6</v>
      </c>
      <c r="Y945" s="24">
        <f t="shared" si="570"/>
        <v>6</v>
      </c>
      <c r="Z945" s="24" t="str">
        <f t="shared" si="571"/>
        <v>F</v>
      </c>
      <c r="AA945" s="24" t="str">
        <f t="shared" si="593"/>
        <v>F</v>
      </c>
      <c r="AB945" s="34" t="str">
        <f t="shared" si="572"/>
        <v/>
      </c>
      <c r="AC945" s="34" t="str">
        <f t="shared" si="573"/>
        <v>g</v>
      </c>
      <c r="AD945" s="34" t="str">
        <f t="shared" si="587"/>
        <v>g</v>
      </c>
      <c r="AE945" s="34" t="str">
        <f t="shared" si="574"/>
        <v>6 0</v>
      </c>
      <c r="AF945" s="34">
        <f t="shared" si="575"/>
        <v>4</v>
      </c>
      <c r="AG945" s="34">
        <f t="shared" si="576"/>
        <v>4</v>
      </c>
      <c r="AH945" s="34">
        <f t="shared" si="577"/>
        <v>0</v>
      </c>
      <c r="AI945" s="172">
        <f>IF(AJ945&lt;&gt;"",MAX(AI$3:AI944)+1,"")</f>
        <v>700</v>
      </c>
      <c r="AJ945" s="172" t="str">
        <f t="shared" si="578"/>
        <v>F</v>
      </c>
      <c r="AK945" s="172">
        <f t="shared" si="579"/>
        <v>380</v>
      </c>
      <c r="AL945" s="172">
        <f t="shared" si="580"/>
        <v>4</v>
      </c>
      <c r="AM945" s="172" t="str">
        <f>IF(AN945&lt;&gt;"",MAX(AM$3:AM944)+1,"")</f>
        <v/>
      </c>
      <c r="AN945" s="172" t="str">
        <f t="shared" si="581"/>
        <v/>
      </c>
      <c r="AO945" s="172" t="str">
        <f t="shared" si="582"/>
        <v/>
      </c>
      <c r="AP945" s="172" t="str">
        <f t="shared" si="583"/>
        <v/>
      </c>
      <c r="AQ945" s="172" t="str">
        <f t="shared" si="584"/>
        <v/>
      </c>
      <c r="AR945" s="172" t="str">
        <f>Table1[[#This Row],[Sex ]]&amp;Table1[[#This Row],[Month]]</f>
        <v>F6</v>
      </c>
      <c r="AS945" s="21"/>
      <c r="AT945" s="21"/>
      <c r="AU945" s="21"/>
      <c r="AV945" s="21"/>
      <c r="AW945" s="21"/>
      <c r="AX945" s="21"/>
      <c r="AY945" s="21"/>
      <c r="AZ945" s="21"/>
      <c r="BA945" s="21"/>
      <c r="BB945" s="21"/>
      <c r="BC945" s="21"/>
      <c r="BD945" s="21"/>
      <c r="BE945" s="319"/>
      <c r="BF945" s="319"/>
      <c r="BG945" s="316"/>
      <c r="BH945" s="316"/>
      <c r="BI945" s="316"/>
      <c r="BJ945" s="316"/>
      <c r="BK945" s="316"/>
      <c r="BL945" s="316"/>
      <c r="BM945" s="316"/>
      <c r="BN945" s="316"/>
      <c r="BO945" s="316"/>
      <c r="BP945" s="316"/>
      <c r="BQ945" s="316"/>
      <c r="BR945" s="316"/>
      <c r="BS945" s="316"/>
      <c r="BT945" s="316"/>
      <c r="BU945" s="316"/>
      <c r="BV945" s="316"/>
      <c r="BW945" s="316"/>
      <c r="BX945" s="316"/>
      <c r="BY945" s="316"/>
      <c r="BZ945" s="316"/>
      <c r="CA945" s="316"/>
      <c r="CB945" s="316"/>
      <c r="CC945" s="316"/>
      <c r="CD945" s="316"/>
      <c r="CE945" s="316"/>
      <c r="CF945" s="316"/>
      <c r="CG945" s="316"/>
      <c r="CH945" s="316"/>
      <c r="CI945" s="316"/>
      <c r="CJ945" s="316"/>
      <c r="CK945" s="316"/>
      <c r="CL945" s="316"/>
      <c r="CM945" s="316"/>
      <c r="CN945" s="316"/>
      <c r="CO945" s="316"/>
      <c r="CP945" s="316"/>
      <c r="CQ945" s="316"/>
      <c r="CR945" s="316"/>
      <c r="CS945" s="316"/>
      <c r="CT945" s="316"/>
      <c r="CU945" s="316"/>
      <c r="CV945" s="316"/>
      <c r="CW945" s="316"/>
      <c r="CX945" s="316"/>
      <c r="CY945" s="316"/>
      <c r="CZ945" s="316"/>
      <c r="DA945" s="316"/>
      <c r="DB945" s="316"/>
      <c r="DC945" s="316"/>
      <c r="DD945" s="316"/>
      <c r="DE945" s="316"/>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21"/>
      <c r="ET945" s="21"/>
      <c r="EU945" s="21"/>
      <c r="EV945" s="21"/>
      <c r="HP945" s="268">
        <f t="shared" si="588"/>
        <v>4</v>
      </c>
      <c r="HQ945" s="268">
        <f t="shared" si="559"/>
        <v>937</v>
      </c>
      <c r="HR945" s="268">
        <f t="shared" si="589"/>
        <v>25</v>
      </c>
      <c r="HS945" s="268">
        <f t="shared" si="591"/>
        <v>25</v>
      </c>
    </row>
    <row r="946" spans="1:227" x14ac:dyDescent="0.3">
      <c r="A946" s="21"/>
      <c r="B946" s="14">
        <v>12562</v>
      </c>
      <c r="C946" s="14">
        <v>16</v>
      </c>
      <c r="D946" s="14" t="s">
        <v>182</v>
      </c>
      <c r="E946" s="23" t="s">
        <v>184</v>
      </c>
      <c r="F946" s="14">
        <v>380</v>
      </c>
      <c r="G946" s="14" t="s">
        <v>120</v>
      </c>
      <c r="H946" s="14">
        <v>6</v>
      </c>
      <c r="I946" s="14">
        <v>4</v>
      </c>
      <c r="J946" s="14">
        <v>4</v>
      </c>
      <c r="K946" s="14"/>
      <c r="L946" s="14" t="s">
        <v>141</v>
      </c>
      <c r="M946" s="24">
        <f t="shared" si="585"/>
        <v>4</v>
      </c>
      <c r="N946" s="24">
        <f t="shared" si="560"/>
        <v>2</v>
      </c>
      <c r="O946" s="24" t="str">
        <f t="shared" si="561"/>
        <v>4 4</v>
      </c>
      <c r="P946" s="24">
        <f t="shared" si="562"/>
        <v>4</v>
      </c>
      <c r="Q946" s="25">
        <f t="shared" si="563"/>
        <v>0</v>
      </c>
      <c r="R946" s="26">
        <f t="shared" si="564"/>
        <v>0</v>
      </c>
      <c r="S946" s="24">
        <f t="shared" si="565"/>
        <v>6</v>
      </c>
      <c r="T946" s="24">
        <f t="shared" si="566"/>
        <v>6</v>
      </c>
      <c r="U946" s="24" t="str">
        <f t="shared" si="567"/>
        <v/>
      </c>
      <c r="V946" s="24" t="str">
        <f t="shared" si="568"/>
        <v>g</v>
      </c>
      <c r="W946" s="24" t="str">
        <f t="shared" si="586"/>
        <v/>
      </c>
      <c r="X946" s="24">
        <f t="shared" si="569"/>
        <v>6</v>
      </c>
      <c r="Y946" s="24">
        <f t="shared" si="570"/>
        <v>6</v>
      </c>
      <c r="Z946" s="24" t="str">
        <f t="shared" si="571"/>
        <v>F</v>
      </c>
      <c r="AA946" s="24" t="str">
        <f t="shared" si="593"/>
        <v>F</v>
      </c>
      <c r="AB946" s="34" t="str">
        <f t="shared" si="572"/>
        <v/>
      </c>
      <c r="AC946" s="34" t="str">
        <f t="shared" si="573"/>
        <v>g</v>
      </c>
      <c r="AD946" s="34" t="str">
        <f t="shared" si="587"/>
        <v>g</v>
      </c>
      <c r="AE946" s="34" t="str">
        <f t="shared" si="574"/>
        <v>6 0</v>
      </c>
      <c r="AF946" s="34">
        <f t="shared" si="575"/>
        <v>4</v>
      </c>
      <c r="AG946" s="34">
        <f t="shared" si="576"/>
        <v>4</v>
      </c>
      <c r="AH946" s="34">
        <f t="shared" si="577"/>
        <v>0</v>
      </c>
      <c r="AI946" s="172">
        <f>IF(AJ946&lt;&gt;"",MAX(AI$3:AI945)+1,"")</f>
        <v>701</v>
      </c>
      <c r="AJ946" s="172" t="str">
        <f t="shared" si="578"/>
        <v>F</v>
      </c>
      <c r="AK946" s="172">
        <f t="shared" si="579"/>
        <v>380</v>
      </c>
      <c r="AL946" s="172">
        <f t="shared" si="580"/>
        <v>4</v>
      </c>
      <c r="AM946" s="172" t="str">
        <f>IF(AN946&lt;&gt;"",MAX(AM$3:AM945)+1,"")</f>
        <v/>
      </c>
      <c r="AN946" s="172" t="str">
        <f t="shared" si="581"/>
        <v/>
      </c>
      <c r="AO946" s="172" t="str">
        <f t="shared" si="582"/>
        <v/>
      </c>
      <c r="AP946" s="172" t="str">
        <f t="shared" si="583"/>
        <v/>
      </c>
      <c r="AQ946" s="172" t="str">
        <f t="shared" si="584"/>
        <v/>
      </c>
      <c r="AR946" s="172" t="str">
        <f>Table1[[#This Row],[Sex ]]&amp;Table1[[#This Row],[Month]]</f>
        <v>F6</v>
      </c>
      <c r="AS946" s="21"/>
      <c r="AT946" s="21"/>
      <c r="AU946" s="21"/>
      <c r="AV946" s="21"/>
      <c r="AW946" s="21"/>
      <c r="AX946" s="21"/>
      <c r="AY946" s="21"/>
      <c r="AZ946" s="21"/>
      <c r="BA946" s="21"/>
      <c r="BB946" s="21"/>
      <c r="BC946" s="21"/>
      <c r="BD946" s="21"/>
      <c r="BE946" s="319"/>
      <c r="BF946" s="319"/>
      <c r="BG946" s="316"/>
      <c r="BH946" s="316"/>
      <c r="BI946" s="316"/>
      <c r="BJ946" s="316"/>
      <c r="BK946" s="316"/>
      <c r="BL946" s="316"/>
      <c r="BM946" s="316"/>
      <c r="BN946" s="316"/>
      <c r="BO946" s="316"/>
      <c r="BP946" s="316"/>
      <c r="BQ946" s="316"/>
      <c r="BR946" s="316"/>
      <c r="BS946" s="316"/>
      <c r="BT946" s="316"/>
      <c r="BU946" s="316"/>
      <c r="BV946" s="316"/>
      <c r="BW946" s="316"/>
      <c r="BX946" s="316"/>
      <c r="BY946" s="316"/>
      <c r="BZ946" s="316"/>
      <c r="CA946" s="316"/>
      <c r="CB946" s="316"/>
      <c r="CC946" s="316"/>
      <c r="CD946" s="316"/>
      <c r="CE946" s="316"/>
      <c r="CF946" s="316"/>
      <c r="CG946" s="316"/>
      <c r="CH946" s="316"/>
      <c r="CI946" s="316"/>
      <c r="CJ946" s="316"/>
      <c r="CK946" s="316"/>
      <c r="CL946" s="316"/>
      <c r="CM946" s="316"/>
      <c r="CN946" s="316"/>
      <c r="CO946" s="316"/>
      <c r="CP946" s="316"/>
      <c r="CQ946" s="316"/>
      <c r="CR946" s="316"/>
      <c r="CS946" s="316"/>
      <c r="CT946" s="316"/>
      <c r="CU946" s="316"/>
      <c r="CV946" s="316"/>
      <c r="CW946" s="316"/>
      <c r="CX946" s="316"/>
      <c r="CY946" s="316"/>
      <c r="CZ946" s="316"/>
      <c r="DA946" s="316"/>
      <c r="DB946" s="316"/>
      <c r="DC946" s="316"/>
      <c r="DD946" s="316"/>
      <c r="DE946" s="316"/>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21"/>
      <c r="ET946" s="21"/>
      <c r="EU946" s="21"/>
      <c r="EV946" s="21"/>
      <c r="HP946" s="268">
        <f t="shared" si="588"/>
        <v>5</v>
      </c>
      <c r="HQ946" s="268">
        <f t="shared" si="559"/>
        <v>938</v>
      </c>
      <c r="HR946" s="268">
        <f t="shared" si="589"/>
        <v>0</v>
      </c>
      <c r="HS946" s="268">
        <f t="shared" si="591"/>
        <v>0</v>
      </c>
    </row>
    <row r="947" spans="1:227" x14ac:dyDescent="0.3">
      <c r="A947" s="21"/>
      <c r="B947" s="14">
        <v>12562</v>
      </c>
      <c r="C947" s="14">
        <v>17</v>
      </c>
      <c r="D947" s="14" t="s">
        <v>182</v>
      </c>
      <c r="E947" s="23" t="s">
        <v>184</v>
      </c>
      <c r="F947" s="14">
        <v>390</v>
      </c>
      <c r="G947" s="14" t="s">
        <v>120</v>
      </c>
      <c r="H947" s="14">
        <v>6</v>
      </c>
      <c r="I947" s="14">
        <v>7</v>
      </c>
      <c r="J947" s="14">
        <v>7</v>
      </c>
      <c r="K947" s="14"/>
      <c r="L947" s="14" t="s">
        <v>141</v>
      </c>
      <c r="M947" s="24">
        <f t="shared" si="585"/>
        <v>7</v>
      </c>
      <c r="N947" s="24">
        <f t="shared" si="560"/>
        <v>2</v>
      </c>
      <c r="O947" s="24" t="str">
        <f t="shared" si="561"/>
        <v>7 7</v>
      </c>
      <c r="P947" s="24">
        <f t="shared" si="562"/>
        <v>7</v>
      </c>
      <c r="Q947" s="25">
        <f t="shared" si="563"/>
        <v>0</v>
      </c>
      <c r="R947" s="26">
        <f t="shared" si="564"/>
        <v>0</v>
      </c>
      <c r="S947" s="24">
        <f t="shared" si="565"/>
        <v>6</v>
      </c>
      <c r="T947" s="24">
        <f t="shared" si="566"/>
        <v>6</v>
      </c>
      <c r="U947" s="24" t="str">
        <f t="shared" si="567"/>
        <v/>
      </c>
      <c r="V947" s="24" t="str">
        <f t="shared" si="568"/>
        <v>g</v>
      </c>
      <c r="W947" s="24" t="str">
        <f t="shared" si="586"/>
        <v/>
      </c>
      <c r="X947" s="24">
        <f t="shared" si="569"/>
        <v>6</v>
      </c>
      <c r="Y947" s="24">
        <f t="shared" si="570"/>
        <v>6</v>
      </c>
      <c r="Z947" s="24" t="str">
        <f t="shared" si="571"/>
        <v>F</v>
      </c>
      <c r="AA947" s="24" t="str">
        <f t="shared" si="593"/>
        <v>F</v>
      </c>
      <c r="AB947" s="34" t="str">
        <f t="shared" si="572"/>
        <v/>
      </c>
      <c r="AC947" s="34" t="str">
        <f t="shared" si="573"/>
        <v>g</v>
      </c>
      <c r="AD947" s="34" t="str">
        <f t="shared" si="587"/>
        <v>g</v>
      </c>
      <c r="AE947" s="34" t="str">
        <f t="shared" si="574"/>
        <v>6 0</v>
      </c>
      <c r="AF947" s="34">
        <f t="shared" si="575"/>
        <v>7</v>
      </c>
      <c r="AG947" s="34">
        <f t="shared" si="576"/>
        <v>7</v>
      </c>
      <c r="AH947" s="34">
        <f t="shared" si="577"/>
        <v>0</v>
      </c>
      <c r="AI947" s="172">
        <f>IF(AJ947&lt;&gt;"",MAX(AI$3:AI946)+1,"")</f>
        <v>702</v>
      </c>
      <c r="AJ947" s="172" t="str">
        <f t="shared" si="578"/>
        <v>F</v>
      </c>
      <c r="AK947" s="172">
        <f t="shared" si="579"/>
        <v>390</v>
      </c>
      <c r="AL947" s="172">
        <f t="shared" si="580"/>
        <v>7</v>
      </c>
      <c r="AM947" s="172" t="str">
        <f>IF(AN947&lt;&gt;"",MAX(AM$3:AM946)+1,"")</f>
        <v/>
      </c>
      <c r="AN947" s="172" t="str">
        <f t="shared" si="581"/>
        <v/>
      </c>
      <c r="AO947" s="172" t="str">
        <f t="shared" si="582"/>
        <v/>
      </c>
      <c r="AP947" s="172" t="str">
        <f t="shared" si="583"/>
        <v/>
      </c>
      <c r="AQ947" s="172" t="str">
        <f t="shared" si="584"/>
        <v/>
      </c>
      <c r="AR947" s="172" t="str">
        <f>Table1[[#This Row],[Sex ]]&amp;Table1[[#This Row],[Month]]</f>
        <v>F6</v>
      </c>
      <c r="AS947" s="21"/>
      <c r="AT947" s="21"/>
      <c r="AU947" s="21"/>
      <c r="AV947" s="21"/>
      <c r="AW947" s="21"/>
      <c r="AX947" s="21"/>
      <c r="AY947" s="21"/>
      <c r="AZ947" s="21"/>
      <c r="BA947" s="21"/>
      <c r="BB947" s="21"/>
      <c r="BC947" s="21"/>
      <c r="BD947" s="21"/>
      <c r="BE947" s="319"/>
      <c r="BF947" s="319"/>
      <c r="BG947" s="316"/>
      <c r="BH947" s="316"/>
      <c r="BI947" s="316"/>
      <c r="BJ947" s="316"/>
      <c r="BK947" s="316"/>
      <c r="BL947" s="316"/>
      <c r="BM947" s="316"/>
      <c r="BN947" s="316"/>
      <c r="BO947" s="316"/>
      <c r="BP947" s="316"/>
      <c r="BQ947" s="316"/>
      <c r="BR947" s="316"/>
      <c r="BS947" s="316"/>
      <c r="BT947" s="316"/>
      <c r="BU947" s="316"/>
      <c r="BV947" s="316"/>
      <c r="BW947" s="316"/>
      <c r="BX947" s="316"/>
      <c r="BY947" s="316"/>
      <c r="BZ947" s="316"/>
      <c r="CA947" s="316"/>
      <c r="CB947" s="316"/>
      <c r="CC947" s="316"/>
      <c r="CD947" s="316"/>
      <c r="CE947" s="316"/>
      <c r="CF947" s="316"/>
      <c r="CG947" s="316"/>
      <c r="CH947" s="316"/>
      <c r="CI947" s="316"/>
      <c r="CJ947" s="316"/>
      <c r="CK947" s="316"/>
      <c r="CL947" s="316"/>
      <c r="CM947" s="316"/>
      <c r="CN947" s="316"/>
      <c r="CO947" s="316"/>
      <c r="CP947" s="316"/>
      <c r="CQ947" s="316"/>
      <c r="CR947" s="316"/>
      <c r="CS947" s="316"/>
      <c r="CT947" s="316"/>
      <c r="CU947" s="316"/>
      <c r="CV947" s="316"/>
      <c r="CW947" s="316"/>
      <c r="CX947" s="316"/>
      <c r="CY947" s="316"/>
      <c r="CZ947" s="316"/>
      <c r="DA947" s="316"/>
      <c r="DB947" s="316"/>
      <c r="DC947" s="316"/>
      <c r="DD947" s="316"/>
      <c r="DE947" s="316"/>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21"/>
      <c r="ET947" s="21"/>
      <c r="EU947" s="21"/>
      <c r="EV947" s="21"/>
      <c r="HP947" s="268">
        <f t="shared" si="588"/>
        <v>5</v>
      </c>
      <c r="HQ947" s="268">
        <f t="shared" si="559"/>
        <v>939</v>
      </c>
      <c r="HR947" s="268">
        <f t="shared" si="589"/>
        <v>0</v>
      </c>
      <c r="HS947" s="268">
        <f t="shared" si="591"/>
        <v>0</v>
      </c>
    </row>
    <row r="948" spans="1:227" x14ac:dyDescent="0.3">
      <c r="A948" s="21"/>
      <c r="B948" s="14">
        <v>12562</v>
      </c>
      <c r="C948" s="14">
        <v>18</v>
      </c>
      <c r="D948" s="14" t="s">
        <v>182</v>
      </c>
      <c r="E948" s="23" t="s">
        <v>184</v>
      </c>
      <c r="F948" s="14">
        <v>390</v>
      </c>
      <c r="G948" s="14" t="s">
        <v>121</v>
      </c>
      <c r="H948" s="14">
        <v>6</v>
      </c>
      <c r="I948" s="14">
        <v>5</v>
      </c>
      <c r="J948" s="14">
        <v>5</v>
      </c>
      <c r="K948" s="14"/>
      <c r="L948" s="14" t="s">
        <v>141</v>
      </c>
      <c r="M948" s="24">
        <f t="shared" si="585"/>
        <v>5</v>
      </c>
      <c r="N948" s="24">
        <f t="shared" si="560"/>
        <v>2</v>
      </c>
      <c r="O948" s="24" t="str">
        <f t="shared" si="561"/>
        <v>5 5</v>
      </c>
      <c r="P948" s="24">
        <f t="shared" si="562"/>
        <v>5</v>
      </c>
      <c r="Q948" s="25">
        <f t="shared" si="563"/>
        <v>0</v>
      </c>
      <c r="R948" s="26">
        <f t="shared" si="564"/>
        <v>0</v>
      </c>
      <c r="S948" s="24">
        <f t="shared" si="565"/>
        <v>6</v>
      </c>
      <c r="T948" s="24">
        <f t="shared" si="566"/>
        <v>6</v>
      </c>
      <c r="U948" s="24" t="str">
        <f t="shared" si="567"/>
        <v/>
      </c>
      <c r="V948" s="24" t="str">
        <f t="shared" si="568"/>
        <v>g</v>
      </c>
      <c r="W948" s="24" t="str">
        <f t="shared" si="586"/>
        <v/>
      </c>
      <c r="X948" s="24">
        <f t="shared" si="569"/>
        <v>6</v>
      </c>
      <c r="Y948" s="24">
        <f t="shared" si="570"/>
        <v>6</v>
      </c>
      <c r="Z948" s="24" t="str">
        <f t="shared" si="571"/>
        <v>M</v>
      </c>
      <c r="AA948" s="24" t="str">
        <f t="shared" si="593"/>
        <v>M</v>
      </c>
      <c r="AB948" s="34" t="str">
        <f t="shared" si="572"/>
        <v/>
      </c>
      <c r="AC948" s="34" t="str">
        <f t="shared" si="573"/>
        <v>g</v>
      </c>
      <c r="AD948" s="34" t="str">
        <f t="shared" si="587"/>
        <v>g</v>
      </c>
      <c r="AE948" s="34" t="str">
        <f t="shared" si="574"/>
        <v>6 0</v>
      </c>
      <c r="AF948" s="34">
        <f t="shared" si="575"/>
        <v>5</v>
      </c>
      <c r="AG948" s="34">
        <f t="shared" si="576"/>
        <v>5</v>
      </c>
      <c r="AH948" s="34">
        <f t="shared" si="577"/>
        <v>0</v>
      </c>
      <c r="AI948" s="172" t="str">
        <f>IF(AJ948&lt;&gt;"",MAX(AI$3:AI947)+1,"")</f>
        <v/>
      </c>
      <c r="AJ948" s="172" t="str">
        <f t="shared" si="578"/>
        <v/>
      </c>
      <c r="AK948" s="172" t="str">
        <f t="shared" si="579"/>
        <v/>
      </c>
      <c r="AL948" s="172" t="str">
        <f t="shared" si="580"/>
        <v/>
      </c>
      <c r="AM948" s="172">
        <f>IF(AN948&lt;&gt;"",MAX(AM$3:AM947)+1,"")</f>
        <v>234</v>
      </c>
      <c r="AN948" s="172" t="str">
        <f t="shared" si="581"/>
        <v>M</v>
      </c>
      <c r="AO948" s="172">
        <f t="shared" si="582"/>
        <v>390</v>
      </c>
      <c r="AP948" s="172">
        <f t="shared" si="583"/>
        <v>5</v>
      </c>
      <c r="AQ948" s="172" t="str">
        <f t="shared" si="584"/>
        <v/>
      </c>
      <c r="AR948" s="172" t="str">
        <f>Table1[[#This Row],[Sex ]]&amp;Table1[[#This Row],[Month]]</f>
        <v>M6</v>
      </c>
      <c r="AS948" s="21"/>
      <c r="AT948" s="21"/>
      <c r="AU948" s="21"/>
      <c r="AV948" s="21"/>
      <c r="AW948" s="21"/>
      <c r="AX948" s="21"/>
      <c r="AY948" s="21"/>
      <c r="AZ948" s="21"/>
      <c r="BA948" s="21"/>
      <c r="BB948" s="21"/>
      <c r="BC948" s="21"/>
      <c r="BD948" s="21"/>
      <c r="BE948" s="319"/>
      <c r="BF948" s="319"/>
      <c r="BG948" s="316"/>
      <c r="BH948" s="316"/>
      <c r="BI948" s="316"/>
      <c r="BJ948" s="316"/>
      <c r="BK948" s="316"/>
      <c r="BL948" s="316"/>
      <c r="BM948" s="316"/>
      <c r="BN948" s="316"/>
      <c r="BO948" s="316"/>
      <c r="BP948" s="316"/>
      <c r="BQ948" s="316"/>
      <c r="BR948" s="316"/>
      <c r="BS948" s="316"/>
      <c r="BT948" s="316"/>
      <c r="BU948" s="316"/>
      <c r="BV948" s="316"/>
      <c r="BW948" s="316"/>
      <c r="BX948" s="316"/>
      <c r="BY948" s="316"/>
      <c r="BZ948" s="316"/>
      <c r="CA948" s="316"/>
      <c r="CB948" s="316"/>
      <c r="CC948" s="316"/>
      <c r="CD948" s="316"/>
      <c r="CE948" s="316"/>
      <c r="CF948" s="316"/>
      <c r="CG948" s="316"/>
      <c r="CH948" s="316"/>
      <c r="CI948" s="316"/>
      <c r="CJ948" s="316"/>
      <c r="CK948" s="316"/>
      <c r="CL948" s="316"/>
      <c r="CM948" s="316"/>
      <c r="CN948" s="316"/>
      <c r="CO948" s="316"/>
      <c r="CP948" s="316"/>
      <c r="CQ948" s="316"/>
      <c r="CR948" s="316"/>
      <c r="CS948" s="316"/>
      <c r="CT948" s="316"/>
      <c r="CU948" s="316"/>
      <c r="CV948" s="316"/>
      <c r="CW948" s="316"/>
      <c r="CX948" s="316"/>
      <c r="CY948" s="316"/>
      <c r="CZ948" s="316"/>
      <c r="DA948" s="316"/>
      <c r="DB948" s="316"/>
      <c r="DC948" s="316"/>
      <c r="DD948" s="316"/>
      <c r="DE948" s="316"/>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21"/>
      <c r="ET948" s="21"/>
      <c r="EU948" s="21"/>
      <c r="EV948" s="21"/>
      <c r="HP948" s="268">
        <f t="shared" si="588"/>
        <v>5</v>
      </c>
      <c r="HQ948" s="268">
        <f t="shared" si="559"/>
        <v>940</v>
      </c>
      <c r="HR948" s="268">
        <f t="shared" si="589"/>
        <v>0</v>
      </c>
      <c r="HS948" s="268">
        <f t="shared" si="591"/>
        <v>0</v>
      </c>
    </row>
    <row r="949" spans="1:227" x14ac:dyDescent="0.3">
      <c r="A949" s="21"/>
      <c r="B949" s="14">
        <v>12562</v>
      </c>
      <c r="C949" s="14">
        <v>19</v>
      </c>
      <c r="D949" s="14" t="s">
        <v>182</v>
      </c>
      <c r="E949" s="23" t="s">
        <v>184</v>
      </c>
      <c r="F949" s="14">
        <v>400</v>
      </c>
      <c r="G949" s="14" t="s">
        <v>121</v>
      </c>
      <c r="H949" s="14">
        <v>6</v>
      </c>
      <c r="I949" s="14">
        <v>5</v>
      </c>
      <c r="J949" s="14">
        <v>5</v>
      </c>
      <c r="K949" s="14"/>
      <c r="L949" s="14" t="s">
        <v>141</v>
      </c>
      <c r="M949" s="24">
        <f t="shared" si="585"/>
        <v>5</v>
      </c>
      <c r="N949" s="24">
        <f t="shared" si="560"/>
        <v>2</v>
      </c>
      <c r="O949" s="24" t="str">
        <f t="shared" si="561"/>
        <v>5 5</v>
      </c>
      <c r="P949" s="24">
        <f t="shared" si="562"/>
        <v>5</v>
      </c>
      <c r="Q949" s="25">
        <f t="shared" si="563"/>
        <v>0</v>
      </c>
      <c r="R949" s="26">
        <f t="shared" si="564"/>
        <v>0</v>
      </c>
      <c r="S949" s="24">
        <f t="shared" si="565"/>
        <v>6</v>
      </c>
      <c r="T949" s="24">
        <f t="shared" si="566"/>
        <v>6</v>
      </c>
      <c r="U949" s="24" t="str">
        <f t="shared" si="567"/>
        <v/>
      </c>
      <c r="V949" s="24" t="str">
        <f t="shared" si="568"/>
        <v>g</v>
      </c>
      <c r="W949" s="24" t="str">
        <f t="shared" si="586"/>
        <v/>
      </c>
      <c r="X949" s="24">
        <f t="shared" si="569"/>
        <v>6</v>
      </c>
      <c r="Y949" s="24">
        <f t="shared" si="570"/>
        <v>6</v>
      </c>
      <c r="Z949" s="24" t="str">
        <f t="shared" si="571"/>
        <v>M</v>
      </c>
      <c r="AA949" s="24" t="str">
        <f t="shared" si="593"/>
        <v>M</v>
      </c>
      <c r="AB949" s="34" t="str">
        <f t="shared" si="572"/>
        <v/>
      </c>
      <c r="AC949" s="34" t="str">
        <f t="shared" si="573"/>
        <v>g</v>
      </c>
      <c r="AD949" s="34" t="str">
        <f t="shared" si="587"/>
        <v>g</v>
      </c>
      <c r="AE949" s="34" t="str">
        <f t="shared" si="574"/>
        <v>6 0</v>
      </c>
      <c r="AF949" s="34">
        <f t="shared" si="575"/>
        <v>5</v>
      </c>
      <c r="AG949" s="34">
        <f t="shared" si="576"/>
        <v>5</v>
      </c>
      <c r="AH949" s="34">
        <f t="shared" si="577"/>
        <v>0</v>
      </c>
      <c r="AI949" s="172" t="str">
        <f>IF(AJ949&lt;&gt;"",MAX(AI$3:AI948)+1,"")</f>
        <v/>
      </c>
      <c r="AJ949" s="172" t="str">
        <f t="shared" si="578"/>
        <v/>
      </c>
      <c r="AK949" s="172" t="str">
        <f t="shared" si="579"/>
        <v/>
      </c>
      <c r="AL949" s="172" t="str">
        <f t="shared" si="580"/>
        <v/>
      </c>
      <c r="AM949" s="172">
        <f>IF(AN949&lt;&gt;"",MAX(AM$3:AM948)+1,"")</f>
        <v>235</v>
      </c>
      <c r="AN949" s="172" t="str">
        <f t="shared" si="581"/>
        <v>M</v>
      </c>
      <c r="AO949" s="172">
        <f t="shared" si="582"/>
        <v>400</v>
      </c>
      <c r="AP949" s="172">
        <f t="shared" si="583"/>
        <v>5</v>
      </c>
      <c r="AQ949" s="172" t="str">
        <f t="shared" si="584"/>
        <v/>
      </c>
      <c r="AR949" s="172" t="str">
        <f>Table1[[#This Row],[Sex ]]&amp;Table1[[#This Row],[Month]]</f>
        <v>M6</v>
      </c>
      <c r="AS949" s="21"/>
      <c r="AT949" s="21"/>
      <c r="AU949" s="21"/>
      <c r="AV949" s="21"/>
      <c r="AW949" s="21"/>
      <c r="AX949" s="21"/>
      <c r="AY949" s="21"/>
      <c r="AZ949" s="21"/>
      <c r="BA949" s="21"/>
      <c r="BB949" s="21"/>
      <c r="BC949" s="21"/>
      <c r="BD949" s="21"/>
      <c r="BE949" s="319"/>
      <c r="BF949" s="319"/>
      <c r="BG949" s="316"/>
      <c r="BH949" s="316"/>
      <c r="BI949" s="316"/>
      <c r="BJ949" s="316"/>
      <c r="BK949" s="316"/>
      <c r="BL949" s="316"/>
      <c r="BM949" s="316"/>
      <c r="BN949" s="316"/>
      <c r="BO949" s="316"/>
      <c r="BP949" s="316"/>
      <c r="BQ949" s="316"/>
      <c r="BR949" s="316"/>
      <c r="BS949" s="316"/>
      <c r="BT949" s="316"/>
      <c r="BU949" s="316"/>
      <c r="BV949" s="316"/>
      <c r="BW949" s="316"/>
      <c r="BX949" s="316"/>
      <c r="BY949" s="316"/>
      <c r="BZ949" s="316"/>
      <c r="CA949" s="316"/>
      <c r="CB949" s="316"/>
      <c r="CC949" s="316"/>
      <c r="CD949" s="316"/>
      <c r="CE949" s="316"/>
      <c r="CF949" s="316"/>
      <c r="CG949" s="316"/>
      <c r="CH949" s="316"/>
      <c r="CI949" s="316"/>
      <c r="CJ949" s="316"/>
      <c r="CK949" s="316"/>
      <c r="CL949" s="316"/>
      <c r="CM949" s="316"/>
      <c r="CN949" s="316"/>
      <c r="CO949" s="316"/>
      <c r="CP949" s="316"/>
      <c r="CQ949" s="316"/>
      <c r="CR949" s="316"/>
      <c r="CS949" s="316"/>
      <c r="CT949" s="316"/>
      <c r="CU949" s="316"/>
      <c r="CV949" s="316"/>
      <c r="CW949" s="316"/>
      <c r="CX949" s="316"/>
      <c r="CY949" s="316"/>
      <c r="CZ949" s="316"/>
      <c r="DA949" s="316"/>
      <c r="DB949" s="316"/>
      <c r="DC949" s="316"/>
      <c r="DD949" s="316"/>
      <c r="DE949" s="316"/>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21"/>
      <c r="ET949" s="21"/>
      <c r="EU949" s="21"/>
      <c r="EV949" s="21"/>
      <c r="HP949" s="268">
        <f t="shared" si="588"/>
        <v>6</v>
      </c>
      <c r="HQ949" s="268">
        <f t="shared" si="559"/>
        <v>941</v>
      </c>
      <c r="HR949" s="268">
        <f t="shared" si="589"/>
        <v>0</v>
      </c>
      <c r="HS949" s="268">
        <f t="shared" si="591"/>
        <v>0</v>
      </c>
    </row>
    <row r="950" spans="1:227" x14ac:dyDescent="0.3">
      <c r="A950" s="21"/>
      <c r="B950" s="14">
        <v>12562</v>
      </c>
      <c r="C950" s="14">
        <v>20</v>
      </c>
      <c r="D950" s="14" t="s">
        <v>182</v>
      </c>
      <c r="E950" s="23" t="s">
        <v>184</v>
      </c>
      <c r="F950" s="14">
        <v>400</v>
      </c>
      <c r="G950" s="14" t="s">
        <v>120</v>
      </c>
      <c r="H950" s="14">
        <v>6</v>
      </c>
      <c r="I950" s="14">
        <v>6</v>
      </c>
      <c r="J950" s="14">
        <v>6</v>
      </c>
      <c r="K950" s="14"/>
      <c r="L950" s="14" t="s">
        <v>141</v>
      </c>
      <c r="M950" s="24">
        <f t="shared" si="585"/>
        <v>6</v>
      </c>
      <c r="N950" s="24">
        <f t="shared" si="560"/>
        <v>2</v>
      </c>
      <c r="O950" s="24" t="str">
        <f t="shared" si="561"/>
        <v>6 6</v>
      </c>
      <c r="P950" s="24">
        <f t="shared" si="562"/>
        <v>6</v>
      </c>
      <c r="Q950" s="25">
        <f t="shared" si="563"/>
        <v>0</v>
      </c>
      <c r="R950" s="26">
        <f t="shared" si="564"/>
        <v>0</v>
      </c>
      <c r="S950" s="24">
        <f t="shared" si="565"/>
        <v>6</v>
      </c>
      <c r="T950" s="24">
        <f t="shared" si="566"/>
        <v>6</v>
      </c>
      <c r="U950" s="24" t="str">
        <f t="shared" si="567"/>
        <v/>
      </c>
      <c r="V950" s="24" t="str">
        <f t="shared" si="568"/>
        <v>g</v>
      </c>
      <c r="W950" s="24" t="str">
        <f t="shared" si="586"/>
        <v/>
      </c>
      <c r="X950" s="24">
        <f t="shared" si="569"/>
        <v>6</v>
      </c>
      <c r="Y950" s="24">
        <f t="shared" si="570"/>
        <v>6</v>
      </c>
      <c r="Z950" s="24" t="str">
        <f t="shared" si="571"/>
        <v>F</v>
      </c>
      <c r="AA950" s="24" t="str">
        <f t="shared" si="593"/>
        <v>F</v>
      </c>
      <c r="AB950" s="34" t="str">
        <f t="shared" si="572"/>
        <v/>
      </c>
      <c r="AC950" s="34" t="str">
        <f t="shared" si="573"/>
        <v>g</v>
      </c>
      <c r="AD950" s="34" t="str">
        <f t="shared" si="587"/>
        <v>g</v>
      </c>
      <c r="AE950" s="34" t="str">
        <f t="shared" si="574"/>
        <v>6 0</v>
      </c>
      <c r="AF950" s="34">
        <f t="shared" si="575"/>
        <v>6</v>
      </c>
      <c r="AG950" s="34">
        <f t="shared" si="576"/>
        <v>6</v>
      </c>
      <c r="AH950" s="34">
        <f t="shared" si="577"/>
        <v>0</v>
      </c>
      <c r="AI950" s="172">
        <f>IF(AJ950&lt;&gt;"",MAX(AI$3:AI949)+1,"")</f>
        <v>703</v>
      </c>
      <c r="AJ950" s="172" t="str">
        <f t="shared" si="578"/>
        <v>F</v>
      </c>
      <c r="AK950" s="172">
        <f t="shared" si="579"/>
        <v>400</v>
      </c>
      <c r="AL950" s="172">
        <f t="shared" si="580"/>
        <v>6</v>
      </c>
      <c r="AM950" s="172" t="str">
        <f>IF(AN950&lt;&gt;"",MAX(AM$3:AM949)+1,"")</f>
        <v/>
      </c>
      <c r="AN950" s="172" t="str">
        <f t="shared" si="581"/>
        <v/>
      </c>
      <c r="AO950" s="172" t="str">
        <f t="shared" si="582"/>
        <v/>
      </c>
      <c r="AP950" s="172" t="str">
        <f t="shared" si="583"/>
        <v/>
      </c>
      <c r="AQ950" s="172" t="str">
        <f t="shared" si="584"/>
        <v/>
      </c>
      <c r="AR950" s="172" t="str">
        <f>Table1[[#This Row],[Sex ]]&amp;Table1[[#This Row],[Month]]</f>
        <v>F6</v>
      </c>
      <c r="AS950" s="21"/>
      <c r="AT950" s="21"/>
      <c r="AU950" s="21"/>
      <c r="AV950" s="21"/>
      <c r="AW950" s="21"/>
      <c r="AX950" s="21"/>
      <c r="AY950" s="21"/>
      <c r="AZ950" s="21"/>
      <c r="BA950" s="21"/>
      <c r="BB950" s="21"/>
      <c r="BC950" s="21"/>
      <c r="BD950" s="21"/>
      <c r="BE950" s="319"/>
      <c r="BF950" s="319"/>
      <c r="BG950" s="316"/>
      <c r="BH950" s="316"/>
      <c r="BI950" s="316"/>
      <c r="BJ950" s="316"/>
      <c r="BK950" s="316"/>
      <c r="BL950" s="316"/>
      <c r="BM950" s="316"/>
      <c r="BN950" s="316"/>
      <c r="BO950" s="316"/>
      <c r="BP950" s="316"/>
      <c r="BQ950" s="316"/>
      <c r="BR950" s="316"/>
      <c r="BS950" s="316"/>
      <c r="BT950" s="316"/>
      <c r="BU950" s="316"/>
      <c r="BV950" s="316"/>
      <c r="BW950" s="316"/>
      <c r="BX950" s="316"/>
      <c r="BY950" s="316"/>
      <c r="BZ950" s="316"/>
      <c r="CA950" s="316"/>
      <c r="CB950" s="316"/>
      <c r="CC950" s="316"/>
      <c r="CD950" s="316"/>
      <c r="CE950" s="316"/>
      <c r="CF950" s="316"/>
      <c r="CG950" s="316"/>
      <c r="CH950" s="316"/>
      <c r="CI950" s="316"/>
      <c r="CJ950" s="316"/>
      <c r="CK950" s="316"/>
      <c r="CL950" s="316"/>
      <c r="CM950" s="316"/>
      <c r="CN950" s="316"/>
      <c r="CO950" s="316"/>
      <c r="CP950" s="316"/>
      <c r="CQ950" s="316"/>
      <c r="CR950" s="316"/>
      <c r="CS950" s="316"/>
      <c r="CT950" s="316"/>
      <c r="CU950" s="316"/>
      <c r="CV950" s="316"/>
      <c r="CW950" s="316"/>
      <c r="CX950" s="316"/>
      <c r="CY950" s="316"/>
      <c r="CZ950" s="316"/>
      <c r="DA950" s="316"/>
      <c r="DB950" s="316"/>
      <c r="DC950" s="316"/>
      <c r="DD950" s="316"/>
      <c r="DE950" s="316"/>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21"/>
      <c r="ET950" s="21"/>
      <c r="EU950" s="21"/>
      <c r="EV950" s="21"/>
      <c r="HP950" s="268">
        <f t="shared" si="588"/>
        <v>5</v>
      </c>
      <c r="HQ950" s="268">
        <f t="shared" si="559"/>
        <v>942</v>
      </c>
      <c r="HR950" s="268">
        <f t="shared" si="589"/>
        <v>0</v>
      </c>
      <c r="HS950" s="268">
        <f t="shared" si="591"/>
        <v>0</v>
      </c>
    </row>
    <row r="951" spans="1:227" x14ac:dyDescent="0.3">
      <c r="A951" s="21"/>
      <c r="B951" s="14">
        <v>12562</v>
      </c>
      <c r="C951" s="14">
        <v>21</v>
      </c>
      <c r="D951" s="14" t="s">
        <v>182</v>
      </c>
      <c r="E951" s="23" t="s">
        <v>184</v>
      </c>
      <c r="F951" s="14">
        <v>410</v>
      </c>
      <c r="G951" s="14" t="s">
        <v>120</v>
      </c>
      <c r="H951" s="14">
        <v>6</v>
      </c>
      <c r="I951" s="14">
        <v>5</v>
      </c>
      <c r="J951" s="14">
        <v>5</v>
      </c>
      <c r="K951" s="14"/>
      <c r="L951" s="14" t="s">
        <v>141</v>
      </c>
      <c r="M951" s="24">
        <f t="shared" si="585"/>
        <v>5</v>
      </c>
      <c r="N951" s="24">
        <f t="shared" si="560"/>
        <v>2</v>
      </c>
      <c r="O951" s="24" t="str">
        <f t="shared" si="561"/>
        <v>5 5</v>
      </c>
      <c r="P951" s="24">
        <f t="shared" si="562"/>
        <v>5</v>
      </c>
      <c r="Q951" s="25">
        <f t="shared" si="563"/>
        <v>0</v>
      </c>
      <c r="R951" s="26">
        <f t="shared" si="564"/>
        <v>0</v>
      </c>
      <c r="S951" s="24">
        <f t="shared" si="565"/>
        <v>6</v>
      </c>
      <c r="T951" s="24">
        <f t="shared" si="566"/>
        <v>6</v>
      </c>
      <c r="U951" s="24" t="str">
        <f t="shared" si="567"/>
        <v/>
      </c>
      <c r="V951" s="24" t="str">
        <f t="shared" si="568"/>
        <v>g</v>
      </c>
      <c r="W951" s="24" t="str">
        <f t="shared" si="586"/>
        <v/>
      </c>
      <c r="X951" s="24">
        <f t="shared" si="569"/>
        <v>6</v>
      </c>
      <c r="Y951" s="24">
        <f t="shared" si="570"/>
        <v>6</v>
      </c>
      <c r="Z951" s="24" t="str">
        <f t="shared" si="571"/>
        <v>F</v>
      </c>
      <c r="AA951" s="24" t="str">
        <f t="shared" si="593"/>
        <v>F</v>
      </c>
      <c r="AB951" s="34" t="str">
        <f t="shared" si="572"/>
        <v/>
      </c>
      <c r="AC951" s="34" t="str">
        <f t="shared" si="573"/>
        <v>g</v>
      </c>
      <c r="AD951" s="34" t="str">
        <f t="shared" si="587"/>
        <v>g</v>
      </c>
      <c r="AE951" s="34" t="str">
        <f t="shared" si="574"/>
        <v>6 0</v>
      </c>
      <c r="AF951" s="34">
        <f t="shared" si="575"/>
        <v>5</v>
      </c>
      <c r="AG951" s="34">
        <f t="shared" si="576"/>
        <v>5</v>
      </c>
      <c r="AH951" s="34">
        <f t="shared" si="577"/>
        <v>0</v>
      </c>
      <c r="AI951" s="172">
        <f>IF(AJ951&lt;&gt;"",MAX(AI$3:AI950)+1,"")</f>
        <v>704</v>
      </c>
      <c r="AJ951" s="172" t="str">
        <f t="shared" si="578"/>
        <v>F</v>
      </c>
      <c r="AK951" s="172">
        <f t="shared" si="579"/>
        <v>410</v>
      </c>
      <c r="AL951" s="172">
        <f t="shared" si="580"/>
        <v>5</v>
      </c>
      <c r="AM951" s="172" t="str">
        <f>IF(AN951&lt;&gt;"",MAX(AM$3:AM950)+1,"")</f>
        <v/>
      </c>
      <c r="AN951" s="172" t="str">
        <f t="shared" si="581"/>
        <v/>
      </c>
      <c r="AO951" s="172" t="str">
        <f t="shared" si="582"/>
        <v/>
      </c>
      <c r="AP951" s="172" t="str">
        <f t="shared" si="583"/>
        <v/>
      </c>
      <c r="AQ951" s="172" t="str">
        <f t="shared" si="584"/>
        <v/>
      </c>
      <c r="AR951" s="172" t="str">
        <f>Table1[[#This Row],[Sex ]]&amp;Table1[[#This Row],[Month]]</f>
        <v>F6</v>
      </c>
      <c r="AS951" s="21"/>
      <c r="AT951" s="21"/>
      <c r="AU951" s="21"/>
      <c r="AV951" s="21"/>
      <c r="AW951" s="21"/>
      <c r="AX951" s="21"/>
      <c r="AY951" s="21"/>
      <c r="AZ951" s="21"/>
      <c r="BA951" s="21"/>
      <c r="BB951" s="21"/>
      <c r="BC951" s="21"/>
      <c r="BD951" s="21"/>
      <c r="BE951" s="319"/>
      <c r="BF951" s="319"/>
      <c r="BG951" s="316"/>
      <c r="BH951" s="316"/>
      <c r="BI951" s="316"/>
      <c r="BJ951" s="316"/>
      <c r="BK951" s="316"/>
      <c r="BL951" s="316"/>
      <c r="BM951" s="316"/>
      <c r="BN951" s="316"/>
      <c r="BO951" s="316"/>
      <c r="BP951" s="316"/>
      <c r="BQ951" s="316"/>
      <c r="BR951" s="316"/>
      <c r="BS951" s="316"/>
      <c r="BT951" s="316"/>
      <c r="BU951" s="316"/>
      <c r="BV951" s="316"/>
      <c r="BW951" s="316"/>
      <c r="BX951" s="316"/>
      <c r="BY951" s="316"/>
      <c r="BZ951" s="316"/>
      <c r="CA951" s="316"/>
      <c r="CB951" s="316"/>
      <c r="CC951" s="316"/>
      <c r="CD951" s="316"/>
      <c r="CE951" s="316"/>
      <c r="CF951" s="316"/>
      <c r="CG951" s="316"/>
      <c r="CH951" s="316"/>
      <c r="CI951" s="316"/>
      <c r="CJ951" s="316"/>
      <c r="CK951" s="316"/>
      <c r="CL951" s="316"/>
      <c r="CM951" s="316"/>
      <c r="CN951" s="316"/>
      <c r="CO951" s="316"/>
      <c r="CP951" s="316"/>
      <c r="CQ951" s="316"/>
      <c r="CR951" s="316"/>
      <c r="CS951" s="316"/>
      <c r="CT951" s="316"/>
      <c r="CU951" s="316"/>
      <c r="CV951" s="316"/>
      <c r="CW951" s="316"/>
      <c r="CX951" s="316"/>
      <c r="CY951" s="316"/>
      <c r="CZ951" s="316"/>
      <c r="DA951" s="316"/>
      <c r="DB951" s="316"/>
      <c r="DC951" s="316"/>
      <c r="DD951" s="316"/>
      <c r="DE951" s="316"/>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21"/>
      <c r="ET951" s="21"/>
      <c r="EU951" s="21"/>
      <c r="EV951" s="21"/>
      <c r="HP951" s="268">
        <f t="shared" si="588"/>
        <v>4</v>
      </c>
      <c r="HQ951" s="268">
        <f t="shared" si="559"/>
        <v>943</v>
      </c>
      <c r="HR951" s="268">
        <f t="shared" si="589"/>
        <v>0</v>
      </c>
      <c r="HS951" s="268">
        <f t="shared" si="591"/>
        <v>0</v>
      </c>
    </row>
    <row r="952" spans="1:227" x14ac:dyDescent="0.3">
      <c r="A952" s="21"/>
      <c r="B952" s="14">
        <v>12562</v>
      </c>
      <c r="C952" s="14">
        <v>22</v>
      </c>
      <c r="D952" s="14" t="s">
        <v>182</v>
      </c>
      <c r="E952" s="23" t="s">
        <v>184</v>
      </c>
      <c r="F952" s="14">
        <v>410</v>
      </c>
      <c r="G952" s="14" t="s">
        <v>121</v>
      </c>
      <c r="H952" s="14">
        <v>6</v>
      </c>
      <c r="I952" s="14">
        <v>6</v>
      </c>
      <c r="J952" s="14">
        <v>6</v>
      </c>
      <c r="K952" s="14"/>
      <c r="L952" s="14" t="s">
        <v>141</v>
      </c>
      <c r="M952" s="24">
        <f t="shared" si="585"/>
        <v>6</v>
      </c>
      <c r="N952" s="24">
        <f t="shared" si="560"/>
        <v>2</v>
      </c>
      <c r="O952" s="24" t="str">
        <f t="shared" si="561"/>
        <v>6 6</v>
      </c>
      <c r="P952" s="24">
        <f t="shared" si="562"/>
        <v>6</v>
      </c>
      <c r="Q952" s="25">
        <f t="shared" si="563"/>
        <v>0</v>
      </c>
      <c r="R952" s="26">
        <f t="shared" si="564"/>
        <v>0</v>
      </c>
      <c r="S952" s="24">
        <f t="shared" si="565"/>
        <v>6</v>
      </c>
      <c r="T952" s="24">
        <f t="shared" si="566"/>
        <v>6</v>
      </c>
      <c r="U952" s="24" t="str">
        <f t="shared" si="567"/>
        <v/>
      </c>
      <c r="V952" s="24" t="str">
        <f t="shared" si="568"/>
        <v>g</v>
      </c>
      <c r="W952" s="24" t="str">
        <f t="shared" si="586"/>
        <v/>
      </c>
      <c r="X952" s="24">
        <f t="shared" si="569"/>
        <v>6</v>
      </c>
      <c r="Y952" s="24">
        <f t="shared" si="570"/>
        <v>6</v>
      </c>
      <c r="Z952" s="24" t="str">
        <f t="shared" si="571"/>
        <v>M</v>
      </c>
      <c r="AA952" s="24" t="str">
        <f t="shared" si="593"/>
        <v>M</v>
      </c>
      <c r="AB952" s="34" t="str">
        <f t="shared" si="572"/>
        <v/>
      </c>
      <c r="AC952" s="34" t="str">
        <f t="shared" si="573"/>
        <v>g</v>
      </c>
      <c r="AD952" s="34" t="str">
        <f t="shared" si="587"/>
        <v>g</v>
      </c>
      <c r="AE952" s="34" t="str">
        <f t="shared" si="574"/>
        <v>6 0</v>
      </c>
      <c r="AF952" s="34">
        <f t="shared" si="575"/>
        <v>6</v>
      </c>
      <c r="AG952" s="34">
        <f t="shared" si="576"/>
        <v>6</v>
      </c>
      <c r="AH952" s="34">
        <f t="shared" si="577"/>
        <v>0</v>
      </c>
      <c r="AI952" s="172" t="str">
        <f>IF(AJ952&lt;&gt;"",MAX(AI$3:AI951)+1,"")</f>
        <v/>
      </c>
      <c r="AJ952" s="172" t="str">
        <f t="shared" si="578"/>
        <v/>
      </c>
      <c r="AK952" s="172" t="str">
        <f t="shared" si="579"/>
        <v/>
      </c>
      <c r="AL952" s="172" t="str">
        <f t="shared" si="580"/>
        <v/>
      </c>
      <c r="AM952" s="172">
        <f>IF(AN952&lt;&gt;"",MAX(AM$3:AM951)+1,"")</f>
        <v>236</v>
      </c>
      <c r="AN952" s="172" t="str">
        <f t="shared" si="581"/>
        <v>M</v>
      </c>
      <c r="AO952" s="172">
        <f t="shared" si="582"/>
        <v>410</v>
      </c>
      <c r="AP952" s="172">
        <f t="shared" si="583"/>
        <v>6</v>
      </c>
      <c r="AQ952" s="172" t="str">
        <f t="shared" si="584"/>
        <v/>
      </c>
      <c r="AR952" s="172" t="str">
        <f>Table1[[#This Row],[Sex ]]&amp;Table1[[#This Row],[Month]]</f>
        <v>M6</v>
      </c>
      <c r="AS952" s="21"/>
      <c r="AT952" s="21"/>
      <c r="AU952" s="21"/>
      <c r="AV952" s="21"/>
      <c r="AW952" s="21"/>
      <c r="AX952" s="21"/>
      <c r="AY952" s="21"/>
      <c r="AZ952" s="21"/>
      <c r="BA952" s="21"/>
      <c r="BB952" s="21"/>
      <c r="BC952" s="21"/>
      <c r="BD952" s="21"/>
      <c r="BE952" s="319"/>
      <c r="BF952" s="319"/>
      <c r="BG952" s="316"/>
      <c r="BH952" s="316"/>
      <c r="BI952" s="316"/>
      <c r="BJ952" s="316"/>
      <c r="BK952" s="316"/>
      <c r="BL952" s="316"/>
      <c r="BM952" s="316"/>
      <c r="BN952" s="316"/>
      <c r="BO952" s="316"/>
      <c r="BP952" s="316"/>
      <c r="BQ952" s="316"/>
      <c r="BR952" s="316"/>
      <c r="BS952" s="316"/>
      <c r="BT952" s="316"/>
      <c r="BU952" s="316"/>
      <c r="BV952" s="316"/>
      <c r="BW952" s="316"/>
      <c r="BX952" s="316"/>
      <c r="BY952" s="316"/>
      <c r="BZ952" s="316"/>
      <c r="CA952" s="316"/>
      <c r="CB952" s="316"/>
      <c r="CC952" s="316"/>
      <c r="CD952" s="316"/>
      <c r="CE952" s="316"/>
      <c r="CF952" s="316"/>
      <c r="CG952" s="316"/>
      <c r="CH952" s="316"/>
      <c r="CI952" s="316"/>
      <c r="CJ952" s="316"/>
      <c r="CK952" s="316"/>
      <c r="CL952" s="316"/>
      <c r="CM952" s="316"/>
      <c r="CN952" s="316"/>
      <c r="CO952" s="316"/>
      <c r="CP952" s="316"/>
      <c r="CQ952" s="316"/>
      <c r="CR952" s="316"/>
      <c r="CS952" s="316"/>
      <c r="CT952" s="316"/>
      <c r="CU952" s="316"/>
      <c r="CV952" s="316"/>
      <c r="CW952" s="316"/>
      <c r="CX952" s="316"/>
      <c r="CY952" s="316"/>
      <c r="CZ952" s="316"/>
      <c r="DA952" s="316"/>
      <c r="DB952" s="316"/>
      <c r="DC952" s="316"/>
      <c r="DD952" s="316"/>
      <c r="DE952" s="316"/>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21"/>
      <c r="ET952" s="21"/>
      <c r="EU952" s="21"/>
      <c r="EV952" s="21"/>
      <c r="HP952" s="268">
        <f t="shared" si="588"/>
        <v>4</v>
      </c>
      <c r="HQ952" s="268">
        <f t="shared" si="559"/>
        <v>944</v>
      </c>
      <c r="HR952" s="268">
        <f t="shared" si="589"/>
        <v>0</v>
      </c>
      <c r="HS952" s="268">
        <f t="shared" si="591"/>
        <v>0</v>
      </c>
    </row>
    <row r="953" spans="1:227" x14ac:dyDescent="0.3">
      <c r="A953" s="21"/>
      <c r="B953" s="14">
        <v>12562</v>
      </c>
      <c r="C953" s="14">
        <v>23</v>
      </c>
      <c r="D953" s="14" t="s">
        <v>182</v>
      </c>
      <c r="E953" s="23" t="s">
        <v>184</v>
      </c>
      <c r="F953" s="14">
        <v>420</v>
      </c>
      <c r="G953" s="14" t="s">
        <v>120</v>
      </c>
      <c r="H953" s="14">
        <v>6</v>
      </c>
      <c r="I953" s="14">
        <v>8</v>
      </c>
      <c r="J953" s="14">
        <v>7</v>
      </c>
      <c r="K953" s="14"/>
      <c r="L953" s="14" t="s">
        <v>141</v>
      </c>
      <c r="M953" s="24" t="str">
        <f t="shared" si="585"/>
        <v/>
      </c>
      <c r="N953" s="24">
        <f t="shared" si="560"/>
        <v>2</v>
      </c>
      <c r="O953" s="24" t="str">
        <f t="shared" si="561"/>
        <v>7 8</v>
      </c>
      <c r="P953" s="24">
        <f t="shared" si="562"/>
        <v>7.5</v>
      </c>
      <c r="Q953" s="25">
        <f t="shared" si="563"/>
        <v>0.5</v>
      </c>
      <c r="R953" s="26">
        <f t="shared" si="564"/>
        <v>9.428090415820635E-2</v>
      </c>
      <c r="S953" s="24">
        <f t="shared" si="565"/>
        <v>6</v>
      </c>
      <c r="T953" s="24">
        <f t="shared" si="566"/>
        <v>6</v>
      </c>
      <c r="U953" s="24" t="str">
        <f t="shared" si="567"/>
        <v/>
      </c>
      <c r="V953" s="24" t="str">
        <f t="shared" si="568"/>
        <v/>
      </c>
      <c r="W953" s="24" t="str">
        <f t="shared" si="586"/>
        <v/>
      </c>
      <c r="X953" s="24" t="str">
        <f t="shared" si="569"/>
        <v/>
      </c>
      <c r="Y953" s="24">
        <f t="shared" si="570"/>
        <v>6</v>
      </c>
      <c r="Z953" s="24" t="str">
        <f t="shared" si="571"/>
        <v>F</v>
      </c>
      <c r="AA953" s="24" t="str">
        <f>IF(I953&lt;&gt;"",IF(I953-J953=0,G953,""),"")</f>
        <v/>
      </c>
      <c r="AB953" s="34" t="str">
        <f t="shared" si="572"/>
        <v/>
      </c>
      <c r="AC953" s="34" t="str">
        <f t="shared" si="573"/>
        <v>g</v>
      </c>
      <c r="AD953" s="34" t="str">
        <f t="shared" si="587"/>
        <v/>
      </c>
      <c r="AE953" s="34" t="str">
        <f t="shared" si="574"/>
        <v>6 1</v>
      </c>
      <c r="AF953" s="34">
        <f t="shared" si="575"/>
        <v>7</v>
      </c>
      <c r="AG953" s="34">
        <f t="shared" si="576"/>
        <v>8</v>
      </c>
      <c r="AH953" s="34">
        <f t="shared" si="577"/>
        <v>1</v>
      </c>
      <c r="AI953" s="172">
        <f>IF(AJ953&lt;&gt;"",MAX(AI$3:AI952)+1,"")</f>
        <v>705</v>
      </c>
      <c r="AJ953" s="172" t="str">
        <f t="shared" si="578"/>
        <v>F</v>
      </c>
      <c r="AK953" s="172">
        <f t="shared" si="579"/>
        <v>420</v>
      </c>
      <c r="AL953" s="172">
        <f t="shared" si="580"/>
        <v>7</v>
      </c>
      <c r="AM953" s="172" t="str">
        <f>IF(AN953&lt;&gt;"",MAX(AM$3:AM952)+1,"")</f>
        <v/>
      </c>
      <c r="AN953" s="172" t="str">
        <f t="shared" si="581"/>
        <v/>
      </c>
      <c r="AO953" s="172" t="str">
        <f t="shared" si="582"/>
        <v/>
      </c>
      <c r="AP953" s="172" t="str">
        <f t="shared" si="583"/>
        <v/>
      </c>
      <c r="AQ953" s="172" t="str">
        <f t="shared" si="584"/>
        <v/>
      </c>
      <c r="AR953" s="172" t="str">
        <f>Table1[[#This Row],[Sex ]]&amp;Table1[[#This Row],[Month]]</f>
        <v>F6</v>
      </c>
      <c r="AS953" s="21"/>
      <c r="AT953" s="21"/>
      <c r="AU953" s="21"/>
      <c r="AV953" s="21"/>
      <c r="AW953" s="21"/>
      <c r="AX953" s="21"/>
      <c r="AY953" s="21"/>
      <c r="AZ953" s="21"/>
      <c r="BA953" s="21"/>
      <c r="BB953" s="21"/>
      <c r="BC953" s="21"/>
      <c r="BD953" s="21"/>
      <c r="BE953" s="319"/>
      <c r="BF953" s="319"/>
      <c r="BG953" s="316"/>
      <c r="BH953" s="316"/>
      <c r="BI953" s="316"/>
      <c r="BJ953" s="316"/>
      <c r="BK953" s="316"/>
      <c r="BL953" s="316"/>
      <c r="BM953" s="316"/>
      <c r="BN953" s="316"/>
      <c r="BO953" s="316"/>
      <c r="BP953" s="316"/>
      <c r="BQ953" s="316"/>
      <c r="BR953" s="316"/>
      <c r="BS953" s="316"/>
      <c r="BT953" s="316"/>
      <c r="BU953" s="316"/>
      <c r="BV953" s="316"/>
      <c r="BW953" s="316"/>
      <c r="BX953" s="316"/>
      <c r="BY953" s="316"/>
      <c r="BZ953" s="316"/>
      <c r="CA953" s="316"/>
      <c r="CB953" s="316"/>
      <c r="CC953" s="316"/>
      <c r="CD953" s="316"/>
      <c r="CE953" s="316"/>
      <c r="CF953" s="316"/>
      <c r="CG953" s="316"/>
      <c r="CH953" s="316"/>
      <c r="CI953" s="316"/>
      <c r="CJ953" s="316"/>
      <c r="CK953" s="316"/>
      <c r="CL953" s="316"/>
      <c r="CM953" s="316"/>
      <c r="CN953" s="316"/>
      <c r="CO953" s="316"/>
      <c r="CP953" s="316"/>
      <c r="CQ953" s="316"/>
      <c r="CR953" s="316"/>
      <c r="CS953" s="316"/>
      <c r="CT953" s="316"/>
      <c r="CU953" s="316"/>
      <c r="CV953" s="316"/>
      <c r="CW953" s="316"/>
      <c r="CX953" s="316"/>
      <c r="CY953" s="316"/>
      <c r="CZ953" s="316"/>
      <c r="DA953" s="316"/>
      <c r="DB953" s="316"/>
      <c r="DC953" s="316"/>
      <c r="DD953" s="316"/>
      <c r="DE953" s="316"/>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21"/>
      <c r="ET953" s="21"/>
      <c r="EU953" s="21"/>
      <c r="EV953" s="21"/>
      <c r="HP953" s="268">
        <f t="shared" si="588"/>
        <v>7</v>
      </c>
      <c r="HQ953" s="268">
        <f t="shared" si="559"/>
        <v>945</v>
      </c>
      <c r="HR953" s="268">
        <f t="shared" si="589"/>
        <v>0</v>
      </c>
      <c r="HS953" s="268">
        <f t="shared" si="591"/>
        <v>0</v>
      </c>
    </row>
    <row r="954" spans="1:227" x14ac:dyDescent="0.3">
      <c r="A954" s="21"/>
      <c r="B954" s="14">
        <v>12562</v>
      </c>
      <c r="C954" s="14">
        <v>24</v>
      </c>
      <c r="D954" s="14" t="s">
        <v>182</v>
      </c>
      <c r="E954" s="23" t="s">
        <v>184</v>
      </c>
      <c r="F954" s="14">
        <v>420</v>
      </c>
      <c r="G954" s="14" t="s">
        <v>121</v>
      </c>
      <c r="H954" s="14">
        <v>6</v>
      </c>
      <c r="I954" s="14">
        <v>6</v>
      </c>
      <c r="J954" s="14">
        <v>6</v>
      </c>
      <c r="K954" s="14"/>
      <c r="L954" s="14" t="s">
        <v>141</v>
      </c>
      <c r="M954" s="24">
        <f t="shared" si="585"/>
        <v>6</v>
      </c>
      <c r="N954" s="24">
        <f t="shared" si="560"/>
        <v>2</v>
      </c>
      <c r="O954" s="24" t="str">
        <f t="shared" si="561"/>
        <v>6 6</v>
      </c>
      <c r="P954" s="24">
        <f t="shared" si="562"/>
        <v>6</v>
      </c>
      <c r="Q954" s="25">
        <f t="shared" si="563"/>
        <v>0</v>
      </c>
      <c r="R954" s="26">
        <f t="shared" si="564"/>
        <v>0</v>
      </c>
      <c r="S954" s="24">
        <f t="shared" si="565"/>
        <v>6</v>
      </c>
      <c r="T954" s="24">
        <f t="shared" si="566"/>
        <v>6</v>
      </c>
      <c r="U954" s="24" t="str">
        <f t="shared" si="567"/>
        <v/>
      </c>
      <c r="V954" s="24" t="str">
        <f t="shared" si="568"/>
        <v>g</v>
      </c>
      <c r="W954" s="24" t="str">
        <f t="shared" si="586"/>
        <v/>
      </c>
      <c r="X954" s="24">
        <f t="shared" si="569"/>
        <v>6</v>
      </c>
      <c r="Y954" s="24">
        <f t="shared" si="570"/>
        <v>6</v>
      </c>
      <c r="Z954" s="24" t="str">
        <f t="shared" si="571"/>
        <v>M</v>
      </c>
      <c r="AA954" s="24" t="str">
        <f t="shared" ref="AA954:AA962" si="594">IF(I954&lt;&gt;"",IF(SUM(I954:J954)&gt;98,"",IF(I954-J954=0,G954,"")))</f>
        <v>M</v>
      </c>
      <c r="AB954" s="34" t="str">
        <f t="shared" si="572"/>
        <v/>
      </c>
      <c r="AC954" s="34" t="str">
        <f t="shared" si="573"/>
        <v>g</v>
      </c>
      <c r="AD954" s="34" t="str">
        <f t="shared" si="587"/>
        <v>g</v>
      </c>
      <c r="AE954" s="34" t="str">
        <f t="shared" si="574"/>
        <v>6 0</v>
      </c>
      <c r="AF954" s="34">
        <f t="shared" si="575"/>
        <v>6</v>
      </c>
      <c r="AG954" s="34">
        <f t="shared" si="576"/>
        <v>6</v>
      </c>
      <c r="AH954" s="34">
        <f t="shared" si="577"/>
        <v>0</v>
      </c>
      <c r="AI954" s="172" t="str">
        <f>IF(AJ954&lt;&gt;"",MAX(AI$3:AI953)+1,"")</f>
        <v/>
      </c>
      <c r="AJ954" s="172" t="str">
        <f t="shared" si="578"/>
        <v/>
      </c>
      <c r="AK954" s="172" t="str">
        <f t="shared" si="579"/>
        <v/>
      </c>
      <c r="AL954" s="172" t="str">
        <f t="shared" si="580"/>
        <v/>
      </c>
      <c r="AM954" s="172">
        <f>IF(AN954&lt;&gt;"",MAX(AM$3:AM953)+1,"")</f>
        <v>237</v>
      </c>
      <c r="AN954" s="172" t="str">
        <f t="shared" si="581"/>
        <v>M</v>
      </c>
      <c r="AO954" s="172">
        <f t="shared" si="582"/>
        <v>420</v>
      </c>
      <c r="AP954" s="172">
        <f t="shared" si="583"/>
        <v>6</v>
      </c>
      <c r="AQ954" s="172" t="str">
        <f t="shared" si="584"/>
        <v/>
      </c>
      <c r="AR954" s="172" t="str">
        <f>Table1[[#This Row],[Sex ]]&amp;Table1[[#This Row],[Month]]</f>
        <v>M6</v>
      </c>
      <c r="AS954" s="21"/>
      <c r="AT954" s="21"/>
      <c r="AU954" s="21"/>
      <c r="AV954" s="21"/>
      <c r="AW954" s="21"/>
      <c r="AX954" s="21"/>
      <c r="AY954" s="21"/>
      <c r="AZ954" s="21"/>
      <c r="BA954" s="21"/>
      <c r="BB954" s="21"/>
      <c r="BC954" s="21"/>
      <c r="BD954" s="21"/>
      <c r="BE954" s="319"/>
      <c r="BF954" s="319"/>
      <c r="BG954" s="316"/>
      <c r="BH954" s="316"/>
      <c r="BI954" s="316"/>
      <c r="BJ954" s="316"/>
      <c r="BK954" s="316"/>
      <c r="BL954" s="316"/>
      <c r="BM954" s="316"/>
      <c r="BN954" s="316"/>
      <c r="BO954" s="316"/>
      <c r="BP954" s="316"/>
      <c r="BQ954" s="316"/>
      <c r="BR954" s="316"/>
      <c r="BS954" s="316"/>
      <c r="BT954" s="316"/>
      <c r="BU954" s="316"/>
      <c r="BV954" s="316"/>
      <c r="BW954" s="316"/>
      <c r="BX954" s="316"/>
      <c r="BY954" s="316"/>
      <c r="BZ954" s="316"/>
      <c r="CA954" s="316"/>
      <c r="CB954" s="316"/>
      <c r="CC954" s="316"/>
      <c r="CD954" s="316"/>
      <c r="CE954" s="316"/>
      <c r="CF954" s="316"/>
      <c r="CG954" s="316"/>
      <c r="CH954" s="316"/>
      <c r="CI954" s="316"/>
      <c r="CJ954" s="316"/>
      <c r="CK954" s="316"/>
      <c r="CL954" s="316"/>
      <c r="CM954" s="316"/>
      <c r="CN954" s="316"/>
      <c r="CO954" s="316"/>
      <c r="CP954" s="316"/>
      <c r="CQ954" s="316"/>
      <c r="CR954" s="316"/>
      <c r="CS954" s="316"/>
      <c r="CT954" s="316"/>
      <c r="CU954" s="316"/>
      <c r="CV954" s="316"/>
      <c r="CW954" s="316"/>
      <c r="CX954" s="316"/>
      <c r="CY954" s="316"/>
      <c r="CZ954" s="316"/>
      <c r="DA954" s="316"/>
      <c r="DB954" s="316"/>
      <c r="DC954" s="316"/>
      <c r="DD954" s="316"/>
      <c r="DE954" s="316"/>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21"/>
      <c r="ET954" s="21"/>
      <c r="EU954" s="21"/>
      <c r="EV954" s="21"/>
      <c r="HP954" s="268">
        <f t="shared" si="588"/>
        <v>5</v>
      </c>
      <c r="HQ954" s="268">
        <f t="shared" si="559"/>
        <v>946</v>
      </c>
      <c r="HR954" s="268">
        <f t="shared" si="589"/>
        <v>0</v>
      </c>
      <c r="HS954" s="268">
        <f t="shared" si="591"/>
        <v>0</v>
      </c>
    </row>
    <row r="955" spans="1:227" x14ac:dyDescent="0.3">
      <c r="A955" s="21"/>
      <c r="B955" s="14">
        <v>12562</v>
      </c>
      <c r="C955" s="14">
        <v>25</v>
      </c>
      <c r="D955" s="14" t="s">
        <v>182</v>
      </c>
      <c r="E955" s="23" t="s">
        <v>184</v>
      </c>
      <c r="F955" s="14">
        <v>430</v>
      </c>
      <c r="G955" s="14" t="s">
        <v>120</v>
      </c>
      <c r="H955" s="14">
        <v>6</v>
      </c>
      <c r="I955" s="14">
        <v>10</v>
      </c>
      <c r="J955" s="14">
        <v>10</v>
      </c>
      <c r="K955" s="14"/>
      <c r="L955" s="14" t="s">
        <v>141</v>
      </c>
      <c r="M955" s="24">
        <f t="shared" si="585"/>
        <v>10</v>
      </c>
      <c r="N955" s="24">
        <f t="shared" si="560"/>
        <v>2</v>
      </c>
      <c r="O955" s="24" t="str">
        <f t="shared" si="561"/>
        <v>10 10</v>
      </c>
      <c r="P955" s="24">
        <f t="shared" si="562"/>
        <v>10</v>
      </c>
      <c r="Q955" s="25">
        <f t="shared" si="563"/>
        <v>0</v>
      </c>
      <c r="R955" s="26">
        <f t="shared" si="564"/>
        <v>0</v>
      </c>
      <c r="S955" s="24">
        <f t="shared" si="565"/>
        <v>6</v>
      </c>
      <c r="T955" s="24">
        <f t="shared" si="566"/>
        <v>6</v>
      </c>
      <c r="U955" s="24" t="str">
        <f t="shared" si="567"/>
        <v/>
      </c>
      <c r="V955" s="24" t="str">
        <f t="shared" si="568"/>
        <v>g</v>
      </c>
      <c r="W955" s="24" t="str">
        <f t="shared" si="586"/>
        <v/>
      </c>
      <c r="X955" s="24">
        <f t="shared" si="569"/>
        <v>6</v>
      </c>
      <c r="Y955" s="24">
        <f t="shared" si="570"/>
        <v>6</v>
      </c>
      <c r="Z955" s="24" t="str">
        <f t="shared" si="571"/>
        <v>F</v>
      </c>
      <c r="AA955" s="24" t="str">
        <f t="shared" si="594"/>
        <v>F</v>
      </c>
      <c r="AB955" s="34" t="str">
        <f t="shared" si="572"/>
        <v/>
      </c>
      <c r="AC955" s="34" t="str">
        <f t="shared" si="573"/>
        <v>g</v>
      </c>
      <c r="AD955" s="34" t="str">
        <f t="shared" si="587"/>
        <v>g</v>
      </c>
      <c r="AE955" s="34" t="str">
        <f t="shared" si="574"/>
        <v>6 0</v>
      </c>
      <c r="AF955" s="34">
        <f t="shared" si="575"/>
        <v>10</v>
      </c>
      <c r="AG955" s="34">
        <f t="shared" si="576"/>
        <v>10</v>
      </c>
      <c r="AH955" s="34">
        <f t="shared" si="577"/>
        <v>0</v>
      </c>
      <c r="AI955" s="172">
        <f>IF(AJ955&lt;&gt;"",MAX(AI$3:AI954)+1,"")</f>
        <v>706</v>
      </c>
      <c r="AJ955" s="172" t="str">
        <f t="shared" si="578"/>
        <v>F</v>
      </c>
      <c r="AK955" s="172">
        <f t="shared" si="579"/>
        <v>430</v>
      </c>
      <c r="AL955" s="172">
        <f t="shared" si="580"/>
        <v>10</v>
      </c>
      <c r="AM955" s="172" t="str">
        <f>IF(AN955&lt;&gt;"",MAX(AM$3:AM954)+1,"")</f>
        <v/>
      </c>
      <c r="AN955" s="172" t="str">
        <f t="shared" si="581"/>
        <v/>
      </c>
      <c r="AO955" s="172" t="str">
        <f t="shared" si="582"/>
        <v/>
      </c>
      <c r="AP955" s="172" t="str">
        <f t="shared" si="583"/>
        <v/>
      </c>
      <c r="AQ955" s="172" t="str">
        <f t="shared" si="584"/>
        <v/>
      </c>
      <c r="AR955" s="172" t="str">
        <f>Table1[[#This Row],[Sex ]]&amp;Table1[[#This Row],[Month]]</f>
        <v>F6</v>
      </c>
      <c r="AS955" s="21"/>
      <c r="AT955" s="21"/>
      <c r="AU955" s="21"/>
      <c r="AV955" s="21"/>
      <c r="AW955" s="21"/>
      <c r="AX955" s="21"/>
      <c r="AY955" s="21"/>
      <c r="AZ955" s="21"/>
      <c r="BA955" s="21"/>
      <c r="BB955" s="21"/>
      <c r="BC955" s="21"/>
      <c r="BD955" s="21"/>
      <c r="BE955" s="319"/>
      <c r="BF955" s="319"/>
      <c r="BG955" s="316"/>
      <c r="BH955" s="316"/>
      <c r="BI955" s="316"/>
      <c r="BJ955" s="316"/>
      <c r="BK955" s="316"/>
      <c r="BL955" s="316"/>
      <c r="BM955" s="316"/>
      <c r="BN955" s="316"/>
      <c r="BO955" s="316"/>
      <c r="BP955" s="316"/>
      <c r="BQ955" s="316"/>
      <c r="BR955" s="316"/>
      <c r="BS955" s="316"/>
      <c r="BT955" s="316"/>
      <c r="BU955" s="316"/>
      <c r="BV955" s="316"/>
      <c r="BW955" s="316"/>
      <c r="BX955" s="316"/>
      <c r="BY955" s="316"/>
      <c r="BZ955" s="316"/>
      <c r="CA955" s="316"/>
      <c r="CB955" s="316"/>
      <c r="CC955" s="316"/>
      <c r="CD955" s="316"/>
      <c r="CE955" s="316"/>
      <c r="CF955" s="316"/>
      <c r="CG955" s="316"/>
      <c r="CH955" s="316"/>
      <c r="CI955" s="316"/>
      <c r="CJ955" s="316"/>
      <c r="CK955" s="316"/>
      <c r="CL955" s="316"/>
      <c r="CM955" s="316"/>
      <c r="CN955" s="316"/>
      <c r="CO955" s="316"/>
      <c r="CP955" s="316"/>
      <c r="CQ955" s="316"/>
      <c r="CR955" s="316"/>
      <c r="CS955" s="316"/>
      <c r="CT955" s="316"/>
      <c r="CU955" s="316"/>
      <c r="CV955" s="316"/>
      <c r="CW955" s="316"/>
      <c r="CX955" s="316"/>
      <c r="CY955" s="316"/>
      <c r="CZ955" s="316"/>
      <c r="DA955" s="316"/>
      <c r="DB955" s="316"/>
      <c r="DC955" s="316"/>
      <c r="DD955" s="316"/>
      <c r="DE955" s="316"/>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21"/>
      <c r="ET955" s="21"/>
      <c r="EU955" s="21"/>
      <c r="EV955" s="21"/>
      <c r="HP955" s="268">
        <f t="shared" si="588"/>
        <v>5</v>
      </c>
      <c r="HQ955" s="268">
        <f t="shared" ref="HQ955:HQ1002" si="595">HQ954+1</f>
        <v>947</v>
      </c>
      <c r="HR955" s="268">
        <f t="shared" si="589"/>
        <v>0</v>
      </c>
      <c r="HS955" s="268">
        <f t="shared" si="591"/>
        <v>0</v>
      </c>
    </row>
    <row r="956" spans="1:227" x14ac:dyDescent="0.3">
      <c r="A956" s="21"/>
      <c r="B956" s="14">
        <v>12562</v>
      </c>
      <c r="C956" s="14">
        <v>26</v>
      </c>
      <c r="D956" s="14" t="s">
        <v>182</v>
      </c>
      <c r="E956" s="23" t="s">
        <v>184</v>
      </c>
      <c r="F956" s="14">
        <v>430</v>
      </c>
      <c r="G956" s="14" t="s">
        <v>120</v>
      </c>
      <c r="H956" s="14">
        <v>6</v>
      </c>
      <c r="I956" s="14">
        <v>6</v>
      </c>
      <c r="J956" s="14">
        <v>6</v>
      </c>
      <c r="K956" s="14"/>
      <c r="L956" s="14" t="s">
        <v>141</v>
      </c>
      <c r="M956" s="24">
        <f t="shared" si="585"/>
        <v>6</v>
      </c>
      <c r="N956" s="24">
        <f t="shared" si="560"/>
        <v>2</v>
      </c>
      <c r="O956" s="24" t="str">
        <f t="shared" si="561"/>
        <v>6 6</v>
      </c>
      <c r="P956" s="24">
        <f t="shared" si="562"/>
        <v>6</v>
      </c>
      <c r="Q956" s="25">
        <f t="shared" si="563"/>
        <v>0</v>
      </c>
      <c r="R956" s="26">
        <f t="shared" si="564"/>
        <v>0</v>
      </c>
      <c r="S956" s="24">
        <f t="shared" si="565"/>
        <v>6</v>
      </c>
      <c r="T956" s="24">
        <f t="shared" si="566"/>
        <v>6</v>
      </c>
      <c r="U956" s="24" t="str">
        <f t="shared" si="567"/>
        <v/>
      </c>
      <c r="V956" s="24" t="str">
        <f t="shared" si="568"/>
        <v>g</v>
      </c>
      <c r="W956" s="24" t="str">
        <f t="shared" si="586"/>
        <v/>
      </c>
      <c r="X956" s="24">
        <f t="shared" si="569"/>
        <v>6</v>
      </c>
      <c r="Y956" s="24">
        <f t="shared" si="570"/>
        <v>6</v>
      </c>
      <c r="Z956" s="24" t="str">
        <f t="shared" si="571"/>
        <v>F</v>
      </c>
      <c r="AA956" s="24" t="str">
        <f t="shared" si="594"/>
        <v>F</v>
      </c>
      <c r="AB956" s="34" t="str">
        <f t="shared" si="572"/>
        <v/>
      </c>
      <c r="AC956" s="34" t="str">
        <f t="shared" si="573"/>
        <v>g</v>
      </c>
      <c r="AD956" s="34" t="str">
        <f t="shared" si="587"/>
        <v>g</v>
      </c>
      <c r="AE956" s="34" t="str">
        <f t="shared" si="574"/>
        <v>6 0</v>
      </c>
      <c r="AF956" s="34">
        <f t="shared" si="575"/>
        <v>6</v>
      </c>
      <c r="AG956" s="34">
        <f t="shared" si="576"/>
        <v>6</v>
      </c>
      <c r="AH956" s="34">
        <f t="shared" si="577"/>
        <v>0</v>
      </c>
      <c r="AI956" s="172">
        <f>IF(AJ956&lt;&gt;"",MAX(AI$3:AI955)+1,"")</f>
        <v>707</v>
      </c>
      <c r="AJ956" s="172" t="str">
        <f t="shared" si="578"/>
        <v>F</v>
      </c>
      <c r="AK956" s="172">
        <f t="shared" si="579"/>
        <v>430</v>
      </c>
      <c r="AL956" s="172">
        <f t="shared" si="580"/>
        <v>6</v>
      </c>
      <c r="AM956" s="172" t="str">
        <f>IF(AN956&lt;&gt;"",MAX(AM$3:AM955)+1,"")</f>
        <v/>
      </c>
      <c r="AN956" s="172" t="str">
        <f t="shared" si="581"/>
        <v/>
      </c>
      <c r="AO956" s="172" t="str">
        <f t="shared" si="582"/>
        <v/>
      </c>
      <c r="AP956" s="172" t="str">
        <f t="shared" si="583"/>
        <v/>
      </c>
      <c r="AQ956" s="172" t="str">
        <f t="shared" si="584"/>
        <v/>
      </c>
      <c r="AR956" s="172" t="str">
        <f>Table1[[#This Row],[Sex ]]&amp;Table1[[#This Row],[Month]]</f>
        <v>F6</v>
      </c>
      <c r="AS956" s="21"/>
      <c r="AT956" s="21"/>
      <c r="AU956" s="21"/>
      <c r="AV956" s="21"/>
      <c r="AW956" s="21"/>
      <c r="AX956" s="21"/>
      <c r="AY956" s="21"/>
      <c r="AZ956" s="21"/>
      <c r="BA956" s="21"/>
      <c r="BB956" s="21"/>
      <c r="BC956" s="21"/>
      <c r="BD956" s="21"/>
      <c r="BE956" s="319"/>
      <c r="BF956" s="319"/>
      <c r="BG956" s="316"/>
      <c r="BH956" s="316"/>
      <c r="BI956" s="316"/>
      <c r="BJ956" s="316"/>
      <c r="BK956" s="316"/>
      <c r="BL956" s="316"/>
      <c r="BM956" s="316"/>
      <c r="BN956" s="316"/>
      <c r="BO956" s="316"/>
      <c r="BP956" s="316"/>
      <c r="BQ956" s="316"/>
      <c r="BR956" s="316"/>
      <c r="BS956" s="316"/>
      <c r="BT956" s="316"/>
      <c r="BU956" s="316"/>
      <c r="BV956" s="316"/>
      <c r="BW956" s="316"/>
      <c r="BX956" s="316"/>
      <c r="BY956" s="316"/>
      <c r="BZ956" s="316"/>
      <c r="CA956" s="316"/>
      <c r="CB956" s="316"/>
      <c r="CC956" s="316"/>
      <c r="CD956" s="316"/>
      <c r="CE956" s="316"/>
      <c r="CF956" s="316"/>
      <c r="CG956" s="316"/>
      <c r="CH956" s="316"/>
      <c r="CI956" s="316"/>
      <c r="CJ956" s="316"/>
      <c r="CK956" s="316"/>
      <c r="CL956" s="316"/>
      <c r="CM956" s="316"/>
      <c r="CN956" s="316"/>
      <c r="CO956" s="316"/>
      <c r="CP956" s="316"/>
      <c r="CQ956" s="316"/>
      <c r="CR956" s="316"/>
      <c r="CS956" s="316"/>
      <c r="CT956" s="316"/>
      <c r="CU956" s="316"/>
      <c r="CV956" s="316"/>
      <c r="CW956" s="316"/>
      <c r="CX956" s="316"/>
      <c r="CY956" s="316"/>
      <c r="CZ956" s="316"/>
      <c r="DA956" s="316"/>
      <c r="DB956" s="316"/>
      <c r="DC956" s="316"/>
      <c r="DD956" s="316"/>
      <c r="DE956" s="316"/>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21"/>
      <c r="ET956" s="21"/>
      <c r="EU956" s="21"/>
      <c r="EV956" s="21"/>
      <c r="HP956" s="268">
        <f t="shared" si="588"/>
        <v>6</v>
      </c>
      <c r="HQ956" s="268">
        <f t="shared" si="595"/>
        <v>948</v>
      </c>
      <c r="HR956" s="268">
        <f t="shared" si="589"/>
        <v>0</v>
      </c>
      <c r="HS956" s="268">
        <f t="shared" si="591"/>
        <v>0</v>
      </c>
    </row>
    <row r="957" spans="1:227" x14ac:dyDescent="0.3">
      <c r="A957" s="21"/>
      <c r="B957" s="14">
        <v>12562</v>
      </c>
      <c r="C957" s="14">
        <v>27</v>
      </c>
      <c r="D957" s="14" t="s">
        <v>182</v>
      </c>
      <c r="E957" s="23" t="s">
        <v>184</v>
      </c>
      <c r="F957" s="14">
        <v>440</v>
      </c>
      <c r="G957" s="14" t="s">
        <v>120</v>
      </c>
      <c r="H957" s="14">
        <v>6</v>
      </c>
      <c r="I957" s="14">
        <v>5</v>
      </c>
      <c r="J957" s="14">
        <v>5</v>
      </c>
      <c r="K957" s="14"/>
      <c r="L957" s="14" t="s">
        <v>141</v>
      </c>
      <c r="M957" s="24">
        <f t="shared" si="585"/>
        <v>5</v>
      </c>
      <c r="N957" s="24">
        <f t="shared" si="560"/>
        <v>2</v>
      </c>
      <c r="O957" s="24" t="str">
        <f t="shared" si="561"/>
        <v>5 5</v>
      </c>
      <c r="P957" s="24">
        <f t="shared" si="562"/>
        <v>5</v>
      </c>
      <c r="Q957" s="25">
        <f t="shared" si="563"/>
        <v>0</v>
      </c>
      <c r="R957" s="26">
        <f t="shared" si="564"/>
        <v>0</v>
      </c>
      <c r="S957" s="24">
        <f t="shared" si="565"/>
        <v>6</v>
      </c>
      <c r="T957" s="24">
        <f t="shared" si="566"/>
        <v>6</v>
      </c>
      <c r="U957" s="24" t="str">
        <f t="shared" si="567"/>
        <v/>
      </c>
      <c r="V957" s="24" t="str">
        <f t="shared" si="568"/>
        <v>g</v>
      </c>
      <c r="W957" s="24" t="str">
        <f t="shared" si="586"/>
        <v/>
      </c>
      <c r="X957" s="24">
        <f t="shared" si="569"/>
        <v>6</v>
      </c>
      <c r="Y957" s="24">
        <f t="shared" si="570"/>
        <v>6</v>
      </c>
      <c r="Z957" s="24" t="str">
        <f t="shared" si="571"/>
        <v>F</v>
      </c>
      <c r="AA957" s="24" t="str">
        <f t="shared" si="594"/>
        <v>F</v>
      </c>
      <c r="AB957" s="34" t="str">
        <f t="shared" si="572"/>
        <v/>
      </c>
      <c r="AC957" s="34" t="str">
        <f t="shared" si="573"/>
        <v>g</v>
      </c>
      <c r="AD957" s="34" t="str">
        <f t="shared" si="587"/>
        <v>g</v>
      </c>
      <c r="AE957" s="34" t="str">
        <f t="shared" si="574"/>
        <v>6 0</v>
      </c>
      <c r="AF957" s="34">
        <f t="shared" si="575"/>
        <v>5</v>
      </c>
      <c r="AG957" s="34">
        <f t="shared" si="576"/>
        <v>5</v>
      </c>
      <c r="AH957" s="34">
        <f t="shared" si="577"/>
        <v>0</v>
      </c>
      <c r="AI957" s="172">
        <f>IF(AJ957&lt;&gt;"",MAX(AI$3:AI956)+1,"")</f>
        <v>708</v>
      </c>
      <c r="AJ957" s="172" t="str">
        <f t="shared" si="578"/>
        <v>F</v>
      </c>
      <c r="AK957" s="172">
        <f t="shared" si="579"/>
        <v>440</v>
      </c>
      <c r="AL957" s="172">
        <f t="shared" si="580"/>
        <v>5</v>
      </c>
      <c r="AM957" s="172" t="str">
        <f>IF(AN957&lt;&gt;"",MAX(AM$3:AM956)+1,"")</f>
        <v/>
      </c>
      <c r="AN957" s="172" t="str">
        <f t="shared" si="581"/>
        <v/>
      </c>
      <c r="AO957" s="172" t="str">
        <f t="shared" si="582"/>
        <v/>
      </c>
      <c r="AP957" s="172" t="str">
        <f t="shared" si="583"/>
        <v/>
      </c>
      <c r="AQ957" s="172" t="str">
        <f t="shared" si="584"/>
        <v/>
      </c>
      <c r="AR957" s="172" t="str">
        <f>Table1[[#This Row],[Sex ]]&amp;Table1[[#This Row],[Month]]</f>
        <v>F6</v>
      </c>
      <c r="AS957" s="21"/>
      <c r="AT957" s="21"/>
      <c r="AU957" s="21"/>
      <c r="AV957" s="21"/>
      <c r="AW957" s="21"/>
      <c r="AX957" s="21"/>
      <c r="AY957" s="21"/>
      <c r="AZ957" s="21"/>
      <c r="BA957" s="21"/>
      <c r="BB957" s="21"/>
      <c r="BC957" s="21"/>
      <c r="BD957" s="21"/>
      <c r="BE957" s="319"/>
      <c r="BF957" s="319"/>
      <c r="BG957" s="316"/>
      <c r="BH957" s="316"/>
      <c r="BI957" s="316"/>
      <c r="BJ957" s="316"/>
      <c r="BK957" s="316"/>
      <c r="BL957" s="316"/>
      <c r="BM957" s="316"/>
      <c r="BN957" s="316"/>
      <c r="BO957" s="316"/>
      <c r="BP957" s="316"/>
      <c r="BQ957" s="316"/>
      <c r="BR957" s="316"/>
      <c r="BS957" s="316"/>
      <c r="BT957" s="316"/>
      <c r="BU957" s="316"/>
      <c r="BV957" s="316"/>
      <c r="BW957" s="316"/>
      <c r="BX957" s="316"/>
      <c r="BY957" s="316"/>
      <c r="BZ957" s="316"/>
      <c r="CA957" s="316"/>
      <c r="CB957" s="316"/>
      <c r="CC957" s="316"/>
      <c r="CD957" s="316"/>
      <c r="CE957" s="316"/>
      <c r="CF957" s="316"/>
      <c r="CG957" s="316"/>
      <c r="CH957" s="316"/>
      <c r="CI957" s="316"/>
      <c r="CJ957" s="316"/>
      <c r="CK957" s="316"/>
      <c r="CL957" s="316"/>
      <c r="CM957" s="316"/>
      <c r="CN957" s="316"/>
      <c r="CO957" s="316"/>
      <c r="CP957" s="316"/>
      <c r="CQ957" s="316"/>
      <c r="CR957" s="316"/>
      <c r="CS957" s="316"/>
      <c r="CT957" s="316"/>
      <c r="CU957" s="316"/>
      <c r="CV957" s="316"/>
      <c r="CW957" s="316"/>
      <c r="CX957" s="316"/>
      <c r="CY957" s="316"/>
      <c r="CZ957" s="316"/>
      <c r="DA957" s="316"/>
      <c r="DB957" s="316"/>
      <c r="DC957" s="316"/>
      <c r="DD957" s="316"/>
      <c r="DE957" s="316"/>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21"/>
      <c r="ET957" s="21"/>
      <c r="EU957" s="21"/>
      <c r="EV957" s="21"/>
      <c r="HP957" s="268">
        <f t="shared" si="588"/>
        <v>5</v>
      </c>
      <c r="HQ957" s="268">
        <f t="shared" si="595"/>
        <v>949</v>
      </c>
      <c r="HR957" s="268">
        <f t="shared" si="589"/>
        <v>0</v>
      </c>
      <c r="HS957" s="268">
        <f t="shared" si="591"/>
        <v>0</v>
      </c>
    </row>
    <row r="958" spans="1:227" x14ac:dyDescent="0.3">
      <c r="A958" s="21"/>
      <c r="B958" s="14">
        <v>12562</v>
      </c>
      <c r="C958" s="14">
        <v>28</v>
      </c>
      <c r="D958" s="14" t="s">
        <v>182</v>
      </c>
      <c r="E958" s="23" t="s">
        <v>184</v>
      </c>
      <c r="F958" s="14">
        <v>460</v>
      </c>
      <c r="G958" s="14" t="s">
        <v>120</v>
      </c>
      <c r="H958" s="14">
        <v>6</v>
      </c>
      <c r="I958" s="14">
        <v>8</v>
      </c>
      <c r="J958" s="14">
        <v>8</v>
      </c>
      <c r="K958" s="14"/>
      <c r="L958" s="14" t="s">
        <v>141</v>
      </c>
      <c r="M958" s="24">
        <f t="shared" si="585"/>
        <v>8</v>
      </c>
      <c r="N958" s="24">
        <f t="shared" si="560"/>
        <v>2</v>
      </c>
      <c r="O958" s="24" t="str">
        <f t="shared" si="561"/>
        <v>8 8</v>
      </c>
      <c r="P958" s="24">
        <f t="shared" si="562"/>
        <v>8</v>
      </c>
      <c r="Q958" s="25">
        <f t="shared" si="563"/>
        <v>0</v>
      </c>
      <c r="R958" s="26">
        <f t="shared" si="564"/>
        <v>0</v>
      </c>
      <c r="S958" s="24">
        <f t="shared" si="565"/>
        <v>6</v>
      </c>
      <c r="T958" s="24">
        <f t="shared" si="566"/>
        <v>6</v>
      </c>
      <c r="U958" s="24" t="str">
        <f t="shared" si="567"/>
        <v/>
      </c>
      <c r="V958" s="24" t="str">
        <f t="shared" si="568"/>
        <v>g</v>
      </c>
      <c r="W958" s="24" t="str">
        <f t="shared" si="586"/>
        <v/>
      </c>
      <c r="X958" s="24">
        <f t="shared" si="569"/>
        <v>6</v>
      </c>
      <c r="Y958" s="24">
        <f t="shared" si="570"/>
        <v>6</v>
      </c>
      <c r="Z958" s="24" t="str">
        <f t="shared" si="571"/>
        <v>F</v>
      </c>
      <c r="AA958" s="24" t="str">
        <f t="shared" si="594"/>
        <v>F</v>
      </c>
      <c r="AB958" s="34" t="str">
        <f t="shared" si="572"/>
        <v/>
      </c>
      <c r="AC958" s="34" t="str">
        <f t="shared" si="573"/>
        <v>g</v>
      </c>
      <c r="AD958" s="34" t="str">
        <f t="shared" si="587"/>
        <v>g</v>
      </c>
      <c r="AE958" s="34" t="str">
        <f t="shared" si="574"/>
        <v>6 0</v>
      </c>
      <c r="AF958" s="34">
        <f t="shared" si="575"/>
        <v>8</v>
      </c>
      <c r="AG958" s="34">
        <f t="shared" si="576"/>
        <v>8</v>
      </c>
      <c r="AH958" s="34">
        <f t="shared" si="577"/>
        <v>0</v>
      </c>
      <c r="AI958" s="172">
        <f>IF(AJ958&lt;&gt;"",MAX(AI$3:AI957)+1,"")</f>
        <v>709</v>
      </c>
      <c r="AJ958" s="172" t="str">
        <f t="shared" si="578"/>
        <v>F</v>
      </c>
      <c r="AK958" s="172">
        <f t="shared" si="579"/>
        <v>460</v>
      </c>
      <c r="AL958" s="172">
        <f t="shared" si="580"/>
        <v>8</v>
      </c>
      <c r="AM958" s="172" t="str">
        <f>IF(AN958&lt;&gt;"",MAX(AM$3:AM957)+1,"")</f>
        <v/>
      </c>
      <c r="AN958" s="172" t="str">
        <f t="shared" si="581"/>
        <v/>
      </c>
      <c r="AO958" s="172" t="str">
        <f t="shared" si="582"/>
        <v/>
      </c>
      <c r="AP958" s="172" t="str">
        <f t="shared" si="583"/>
        <v/>
      </c>
      <c r="AQ958" s="172" t="str">
        <f t="shared" si="584"/>
        <v/>
      </c>
      <c r="AR958" s="172" t="str">
        <f>Table1[[#This Row],[Sex ]]&amp;Table1[[#This Row],[Month]]</f>
        <v>F6</v>
      </c>
      <c r="AS958" s="21"/>
      <c r="AT958" s="21"/>
      <c r="AU958" s="21"/>
      <c r="AV958" s="21"/>
      <c r="AW958" s="21"/>
      <c r="AX958" s="21"/>
      <c r="AY958" s="21"/>
      <c r="AZ958" s="21"/>
      <c r="BA958" s="21"/>
      <c r="BB958" s="21"/>
      <c r="BC958" s="21"/>
      <c r="BD958" s="21"/>
      <c r="BE958" s="319"/>
      <c r="BF958" s="319"/>
      <c r="BG958" s="316"/>
      <c r="BH958" s="316"/>
      <c r="BI958" s="316"/>
      <c r="BJ958" s="316"/>
      <c r="BK958" s="316"/>
      <c r="BL958" s="316"/>
      <c r="BM958" s="316"/>
      <c r="BN958" s="316"/>
      <c r="BO958" s="316"/>
      <c r="BP958" s="316"/>
      <c r="BQ958" s="316"/>
      <c r="BR958" s="316"/>
      <c r="BS958" s="316"/>
      <c r="BT958" s="316"/>
      <c r="BU958" s="316"/>
      <c r="BV958" s="316"/>
      <c r="BW958" s="316"/>
      <c r="BX958" s="316"/>
      <c r="BY958" s="316"/>
      <c r="BZ958" s="316"/>
      <c r="CA958" s="316"/>
      <c r="CB958" s="316"/>
      <c r="CC958" s="316"/>
      <c r="CD958" s="316"/>
      <c r="CE958" s="316"/>
      <c r="CF958" s="316"/>
      <c r="CG958" s="316"/>
      <c r="CH958" s="316"/>
      <c r="CI958" s="316"/>
      <c r="CJ958" s="316"/>
      <c r="CK958" s="316"/>
      <c r="CL958" s="316"/>
      <c r="CM958" s="316"/>
      <c r="CN958" s="316"/>
      <c r="CO958" s="316"/>
      <c r="CP958" s="316"/>
      <c r="CQ958" s="316"/>
      <c r="CR958" s="316"/>
      <c r="CS958" s="316"/>
      <c r="CT958" s="316"/>
      <c r="CU958" s="316"/>
      <c r="CV958" s="316"/>
      <c r="CW958" s="316"/>
      <c r="CX958" s="316"/>
      <c r="CY958" s="316"/>
      <c r="CZ958" s="316"/>
      <c r="DA958" s="316"/>
      <c r="DB958" s="316"/>
      <c r="DC958" s="316"/>
      <c r="DD958" s="316"/>
      <c r="DE958" s="316"/>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21"/>
      <c r="ET958" s="21"/>
      <c r="EU958" s="21"/>
      <c r="EV958" s="21"/>
      <c r="HP958" s="268">
        <f t="shared" si="588"/>
        <v>6</v>
      </c>
      <c r="HQ958" s="268">
        <f t="shared" si="595"/>
        <v>950</v>
      </c>
      <c r="HR958" s="268">
        <f t="shared" si="589"/>
        <v>0</v>
      </c>
      <c r="HS958" s="268">
        <f t="shared" si="591"/>
        <v>0</v>
      </c>
    </row>
    <row r="959" spans="1:227" x14ac:dyDescent="0.3">
      <c r="A959" s="21"/>
      <c r="B959" s="14">
        <v>12562</v>
      </c>
      <c r="C959" s="14">
        <v>29</v>
      </c>
      <c r="D959" s="14" t="s">
        <v>182</v>
      </c>
      <c r="E959" s="23" t="s">
        <v>184</v>
      </c>
      <c r="F959" s="14">
        <v>460</v>
      </c>
      <c r="G959" s="14" t="s">
        <v>120</v>
      </c>
      <c r="H959" s="14">
        <v>6</v>
      </c>
      <c r="I959" s="14">
        <v>6</v>
      </c>
      <c r="J959" s="14">
        <v>6</v>
      </c>
      <c r="K959" s="14"/>
      <c r="L959" s="14" t="s">
        <v>141</v>
      </c>
      <c r="M959" s="24">
        <f t="shared" si="585"/>
        <v>6</v>
      </c>
      <c r="N959" s="24">
        <f t="shared" si="560"/>
        <v>2</v>
      </c>
      <c r="O959" s="24" t="str">
        <f t="shared" si="561"/>
        <v>6 6</v>
      </c>
      <c r="P959" s="24">
        <f t="shared" si="562"/>
        <v>6</v>
      </c>
      <c r="Q959" s="25">
        <f t="shared" si="563"/>
        <v>0</v>
      </c>
      <c r="R959" s="26">
        <f t="shared" si="564"/>
        <v>0</v>
      </c>
      <c r="S959" s="24">
        <f t="shared" si="565"/>
        <v>6</v>
      </c>
      <c r="T959" s="24">
        <f t="shared" si="566"/>
        <v>6</v>
      </c>
      <c r="U959" s="24" t="str">
        <f t="shared" si="567"/>
        <v/>
      </c>
      <c r="V959" s="24" t="str">
        <f t="shared" si="568"/>
        <v>g</v>
      </c>
      <c r="W959" s="24" t="str">
        <f t="shared" si="586"/>
        <v/>
      </c>
      <c r="X959" s="24">
        <f t="shared" si="569"/>
        <v>6</v>
      </c>
      <c r="Y959" s="24">
        <f t="shared" si="570"/>
        <v>6</v>
      </c>
      <c r="Z959" s="24" t="str">
        <f t="shared" si="571"/>
        <v>F</v>
      </c>
      <c r="AA959" s="24" t="str">
        <f t="shared" si="594"/>
        <v>F</v>
      </c>
      <c r="AB959" s="34" t="str">
        <f t="shared" si="572"/>
        <v/>
      </c>
      <c r="AC959" s="34" t="str">
        <f t="shared" si="573"/>
        <v>g</v>
      </c>
      <c r="AD959" s="34" t="str">
        <f t="shared" si="587"/>
        <v>g</v>
      </c>
      <c r="AE959" s="34" t="str">
        <f t="shared" si="574"/>
        <v>6 0</v>
      </c>
      <c r="AF959" s="34">
        <f t="shared" si="575"/>
        <v>6</v>
      </c>
      <c r="AG959" s="34">
        <f t="shared" si="576"/>
        <v>6</v>
      </c>
      <c r="AH959" s="34">
        <f t="shared" si="577"/>
        <v>0</v>
      </c>
      <c r="AI959" s="172">
        <f>IF(AJ959&lt;&gt;"",MAX(AI$3:AI958)+1,"")</f>
        <v>710</v>
      </c>
      <c r="AJ959" s="172" t="str">
        <f t="shared" si="578"/>
        <v>F</v>
      </c>
      <c r="AK959" s="172">
        <f t="shared" si="579"/>
        <v>460</v>
      </c>
      <c r="AL959" s="172">
        <f t="shared" si="580"/>
        <v>6</v>
      </c>
      <c r="AM959" s="172" t="str">
        <f>IF(AN959&lt;&gt;"",MAX(AM$3:AM958)+1,"")</f>
        <v/>
      </c>
      <c r="AN959" s="172" t="str">
        <f t="shared" si="581"/>
        <v/>
      </c>
      <c r="AO959" s="172" t="str">
        <f t="shared" si="582"/>
        <v/>
      </c>
      <c r="AP959" s="172" t="str">
        <f t="shared" si="583"/>
        <v/>
      </c>
      <c r="AQ959" s="172" t="str">
        <f t="shared" si="584"/>
        <v/>
      </c>
      <c r="AR959" s="172" t="str">
        <f>Table1[[#This Row],[Sex ]]&amp;Table1[[#This Row],[Month]]</f>
        <v>F6</v>
      </c>
      <c r="AS959" s="21"/>
      <c r="AT959" s="21"/>
      <c r="AU959" s="21"/>
      <c r="AV959" s="21"/>
      <c r="AW959" s="21"/>
      <c r="AX959" s="21"/>
      <c r="AY959" s="21"/>
      <c r="AZ959" s="21"/>
      <c r="BA959" s="21"/>
      <c r="BB959" s="21"/>
      <c r="BC959" s="21"/>
      <c r="BD959" s="21"/>
      <c r="BE959" s="319"/>
      <c r="BF959" s="319"/>
      <c r="BG959" s="316"/>
      <c r="BH959" s="316"/>
      <c r="BI959" s="316"/>
      <c r="BJ959" s="316"/>
      <c r="BK959" s="316"/>
      <c r="BL959" s="316"/>
      <c r="BM959" s="316"/>
      <c r="BN959" s="316"/>
      <c r="BO959" s="316"/>
      <c r="BP959" s="316"/>
      <c r="BQ959" s="316"/>
      <c r="BR959" s="316"/>
      <c r="BS959" s="316"/>
      <c r="BT959" s="316"/>
      <c r="BU959" s="316"/>
      <c r="BV959" s="316"/>
      <c r="BW959" s="316"/>
      <c r="BX959" s="316"/>
      <c r="BY959" s="316"/>
      <c r="BZ959" s="316"/>
      <c r="CA959" s="316"/>
      <c r="CB959" s="316"/>
      <c r="CC959" s="316"/>
      <c r="CD959" s="316"/>
      <c r="CE959" s="316"/>
      <c r="CF959" s="316"/>
      <c r="CG959" s="316"/>
      <c r="CH959" s="316"/>
      <c r="CI959" s="316"/>
      <c r="CJ959" s="316"/>
      <c r="CK959" s="316"/>
      <c r="CL959" s="316"/>
      <c r="CM959" s="316"/>
      <c r="CN959" s="316"/>
      <c r="CO959" s="316"/>
      <c r="CP959" s="316"/>
      <c r="CQ959" s="316"/>
      <c r="CR959" s="316"/>
      <c r="CS959" s="316"/>
      <c r="CT959" s="316"/>
      <c r="CU959" s="316"/>
      <c r="CV959" s="316"/>
      <c r="CW959" s="316"/>
      <c r="CX959" s="316"/>
      <c r="CY959" s="316"/>
      <c r="CZ959" s="316"/>
      <c r="DA959" s="316"/>
      <c r="DB959" s="316"/>
      <c r="DC959" s="316"/>
      <c r="DD959" s="316"/>
      <c r="DE959" s="316"/>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21"/>
      <c r="ET959" s="21"/>
      <c r="EU959" s="21"/>
      <c r="EV959" s="21"/>
      <c r="HP959" s="268">
        <f t="shared" si="588"/>
        <v>7</v>
      </c>
      <c r="HQ959" s="268">
        <f t="shared" si="595"/>
        <v>951</v>
      </c>
      <c r="HR959" s="268">
        <f t="shared" si="589"/>
        <v>14.285714285714278</v>
      </c>
      <c r="HS959" s="268">
        <f t="shared" si="591"/>
        <v>14.285714285714278</v>
      </c>
    </row>
    <row r="960" spans="1:227" x14ac:dyDescent="0.3">
      <c r="A960" s="21"/>
      <c r="B960" s="14">
        <v>12562</v>
      </c>
      <c r="C960" s="14">
        <v>30</v>
      </c>
      <c r="D960" s="14" t="s">
        <v>182</v>
      </c>
      <c r="E960" s="23" t="s">
        <v>184</v>
      </c>
      <c r="F960" s="14">
        <v>480</v>
      </c>
      <c r="G960" s="14" t="s">
        <v>121</v>
      </c>
      <c r="H960" s="14">
        <v>6</v>
      </c>
      <c r="I960" s="14">
        <v>7</v>
      </c>
      <c r="J960" s="14">
        <v>7</v>
      </c>
      <c r="K960" s="14"/>
      <c r="L960" s="14" t="s">
        <v>141</v>
      </c>
      <c r="M960" s="24">
        <f t="shared" si="585"/>
        <v>7</v>
      </c>
      <c r="N960" s="24">
        <f t="shared" si="560"/>
        <v>2</v>
      </c>
      <c r="O960" s="24" t="str">
        <f t="shared" si="561"/>
        <v>7 7</v>
      </c>
      <c r="P960" s="24">
        <f t="shared" si="562"/>
        <v>7</v>
      </c>
      <c r="Q960" s="25">
        <f t="shared" si="563"/>
        <v>0</v>
      </c>
      <c r="R960" s="26">
        <f t="shared" si="564"/>
        <v>0</v>
      </c>
      <c r="S960" s="24">
        <f t="shared" si="565"/>
        <v>6</v>
      </c>
      <c r="T960" s="24">
        <f t="shared" si="566"/>
        <v>6</v>
      </c>
      <c r="U960" s="24" t="str">
        <f t="shared" si="567"/>
        <v/>
      </c>
      <c r="V960" s="24" t="str">
        <f t="shared" si="568"/>
        <v>g</v>
      </c>
      <c r="W960" s="24" t="str">
        <f t="shared" si="586"/>
        <v/>
      </c>
      <c r="X960" s="24">
        <f t="shared" si="569"/>
        <v>6</v>
      </c>
      <c r="Y960" s="24">
        <f t="shared" si="570"/>
        <v>6</v>
      </c>
      <c r="Z960" s="24" t="str">
        <f t="shared" si="571"/>
        <v>M</v>
      </c>
      <c r="AA960" s="24" t="str">
        <f t="shared" si="594"/>
        <v>M</v>
      </c>
      <c r="AB960" s="34" t="str">
        <f t="shared" si="572"/>
        <v/>
      </c>
      <c r="AC960" s="34" t="str">
        <f t="shared" si="573"/>
        <v>g</v>
      </c>
      <c r="AD960" s="34" t="str">
        <f t="shared" si="587"/>
        <v>g</v>
      </c>
      <c r="AE960" s="34" t="str">
        <f t="shared" si="574"/>
        <v>6 0</v>
      </c>
      <c r="AF960" s="34">
        <f t="shared" si="575"/>
        <v>7</v>
      </c>
      <c r="AG960" s="34">
        <f t="shared" si="576"/>
        <v>7</v>
      </c>
      <c r="AH960" s="34">
        <f t="shared" si="577"/>
        <v>0</v>
      </c>
      <c r="AI960" s="172" t="str">
        <f>IF(AJ960&lt;&gt;"",MAX(AI$3:AI959)+1,"")</f>
        <v/>
      </c>
      <c r="AJ960" s="172" t="str">
        <f t="shared" si="578"/>
        <v/>
      </c>
      <c r="AK960" s="172" t="str">
        <f t="shared" si="579"/>
        <v/>
      </c>
      <c r="AL960" s="172" t="str">
        <f t="shared" si="580"/>
        <v/>
      </c>
      <c r="AM960" s="172">
        <f>IF(AN960&lt;&gt;"",MAX(AM$3:AM959)+1,"")</f>
        <v>238</v>
      </c>
      <c r="AN960" s="172" t="str">
        <f t="shared" si="581"/>
        <v>M</v>
      </c>
      <c r="AO960" s="172">
        <f t="shared" si="582"/>
        <v>480</v>
      </c>
      <c r="AP960" s="172">
        <f t="shared" si="583"/>
        <v>7</v>
      </c>
      <c r="AQ960" s="172" t="str">
        <f t="shared" si="584"/>
        <v/>
      </c>
      <c r="AR960" s="172" t="str">
        <f>Table1[[#This Row],[Sex ]]&amp;Table1[[#This Row],[Month]]</f>
        <v>M6</v>
      </c>
      <c r="AS960" s="21"/>
      <c r="AT960" s="21"/>
      <c r="AU960" s="21"/>
      <c r="AV960" s="21"/>
      <c r="AW960" s="21"/>
      <c r="AX960" s="21"/>
      <c r="AY960" s="21"/>
      <c r="AZ960" s="21"/>
      <c r="BA960" s="21"/>
      <c r="BB960" s="21"/>
      <c r="BC960" s="21"/>
      <c r="BD960" s="21"/>
      <c r="BE960" s="319"/>
      <c r="BF960" s="319"/>
      <c r="BG960" s="316"/>
      <c r="BH960" s="316"/>
      <c r="BI960" s="316"/>
      <c r="BJ960" s="316"/>
      <c r="BK960" s="316"/>
      <c r="BL960" s="316"/>
      <c r="BM960" s="316"/>
      <c r="BN960" s="316"/>
      <c r="BO960" s="316"/>
      <c r="BP960" s="316"/>
      <c r="BQ960" s="316"/>
      <c r="BR960" s="316"/>
      <c r="BS960" s="316"/>
      <c r="BT960" s="316"/>
      <c r="BU960" s="316"/>
      <c r="BV960" s="316"/>
      <c r="BW960" s="316"/>
      <c r="BX960" s="316"/>
      <c r="BY960" s="316"/>
      <c r="BZ960" s="316"/>
      <c r="CA960" s="316"/>
      <c r="CB960" s="316"/>
      <c r="CC960" s="316"/>
      <c r="CD960" s="316"/>
      <c r="CE960" s="316"/>
      <c r="CF960" s="316"/>
      <c r="CG960" s="316"/>
      <c r="CH960" s="316"/>
      <c r="CI960" s="316"/>
      <c r="CJ960" s="316"/>
      <c r="CK960" s="316"/>
      <c r="CL960" s="316"/>
      <c r="CM960" s="316"/>
      <c r="CN960" s="316"/>
      <c r="CO960" s="316"/>
      <c r="CP960" s="316"/>
      <c r="CQ960" s="316"/>
      <c r="CR960" s="316"/>
      <c r="CS960" s="316"/>
      <c r="CT960" s="316"/>
      <c r="CU960" s="316"/>
      <c r="CV960" s="316"/>
      <c r="CW960" s="316"/>
      <c r="CX960" s="316"/>
      <c r="CY960" s="316"/>
      <c r="CZ960" s="316"/>
      <c r="DA960" s="316"/>
      <c r="DB960" s="316"/>
      <c r="DC960" s="316"/>
      <c r="DD960" s="316"/>
      <c r="DE960" s="316"/>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21"/>
      <c r="ET960" s="21"/>
      <c r="EU960" s="21"/>
      <c r="EV960" s="21"/>
      <c r="HP960" s="268">
        <f t="shared" si="588"/>
        <v>6</v>
      </c>
      <c r="HQ960" s="268">
        <f t="shared" si="595"/>
        <v>952</v>
      </c>
      <c r="HR960" s="268">
        <f t="shared" si="589"/>
        <v>0</v>
      </c>
      <c r="HS960" s="268">
        <f t="shared" si="591"/>
        <v>0</v>
      </c>
    </row>
    <row r="961" spans="1:227" x14ac:dyDescent="0.3">
      <c r="A961" s="21"/>
      <c r="B961" s="14">
        <v>12562</v>
      </c>
      <c r="C961" s="14">
        <v>31</v>
      </c>
      <c r="D961" s="14" t="s">
        <v>182</v>
      </c>
      <c r="E961" s="23" t="s">
        <v>184</v>
      </c>
      <c r="F961" s="14">
        <v>490</v>
      </c>
      <c r="G961" s="14" t="s">
        <v>121</v>
      </c>
      <c r="H961" s="14">
        <v>6</v>
      </c>
      <c r="I961" s="14">
        <v>7</v>
      </c>
      <c r="J961" s="14">
        <v>7</v>
      </c>
      <c r="K961" s="14"/>
      <c r="L961" s="14" t="s">
        <v>141</v>
      </c>
      <c r="M961" s="24">
        <f t="shared" si="585"/>
        <v>7</v>
      </c>
      <c r="N961" s="24">
        <f t="shared" si="560"/>
        <v>2</v>
      </c>
      <c r="O961" s="24" t="str">
        <f t="shared" si="561"/>
        <v>7 7</v>
      </c>
      <c r="P961" s="24">
        <f t="shared" si="562"/>
        <v>7</v>
      </c>
      <c r="Q961" s="25">
        <f t="shared" si="563"/>
        <v>0</v>
      </c>
      <c r="R961" s="26">
        <f t="shared" si="564"/>
        <v>0</v>
      </c>
      <c r="S961" s="24">
        <f t="shared" si="565"/>
        <v>6</v>
      </c>
      <c r="T961" s="24">
        <f t="shared" si="566"/>
        <v>6</v>
      </c>
      <c r="U961" s="24" t="str">
        <f t="shared" si="567"/>
        <v/>
      </c>
      <c r="V961" s="24" t="str">
        <f t="shared" si="568"/>
        <v>g</v>
      </c>
      <c r="W961" s="24" t="str">
        <f t="shared" si="586"/>
        <v/>
      </c>
      <c r="X961" s="24">
        <f t="shared" si="569"/>
        <v>6</v>
      </c>
      <c r="Y961" s="24">
        <f t="shared" si="570"/>
        <v>6</v>
      </c>
      <c r="Z961" s="24" t="str">
        <f t="shared" si="571"/>
        <v>M</v>
      </c>
      <c r="AA961" s="24" t="str">
        <f t="shared" si="594"/>
        <v>M</v>
      </c>
      <c r="AB961" s="34" t="str">
        <f t="shared" si="572"/>
        <v/>
      </c>
      <c r="AC961" s="34" t="str">
        <f t="shared" si="573"/>
        <v>g</v>
      </c>
      <c r="AD961" s="34" t="str">
        <f t="shared" si="587"/>
        <v>g</v>
      </c>
      <c r="AE961" s="34" t="str">
        <f t="shared" si="574"/>
        <v>6 0</v>
      </c>
      <c r="AF961" s="34">
        <f t="shared" si="575"/>
        <v>7</v>
      </c>
      <c r="AG961" s="34">
        <f t="shared" si="576"/>
        <v>7</v>
      </c>
      <c r="AH961" s="34">
        <f t="shared" si="577"/>
        <v>0</v>
      </c>
      <c r="AI961" s="172" t="str">
        <f>IF(AJ961&lt;&gt;"",MAX(AI$3:AI960)+1,"")</f>
        <v/>
      </c>
      <c r="AJ961" s="172" t="str">
        <f t="shared" si="578"/>
        <v/>
      </c>
      <c r="AK961" s="172" t="str">
        <f t="shared" si="579"/>
        <v/>
      </c>
      <c r="AL961" s="172" t="str">
        <f t="shared" si="580"/>
        <v/>
      </c>
      <c r="AM961" s="172">
        <f>IF(AN961&lt;&gt;"",MAX(AM$3:AM960)+1,"")</f>
        <v>239</v>
      </c>
      <c r="AN961" s="172" t="str">
        <f t="shared" si="581"/>
        <v>M</v>
      </c>
      <c r="AO961" s="172">
        <f t="shared" si="582"/>
        <v>490</v>
      </c>
      <c r="AP961" s="172">
        <f t="shared" si="583"/>
        <v>7</v>
      </c>
      <c r="AQ961" s="172" t="str">
        <f t="shared" si="584"/>
        <v/>
      </c>
      <c r="AR961" s="172" t="str">
        <f>Table1[[#This Row],[Sex ]]&amp;Table1[[#This Row],[Month]]</f>
        <v>M6</v>
      </c>
      <c r="AS961" s="21"/>
      <c r="AT961" s="21"/>
      <c r="AU961" s="21"/>
      <c r="AV961" s="21"/>
      <c r="AW961" s="21"/>
      <c r="AX961" s="21"/>
      <c r="AY961" s="21"/>
      <c r="AZ961" s="21"/>
      <c r="BA961" s="21"/>
      <c r="BB961" s="21"/>
      <c r="BC961" s="21"/>
      <c r="BD961" s="21"/>
      <c r="BE961" s="319"/>
      <c r="BF961" s="319"/>
      <c r="BG961" s="316"/>
      <c r="BH961" s="316"/>
      <c r="BI961" s="316"/>
      <c r="BJ961" s="316"/>
      <c r="BK961" s="316"/>
      <c r="BL961" s="316"/>
      <c r="BM961" s="316"/>
      <c r="BN961" s="316"/>
      <c r="BO961" s="316"/>
      <c r="BP961" s="316"/>
      <c r="BQ961" s="316"/>
      <c r="BR961" s="316"/>
      <c r="BS961" s="316"/>
      <c r="BT961" s="316"/>
      <c r="BU961" s="316"/>
      <c r="BV961" s="316"/>
      <c r="BW961" s="316"/>
      <c r="BX961" s="316"/>
      <c r="BY961" s="316"/>
      <c r="BZ961" s="316"/>
      <c r="CA961" s="316"/>
      <c r="CB961" s="316"/>
      <c r="CC961" s="316"/>
      <c r="CD961" s="316"/>
      <c r="CE961" s="316"/>
      <c r="CF961" s="316"/>
      <c r="CG961" s="316"/>
      <c r="CH961" s="316"/>
      <c r="CI961" s="316"/>
      <c r="CJ961" s="316"/>
      <c r="CK961" s="316"/>
      <c r="CL961" s="316"/>
      <c r="CM961" s="316"/>
      <c r="CN961" s="316"/>
      <c r="CO961" s="316"/>
      <c r="CP961" s="316"/>
      <c r="CQ961" s="316"/>
      <c r="CR961" s="316"/>
      <c r="CS961" s="316"/>
      <c r="CT961" s="316"/>
      <c r="CU961" s="316"/>
      <c r="CV961" s="316"/>
      <c r="CW961" s="316"/>
      <c r="CX961" s="316"/>
      <c r="CY961" s="316"/>
      <c r="CZ961" s="316"/>
      <c r="DA961" s="316"/>
      <c r="DB961" s="316"/>
      <c r="DC961" s="316"/>
      <c r="DD961" s="316"/>
      <c r="DE961" s="316"/>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21"/>
      <c r="ET961" s="21"/>
      <c r="EU961" s="21"/>
      <c r="EV961" s="21"/>
      <c r="HP961" s="268">
        <f t="shared" si="588"/>
        <v>10</v>
      </c>
      <c r="HQ961" s="268">
        <f t="shared" si="595"/>
        <v>953</v>
      </c>
      <c r="HR961" s="268">
        <f t="shared" si="589"/>
        <v>0</v>
      </c>
      <c r="HS961" s="268">
        <f t="shared" si="591"/>
        <v>0</v>
      </c>
    </row>
    <row r="962" spans="1:227" x14ac:dyDescent="0.3">
      <c r="A962" s="21"/>
      <c r="B962" s="14">
        <v>12562</v>
      </c>
      <c r="C962" s="14">
        <v>32</v>
      </c>
      <c r="D962" s="14" t="s">
        <v>182</v>
      </c>
      <c r="E962" s="23" t="s">
        <v>184</v>
      </c>
      <c r="F962" s="14">
        <v>490</v>
      </c>
      <c r="G962" s="14" t="s">
        <v>120</v>
      </c>
      <c r="H962" s="14">
        <v>6</v>
      </c>
      <c r="I962" s="14">
        <v>12</v>
      </c>
      <c r="J962" s="14">
        <v>12</v>
      </c>
      <c r="K962" s="14"/>
      <c r="L962" s="14" t="s">
        <v>141</v>
      </c>
      <c r="M962" s="24">
        <f t="shared" si="585"/>
        <v>12</v>
      </c>
      <c r="N962" s="24">
        <f t="shared" si="560"/>
        <v>2</v>
      </c>
      <c r="O962" s="24" t="str">
        <f t="shared" si="561"/>
        <v>12 12</v>
      </c>
      <c r="P962" s="24">
        <f t="shared" si="562"/>
        <v>12</v>
      </c>
      <c r="Q962" s="25">
        <f t="shared" si="563"/>
        <v>0</v>
      </c>
      <c r="R962" s="26">
        <f t="shared" si="564"/>
        <v>0</v>
      </c>
      <c r="S962" s="24">
        <f t="shared" si="565"/>
        <v>6</v>
      </c>
      <c r="T962" s="24">
        <f t="shared" si="566"/>
        <v>6</v>
      </c>
      <c r="U962" s="24" t="str">
        <f t="shared" si="567"/>
        <v/>
      </c>
      <c r="V962" s="24" t="str">
        <f t="shared" si="568"/>
        <v>g</v>
      </c>
      <c r="W962" s="24" t="str">
        <f t="shared" si="586"/>
        <v/>
      </c>
      <c r="X962" s="24">
        <f t="shared" si="569"/>
        <v>6</v>
      </c>
      <c r="Y962" s="24">
        <f t="shared" si="570"/>
        <v>6</v>
      </c>
      <c r="Z962" s="24" t="str">
        <f t="shared" si="571"/>
        <v>F</v>
      </c>
      <c r="AA962" s="24" t="str">
        <f t="shared" si="594"/>
        <v>F</v>
      </c>
      <c r="AB962" s="34" t="str">
        <f t="shared" si="572"/>
        <v/>
      </c>
      <c r="AC962" s="34" t="str">
        <f t="shared" si="573"/>
        <v>g</v>
      </c>
      <c r="AD962" s="34" t="str">
        <f t="shared" si="587"/>
        <v>g</v>
      </c>
      <c r="AE962" s="34" t="str">
        <f t="shared" si="574"/>
        <v>6 0</v>
      </c>
      <c r="AF962" s="34">
        <f t="shared" si="575"/>
        <v>12</v>
      </c>
      <c r="AG962" s="34">
        <f t="shared" si="576"/>
        <v>12</v>
      </c>
      <c r="AH962" s="34">
        <f t="shared" si="577"/>
        <v>0</v>
      </c>
      <c r="AI962" s="172">
        <f>IF(AJ962&lt;&gt;"",MAX(AI$3:AI961)+1,"")</f>
        <v>711</v>
      </c>
      <c r="AJ962" s="172" t="str">
        <f t="shared" si="578"/>
        <v>F</v>
      </c>
      <c r="AK962" s="172">
        <f t="shared" si="579"/>
        <v>490</v>
      </c>
      <c r="AL962" s="172">
        <f t="shared" si="580"/>
        <v>12</v>
      </c>
      <c r="AM962" s="172" t="str">
        <f>IF(AN962&lt;&gt;"",MAX(AM$3:AM961)+1,"")</f>
        <v/>
      </c>
      <c r="AN962" s="172" t="str">
        <f t="shared" si="581"/>
        <v/>
      </c>
      <c r="AO962" s="172" t="str">
        <f t="shared" si="582"/>
        <v/>
      </c>
      <c r="AP962" s="172" t="str">
        <f t="shared" si="583"/>
        <v/>
      </c>
      <c r="AQ962" s="172" t="str">
        <f t="shared" si="584"/>
        <v/>
      </c>
      <c r="AR962" s="172" t="str">
        <f>Table1[[#This Row],[Sex ]]&amp;Table1[[#This Row],[Month]]</f>
        <v>F6</v>
      </c>
      <c r="AS962" s="21"/>
      <c r="AT962" s="21"/>
      <c r="AU962" s="21"/>
      <c r="AV962" s="21"/>
      <c r="AW962" s="21"/>
      <c r="AX962" s="21"/>
      <c r="AY962" s="21"/>
      <c r="AZ962" s="21"/>
      <c r="BA962" s="21"/>
      <c r="BB962" s="21"/>
      <c r="BC962" s="21"/>
      <c r="BD962" s="21"/>
      <c r="BE962" s="319"/>
      <c r="BF962" s="319"/>
      <c r="BG962" s="316"/>
      <c r="BH962" s="316"/>
      <c r="BI962" s="316"/>
      <c r="BJ962" s="316"/>
      <c r="BK962" s="316"/>
      <c r="BL962" s="316"/>
      <c r="BM962" s="316"/>
      <c r="BN962" s="316"/>
      <c r="BO962" s="316"/>
      <c r="BP962" s="316"/>
      <c r="BQ962" s="316"/>
      <c r="BR962" s="316"/>
      <c r="BS962" s="316"/>
      <c r="BT962" s="316"/>
      <c r="BU962" s="316"/>
      <c r="BV962" s="316"/>
      <c r="BW962" s="316"/>
      <c r="BX962" s="316"/>
      <c r="BY962" s="316"/>
      <c r="BZ962" s="316"/>
      <c r="CA962" s="316"/>
      <c r="CB962" s="316"/>
      <c r="CC962" s="316"/>
      <c r="CD962" s="316"/>
      <c r="CE962" s="316"/>
      <c r="CF962" s="316"/>
      <c r="CG962" s="316"/>
      <c r="CH962" s="316"/>
      <c r="CI962" s="316"/>
      <c r="CJ962" s="316"/>
      <c r="CK962" s="316"/>
      <c r="CL962" s="316"/>
      <c r="CM962" s="316"/>
      <c r="CN962" s="316"/>
      <c r="CO962" s="316"/>
      <c r="CP962" s="316"/>
      <c r="CQ962" s="316"/>
      <c r="CR962" s="316"/>
      <c r="CS962" s="316"/>
      <c r="CT962" s="316"/>
      <c r="CU962" s="316"/>
      <c r="CV962" s="316"/>
      <c r="CW962" s="316"/>
      <c r="CX962" s="316"/>
      <c r="CY962" s="316"/>
      <c r="CZ962" s="316"/>
      <c r="DA962" s="316"/>
      <c r="DB962" s="316"/>
      <c r="DC962" s="316"/>
      <c r="DD962" s="316"/>
      <c r="DE962" s="316"/>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21"/>
      <c r="ET962" s="21"/>
      <c r="EU962" s="21"/>
      <c r="EV962" s="21"/>
      <c r="HP962" s="268">
        <f t="shared" si="588"/>
        <v>6</v>
      </c>
      <c r="HQ962" s="268">
        <f t="shared" si="595"/>
        <v>954</v>
      </c>
      <c r="HR962" s="268">
        <f t="shared" si="589"/>
        <v>0</v>
      </c>
      <c r="HS962" s="268">
        <f t="shared" si="591"/>
        <v>0</v>
      </c>
    </row>
    <row r="963" spans="1:227" x14ac:dyDescent="0.3">
      <c r="A963" s="21"/>
      <c r="B963" s="14">
        <v>12562</v>
      </c>
      <c r="C963" s="14">
        <v>33</v>
      </c>
      <c r="D963" s="14" t="s">
        <v>182</v>
      </c>
      <c r="E963" s="23" t="s">
        <v>184</v>
      </c>
      <c r="F963" s="14">
        <v>530</v>
      </c>
      <c r="G963" s="14" t="s">
        <v>120</v>
      </c>
      <c r="H963" s="14">
        <v>6</v>
      </c>
      <c r="I963" s="14">
        <v>12</v>
      </c>
      <c r="J963" s="14">
        <v>11</v>
      </c>
      <c r="K963" s="14"/>
      <c r="L963" s="14" t="s">
        <v>141</v>
      </c>
      <c r="M963" s="24" t="str">
        <f t="shared" si="585"/>
        <v/>
      </c>
      <c r="N963" s="24">
        <f t="shared" ref="N963:N1002" si="596">IF(H963&lt;&gt;"",IF(H963&lt;4,1,IF(H963&lt;7,2,IF(H963&lt;10,3,4))),"")</f>
        <v>2</v>
      </c>
      <c r="O963" s="24" t="str">
        <f t="shared" ref="O963:O1002" si="597">IF(SUM(I963:I963)&lt;99,J963&amp;" "&amp;I963,99&amp;" "&amp;99)</f>
        <v>11 12</v>
      </c>
      <c r="P963" s="24">
        <f t="shared" ref="P963:P1002" si="598">(J963+I963)/2</f>
        <v>11.5</v>
      </c>
      <c r="Q963" s="25">
        <f t="shared" ref="Q963:Q1002" si="599">IF(SUM(I963:J963)&lt;99,(I963-P963)^2+(J963-P963)^2,0)</f>
        <v>0.5</v>
      </c>
      <c r="R963" s="26">
        <f t="shared" ref="R963:R1002" si="600">IF(SUM(I963:I963)&lt;99,IF(J963=0,IF(I963=0,0,((Q963)^0.5)/P963),((Q963)^0.5)/P963),"")</f>
        <v>6.1487546190134572E-2</v>
      </c>
      <c r="S963" s="24">
        <f t="shared" ref="S963:S1002" si="601">IF(SUM(I963+J963)&lt;98,IF(I963&lt;&gt;"",H963,""),"")</f>
        <v>6</v>
      </c>
      <c r="T963" s="24">
        <f t="shared" ref="T963:T1002" si="602">IF(SUM(I963+J963)&lt;98,IF(J963&lt;&gt;"",H963,""),"")</f>
        <v>6</v>
      </c>
      <c r="U963" s="24" t="str">
        <f t="shared" ref="U963:U1002" si="603">IF(SUM(I963+J963)&lt;99,IF(K963&lt;&gt;"",H963,""),"")</f>
        <v/>
      </c>
      <c r="V963" s="24" t="str">
        <f t="shared" ref="V963:V1002" si="604">IF(J963&lt;99,IF(M963&lt;&gt;"",L963,""),"")</f>
        <v/>
      </c>
      <c r="W963" s="24" t="str">
        <f t="shared" si="586"/>
        <v/>
      </c>
      <c r="X963" s="24" t="str">
        <f t="shared" ref="X963:X1002" si="605">IF(I963&lt;&gt;0,IF(I963-J963&lt;&gt;0,"",H963),"")</f>
        <v/>
      </c>
      <c r="Y963" s="24">
        <f t="shared" ref="Y963:Y1002" si="606">IF(J963&lt;&gt;"",H963,"")</f>
        <v>6</v>
      </c>
      <c r="Z963" s="24" t="str">
        <f t="shared" ref="Z963:Z1002" si="607">IF(SUM(I963+J963)&lt;98,IF(I963&lt;&gt;"",G963,""),"")</f>
        <v>F</v>
      </c>
      <c r="AA963" s="24" t="str">
        <f>IF(I963&lt;&gt;"",IF(I963-J963=0,G963,""),"")</f>
        <v/>
      </c>
      <c r="AB963" s="34" t="str">
        <f t="shared" ref="AB963:AB1002" si="608">IF(SUM(I963:J963)&gt;98,G963,"")</f>
        <v/>
      </c>
      <c r="AC963" s="34" t="str">
        <f t="shared" ref="AC963:AC1002" si="609">IF(SUM(I963+J963)&lt;99,L963,"")</f>
        <v>g</v>
      </c>
      <c r="AD963" s="34" t="str">
        <f t="shared" si="587"/>
        <v/>
      </c>
      <c r="AE963" s="34" t="str">
        <f t="shared" ref="AE963:AE1002" si="610">H963&amp;" "&amp;I963-J963</f>
        <v>6 1</v>
      </c>
      <c r="AF963" s="34">
        <f t="shared" ref="AF963:AF1002" si="611">IF(SUM(I963+J963)&lt;99,J963,"")</f>
        <v>11</v>
      </c>
      <c r="AG963" s="34">
        <f t="shared" ref="AG963:AG1002" si="612">IF(AF963&lt;&gt;"",I963,"")</f>
        <v>12</v>
      </c>
      <c r="AH963" s="34">
        <f t="shared" ref="AH963:AH1002" si="613">IF(I963&lt;&gt;"",IF((I963+J963)&gt;98,"",I963-J963),"")</f>
        <v>1</v>
      </c>
      <c r="AI963" s="172">
        <f>IF(AJ963&lt;&gt;"",MAX(AI$3:AI962)+1,"")</f>
        <v>712</v>
      </c>
      <c r="AJ963" s="172" t="str">
        <f t="shared" ref="AJ963:AJ1002" si="614">IF(SUM(I963:J963)&lt;98,IF(G963="F",G963,""),"")</f>
        <v>F</v>
      </c>
      <c r="AK963" s="172">
        <f t="shared" ref="AK963:AK1002" si="615">IF(AJ963&lt;&gt;"",F963,"")</f>
        <v>530</v>
      </c>
      <c r="AL963" s="172">
        <f t="shared" ref="AL963:AL1002" si="616">IF(AK963&lt;&gt;"",J963,"")</f>
        <v>11</v>
      </c>
      <c r="AM963" s="172" t="str">
        <f>IF(AN963&lt;&gt;"",MAX(AM$3:AM962)+1,"")</f>
        <v/>
      </c>
      <c r="AN963" s="172" t="str">
        <f t="shared" ref="AN963:AN1002" si="617">IF(SUM(I963:J963)&lt;98,IF(G963="M",G963,""),"")</f>
        <v/>
      </c>
      <c r="AO963" s="172" t="str">
        <f t="shared" ref="AO963:AO1002" si="618">IF(AN963&lt;&gt;"",F963,"")</f>
        <v/>
      </c>
      <c r="AP963" s="172" t="str">
        <f t="shared" ref="AP963:AP1002" si="619">IF(AO963&lt;&gt;"",J963,"")</f>
        <v/>
      </c>
      <c r="AQ963" s="172" t="str">
        <f t="shared" ref="AQ963:AQ1002" si="620">IF(K963&lt;&gt;"",J963&amp;" "&amp;(J963-K963),"")</f>
        <v/>
      </c>
      <c r="AR963" s="172" t="str">
        <f>Table1[[#This Row],[Sex ]]&amp;Table1[[#This Row],[Month]]</f>
        <v>F6</v>
      </c>
      <c r="AS963" s="21"/>
      <c r="AT963" s="21"/>
      <c r="AU963" s="21"/>
      <c r="AV963" s="21"/>
      <c r="AW963" s="21"/>
      <c r="AX963" s="21"/>
      <c r="AY963" s="21"/>
      <c r="AZ963" s="21"/>
      <c r="BA963" s="21"/>
      <c r="BB963" s="21"/>
      <c r="BC963" s="21"/>
      <c r="BD963" s="21"/>
      <c r="BE963" s="319"/>
      <c r="BF963" s="319"/>
      <c r="BG963" s="316"/>
      <c r="BH963" s="316"/>
      <c r="BI963" s="316"/>
      <c r="BJ963" s="316"/>
      <c r="BK963" s="316"/>
      <c r="BL963" s="316"/>
      <c r="BM963" s="316"/>
      <c r="BN963" s="316"/>
      <c r="BO963" s="316"/>
      <c r="BP963" s="316"/>
      <c r="BQ963" s="316"/>
      <c r="BR963" s="316"/>
      <c r="BS963" s="316"/>
      <c r="BT963" s="316"/>
      <c r="BU963" s="316"/>
      <c r="BV963" s="316"/>
      <c r="BW963" s="316"/>
      <c r="BX963" s="316"/>
      <c r="BY963" s="316"/>
      <c r="BZ963" s="316"/>
      <c r="CA963" s="316"/>
      <c r="CB963" s="316"/>
      <c r="CC963" s="316"/>
      <c r="CD963" s="316"/>
      <c r="CE963" s="316"/>
      <c r="CF963" s="316"/>
      <c r="CG963" s="316"/>
      <c r="CH963" s="316"/>
      <c r="CI963" s="316"/>
      <c r="CJ963" s="316"/>
      <c r="CK963" s="316"/>
      <c r="CL963" s="316"/>
      <c r="CM963" s="316"/>
      <c r="CN963" s="316"/>
      <c r="CO963" s="316"/>
      <c r="CP963" s="316"/>
      <c r="CQ963" s="316"/>
      <c r="CR963" s="316"/>
      <c r="CS963" s="316"/>
      <c r="CT963" s="316"/>
      <c r="CU963" s="316"/>
      <c r="CV963" s="316"/>
      <c r="CW963" s="316"/>
      <c r="CX963" s="316"/>
      <c r="CY963" s="316"/>
      <c r="CZ963" s="316"/>
      <c r="DA963" s="316"/>
      <c r="DB963" s="316"/>
      <c r="DC963" s="316"/>
      <c r="DD963" s="316"/>
      <c r="DE963" s="316"/>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21"/>
      <c r="ET963" s="21"/>
      <c r="EU963" s="21"/>
      <c r="EV963" s="21"/>
      <c r="HP963" s="268">
        <f t="shared" si="588"/>
        <v>5</v>
      </c>
      <c r="HQ963" s="268">
        <f t="shared" si="595"/>
        <v>955</v>
      </c>
      <c r="HR963" s="268">
        <f t="shared" si="589"/>
        <v>0</v>
      </c>
      <c r="HS963" s="268">
        <f t="shared" si="591"/>
        <v>0</v>
      </c>
    </row>
    <row r="964" spans="1:227" x14ac:dyDescent="0.3">
      <c r="A964" s="21"/>
      <c r="B964" s="14">
        <v>12562</v>
      </c>
      <c r="C964" s="14">
        <v>34</v>
      </c>
      <c r="D964" s="14" t="s">
        <v>182</v>
      </c>
      <c r="E964" s="23" t="s">
        <v>184</v>
      </c>
      <c r="F964" s="14">
        <v>540</v>
      </c>
      <c r="G964" s="14" t="s">
        <v>120</v>
      </c>
      <c r="H964" s="14">
        <v>6</v>
      </c>
      <c r="I964" s="14">
        <v>15</v>
      </c>
      <c r="J964" s="14">
        <v>13</v>
      </c>
      <c r="K964" s="14"/>
      <c r="L964" s="14" t="s">
        <v>141</v>
      </c>
      <c r="M964" s="24" t="str">
        <f t="shared" ref="M964:M1002" si="621">IF(I964&lt;&gt;"",IF(SUM(I964:I964)&lt;99,IF(I964=J964,I964,""),""),"")</f>
        <v/>
      </c>
      <c r="N964" s="24">
        <f t="shared" si="596"/>
        <v>2</v>
      </c>
      <c r="O964" s="24" t="str">
        <f t="shared" si="597"/>
        <v>13 15</v>
      </c>
      <c r="P964" s="24">
        <f t="shared" si="598"/>
        <v>14</v>
      </c>
      <c r="Q964" s="25">
        <f t="shared" si="599"/>
        <v>2</v>
      </c>
      <c r="R964" s="26">
        <f t="shared" si="600"/>
        <v>0.10101525445522108</v>
      </c>
      <c r="S964" s="24">
        <f t="shared" si="601"/>
        <v>6</v>
      </c>
      <c r="T964" s="24">
        <f t="shared" si="602"/>
        <v>6</v>
      </c>
      <c r="U964" s="24" t="str">
        <f t="shared" si="603"/>
        <v/>
      </c>
      <c r="V964" s="24" t="str">
        <f t="shared" si="604"/>
        <v/>
      </c>
      <c r="W964" s="24" t="str">
        <f t="shared" ref="W964:W1002" si="622">IF(J964&gt;98,99,IF(K964&gt;98,99,IF(K964+J964=198,99,IF(K964&lt;&gt;"",ABS(J964-K964),""))))</f>
        <v/>
      </c>
      <c r="X964" s="24" t="str">
        <f t="shared" si="605"/>
        <v/>
      </c>
      <c r="Y964" s="24">
        <f t="shared" si="606"/>
        <v>6</v>
      </c>
      <c r="Z964" s="24" t="str">
        <f t="shared" si="607"/>
        <v>F</v>
      </c>
      <c r="AA964" s="24" t="str">
        <f>IF(I964&lt;&gt;"",IF(I964-J964=0,G964,""),"")</f>
        <v/>
      </c>
      <c r="AB964" s="34" t="str">
        <f t="shared" si="608"/>
        <v/>
      </c>
      <c r="AC964" s="34" t="str">
        <f t="shared" si="609"/>
        <v>g</v>
      </c>
      <c r="AD964" s="34" t="str">
        <f t="shared" ref="AD964:AD1002" si="623">IF(AA964&lt;&gt;"",AC964,"")</f>
        <v/>
      </c>
      <c r="AE964" s="34" t="str">
        <f t="shared" si="610"/>
        <v>6 2</v>
      </c>
      <c r="AF964" s="34">
        <f t="shared" si="611"/>
        <v>13</v>
      </c>
      <c r="AG964" s="34">
        <f t="shared" si="612"/>
        <v>15</v>
      </c>
      <c r="AH964" s="34">
        <f t="shared" si="613"/>
        <v>2</v>
      </c>
      <c r="AI964" s="172">
        <f>IF(AJ964&lt;&gt;"",MAX(AI$3:AI963)+1,"")</f>
        <v>713</v>
      </c>
      <c r="AJ964" s="172" t="str">
        <f t="shared" si="614"/>
        <v>F</v>
      </c>
      <c r="AK964" s="172">
        <f t="shared" si="615"/>
        <v>540</v>
      </c>
      <c r="AL964" s="172">
        <f t="shared" si="616"/>
        <v>13</v>
      </c>
      <c r="AM964" s="172" t="str">
        <f>IF(AN964&lt;&gt;"",MAX(AM$3:AM963)+1,"")</f>
        <v/>
      </c>
      <c r="AN964" s="172" t="str">
        <f t="shared" si="617"/>
        <v/>
      </c>
      <c r="AO964" s="172" t="str">
        <f t="shared" si="618"/>
        <v/>
      </c>
      <c r="AP964" s="172" t="str">
        <f t="shared" si="619"/>
        <v/>
      </c>
      <c r="AQ964" s="172" t="str">
        <f t="shared" si="620"/>
        <v/>
      </c>
      <c r="AR964" s="172" t="str">
        <f>Table1[[#This Row],[Sex ]]&amp;Table1[[#This Row],[Month]]</f>
        <v>F6</v>
      </c>
      <c r="AS964" s="21"/>
      <c r="AT964" s="21"/>
      <c r="AU964" s="21"/>
      <c r="AV964" s="21"/>
      <c r="AW964" s="21"/>
      <c r="AX964" s="21"/>
      <c r="AY964" s="21"/>
      <c r="AZ964" s="21"/>
      <c r="BA964" s="21"/>
      <c r="BB964" s="21"/>
      <c r="BC964" s="21"/>
      <c r="BD964" s="21"/>
      <c r="BE964" s="319"/>
      <c r="BF964" s="319"/>
      <c r="BG964" s="316"/>
      <c r="BH964" s="316"/>
      <c r="BI964" s="316"/>
      <c r="BJ964" s="316"/>
      <c r="BK964" s="316"/>
      <c r="BL964" s="316"/>
      <c r="BM964" s="316"/>
      <c r="BN964" s="316"/>
      <c r="BO964" s="316"/>
      <c r="BP964" s="316"/>
      <c r="BQ964" s="316"/>
      <c r="BR964" s="316"/>
      <c r="BS964" s="316"/>
      <c r="BT964" s="316"/>
      <c r="BU964" s="316"/>
      <c r="BV964" s="316"/>
      <c r="BW964" s="316"/>
      <c r="BX964" s="316"/>
      <c r="BY964" s="316"/>
      <c r="BZ964" s="316"/>
      <c r="CA964" s="316"/>
      <c r="CB964" s="316"/>
      <c r="CC964" s="316"/>
      <c r="CD964" s="316"/>
      <c r="CE964" s="316"/>
      <c r="CF964" s="316"/>
      <c r="CG964" s="316"/>
      <c r="CH964" s="316"/>
      <c r="CI964" s="316"/>
      <c r="CJ964" s="316"/>
      <c r="CK964" s="316"/>
      <c r="CL964" s="316"/>
      <c r="CM964" s="316"/>
      <c r="CN964" s="316"/>
      <c r="CO964" s="316"/>
      <c r="CP964" s="316"/>
      <c r="CQ964" s="316"/>
      <c r="CR964" s="316"/>
      <c r="CS964" s="316"/>
      <c r="CT964" s="316"/>
      <c r="CU964" s="316"/>
      <c r="CV964" s="316"/>
      <c r="CW964" s="316"/>
      <c r="CX964" s="316"/>
      <c r="CY964" s="316"/>
      <c r="CZ964" s="316"/>
      <c r="DA964" s="316"/>
      <c r="DB964" s="316"/>
      <c r="DC964" s="316"/>
      <c r="DD964" s="316"/>
      <c r="DE964" s="316"/>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21"/>
      <c r="ET964" s="21"/>
      <c r="EU964" s="21"/>
      <c r="EV964" s="21"/>
      <c r="HP964" s="268">
        <f t="shared" si="588"/>
        <v>8</v>
      </c>
      <c r="HQ964" s="268">
        <f t="shared" si="595"/>
        <v>956</v>
      </c>
      <c r="HR964" s="268">
        <f t="shared" si="589"/>
        <v>0</v>
      </c>
      <c r="HS964" s="268">
        <f t="shared" si="591"/>
        <v>0</v>
      </c>
    </row>
    <row r="965" spans="1:227" x14ac:dyDescent="0.3">
      <c r="A965" s="21"/>
      <c r="B965" s="14">
        <v>12562</v>
      </c>
      <c r="C965" s="14">
        <v>35</v>
      </c>
      <c r="D965" s="14" t="s">
        <v>182</v>
      </c>
      <c r="E965" s="23" t="s">
        <v>184</v>
      </c>
      <c r="F965" s="14">
        <v>320</v>
      </c>
      <c r="G965" s="14" t="s">
        <v>120</v>
      </c>
      <c r="H965" s="14">
        <v>6</v>
      </c>
      <c r="I965" s="14">
        <v>2</v>
      </c>
      <c r="J965" s="14">
        <v>2</v>
      </c>
      <c r="K965" s="14"/>
      <c r="L965" s="14" t="s">
        <v>141</v>
      </c>
      <c r="M965" s="24">
        <f t="shared" si="621"/>
        <v>2</v>
      </c>
      <c r="N965" s="24">
        <f t="shared" si="596"/>
        <v>2</v>
      </c>
      <c r="O965" s="24" t="str">
        <f t="shared" si="597"/>
        <v>2 2</v>
      </c>
      <c r="P965" s="24">
        <f t="shared" si="598"/>
        <v>2</v>
      </c>
      <c r="Q965" s="25">
        <f t="shared" si="599"/>
        <v>0</v>
      </c>
      <c r="R965" s="26">
        <f t="shared" si="600"/>
        <v>0</v>
      </c>
      <c r="S965" s="24">
        <f t="shared" si="601"/>
        <v>6</v>
      </c>
      <c r="T965" s="24">
        <f t="shared" si="602"/>
        <v>6</v>
      </c>
      <c r="U965" s="24" t="str">
        <f t="shared" si="603"/>
        <v/>
      </c>
      <c r="V965" s="24" t="str">
        <f t="shared" si="604"/>
        <v>g</v>
      </c>
      <c r="W965" s="24" t="str">
        <f t="shared" si="622"/>
        <v/>
      </c>
      <c r="X965" s="24">
        <f t="shared" si="605"/>
        <v>6</v>
      </c>
      <c r="Y965" s="24">
        <f t="shared" si="606"/>
        <v>6</v>
      </c>
      <c r="Z965" s="24" t="str">
        <f t="shared" si="607"/>
        <v>F</v>
      </c>
      <c r="AA965" s="24" t="str">
        <f t="shared" ref="AA965:AA975" si="624">IF(I965&lt;&gt;"",IF(SUM(I965:J965)&gt;98,"",IF(I965-J965=0,G965,"")))</f>
        <v>F</v>
      </c>
      <c r="AB965" s="34" t="str">
        <f t="shared" si="608"/>
        <v/>
      </c>
      <c r="AC965" s="34" t="str">
        <f t="shared" si="609"/>
        <v>g</v>
      </c>
      <c r="AD965" s="34" t="str">
        <f t="shared" si="623"/>
        <v>g</v>
      </c>
      <c r="AE965" s="34" t="str">
        <f t="shared" si="610"/>
        <v>6 0</v>
      </c>
      <c r="AF965" s="34">
        <f t="shared" si="611"/>
        <v>2</v>
      </c>
      <c r="AG965" s="34">
        <f t="shared" si="612"/>
        <v>2</v>
      </c>
      <c r="AH965" s="34">
        <f t="shared" si="613"/>
        <v>0</v>
      </c>
      <c r="AI965" s="172">
        <f>IF(AJ965&lt;&gt;"",MAX(AI$3:AI964)+1,"")</f>
        <v>714</v>
      </c>
      <c r="AJ965" s="172" t="str">
        <f t="shared" si="614"/>
        <v>F</v>
      </c>
      <c r="AK965" s="172">
        <f t="shared" si="615"/>
        <v>320</v>
      </c>
      <c r="AL965" s="172">
        <f t="shared" si="616"/>
        <v>2</v>
      </c>
      <c r="AM965" s="172" t="str">
        <f>IF(AN965&lt;&gt;"",MAX(AM$3:AM964)+1,"")</f>
        <v/>
      </c>
      <c r="AN965" s="172" t="str">
        <f t="shared" si="617"/>
        <v/>
      </c>
      <c r="AO965" s="172" t="str">
        <f t="shared" si="618"/>
        <v/>
      </c>
      <c r="AP965" s="172" t="str">
        <f t="shared" si="619"/>
        <v/>
      </c>
      <c r="AQ965" s="172" t="str">
        <f t="shared" si="620"/>
        <v/>
      </c>
      <c r="AR965" s="172" t="str">
        <f>Table1[[#This Row],[Sex ]]&amp;Table1[[#This Row],[Month]]</f>
        <v>F6</v>
      </c>
      <c r="AS965" s="21"/>
      <c r="AT965" s="21"/>
      <c r="AU965" s="21"/>
      <c r="AV965" s="21"/>
      <c r="AW965" s="21"/>
      <c r="AX965" s="21"/>
      <c r="AY965" s="21"/>
      <c r="AZ965" s="21"/>
      <c r="BA965" s="21"/>
      <c r="BB965" s="21"/>
      <c r="BC965" s="21"/>
      <c r="BD965" s="21"/>
      <c r="BE965" s="319"/>
      <c r="BF965" s="319"/>
      <c r="BG965" s="316"/>
      <c r="BH965" s="316"/>
      <c r="BI965" s="316"/>
      <c r="BJ965" s="316"/>
      <c r="BK965" s="316"/>
      <c r="BL965" s="316"/>
      <c r="BM965" s="316"/>
      <c r="BN965" s="316"/>
      <c r="BO965" s="316"/>
      <c r="BP965" s="316"/>
      <c r="BQ965" s="316"/>
      <c r="BR965" s="316"/>
      <c r="BS965" s="316"/>
      <c r="BT965" s="316"/>
      <c r="BU965" s="316"/>
      <c r="BV965" s="316"/>
      <c r="BW965" s="316"/>
      <c r="BX965" s="316"/>
      <c r="BY965" s="316"/>
      <c r="BZ965" s="316"/>
      <c r="CA965" s="316"/>
      <c r="CB965" s="316"/>
      <c r="CC965" s="316"/>
      <c r="CD965" s="316"/>
      <c r="CE965" s="316"/>
      <c r="CF965" s="316"/>
      <c r="CG965" s="316"/>
      <c r="CH965" s="316"/>
      <c r="CI965" s="316"/>
      <c r="CJ965" s="316"/>
      <c r="CK965" s="316"/>
      <c r="CL965" s="316"/>
      <c r="CM965" s="316"/>
      <c r="CN965" s="316"/>
      <c r="CO965" s="316"/>
      <c r="CP965" s="316"/>
      <c r="CQ965" s="316"/>
      <c r="CR965" s="316"/>
      <c r="CS965" s="316"/>
      <c r="CT965" s="316"/>
      <c r="CU965" s="316"/>
      <c r="CV965" s="316"/>
      <c r="CW965" s="316"/>
      <c r="CX965" s="316"/>
      <c r="CY965" s="316"/>
      <c r="CZ965" s="316"/>
      <c r="DA965" s="316"/>
      <c r="DB965" s="316"/>
      <c r="DC965" s="316"/>
      <c r="DD965" s="316"/>
      <c r="DE965" s="316"/>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21"/>
      <c r="ET965" s="21"/>
      <c r="EU965" s="21"/>
      <c r="EV965" s="21"/>
      <c r="HP965" s="268">
        <f t="shared" si="588"/>
        <v>6</v>
      </c>
      <c r="HQ965" s="268">
        <f t="shared" si="595"/>
        <v>957</v>
      </c>
      <c r="HR965" s="268">
        <f t="shared" si="589"/>
        <v>0</v>
      </c>
      <c r="HS965" s="268">
        <f t="shared" si="591"/>
        <v>0</v>
      </c>
    </row>
    <row r="966" spans="1:227" x14ac:dyDescent="0.3">
      <c r="A966" s="21"/>
      <c r="B966" s="14">
        <v>12562</v>
      </c>
      <c r="C966" s="14">
        <v>36</v>
      </c>
      <c r="D966" s="14" t="s">
        <v>182</v>
      </c>
      <c r="E966" s="23" t="s">
        <v>184</v>
      </c>
      <c r="F966" s="14">
        <v>320</v>
      </c>
      <c r="G966" s="14" t="s">
        <v>121</v>
      </c>
      <c r="H966" s="14">
        <v>6</v>
      </c>
      <c r="I966" s="14">
        <v>3</v>
      </c>
      <c r="J966" s="14">
        <v>3</v>
      </c>
      <c r="K966" s="14"/>
      <c r="L966" s="14" t="s">
        <v>141</v>
      </c>
      <c r="M966" s="24">
        <f t="shared" si="621"/>
        <v>3</v>
      </c>
      <c r="N966" s="24">
        <f t="shared" si="596"/>
        <v>2</v>
      </c>
      <c r="O966" s="24" t="str">
        <f t="shared" si="597"/>
        <v>3 3</v>
      </c>
      <c r="P966" s="24">
        <f t="shared" si="598"/>
        <v>3</v>
      </c>
      <c r="Q966" s="25">
        <f t="shared" si="599"/>
        <v>0</v>
      </c>
      <c r="R966" s="26">
        <f t="shared" si="600"/>
        <v>0</v>
      </c>
      <c r="S966" s="24">
        <f t="shared" si="601"/>
        <v>6</v>
      </c>
      <c r="T966" s="24">
        <f t="shared" si="602"/>
        <v>6</v>
      </c>
      <c r="U966" s="24" t="str">
        <f t="shared" si="603"/>
        <v/>
      </c>
      <c r="V966" s="24" t="str">
        <f t="shared" si="604"/>
        <v>g</v>
      </c>
      <c r="W966" s="24" t="str">
        <f t="shared" si="622"/>
        <v/>
      </c>
      <c r="X966" s="24">
        <f t="shared" si="605"/>
        <v>6</v>
      </c>
      <c r="Y966" s="24">
        <f t="shared" si="606"/>
        <v>6</v>
      </c>
      <c r="Z966" s="24" t="str">
        <f t="shared" si="607"/>
        <v>M</v>
      </c>
      <c r="AA966" s="24" t="str">
        <f t="shared" si="624"/>
        <v>M</v>
      </c>
      <c r="AB966" s="34" t="str">
        <f t="shared" si="608"/>
        <v/>
      </c>
      <c r="AC966" s="34" t="str">
        <f t="shared" si="609"/>
        <v>g</v>
      </c>
      <c r="AD966" s="34" t="str">
        <f t="shared" si="623"/>
        <v>g</v>
      </c>
      <c r="AE966" s="34" t="str">
        <f t="shared" si="610"/>
        <v>6 0</v>
      </c>
      <c r="AF966" s="34">
        <f t="shared" si="611"/>
        <v>3</v>
      </c>
      <c r="AG966" s="34">
        <f t="shared" si="612"/>
        <v>3</v>
      </c>
      <c r="AH966" s="34">
        <f t="shared" si="613"/>
        <v>0</v>
      </c>
      <c r="AI966" s="172" t="str">
        <f>IF(AJ966&lt;&gt;"",MAX(AI$3:AI965)+1,"")</f>
        <v/>
      </c>
      <c r="AJ966" s="172" t="str">
        <f t="shared" si="614"/>
        <v/>
      </c>
      <c r="AK966" s="172" t="str">
        <f t="shared" si="615"/>
        <v/>
      </c>
      <c r="AL966" s="172" t="str">
        <f t="shared" si="616"/>
        <v/>
      </c>
      <c r="AM966" s="172">
        <f>IF(AN966&lt;&gt;"",MAX(AM$3:AM965)+1,"")</f>
        <v>240</v>
      </c>
      <c r="AN966" s="172" t="str">
        <f t="shared" si="617"/>
        <v>M</v>
      </c>
      <c r="AO966" s="172">
        <f t="shared" si="618"/>
        <v>320</v>
      </c>
      <c r="AP966" s="172">
        <f t="shared" si="619"/>
        <v>3</v>
      </c>
      <c r="AQ966" s="172" t="str">
        <f t="shared" si="620"/>
        <v/>
      </c>
      <c r="AR966" s="172" t="str">
        <f>Table1[[#This Row],[Sex ]]&amp;Table1[[#This Row],[Month]]</f>
        <v>M6</v>
      </c>
      <c r="AS966" s="21"/>
      <c r="AT966" s="21"/>
      <c r="AU966" s="21"/>
      <c r="AV966" s="21"/>
      <c r="AW966" s="21"/>
      <c r="AX966" s="21"/>
      <c r="AY966" s="21"/>
      <c r="AZ966" s="21"/>
      <c r="BA966" s="21"/>
      <c r="BB966" s="21"/>
      <c r="BC966" s="21"/>
      <c r="BD966" s="21"/>
      <c r="BE966" s="319"/>
      <c r="BF966" s="319"/>
      <c r="BG966" s="316"/>
      <c r="BH966" s="316"/>
      <c r="BI966" s="316"/>
      <c r="BJ966" s="316"/>
      <c r="BK966" s="316"/>
      <c r="BL966" s="316"/>
      <c r="BM966" s="316"/>
      <c r="BN966" s="316"/>
      <c r="BO966" s="316"/>
      <c r="BP966" s="316"/>
      <c r="BQ966" s="316"/>
      <c r="BR966" s="316"/>
      <c r="BS966" s="316"/>
      <c r="BT966" s="316"/>
      <c r="BU966" s="316"/>
      <c r="BV966" s="316"/>
      <c r="BW966" s="316"/>
      <c r="BX966" s="316"/>
      <c r="BY966" s="316"/>
      <c r="BZ966" s="316"/>
      <c r="CA966" s="316"/>
      <c r="CB966" s="316"/>
      <c r="CC966" s="316"/>
      <c r="CD966" s="316"/>
      <c r="CE966" s="316"/>
      <c r="CF966" s="316"/>
      <c r="CG966" s="316"/>
      <c r="CH966" s="316"/>
      <c r="CI966" s="316"/>
      <c r="CJ966" s="316"/>
      <c r="CK966" s="316"/>
      <c r="CL966" s="316"/>
      <c r="CM966" s="316"/>
      <c r="CN966" s="316"/>
      <c r="CO966" s="316"/>
      <c r="CP966" s="316"/>
      <c r="CQ966" s="316"/>
      <c r="CR966" s="316"/>
      <c r="CS966" s="316"/>
      <c r="CT966" s="316"/>
      <c r="CU966" s="316"/>
      <c r="CV966" s="316"/>
      <c r="CW966" s="316"/>
      <c r="CX966" s="316"/>
      <c r="CY966" s="316"/>
      <c r="CZ966" s="316"/>
      <c r="DA966" s="316"/>
      <c r="DB966" s="316"/>
      <c r="DC966" s="316"/>
      <c r="DD966" s="316"/>
      <c r="DE966" s="316"/>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21"/>
      <c r="ET966" s="21"/>
      <c r="EU966" s="21"/>
      <c r="EV966" s="21"/>
      <c r="HP966" s="268">
        <f t="shared" si="588"/>
        <v>7</v>
      </c>
      <c r="HQ966" s="268">
        <f t="shared" si="595"/>
        <v>958</v>
      </c>
      <c r="HR966" s="268">
        <f t="shared" si="589"/>
        <v>0</v>
      </c>
      <c r="HS966" s="268">
        <f t="shared" si="591"/>
        <v>0</v>
      </c>
    </row>
    <row r="967" spans="1:227" x14ac:dyDescent="0.3">
      <c r="A967" s="21"/>
      <c r="B967" s="14">
        <v>12562</v>
      </c>
      <c r="C967" s="14">
        <v>37</v>
      </c>
      <c r="D967" s="14" t="s">
        <v>182</v>
      </c>
      <c r="E967" s="23" t="s">
        <v>184</v>
      </c>
      <c r="F967" s="14">
        <v>330</v>
      </c>
      <c r="G967" s="14" t="s">
        <v>120</v>
      </c>
      <c r="H967" s="14">
        <v>6</v>
      </c>
      <c r="I967" s="14">
        <v>4</v>
      </c>
      <c r="J967" s="14">
        <v>4</v>
      </c>
      <c r="K967" s="14"/>
      <c r="L967" s="14" t="s">
        <v>141</v>
      </c>
      <c r="M967" s="24">
        <f t="shared" si="621"/>
        <v>4</v>
      </c>
      <c r="N967" s="24">
        <f t="shared" si="596"/>
        <v>2</v>
      </c>
      <c r="O967" s="24" t="str">
        <f t="shared" si="597"/>
        <v>4 4</v>
      </c>
      <c r="P967" s="24">
        <f t="shared" si="598"/>
        <v>4</v>
      </c>
      <c r="Q967" s="25">
        <f t="shared" si="599"/>
        <v>0</v>
      </c>
      <c r="R967" s="26">
        <f t="shared" si="600"/>
        <v>0</v>
      </c>
      <c r="S967" s="24">
        <f t="shared" si="601"/>
        <v>6</v>
      </c>
      <c r="T967" s="24">
        <f t="shared" si="602"/>
        <v>6</v>
      </c>
      <c r="U967" s="24" t="str">
        <f t="shared" si="603"/>
        <v/>
      </c>
      <c r="V967" s="24" t="str">
        <f t="shared" si="604"/>
        <v>g</v>
      </c>
      <c r="W967" s="24" t="str">
        <f t="shared" si="622"/>
        <v/>
      </c>
      <c r="X967" s="24">
        <f t="shared" si="605"/>
        <v>6</v>
      </c>
      <c r="Y967" s="24">
        <f t="shared" si="606"/>
        <v>6</v>
      </c>
      <c r="Z967" s="24" t="str">
        <f t="shared" si="607"/>
        <v>F</v>
      </c>
      <c r="AA967" s="24" t="str">
        <f t="shared" si="624"/>
        <v>F</v>
      </c>
      <c r="AB967" s="34" t="str">
        <f t="shared" si="608"/>
        <v/>
      </c>
      <c r="AC967" s="34" t="str">
        <f t="shared" si="609"/>
        <v>g</v>
      </c>
      <c r="AD967" s="34" t="str">
        <f t="shared" si="623"/>
        <v>g</v>
      </c>
      <c r="AE967" s="34" t="str">
        <f t="shared" si="610"/>
        <v>6 0</v>
      </c>
      <c r="AF967" s="34">
        <f t="shared" si="611"/>
        <v>4</v>
      </c>
      <c r="AG967" s="34">
        <f t="shared" si="612"/>
        <v>4</v>
      </c>
      <c r="AH967" s="34">
        <f t="shared" si="613"/>
        <v>0</v>
      </c>
      <c r="AI967" s="172">
        <f>IF(AJ967&lt;&gt;"",MAX(AI$3:AI966)+1,"")</f>
        <v>715</v>
      </c>
      <c r="AJ967" s="172" t="str">
        <f t="shared" si="614"/>
        <v>F</v>
      </c>
      <c r="AK967" s="172">
        <f t="shared" si="615"/>
        <v>330</v>
      </c>
      <c r="AL967" s="172">
        <f t="shared" si="616"/>
        <v>4</v>
      </c>
      <c r="AM967" s="172" t="str">
        <f>IF(AN967&lt;&gt;"",MAX(AM$3:AM966)+1,"")</f>
        <v/>
      </c>
      <c r="AN967" s="172" t="str">
        <f t="shared" si="617"/>
        <v/>
      </c>
      <c r="AO967" s="172" t="str">
        <f t="shared" si="618"/>
        <v/>
      </c>
      <c r="AP967" s="172" t="str">
        <f t="shared" si="619"/>
        <v/>
      </c>
      <c r="AQ967" s="172" t="str">
        <f t="shared" si="620"/>
        <v/>
      </c>
      <c r="AR967" s="172" t="str">
        <f>Table1[[#This Row],[Sex ]]&amp;Table1[[#This Row],[Month]]</f>
        <v>F6</v>
      </c>
      <c r="AS967" s="21"/>
      <c r="AT967" s="21"/>
      <c r="AU967" s="21"/>
      <c r="AV967" s="21"/>
      <c r="AW967" s="21"/>
      <c r="AX967" s="21"/>
      <c r="AY967" s="21"/>
      <c r="AZ967" s="21"/>
      <c r="BA967" s="21"/>
      <c r="BB967" s="21"/>
      <c r="BC967" s="21"/>
      <c r="BD967" s="21"/>
      <c r="BE967" s="319"/>
      <c r="BF967" s="319"/>
      <c r="BG967" s="316"/>
      <c r="BH967" s="316"/>
      <c r="BI967" s="316"/>
      <c r="BJ967" s="316"/>
      <c r="BK967" s="316"/>
      <c r="BL967" s="316"/>
      <c r="BM967" s="316"/>
      <c r="BN967" s="316"/>
      <c r="BO967" s="316"/>
      <c r="BP967" s="316"/>
      <c r="BQ967" s="316"/>
      <c r="BR967" s="316"/>
      <c r="BS967" s="316"/>
      <c r="BT967" s="316"/>
      <c r="BU967" s="316"/>
      <c r="BV967" s="316"/>
      <c r="BW967" s="316"/>
      <c r="BX967" s="316"/>
      <c r="BY967" s="316"/>
      <c r="BZ967" s="316"/>
      <c r="CA967" s="316"/>
      <c r="CB967" s="316"/>
      <c r="CC967" s="316"/>
      <c r="CD967" s="316"/>
      <c r="CE967" s="316"/>
      <c r="CF967" s="316"/>
      <c r="CG967" s="316"/>
      <c r="CH967" s="316"/>
      <c r="CI967" s="316"/>
      <c r="CJ967" s="316"/>
      <c r="CK967" s="316"/>
      <c r="CL967" s="316"/>
      <c r="CM967" s="316"/>
      <c r="CN967" s="316"/>
      <c r="CO967" s="316"/>
      <c r="CP967" s="316"/>
      <c r="CQ967" s="316"/>
      <c r="CR967" s="316"/>
      <c r="CS967" s="316"/>
      <c r="CT967" s="316"/>
      <c r="CU967" s="316"/>
      <c r="CV967" s="316"/>
      <c r="CW967" s="316"/>
      <c r="CX967" s="316"/>
      <c r="CY967" s="316"/>
      <c r="CZ967" s="316"/>
      <c r="DA967" s="316"/>
      <c r="DB967" s="316"/>
      <c r="DC967" s="316"/>
      <c r="DD967" s="316"/>
      <c r="DE967" s="316"/>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21"/>
      <c r="ET967" s="21"/>
      <c r="EU967" s="21"/>
      <c r="EV967" s="21"/>
      <c r="HP967" s="268">
        <f t="shared" si="588"/>
        <v>7</v>
      </c>
      <c r="HQ967" s="268">
        <f t="shared" si="595"/>
        <v>959</v>
      </c>
      <c r="HR967" s="268">
        <f t="shared" si="589"/>
        <v>0</v>
      </c>
      <c r="HS967" s="268">
        <f t="shared" si="591"/>
        <v>0</v>
      </c>
    </row>
    <row r="968" spans="1:227" x14ac:dyDescent="0.3">
      <c r="A968" s="21"/>
      <c r="B968" s="14">
        <v>12562</v>
      </c>
      <c r="C968" s="14">
        <v>38</v>
      </c>
      <c r="D968" s="14" t="s">
        <v>182</v>
      </c>
      <c r="E968" s="23" t="s">
        <v>184</v>
      </c>
      <c r="F968" s="14">
        <v>330</v>
      </c>
      <c r="G968" s="14" t="s">
        <v>121</v>
      </c>
      <c r="H968" s="14">
        <v>6</v>
      </c>
      <c r="I968" s="14">
        <v>3</v>
      </c>
      <c r="J968" s="14">
        <v>3</v>
      </c>
      <c r="K968" s="14"/>
      <c r="L968" s="14" t="s">
        <v>141</v>
      </c>
      <c r="M968" s="24">
        <f t="shared" si="621"/>
        <v>3</v>
      </c>
      <c r="N968" s="24">
        <f t="shared" si="596"/>
        <v>2</v>
      </c>
      <c r="O968" s="24" t="str">
        <f t="shared" si="597"/>
        <v>3 3</v>
      </c>
      <c r="P968" s="24">
        <f t="shared" si="598"/>
        <v>3</v>
      </c>
      <c r="Q968" s="25">
        <f t="shared" si="599"/>
        <v>0</v>
      </c>
      <c r="R968" s="26">
        <f t="shared" si="600"/>
        <v>0</v>
      </c>
      <c r="S968" s="24">
        <f t="shared" si="601"/>
        <v>6</v>
      </c>
      <c r="T968" s="24">
        <f t="shared" si="602"/>
        <v>6</v>
      </c>
      <c r="U968" s="24" t="str">
        <f t="shared" si="603"/>
        <v/>
      </c>
      <c r="V968" s="24" t="str">
        <f t="shared" si="604"/>
        <v>g</v>
      </c>
      <c r="W968" s="24" t="str">
        <f t="shared" si="622"/>
        <v/>
      </c>
      <c r="X968" s="24">
        <f t="shared" si="605"/>
        <v>6</v>
      </c>
      <c r="Y968" s="24">
        <f t="shared" si="606"/>
        <v>6</v>
      </c>
      <c r="Z968" s="24" t="str">
        <f t="shared" si="607"/>
        <v>M</v>
      </c>
      <c r="AA968" s="24" t="str">
        <f t="shared" si="624"/>
        <v>M</v>
      </c>
      <c r="AB968" s="34" t="str">
        <f t="shared" si="608"/>
        <v/>
      </c>
      <c r="AC968" s="34" t="str">
        <f t="shared" si="609"/>
        <v>g</v>
      </c>
      <c r="AD968" s="34" t="str">
        <f t="shared" si="623"/>
        <v>g</v>
      </c>
      <c r="AE968" s="34" t="str">
        <f t="shared" si="610"/>
        <v>6 0</v>
      </c>
      <c r="AF968" s="34">
        <f t="shared" si="611"/>
        <v>3</v>
      </c>
      <c r="AG968" s="34">
        <f t="shared" si="612"/>
        <v>3</v>
      </c>
      <c r="AH968" s="34">
        <f t="shared" si="613"/>
        <v>0</v>
      </c>
      <c r="AI968" s="172" t="str">
        <f>IF(AJ968&lt;&gt;"",MAX(AI$3:AI967)+1,"")</f>
        <v/>
      </c>
      <c r="AJ968" s="172" t="str">
        <f t="shared" si="614"/>
        <v/>
      </c>
      <c r="AK968" s="172" t="str">
        <f t="shared" si="615"/>
        <v/>
      </c>
      <c r="AL968" s="172" t="str">
        <f t="shared" si="616"/>
        <v/>
      </c>
      <c r="AM968" s="172">
        <f>IF(AN968&lt;&gt;"",MAX(AM$3:AM967)+1,"")</f>
        <v>241</v>
      </c>
      <c r="AN968" s="172" t="str">
        <f t="shared" si="617"/>
        <v>M</v>
      </c>
      <c r="AO968" s="172">
        <f t="shared" si="618"/>
        <v>330</v>
      </c>
      <c r="AP968" s="172">
        <f t="shared" si="619"/>
        <v>3</v>
      </c>
      <c r="AQ968" s="172" t="str">
        <f t="shared" si="620"/>
        <v/>
      </c>
      <c r="AR968" s="172" t="str">
        <f>Table1[[#This Row],[Sex ]]&amp;Table1[[#This Row],[Month]]</f>
        <v>M6</v>
      </c>
      <c r="AS968" s="21"/>
      <c r="AT968" s="21"/>
      <c r="AU968" s="21"/>
      <c r="AV968" s="21"/>
      <c r="AW968" s="21"/>
      <c r="AX968" s="21"/>
      <c r="AY968" s="21"/>
      <c r="AZ968" s="21"/>
      <c r="BA968" s="21"/>
      <c r="BB968" s="21"/>
      <c r="BC968" s="21"/>
      <c r="BD968" s="21"/>
      <c r="BE968" s="319"/>
      <c r="BF968" s="319"/>
      <c r="BG968" s="316"/>
      <c r="BH968" s="316"/>
      <c r="BI968" s="316"/>
      <c r="BJ968" s="316"/>
      <c r="BK968" s="316"/>
      <c r="BL968" s="316"/>
      <c r="BM968" s="316"/>
      <c r="BN968" s="316"/>
      <c r="BO968" s="316"/>
      <c r="BP968" s="316"/>
      <c r="BQ968" s="316"/>
      <c r="BR968" s="316"/>
      <c r="BS968" s="316"/>
      <c r="BT968" s="316"/>
      <c r="BU968" s="316"/>
      <c r="BV968" s="316"/>
      <c r="BW968" s="316"/>
      <c r="BX968" s="316"/>
      <c r="BY968" s="316"/>
      <c r="BZ968" s="316"/>
      <c r="CA968" s="316"/>
      <c r="CB968" s="316"/>
      <c r="CC968" s="316"/>
      <c r="CD968" s="316"/>
      <c r="CE968" s="316"/>
      <c r="CF968" s="316"/>
      <c r="CG968" s="316"/>
      <c r="CH968" s="316"/>
      <c r="CI968" s="316"/>
      <c r="CJ968" s="316"/>
      <c r="CK968" s="316"/>
      <c r="CL968" s="316"/>
      <c r="CM968" s="316"/>
      <c r="CN968" s="316"/>
      <c r="CO968" s="316"/>
      <c r="CP968" s="316"/>
      <c r="CQ968" s="316"/>
      <c r="CR968" s="316"/>
      <c r="CS968" s="316"/>
      <c r="CT968" s="316"/>
      <c r="CU968" s="316"/>
      <c r="CV968" s="316"/>
      <c r="CW968" s="316"/>
      <c r="CX968" s="316"/>
      <c r="CY968" s="316"/>
      <c r="CZ968" s="316"/>
      <c r="DA968" s="316"/>
      <c r="DB968" s="316"/>
      <c r="DC968" s="316"/>
      <c r="DD968" s="316"/>
      <c r="DE968" s="316"/>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21"/>
      <c r="ET968" s="21"/>
      <c r="EU968" s="21"/>
      <c r="EV968" s="21"/>
      <c r="HP968" s="268">
        <f t="shared" si="588"/>
        <v>12</v>
      </c>
      <c r="HQ968" s="268">
        <f t="shared" si="595"/>
        <v>960</v>
      </c>
      <c r="HR968" s="268">
        <f t="shared" si="589"/>
        <v>0</v>
      </c>
      <c r="HS968" s="268">
        <f t="shared" si="591"/>
        <v>0</v>
      </c>
    </row>
    <row r="969" spans="1:227" x14ac:dyDescent="0.3">
      <c r="A969" s="21"/>
      <c r="B969" s="14">
        <v>12562</v>
      </c>
      <c r="C969" s="14">
        <v>39</v>
      </c>
      <c r="D969" s="14" t="s">
        <v>182</v>
      </c>
      <c r="E969" s="23" t="s">
        <v>184</v>
      </c>
      <c r="F969" s="14">
        <v>340</v>
      </c>
      <c r="G969" s="14" t="s">
        <v>121</v>
      </c>
      <c r="H969" s="14">
        <v>6</v>
      </c>
      <c r="I969" s="14">
        <v>4</v>
      </c>
      <c r="J969" s="14">
        <v>4</v>
      </c>
      <c r="K969" s="14"/>
      <c r="L969" s="14" t="s">
        <v>141</v>
      </c>
      <c r="M969" s="24">
        <f t="shared" si="621"/>
        <v>4</v>
      </c>
      <c r="N969" s="24">
        <f t="shared" si="596"/>
        <v>2</v>
      </c>
      <c r="O969" s="24" t="str">
        <f t="shared" si="597"/>
        <v>4 4</v>
      </c>
      <c r="P969" s="24">
        <f t="shared" si="598"/>
        <v>4</v>
      </c>
      <c r="Q969" s="25">
        <f t="shared" si="599"/>
        <v>0</v>
      </c>
      <c r="R969" s="26">
        <f t="shared" si="600"/>
        <v>0</v>
      </c>
      <c r="S969" s="24">
        <f t="shared" si="601"/>
        <v>6</v>
      </c>
      <c r="T969" s="24">
        <f t="shared" si="602"/>
        <v>6</v>
      </c>
      <c r="U969" s="24" t="str">
        <f t="shared" si="603"/>
        <v/>
      </c>
      <c r="V969" s="24" t="str">
        <f t="shared" si="604"/>
        <v>g</v>
      </c>
      <c r="W969" s="24" t="str">
        <f t="shared" si="622"/>
        <v/>
      </c>
      <c r="X969" s="24">
        <f t="shared" si="605"/>
        <v>6</v>
      </c>
      <c r="Y969" s="24">
        <f t="shared" si="606"/>
        <v>6</v>
      </c>
      <c r="Z969" s="24" t="str">
        <f t="shared" si="607"/>
        <v>M</v>
      </c>
      <c r="AA969" s="24" t="str">
        <f t="shared" si="624"/>
        <v>M</v>
      </c>
      <c r="AB969" s="34" t="str">
        <f t="shared" si="608"/>
        <v/>
      </c>
      <c r="AC969" s="34" t="str">
        <f t="shared" si="609"/>
        <v>g</v>
      </c>
      <c r="AD969" s="34" t="str">
        <f t="shared" si="623"/>
        <v>g</v>
      </c>
      <c r="AE969" s="34" t="str">
        <f t="shared" si="610"/>
        <v>6 0</v>
      </c>
      <c r="AF969" s="34">
        <f t="shared" si="611"/>
        <v>4</v>
      </c>
      <c r="AG969" s="34">
        <f t="shared" si="612"/>
        <v>4</v>
      </c>
      <c r="AH969" s="34">
        <f t="shared" si="613"/>
        <v>0</v>
      </c>
      <c r="AI969" s="172" t="str">
        <f>IF(AJ969&lt;&gt;"",MAX(AI$3:AI968)+1,"")</f>
        <v/>
      </c>
      <c r="AJ969" s="172" t="str">
        <f t="shared" si="614"/>
        <v/>
      </c>
      <c r="AK969" s="172" t="str">
        <f t="shared" si="615"/>
        <v/>
      </c>
      <c r="AL969" s="172" t="str">
        <f t="shared" si="616"/>
        <v/>
      </c>
      <c r="AM969" s="172">
        <f>IF(AN969&lt;&gt;"",MAX(AM$3:AM968)+1,"")</f>
        <v>242</v>
      </c>
      <c r="AN969" s="172" t="str">
        <f t="shared" si="617"/>
        <v>M</v>
      </c>
      <c r="AO969" s="172">
        <f t="shared" si="618"/>
        <v>340</v>
      </c>
      <c r="AP969" s="172">
        <f t="shared" si="619"/>
        <v>4</v>
      </c>
      <c r="AQ969" s="172" t="str">
        <f t="shared" si="620"/>
        <v/>
      </c>
      <c r="AR969" s="172" t="str">
        <f>Table1[[#This Row],[Sex ]]&amp;Table1[[#This Row],[Month]]</f>
        <v>M6</v>
      </c>
      <c r="AS969" s="21"/>
      <c r="AT969" s="21"/>
      <c r="AU969" s="21"/>
      <c r="AV969" s="21"/>
      <c r="AW969" s="21"/>
      <c r="AX969" s="21"/>
      <c r="AY969" s="21"/>
      <c r="AZ969" s="21"/>
      <c r="BA969" s="21"/>
      <c r="BB969" s="21"/>
      <c r="BC969" s="21"/>
      <c r="BD969" s="21"/>
      <c r="BE969" s="319"/>
      <c r="BF969" s="319"/>
      <c r="BG969" s="316"/>
      <c r="BH969" s="316"/>
      <c r="BI969" s="316"/>
      <c r="BJ969" s="316"/>
      <c r="BK969" s="316"/>
      <c r="BL969" s="316"/>
      <c r="BM969" s="316"/>
      <c r="BN969" s="316"/>
      <c r="BO969" s="316"/>
      <c r="BP969" s="316"/>
      <c r="BQ969" s="316"/>
      <c r="BR969" s="316"/>
      <c r="BS969" s="316"/>
      <c r="BT969" s="316"/>
      <c r="BU969" s="316"/>
      <c r="BV969" s="316"/>
      <c r="BW969" s="316"/>
      <c r="BX969" s="316"/>
      <c r="BY969" s="316"/>
      <c r="BZ969" s="316"/>
      <c r="CA969" s="316"/>
      <c r="CB969" s="316"/>
      <c r="CC969" s="316"/>
      <c r="CD969" s="316"/>
      <c r="CE969" s="316"/>
      <c r="CF969" s="316"/>
      <c r="CG969" s="316"/>
      <c r="CH969" s="316"/>
      <c r="CI969" s="316"/>
      <c r="CJ969" s="316"/>
      <c r="CK969" s="316"/>
      <c r="CL969" s="316"/>
      <c r="CM969" s="316"/>
      <c r="CN969" s="316"/>
      <c r="CO969" s="316"/>
      <c r="CP969" s="316"/>
      <c r="CQ969" s="316"/>
      <c r="CR969" s="316"/>
      <c r="CS969" s="316"/>
      <c r="CT969" s="316"/>
      <c r="CU969" s="316"/>
      <c r="CV969" s="316"/>
      <c r="CW969" s="316"/>
      <c r="CX969" s="316"/>
      <c r="CY969" s="316"/>
      <c r="CZ969" s="316"/>
      <c r="DA969" s="316"/>
      <c r="DB969" s="316"/>
      <c r="DC969" s="316"/>
      <c r="DD969" s="316"/>
      <c r="DE969" s="316"/>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21"/>
      <c r="ET969" s="21"/>
      <c r="EU969" s="21"/>
      <c r="EV969" s="21"/>
      <c r="HP969" s="268">
        <f t="shared" ref="HP969:HP1002" si="625">J963</f>
        <v>11</v>
      </c>
      <c r="HQ969" s="268">
        <f t="shared" si="595"/>
        <v>961</v>
      </c>
      <c r="HR969" s="268">
        <f t="shared" ref="HR969:HR1002" si="626">IF(I963&lt;&gt;"",IF(I963&gt;98,0,IF(J963&gt;98,0,IF(I963&lt;&gt;J963,ABS((I963/J963)*100)-100,0))),0)</f>
        <v>9.0909090909090793</v>
      </c>
      <c r="HS969" s="268">
        <f t="shared" si="591"/>
        <v>9.0909090909090793</v>
      </c>
    </row>
    <row r="970" spans="1:227" x14ac:dyDescent="0.3">
      <c r="A970" s="21"/>
      <c r="B970" s="14">
        <v>12562</v>
      </c>
      <c r="C970" s="14">
        <v>40</v>
      </c>
      <c r="D970" s="14" t="s">
        <v>182</v>
      </c>
      <c r="E970" s="23" t="s">
        <v>184</v>
      </c>
      <c r="F970" s="14">
        <v>340</v>
      </c>
      <c r="G970" s="14" t="s">
        <v>121</v>
      </c>
      <c r="H970" s="14">
        <v>6</v>
      </c>
      <c r="I970" s="14">
        <v>4</v>
      </c>
      <c r="J970" s="14">
        <v>4</v>
      </c>
      <c r="K970" s="14"/>
      <c r="L970" s="14" t="s">
        <v>141</v>
      </c>
      <c r="M970" s="24">
        <f t="shared" si="621"/>
        <v>4</v>
      </c>
      <c r="N970" s="24">
        <f t="shared" si="596"/>
        <v>2</v>
      </c>
      <c r="O970" s="24" t="str">
        <f t="shared" si="597"/>
        <v>4 4</v>
      </c>
      <c r="P970" s="24">
        <f t="shared" si="598"/>
        <v>4</v>
      </c>
      <c r="Q970" s="25">
        <f t="shared" si="599"/>
        <v>0</v>
      </c>
      <c r="R970" s="26">
        <f t="shared" si="600"/>
        <v>0</v>
      </c>
      <c r="S970" s="24">
        <f t="shared" si="601"/>
        <v>6</v>
      </c>
      <c r="T970" s="24">
        <f t="shared" si="602"/>
        <v>6</v>
      </c>
      <c r="U970" s="24" t="str">
        <f t="shared" si="603"/>
        <v/>
      </c>
      <c r="V970" s="24" t="str">
        <f t="shared" si="604"/>
        <v>g</v>
      </c>
      <c r="W970" s="24" t="str">
        <f t="shared" si="622"/>
        <v/>
      </c>
      <c r="X970" s="24">
        <f t="shared" si="605"/>
        <v>6</v>
      </c>
      <c r="Y970" s="24">
        <f t="shared" si="606"/>
        <v>6</v>
      </c>
      <c r="Z970" s="24" t="str">
        <f t="shared" si="607"/>
        <v>M</v>
      </c>
      <c r="AA970" s="24" t="str">
        <f t="shared" si="624"/>
        <v>M</v>
      </c>
      <c r="AB970" s="34" t="str">
        <f t="shared" si="608"/>
        <v/>
      </c>
      <c r="AC970" s="34" t="str">
        <f t="shared" si="609"/>
        <v>g</v>
      </c>
      <c r="AD970" s="34" t="str">
        <f t="shared" si="623"/>
        <v>g</v>
      </c>
      <c r="AE970" s="34" t="str">
        <f t="shared" si="610"/>
        <v>6 0</v>
      </c>
      <c r="AF970" s="34">
        <f t="shared" si="611"/>
        <v>4</v>
      </c>
      <c r="AG970" s="34">
        <f t="shared" si="612"/>
        <v>4</v>
      </c>
      <c r="AH970" s="34">
        <f t="shared" si="613"/>
        <v>0</v>
      </c>
      <c r="AI970" s="172" t="str">
        <f>IF(AJ970&lt;&gt;"",MAX(AI$3:AI969)+1,"")</f>
        <v/>
      </c>
      <c r="AJ970" s="172" t="str">
        <f t="shared" si="614"/>
        <v/>
      </c>
      <c r="AK970" s="172" t="str">
        <f t="shared" si="615"/>
        <v/>
      </c>
      <c r="AL970" s="172" t="str">
        <f t="shared" si="616"/>
        <v/>
      </c>
      <c r="AM970" s="172">
        <f>IF(AN970&lt;&gt;"",MAX(AM$3:AM969)+1,"")</f>
        <v>243</v>
      </c>
      <c r="AN970" s="172" t="str">
        <f t="shared" si="617"/>
        <v>M</v>
      </c>
      <c r="AO970" s="172">
        <f t="shared" si="618"/>
        <v>340</v>
      </c>
      <c r="AP970" s="172">
        <f t="shared" si="619"/>
        <v>4</v>
      </c>
      <c r="AQ970" s="172" t="str">
        <f t="shared" si="620"/>
        <v/>
      </c>
      <c r="AR970" s="172" t="str">
        <f>Table1[[#This Row],[Sex ]]&amp;Table1[[#This Row],[Month]]</f>
        <v>M6</v>
      </c>
      <c r="AS970" s="21"/>
      <c r="AT970" s="21"/>
      <c r="AU970" s="21"/>
      <c r="AV970" s="21"/>
      <c r="AW970" s="21"/>
      <c r="AX970" s="21"/>
      <c r="AY970" s="21"/>
      <c r="AZ970" s="21"/>
      <c r="BA970" s="21"/>
      <c r="BB970" s="21"/>
      <c r="BC970" s="21"/>
      <c r="BD970" s="21"/>
      <c r="BE970" s="319"/>
      <c r="BF970" s="319"/>
      <c r="BG970" s="316"/>
      <c r="BH970" s="316"/>
      <c r="BI970" s="316"/>
      <c r="BJ970" s="316"/>
      <c r="BK970" s="316"/>
      <c r="BL970" s="316"/>
      <c r="BM970" s="316"/>
      <c r="BN970" s="316"/>
      <c r="BO970" s="316"/>
      <c r="BP970" s="316"/>
      <c r="BQ970" s="316"/>
      <c r="BR970" s="316"/>
      <c r="BS970" s="316"/>
      <c r="BT970" s="316"/>
      <c r="BU970" s="316"/>
      <c r="BV970" s="316"/>
      <c r="BW970" s="316"/>
      <c r="BX970" s="316"/>
      <c r="BY970" s="316"/>
      <c r="BZ970" s="316"/>
      <c r="CA970" s="316"/>
      <c r="CB970" s="316"/>
      <c r="CC970" s="316"/>
      <c r="CD970" s="316"/>
      <c r="CE970" s="316"/>
      <c r="CF970" s="316"/>
      <c r="CG970" s="316"/>
      <c r="CH970" s="316"/>
      <c r="CI970" s="316"/>
      <c r="CJ970" s="316"/>
      <c r="CK970" s="316"/>
      <c r="CL970" s="316"/>
      <c r="CM970" s="316"/>
      <c r="CN970" s="316"/>
      <c r="CO970" s="316"/>
      <c r="CP970" s="316"/>
      <c r="CQ970" s="316"/>
      <c r="CR970" s="316"/>
      <c r="CS970" s="316"/>
      <c r="CT970" s="316"/>
      <c r="CU970" s="316"/>
      <c r="CV970" s="316"/>
      <c r="CW970" s="316"/>
      <c r="CX970" s="316"/>
      <c r="CY970" s="316"/>
      <c r="CZ970" s="316"/>
      <c r="DA970" s="316"/>
      <c r="DB970" s="316"/>
      <c r="DC970" s="316"/>
      <c r="DD970" s="316"/>
      <c r="DE970" s="316"/>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21"/>
      <c r="ET970" s="21"/>
      <c r="EU970" s="21"/>
      <c r="EV970" s="21"/>
      <c r="HP970" s="268">
        <f t="shared" si="625"/>
        <v>13</v>
      </c>
      <c r="HQ970" s="268">
        <f t="shared" si="595"/>
        <v>962</v>
      </c>
      <c r="HR970" s="268">
        <f t="shared" si="626"/>
        <v>15.384615384615373</v>
      </c>
      <c r="HS970" s="268">
        <f t="shared" si="591"/>
        <v>15.384615384615373</v>
      </c>
    </row>
    <row r="971" spans="1:227" x14ac:dyDescent="0.3">
      <c r="A971" s="21"/>
      <c r="B971" s="14">
        <v>12562</v>
      </c>
      <c r="C971" s="14">
        <v>41</v>
      </c>
      <c r="D971" s="14" t="s">
        <v>182</v>
      </c>
      <c r="E971" s="23" t="s">
        <v>184</v>
      </c>
      <c r="F971" s="14">
        <v>350</v>
      </c>
      <c r="G971" s="14" t="s">
        <v>120</v>
      </c>
      <c r="H971" s="14">
        <v>6</v>
      </c>
      <c r="I971" s="14">
        <v>7</v>
      </c>
      <c r="J971" s="14">
        <v>7</v>
      </c>
      <c r="K971" s="14"/>
      <c r="L971" s="14" t="s">
        <v>141</v>
      </c>
      <c r="M971" s="24">
        <f t="shared" si="621"/>
        <v>7</v>
      </c>
      <c r="N971" s="24">
        <f t="shared" si="596"/>
        <v>2</v>
      </c>
      <c r="O971" s="24" t="str">
        <f t="shared" si="597"/>
        <v>7 7</v>
      </c>
      <c r="P971" s="24">
        <f t="shared" si="598"/>
        <v>7</v>
      </c>
      <c r="Q971" s="25">
        <f t="shared" si="599"/>
        <v>0</v>
      </c>
      <c r="R971" s="26">
        <f t="shared" si="600"/>
        <v>0</v>
      </c>
      <c r="S971" s="24">
        <f t="shared" si="601"/>
        <v>6</v>
      </c>
      <c r="T971" s="24">
        <f t="shared" si="602"/>
        <v>6</v>
      </c>
      <c r="U971" s="24" t="str">
        <f t="shared" si="603"/>
        <v/>
      </c>
      <c r="V971" s="24" t="str">
        <f t="shared" si="604"/>
        <v>g</v>
      </c>
      <c r="W971" s="24" t="str">
        <f t="shared" si="622"/>
        <v/>
      </c>
      <c r="X971" s="24">
        <f t="shared" si="605"/>
        <v>6</v>
      </c>
      <c r="Y971" s="24">
        <f t="shared" si="606"/>
        <v>6</v>
      </c>
      <c r="Z971" s="24" t="str">
        <f t="shared" si="607"/>
        <v>F</v>
      </c>
      <c r="AA971" s="24" t="str">
        <f t="shared" si="624"/>
        <v>F</v>
      </c>
      <c r="AB971" s="34" t="str">
        <f t="shared" si="608"/>
        <v/>
      </c>
      <c r="AC971" s="34" t="str">
        <f t="shared" si="609"/>
        <v>g</v>
      </c>
      <c r="AD971" s="34" t="str">
        <f t="shared" si="623"/>
        <v>g</v>
      </c>
      <c r="AE971" s="34" t="str">
        <f t="shared" si="610"/>
        <v>6 0</v>
      </c>
      <c r="AF971" s="34">
        <f t="shared" si="611"/>
        <v>7</v>
      </c>
      <c r="AG971" s="34">
        <f t="shared" si="612"/>
        <v>7</v>
      </c>
      <c r="AH971" s="34">
        <f t="shared" si="613"/>
        <v>0</v>
      </c>
      <c r="AI971" s="172">
        <f>IF(AJ971&lt;&gt;"",MAX(AI$3:AI970)+1,"")</f>
        <v>716</v>
      </c>
      <c r="AJ971" s="172" t="str">
        <f t="shared" si="614"/>
        <v>F</v>
      </c>
      <c r="AK971" s="172">
        <f t="shared" si="615"/>
        <v>350</v>
      </c>
      <c r="AL971" s="172">
        <f t="shared" si="616"/>
        <v>7</v>
      </c>
      <c r="AM971" s="172" t="str">
        <f>IF(AN971&lt;&gt;"",MAX(AM$3:AM970)+1,"")</f>
        <v/>
      </c>
      <c r="AN971" s="172" t="str">
        <f t="shared" si="617"/>
        <v/>
      </c>
      <c r="AO971" s="172" t="str">
        <f t="shared" si="618"/>
        <v/>
      </c>
      <c r="AP971" s="172" t="str">
        <f t="shared" si="619"/>
        <v/>
      </c>
      <c r="AQ971" s="172" t="str">
        <f t="shared" si="620"/>
        <v/>
      </c>
      <c r="AR971" s="172" t="str">
        <f>Table1[[#This Row],[Sex ]]&amp;Table1[[#This Row],[Month]]</f>
        <v>F6</v>
      </c>
      <c r="AS971" s="21"/>
      <c r="AT971" s="21"/>
      <c r="AU971" s="21"/>
      <c r="AV971" s="21"/>
      <c r="AW971" s="21"/>
      <c r="AX971" s="21"/>
      <c r="AY971" s="21"/>
      <c r="AZ971" s="21"/>
      <c r="BA971" s="21"/>
      <c r="BB971" s="21"/>
      <c r="BC971" s="21"/>
      <c r="BD971" s="21"/>
      <c r="BE971" s="319"/>
      <c r="BF971" s="319"/>
      <c r="BG971" s="316"/>
      <c r="BH971" s="316"/>
      <c r="BI971" s="316"/>
      <c r="BJ971" s="316"/>
      <c r="BK971" s="316"/>
      <c r="BL971" s="316"/>
      <c r="BM971" s="316"/>
      <c r="BN971" s="316"/>
      <c r="BO971" s="316"/>
      <c r="BP971" s="316"/>
      <c r="BQ971" s="316"/>
      <c r="BR971" s="316"/>
      <c r="BS971" s="316"/>
      <c r="BT971" s="316"/>
      <c r="BU971" s="316"/>
      <c r="BV971" s="316"/>
      <c r="BW971" s="316"/>
      <c r="BX971" s="316"/>
      <c r="BY971" s="316"/>
      <c r="BZ971" s="316"/>
      <c r="CA971" s="316"/>
      <c r="CB971" s="316"/>
      <c r="CC971" s="316"/>
      <c r="CD971" s="316"/>
      <c r="CE971" s="316"/>
      <c r="CF971" s="316"/>
      <c r="CG971" s="316"/>
      <c r="CH971" s="316"/>
      <c r="CI971" s="316"/>
      <c r="CJ971" s="316"/>
      <c r="CK971" s="316"/>
      <c r="CL971" s="316"/>
      <c r="CM971" s="316"/>
      <c r="CN971" s="316"/>
      <c r="CO971" s="316"/>
      <c r="CP971" s="316"/>
      <c r="CQ971" s="316"/>
      <c r="CR971" s="316"/>
      <c r="CS971" s="316"/>
      <c r="CT971" s="316"/>
      <c r="CU971" s="316"/>
      <c r="CV971" s="316"/>
      <c r="CW971" s="316"/>
      <c r="CX971" s="316"/>
      <c r="CY971" s="316"/>
      <c r="CZ971" s="316"/>
      <c r="DA971" s="316"/>
      <c r="DB971" s="316"/>
      <c r="DC971" s="316"/>
      <c r="DD971" s="316"/>
      <c r="DE971" s="316"/>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21"/>
      <c r="ET971" s="21"/>
      <c r="EU971" s="21"/>
      <c r="EV971" s="21"/>
      <c r="HP971" s="268">
        <f t="shared" si="625"/>
        <v>2</v>
      </c>
      <c r="HQ971" s="268">
        <f t="shared" si="595"/>
        <v>963</v>
      </c>
      <c r="HR971" s="268">
        <f t="shared" si="626"/>
        <v>0</v>
      </c>
      <c r="HS971" s="268">
        <f t="shared" si="591"/>
        <v>0</v>
      </c>
    </row>
    <row r="972" spans="1:227" x14ac:dyDescent="0.3">
      <c r="A972" s="21"/>
      <c r="B972" s="14">
        <v>12562</v>
      </c>
      <c r="C972" s="14">
        <v>42</v>
      </c>
      <c r="D972" s="14" t="s">
        <v>182</v>
      </c>
      <c r="E972" s="23" t="s">
        <v>184</v>
      </c>
      <c r="F972" s="14">
        <v>350</v>
      </c>
      <c r="G972" s="14" t="s">
        <v>121</v>
      </c>
      <c r="H972" s="14">
        <v>6</v>
      </c>
      <c r="I972" s="14">
        <v>5</v>
      </c>
      <c r="J972" s="14">
        <v>5</v>
      </c>
      <c r="K972" s="14"/>
      <c r="L972" s="14" t="s">
        <v>141</v>
      </c>
      <c r="M972" s="24">
        <f t="shared" si="621"/>
        <v>5</v>
      </c>
      <c r="N972" s="24">
        <f t="shared" si="596"/>
        <v>2</v>
      </c>
      <c r="O972" s="24" t="str">
        <f t="shared" si="597"/>
        <v>5 5</v>
      </c>
      <c r="P972" s="24">
        <f t="shared" si="598"/>
        <v>5</v>
      </c>
      <c r="Q972" s="25">
        <f t="shared" si="599"/>
        <v>0</v>
      </c>
      <c r="R972" s="26">
        <f t="shared" si="600"/>
        <v>0</v>
      </c>
      <c r="S972" s="24">
        <f t="shared" si="601"/>
        <v>6</v>
      </c>
      <c r="T972" s="24">
        <f t="shared" si="602"/>
        <v>6</v>
      </c>
      <c r="U972" s="24" t="str">
        <f t="shared" si="603"/>
        <v/>
      </c>
      <c r="V972" s="24" t="str">
        <f t="shared" si="604"/>
        <v>g</v>
      </c>
      <c r="W972" s="24" t="str">
        <f t="shared" si="622"/>
        <v/>
      </c>
      <c r="X972" s="24">
        <f t="shared" si="605"/>
        <v>6</v>
      </c>
      <c r="Y972" s="24">
        <f t="shared" si="606"/>
        <v>6</v>
      </c>
      <c r="Z972" s="24" t="str">
        <f t="shared" si="607"/>
        <v>M</v>
      </c>
      <c r="AA972" s="24" t="str">
        <f t="shared" si="624"/>
        <v>M</v>
      </c>
      <c r="AB972" s="34" t="str">
        <f t="shared" si="608"/>
        <v/>
      </c>
      <c r="AC972" s="34" t="str">
        <f t="shared" si="609"/>
        <v>g</v>
      </c>
      <c r="AD972" s="34" t="str">
        <f t="shared" si="623"/>
        <v>g</v>
      </c>
      <c r="AE972" s="34" t="str">
        <f t="shared" si="610"/>
        <v>6 0</v>
      </c>
      <c r="AF972" s="34">
        <f t="shared" si="611"/>
        <v>5</v>
      </c>
      <c r="AG972" s="34">
        <f t="shared" si="612"/>
        <v>5</v>
      </c>
      <c r="AH972" s="34">
        <f t="shared" si="613"/>
        <v>0</v>
      </c>
      <c r="AI972" s="172" t="str">
        <f>IF(AJ972&lt;&gt;"",MAX(AI$3:AI971)+1,"")</f>
        <v/>
      </c>
      <c r="AJ972" s="172" t="str">
        <f t="shared" si="614"/>
        <v/>
      </c>
      <c r="AK972" s="172" t="str">
        <f t="shared" si="615"/>
        <v/>
      </c>
      <c r="AL972" s="172" t="str">
        <f t="shared" si="616"/>
        <v/>
      </c>
      <c r="AM972" s="172">
        <f>IF(AN972&lt;&gt;"",MAX(AM$3:AM971)+1,"")</f>
        <v>244</v>
      </c>
      <c r="AN972" s="172" t="str">
        <f t="shared" si="617"/>
        <v>M</v>
      </c>
      <c r="AO972" s="172">
        <f t="shared" si="618"/>
        <v>350</v>
      </c>
      <c r="AP972" s="172">
        <f t="shared" si="619"/>
        <v>5</v>
      </c>
      <c r="AQ972" s="172" t="str">
        <f t="shared" si="620"/>
        <v/>
      </c>
      <c r="AR972" s="172" t="str">
        <f>Table1[[#This Row],[Sex ]]&amp;Table1[[#This Row],[Month]]</f>
        <v>M6</v>
      </c>
      <c r="AS972" s="21"/>
      <c r="AT972" s="21"/>
      <c r="AU972" s="21"/>
      <c r="AV972" s="21"/>
      <c r="AW972" s="21"/>
      <c r="AX972" s="21"/>
      <c r="AY972" s="21"/>
      <c r="AZ972" s="21"/>
      <c r="BA972" s="21"/>
      <c r="BB972" s="21"/>
      <c r="BC972" s="21"/>
      <c r="BD972" s="21"/>
      <c r="BE972" s="319"/>
      <c r="BF972" s="319"/>
      <c r="BG972" s="316"/>
      <c r="BH972" s="316"/>
      <c r="BI972" s="316"/>
      <c r="BJ972" s="316"/>
      <c r="BK972" s="316"/>
      <c r="BL972" s="316"/>
      <c r="BM972" s="316"/>
      <c r="BN972" s="316"/>
      <c r="BO972" s="316"/>
      <c r="BP972" s="316"/>
      <c r="BQ972" s="316"/>
      <c r="BR972" s="316"/>
      <c r="BS972" s="316"/>
      <c r="BT972" s="316"/>
      <c r="BU972" s="316"/>
      <c r="BV972" s="316"/>
      <c r="BW972" s="316"/>
      <c r="BX972" s="316"/>
      <c r="BY972" s="316"/>
      <c r="BZ972" s="316"/>
      <c r="CA972" s="316"/>
      <c r="CB972" s="316"/>
      <c r="CC972" s="316"/>
      <c r="CD972" s="316"/>
      <c r="CE972" s="316"/>
      <c r="CF972" s="316"/>
      <c r="CG972" s="316"/>
      <c r="CH972" s="316"/>
      <c r="CI972" s="316"/>
      <c r="CJ972" s="316"/>
      <c r="CK972" s="316"/>
      <c r="CL972" s="316"/>
      <c r="CM972" s="316"/>
      <c r="CN972" s="316"/>
      <c r="CO972" s="316"/>
      <c r="CP972" s="316"/>
      <c r="CQ972" s="316"/>
      <c r="CR972" s="316"/>
      <c r="CS972" s="316"/>
      <c r="CT972" s="316"/>
      <c r="CU972" s="316"/>
      <c r="CV972" s="316"/>
      <c r="CW972" s="316"/>
      <c r="CX972" s="316"/>
      <c r="CY972" s="316"/>
      <c r="CZ972" s="316"/>
      <c r="DA972" s="316"/>
      <c r="DB972" s="316"/>
      <c r="DC972" s="316"/>
      <c r="DD972" s="316"/>
      <c r="DE972" s="316"/>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21"/>
      <c r="ET972" s="21"/>
      <c r="EU972" s="21"/>
      <c r="EV972" s="21"/>
      <c r="HP972" s="268">
        <f t="shared" si="625"/>
        <v>3</v>
      </c>
      <c r="HQ972" s="268">
        <f t="shared" si="595"/>
        <v>964</v>
      </c>
      <c r="HR972" s="268">
        <f t="shared" si="626"/>
        <v>0</v>
      </c>
      <c r="HS972" s="268">
        <f t="shared" si="591"/>
        <v>0</v>
      </c>
    </row>
    <row r="973" spans="1:227" x14ac:dyDescent="0.3">
      <c r="A973" s="21"/>
      <c r="B973" s="14">
        <v>12562</v>
      </c>
      <c r="C973" s="14">
        <v>43</v>
      </c>
      <c r="D973" s="14" t="s">
        <v>182</v>
      </c>
      <c r="E973" s="23" t="s">
        <v>184</v>
      </c>
      <c r="F973" s="14">
        <v>360</v>
      </c>
      <c r="G973" s="14" t="s">
        <v>120</v>
      </c>
      <c r="H973" s="14">
        <v>6</v>
      </c>
      <c r="I973" s="14">
        <v>5</v>
      </c>
      <c r="J973" s="14">
        <v>5</v>
      </c>
      <c r="K973" s="14"/>
      <c r="L973" s="14" t="s">
        <v>141</v>
      </c>
      <c r="M973" s="24">
        <f t="shared" si="621"/>
        <v>5</v>
      </c>
      <c r="N973" s="24">
        <f t="shared" si="596"/>
        <v>2</v>
      </c>
      <c r="O973" s="24" t="str">
        <f t="shared" si="597"/>
        <v>5 5</v>
      </c>
      <c r="P973" s="24">
        <f t="shared" si="598"/>
        <v>5</v>
      </c>
      <c r="Q973" s="25">
        <f t="shared" si="599"/>
        <v>0</v>
      </c>
      <c r="R973" s="26">
        <f t="shared" si="600"/>
        <v>0</v>
      </c>
      <c r="S973" s="24">
        <f t="shared" si="601"/>
        <v>6</v>
      </c>
      <c r="T973" s="24">
        <f t="shared" si="602"/>
        <v>6</v>
      </c>
      <c r="U973" s="24" t="str">
        <f t="shared" si="603"/>
        <v/>
      </c>
      <c r="V973" s="24" t="str">
        <f t="shared" si="604"/>
        <v>g</v>
      </c>
      <c r="W973" s="24" t="str">
        <f t="shared" si="622"/>
        <v/>
      </c>
      <c r="X973" s="24">
        <f t="shared" si="605"/>
        <v>6</v>
      </c>
      <c r="Y973" s="24">
        <f t="shared" si="606"/>
        <v>6</v>
      </c>
      <c r="Z973" s="24" t="str">
        <f t="shared" si="607"/>
        <v>F</v>
      </c>
      <c r="AA973" s="24" t="str">
        <f t="shared" si="624"/>
        <v>F</v>
      </c>
      <c r="AB973" s="34" t="str">
        <f t="shared" si="608"/>
        <v/>
      </c>
      <c r="AC973" s="34" t="str">
        <f t="shared" si="609"/>
        <v>g</v>
      </c>
      <c r="AD973" s="34" t="str">
        <f t="shared" si="623"/>
        <v>g</v>
      </c>
      <c r="AE973" s="34" t="str">
        <f t="shared" si="610"/>
        <v>6 0</v>
      </c>
      <c r="AF973" s="34">
        <f t="shared" si="611"/>
        <v>5</v>
      </c>
      <c r="AG973" s="34">
        <f t="shared" si="612"/>
        <v>5</v>
      </c>
      <c r="AH973" s="34">
        <f t="shared" si="613"/>
        <v>0</v>
      </c>
      <c r="AI973" s="172">
        <f>IF(AJ973&lt;&gt;"",MAX(AI$3:AI972)+1,"")</f>
        <v>717</v>
      </c>
      <c r="AJ973" s="172" t="str">
        <f t="shared" si="614"/>
        <v>F</v>
      </c>
      <c r="AK973" s="172">
        <f t="shared" si="615"/>
        <v>360</v>
      </c>
      <c r="AL973" s="172">
        <f t="shared" si="616"/>
        <v>5</v>
      </c>
      <c r="AM973" s="172" t="str">
        <f>IF(AN973&lt;&gt;"",MAX(AM$3:AM972)+1,"")</f>
        <v/>
      </c>
      <c r="AN973" s="172" t="str">
        <f t="shared" si="617"/>
        <v/>
      </c>
      <c r="AO973" s="172" t="str">
        <f t="shared" si="618"/>
        <v/>
      </c>
      <c r="AP973" s="172" t="str">
        <f t="shared" si="619"/>
        <v/>
      </c>
      <c r="AQ973" s="172" t="str">
        <f t="shared" si="620"/>
        <v/>
      </c>
      <c r="AR973" s="172" t="str">
        <f>Table1[[#This Row],[Sex ]]&amp;Table1[[#This Row],[Month]]</f>
        <v>F6</v>
      </c>
      <c r="AS973" s="21"/>
      <c r="AT973" s="21"/>
      <c r="AU973" s="21"/>
      <c r="AV973" s="21"/>
      <c r="AW973" s="21"/>
      <c r="AX973" s="21"/>
      <c r="AY973" s="21"/>
      <c r="AZ973" s="21"/>
      <c r="BA973" s="21"/>
      <c r="BB973" s="21"/>
      <c r="BC973" s="21"/>
      <c r="BD973" s="21"/>
      <c r="BE973" s="319"/>
      <c r="BF973" s="319"/>
      <c r="BG973" s="316"/>
      <c r="BH973" s="316"/>
      <c r="BI973" s="316"/>
      <c r="BJ973" s="316"/>
      <c r="BK973" s="316"/>
      <c r="BL973" s="316"/>
      <c r="BM973" s="316"/>
      <c r="BN973" s="316"/>
      <c r="BO973" s="316"/>
      <c r="BP973" s="316"/>
      <c r="BQ973" s="316"/>
      <c r="BR973" s="316"/>
      <c r="BS973" s="316"/>
      <c r="BT973" s="316"/>
      <c r="BU973" s="316"/>
      <c r="BV973" s="316"/>
      <c r="BW973" s="316"/>
      <c r="BX973" s="316"/>
      <c r="BY973" s="316"/>
      <c r="BZ973" s="316"/>
      <c r="CA973" s="316"/>
      <c r="CB973" s="316"/>
      <c r="CC973" s="316"/>
      <c r="CD973" s="316"/>
      <c r="CE973" s="316"/>
      <c r="CF973" s="316"/>
      <c r="CG973" s="316"/>
      <c r="CH973" s="316"/>
      <c r="CI973" s="316"/>
      <c r="CJ973" s="316"/>
      <c r="CK973" s="316"/>
      <c r="CL973" s="316"/>
      <c r="CM973" s="316"/>
      <c r="CN973" s="316"/>
      <c r="CO973" s="316"/>
      <c r="CP973" s="316"/>
      <c r="CQ973" s="316"/>
      <c r="CR973" s="316"/>
      <c r="CS973" s="316"/>
      <c r="CT973" s="316"/>
      <c r="CU973" s="316"/>
      <c r="CV973" s="316"/>
      <c r="CW973" s="316"/>
      <c r="CX973" s="316"/>
      <c r="CY973" s="316"/>
      <c r="CZ973" s="316"/>
      <c r="DA973" s="316"/>
      <c r="DB973" s="316"/>
      <c r="DC973" s="316"/>
      <c r="DD973" s="316"/>
      <c r="DE973" s="316"/>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21"/>
      <c r="ET973" s="21"/>
      <c r="EU973" s="21"/>
      <c r="EV973" s="21"/>
      <c r="HP973" s="268">
        <f t="shared" si="625"/>
        <v>4</v>
      </c>
      <c r="HQ973" s="268">
        <f t="shared" si="595"/>
        <v>965</v>
      </c>
      <c r="HR973" s="268">
        <f t="shared" si="626"/>
        <v>0</v>
      </c>
      <c r="HS973" s="268">
        <f t="shared" ref="HS973:HS1002" si="627">ABS(HR973)</f>
        <v>0</v>
      </c>
    </row>
    <row r="974" spans="1:227" x14ac:dyDescent="0.3">
      <c r="A974" s="21"/>
      <c r="B974" s="14">
        <v>12562</v>
      </c>
      <c r="C974" s="14">
        <v>44</v>
      </c>
      <c r="D974" s="14" t="s">
        <v>182</v>
      </c>
      <c r="E974" s="23" t="s">
        <v>184</v>
      </c>
      <c r="F974" s="14">
        <v>360</v>
      </c>
      <c r="G974" s="14" t="s">
        <v>120</v>
      </c>
      <c r="H974" s="14">
        <v>6</v>
      </c>
      <c r="I974" s="14">
        <v>6</v>
      </c>
      <c r="J974" s="14">
        <v>6</v>
      </c>
      <c r="K974" s="14"/>
      <c r="L974" s="14" t="s">
        <v>141</v>
      </c>
      <c r="M974" s="24">
        <f t="shared" si="621"/>
        <v>6</v>
      </c>
      <c r="N974" s="24">
        <f t="shared" si="596"/>
        <v>2</v>
      </c>
      <c r="O974" s="24" t="str">
        <f t="shared" si="597"/>
        <v>6 6</v>
      </c>
      <c r="P974" s="24">
        <f t="shared" si="598"/>
        <v>6</v>
      </c>
      <c r="Q974" s="25">
        <f t="shared" si="599"/>
        <v>0</v>
      </c>
      <c r="R974" s="26">
        <f t="shared" si="600"/>
        <v>0</v>
      </c>
      <c r="S974" s="24">
        <f t="shared" si="601"/>
        <v>6</v>
      </c>
      <c r="T974" s="24">
        <f t="shared" si="602"/>
        <v>6</v>
      </c>
      <c r="U974" s="24" t="str">
        <f t="shared" si="603"/>
        <v/>
      </c>
      <c r="V974" s="24" t="str">
        <f t="shared" si="604"/>
        <v>g</v>
      </c>
      <c r="W974" s="24" t="str">
        <f t="shared" si="622"/>
        <v/>
      </c>
      <c r="X974" s="24">
        <f t="shared" si="605"/>
        <v>6</v>
      </c>
      <c r="Y974" s="24">
        <f t="shared" si="606"/>
        <v>6</v>
      </c>
      <c r="Z974" s="24" t="str">
        <f t="shared" si="607"/>
        <v>F</v>
      </c>
      <c r="AA974" s="24" t="str">
        <f t="shared" si="624"/>
        <v>F</v>
      </c>
      <c r="AB974" s="34" t="str">
        <f t="shared" si="608"/>
        <v/>
      </c>
      <c r="AC974" s="34" t="str">
        <f t="shared" si="609"/>
        <v>g</v>
      </c>
      <c r="AD974" s="34" t="str">
        <f t="shared" si="623"/>
        <v>g</v>
      </c>
      <c r="AE974" s="34" t="str">
        <f t="shared" si="610"/>
        <v>6 0</v>
      </c>
      <c r="AF974" s="34">
        <f t="shared" si="611"/>
        <v>6</v>
      </c>
      <c r="AG974" s="34">
        <f t="shared" si="612"/>
        <v>6</v>
      </c>
      <c r="AH974" s="34">
        <f t="shared" si="613"/>
        <v>0</v>
      </c>
      <c r="AI974" s="172">
        <f>IF(AJ974&lt;&gt;"",MAX(AI$3:AI973)+1,"")</f>
        <v>718</v>
      </c>
      <c r="AJ974" s="172" t="str">
        <f t="shared" si="614"/>
        <v>F</v>
      </c>
      <c r="AK974" s="172">
        <f t="shared" si="615"/>
        <v>360</v>
      </c>
      <c r="AL974" s="172">
        <f t="shared" si="616"/>
        <v>6</v>
      </c>
      <c r="AM974" s="172" t="str">
        <f>IF(AN974&lt;&gt;"",MAX(AM$3:AM973)+1,"")</f>
        <v/>
      </c>
      <c r="AN974" s="172" t="str">
        <f t="shared" si="617"/>
        <v/>
      </c>
      <c r="AO974" s="172" t="str">
        <f t="shared" si="618"/>
        <v/>
      </c>
      <c r="AP974" s="172" t="str">
        <f t="shared" si="619"/>
        <v/>
      </c>
      <c r="AQ974" s="172" t="str">
        <f t="shared" si="620"/>
        <v/>
      </c>
      <c r="AR974" s="172" t="str">
        <f>Table1[[#This Row],[Sex ]]&amp;Table1[[#This Row],[Month]]</f>
        <v>F6</v>
      </c>
      <c r="AS974" s="21"/>
      <c r="AT974" s="21"/>
      <c r="AU974" s="21"/>
      <c r="AV974" s="21"/>
      <c r="AW974" s="21"/>
      <c r="AX974" s="21"/>
      <c r="AY974" s="21"/>
      <c r="AZ974" s="21"/>
      <c r="BA974" s="21"/>
      <c r="BB974" s="21"/>
      <c r="BC974" s="21"/>
      <c r="BD974" s="21"/>
      <c r="BE974" s="319"/>
      <c r="BF974" s="319"/>
      <c r="BG974" s="316"/>
      <c r="BH974" s="316"/>
      <c r="BI974" s="316"/>
      <c r="BJ974" s="316"/>
      <c r="BK974" s="316"/>
      <c r="BL974" s="316"/>
      <c r="BM974" s="316"/>
      <c r="BN974" s="316"/>
      <c r="BO974" s="316"/>
      <c r="BP974" s="316"/>
      <c r="BQ974" s="316"/>
      <c r="BR974" s="316"/>
      <c r="BS974" s="316"/>
      <c r="BT974" s="316"/>
      <c r="BU974" s="316"/>
      <c r="BV974" s="316"/>
      <c r="BW974" s="316"/>
      <c r="BX974" s="316"/>
      <c r="BY974" s="316"/>
      <c r="BZ974" s="316"/>
      <c r="CA974" s="316"/>
      <c r="CB974" s="316"/>
      <c r="CC974" s="316"/>
      <c r="CD974" s="316"/>
      <c r="CE974" s="316"/>
      <c r="CF974" s="316"/>
      <c r="CG974" s="316"/>
      <c r="CH974" s="316"/>
      <c r="CI974" s="316"/>
      <c r="CJ974" s="316"/>
      <c r="CK974" s="316"/>
      <c r="CL974" s="316"/>
      <c r="CM974" s="316"/>
      <c r="CN974" s="316"/>
      <c r="CO974" s="316"/>
      <c r="CP974" s="316"/>
      <c r="CQ974" s="316"/>
      <c r="CR974" s="316"/>
      <c r="CS974" s="316"/>
      <c r="CT974" s="316"/>
      <c r="CU974" s="316"/>
      <c r="CV974" s="316"/>
      <c r="CW974" s="316"/>
      <c r="CX974" s="316"/>
      <c r="CY974" s="316"/>
      <c r="CZ974" s="316"/>
      <c r="DA974" s="316"/>
      <c r="DB974" s="316"/>
      <c r="DC974" s="316"/>
      <c r="DD974" s="316"/>
      <c r="DE974" s="316"/>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21"/>
      <c r="ET974" s="21"/>
      <c r="EU974" s="21"/>
      <c r="EV974" s="21"/>
      <c r="HP974" s="268">
        <f t="shared" si="625"/>
        <v>3</v>
      </c>
      <c r="HQ974" s="268">
        <f t="shared" si="595"/>
        <v>966</v>
      </c>
      <c r="HR974" s="268">
        <f t="shared" si="626"/>
        <v>0</v>
      </c>
      <c r="HS974" s="268">
        <f t="shared" si="627"/>
        <v>0</v>
      </c>
    </row>
    <row r="975" spans="1:227" x14ac:dyDescent="0.3">
      <c r="A975" s="21"/>
      <c r="B975" s="14">
        <v>12562</v>
      </c>
      <c r="C975" s="14">
        <v>45</v>
      </c>
      <c r="D975" s="14" t="s">
        <v>182</v>
      </c>
      <c r="E975" s="23" t="s">
        <v>184</v>
      </c>
      <c r="F975" s="14">
        <v>380</v>
      </c>
      <c r="G975" s="14" t="s">
        <v>121</v>
      </c>
      <c r="H975" s="14">
        <v>6</v>
      </c>
      <c r="I975" s="14">
        <v>6</v>
      </c>
      <c r="J975" s="14">
        <v>6</v>
      </c>
      <c r="K975" s="14"/>
      <c r="L975" s="14" t="s">
        <v>141</v>
      </c>
      <c r="M975" s="24">
        <f t="shared" si="621"/>
        <v>6</v>
      </c>
      <c r="N975" s="24">
        <f t="shared" si="596"/>
        <v>2</v>
      </c>
      <c r="O975" s="24" t="str">
        <f t="shared" si="597"/>
        <v>6 6</v>
      </c>
      <c r="P975" s="24">
        <f t="shared" si="598"/>
        <v>6</v>
      </c>
      <c r="Q975" s="25">
        <f t="shared" si="599"/>
        <v>0</v>
      </c>
      <c r="R975" s="26">
        <f t="shared" si="600"/>
        <v>0</v>
      </c>
      <c r="S975" s="24">
        <f t="shared" si="601"/>
        <v>6</v>
      </c>
      <c r="T975" s="24">
        <f t="shared" si="602"/>
        <v>6</v>
      </c>
      <c r="U975" s="24" t="str">
        <f t="shared" si="603"/>
        <v/>
      </c>
      <c r="V975" s="24" t="str">
        <f t="shared" si="604"/>
        <v>g</v>
      </c>
      <c r="W975" s="24" t="str">
        <f t="shared" si="622"/>
        <v/>
      </c>
      <c r="X975" s="24">
        <f t="shared" si="605"/>
        <v>6</v>
      </c>
      <c r="Y975" s="24">
        <f t="shared" si="606"/>
        <v>6</v>
      </c>
      <c r="Z975" s="24" t="str">
        <f t="shared" si="607"/>
        <v>M</v>
      </c>
      <c r="AA975" s="24" t="str">
        <f t="shared" si="624"/>
        <v>M</v>
      </c>
      <c r="AB975" s="34" t="str">
        <f t="shared" si="608"/>
        <v/>
      </c>
      <c r="AC975" s="34" t="str">
        <f t="shared" si="609"/>
        <v>g</v>
      </c>
      <c r="AD975" s="34" t="str">
        <f t="shared" si="623"/>
        <v>g</v>
      </c>
      <c r="AE975" s="34" t="str">
        <f t="shared" si="610"/>
        <v>6 0</v>
      </c>
      <c r="AF975" s="34">
        <f t="shared" si="611"/>
        <v>6</v>
      </c>
      <c r="AG975" s="34">
        <f t="shared" si="612"/>
        <v>6</v>
      </c>
      <c r="AH975" s="34">
        <f t="shared" si="613"/>
        <v>0</v>
      </c>
      <c r="AI975" s="172" t="str">
        <f>IF(AJ975&lt;&gt;"",MAX(AI$3:AI974)+1,"")</f>
        <v/>
      </c>
      <c r="AJ975" s="172" t="str">
        <f t="shared" si="614"/>
        <v/>
      </c>
      <c r="AK975" s="172" t="str">
        <f t="shared" si="615"/>
        <v/>
      </c>
      <c r="AL975" s="172" t="str">
        <f t="shared" si="616"/>
        <v/>
      </c>
      <c r="AM975" s="172">
        <f>IF(AN975&lt;&gt;"",MAX(AM$3:AM974)+1,"")</f>
        <v>245</v>
      </c>
      <c r="AN975" s="172" t="str">
        <f t="shared" si="617"/>
        <v>M</v>
      </c>
      <c r="AO975" s="172">
        <f t="shared" si="618"/>
        <v>380</v>
      </c>
      <c r="AP975" s="172">
        <f t="shared" si="619"/>
        <v>6</v>
      </c>
      <c r="AQ975" s="172" t="str">
        <f t="shared" si="620"/>
        <v/>
      </c>
      <c r="AR975" s="172" t="str">
        <f>Table1[[#This Row],[Sex ]]&amp;Table1[[#This Row],[Month]]</f>
        <v>M6</v>
      </c>
      <c r="AS975" s="21"/>
      <c r="AT975" s="21"/>
      <c r="AU975" s="21"/>
      <c r="AV975" s="21"/>
      <c r="AW975" s="21"/>
      <c r="AX975" s="21"/>
      <c r="AY975" s="21"/>
      <c r="AZ975" s="21"/>
      <c r="BA975" s="21"/>
      <c r="BB975" s="21"/>
      <c r="BC975" s="21"/>
      <c r="BD975" s="21"/>
      <c r="BE975" s="319"/>
      <c r="BF975" s="319"/>
      <c r="BG975" s="316"/>
      <c r="BH975" s="316"/>
      <c r="BI975" s="316"/>
      <c r="BJ975" s="316"/>
      <c r="BK975" s="316"/>
      <c r="BL975" s="316"/>
      <c r="BM975" s="316"/>
      <c r="BN975" s="316"/>
      <c r="BO975" s="316"/>
      <c r="BP975" s="316"/>
      <c r="BQ975" s="316"/>
      <c r="BR975" s="316"/>
      <c r="BS975" s="316"/>
      <c r="BT975" s="316"/>
      <c r="BU975" s="316"/>
      <c r="BV975" s="316"/>
      <c r="BW975" s="316"/>
      <c r="BX975" s="316"/>
      <c r="BY975" s="316"/>
      <c r="BZ975" s="316"/>
      <c r="CA975" s="316"/>
      <c r="CB975" s="316"/>
      <c r="CC975" s="316"/>
      <c r="CD975" s="316"/>
      <c r="CE975" s="316"/>
      <c r="CF975" s="316"/>
      <c r="CG975" s="316"/>
      <c r="CH975" s="316"/>
      <c r="CI975" s="316"/>
      <c r="CJ975" s="316"/>
      <c r="CK975" s="316"/>
      <c r="CL975" s="316"/>
      <c r="CM975" s="316"/>
      <c r="CN975" s="316"/>
      <c r="CO975" s="316"/>
      <c r="CP975" s="316"/>
      <c r="CQ975" s="316"/>
      <c r="CR975" s="316"/>
      <c r="CS975" s="316"/>
      <c r="CT975" s="316"/>
      <c r="CU975" s="316"/>
      <c r="CV975" s="316"/>
      <c r="CW975" s="316"/>
      <c r="CX975" s="316"/>
      <c r="CY975" s="316"/>
      <c r="CZ975" s="316"/>
      <c r="DA975" s="316"/>
      <c r="DB975" s="316"/>
      <c r="DC975" s="316"/>
      <c r="DD975" s="316"/>
      <c r="DE975" s="316"/>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21"/>
      <c r="ET975" s="21"/>
      <c r="EU975" s="21"/>
      <c r="EV975" s="21"/>
      <c r="HP975" s="268">
        <f t="shared" si="625"/>
        <v>4</v>
      </c>
      <c r="HQ975" s="268">
        <f t="shared" si="595"/>
        <v>967</v>
      </c>
      <c r="HR975" s="268">
        <f t="shared" si="626"/>
        <v>0</v>
      </c>
      <c r="HS975" s="268">
        <f t="shared" si="627"/>
        <v>0</v>
      </c>
    </row>
    <row r="976" spans="1:227" x14ac:dyDescent="0.3">
      <c r="A976" s="21"/>
      <c r="B976" s="14">
        <v>12562</v>
      </c>
      <c r="C976" s="14">
        <v>46</v>
      </c>
      <c r="D976" s="14" t="s">
        <v>182</v>
      </c>
      <c r="E976" s="23" t="s">
        <v>184</v>
      </c>
      <c r="F976" s="14">
        <v>380</v>
      </c>
      <c r="G976" s="14" t="s">
        <v>120</v>
      </c>
      <c r="H976" s="14">
        <v>6</v>
      </c>
      <c r="I976" s="14">
        <v>8</v>
      </c>
      <c r="J976" s="14">
        <v>7</v>
      </c>
      <c r="K976" s="14"/>
      <c r="L976" s="14" t="s">
        <v>141</v>
      </c>
      <c r="M976" s="24" t="str">
        <f t="shared" si="621"/>
        <v/>
      </c>
      <c r="N976" s="24">
        <f t="shared" si="596"/>
        <v>2</v>
      </c>
      <c r="O976" s="24" t="str">
        <f t="shared" si="597"/>
        <v>7 8</v>
      </c>
      <c r="P976" s="24">
        <f t="shared" si="598"/>
        <v>7.5</v>
      </c>
      <c r="Q976" s="25">
        <f t="shared" si="599"/>
        <v>0.5</v>
      </c>
      <c r="R976" s="26">
        <f t="shared" si="600"/>
        <v>9.428090415820635E-2</v>
      </c>
      <c r="S976" s="24">
        <f t="shared" si="601"/>
        <v>6</v>
      </c>
      <c r="T976" s="24">
        <f t="shared" si="602"/>
        <v>6</v>
      </c>
      <c r="U976" s="24" t="str">
        <f t="shared" si="603"/>
        <v/>
      </c>
      <c r="V976" s="24" t="str">
        <f t="shared" si="604"/>
        <v/>
      </c>
      <c r="W976" s="24" t="str">
        <f t="shared" si="622"/>
        <v/>
      </c>
      <c r="X976" s="24" t="str">
        <f t="shared" si="605"/>
        <v/>
      </c>
      <c r="Y976" s="24">
        <f t="shared" si="606"/>
        <v>6</v>
      </c>
      <c r="Z976" s="24" t="str">
        <f t="shared" si="607"/>
        <v>F</v>
      </c>
      <c r="AA976" s="24" t="str">
        <f>IF(I976&lt;&gt;"",IF(I976-J976=0,G976,""),"")</f>
        <v/>
      </c>
      <c r="AB976" s="34" t="str">
        <f t="shared" si="608"/>
        <v/>
      </c>
      <c r="AC976" s="34" t="str">
        <f t="shared" si="609"/>
        <v>g</v>
      </c>
      <c r="AD976" s="34" t="str">
        <f t="shared" si="623"/>
        <v/>
      </c>
      <c r="AE976" s="34" t="str">
        <f t="shared" si="610"/>
        <v>6 1</v>
      </c>
      <c r="AF976" s="34">
        <f t="shared" si="611"/>
        <v>7</v>
      </c>
      <c r="AG976" s="34">
        <f t="shared" si="612"/>
        <v>8</v>
      </c>
      <c r="AH976" s="34">
        <f t="shared" si="613"/>
        <v>1</v>
      </c>
      <c r="AI976" s="172">
        <f>IF(AJ976&lt;&gt;"",MAX(AI$3:AI975)+1,"")</f>
        <v>719</v>
      </c>
      <c r="AJ976" s="172" t="str">
        <f t="shared" si="614"/>
        <v>F</v>
      </c>
      <c r="AK976" s="172">
        <f t="shared" si="615"/>
        <v>380</v>
      </c>
      <c r="AL976" s="172">
        <f t="shared" si="616"/>
        <v>7</v>
      </c>
      <c r="AM976" s="172" t="str">
        <f>IF(AN976&lt;&gt;"",MAX(AM$3:AM975)+1,"")</f>
        <v/>
      </c>
      <c r="AN976" s="172" t="str">
        <f t="shared" si="617"/>
        <v/>
      </c>
      <c r="AO976" s="172" t="str">
        <f t="shared" si="618"/>
        <v/>
      </c>
      <c r="AP976" s="172" t="str">
        <f t="shared" si="619"/>
        <v/>
      </c>
      <c r="AQ976" s="172" t="str">
        <f t="shared" si="620"/>
        <v/>
      </c>
      <c r="AR976" s="172" t="str">
        <f>Table1[[#This Row],[Sex ]]&amp;Table1[[#This Row],[Month]]</f>
        <v>F6</v>
      </c>
      <c r="AS976" s="21"/>
      <c r="AT976" s="21"/>
      <c r="AU976" s="21"/>
      <c r="AV976" s="21"/>
      <c r="AW976" s="21"/>
      <c r="AX976" s="21"/>
      <c r="AY976" s="21"/>
      <c r="AZ976" s="21"/>
      <c r="BA976" s="21"/>
      <c r="BB976" s="21"/>
      <c r="BC976" s="21"/>
      <c r="BD976" s="21"/>
      <c r="BE976" s="319"/>
      <c r="BF976" s="319"/>
      <c r="BG976" s="316"/>
      <c r="BH976" s="316"/>
      <c r="BI976" s="316"/>
      <c r="BJ976" s="316"/>
      <c r="BK976" s="316"/>
      <c r="BL976" s="316"/>
      <c r="BM976" s="316"/>
      <c r="BN976" s="316"/>
      <c r="BO976" s="316"/>
      <c r="BP976" s="316"/>
      <c r="BQ976" s="316"/>
      <c r="BR976" s="316"/>
      <c r="BS976" s="316"/>
      <c r="BT976" s="316"/>
      <c r="BU976" s="316"/>
      <c r="BV976" s="316"/>
      <c r="BW976" s="316"/>
      <c r="BX976" s="316"/>
      <c r="BY976" s="316"/>
      <c r="BZ976" s="316"/>
      <c r="CA976" s="316"/>
      <c r="CB976" s="316"/>
      <c r="CC976" s="316"/>
      <c r="CD976" s="316"/>
      <c r="CE976" s="316"/>
      <c r="CF976" s="316"/>
      <c r="CG976" s="316"/>
      <c r="CH976" s="316"/>
      <c r="CI976" s="316"/>
      <c r="CJ976" s="316"/>
      <c r="CK976" s="316"/>
      <c r="CL976" s="316"/>
      <c r="CM976" s="316"/>
      <c r="CN976" s="316"/>
      <c r="CO976" s="316"/>
      <c r="CP976" s="316"/>
      <c r="CQ976" s="316"/>
      <c r="CR976" s="316"/>
      <c r="CS976" s="316"/>
      <c r="CT976" s="316"/>
      <c r="CU976" s="316"/>
      <c r="CV976" s="316"/>
      <c r="CW976" s="316"/>
      <c r="CX976" s="316"/>
      <c r="CY976" s="316"/>
      <c r="CZ976" s="316"/>
      <c r="DA976" s="316"/>
      <c r="DB976" s="316"/>
      <c r="DC976" s="316"/>
      <c r="DD976" s="316"/>
      <c r="DE976" s="316"/>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21"/>
      <c r="ET976" s="21"/>
      <c r="EU976" s="21"/>
      <c r="EV976" s="21"/>
      <c r="HP976" s="268">
        <f t="shared" si="625"/>
        <v>4</v>
      </c>
      <c r="HQ976" s="268">
        <f t="shared" si="595"/>
        <v>968</v>
      </c>
      <c r="HR976" s="268">
        <f t="shared" si="626"/>
        <v>0</v>
      </c>
      <c r="HS976" s="268">
        <f t="shared" si="627"/>
        <v>0</v>
      </c>
    </row>
    <row r="977" spans="1:227" x14ac:dyDescent="0.3">
      <c r="A977" s="21"/>
      <c r="B977" s="14">
        <v>12551</v>
      </c>
      <c r="C977" s="14">
        <v>1</v>
      </c>
      <c r="D977" s="14" t="s">
        <v>182</v>
      </c>
      <c r="E977" s="14" t="s">
        <v>183</v>
      </c>
      <c r="F977" s="14">
        <v>480</v>
      </c>
      <c r="G977" s="14" t="s">
        <v>120</v>
      </c>
      <c r="H977" s="14">
        <v>7</v>
      </c>
      <c r="I977" s="14">
        <v>6</v>
      </c>
      <c r="J977" s="14">
        <v>6</v>
      </c>
      <c r="K977" s="14">
        <v>6</v>
      </c>
      <c r="L977" s="14" t="s">
        <v>141</v>
      </c>
      <c r="M977" s="24">
        <f t="shared" si="621"/>
        <v>6</v>
      </c>
      <c r="N977" s="24">
        <f t="shared" si="596"/>
        <v>3</v>
      </c>
      <c r="O977" s="24" t="str">
        <f t="shared" si="597"/>
        <v>6 6</v>
      </c>
      <c r="P977" s="24">
        <f t="shared" si="598"/>
        <v>6</v>
      </c>
      <c r="Q977" s="25">
        <f t="shared" si="599"/>
        <v>0</v>
      </c>
      <c r="R977" s="26">
        <f t="shared" si="600"/>
        <v>0</v>
      </c>
      <c r="S977" s="24">
        <f t="shared" si="601"/>
        <v>7</v>
      </c>
      <c r="T977" s="24">
        <f t="shared" si="602"/>
        <v>7</v>
      </c>
      <c r="U977" s="24">
        <f t="shared" si="603"/>
        <v>7</v>
      </c>
      <c r="V977" s="24" t="str">
        <f t="shared" si="604"/>
        <v>g</v>
      </c>
      <c r="W977" s="24">
        <f t="shared" si="622"/>
        <v>0</v>
      </c>
      <c r="X977" s="24">
        <f t="shared" si="605"/>
        <v>7</v>
      </c>
      <c r="Y977" s="24">
        <f t="shared" si="606"/>
        <v>7</v>
      </c>
      <c r="Z977" s="24" t="str">
        <f t="shared" si="607"/>
        <v>F</v>
      </c>
      <c r="AA977" s="24" t="str">
        <f>IF(I977&lt;&gt;"",IF(SUM(I977:J977)&gt;98,"",IF(I977-J977=0,G977,"")))</f>
        <v>F</v>
      </c>
      <c r="AB977" s="34" t="str">
        <f t="shared" si="608"/>
        <v/>
      </c>
      <c r="AC977" s="34" t="str">
        <f t="shared" si="609"/>
        <v>g</v>
      </c>
      <c r="AD977" s="34" t="str">
        <f t="shared" si="623"/>
        <v>g</v>
      </c>
      <c r="AE977" s="34" t="str">
        <f t="shared" si="610"/>
        <v>7 0</v>
      </c>
      <c r="AF977" s="34">
        <f t="shared" si="611"/>
        <v>6</v>
      </c>
      <c r="AG977" s="34">
        <f t="shared" si="612"/>
        <v>6</v>
      </c>
      <c r="AH977" s="34">
        <f t="shared" si="613"/>
        <v>0</v>
      </c>
      <c r="AI977" s="172">
        <f>IF(AJ977&lt;&gt;"",MAX(AI$3:AI976)+1,"")</f>
        <v>720</v>
      </c>
      <c r="AJ977" s="172" t="str">
        <f t="shared" si="614"/>
        <v>F</v>
      </c>
      <c r="AK977" s="172">
        <f t="shared" si="615"/>
        <v>480</v>
      </c>
      <c r="AL977" s="172">
        <f t="shared" si="616"/>
        <v>6</v>
      </c>
      <c r="AM977" s="172" t="str">
        <f>IF(AN977&lt;&gt;"",MAX(AM$3:AM976)+1,"")</f>
        <v/>
      </c>
      <c r="AN977" s="172" t="str">
        <f t="shared" si="617"/>
        <v/>
      </c>
      <c r="AO977" s="172" t="str">
        <f t="shared" si="618"/>
        <v/>
      </c>
      <c r="AP977" s="172" t="str">
        <f t="shared" si="619"/>
        <v/>
      </c>
      <c r="AQ977" s="172" t="str">
        <f t="shared" si="620"/>
        <v>6 0</v>
      </c>
      <c r="AR977" s="172" t="str">
        <f>Table1[[#This Row],[Sex ]]&amp;Table1[[#This Row],[Month]]</f>
        <v>F7</v>
      </c>
      <c r="AS977" s="21"/>
      <c r="AT977" s="21"/>
      <c r="AU977" s="21"/>
      <c r="AV977" s="21"/>
      <c r="AW977" s="21"/>
      <c r="AX977" s="21"/>
      <c r="AY977" s="21"/>
      <c r="AZ977" s="21"/>
      <c r="BA977" s="21"/>
      <c r="BB977" s="21"/>
      <c r="BC977" s="21"/>
      <c r="BD977" s="21"/>
      <c r="BE977" s="319"/>
      <c r="BF977" s="319"/>
      <c r="BG977" s="316"/>
      <c r="BH977" s="316"/>
      <c r="BI977" s="316"/>
      <c r="BJ977" s="316"/>
      <c r="BK977" s="316"/>
      <c r="BL977" s="316"/>
      <c r="BM977" s="316"/>
      <c r="BN977" s="316"/>
      <c r="BO977" s="316"/>
      <c r="BP977" s="316"/>
      <c r="BQ977" s="316"/>
      <c r="BR977" s="316"/>
      <c r="BS977" s="316"/>
      <c r="BT977" s="316"/>
      <c r="BU977" s="316"/>
      <c r="BV977" s="316"/>
      <c r="BW977" s="316"/>
      <c r="BX977" s="316"/>
      <c r="BY977" s="316"/>
      <c r="BZ977" s="316"/>
      <c r="CA977" s="316"/>
      <c r="CB977" s="316"/>
      <c r="CC977" s="316"/>
      <c r="CD977" s="316"/>
      <c r="CE977" s="316"/>
      <c r="CF977" s="316"/>
      <c r="CG977" s="316"/>
      <c r="CH977" s="316"/>
      <c r="CI977" s="316"/>
      <c r="CJ977" s="316"/>
      <c r="CK977" s="316"/>
      <c r="CL977" s="316"/>
      <c r="CM977" s="316"/>
      <c r="CN977" s="316"/>
      <c r="CO977" s="316"/>
      <c r="CP977" s="316"/>
      <c r="CQ977" s="316"/>
      <c r="CR977" s="316"/>
      <c r="CS977" s="316"/>
      <c r="CT977" s="316"/>
      <c r="CU977" s="316"/>
      <c r="CV977" s="316"/>
      <c r="CW977" s="316"/>
      <c r="CX977" s="316"/>
      <c r="CY977" s="316"/>
      <c r="CZ977" s="316"/>
      <c r="DA977" s="316"/>
      <c r="DB977" s="316"/>
      <c r="DC977" s="316"/>
      <c r="DD977" s="316"/>
      <c r="DE977" s="316"/>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21"/>
      <c r="ET977" s="21"/>
      <c r="EU977" s="21"/>
      <c r="EV977" s="21"/>
      <c r="HP977" s="268">
        <f t="shared" si="625"/>
        <v>7</v>
      </c>
      <c r="HQ977" s="268">
        <f t="shared" si="595"/>
        <v>969</v>
      </c>
      <c r="HR977" s="268">
        <f t="shared" si="626"/>
        <v>0</v>
      </c>
      <c r="HS977" s="268">
        <f t="shared" si="627"/>
        <v>0</v>
      </c>
    </row>
    <row r="978" spans="1:227" x14ac:dyDescent="0.3">
      <c r="A978" s="21"/>
      <c r="B978" s="14">
        <v>12551</v>
      </c>
      <c r="C978" s="14">
        <v>2</v>
      </c>
      <c r="D978" s="14" t="s">
        <v>182</v>
      </c>
      <c r="E978" s="14" t="s">
        <v>183</v>
      </c>
      <c r="F978" s="14">
        <v>330</v>
      </c>
      <c r="G978" s="14" t="s">
        <v>121</v>
      </c>
      <c r="H978" s="14">
        <v>7</v>
      </c>
      <c r="I978" s="14">
        <v>3</v>
      </c>
      <c r="J978" s="14">
        <v>3</v>
      </c>
      <c r="K978" s="14">
        <v>3</v>
      </c>
      <c r="L978" s="14" t="s">
        <v>141</v>
      </c>
      <c r="M978" s="24">
        <f t="shared" si="621"/>
        <v>3</v>
      </c>
      <c r="N978" s="24">
        <f t="shared" si="596"/>
        <v>3</v>
      </c>
      <c r="O978" s="24" t="str">
        <f t="shared" si="597"/>
        <v>3 3</v>
      </c>
      <c r="P978" s="24">
        <f t="shared" si="598"/>
        <v>3</v>
      </c>
      <c r="Q978" s="25">
        <f t="shared" si="599"/>
        <v>0</v>
      </c>
      <c r="R978" s="26">
        <f t="shared" si="600"/>
        <v>0</v>
      </c>
      <c r="S978" s="24">
        <f t="shared" si="601"/>
        <v>7</v>
      </c>
      <c r="T978" s="24">
        <f t="shared" si="602"/>
        <v>7</v>
      </c>
      <c r="U978" s="24">
        <f t="shared" si="603"/>
        <v>7</v>
      </c>
      <c r="V978" s="24" t="str">
        <f t="shared" si="604"/>
        <v>g</v>
      </c>
      <c r="W978" s="24">
        <f t="shared" si="622"/>
        <v>0</v>
      </c>
      <c r="X978" s="24">
        <f t="shared" si="605"/>
        <v>7</v>
      </c>
      <c r="Y978" s="24">
        <f t="shared" si="606"/>
        <v>7</v>
      </c>
      <c r="Z978" s="24" t="str">
        <f t="shared" si="607"/>
        <v>M</v>
      </c>
      <c r="AA978" s="24" t="str">
        <f>IF(I978&lt;&gt;"",IF(SUM(I978:J978)&gt;98,"",IF(I978-J978=0,G978,"")))</f>
        <v>M</v>
      </c>
      <c r="AB978" s="34" t="str">
        <f t="shared" si="608"/>
        <v/>
      </c>
      <c r="AC978" s="34" t="str">
        <f t="shared" si="609"/>
        <v>g</v>
      </c>
      <c r="AD978" s="34" t="str">
        <f t="shared" si="623"/>
        <v>g</v>
      </c>
      <c r="AE978" s="34" t="str">
        <f t="shared" si="610"/>
        <v>7 0</v>
      </c>
      <c r="AF978" s="34">
        <f t="shared" si="611"/>
        <v>3</v>
      </c>
      <c r="AG978" s="34">
        <f t="shared" si="612"/>
        <v>3</v>
      </c>
      <c r="AH978" s="34">
        <f t="shared" si="613"/>
        <v>0</v>
      </c>
      <c r="AI978" s="172" t="str">
        <f>IF(AJ978&lt;&gt;"",MAX(AI$3:AI977)+1,"")</f>
        <v/>
      </c>
      <c r="AJ978" s="172" t="str">
        <f t="shared" si="614"/>
        <v/>
      </c>
      <c r="AK978" s="172" t="str">
        <f t="shared" si="615"/>
        <v/>
      </c>
      <c r="AL978" s="172" t="str">
        <f t="shared" si="616"/>
        <v/>
      </c>
      <c r="AM978" s="172">
        <f>IF(AN978&lt;&gt;"",MAX(AM$3:AM977)+1,"")</f>
        <v>246</v>
      </c>
      <c r="AN978" s="172" t="str">
        <f t="shared" si="617"/>
        <v>M</v>
      </c>
      <c r="AO978" s="172">
        <f t="shared" si="618"/>
        <v>330</v>
      </c>
      <c r="AP978" s="172">
        <f t="shared" si="619"/>
        <v>3</v>
      </c>
      <c r="AQ978" s="172" t="str">
        <f t="shared" si="620"/>
        <v>3 0</v>
      </c>
      <c r="AR978" s="172" t="str">
        <f>Table1[[#This Row],[Sex ]]&amp;Table1[[#This Row],[Month]]</f>
        <v>M7</v>
      </c>
      <c r="AS978" s="21"/>
      <c r="AT978" s="21"/>
      <c r="AU978" s="21"/>
      <c r="AV978" s="21"/>
      <c r="AW978" s="21"/>
      <c r="AX978" s="21"/>
      <c r="AY978" s="21"/>
      <c r="AZ978" s="21"/>
      <c r="BA978" s="21"/>
      <c r="BB978" s="21"/>
      <c r="BC978" s="21"/>
      <c r="BD978" s="21"/>
      <c r="BE978" s="319"/>
      <c r="BF978" s="319"/>
      <c r="BG978" s="316"/>
      <c r="BH978" s="316"/>
      <c r="BI978" s="316"/>
      <c r="BJ978" s="316"/>
      <c r="BK978" s="316"/>
      <c r="BL978" s="316"/>
      <c r="BM978" s="316"/>
      <c r="BN978" s="316"/>
      <c r="BO978" s="316"/>
      <c r="BP978" s="316"/>
      <c r="BQ978" s="316"/>
      <c r="BR978" s="316"/>
      <c r="BS978" s="316"/>
      <c r="BT978" s="316"/>
      <c r="BU978" s="316"/>
      <c r="BV978" s="316"/>
      <c r="BW978" s="316"/>
      <c r="BX978" s="316"/>
      <c r="BY978" s="316"/>
      <c r="BZ978" s="316"/>
      <c r="CA978" s="316"/>
      <c r="CB978" s="316"/>
      <c r="CC978" s="316"/>
      <c r="CD978" s="316"/>
      <c r="CE978" s="316"/>
      <c r="CF978" s="316"/>
      <c r="CG978" s="316"/>
      <c r="CH978" s="316"/>
      <c r="CI978" s="316"/>
      <c r="CJ978" s="316"/>
      <c r="CK978" s="316"/>
      <c r="CL978" s="316"/>
      <c r="CM978" s="316"/>
      <c r="CN978" s="316"/>
      <c r="CO978" s="316"/>
      <c r="CP978" s="316"/>
      <c r="CQ978" s="316"/>
      <c r="CR978" s="316"/>
      <c r="CS978" s="316"/>
      <c r="CT978" s="316"/>
      <c r="CU978" s="316"/>
      <c r="CV978" s="316"/>
      <c r="CW978" s="316"/>
      <c r="CX978" s="316"/>
      <c r="CY978" s="316"/>
      <c r="CZ978" s="316"/>
      <c r="DA978" s="316"/>
      <c r="DB978" s="316"/>
      <c r="DC978" s="316"/>
      <c r="DD978" s="316"/>
      <c r="DE978" s="316"/>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21"/>
      <c r="ET978" s="21"/>
      <c r="EU978" s="21"/>
      <c r="EV978" s="21"/>
      <c r="HP978" s="268">
        <f t="shared" si="625"/>
        <v>5</v>
      </c>
      <c r="HQ978" s="268">
        <f t="shared" si="595"/>
        <v>970</v>
      </c>
      <c r="HR978" s="268">
        <f t="shared" si="626"/>
        <v>0</v>
      </c>
      <c r="HS978" s="268">
        <f t="shared" si="627"/>
        <v>0</v>
      </c>
    </row>
    <row r="979" spans="1:227" x14ac:dyDescent="0.3">
      <c r="A979" s="21"/>
      <c r="B979" s="14">
        <v>12551</v>
      </c>
      <c r="C979" s="14">
        <v>3</v>
      </c>
      <c r="D979" s="14" t="s">
        <v>182</v>
      </c>
      <c r="E979" s="14" t="s">
        <v>183</v>
      </c>
      <c r="F979" s="14">
        <v>350</v>
      </c>
      <c r="G979" s="14" t="s">
        <v>121</v>
      </c>
      <c r="H979" s="14">
        <v>7</v>
      </c>
      <c r="I979" s="14">
        <v>4</v>
      </c>
      <c r="J979" s="14">
        <v>4</v>
      </c>
      <c r="K979" s="14">
        <v>4</v>
      </c>
      <c r="L979" s="14" t="s">
        <v>141</v>
      </c>
      <c r="M979" s="24">
        <f t="shared" si="621"/>
        <v>4</v>
      </c>
      <c r="N979" s="24">
        <f t="shared" si="596"/>
        <v>3</v>
      </c>
      <c r="O979" s="24" t="str">
        <f t="shared" si="597"/>
        <v>4 4</v>
      </c>
      <c r="P979" s="24">
        <f t="shared" si="598"/>
        <v>4</v>
      </c>
      <c r="Q979" s="25">
        <f t="shared" si="599"/>
        <v>0</v>
      </c>
      <c r="R979" s="26">
        <f t="shared" si="600"/>
        <v>0</v>
      </c>
      <c r="S979" s="24">
        <f t="shared" si="601"/>
        <v>7</v>
      </c>
      <c r="T979" s="24">
        <f t="shared" si="602"/>
        <v>7</v>
      </c>
      <c r="U979" s="24">
        <f t="shared" si="603"/>
        <v>7</v>
      </c>
      <c r="V979" s="24" t="str">
        <f t="shared" si="604"/>
        <v>g</v>
      </c>
      <c r="W979" s="24">
        <f t="shared" si="622"/>
        <v>0</v>
      </c>
      <c r="X979" s="24">
        <f t="shared" si="605"/>
        <v>7</v>
      </c>
      <c r="Y979" s="24">
        <f t="shared" si="606"/>
        <v>7</v>
      </c>
      <c r="Z979" s="24" t="str">
        <f t="shared" si="607"/>
        <v>M</v>
      </c>
      <c r="AA979" s="24" t="str">
        <f>IF(I979&lt;&gt;"",IF(SUM(I979:J979)&gt;98,"",IF(I979-J979=0,G979,"")))</f>
        <v>M</v>
      </c>
      <c r="AB979" s="34" t="str">
        <f t="shared" si="608"/>
        <v/>
      </c>
      <c r="AC979" s="34" t="str">
        <f t="shared" si="609"/>
        <v>g</v>
      </c>
      <c r="AD979" s="34" t="str">
        <f t="shared" si="623"/>
        <v>g</v>
      </c>
      <c r="AE979" s="34" t="str">
        <f t="shared" si="610"/>
        <v>7 0</v>
      </c>
      <c r="AF979" s="34">
        <f t="shared" si="611"/>
        <v>4</v>
      </c>
      <c r="AG979" s="34">
        <f t="shared" si="612"/>
        <v>4</v>
      </c>
      <c r="AH979" s="34">
        <f t="shared" si="613"/>
        <v>0</v>
      </c>
      <c r="AI979" s="172" t="str">
        <f>IF(AJ979&lt;&gt;"",MAX(AI$3:AI978)+1,"")</f>
        <v/>
      </c>
      <c r="AJ979" s="172" t="str">
        <f t="shared" si="614"/>
        <v/>
      </c>
      <c r="AK979" s="172" t="str">
        <f t="shared" si="615"/>
        <v/>
      </c>
      <c r="AL979" s="172" t="str">
        <f t="shared" si="616"/>
        <v/>
      </c>
      <c r="AM979" s="172">
        <f>IF(AN979&lt;&gt;"",MAX(AM$3:AM978)+1,"")</f>
        <v>247</v>
      </c>
      <c r="AN979" s="172" t="str">
        <f t="shared" si="617"/>
        <v>M</v>
      </c>
      <c r="AO979" s="172">
        <f t="shared" si="618"/>
        <v>350</v>
      </c>
      <c r="AP979" s="172">
        <f t="shared" si="619"/>
        <v>4</v>
      </c>
      <c r="AQ979" s="172" t="str">
        <f t="shared" si="620"/>
        <v>4 0</v>
      </c>
      <c r="AR979" s="172" t="str">
        <f>Table1[[#This Row],[Sex ]]&amp;Table1[[#This Row],[Month]]</f>
        <v>M7</v>
      </c>
      <c r="AS979" s="21"/>
      <c r="AT979" s="21"/>
      <c r="AU979" s="21"/>
      <c r="AV979" s="21"/>
      <c r="AW979" s="21"/>
      <c r="AX979" s="21"/>
      <c r="AY979" s="21"/>
      <c r="AZ979" s="21"/>
      <c r="BA979" s="21"/>
      <c r="BB979" s="21"/>
      <c r="BC979" s="21"/>
      <c r="BD979" s="21"/>
      <c r="BE979" s="319"/>
      <c r="BF979" s="319"/>
      <c r="BG979" s="316"/>
      <c r="BH979" s="316"/>
      <c r="BI979" s="316"/>
      <c r="BJ979" s="316"/>
      <c r="BK979" s="316"/>
      <c r="BL979" s="316"/>
      <c r="BM979" s="316"/>
      <c r="BN979" s="316"/>
      <c r="BO979" s="316"/>
      <c r="BP979" s="316"/>
      <c r="BQ979" s="316"/>
      <c r="BR979" s="316"/>
      <c r="BS979" s="316"/>
      <c r="BT979" s="316"/>
      <c r="BU979" s="316"/>
      <c r="BV979" s="316"/>
      <c r="BW979" s="316"/>
      <c r="BX979" s="316"/>
      <c r="BY979" s="316"/>
      <c r="BZ979" s="316"/>
      <c r="CA979" s="316"/>
      <c r="CB979" s="316"/>
      <c r="CC979" s="316"/>
      <c r="CD979" s="316"/>
      <c r="CE979" s="316"/>
      <c r="CF979" s="316"/>
      <c r="CG979" s="316"/>
      <c r="CH979" s="316"/>
      <c r="CI979" s="316"/>
      <c r="CJ979" s="316"/>
      <c r="CK979" s="316"/>
      <c r="CL979" s="316"/>
      <c r="CM979" s="316"/>
      <c r="CN979" s="316"/>
      <c r="CO979" s="316"/>
      <c r="CP979" s="316"/>
      <c r="CQ979" s="316"/>
      <c r="CR979" s="316"/>
      <c r="CS979" s="316"/>
      <c r="CT979" s="316"/>
      <c r="CU979" s="316"/>
      <c r="CV979" s="316"/>
      <c r="CW979" s="316"/>
      <c r="CX979" s="316"/>
      <c r="CY979" s="316"/>
      <c r="CZ979" s="316"/>
      <c r="DA979" s="316"/>
      <c r="DB979" s="316"/>
      <c r="DC979" s="316"/>
      <c r="DD979" s="316"/>
      <c r="DE979" s="316"/>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21"/>
      <c r="ET979" s="21"/>
      <c r="EU979" s="21"/>
      <c r="EV979" s="21"/>
      <c r="HP979" s="268">
        <f t="shared" si="625"/>
        <v>5</v>
      </c>
      <c r="HQ979" s="268">
        <f t="shared" si="595"/>
        <v>971</v>
      </c>
      <c r="HR979" s="268">
        <f t="shared" si="626"/>
        <v>0</v>
      </c>
      <c r="HS979" s="268">
        <f t="shared" si="627"/>
        <v>0</v>
      </c>
    </row>
    <row r="980" spans="1:227" x14ac:dyDescent="0.3">
      <c r="A980" s="21"/>
      <c r="B980" s="14">
        <v>12551</v>
      </c>
      <c r="C980" s="14">
        <v>4</v>
      </c>
      <c r="D980" s="14" t="s">
        <v>182</v>
      </c>
      <c r="E980" s="14" t="s">
        <v>183</v>
      </c>
      <c r="F980" s="14">
        <v>290</v>
      </c>
      <c r="G980" s="14" t="s">
        <v>120</v>
      </c>
      <c r="H980" s="14">
        <v>7</v>
      </c>
      <c r="I980" s="14">
        <v>3</v>
      </c>
      <c r="J980" s="14">
        <v>3</v>
      </c>
      <c r="K980" s="14">
        <v>3</v>
      </c>
      <c r="L980" s="14" t="s">
        <v>141</v>
      </c>
      <c r="M980" s="24">
        <f t="shared" si="621"/>
        <v>3</v>
      </c>
      <c r="N980" s="24">
        <f t="shared" si="596"/>
        <v>3</v>
      </c>
      <c r="O980" s="24" t="str">
        <f t="shared" si="597"/>
        <v>3 3</v>
      </c>
      <c r="P980" s="24">
        <f t="shared" si="598"/>
        <v>3</v>
      </c>
      <c r="Q980" s="25">
        <f t="shared" si="599"/>
        <v>0</v>
      </c>
      <c r="R980" s="26">
        <f t="shared" si="600"/>
        <v>0</v>
      </c>
      <c r="S980" s="24">
        <f t="shared" si="601"/>
        <v>7</v>
      </c>
      <c r="T980" s="24">
        <f t="shared" si="602"/>
        <v>7</v>
      </c>
      <c r="U980" s="24">
        <f t="shared" si="603"/>
        <v>7</v>
      </c>
      <c r="V980" s="24" t="str">
        <f t="shared" si="604"/>
        <v>g</v>
      </c>
      <c r="W980" s="24">
        <f t="shared" si="622"/>
        <v>0</v>
      </c>
      <c r="X980" s="24">
        <f t="shared" si="605"/>
        <v>7</v>
      </c>
      <c r="Y980" s="24">
        <f t="shared" si="606"/>
        <v>7</v>
      </c>
      <c r="Z980" s="24" t="str">
        <f t="shared" si="607"/>
        <v>F</v>
      </c>
      <c r="AA980" s="24" t="str">
        <f>IF(I980&lt;&gt;"",IF(SUM(I980:J980)&gt;98,"",IF(I980-J980=0,G980,"")))</f>
        <v>F</v>
      </c>
      <c r="AB980" s="34" t="str">
        <f t="shared" si="608"/>
        <v/>
      </c>
      <c r="AC980" s="34" t="str">
        <f t="shared" si="609"/>
        <v>g</v>
      </c>
      <c r="AD980" s="34" t="str">
        <f t="shared" si="623"/>
        <v>g</v>
      </c>
      <c r="AE980" s="34" t="str">
        <f t="shared" si="610"/>
        <v>7 0</v>
      </c>
      <c r="AF980" s="34">
        <f t="shared" si="611"/>
        <v>3</v>
      </c>
      <c r="AG980" s="34">
        <f t="shared" si="612"/>
        <v>3</v>
      </c>
      <c r="AH980" s="34">
        <f t="shared" si="613"/>
        <v>0</v>
      </c>
      <c r="AI980" s="172">
        <f>IF(AJ980&lt;&gt;"",MAX(AI$3:AI979)+1,"")</f>
        <v>721</v>
      </c>
      <c r="AJ980" s="172" t="str">
        <f t="shared" si="614"/>
        <v>F</v>
      </c>
      <c r="AK980" s="172">
        <f t="shared" si="615"/>
        <v>290</v>
      </c>
      <c r="AL980" s="172">
        <f t="shared" si="616"/>
        <v>3</v>
      </c>
      <c r="AM980" s="172" t="str">
        <f>IF(AN980&lt;&gt;"",MAX(AM$3:AM979)+1,"")</f>
        <v/>
      </c>
      <c r="AN980" s="172" t="str">
        <f t="shared" si="617"/>
        <v/>
      </c>
      <c r="AO980" s="172" t="str">
        <f t="shared" si="618"/>
        <v/>
      </c>
      <c r="AP980" s="172" t="str">
        <f t="shared" si="619"/>
        <v/>
      </c>
      <c r="AQ980" s="172" t="str">
        <f t="shared" si="620"/>
        <v>3 0</v>
      </c>
      <c r="AR980" s="172" t="str">
        <f>Table1[[#This Row],[Sex ]]&amp;Table1[[#This Row],[Month]]</f>
        <v>F7</v>
      </c>
      <c r="AS980" s="21"/>
      <c r="AT980" s="21"/>
      <c r="AU980" s="21"/>
      <c r="AV980" s="21"/>
      <c r="AW980" s="21"/>
      <c r="AX980" s="21"/>
      <c r="AY980" s="21"/>
      <c r="AZ980" s="21"/>
      <c r="BA980" s="21"/>
      <c r="BB980" s="21"/>
      <c r="BC980" s="21"/>
      <c r="BD980" s="21"/>
      <c r="BE980" s="319"/>
      <c r="BF980" s="319"/>
      <c r="BG980" s="316"/>
      <c r="BH980" s="316"/>
      <c r="BI980" s="316"/>
      <c r="BJ980" s="316"/>
      <c r="BK980" s="316"/>
      <c r="BL980" s="316"/>
      <c r="BM980" s="316"/>
      <c r="BN980" s="316"/>
      <c r="BO980" s="316"/>
      <c r="BP980" s="316"/>
      <c r="BQ980" s="316"/>
      <c r="BR980" s="316"/>
      <c r="BS980" s="316"/>
      <c r="BT980" s="316"/>
      <c r="BU980" s="316"/>
      <c r="BV980" s="316"/>
      <c r="BW980" s="316"/>
      <c r="BX980" s="316"/>
      <c r="BY980" s="316"/>
      <c r="BZ980" s="316"/>
      <c r="CA980" s="316"/>
      <c r="CB980" s="316"/>
      <c r="CC980" s="316"/>
      <c r="CD980" s="316"/>
      <c r="CE980" s="316"/>
      <c r="CF980" s="316"/>
      <c r="CG980" s="316"/>
      <c r="CH980" s="316"/>
      <c r="CI980" s="316"/>
      <c r="CJ980" s="316"/>
      <c r="CK980" s="316"/>
      <c r="CL980" s="316"/>
      <c r="CM980" s="316"/>
      <c r="CN980" s="316"/>
      <c r="CO980" s="316"/>
      <c r="CP980" s="316"/>
      <c r="CQ980" s="316"/>
      <c r="CR980" s="316"/>
      <c r="CS980" s="316"/>
      <c r="CT980" s="316"/>
      <c r="CU980" s="316"/>
      <c r="CV980" s="316"/>
      <c r="CW980" s="316"/>
      <c r="CX980" s="316"/>
      <c r="CY980" s="316"/>
      <c r="CZ980" s="316"/>
      <c r="DA980" s="316"/>
      <c r="DB980" s="316"/>
      <c r="DC980" s="316"/>
      <c r="DD980" s="316"/>
      <c r="DE980" s="316"/>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21"/>
      <c r="ET980" s="21"/>
      <c r="EU980" s="21"/>
      <c r="EV980" s="21"/>
      <c r="HP980" s="268">
        <f t="shared" si="625"/>
        <v>6</v>
      </c>
      <c r="HQ980" s="268">
        <f t="shared" si="595"/>
        <v>972</v>
      </c>
      <c r="HR980" s="268">
        <f t="shared" si="626"/>
        <v>0</v>
      </c>
      <c r="HS980" s="268">
        <f t="shared" si="627"/>
        <v>0</v>
      </c>
    </row>
    <row r="981" spans="1:227" x14ac:dyDescent="0.3">
      <c r="A981" s="21"/>
      <c r="B981" s="14">
        <v>12551</v>
      </c>
      <c r="C981" s="14">
        <v>5</v>
      </c>
      <c r="D981" s="14" t="s">
        <v>182</v>
      </c>
      <c r="E981" s="14" t="s">
        <v>183</v>
      </c>
      <c r="F981" s="14">
        <v>310</v>
      </c>
      <c r="G981" s="14" t="s">
        <v>120</v>
      </c>
      <c r="H981" s="14">
        <v>7</v>
      </c>
      <c r="I981" s="14">
        <v>4</v>
      </c>
      <c r="J981" s="14">
        <v>3</v>
      </c>
      <c r="K981" s="14">
        <v>4</v>
      </c>
      <c r="L981" s="14" t="s">
        <v>141</v>
      </c>
      <c r="M981" s="24" t="str">
        <f t="shared" si="621"/>
        <v/>
      </c>
      <c r="N981" s="24">
        <f t="shared" si="596"/>
        <v>3</v>
      </c>
      <c r="O981" s="24" t="str">
        <f t="shared" si="597"/>
        <v>3 4</v>
      </c>
      <c r="P981" s="24">
        <f t="shared" si="598"/>
        <v>3.5</v>
      </c>
      <c r="Q981" s="25">
        <f t="shared" si="599"/>
        <v>0.5</v>
      </c>
      <c r="R981" s="26">
        <f t="shared" si="600"/>
        <v>0.20203050891044216</v>
      </c>
      <c r="S981" s="24">
        <f t="shared" si="601"/>
        <v>7</v>
      </c>
      <c r="T981" s="24">
        <f t="shared" si="602"/>
        <v>7</v>
      </c>
      <c r="U981" s="24">
        <f t="shared" si="603"/>
        <v>7</v>
      </c>
      <c r="V981" s="24" t="str">
        <f t="shared" si="604"/>
        <v/>
      </c>
      <c r="W981" s="24">
        <f t="shared" si="622"/>
        <v>1</v>
      </c>
      <c r="X981" s="24" t="str">
        <f t="shared" si="605"/>
        <v/>
      </c>
      <c r="Y981" s="24">
        <f t="shared" si="606"/>
        <v>7</v>
      </c>
      <c r="Z981" s="24" t="str">
        <f t="shared" si="607"/>
        <v>F</v>
      </c>
      <c r="AA981" s="24" t="str">
        <f>IF(I981&lt;&gt;"",IF(I981-J981=0,G981,""),"")</f>
        <v/>
      </c>
      <c r="AB981" s="34" t="str">
        <f t="shared" si="608"/>
        <v/>
      </c>
      <c r="AC981" s="34" t="str">
        <f t="shared" si="609"/>
        <v>g</v>
      </c>
      <c r="AD981" s="34" t="str">
        <f t="shared" si="623"/>
        <v/>
      </c>
      <c r="AE981" s="34" t="str">
        <f t="shared" si="610"/>
        <v>7 1</v>
      </c>
      <c r="AF981" s="34">
        <f t="shared" si="611"/>
        <v>3</v>
      </c>
      <c r="AG981" s="34">
        <f t="shared" si="612"/>
        <v>4</v>
      </c>
      <c r="AH981" s="34">
        <f t="shared" si="613"/>
        <v>1</v>
      </c>
      <c r="AI981" s="172">
        <f>IF(AJ981&lt;&gt;"",MAX(AI$3:AI980)+1,"")</f>
        <v>722</v>
      </c>
      <c r="AJ981" s="172" t="str">
        <f t="shared" si="614"/>
        <v>F</v>
      </c>
      <c r="AK981" s="172">
        <f t="shared" si="615"/>
        <v>310</v>
      </c>
      <c r="AL981" s="172">
        <f t="shared" si="616"/>
        <v>3</v>
      </c>
      <c r="AM981" s="172" t="str">
        <f>IF(AN981&lt;&gt;"",MAX(AM$3:AM980)+1,"")</f>
        <v/>
      </c>
      <c r="AN981" s="172" t="str">
        <f t="shared" si="617"/>
        <v/>
      </c>
      <c r="AO981" s="172" t="str">
        <f t="shared" si="618"/>
        <v/>
      </c>
      <c r="AP981" s="172" t="str">
        <f t="shared" si="619"/>
        <v/>
      </c>
      <c r="AQ981" s="172" t="str">
        <f t="shared" si="620"/>
        <v>3 -1</v>
      </c>
      <c r="AR981" s="172" t="str">
        <f>Table1[[#This Row],[Sex ]]&amp;Table1[[#This Row],[Month]]</f>
        <v>F7</v>
      </c>
      <c r="AS981" s="21"/>
      <c r="AT981" s="21"/>
      <c r="AU981" s="21"/>
      <c r="AV981" s="21"/>
      <c r="AW981" s="21"/>
      <c r="AX981" s="21"/>
      <c r="AY981" s="21"/>
      <c r="AZ981" s="21"/>
      <c r="BA981" s="21"/>
      <c r="BB981" s="21"/>
      <c r="BC981" s="21"/>
      <c r="BD981" s="21"/>
      <c r="BE981" s="319"/>
      <c r="BF981" s="319"/>
      <c r="BG981" s="316"/>
      <c r="BH981" s="316"/>
      <c r="BI981" s="316"/>
      <c r="BJ981" s="316"/>
      <c r="BK981" s="316"/>
      <c r="BL981" s="316"/>
      <c r="BM981" s="316"/>
      <c r="BN981" s="316"/>
      <c r="BO981" s="316"/>
      <c r="BP981" s="316"/>
      <c r="BQ981" s="316"/>
      <c r="BR981" s="316"/>
      <c r="BS981" s="316"/>
      <c r="BT981" s="316"/>
      <c r="BU981" s="316"/>
      <c r="BV981" s="316"/>
      <c r="BW981" s="316"/>
      <c r="BX981" s="316"/>
      <c r="BY981" s="316"/>
      <c r="BZ981" s="316"/>
      <c r="CA981" s="316"/>
      <c r="CB981" s="316"/>
      <c r="CC981" s="316"/>
      <c r="CD981" s="316"/>
      <c r="CE981" s="316"/>
      <c r="CF981" s="316"/>
      <c r="CG981" s="316"/>
      <c r="CH981" s="316"/>
      <c r="CI981" s="316"/>
      <c r="CJ981" s="316"/>
      <c r="CK981" s="316"/>
      <c r="CL981" s="316"/>
      <c r="CM981" s="316"/>
      <c r="CN981" s="316"/>
      <c r="CO981" s="316"/>
      <c r="CP981" s="316"/>
      <c r="CQ981" s="316"/>
      <c r="CR981" s="316"/>
      <c r="CS981" s="316"/>
      <c r="CT981" s="316"/>
      <c r="CU981" s="316"/>
      <c r="CV981" s="316"/>
      <c r="CW981" s="316"/>
      <c r="CX981" s="316"/>
      <c r="CY981" s="316"/>
      <c r="CZ981" s="316"/>
      <c r="DA981" s="316"/>
      <c r="DB981" s="316"/>
      <c r="DC981" s="316"/>
      <c r="DD981" s="316"/>
      <c r="DE981" s="316"/>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21"/>
      <c r="ET981" s="21"/>
      <c r="EU981" s="21"/>
      <c r="EV981" s="21"/>
      <c r="HP981" s="268">
        <f t="shared" si="625"/>
        <v>6</v>
      </c>
      <c r="HQ981" s="268">
        <f t="shared" si="595"/>
        <v>973</v>
      </c>
      <c r="HR981" s="268">
        <f t="shared" si="626"/>
        <v>0</v>
      </c>
      <c r="HS981" s="268">
        <f t="shared" si="627"/>
        <v>0</v>
      </c>
    </row>
    <row r="982" spans="1:227" x14ac:dyDescent="0.3">
      <c r="A982" s="21"/>
      <c r="B982" s="14">
        <v>12551</v>
      </c>
      <c r="C982" s="14">
        <v>6</v>
      </c>
      <c r="D982" s="14" t="s">
        <v>182</v>
      </c>
      <c r="E982" s="14" t="s">
        <v>183</v>
      </c>
      <c r="F982" s="14">
        <v>300</v>
      </c>
      <c r="G982" s="14" t="s">
        <v>120</v>
      </c>
      <c r="H982" s="14">
        <v>7</v>
      </c>
      <c r="I982" s="14">
        <v>3</v>
      </c>
      <c r="J982" s="14">
        <v>3</v>
      </c>
      <c r="K982" s="14">
        <v>3</v>
      </c>
      <c r="L982" s="14" t="s">
        <v>141</v>
      </c>
      <c r="M982" s="24">
        <f t="shared" si="621"/>
        <v>3</v>
      </c>
      <c r="N982" s="24">
        <f t="shared" si="596"/>
        <v>3</v>
      </c>
      <c r="O982" s="24" t="str">
        <f t="shared" si="597"/>
        <v>3 3</v>
      </c>
      <c r="P982" s="24">
        <f t="shared" si="598"/>
        <v>3</v>
      </c>
      <c r="Q982" s="25">
        <f t="shared" si="599"/>
        <v>0</v>
      </c>
      <c r="R982" s="26">
        <f t="shared" si="600"/>
        <v>0</v>
      </c>
      <c r="S982" s="24">
        <f t="shared" si="601"/>
        <v>7</v>
      </c>
      <c r="T982" s="24">
        <f t="shared" si="602"/>
        <v>7</v>
      </c>
      <c r="U982" s="24">
        <f t="shared" si="603"/>
        <v>7</v>
      </c>
      <c r="V982" s="24" t="str">
        <f t="shared" si="604"/>
        <v>g</v>
      </c>
      <c r="W982" s="24">
        <f t="shared" si="622"/>
        <v>0</v>
      </c>
      <c r="X982" s="24">
        <f t="shared" si="605"/>
        <v>7</v>
      </c>
      <c r="Y982" s="24">
        <f t="shared" si="606"/>
        <v>7</v>
      </c>
      <c r="Z982" s="24" t="str">
        <f t="shared" si="607"/>
        <v>F</v>
      </c>
      <c r="AA982" s="24" t="str">
        <f t="shared" ref="AA982:AA1002" si="628">IF(I982&lt;&gt;"",IF(SUM(I982:J982)&gt;98,"",IF(I982-J982=0,G982,"")))</f>
        <v>F</v>
      </c>
      <c r="AB982" s="34" t="str">
        <f t="shared" si="608"/>
        <v/>
      </c>
      <c r="AC982" s="34" t="str">
        <f t="shared" si="609"/>
        <v>g</v>
      </c>
      <c r="AD982" s="34" t="str">
        <f t="shared" si="623"/>
        <v>g</v>
      </c>
      <c r="AE982" s="34" t="str">
        <f t="shared" si="610"/>
        <v>7 0</v>
      </c>
      <c r="AF982" s="34">
        <f t="shared" si="611"/>
        <v>3</v>
      </c>
      <c r="AG982" s="34">
        <f t="shared" si="612"/>
        <v>3</v>
      </c>
      <c r="AH982" s="34">
        <f t="shared" si="613"/>
        <v>0</v>
      </c>
      <c r="AI982" s="172">
        <f>IF(AJ982&lt;&gt;"",MAX(AI$3:AI981)+1,"")</f>
        <v>723</v>
      </c>
      <c r="AJ982" s="172" t="str">
        <f t="shared" si="614"/>
        <v>F</v>
      </c>
      <c r="AK982" s="172">
        <f t="shared" si="615"/>
        <v>300</v>
      </c>
      <c r="AL982" s="172">
        <f t="shared" si="616"/>
        <v>3</v>
      </c>
      <c r="AM982" s="172" t="str">
        <f>IF(AN982&lt;&gt;"",MAX(AM$3:AM981)+1,"")</f>
        <v/>
      </c>
      <c r="AN982" s="172" t="str">
        <f t="shared" si="617"/>
        <v/>
      </c>
      <c r="AO982" s="172" t="str">
        <f t="shared" si="618"/>
        <v/>
      </c>
      <c r="AP982" s="172" t="str">
        <f t="shared" si="619"/>
        <v/>
      </c>
      <c r="AQ982" s="172" t="str">
        <f t="shared" si="620"/>
        <v>3 0</v>
      </c>
      <c r="AR982" s="172" t="str">
        <f>Table1[[#This Row],[Sex ]]&amp;Table1[[#This Row],[Month]]</f>
        <v>F7</v>
      </c>
      <c r="AS982" s="21"/>
      <c r="AT982" s="21"/>
      <c r="AU982" s="21"/>
      <c r="AV982" s="21"/>
      <c r="AW982" s="21"/>
      <c r="AX982" s="21"/>
      <c r="AY982" s="21"/>
      <c r="AZ982" s="21"/>
      <c r="BA982" s="21"/>
      <c r="BB982" s="21"/>
      <c r="BC982" s="21"/>
      <c r="BD982" s="21"/>
      <c r="BE982" s="319"/>
      <c r="BF982" s="319"/>
      <c r="BG982" s="316"/>
      <c r="BH982" s="316"/>
      <c r="BI982" s="316"/>
      <c r="BJ982" s="316"/>
      <c r="BK982" s="316"/>
      <c r="BL982" s="316"/>
      <c r="BM982" s="316"/>
      <c r="BN982" s="316"/>
      <c r="BO982" s="316"/>
      <c r="BP982" s="316"/>
      <c r="BQ982" s="316"/>
      <c r="BR982" s="316"/>
      <c r="BS982" s="316"/>
      <c r="BT982" s="316"/>
      <c r="BU982" s="316"/>
      <c r="BV982" s="316"/>
      <c r="BW982" s="316"/>
      <c r="BX982" s="316"/>
      <c r="BY982" s="316"/>
      <c r="BZ982" s="316"/>
      <c r="CA982" s="316"/>
      <c r="CB982" s="316"/>
      <c r="CC982" s="316"/>
      <c r="CD982" s="316"/>
      <c r="CE982" s="316"/>
      <c r="CF982" s="316"/>
      <c r="CG982" s="316"/>
      <c r="CH982" s="316"/>
      <c r="CI982" s="316"/>
      <c r="CJ982" s="316"/>
      <c r="CK982" s="316"/>
      <c r="CL982" s="316"/>
      <c r="CM982" s="316"/>
      <c r="CN982" s="316"/>
      <c r="CO982" s="316"/>
      <c r="CP982" s="316"/>
      <c r="CQ982" s="316"/>
      <c r="CR982" s="316"/>
      <c r="CS982" s="316"/>
      <c r="CT982" s="316"/>
      <c r="CU982" s="316"/>
      <c r="CV982" s="316"/>
      <c r="CW982" s="316"/>
      <c r="CX982" s="316"/>
      <c r="CY982" s="316"/>
      <c r="CZ982" s="316"/>
      <c r="DA982" s="316"/>
      <c r="DB982" s="316"/>
      <c r="DC982" s="316"/>
      <c r="DD982" s="316"/>
      <c r="DE982" s="316"/>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21"/>
      <c r="ET982" s="21"/>
      <c r="EU982" s="21"/>
      <c r="EV982" s="21"/>
      <c r="HP982" s="268">
        <f t="shared" si="625"/>
        <v>7</v>
      </c>
      <c r="HQ982" s="268">
        <f t="shared" si="595"/>
        <v>974</v>
      </c>
      <c r="HR982" s="268">
        <f t="shared" si="626"/>
        <v>14.285714285714278</v>
      </c>
      <c r="HS982" s="268">
        <f t="shared" si="627"/>
        <v>14.285714285714278</v>
      </c>
    </row>
    <row r="983" spans="1:227" x14ac:dyDescent="0.3">
      <c r="A983" s="21"/>
      <c r="B983" s="14">
        <v>12551</v>
      </c>
      <c r="C983" s="14">
        <v>7</v>
      </c>
      <c r="D983" s="14" t="s">
        <v>182</v>
      </c>
      <c r="E983" s="14" t="s">
        <v>183</v>
      </c>
      <c r="F983" s="14">
        <v>340</v>
      </c>
      <c r="G983" s="14" t="s">
        <v>120</v>
      </c>
      <c r="H983" s="14">
        <v>7</v>
      </c>
      <c r="I983" s="14">
        <v>4</v>
      </c>
      <c r="J983" s="14">
        <v>4</v>
      </c>
      <c r="K983" s="14">
        <v>4</v>
      </c>
      <c r="L983" s="14" t="s">
        <v>141</v>
      </c>
      <c r="M983" s="24">
        <f t="shared" si="621"/>
        <v>4</v>
      </c>
      <c r="N983" s="24">
        <f t="shared" si="596"/>
        <v>3</v>
      </c>
      <c r="O983" s="24" t="str">
        <f t="shared" si="597"/>
        <v>4 4</v>
      </c>
      <c r="P983" s="24">
        <f t="shared" si="598"/>
        <v>4</v>
      </c>
      <c r="Q983" s="25">
        <f t="shared" si="599"/>
        <v>0</v>
      </c>
      <c r="R983" s="26">
        <f t="shared" si="600"/>
        <v>0</v>
      </c>
      <c r="S983" s="24">
        <f t="shared" si="601"/>
        <v>7</v>
      </c>
      <c r="T983" s="24">
        <f t="shared" si="602"/>
        <v>7</v>
      </c>
      <c r="U983" s="24">
        <f t="shared" si="603"/>
        <v>7</v>
      </c>
      <c r="V983" s="24" t="str">
        <f t="shared" si="604"/>
        <v>g</v>
      </c>
      <c r="W983" s="24">
        <f t="shared" si="622"/>
        <v>0</v>
      </c>
      <c r="X983" s="24">
        <f t="shared" si="605"/>
        <v>7</v>
      </c>
      <c r="Y983" s="24">
        <f t="shared" si="606"/>
        <v>7</v>
      </c>
      <c r="Z983" s="24" t="str">
        <f t="shared" si="607"/>
        <v>F</v>
      </c>
      <c r="AA983" s="24" t="str">
        <f t="shared" si="628"/>
        <v>F</v>
      </c>
      <c r="AB983" s="34" t="str">
        <f t="shared" si="608"/>
        <v/>
      </c>
      <c r="AC983" s="34" t="str">
        <f t="shared" si="609"/>
        <v>g</v>
      </c>
      <c r="AD983" s="34" t="str">
        <f t="shared" si="623"/>
        <v>g</v>
      </c>
      <c r="AE983" s="34" t="str">
        <f t="shared" si="610"/>
        <v>7 0</v>
      </c>
      <c r="AF983" s="34">
        <f t="shared" si="611"/>
        <v>4</v>
      </c>
      <c r="AG983" s="34">
        <f t="shared" si="612"/>
        <v>4</v>
      </c>
      <c r="AH983" s="34">
        <f t="shared" si="613"/>
        <v>0</v>
      </c>
      <c r="AI983" s="172">
        <f>IF(AJ983&lt;&gt;"",MAX(AI$3:AI982)+1,"")</f>
        <v>724</v>
      </c>
      <c r="AJ983" s="172" t="str">
        <f t="shared" si="614"/>
        <v>F</v>
      </c>
      <c r="AK983" s="172">
        <f t="shared" si="615"/>
        <v>340</v>
      </c>
      <c r="AL983" s="172">
        <f t="shared" si="616"/>
        <v>4</v>
      </c>
      <c r="AM983" s="172" t="str">
        <f>IF(AN983&lt;&gt;"",MAX(AM$3:AM982)+1,"")</f>
        <v/>
      </c>
      <c r="AN983" s="172" t="str">
        <f t="shared" si="617"/>
        <v/>
      </c>
      <c r="AO983" s="172" t="str">
        <f t="shared" si="618"/>
        <v/>
      </c>
      <c r="AP983" s="172" t="str">
        <f t="shared" si="619"/>
        <v/>
      </c>
      <c r="AQ983" s="172" t="str">
        <f t="shared" si="620"/>
        <v>4 0</v>
      </c>
      <c r="AR983" s="172" t="str">
        <f>Table1[[#This Row],[Sex ]]&amp;Table1[[#This Row],[Month]]</f>
        <v>F7</v>
      </c>
      <c r="AS983" s="21"/>
      <c r="AT983" s="21"/>
      <c r="AU983" s="21"/>
      <c r="AV983" s="21"/>
      <c r="AW983" s="21"/>
      <c r="AX983" s="21"/>
      <c r="AY983" s="21"/>
      <c r="AZ983" s="21"/>
      <c r="BA983" s="21"/>
      <c r="BB983" s="21"/>
      <c r="BC983" s="21"/>
      <c r="BD983" s="21"/>
      <c r="BE983" s="319"/>
      <c r="BF983" s="319"/>
      <c r="BG983" s="316"/>
      <c r="BH983" s="316"/>
      <c r="BI983" s="316"/>
      <c r="BJ983" s="316"/>
      <c r="BK983" s="316"/>
      <c r="BL983" s="316"/>
      <c r="BM983" s="316"/>
      <c r="BN983" s="316"/>
      <c r="BO983" s="316"/>
      <c r="BP983" s="316"/>
      <c r="BQ983" s="316"/>
      <c r="BR983" s="316"/>
      <c r="BS983" s="316"/>
      <c r="BT983" s="316"/>
      <c r="BU983" s="316"/>
      <c r="BV983" s="316"/>
      <c r="BW983" s="316"/>
      <c r="BX983" s="316"/>
      <c r="BY983" s="316"/>
      <c r="BZ983" s="316"/>
      <c r="CA983" s="316"/>
      <c r="CB983" s="316"/>
      <c r="CC983" s="316"/>
      <c r="CD983" s="316"/>
      <c r="CE983" s="316"/>
      <c r="CF983" s="316"/>
      <c r="CG983" s="316"/>
      <c r="CH983" s="316"/>
      <c r="CI983" s="316"/>
      <c r="CJ983" s="316"/>
      <c r="CK983" s="316"/>
      <c r="CL983" s="316"/>
      <c r="CM983" s="316"/>
      <c r="CN983" s="316"/>
      <c r="CO983" s="316"/>
      <c r="CP983" s="316"/>
      <c r="CQ983" s="316"/>
      <c r="CR983" s="316"/>
      <c r="CS983" s="316"/>
      <c r="CT983" s="316"/>
      <c r="CU983" s="316"/>
      <c r="CV983" s="316"/>
      <c r="CW983" s="316"/>
      <c r="CX983" s="316"/>
      <c r="CY983" s="316"/>
      <c r="CZ983" s="316"/>
      <c r="DA983" s="316"/>
      <c r="DB983" s="316"/>
      <c r="DC983" s="316"/>
      <c r="DD983" s="316"/>
      <c r="DE983" s="316"/>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21"/>
      <c r="ET983" s="21"/>
      <c r="EU983" s="21"/>
      <c r="EV983" s="21"/>
      <c r="HP983" s="268">
        <f t="shared" si="625"/>
        <v>6</v>
      </c>
      <c r="HQ983" s="268">
        <f t="shared" si="595"/>
        <v>975</v>
      </c>
      <c r="HR983" s="268">
        <f t="shared" si="626"/>
        <v>0</v>
      </c>
      <c r="HS983" s="268">
        <f t="shared" si="627"/>
        <v>0</v>
      </c>
    </row>
    <row r="984" spans="1:227" x14ac:dyDescent="0.3">
      <c r="A984" s="21"/>
      <c r="B984" s="14">
        <v>12551</v>
      </c>
      <c r="C984" s="14">
        <v>8</v>
      </c>
      <c r="D984" s="14" t="s">
        <v>182</v>
      </c>
      <c r="E984" s="14" t="s">
        <v>183</v>
      </c>
      <c r="F984" s="14">
        <v>290</v>
      </c>
      <c r="G984" s="14" t="s">
        <v>121</v>
      </c>
      <c r="H984" s="14">
        <v>7</v>
      </c>
      <c r="I984" s="14">
        <v>3</v>
      </c>
      <c r="J984" s="14">
        <v>3</v>
      </c>
      <c r="K984" s="14">
        <v>3</v>
      </c>
      <c r="L984" s="14" t="s">
        <v>141</v>
      </c>
      <c r="M984" s="24">
        <f t="shared" si="621"/>
        <v>3</v>
      </c>
      <c r="N984" s="24">
        <f t="shared" si="596"/>
        <v>3</v>
      </c>
      <c r="O984" s="24" t="str">
        <f t="shared" si="597"/>
        <v>3 3</v>
      </c>
      <c r="P984" s="24">
        <f t="shared" si="598"/>
        <v>3</v>
      </c>
      <c r="Q984" s="25">
        <f t="shared" si="599"/>
        <v>0</v>
      </c>
      <c r="R984" s="26">
        <f t="shared" si="600"/>
        <v>0</v>
      </c>
      <c r="S984" s="24">
        <f t="shared" si="601"/>
        <v>7</v>
      </c>
      <c r="T984" s="24">
        <f t="shared" si="602"/>
        <v>7</v>
      </c>
      <c r="U984" s="24">
        <f t="shared" si="603"/>
        <v>7</v>
      </c>
      <c r="V984" s="24" t="str">
        <f t="shared" si="604"/>
        <v>g</v>
      </c>
      <c r="W984" s="24">
        <f t="shared" si="622"/>
        <v>0</v>
      </c>
      <c r="X984" s="24">
        <f t="shared" si="605"/>
        <v>7</v>
      </c>
      <c r="Y984" s="24">
        <f t="shared" si="606"/>
        <v>7</v>
      </c>
      <c r="Z984" s="24" t="str">
        <f t="shared" si="607"/>
        <v>M</v>
      </c>
      <c r="AA984" s="24" t="str">
        <f t="shared" si="628"/>
        <v>M</v>
      </c>
      <c r="AB984" s="34" t="str">
        <f t="shared" si="608"/>
        <v/>
      </c>
      <c r="AC984" s="34" t="str">
        <f t="shared" si="609"/>
        <v>g</v>
      </c>
      <c r="AD984" s="34" t="str">
        <f t="shared" si="623"/>
        <v>g</v>
      </c>
      <c r="AE984" s="34" t="str">
        <f t="shared" si="610"/>
        <v>7 0</v>
      </c>
      <c r="AF984" s="34">
        <f t="shared" si="611"/>
        <v>3</v>
      </c>
      <c r="AG984" s="34">
        <f t="shared" si="612"/>
        <v>3</v>
      </c>
      <c r="AH984" s="34">
        <f t="shared" si="613"/>
        <v>0</v>
      </c>
      <c r="AI984" s="172" t="str">
        <f>IF(AJ984&lt;&gt;"",MAX(AI$3:AI983)+1,"")</f>
        <v/>
      </c>
      <c r="AJ984" s="172" t="str">
        <f t="shared" si="614"/>
        <v/>
      </c>
      <c r="AK984" s="172" t="str">
        <f t="shared" si="615"/>
        <v/>
      </c>
      <c r="AL984" s="172" t="str">
        <f t="shared" si="616"/>
        <v/>
      </c>
      <c r="AM984" s="172">
        <f>IF(AN984&lt;&gt;"",MAX(AM$3:AM983)+1,"")</f>
        <v>248</v>
      </c>
      <c r="AN984" s="172" t="str">
        <f t="shared" si="617"/>
        <v>M</v>
      </c>
      <c r="AO984" s="172">
        <f t="shared" si="618"/>
        <v>290</v>
      </c>
      <c r="AP984" s="172">
        <f t="shared" si="619"/>
        <v>3</v>
      </c>
      <c r="AQ984" s="172" t="str">
        <f t="shared" si="620"/>
        <v>3 0</v>
      </c>
      <c r="AR984" s="172" t="str">
        <f>Table1[[#This Row],[Sex ]]&amp;Table1[[#This Row],[Month]]</f>
        <v>M7</v>
      </c>
      <c r="AS984" s="21"/>
      <c r="AT984" s="21"/>
      <c r="AU984" s="21"/>
      <c r="AV984" s="21"/>
      <c r="AW984" s="21"/>
      <c r="AX984" s="21"/>
      <c r="AY984" s="21"/>
      <c r="AZ984" s="21"/>
      <c r="BA984" s="21"/>
      <c r="BB984" s="21"/>
      <c r="BC984" s="21"/>
      <c r="BD984" s="21"/>
      <c r="BE984" s="319"/>
      <c r="BF984" s="319"/>
      <c r="BG984" s="316"/>
      <c r="BH984" s="316"/>
      <c r="BI984" s="316"/>
      <c r="BJ984" s="316"/>
      <c r="BK984" s="316"/>
      <c r="BL984" s="316"/>
      <c r="BM984" s="316"/>
      <c r="BN984" s="316"/>
      <c r="BO984" s="316"/>
      <c r="BP984" s="316"/>
      <c r="BQ984" s="316"/>
      <c r="BR984" s="316"/>
      <c r="BS984" s="316"/>
      <c r="BT984" s="316"/>
      <c r="BU984" s="316"/>
      <c r="BV984" s="316"/>
      <c r="BW984" s="316"/>
      <c r="BX984" s="316"/>
      <c r="BY984" s="316"/>
      <c r="BZ984" s="316"/>
      <c r="CA984" s="316"/>
      <c r="CB984" s="316"/>
      <c r="CC984" s="316"/>
      <c r="CD984" s="316"/>
      <c r="CE984" s="316"/>
      <c r="CF984" s="316"/>
      <c r="CG984" s="316"/>
      <c r="CH984" s="316"/>
      <c r="CI984" s="316"/>
      <c r="CJ984" s="316"/>
      <c r="CK984" s="316"/>
      <c r="CL984" s="316"/>
      <c r="CM984" s="316"/>
      <c r="CN984" s="316"/>
      <c r="CO984" s="316"/>
      <c r="CP984" s="316"/>
      <c r="CQ984" s="316"/>
      <c r="CR984" s="316"/>
      <c r="CS984" s="316"/>
      <c r="CT984" s="316"/>
      <c r="CU984" s="316"/>
      <c r="CV984" s="316"/>
      <c r="CW984" s="316"/>
      <c r="CX984" s="316"/>
      <c r="CY984" s="316"/>
      <c r="CZ984" s="316"/>
      <c r="DA984" s="316"/>
      <c r="DB984" s="316"/>
      <c r="DC984" s="316"/>
      <c r="DD984" s="316"/>
      <c r="DE984" s="316"/>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21"/>
      <c r="ET984" s="21"/>
      <c r="EU984" s="21"/>
      <c r="EV984" s="21"/>
      <c r="HP984" s="268">
        <f t="shared" si="625"/>
        <v>3</v>
      </c>
      <c r="HQ984" s="268">
        <f t="shared" si="595"/>
        <v>976</v>
      </c>
      <c r="HR984" s="268">
        <f t="shared" si="626"/>
        <v>0</v>
      </c>
      <c r="HS984" s="268">
        <f t="shared" si="627"/>
        <v>0</v>
      </c>
    </row>
    <row r="985" spans="1:227" x14ac:dyDescent="0.3">
      <c r="A985" s="21"/>
      <c r="B985" s="14">
        <v>12551</v>
      </c>
      <c r="C985" s="14">
        <v>9</v>
      </c>
      <c r="D985" s="14" t="s">
        <v>182</v>
      </c>
      <c r="E985" s="14" t="s">
        <v>183</v>
      </c>
      <c r="F985" s="14">
        <v>330</v>
      </c>
      <c r="G985" s="14" t="s">
        <v>120</v>
      </c>
      <c r="H985" s="14">
        <v>7</v>
      </c>
      <c r="I985" s="14">
        <v>3</v>
      </c>
      <c r="J985" s="14">
        <v>3</v>
      </c>
      <c r="K985" s="14">
        <v>3</v>
      </c>
      <c r="L985" s="14" t="s">
        <v>141</v>
      </c>
      <c r="M985" s="24">
        <f t="shared" si="621"/>
        <v>3</v>
      </c>
      <c r="N985" s="24">
        <f t="shared" si="596"/>
        <v>3</v>
      </c>
      <c r="O985" s="24" t="str">
        <f t="shared" si="597"/>
        <v>3 3</v>
      </c>
      <c r="P985" s="24">
        <f t="shared" si="598"/>
        <v>3</v>
      </c>
      <c r="Q985" s="25">
        <f t="shared" si="599"/>
        <v>0</v>
      </c>
      <c r="R985" s="26">
        <f t="shared" si="600"/>
        <v>0</v>
      </c>
      <c r="S985" s="24">
        <f t="shared" si="601"/>
        <v>7</v>
      </c>
      <c r="T985" s="24">
        <f t="shared" si="602"/>
        <v>7</v>
      </c>
      <c r="U985" s="24">
        <f t="shared" si="603"/>
        <v>7</v>
      </c>
      <c r="V985" s="24" t="str">
        <f t="shared" si="604"/>
        <v>g</v>
      </c>
      <c r="W985" s="24">
        <f t="shared" si="622"/>
        <v>0</v>
      </c>
      <c r="X985" s="24">
        <f t="shared" si="605"/>
        <v>7</v>
      </c>
      <c r="Y985" s="24">
        <f t="shared" si="606"/>
        <v>7</v>
      </c>
      <c r="Z985" s="24" t="str">
        <f t="shared" si="607"/>
        <v>F</v>
      </c>
      <c r="AA985" s="24" t="str">
        <f t="shared" si="628"/>
        <v>F</v>
      </c>
      <c r="AB985" s="34" t="str">
        <f t="shared" si="608"/>
        <v/>
      </c>
      <c r="AC985" s="34" t="str">
        <f t="shared" si="609"/>
        <v>g</v>
      </c>
      <c r="AD985" s="34" t="str">
        <f t="shared" si="623"/>
        <v>g</v>
      </c>
      <c r="AE985" s="34" t="str">
        <f t="shared" si="610"/>
        <v>7 0</v>
      </c>
      <c r="AF985" s="34">
        <f t="shared" si="611"/>
        <v>3</v>
      </c>
      <c r="AG985" s="34">
        <f t="shared" si="612"/>
        <v>3</v>
      </c>
      <c r="AH985" s="34">
        <f t="shared" si="613"/>
        <v>0</v>
      </c>
      <c r="AI985" s="172">
        <f>IF(AJ985&lt;&gt;"",MAX(AI$3:AI984)+1,"")</f>
        <v>725</v>
      </c>
      <c r="AJ985" s="172" t="str">
        <f t="shared" si="614"/>
        <v>F</v>
      </c>
      <c r="AK985" s="172">
        <f t="shared" si="615"/>
        <v>330</v>
      </c>
      <c r="AL985" s="172">
        <f t="shared" si="616"/>
        <v>3</v>
      </c>
      <c r="AM985" s="172" t="str">
        <f>IF(AN985&lt;&gt;"",MAX(AM$3:AM984)+1,"")</f>
        <v/>
      </c>
      <c r="AN985" s="172" t="str">
        <f t="shared" si="617"/>
        <v/>
      </c>
      <c r="AO985" s="172" t="str">
        <f t="shared" si="618"/>
        <v/>
      </c>
      <c r="AP985" s="172" t="str">
        <f t="shared" si="619"/>
        <v/>
      </c>
      <c r="AQ985" s="172" t="str">
        <f t="shared" si="620"/>
        <v>3 0</v>
      </c>
      <c r="AR985" s="172" t="str">
        <f>Table1[[#This Row],[Sex ]]&amp;Table1[[#This Row],[Month]]</f>
        <v>F7</v>
      </c>
      <c r="AS985" s="21"/>
      <c r="AT985" s="21"/>
      <c r="AU985" s="21"/>
      <c r="AV985" s="21"/>
      <c r="AW985" s="21"/>
      <c r="AX985" s="21"/>
      <c r="AY985" s="21"/>
      <c r="AZ985" s="21"/>
      <c r="BA985" s="21"/>
      <c r="BB985" s="21"/>
      <c r="BC985" s="21"/>
      <c r="BD985" s="21"/>
      <c r="BE985" s="319"/>
      <c r="BF985" s="319"/>
      <c r="BG985" s="316"/>
      <c r="BH985" s="316"/>
      <c r="BI985" s="316"/>
      <c r="BJ985" s="316"/>
      <c r="BK985" s="316"/>
      <c r="BL985" s="316"/>
      <c r="BM985" s="316"/>
      <c r="BN985" s="316"/>
      <c r="BO985" s="316"/>
      <c r="BP985" s="316"/>
      <c r="BQ985" s="316"/>
      <c r="BR985" s="316"/>
      <c r="BS985" s="316"/>
      <c r="BT985" s="316"/>
      <c r="BU985" s="316"/>
      <c r="BV985" s="316"/>
      <c r="BW985" s="316"/>
      <c r="BX985" s="316"/>
      <c r="BY985" s="316"/>
      <c r="BZ985" s="316"/>
      <c r="CA985" s="316"/>
      <c r="CB985" s="316"/>
      <c r="CC985" s="316"/>
      <c r="CD985" s="316"/>
      <c r="CE985" s="316"/>
      <c r="CF985" s="316"/>
      <c r="CG985" s="316"/>
      <c r="CH985" s="316"/>
      <c r="CI985" s="316"/>
      <c r="CJ985" s="316"/>
      <c r="CK985" s="316"/>
      <c r="CL985" s="316"/>
      <c r="CM985" s="316"/>
      <c r="CN985" s="316"/>
      <c r="CO985" s="316"/>
      <c r="CP985" s="316"/>
      <c r="CQ985" s="316"/>
      <c r="CR985" s="316"/>
      <c r="CS985" s="316"/>
      <c r="CT985" s="316"/>
      <c r="CU985" s="316"/>
      <c r="CV985" s="316"/>
      <c r="CW985" s="316"/>
      <c r="CX985" s="316"/>
      <c r="CY985" s="316"/>
      <c r="CZ985" s="316"/>
      <c r="DA985" s="316"/>
      <c r="DB985" s="316"/>
      <c r="DC985" s="316"/>
      <c r="DD985" s="316"/>
      <c r="DE985" s="316"/>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21"/>
      <c r="ET985" s="21"/>
      <c r="EU985" s="21"/>
      <c r="EV985" s="21"/>
      <c r="HP985" s="268">
        <f t="shared" si="625"/>
        <v>4</v>
      </c>
      <c r="HQ985" s="268">
        <f t="shared" si="595"/>
        <v>977</v>
      </c>
      <c r="HR985" s="268">
        <f t="shared" si="626"/>
        <v>0</v>
      </c>
      <c r="HS985" s="268">
        <f t="shared" si="627"/>
        <v>0</v>
      </c>
    </row>
    <row r="986" spans="1:227" x14ac:dyDescent="0.3">
      <c r="A986" s="21"/>
      <c r="B986" s="14">
        <v>12551</v>
      </c>
      <c r="C986" s="14">
        <v>10</v>
      </c>
      <c r="D986" s="14" t="s">
        <v>182</v>
      </c>
      <c r="E986" s="14" t="s">
        <v>183</v>
      </c>
      <c r="F986" s="14">
        <v>320</v>
      </c>
      <c r="G986" s="14" t="s">
        <v>121</v>
      </c>
      <c r="H986" s="14">
        <v>7</v>
      </c>
      <c r="I986" s="14">
        <v>4</v>
      </c>
      <c r="J986" s="14">
        <v>4</v>
      </c>
      <c r="K986" s="14">
        <v>4</v>
      </c>
      <c r="L986" s="14" t="s">
        <v>141</v>
      </c>
      <c r="M986" s="24">
        <f t="shared" si="621"/>
        <v>4</v>
      </c>
      <c r="N986" s="24">
        <f t="shared" si="596"/>
        <v>3</v>
      </c>
      <c r="O986" s="24" t="str">
        <f t="shared" si="597"/>
        <v>4 4</v>
      </c>
      <c r="P986" s="24">
        <f t="shared" si="598"/>
        <v>4</v>
      </c>
      <c r="Q986" s="25">
        <f t="shared" si="599"/>
        <v>0</v>
      </c>
      <c r="R986" s="26">
        <f t="shared" si="600"/>
        <v>0</v>
      </c>
      <c r="S986" s="24">
        <f t="shared" si="601"/>
        <v>7</v>
      </c>
      <c r="T986" s="24">
        <f t="shared" si="602"/>
        <v>7</v>
      </c>
      <c r="U986" s="24">
        <f t="shared" si="603"/>
        <v>7</v>
      </c>
      <c r="V986" s="24" t="str">
        <f t="shared" si="604"/>
        <v>g</v>
      </c>
      <c r="W986" s="24">
        <f t="shared" si="622"/>
        <v>0</v>
      </c>
      <c r="X986" s="24">
        <f t="shared" si="605"/>
        <v>7</v>
      </c>
      <c r="Y986" s="24">
        <f t="shared" si="606"/>
        <v>7</v>
      </c>
      <c r="Z986" s="24" t="str">
        <f t="shared" si="607"/>
        <v>M</v>
      </c>
      <c r="AA986" s="24" t="str">
        <f t="shared" si="628"/>
        <v>M</v>
      </c>
      <c r="AB986" s="34" t="str">
        <f t="shared" si="608"/>
        <v/>
      </c>
      <c r="AC986" s="34" t="str">
        <f t="shared" si="609"/>
        <v>g</v>
      </c>
      <c r="AD986" s="34" t="str">
        <f t="shared" si="623"/>
        <v>g</v>
      </c>
      <c r="AE986" s="34" t="str">
        <f t="shared" si="610"/>
        <v>7 0</v>
      </c>
      <c r="AF986" s="34">
        <f t="shared" si="611"/>
        <v>4</v>
      </c>
      <c r="AG986" s="34">
        <f t="shared" si="612"/>
        <v>4</v>
      </c>
      <c r="AH986" s="34">
        <f t="shared" si="613"/>
        <v>0</v>
      </c>
      <c r="AI986" s="172" t="str">
        <f>IF(AJ986&lt;&gt;"",MAX(AI$3:AI985)+1,"")</f>
        <v/>
      </c>
      <c r="AJ986" s="172" t="str">
        <f t="shared" si="614"/>
        <v/>
      </c>
      <c r="AK986" s="172" t="str">
        <f t="shared" si="615"/>
        <v/>
      </c>
      <c r="AL986" s="172" t="str">
        <f t="shared" si="616"/>
        <v/>
      </c>
      <c r="AM986" s="172">
        <f>IF(AN986&lt;&gt;"",MAX(AM$3:AM985)+1,"")</f>
        <v>249</v>
      </c>
      <c r="AN986" s="172" t="str">
        <f t="shared" si="617"/>
        <v>M</v>
      </c>
      <c r="AO986" s="172">
        <f t="shared" si="618"/>
        <v>320</v>
      </c>
      <c r="AP986" s="172">
        <f t="shared" si="619"/>
        <v>4</v>
      </c>
      <c r="AQ986" s="172" t="str">
        <f t="shared" si="620"/>
        <v>4 0</v>
      </c>
      <c r="AR986" s="172" t="str">
        <f>Table1[[#This Row],[Sex ]]&amp;Table1[[#This Row],[Month]]</f>
        <v>M7</v>
      </c>
      <c r="AS986" s="21"/>
      <c r="AT986" s="21"/>
      <c r="AU986" s="21"/>
      <c r="AV986" s="21"/>
      <c r="AW986" s="21"/>
      <c r="AX986" s="21"/>
      <c r="AY986" s="21"/>
      <c r="AZ986" s="21"/>
      <c r="BA986" s="21"/>
      <c r="BB986" s="21"/>
      <c r="BC986" s="21"/>
      <c r="BD986" s="21"/>
      <c r="BE986" s="319"/>
      <c r="BF986" s="319"/>
      <c r="BG986" s="316"/>
      <c r="BH986" s="316"/>
      <c r="BI986" s="316"/>
      <c r="BJ986" s="316"/>
      <c r="BK986" s="316"/>
      <c r="BL986" s="316"/>
      <c r="BM986" s="316"/>
      <c r="BN986" s="316"/>
      <c r="BO986" s="316"/>
      <c r="BP986" s="316"/>
      <c r="BQ986" s="316"/>
      <c r="BR986" s="316"/>
      <c r="BS986" s="316"/>
      <c r="BT986" s="316"/>
      <c r="BU986" s="316"/>
      <c r="BV986" s="316"/>
      <c r="BW986" s="316"/>
      <c r="BX986" s="316"/>
      <c r="BY986" s="316"/>
      <c r="BZ986" s="316"/>
      <c r="CA986" s="316"/>
      <c r="CB986" s="316"/>
      <c r="CC986" s="316"/>
      <c r="CD986" s="316"/>
      <c r="CE986" s="316"/>
      <c r="CF986" s="316"/>
      <c r="CG986" s="316"/>
      <c r="CH986" s="316"/>
      <c r="CI986" s="316"/>
      <c r="CJ986" s="316"/>
      <c r="CK986" s="316"/>
      <c r="CL986" s="316"/>
      <c r="CM986" s="316"/>
      <c r="CN986" s="316"/>
      <c r="CO986" s="316"/>
      <c r="CP986" s="316"/>
      <c r="CQ986" s="316"/>
      <c r="CR986" s="316"/>
      <c r="CS986" s="316"/>
      <c r="CT986" s="316"/>
      <c r="CU986" s="316"/>
      <c r="CV986" s="316"/>
      <c r="CW986" s="316"/>
      <c r="CX986" s="316"/>
      <c r="CY986" s="316"/>
      <c r="CZ986" s="316"/>
      <c r="DA986" s="316"/>
      <c r="DB986" s="316"/>
      <c r="DC986" s="316"/>
      <c r="DD986" s="316"/>
      <c r="DE986" s="316"/>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21"/>
      <c r="ET986" s="21"/>
      <c r="EU986" s="21"/>
      <c r="EV986" s="21"/>
      <c r="HP986" s="268">
        <f t="shared" si="625"/>
        <v>3</v>
      </c>
      <c r="HQ986" s="268">
        <f t="shared" si="595"/>
        <v>978</v>
      </c>
      <c r="HR986" s="268">
        <f t="shared" si="626"/>
        <v>0</v>
      </c>
      <c r="HS986" s="268">
        <f t="shared" si="627"/>
        <v>0</v>
      </c>
    </row>
    <row r="987" spans="1:227" x14ac:dyDescent="0.3">
      <c r="A987" s="21"/>
      <c r="B987" s="14">
        <v>12551</v>
      </c>
      <c r="C987" s="14">
        <v>11</v>
      </c>
      <c r="D987" s="14" t="s">
        <v>182</v>
      </c>
      <c r="E987" s="14" t="s">
        <v>183</v>
      </c>
      <c r="F987" s="14">
        <v>350</v>
      </c>
      <c r="G987" s="14" t="s">
        <v>121</v>
      </c>
      <c r="H987" s="14">
        <v>7</v>
      </c>
      <c r="I987" s="14">
        <v>4</v>
      </c>
      <c r="J987" s="14">
        <v>4</v>
      </c>
      <c r="K987" s="14">
        <v>4</v>
      </c>
      <c r="L987" s="14" t="s">
        <v>141</v>
      </c>
      <c r="M987" s="24">
        <f t="shared" si="621"/>
        <v>4</v>
      </c>
      <c r="N987" s="24">
        <f t="shared" si="596"/>
        <v>3</v>
      </c>
      <c r="O987" s="24" t="str">
        <f t="shared" si="597"/>
        <v>4 4</v>
      </c>
      <c r="P987" s="24">
        <f t="shared" si="598"/>
        <v>4</v>
      </c>
      <c r="Q987" s="25">
        <f t="shared" si="599"/>
        <v>0</v>
      </c>
      <c r="R987" s="26">
        <f t="shared" si="600"/>
        <v>0</v>
      </c>
      <c r="S987" s="24">
        <f t="shared" si="601"/>
        <v>7</v>
      </c>
      <c r="T987" s="24">
        <f t="shared" si="602"/>
        <v>7</v>
      </c>
      <c r="U987" s="24">
        <f t="shared" si="603"/>
        <v>7</v>
      </c>
      <c r="V987" s="24" t="str">
        <f t="shared" si="604"/>
        <v>g</v>
      </c>
      <c r="W987" s="24">
        <f t="shared" si="622"/>
        <v>0</v>
      </c>
      <c r="X987" s="24">
        <f t="shared" si="605"/>
        <v>7</v>
      </c>
      <c r="Y987" s="24">
        <f t="shared" si="606"/>
        <v>7</v>
      </c>
      <c r="Z987" s="24" t="str">
        <f t="shared" si="607"/>
        <v>M</v>
      </c>
      <c r="AA987" s="24" t="str">
        <f t="shared" si="628"/>
        <v>M</v>
      </c>
      <c r="AB987" s="34" t="str">
        <f t="shared" si="608"/>
        <v/>
      </c>
      <c r="AC987" s="34" t="str">
        <f t="shared" si="609"/>
        <v>g</v>
      </c>
      <c r="AD987" s="34" t="str">
        <f t="shared" si="623"/>
        <v>g</v>
      </c>
      <c r="AE987" s="34" t="str">
        <f t="shared" si="610"/>
        <v>7 0</v>
      </c>
      <c r="AF987" s="34">
        <f t="shared" si="611"/>
        <v>4</v>
      </c>
      <c r="AG987" s="34">
        <f t="shared" si="612"/>
        <v>4</v>
      </c>
      <c r="AH987" s="34">
        <f t="shared" si="613"/>
        <v>0</v>
      </c>
      <c r="AI987" s="172" t="str">
        <f>IF(AJ987&lt;&gt;"",MAX(AI$3:AI986)+1,"")</f>
        <v/>
      </c>
      <c r="AJ987" s="172" t="str">
        <f t="shared" si="614"/>
        <v/>
      </c>
      <c r="AK987" s="172" t="str">
        <f t="shared" si="615"/>
        <v/>
      </c>
      <c r="AL987" s="172" t="str">
        <f t="shared" si="616"/>
        <v/>
      </c>
      <c r="AM987" s="172">
        <f>IF(AN987&lt;&gt;"",MAX(AM$3:AM986)+1,"")</f>
        <v>250</v>
      </c>
      <c r="AN987" s="172" t="str">
        <f t="shared" si="617"/>
        <v>M</v>
      </c>
      <c r="AO987" s="172">
        <f t="shared" si="618"/>
        <v>350</v>
      </c>
      <c r="AP987" s="172">
        <f t="shared" si="619"/>
        <v>4</v>
      </c>
      <c r="AQ987" s="172" t="str">
        <f t="shared" si="620"/>
        <v>4 0</v>
      </c>
      <c r="AR987" s="172" t="str">
        <f>Table1[[#This Row],[Sex ]]&amp;Table1[[#This Row],[Month]]</f>
        <v>M7</v>
      </c>
      <c r="AS987" s="21"/>
      <c r="AT987" s="21"/>
      <c r="AU987" s="21"/>
      <c r="AV987" s="21"/>
      <c r="AW987" s="21"/>
      <c r="AX987" s="21"/>
      <c r="AY987" s="21"/>
      <c r="AZ987" s="21"/>
      <c r="BA987" s="21"/>
      <c r="BB987" s="21"/>
      <c r="BC987" s="21"/>
      <c r="BD987" s="21"/>
      <c r="BE987" s="319"/>
      <c r="BF987" s="319"/>
      <c r="BG987" s="316"/>
      <c r="BH987" s="316"/>
      <c r="BI987" s="316"/>
      <c r="BJ987" s="316"/>
      <c r="BK987" s="316"/>
      <c r="BL987" s="316"/>
      <c r="BM987" s="316"/>
      <c r="BN987" s="316"/>
      <c r="BO987" s="316"/>
      <c r="BP987" s="316"/>
      <c r="BQ987" s="316"/>
      <c r="BR987" s="316"/>
      <c r="BS987" s="316"/>
      <c r="BT987" s="316"/>
      <c r="BU987" s="316"/>
      <c r="BV987" s="316"/>
      <c r="BW987" s="316"/>
      <c r="BX987" s="316"/>
      <c r="BY987" s="316"/>
      <c r="BZ987" s="316"/>
      <c r="CA987" s="316"/>
      <c r="CB987" s="316"/>
      <c r="CC987" s="316"/>
      <c r="CD987" s="316"/>
      <c r="CE987" s="316"/>
      <c r="CF987" s="316"/>
      <c r="CG987" s="316"/>
      <c r="CH987" s="316"/>
      <c r="CI987" s="316"/>
      <c r="CJ987" s="316"/>
      <c r="CK987" s="316"/>
      <c r="CL987" s="316"/>
      <c r="CM987" s="316"/>
      <c r="CN987" s="316"/>
      <c r="CO987" s="316"/>
      <c r="CP987" s="316"/>
      <c r="CQ987" s="316"/>
      <c r="CR987" s="316"/>
      <c r="CS987" s="316"/>
      <c r="CT987" s="316"/>
      <c r="CU987" s="316"/>
      <c r="CV987" s="316"/>
      <c r="CW987" s="316"/>
      <c r="CX987" s="316"/>
      <c r="CY987" s="316"/>
      <c r="CZ987" s="316"/>
      <c r="DA987" s="316"/>
      <c r="DB987" s="316"/>
      <c r="DC987" s="316"/>
      <c r="DD987" s="316"/>
      <c r="DE987" s="316"/>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21"/>
      <c r="ET987" s="21"/>
      <c r="EU987" s="21"/>
      <c r="EV987" s="21"/>
      <c r="HP987" s="268">
        <f t="shared" si="625"/>
        <v>3</v>
      </c>
      <c r="HQ987" s="268">
        <f t="shared" si="595"/>
        <v>979</v>
      </c>
      <c r="HR987" s="268">
        <f t="shared" si="626"/>
        <v>33.333333333333314</v>
      </c>
      <c r="HS987" s="268">
        <f t="shared" si="627"/>
        <v>33.333333333333314</v>
      </c>
    </row>
    <row r="988" spans="1:227" x14ac:dyDescent="0.3">
      <c r="A988" s="21"/>
      <c r="B988" s="14">
        <v>12551</v>
      </c>
      <c r="C988" s="14">
        <v>12</v>
      </c>
      <c r="D988" s="14" t="s">
        <v>182</v>
      </c>
      <c r="E988" s="14" t="s">
        <v>183</v>
      </c>
      <c r="F988" s="14">
        <v>300</v>
      </c>
      <c r="G988" s="14" t="s">
        <v>120</v>
      </c>
      <c r="H988" s="14">
        <v>7</v>
      </c>
      <c r="I988" s="14">
        <v>3</v>
      </c>
      <c r="J988" s="14">
        <v>3</v>
      </c>
      <c r="K988" s="14">
        <v>3</v>
      </c>
      <c r="L988" s="14" t="s">
        <v>141</v>
      </c>
      <c r="M988" s="24">
        <f t="shared" si="621"/>
        <v>3</v>
      </c>
      <c r="N988" s="24">
        <f t="shared" si="596"/>
        <v>3</v>
      </c>
      <c r="O988" s="24" t="str">
        <f t="shared" si="597"/>
        <v>3 3</v>
      </c>
      <c r="P988" s="24">
        <f t="shared" si="598"/>
        <v>3</v>
      </c>
      <c r="Q988" s="25">
        <f t="shared" si="599"/>
        <v>0</v>
      </c>
      <c r="R988" s="26">
        <f t="shared" si="600"/>
        <v>0</v>
      </c>
      <c r="S988" s="24">
        <f t="shared" si="601"/>
        <v>7</v>
      </c>
      <c r="T988" s="24">
        <f t="shared" si="602"/>
        <v>7</v>
      </c>
      <c r="U988" s="24">
        <f t="shared" si="603"/>
        <v>7</v>
      </c>
      <c r="V988" s="24" t="str">
        <f t="shared" si="604"/>
        <v>g</v>
      </c>
      <c r="W988" s="24">
        <f t="shared" si="622"/>
        <v>0</v>
      </c>
      <c r="X988" s="24">
        <f t="shared" si="605"/>
        <v>7</v>
      </c>
      <c r="Y988" s="24">
        <f t="shared" si="606"/>
        <v>7</v>
      </c>
      <c r="Z988" s="24" t="str">
        <f t="shared" si="607"/>
        <v>F</v>
      </c>
      <c r="AA988" s="24" t="str">
        <f t="shared" si="628"/>
        <v>F</v>
      </c>
      <c r="AB988" s="34" t="str">
        <f t="shared" si="608"/>
        <v/>
      </c>
      <c r="AC988" s="34" t="str">
        <f t="shared" si="609"/>
        <v>g</v>
      </c>
      <c r="AD988" s="34" t="str">
        <f t="shared" si="623"/>
        <v>g</v>
      </c>
      <c r="AE988" s="34" t="str">
        <f t="shared" si="610"/>
        <v>7 0</v>
      </c>
      <c r="AF988" s="34">
        <f t="shared" si="611"/>
        <v>3</v>
      </c>
      <c r="AG988" s="34">
        <f t="shared" si="612"/>
        <v>3</v>
      </c>
      <c r="AH988" s="34">
        <f t="shared" si="613"/>
        <v>0</v>
      </c>
      <c r="AI988" s="172">
        <f>IF(AJ988&lt;&gt;"",MAX(AI$3:AI987)+1,"")</f>
        <v>726</v>
      </c>
      <c r="AJ988" s="172" t="str">
        <f t="shared" si="614"/>
        <v>F</v>
      </c>
      <c r="AK988" s="172">
        <f t="shared" si="615"/>
        <v>300</v>
      </c>
      <c r="AL988" s="172">
        <f t="shared" si="616"/>
        <v>3</v>
      </c>
      <c r="AM988" s="172" t="str">
        <f>IF(AN988&lt;&gt;"",MAX(AM$3:AM987)+1,"")</f>
        <v/>
      </c>
      <c r="AN988" s="172" t="str">
        <f t="shared" si="617"/>
        <v/>
      </c>
      <c r="AO988" s="172" t="str">
        <f t="shared" si="618"/>
        <v/>
      </c>
      <c r="AP988" s="172" t="str">
        <f t="shared" si="619"/>
        <v/>
      </c>
      <c r="AQ988" s="172" t="str">
        <f t="shared" si="620"/>
        <v>3 0</v>
      </c>
      <c r="AR988" s="172" t="str">
        <f>Table1[[#This Row],[Sex ]]&amp;Table1[[#This Row],[Month]]</f>
        <v>F7</v>
      </c>
      <c r="AS988" s="21"/>
      <c r="AT988" s="21"/>
      <c r="AU988" s="21"/>
      <c r="AV988" s="21"/>
      <c r="AW988" s="21"/>
      <c r="AX988" s="21"/>
      <c r="AY988" s="21"/>
      <c r="AZ988" s="21"/>
      <c r="BA988" s="21"/>
      <c r="BB988" s="21"/>
      <c r="BC988" s="21"/>
      <c r="BD988" s="21"/>
      <c r="BE988" s="319"/>
      <c r="BF988" s="319"/>
      <c r="BG988" s="316"/>
      <c r="BH988" s="316"/>
      <c r="BI988" s="316"/>
      <c r="BJ988" s="316"/>
      <c r="BK988" s="316"/>
      <c r="BL988" s="316"/>
      <c r="BM988" s="316"/>
      <c r="BN988" s="316"/>
      <c r="BO988" s="316"/>
      <c r="BP988" s="316"/>
      <c r="BQ988" s="316"/>
      <c r="BR988" s="316"/>
      <c r="BS988" s="316"/>
      <c r="BT988" s="316"/>
      <c r="BU988" s="316"/>
      <c r="BV988" s="316"/>
      <c r="BW988" s="316"/>
      <c r="BX988" s="316"/>
      <c r="BY988" s="316"/>
      <c r="BZ988" s="316"/>
      <c r="CA988" s="316"/>
      <c r="CB988" s="316"/>
      <c r="CC988" s="316"/>
      <c r="CD988" s="316"/>
      <c r="CE988" s="316"/>
      <c r="CF988" s="316"/>
      <c r="CG988" s="316"/>
      <c r="CH988" s="316"/>
      <c r="CI988" s="316"/>
      <c r="CJ988" s="316"/>
      <c r="CK988" s="316"/>
      <c r="CL988" s="316"/>
      <c r="CM988" s="316"/>
      <c r="CN988" s="316"/>
      <c r="CO988" s="316"/>
      <c r="CP988" s="316"/>
      <c r="CQ988" s="316"/>
      <c r="CR988" s="316"/>
      <c r="CS988" s="316"/>
      <c r="CT988" s="316"/>
      <c r="CU988" s="316"/>
      <c r="CV988" s="316"/>
      <c r="CW988" s="316"/>
      <c r="CX988" s="316"/>
      <c r="CY988" s="316"/>
      <c r="CZ988" s="316"/>
      <c r="DA988" s="316"/>
      <c r="DB988" s="316"/>
      <c r="DC988" s="316"/>
      <c r="DD988" s="316"/>
      <c r="DE988" s="316"/>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21"/>
      <c r="ET988" s="21"/>
      <c r="EU988" s="21"/>
      <c r="EV988" s="21"/>
      <c r="HP988" s="268">
        <f t="shared" si="625"/>
        <v>3</v>
      </c>
      <c r="HQ988" s="268">
        <f t="shared" si="595"/>
        <v>980</v>
      </c>
      <c r="HR988" s="268">
        <f t="shared" si="626"/>
        <v>0</v>
      </c>
      <c r="HS988" s="268">
        <f t="shared" si="627"/>
        <v>0</v>
      </c>
    </row>
    <row r="989" spans="1:227" x14ac:dyDescent="0.3">
      <c r="A989" s="21"/>
      <c r="B989" s="14">
        <v>12551</v>
      </c>
      <c r="C989" s="14">
        <v>13</v>
      </c>
      <c r="D989" s="14" t="s">
        <v>182</v>
      </c>
      <c r="E989" s="14" t="s">
        <v>183</v>
      </c>
      <c r="F989" s="14">
        <v>340</v>
      </c>
      <c r="G989" s="14" t="s">
        <v>120</v>
      </c>
      <c r="H989" s="14">
        <v>7</v>
      </c>
      <c r="I989" s="14">
        <v>3</v>
      </c>
      <c r="J989" s="14">
        <v>3</v>
      </c>
      <c r="K989" s="14">
        <v>3</v>
      </c>
      <c r="L989" s="14" t="s">
        <v>141</v>
      </c>
      <c r="M989" s="24">
        <f t="shared" si="621"/>
        <v>3</v>
      </c>
      <c r="N989" s="24">
        <f t="shared" si="596"/>
        <v>3</v>
      </c>
      <c r="O989" s="24" t="str">
        <f t="shared" si="597"/>
        <v>3 3</v>
      </c>
      <c r="P989" s="24">
        <f t="shared" si="598"/>
        <v>3</v>
      </c>
      <c r="Q989" s="25">
        <f t="shared" si="599"/>
        <v>0</v>
      </c>
      <c r="R989" s="26">
        <f t="shared" si="600"/>
        <v>0</v>
      </c>
      <c r="S989" s="24">
        <f t="shared" si="601"/>
        <v>7</v>
      </c>
      <c r="T989" s="24">
        <f t="shared" si="602"/>
        <v>7</v>
      </c>
      <c r="U989" s="24">
        <f t="shared" si="603"/>
        <v>7</v>
      </c>
      <c r="V989" s="24" t="str">
        <f t="shared" si="604"/>
        <v>g</v>
      </c>
      <c r="W989" s="24">
        <f t="shared" si="622"/>
        <v>0</v>
      </c>
      <c r="X989" s="24">
        <f t="shared" si="605"/>
        <v>7</v>
      </c>
      <c r="Y989" s="24">
        <f t="shared" si="606"/>
        <v>7</v>
      </c>
      <c r="Z989" s="24" t="str">
        <f t="shared" si="607"/>
        <v>F</v>
      </c>
      <c r="AA989" s="24" t="str">
        <f t="shared" si="628"/>
        <v>F</v>
      </c>
      <c r="AB989" s="34" t="str">
        <f t="shared" si="608"/>
        <v/>
      </c>
      <c r="AC989" s="34" t="str">
        <f t="shared" si="609"/>
        <v>g</v>
      </c>
      <c r="AD989" s="34" t="str">
        <f t="shared" si="623"/>
        <v>g</v>
      </c>
      <c r="AE989" s="34" t="str">
        <f t="shared" si="610"/>
        <v>7 0</v>
      </c>
      <c r="AF989" s="34">
        <f t="shared" si="611"/>
        <v>3</v>
      </c>
      <c r="AG989" s="34">
        <f t="shared" si="612"/>
        <v>3</v>
      </c>
      <c r="AH989" s="34">
        <f t="shared" si="613"/>
        <v>0</v>
      </c>
      <c r="AI989" s="172">
        <f>IF(AJ989&lt;&gt;"",MAX(AI$3:AI988)+1,"")</f>
        <v>727</v>
      </c>
      <c r="AJ989" s="172" t="str">
        <f t="shared" si="614"/>
        <v>F</v>
      </c>
      <c r="AK989" s="172">
        <f t="shared" si="615"/>
        <v>340</v>
      </c>
      <c r="AL989" s="172">
        <f t="shared" si="616"/>
        <v>3</v>
      </c>
      <c r="AM989" s="172" t="str">
        <f>IF(AN989&lt;&gt;"",MAX(AM$3:AM988)+1,"")</f>
        <v/>
      </c>
      <c r="AN989" s="172" t="str">
        <f t="shared" si="617"/>
        <v/>
      </c>
      <c r="AO989" s="172" t="str">
        <f t="shared" si="618"/>
        <v/>
      </c>
      <c r="AP989" s="172" t="str">
        <f t="shared" si="619"/>
        <v/>
      </c>
      <c r="AQ989" s="172" t="str">
        <f t="shared" si="620"/>
        <v>3 0</v>
      </c>
      <c r="AR989" s="172" t="str">
        <f>Table1[[#This Row],[Sex ]]&amp;Table1[[#This Row],[Month]]</f>
        <v>F7</v>
      </c>
      <c r="AS989" s="21"/>
      <c r="AT989" s="21"/>
      <c r="AU989" s="21"/>
      <c r="AV989" s="21"/>
      <c r="AW989" s="21"/>
      <c r="AX989" s="21"/>
      <c r="AY989" s="21"/>
      <c r="AZ989" s="21"/>
      <c r="BA989" s="21"/>
      <c r="BB989" s="21"/>
      <c r="BC989" s="21"/>
      <c r="BD989" s="21"/>
      <c r="BE989" s="319"/>
      <c r="BF989" s="319"/>
      <c r="BG989" s="316"/>
      <c r="BH989" s="316"/>
      <c r="BI989" s="316"/>
      <c r="BJ989" s="316"/>
      <c r="BK989" s="316"/>
      <c r="BL989" s="316"/>
      <c r="BM989" s="316"/>
      <c r="BN989" s="316"/>
      <c r="BO989" s="316"/>
      <c r="BP989" s="316"/>
      <c r="BQ989" s="316"/>
      <c r="BR989" s="316"/>
      <c r="BS989" s="316"/>
      <c r="BT989" s="316"/>
      <c r="BU989" s="316"/>
      <c r="BV989" s="316"/>
      <c r="BW989" s="316"/>
      <c r="BX989" s="316"/>
      <c r="BY989" s="316"/>
      <c r="BZ989" s="316"/>
      <c r="CA989" s="316"/>
      <c r="CB989" s="316"/>
      <c r="CC989" s="316"/>
      <c r="CD989" s="316"/>
      <c r="CE989" s="316"/>
      <c r="CF989" s="316"/>
      <c r="CG989" s="316"/>
      <c r="CH989" s="316"/>
      <c r="CI989" s="316"/>
      <c r="CJ989" s="316"/>
      <c r="CK989" s="316"/>
      <c r="CL989" s="316"/>
      <c r="CM989" s="316"/>
      <c r="CN989" s="316"/>
      <c r="CO989" s="316"/>
      <c r="CP989" s="316"/>
      <c r="CQ989" s="316"/>
      <c r="CR989" s="316"/>
      <c r="CS989" s="316"/>
      <c r="CT989" s="316"/>
      <c r="CU989" s="316"/>
      <c r="CV989" s="316"/>
      <c r="CW989" s="316"/>
      <c r="CX989" s="316"/>
      <c r="CY989" s="316"/>
      <c r="CZ989" s="316"/>
      <c r="DA989" s="316"/>
      <c r="DB989" s="316"/>
      <c r="DC989" s="316"/>
      <c r="DD989" s="316"/>
      <c r="DE989" s="316"/>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21"/>
      <c r="ET989" s="21"/>
      <c r="EU989" s="21"/>
      <c r="EV989" s="21"/>
      <c r="HP989" s="268">
        <f t="shared" si="625"/>
        <v>4</v>
      </c>
      <c r="HQ989" s="268">
        <f t="shared" si="595"/>
        <v>981</v>
      </c>
      <c r="HR989" s="268">
        <f t="shared" si="626"/>
        <v>0</v>
      </c>
      <c r="HS989" s="268">
        <f t="shared" si="627"/>
        <v>0</v>
      </c>
    </row>
    <row r="990" spans="1:227" x14ac:dyDescent="0.3">
      <c r="A990" s="21"/>
      <c r="B990" s="14">
        <v>12551</v>
      </c>
      <c r="C990" s="14">
        <v>14</v>
      </c>
      <c r="D990" s="14" t="s">
        <v>182</v>
      </c>
      <c r="E990" s="14" t="s">
        <v>183</v>
      </c>
      <c r="F990" s="14">
        <v>310</v>
      </c>
      <c r="G990" s="14" t="s">
        <v>120</v>
      </c>
      <c r="H990" s="14">
        <v>7</v>
      </c>
      <c r="I990" s="14">
        <v>4</v>
      </c>
      <c r="J990" s="14">
        <v>4</v>
      </c>
      <c r="K990" s="14">
        <v>4</v>
      </c>
      <c r="L990" s="14" t="s">
        <v>141</v>
      </c>
      <c r="M990" s="24">
        <f t="shared" si="621"/>
        <v>4</v>
      </c>
      <c r="N990" s="24">
        <f t="shared" si="596"/>
        <v>3</v>
      </c>
      <c r="O990" s="24" t="str">
        <f t="shared" si="597"/>
        <v>4 4</v>
      </c>
      <c r="P990" s="24">
        <f t="shared" si="598"/>
        <v>4</v>
      </c>
      <c r="Q990" s="25">
        <f t="shared" si="599"/>
        <v>0</v>
      </c>
      <c r="R990" s="26">
        <f t="shared" si="600"/>
        <v>0</v>
      </c>
      <c r="S990" s="24">
        <f t="shared" si="601"/>
        <v>7</v>
      </c>
      <c r="T990" s="24">
        <f t="shared" si="602"/>
        <v>7</v>
      </c>
      <c r="U990" s="24">
        <f t="shared" si="603"/>
        <v>7</v>
      </c>
      <c r="V990" s="24" t="str">
        <f t="shared" si="604"/>
        <v>g</v>
      </c>
      <c r="W990" s="24">
        <f t="shared" si="622"/>
        <v>0</v>
      </c>
      <c r="X990" s="24">
        <f t="shared" si="605"/>
        <v>7</v>
      </c>
      <c r="Y990" s="24">
        <f t="shared" si="606"/>
        <v>7</v>
      </c>
      <c r="Z990" s="24" t="str">
        <f t="shared" si="607"/>
        <v>F</v>
      </c>
      <c r="AA990" s="24" t="str">
        <f t="shared" si="628"/>
        <v>F</v>
      </c>
      <c r="AB990" s="34" t="str">
        <f t="shared" si="608"/>
        <v/>
      </c>
      <c r="AC990" s="34" t="str">
        <f t="shared" si="609"/>
        <v>g</v>
      </c>
      <c r="AD990" s="34" t="str">
        <f t="shared" si="623"/>
        <v>g</v>
      </c>
      <c r="AE990" s="34" t="str">
        <f t="shared" si="610"/>
        <v>7 0</v>
      </c>
      <c r="AF990" s="34">
        <f t="shared" si="611"/>
        <v>4</v>
      </c>
      <c r="AG990" s="34">
        <f t="shared" si="612"/>
        <v>4</v>
      </c>
      <c r="AH990" s="34">
        <f t="shared" si="613"/>
        <v>0</v>
      </c>
      <c r="AI990" s="172">
        <f>IF(AJ990&lt;&gt;"",MAX(AI$3:AI989)+1,"")</f>
        <v>728</v>
      </c>
      <c r="AJ990" s="172" t="str">
        <f t="shared" si="614"/>
        <v>F</v>
      </c>
      <c r="AK990" s="172">
        <f t="shared" si="615"/>
        <v>310</v>
      </c>
      <c r="AL990" s="172">
        <f t="shared" si="616"/>
        <v>4</v>
      </c>
      <c r="AM990" s="172" t="str">
        <f>IF(AN990&lt;&gt;"",MAX(AM$3:AM989)+1,"")</f>
        <v/>
      </c>
      <c r="AN990" s="172" t="str">
        <f t="shared" si="617"/>
        <v/>
      </c>
      <c r="AO990" s="172" t="str">
        <f t="shared" si="618"/>
        <v/>
      </c>
      <c r="AP990" s="172" t="str">
        <f t="shared" si="619"/>
        <v/>
      </c>
      <c r="AQ990" s="172" t="str">
        <f t="shared" si="620"/>
        <v>4 0</v>
      </c>
      <c r="AR990" s="172" t="str">
        <f>Table1[[#This Row],[Sex ]]&amp;Table1[[#This Row],[Month]]</f>
        <v>F7</v>
      </c>
      <c r="AS990" s="21"/>
      <c r="AT990" s="21"/>
      <c r="AU990" s="21"/>
      <c r="AV990" s="21"/>
      <c r="AW990" s="21"/>
      <c r="AX990" s="21"/>
      <c r="AY990" s="21"/>
      <c r="AZ990" s="21"/>
      <c r="BA990" s="21"/>
      <c r="BB990" s="21"/>
      <c r="BC990" s="21"/>
      <c r="BD990" s="21"/>
      <c r="BE990" s="319"/>
      <c r="BF990" s="319"/>
      <c r="BG990" s="316"/>
      <c r="BH990" s="316"/>
      <c r="BI990" s="316"/>
      <c r="BJ990" s="316"/>
      <c r="BK990" s="316"/>
      <c r="BL990" s="316"/>
      <c r="BM990" s="316"/>
      <c r="BN990" s="316"/>
      <c r="BO990" s="316"/>
      <c r="BP990" s="316"/>
      <c r="BQ990" s="316"/>
      <c r="BR990" s="316"/>
      <c r="BS990" s="316"/>
      <c r="BT990" s="316"/>
      <c r="BU990" s="316"/>
      <c r="BV990" s="316"/>
      <c r="BW990" s="316"/>
      <c r="BX990" s="316"/>
      <c r="BY990" s="316"/>
      <c r="BZ990" s="316"/>
      <c r="CA990" s="316"/>
      <c r="CB990" s="316"/>
      <c r="CC990" s="316"/>
      <c r="CD990" s="316"/>
      <c r="CE990" s="316"/>
      <c r="CF990" s="316"/>
      <c r="CG990" s="316"/>
      <c r="CH990" s="316"/>
      <c r="CI990" s="316"/>
      <c r="CJ990" s="316"/>
      <c r="CK990" s="316"/>
      <c r="CL990" s="316"/>
      <c r="CM990" s="316"/>
      <c r="CN990" s="316"/>
      <c r="CO990" s="316"/>
      <c r="CP990" s="316"/>
      <c r="CQ990" s="316"/>
      <c r="CR990" s="316"/>
      <c r="CS990" s="316"/>
      <c r="CT990" s="316"/>
      <c r="CU990" s="316"/>
      <c r="CV990" s="316"/>
      <c r="CW990" s="316"/>
      <c r="CX990" s="316"/>
      <c r="CY990" s="316"/>
      <c r="CZ990" s="316"/>
      <c r="DA990" s="316"/>
      <c r="DB990" s="316"/>
      <c r="DC990" s="316"/>
      <c r="DD990" s="316"/>
      <c r="DE990" s="316"/>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21"/>
      <c r="ET990" s="21"/>
      <c r="EU990" s="21"/>
      <c r="EV990" s="21"/>
      <c r="HP990" s="268">
        <f t="shared" si="625"/>
        <v>3</v>
      </c>
      <c r="HQ990" s="268">
        <f t="shared" si="595"/>
        <v>982</v>
      </c>
      <c r="HR990" s="268">
        <f t="shared" si="626"/>
        <v>0</v>
      </c>
      <c r="HS990" s="268">
        <f t="shared" si="627"/>
        <v>0</v>
      </c>
    </row>
    <row r="991" spans="1:227" x14ac:dyDescent="0.3">
      <c r="A991" s="21"/>
      <c r="B991" s="14">
        <v>12551</v>
      </c>
      <c r="C991" s="14">
        <v>15</v>
      </c>
      <c r="D991" s="14" t="s">
        <v>182</v>
      </c>
      <c r="E991" s="14" t="s">
        <v>183</v>
      </c>
      <c r="F991" s="14">
        <v>360</v>
      </c>
      <c r="G991" s="14" t="s">
        <v>120</v>
      </c>
      <c r="H991" s="14">
        <v>7</v>
      </c>
      <c r="I991" s="14">
        <v>4</v>
      </c>
      <c r="J991" s="14">
        <v>4</v>
      </c>
      <c r="K991" s="14">
        <v>4</v>
      </c>
      <c r="L991" s="14" t="s">
        <v>141</v>
      </c>
      <c r="M991" s="24">
        <f t="shared" si="621"/>
        <v>4</v>
      </c>
      <c r="N991" s="24">
        <f t="shared" si="596"/>
        <v>3</v>
      </c>
      <c r="O991" s="24" t="str">
        <f t="shared" si="597"/>
        <v>4 4</v>
      </c>
      <c r="P991" s="24">
        <f t="shared" si="598"/>
        <v>4</v>
      </c>
      <c r="Q991" s="25">
        <f t="shared" si="599"/>
        <v>0</v>
      </c>
      <c r="R991" s="26">
        <f t="shared" si="600"/>
        <v>0</v>
      </c>
      <c r="S991" s="24">
        <f t="shared" si="601"/>
        <v>7</v>
      </c>
      <c r="T991" s="24">
        <f t="shared" si="602"/>
        <v>7</v>
      </c>
      <c r="U991" s="24">
        <f t="shared" si="603"/>
        <v>7</v>
      </c>
      <c r="V991" s="24" t="str">
        <f t="shared" si="604"/>
        <v>g</v>
      </c>
      <c r="W991" s="24">
        <f t="shared" si="622"/>
        <v>0</v>
      </c>
      <c r="X991" s="24">
        <f t="shared" si="605"/>
        <v>7</v>
      </c>
      <c r="Y991" s="24">
        <f t="shared" si="606"/>
        <v>7</v>
      </c>
      <c r="Z991" s="24" t="str">
        <f t="shared" si="607"/>
        <v>F</v>
      </c>
      <c r="AA991" s="24" t="str">
        <f t="shared" si="628"/>
        <v>F</v>
      </c>
      <c r="AB991" s="34" t="str">
        <f t="shared" si="608"/>
        <v/>
      </c>
      <c r="AC991" s="34" t="str">
        <f t="shared" si="609"/>
        <v>g</v>
      </c>
      <c r="AD991" s="34" t="str">
        <f t="shared" si="623"/>
        <v>g</v>
      </c>
      <c r="AE991" s="34" t="str">
        <f t="shared" si="610"/>
        <v>7 0</v>
      </c>
      <c r="AF991" s="34">
        <f t="shared" si="611"/>
        <v>4</v>
      </c>
      <c r="AG991" s="34">
        <f t="shared" si="612"/>
        <v>4</v>
      </c>
      <c r="AH991" s="34">
        <f t="shared" si="613"/>
        <v>0</v>
      </c>
      <c r="AI991" s="172">
        <f>IF(AJ991&lt;&gt;"",MAX(AI$3:AI990)+1,"")</f>
        <v>729</v>
      </c>
      <c r="AJ991" s="172" t="str">
        <f t="shared" si="614"/>
        <v>F</v>
      </c>
      <c r="AK991" s="172">
        <f t="shared" si="615"/>
        <v>360</v>
      </c>
      <c r="AL991" s="172">
        <f t="shared" si="616"/>
        <v>4</v>
      </c>
      <c r="AM991" s="172" t="str">
        <f>IF(AN991&lt;&gt;"",MAX(AM$3:AM990)+1,"")</f>
        <v/>
      </c>
      <c r="AN991" s="172" t="str">
        <f t="shared" si="617"/>
        <v/>
      </c>
      <c r="AO991" s="172" t="str">
        <f t="shared" si="618"/>
        <v/>
      </c>
      <c r="AP991" s="172" t="str">
        <f t="shared" si="619"/>
        <v/>
      </c>
      <c r="AQ991" s="172" t="str">
        <f t="shared" si="620"/>
        <v>4 0</v>
      </c>
      <c r="AR991" s="172" t="str">
        <f>Table1[[#This Row],[Sex ]]&amp;Table1[[#This Row],[Month]]</f>
        <v>F7</v>
      </c>
      <c r="AS991" s="21"/>
      <c r="AT991" s="21"/>
      <c r="AU991" s="21"/>
      <c r="AV991" s="21"/>
      <c r="AW991" s="21"/>
      <c r="AX991" s="21"/>
      <c r="AY991" s="21"/>
      <c r="AZ991" s="21"/>
      <c r="BA991" s="21"/>
      <c r="BB991" s="21"/>
      <c r="BC991" s="21"/>
      <c r="BD991" s="21"/>
      <c r="BE991" s="319"/>
      <c r="BF991" s="319"/>
      <c r="BG991" s="316"/>
      <c r="BH991" s="316"/>
      <c r="BI991" s="316"/>
      <c r="BJ991" s="316"/>
      <c r="BK991" s="316"/>
      <c r="BL991" s="316"/>
      <c r="BM991" s="316"/>
      <c r="BN991" s="316"/>
      <c r="BO991" s="316"/>
      <c r="BP991" s="316"/>
      <c r="BQ991" s="316"/>
      <c r="BR991" s="316"/>
      <c r="BS991" s="316"/>
      <c r="BT991" s="316"/>
      <c r="BU991" s="316"/>
      <c r="BV991" s="316"/>
      <c r="BW991" s="316"/>
      <c r="BX991" s="316"/>
      <c r="BY991" s="316"/>
      <c r="BZ991" s="316"/>
      <c r="CA991" s="316"/>
      <c r="CB991" s="316"/>
      <c r="CC991" s="316"/>
      <c r="CD991" s="316"/>
      <c r="CE991" s="316"/>
      <c r="CF991" s="316"/>
      <c r="CG991" s="316"/>
      <c r="CH991" s="316"/>
      <c r="CI991" s="316"/>
      <c r="CJ991" s="316"/>
      <c r="CK991" s="316"/>
      <c r="CL991" s="316"/>
      <c r="CM991" s="316"/>
      <c r="CN991" s="316"/>
      <c r="CO991" s="316"/>
      <c r="CP991" s="316"/>
      <c r="CQ991" s="316"/>
      <c r="CR991" s="316"/>
      <c r="CS991" s="316"/>
      <c r="CT991" s="316"/>
      <c r="CU991" s="316"/>
      <c r="CV991" s="316"/>
      <c r="CW991" s="316"/>
      <c r="CX991" s="316"/>
      <c r="CY991" s="316"/>
      <c r="CZ991" s="316"/>
      <c r="DA991" s="316"/>
      <c r="DB991" s="316"/>
      <c r="DC991" s="316"/>
      <c r="DD991" s="316"/>
      <c r="DE991" s="316"/>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21"/>
      <c r="ET991" s="21"/>
      <c r="EU991" s="21"/>
      <c r="EV991" s="21"/>
      <c r="HP991" s="268">
        <f t="shared" si="625"/>
        <v>3</v>
      </c>
      <c r="HQ991" s="268">
        <f t="shared" si="595"/>
        <v>983</v>
      </c>
      <c r="HR991" s="268">
        <f t="shared" si="626"/>
        <v>0</v>
      </c>
      <c r="HS991" s="268">
        <f t="shared" si="627"/>
        <v>0</v>
      </c>
    </row>
    <row r="992" spans="1:227" x14ac:dyDescent="0.3">
      <c r="A992" s="21"/>
      <c r="B992" s="14">
        <v>12551</v>
      </c>
      <c r="C992" s="14">
        <v>16</v>
      </c>
      <c r="D992" s="14" t="s">
        <v>182</v>
      </c>
      <c r="E992" s="14" t="s">
        <v>183</v>
      </c>
      <c r="F992" s="14">
        <v>360</v>
      </c>
      <c r="G992" s="14" t="s">
        <v>120</v>
      </c>
      <c r="H992" s="14">
        <v>7</v>
      </c>
      <c r="I992" s="14">
        <v>99</v>
      </c>
      <c r="J992" s="14">
        <v>99</v>
      </c>
      <c r="K992" s="14">
        <v>99</v>
      </c>
      <c r="L992" s="14" t="s">
        <v>141</v>
      </c>
      <c r="M992" s="24" t="str">
        <f t="shared" si="621"/>
        <v/>
      </c>
      <c r="N992" s="24">
        <f t="shared" si="596"/>
        <v>3</v>
      </c>
      <c r="O992" s="24" t="str">
        <f t="shared" si="597"/>
        <v>99 99</v>
      </c>
      <c r="P992" s="24">
        <f t="shared" si="598"/>
        <v>99</v>
      </c>
      <c r="Q992" s="25">
        <f t="shared" si="599"/>
        <v>0</v>
      </c>
      <c r="R992" s="26" t="str">
        <f t="shared" si="600"/>
        <v/>
      </c>
      <c r="S992" s="24" t="str">
        <f t="shared" si="601"/>
        <v/>
      </c>
      <c r="T992" s="24" t="str">
        <f t="shared" si="602"/>
        <v/>
      </c>
      <c r="U992" s="24" t="str">
        <f t="shared" si="603"/>
        <v/>
      </c>
      <c r="V992" s="24" t="str">
        <f t="shared" si="604"/>
        <v/>
      </c>
      <c r="W992" s="24">
        <f t="shared" si="622"/>
        <v>99</v>
      </c>
      <c r="X992" s="24">
        <f t="shared" si="605"/>
        <v>7</v>
      </c>
      <c r="Y992" s="24">
        <f t="shared" si="606"/>
        <v>7</v>
      </c>
      <c r="Z992" s="24" t="str">
        <f t="shared" si="607"/>
        <v/>
      </c>
      <c r="AA992" s="24" t="str">
        <f t="shared" si="628"/>
        <v/>
      </c>
      <c r="AB992" s="34" t="str">
        <f t="shared" si="608"/>
        <v>F</v>
      </c>
      <c r="AC992" s="34" t="str">
        <f t="shared" si="609"/>
        <v/>
      </c>
      <c r="AD992" s="34" t="str">
        <f t="shared" si="623"/>
        <v/>
      </c>
      <c r="AE992" s="34" t="str">
        <f t="shared" si="610"/>
        <v>7 0</v>
      </c>
      <c r="AF992" s="34" t="str">
        <f t="shared" si="611"/>
        <v/>
      </c>
      <c r="AG992" s="34" t="str">
        <f t="shared" si="612"/>
        <v/>
      </c>
      <c r="AH992" s="34" t="str">
        <f t="shared" si="613"/>
        <v/>
      </c>
      <c r="AI992" s="172" t="str">
        <f>IF(AJ992&lt;&gt;"",MAX(AI$3:AI991)+1,"")</f>
        <v/>
      </c>
      <c r="AJ992" s="172" t="str">
        <f t="shared" si="614"/>
        <v/>
      </c>
      <c r="AK992" s="172" t="str">
        <f t="shared" si="615"/>
        <v/>
      </c>
      <c r="AL992" s="172" t="str">
        <f t="shared" si="616"/>
        <v/>
      </c>
      <c r="AM992" s="172" t="str">
        <f>IF(AN992&lt;&gt;"",MAX(AM$3:AM991)+1,"")</f>
        <v/>
      </c>
      <c r="AN992" s="172" t="str">
        <f t="shared" si="617"/>
        <v/>
      </c>
      <c r="AO992" s="172" t="str">
        <f t="shared" si="618"/>
        <v/>
      </c>
      <c r="AP992" s="172" t="str">
        <f t="shared" si="619"/>
        <v/>
      </c>
      <c r="AQ992" s="172" t="str">
        <f t="shared" si="620"/>
        <v>99 0</v>
      </c>
      <c r="AR992" s="172" t="str">
        <f>Table1[[#This Row],[Sex ]]&amp;Table1[[#This Row],[Month]]</f>
        <v>F7</v>
      </c>
      <c r="AS992" s="21"/>
      <c r="AT992" s="21"/>
      <c r="AU992" s="21"/>
      <c r="AV992" s="21"/>
      <c r="AW992" s="21"/>
      <c r="AX992" s="21"/>
      <c r="AY992" s="21"/>
      <c r="AZ992" s="21"/>
      <c r="BA992" s="21"/>
      <c r="BB992" s="21"/>
      <c r="BC992" s="21"/>
      <c r="BD992" s="21"/>
      <c r="BE992" s="319"/>
      <c r="BF992" s="319"/>
      <c r="BG992" s="316"/>
      <c r="BH992" s="316"/>
      <c r="BI992" s="316"/>
      <c r="BJ992" s="316"/>
      <c r="BK992" s="316"/>
      <c r="BL992" s="316"/>
      <c r="BM992" s="316"/>
      <c r="BN992" s="316"/>
      <c r="BO992" s="316"/>
      <c r="BP992" s="316"/>
      <c r="BQ992" s="316"/>
      <c r="BR992" s="316"/>
      <c r="BS992" s="316"/>
      <c r="BT992" s="316"/>
      <c r="BU992" s="316"/>
      <c r="BV992" s="316"/>
      <c r="BW992" s="316"/>
      <c r="BX992" s="316"/>
      <c r="BY992" s="316"/>
      <c r="BZ992" s="316"/>
      <c r="CA992" s="316"/>
      <c r="CB992" s="316"/>
      <c r="CC992" s="316"/>
      <c r="CD992" s="316"/>
      <c r="CE992" s="316"/>
      <c r="CF992" s="316"/>
      <c r="CG992" s="316"/>
      <c r="CH992" s="316"/>
      <c r="CI992" s="316"/>
      <c r="CJ992" s="316"/>
      <c r="CK992" s="316"/>
      <c r="CL992" s="316"/>
      <c r="CM992" s="316"/>
      <c r="CN992" s="316"/>
      <c r="CO992" s="316"/>
      <c r="CP992" s="316"/>
      <c r="CQ992" s="316"/>
      <c r="CR992" s="316"/>
      <c r="CS992" s="316"/>
      <c r="CT992" s="316"/>
      <c r="CU992" s="316"/>
      <c r="CV992" s="316"/>
      <c r="CW992" s="316"/>
      <c r="CX992" s="316"/>
      <c r="CY992" s="316"/>
      <c r="CZ992" s="316"/>
      <c r="DA992" s="316"/>
      <c r="DB992" s="316"/>
      <c r="DC992" s="316"/>
      <c r="DD992" s="316"/>
      <c r="DE992" s="316"/>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21"/>
      <c r="ET992" s="21"/>
      <c r="EU992" s="21"/>
      <c r="EV992" s="21"/>
      <c r="HP992" s="268">
        <f t="shared" si="625"/>
        <v>4</v>
      </c>
      <c r="HQ992" s="268">
        <f t="shared" si="595"/>
        <v>984</v>
      </c>
      <c r="HR992" s="268">
        <f t="shared" si="626"/>
        <v>0</v>
      </c>
      <c r="HS992" s="268">
        <f t="shared" si="627"/>
        <v>0</v>
      </c>
    </row>
    <row r="993" spans="1:227" x14ac:dyDescent="0.3">
      <c r="A993" s="21"/>
      <c r="B993" s="14">
        <v>12551</v>
      </c>
      <c r="C993" s="14">
        <v>17</v>
      </c>
      <c r="D993" s="14" t="s">
        <v>182</v>
      </c>
      <c r="E993" s="14" t="s">
        <v>183</v>
      </c>
      <c r="F993" s="14">
        <v>360</v>
      </c>
      <c r="G993" s="14" t="s">
        <v>121</v>
      </c>
      <c r="H993" s="14">
        <v>7</v>
      </c>
      <c r="I993" s="14">
        <v>4</v>
      </c>
      <c r="J993" s="14">
        <v>4</v>
      </c>
      <c r="K993" s="14">
        <v>4</v>
      </c>
      <c r="L993" s="14" t="s">
        <v>141</v>
      </c>
      <c r="M993" s="24">
        <f t="shared" si="621"/>
        <v>4</v>
      </c>
      <c r="N993" s="24">
        <f t="shared" si="596"/>
        <v>3</v>
      </c>
      <c r="O993" s="24" t="str">
        <f t="shared" si="597"/>
        <v>4 4</v>
      </c>
      <c r="P993" s="24">
        <f t="shared" si="598"/>
        <v>4</v>
      </c>
      <c r="Q993" s="25">
        <f t="shared" si="599"/>
        <v>0</v>
      </c>
      <c r="R993" s="26">
        <f t="shared" si="600"/>
        <v>0</v>
      </c>
      <c r="S993" s="24">
        <f t="shared" si="601"/>
        <v>7</v>
      </c>
      <c r="T993" s="24">
        <f t="shared" si="602"/>
        <v>7</v>
      </c>
      <c r="U993" s="24">
        <f t="shared" si="603"/>
        <v>7</v>
      </c>
      <c r="V993" s="24" t="str">
        <f t="shared" si="604"/>
        <v>g</v>
      </c>
      <c r="W993" s="24">
        <f t="shared" si="622"/>
        <v>0</v>
      </c>
      <c r="X993" s="24">
        <f t="shared" si="605"/>
        <v>7</v>
      </c>
      <c r="Y993" s="24">
        <f t="shared" si="606"/>
        <v>7</v>
      </c>
      <c r="Z993" s="24" t="str">
        <f t="shared" si="607"/>
        <v>M</v>
      </c>
      <c r="AA993" s="24" t="str">
        <f t="shared" si="628"/>
        <v>M</v>
      </c>
      <c r="AB993" s="34" t="str">
        <f t="shared" si="608"/>
        <v/>
      </c>
      <c r="AC993" s="34" t="str">
        <f t="shared" si="609"/>
        <v>g</v>
      </c>
      <c r="AD993" s="34" t="str">
        <f t="shared" si="623"/>
        <v>g</v>
      </c>
      <c r="AE993" s="34" t="str">
        <f t="shared" si="610"/>
        <v>7 0</v>
      </c>
      <c r="AF993" s="34">
        <f t="shared" si="611"/>
        <v>4</v>
      </c>
      <c r="AG993" s="34">
        <f t="shared" si="612"/>
        <v>4</v>
      </c>
      <c r="AH993" s="34">
        <f t="shared" si="613"/>
        <v>0</v>
      </c>
      <c r="AI993" s="172" t="str">
        <f>IF(AJ993&lt;&gt;"",MAX(AI$3:AI992)+1,"")</f>
        <v/>
      </c>
      <c r="AJ993" s="172" t="str">
        <f t="shared" si="614"/>
        <v/>
      </c>
      <c r="AK993" s="172" t="str">
        <f t="shared" si="615"/>
        <v/>
      </c>
      <c r="AL993" s="172" t="str">
        <f t="shared" si="616"/>
        <v/>
      </c>
      <c r="AM993" s="172">
        <f>IF(AN993&lt;&gt;"",MAX(AM$3:AM992)+1,"")</f>
        <v>251</v>
      </c>
      <c r="AN993" s="172" t="str">
        <f t="shared" si="617"/>
        <v>M</v>
      </c>
      <c r="AO993" s="172">
        <f t="shared" si="618"/>
        <v>360</v>
      </c>
      <c r="AP993" s="172">
        <f t="shared" si="619"/>
        <v>4</v>
      </c>
      <c r="AQ993" s="172" t="str">
        <f t="shared" si="620"/>
        <v>4 0</v>
      </c>
      <c r="AR993" s="172" t="str">
        <f>Table1[[#This Row],[Sex ]]&amp;Table1[[#This Row],[Month]]</f>
        <v>M7</v>
      </c>
      <c r="AS993" s="21"/>
      <c r="AT993" s="21"/>
      <c r="AU993" s="21"/>
      <c r="AV993" s="21"/>
      <c r="AW993" s="21"/>
      <c r="AX993" s="21"/>
      <c r="AY993" s="21"/>
      <c r="AZ993" s="21"/>
      <c r="BA993" s="21"/>
      <c r="BB993" s="21"/>
      <c r="BC993" s="21"/>
      <c r="BD993" s="21"/>
      <c r="BE993" s="319"/>
      <c r="BF993" s="319"/>
      <c r="BG993" s="316"/>
      <c r="BH993" s="316"/>
      <c r="BI993" s="316"/>
      <c r="BJ993" s="316"/>
      <c r="BK993" s="316"/>
      <c r="BL993" s="316"/>
      <c r="BM993" s="316"/>
      <c r="BN993" s="316"/>
      <c r="BO993" s="316"/>
      <c r="BP993" s="316"/>
      <c r="BQ993" s="316"/>
      <c r="BR993" s="316"/>
      <c r="BS993" s="316"/>
      <c r="BT993" s="316"/>
      <c r="BU993" s="316"/>
      <c r="BV993" s="316"/>
      <c r="BW993" s="316"/>
      <c r="BX993" s="316"/>
      <c r="BY993" s="316"/>
      <c r="BZ993" s="316"/>
      <c r="CA993" s="316"/>
      <c r="CB993" s="316"/>
      <c r="CC993" s="316"/>
      <c r="CD993" s="316"/>
      <c r="CE993" s="316"/>
      <c r="CF993" s="316"/>
      <c r="CG993" s="316"/>
      <c r="CH993" s="316"/>
      <c r="CI993" s="316"/>
      <c r="CJ993" s="316"/>
      <c r="CK993" s="316"/>
      <c r="CL993" s="316"/>
      <c r="CM993" s="316"/>
      <c r="CN993" s="316"/>
      <c r="CO993" s="316"/>
      <c r="CP993" s="316"/>
      <c r="CQ993" s="316"/>
      <c r="CR993" s="316"/>
      <c r="CS993" s="316"/>
      <c r="CT993" s="316"/>
      <c r="CU993" s="316"/>
      <c r="CV993" s="316"/>
      <c r="CW993" s="316"/>
      <c r="CX993" s="316"/>
      <c r="CY993" s="316"/>
      <c r="CZ993" s="316"/>
      <c r="DA993" s="316"/>
      <c r="DB993" s="316"/>
      <c r="DC993" s="316"/>
      <c r="DD993" s="316"/>
      <c r="DE993" s="316"/>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21"/>
      <c r="ET993" s="21"/>
      <c r="EU993" s="21"/>
      <c r="EV993" s="21"/>
      <c r="HP993" s="268">
        <f t="shared" si="625"/>
        <v>4</v>
      </c>
      <c r="HQ993" s="268">
        <f t="shared" si="595"/>
        <v>985</v>
      </c>
      <c r="HR993" s="268">
        <f t="shared" si="626"/>
        <v>0</v>
      </c>
      <c r="HS993" s="268">
        <f t="shared" si="627"/>
        <v>0</v>
      </c>
    </row>
    <row r="994" spans="1:227" x14ac:dyDescent="0.3">
      <c r="A994" s="21"/>
      <c r="B994" s="14">
        <v>12551</v>
      </c>
      <c r="C994" s="14">
        <v>18</v>
      </c>
      <c r="D994" s="14" t="s">
        <v>182</v>
      </c>
      <c r="E994" s="14" t="s">
        <v>183</v>
      </c>
      <c r="F994" s="14">
        <v>300</v>
      </c>
      <c r="G994" s="14" t="s">
        <v>121</v>
      </c>
      <c r="H994" s="14">
        <v>7</v>
      </c>
      <c r="I994" s="14">
        <v>5</v>
      </c>
      <c r="J994" s="14">
        <v>5</v>
      </c>
      <c r="K994" s="14">
        <v>5</v>
      </c>
      <c r="L994" s="14" t="s">
        <v>141</v>
      </c>
      <c r="M994" s="24">
        <f t="shared" si="621"/>
        <v>5</v>
      </c>
      <c r="N994" s="24">
        <f t="shared" si="596"/>
        <v>3</v>
      </c>
      <c r="O994" s="24" t="str">
        <f t="shared" si="597"/>
        <v>5 5</v>
      </c>
      <c r="P994" s="24">
        <f t="shared" si="598"/>
        <v>5</v>
      </c>
      <c r="Q994" s="25">
        <f t="shared" si="599"/>
        <v>0</v>
      </c>
      <c r="R994" s="26">
        <f t="shared" si="600"/>
        <v>0</v>
      </c>
      <c r="S994" s="24">
        <f t="shared" si="601"/>
        <v>7</v>
      </c>
      <c r="T994" s="24">
        <f t="shared" si="602"/>
        <v>7</v>
      </c>
      <c r="U994" s="24">
        <f t="shared" si="603"/>
        <v>7</v>
      </c>
      <c r="V994" s="24" t="str">
        <f t="shared" si="604"/>
        <v>g</v>
      </c>
      <c r="W994" s="24">
        <f t="shared" si="622"/>
        <v>0</v>
      </c>
      <c r="X994" s="24">
        <f t="shared" si="605"/>
        <v>7</v>
      </c>
      <c r="Y994" s="24">
        <f t="shared" si="606"/>
        <v>7</v>
      </c>
      <c r="Z994" s="24" t="str">
        <f t="shared" si="607"/>
        <v>M</v>
      </c>
      <c r="AA994" s="24" t="str">
        <f t="shared" si="628"/>
        <v>M</v>
      </c>
      <c r="AB994" s="34" t="str">
        <f t="shared" si="608"/>
        <v/>
      </c>
      <c r="AC994" s="34" t="str">
        <f t="shared" si="609"/>
        <v>g</v>
      </c>
      <c r="AD994" s="34" t="str">
        <f t="shared" si="623"/>
        <v>g</v>
      </c>
      <c r="AE994" s="34" t="str">
        <f t="shared" si="610"/>
        <v>7 0</v>
      </c>
      <c r="AF994" s="34">
        <f t="shared" si="611"/>
        <v>5</v>
      </c>
      <c r="AG994" s="34">
        <f t="shared" si="612"/>
        <v>5</v>
      </c>
      <c r="AH994" s="34">
        <f t="shared" si="613"/>
        <v>0</v>
      </c>
      <c r="AI994" s="172" t="str">
        <f>IF(AJ994&lt;&gt;"",MAX(AI$3:AI993)+1,"")</f>
        <v/>
      </c>
      <c r="AJ994" s="172" t="str">
        <f t="shared" si="614"/>
        <v/>
      </c>
      <c r="AK994" s="172" t="str">
        <f t="shared" si="615"/>
        <v/>
      </c>
      <c r="AL994" s="172" t="str">
        <f t="shared" si="616"/>
        <v/>
      </c>
      <c r="AM994" s="172">
        <f>IF(AN994&lt;&gt;"",MAX(AM$3:AM993)+1,"")</f>
        <v>252</v>
      </c>
      <c r="AN994" s="172" t="str">
        <f t="shared" si="617"/>
        <v>M</v>
      </c>
      <c r="AO994" s="172">
        <f t="shared" si="618"/>
        <v>300</v>
      </c>
      <c r="AP994" s="172">
        <f t="shared" si="619"/>
        <v>5</v>
      </c>
      <c r="AQ994" s="172" t="str">
        <f t="shared" si="620"/>
        <v>5 0</v>
      </c>
      <c r="AR994" s="172" t="str">
        <f>Table1[[#This Row],[Sex ]]&amp;Table1[[#This Row],[Month]]</f>
        <v>M7</v>
      </c>
      <c r="AS994" s="21"/>
      <c r="AT994" s="21"/>
      <c r="AU994" s="21"/>
      <c r="AV994" s="21"/>
      <c r="AW994" s="21"/>
      <c r="AX994" s="21"/>
      <c r="AY994" s="21"/>
      <c r="AZ994" s="21"/>
      <c r="BA994" s="21"/>
      <c r="BB994" s="21"/>
      <c r="BC994" s="21"/>
      <c r="BD994" s="21"/>
      <c r="BE994" s="319"/>
      <c r="BF994" s="319"/>
      <c r="BG994" s="316"/>
      <c r="BH994" s="316"/>
      <c r="BI994" s="316"/>
      <c r="BJ994" s="316"/>
      <c r="BK994" s="316"/>
      <c r="BL994" s="316"/>
      <c r="BM994" s="316"/>
      <c r="BN994" s="316"/>
      <c r="BO994" s="316"/>
      <c r="BP994" s="316"/>
      <c r="BQ994" s="316"/>
      <c r="BR994" s="316"/>
      <c r="BS994" s="316"/>
      <c r="BT994" s="316"/>
      <c r="BU994" s="316"/>
      <c r="BV994" s="316"/>
      <c r="BW994" s="316"/>
      <c r="BX994" s="316"/>
      <c r="BY994" s="316"/>
      <c r="BZ994" s="316"/>
      <c r="CA994" s="316"/>
      <c r="CB994" s="316"/>
      <c r="CC994" s="316"/>
      <c r="CD994" s="316"/>
      <c r="CE994" s="316"/>
      <c r="CF994" s="316"/>
      <c r="CG994" s="316"/>
      <c r="CH994" s="316"/>
      <c r="CI994" s="316"/>
      <c r="CJ994" s="316"/>
      <c r="CK994" s="316"/>
      <c r="CL994" s="316"/>
      <c r="CM994" s="316"/>
      <c r="CN994" s="316"/>
      <c r="CO994" s="316"/>
      <c r="CP994" s="316"/>
      <c r="CQ994" s="316"/>
      <c r="CR994" s="316"/>
      <c r="CS994" s="316"/>
      <c r="CT994" s="316"/>
      <c r="CU994" s="316"/>
      <c r="CV994" s="316"/>
      <c r="CW994" s="316"/>
      <c r="CX994" s="316"/>
      <c r="CY994" s="316"/>
      <c r="CZ994" s="316"/>
      <c r="DA994" s="316"/>
      <c r="DB994" s="316"/>
      <c r="DC994" s="316"/>
      <c r="DD994" s="316"/>
      <c r="DE994" s="316"/>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21"/>
      <c r="ET994" s="21"/>
      <c r="EU994" s="21"/>
      <c r="EV994" s="21"/>
      <c r="HP994" s="268">
        <f t="shared" si="625"/>
        <v>3</v>
      </c>
      <c r="HQ994" s="268">
        <f t="shared" si="595"/>
        <v>986</v>
      </c>
      <c r="HR994" s="268">
        <f t="shared" si="626"/>
        <v>0</v>
      </c>
      <c r="HS994" s="268">
        <f t="shared" si="627"/>
        <v>0</v>
      </c>
    </row>
    <row r="995" spans="1:227" x14ac:dyDescent="0.3">
      <c r="A995" s="21"/>
      <c r="B995" s="14">
        <v>12551</v>
      </c>
      <c r="C995" s="14">
        <v>19</v>
      </c>
      <c r="D995" s="14" t="s">
        <v>182</v>
      </c>
      <c r="E995" s="14" t="s">
        <v>183</v>
      </c>
      <c r="F995" s="14">
        <v>390</v>
      </c>
      <c r="G995" s="14" t="s">
        <v>120</v>
      </c>
      <c r="H995" s="14">
        <v>7</v>
      </c>
      <c r="I995" s="14">
        <v>4</v>
      </c>
      <c r="J995" s="14">
        <v>4</v>
      </c>
      <c r="K995" s="14">
        <v>4</v>
      </c>
      <c r="L995" s="14" t="s">
        <v>141</v>
      </c>
      <c r="M995" s="24">
        <f t="shared" si="621"/>
        <v>4</v>
      </c>
      <c r="N995" s="24">
        <f t="shared" si="596"/>
        <v>3</v>
      </c>
      <c r="O995" s="24" t="str">
        <f t="shared" si="597"/>
        <v>4 4</v>
      </c>
      <c r="P995" s="24">
        <f t="shared" si="598"/>
        <v>4</v>
      </c>
      <c r="Q995" s="25">
        <f t="shared" si="599"/>
        <v>0</v>
      </c>
      <c r="R995" s="26">
        <f t="shared" si="600"/>
        <v>0</v>
      </c>
      <c r="S995" s="24">
        <f t="shared" si="601"/>
        <v>7</v>
      </c>
      <c r="T995" s="24">
        <f t="shared" si="602"/>
        <v>7</v>
      </c>
      <c r="U995" s="24">
        <f t="shared" si="603"/>
        <v>7</v>
      </c>
      <c r="V995" s="24" t="str">
        <f t="shared" si="604"/>
        <v>g</v>
      </c>
      <c r="W995" s="24">
        <f t="shared" si="622"/>
        <v>0</v>
      </c>
      <c r="X995" s="24">
        <f t="shared" si="605"/>
        <v>7</v>
      </c>
      <c r="Y995" s="24">
        <f t="shared" si="606"/>
        <v>7</v>
      </c>
      <c r="Z995" s="24" t="str">
        <f t="shared" si="607"/>
        <v>F</v>
      </c>
      <c r="AA995" s="24" t="str">
        <f t="shared" si="628"/>
        <v>F</v>
      </c>
      <c r="AB995" s="34" t="str">
        <f t="shared" si="608"/>
        <v/>
      </c>
      <c r="AC995" s="34" t="str">
        <f t="shared" si="609"/>
        <v>g</v>
      </c>
      <c r="AD995" s="34" t="str">
        <f t="shared" si="623"/>
        <v>g</v>
      </c>
      <c r="AE995" s="34" t="str">
        <f t="shared" si="610"/>
        <v>7 0</v>
      </c>
      <c r="AF995" s="34">
        <f t="shared" si="611"/>
        <v>4</v>
      </c>
      <c r="AG995" s="34">
        <f t="shared" si="612"/>
        <v>4</v>
      </c>
      <c r="AH995" s="34">
        <f t="shared" si="613"/>
        <v>0</v>
      </c>
      <c r="AI995" s="172">
        <f>IF(AJ995&lt;&gt;"",MAX(AI$3:AI994)+1,"")</f>
        <v>730</v>
      </c>
      <c r="AJ995" s="172" t="str">
        <f t="shared" si="614"/>
        <v>F</v>
      </c>
      <c r="AK995" s="172">
        <f t="shared" si="615"/>
        <v>390</v>
      </c>
      <c r="AL995" s="172">
        <f t="shared" si="616"/>
        <v>4</v>
      </c>
      <c r="AM995" s="172" t="str">
        <f>IF(AN995&lt;&gt;"",MAX(AM$3:AM994)+1,"")</f>
        <v/>
      </c>
      <c r="AN995" s="172" t="str">
        <f t="shared" si="617"/>
        <v/>
      </c>
      <c r="AO995" s="172" t="str">
        <f t="shared" si="618"/>
        <v/>
      </c>
      <c r="AP995" s="172" t="str">
        <f t="shared" si="619"/>
        <v/>
      </c>
      <c r="AQ995" s="172" t="str">
        <f t="shared" si="620"/>
        <v>4 0</v>
      </c>
      <c r="AR995" s="172" t="str">
        <f>Table1[[#This Row],[Sex ]]&amp;Table1[[#This Row],[Month]]</f>
        <v>F7</v>
      </c>
      <c r="AS995" s="21"/>
      <c r="AT995" s="21"/>
      <c r="AU995" s="21"/>
      <c r="AV995" s="21"/>
      <c r="AW995" s="21"/>
      <c r="AX995" s="21"/>
      <c r="AY995" s="21"/>
      <c r="AZ995" s="21"/>
      <c r="BA995" s="21"/>
      <c r="BB995" s="21"/>
      <c r="BC995" s="21"/>
      <c r="BD995" s="21"/>
      <c r="BE995" s="319"/>
      <c r="BF995" s="319"/>
      <c r="BG995" s="316"/>
      <c r="BH995" s="316"/>
      <c r="BI995" s="316"/>
      <c r="BJ995" s="316"/>
      <c r="BK995" s="316"/>
      <c r="BL995" s="316"/>
      <c r="BM995" s="316"/>
      <c r="BN995" s="316"/>
      <c r="BO995" s="316"/>
      <c r="BP995" s="316"/>
      <c r="BQ995" s="316"/>
      <c r="BR995" s="316"/>
      <c r="BS995" s="316"/>
      <c r="BT995" s="316"/>
      <c r="BU995" s="316"/>
      <c r="BV995" s="316"/>
      <c r="BW995" s="316"/>
      <c r="BX995" s="316"/>
      <c r="BY995" s="316"/>
      <c r="BZ995" s="316"/>
      <c r="CA995" s="316"/>
      <c r="CB995" s="316"/>
      <c r="CC995" s="316"/>
      <c r="CD995" s="316"/>
      <c r="CE995" s="316"/>
      <c r="CF995" s="316"/>
      <c r="CG995" s="316"/>
      <c r="CH995" s="316"/>
      <c r="CI995" s="316"/>
      <c r="CJ995" s="316"/>
      <c r="CK995" s="316"/>
      <c r="CL995" s="316"/>
      <c r="CM995" s="316"/>
      <c r="CN995" s="316"/>
      <c r="CO995" s="316"/>
      <c r="CP995" s="316"/>
      <c r="CQ995" s="316"/>
      <c r="CR995" s="316"/>
      <c r="CS995" s="316"/>
      <c r="CT995" s="316"/>
      <c r="CU995" s="316"/>
      <c r="CV995" s="316"/>
      <c r="CW995" s="316"/>
      <c r="CX995" s="316"/>
      <c r="CY995" s="316"/>
      <c r="CZ995" s="316"/>
      <c r="DA995" s="316"/>
      <c r="DB995" s="316"/>
      <c r="DC995" s="316"/>
      <c r="DD995" s="316"/>
      <c r="DE995" s="316"/>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21"/>
      <c r="ET995" s="21"/>
      <c r="EU995" s="21"/>
      <c r="EV995" s="21"/>
      <c r="HP995" s="268">
        <f t="shared" si="625"/>
        <v>3</v>
      </c>
      <c r="HQ995" s="268">
        <f t="shared" si="595"/>
        <v>987</v>
      </c>
      <c r="HR995" s="268">
        <f t="shared" si="626"/>
        <v>0</v>
      </c>
      <c r="HS995" s="268">
        <f t="shared" si="627"/>
        <v>0</v>
      </c>
    </row>
    <row r="996" spans="1:227" x14ac:dyDescent="0.3">
      <c r="A996" s="21"/>
      <c r="B996" s="14">
        <v>12551</v>
      </c>
      <c r="C996" s="14">
        <v>20</v>
      </c>
      <c r="D996" s="14" t="s">
        <v>182</v>
      </c>
      <c r="E996" s="14" t="s">
        <v>183</v>
      </c>
      <c r="F996" s="14">
        <v>310</v>
      </c>
      <c r="G996" s="14" t="s">
        <v>120</v>
      </c>
      <c r="H996" s="14">
        <v>7</v>
      </c>
      <c r="I996" s="14">
        <v>3</v>
      </c>
      <c r="J996" s="14">
        <v>3</v>
      </c>
      <c r="K996" s="14">
        <v>3</v>
      </c>
      <c r="L996" s="14" t="s">
        <v>141</v>
      </c>
      <c r="M996" s="24">
        <f t="shared" si="621"/>
        <v>3</v>
      </c>
      <c r="N996" s="24">
        <f t="shared" si="596"/>
        <v>3</v>
      </c>
      <c r="O996" s="24" t="str">
        <f t="shared" si="597"/>
        <v>3 3</v>
      </c>
      <c r="P996" s="24">
        <f t="shared" si="598"/>
        <v>3</v>
      </c>
      <c r="Q996" s="25">
        <f t="shared" si="599"/>
        <v>0</v>
      </c>
      <c r="R996" s="26">
        <f t="shared" si="600"/>
        <v>0</v>
      </c>
      <c r="S996" s="24">
        <f t="shared" si="601"/>
        <v>7</v>
      </c>
      <c r="T996" s="24">
        <f t="shared" si="602"/>
        <v>7</v>
      </c>
      <c r="U996" s="24">
        <f t="shared" si="603"/>
        <v>7</v>
      </c>
      <c r="V996" s="24" t="str">
        <f t="shared" si="604"/>
        <v>g</v>
      </c>
      <c r="W996" s="24">
        <f t="shared" si="622"/>
        <v>0</v>
      </c>
      <c r="X996" s="24">
        <f t="shared" si="605"/>
        <v>7</v>
      </c>
      <c r="Y996" s="24">
        <f t="shared" si="606"/>
        <v>7</v>
      </c>
      <c r="Z996" s="24" t="str">
        <f t="shared" si="607"/>
        <v>F</v>
      </c>
      <c r="AA996" s="24" t="str">
        <f t="shared" si="628"/>
        <v>F</v>
      </c>
      <c r="AB996" s="34" t="str">
        <f t="shared" si="608"/>
        <v/>
      </c>
      <c r="AC996" s="34" t="str">
        <f t="shared" si="609"/>
        <v>g</v>
      </c>
      <c r="AD996" s="34" t="str">
        <f t="shared" si="623"/>
        <v>g</v>
      </c>
      <c r="AE996" s="34" t="str">
        <f t="shared" si="610"/>
        <v>7 0</v>
      </c>
      <c r="AF996" s="34">
        <f t="shared" si="611"/>
        <v>3</v>
      </c>
      <c r="AG996" s="34">
        <f t="shared" si="612"/>
        <v>3</v>
      </c>
      <c r="AH996" s="34">
        <f t="shared" si="613"/>
        <v>0</v>
      </c>
      <c r="AI996" s="172">
        <f>IF(AJ996&lt;&gt;"",MAX(AI$3:AI995)+1,"")</f>
        <v>731</v>
      </c>
      <c r="AJ996" s="172" t="str">
        <f t="shared" si="614"/>
        <v>F</v>
      </c>
      <c r="AK996" s="172">
        <f t="shared" si="615"/>
        <v>310</v>
      </c>
      <c r="AL996" s="172">
        <f t="shared" si="616"/>
        <v>3</v>
      </c>
      <c r="AM996" s="172" t="str">
        <f>IF(AN996&lt;&gt;"",MAX(AM$3:AM995)+1,"")</f>
        <v/>
      </c>
      <c r="AN996" s="172" t="str">
        <f t="shared" si="617"/>
        <v/>
      </c>
      <c r="AO996" s="172" t="str">
        <f t="shared" si="618"/>
        <v/>
      </c>
      <c r="AP996" s="172" t="str">
        <f t="shared" si="619"/>
        <v/>
      </c>
      <c r="AQ996" s="172" t="str">
        <f t="shared" si="620"/>
        <v>3 0</v>
      </c>
      <c r="AR996" s="172" t="str">
        <f>Table1[[#This Row],[Sex ]]&amp;Table1[[#This Row],[Month]]</f>
        <v>F7</v>
      </c>
      <c r="AS996" s="21"/>
      <c r="AT996" s="21"/>
      <c r="AU996" s="21"/>
      <c r="AV996" s="21"/>
      <c r="AW996" s="21"/>
      <c r="AX996" s="21"/>
      <c r="AY996" s="21"/>
      <c r="AZ996" s="21"/>
      <c r="BA996" s="21"/>
      <c r="BB996" s="21"/>
      <c r="BC996" s="21"/>
      <c r="BD996" s="21"/>
      <c r="BE996" s="319"/>
      <c r="BF996" s="319"/>
      <c r="BG996" s="316"/>
      <c r="BH996" s="316"/>
      <c r="BI996" s="316"/>
      <c r="BJ996" s="316"/>
      <c r="BK996" s="316"/>
      <c r="BL996" s="316"/>
      <c r="BM996" s="316"/>
      <c r="BN996" s="316"/>
      <c r="BO996" s="316"/>
      <c r="BP996" s="316"/>
      <c r="BQ996" s="316"/>
      <c r="BR996" s="316"/>
      <c r="BS996" s="316"/>
      <c r="BT996" s="316"/>
      <c r="BU996" s="316"/>
      <c r="BV996" s="316"/>
      <c r="BW996" s="316"/>
      <c r="BX996" s="316"/>
      <c r="BY996" s="316"/>
      <c r="BZ996" s="316"/>
      <c r="CA996" s="316"/>
      <c r="CB996" s="316"/>
      <c r="CC996" s="316"/>
      <c r="CD996" s="316"/>
      <c r="CE996" s="316"/>
      <c r="CF996" s="316"/>
      <c r="CG996" s="316"/>
      <c r="CH996" s="316"/>
      <c r="CI996" s="316"/>
      <c r="CJ996" s="316"/>
      <c r="CK996" s="316"/>
      <c r="CL996" s="316"/>
      <c r="CM996" s="316"/>
      <c r="CN996" s="316"/>
      <c r="CO996" s="316"/>
      <c r="CP996" s="316"/>
      <c r="CQ996" s="316"/>
      <c r="CR996" s="316"/>
      <c r="CS996" s="316"/>
      <c r="CT996" s="316"/>
      <c r="CU996" s="316"/>
      <c r="CV996" s="316"/>
      <c r="CW996" s="316"/>
      <c r="CX996" s="316"/>
      <c r="CY996" s="316"/>
      <c r="CZ996" s="316"/>
      <c r="DA996" s="316"/>
      <c r="DB996" s="316"/>
      <c r="DC996" s="316"/>
      <c r="DD996" s="316"/>
      <c r="DE996" s="316"/>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21"/>
      <c r="ET996" s="21"/>
      <c r="EU996" s="21"/>
      <c r="EV996" s="21"/>
      <c r="HP996" s="268">
        <f t="shared" si="625"/>
        <v>4</v>
      </c>
      <c r="HQ996" s="268">
        <f t="shared" si="595"/>
        <v>988</v>
      </c>
      <c r="HR996" s="268">
        <f t="shared" si="626"/>
        <v>0</v>
      </c>
      <c r="HS996" s="268">
        <f t="shared" si="627"/>
        <v>0</v>
      </c>
    </row>
    <row r="997" spans="1:227" x14ac:dyDescent="0.3">
      <c r="A997" s="21"/>
      <c r="B997" s="14">
        <v>12551</v>
      </c>
      <c r="C997" s="14">
        <v>21</v>
      </c>
      <c r="D997" s="14" t="s">
        <v>182</v>
      </c>
      <c r="E997" s="14" t="s">
        <v>183</v>
      </c>
      <c r="F997" s="14">
        <v>320</v>
      </c>
      <c r="G997" s="14" t="s">
        <v>120</v>
      </c>
      <c r="H997" s="14">
        <v>7</v>
      </c>
      <c r="I997" s="14">
        <v>3</v>
      </c>
      <c r="J997" s="14">
        <v>3</v>
      </c>
      <c r="K997" s="14">
        <v>3</v>
      </c>
      <c r="L997" s="14" t="s">
        <v>141</v>
      </c>
      <c r="M997" s="24">
        <f t="shared" si="621"/>
        <v>3</v>
      </c>
      <c r="N997" s="24">
        <f t="shared" si="596"/>
        <v>3</v>
      </c>
      <c r="O997" s="24" t="str">
        <f t="shared" si="597"/>
        <v>3 3</v>
      </c>
      <c r="P997" s="24">
        <f t="shared" si="598"/>
        <v>3</v>
      </c>
      <c r="Q997" s="25">
        <f t="shared" si="599"/>
        <v>0</v>
      </c>
      <c r="R997" s="26">
        <f t="shared" si="600"/>
        <v>0</v>
      </c>
      <c r="S997" s="24">
        <f t="shared" si="601"/>
        <v>7</v>
      </c>
      <c r="T997" s="24">
        <f t="shared" si="602"/>
        <v>7</v>
      </c>
      <c r="U997" s="24">
        <f t="shared" si="603"/>
        <v>7</v>
      </c>
      <c r="V997" s="24" t="str">
        <f t="shared" si="604"/>
        <v>g</v>
      </c>
      <c r="W997" s="24">
        <f t="shared" si="622"/>
        <v>0</v>
      </c>
      <c r="X997" s="24">
        <f t="shared" si="605"/>
        <v>7</v>
      </c>
      <c r="Y997" s="24">
        <f t="shared" si="606"/>
        <v>7</v>
      </c>
      <c r="Z997" s="24" t="str">
        <f t="shared" si="607"/>
        <v>F</v>
      </c>
      <c r="AA997" s="24" t="str">
        <f t="shared" si="628"/>
        <v>F</v>
      </c>
      <c r="AB997" s="34" t="str">
        <f t="shared" si="608"/>
        <v/>
      </c>
      <c r="AC997" s="34" t="str">
        <f t="shared" si="609"/>
        <v>g</v>
      </c>
      <c r="AD997" s="34" t="str">
        <f t="shared" si="623"/>
        <v>g</v>
      </c>
      <c r="AE997" s="34" t="str">
        <f t="shared" si="610"/>
        <v>7 0</v>
      </c>
      <c r="AF997" s="34">
        <f t="shared" si="611"/>
        <v>3</v>
      </c>
      <c r="AG997" s="34">
        <f t="shared" si="612"/>
        <v>3</v>
      </c>
      <c r="AH997" s="34">
        <f t="shared" si="613"/>
        <v>0</v>
      </c>
      <c r="AI997" s="172">
        <f>IF(AJ997&lt;&gt;"",MAX(AI$3:AI996)+1,"")</f>
        <v>732</v>
      </c>
      <c r="AJ997" s="172" t="str">
        <f t="shared" si="614"/>
        <v>F</v>
      </c>
      <c r="AK997" s="172">
        <f t="shared" si="615"/>
        <v>320</v>
      </c>
      <c r="AL997" s="172">
        <f t="shared" si="616"/>
        <v>3</v>
      </c>
      <c r="AM997" s="172" t="str">
        <f>IF(AN997&lt;&gt;"",MAX(AM$3:AM996)+1,"")</f>
        <v/>
      </c>
      <c r="AN997" s="172" t="str">
        <f t="shared" si="617"/>
        <v/>
      </c>
      <c r="AO997" s="172" t="str">
        <f t="shared" si="618"/>
        <v/>
      </c>
      <c r="AP997" s="172" t="str">
        <f t="shared" si="619"/>
        <v/>
      </c>
      <c r="AQ997" s="172" t="str">
        <f t="shared" si="620"/>
        <v>3 0</v>
      </c>
      <c r="AR997" s="172" t="str">
        <f>Table1[[#This Row],[Sex ]]&amp;Table1[[#This Row],[Month]]</f>
        <v>F7</v>
      </c>
      <c r="AS997" s="21"/>
      <c r="AT997" s="21"/>
      <c r="AU997" s="21"/>
      <c r="AV997" s="21"/>
      <c r="AW997" s="21"/>
      <c r="AX997" s="21"/>
      <c r="AY997" s="21"/>
      <c r="AZ997" s="21"/>
      <c r="BA997" s="21"/>
      <c r="BB997" s="21"/>
      <c r="BC997" s="21"/>
      <c r="BD997" s="21"/>
      <c r="BE997" s="319"/>
      <c r="BF997" s="319"/>
      <c r="BG997" s="316"/>
      <c r="BH997" s="316"/>
      <c r="BI997" s="316"/>
      <c r="BJ997" s="316"/>
      <c r="BK997" s="316"/>
      <c r="BL997" s="316"/>
      <c r="BM997" s="316"/>
      <c r="BN997" s="316"/>
      <c r="BO997" s="316"/>
      <c r="BP997" s="316"/>
      <c r="BQ997" s="316"/>
      <c r="BR997" s="316"/>
      <c r="BS997" s="316"/>
      <c r="BT997" s="316"/>
      <c r="BU997" s="316"/>
      <c r="BV997" s="316"/>
      <c r="BW997" s="316"/>
      <c r="BX997" s="316"/>
      <c r="BY997" s="316"/>
      <c r="BZ997" s="316"/>
      <c r="CA997" s="316"/>
      <c r="CB997" s="316"/>
      <c r="CC997" s="316"/>
      <c r="CD997" s="316"/>
      <c r="CE997" s="316"/>
      <c r="CF997" s="316"/>
      <c r="CG997" s="316"/>
      <c r="CH997" s="316"/>
      <c r="CI997" s="316"/>
      <c r="CJ997" s="316"/>
      <c r="CK997" s="316"/>
      <c r="CL997" s="316"/>
      <c r="CM997" s="316"/>
      <c r="CN997" s="316"/>
      <c r="CO997" s="316"/>
      <c r="CP997" s="316"/>
      <c r="CQ997" s="316"/>
      <c r="CR997" s="316"/>
      <c r="CS997" s="316"/>
      <c r="CT997" s="316"/>
      <c r="CU997" s="316"/>
      <c r="CV997" s="316"/>
      <c r="CW997" s="316"/>
      <c r="CX997" s="316"/>
      <c r="CY997" s="316"/>
      <c r="CZ997" s="316"/>
      <c r="DA997" s="316"/>
      <c r="DB997" s="316"/>
      <c r="DC997" s="316"/>
      <c r="DD997" s="316"/>
      <c r="DE997" s="316"/>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21"/>
      <c r="ET997" s="21"/>
      <c r="EU997" s="21"/>
      <c r="EV997" s="21"/>
      <c r="HP997" s="268">
        <f t="shared" si="625"/>
        <v>4</v>
      </c>
      <c r="HQ997" s="268">
        <f t="shared" si="595"/>
        <v>989</v>
      </c>
      <c r="HR997" s="268">
        <f t="shared" si="626"/>
        <v>0</v>
      </c>
      <c r="HS997" s="268">
        <f t="shared" si="627"/>
        <v>0</v>
      </c>
    </row>
    <row r="998" spans="1:227" x14ac:dyDescent="0.3">
      <c r="A998" s="21"/>
      <c r="B998" s="14">
        <v>12551</v>
      </c>
      <c r="C998" s="14">
        <v>22</v>
      </c>
      <c r="D998" s="14" t="s">
        <v>182</v>
      </c>
      <c r="E998" s="14" t="s">
        <v>183</v>
      </c>
      <c r="F998" s="14">
        <v>320</v>
      </c>
      <c r="G998" s="14" t="s">
        <v>121</v>
      </c>
      <c r="H998" s="14">
        <v>7</v>
      </c>
      <c r="I998" s="14">
        <v>4</v>
      </c>
      <c r="J998" s="14">
        <v>4</v>
      </c>
      <c r="K998" s="14">
        <v>3</v>
      </c>
      <c r="L998" s="14" t="s">
        <v>141</v>
      </c>
      <c r="M998" s="24">
        <f t="shared" si="621"/>
        <v>4</v>
      </c>
      <c r="N998" s="24">
        <f t="shared" si="596"/>
        <v>3</v>
      </c>
      <c r="O998" s="24" t="str">
        <f t="shared" si="597"/>
        <v>4 4</v>
      </c>
      <c r="P998" s="24">
        <f t="shared" si="598"/>
        <v>4</v>
      </c>
      <c r="Q998" s="25">
        <f t="shared" si="599"/>
        <v>0</v>
      </c>
      <c r="R998" s="26">
        <f t="shared" si="600"/>
        <v>0</v>
      </c>
      <c r="S998" s="24">
        <f t="shared" si="601"/>
        <v>7</v>
      </c>
      <c r="T998" s="24">
        <f t="shared" si="602"/>
        <v>7</v>
      </c>
      <c r="U998" s="24">
        <f t="shared" si="603"/>
        <v>7</v>
      </c>
      <c r="V998" s="24" t="str">
        <f t="shared" si="604"/>
        <v>g</v>
      </c>
      <c r="W998" s="24">
        <f t="shared" si="622"/>
        <v>1</v>
      </c>
      <c r="X998" s="24">
        <f t="shared" si="605"/>
        <v>7</v>
      </c>
      <c r="Y998" s="24">
        <f t="shared" si="606"/>
        <v>7</v>
      </c>
      <c r="Z998" s="24" t="str">
        <f t="shared" si="607"/>
        <v>M</v>
      </c>
      <c r="AA998" s="24" t="str">
        <f t="shared" si="628"/>
        <v>M</v>
      </c>
      <c r="AB998" s="34" t="str">
        <f t="shared" si="608"/>
        <v/>
      </c>
      <c r="AC998" s="34" t="str">
        <f t="shared" si="609"/>
        <v>g</v>
      </c>
      <c r="AD998" s="34" t="str">
        <f t="shared" si="623"/>
        <v>g</v>
      </c>
      <c r="AE998" s="34" t="str">
        <f t="shared" si="610"/>
        <v>7 0</v>
      </c>
      <c r="AF998" s="34">
        <f t="shared" si="611"/>
        <v>4</v>
      </c>
      <c r="AG998" s="34">
        <f t="shared" si="612"/>
        <v>4</v>
      </c>
      <c r="AH998" s="34">
        <f t="shared" si="613"/>
        <v>0</v>
      </c>
      <c r="AI998" s="172" t="str">
        <f>IF(AJ998&lt;&gt;"",MAX(AI$3:AI997)+1,"")</f>
        <v/>
      </c>
      <c r="AJ998" s="172" t="str">
        <f t="shared" si="614"/>
        <v/>
      </c>
      <c r="AK998" s="172" t="str">
        <f t="shared" si="615"/>
        <v/>
      </c>
      <c r="AL998" s="172" t="str">
        <f t="shared" si="616"/>
        <v/>
      </c>
      <c r="AM998" s="172">
        <f>IF(AN998&lt;&gt;"",MAX(AM$3:AM997)+1,"")</f>
        <v>253</v>
      </c>
      <c r="AN998" s="172" t="str">
        <f t="shared" si="617"/>
        <v>M</v>
      </c>
      <c r="AO998" s="172">
        <f t="shared" si="618"/>
        <v>320</v>
      </c>
      <c r="AP998" s="172">
        <f t="shared" si="619"/>
        <v>4</v>
      </c>
      <c r="AQ998" s="172" t="str">
        <f t="shared" si="620"/>
        <v>4 1</v>
      </c>
      <c r="AR998" s="172" t="str">
        <f>Table1[[#This Row],[Sex ]]&amp;Table1[[#This Row],[Month]]</f>
        <v>M7</v>
      </c>
      <c r="AS998" s="21"/>
      <c r="AT998" s="21"/>
      <c r="AU998" s="21"/>
      <c r="AV998" s="21"/>
      <c r="AW998" s="21"/>
      <c r="AX998" s="21"/>
      <c r="AY998" s="21"/>
      <c r="AZ998" s="21"/>
      <c r="BA998" s="21"/>
      <c r="BB998" s="21"/>
      <c r="BC998" s="21"/>
      <c r="BD998" s="21"/>
      <c r="BE998" s="319"/>
      <c r="BF998" s="319"/>
      <c r="BG998" s="316"/>
      <c r="BH998" s="316"/>
      <c r="BI998" s="316"/>
      <c r="BJ998" s="316"/>
      <c r="BK998" s="316"/>
      <c r="BL998" s="316"/>
      <c r="BM998" s="316"/>
      <c r="BN998" s="316"/>
      <c r="BO998" s="316"/>
      <c r="BP998" s="316"/>
      <c r="BQ998" s="316"/>
      <c r="BR998" s="316"/>
      <c r="BS998" s="316"/>
      <c r="BT998" s="316"/>
      <c r="BU998" s="316"/>
      <c r="BV998" s="316"/>
      <c r="BW998" s="316"/>
      <c r="BX998" s="316"/>
      <c r="BY998" s="316"/>
      <c r="BZ998" s="316"/>
      <c r="CA998" s="316"/>
      <c r="CB998" s="316"/>
      <c r="CC998" s="316"/>
      <c r="CD998" s="316"/>
      <c r="CE998" s="316"/>
      <c r="CF998" s="316"/>
      <c r="CG998" s="316"/>
      <c r="CH998" s="316"/>
      <c r="CI998" s="316"/>
      <c r="CJ998" s="316"/>
      <c r="CK998" s="316"/>
      <c r="CL998" s="316"/>
      <c r="CM998" s="316"/>
      <c r="CN998" s="316"/>
      <c r="CO998" s="316"/>
      <c r="CP998" s="316"/>
      <c r="CQ998" s="316"/>
      <c r="CR998" s="316"/>
      <c r="CS998" s="316"/>
      <c r="CT998" s="316"/>
      <c r="CU998" s="316"/>
      <c r="CV998" s="316"/>
      <c r="CW998" s="316"/>
      <c r="CX998" s="316"/>
      <c r="CY998" s="316"/>
      <c r="CZ998" s="316"/>
      <c r="DA998" s="316"/>
      <c r="DB998" s="316"/>
      <c r="DC998" s="316"/>
      <c r="DD998" s="316"/>
      <c r="DE998" s="316"/>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HP998" s="268">
        <f t="shared" si="625"/>
        <v>99</v>
      </c>
      <c r="HQ998" s="268">
        <f t="shared" si="595"/>
        <v>990</v>
      </c>
      <c r="HR998" s="268">
        <f t="shared" si="626"/>
        <v>0</v>
      </c>
      <c r="HS998" s="268">
        <f t="shared" si="627"/>
        <v>0</v>
      </c>
    </row>
    <row r="999" spans="1:227" x14ac:dyDescent="0.3">
      <c r="A999" s="21"/>
      <c r="B999" s="14">
        <v>12551</v>
      </c>
      <c r="C999" s="14">
        <v>23</v>
      </c>
      <c r="D999" s="14" t="s">
        <v>182</v>
      </c>
      <c r="E999" s="14" t="s">
        <v>183</v>
      </c>
      <c r="F999" s="14">
        <v>340</v>
      </c>
      <c r="G999" s="14" t="s">
        <v>120</v>
      </c>
      <c r="H999" s="14">
        <v>7</v>
      </c>
      <c r="I999" s="14">
        <v>6</v>
      </c>
      <c r="J999" s="14">
        <v>6</v>
      </c>
      <c r="K999" s="14">
        <v>6</v>
      </c>
      <c r="L999" s="14" t="s">
        <v>141</v>
      </c>
      <c r="M999" s="24">
        <f t="shared" si="621"/>
        <v>6</v>
      </c>
      <c r="N999" s="24">
        <f t="shared" si="596"/>
        <v>3</v>
      </c>
      <c r="O999" s="24" t="str">
        <f t="shared" si="597"/>
        <v>6 6</v>
      </c>
      <c r="P999" s="24">
        <f t="shared" si="598"/>
        <v>6</v>
      </c>
      <c r="Q999" s="25">
        <f t="shared" si="599"/>
        <v>0</v>
      </c>
      <c r="R999" s="26">
        <f t="shared" si="600"/>
        <v>0</v>
      </c>
      <c r="S999" s="24">
        <f t="shared" si="601"/>
        <v>7</v>
      </c>
      <c r="T999" s="24">
        <f t="shared" si="602"/>
        <v>7</v>
      </c>
      <c r="U999" s="24">
        <f t="shared" si="603"/>
        <v>7</v>
      </c>
      <c r="V999" s="24" t="str">
        <f t="shared" si="604"/>
        <v>g</v>
      </c>
      <c r="W999" s="24">
        <f t="shared" si="622"/>
        <v>0</v>
      </c>
      <c r="X999" s="24">
        <f t="shared" si="605"/>
        <v>7</v>
      </c>
      <c r="Y999" s="24">
        <f t="shared" si="606"/>
        <v>7</v>
      </c>
      <c r="Z999" s="24" t="str">
        <f t="shared" si="607"/>
        <v>F</v>
      </c>
      <c r="AA999" s="24" t="str">
        <f t="shared" si="628"/>
        <v>F</v>
      </c>
      <c r="AB999" s="34" t="str">
        <f t="shared" si="608"/>
        <v/>
      </c>
      <c r="AC999" s="34" t="str">
        <f t="shared" si="609"/>
        <v>g</v>
      </c>
      <c r="AD999" s="34" t="str">
        <f t="shared" si="623"/>
        <v>g</v>
      </c>
      <c r="AE999" s="34" t="str">
        <f t="shared" si="610"/>
        <v>7 0</v>
      </c>
      <c r="AF999" s="34">
        <f t="shared" si="611"/>
        <v>6</v>
      </c>
      <c r="AG999" s="34">
        <f t="shared" si="612"/>
        <v>6</v>
      </c>
      <c r="AH999" s="34">
        <f t="shared" si="613"/>
        <v>0</v>
      </c>
      <c r="AI999" s="172">
        <f>IF(AJ999&lt;&gt;"",MAX(AI$3:AI998)+1,"")</f>
        <v>733</v>
      </c>
      <c r="AJ999" s="172" t="str">
        <f t="shared" si="614"/>
        <v>F</v>
      </c>
      <c r="AK999" s="172">
        <f t="shared" si="615"/>
        <v>340</v>
      </c>
      <c r="AL999" s="172">
        <f t="shared" si="616"/>
        <v>6</v>
      </c>
      <c r="AM999" s="172" t="str">
        <f>IF(AN999&lt;&gt;"",MAX(AM$3:AM998)+1,"")</f>
        <v/>
      </c>
      <c r="AN999" s="172" t="str">
        <f t="shared" si="617"/>
        <v/>
      </c>
      <c r="AO999" s="172" t="str">
        <f t="shared" si="618"/>
        <v/>
      </c>
      <c r="AP999" s="172" t="str">
        <f t="shared" si="619"/>
        <v/>
      </c>
      <c r="AQ999" s="172" t="str">
        <f t="shared" si="620"/>
        <v>6 0</v>
      </c>
      <c r="AR999" s="172" t="str">
        <f>Table1[[#This Row],[Sex ]]&amp;Table1[[#This Row],[Month]]</f>
        <v>F7</v>
      </c>
      <c r="AS999" s="21"/>
      <c r="AT999" s="21"/>
      <c r="AU999" s="21"/>
      <c r="AV999" s="21"/>
      <c r="AW999" s="21"/>
      <c r="AX999" s="21"/>
      <c r="AY999" s="21"/>
      <c r="AZ999" s="21"/>
      <c r="BA999" s="21"/>
      <c r="BB999" s="21"/>
      <c r="BC999" s="21"/>
      <c r="BD999" s="21"/>
      <c r="BE999" s="319"/>
      <c r="BF999" s="319"/>
      <c r="BG999" s="316"/>
      <c r="BH999" s="316"/>
      <c r="BI999" s="316"/>
      <c r="BJ999" s="316"/>
      <c r="BK999" s="316"/>
      <c r="BL999" s="316"/>
      <c r="BM999" s="316"/>
      <c r="BN999" s="316"/>
      <c r="BO999" s="316"/>
      <c r="BP999" s="316"/>
      <c r="BQ999" s="316"/>
      <c r="BR999" s="316"/>
      <c r="BS999" s="316"/>
      <c r="BT999" s="316"/>
      <c r="BU999" s="316"/>
      <c r="BV999" s="316"/>
      <c r="BW999" s="316"/>
      <c r="BX999" s="316"/>
      <c r="BY999" s="316"/>
      <c r="BZ999" s="316"/>
      <c r="CA999" s="316"/>
      <c r="CB999" s="316"/>
      <c r="CC999" s="316"/>
      <c r="CD999" s="316"/>
      <c r="CE999" s="316"/>
      <c r="CF999" s="316"/>
      <c r="CG999" s="316"/>
      <c r="CH999" s="316"/>
      <c r="CI999" s="316"/>
      <c r="CJ999" s="316"/>
      <c r="CK999" s="316"/>
      <c r="CL999" s="316"/>
      <c r="CM999" s="316"/>
      <c r="CN999" s="316"/>
      <c r="CO999" s="316"/>
      <c r="CP999" s="316"/>
      <c r="CQ999" s="316"/>
      <c r="CR999" s="316"/>
      <c r="CS999" s="316"/>
      <c r="CT999" s="316"/>
      <c r="CU999" s="316"/>
      <c r="CV999" s="316"/>
      <c r="CW999" s="316"/>
      <c r="CX999" s="316"/>
      <c r="CY999" s="316"/>
      <c r="CZ999" s="316"/>
      <c r="DA999" s="316"/>
      <c r="DB999" s="316"/>
      <c r="DC999" s="316"/>
      <c r="DD999" s="316"/>
      <c r="DE999" s="316"/>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21"/>
      <c r="ET999" s="21"/>
      <c r="EU999" s="21"/>
      <c r="EV999" s="21"/>
      <c r="HP999" s="268">
        <f t="shared" si="625"/>
        <v>4</v>
      </c>
      <c r="HQ999" s="268">
        <f t="shared" si="595"/>
        <v>991</v>
      </c>
      <c r="HR999" s="268">
        <f t="shared" si="626"/>
        <v>0</v>
      </c>
      <c r="HS999" s="268">
        <f t="shared" si="627"/>
        <v>0</v>
      </c>
    </row>
    <row r="1000" spans="1:227" x14ac:dyDescent="0.3">
      <c r="A1000" s="21"/>
      <c r="B1000" s="14">
        <v>12551</v>
      </c>
      <c r="C1000" s="14">
        <v>24</v>
      </c>
      <c r="D1000" s="14" t="s">
        <v>182</v>
      </c>
      <c r="E1000" s="14" t="s">
        <v>183</v>
      </c>
      <c r="F1000" s="14">
        <v>300</v>
      </c>
      <c r="G1000" s="14" t="s">
        <v>120</v>
      </c>
      <c r="H1000" s="14">
        <v>7</v>
      </c>
      <c r="I1000" s="14">
        <v>3</v>
      </c>
      <c r="J1000" s="14">
        <v>3</v>
      </c>
      <c r="K1000" s="14">
        <v>3</v>
      </c>
      <c r="L1000" s="14" t="s">
        <v>141</v>
      </c>
      <c r="M1000" s="24">
        <f t="shared" si="621"/>
        <v>3</v>
      </c>
      <c r="N1000" s="24">
        <f t="shared" si="596"/>
        <v>3</v>
      </c>
      <c r="O1000" s="24" t="str">
        <f t="shared" si="597"/>
        <v>3 3</v>
      </c>
      <c r="P1000" s="24">
        <f t="shared" si="598"/>
        <v>3</v>
      </c>
      <c r="Q1000" s="25">
        <f t="shared" si="599"/>
        <v>0</v>
      </c>
      <c r="R1000" s="26">
        <f t="shared" si="600"/>
        <v>0</v>
      </c>
      <c r="S1000" s="24">
        <f t="shared" si="601"/>
        <v>7</v>
      </c>
      <c r="T1000" s="24">
        <f t="shared" si="602"/>
        <v>7</v>
      </c>
      <c r="U1000" s="24">
        <f t="shared" si="603"/>
        <v>7</v>
      </c>
      <c r="V1000" s="24" t="str">
        <f t="shared" si="604"/>
        <v>g</v>
      </c>
      <c r="W1000" s="24">
        <f t="shared" si="622"/>
        <v>0</v>
      </c>
      <c r="X1000" s="24">
        <f t="shared" si="605"/>
        <v>7</v>
      </c>
      <c r="Y1000" s="24">
        <f t="shared" si="606"/>
        <v>7</v>
      </c>
      <c r="Z1000" s="24" t="str">
        <f t="shared" si="607"/>
        <v>F</v>
      </c>
      <c r="AA1000" s="24" t="str">
        <f t="shared" si="628"/>
        <v>F</v>
      </c>
      <c r="AB1000" s="34" t="str">
        <f t="shared" si="608"/>
        <v/>
      </c>
      <c r="AC1000" s="34" t="str">
        <f t="shared" si="609"/>
        <v>g</v>
      </c>
      <c r="AD1000" s="34" t="str">
        <f t="shared" si="623"/>
        <v>g</v>
      </c>
      <c r="AE1000" s="34" t="str">
        <f t="shared" si="610"/>
        <v>7 0</v>
      </c>
      <c r="AF1000" s="34">
        <f t="shared" si="611"/>
        <v>3</v>
      </c>
      <c r="AG1000" s="34">
        <f t="shared" si="612"/>
        <v>3</v>
      </c>
      <c r="AH1000" s="34">
        <f t="shared" si="613"/>
        <v>0</v>
      </c>
      <c r="AI1000" s="172">
        <f>IF(AJ1000&lt;&gt;"",MAX(AI$3:AI999)+1,"")</f>
        <v>734</v>
      </c>
      <c r="AJ1000" s="172" t="str">
        <f t="shared" si="614"/>
        <v>F</v>
      </c>
      <c r="AK1000" s="172">
        <f t="shared" si="615"/>
        <v>300</v>
      </c>
      <c r="AL1000" s="172">
        <f t="shared" si="616"/>
        <v>3</v>
      </c>
      <c r="AM1000" s="172" t="str">
        <f>IF(AN1000&lt;&gt;"",MAX(AM$3:AM999)+1,"")</f>
        <v/>
      </c>
      <c r="AN1000" s="172" t="str">
        <f t="shared" si="617"/>
        <v/>
      </c>
      <c r="AO1000" s="172" t="str">
        <f t="shared" si="618"/>
        <v/>
      </c>
      <c r="AP1000" s="172" t="str">
        <f t="shared" si="619"/>
        <v/>
      </c>
      <c r="AQ1000" s="172" t="str">
        <f t="shared" si="620"/>
        <v>3 0</v>
      </c>
      <c r="AR1000" s="172" t="str">
        <f>Table1[[#This Row],[Sex ]]&amp;Table1[[#This Row],[Month]]</f>
        <v>F7</v>
      </c>
      <c r="AS1000" s="21"/>
      <c r="AT1000" s="21"/>
      <c r="AU1000" s="21"/>
      <c r="AV1000" s="21"/>
      <c r="AW1000" s="21"/>
      <c r="AX1000" s="21"/>
      <c r="AY1000" s="21"/>
      <c r="AZ1000" s="21"/>
      <c r="BA1000" s="21"/>
      <c r="BB1000" s="21"/>
      <c r="BC1000" s="21"/>
      <c r="BD1000" s="21"/>
      <c r="BE1000" s="319"/>
      <c r="BF1000" s="319"/>
      <c r="BG1000" s="316"/>
      <c r="BH1000" s="316"/>
      <c r="BI1000" s="316"/>
      <c r="BJ1000" s="316"/>
      <c r="BK1000" s="316"/>
      <c r="BL1000" s="316"/>
      <c r="BM1000" s="316"/>
      <c r="BN1000" s="316"/>
      <c r="BO1000" s="316"/>
      <c r="BP1000" s="316"/>
      <c r="BQ1000" s="316"/>
      <c r="BR1000" s="316"/>
      <c r="BS1000" s="316"/>
      <c r="BT1000" s="316"/>
      <c r="BU1000" s="316"/>
      <c r="BV1000" s="316"/>
      <c r="BW1000" s="316"/>
      <c r="BX1000" s="316"/>
      <c r="BY1000" s="316"/>
      <c r="BZ1000" s="316"/>
      <c r="CA1000" s="316"/>
      <c r="CB1000" s="316"/>
      <c r="CC1000" s="316"/>
      <c r="CD1000" s="316"/>
      <c r="CE1000" s="316"/>
      <c r="CF1000" s="316"/>
      <c r="CG1000" s="316"/>
      <c r="CH1000" s="316"/>
      <c r="CI1000" s="316"/>
      <c r="CJ1000" s="316"/>
      <c r="CK1000" s="316"/>
      <c r="CL1000" s="316"/>
      <c r="CM1000" s="316"/>
      <c r="CN1000" s="316"/>
      <c r="CO1000" s="316"/>
      <c r="CP1000" s="316"/>
      <c r="CQ1000" s="316"/>
      <c r="CR1000" s="316"/>
      <c r="CS1000" s="316"/>
      <c r="CT1000" s="316"/>
      <c r="CU1000" s="316"/>
      <c r="CV1000" s="316"/>
      <c r="CW1000" s="316"/>
      <c r="CX1000" s="316"/>
      <c r="CY1000" s="316"/>
      <c r="CZ1000" s="316"/>
      <c r="DA1000" s="316"/>
      <c r="DB1000" s="316"/>
      <c r="DC1000" s="316"/>
      <c r="DD1000" s="316"/>
      <c r="DE1000" s="316"/>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21"/>
      <c r="ET1000" s="21"/>
      <c r="EU1000" s="21"/>
      <c r="EV1000" s="21"/>
      <c r="HP1000" s="268">
        <f t="shared" si="625"/>
        <v>5</v>
      </c>
      <c r="HQ1000" s="268">
        <f t="shared" si="595"/>
        <v>992</v>
      </c>
      <c r="HR1000" s="268">
        <f t="shared" si="626"/>
        <v>0</v>
      </c>
      <c r="HS1000" s="268">
        <f t="shared" si="627"/>
        <v>0</v>
      </c>
    </row>
    <row r="1001" spans="1:227" x14ac:dyDescent="0.3">
      <c r="A1001" s="21"/>
      <c r="B1001" s="14">
        <v>12551</v>
      </c>
      <c r="C1001" s="14">
        <v>25</v>
      </c>
      <c r="D1001" s="14" t="s">
        <v>182</v>
      </c>
      <c r="E1001" s="14" t="s">
        <v>183</v>
      </c>
      <c r="F1001" s="14">
        <v>320</v>
      </c>
      <c r="G1001" s="14" t="s">
        <v>121</v>
      </c>
      <c r="H1001" s="14">
        <v>7</v>
      </c>
      <c r="I1001" s="14">
        <v>3</v>
      </c>
      <c r="J1001" s="14">
        <v>3</v>
      </c>
      <c r="K1001" s="14">
        <v>3</v>
      </c>
      <c r="L1001" s="14" t="s">
        <v>141</v>
      </c>
      <c r="M1001" s="24">
        <f t="shared" si="621"/>
        <v>3</v>
      </c>
      <c r="N1001" s="24">
        <f t="shared" si="596"/>
        <v>3</v>
      </c>
      <c r="O1001" s="24" t="str">
        <f t="shared" si="597"/>
        <v>3 3</v>
      </c>
      <c r="P1001" s="24">
        <f t="shared" si="598"/>
        <v>3</v>
      </c>
      <c r="Q1001" s="25">
        <f t="shared" si="599"/>
        <v>0</v>
      </c>
      <c r="R1001" s="26">
        <f t="shared" si="600"/>
        <v>0</v>
      </c>
      <c r="S1001" s="24">
        <f t="shared" si="601"/>
        <v>7</v>
      </c>
      <c r="T1001" s="24">
        <f t="shared" si="602"/>
        <v>7</v>
      </c>
      <c r="U1001" s="24">
        <f t="shared" si="603"/>
        <v>7</v>
      </c>
      <c r="V1001" s="24" t="str">
        <f t="shared" si="604"/>
        <v>g</v>
      </c>
      <c r="W1001" s="24">
        <f t="shared" si="622"/>
        <v>0</v>
      </c>
      <c r="X1001" s="24">
        <f t="shared" si="605"/>
        <v>7</v>
      </c>
      <c r="Y1001" s="24">
        <f t="shared" si="606"/>
        <v>7</v>
      </c>
      <c r="Z1001" s="24" t="str">
        <f t="shared" si="607"/>
        <v>M</v>
      </c>
      <c r="AA1001" s="24" t="str">
        <f t="shared" si="628"/>
        <v>M</v>
      </c>
      <c r="AB1001" s="34" t="str">
        <f t="shared" si="608"/>
        <v/>
      </c>
      <c r="AC1001" s="34" t="str">
        <f t="shared" si="609"/>
        <v>g</v>
      </c>
      <c r="AD1001" s="34" t="str">
        <f t="shared" si="623"/>
        <v>g</v>
      </c>
      <c r="AE1001" s="34" t="str">
        <f t="shared" si="610"/>
        <v>7 0</v>
      </c>
      <c r="AF1001" s="34">
        <f t="shared" si="611"/>
        <v>3</v>
      </c>
      <c r="AG1001" s="34">
        <f t="shared" si="612"/>
        <v>3</v>
      </c>
      <c r="AH1001" s="34">
        <f t="shared" si="613"/>
        <v>0</v>
      </c>
      <c r="AI1001" s="172" t="str">
        <f>IF(AJ1001&lt;&gt;"",MAX(AI$3:AI1000)+1,"")</f>
        <v/>
      </c>
      <c r="AJ1001" s="172" t="str">
        <f t="shared" si="614"/>
        <v/>
      </c>
      <c r="AK1001" s="172" t="str">
        <f t="shared" si="615"/>
        <v/>
      </c>
      <c r="AL1001" s="172" t="str">
        <f t="shared" si="616"/>
        <v/>
      </c>
      <c r="AM1001" s="172">
        <f>IF(AN1001&lt;&gt;"",MAX(AM$3:AM1000)+1,"")</f>
        <v>254</v>
      </c>
      <c r="AN1001" s="172" t="str">
        <f t="shared" si="617"/>
        <v>M</v>
      </c>
      <c r="AO1001" s="172">
        <f t="shared" si="618"/>
        <v>320</v>
      </c>
      <c r="AP1001" s="172">
        <f t="shared" si="619"/>
        <v>3</v>
      </c>
      <c r="AQ1001" s="172" t="str">
        <f t="shared" si="620"/>
        <v>3 0</v>
      </c>
      <c r="AR1001" s="172" t="str">
        <f>Table1[[#This Row],[Sex ]]&amp;Table1[[#This Row],[Month]]</f>
        <v>M7</v>
      </c>
      <c r="AS1001" s="21"/>
      <c r="AT1001" s="21"/>
      <c r="AU1001" s="21"/>
      <c r="AV1001" s="21"/>
      <c r="AW1001" s="21"/>
      <c r="AX1001" s="21"/>
      <c r="AY1001" s="21"/>
      <c r="AZ1001" s="21"/>
      <c r="BA1001" s="21"/>
      <c r="BB1001" s="21"/>
      <c r="BC1001" s="21"/>
      <c r="BD1001" s="21"/>
      <c r="BE1001" s="319"/>
      <c r="BF1001" s="319"/>
      <c r="BG1001" s="316"/>
      <c r="BH1001" s="316"/>
      <c r="BI1001" s="316"/>
      <c r="BJ1001" s="316"/>
      <c r="BK1001" s="316"/>
      <c r="BL1001" s="316"/>
      <c r="BM1001" s="316"/>
      <c r="BN1001" s="316"/>
      <c r="BO1001" s="316"/>
      <c r="BP1001" s="316"/>
      <c r="BQ1001" s="316"/>
      <c r="BR1001" s="316"/>
      <c r="BS1001" s="316"/>
      <c r="BT1001" s="316"/>
      <c r="BU1001" s="316"/>
      <c r="BV1001" s="316"/>
      <c r="BW1001" s="316"/>
      <c r="BX1001" s="316"/>
      <c r="BY1001" s="316"/>
      <c r="BZ1001" s="316"/>
      <c r="CA1001" s="316"/>
      <c r="CB1001" s="316"/>
      <c r="CC1001" s="316"/>
      <c r="CD1001" s="316"/>
      <c r="CE1001" s="316"/>
      <c r="CF1001" s="316"/>
      <c r="CG1001" s="316"/>
      <c r="CH1001" s="316"/>
      <c r="CI1001" s="316"/>
      <c r="CJ1001" s="316"/>
      <c r="CK1001" s="316"/>
      <c r="CL1001" s="316"/>
      <c r="CM1001" s="316"/>
      <c r="CN1001" s="316"/>
      <c r="CO1001" s="316"/>
      <c r="CP1001" s="316"/>
      <c r="CQ1001" s="316"/>
      <c r="CR1001" s="316"/>
      <c r="CS1001" s="316"/>
      <c r="CT1001" s="316"/>
      <c r="CU1001" s="316"/>
      <c r="CV1001" s="316"/>
      <c r="CW1001" s="316"/>
      <c r="CX1001" s="316"/>
      <c r="CY1001" s="316"/>
      <c r="CZ1001" s="316"/>
      <c r="DA1001" s="316"/>
      <c r="DB1001" s="316"/>
      <c r="DC1001" s="316"/>
      <c r="DD1001" s="316"/>
      <c r="DE1001" s="316"/>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21"/>
      <c r="ET1001" s="21"/>
      <c r="EU1001" s="21"/>
      <c r="EV1001" s="21"/>
      <c r="HP1001" s="268">
        <f t="shared" si="625"/>
        <v>4</v>
      </c>
      <c r="HQ1001" s="268">
        <f t="shared" si="595"/>
        <v>993</v>
      </c>
      <c r="HR1001" s="268">
        <f t="shared" si="626"/>
        <v>0</v>
      </c>
      <c r="HS1001" s="268">
        <f t="shared" si="627"/>
        <v>0</v>
      </c>
    </row>
    <row r="1002" spans="1:227" x14ac:dyDescent="0.3">
      <c r="A1002" s="21"/>
      <c r="B1002" s="14">
        <v>12551</v>
      </c>
      <c r="C1002" s="14">
        <v>26</v>
      </c>
      <c r="D1002" s="14" t="s">
        <v>182</v>
      </c>
      <c r="E1002" s="14" t="s">
        <v>183</v>
      </c>
      <c r="F1002" s="14">
        <v>310</v>
      </c>
      <c r="G1002" s="14" t="s">
        <v>121</v>
      </c>
      <c r="H1002" s="14">
        <v>7</v>
      </c>
      <c r="I1002" s="14">
        <v>7</v>
      </c>
      <c r="J1002" s="14">
        <v>7</v>
      </c>
      <c r="K1002" s="14">
        <v>7</v>
      </c>
      <c r="L1002" s="14" t="s">
        <v>141</v>
      </c>
      <c r="M1002" s="24">
        <f t="shared" si="621"/>
        <v>7</v>
      </c>
      <c r="N1002" s="24">
        <f t="shared" si="596"/>
        <v>3</v>
      </c>
      <c r="O1002" s="24" t="str">
        <f t="shared" si="597"/>
        <v>7 7</v>
      </c>
      <c r="P1002" s="24">
        <f t="shared" si="598"/>
        <v>7</v>
      </c>
      <c r="Q1002" s="25">
        <f t="shared" si="599"/>
        <v>0</v>
      </c>
      <c r="R1002" s="26">
        <f t="shared" si="600"/>
        <v>0</v>
      </c>
      <c r="S1002" s="24">
        <f t="shared" si="601"/>
        <v>7</v>
      </c>
      <c r="T1002" s="24">
        <f t="shared" si="602"/>
        <v>7</v>
      </c>
      <c r="U1002" s="24">
        <f t="shared" si="603"/>
        <v>7</v>
      </c>
      <c r="V1002" s="24" t="str">
        <f t="shared" si="604"/>
        <v>g</v>
      </c>
      <c r="W1002" s="24">
        <f t="shared" si="622"/>
        <v>0</v>
      </c>
      <c r="X1002" s="24">
        <f t="shared" si="605"/>
        <v>7</v>
      </c>
      <c r="Y1002" s="24">
        <f t="shared" si="606"/>
        <v>7</v>
      </c>
      <c r="Z1002" s="24" t="str">
        <f t="shared" si="607"/>
        <v>M</v>
      </c>
      <c r="AA1002" s="24" t="str">
        <f t="shared" si="628"/>
        <v>M</v>
      </c>
      <c r="AB1002" s="34" t="str">
        <f t="shared" si="608"/>
        <v/>
      </c>
      <c r="AC1002" s="34" t="str">
        <f t="shared" si="609"/>
        <v>g</v>
      </c>
      <c r="AD1002" s="34" t="str">
        <f t="shared" si="623"/>
        <v>g</v>
      </c>
      <c r="AE1002" s="34" t="str">
        <f t="shared" si="610"/>
        <v>7 0</v>
      </c>
      <c r="AF1002" s="34">
        <f t="shared" si="611"/>
        <v>7</v>
      </c>
      <c r="AG1002" s="34">
        <f t="shared" si="612"/>
        <v>7</v>
      </c>
      <c r="AH1002" s="34">
        <f t="shared" si="613"/>
        <v>0</v>
      </c>
      <c r="AI1002" s="172" t="str">
        <f>IF(AJ1002&lt;&gt;"",MAX(AI$3:AI1001)+1,"")</f>
        <v/>
      </c>
      <c r="AJ1002" s="172" t="str">
        <f t="shared" si="614"/>
        <v/>
      </c>
      <c r="AK1002" s="172" t="str">
        <f t="shared" si="615"/>
        <v/>
      </c>
      <c r="AL1002" s="172" t="str">
        <f t="shared" si="616"/>
        <v/>
      </c>
      <c r="AM1002" s="172">
        <f>IF(AN1002&lt;&gt;"",MAX(AM$3:AM1001)+1,"")</f>
        <v>255</v>
      </c>
      <c r="AN1002" s="172" t="str">
        <f t="shared" si="617"/>
        <v>M</v>
      </c>
      <c r="AO1002" s="172">
        <f t="shared" si="618"/>
        <v>310</v>
      </c>
      <c r="AP1002" s="172">
        <f t="shared" si="619"/>
        <v>7</v>
      </c>
      <c r="AQ1002" s="172" t="str">
        <f t="shared" si="620"/>
        <v>7 0</v>
      </c>
      <c r="AR1002" s="172" t="str">
        <f>Table1[[#This Row],[Sex ]]&amp;Table1[[#This Row],[Month]]</f>
        <v>M7</v>
      </c>
      <c r="AS1002" s="21"/>
      <c r="AT1002" s="21"/>
      <c r="AU1002" s="21"/>
      <c r="AV1002" s="21"/>
      <c r="AW1002" s="21"/>
      <c r="AX1002" s="21"/>
      <c r="AY1002" s="21"/>
      <c r="AZ1002" s="21"/>
      <c r="BA1002" s="21"/>
      <c r="BB1002" s="21"/>
      <c r="BC1002" s="21"/>
      <c r="BD1002" s="21"/>
      <c r="BE1002" s="319"/>
      <c r="BF1002" s="319"/>
      <c r="BG1002" s="316"/>
      <c r="BH1002" s="316"/>
      <c r="BI1002" s="316"/>
      <c r="BJ1002" s="316"/>
      <c r="BK1002" s="316"/>
      <c r="BL1002" s="316"/>
      <c r="BM1002" s="316"/>
      <c r="BN1002" s="316"/>
      <c r="BO1002" s="316"/>
      <c r="BP1002" s="316"/>
      <c r="BQ1002" s="316"/>
      <c r="BR1002" s="316"/>
      <c r="BS1002" s="316"/>
      <c r="BT1002" s="316"/>
      <c r="BU1002" s="316"/>
      <c r="BV1002" s="316"/>
      <c r="BW1002" s="316"/>
      <c r="BX1002" s="316"/>
      <c r="BY1002" s="316"/>
      <c r="BZ1002" s="316"/>
      <c r="CA1002" s="316"/>
      <c r="CB1002" s="316"/>
      <c r="CC1002" s="316"/>
      <c r="CD1002" s="316"/>
      <c r="CE1002" s="316"/>
      <c r="CF1002" s="316"/>
      <c r="CG1002" s="316"/>
      <c r="CH1002" s="316"/>
      <c r="CI1002" s="316"/>
      <c r="CJ1002" s="316"/>
      <c r="CK1002" s="316"/>
      <c r="CL1002" s="316"/>
      <c r="CM1002" s="316"/>
      <c r="CN1002" s="316"/>
      <c r="CO1002" s="316"/>
      <c r="CP1002" s="316"/>
      <c r="CQ1002" s="316"/>
      <c r="CR1002" s="316"/>
      <c r="CS1002" s="316"/>
      <c r="CT1002" s="316"/>
      <c r="CU1002" s="316"/>
      <c r="CV1002" s="316"/>
      <c r="CW1002" s="316"/>
      <c r="CX1002" s="316"/>
      <c r="CY1002" s="316"/>
      <c r="CZ1002" s="316"/>
      <c r="DA1002" s="316"/>
      <c r="DB1002" s="316"/>
      <c r="DC1002" s="316"/>
      <c r="DD1002" s="316"/>
      <c r="DE1002" s="316"/>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21"/>
      <c r="ET1002" s="21"/>
      <c r="EU1002" s="21"/>
      <c r="EV1002" s="21"/>
      <c r="HP1002" s="268">
        <f t="shared" si="625"/>
        <v>3</v>
      </c>
      <c r="HQ1002" s="268">
        <f t="shared" si="595"/>
        <v>994</v>
      </c>
      <c r="HR1002" s="268">
        <f t="shared" si="626"/>
        <v>0</v>
      </c>
      <c r="HS1002" s="268">
        <f t="shared" si="627"/>
        <v>0</v>
      </c>
    </row>
    <row r="1003" spans="1:227" x14ac:dyDescent="0.3">
      <c r="A1003" s="21"/>
      <c r="B1003" s="14"/>
      <c r="C1003" s="14"/>
      <c r="D1003" s="14"/>
      <c r="E1003" s="14"/>
      <c r="F1003" s="14"/>
      <c r="G1003" s="14"/>
      <c r="H1003" s="14"/>
      <c r="I1003" s="14"/>
      <c r="J1003" s="14"/>
      <c r="K1003" s="14"/>
      <c r="L1003" s="14"/>
      <c r="M1003" s="24" t="str">
        <f t="shared" ref="M1003:M1066" si="629">IF(I3003&lt;&gt;"",IF(SUM(I3003:I3003)&lt;99,IF(I3003=J3003,I3003,""),""),"")</f>
        <v/>
      </c>
      <c r="N1003" s="24" t="str">
        <f t="shared" ref="N1003:N1066" si="630">IF(H3003&lt;&gt;"",IF(H3003&lt;4,1,IF(H3003&lt;7,2,IF(H3003&lt;10,3,4))),"")</f>
        <v/>
      </c>
      <c r="O1003" s="24" t="str">
        <f t="shared" ref="O1003:O1066" si="631">IF(SUM(I3003:I3003)&lt;99,J3003&amp;" "&amp;I3003,99&amp;" "&amp;99)</f>
        <v xml:space="preserve"> </v>
      </c>
      <c r="P1003" s="24">
        <f t="shared" ref="P1003:P1066" si="632">(J3003+I3003)/2</f>
        <v>0</v>
      </c>
      <c r="Q1003" s="25">
        <f t="shared" ref="Q1003:Q1066" si="633">IF(SUM(I3003:J3003)&lt;99,(I3003-P1003)^2+(J3003-P1003)^2,0)</f>
        <v>0</v>
      </c>
      <c r="R1003" s="26">
        <f t="shared" ref="R1003:R1066" si="634">IF(SUM(I3003:I3003)&lt;99,IF(J3003=0,IF(I3003=0,0,((Q1003)^0.5)/P1003),((Q1003)^0.5)/P1003),"")</f>
        <v>0</v>
      </c>
      <c r="S1003" s="24" t="str">
        <f t="shared" ref="S1003:S1066" si="635">IF(SUM(I3003+J3003)&lt;98,IF(I3003&lt;&gt;"",H3003,""),"")</f>
        <v/>
      </c>
      <c r="T1003" s="24" t="str">
        <f t="shared" ref="T1003:T1066" si="636">IF(SUM(I3003+J3003)&lt;98,IF(J3003&lt;&gt;"",H3003,""),"")</f>
        <v/>
      </c>
      <c r="U1003" s="24" t="str">
        <f t="shared" ref="U1003:U1066" si="637">IF(SUM(I3003+J3003)&lt;99,IF(K3003&lt;&gt;"",H3003,""),"")</f>
        <v/>
      </c>
      <c r="V1003" s="24" t="str">
        <f t="shared" ref="V1003:V1066" si="638">IF(J3003&lt;99,IF(M1003&lt;&gt;"",L3003,""),"")</f>
        <v/>
      </c>
      <c r="W1003" s="24" t="str">
        <f t="shared" ref="W1003:W1066" si="639">IF(J3003&gt;98,99,IF(K3003&gt;98,99,IF(K3003+J3003=198,99,IF(K3003&lt;&gt;"",ABS(J3003-K3003),""))))</f>
        <v/>
      </c>
      <c r="X1003" s="24" t="str">
        <f t="shared" ref="X1003:X1066" si="640">IF(I3003&lt;&gt;0,IF(I3003-J3003&lt;&gt;0,"",H3003),"")</f>
        <v/>
      </c>
      <c r="Y1003" s="24" t="str">
        <f t="shared" ref="Y1003:Y1066" si="641">IF(J3003&lt;&gt;"",H3003,"")</f>
        <v/>
      </c>
      <c r="Z1003" s="24" t="str">
        <f t="shared" ref="Z1003:Z1066" si="642">IF(SUM(I3003+J3003)&lt;98,IF(I3003&lt;&gt;"",G3003,""),"")</f>
        <v/>
      </c>
      <c r="AA1003" s="24" t="b">
        <f t="shared" ref="AA1003:AA1066" si="643">IF(I3003&lt;&gt;"",IF(SUM(I3003:J3003)&gt;98,"",IF(I3003-J3003=0,G3003,"")))</f>
        <v>0</v>
      </c>
      <c r="AB1003" s="34" t="str">
        <f t="shared" ref="AB1003:AB1066" si="644">IF(SUM(I3003:J3003)&gt;98,G3003,"")</f>
        <v/>
      </c>
      <c r="AC1003" s="34">
        <f t="shared" ref="AC1003:AC1066" si="645">IF(SUM(I3003+J3003)&lt;99,L3003,"")</f>
        <v>0</v>
      </c>
      <c r="AD1003" s="34">
        <f t="shared" ref="AD1003:AD1066" si="646">IF(AA1003&lt;&gt;"",AC1003,"")</f>
        <v>0</v>
      </c>
      <c r="AE1003" s="34" t="str">
        <f t="shared" ref="AE1003:AE1066" si="647">H3003&amp;" "&amp;I3003-J3003</f>
        <v xml:space="preserve"> 0</v>
      </c>
      <c r="AF1003" s="34">
        <f t="shared" ref="AF1003:AF1066" si="648">IF(SUM(I3003+J3003)&lt;99,J3003,"")</f>
        <v>0</v>
      </c>
      <c r="AG1003" s="34">
        <f t="shared" ref="AG1003:AG1066" si="649">IF(AF1003&lt;&gt;"",I3003,"")</f>
        <v>0</v>
      </c>
      <c r="AH1003" s="34" t="str">
        <f t="shared" ref="AH1003:AH1066" si="650">IF(I3003&lt;&gt;"",IF((I3003+J3003)&gt;98,"",I3003-J3003),"")</f>
        <v/>
      </c>
      <c r="AI1003" s="172" t="str">
        <f>IF(AJ1003&lt;&gt;"",MAX(AI$3:AI1002)+1,"")</f>
        <v/>
      </c>
      <c r="AJ1003" s="172" t="str">
        <f t="shared" ref="AJ1003:AJ1066" si="651">IF(SUM(I3003:J3003)&lt;98,IF(G3003="F",G3003,""),"")</f>
        <v/>
      </c>
      <c r="AK1003" s="172" t="str">
        <f t="shared" ref="AK1003:AK1066" si="652">IF(AJ1003&lt;&gt;"",F3003,"")</f>
        <v/>
      </c>
      <c r="AL1003" s="172" t="str">
        <f t="shared" ref="AL1003:AL1066" si="653">IF(AK1003&lt;&gt;"",J3003,"")</f>
        <v/>
      </c>
      <c r="AM1003" s="172" t="str">
        <f>IF(AN1003&lt;&gt;"",MAX(AM$3:AM1002)+1,"")</f>
        <v/>
      </c>
      <c r="AN1003" s="172" t="str">
        <f t="shared" ref="AN1003:AN1066" si="654">IF(SUM(I3003:J3003)&lt;98,IF(G3003="M",G3003,""),"")</f>
        <v/>
      </c>
      <c r="AO1003" s="172" t="str">
        <f t="shared" ref="AO1003:AO1066" si="655">IF(AN1003&lt;&gt;"",F3003,"")</f>
        <v/>
      </c>
      <c r="AP1003" s="172" t="str">
        <f t="shared" ref="AP1003:AP1066" si="656">IF(AO1003&lt;&gt;"",J3003,"")</f>
        <v/>
      </c>
      <c r="AQ1003" s="172" t="str">
        <f t="shared" ref="AQ1003:AQ1066" si="657">IF(K3003&lt;&gt;"",J3003&amp;" "&amp;(J3003-K3003),"")</f>
        <v/>
      </c>
      <c r="AR1003" s="172" t="str">
        <f>Table1[[#This Row],[Sex ]]&amp;Table1[[#This Row],[Month]]</f>
        <v/>
      </c>
      <c r="AS1003" s="21"/>
      <c r="AT1003" s="21"/>
      <c r="AU1003" s="21"/>
      <c r="AV1003" s="21"/>
      <c r="AW1003" s="21"/>
      <c r="AX1003" s="21"/>
      <c r="AY1003" s="21"/>
      <c r="AZ1003" s="21"/>
      <c r="BA1003" s="21"/>
      <c r="BB1003" s="21"/>
      <c r="BC1003" s="21"/>
      <c r="BD1003" s="21"/>
      <c r="BE1003" s="319"/>
      <c r="BF1003" s="319"/>
      <c r="BG1003" s="316"/>
      <c r="BH1003" s="316"/>
      <c r="BI1003" s="316"/>
      <c r="BJ1003" s="316"/>
      <c r="BK1003" s="316"/>
      <c r="BL1003" s="316"/>
      <c r="BM1003" s="316"/>
      <c r="BN1003" s="316"/>
      <c r="BO1003" s="316"/>
      <c r="BP1003" s="316"/>
      <c r="BQ1003" s="316"/>
      <c r="BR1003" s="316"/>
      <c r="BS1003" s="316"/>
      <c r="BT1003" s="316"/>
      <c r="BU1003" s="316"/>
      <c r="BV1003" s="316"/>
      <c r="BW1003" s="316"/>
      <c r="BX1003" s="316"/>
      <c r="BY1003" s="316"/>
      <c r="BZ1003" s="316"/>
      <c r="CA1003" s="316"/>
      <c r="CB1003" s="316"/>
      <c r="CC1003" s="316"/>
      <c r="CD1003" s="316"/>
      <c r="CE1003" s="316"/>
      <c r="CF1003" s="316"/>
      <c r="CG1003" s="316"/>
      <c r="CH1003" s="316"/>
      <c r="CI1003" s="316"/>
      <c r="CJ1003" s="316"/>
      <c r="CK1003" s="316"/>
      <c r="CL1003" s="316"/>
      <c r="CM1003" s="316"/>
      <c r="CN1003" s="316"/>
      <c r="CO1003" s="316"/>
      <c r="CP1003" s="316"/>
      <c r="CQ1003" s="316"/>
      <c r="CR1003" s="316"/>
      <c r="CS1003" s="316"/>
      <c r="CT1003" s="316"/>
      <c r="CU1003" s="316"/>
      <c r="CV1003" s="316"/>
      <c r="CW1003" s="316"/>
      <c r="CX1003" s="316"/>
      <c r="CY1003" s="316"/>
      <c r="CZ1003" s="316"/>
      <c r="DA1003" s="316"/>
      <c r="DB1003" s="316"/>
      <c r="DC1003" s="316"/>
      <c r="DD1003" s="316"/>
      <c r="DE1003" s="316"/>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21"/>
      <c r="ET1003" s="21"/>
      <c r="EU1003" s="21"/>
      <c r="EV1003" s="21"/>
    </row>
    <row r="1004" spans="1:227" x14ac:dyDescent="0.3">
      <c r="B1004" s="14"/>
      <c r="C1004" s="14"/>
      <c r="D1004" s="14"/>
      <c r="E1004" s="14"/>
      <c r="F1004" s="14"/>
      <c r="G1004" s="14"/>
      <c r="H1004" s="14"/>
      <c r="I1004" s="14"/>
      <c r="J1004" s="14"/>
      <c r="K1004" s="14"/>
      <c r="L1004" s="14"/>
      <c r="M1004" s="24" t="str">
        <f t="shared" si="629"/>
        <v/>
      </c>
      <c r="N1004" s="24" t="str">
        <f t="shared" si="630"/>
        <v/>
      </c>
      <c r="O1004" s="24" t="str">
        <f t="shared" si="631"/>
        <v xml:space="preserve"> </v>
      </c>
      <c r="P1004" s="24">
        <f t="shared" si="632"/>
        <v>0</v>
      </c>
      <c r="Q1004" s="25">
        <f t="shared" si="633"/>
        <v>0</v>
      </c>
      <c r="R1004" s="26">
        <f t="shared" si="634"/>
        <v>0</v>
      </c>
      <c r="S1004" s="24" t="str">
        <f t="shared" si="635"/>
        <v/>
      </c>
      <c r="T1004" s="24" t="str">
        <f t="shared" si="636"/>
        <v/>
      </c>
      <c r="U1004" s="24" t="str">
        <f t="shared" si="637"/>
        <v/>
      </c>
      <c r="V1004" s="24" t="str">
        <f t="shared" si="638"/>
        <v/>
      </c>
      <c r="W1004" s="24" t="str">
        <f t="shared" si="639"/>
        <v/>
      </c>
      <c r="X1004" s="24" t="str">
        <f t="shared" si="640"/>
        <v/>
      </c>
      <c r="Y1004" s="24" t="str">
        <f t="shared" si="641"/>
        <v/>
      </c>
      <c r="Z1004" s="24" t="str">
        <f t="shared" si="642"/>
        <v/>
      </c>
      <c r="AA1004" s="24" t="b">
        <f t="shared" si="643"/>
        <v>0</v>
      </c>
      <c r="AB1004" s="34" t="str">
        <f t="shared" si="644"/>
        <v/>
      </c>
      <c r="AC1004" s="34">
        <f t="shared" si="645"/>
        <v>0</v>
      </c>
      <c r="AD1004" s="34">
        <f t="shared" si="646"/>
        <v>0</v>
      </c>
      <c r="AE1004" s="34" t="str">
        <f t="shared" si="647"/>
        <v xml:space="preserve"> 0</v>
      </c>
      <c r="AF1004" s="34">
        <f t="shared" si="648"/>
        <v>0</v>
      </c>
      <c r="AG1004" s="34">
        <f t="shared" si="649"/>
        <v>0</v>
      </c>
      <c r="AH1004" s="34" t="str">
        <f t="shared" si="650"/>
        <v/>
      </c>
      <c r="AI1004" s="172" t="str">
        <f>IF(AJ1004&lt;&gt;"",MAX(AI$3:AI1003)+1,"")</f>
        <v/>
      </c>
      <c r="AJ1004" s="172" t="str">
        <f t="shared" si="651"/>
        <v/>
      </c>
      <c r="AK1004" s="172" t="str">
        <f t="shared" si="652"/>
        <v/>
      </c>
      <c r="AL1004" s="172" t="str">
        <f t="shared" si="653"/>
        <v/>
      </c>
      <c r="AM1004" s="172" t="str">
        <f>IF(AN1004&lt;&gt;"",MAX(AM$3:AM1003)+1,"")</f>
        <v/>
      </c>
      <c r="AN1004" s="172" t="str">
        <f t="shared" si="654"/>
        <v/>
      </c>
      <c r="AO1004" s="172" t="str">
        <f t="shared" si="655"/>
        <v/>
      </c>
      <c r="AP1004" s="172" t="str">
        <f t="shared" si="656"/>
        <v/>
      </c>
      <c r="AQ1004" s="172" t="str">
        <f t="shared" si="657"/>
        <v/>
      </c>
      <c r="AR1004" s="172" t="str">
        <f>Table1[[#This Row],[Sex ]]&amp;Table1[[#This Row],[Month]]</f>
        <v/>
      </c>
    </row>
    <row r="1005" spans="1:227" x14ac:dyDescent="0.3">
      <c r="B1005" s="14"/>
      <c r="C1005" s="14"/>
      <c r="D1005" s="14"/>
      <c r="E1005" s="14"/>
      <c r="F1005" s="14"/>
      <c r="G1005" s="14"/>
      <c r="H1005" s="14"/>
      <c r="I1005" s="14"/>
      <c r="J1005" s="14"/>
      <c r="K1005" s="14"/>
      <c r="L1005" s="14"/>
      <c r="M1005" s="24" t="str">
        <f t="shared" si="629"/>
        <v/>
      </c>
      <c r="N1005" s="24" t="str">
        <f t="shared" si="630"/>
        <v/>
      </c>
      <c r="O1005" s="24" t="str">
        <f t="shared" si="631"/>
        <v xml:space="preserve"> </v>
      </c>
      <c r="P1005" s="24">
        <f t="shared" si="632"/>
        <v>0</v>
      </c>
      <c r="Q1005" s="25">
        <f t="shared" si="633"/>
        <v>0</v>
      </c>
      <c r="R1005" s="26">
        <f t="shared" si="634"/>
        <v>0</v>
      </c>
      <c r="S1005" s="24" t="str">
        <f t="shared" si="635"/>
        <v/>
      </c>
      <c r="T1005" s="24" t="str">
        <f t="shared" si="636"/>
        <v/>
      </c>
      <c r="U1005" s="24" t="str">
        <f t="shared" si="637"/>
        <v/>
      </c>
      <c r="V1005" s="24" t="str">
        <f t="shared" si="638"/>
        <v/>
      </c>
      <c r="W1005" s="24" t="str">
        <f t="shared" si="639"/>
        <v/>
      </c>
      <c r="X1005" s="24" t="str">
        <f t="shared" si="640"/>
        <v/>
      </c>
      <c r="Y1005" s="24" t="str">
        <f t="shared" si="641"/>
        <v/>
      </c>
      <c r="Z1005" s="24" t="str">
        <f t="shared" si="642"/>
        <v/>
      </c>
      <c r="AA1005" s="24" t="b">
        <f t="shared" si="643"/>
        <v>0</v>
      </c>
      <c r="AB1005" s="34" t="str">
        <f t="shared" si="644"/>
        <v/>
      </c>
      <c r="AC1005" s="34">
        <f t="shared" si="645"/>
        <v>0</v>
      </c>
      <c r="AD1005" s="34">
        <f t="shared" si="646"/>
        <v>0</v>
      </c>
      <c r="AE1005" s="34" t="str">
        <f t="shared" si="647"/>
        <v xml:space="preserve"> 0</v>
      </c>
      <c r="AF1005" s="34">
        <f t="shared" si="648"/>
        <v>0</v>
      </c>
      <c r="AG1005" s="34">
        <f t="shared" si="649"/>
        <v>0</v>
      </c>
      <c r="AH1005" s="34" t="str">
        <f t="shared" si="650"/>
        <v/>
      </c>
      <c r="AI1005" s="172" t="str">
        <f>IF(AJ1005&lt;&gt;"",MAX(AI$3:AI1004)+1,"")</f>
        <v/>
      </c>
      <c r="AJ1005" s="172" t="str">
        <f t="shared" si="651"/>
        <v/>
      </c>
      <c r="AK1005" s="172" t="str">
        <f t="shared" si="652"/>
        <v/>
      </c>
      <c r="AL1005" s="172" t="str">
        <f t="shared" si="653"/>
        <v/>
      </c>
      <c r="AM1005" s="172" t="str">
        <f>IF(AN1005&lt;&gt;"",MAX(AM$3:AM1004)+1,"")</f>
        <v/>
      </c>
      <c r="AN1005" s="172" t="str">
        <f t="shared" si="654"/>
        <v/>
      </c>
      <c r="AO1005" s="172" t="str">
        <f t="shared" si="655"/>
        <v/>
      </c>
      <c r="AP1005" s="172" t="str">
        <f t="shared" si="656"/>
        <v/>
      </c>
      <c r="AQ1005" s="172" t="str">
        <f t="shared" si="657"/>
        <v/>
      </c>
      <c r="AR1005" s="172" t="str">
        <f>Table1[[#This Row],[Sex ]]&amp;Table1[[#This Row],[Month]]</f>
        <v/>
      </c>
    </row>
    <row r="1006" spans="1:227" x14ac:dyDescent="0.3">
      <c r="B1006" s="14"/>
      <c r="C1006" s="14"/>
      <c r="D1006" s="14"/>
      <c r="E1006" s="14"/>
      <c r="F1006" s="14"/>
      <c r="G1006" s="14"/>
      <c r="H1006" s="14"/>
      <c r="I1006" s="14"/>
      <c r="J1006" s="14"/>
      <c r="K1006" s="14"/>
      <c r="L1006" s="14"/>
      <c r="M1006" s="24" t="str">
        <f t="shared" si="629"/>
        <v/>
      </c>
      <c r="N1006" s="24" t="str">
        <f t="shared" si="630"/>
        <v/>
      </c>
      <c r="O1006" s="24" t="str">
        <f t="shared" si="631"/>
        <v xml:space="preserve"> </v>
      </c>
      <c r="P1006" s="24">
        <f t="shared" si="632"/>
        <v>0</v>
      </c>
      <c r="Q1006" s="25">
        <f t="shared" si="633"/>
        <v>0</v>
      </c>
      <c r="R1006" s="26">
        <f t="shared" si="634"/>
        <v>0</v>
      </c>
      <c r="S1006" s="24" t="str">
        <f t="shared" si="635"/>
        <v/>
      </c>
      <c r="T1006" s="24" t="str">
        <f t="shared" si="636"/>
        <v/>
      </c>
      <c r="U1006" s="24" t="str">
        <f t="shared" si="637"/>
        <v/>
      </c>
      <c r="V1006" s="24" t="str">
        <f t="shared" si="638"/>
        <v/>
      </c>
      <c r="W1006" s="24" t="str">
        <f t="shared" si="639"/>
        <v/>
      </c>
      <c r="X1006" s="24" t="str">
        <f t="shared" si="640"/>
        <v/>
      </c>
      <c r="Y1006" s="24" t="str">
        <f t="shared" si="641"/>
        <v/>
      </c>
      <c r="Z1006" s="24" t="str">
        <f t="shared" si="642"/>
        <v/>
      </c>
      <c r="AA1006" s="24" t="b">
        <f t="shared" si="643"/>
        <v>0</v>
      </c>
      <c r="AB1006" s="34" t="str">
        <f t="shared" si="644"/>
        <v/>
      </c>
      <c r="AC1006" s="34">
        <f t="shared" si="645"/>
        <v>0</v>
      </c>
      <c r="AD1006" s="34">
        <f t="shared" si="646"/>
        <v>0</v>
      </c>
      <c r="AE1006" s="34" t="str">
        <f t="shared" si="647"/>
        <v xml:space="preserve"> 0</v>
      </c>
      <c r="AF1006" s="34">
        <f t="shared" si="648"/>
        <v>0</v>
      </c>
      <c r="AG1006" s="34">
        <f t="shared" si="649"/>
        <v>0</v>
      </c>
      <c r="AH1006" s="34" t="str">
        <f t="shared" si="650"/>
        <v/>
      </c>
      <c r="AI1006" s="172" t="str">
        <f>IF(AJ1006&lt;&gt;"",MAX(AI$3:AI1005)+1,"")</f>
        <v/>
      </c>
      <c r="AJ1006" s="172" t="str">
        <f t="shared" si="651"/>
        <v/>
      </c>
      <c r="AK1006" s="172" t="str">
        <f t="shared" si="652"/>
        <v/>
      </c>
      <c r="AL1006" s="172" t="str">
        <f t="shared" si="653"/>
        <v/>
      </c>
      <c r="AM1006" s="172" t="str">
        <f>IF(AN1006&lt;&gt;"",MAX(AM$3:AM1005)+1,"")</f>
        <v/>
      </c>
      <c r="AN1006" s="172" t="str">
        <f t="shared" si="654"/>
        <v/>
      </c>
      <c r="AO1006" s="172" t="str">
        <f t="shared" si="655"/>
        <v/>
      </c>
      <c r="AP1006" s="172" t="str">
        <f t="shared" si="656"/>
        <v/>
      </c>
      <c r="AQ1006" s="172" t="str">
        <f t="shared" si="657"/>
        <v/>
      </c>
      <c r="AR1006" s="172" t="str">
        <f>Table1[[#This Row],[Sex ]]&amp;Table1[[#This Row],[Month]]</f>
        <v/>
      </c>
    </row>
    <row r="1007" spans="1:227" x14ac:dyDescent="0.3">
      <c r="B1007" s="14"/>
      <c r="C1007" s="14"/>
      <c r="D1007" s="14"/>
      <c r="E1007" s="14"/>
      <c r="F1007" s="14"/>
      <c r="G1007" s="14"/>
      <c r="H1007" s="14"/>
      <c r="I1007" s="14"/>
      <c r="J1007" s="14"/>
      <c r="K1007" s="14"/>
      <c r="L1007" s="14"/>
      <c r="M1007" s="24" t="str">
        <f t="shared" si="629"/>
        <v/>
      </c>
      <c r="N1007" s="24" t="str">
        <f t="shared" si="630"/>
        <v/>
      </c>
      <c r="O1007" s="24" t="str">
        <f t="shared" si="631"/>
        <v xml:space="preserve"> </v>
      </c>
      <c r="P1007" s="24">
        <f t="shared" si="632"/>
        <v>0</v>
      </c>
      <c r="Q1007" s="25">
        <f t="shared" si="633"/>
        <v>0</v>
      </c>
      <c r="R1007" s="26">
        <f t="shared" si="634"/>
        <v>0</v>
      </c>
      <c r="S1007" s="24" t="str">
        <f t="shared" si="635"/>
        <v/>
      </c>
      <c r="T1007" s="24" t="str">
        <f t="shared" si="636"/>
        <v/>
      </c>
      <c r="U1007" s="24" t="str">
        <f t="shared" si="637"/>
        <v/>
      </c>
      <c r="V1007" s="24" t="str">
        <f t="shared" si="638"/>
        <v/>
      </c>
      <c r="W1007" s="24" t="str">
        <f t="shared" si="639"/>
        <v/>
      </c>
      <c r="X1007" s="24" t="str">
        <f t="shared" si="640"/>
        <v/>
      </c>
      <c r="Y1007" s="24" t="str">
        <f t="shared" si="641"/>
        <v/>
      </c>
      <c r="Z1007" s="24" t="str">
        <f t="shared" si="642"/>
        <v/>
      </c>
      <c r="AA1007" s="24" t="b">
        <f t="shared" si="643"/>
        <v>0</v>
      </c>
      <c r="AB1007" s="34" t="str">
        <f t="shared" si="644"/>
        <v/>
      </c>
      <c r="AC1007" s="34">
        <f t="shared" si="645"/>
        <v>0</v>
      </c>
      <c r="AD1007" s="34">
        <f t="shared" si="646"/>
        <v>0</v>
      </c>
      <c r="AE1007" s="34" t="str">
        <f t="shared" si="647"/>
        <v xml:space="preserve"> 0</v>
      </c>
      <c r="AF1007" s="34">
        <f t="shared" si="648"/>
        <v>0</v>
      </c>
      <c r="AG1007" s="34">
        <f t="shared" si="649"/>
        <v>0</v>
      </c>
      <c r="AH1007" s="34" t="str">
        <f t="shared" si="650"/>
        <v/>
      </c>
      <c r="AI1007" s="172" t="str">
        <f>IF(AJ1007&lt;&gt;"",MAX(AI$3:AI1006)+1,"")</f>
        <v/>
      </c>
      <c r="AJ1007" s="172" t="str">
        <f t="shared" si="651"/>
        <v/>
      </c>
      <c r="AK1007" s="172" t="str">
        <f t="shared" si="652"/>
        <v/>
      </c>
      <c r="AL1007" s="172" t="str">
        <f t="shared" si="653"/>
        <v/>
      </c>
      <c r="AM1007" s="172" t="str">
        <f>IF(AN1007&lt;&gt;"",MAX(AM$3:AM1006)+1,"")</f>
        <v/>
      </c>
      <c r="AN1007" s="172" t="str">
        <f t="shared" si="654"/>
        <v/>
      </c>
      <c r="AO1007" s="172" t="str">
        <f t="shared" si="655"/>
        <v/>
      </c>
      <c r="AP1007" s="172" t="str">
        <f t="shared" si="656"/>
        <v/>
      </c>
      <c r="AQ1007" s="172" t="str">
        <f t="shared" si="657"/>
        <v/>
      </c>
      <c r="AR1007" s="172" t="str">
        <f>Table1[[#This Row],[Sex ]]&amp;Table1[[#This Row],[Month]]</f>
        <v/>
      </c>
    </row>
    <row r="1008" spans="1:227" x14ac:dyDescent="0.3">
      <c r="B1008" s="14"/>
      <c r="C1008" s="14"/>
      <c r="D1008" s="14"/>
      <c r="E1008" s="14"/>
      <c r="F1008" s="14"/>
      <c r="G1008" s="14"/>
      <c r="H1008" s="14"/>
      <c r="I1008" s="14"/>
      <c r="J1008" s="14"/>
      <c r="K1008" s="14"/>
      <c r="L1008" s="14"/>
      <c r="M1008" s="24" t="str">
        <f t="shared" si="629"/>
        <v/>
      </c>
      <c r="N1008" s="24" t="str">
        <f t="shared" si="630"/>
        <v/>
      </c>
      <c r="O1008" s="24" t="str">
        <f t="shared" si="631"/>
        <v xml:space="preserve"> </v>
      </c>
      <c r="P1008" s="24">
        <f t="shared" si="632"/>
        <v>0</v>
      </c>
      <c r="Q1008" s="25">
        <f t="shared" si="633"/>
        <v>0</v>
      </c>
      <c r="R1008" s="26">
        <f t="shared" si="634"/>
        <v>0</v>
      </c>
      <c r="S1008" s="24" t="str">
        <f t="shared" si="635"/>
        <v/>
      </c>
      <c r="T1008" s="24" t="str">
        <f t="shared" si="636"/>
        <v/>
      </c>
      <c r="U1008" s="24" t="str">
        <f t="shared" si="637"/>
        <v/>
      </c>
      <c r="V1008" s="24" t="str">
        <f t="shared" si="638"/>
        <v/>
      </c>
      <c r="W1008" s="24" t="str">
        <f t="shared" si="639"/>
        <v/>
      </c>
      <c r="X1008" s="24" t="str">
        <f t="shared" si="640"/>
        <v/>
      </c>
      <c r="Y1008" s="24" t="str">
        <f t="shared" si="641"/>
        <v/>
      </c>
      <c r="Z1008" s="24" t="str">
        <f t="shared" si="642"/>
        <v/>
      </c>
      <c r="AA1008" s="24" t="b">
        <f t="shared" si="643"/>
        <v>0</v>
      </c>
      <c r="AB1008" s="34" t="str">
        <f t="shared" si="644"/>
        <v/>
      </c>
      <c r="AC1008" s="34">
        <f t="shared" si="645"/>
        <v>0</v>
      </c>
      <c r="AD1008" s="34">
        <f t="shared" si="646"/>
        <v>0</v>
      </c>
      <c r="AE1008" s="34" t="str">
        <f t="shared" si="647"/>
        <v xml:space="preserve"> 0</v>
      </c>
      <c r="AF1008" s="34">
        <f t="shared" si="648"/>
        <v>0</v>
      </c>
      <c r="AG1008" s="34">
        <f t="shared" si="649"/>
        <v>0</v>
      </c>
      <c r="AH1008" s="34" t="str">
        <f t="shared" si="650"/>
        <v/>
      </c>
      <c r="AI1008" s="172" t="str">
        <f>IF(AJ1008&lt;&gt;"",MAX(AI$3:AI1007)+1,"")</f>
        <v/>
      </c>
      <c r="AJ1008" s="172" t="str">
        <f t="shared" si="651"/>
        <v/>
      </c>
      <c r="AK1008" s="172" t="str">
        <f t="shared" si="652"/>
        <v/>
      </c>
      <c r="AL1008" s="172" t="str">
        <f t="shared" si="653"/>
        <v/>
      </c>
      <c r="AM1008" s="172" t="str">
        <f>IF(AN1008&lt;&gt;"",MAX(AM$3:AM1007)+1,"")</f>
        <v/>
      </c>
      <c r="AN1008" s="172" t="str">
        <f t="shared" si="654"/>
        <v/>
      </c>
      <c r="AO1008" s="172" t="str">
        <f t="shared" si="655"/>
        <v/>
      </c>
      <c r="AP1008" s="172" t="str">
        <f t="shared" si="656"/>
        <v/>
      </c>
      <c r="AQ1008" s="172" t="str">
        <f t="shared" si="657"/>
        <v/>
      </c>
      <c r="AR1008" s="172" t="str">
        <f>Table1[[#This Row],[Sex ]]&amp;Table1[[#This Row],[Month]]</f>
        <v/>
      </c>
    </row>
    <row r="1009" spans="2:44" x14ac:dyDescent="0.3">
      <c r="B1009" s="14"/>
      <c r="C1009" s="14"/>
      <c r="D1009" s="14"/>
      <c r="E1009" s="14"/>
      <c r="F1009" s="14"/>
      <c r="G1009" s="14"/>
      <c r="H1009" s="14"/>
      <c r="I1009" s="14"/>
      <c r="J1009" s="14"/>
      <c r="K1009" s="14"/>
      <c r="L1009" s="14"/>
      <c r="M1009" s="24" t="str">
        <f t="shared" si="629"/>
        <v/>
      </c>
      <c r="N1009" s="24" t="str">
        <f t="shared" si="630"/>
        <v/>
      </c>
      <c r="O1009" s="24" t="str">
        <f t="shared" si="631"/>
        <v xml:space="preserve"> </v>
      </c>
      <c r="P1009" s="24">
        <f t="shared" si="632"/>
        <v>0</v>
      </c>
      <c r="Q1009" s="25">
        <f t="shared" si="633"/>
        <v>0</v>
      </c>
      <c r="R1009" s="26">
        <f t="shared" si="634"/>
        <v>0</v>
      </c>
      <c r="S1009" s="24" t="str">
        <f t="shared" si="635"/>
        <v/>
      </c>
      <c r="T1009" s="24" t="str">
        <f t="shared" si="636"/>
        <v/>
      </c>
      <c r="U1009" s="24" t="str">
        <f t="shared" si="637"/>
        <v/>
      </c>
      <c r="V1009" s="24" t="str">
        <f t="shared" si="638"/>
        <v/>
      </c>
      <c r="W1009" s="24" t="str">
        <f t="shared" si="639"/>
        <v/>
      </c>
      <c r="X1009" s="24" t="str">
        <f t="shared" si="640"/>
        <v/>
      </c>
      <c r="Y1009" s="24" t="str">
        <f t="shared" si="641"/>
        <v/>
      </c>
      <c r="Z1009" s="24" t="str">
        <f t="shared" si="642"/>
        <v/>
      </c>
      <c r="AA1009" s="24" t="b">
        <f t="shared" si="643"/>
        <v>0</v>
      </c>
      <c r="AB1009" s="34" t="str">
        <f t="shared" si="644"/>
        <v/>
      </c>
      <c r="AC1009" s="34">
        <f t="shared" si="645"/>
        <v>0</v>
      </c>
      <c r="AD1009" s="34">
        <f t="shared" si="646"/>
        <v>0</v>
      </c>
      <c r="AE1009" s="34" t="str">
        <f t="shared" si="647"/>
        <v xml:space="preserve"> 0</v>
      </c>
      <c r="AF1009" s="34">
        <f t="shared" si="648"/>
        <v>0</v>
      </c>
      <c r="AG1009" s="34">
        <f t="shared" si="649"/>
        <v>0</v>
      </c>
      <c r="AH1009" s="34" t="str">
        <f t="shared" si="650"/>
        <v/>
      </c>
      <c r="AI1009" s="172" t="str">
        <f>IF(AJ1009&lt;&gt;"",MAX(AI$3:AI1008)+1,"")</f>
        <v/>
      </c>
      <c r="AJ1009" s="172" t="str">
        <f t="shared" si="651"/>
        <v/>
      </c>
      <c r="AK1009" s="172" t="str">
        <f t="shared" si="652"/>
        <v/>
      </c>
      <c r="AL1009" s="172" t="str">
        <f t="shared" si="653"/>
        <v/>
      </c>
      <c r="AM1009" s="172" t="str">
        <f>IF(AN1009&lt;&gt;"",MAX(AM$3:AM1008)+1,"")</f>
        <v/>
      </c>
      <c r="AN1009" s="172" t="str">
        <f t="shared" si="654"/>
        <v/>
      </c>
      <c r="AO1009" s="172" t="str">
        <f t="shared" si="655"/>
        <v/>
      </c>
      <c r="AP1009" s="172" t="str">
        <f t="shared" si="656"/>
        <v/>
      </c>
      <c r="AQ1009" s="172" t="str">
        <f t="shared" si="657"/>
        <v/>
      </c>
      <c r="AR1009" s="172" t="str">
        <f>Table1[[#This Row],[Sex ]]&amp;Table1[[#This Row],[Month]]</f>
        <v/>
      </c>
    </row>
    <row r="1010" spans="2:44" x14ac:dyDescent="0.3">
      <c r="B1010" s="14"/>
      <c r="C1010" s="14"/>
      <c r="D1010" s="14"/>
      <c r="E1010" s="14"/>
      <c r="F1010" s="14"/>
      <c r="G1010" s="14"/>
      <c r="H1010" s="14"/>
      <c r="I1010" s="14"/>
      <c r="J1010" s="14"/>
      <c r="K1010" s="14"/>
      <c r="L1010" s="14"/>
      <c r="M1010" s="24" t="str">
        <f t="shared" si="629"/>
        <v/>
      </c>
      <c r="N1010" s="24" t="str">
        <f t="shared" si="630"/>
        <v/>
      </c>
      <c r="O1010" s="24" t="str">
        <f t="shared" si="631"/>
        <v xml:space="preserve"> </v>
      </c>
      <c r="P1010" s="24">
        <f t="shared" si="632"/>
        <v>0</v>
      </c>
      <c r="Q1010" s="25">
        <f t="shared" si="633"/>
        <v>0</v>
      </c>
      <c r="R1010" s="26">
        <f t="shared" si="634"/>
        <v>0</v>
      </c>
      <c r="S1010" s="24" t="str">
        <f t="shared" si="635"/>
        <v/>
      </c>
      <c r="T1010" s="24" t="str">
        <f t="shared" si="636"/>
        <v/>
      </c>
      <c r="U1010" s="24" t="str">
        <f t="shared" si="637"/>
        <v/>
      </c>
      <c r="V1010" s="24" t="str">
        <f t="shared" si="638"/>
        <v/>
      </c>
      <c r="W1010" s="24" t="str">
        <f t="shared" si="639"/>
        <v/>
      </c>
      <c r="X1010" s="24" t="str">
        <f t="shared" si="640"/>
        <v/>
      </c>
      <c r="Y1010" s="24" t="str">
        <f t="shared" si="641"/>
        <v/>
      </c>
      <c r="Z1010" s="24" t="str">
        <f t="shared" si="642"/>
        <v/>
      </c>
      <c r="AA1010" s="24" t="b">
        <f t="shared" si="643"/>
        <v>0</v>
      </c>
      <c r="AB1010" s="34" t="str">
        <f t="shared" si="644"/>
        <v/>
      </c>
      <c r="AC1010" s="34">
        <f t="shared" si="645"/>
        <v>0</v>
      </c>
      <c r="AD1010" s="34">
        <f t="shared" si="646"/>
        <v>0</v>
      </c>
      <c r="AE1010" s="34" t="str">
        <f t="shared" si="647"/>
        <v xml:space="preserve"> 0</v>
      </c>
      <c r="AF1010" s="34">
        <f t="shared" si="648"/>
        <v>0</v>
      </c>
      <c r="AG1010" s="34">
        <f t="shared" si="649"/>
        <v>0</v>
      </c>
      <c r="AH1010" s="34" t="str">
        <f t="shared" si="650"/>
        <v/>
      </c>
      <c r="AI1010" s="172" t="str">
        <f>IF(AJ1010&lt;&gt;"",MAX(AI$3:AI1009)+1,"")</f>
        <v/>
      </c>
      <c r="AJ1010" s="172" t="str">
        <f t="shared" si="651"/>
        <v/>
      </c>
      <c r="AK1010" s="172" t="str">
        <f t="shared" si="652"/>
        <v/>
      </c>
      <c r="AL1010" s="172" t="str">
        <f t="shared" si="653"/>
        <v/>
      </c>
      <c r="AM1010" s="172" t="str">
        <f>IF(AN1010&lt;&gt;"",MAX(AM$3:AM1009)+1,"")</f>
        <v/>
      </c>
      <c r="AN1010" s="172" t="str">
        <f t="shared" si="654"/>
        <v/>
      </c>
      <c r="AO1010" s="172" t="str">
        <f t="shared" si="655"/>
        <v/>
      </c>
      <c r="AP1010" s="172" t="str">
        <f t="shared" si="656"/>
        <v/>
      </c>
      <c r="AQ1010" s="172" t="str">
        <f t="shared" si="657"/>
        <v/>
      </c>
      <c r="AR1010" s="172" t="str">
        <f>Table1[[#This Row],[Sex ]]&amp;Table1[[#This Row],[Month]]</f>
        <v/>
      </c>
    </row>
    <row r="1011" spans="2:44" x14ac:dyDescent="0.3">
      <c r="B1011" s="14"/>
      <c r="C1011" s="14"/>
      <c r="D1011" s="14"/>
      <c r="E1011" s="14"/>
      <c r="F1011" s="14"/>
      <c r="G1011" s="14"/>
      <c r="H1011" s="14"/>
      <c r="I1011" s="14"/>
      <c r="J1011" s="14"/>
      <c r="K1011" s="14"/>
      <c r="L1011" s="14"/>
      <c r="M1011" s="24" t="str">
        <f t="shared" si="629"/>
        <v/>
      </c>
      <c r="N1011" s="24" t="str">
        <f t="shared" si="630"/>
        <v/>
      </c>
      <c r="O1011" s="24" t="str">
        <f t="shared" si="631"/>
        <v xml:space="preserve"> </v>
      </c>
      <c r="P1011" s="24">
        <f t="shared" si="632"/>
        <v>0</v>
      </c>
      <c r="Q1011" s="25">
        <f t="shared" si="633"/>
        <v>0</v>
      </c>
      <c r="R1011" s="26">
        <f t="shared" si="634"/>
        <v>0</v>
      </c>
      <c r="S1011" s="24" t="str">
        <f t="shared" si="635"/>
        <v/>
      </c>
      <c r="T1011" s="24" t="str">
        <f t="shared" si="636"/>
        <v/>
      </c>
      <c r="U1011" s="24" t="str">
        <f t="shared" si="637"/>
        <v/>
      </c>
      <c r="V1011" s="24" t="str">
        <f t="shared" si="638"/>
        <v/>
      </c>
      <c r="W1011" s="24" t="str">
        <f t="shared" si="639"/>
        <v/>
      </c>
      <c r="X1011" s="24" t="str">
        <f t="shared" si="640"/>
        <v/>
      </c>
      <c r="Y1011" s="24" t="str">
        <f t="shared" si="641"/>
        <v/>
      </c>
      <c r="Z1011" s="24" t="str">
        <f t="shared" si="642"/>
        <v/>
      </c>
      <c r="AA1011" s="24" t="b">
        <f t="shared" si="643"/>
        <v>0</v>
      </c>
      <c r="AB1011" s="34" t="str">
        <f t="shared" si="644"/>
        <v/>
      </c>
      <c r="AC1011" s="34">
        <f t="shared" si="645"/>
        <v>0</v>
      </c>
      <c r="AD1011" s="34">
        <f t="shared" si="646"/>
        <v>0</v>
      </c>
      <c r="AE1011" s="34" t="str">
        <f t="shared" si="647"/>
        <v xml:space="preserve"> 0</v>
      </c>
      <c r="AF1011" s="34">
        <f t="shared" si="648"/>
        <v>0</v>
      </c>
      <c r="AG1011" s="34">
        <f t="shared" si="649"/>
        <v>0</v>
      </c>
      <c r="AH1011" s="34" t="str">
        <f t="shared" si="650"/>
        <v/>
      </c>
      <c r="AI1011" s="172" t="str">
        <f>IF(AJ1011&lt;&gt;"",MAX(AI$3:AI1010)+1,"")</f>
        <v/>
      </c>
      <c r="AJ1011" s="172" t="str">
        <f t="shared" si="651"/>
        <v/>
      </c>
      <c r="AK1011" s="172" t="str">
        <f t="shared" si="652"/>
        <v/>
      </c>
      <c r="AL1011" s="172" t="str">
        <f t="shared" si="653"/>
        <v/>
      </c>
      <c r="AM1011" s="172" t="str">
        <f>IF(AN1011&lt;&gt;"",MAX(AM$3:AM1010)+1,"")</f>
        <v/>
      </c>
      <c r="AN1011" s="172" t="str">
        <f t="shared" si="654"/>
        <v/>
      </c>
      <c r="AO1011" s="172" t="str">
        <f t="shared" si="655"/>
        <v/>
      </c>
      <c r="AP1011" s="172" t="str">
        <f t="shared" si="656"/>
        <v/>
      </c>
      <c r="AQ1011" s="172" t="str">
        <f t="shared" si="657"/>
        <v/>
      </c>
      <c r="AR1011" s="172" t="str">
        <f>Table1[[#This Row],[Sex ]]&amp;Table1[[#This Row],[Month]]</f>
        <v/>
      </c>
    </row>
    <row r="1012" spans="2:44" x14ac:dyDescent="0.3">
      <c r="B1012" s="14"/>
      <c r="C1012" s="14"/>
      <c r="D1012" s="14"/>
      <c r="E1012" s="14"/>
      <c r="F1012" s="14"/>
      <c r="G1012" s="14"/>
      <c r="H1012" s="14"/>
      <c r="I1012" s="14"/>
      <c r="J1012" s="14"/>
      <c r="K1012" s="14"/>
      <c r="L1012" s="14"/>
      <c r="M1012" s="24" t="str">
        <f t="shared" si="629"/>
        <v/>
      </c>
      <c r="N1012" s="24" t="str">
        <f t="shared" si="630"/>
        <v/>
      </c>
      <c r="O1012" s="24" t="str">
        <f t="shared" si="631"/>
        <v xml:space="preserve"> </v>
      </c>
      <c r="P1012" s="24">
        <f t="shared" si="632"/>
        <v>0</v>
      </c>
      <c r="Q1012" s="25">
        <f t="shared" si="633"/>
        <v>0</v>
      </c>
      <c r="R1012" s="26">
        <f t="shared" si="634"/>
        <v>0</v>
      </c>
      <c r="S1012" s="24" t="str">
        <f t="shared" si="635"/>
        <v/>
      </c>
      <c r="T1012" s="24" t="str">
        <f t="shared" si="636"/>
        <v/>
      </c>
      <c r="U1012" s="24" t="str">
        <f t="shared" si="637"/>
        <v/>
      </c>
      <c r="V1012" s="24" t="str">
        <f t="shared" si="638"/>
        <v/>
      </c>
      <c r="W1012" s="24" t="str">
        <f t="shared" si="639"/>
        <v/>
      </c>
      <c r="X1012" s="24" t="str">
        <f t="shared" si="640"/>
        <v/>
      </c>
      <c r="Y1012" s="24" t="str">
        <f t="shared" si="641"/>
        <v/>
      </c>
      <c r="Z1012" s="24" t="str">
        <f t="shared" si="642"/>
        <v/>
      </c>
      <c r="AA1012" s="24" t="b">
        <f t="shared" si="643"/>
        <v>0</v>
      </c>
      <c r="AB1012" s="34" t="str">
        <f t="shared" si="644"/>
        <v/>
      </c>
      <c r="AC1012" s="34">
        <f t="shared" si="645"/>
        <v>0</v>
      </c>
      <c r="AD1012" s="34">
        <f t="shared" si="646"/>
        <v>0</v>
      </c>
      <c r="AE1012" s="34" t="str">
        <f t="shared" si="647"/>
        <v xml:space="preserve"> 0</v>
      </c>
      <c r="AF1012" s="34">
        <f t="shared" si="648"/>
        <v>0</v>
      </c>
      <c r="AG1012" s="34">
        <f t="shared" si="649"/>
        <v>0</v>
      </c>
      <c r="AH1012" s="34" t="str">
        <f t="shared" si="650"/>
        <v/>
      </c>
      <c r="AI1012" s="172" t="str">
        <f>IF(AJ1012&lt;&gt;"",MAX(AI$3:AI1011)+1,"")</f>
        <v/>
      </c>
      <c r="AJ1012" s="172" t="str">
        <f t="shared" si="651"/>
        <v/>
      </c>
      <c r="AK1012" s="172" t="str">
        <f t="shared" si="652"/>
        <v/>
      </c>
      <c r="AL1012" s="172" t="str">
        <f t="shared" si="653"/>
        <v/>
      </c>
      <c r="AM1012" s="172" t="str">
        <f>IF(AN1012&lt;&gt;"",MAX(AM$3:AM1011)+1,"")</f>
        <v/>
      </c>
      <c r="AN1012" s="172" t="str">
        <f t="shared" si="654"/>
        <v/>
      </c>
      <c r="AO1012" s="172" t="str">
        <f t="shared" si="655"/>
        <v/>
      </c>
      <c r="AP1012" s="172" t="str">
        <f t="shared" si="656"/>
        <v/>
      </c>
      <c r="AQ1012" s="172" t="str">
        <f t="shared" si="657"/>
        <v/>
      </c>
      <c r="AR1012" s="172" t="str">
        <f>Table1[[#This Row],[Sex ]]&amp;Table1[[#This Row],[Month]]</f>
        <v/>
      </c>
    </row>
    <row r="1013" spans="2:44" x14ac:dyDescent="0.3">
      <c r="B1013" s="14"/>
      <c r="C1013" s="14"/>
      <c r="D1013" s="14"/>
      <c r="E1013" s="14"/>
      <c r="F1013" s="14"/>
      <c r="G1013" s="14"/>
      <c r="H1013" s="14"/>
      <c r="I1013" s="14"/>
      <c r="J1013" s="14"/>
      <c r="K1013" s="14"/>
      <c r="L1013" s="14"/>
      <c r="M1013" s="24" t="str">
        <f t="shared" si="629"/>
        <v/>
      </c>
      <c r="N1013" s="24" t="str">
        <f t="shared" si="630"/>
        <v/>
      </c>
      <c r="O1013" s="24" t="str">
        <f t="shared" si="631"/>
        <v xml:space="preserve"> </v>
      </c>
      <c r="P1013" s="24">
        <f t="shared" si="632"/>
        <v>0</v>
      </c>
      <c r="Q1013" s="25">
        <f t="shared" si="633"/>
        <v>0</v>
      </c>
      <c r="R1013" s="26">
        <f t="shared" si="634"/>
        <v>0</v>
      </c>
      <c r="S1013" s="24" t="str">
        <f t="shared" si="635"/>
        <v/>
      </c>
      <c r="T1013" s="24" t="str">
        <f t="shared" si="636"/>
        <v/>
      </c>
      <c r="U1013" s="24" t="str">
        <f t="shared" si="637"/>
        <v/>
      </c>
      <c r="V1013" s="24" t="str">
        <f t="shared" si="638"/>
        <v/>
      </c>
      <c r="W1013" s="24" t="str">
        <f t="shared" si="639"/>
        <v/>
      </c>
      <c r="X1013" s="24" t="str">
        <f t="shared" si="640"/>
        <v/>
      </c>
      <c r="Y1013" s="24" t="str">
        <f t="shared" si="641"/>
        <v/>
      </c>
      <c r="Z1013" s="24" t="str">
        <f t="shared" si="642"/>
        <v/>
      </c>
      <c r="AA1013" s="24" t="b">
        <f t="shared" si="643"/>
        <v>0</v>
      </c>
      <c r="AB1013" s="34" t="str">
        <f t="shared" si="644"/>
        <v/>
      </c>
      <c r="AC1013" s="34">
        <f t="shared" si="645"/>
        <v>0</v>
      </c>
      <c r="AD1013" s="34">
        <f t="shared" si="646"/>
        <v>0</v>
      </c>
      <c r="AE1013" s="34" t="str">
        <f t="shared" si="647"/>
        <v xml:space="preserve"> 0</v>
      </c>
      <c r="AF1013" s="34">
        <f t="shared" si="648"/>
        <v>0</v>
      </c>
      <c r="AG1013" s="34">
        <f t="shared" si="649"/>
        <v>0</v>
      </c>
      <c r="AH1013" s="34" t="str">
        <f t="shared" si="650"/>
        <v/>
      </c>
      <c r="AI1013" s="172" t="str">
        <f>IF(AJ1013&lt;&gt;"",MAX(AI$3:AI1012)+1,"")</f>
        <v/>
      </c>
      <c r="AJ1013" s="172" t="str">
        <f t="shared" si="651"/>
        <v/>
      </c>
      <c r="AK1013" s="172" t="str">
        <f t="shared" si="652"/>
        <v/>
      </c>
      <c r="AL1013" s="172" t="str">
        <f t="shared" si="653"/>
        <v/>
      </c>
      <c r="AM1013" s="172" t="str">
        <f>IF(AN1013&lt;&gt;"",MAX(AM$3:AM1012)+1,"")</f>
        <v/>
      </c>
      <c r="AN1013" s="172" t="str">
        <f t="shared" si="654"/>
        <v/>
      </c>
      <c r="AO1013" s="172" t="str">
        <f t="shared" si="655"/>
        <v/>
      </c>
      <c r="AP1013" s="172" t="str">
        <f t="shared" si="656"/>
        <v/>
      </c>
      <c r="AQ1013" s="172" t="str">
        <f t="shared" si="657"/>
        <v/>
      </c>
      <c r="AR1013" s="172" t="str">
        <f>Table1[[#This Row],[Sex ]]&amp;Table1[[#This Row],[Month]]</f>
        <v/>
      </c>
    </row>
    <row r="1014" spans="2:44" x14ac:dyDescent="0.3">
      <c r="B1014" s="14"/>
      <c r="C1014" s="14"/>
      <c r="D1014" s="14"/>
      <c r="E1014" s="14"/>
      <c r="F1014" s="14"/>
      <c r="G1014" s="14"/>
      <c r="H1014" s="14"/>
      <c r="I1014" s="14"/>
      <c r="J1014" s="14"/>
      <c r="K1014" s="14"/>
      <c r="L1014" s="14"/>
      <c r="M1014" s="24" t="str">
        <f t="shared" si="629"/>
        <v/>
      </c>
      <c r="N1014" s="24" t="str">
        <f t="shared" si="630"/>
        <v/>
      </c>
      <c r="O1014" s="24" t="str">
        <f t="shared" si="631"/>
        <v xml:space="preserve"> </v>
      </c>
      <c r="P1014" s="24">
        <f t="shared" si="632"/>
        <v>0</v>
      </c>
      <c r="Q1014" s="25">
        <f t="shared" si="633"/>
        <v>0</v>
      </c>
      <c r="R1014" s="26">
        <f t="shared" si="634"/>
        <v>0</v>
      </c>
      <c r="S1014" s="24" t="str">
        <f t="shared" si="635"/>
        <v/>
      </c>
      <c r="T1014" s="24" t="str">
        <f t="shared" si="636"/>
        <v/>
      </c>
      <c r="U1014" s="24" t="str">
        <f t="shared" si="637"/>
        <v/>
      </c>
      <c r="V1014" s="24" t="str">
        <f t="shared" si="638"/>
        <v/>
      </c>
      <c r="W1014" s="24" t="str">
        <f t="shared" si="639"/>
        <v/>
      </c>
      <c r="X1014" s="24" t="str">
        <f t="shared" si="640"/>
        <v/>
      </c>
      <c r="Y1014" s="24" t="str">
        <f t="shared" si="641"/>
        <v/>
      </c>
      <c r="Z1014" s="24" t="str">
        <f t="shared" si="642"/>
        <v/>
      </c>
      <c r="AA1014" s="24" t="b">
        <f t="shared" si="643"/>
        <v>0</v>
      </c>
      <c r="AB1014" s="34" t="str">
        <f t="shared" si="644"/>
        <v/>
      </c>
      <c r="AC1014" s="34">
        <f t="shared" si="645"/>
        <v>0</v>
      </c>
      <c r="AD1014" s="34">
        <f t="shared" si="646"/>
        <v>0</v>
      </c>
      <c r="AE1014" s="34" t="str">
        <f t="shared" si="647"/>
        <v xml:space="preserve"> 0</v>
      </c>
      <c r="AF1014" s="34">
        <f t="shared" si="648"/>
        <v>0</v>
      </c>
      <c r="AG1014" s="34">
        <f t="shared" si="649"/>
        <v>0</v>
      </c>
      <c r="AH1014" s="34" t="str">
        <f t="shared" si="650"/>
        <v/>
      </c>
      <c r="AI1014" s="172" t="str">
        <f>IF(AJ1014&lt;&gt;"",MAX(AI$3:AI1013)+1,"")</f>
        <v/>
      </c>
      <c r="AJ1014" s="172" t="str">
        <f t="shared" si="651"/>
        <v/>
      </c>
      <c r="AK1014" s="172" t="str">
        <f t="shared" si="652"/>
        <v/>
      </c>
      <c r="AL1014" s="172" t="str">
        <f t="shared" si="653"/>
        <v/>
      </c>
      <c r="AM1014" s="172" t="str">
        <f>IF(AN1014&lt;&gt;"",MAX(AM$3:AM1013)+1,"")</f>
        <v/>
      </c>
      <c r="AN1014" s="172" t="str">
        <f t="shared" si="654"/>
        <v/>
      </c>
      <c r="AO1014" s="172" t="str">
        <f t="shared" si="655"/>
        <v/>
      </c>
      <c r="AP1014" s="172" t="str">
        <f t="shared" si="656"/>
        <v/>
      </c>
      <c r="AQ1014" s="172" t="str">
        <f t="shared" si="657"/>
        <v/>
      </c>
      <c r="AR1014" s="172" t="str">
        <f>Table1[[#This Row],[Sex ]]&amp;Table1[[#This Row],[Month]]</f>
        <v/>
      </c>
    </row>
    <row r="1015" spans="2:44" x14ac:dyDescent="0.3">
      <c r="B1015" s="14"/>
      <c r="C1015" s="14"/>
      <c r="D1015" s="14"/>
      <c r="E1015" s="14"/>
      <c r="F1015" s="14"/>
      <c r="G1015" s="14"/>
      <c r="H1015" s="14"/>
      <c r="I1015" s="14"/>
      <c r="J1015" s="14"/>
      <c r="K1015" s="14"/>
      <c r="L1015" s="14"/>
      <c r="M1015" s="24" t="str">
        <f t="shared" si="629"/>
        <v/>
      </c>
      <c r="N1015" s="24" t="str">
        <f t="shared" si="630"/>
        <v/>
      </c>
      <c r="O1015" s="24" t="str">
        <f t="shared" si="631"/>
        <v xml:space="preserve"> </v>
      </c>
      <c r="P1015" s="24">
        <f t="shared" si="632"/>
        <v>0</v>
      </c>
      <c r="Q1015" s="25">
        <f t="shared" si="633"/>
        <v>0</v>
      </c>
      <c r="R1015" s="26">
        <f t="shared" si="634"/>
        <v>0</v>
      </c>
      <c r="S1015" s="24" t="str">
        <f t="shared" si="635"/>
        <v/>
      </c>
      <c r="T1015" s="24" t="str">
        <f t="shared" si="636"/>
        <v/>
      </c>
      <c r="U1015" s="24" t="str">
        <f t="shared" si="637"/>
        <v/>
      </c>
      <c r="V1015" s="24" t="str">
        <f t="shared" si="638"/>
        <v/>
      </c>
      <c r="W1015" s="24" t="str">
        <f t="shared" si="639"/>
        <v/>
      </c>
      <c r="X1015" s="24" t="str">
        <f t="shared" si="640"/>
        <v/>
      </c>
      <c r="Y1015" s="24" t="str">
        <f t="shared" si="641"/>
        <v/>
      </c>
      <c r="Z1015" s="24" t="str">
        <f t="shared" si="642"/>
        <v/>
      </c>
      <c r="AA1015" s="24" t="b">
        <f t="shared" si="643"/>
        <v>0</v>
      </c>
      <c r="AB1015" s="34" t="str">
        <f t="shared" si="644"/>
        <v/>
      </c>
      <c r="AC1015" s="34">
        <f t="shared" si="645"/>
        <v>0</v>
      </c>
      <c r="AD1015" s="34">
        <f t="shared" si="646"/>
        <v>0</v>
      </c>
      <c r="AE1015" s="34" t="str">
        <f t="shared" si="647"/>
        <v xml:space="preserve"> 0</v>
      </c>
      <c r="AF1015" s="34">
        <f t="shared" si="648"/>
        <v>0</v>
      </c>
      <c r="AG1015" s="34">
        <f t="shared" si="649"/>
        <v>0</v>
      </c>
      <c r="AH1015" s="34" t="str">
        <f t="shared" si="650"/>
        <v/>
      </c>
      <c r="AI1015" s="172" t="str">
        <f>IF(AJ1015&lt;&gt;"",MAX(AI$3:AI1014)+1,"")</f>
        <v/>
      </c>
      <c r="AJ1015" s="172" t="str">
        <f t="shared" si="651"/>
        <v/>
      </c>
      <c r="AK1015" s="172" t="str">
        <f t="shared" si="652"/>
        <v/>
      </c>
      <c r="AL1015" s="172" t="str">
        <f t="shared" si="653"/>
        <v/>
      </c>
      <c r="AM1015" s="172" t="str">
        <f>IF(AN1015&lt;&gt;"",MAX(AM$3:AM1014)+1,"")</f>
        <v/>
      </c>
      <c r="AN1015" s="172" t="str">
        <f t="shared" si="654"/>
        <v/>
      </c>
      <c r="AO1015" s="172" t="str">
        <f t="shared" si="655"/>
        <v/>
      </c>
      <c r="AP1015" s="172" t="str">
        <f t="shared" si="656"/>
        <v/>
      </c>
      <c r="AQ1015" s="172" t="str">
        <f t="shared" si="657"/>
        <v/>
      </c>
      <c r="AR1015" s="172" t="str">
        <f>Table1[[#This Row],[Sex ]]&amp;Table1[[#This Row],[Month]]</f>
        <v/>
      </c>
    </row>
    <row r="1016" spans="2:44" x14ac:dyDescent="0.3">
      <c r="B1016" s="14"/>
      <c r="C1016" s="14"/>
      <c r="D1016" s="14"/>
      <c r="E1016" s="14"/>
      <c r="F1016" s="14"/>
      <c r="G1016" s="14"/>
      <c r="H1016" s="14"/>
      <c r="I1016" s="14"/>
      <c r="J1016" s="14"/>
      <c r="K1016" s="14"/>
      <c r="L1016" s="14"/>
      <c r="M1016" s="24" t="str">
        <f t="shared" si="629"/>
        <v/>
      </c>
      <c r="N1016" s="24" t="str">
        <f t="shared" si="630"/>
        <v/>
      </c>
      <c r="O1016" s="24" t="str">
        <f t="shared" si="631"/>
        <v xml:space="preserve"> </v>
      </c>
      <c r="P1016" s="24">
        <f t="shared" si="632"/>
        <v>0</v>
      </c>
      <c r="Q1016" s="25">
        <f t="shared" si="633"/>
        <v>0</v>
      </c>
      <c r="R1016" s="26">
        <f t="shared" si="634"/>
        <v>0</v>
      </c>
      <c r="S1016" s="24" t="str">
        <f t="shared" si="635"/>
        <v/>
      </c>
      <c r="T1016" s="24" t="str">
        <f t="shared" si="636"/>
        <v/>
      </c>
      <c r="U1016" s="24" t="str">
        <f t="shared" si="637"/>
        <v/>
      </c>
      <c r="V1016" s="24" t="str">
        <f t="shared" si="638"/>
        <v/>
      </c>
      <c r="W1016" s="24" t="str">
        <f t="shared" si="639"/>
        <v/>
      </c>
      <c r="X1016" s="24" t="str">
        <f t="shared" si="640"/>
        <v/>
      </c>
      <c r="Y1016" s="24" t="str">
        <f t="shared" si="641"/>
        <v/>
      </c>
      <c r="Z1016" s="24" t="str">
        <f t="shared" si="642"/>
        <v/>
      </c>
      <c r="AA1016" s="24" t="b">
        <f t="shared" si="643"/>
        <v>0</v>
      </c>
      <c r="AB1016" s="34" t="str">
        <f t="shared" si="644"/>
        <v/>
      </c>
      <c r="AC1016" s="34">
        <f t="shared" si="645"/>
        <v>0</v>
      </c>
      <c r="AD1016" s="34">
        <f t="shared" si="646"/>
        <v>0</v>
      </c>
      <c r="AE1016" s="34" t="str">
        <f t="shared" si="647"/>
        <v xml:space="preserve"> 0</v>
      </c>
      <c r="AF1016" s="34">
        <f t="shared" si="648"/>
        <v>0</v>
      </c>
      <c r="AG1016" s="34">
        <f t="shared" si="649"/>
        <v>0</v>
      </c>
      <c r="AH1016" s="34" t="str">
        <f t="shared" si="650"/>
        <v/>
      </c>
      <c r="AI1016" s="172" t="str">
        <f>IF(AJ1016&lt;&gt;"",MAX(AI$3:AI1015)+1,"")</f>
        <v/>
      </c>
      <c r="AJ1016" s="172" t="str">
        <f t="shared" si="651"/>
        <v/>
      </c>
      <c r="AK1016" s="172" t="str">
        <f t="shared" si="652"/>
        <v/>
      </c>
      <c r="AL1016" s="172" t="str">
        <f t="shared" si="653"/>
        <v/>
      </c>
      <c r="AM1016" s="172" t="str">
        <f>IF(AN1016&lt;&gt;"",MAX(AM$3:AM1015)+1,"")</f>
        <v/>
      </c>
      <c r="AN1016" s="172" t="str">
        <f t="shared" si="654"/>
        <v/>
      </c>
      <c r="AO1016" s="172" t="str">
        <f t="shared" si="655"/>
        <v/>
      </c>
      <c r="AP1016" s="172" t="str">
        <f t="shared" si="656"/>
        <v/>
      </c>
      <c r="AQ1016" s="172" t="str">
        <f t="shared" si="657"/>
        <v/>
      </c>
      <c r="AR1016" s="172" t="str">
        <f>Table1[[#This Row],[Sex ]]&amp;Table1[[#This Row],[Month]]</f>
        <v/>
      </c>
    </row>
    <row r="1017" spans="2:44" x14ac:dyDescent="0.3">
      <c r="B1017" s="14"/>
      <c r="C1017" s="14"/>
      <c r="D1017" s="14"/>
      <c r="E1017" s="14"/>
      <c r="F1017" s="14"/>
      <c r="G1017" s="14"/>
      <c r="H1017" s="14"/>
      <c r="I1017" s="14"/>
      <c r="J1017" s="14"/>
      <c r="K1017" s="14"/>
      <c r="L1017" s="14"/>
      <c r="M1017" s="24" t="str">
        <f t="shared" si="629"/>
        <v/>
      </c>
      <c r="N1017" s="24" t="str">
        <f t="shared" si="630"/>
        <v/>
      </c>
      <c r="O1017" s="24" t="str">
        <f t="shared" si="631"/>
        <v xml:space="preserve"> </v>
      </c>
      <c r="P1017" s="24">
        <f t="shared" si="632"/>
        <v>0</v>
      </c>
      <c r="Q1017" s="25">
        <f t="shared" si="633"/>
        <v>0</v>
      </c>
      <c r="R1017" s="26">
        <f t="shared" si="634"/>
        <v>0</v>
      </c>
      <c r="S1017" s="24" t="str">
        <f t="shared" si="635"/>
        <v/>
      </c>
      <c r="T1017" s="24" t="str">
        <f t="shared" si="636"/>
        <v/>
      </c>
      <c r="U1017" s="24" t="str">
        <f t="shared" si="637"/>
        <v/>
      </c>
      <c r="V1017" s="24" t="str">
        <f t="shared" si="638"/>
        <v/>
      </c>
      <c r="W1017" s="24" t="str">
        <f t="shared" si="639"/>
        <v/>
      </c>
      <c r="X1017" s="24" t="str">
        <f t="shared" si="640"/>
        <v/>
      </c>
      <c r="Y1017" s="24" t="str">
        <f t="shared" si="641"/>
        <v/>
      </c>
      <c r="Z1017" s="24" t="str">
        <f t="shared" si="642"/>
        <v/>
      </c>
      <c r="AA1017" s="24" t="b">
        <f t="shared" si="643"/>
        <v>0</v>
      </c>
      <c r="AB1017" s="34" t="str">
        <f t="shared" si="644"/>
        <v/>
      </c>
      <c r="AC1017" s="34">
        <f t="shared" si="645"/>
        <v>0</v>
      </c>
      <c r="AD1017" s="34">
        <f t="shared" si="646"/>
        <v>0</v>
      </c>
      <c r="AE1017" s="34" t="str">
        <f t="shared" si="647"/>
        <v xml:space="preserve"> 0</v>
      </c>
      <c r="AF1017" s="34">
        <f t="shared" si="648"/>
        <v>0</v>
      </c>
      <c r="AG1017" s="34">
        <f t="shared" si="649"/>
        <v>0</v>
      </c>
      <c r="AH1017" s="34" t="str">
        <f t="shared" si="650"/>
        <v/>
      </c>
      <c r="AI1017" s="172" t="str">
        <f>IF(AJ1017&lt;&gt;"",MAX(AI$3:AI1016)+1,"")</f>
        <v/>
      </c>
      <c r="AJ1017" s="172" t="str">
        <f t="shared" si="651"/>
        <v/>
      </c>
      <c r="AK1017" s="172" t="str">
        <f t="shared" si="652"/>
        <v/>
      </c>
      <c r="AL1017" s="172" t="str">
        <f t="shared" si="653"/>
        <v/>
      </c>
      <c r="AM1017" s="172" t="str">
        <f>IF(AN1017&lt;&gt;"",MAX(AM$3:AM1016)+1,"")</f>
        <v/>
      </c>
      <c r="AN1017" s="172" t="str">
        <f t="shared" si="654"/>
        <v/>
      </c>
      <c r="AO1017" s="172" t="str">
        <f t="shared" si="655"/>
        <v/>
      </c>
      <c r="AP1017" s="172" t="str">
        <f t="shared" si="656"/>
        <v/>
      </c>
      <c r="AQ1017" s="172" t="str">
        <f t="shared" si="657"/>
        <v/>
      </c>
      <c r="AR1017" s="172" t="str">
        <f>Table1[[#This Row],[Sex ]]&amp;Table1[[#This Row],[Month]]</f>
        <v/>
      </c>
    </row>
    <row r="1018" spans="2:44" x14ac:dyDescent="0.3">
      <c r="B1018" s="14"/>
      <c r="C1018" s="14"/>
      <c r="D1018" s="14"/>
      <c r="E1018" s="14"/>
      <c r="F1018" s="14"/>
      <c r="G1018" s="14"/>
      <c r="H1018" s="14"/>
      <c r="I1018" s="14"/>
      <c r="J1018" s="14"/>
      <c r="K1018" s="14"/>
      <c r="L1018" s="14"/>
      <c r="M1018" s="24" t="str">
        <f t="shared" si="629"/>
        <v/>
      </c>
      <c r="N1018" s="24" t="str">
        <f t="shared" si="630"/>
        <v/>
      </c>
      <c r="O1018" s="24" t="str">
        <f t="shared" si="631"/>
        <v xml:space="preserve"> </v>
      </c>
      <c r="P1018" s="24">
        <f t="shared" si="632"/>
        <v>0</v>
      </c>
      <c r="Q1018" s="25">
        <f t="shared" si="633"/>
        <v>0</v>
      </c>
      <c r="R1018" s="26">
        <f t="shared" si="634"/>
        <v>0</v>
      </c>
      <c r="S1018" s="24" t="str">
        <f t="shared" si="635"/>
        <v/>
      </c>
      <c r="T1018" s="24" t="str">
        <f t="shared" si="636"/>
        <v/>
      </c>
      <c r="U1018" s="24" t="str">
        <f t="shared" si="637"/>
        <v/>
      </c>
      <c r="V1018" s="24" t="str">
        <f t="shared" si="638"/>
        <v/>
      </c>
      <c r="W1018" s="24" t="str">
        <f t="shared" si="639"/>
        <v/>
      </c>
      <c r="X1018" s="24" t="str">
        <f t="shared" si="640"/>
        <v/>
      </c>
      <c r="Y1018" s="24" t="str">
        <f t="shared" si="641"/>
        <v/>
      </c>
      <c r="Z1018" s="24" t="str">
        <f t="shared" si="642"/>
        <v/>
      </c>
      <c r="AA1018" s="24" t="b">
        <f t="shared" si="643"/>
        <v>0</v>
      </c>
      <c r="AB1018" s="34" t="str">
        <f t="shared" si="644"/>
        <v/>
      </c>
      <c r="AC1018" s="34">
        <f t="shared" si="645"/>
        <v>0</v>
      </c>
      <c r="AD1018" s="34">
        <f t="shared" si="646"/>
        <v>0</v>
      </c>
      <c r="AE1018" s="34" t="str">
        <f t="shared" si="647"/>
        <v xml:space="preserve"> 0</v>
      </c>
      <c r="AF1018" s="34">
        <f t="shared" si="648"/>
        <v>0</v>
      </c>
      <c r="AG1018" s="34">
        <f t="shared" si="649"/>
        <v>0</v>
      </c>
      <c r="AH1018" s="34" t="str">
        <f t="shared" si="650"/>
        <v/>
      </c>
      <c r="AI1018" s="172" t="str">
        <f>IF(AJ1018&lt;&gt;"",MAX(AI$3:AI1017)+1,"")</f>
        <v/>
      </c>
      <c r="AJ1018" s="172" t="str">
        <f t="shared" si="651"/>
        <v/>
      </c>
      <c r="AK1018" s="172" t="str">
        <f t="shared" si="652"/>
        <v/>
      </c>
      <c r="AL1018" s="172" t="str">
        <f t="shared" si="653"/>
        <v/>
      </c>
      <c r="AM1018" s="172" t="str">
        <f>IF(AN1018&lt;&gt;"",MAX(AM$3:AM1017)+1,"")</f>
        <v/>
      </c>
      <c r="AN1018" s="172" t="str">
        <f t="shared" si="654"/>
        <v/>
      </c>
      <c r="AO1018" s="172" t="str">
        <f t="shared" si="655"/>
        <v/>
      </c>
      <c r="AP1018" s="172" t="str">
        <f t="shared" si="656"/>
        <v/>
      </c>
      <c r="AQ1018" s="172" t="str">
        <f t="shared" si="657"/>
        <v/>
      </c>
      <c r="AR1018" s="172" t="str">
        <f>Table1[[#This Row],[Sex ]]&amp;Table1[[#This Row],[Month]]</f>
        <v/>
      </c>
    </row>
    <row r="1019" spans="2:44" x14ac:dyDescent="0.3">
      <c r="B1019" s="14"/>
      <c r="C1019" s="14"/>
      <c r="D1019" s="14"/>
      <c r="E1019" s="14"/>
      <c r="F1019" s="14"/>
      <c r="G1019" s="14"/>
      <c r="H1019" s="14"/>
      <c r="I1019" s="14"/>
      <c r="J1019" s="14"/>
      <c r="K1019" s="14"/>
      <c r="L1019" s="14"/>
      <c r="M1019" s="24" t="str">
        <f t="shared" si="629"/>
        <v/>
      </c>
      <c r="N1019" s="24" t="str">
        <f t="shared" si="630"/>
        <v/>
      </c>
      <c r="O1019" s="24" t="str">
        <f t="shared" si="631"/>
        <v xml:space="preserve"> </v>
      </c>
      <c r="P1019" s="24">
        <f t="shared" si="632"/>
        <v>0</v>
      </c>
      <c r="Q1019" s="25">
        <f t="shared" si="633"/>
        <v>0</v>
      </c>
      <c r="R1019" s="26">
        <f t="shared" si="634"/>
        <v>0</v>
      </c>
      <c r="S1019" s="24" t="str">
        <f t="shared" si="635"/>
        <v/>
      </c>
      <c r="T1019" s="24" t="str">
        <f t="shared" si="636"/>
        <v/>
      </c>
      <c r="U1019" s="24" t="str">
        <f t="shared" si="637"/>
        <v/>
      </c>
      <c r="V1019" s="24" t="str">
        <f t="shared" si="638"/>
        <v/>
      </c>
      <c r="W1019" s="24" t="str">
        <f t="shared" si="639"/>
        <v/>
      </c>
      <c r="X1019" s="24" t="str">
        <f t="shared" si="640"/>
        <v/>
      </c>
      <c r="Y1019" s="24" t="str">
        <f t="shared" si="641"/>
        <v/>
      </c>
      <c r="Z1019" s="24" t="str">
        <f t="shared" si="642"/>
        <v/>
      </c>
      <c r="AA1019" s="24" t="b">
        <f t="shared" si="643"/>
        <v>0</v>
      </c>
      <c r="AB1019" s="34" t="str">
        <f t="shared" si="644"/>
        <v/>
      </c>
      <c r="AC1019" s="34">
        <f t="shared" si="645"/>
        <v>0</v>
      </c>
      <c r="AD1019" s="34">
        <f t="shared" si="646"/>
        <v>0</v>
      </c>
      <c r="AE1019" s="34" t="str">
        <f t="shared" si="647"/>
        <v xml:space="preserve"> 0</v>
      </c>
      <c r="AF1019" s="34">
        <f t="shared" si="648"/>
        <v>0</v>
      </c>
      <c r="AG1019" s="34">
        <f t="shared" si="649"/>
        <v>0</v>
      </c>
      <c r="AH1019" s="34" t="str">
        <f t="shared" si="650"/>
        <v/>
      </c>
      <c r="AI1019" s="172" t="str">
        <f>IF(AJ1019&lt;&gt;"",MAX(AI$3:AI1018)+1,"")</f>
        <v/>
      </c>
      <c r="AJ1019" s="172" t="str">
        <f t="shared" si="651"/>
        <v/>
      </c>
      <c r="AK1019" s="172" t="str">
        <f t="shared" si="652"/>
        <v/>
      </c>
      <c r="AL1019" s="172" t="str">
        <f t="shared" si="653"/>
        <v/>
      </c>
      <c r="AM1019" s="172" t="str">
        <f>IF(AN1019&lt;&gt;"",MAX(AM$3:AM1018)+1,"")</f>
        <v/>
      </c>
      <c r="AN1019" s="172" t="str">
        <f t="shared" si="654"/>
        <v/>
      </c>
      <c r="AO1019" s="172" t="str">
        <f t="shared" si="655"/>
        <v/>
      </c>
      <c r="AP1019" s="172" t="str">
        <f t="shared" si="656"/>
        <v/>
      </c>
      <c r="AQ1019" s="172" t="str">
        <f t="shared" si="657"/>
        <v/>
      </c>
      <c r="AR1019" s="172" t="str">
        <f>Table1[[#This Row],[Sex ]]&amp;Table1[[#This Row],[Month]]</f>
        <v/>
      </c>
    </row>
    <row r="1020" spans="2:44" x14ac:dyDescent="0.3">
      <c r="B1020" s="14"/>
      <c r="C1020" s="14"/>
      <c r="D1020" s="14"/>
      <c r="E1020" s="14"/>
      <c r="F1020" s="14"/>
      <c r="G1020" s="14"/>
      <c r="H1020" s="14"/>
      <c r="I1020" s="14"/>
      <c r="J1020" s="14"/>
      <c r="K1020" s="14"/>
      <c r="L1020" s="14"/>
      <c r="M1020" s="24" t="str">
        <f t="shared" si="629"/>
        <v/>
      </c>
      <c r="N1020" s="24" t="str">
        <f t="shared" si="630"/>
        <v/>
      </c>
      <c r="O1020" s="24" t="str">
        <f t="shared" si="631"/>
        <v xml:space="preserve"> </v>
      </c>
      <c r="P1020" s="24">
        <f t="shared" si="632"/>
        <v>0</v>
      </c>
      <c r="Q1020" s="25">
        <f t="shared" si="633"/>
        <v>0</v>
      </c>
      <c r="R1020" s="26">
        <f t="shared" si="634"/>
        <v>0</v>
      </c>
      <c r="S1020" s="24" t="str">
        <f t="shared" si="635"/>
        <v/>
      </c>
      <c r="T1020" s="24" t="str">
        <f t="shared" si="636"/>
        <v/>
      </c>
      <c r="U1020" s="24" t="str">
        <f t="shared" si="637"/>
        <v/>
      </c>
      <c r="V1020" s="24" t="str">
        <f t="shared" si="638"/>
        <v/>
      </c>
      <c r="W1020" s="24" t="str">
        <f t="shared" si="639"/>
        <v/>
      </c>
      <c r="X1020" s="24" t="str">
        <f t="shared" si="640"/>
        <v/>
      </c>
      <c r="Y1020" s="24" t="str">
        <f t="shared" si="641"/>
        <v/>
      </c>
      <c r="Z1020" s="24" t="str">
        <f t="shared" si="642"/>
        <v/>
      </c>
      <c r="AA1020" s="24" t="b">
        <f t="shared" si="643"/>
        <v>0</v>
      </c>
      <c r="AB1020" s="34" t="str">
        <f t="shared" si="644"/>
        <v/>
      </c>
      <c r="AC1020" s="34">
        <f t="shared" si="645"/>
        <v>0</v>
      </c>
      <c r="AD1020" s="34">
        <f t="shared" si="646"/>
        <v>0</v>
      </c>
      <c r="AE1020" s="34" t="str">
        <f t="shared" si="647"/>
        <v xml:space="preserve"> 0</v>
      </c>
      <c r="AF1020" s="34">
        <f t="shared" si="648"/>
        <v>0</v>
      </c>
      <c r="AG1020" s="34">
        <f t="shared" si="649"/>
        <v>0</v>
      </c>
      <c r="AH1020" s="34" t="str">
        <f t="shared" si="650"/>
        <v/>
      </c>
      <c r="AI1020" s="172" t="str">
        <f>IF(AJ1020&lt;&gt;"",MAX(AI$3:AI1019)+1,"")</f>
        <v/>
      </c>
      <c r="AJ1020" s="172" t="str">
        <f t="shared" si="651"/>
        <v/>
      </c>
      <c r="AK1020" s="172" t="str">
        <f t="shared" si="652"/>
        <v/>
      </c>
      <c r="AL1020" s="172" t="str">
        <f t="shared" si="653"/>
        <v/>
      </c>
      <c r="AM1020" s="172" t="str">
        <f>IF(AN1020&lt;&gt;"",MAX(AM$3:AM1019)+1,"")</f>
        <v/>
      </c>
      <c r="AN1020" s="172" t="str">
        <f t="shared" si="654"/>
        <v/>
      </c>
      <c r="AO1020" s="172" t="str">
        <f t="shared" si="655"/>
        <v/>
      </c>
      <c r="AP1020" s="172" t="str">
        <f t="shared" si="656"/>
        <v/>
      </c>
      <c r="AQ1020" s="172" t="str">
        <f t="shared" si="657"/>
        <v/>
      </c>
      <c r="AR1020" s="172" t="str">
        <f>Table1[[#This Row],[Sex ]]&amp;Table1[[#This Row],[Month]]</f>
        <v/>
      </c>
    </row>
    <row r="1021" spans="2:44" x14ac:dyDescent="0.3">
      <c r="B1021" s="14"/>
      <c r="C1021" s="14"/>
      <c r="D1021" s="14"/>
      <c r="E1021" s="14"/>
      <c r="F1021" s="14"/>
      <c r="G1021" s="14"/>
      <c r="H1021" s="14"/>
      <c r="I1021" s="14"/>
      <c r="J1021" s="14"/>
      <c r="K1021" s="14"/>
      <c r="L1021" s="14"/>
      <c r="M1021" s="24" t="str">
        <f t="shared" si="629"/>
        <v/>
      </c>
      <c r="N1021" s="24" t="str">
        <f t="shared" si="630"/>
        <v/>
      </c>
      <c r="O1021" s="24" t="str">
        <f t="shared" si="631"/>
        <v xml:space="preserve"> </v>
      </c>
      <c r="P1021" s="24">
        <f t="shared" si="632"/>
        <v>0</v>
      </c>
      <c r="Q1021" s="25">
        <f t="shared" si="633"/>
        <v>0</v>
      </c>
      <c r="R1021" s="26">
        <f t="shared" si="634"/>
        <v>0</v>
      </c>
      <c r="S1021" s="24" t="str">
        <f t="shared" si="635"/>
        <v/>
      </c>
      <c r="T1021" s="24" t="str">
        <f t="shared" si="636"/>
        <v/>
      </c>
      <c r="U1021" s="24" t="str">
        <f t="shared" si="637"/>
        <v/>
      </c>
      <c r="V1021" s="24" t="str">
        <f t="shared" si="638"/>
        <v/>
      </c>
      <c r="W1021" s="24" t="str">
        <f t="shared" si="639"/>
        <v/>
      </c>
      <c r="X1021" s="24" t="str">
        <f t="shared" si="640"/>
        <v/>
      </c>
      <c r="Y1021" s="24" t="str">
        <f t="shared" si="641"/>
        <v/>
      </c>
      <c r="Z1021" s="24" t="str">
        <f t="shared" si="642"/>
        <v/>
      </c>
      <c r="AA1021" s="24" t="b">
        <f t="shared" si="643"/>
        <v>0</v>
      </c>
      <c r="AB1021" s="34" t="str">
        <f t="shared" si="644"/>
        <v/>
      </c>
      <c r="AC1021" s="34">
        <f t="shared" si="645"/>
        <v>0</v>
      </c>
      <c r="AD1021" s="34">
        <f t="shared" si="646"/>
        <v>0</v>
      </c>
      <c r="AE1021" s="34" t="str">
        <f t="shared" si="647"/>
        <v xml:space="preserve"> 0</v>
      </c>
      <c r="AF1021" s="34">
        <f t="shared" si="648"/>
        <v>0</v>
      </c>
      <c r="AG1021" s="34">
        <f t="shared" si="649"/>
        <v>0</v>
      </c>
      <c r="AH1021" s="34" t="str">
        <f t="shared" si="650"/>
        <v/>
      </c>
      <c r="AI1021" s="172" t="str">
        <f>IF(AJ1021&lt;&gt;"",MAX(AI$3:AI1020)+1,"")</f>
        <v/>
      </c>
      <c r="AJ1021" s="172" t="str">
        <f t="shared" si="651"/>
        <v/>
      </c>
      <c r="AK1021" s="172" t="str">
        <f t="shared" si="652"/>
        <v/>
      </c>
      <c r="AL1021" s="172" t="str">
        <f t="shared" si="653"/>
        <v/>
      </c>
      <c r="AM1021" s="172" t="str">
        <f>IF(AN1021&lt;&gt;"",MAX(AM$3:AM1020)+1,"")</f>
        <v/>
      </c>
      <c r="AN1021" s="172" t="str">
        <f t="shared" si="654"/>
        <v/>
      </c>
      <c r="AO1021" s="172" t="str">
        <f t="shared" si="655"/>
        <v/>
      </c>
      <c r="AP1021" s="172" t="str">
        <f t="shared" si="656"/>
        <v/>
      </c>
      <c r="AQ1021" s="172" t="str">
        <f t="shared" si="657"/>
        <v/>
      </c>
      <c r="AR1021" s="172" t="str">
        <f>Table1[[#This Row],[Sex ]]&amp;Table1[[#This Row],[Month]]</f>
        <v/>
      </c>
    </row>
    <row r="1022" spans="2:44" x14ac:dyDescent="0.3">
      <c r="B1022" s="14"/>
      <c r="C1022" s="14"/>
      <c r="D1022" s="14"/>
      <c r="E1022" s="14"/>
      <c r="F1022" s="14"/>
      <c r="G1022" s="14"/>
      <c r="H1022" s="14"/>
      <c r="I1022" s="14"/>
      <c r="J1022" s="14"/>
      <c r="K1022" s="14"/>
      <c r="L1022" s="14"/>
      <c r="M1022" s="24" t="str">
        <f t="shared" si="629"/>
        <v/>
      </c>
      <c r="N1022" s="24" t="str">
        <f t="shared" si="630"/>
        <v/>
      </c>
      <c r="O1022" s="24" t="str">
        <f t="shared" si="631"/>
        <v xml:space="preserve"> </v>
      </c>
      <c r="P1022" s="24">
        <f t="shared" si="632"/>
        <v>0</v>
      </c>
      <c r="Q1022" s="25">
        <f t="shared" si="633"/>
        <v>0</v>
      </c>
      <c r="R1022" s="26">
        <f t="shared" si="634"/>
        <v>0</v>
      </c>
      <c r="S1022" s="24" t="str">
        <f t="shared" si="635"/>
        <v/>
      </c>
      <c r="T1022" s="24" t="str">
        <f t="shared" si="636"/>
        <v/>
      </c>
      <c r="U1022" s="24" t="str">
        <f t="shared" si="637"/>
        <v/>
      </c>
      <c r="V1022" s="24" t="str">
        <f t="shared" si="638"/>
        <v/>
      </c>
      <c r="W1022" s="24" t="str">
        <f t="shared" si="639"/>
        <v/>
      </c>
      <c r="X1022" s="24" t="str">
        <f t="shared" si="640"/>
        <v/>
      </c>
      <c r="Y1022" s="24" t="str">
        <f t="shared" si="641"/>
        <v/>
      </c>
      <c r="Z1022" s="24" t="str">
        <f t="shared" si="642"/>
        <v/>
      </c>
      <c r="AA1022" s="24" t="b">
        <f t="shared" si="643"/>
        <v>0</v>
      </c>
      <c r="AB1022" s="34" t="str">
        <f t="shared" si="644"/>
        <v/>
      </c>
      <c r="AC1022" s="34">
        <f t="shared" si="645"/>
        <v>0</v>
      </c>
      <c r="AD1022" s="34">
        <f t="shared" si="646"/>
        <v>0</v>
      </c>
      <c r="AE1022" s="34" t="str">
        <f t="shared" si="647"/>
        <v xml:space="preserve"> 0</v>
      </c>
      <c r="AF1022" s="34">
        <f t="shared" si="648"/>
        <v>0</v>
      </c>
      <c r="AG1022" s="34">
        <f t="shared" si="649"/>
        <v>0</v>
      </c>
      <c r="AH1022" s="34" t="str">
        <f t="shared" si="650"/>
        <v/>
      </c>
      <c r="AI1022" s="172" t="str">
        <f>IF(AJ1022&lt;&gt;"",MAX(AI$3:AI1021)+1,"")</f>
        <v/>
      </c>
      <c r="AJ1022" s="172" t="str">
        <f t="shared" si="651"/>
        <v/>
      </c>
      <c r="AK1022" s="172" t="str">
        <f t="shared" si="652"/>
        <v/>
      </c>
      <c r="AL1022" s="172" t="str">
        <f t="shared" si="653"/>
        <v/>
      </c>
      <c r="AM1022" s="172" t="str">
        <f>IF(AN1022&lt;&gt;"",MAX(AM$3:AM1021)+1,"")</f>
        <v/>
      </c>
      <c r="AN1022" s="172" t="str">
        <f t="shared" si="654"/>
        <v/>
      </c>
      <c r="AO1022" s="172" t="str">
        <f t="shared" si="655"/>
        <v/>
      </c>
      <c r="AP1022" s="172" t="str">
        <f t="shared" si="656"/>
        <v/>
      </c>
      <c r="AQ1022" s="172" t="str">
        <f t="shared" si="657"/>
        <v/>
      </c>
      <c r="AR1022" s="172" t="str">
        <f>Table1[[#This Row],[Sex ]]&amp;Table1[[#This Row],[Month]]</f>
        <v/>
      </c>
    </row>
    <row r="1023" spans="2:44" x14ac:dyDescent="0.3">
      <c r="B1023" s="14"/>
      <c r="C1023" s="14"/>
      <c r="D1023" s="14"/>
      <c r="E1023" s="14"/>
      <c r="F1023" s="14"/>
      <c r="G1023" s="14"/>
      <c r="H1023" s="14"/>
      <c r="I1023" s="14"/>
      <c r="J1023" s="14"/>
      <c r="K1023" s="14"/>
      <c r="L1023" s="14"/>
      <c r="M1023" s="24" t="str">
        <f t="shared" si="629"/>
        <v/>
      </c>
      <c r="N1023" s="24" t="str">
        <f t="shared" si="630"/>
        <v/>
      </c>
      <c r="O1023" s="24" t="str">
        <f t="shared" si="631"/>
        <v xml:space="preserve"> </v>
      </c>
      <c r="P1023" s="24">
        <f t="shared" si="632"/>
        <v>0</v>
      </c>
      <c r="Q1023" s="25">
        <f t="shared" si="633"/>
        <v>0</v>
      </c>
      <c r="R1023" s="26">
        <f t="shared" si="634"/>
        <v>0</v>
      </c>
      <c r="S1023" s="24" t="str">
        <f t="shared" si="635"/>
        <v/>
      </c>
      <c r="T1023" s="24" t="str">
        <f t="shared" si="636"/>
        <v/>
      </c>
      <c r="U1023" s="24" t="str">
        <f t="shared" si="637"/>
        <v/>
      </c>
      <c r="V1023" s="24" t="str">
        <f t="shared" si="638"/>
        <v/>
      </c>
      <c r="W1023" s="24" t="str">
        <f t="shared" si="639"/>
        <v/>
      </c>
      <c r="X1023" s="24" t="str">
        <f t="shared" si="640"/>
        <v/>
      </c>
      <c r="Y1023" s="24" t="str">
        <f t="shared" si="641"/>
        <v/>
      </c>
      <c r="Z1023" s="24" t="str">
        <f t="shared" si="642"/>
        <v/>
      </c>
      <c r="AA1023" s="24" t="b">
        <f t="shared" si="643"/>
        <v>0</v>
      </c>
      <c r="AB1023" s="34" t="str">
        <f t="shared" si="644"/>
        <v/>
      </c>
      <c r="AC1023" s="34">
        <f t="shared" si="645"/>
        <v>0</v>
      </c>
      <c r="AD1023" s="34">
        <f t="shared" si="646"/>
        <v>0</v>
      </c>
      <c r="AE1023" s="34" t="str">
        <f t="shared" si="647"/>
        <v xml:space="preserve"> 0</v>
      </c>
      <c r="AF1023" s="34">
        <f t="shared" si="648"/>
        <v>0</v>
      </c>
      <c r="AG1023" s="34">
        <f t="shared" si="649"/>
        <v>0</v>
      </c>
      <c r="AH1023" s="34" t="str">
        <f t="shared" si="650"/>
        <v/>
      </c>
      <c r="AI1023" s="172" t="str">
        <f>IF(AJ1023&lt;&gt;"",MAX(AI$3:AI1022)+1,"")</f>
        <v/>
      </c>
      <c r="AJ1023" s="172" t="str">
        <f t="shared" si="651"/>
        <v/>
      </c>
      <c r="AK1023" s="172" t="str">
        <f t="shared" si="652"/>
        <v/>
      </c>
      <c r="AL1023" s="172" t="str">
        <f t="shared" si="653"/>
        <v/>
      </c>
      <c r="AM1023" s="172" t="str">
        <f>IF(AN1023&lt;&gt;"",MAX(AM$3:AM1022)+1,"")</f>
        <v/>
      </c>
      <c r="AN1023" s="172" t="str">
        <f t="shared" si="654"/>
        <v/>
      </c>
      <c r="AO1023" s="172" t="str">
        <f t="shared" si="655"/>
        <v/>
      </c>
      <c r="AP1023" s="172" t="str">
        <f t="shared" si="656"/>
        <v/>
      </c>
      <c r="AQ1023" s="172" t="str">
        <f t="shared" si="657"/>
        <v/>
      </c>
      <c r="AR1023" s="172" t="str">
        <f>Table1[[#This Row],[Sex ]]&amp;Table1[[#This Row],[Month]]</f>
        <v/>
      </c>
    </row>
    <row r="1024" spans="2:44" x14ac:dyDescent="0.3">
      <c r="B1024" s="14"/>
      <c r="C1024" s="14"/>
      <c r="D1024" s="14"/>
      <c r="E1024" s="14"/>
      <c r="F1024" s="14"/>
      <c r="G1024" s="14"/>
      <c r="H1024" s="14"/>
      <c r="I1024" s="14"/>
      <c r="J1024" s="14"/>
      <c r="K1024" s="14"/>
      <c r="L1024" s="14"/>
      <c r="M1024" s="24" t="str">
        <f t="shared" si="629"/>
        <v/>
      </c>
      <c r="N1024" s="24" t="str">
        <f t="shared" si="630"/>
        <v/>
      </c>
      <c r="O1024" s="24" t="str">
        <f t="shared" si="631"/>
        <v xml:space="preserve"> </v>
      </c>
      <c r="P1024" s="24">
        <f t="shared" si="632"/>
        <v>0</v>
      </c>
      <c r="Q1024" s="25">
        <f t="shared" si="633"/>
        <v>0</v>
      </c>
      <c r="R1024" s="26">
        <f t="shared" si="634"/>
        <v>0</v>
      </c>
      <c r="S1024" s="24" t="str">
        <f t="shared" si="635"/>
        <v/>
      </c>
      <c r="T1024" s="24" t="str">
        <f t="shared" si="636"/>
        <v/>
      </c>
      <c r="U1024" s="24" t="str">
        <f t="shared" si="637"/>
        <v/>
      </c>
      <c r="V1024" s="24" t="str">
        <f t="shared" si="638"/>
        <v/>
      </c>
      <c r="W1024" s="24" t="str">
        <f t="shared" si="639"/>
        <v/>
      </c>
      <c r="X1024" s="24" t="str">
        <f t="shared" si="640"/>
        <v/>
      </c>
      <c r="Y1024" s="24" t="str">
        <f t="shared" si="641"/>
        <v/>
      </c>
      <c r="Z1024" s="24" t="str">
        <f t="shared" si="642"/>
        <v/>
      </c>
      <c r="AA1024" s="24" t="b">
        <f t="shared" si="643"/>
        <v>0</v>
      </c>
      <c r="AB1024" s="34" t="str">
        <f t="shared" si="644"/>
        <v/>
      </c>
      <c r="AC1024" s="34">
        <f t="shared" si="645"/>
        <v>0</v>
      </c>
      <c r="AD1024" s="34">
        <f t="shared" si="646"/>
        <v>0</v>
      </c>
      <c r="AE1024" s="34" t="str">
        <f t="shared" si="647"/>
        <v xml:space="preserve"> 0</v>
      </c>
      <c r="AF1024" s="34">
        <f t="shared" si="648"/>
        <v>0</v>
      </c>
      <c r="AG1024" s="34">
        <f t="shared" si="649"/>
        <v>0</v>
      </c>
      <c r="AH1024" s="34" t="str">
        <f t="shared" si="650"/>
        <v/>
      </c>
      <c r="AI1024" s="172" t="str">
        <f>IF(AJ1024&lt;&gt;"",MAX(AI$3:AI1023)+1,"")</f>
        <v/>
      </c>
      <c r="AJ1024" s="172" t="str">
        <f t="shared" si="651"/>
        <v/>
      </c>
      <c r="AK1024" s="172" t="str">
        <f t="shared" si="652"/>
        <v/>
      </c>
      <c r="AL1024" s="172" t="str">
        <f t="shared" si="653"/>
        <v/>
      </c>
      <c r="AM1024" s="172" t="str">
        <f>IF(AN1024&lt;&gt;"",MAX(AM$3:AM1023)+1,"")</f>
        <v/>
      </c>
      <c r="AN1024" s="172" t="str">
        <f t="shared" si="654"/>
        <v/>
      </c>
      <c r="AO1024" s="172" t="str">
        <f t="shared" si="655"/>
        <v/>
      </c>
      <c r="AP1024" s="172" t="str">
        <f t="shared" si="656"/>
        <v/>
      </c>
      <c r="AQ1024" s="172" t="str">
        <f t="shared" si="657"/>
        <v/>
      </c>
      <c r="AR1024" s="172" t="str">
        <f>Table1[[#This Row],[Sex ]]&amp;Table1[[#This Row],[Month]]</f>
        <v/>
      </c>
    </row>
    <row r="1025" spans="2:44" x14ac:dyDescent="0.3">
      <c r="B1025" s="14"/>
      <c r="C1025" s="14"/>
      <c r="D1025" s="14"/>
      <c r="E1025" s="14"/>
      <c r="F1025" s="14"/>
      <c r="G1025" s="14"/>
      <c r="H1025" s="14"/>
      <c r="I1025" s="14"/>
      <c r="J1025" s="14"/>
      <c r="K1025" s="14"/>
      <c r="L1025" s="14"/>
      <c r="M1025" s="24" t="str">
        <f t="shared" si="629"/>
        <v/>
      </c>
      <c r="N1025" s="24" t="str">
        <f t="shared" si="630"/>
        <v/>
      </c>
      <c r="O1025" s="24" t="str">
        <f t="shared" si="631"/>
        <v xml:space="preserve"> </v>
      </c>
      <c r="P1025" s="24">
        <f t="shared" si="632"/>
        <v>0</v>
      </c>
      <c r="Q1025" s="25">
        <f t="shared" si="633"/>
        <v>0</v>
      </c>
      <c r="R1025" s="26">
        <f t="shared" si="634"/>
        <v>0</v>
      </c>
      <c r="S1025" s="24" t="str">
        <f t="shared" si="635"/>
        <v/>
      </c>
      <c r="T1025" s="24" t="str">
        <f t="shared" si="636"/>
        <v/>
      </c>
      <c r="U1025" s="24" t="str">
        <f t="shared" si="637"/>
        <v/>
      </c>
      <c r="V1025" s="24" t="str">
        <f t="shared" si="638"/>
        <v/>
      </c>
      <c r="W1025" s="24" t="str">
        <f t="shared" si="639"/>
        <v/>
      </c>
      <c r="X1025" s="24" t="str">
        <f t="shared" si="640"/>
        <v/>
      </c>
      <c r="Y1025" s="24" t="str">
        <f t="shared" si="641"/>
        <v/>
      </c>
      <c r="Z1025" s="24" t="str">
        <f t="shared" si="642"/>
        <v/>
      </c>
      <c r="AA1025" s="24" t="b">
        <f t="shared" si="643"/>
        <v>0</v>
      </c>
      <c r="AB1025" s="34" t="str">
        <f t="shared" si="644"/>
        <v/>
      </c>
      <c r="AC1025" s="34">
        <f t="shared" si="645"/>
        <v>0</v>
      </c>
      <c r="AD1025" s="34">
        <f t="shared" si="646"/>
        <v>0</v>
      </c>
      <c r="AE1025" s="34" t="str">
        <f t="shared" si="647"/>
        <v xml:space="preserve"> 0</v>
      </c>
      <c r="AF1025" s="34">
        <f t="shared" si="648"/>
        <v>0</v>
      </c>
      <c r="AG1025" s="34">
        <f t="shared" si="649"/>
        <v>0</v>
      </c>
      <c r="AH1025" s="34" t="str">
        <f t="shared" si="650"/>
        <v/>
      </c>
      <c r="AI1025" s="172" t="str">
        <f>IF(AJ1025&lt;&gt;"",MAX(AI$3:AI1024)+1,"")</f>
        <v/>
      </c>
      <c r="AJ1025" s="172" t="str">
        <f t="shared" si="651"/>
        <v/>
      </c>
      <c r="AK1025" s="172" t="str">
        <f t="shared" si="652"/>
        <v/>
      </c>
      <c r="AL1025" s="172" t="str">
        <f t="shared" si="653"/>
        <v/>
      </c>
      <c r="AM1025" s="172" t="str">
        <f>IF(AN1025&lt;&gt;"",MAX(AM$3:AM1024)+1,"")</f>
        <v/>
      </c>
      <c r="AN1025" s="172" t="str">
        <f t="shared" si="654"/>
        <v/>
      </c>
      <c r="AO1025" s="172" t="str">
        <f t="shared" si="655"/>
        <v/>
      </c>
      <c r="AP1025" s="172" t="str">
        <f t="shared" si="656"/>
        <v/>
      </c>
      <c r="AQ1025" s="172" t="str">
        <f t="shared" si="657"/>
        <v/>
      </c>
      <c r="AR1025" s="172" t="str">
        <f>Table1[[#This Row],[Sex ]]&amp;Table1[[#This Row],[Month]]</f>
        <v/>
      </c>
    </row>
    <row r="1026" spans="2:44" x14ac:dyDescent="0.3">
      <c r="B1026" s="14"/>
      <c r="C1026" s="14"/>
      <c r="D1026" s="14"/>
      <c r="E1026" s="14"/>
      <c r="F1026" s="14"/>
      <c r="G1026" s="14"/>
      <c r="H1026" s="14"/>
      <c r="I1026" s="14"/>
      <c r="J1026" s="14"/>
      <c r="K1026" s="14"/>
      <c r="L1026" s="14"/>
      <c r="M1026" s="24" t="str">
        <f t="shared" si="629"/>
        <v/>
      </c>
      <c r="N1026" s="24" t="str">
        <f t="shared" si="630"/>
        <v/>
      </c>
      <c r="O1026" s="24" t="str">
        <f t="shared" si="631"/>
        <v xml:space="preserve"> </v>
      </c>
      <c r="P1026" s="24">
        <f t="shared" si="632"/>
        <v>0</v>
      </c>
      <c r="Q1026" s="25">
        <f t="shared" si="633"/>
        <v>0</v>
      </c>
      <c r="R1026" s="26">
        <f t="shared" si="634"/>
        <v>0</v>
      </c>
      <c r="S1026" s="24" t="str">
        <f t="shared" si="635"/>
        <v/>
      </c>
      <c r="T1026" s="24" t="str">
        <f t="shared" si="636"/>
        <v/>
      </c>
      <c r="U1026" s="24" t="str">
        <f t="shared" si="637"/>
        <v/>
      </c>
      <c r="V1026" s="24" t="str">
        <f t="shared" si="638"/>
        <v/>
      </c>
      <c r="W1026" s="24" t="str">
        <f t="shared" si="639"/>
        <v/>
      </c>
      <c r="X1026" s="24" t="str">
        <f t="shared" si="640"/>
        <v/>
      </c>
      <c r="Y1026" s="24" t="str">
        <f t="shared" si="641"/>
        <v/>
      </c>
      <c r="Z1026" s="24" t="str">
        <f t="shared" si="642"/>
        <v/>
      </c>
      <c r="AA1026" s="24" t="b">
        <f t="shared" si="643"/>
        <v>0</v>
      </c>
      <c r="AB1026" s="34" t="str">
        <f t="shared" si="644"/>
        <v/>
      </c>
      <c r="AC1026" s="34">
        <f t="shared" si="645"/>
        <v>0</v>
      </c>
      <c r="AD1026" s="34">
        <f t="shared" si="646"/>
        <v>0</v>
      </c>
      <c r="AE1026" s="34" t="str">
        <f t="shared" si="647"/>
        <v xml:space="preserve"> 0</v>
      </c>
      <c r="AF1026" s="34">
        <f t="shared" si="648"/>
        <v>0</v>
      </c>
      <c r="AG1026" s="34">
        <f t="shared" si="649"/>
        <v>0</v>
      </c>
      <c r="AH1026" s="34" t="str">
        <f t="shared" si="650"/>
        <v/>
      </c>
      <c r="AI1026" s="172" t="str">
        <f>IF(AJ1026&lt;&gt;"",MAX(AI$3:AI1025)+1,"")</f>
        <v/>
      </c>
      <c r="AJ1026" s="172" t="str">
        <f t="shared" si="651"/>
        <v/>
      </c>
      <c r="AK1026" s="172" t="str">
        <f t="shared" si="652"/>
        <v/>
      </c>
      <c r="AL1026" s="172" t="str">
        <f t="shared" si="653"/>
        <v/>
      </c>
      <c r="AM1026" s="172" t="str">
        <f>IF(AN1026&lt;&gt;"",MAX(AM$3:AM1025)+1,"")</f>
        <v/>
      </c>
      <c r="AN1026" s="172" t="str">
        <f t="shared" si="654"/>
        <v/>
      </c>
      <c r="AO1026" s="172" t="str">
        <f t="shared" si="655"/>
        <v/>
      </c>
      <c r="AP1026" s="172" t="str">
        <f t="shared" si="656"/>
        <v/>
      </c>
      <c r="AQ1026" s="172" t="str">
        <f t="shared" si="657"/>
        <v/>
      </c>
      <c r="AR1026" s="172" t="str">
        <f>Table1[[#This Row],[Sex ]]&amp;Table1[[#This Row],[Month]]</f>
        <v/>
      </c>
    </row>
    <row r="1027" spans="2:44" x14ac:dyDescent="0.3">
      <c r="B1027" s="14"/>
      <c r="C1027" s="14"/>
      <c r="D1027" s="14"/>
      <c r="E1027" s="14"/>
      <c r="F1027" s="14"/>
      <c r="G1027" s="14"/>
      <c r="H1027" s="14"/>
      <c r="I1027" s="14"/>
      <c r="J1027" s="14"/>
      <c r="K1027" s="14"/>
      <c r="L1027" s="14"/>
      <c r="M1027" s="24" t="str">
        <f t="shared" si="629"/>
        <v/>
      </c>
      <c r="N1027" s="24" t="str">
        <f t="shared" si="630"/>
        <v/>
      </c>
      <c r="O1027" s="24" t="str">
        <f t="shared" si="631"/>
        <v xml:space="preserve"> </v>
      </c>
      <c r="P1027" s="24">
        <f t="shared" si="632"/>
        <v>0</v>
      </c>
      <c r="Q1027" s="25">
        <f t="shared" si="633"/>
        <v>0</v>
      </c>
      <c r="R1027" s="26">
        <f t="shared" si="634"/>
        <v>0</v>
      </c>
      <c r="S1027" s="24" t="str">
        <f t="shared" si="635"/>
        <v/>
      </c>
      <c r="T1027" s="24" t="str">
        <f t="shared" si="636"/>
        <v/>
      </c>
      <c r="U1027" s="24" t="str">
        <f t="shared" si="637"/>
        <v/>
      </c>
      <c r="V1027" s="24" t="str">
        <f t="shared" si="638"/>
        <v/>
      </c>
      <c r="W1027" s="24" t="str">
        <f t="shared" si="639"/>
        <v/>
      </c>
      <c r="X1027" s="24" t="str">
        <f t="shared" si="640"/>
        <v/>
      </c>
      <c r="Y1027" s="24" t="str">
        <f t="shared" si="641"/>
        <v/>
      </c>
      <c r="Z1027" s="24" t="str">
        <f t="shared" si="642"/>
        <v/>
      </c>
      <c r="AA1027" s="24" t="b">
        <f t="shared" si="643"/>
        <v>0</v>
      </c>
      <c r="AB1027" s="34" t="str">
        <f t="shared" si="644"/>
        <v/>
      </c>
      <c r="AC1027" s="34">
        <f t="shared" si="645"/>
        <v>0</v>
      </c>
      <c r="AD1027" s="34">
        <f t="shared" si="646"/>
        <v>0</v>
      </c>
      <c r="AE1027" s="34" t="str">
        <f t="shared" si="647"/>
        <v xml:space="preserve"> 0</v>
      </c>
      <c r="AF1027" s="34">
        <f t="shared" si="648"/>
        <v>0</v>
      </c>
      <c r="AG1027" s="34">
        <f t="shared" si="649"/>
        <v>0</v>
      </c>
      <c r="AH1027" s="34" t="str">
        <f t="shared" si="650"/>
        <v/>
      </c>
      <c r="AI1027" s="172" t="str">
        <f>IF(AJ1027&lt;&gt;"",MAX(AI$3:AI1026)+1,"")</f>
        <v/>
      </c>
      <c r="AJ1027" s="172" t="str">
        <f t="shared" si="651"/>
        <v/>
      </c>
      <c r="AK1027" s="172" t="str">
        <f t="shared" si="652"/>
        <v/>
      </c>
      <c r="AL1027" s="172" t="str">
        <f t="shared" si="653"/>
        <v/>
      </c>
      <c r="AM1027" s="172" t="str">
        <f>IF(AN1027&lt;&gt;"",MAX(AM$3:AM1026)+1,"")</f>
        <v/>
      </c>
      <c r="AN1027" s="172" t="str">
        <f t="shared" si="654"/>
        <v/>
      </c>
      <c r="AO1027" s="172" t="str">
        <f t="shared" si="655"/>
        <v/>
      </c>
      <c r="AP1027" s="172" t="str">
        <f t="shared" si="656"/>
        <v/>
      </c>
      <c r="AQ1027" s="172" t="str">
        <f t="shared" si="657"/>
        <v/>
      </c>
      <c r="AR1027" s="172" t="str">
        <f>Table1[[#This Row],[Sex ]]&amp;Table1[[#This Row],[Month]]</f>
        <v/>
      </c>
    </row>
    <row r="1028" spans="2:44" x14ac:dyDescent="0.3">
      <c r="B1028" s="14"/>
      <c r="C1028" s="14"/>
      <c r="D1028" s="14"/>
      <c r="E1028" s="14"/>
      <c r="F1028" s="14"/>
      <c r="G1028" s="14"/>
      <c r="H1028" s="14"/>
      <c r="I1028" s="14"/>
      <c r="J1028" s="14"/>
      <c r="K1028" s="14"/>
      <c r="L1028" s="14"/>
      <c r="M1028" s="24" t="str">
        <f t="shared" si="629"/>
        <v/>
      </c>
      <c r="N1028" s="24" t="str">
        <f t="shared" si="630"/>
        <v/>
      </c>
      <c r="O1028" s="24" t="str">
        <f t="shared" si="631"/>
        <v xml:space="preserve"> </v>
      </c>
      <c r="P1028" s="24">
        <f t="shared" si="632"/>
        <v>0</v>
      </c>
      <c r="Q1028" s="25">
        <f t="shared" si="633"/>
        <v>0</v>
      </c>
      <c r="R1028" s="26">
        <f t="shared" si="634"/>
        <v>0</v>
      </c>
      <c r="S1028" s="24" t="str">
        <f t="shared" si="635"/>
        <v/>
      </c>
      <c r="T1028" s="24" t="str">
        <f t="shared" si="636"/>
        <v/>
      </c>
      <c r="U1028" s="24" t="str">
        <f t="shared" si="637"/>
        <v/>
      </c>
      <c r="V1028" s="24" t="str">
        <f t="shared" si="638"/>
        <v/>
      </c>
      <c r="W1028" s="24" t="str">
        <f t="shared" si="639"/>
        <v/>
      </c>
      <c r="X1028" s="24" t="str">
        <f t="shared" si="640"/>
        <v/>
      </c>
      <c r="Y1028" s="24" t="str">
        <f t="shared" si="641"/>
        <v/>
      </c>
      <c r="Z1028" s="24" t="str">
        <f t="shared" si="642"/>
        <v/>
      </c>
      <c r="AA1028" s="24" t="b">
        <f t="shared" si="643"/>
        <v>0</v>
      </c>
      <c r="AB1028" s="34" t="str">
        <f t="shared" si="644"/>
        <v/>
      </c>
      <c r="AC1028" s="34">
        <f t="shared" si="645"/>
        <v>0</v>
      </c>
      <c r="AD1028" s="34">
        <f t="shared" si="646"/>
        <v>0</v>
      </c>
      <c r="AE1028" s="34" t="str">
        <f t="shared" si="647"/>
        <v xml:space="preserve"> 0</v>
      </c>
      <c r="AF1028" s="34">
        <f t="shared" si="648"/>
        <v>0</v>
      </c>
      <c r="AG1028" s="34">
        <f t="shared" si="649"/>
        <v>0</v>
      </c>
      <c r="AH1028" s="34" t="str">
        <f t="shared" si="650"/>
        <v/>
      </c>
      <c r="AI1028" s="172" t="str">
        <f>IF(AJ1028&lt;&gt;"",MAX(AI$3:AI1027)+1,"")</f>
        <v/>
      </c>
      <c r="AJ1028" s="172" t="str">
        <f t="shared" si="651"/>
        <v/>
      </c>
      <c r="AK1028" s="172" t="str">
        <f t="shared" si="652"/>
        <v/>
      </c>
      <c r="AL1028" s="172" t="str">
        <f t="shared" si="653"/>
        <v/>
      </c>
      <c r="AM1028" s="172" t="str">
        <f>IF(AN1028&lt;&gt;"",MAX(AM$3:AM1027)+1,"")</f>
        <v/>
      </c>
      <c r="AN1028" s="172" t="str">
        <f t="shared" si="654"/>
        <v/>
      </c>
      <c r="AO1028" s="172" t="str">
        <f t="shared" si="655"/>
        <v/>
      </c>
      <c r="AP1028" s="172" t="str">
        <f t="shared" si="656"/>
        <v/>
      </c>
      <c r="AQ1028" s="172" t="str">
        <f t="shared" si="657"/>
        <v/>
      </c>
      <c r="AR1028" s="172" t="str">
        <f>Table1[[#This Row],[Sex ]]&amp;Table1[[#This Row],[Month]]</f>
        <v/>
      </c>
    </row>
    <row r="1029" spans="2:44" x14ac:dyDescent="0.3">
      <c r="B1029" s="14"/>
      <c r="C1029" s="14"/>
      <c r="D1029" s="14"/>
      <c r="E1029" s="14"/>
      <c r="F1029" s="14"/>
      <c r="G1029" s="14"/>
      <c r="H1029" s="14"/>
      <c r="I1029" s="14"/>
      <c r="J1029" s="14"/>
      <c r="K1029" s="14"/>
      <c r="L1029" s="14"/>
      <c r="M1029" s="24" t="str">
        <f t="shared" si="629"/>
        <v/>
      </c>
      <c r="N1029" s="24" t="str">
        <f t="shared" si="630"/>
        <v/>
      </c>
      <c r="O1029" s="24" t="str">
        <f t="shared" si="631"/>
        <v xml:space="preserve"> </v>
      </c>
      <c r="P1029" s="24">
        <f t="shared" si="632"/>
        <v>0</v>
      </c>
      <c r="Q1029" s="25">
        <f t="shared" si="633"/>
        <v>0</v>
      </c>
      <c r="R1029" s="26">
        <f t="shared" si="634"/>
        <v>0</v>
      </c>
      <c r="S1029" s="24" t="str">
        <f t="shared" si="635"/>
        <v/>
      </c>
      <c r="T1029" s="24" t="str">
        <f t="shared" si="636"/>
        <v/>
      </c>
      <c r="U1029" s="24" t="str">
        <f t="shared" si="637"/>
        <v/>
      </c>
      <c r="V1029" s="24" t="str">
        <f t="shared" si="638"/>
        <v/>
      </c>
      <c r="W1029" s="24" t="str">
        <f t="shared" si="639"/>
        <v/>
      </c>
      <c r="X1029" s="24" t="str">
        <f t="shared" si="640"/>
        <v/>
      </c>
      <c r="Y1029" s="24" t="str">
        <f t="shared" si="641"/>
        <v/>
      </c>
      <c r="Z1029" s="24" t="str">
        <f t="shared" si="642"/>
        <v/>
      </c>
      <c r="AA1029" s="24" t="b">
        <f t="shared" si="643"/>
        <v>0</v>
      </c>
      <c r="AB1029" s="34" t="str">
        <f t="shared" si="644"/>
        <v/>
      </c>
      <c r="AC1029" s="34">
        <f t="shared" si="645"/>
        <v>0</v>
      </c>
      <c r="AD1029" s="34">
        <f t="shared" si="646"/>
        <v>0</v>
      </c>
      <c r="AE1029" s="34" t="str">
        <f t="shared" si="647"/>
        <v xml:space="preserve"> 0</v>
      </c>
      <c r="AF1029" s="34">
        <f t="shared" si="648"/>
        <v>0</v>
      </c>
      <c r="AG1029" s="34">
        <f t="shared" si="649"/>
        <v>0</v>
      </c>
      <c r="AH1029" s="34" t="str">
        <f t="shared" si="650"/>
        <v/>
      </c>
      <c r="AI1029" s="172" t="str">
        <f>IF(AJ1029&lt;&gt;"",MAX(AI$3:AI1028)+1,"")</f>
        <v/>
      </c>
      <c r="AJ1029" s="172" t="str">
        <f t="shared" si="651"/>
        <v/>
      </c>
      <c r="AK1029" s="172" t="str">
        <f t="shared" si="652"/>
        <v/>
      </c>
      <c r="AL1029" s="172" t="str">
        <f t="shared" si="653"/>
        <v/>
      </c>
      <c r="AM1029" s="172" t="str">
        <f>IF(AN1029&lt;&gt;"",MAX(AM$3:AM1028)+1,"")</f>
        <v/>
      </c>
      <c r="AN1029" s="172" t="str">
        <f t="shared" si="654"/>
        <v/>
      </c>
      <c r="AO1029" s="172" t="str">
        <f t="shared" si="655"/>
        <v/>
      </c>
      <c r="AP1029" s="172" t="str">
        <f t="shared" si="656"/>
        <v/>
      </c>
      <c r="AQ1029" s="172" t="str">
        <f t="shared" si="657"/>
        <v/>
      </c>
      <c r="AR1029" s="172" t="str">
        <f>Table1[[#This Row],[Sex ]]&amp;Table1[[#This Row],[Month]]</f>
        <v/>
      </c>
    </row>
    <row r="1030" spans="2:44" x14ac:dyDescent="0.3">
      <c r="B1030" s="14"/>
      <c r="C1030" s="14"/>
      <c r="D1030" s="14"/>
      <c r="E1030" s="14"/>
      <c r="F1030" s="14"/>
      <c r="G1030" s="14"/>
      <c r="H1030" s="14"/>
      <c r="I1030" s="14"/>
      <c r="J1030" s="14"/>
      <c r="K1030" s="14"/>
      <c r="L1030" s="14"/>
      <c r="M1030" s="24" t="str">
        <f t="shared" si="629"/>
        <v/>
      </c>
      <c r="N1030" s="24" t="str">
        <f t="shared" si="630"/>
        <v/>
      </c>
      <c r="O1030" s="24" t="str">
        <f t="shared" si="631"/>
        <v xml:space="preserve"> </v>
      </c>
      <c r="P1030" s="24">
        <f t="shared" si="632"/>
        <v>0</v>
      </c>
      <c r="Q1030" s="25">
        <f t="shared" si="633"/>
        <v>0</v>
      </c>
      <c r="R1030" s="26">
        <f t="shared" si="634"/>
        <v>0</v>
      </c>
      <c r="S1030" s="24" t="str">
        <f t="shared" si="635"/>
        <v/>
      </c>
      <c r="T1030" s="24" t="str">
        <f t="shared" si="636"/>
        <v/>
      </c>
      <c r="U1030" s="24" t="str">
        <f t="shared" si="637"/>
        <v/>
      </c>
      <c r="V1030" s="24" t="str">
        <f t="shared" si="638"/>
        <v/>
      </c>
      <c r="W1030" s="24" t="str">
        <f t="shared" si="639"/>
        <v/>
      </c>
      <c r="X1030" s="24" t="str">
        <f t="shared" si="640"/>
        <v/>
      </c>
      <c r="Y1030" s="24" t="str">
        <f t="shared" si="641"/>
        <v/>
      </c>
      <c r="Z1030" s="24" t="str">
        <f t="shared" si="642"/>
        <v/>
      </c>
      <c r="AA1030" s="24" t="b">
        <f t="shared" si="643"/>
        <v>0</v>
      </c>
      <c r="AB1030" s="34" t="str">
        <f t="shared" si="644"/>
        <v/>
      </c>
      <c r="AC1030" s="34">
        <f t="shared" si="645"/>
        <v>0</v>
      </c>
      <c r="AD1030" s="34">
        <f t="shared" si="646"/>
        <v>0</v>
      </c>
      <c r="AE1030" s="34" t="str">
        <f t="shared" si="647"/>
        <v xml:space="preserve"> 0</v>
      </c>
      <c r="AF1030" s="34">
        <f t="shared" si="648"/>
        <v>0</v>
      </c>
      <c r="AG1030" s="34">
        <f t="shared" si="649"/>
        <v>0</v>
      </c>
      <c r="AH1030" s="34" t="str">
        <f t="shared" si="650"/>
        <v/>
      </c>
      <c r="AI1030" s="172" t="str">
        <f>IF(AJ1030&lt;&gt;"",MAX(AI$3:AI1029)+1,"")</f>
        <v/>
      </c>
      <c r="AJ1030" s="172" t="str">
        <f t="shared" si="651"/>
        <v/>
      </c>
      <c r="AK1030" s="172" t="str">
        <f t="shared" si="652"/>
        <v/>
      </c>
      <c r="AL1030" s="172" t="str">
        <f t="shared" si="653"/>
        <v/>
      </c>
      <c r="AM1030" s="172" t="str">
        <f>IF(AN1030&lt;&gt;"",MAX(AM$3:AM1029)+1,"")</f>
        <v/>
      </c>
      <c r="AN1030" s="172" t="str">
        <f t="shared" si="654"/>
        <v/>
      </c>
      <c r="AO1030" s="172" t="str">
        <f t="shared" si="655"/>
        <v/>
      </c>
      <c r="AP1030" s="172" t="str">
        <f t="shared" si="656"/>
        <v/>
      </c>
      <c r="AQ1030" s="172" t="str">
        <f t="shared" si="657"/>
        <v/>
      </c>
      <c r="AR1030" s="172" t="str">
        <f>Table1[[#This Row],[Sex ]]&amp;Table1[[#This Row],[Month]]</f>
        <v/>
      </c>
    </row>
    <row r="1031" spans="2:44" x14ac:dyDescent="0.3">
      <c r="B1031" s="14"/>
      <c r="C1031" s="14"/>
      <c r="D1031" s="14"/>
      <c r="E1031" s="14"/>
      <c r="F1031" s="14"/>
      <c r="G1031" s="14"/>
      <c r="H1031" s="14"/>
      <c r="I1031" s="14"/>
      <c r="J1031" s="14"/>
      <c r="K1031" s="14"/>
      <c r="L1031" s="14"/>
      <c r="M1031" s="24" t="str">
        <f t="shared" si="629"/>
        <v/>
      </c>
      <c r="N1031" s="24" t="str">
        <f t="shared" si="630"/>
        <v/>
      </c>
      <c r="O1031" s="24" t="str">
        <f t="shared" si="631"/>
        <v xml:space="preserve"> </v>
      </c>
      <c r="P1031" s="24">
        <f t="shared" si="632"/>
        <v>0</v>
      </c>
      <c r="Q1031" s="25">
        <f t="shared" si="633"/>
        <v>0</v>
      </c>
      <c r="R1031" s="26">
        <f t="shared" si="634"/>
        <v>0</v>
      </c>
      <c r="S1031" s="24" t="str">
        <f t="shared" si="635"/>
        <v/>
      </c>
      <c r="T1031" s="24" t="str">
        <f t="shared" si="636"/>
        <v/>
      </c>
      <c r="U1031" s="24" t="str">
        <f t="shared" si="637"/>
        <v/>
      </c>
      <c r="V1031" s="24" t="str">
        <f t="shared" si="638"/>
        <v/>
      </c>
      <c r="W1031" s="24" t="str">
        <f t="shared" si="639"/>
        <v/>
      </c>
      <c r="X1031" s="24" t="str">
        <f t="shared" si="640"/>
        <v/>
      </c>
      <c r="Y1031" s="24" t="str">
        <f t="shared" si="641"/>
        <v/>
      </c>
      <c r="Z1031" s="24" t="str">
        <f t="shared" si="642"/>
        <v/>
      </c>
      <c r="AA1031" s="24" t="b">
        <f t="shared" si="643"/>
        <v>0</v>
      </c>
      <c r="AB1031" s="34" t="str">
        <f t="shared" si="644"/>
        <v/>
      </c>
      <c r="AC1031" s="34">
        <f t="shared" si="645"/>
        <v>0</v>
      </c>
      <c r="AD1031" s="34">
        <f t="shared" si="646"/>
        <v>0</v>
      </c>
      <c r="AE1031" s="34" t="str">
        <f t="shared" si="647"/>
        <v xml:space="preserve"> 0</v>
      </c>
      <c r="AF1031" s="34">
        <f t="shared" si="648"/>
        <v>0</v>
      </c>
      <c r="AG1031" s="34">
        <f t="shared" si="649"/>
        <v>0</v>
      </c>
      <c r="AH1031" s="34" t="str">
        <f t="shared" si="650"/>
        <v/>
      </c>
      <c r="AI1031" s="172" t="str">
        <f>IF(AJ1031&lt;&gt;"",MAX(AI$3:AI1030)+1,"")</f>
        <v/>
      </c>
      <c r="AJ1031" s="172" t="str">
        <f t="shared" si="651"/>
        <v/>
      </c>
      <c r="AK1031" s="172" t="str">
        <f t="shared" si="652"/>
        <v/>
      </c>
      <c r="AL1031" s="172" t="str">
        <f t="shared" si="653"/>
        <v/>
      </c>
      <c r="AM1031" s="172" t="str">
        <f>IF(AN1031&lt;&gt;"",MAX(AM$3:AM1030)+1,"")</f>
        <v/>
      </c>
      <c r="AN1031" s="172" t="str">
        <f t="shared" si="654"/>
        <v/>
      </c>
      <c r="AO1031" s="172" t="str">
        <f t="shared" si="655"/>
        <v/>
      </c>
      <c r="AP1031" s="172" t="str">
        <f t="shared" si="656"/>
        <v/>
      </c>
      <c r="AQ1031" s="172" t="str">
        <f t="shared" si="657"/>
        <v/>
      </c>
      <c r="AR1031" s="172" t="str">
        <f>Table1[[#This Row],[Sex ]]&amp;Table1[[#This Row],[Month]]</f>
        <v/>
      </c>
    </row>
    <row r="1032" spans="2:44" x14ac:dyDescent="0.3">
      <c r="B1032" s="14"/>
      <c r="C1032" s="14"/>
      <c r="D1032" s="14"/>
      <c r="E1032" s="14"/>
      <c r="F1032" s="14"/>
      <c r="G1032" s="14"/>
      <c r="H1032" s="14"/>
      <c r="I1032" s="14"/>
      <c r="J1032" s="14"/>
      <c r="K1032" s="14"/>
      <c r="L1032" s="14"/>
      <c r="M1032" s="24" t="str">
        <f t="shared" si="629"/>
        <v/>
      </c>
      <c r="N1032" s="24" t="str">
        <f t="shared" si="630"/>
        <v/>
      </c>
      <c r="O1032" s="24" t="str">
        <f t="shared" si="631"/>
        <v xml:space="preserve"> </v>
      </c>
      <c r="P1032" s="24">
        <f t="shared" si="632"/>
        <v>0</v>
      </c>
      <c r="Q1032" s="25">
        <f t="shared" si="633"/>
        <v>0</v>
      </c>
      <c r="R1032" s="26">
        <f t="shared" si="634"/>
        <v>0</v>
      </c>
      <c r="S1032" s="24" t="str">
        <f t="shared" si="635"/>
        <v/>
      </c>
      <c r="T1032" s="24" t="str">
        <f t="shared" si="636"/>
        <v/>
      </c>
      <c r="U1032" s="24" t="str">
        <f t="shared" si="637"/>
        <v/>
      </c>
      <c r="V1032" s="24" t="str">
        <f t="shared" si="638"/>
        <v/>
      </c>
      <c r="W1032" s="24" t="str">
        <f t="shared" si="639"/>
        <v/>
      </c>
      <c r="X1032" s="24" t="str">
        <f t="shared" si="640"/>
        <v/>
      </c>
      <c r="Y1032" s="24" t="str">
        <f t="shared" si="641"/>
        <v/>
      </c>
      <c r="Z1032" s="24" t="str">
        <f t="shared" si="642"/>
        <v/>
      </c>
      <c r="AA1032" s="24" t="b">
        <f t="shared" si="643"/>
        <v>0</v>
      </c>
      <c r="AB1032" s="34" t="str">
        <f t="shared" si="644"/>
        <v/>
      </c>
      <c r="AC1032" s="34">
        <f t="shared" si="645"/>
        <v>0</v>
      </c>
      <c r="AD1032" s="34">
        <f t="shared" si="646"/>
        <v>0</v>
      </c>
      <c r="AE1032" s="34" t="str">
        <f t="shared" si="647"/>
        <v xml:space="preserve"> 0</v>
      </c>
      <c r="AF1032" s="34">
        <f t="shared" si="648"/>
        <v>0</v>
      </c>
      <c r="AG1032" s="34">
        <f t="shared" si="649"/>
        <v>0</v>
      </c>
      <c r="AH1032" s="34" t="str">
        <f t="shared" si="650"/>
        <v/>
      </c>
      <c r="AI1032" s="172" t="str">
        <f>IF(AJ1032&lt;&gt;"",MAX(AI$3:AI1031)+1,"")</f>
        <v/>
      </c>
      <c r="AJ1032" s="172" t="str">
        <f t="shared" si="651"/>
        <v/>
      </c>
      <c r="AK1032" s="172" t="str">
        <f t="shared" si="652"/>
        <v/>
      </c>
      <c r="AL1032" s="172" t="str">
        <f t="shared" si="653"/>
        <v/>
      </c>
      <c r="AM1032" s="172" t="str">
        <f>IF(AN1032&lt;&gt;"",MAX(AM$3:AM1031)+1,"")</f>
        <v/>
      </c>
      <c r="AN1032" s="172" t="str">
        <f t="shared" si="654"/>
        <v/>
      </c>
      <c r="AO1032" s="172" t="str">
        <f t="shared" si="655"/>
        <v/>
      </c>
      <c r="AP1032" s="172" t="str">
        <f t="shared" si="656"/>
        <v/>
      </c>
      <c r="AQ1032" s="172" t="str">
        <f t="shared" si="657"/>
        <v/>
      </c>
      <c r="AR1032" s="172" t="str">
        <f>Table1[[#This Row],[Sex ]]&amp;Table1[[#This Row],[Month]]</f>
        <v/>
      </c>
    </row>
    <row r="1033" spans="2:44" x14ac:dyDescent="0.3">
      <c r="B1033" s="14"/>
      <c r="C1033" s="14"/>
      <c r="D1033" s="14"/>
      <c r="E1033" s="14"/>
      <c r="F1033" s="14"/>
      <c r="G1033" s="14"/>
      <c r="H1033" s="14"/>
      <c r="I1033" s="14"/>
      <c r="J1033" s="14"/>
      <c r="K1033" s="14"/>
      <c r="L1033" s="14"/>
      <c r="M1033" s="24" t="str">
        <f t="shared" si="629"/>
        <v/>
      </c>
      <c r="N1033" s="24" t="str">
        <f t="shared" si="630"/>
        <v/>
      </c>
      <c r="O1033" s="24" t="str">
        <f t="shared" si="631"/>
        <v xml:space="preserve"> </v>
      </c>
      <c r="P1033" s="24">
        <f t="shared" si="632"/>
        <v>0</v>
      </c>
      <c r="Q1033" s="25">
        <f t="shared" si="633"/>
        <v>0</v>
      </c>
      <c r="R1033" s="26">
        <f t="shared" si="634"/>
        <v>0</v>
      </c>
      <c r="S1033" s="24" t="str">
        <f t="shared" si="635"/>
        <v/>
      </c>
      <c r="T1033" s="24" t="str">
        <f t="shared" si="636"/>
        <v/>
      </c>
      <c r="U1033" s="24" t="str">
        <f t="shared" si="637"/>
        <v/>
      </c>
      <c r="V1033" s="24" t="str">
        <f t="shared" si="638"/>
        <v/>
      </c>
      <c r="W1033" s="24" t="str">
        <f t="shared" si="639"/>
        <v/>
      </c>
      <c r="X1033" s="24" t="str">
        <f t="shared" si="640"/>
        <v/>
      </c>
      <c r="Y1033" s="24" t="str">
        <f t="shared" si="641"/>
        <v/>
      </c>
      <c r="Z1033" s="24" t="str">
        <f t="shared" si="642"/>
        <v/>
      </c>
      <c r="AA1033" s="24" t="b">
        <f t="shared" si="643"/>
        <v>0</v>
      </c>
      <c r="AB1033" s="34" t="str">
        <f t="shared" si="644"/>
        <v/>
      </c>
      <c r="AC1033" s="34">
        <f t="shared" si="645"/>
        <v>0</v>
      </c>
      <c r="AD1033" s="34">
        <f t="shared" si="646"/>
        <v>0</v>
      </c>
      <c r="AE1033" s="34" t="str">
        <f t="shared" si="647"/>
        <v xml:space="preserve"> 0</v>
      </c>
      <c r="AF1033" s="34">
        <f t="shared" si="648"/>
        <v>0</v>
      </c>
      <c r="AG1033" s="34">
        <f t="shared" si="649"/>
        <v>0</v>
      </c>
      <c r="AH1033" s="34" t="str">
        <f t="shared" si="650"/>
        <v/>
      </c>
      <c r="AI1033" s="172" t="str">
        <f>IF(AJ1033&lt;&gt;"",MAX(AI$3:AI1032)+1,"")</f>
        <v/>
      </c>
      <c r="AJ1033" s="172" t="str">
        <f t="shared" si="651"/>
        <v/>
      </c>
      <c r="AK1033" s="172" t="str">
        <f t="shared" si="652"/>
        <v/>
      </c>
      <c r="AL1033" s="172" t="str">
        <f t="shared" si="653"/>
        <v/>
      </c>
      <c r="AM1033" s="172" t="str">
        <f>IF(AN1033&lt;&gt;"",MAX(AM$3:AM1032)+1,"")</f>
        <v/>
      </c>
      <c r="AN1033" s="172" t="str">
        <f t="shared" si="654"/>
        <v/>
      </c>
      <c r="AO1033" s="172" t="str">
        <f t="shared" si="655"/>
        <v/>
      </c>
      <c r="AP1033" s="172" t="str">
        <f t="shared" si="656"/>
        <v/>
      </c>
      <c r="AQ1033" s="172" t="str">
        <f t="shared" si="657"/>
        <v/>
      </c>
      <c r="AR1033" s="172" t="str">
        <f>Table1[[#This Row],[Sex ]]&amp;Table1[[#This Row],[Month]]</f>
        <v/>
      </c>
    </row>
    <row r="1034" spans="2:44" x14ac:dyDescent="0.3">
      <c r="B1034" s="14"/>
      <c r="C1034" s="14"/>
      <c r="D1034" s="14"/>
      <c r="E1034" s="14"/>
      <c r="F1034" s="14"/>
      <c r="G1034" s="14"/>
      <c r="H1034" s="14"/>
      <c r="I1034" s="14"/>
      <c r="J1034" s="14"/>
      <c r="K1034" s="14"/>
      <c r="L1034" s="14"/>
      <c r="M1034" s="24" t="str">
        <f t="shared" si="629"/>
        <v/>
      </c>
      <c r="N1034" s="24" t="str">
        <f t="shared" si="630"/>
        <v/>
      </c>
      <c r="O1034" s="24" t="str">
        <f t="shared" si="631"/>
        <v xml:space="preserve"> </v>
      </c>
      <c r="P1034" s="24">
        <f t="shared" si="632"/>
        <v>0</v>
      </c>
      <c r="Q1034" s="25">
        <f t="shared" si="633"/>
        <v>0</v>
      </c>
      <c r="R1034" s="26">
        <f t="shared" si="634"/>
        <v>0</v>
      </c>
      <c r="S1034" s="24" t="str">
        <f t="shared" si="635"/>
        <v/>
      </c>
      <c r="T1034" s="24" t="str">
        <f t="shared" si="636"/>
        <v/>
      </c>
      <c r="U1034" s="24" t="str">
        <f t="shared" si="637"/>
        <v/>
      </c>
      <c r="V1034" s="24" t="str">
        <f t="shared" si="638"/>
        <v/>
      </c>
      <c r="W1034" s="24" t="str">
        <f t="shared" si="639"/>
        <v/>
      </c>
      <c r="X1034" s="24" t="str">
        <f t="shared" si="640"/>
        <v/>
      </c>
      <c r="Y1034" s="24" t="str">
        <f t="shared" si="641"/>
        <v/>
      </c>
      <c r="Z1034" s="24" t="str">
        <f t="shared" si="642"/>
        <v/>
      </c>
      <c r="AA1034" s="24" t="b">
        <f t="shared" si="643"/>
        <v>0</v>
      </c>
      <c r="AB1034" s="34" t="str">
        <f t="shared" si="644"/>
        <v/>
      </c>
      <c r="AC1034" s="34">
        <f t="shared" si="645"/>
        <v>0</v>
      </c>
      <c r="AD1034" s="34">
        <f t="shared" si="646"/>
        <v>0</v>
      </c>
      <c r="AE1034" s="34" t="str">
        <f t="shared" si="647"/>
        <v xml:space="preserve"> 0</v>
      </c>
      <c r="AF1034" s="34">
        <f t="shared" si="648"/>
        <v>0</v>
      </c>
      <c r="AG1034" s="34">
        <f t="shared" si="649"/>
        <v>0</v>
      </c>
      <c r="AH1034" s="34" t="str">
        <f t="shared" si="650"/>
        <v/>
      </c>
      <c r="AI1034" s="172" t="str">
        <f>IF(AJ1034&lt;&gt;"",MAX(AI$3:AI1033)+1,"")</f>
        <v/>
      </c>
      <c r="AJ1034" s="172" t="str">
        <f t="shared" si="651"/>
        <v/>
      </c>
      <c r="AK1034" s="172" t="str">
        <f t="shared" si="652"/>
        <v/>
      </c>
      <c r="AL1034" s="172" t="str">
        <f t="shared" si="653"/>
        <v/>
      </c>
      <c r="AM1034" s="172" t="str">
        <f>IF(AN1034&lt;&gt;"",MAX(AM$3:AM1033)+1,"")</f>
        <v/>
      </c>
      <c r="AN1034" s="172" t="str">
        <f t="shared" si="654"/>
        <v/>
      </c>
      <c r="AO1034" s="172" t="str">
        <f t="shared" si="655"/>
        <v/>
      </c>
      <c r="AP1034" s="172" t="str">
        <f t="shared" si="656"/>
        <v/>
      </c>
      <c r="AQ1034" s="172" t="str">
        <f t="shared" si="657"/>
        <v/>
      </c>
      <c r="AR1034" s="172" t="str">
        <f>Table1[[#This Row],[Sex ]]&amp;Table1[[#This Row],[Month]]</f>
        <v/>
      </c>
    </row>
    <row r="1035" spans="2:44" x14ac:dyDescent="0.3">
      <c r="B1035" s="14"/>
      <c r="C1035" s="14"/>
      <c r="D1035" s="14"/>
      <c r="E1035" s="14"/>
      <c r="F1035" s="14"/>
      <c r="G1035" s="14"/>
      <c r="H1035" s="14"/>
      <c r="I1035" s="14"/>
      <c r="J1035" s="14"/>
      <c r="K1035" s="14"/>
      <c r="L1035" s="14"/>
      <c r="M1035" s="24" t="str">
        <f t="shared" si="629"/>
        <v/>
      </c>
      <c r="N1035" s="24" t="str">
        <f t="shared" si="630"/>
        <v/>
      </c>
      <c r="O1035" s="24" t="str">
        <f t="shared" si="631"/>
        <v xml:space="preserve"> </v>
      </c>
      <c r="P1035" s="24">
        <f t="shared" si="632"/>
        <v>0</v>
      </c>
      <c r="Q1035" s="25">
        <f t="shared" si="633"/>
        <v>0</v>
      </c>
      <c r="R1035" s="26">
        <f t="shared" si="634"/>
        <v>0</v>
      </c>
      <c r="S1035" s="24" t="str">
        <f t="shared" si="635"/>
        <v/>
      </c>
      <c r="T1035" s="24" t="str">
        <f t="shared" si="636"/>
        <v/>
      </c>
      <c r="U1035" s="24" t="str">
        <f t="shared" si="637"/>
        <v/>
      </c>
      <c r="V1035" s="24" t="str">
        <f t="shared" si="638"/>
        <v/>
      </c>
      <c r="W1035" s="24" t="str">
        <f t="shared" si="639"/>
        <v/>
      </c>
      <c r="X1035" s="24" t="str">
        <f t="shared" si="640"/>
        <v/>
      </c>
      <c r="Y1035" s="24" t="str">
        <f t="shared" si="641"/>
        <v/>
      </c>
      <c r="Z1035" s="24" t="str">
        <f t="shared" si="642"/>
        <v/>
      </c>
      <c r="AA1035" s="24" t="b">
        <f t="shared" si="643"/>
        <v>0</v>
      </c>
      <c r="AB1035" s="34" t="str">
        <f t="shared" si="644"/>
        <v/>
      </c>
      <c r="AC1035" s="34">
        <f t="shared" si="645"/>
        <v>0</v>
      </c>
      <c r="AD1035" s="34">
        <f t="shared" si="646"/>
        <v>0</v>
      </c>
      <c r="AE1035" s="34" t="str">
        <f t="shared" si="647"/>
        <v xml:space="preserve"> 0</v>
      </c>
      <c r="AF1035" s="34">
        <f t="shared" si="648"/>
        <v>0</v>
      </c>
      <c r="AG1035" s="34">
        <f t="shared" si="649"/>
        <v>0</v>
      </c>
      <c r="AH1035" s="34" t="str">
        <f t="shared" si="650"/>
        <v/>
      </c>
      <c r="AI1035" s="172" t="str">
        <f>IF(AJ1035&lt;&gt;"",MAX(AI$3:AI1034)+1,"")</f>
        <v/>
      </c>
      <c r="AJ1035" s="172" t="str">
        <f t="shared" si="651"/>
        <v/>
      </c>
      <c r="AK1035" s="172" t="str">
        <f t="shared" si="652"/>
        <v/>
      </c>
      <c r="AL1035" s="172" t="str">
        <f t="shared" si="653"/>
        <v/>
      </c>
      <c r="AM1035" s="172" t="str">
        <f>IF(AN1035&lt;&gt;"",MAX(AM$3:AM1034)+1,"")</f>
        <v/>
      </c>
      <c r="AN1035" s="172" t="str">
        <f t="shared" si="654"/>
        <v/>
      </c>
      <c r="AO1035" s="172" t="str">
        <f t="shared" si="655"/>
        <v/>
      </c>
      <c r="AP1035" s="172" t="str">
        <f t="shared" si="656"/>
        <v/>
      </c>
      <c r="AQ1035" s="172" t="str">
        <f t="shared" si="657"/>
        <v/>
      </c>
      <c r="AR1035" s="172" t="str">
        <f>Table1[[#This Row],[Sex ]]&amp;Table1[[#This Row],[Month]]</f>
        <v/>
      </c>
    </row>
    <row r="1036" spans="2:44" x14ac:dyDescent="0.3">
      <c r="B1036" s="14"/>
      <c r="C1036" s="14"/>
      <c r="D1036" s="14"/>
      <c r="E1036" s="14"/>
      <c r="F1036" s="14"/>
      <c r="G1036" s="14"/>
      <c r="H1036" s="14"/>
      <c r="I1036" s="14"/>
      <c r="J1036" s="14"/>
      <c r="K1036" s="14"/>
      <c r="L1036" s="14"/>
      <c r="M1036" s="24" t="str">
        <f t="shared" si="629"/>
        <v/>
      </c>
      <c r="N1036" s="24" t="str">
        <f t="shared" si="630"/>
        <v/>
      </c>
      <c r="O1036" s="24" t="str">
        <f t="shared" si="631"/>
        <v xml:space="preserve"> </v>
      </c>
      <c r="P1036" s="24">
        <f t="shared" si="632"/>
        <v>0</v>
      </c>
      <c r="Q1036" s="25">
        <f t="shared" si="633"/>
        <v>0</v>
      </c>
      <c r="R1036" s="26">
        <f t="shared" si="634"/>
        <v>0</v>
      </c>
      <c r="S1036" s="24" t="str">
        <f t="shared" si="635"/>
        <v/>
      </c>
      <c r="T1036" s="24" t="str">
        <f t="shared" si="636"/>
        <v/>
      </c>
      <c r="U1036" s="24" t="str">
        <f t="shared" si="637"/>
        <v/>
      </c>
      <c r="V1036" s="24" t="str">
        <f t="shared" si="638"/>
        <v/>
      </c>
      <c r="W1036" s="24" t="str">
        <f t="shared" si="639"/>
        <v/>
      </c>
      <c r="X1036" s="24" t="str">
        <f t="shared" si="640"/>
        <v/>
      </c>
      <c r="Y1036" s="24" t="str">
        <f t="shared" si="641"/>
        <v/>
      </c>
      <c r="Z1036" s="24" t="str">
        <f t="shared" si="642"/>
        <v/>
      </c>
      <c r="AA1036" s="24" t="b">
        <f t="shared" si="643"/>
        <v>0</v>
      </c>
      <c r="AB1036" s="34" t="str">
        <f t="shared" si="644"/>
        <v/>
      </c>
      <c r="AC1036" s="34">
        <f t="shared" si="645"/>
        <v>0</v>
      </c>
      <c r="AD1036" s="34">
        <f t="shared" si="646"/>
        <v>0</v>
      </c>
      <c r="AE1036" s="34" t="str">
        <f t="shared" si="647"/>
        <v xml:space="preserve"> 0</v>
      </c>
      <c r="AF1036" s="34">
        <f t="shared" si="648"/>
        <v>0</v>
      </c>
      <c r="AG1036" s="34">
        <f t="shared" si="649"/>
        <v>0</v>
      </c>
      <c r="AH1036" s="34" t="str">
        <f t="shared" si="650"/>
        <v/>
      </c>
      <c r="AI1036" s="172" t="str">
        <f>IF(AJ1036&lt;&gt;"",MAX(AI$3:AI1035)+1,"")</f>
        <v/>
      </c>
      <c r="AJ1036" s="172" t="str">
        <f t="shared" si="651"/>
        <v/>
      </c>
      <c r="AK1036" s="172" t="str">
        <f t="shared" si="652"/>
        <v/>
      </c>
      <c r="AL1036" s="172" t="str">
        <f t="shared" si="653"/>
        <v/>
      </c>
      <c r="AM1036" s="172" t="str">
        <f>IF(AN1036&lt;&gt;"",MAX(AM$3:AM1035)+1,"")</f>
        <v/>
      </c>
      <c r="AN1036" s="172" t="str">
        <f t="shared" si="654"/>
        <v/>
      </c>
      <c r="AO1036" s="172" t="str">
        <f t="shared" si="655"/>
        <v/>
      </c>
      <c r="AP1036" s="172" t="str">
        <f t="shared" si="656"/>
        <v/>
      </c>
      <c r="AQ1036" s="172" t="str">
        <f t="shared" si="657"/>
        <v/>
      </c>
      <c r="AR1036" s="172" t="str">
        <f>Table1[[#This Row],[Sex ]]&amp;Table1[[#This Row],[Month]]</f>
        <v/>
      </c>
    </row>
    <row r="1037" spans="2:44" x14ac:dyDescent="0.3">
      <c r="B1037" s="14"/>
      <c r="C1037" s="14"/>
      <c r="D1037" s="14"/>
      <c r="E1037" s="14"/>
      <c r="F1037" s="14"/>
      <c r="G1037" s="14"/>
      <c r="H1037" s="14"/>
      <c r="I1037" s="14"/>
      <c r="J1037" s="14"/>
      <c r="K1037" s="14"/>
      <c r="L1037" s="14"/>
      <c r="M1037" s="24" t="str">
        <f t="shared" si="629"/>
        <v/>
      </c>
      <c r="N1037" s="24" t="str">
        <f t="shared" si="630"/>
        <v/>
      </c>
      <c r="O1037" s="24" t="str">
        <f t="shared" si="631"/>
        <v xml:space="preserve"> </v>
      </c>
      <c r="P1037" s="24">
        <f t="shared" si="632"/>
        <v>0</v>
      </c>
      <c r="Q1037" s="25">
        <f t="shared" si="633"/>
        <v>0</v>
      </c>
      <c r="R1037" s="26">
        <f t="shared" si="634"/>
        <v>0</v>
      </c>
      <c r="S1037" s="24" t="str">
        <f t="shared" si="635"/>
        <v/>
      </c>
      <c r="T1037" s="24" t="str">
        <f t="shared" si="636"/>
        <v/>
      </c>
      <c r="U1037" s="24" t="str">
        <f t="shared" si="637"/>
        <v/>
      </c>
      <c r="V1037" s="24" t="str">
        <f t="shared" si="638"/>
        <v/>
      </c>
      <c r="W1037" s="24" t="str">
        <f t="shared" si="639"/>
        <v/>
      </c>
      <c r="X1037" s="24" t="str">
        <f t="shared" si="640"/>
        <v/>
      </c>
      <c r="Y1037" s="24" t="str">
        <f t="shared" si="641"/>
        <v/>
      </c>
      <c r="Z1037" s="24" t="str">
        <f t="shared" si="642"/>
        <v/>
      </c>
      <c r="AA1037" s="24" t="b">
        <f t="shared" si="643"/>
        <v>0</v>
      </c>
      <c r="AB1037" s="34" t="str">
        <f t="shared" si="644"/>
        <v/>
      </c>
      <c r="AC1037" s="34">
        <f t="shared" si="645"/>
        <v>0</v>
      </c>
      <c r="AD1037" s="34">
        <f t="shared" si="646"/>
        <v>0</v>
      </c>
      <c r="AE1037" s="34" t="str">
        <f t="shared" si="647"/>
        <v xml:space="preserve"> 0</v>
      </c>
      <c r="AF1037" s="34">
        <f t="shared" si="648"/>
        <v>0</v>
      </c>
      <c r="AG1037" s="34">
        <f t="shared" si="649"/>
        <v>0</v>
      </c>
      <c r="AH1037" s="34" t="str">
        <f t="shared" si="650"/>
        <v/>
      </c>
      <c r="AI1037" s="172" t="str">
        <f>IF(AJ1037&lt;&gt;"",MAX(AI$3:AI1036)+1,"")</f>
        <v/>
      </c>
      <c r="AJ1037" s="172" t="str">
        <f t="shared" si="651"/>
        <v/>
      </c>
      <c r="AK1037" s="172" t="str">
        <f t="shared" si="652"/>
        <v/>
      </c>
      <c r="AL1037" s="172" t="str">
        <f t="shared" si="653"/>
        <v/>
      </c>
      <c r="AM1037" s="172" t="str">
        <f>IF(AN1037&lt;&gt;"",MAX(AM$3:AM1036)+1,"")</f>
        <v/>
      </c>
      <c r="AN1037" s="172" t="str">
        <f t="shared" si="654"/>
        <v/>
      </c>
      <c r="AO1037" s="172" t="str">
        <f t="shared" si="655"/>
        <v/>
      </c>
      <c r="AP1037" s="172" t="str">
        <f t="shared" si="656"/>
        <v/>
      </c>
      <c r="AQ1037" s="172" t="str">
        <f t="shared" si="657"/>
        <v/>
      </c>
      <c r="AR1037" s="172" t="str">
        <f>Table1[[#This Row],[Sex ]]&amp;Table1[[#This Row],[Month]]</f>
        <v/>
      </c>
    </row>
    <row r="1038" spans="2:44" x14ac:dyDescent="0.3">
      <c r="B1038" s="14"/>
      <c r="C1038" s="14"/>
      <c r="D1038" s="14"/>
      <c r="E1038" s="14"/>
      <c r="F1038" s="14"/>
      <c r="G1038" s="14"/>
      <c r="H1038" s="14"/>
      <c r="I1038" s="14"/>
      <c r="J1038" s="14"/>
      <c r="K1038" s="14"/>
      <c r="L1038" s="14"/>
      <c r="M1038" s="24" t="str">
        <f t="shared" si="629"/>
        <v/>
      </c>
      <c r="N1038" s="24" t="str">
        <f t="shared" si="630"/>
        <v/>
      </c>
      <c r="O1038" s="24" t="str">
        <f t="shared" si="631"/>
        <v xml:space="preserve"> </v>
      </c>
      <c r="P1038" s="24">
        <f t="shared" si="632"/>
        <v>0</v>
      </c>
      <c r="Q1038" s="25">
        <f t="shared" si="633"/>
        <v>0</v>
      </c>
      <c r="R1038" s="26">
        <f t="shared" si="634"/>
        <v>0</v>
      </c>
      <c r="S1038" s="24" t="str">
        <f t="shared" si="635"/>
        <v/>
      </c>
      <c r="T1038" s="24" t="str">
        <f t="shared" si="636"/>
        <v/>
      </c>
      <c r="U1038" s="24" t="str">
        <f t="shared" si="637"/>
        <v/>
      </c>
      <c r="V1038" s="24" t="str">
        <f t="shared" si="638"/>
        <v/>
      </c>
      <c r="W1038" s="24" t="str">
        <f t="shared" si="639"/>
        <v/>
      </c>
      <c r="X1038" s="24" t="str">
        <f t="shared" si="640"/>
        <v/>
      </c>
      <c r="Y1038" s="24" t="str">
        <f t="shared" si="641"/>
        <v/>
      </c>
      <c r="Z1038" s="24" t="str">
        <f t="shared" si="642"/>
        <v/>
      </c>
      <c r="AA1038" s="24" t="b">
        <f t="shared" si="643"/>
        <v>0</v>
      </c>
      <c r="AB1038" s="34" t="str">
        <f t="shared" si="644"/>
        <v/>
      </c>
      <c r="AC1038" s="34">
        <f t="shared" si="645"/>
        <v>0</v>
      </c>
      <c r="AD1038" s="34">
        <f t="shared" si="646"/>
        <v>0</v>
      </c>
      <c r="AE1038" s="34" t="str">
        <f t="shared" si="647"/>
        <v xml:space="preserve"> 0</v>
      </c>
      <c r="AF1038" s="34">
        <f t="shared" si="648"/>
        <v>0</v>
      </c>
      <c r="AG1038" s="34">
        <f t="shared" si="649"/>
        <v>0</v>
      </c>
      <c r="AH1038" s="34" t="str">
        <f t="shared" si="650"/>
        <v/>
      </c>
      <c r="AI1038" s="172" t="str">
        <f>IF(AJ1038&lt;&gt;"",MAX(AI$3:AI1037)+1,"")</f>
        <v/>
      </c>
      <c r="AJ1038" s="172" t="str">
        <f t="shared" si="651"/>
        <v/>
      </c>
      <c r="AK1038" s="172" t="str">
        <f t="shared" si="652"/>
        <v/>
      </c>
      <c r="AL1038" s="172" t="str">
        <f t="shared" si="653"/>
        <v/>
      </c>
      <c r="AM1038" s="172" t="str">
        <f>IF(AN1038&lt;&gt;"",MAX(AM$3:AM1037)+1,"")</f>
        <v/>
      </c>
      <c r="AN1038" s="172" t="str">
        <f t="shared" si="654"/>
        <v/>
      </c>
      <c r="AO1038" s="172" t="str">
        <f t="shared" si="655"/>
        <v/>
      </c>
      <c r="AP1038" s="172" t="str">
        <f t="shared" si="656"/>
        <v/>
      </c>
      <c r="AQ1038" s="172" t="str">
        <f t="shared" si="657"/>
        <v/>
      </c>
      <c r="AR1038" s="172" t="str">
        <f>Table1[[#This Row],[Sex ]]&amp;Table1[[#This Row],[Month]]</f>
        <v/>
      </c>
    </row>
    <row r="1039" spans="2:44" x14ac:dyDescent="0.3">
      <c r="B1039" s="14"/>
      <c r="C1039" s="14"/>
      <c r="D1039" s="14"/>
      <c r="E1039" s="14"/>
      <c r="F1039" s="14"/>
      <c r="G1039" s="14"/>
      <c r="H1039" s="14"/>
      <c r="I1039" s="14"/>
      <c r="J1039" s="14"/>
      <c r="K1039" s="14"/>
      <c r="L1039" s="14"/>
      <c r="M1039" s="24" t="str">
        <f t="shared" si="629"/>
        <v/>
      </c>
      <c r="N1039" s="24" t="str">
        <f t="shared" si="630"/>
        <v/>
      </c>
      <c r="O1039" s="24" t="str">
        <f t="shared" si="631"/>
        <v xml:space="preserve"> </v>
      </c>
      <c r="P1039" s="24">
        <f t="shared" si="632"/>
        <v>0</v>
      </c>
      <c r="Q1039" s="25">
        <f t="shared" si="633"/>
        <v>0</v>
      </c>
      <c r="R1039" s="26">
        <f t="shared" si="634"/>
        <v>0</v>
      </c>
      <c r="S1039" s="24" t="str">
        <f t="shared" si="635"/>
        <v/>
      </c>
      <c r="T1039" s="24" t="str">
        <f t="shared" si="636"/>
        <v/>
      </c>
      <c r="U1039" s="24" t="str">
        <f t="shared" si="637"/>
        <v/>
      </c>
      <c r="V1039" s="24" t="str">
        <f t="shared" si="638"/>
        <v/>
      </c>
      <c r="W1039" s="24" t="str">
        <f t="shared" si="639"/>
        <v/>
      </c>
      <c r="X1039" s="24" t="str">
        <f t="shared" si="640"/>
        <v/>
      </c>
      <c r="Y1039" s="24" t="str">
        <f t="shared" si="641"/>
        <v/>
      </c>
      <c r="Z1039" s="24" t="str">
        <f t="shared" si="642"/>
        <v/>
      </c>
      <c r="AA1039" s="24" t="b">
        <f t="shared" si="643"/>
        <v>0</v>
      </c>
      <c r="AB1039" s="34" t="str">
        <f t="shared" si="644"/>
        <v/>
      </c>
      <c r="AC1039" s="34">
        <f t="shared" si="645"/>
        <v>0</v>
      </c>
      <c r="AD1039" s="34">
        <f t="shared" si="646"/>
        <v>0</v>
      </c>
      <c r="AE1039" s="34" t="str">
        <f t="shared" si="647"/>
        <v xml:space="preserve"> 0</v>
      </c>
      <c r="AF1039" s="34">
        <f t="shared" si="648"/>
        <v>0</v>
      </c>
      <c r="AG1039" s="34">
        <f t="shared" si="649"/>
        <v>0</v>
      </c>
      <c r="AH1039" s="34" t="str">
        <f t="shared" si="650"/>
        <v/>
      </c>
      <c r="AI1039" s="172" t="str">
        <f>IF(AJ1039&lt;&gt;"",MAX(AI$3:AI1038)+1,"")</f>
        <v/>
      </c>
      <c r="AJ1039" s="172" t="str">
        <f t="shared" si="651"/>
        <v/>
      </c>
      <c r="AK1039" s="172" t="str">
        <f t="shared" si="652"/>
        <v/>
      </c>
      <c r="AL1039" s="172" t="str">
        <f t="shared" si="653"/>
        <v/>
      </c>
      <c r="AM1039" s="172" t="str">
        <f>IF(AN1039&lt;&gt;"",MAX(AM$3:AM1038)+1,"")</f>
        <v/>
      </c>
      <c r="AN1039" s="172" t="str">
        <f t="shared" si="654"/>
        <v/>
      </c>
      <c r="AO1039" s="172" t="str">
        <f t="shared" si="655"/>
        <v/>
      </c>
      <c r="AP1039" s="172" t="str">
        <f t="shared" si="656"/>
        <v/>
      </c>
      <c r="AQ1039" s="172" t="str">
        <f t="shared" si="657"/>
        <v/>
      </c>
      <c r="AR1039" s="172" t="str">
        <f>Table1[[#This Row],[Sex ]]&amp;Table1[[#This Row],[Month]]</f>
        <v/>
      </c>
    </row>
    <row r="1040" spans="2:44" x14ac:dyDescent="0.3">
      <c r="B1040" s="14"/>
      <c r="C1040" s="14"/>
      <c r="D1040" s="14"/>
      <c r="E1040" s="14"/>
      <c r="F1040" s="14"/>
      <c r="G1040" s="14"/>
      <c r="H1040" s="14"/>
      <c r="I1040" s="14"/>
      <c r="J1040" s="14"/>
      <c r="K1040" s="14"/>
      <c r="L1040" s="14"/>
      <c r="M1040" s="24" t="str">
        <f t="shared" si="629"/>
        <v/>
      </c>
      <c r="N1040" s="24" t="str">
        <f t="shared" si="630"/>
        <v/>
      </c>
      <c r="O1040" s="24" t="str">
        <f t="shared" si="631"/>
        <v xml:space="preserve"> </v>
      </c>
      <c r="P1040" s="24">
        <f t="shared" si="632"/>
        <v>0</v>
      </c>
      <c r="Q1040" s="25">
        <f t="shared" si="633"/>
        <v>0</v>
      </c>
      <c r="R1040" s="26">
        <f t="shared" si="634"/>
        <v>0</v>
      </c>
      <c r="S1040" s="24" t="str">
        <f t="shared" si="635"/>
        <v/>
      </c>
      <c r="T1040" s="24" t="str">
        <f t="shared" si="636"/>
        <v/>
      </c>
      <c r="U1040" s="24" t="str">
        <f t="shared" si="637"/>
        <v/>
      </c>
      <c r="V1040" s="24" t="str">
        <f t="shared" si="638"/>
        <v/>
      </c>
      <c r="W1040" s="24" t="str">
        <f t="shared" si="639"/>
        <v/>
      </c>
      <c r="X1040" s="24" t="str">
        <f t="shared" si="640"/>
        <v/>
      </c>
      <c r="Y1040" s="24" t="str">
        <f t="shared" si="641"/>
        <v/>
      </c>
      <c r="Z1040" s="24" t="str">
        <f t="shared" si="642"/>
        <v/>
      </c>
      <c r="AA1040" s="24" t="b">
        <f t="shared" si="643"/>
        <v>0</v>
      </c>
      <c r="AB1040" s="34" t="str">
        <f t="shared" si="644"/>
        <v/>
      </c>
      <c r="AC1040" s="34">
        <f t="shared" si="645"/>
        <v>0</v>
      </c>
      <c r="AD1040" s="34">
        <f t="shared" si="646"/>
        <v>0</v>
      </c>
      <c r="AE1040" s="34" t="str">
        <f t="shared" si="647"/>
        <v xml:space="preserve"> 0</v>
      </c>
      <c r="AF1040" s="34">
        <f t="shared" si="648"/>
        <v>0</v>
      </c>
      <c r="AG1040" s="34">
        <f t="shared" si="649"/>
        <v>0</v>
      </c>
      <c r="AH1040" s="34" t="str">
        <f t="shared" si="650"/>
        <v/>
      </c>
      <c r="AI1040" s="172" t="str">
        <f>IF(AJ1040&lt;&gt;"",MAX(AI$3:AI1039)+1,"")</f>
        <v/>
      </c>
      <c r="AJ1040" s="172" t="str">
        <f t="shared" si="651"/>
        <v/>
      </c>
      <c r="AK1040" s="172" t="str">
        <f t="shared" si="652"/>
        <v/>
      </c>
      <c r="AL1040" s="172" t="str">
        <f t="shared" si="653"/>
        <v/>
      </c>
      <c r="AM1040" s="172" t="str">
        <f>IF(AN1040&lt;&gt;"",MAX(AM$3:AM1039)+1,"")</f>
        <v/>
      </c>
      <c r="AN1040" s="172" t="str">
        <f t="shared" si="654"/>
        <v/>
      </c>
      <c r="AO1040" s="172" t="str">
        <f t="shared" si="655"/>
        <v/>
      </c>
      <c r="AP1040" s="172" t="str">
        <f t="shared" si="656"/>
        <v/>
      </c>
      <c r="AQ1040" s="172" t="str">
        <f t="shared" si="657"/>
        <v/>
      </c>
      <c r="AR1040" s="172" t="str">
        <f>Table1[[#This Row],[Sex ]]&amp;Table1[[#This Row],[Month]]</f>
        <v/>
      </c>
    </row>
    <row r="1041" spans="2:44" x14ac:dyDescent="0.3">
      <c r="B1041" s="14"/>
      <c r="C1041" s="14"/>
      <c r="D1041" s="14"/>
      <c r="E1041" s="14"/>
      <c r="F1041" s="14"/>
      <c r="G1041" s="14"/>
      <c r="H1041" s="14"/>
      <c r="I1041" s="14"/>
      <c r="J1041" s="14"/>
      <c r="K1041" s="14"/>
      <c r="L1041" s="14"/>
      <c r="M1041" s="24" t="str">
        <f t="shared" si="629"/>
        <v/>
      </c>
      <c r="N1041" s="24" t="str">
        <f t="shared" si="630"/>
        <v/>
      </c>
      <c r="O1041" s="24" t="str">
        <f t="shared" si="631"/>
        <v xml:space="preserve"> </v>
      </c>
      <c r="P1041" s="24">
        <f t="shared" si="632"/>
        <v>0</v>
      </c>
      <c r="Q1041" s="25">
        <f t="shared" si="633"/>
        <v>0</v>
      </c>
      <c r="R1041" s="26">
        <f t="shared" si="634"/>
        <v>0</v>
      </c>
      <c r="S1041" s="24" t="str">
        <f t="shared" si="635"/>
        <v/>
      </c>
      <c r="T1041" s="24" t="str">
        <f t="shared" si="636"/>
        <v/>
      </c>
      <c r="U1041" s="24" t="str">
        <f t="shared" si="637"/>
        <v/>
      </c>
      <c r="V1041" s="24" t="str">
        <f t="shared" si="638"/>
        <v/>
      </c>
      <c r="W1041" s="24" t="str">
        <f t="shared" si="639"/>
        <v/>
      </c>
      <c r="X1041" s="24" t="str">
        <f t="shared" si="640"/>
        <v/>
      </c>
      <c r="Y1041" s="24" t="str">
        <f t="shared" si="641"/>
        <v/>
      </c>
      <c r="Z1041" s="24" t="str">
        <f t="shared" si="642"/>
        <v/>
      </c>
      <c r="AA1041" s="24" t="b">
        <f t="shared" si="643"/>
        <v>0</v>
      </c>
      <c r="AB1041" s="34" t="str">
        <f t="shared" si="644"/>
        <v/>
      </c>
      <c r="AC1041" s="34">
        <f t="shared" si="645"/>
        <v>0</v>
      </c>
      <c r="AD1041" s="34">
        <f t="shared" si="646"/>
        <v>0</v>
      </c>
      <c r="AE1041" s="34" t="str">
        <f t="shared" si="647"/>
        <v xml:space="preserve"> 0</v>
      </c>
      <c r="AF1041" s="34">
        <f t="shared" si="648"/>
        <v>0</v>
      </c>
      <c r="AG1041" s="34">
        <f t="shared" si="649"/>
        <v>0</v>
      </c>
      <c r="AH1041" s="34" t="str">
        <f t="shared" si="650"/>
        <v/>
      </c>
      <c r="AI1041" s="172" t="str">
        <f>IF(AJ1041&lt;&gt;"",MAX(AI$3:AI1040)+1,"")</f>
        <v/>
      </c>
      <c r="AJ1041" s="172" t="str">
        <f t="shared" si="651"/>
        <v/>
      </c>
      <c r="AK1041" s="172" t="str">
        <f t="shared" si="652"/>
        <v/>
      </c>
      <c r="AL1041" s="172" t="str">
        <f t="shared" si="653"/>
        <v/>
      </c>
      <c r="AM1041" s="172" t="str">
        <f>IF(AN1041&lt;&gt;"",MAX(AM$3:AM1040)+1,"")</f>
        <v/>
      </c>
      <c r="AN1041" s="172" t="str">
        <f t="shared" si="654"/>
        <v/>
      </c>
      <c r="AO1041" s="172" t="str">
        <f t="shared" si="655"/>
        <v/>
      </c>
      <c r="AP1041" s="172" t="str">
        <f t="shared" si="656"/>
        <v/>
      </c>
      <c r="AQ1041" s="172" t="str">
        <f t="shared" si="657"/>
        <v/>
      </c>
      <c r="AR1041" s="172" t="str">
        <f>Table1[[#This Row],[Sex ]]&amp;Table1[[#This Row],[Month]]</f>
        <v/>
      </c>
    </row>
    <row r="1042" spans="2:44" x14ac:dyDescent="0.3">
      <c r="B1042" s="14"/>
      <c r="C1042" s="14"/>
      <c r="D1042" s="14"/>
      <c r="E1042" s="14"/>
      <c r="F1042" s="14"/>
      <c r="G1042" s="14"/>
      <c r="H1042" s="14"/>
      <c r="I1042" s="14"/>
      <c r="J1042" s="14"/>
      <c r="K1042" s="14"/>
      <c r="L1042" s="14"/>
      <c r="M1042" s="24" t="str">
        <f t="shared" si="629"/>
        <v/>
      </c>
      <c r="N1042" s="24" t="str">
        <f t="shared" si="630"/>
        <v/>
      </c>
      <c r="O1042" s="24" t="str">
        <f t="shared" si="631"/>
        <v xml:space="preserve"> </v>
      </c>
      <c r="P1042" s="24">
        <f t="shared" si="632"/>
        <v>0</v>
      </c>
      <c r="Q1042" s="25">
        <f t="shared" si="633"/>
        <v>0</v>
      </c>
      <c r="R1042" s="26">
        <f t="shared" si="634"/>
        <v>0</v>
      </c>
      <c r="S1042" s="24" t="str">
        <f t="shared" si="635"/>
        <v/>
      </c>
      <c r="T1042" s="24" t="str">
        <f t="shared" si="636"/>
        <v/>
      </c>
      <c r="U1042" s="24" t="str">
        <f t="shared" si="637"/>
        <v/>
      </c>
      <c r="V1042" s="24" t="str">
        <f t="shared" si="638"/>
        <v/>
      </c>
      <c r="W1042" s="24" t="str">
        <f t="shared" si="639"/>
        <v/>
      </c>
      <c r="X1042" s="24" t="str">
        <f t="shared" si="640"/>
        <v/>
      </c>
      <c r="Y1042" s="24" t="str">
        <f t="shared" si="641"/>
        <v/>
      </c>
      <c r="Z1042" s="24" t="str">
        <f t="shared" si="642"/>
        <v/>
      </c>
      <c r="AA1042" s="24" t="b">
        <f t="shared" si="643"/>
        <v>0</v>
      </c>
      <c r="AB1042" s="34" t="str">
        <f t="shared" si="644"/>
        <v/>
      </c>
      <c r="AC1042" s="34">
        <f t="shared" si="645"/>
        <v>0</v>
      </c>
      <c r="AD1042" s="34">
        <f t="shared" si="646"/>
        <v>0</v>
      </c>
      <c r="AE1042" s="34" t="str">
        <f t="shared" si="647"/>
        <v xml:space="preserve"> 0</v>
      </c>
      <c r="AF1042" s="34">
        <f t="shared" si="648"/>
        <v>0</v>
      </c>
      <c r="AG1042" s="34">
        <f t="shared" si="649"/>
        <v>0</v>
      </c>
      <c r="AH1042" s="34" t="str">
        <f t="shared" si="650"/>
        <v/>
      </c>
      <c r="AI1042" s="172" t="str">
        <f>IF(AJ1042&lt;&gt;"",MAX(AI$3:AI1041)+1,"")</f>
        <v/>
      </c>
      <c r="AJ1042" s="172" t="str">
        <f t="shared" si="651"/>
        <v/>
      </c>
      <c r="AK1042" s="172" t="str">
        <f t="shared" si="652"/>
        <v/>
      </c>
      <c r="AL1042" s="172" t="str">
        <f t="shared" si="653"/>
        <v/>
      </c>
      <c r="AM1042" s="172" t="str">
        <f>IF(AN1042&lt;&gt;"",MAX(AM$3:AM1041)+1,"")</f>
        <v/>
      </c>
      <c r="AN1042" s="172" t="str">
        <f t="shared" si="654"/>
        <v/>
      </c>
      <c r="AO1042" s="172" t="str">
        <f t="shared" si="655"/>
        <v/>
      </c>
      <c r="AP1042" s="172" t="str">
        <f t="shared" si="656"/>
        <v/>
      </c>
      <c r="AQ1042" s="172" t="str">
        <f t="shared" si="657"/>
        <v/>
      </c>
      <c r="AR1042" s="172" t="str">
        <f>Table1[[#This Row],[Sex ]]&amp;Table1[[#This Row],[Month]]</f>
        <v/>
      </c>
    </row>
    <row r="1043" spans="2:44" x14ac:dyDescent="0.3">
      <c r="B1043" s="14"/>
      <c r="C1043" s="14"/>
      <c r="D1043" s="14"/>
      <c r="E1043" s="14"/>
      <c r="F1043" s="14"/>
      <c r="G1043" s="14"/>
      <c r="H1043" s="14"/>
      <c r="I1043" s="14"/>
      <c r="J1043" s="14"/>
      <c r="K1043" s="14"/>
      <c r="L1043" s="14"/>
      <c r="M1043" s="24" t="str">
        <f t="shared" si="629"/>
        <v/>
      </c>
      <c r="N1043" s="24" t="str">
        <f t="shared" si="630"/>
        <v/>
      </c>
      <c r="O1043" s="24" t="str">
        <f t="shared" si="631"/>
        <v xml:space="preserve"> </v>
      </c>
      <c r="P1043" s="24">
        <f t="shared" si="632"/>
        <v>0</v>
      </c>
      <c r="Q1043" s="25">
        <f t="shared" si="633"/>
        <v>0</v>
      </c>
      <c r="R1043" s="26">
        <f t="shared" si="634"/>
        <v>0</v>
      </c>
      <c r="S1043" s="24" t="str">
        <f t="shared" si="635"/>
        <v/>
      </c>
      <c r="T1043" s="24" t="str">
        <f t="shared" si="636"/>
        <v/>
      </c>
      <c r="U1043" s="24" t="str">
        <f t="shared" si="637"/>
        <v/>
      </c>
      <c r="V1043" s="24" t="str">
        <f t="shared" si="638"/>
        <v/>
      </c>
      <c r="W1043" s="24" t="str">
        <f t="shared" si="639"/>
        <v/>
      </c>
      <c r="X1043" s="24" t="str">
        <f t="shared" si="640"/>
        <v/>
      </c>
      <c r="Y1043" s="24" t="str">
        <f t="shared" si="641"/>
        <v/>
      </c>
      <c r="Z1043" s="24" t="str">
        <f t="shared" si="642"/>
        <v/>
      </c>
      <c r="AA1043" s="24" t="b">
        <f t="shared" si="643"/>
        <v>0</v>
      </c>
      <c r="AB1043" s="34" t="str">
        <f t="shared" si="644"/>
        <v/>
      </c>
      <c r="AC1043" s="34">
        <f t="shared" si="645"/>
        <v>0</v>
      </c>
      <c r="AD1043" s="34">
        <f t="shared" si="646"/>
        <v>0</v>
      </c>
      <c r="AE1043" s="34" t="str">
        <f t="shared" si="647"/>
        <v xml:space="preserve"> 0</v>
      </c>
      <c r="AF1043" s="34">
        <f t="shared" si="648"/>
        <v>0</v>
      </c>
      <c r="AG1043" s="34">
        <f t="shared" si="649"/>
        <v>0</v>
      </c>
      <c r="AH1043" s="34" t="str">
        <f t="shared" si="650"/>
        <v/>
      </c>
      <c r="AI1043" s="172" t="str">
        <f>IF(AJ1043&lt;&gt;"",MAX(AI$3:AI1042)+1,"")</f>
        <v/>
      </c>
      <c r="AJ1043" s="172" t="str">
        <f t="shared" si="651"/>
        <v/>
      </c>
      <c r="AK1043" s="172" t="str">
        <f t="shared" si="652"/>
        <v/>
      </c>
      <c r="AL1043" s="172" t="str">
        <f t="shared" si="653"/>
        <v/>
      </c>
      <c r="AM1043" s="172" t="str">
        <f>IF(AN1043&lt;&gt;"",MAX(AM$3:AM1042)+1,"")</f>
        <v/>
      </c>
      <c r="AN1043" s="172" t="str">
        <f t="shared" si="654"/>
        <v/>
      </c>
      <c r="AO1043" s="172" t="str">
        <f t="shared" si="655"/>
        <v/>
      </c>
      <c r="AP1043" s="172" t="str">
        <f t="shared" si="656"/>
        <v/>
      </c>
      <c r="AQ1043" s="172" t="str">
        <f t="shared" si="657"/>
        <v/>
      </c>
      <c r="AR1043" s="172" t="str">
        <f>Table1[[#This Row],[Sex ]]&amp;Table1[[#This Row],[Month]]</f>
        <v/>
      </c>
    </row>
    <row r="1044" spans="2:44" x14ac:dyDescent="0.3">
      <c r="B1044" s="14"/>
      <c r="C1044" s="14"/>
      <c r="D1044" s="14"/>
      <c r="E1044" s="14"/>
      <c r="F1044" s="14"/>
      <c r="G1044" s="14"/>
      <c r="H1044" s="14"/>
      <c r="I1044" s="14"/>
      <c r="J1044" s="14"/>
      <c r="K1044" s="14"/>
      <c r="L1044" s="14"/>
      <c r="M1044" s="24" t="str">
        <f t="shared" si="629"/>
        <v/>
      </c>
      <c r="N1044" s="24" t="str">
        <f t="shared" si="630"/>
        <v/>
      </c>
      <c r="O1044" s="24" t="str">
        <f t="shared" si="631"/>
        <v xml:space="preserve"> </v>
      </c>
      <c r="P1044" s="24">
        <f t="shared" si="632"/>
        <v>0</v>
      </c>
      <c r="Q1044" s="25">
        <f t="shared" si="633"/>
        <v>0</v>
      </c>
      <c r="R1044" s="26">
        <f t="shared" si="634"/>
        <v>0</v>
      </c>
      <c r="S1044" s="24" t="str">
        <f t="shared" si="635"/>
        <v/>
      </c>
      <c r="T1044" s="24" t="str">
        <f t="shared" si="636"/>
        <v/>
      </c>
      <c r="U1044" s="24" t="str">
        <f t="shared" si="637"/>
        <v/>
      </c>
      <c r="V1044" s="24" t="str">
        <f t="shared" si="638"/>
        <v/>
      </c>
      <c r="W1044" s="24" t="str">
        <f t="shared" si="639"/>
        <v/>
      </c>
      <c r="X1044" s="24" t="str">
        <f t="shared" si="640"/>
        <v/>
      </c>
      <c r="Y1044" s="24" t="str">
        <f t="shared" si="641"/>
        <v/>
      </c>
      <c r="Z1044" s="24" t="str">
        <f t="shared" si="642"/>
        <v/>
      </c>
      <c r="AA1044" s="24" t="b">
        <f t="shared" si="643"/>
        <v>0</v>
      </c>
      <c r="AB1044" s="34" t="str">
        <f t="shared" si="644"/>
        <v/>
      </c>
      <c r="AC1044" s="34">
        <f t="shared" si="645"/>
        <v>0</v>
      </c>
      <c r="AD1044" s="34">
        <f t="shared" si="646"/>
        <v>0</v>
      </c>
      <c r="AE1044" s="34" t="str">
        <f t="shared" si="647"/>
        <v xml:space="preserve"> 0</v>
      </c>
      <c r="AF1044" s="34">
        <f t="shared" si="648"/>
        <v>0</v>
      </c>
      <c r="AG1044" s="34">
        <f t="shared" si="649"/>
        <v>0</v>
      </c>
      <c r="AH1044" s="34" t="str">
        <f t="shared" si="650"/>
        <v/>
      </c>
      <c r="AI1044" s="172" t="str">
        <f>IF(AJ1044&lt;&gt;"",MAX(AI$3:AI1043)+1,"")</f>
        <v/>
      </c>
      <c r="AJ1044" s="172" t="str">
        <f t="shared" si="651"/>
        <v/>
      </c>
      <c r="AK1044" s="172" t="str">
        <f t="shared" si="652"/>
        <v/>
      </c>
      <c r="AL1044" s="172" t="str">
        <f t="shared" si="653"/>
        <v/>
      </c>
      <c r="AM1044" s="172" t="str">
        <f>IF(AN1044&lt;&gt;"",MAX(AM$3:AM1043)+1,"")</f>
        <v/>
      </c>
      <c r="AN1044" s="172" t="str">
        <f t="shared" si="654"/>
        <v/>
      </c>
      <c r="AO1044" s="172" t="str">
        <f t="shared" si="655"/>
        <v/>
      </c>
      <c r="AP1044" s="172" t="str">
        <f t="shared" si="656"/>
        <v/>
      </c>
      <c r="AQ1044" s="172" t="str">
        <f t="shared" si="657"/>
        <v/>
      </c>
      <c r="AR1044" s="172" t="str">
        <f>Table1[[#This Row],[Sex ]]&amp;Table1[[#This Row],[Month]]</f>
        <v/>
      </c>
    </row>
    <row r="1045" spans="2:44" x14ac:dyDescent="0.3">
      <c r="B1045" s="14"/>
      <c r="C1045" s="14"/>
      <c r="D1045" s="14"/>
      <c r="E1045" s="14"/>
      <c r="F1045" s="14"/>
      <c r="G1045" s="14"/>
      <c r="H1045" s="14"/>
      <c r="I1045" s="14"/>
      <c r="J1045" s="14"/>
      <c r="K1045" s="14"/>
      <c r="L1045" s="14"/>
      <c r="M1045" s="24" t="str">
        <f t="shared" si="629"/>
        <v/>
      </c>
      <c r="N1045" s="24" t="str">
        <f t="shared" si="630"/>
        <v/>
      </c>
      <c r="O1045" s="24" t="str">
        <f t="shared" si="631"/>
        <v xml:space="preserve"> </v>
      </c>
      <c r="P1045" s="24">
        <f t="shared" si="632"/>
        <v>0</v>
      </c>
      <c r="Q1045" s="25">
        <f t="shared" si="633"/>
        <v>0</v>
      </c>
      <c r="R1045" s="26">
        <f t="shared" si="634"/>
        <v>0</v>
      </c>
      <c r="S1045" s="24" t="str">
        <f t="shared" si="635"/>
        <v/>
      </c>
      <c r="T1045" s="24" t="str">
        <f t="shared" si="636"/>
        <v/>
      </c>
      <c r="U1045" s="24" t="str">
        <f t="shared" si="637"/>
        <v/>
      </c>
      <c r="V1045" s="24" t="str">
        <f t="shared" si="638"/>
        <v/>
      </c>
      <c r="W1045" s="24" t="str">
        <f t="shared" si="639"/>
        <v/>
      </c>
      <c r="X1045" s="24" t="str">
        <f t="shared" si="640"/>
        <v/>
      </c>
      <c r="Y1045" s="24" t="str">
        <f t="shared" si="641"/>
        <v/>
      </c>
      <c r="Z1045" s="24" t="str">
        <f t="shared" si="642"/>
        <v/>
      </c>
      <c r="AA1045" s="24" t="b">
        <f t="shared" si="643"/>
        <v>0</v>
      </c>
      <c r="AB1045" s="34" t="str">
        <f t="shared" si="644"/>
        <v/>
      </c>
      <c r="AC1045" s="34">
        <f t="shared" si="645"/>
        <v>0</v>
      </c>
      <c r="AD1045" s="34">
        <f t="shared" si="646"/>
        <v>0</v>
      </c>
      <c r="AE1045" s="34" t="str">
        <f t="shared" si="647"/>
        <v xml:space="preserve"> 0</v>
      </c>
      <c r="AF1045" s="34">
        <f t="shared" si="648"/>
        <v>0</v>
      </c>
      <c r="AG1045" s="34">
        <f t="shared" si="649"/>
        <v>0</v>
      </c>
      <c r="AH1045" s="34" t="str">
        <f t="shared" si="650"/>
        <v/>
      </c>
      <c r="AI1045" s="172" t="str">
        <f>IF(AJ1045&lt;&gt;"",MAX(AI$3:AI1044)+1,"")</f>
        <v/>
      </c>
      <c r="AJ1045" s="172" t="str">
        <f t="shared" si="651"/>
        <v/>
      </c>
      <c r="AK1045" s="172" t="str">
        <f t="shared" si="652"/>
        <v/>
      </c>
      <c r="AL1045" s="172" t="str">
        <f t="shared" si="653"/>
        <v/>
      </c>
      <c r="AM1045" s="172" t="str">
        <f>IF(AN1045&lt;&gt;"",MAX(AM$3:AM1044)+1,"")</f>
        <v/>
      </c>
      <c r="AN1045" s="172" t="str">
        <f t="shared" si="654"/>
        <v/>
      </c>
      <c r="AO1045" s="172" t="str">
        <f t="shared" si="655"/>
        <v/>
      </c>
      <c r="AP1045" s="172" t="str">
        <f t="shared" si="656"/>
        <v/>
      </c>
      <c r="AQ1045" s="172" t="str">
        <f t="shared" si="657"/>
        <v/>
      </c>
      <c r="AR1045" s="172" t="str">
        <f>Table1[[#This Row],[Sex ]]&amp;Table1[[#This Row],[Month]]</f>
        <v/>
      </c>
    </row>
    <row r="1046" spans="2:44" x14ac:dyDescent="0.3">
      <c r="B1046" s="14"/>
      <c r="C1046" s="14"/>
      <c r="D1046" s="14"/>
      <c r="E1046" s="14"/>
      <c r="F1046" s="14"/>
      <c r="G1046" s="14"/>
      <c r="H1046" s="14"/>
      <c r="I1046" s="14"/>
      <c r="J1046" s="14"/>
      <c r="K1046" s="14"/>
      <c r="L1046" s="14"/>
      <c r="M1046" s="24" t="str">
        <f t="shared" si="629"/>
        <v/>
      </c>
      <c r="N1046" s="24" t="str">
        <f t="shared" si="630"/>
        <v/>
      </c>
      <c r="O1046" s="24" t="str">
        <f t="shared" si="631"/>
        <v xml:space="preserve"> </v>
      </c>
      <c r="P1046" s="24">
        <f t="shared" si="632"/>
        <v>0</v>
      </c>
      <c r="Q1046" s="25">
        <f t="shared" si="633"/>
        <v>0</v>
      </c>
      <c r="R1046" s="26">
        <f t="shared" si="634"/>
        <v>0</v>
      </c>
      <c r="S1046" s="24" t="str">
        <f t="shared" si="635"/>
        <v/>
      </c>
      <c r="T1046" s="24" t="str">
        <f t="shared" si="636"/>
        <v/>
      </c>
      <c r="U1046" s="24" t="str">
        <f t="shared" si="637"/>
        <v/>
      </c>
      <c r="V1046" s="24" t="str">
        <f t="shared" si="638"/>
        <v/>
      </c>
      <c r="W1046" s="24" t="str">
        <f t="shared" si="639"/>
        <v/>
      </c>
      <c r="X1046" s="24" t="str">
        <f t="shared" si="640"/>
        <v/>
      </c>
      <c r="Y1046" s="24" t="str">
        <f t="shared" si="641"/>
        <v/>
      </c>
      <c r="Z1046" s="24" t="str">
        <f t="shared" si="642"/>
        <v/>
      </c>
      <c r="AA1046" s="24" t="b">
        <f t="shared" si="643"/>
        <v>0</v>
      </c>
      <c r="AB1046" s="34" t="str">
        <f t="shared" si="644"/>
        <v/>
      </c>
      <c r="AC1046" s="34">
        <f t="shared" si="645"/>
        <v>0</v>
      </c>
      <c r="AD1046" s="34">
        <f t="shared" si="646"/>
        <v>0</v>
      </c>
      <c r="AE1046" s="34" t="str">
        <f t="shared" si="647"/>
        <v xml:space="preserve"> 0</v>
      </c>
      <c r="AF1046" s="34">
        <f t="shared" si="648"/>
        <v>0</v>
      </c>
      <c r="AG1046" s="34">
        <f t="shared" si="649"/>
        <v>0</v>
      </c>
      <c r="AH1046" s="34" t="str">
        <f t="shared" si="650"/>
        <v/>
      </c>
      <c r="AI1046" s="172" t="str">
        <f>IF(AJ1046&lt;&gt;"",MAX(AI$3:AI1045)+1,"")</f>
        <v/>
      </c>
      <c r="AJ1046" s="172" t="str">
        <f t="shared" si="651"/>
        <v/>
      </c>
      <c r="AK1046" s="172" t="str">
        <f t="shared" si="652"/>
        <v/>
      </c>
      <c r="AL1046" s="172" t="str">
        <f t="shared" si="653"/>
        <v/>
      </c>
      <c r="AM1046" s="172" t="str">
        <f>IF(AN1046&lt;&gt;"",MAX(AM$3:AM1045)+1,"")</f>
        <v/>
      </c>
      <c r="AN1046" s="172" t="str">
        <f t="shared" si="654"/>
        <v/>
      </c>
      <c r="AO1046" s="172" t="str">
        <f t="shared" si="655"/>
        <v/>
      </c>
      <c r="AP1046" s="172" t="str">
        <f t="shared" si="656"/>
        <v/>
      </c>
      <c r="AQ1046" s="172" t="str">
        <f t="shared" si="657"/>
        <v/>
      </c>
      <c r="AR1046" s="172" t="str">
        <f>Table1[[#This Row],[Sex ]]&amp;Table1[[#This Row],[Month]]</f>
        <v/>
      </c>
    </row>
    <row r="1047" spans="2:44" x14ac:dyDescent="0.3">
      <c r="B1047" s="14"/>
      <c r="C1047" s="14"/>
      <c r="D1047" s="14"/>
      <c r="E1047" s="14"/>
      <c r="F1047" s="14"/>
      <c r="G1047" s="14"/>
      <c r="H1047" s="14"/>
      <c r="I1047" s="14"/>
      <c r="J1047" s="14"/>
      <c r="K1047" s="14"/>
      <c r="L1047" s="14"/>
      <c r="M1047" s="24" t="str">
        <f t="shared" si="629"/>
        <v/>
      </c>
      <c r="N1047" s="24" t="str">
        <f t="shared" si="630"/>
        <v/>
      </c>
      <c r="O1047" s="24" t="str">
        <f t="shared" si="631"/>
        <v xml:space="preserve"> </v>
      </c>
      <c r="P1047" s="24">
        <f t="shared" si="632"/>
        <v>0</v>
      </c>
      <c r="Q1047" s="25">
        <f t="shared" si="633"/>
        <v>0</v>
      </c>
      <c r="R1047" s="26">
        <f t="shared" si="634"/>
        <v>0</v>
      </c>
      <c r="S1047" s="24" t="str">
        <f t="shared" si="635"/>
        <v/>
      </c>
      <c r="T1047" s="24" t="str">
        <f t="shared" si="636"/>
        <v/>
      </c>
      <c r="U1047" s="24" t="str">
        <f t="shared" si="637"/>
        <v/>
      </c>
      <c r="V1047" s="24" t="str">
        <f t="shared" si="638"/>
        <v/>
      </c>
      <c r="W1047" s="24" t="str">
        <f t="shared" si="639"/>
        <v/>
      </c>
      <c r="X1047" s="24" t="str">
        <f t="shared" si="640"/>
        <v/>
      </c>
      <c r="Y1047" s="24" t="str">
        <f t="shared" si="641"/>
        <v/>
      </c>
      <c r="Z1047" s="24" t="str">
        <f t="shared" si="642"/>
        <v/>
      </c>
      <c r="AA1047" s="24" t="b">
        <f t="shared" si="643"/>
        <v>0</v>
      </c>
      <c r="AB1047" s="34" t="str">
        <f t="shared" si="644"/>
        <v/>
      </c>
      <c r="AC1047" s="34">
        <f t="shared" si="645"/>
        <v>0</v>
      </c>
      <c r="AD1047" s="34">
        <f t="shared" si="646"/>
        <v>0</v>
      </c>
      <c r="AE1047" s="34" t="str">
        <f t="shared" si="647"/>
        <v xml:space="preserve"> 0</v>
      </c>
      <c r="AF1047" s="34">
        <f t="shared" si="648"/>
        <v>0</v>
      </c>
      <c r="AG1047" s="34">
        <f t="shared" si="649"/>
        <v>0</v>
      </c>
      <c r="AH1047" s="34" t="str">
        <f t="shared" si="650"/>
        <v/>
      </c>
      <c r="AI1047" s="172" t="str">
        <f>IF(AJ1047&lt;&gt;"",MAX(AI$3:AI1046)+1,"")</f>
        <v/>
      </c>
      <c r="AJ1047" s="172" t="str">
        <f t="shared" si="651"/>
        <v/>
      </c>
      <c r="AK1047" s="172" t="str">
        <f t="shared" si="652"/>
        <v/>
      </c>
      <c r="AL1047" s="172" t="str">
        <f t="shared" si="653"/>
        <v/>
      </c>
      <c r="AM1047" s="172" t="str">
        <f>IF(AN1047&lt;&gt;"",MAX(AM$3:AM1046)+1,"")</f>
        <v/>
      </c>
      <c r="AN1047" s="172" t="str">
        <f t="shared" si="654"/>
        <v/>
      </c>
      <c r="AO1047" s="172" t="str">
        <f t="shared" si="655"/>
        <v/>
      </c>
      <c r="AP1047" s="172" t="str">
        <f t="shared" si="656"/>
        <v/>
      </c>
      <c r="AQ1047" s="172" t="str">
        <f t="shared" si="657"/>
        <v/>
      </c>
      <c r="AR1047" s="172" t="str">
        <f>Table1[[#This Row],[Sex ]]&amp;Table1[[#This Row],[Month]]</f>
        <v/>
      </c>
    </row>
    <row r="1048" spans="2:44" x14ac:dyDescent="0.3">
      <c r="B1048" s="14"/>
      <c r="C1048" s="14"/>
      <c r="D1048" s="14"/>
      <c r="E1048" s="14"/>
      <c r="F1048" s="14"/>
      <c r="G1048" s="14"/>
      <c r="H1048" s="14"/>
      <c r="I1048" s="14"/>
      <c r="J1048" s="14"/>
      <c r="K1048" s="14"/>
      <c r="L1048" s="14"/>
      <c r="M1048" s="24" t="str">
        <f t="shared" si="629"/>
        <v/>
      </c>
      <c r="N1048" s="24" t="str">
        <f t="shared" si="630"/>
        <v/>
      </c>
      <c r="O1048" s="24" t="str">
        <f t="shared" si="631"/>
        <v xml:space="preserve"> </v>
      </c>
      <c r="P1048" s="24">
        <f t="shared" si="632"/>
        <v>0</v>
      </c>
      <c r="Q1048" s="25">
        <f t="shared" si="633"/>
        <v>0</v>
      </c>
      <c r="R1048" s="26">
        <f t="shared" si="634"/>
        <v>0</v>
      </c>
      <c r="S1048" s="24" t="str">
        <f t="shared" si="635"/>
        <v/>
      </c>
      <c r="T1048" s="24" t="str">
        <f t="shared" si="636"/>
        <v/>
      </c>
      <c r="U1048" s="24" t="str">
        <f t="shared" si="637"/>
        <v/>
      </c>
      <c r="V1048" s="24" t="str">
        <f t="shared" si="638"/>
        <v/>
      </c>
      <c r="W1048" s="24" t="str">
        <f t="shared" si="639"/>
        <v/>
      </c>
      <c r="X1048" s="24" t="str">
        <f t="shared" si="640"/>
        <v/>
      </c>
      <c r="Y1048" s="24" t="str">
        <f t="shared" si="641"/>
        <v/>
      </c>
      <c r="Z1048" s="24" t="str">
        <f t="shared" si="642"/>
        <v/>
      </c>
      <c r="AA1048" s="24" t="b">
        <f t="shared" si="643"/>
        <v>0</v>
      </c>
      <c r="AB1048" s="34" t="str">
        <f t="shared" si="644"/>
        <v/>
      </c>
      <c r="AC1048" s="34">
        <f t="shared" si="645"/>
        <v>0</v>
      </c>
      <c r="AD1048" s="34">
        <f t="shared" si="646"/>
        <v>0</v>
      </c>
      <c r="AE1048" s="34" t="str">
        <f t="shared" si="647"/>
        <v xml:space="preserve"> 0</v>
      </c>
      <c r="AF1048" s="34">
        <f t="shared" si="648"/>
        <v>0</v>
      </c>
      <c r="AG1048" s="34">
        <f t="shared" si="649"/>
        <v>0</v>
      </c>
      <c r="AH1048" s="34" t="str">
        <f t="shared" si="650"/>
        <v/>
      </c>
      <c r="AI1048" s="172" t="str">
        <f>IF(AJ1048&lt;&gt;"",MAX(AI$3:AI1047)+1,"")</f>
        <v/>
      </c>
      <c r="AJ1048" s="172" t="str">
        <f t="shared" si="651"/>
        <v/>
      </c>
      <c r="AK1048" s="172" t="str">
        <f t="shared" si="652"/>
        <v/>
      </c>
      <c r="AL1048" s="172" t="str">
        <f t="shared" si="653"/>
        <v/>
      </c>
      <c r="AM1048" s="172" t="str">
        <f>IF(AN1048&lt;&gt;"",MAX(AM$3:AM1047)+1,"")</f>
        <v/>
      </c>
      <c r="AN1048" s="172" t="str">
        <f t="shared" si="654"/>
        <v/>
      </c>
      <c r="AO1048" s="172" t="str">
        <f t="shared" si="655"/>
        <v/>
      </c>
      <c r="AP1048" s="172" t="str">
        <f t="shared" si="656"/>
        <v/>
      </c>
      <c r="AQ1048" s="172" t="str">
        <f t="shared" si="657"/>
        <v/>
      </c>
      <c r="AR1048" s="172" t="str">
        <f>Table1[[#This Row],[Sex ]]&amp;Table1[[#This Row],[Month]]</f>
        <v/>
      </c>
    </row>
    <row r="1049" spans="2:44" x14ac:dyDescent="0.3">
      <c r="B1049" s="14"/>
      <c r="C1049" s="14"/>
      <c r="D1049" s="14"/>
      <c r="E1049" s="14"/>
      <c r="F1049" s="14"/>
      <c r="G1049" s="14"/>
      <c r="H1049" s="14"/>
      <c r="I1049" s="14"/>
      <c r="J1049" s="14"/>
      <c r="K1049" s="14"/>
      <c r="L1049" s="14"/>
      <c r="M1049" s="24" t="str">
        <f t="shared" si="629"/>
        <v/>
      </c>
      <c r="N1049" s="24" t="str">
        <f t="shared" si="630"/>
        <v/>
      </c>
      <c r="O1049" s="24" t="str">
        <f t="shared" si="631"/>
        <v xml:space="preserve"> </v>
      </c>
      <c r="P1049" s="24">
        <f t="shared" si="632"/>
        <v>0</v>
      </c>
      <c r="Q1049" s="25">
        <f t="shared" si="633"/>
        <v>0</v>
      </c>
      <c r="R1049" s="26">
        <f t="shared" si="634"/>
        <v>0</v>
      </c>
      <c r="S1049" s="24" t="str">
        <f t="shared" si="635"/>
        <v/>
      </c>
      <c r="T1049" s="24" t="str">
        <f t="shared" si="636"/>
        <v/>
      </c>
      <c r="U1049" s="24" t="str">
        <f t="shared" si="637"/>
        <v/>
      </c>
      <c r="V1049" s="24" t="str">
        <f t="shared" si="638"/>
        <v/>
      </c>
      <c r="W1049" s="24" t="str">
        <f t="shared" si="639"/>
        <v/>
      </c>
      <c r="X1049" s="24" t="str">
        <f t="shared" si="640"/>
        <v/>
      </c>
      <c r="Y1049" s="24" t="str">
        <f t="shared" si="641"/>
        <v/>
      </c>
      <c r="Z1049" s="24" t="str">
        <f t="shared" si="642"/>
        <v/>
      </c>
      <c r="AA1049" s="24" t="b">
        <f t="shared" si="643"/>
        <v>0</v>
      </c>
      <c r="AB1049" s="34" t="str">
        <f t="shared" si="644"/>
        <v/>
      </c>
      <c r="AC1049" s="34">
        <f t="shared" si="645"/>
        <v>0</v>
      </c>
      <c r="AD1049" s="34">
        <f t="shared" si="646"/>
        <v>0</v>
      </c>
      <c r="AE1049" s="34" t="str">
        <f t="shared" si="647"/>
        <v xml:space="preserve"> 0</v>
      </c>
      <c r="AF1049" s="34">
        <f t="shared" si="648"/>
        <v>0</v>
      </c>
      <c r="AG1049" s="34">
        <f t="shared" si="649"/>
        <v>0</v>
      </c>
      <c r="AH1049" s="34" t="str">
        <f t="shared" si="650"/>
        <v/>
      </c>
      <c r="AI1049" s="172" t="str">
        <f>IF(AJ1049&lt;&gt;"",MAX(AI$3:AI1048)+1,"")</f>
        <v/>
      </c>
      <c r="AJ1049" s="172" t="str">
        <f t="shared" si="651"/>
        <v/>
      </c>
      <c r="AK1049" s="172" t="str">
        <f t="shared" si="652"/>
        <v/>
      </c>
      <c r="AL1049" s="172" t="str">
        <f t="shared" si="653"/>
        <v/>
      </c>
      <c r="AM1049" s="172" t="str">
        <f>IF(AN1049&lt;&gt;"",MAX(AM$3:AM1048)+1,"")</f>
        <v/>
      </c>
      <c r="AN1049" s="172" t="str">
        <f t="shared" si="654"/>
        <v/>
      </c>
      <c r="AO1049" s="172" t="str">
        <f t="shared" si="655"/>
        <v/>
      </c>
      <c r="AP1049" s="172" t="str">
        <f t="shared" si="656"/>
        <v/>
      </c>
      <c r="AQ1049" s="172" t="str">
        <f t="shared" si="657"/>
        <v/>
      </c>
      <c r="AR1049" s="172" t="str">
        <f>Table1[[#This Row],[Sex ]]&amp;Table1[[#This Row],[Month]]</f>
        <v/>
      </c>
    </row>
    <row r="1050" spans="2:44" x14ac:dyDescent="0.3">
      <c r="B1050" s="14"/>
      <c r="C1050" s="14"/>
      <c r="D1050" s="14"/>
      <c r="E1050" s="14"/>
      <c r="F1050" s="14"/>
      <c r="G1050" s="14"/>
      <c r="H1050" s="14"/>
      <c r="I1050" s="14"/>
      <c r="J1050" s="14"/>
      <c r="K1050" s="14"/>
      <c r="L1050" s="14"/>
      <c r="M1050" s="24" t="str">
        <f t="shared" si="629"/>
        <v/>
      </c>
      <c r="N1050" s="24" t="str">
        <f t="shared" si="630"/>
        <v/>
      </c>
      <c r="O1050" s="24" t="str">
        <f t="shared" si="631"/>
        <v xml:space="preserve"> </v>
      </c>
      <c r="P1050" s="24">
        <f t="shared" si="632"/>
        <v>0</v>
      </c>
      <c r="Q1050" s="25">
        <f t="shared" si="633"/>
        <v>0</v>
      </c>
      <c r="R1050" s="26">
        <f t="shared" si="634"/>
        <v>0</v>
      </c>
      <c r="S1050" s="24" t="str">
        <f t="shared" si="635"/>
        <v/>
      </c>
      <c r="T1050" s="24" t="str">
        <f t="shared" si="636"/>
        <v/>
      </c>
      <c r="U1050" s="24" t="str">
        <f t="shared" si="637"/>
        <v/>
      </c>
      <c r="V1050" s="24" t="str">
        <f t="shared" si="638"/>
        <v/>
      </c>
      <c r="W1050" s="24" t="str">
        <f t="shared" si="639"/>
        <v/>
      </c>
      <c r="X1050" s="24" t="str">
        <f t="shared" si="640"/>
        <v/>
      </c>
      <c r="Y1050" s="24" t="str">
        <f t="shared" si="641"/>
        <v/>
      </c>
      <c r="Z1050" s="24" t="str">
        <f t="shared" si="642"/>
        <v/>
      </c>
      <c r="AA1050" s="24" t="b">
        <f t="shared" si="643"/>
        <v>0</v>
      </c>
      <c r="AB1050" s="34" t="str">
        <f t="shared" si="644"/>
        <v/>
      </c>
      <c r="AC1050" s="34">
        <f t="shared" si="645"/>
        <v>0</v>
      </c>
      <c r="AD1050" s="34">
        <f t="shared" si="646"/>
        <v>0</v>
      </c>
      <c r="AE1050" s="34" t="str">
        <f t="shared" si="647"/>
        <v xml:space="preserve"> 0</v>
      </c>
      <c r="AF1050" s="34">
        <f t="shared" si="648"/>
        <v>0</v>
      </c>
      <c r="AG1050" s="34">
        <f t="shared" si="649"/>
        <v>0</v>
      </c>
      <c r="AH1050" s="34" t="str">
        <f t="shared" si="650"/>
        <v/>
      </c>
      <c r="AI1050" s="172" t="str">
        <f>IF(AJ1050&lt;&gt;"",MAX(AI$3:AI1049)+1,"")</f>
        <v/>
      </c>
      <c r="AJ1050" s="172" t="str">
        <f t="shared" si="651"/>
        <v/>
      </c>
      <c r="AK1050" s="172" t="str">
        <f t="shared" si="652"/>
        <v/>
      </c>
      <c r="AL1050" s="172" t="str">
        <f t="shared" si="653"/>
        <v/>
      </c>
      <c r="AM1050" s="172" t="str">
        <f>IF(AN1050&lt;&gt;"",MAX(AM$3:AM1049)+1,"")</f>
        <v/>
      </c>
      <c r="AN1050" s="172" t="str">
        <f t="shared" si="654"/>
        <v/>
      </c>
      <c r="AO1050" s="172" t="str">
        <f t="shared" si="655"/>
        <v/>
      </c>
      <c r="AP1050" s="172" t="str">
        <f t="shared" si="656"/>
        <v/>
      </c>
      <c r="AQ1050" s="172" t="str">
        <f t="shared" si="657"/>
        <v/>
      </c>
      <c r="AR1050" s="172" t="str">
        <f>Table1[[#This Row],[Sex ]]&amp;Table1[[#This Row],[Month]]</f>
        <v/>
      </c>
    </row>
    <row r="1051" spans="2:44" x14ac:dyDescent="0.3">
      <c r="B1051" s="14"/>
      <c r="C1051" s="14"/>
      <c r="D1051" s="14"/>
      <c r="E1051" s="14"/>
      <c r="F1051" s="14"/>
      <c r="G1051" s="14"/>
      <c r="H1051" s="14"/>
      <c r="I1051" s="14"/>
      <c r="J1051" s="14"/>
      <c r="K1051" s="14"/>
      <c r="L1051" s="14"/>
      <c r="M1051" s="24" t="str">
        <f t="shared" si="629"/>
        <v/>
      </c>
      <c r="N1051" s="24" t="str">
        <f t="shared" si="630"/>
        <v/>
      </c>
      <c r="O1051" s="24" t="str">
        <f t="shared" si="631"/>
        <v xml:space="preserve"> </v>
      </c>
      <c r="P1051" s="24">
        <f t="shared" si="632"/>
        <v>0</v>
      </c>
      <c r="Q1051" s="25">
        <f t="shared" si="633"/>
        <v>0</v>
      </c>
      <c r="R1051" s="26">
        <f t="shared" si="634"/>
        <v>0</v>
      </c>
      <c r="S1051" s="24" t="str">
        <f t="shared" si="635"/>
        <v/>
      </c>
      <c r="T1051" s="24" t="str">
        <f t="shared" si="636"/>
        <v/>
      </c>
      <c r="U1051" s="24" t="str">
        <f t="shared" si="637"/>
        <v/>
      </c>
      <c r="V1051" s="24" t="str">
        <f t="shared" si="638"/>
        <v/>
      </c>
      <c r="W1051" s="24" t="str">
        <f t="shared" si="639"/>
        <v/>
      </c>
      <c r="X1051" s="24" t="str">
        <f t="shared" si="640"/>
        <v/>
      </c>
      <c r="Y1051" s="24" t="str">
        <f t="shared" si="641"/>
        <v/>
      </c>
      <c r="Z1051" s="24" t="str">
        <f t="shared" si="642"/>
        <v/>
      </c>
      <c r="AA1051" s="24" t="b">
        <f t="shared" si="643"/>
        <v>0</v>
      </c>
      <c r="AB1051" s="34" t="str">
        <f t="shared" si="644"/>
        <v/>
      </c>
      <c r="AC1051" s="34">
        <f t="shared" si="645"/>
        <v>0</v>
      </c>
      <c r="AD1051" s="34">
        <f t="shared" si="646"/>
        <v>0</v>
      </c>
      <c r="AE1051" s="34" t="str">
        <f t="shared" si="647"/>
        <v xml:space="preserve"> 0</v>
      </c>
      <c r="AF1051" s="34">
        <f t="shared" si="648"/>
        <v>0</v>
      </c>
      <c r="AG1051" s="34">
        <f t="shared" si="649"/>
        <v>0</v>
      </c>
      <c r="AH1051" s="34" t="str">
        <f t="shared" si="650"/>
        <v/>
      </c>
      <c r="AI1051" s="172" t="str">
        <f>IF(AJ1051&lt;&gt;"",MAX(AI$3:AI1050)+1,"")</f>
        <v/>
      </c>
      <c r="AJ1051" s="172" t="str">
        <f t="shared" si="651"/>
        <v/>
      </c>
      <c r="AK1051" s="172" t="str">
        <f t="shared" si="652"/>
        <v/>
      </c>
      <c r="AL1051" s="172" t="str">
        <f t="shared" si="653"/>
        <v/>
      </c>
      <c r="AM1051" s="172" t="str">
        <f>IF(AN1051&lt;&gt;"",MAX(AM$3:AM1050)+1,"")</f>
        <v/>
      </c>
      <c r="AN1051" s="172" t="str">
        <f t="shared" si="654"/>
        <v/>
      </c>
      <c r="AO1051" s="172" t="str">
        <f t="shared" si="655"/>
        <v/>
      </c>
      <c r="AP1051" s="172" t="str">
        <f t="shared" si="656"/>
        <v/>
      </c>
      <c r="AQ1051" s="172" t="str">
        <f t="shared" si="657"/>
        <v/>
      </c>
      <c r="AR1051" s="172" t="str">
        <f>Table1[[#This Row],[Sex ]]&amp;Table1[[#This Row],[Month]]</f>
        <v/>
      </c>
    </row>
    <row r="1052" spans="2:44" x14ac:dyDescent="0.3">
      <c r="B1052" s="14"/>
      <c r="C1052" s="14"/>
      <c r="D1052" s="14"/>
      <c r="E1052" s="14"/>
      <c r="F1052" s="14"/>
      <c r="G1052" s="14"/>
      <c r="H1052" s="14"/>
      <c r="I1052" s="14"/>
      <c r="J1052" s="14"/>
      <c r="K1052" s="14"/>
      <c r="L1052" s="14"/>
      <c r="M1052" s="24" t="str">
        <f t="shared" si="629"/>
        <v/>
      </c>
      <c r="N1052" s="24" t="str">
        <f t="shared" si="630"/>
        <v/>
      </c>
      <c r="O1052" s="24" t="str">
        <f t="shared" si="631"/>
        <v xml:space="preserve"> </v>
      </c>
      <c r="P1052" s="24">
        <f t="shared" si="632"/>
        <v>0</v>
      </c>
      <c r="Q1052" s="25">
        <f t="shared" si="633"/>
        <v>0</v>
      </c>
      <c r="R1052" s="26">
        <f t="shared" si="634"/>
        <v>0</v>
      </c>
      <c r="S1052" s="24" t="str">
        <f t="shared" si="635"/>
        <v/>
      </c>
      <c r="T1052" s="24" t="str">
        <f t="shared" si="636"/>
        <v/>
      </c>
      <c r="U1052" s="24" t="str">
        <f t="shared" si="637"/>
        <v/>
      </c>
      <c r="V1052" s="24" t="str">
        <f t="shared" si="638"/>
        <v/>
      </c>
      <c r="W1052" s="24" t="str">
        <f t="shared" si="639"/>
        <v/>
      </c>
      <c r="X1052" s="24" t="str">
        <f t="shared" si="640"/>
        <v/>
      </c>
      <c r="Y1052" s="24" t="str">
        <f t="shared" si="641"/>
        <v/>
      </c>
      <c r="Z1052" s="24" t="str">
        <f t="shared" si="642"/>
        <v/>
      </c>
      <c r="AA1052" s="24" t="b">
        <f t="shared" si="643"/>
        <v>0</v>
      </c>
      <c r="AB1052" s="34" t="str">
        <f t="shared" si="644"/>
        <v/>
      </c>
      <c r="AC1052" s="34">
        <f t="shared" si="645"/>
        <v>0</v>
      </c>
      <c r="AD1052" s="34">
        <f t="shared" si="646"/>
        <v>0</v>
      </c>
      <c r="AE1052" s="34" t="str">
        <f t="shared" si="647"/>
        <v xml:space="preserve"> 0</v>
      </c>
      <c r="AF1052" s="34">
        <f t="shared" si="648"/>
        <v>0</v>
      </c>
      <c r="AG1052" s="34">
        <f t="shared" si="649"/>
        <v>0</v>
      </c>
      <c r="AH1052" s="34" t="str">
        <f t="shared" si="650"/>
        <v/>
      </c>
      <c r="AI1052" s="172" t="str">
        <f>IF(AJ1052&lt;&gt;"",MAX(AI$3:AI1051)+1,"")</f>
        <v/>
      </c>
      <c r="AJ1052" s="172" t="str">
        <f t="shared" si="651"/>
        <v/>
      </c>
      <c r="AK1052" s="172" t="str">
        <f t="shared" si="652"/>
        <v/>
      </c>
      <c r="AL1052" s="172" t="str">
        <f t="shared" si="653"/>
        <v/>
      </c>
      <c r="AM1052" s="172" t="str">
        <f>IF(AN1052&lt;&gt;"",MAX(AM$3:AM1051)+1,"")</f>
        <v/>
      </c>
      <c r="AN1052" s="172" t="str">
        <f t="shared" si="654"/>
        <v/>
      </c>
      <c r="AO1052" s="172" t="str">
        <f t="shared" si="655"/>
        <v/>
      </c>
      <c r="AP1052" s="172" t="str">
        <f t="shared" si="656"/>
        <v/>
      </c>
      <c r="AQ1052" s="172" t="str">
        <f t="shared" si="657"/>
        <v/>
      </c>
      <c r="AR1052" s="172" t="str">
        <f>Table1[[#This Row],[Sex ]]&amp;Table1[[#This Row],[Month]]</f>
        <v/>
      </c>
    </row>
    <row r="1053" spans="2:44" x14ac:dyDescent="0.3">
      <c r="B1053" s="14"/>
      <c r="C1053" s="14"/>
      <c r="D1053" s="14"/>
      <c r="E1053" s="14"/>
      <c r="F1053" s="14"/>
      <c r="G1053" s="14"/>
      <c r="H1053" s="14"/>
      <c r="I1053" s="14"/>
      <c r="J1053" s="14"/>
      <c r="K1053" s="14"/>
      <c r="L1053" s="14"/>
      <c r="M1053" s="24" t="str">
        <f t="shared" si="629"/>
        <v/>
      </c>
      <c r="N1053" s="24" t="str">
        <f t="shared" si="630"/>
        <v/>
      </c>
      <c r="O1053" s="24" t="str">
        <f t="shared" si="631"/>
        <v xml:space="preserve"> </v>
      </c>
      <c r="P1053" s="24">
        <f t="shared" si="632"/>
        <v>0</v>
      </c>
      <c r="Q1053" s="25">
        <f t="shared" si="633"/>
        <v>0</v>
      </c>
      <c r="R1053" s="26">
        <f t="shared" si="634"/>
        <v>0</v>
      </c>
      <c r="S1053" s="24" t="str">
        <f t="shared" si="635"/>
        <v/>
      </c>
      <c r="T1053" s="24" t="str">
        <f t="shared" si="636"/>
        <v/>
      </c>
      <c r="U1053" s="24" t="str">
        <f t="shared" si="637"/>
        <v/>
      </c>
      <c r="V1053" s="24" t="str">
        <f t="shared" si="638"/>
        <v/>
      </c>
      <c r="W1053" s="24" t="str">
        <f t="shared" si="639"/>
        <v/>
      </c>
      <c r="X1053" s="24" t="str">
        <f t="shared" si="640"/>
        <v/>
      </c>
      <c r="Y1053" s="24" t="str">
        <f t="shared" si="641"/>
        <v/>
      </c>
      <c r="Z1053" s="24" t="str">
        <f t="shared" si="642"/>
        <v/>
      </c>
      <c r="AA1053" s="24" t="b">
        <f t="shared" si="643"/>
        <v>0</v>
      </c>
      <c r="AB1053" s="34" t="str">
        <f t="shared" si="644"/>
        <v/>
      </c>
      <c r="AC1053" s="34">
        <f t="shared" si="645"/>
        <v>0</v>
      </c>
      <c r="AD1053" s="34">
        <f t="shared" si="646"/>
        <v>0</v>
      </c>
      <c r="AE1053" s="34" t="str">
        <f t="shared" si="647"/>
        <v xml:space="preserve"> 0</v>
      </c>
      <c r="AF1053" s="34">
        <f t="shared" si="648"/>
        <v>0</v>
      </c>
      <c r="AG1053" s="34">
        <f t="shared" si="649"/>
        <v>0</v>
      </c>
      <c r="AH1053" s="34" t="str">
        <f t="shared" si="650"/>
        <v/>
      </c>
      <c r="AI1053" s="172" t="str">
        <f>IF(AJ1053&lt;&gt;"",MAX(AI$3:AI1052)+1,"")</f>
        <v/>
      </c>
      <c r="AJ1053" s="172" t="str">
        <f t="shared" si="651"/>
        <v/>
      </c>
      <c r="AK1053" s="172" t="str">
        <f t="shared" si="652"/>
        <v/>
      </c>
      <c r="AL1053" s="172" t="str">
        <f t="shared" si="653"/>
        <v/>
      </c>
      <c r="AM1053" s="172" t="str">
        <f>IF(AN1053&lt;&gt;"",MAX(AM$3:AM1052)+1,"")</f>
        <v/>
      </c>
      <c r="AN1053" s="172" t="str">
        <f t="shared" si="654"/>
        <v/>
      </c>
      <c r="AO1053" s="172" t="str">
        <f t="shared" si="655"/>
        <v/>
      </c>
      <c r="AP1053" s="172" t="str">
        <f t="shared" si="656"/>
        <v/>
      </c>
      <c r="AQ1053" s="172" t="str">
        <f t="shared" si="657"/>
        <v/>
      </c>
      <c r="AR1053" s="172" t="str">
        <f>Table1[[#This Row],[Sex ]]&amp;Table1[[#This Row],[Month]]</f>
        <v/>
      </c>
    </row>
    <row r="1054" spans="2:44" x14ac:dyDescent="0.3">
      <c r="B1054" s="14"/>
      <c r="C1054" s="14"/>
      <c r="D1054" s="14"/>
      <c r="E1054" s="14"/>
      <c r="F1054" s="14"/>
      <c r="G1054" s="14"/>
      <c r="H1054" s="14"/>
      <c r="I1054" s="14"/>
      <c r="J1054" s="14"/>
      <c r="K1054" s="14"/>
      <c r="L1054" s="14"/>
      <c r="M1054" s="24" t="str">
        <f t="shared" si="629"/>
        <v/>
      </c>
      <c r="N1054" s="24" t="str">
        <f t="shared" si="630"/>
        <v/>
      </c>
      <c r="O1054" s="24" t="str">
        <f t="shared" si="631"/>
        <v xml:space="preserve"> </v>
      </c>
      <c r="P1054" s="24">
        <f t="shared" si="632"/>
        <v>0</v>
      </c>
      <c r="Q1054" s="25">
        <f t="shared" si="633"/>
        <v>0</v>
      </c>
      <c r="R1054" s="26">
        <f t="shared" si="634"/>
        <v>0</v>
      </c>
      <c r="S1054" s="24" t="str">
        <f t="shared" si="635"/>
        <v/>
      </c>
      <c r="T1054" s="24" t="str">
        <f t="shared" si="636"/>
        <v/>
      </c>
      <c r="U1054" s="24" t="str">
        <f t="shared" si="637"/>
        <v/>
      </c>
      <c r="V1054" s="24" t="str">
        <f t="shared" si="638"/>
        <v/>
      </c>
      <c r="W1054" s="24" t="str">
        <f t="shared" si="639"/>
        <v/>
      </c>
      <c r="X1054" s="24" t="str">
        <f t="shared" si="640"/>
        <v/>
      </c>
      <c r="Y1054" s="24" t="str">
        <f t="shared" si="641"/>
        <v/>
      </c>
      <c r="Z1054" s="24" t="str">
        <f t="shared" si="642"/>
        <v/>
      </c>
      <c r="AA1054" s="24" t="b">
        <f t="shared" si="643"/>
        <v>0</v>
      </c>
      <c r="AB1054" s="34" t="str">
        <f t="shared" si="644"/>
        <v/>
      </c>
      <c r="AC1054" s="34">
        <f t="shared" si="645"/>
        <v>0</v>
      </c>
      <c r="AD1054" s="34">
        <f t="shared" si="646"/>
        <v>0</v>
      </c>
      <c r="AE1054" s="34" t="str">
        <f t="shared" si="647"/>
        <v xml:space="preserve"> 0</v>
      </c>
      <c r="AF1054" s="34">
        <f t="shared" si="648"/>
        <v>0</v>
      </c>
      <c r="AG1054" s="34">
        <f t="shared" si="649"/>
        <v>0</v>
      </c>
      <c r="AH1054" s="34" t="str">
        <f t="shared" si="650"/>
        <v/>
      </c>
      <c r="AI1054" s="172" t="str">
        <f>IF(AJ1054&lt;&gt;"",MAX(AI$3:AI1053)+1,"")</f>
        <v/>
      </c>
      <c r="AJ1054" s="172" t="str">
        <f t="shared" si="651"/>
        <v/>
      </c>
      <c r="AK1054" s="172" t="str">
        <f t="shared" si="652"/>
        <v/>
      </c>
      <c r="AL1054" s="172" t="str">
        <f t="shared" si="653"/>
        <v/>
      </c>
      <c r="AM1054" s="172" t="str">
        <f>IF(AN1054&lt;&gt;"",MAX(AM$3:AM1053)+1,"")</f>
        <v/>
      </c>
      <c r="AN1054" s="172" t="str">
        <f t="shared" si="654"/>
        <v/>
      </c>
      <c r="AO1054" s="172" t="str">
        <f t="shared" si="655"/>
        <v/>
      </c>
      <c r="AP1054" s="172" t="str">
        <f t="shared" si="656"/>
        <v/>
      </c>
      <c r="AQ1054" s="172" t="str">
        <f t="shared" si="657"/>
        <v/>
      </c>
      <c r="AR1054" s="172" t="str">
        <f>Table1[[#This Row],[Sex ]]&amp;Table1[[#This Row],[Month]]</f>
        <v/>
      </c>
    </row>
    <row r="1055" spans="2:44" x14ac:dyDescent="0.3">
      <c r="B1055" s="14"/>
      <c r="C1055" s="14"/>
      <c r="D1055" s="14"/>
      <c r="E1055" s="14"/>
      <c r="F1055" s="14"/>
      <c r="G1055" s="14"/>
      <c r="H1055" s="14"/>
      <c r="I1055" s="14"/>
      <c r="J1055" s="14"/>
      <c r="K1055" s="14"/>
      <c r="L1055" s="14"/>
      <c r="M1055" s="24" t="str">
        <f t="shared" si="629"/>
        <v/>
      </c>
      <c r="N1055" s="24" t="str">
        <f t="shared" si="630"/>
        <v/>
      </c>
      <c r="O1055" s="24" t="str">
        <f t="shared" si="631"/>
        <v xml:space="preserve"> </v>
      </c>
      <c r="P1055" s="24">
        <f t="shared" si="632"/>
        <v>0</v>
      </c>
      <c r="Q1055" s="25">
        <f t="shared" si="633"/>
        <v>0</v>
      </c>
      <c r="R1055" s="26">
        <f t="shared" si="634"/>
        <v>0</v>
      </c>
      <c r="S1055" s="24" t="str">
        <f t="shared" si="635"/>
        <v/>
      </c>
      <c r="T1055" s="24" t="str">
        <f t="shared" si="636"/>
        <v/>
      </c>
      <c r="U1055" s="24" t="str">
        <f t="shared" si="637"/>
        <v/>
      </c>
      <c r="V1055" s="24" t="str">
        <f t="shared" si="638"/>
        <v/>
      </c>
      <c r="W1055" s="24" t="str">
        <f t="shared" si="639"/>
        <v/>
      </c>
      <c r="X1055" s="24" t="str">
        <f t="shared" si="640"/>
        <v/>
      </c>
      <c r="Y1055" s="24" t="str">
        <f t="shared" si="641"/>
        <v/>
      </c>
      <c r="Z1055" s="24" t="str">
        <f t="shared" si="642"/>
        <v/>
      </c>
      <c r="AA1055" s="24" t="b">
        <f t="shared" si="643"/>
        <v>0</v>
      </c>
      <c r="AB1055" s="34" t="str">
        <f t="shared" si="644"/>
        <v/>
      </c>
      <c r="AC1055" s="34">
        <f t="shared" si="645"/>
        <v>0</v>
      </c>
      <c r="AD1055" s="34">
        <f t="shared" si="646"/>
        <v>0</v>
      </c>
      <c r="AE1055" s="34" t="str">
        <f t="shared" si="647"/>
        <v xml:space="preserve"> 0</v>
      </c>
      <c r="AF1055" s="34">
        <f t="shared" si="648"/>
        <v>0</v>
      </c>
      <c r="AG1055" s="34">
        <f t="shared" si="649"/>
        <v>0</v>
      </c>
      <c r="AH1055" s="34" t="str">
        <f t="shared" si="650"/>
        <v/>
      </c>
      <c r="AI1055" s="172" t="str">
        <f>IF(AJ1055&lt;&gt;"",MAX(AI$3:AI1054)+1,"")</f>
        <v/>
      </c>
      <c r="AJ1055" s="172" t="str">
        <f t="shared" si="651"/>
        <v/>
      </c>
      <c r="AK1055" s="172" t="str">
        <f t="shared" si="652"/>
        <v/>
      </c>
      <c r="AL1055" s="172" t="str">
        <f t="shared" si="653"/>
        <v/>
      </c>
      <c r="AM1055" s="172" t="str">
        <f>IF(AN1055&lt;&gt;"",MAX(AM$3:AM1054)+1,"")</f>
        <v/>
      </c>
      <c r="AN1055" s="172" t="str">
        <f t="shared" si="654"/>
        <v/>
      </c>
      <c r="AO1055" s="172" t="str">
        <f t="shared" si="655"/>
        <v/>
      </c>
      <c r="AP1055" s="172" t="str">
        <f t="shared" si="656"/>
        <v/>
      </c>
      <c r="AQ1055" s="172" t="str">
        <f t="shared" si="657"/>
        <v/>
      </c>
      <c r="AR1055" s="172" t="str">
        <f>Table1[[#This Row],[Sex ]]&amp;Table1[[#This Row],[Month]]</f>
        <v/>
      </c>
    </row>
    <row r="1056" spans="2:44" x14ac:dyDescent="0.3">
      <c r="B1056" s="14"/>
      <c r="C1056" s="14"/>
      <c r="D1056" s="14"/>
      <c r="E1056" s="14"/>
      <c r="F1056" s="14"/>
      <c r="G1056" s="14"/>
      <c r="H1056" s="14"/>
      <c r="I1056" s="14"/>
      <c r="J1056" s="14"/>
      <c r="K1056" s="14"/>
      <c r="L1056" s="14"/>
      <c r="M1056" s="24" t="str">
        <f t="shared" si="629"/>
        <v/>
      </c>
      <c r="N1056" s="24" t="str">
        <f t="shared" si="630"/>
        <v/>
      </c>
      <c r="O1056" s="24" t="str">
        <f t="shared" si="631"/>
        <v xml:space="preserve"> </v>
      </c>
      <c r="P1056" s="24">
        <f t="shared" si="632"/>
        <v>0</v>
      </c>
      <c r="Q1056" s="25">
        <f t="shared" si="633"/>
        <v>0</v>
      </c>
      <c r="R1056" s="26">
        <f t="shared" si="634"/>
        <v>0</v>
      </c>
      <c r="S1056" s="24" t="str">
        <f t="shared" si="635"/>
        <v/>
      </c>
      <c r="T1056" s="24" t="str">
        <f t="shared" si="636"/>
        <v/>
      </c>
      <c r="U1056" s="24" t="str">
        <f t="shared" si="637"/>
        <v/>
      </c>
      <c r="V1056" s="24" t="str">
        <f t="shared" si="638"/>
        <v/>
      </c>
      <c r="W1056" s="24" t="str">
        <f t="shared" si="639"/>
        <v/>
      </c>
      <c r="X1056" s="24" t="str">
        <f t="shared" si="640"/>
        <v/>
      </c>
      <c r="Y1056" s="24" t="str">
        <f t="shared" si="641"/>
        <v/>
      </c>
      <c r="Z1056" s="24" t="str">
        <f t="shared" si="642"/>
        <v/>
      </c>
      <c r="AA1056" s="24" t="b">
        <f t="shared" si="643"/>
        <v>0</v>
      </c>
      <c r="AB1056" s="34" t="str">
        <f t="shared" si="644"/>
        <v/>
      </c>
      <c r="AC1056" s="34">
        <f t="shared" si="645"/>
        <v>0</v>
      </c>
      <c r="AD1056" s="34">
        <f t="shared" si="646"/>
        <v>0</v>
      </c>
      <c r="AE1056" s="34" t="str">
        <f t="shared" si="647"/>
        <v xml:space="preserve"> 0</v>
      </c>
      <c r="AF1056" s="34">
        <f t="shared" si="648"/>
        <v>0</v>
      </c>
      <c r="AG1056" s="34">
        <f t="shared" si="649"/>
        <v>0</v>
      </c>
      <c r="AH1056" s="34" t="str">
        <f t="shared" si="650"/>
        <v/>
      </c>
      <c r="AI1056" s="172" t="str">
        <f>IF(AJ1056&lt;&gt;"",MAX(AI$3:AI1055)+1,"")</f>
        <v/>
      </c>
      <c r="AJ1056" s="172" t="str">
        <f t="shared" si="651"/>
        <v/>
      </c>
      <c r="AK1056" s="172" t="str">
        <f t="shared" si="652"/>
        <v/>
      </c>
      <c r="AL1056" s="172" t="str">
        <f t="shared" si="653"/>
        <v/>
      </c>
      <c r="AM1056" s="172" t="str">
        <f>IF(AN1056&lt;&gt;"",MAX(AM$3:AM1055)+1,"")</f>
        <v/>
      </c>
      <c r="AN1056" s="172" t="str">
        <f t="shared" si="654"/>
        <v/>
      </c>
      <c r="AO1056" s="172" t="str">
        <f t="shared" si="655"/>
        <v/>
      </c>
      <c r="AP1056" s="172" t="str">
        <f t="shared" si="656"/>
        <v/>
      </c>
      <c r="AQ1056" s="172" t="str">
        <f t="shared" si="657"/>
        <v/>
      </c>
      <c r="AR1056" s="172" t="str">
        <f>Table1[[#This Row],[Sex ]]&amp;Table1[[#This Row],[Month]]</f>
        <v/>
      </c>
    </row>
    <row r="1057" spans="2:44" x14ac:dyDescent="0.3">
      <c r="B1057" s="14"/>
      <c r="C1057" s="14"/>
      <c r="D1057" s="14"/>
      <c r="E1057" s="14"/>
      <c r="F1057" s="14"/>
      <c r="G1057" s="14"/>
      <c r="H1057" s="14"/>
      <c r="I1057" s="14"/>
      <c r="J1057" s="14"/>
      <c r="K1057" s="14"/>
      <c r="L1057" s="14"/>
      <c r="M1057" s="24" t="str">
        <f t="shared" si="629"/>
        <v/>
      </c>
      <c r="N1057" s="24" t="str">
        <f t="shared" si="630"/>
        <v/>
      </c>
      <c r="O1057" s="24" t="str">
        <f t="shared" si="631"/>
        <v xml:space="preserve"> </v>
      </c>
      <c r="P1057" s="24">
        <f t="shared" si="632"/>
        <v>0</v>
      </c>
      <c r="Q1057" s="25">
        <f t="shared" si="633"/>
        <v>0</v>
      </c>
      <c r="R1057" s="26">
        <f t="shared" si="634"/>
        <v>0</v>
      </c>
      <c r="S1057" s="24" t="str">
        <f t="shared" si="635"/>
        <v/>
      </c>
      <c r="T1057" s="24" t="str">
        <f t="shared" si="636"/>
        <v/>
      </c>
      <c r="U1057" s="24" t="str">
        <f t="shared" si="637"/>
        <v/>
      </c>
      <c r="V1057" s="24" t="str">
        <f t="shared" si="638"/>
        <v/>
      </c>
      <c r="W1057" s="24" t="str">
        <f t="shared" si="639"/>
        <v/>
      </c>
      <c r="X1057" s="24" t="str">
        <f t="shared" si="640"/>
        <v/>
      </c>
      <c r="Y1057" s="24" t="str">
        <f t="shared" si="641"/>
        <v/>
      </c>
      <c r="Z1057" s="24" t="str">
        <f t="shared" si="642"/>
        <v/>
      </c>
      <c r="AA1057" s="24" t="b">
        <f t="shared" si="643"/>
        <v>0</v>
      </c>
      <c r="AB1057" s="34" t="str">
        <f t="shared" si="644"/>
        <v/>
      </c>
      <c r="AC1057" s="34">
        <f t="shared" si="645"/>
        <v>0</v>
      </c>
      <c r="AD1057" s="34">
        <f t="shared" si="646"/>
        <v>0</v>
      </c>
      <c r="AE1057" s="34" t="str">
        <f t="shared" si="647"/>
        <v xml:space="preserve"> 0</v>
      </c>
      <c r="AF1057" s="34">
        <f t="shared" si="648"/>
        <v>0</v>
      </c>
      <c r="AG1057" s="34">
        <f t="shared" si="649"/>
        <v>0</v>
      </c>
      <c r="AH1057" s="34" t="str">
        <f t="shared" si="650"/>
        <v/>
      </c>
      <c r="AI1057" s="172" t="str">
        <f>IF(AJ1057&lt;&gt;"",MAX(AI$3:AI1056)+1,"")</f>
        <v/>
      </c>
      <c r="AJ1057" s="172" t="str">
        <f t="shared" si="651"/>
        <v/>
      </c>
      <c r="AK1057" s="172" t="str">
        <f t="shared" si="652"/>
        <v/>
      </c>
      <c r="AL1057" s="172" t="str">
        <f t="shared" si="653"/>
        <v/>
      </c>
      <c r="AM1057" s="172" t="str">
        <f>IF(AN1057&lt;&gt;"",MAX(AM$3:AM1056)+1,"")</f>
        <v/>
      </c>
      <c r="AN1057" s="172" t="str">
        <f t="shared" si="654"/>
        <v/>
      </c>
      <c r="AO1057" s="172" t="str">
        <f t="shared" si="655"/>
        <v/>
      </c>
      <c r="AP1057" s="172" t="str">
        <f t="shared" si="656"/>
        <v/>
      </c>
      <c r="AQ1057" s="172" t="str">
        <f t="shared" si="657"/>
        <v/>
      </c>
      <c r="AR1057" s="172" t="str">
        <f>Table1[[#This Row],[Sex ]]&amp;Table1[[#This Row],[Month]]</f>
        <v/>
      </c>
    </row>
    <row r="1058" spans="2:44" x14ac:dyDescent="0.3">
      <c r="B1058" s="14"/>
      <c r="C1058" s="14"/>
      <c r="D1058" s="14"/>
      <c r="E1058" s="14"/>
      <c r="F1058" s="14"/>
      <c r="G1058" s="14"/>
      <c r="H1058" s="14"/>
      <c r="I1058" s="14"/>
      <c r="J1058" s="14"/>
      <c r="K1058" s="14"/>
      <c r="L1058" s="14"/>
      <c r="M1058" s="24" t="str">
        <f t="shared" si="629"/>
        <v/>
      </c>
      <c r="N1058" s="24" t="str">
        <f t="shared" si="630"/>
        <v/>
      </c>
      <c r="O1058" s="24" t="str">
        <f t="shared" si="631"/>
        <v xml:space="preserve"> </v>
      </c>
      <c r="P1058" s="24">
        <f t="shared" si="632"/>
        <v>0</v>
      </c>
      <c r="Q1058" s="25">
        <f t="shared" si="633"/>
        <v>0</v>
      </c>
      <c r="R1058" s="26">
        <f t="shared" si="634"/>
        <v>0</v>
      </c>
      <c r="S1058" s="24" t="str">
        <f t="shared" si="635"/>
        <v/>
      </c>
      <c r="T1058" s="24" t="str">
        <f t="shared" si="636"/>
        <v/>
      </c>
      <c r="U1058" s="24" t="str">
        <f t="shared" si="637"/>
        <v/>
      </c>
      <c r="V1058" s="24" t="str">
        <f t="shared" si="638"/>
        <v/>
      </c>
      <c r="W1058" s="24" t="str">
        <f t="shared" si="639"/>
        <v/>
      </c>
      <c r="X1058" s="24" t="str">
        <f t="shared" si="640"/>
        <v/>
      </c>
      <c r="Y1058" s="24" t="str">
        <f t="shared" si="641"/>
        <v/>
      </c>
      <c r="Z1058" s="24" t="str">
        <f t="shared" si="642"/>
        <v/>
      </c>
      <c r="AA1058" s="24" t="b">
        <f t="shared" si="643"/>
        <v>0</v>
      </c>
      <c r="AB1058" s="34" t="str">
        <f t="shared" si="644"/>
        <v/>
      </c>
      <c r="AC1058" s="34">
        <f t="shared" si="645"/>
        <v>0</v>
      </c>
      <c r="AD1058" s="34">
        <f t="shared" si="646"/>
        <v>0</v>
      </c>
      <c r="AE1058" s="34" t="str">
        <f t="shared" si="647"/>
        <v xml:space="preserve"> 0</v>
      </c>
      <c r="AF1058" s="34">
        <f t="shared" si="648"/>
        <v>0</v>
      </c>
      <c r="AG1058" s="34">
        <f t="shared" si="649"/>
        <v>0</v>
      </c>
      <c r="AH1058" s="34" t="str">
        <f t="shared" si="650"/>
        <v/>
      </c>
      <c r="AI1058" s="172" t="str">
        <f>IF(AJ1058&lt;&gt;"",MAX(AI$3:AI1057)+1,"")</f>
        <v/>
      </c>
      <c r="AJ1058" s="172" t="str">
        <f t="shared" si="651"/>
        <v/>
      </c>
      <c r="AK1058" s="172" t="str">
        <f t="shared" si="652"/>
        <v/>
      </c>
      <c r="AL1058" s="172" t="str">
        <f t="shared" si="653"/>
        <v/>
      </c>
      <c r="AM1058" s="172" t="str">
        <f>IF(AN1058&lt;&gt;"",MAX(AM$3:AM1057)+1,"")</f>
        <v/>
      </c>
      <c r="AN1058" s="172" t="str">
        <f t="shared" si="654"/>
        <v/>
      </c>
      <c r="AO1058" s="172" t="str">
        <f t="shared" si="655"/>
        <v/>
      </c>
      <c r="AP1058" s="172" t="str">
        <f t="shared" si="656"/>
        <v/>
      </c>
      <c r="AQ1058" s="172" t="str">
        <f t="shared" si="657"/>
        <v/>
      </c>
      <c r="AR1058" s="172" t="str">
        <f>Table1[[#This Row],[Sex ]]&amp;Table1[[#This Row],[Month]]</f>
        <v/>
      </c>
    </row>
    <row r="1059" spans="2:44" x14ac:dyDescent="0.3">
      <c r="B1059" s="14"/>
      <c r="C1059" s="14"/>
      <c r="D1059" s="14"/>
      <c r="E1059" s="14"/>
      <c r="F1059" s="14"/>
      <c r="G1059" s="14"/>
      <c r="H1059" s="14"/>
      <c r="I1059" s="14"/>
      <c r="J1059" s="14"/>
      <c r="K1059" s="14"/>
      <c r="L1059" s="14"/>
      <c r="M1059" s="24" t="str">
        <f t="shared" si="629"/>
        <v/>
      </c>
      <c r="N1059" s="24" t="str">
        <f t="shared" si="630"/>
        <v/>
      </c>
      <c r="O1059" s="24" t="str">
        <f t="shared" si="631"/>
        <v xml:space="preserve"> </v>
      </c>
      <c r="P1059" s="24">
        <f t="shared" si="632"/>
        <v>0</v>
      </c>
      <c r="Q1059" s="25">
        <f t="shared" si="633"/>
        <v>0</v>
      </c>
      <c r="R1059" s="26">
        <f t="shared" si="634"/>
        <v>0</v>
      </c>
      <c r="S1059" s="24" t="str">
        <f t="shared" si="635"/>
        <v/>
      </c>
      <c r="T1059" s="24" t="str">
        <f t="shared" si="636"/>
        <v/>
      </c>
      <c r="U1059" s="24" t="str">
        <f t="shared" si="637"/>
        <v/>
      </c>
      <c r="V1059" s="24" t="str">
        <f t="shared" si="638"/>
        <v/>
      </c>
      <c r="W1059" s="24" t="str">
        <f t="shared" si="639"/>
        <v/>
      </c>
      <c r="X1059" s="24" t="str">
        <f t="shared" si="640"/>
        <v/>
      </c>
      <c r="Y1059" s="24" t="str">
        <f t="shared" si="641"/>
        <v/>
      </c>
      <c r="Z1059" s="24" t="str">
        <f t="shared" si="642"/>
        <v/>
      </c>
      <c r="AA1059" s="24" t="b">
        <f t="shared" si="643"/>
        <v>0</v>
      </c>
      <c r="AB1059" s="34" t="str">
        <f t="shared" si="644"/>
        <v/>
      </c>
      <c r="AC1059" s="34">
        <f t="shared" si="645"/>
        <v>0</v>
      </c>
      <c r="AD1059" s="34">
        <f t="shared" si="646"/>
        <v>0</v>
      </c>
      <c r="AE1059" s="34" t="str">
        <f t="shared" si="647"/>
        <v xml:space="preserve"> 0</v>
      </c>
      <c r="AF1059" s="34">
        <f t="shared" si="648"/>
        <v>0</v>
      </c>
      <c r="AG1059" s="34">
        <f t="shared" si="649"/>
        <v>0</v>
      </c>
      <c r="AH1059" s="34" t="str">
        <f t="shared" si="650"/>
        <v/>
      </c>
      <c r="AI1059" s="172" t="str">
        <f>IF(AJ1059&lt;&gt;"",MAX(AI$3:AI1058)+1,"")</f>
        <v/>
      </c>
      <c r="AJ1059" s="172" t="str">
        <f t="shared" si="651"/>
        <v/>
      </c>
      <c r="AK1059" s="172" t="str">
        <f t="shared" si="652"/>
        <v/>
      </c>
      <c r="AL1059" s="172" t="str">
        <f t="shared" si="653"/>
        <v/>
      </c>
      <c r="AM1059" s="172" t="str">
        <f>IF(AN1059&lt;&gt;"",MAX(AM$3:AM1058)+1,"")</f>
        <v/>
      </c>
      <c r="AN1059" s="172" t="str">
        <f t="shared" si="654"/>
        <v/>
      </c>
      <c r="AO1059" s="172" t="str">
        <f t="shared" si="655"/>
        <v/>
      </c>
      <c r="AP1059" s="172" t="str">
        <f t="shared" si="656"/>
        <v/>
      </c>
      <c r="AQ1059" s="172" t="str">
        <f t="shared" si="657"/>
        <v/>
      </c>
      <c r="AR1059" s="172" t="str">
        <f>Table1[[#This Row],[Sex ]]&amp;Table1[[#This Row],[Month]]</f>
        <v/>
      </c>
    </row>
    <row r="1060" spans="2:44" x14ac:dyDescent="0.3">
      <c r="B1060" s="14"/>
      <c r="C1060" s="14"/>
      <c r="D1060" s="14"/>
      <c r="E1060" s="14"/>
      <c r="F1060" s="14"/>
      <c r="G1060" s="14"/>
      <c r="H1060" s="14"/>
      <c r="I1060" s="14"/>
      <c r="J1060" s="14"/>
      <c r="K1060" s="14"/>
      <c r="L1060" s="14"/>
      <c r="M1060" s="24" t="str">
        <f t="shared" si="629"/>
        <v/>
      </c>
      <c r="N1060" s="24" t="str">
        <f t="shared" si="630"/>
        <v/>
      </c>
      <c r="O1060" s="24" t="str">
        <f t="shared" si="631"/>
        <v xml:space="preserve"> </v>
      </c>
      <c r="P1060" s="24">
        <f t="shared" si="632"/>
        <v>0</v>
      </c>
      <c r="Q1060" s="25">
        <f t="shared" si="633"/>
        <v>0</v>
      </c>
      <c r="R1060" s="26">
        <f t="shared" si="634"/>
        <v>0</v>
      </c>
      <c r="S1060" s="24" t="str">
        <f t="shared" si="635"/>
        <v/>
      </c>
      <c r="T1060" s="24" t="str">
        <f t="shared" si="636"/>
        <v/>
      </c>
      <c r="U1060" s="24" t="str">
        <f t="shared" si="637"/>
        <v/>
      </c>
      <c r="V1060" s="24" t="str">
        <f t="shared" si="638"/>
        <v/>
      </c>
      <c r="W1060" s="24" t="str">
        <f t="shared" si="639"/>
        <v/>
      </c>
      <c r="X1060" s="24" t="str">
        <f t="shared" si="640"/>
        <v/>
      </c>
      <c r="Y1060" s="24" t="str">
        <f t="shared" si="641"/>
        <v/>
      </c>
      <c r="Z1060" s="24" t="str">
        <f t="shared" si="642"/>
        <v/>
      </c>
      <c r="AA1060" s="24" t="b">
        <f t="shared" si="643"/>
        <v>0</v>
      </c>
      <c r="AB1060" s="34" t="str">
        <f t="shared" si="644"/>
        <v/>
      </c>
      <c r="AC1060" s="34">
        <f t="shared" si="645"/>
        <v>0</v>
      </c>
      <c r="AD1060" s="34">
        <f t="shared" si="646"/>
        <v>0</v>
      </c>
      <c r="AE1060" s="34" t="str">
        <f t="shared" si="647"/>
        <v xml:space="preserve"> 0</v>
      </c>
      <c r="AF1060" s="34">
        <f t="shared" si="648"/>
        <v>0</v>
      </c>
      <c r="AG1060" s="34">
        <f t="shared" si="649"/>
        <v>0</v>
      </c>
      <c r="AH1060" s="34" t="str">
        <f t="shared" si="650"/>
        <v/>
      </c>
      <c r="AI1060" s="172" t="str">
        <f>IF(AJ1060&lt;&gt;"",MAX(AI$3:AI1059)+1,"")</f>
        <v/>
      </c>
      <c r="AJ1060" s="172" t="str">
        <f t="shared" si="651"/>
        <v/>
      </c>
      <c r="AK1060" s="172" t="str">
        <f t="shared" si="652"/>
        <v/>
      </c>
      <c r="AL1060" s="172" t="str">
        <f t="shared" si="653"/>
        <v/>
      </c>
      <c r="AM1060" s="172" t="str">
        <f>IF(AN1060&lt;&gt;"",MAX(AM$3:AM1059)+1,"")</f>
        <v/>
      </c>
      <c r="AN1060" s="172" t="str">
        <f t="shared" si="654"/>
        <v/>
      </c>
      <c r="AO1060" s="172" t="str">
        <f t="shared" si="655"/>
        <v/>
      </c>
      <c r="AP1060" s="172" t="str">
        <f t="shared" si="656"/>
        <v/>
      </c>
      <c r="AQ1060" s="172" t="str">
        <f t="shared" si="657"/>
        <v/>
      </c>
      <c r="AR1060" s="172" t="str">
        <f>Table1[[#This Row],[Sex ]]&amp;Table1[[#This Row],[Month]]</f>
        <v/>
      </c>
    </row>
    <row r="1061" spans="2:44" x14ac:dyDescent="0.3">
      <c r="B1061" s="14"/>
      <c r="C1061" s="14"/>
      <c r="D1061" s="14"/>
      <c r="E1061" s="14"/>
      <c r="F1061" s="14"/>
      <c r="G1061" s="14"/>
      <c r="H1061" s="14"/>
      <c r="I1061" s="14"/>
      <c r="J1061" s="14"/>
      <c r="K1061" s="14"/>
      <c r="L1061" s="14"/>
      <c r="M1061" s="24" t="str">
        <f t="shared" si="629"/>
        <v/>
      </c>
      <c r="N1061" s="24" t="str">
        <f t="shared" si="630"/>
        <v/>
      </c>
      <c r="O1061" s="24" t="str">
        <f t="shared" si="631"/>
        <v xml:space="preserve"> </v>
      </c>
      <c r="P1061" s="24">
        <f t="shared" si="632"/>
        <v>0</v>
      </c>
      <c r="Q1061" s="25">
        <f t="shared" si="633"/>
        <v>0</v>
      </c>
      <c r="R1061" s="26">
        <f t="shared" si="634"/>
        <v>0</v>
      </c>
      <c r="S1061" s="24" t="str">
        <f t="shared" si="635"/>
        <v/>
      </c>
      <c r="T1061" s="24" t="str">
        <f t="shared" si="636"/>
        <v/>
      </c>
      <c r="U1061" s="24" t="str">
        <f t="shared" si="637"/>
        <v/>
      </c>
      <c r="V1061" s="24" t="str">
        <f t="shared" si="638"/>
        <v/>
      </c>
      <c r="W1061" s="24" t="str">
        <f t="shared" si="639"/>
        <v/>
      </c>
      <c r="X1061" s="24" t="str">
        <f t="shared" si="640"/>
        <v/>
      </c>
      <c r="Y1061" s="24" t="str">
        <f t="shared" si="641"/>
        <v/>
      </c>
      <c r="Z1061" s="24" t="str">
        <f t="shared" si="642"/>
        <v/>
      </c>
      <c r="AA1061" s="24" t="b">
        <f t="shared" si="643"/>
        <v>0</v>
      </c>
      <c r="AB1061" s="34" t="str">
        <f t="shared" si="644"/>
        <v/>
      </c>
      <c r="AC1061" s="34">
        <f t="shared" si="645"/>
        <v>0</v>
      </c>
      <c r="AD1061" s="34">
        <f t="shared" si="646"/>
        <v>0</v>
      </c>
      <c r="AE1061" s="34" t="str">
        <f t="shared" si="647"/>
        <v xml:space="preserve"> 0</v>
      </c>
      <c r="AF1061" s="34">
        <f t="shared" si="648"/>
        <v>0</v>
      </c>
      <c r="AG1061" s="34">
        <f t="shared" si="649"/>
        <v>0</v>
      </c>
      <c r="AH1061" s="34" t="str">
        <f t="shared" si="650"/>
        <v/>
      </c>
      <c r="AI1061" s="172" t="str">
        <f>IF(AJ1061&lt;&gt;"",MAX(AI$3:AI1060)+1,"")</f>
        <v/>
      </c>
      <c r="AJ1061" s="172" t="str">
        <f t="shared" si="651"/>
        <v/>
      </c>
      <c r="AK1061" s="172" t="str">
        <f t="shared" si="652"/>
        <v/>
      </c>
      <c r="AL1061" s="172" t="str">
        <f t="shared" si="653"/>
        <v/>
      </c>
      <c r="AM1061" s="172" t="str">
        <f>IF(AN1061&lt;&gt;"",MAX(AM$3:AM1060)+1,"")</f>
        <v/>
      </c>
      <c r="AN1061" s="172" t="str">
        <f t="shared" si="654"/>
        <v/>
      </c>
      <c r="AO1061" s="172" t="str">
        <f t="shared" si="655"/>
        <v/>
      </c>
      <c r="AP1061" s="172" t="str">
        <f t="shared" si="656"/>
        <v/>
      </c>
      <c r="AQ1061" s="172" t="str">
        <f t="shared" si="657"/>
        <v/>
      </c>
      <c r="AR1061" s="172" t="str">
        <f>Table1[[#This Row],[Sex ]]&amp;Table1[[#This Row],[Month]]</f>
        <v/>
      </c>
    </row>
    <row r="1062" spans="2:44" x14ac:dyDescent="0.3">
      <c r="B1062" s="14"/>
      <c r="C1062" s="14"/>
      <c r="D1062" s="14"/>
      <c r="E1062" s="14"/>
      <c r="F1062" s="14"/>
      <c r="G1062" s="14"/>
      <c r="H1062" s="14"/>
      <c r="I1062" s="14"/>
      <c r="J1062" s="14"/>
      <c r="K1062" s="14"/>
      <c r="L1062" s="14"/>
      <c r="M1062" s="24" t="str">
        <f t="shared" si="629"/>
        <v/>
      </c>
      <c r="N1062" s="24" t="str">
        <f t="shared" si="630"/>
        <v/>
      </c>
      <c r="O1062" s="24" t="str">
        <f t="shared" si="631"/>
        <v xml:space="preserve"> </v>
      </c>
      <c r="P1062" s="24">
        <f t="shared" si="632"/>
        <v>0</v>
      </c>
      <c r="Q1062" s="25">
        <f t="shared" si="633"/>
        <v>0</v>
      </c>
      <c r="R1062" s="26">
        <f t="shared" si="634"/>
        <v>0</v>
      </c>
      <c r="S1062" s="24" t="str">
        <f t="shared" si="635"/>
        <v/>
      </c>
      <c r="T1062" s="24" t="str">
        <f t="shared" si="636"/>
        <v/>
      </c>
      <c r="U1062" s="24" t="str">
        <f t="shared" si="637"/>
        <v/>
      </c>
      <c r="V1062" s="24" t="str">
        <f t="shared" si="638"/>
        <v/>
      </c>
      <c r="W1062" s="24" t="str">
        <f t="shared" si="639"/>
        <v/>
      </c>
      <c r="X1062" s="24" t="str">
        <f t="shared" si="640"/>
        <v/>
      </c>
      <c r="Y1062" s="24" t="str">
        <f t="shared" si="641"/>
        <v/>
      </c>
      <c r="Z1062" s="24" t="str">
        <f t="shared" si="642"/>
        <v/>
      </c>
      <c r="AA1062" s="24" t="b">
        <f t="shared" si="643"/>
        <v>0</v>
      </c>
      <c r="AB1062" s="34" t="str">
        <f t="shared" si="644"/>
        <v/>
      </c>
      <c r="AC1062" s="34">
        <f t="shared" si="645"/>
        <v>0</v>
      </c>
      <c r="AD1062" s="34">
        <f t="shared" si="646"/>
        <v>0</v>
      </c>
      <c r="AE1062" s="34" t="str">
        <f t="shared" si="647"/>
        <v xml:space="preserve"> 0</v>
      </c>
      <c r="AF1062" s="34">
        <f t="shared" si="648"/>
        <v>0</v>
      </c>
      <c r="AG1062" s="34">
        <f t="shared" si="649"/>
        <v>0</v>
      </c>
      <c r="AH1062" s="34" t="str">
        <f t="shared" si="650"/>
        <v/>
      </c>
      <c r="AI1062" s="172" t="str">
        <f>IF(AJ1062&lt;&gt;"",MAX(AI$3:AI1061)+1,"")</f>
        <v/>
      </c>
      <c r="AJ1062" s="172" t="str">
        <f t="shared" si="651"/>
        <v/>
      </c>
      <c r="AK1062" s="172" t="str">
        <f t="shared" si="652"/>
        <v/>
      </c>
      <c r="AL1062" s="172" t="str">
        <f t="shared" si="653"/>
        <v/>
      </c>
      <c r="AM1062" s="172" t="str">
        <f>IF(AN1062&lt;&gt;"",MAX(AM$3:AM1061)+1,"")</f>
        <v/>
      </c>
      <c r="AN1062" s="172" t="str">
        <f t="shared" si="654"/>
        <v/>
      </c>
      <c r="AO1062" s="172" t="str">
        <f t="shared" si="655"/>
        <v/>
      </c>
      <c r="AP1062" s="172" t="str">
        <f t="shared" si="656"/>
        <v/>
      </c>
      <c r="AQ1062" s="172" t="str">
        <f t="shared" si="657"/>
        <v/>
      </c>
      <c r="AR1062" s="172" t="str">
        <f>Table1[[#This Row],[Sex ]]&amp;Table1[[#This Row],[Month]]</f>
        <v/>
      </c>
    </row>
    <row r="1063" spans="2:44" x14ac:dyDescent="0.3">
      <c r="B1063" s="14"/>
      <c r="C1063" s="14"/>
      <c r="D1063" s="14"/>
      <c r="E1063" s="14"/>
      <c r="F1063" s="14"/>
      <c r="G1063" s="14"/>
      <c r="H1063" s="14"/>
      <c r="I1063" s="14"/>
      <c r="J1063" s="14"/>
      <c r="K1063" s="14"/>
      <c r="L1063" s="14"/>
      <c r="M1063" s="24" t="str">
        <f t="shared" si="629"/>
        <v/>
      </c>
      <c r="N1063" s="24" t="str">
        <f t="shared" si="630"/>
        <v/>
      </c>
      <c r="O1063" s="24" t="str">
        <f t="shared" si="631"/>
        <v xml:space="preserve"> </v>
      </c>
      <c r="P1063" s="24">
        <f t="shared" si="632"/>
        <v>0</v>
      </c>
      <c r="Q1063" s="25">
        <f t="shared" si="633"/>
        <v>0</v>
      </c>
      <c r="R1063" s="26">
        <f t="shared" si="634"/>
        <v>0</v>
      </c>
      <c r="S1063" s="24" t="str">
        <f t="shared" si="635"/>
        <v/>
      </c>
      <c r="T1063" s="24" t="str">
        <f t="shared" si="636"/>
        <v/>
      </c>
      <c r="U1063" s="24" t="str">
        <f t="shared" si="637"/>
        <v/>
      </c>
      <c r="V1063" s="24" t="str">
        <f t="shared" si="638"/>
        <v/>
      </c>
      <c r="W1063" s="24" t="str">
        <f t="shared" si="639"/>
        <v/>
      </c>
      <c r="X1063" s="24" t="str">
        <f t="shared" si="640"/>
        <v/>
      </c>
      <c r="Y1063" s="24" t="str">
        <f t="shared" si="641"/>
        <v/>
      </c>
      <c r="Z1063" s="24" t="str">
        <f t="shared" si="642"/>
        <v/>
      </c>
      <c r="AA1063" s="24" t="b">
        <f t="shared" si="643"/>
        <v>0</v>
      </c>
      <c r="AB1063" s="34" t="str">
        <f t="shared" si="644"/>
        <v/>
      </c>
      <c r="AC1063" s="34">
        <f t="shared" si="645"/>
        <v>0</v>
      </c>
      <c r="AD1063" s="34">
        <f t="shared" si="646"/>
        <v>0</v>
      </c>
      <c r="AE1063" s="34" t="str">
        <f t="shared" si="647"/>
        <v xml:space="preserve"> 0</v>
      </c>
      <c r="AF1063" s="34">
        <f t="shared" si="648"/>
        <v>0</v>
      </c>
      <c r="AG1063" s="34">
        <f t="shared" si="649"/>
        <v>0</v>
      </c>
      <c r="AH1063" s="34" t="str">
        <f t="shared" si="650"/>
        <v/>
      </c>
      <c r="AI1063" s="172" t="str">
        <f>IF(AJ1063&lt;&gt;"",MAX(AI$3:AI1062)+1,"")</f>
        <v/>
      </c>
      <c r="AJ1063" s="172" t="str">
        <f t="shared" si="651"/>
        <v/>
      </c>
      <c r="AK1063" s="172" t="str">
        <f t="shared" si="652"/>
        <v/>
      </c>
      <c r="AL1063" s="172" t="str">
        <f t="shared" si="653"/>
        <v/>
      </c>
      <c r="AM1063" s="172" t="str">
        <f>IF(AN1063&lt;&gt;"",MAX(AM$3:AM1062)+1,"")</f>
        <v/>
      </c>
      <c r="AN1063" s="172" t="str">
        <f t="shared" si="654"/>
        <v/>
      </c>
      <c r="AO1063" s="172" t="str">
        <f t="shared" si="655"/>
        <v/>
      </c>
      <c r="AP1063" s="172" t="str">
        <f t="shared" si="656"/>
        <v/>
      </c>
      <c r="AQ1063" s="172" t="str">
        <f t="shared" si="657"/>
        <v/>
      </c>
      <c r="AR1063" s="172" t="str">
        <f>Table1[[#This Row],[Sex ]]&amp;Table1[[#This Row],[Month]]</f>
        <v/>
      </c>
    </row>
    <row r="1064" spans="2:44" x14ac:dyDescent="0.3">
      <c r="B1064" s="14"/>
      <c r="C1064" s="14"/>
      <c r="D1064" s="14"/>
      <c r="E1064" s="14"/>
      <c r="F1064" s="14"/>
      <c r="G1064" s="14"/>
      <c r="H1064" s="14"/>
      <c r="I1064" s="14"/>
      <c r="J1064" s="14"/>
      <c r="K1064" s="14"/>
      <c r="L1064" s="14"/>
      <c r="M1064" s="24" t="str">
        <f t="shared" si="629"/>
        <v/>
      </c>
      <c r="N1064" s="24" t="str">
        <f t="shared" si="630"/>
        <v/>
      </c>
      <c r="O1064" s="24" t="str">
        <f t="shared" si="631"/>
        <v xml:space="preserve"> </v>
      </c>
      <c r="P1064" s="24">
        <f t="shared" si="632"/>
        <v>0</v>
      </c>
      <c r="Q1064" s="25">
        <f t="shared" si="633"/>
        <v>0</v>
      </c>
      <c r="R1064" s="26">
        <f t="shared" si="634"/>
        <v>0</v>
      </c>
      <c r="S1064" s="24" t="str">
        <f t="shared" si="635"/>
        <v/>
      </c>
      <c r="T1064" s="24" t="str">
        <f t="shared" si="636"/>
        <v/>
      </c>
      <c r="U1064" s="24" t="str">
        <f t="shared" si="637"/>
        <v/>
      </c>
      <c r="V1064" s="24" t="str">
        <f t="shared" si="638"/>
        <v/>
      </c>
      <c r="W1064" s="24" t="str">
        <f t="shared" si="639"/>
        <v/>
      </c>
      <c r="X1064" s="24" t="str">
        <f t="shared" si="640"/>
        <v/>
      </c>
      <c r="Y1064" s="24" t="str">
        <f t="shared" si="641"/>
        <v/>
      </c>
      <c r="Z1064" s="24" t="str">
        <f t="shared" si="642"/>
        <v/>
      </c>
      <c r="AA1064" s="24" t="b">
        <f t="shared" si="643"/>
        <v>0</v>
      </c>
      <c r="AB1064" s="34" t="str">
        <f t="shared" si="644"/>
        <v/>
      </c>
      <c r="AC1064" s="34">
        <f t="shared" si="645"/>
        <v>0</v>
      </c>
      <c r="AD1064" s="34">
        <f t="shared" si="646"/>
        <v>0</v>
      </c>
      <c r="AE1064" s="34" t="str">
        <f t="shared" si="647"/>
        <v xml:space="preserve"> 0</v>
      </c>
      <c r="AF1064" s="34">
        <f t="shared" si="648"/>
        <v>0</v>
      </c>
      <c r="AG1064" s="34">
        <f t="shared" si="649"/>
        <v>0</v>
      </c>
      <c r="AH1064" s="34" t="str">
        <f t="shared" si="650"/>
        <v/>
      </c>
      <c r="AI1064" s="172" t="str">
        <f>IF(AJ1064&lt;&gt;"",MAX(AI$3:AI1063)+1,"")</f>
        <v/>
      </c>
      <c r="AJ1064" s="172" t="str">
        <f t="shared" si="651"/>
        <v/>
      </c>
      <c r="AK1064" s="172" t="str">
        <f t="shared" si="652"/>
        <v/>
      </c>
      <c r="AL1064" s="172" t="str">
        <f t="shared" si="653"/>
        <v/>
      </c>
      <c r="AM1064" s="172" t="str">
        <f>IF(AN1064&lt;&gt;"",MAX(AM$3:AM1063)+1,"")</f>
        <v/>
      </c>
      <c r="AN1064" s="172" t="str">
        <f t="shared" si="654"/>
        <v/>
      </c>
      <c r="AO1064" s="172" t="str">
        <f t="shared" si="655"/>
        <v/>
      </c>
      <c r="AP1064" s="172" t="str">
        <f t="shared" si="656"/>
        <v/>
      </c>
      <c r="AQ1064" s="172" t="str">
        <f t="shared" si="657"/>
        <v/>
      </c>
      <c r="AR1064" s="172" t="str">
        <f>Table1[[#This Row],[Sex ]]&amp;Table1[[#This Row],[Month]]</f>
        <v/>
      </c>
    </row>
    <row r="1065" spans="2:44" x14ac:dyDescent="0.3">
      <c r="B1065" s="14"/>
      <c r="C1065" s="14"/>
      <c r="D1065" s="14"/>
      <c r="E1065" s="14"/>
      <c r="F1065" s="14"/>
      <c r="G1065" s="14"/>
      <c r="H1065" s="14"/>
      <c r="I1065" s="14"/>
      <c r="J1065" s="14"/>
      <c r="K1065" s="14"/>
      <c r="L1065" s="14"/>
      <c r="M1065" s="24" t="str">
        <f t="shared" si="629"/>
        <v/>
      </c>
      <c r="N1065" s="24" t="str">
        <f t="shared" si="630"/>
        <v/>
      </c>
      <c r="O1065" s="24" t="str">
        <f t="shared" si="631"/>
        <v xml:space="preserve"> </v>
      </c>
      <c r="P1065" s="24">
        <f t="shared" si="632"/>
        <v>0</v>
      </c>
      <c r="Q1065" s="25">
        <f t="shared" si="633"/>
        <v>0</v>
      </c>
      <c r="R1065" s="26">
        <f t="shared" si="634"/>
        <v>0</v>
      </c>
      <c r="S1065" s="24" t="str">
        <f t="shared" si="635"/>
        <v/>
      </c>
      <c r="T1065" s="24" t="str">
        <f t="shared" si="636"/>
        <v/>
      </c>
      <c r="U1065" s="24" t="str">
        <f t="shared" si="637"/>
        <v/>
      </c>
      <c r="V1065" s="24" t="str">
        <f t="shared" si="638"/>
        <v/>
      </c>
      <c r="W1065" s="24" t="str">
        <f t="shared" si="639"/>
        <v/>
      </c>
      <c r="X1065" s="24" t="str">
        <f t="shared" si="640"/>
        <v/>
      </c>
      <c r="Y1065" s="24" t="str">
        <f t="shared" si="641"/>
        <v/>
      </c>
      <c r="Z1065" s="24" t="str">
        <f t="shared" si="642"/>
        <v/>
      </c>
      <c r="AA1065" s="24" t="b">
        <f t="shared" si="643"/>
        <v>0</v>
      </c>
      <c r="AB1065" s="34" t="str">
        <f t="shared" si="644"/>
        <v/>
      </c>
      <c r="AC1065" s="34">
        <f t="shared" si="645"/>
        <v>0</v>
      </c>
      <c r="AD1065" s="34">
        <f t="shared" si="646"/>
        <v>0</v>
      </c>
      <c r="AE1065" s="34" t="str">
        <f t="shared" si="647"/>
        <v xml:space="preserve"> 0</v>
      </c>
      <c r="AF1065" s="34">
        <f t="shared" si="648"/>
        <v>0</v>
      </c>
      <c r="AG1065" s="34">
        <f t="shared" si="649"/>
        <v>0</v>
      </c>
      <c r="AH1065" s="34" t="str">
        <f t="shared" si="650"/>
        <v/>
      </c>
      <c r="AI1065" s="172" t="str">
        <f>IF(AJ1065&lt;&gt;"",MAX(AI$3:AI1064)+1,"")</f>
        <v/>
      </c>
      <c r="AJ1065" s="172" t="str">
        <f t="shared" si="651"/>
        <v/>
      </c>
      <c r="AK1065" s="172" t="str">
        <f t="shared" si="652"/>
        <v/>
      </c>
      <c r="AL1065" s="172" t="str">
        <f t="shared" si="653"/>
        <v/>
      </c>
      <c r="AM1065" s="172" t="str">
        <f>IF(AN1065&lt;&gt;"",MAX(AM$3:AM1064)+1,"")</f>
        <v/>
      </c>
      <c r="AN1065" s="172" t="str">
        <f t="shared" si="654"/>
        <v/>
      </c>
      <c r="AO1065" s="172" t="str">
        <f t="shared" si="655"/>
        <v/>
      </c>
      <c r="AP1065" s="172" t="str">
        <f t="shared" si="656"/>
        <v/>
      </c>
      <c r="AQ1065" s="172" t="str">
        <f t="shared" si="657"/>
        <v/>
      </c>
      <c r="AR1065" s="172" t="str">
        <f>Table1[[#This Row],[Sex ]]&amp;Table1[[#This Row],[Month]]</f>
        <v/>
      </c>
    </row>
    <row r="1066" spans="2:44" x14ac:dyDescent="0.3">
      <c r="B1066" s="14"/>
      <c r="C1066" s="14"/>
      <c r="D1066" s="14"/>
      <c r="E1066" s="14"/>
      <c r="F1066" s="14"/>
      <c r="G1066" s="14"/>
      <c r="H1066" s="14"/>
      <c r="I1066" s="14"/>
      <c r="J1066" s="14"/>
      <c r="K1066" s="14"/>
      <c r="L1066" s="14"/>
      <c r="M1066" s="24" t="str">
        <f t="shared" si="629"/>
        <v/>
      </c>
      <c r="N1066" s="24" t="str">
        <f t="shared" si="630"/>
        <v/>
      </c>
      <c r="O1066" s="24" t="str">
        <f t="shared" si="631"/>
        <v xml:space="preserve"> </v>
      </c>
      <c r="P1066" s="24">
        <f t="shared" si="632"/>
        <v>0</v>
      </c>
      <c r="Q1066" s="25">
        <f t="shared" si="633"/>
        <v>0</v>
      </c>
      <c r="R1066" s="26">
        <f t="shared" si="634"/>
        <v>0</v>
      </c>
      <c r="S1066" s="24" t="str">
        <f t="shared" si="635"/>
        <v/>
      </c>
      <c r="T1066" s="24" t="str">
        <f t="shared" si="636"/>
        <v/>
      </c>
      <c r="U1066" s="24" t="str">
        <f t="shared" si="637"/>
        <v/>
      </c>
      <c r="V1066" s="24" t="str">
        <f t="shared" si="638"/>
        <v/>
      </c>
      <c r="W1066" s="24" t="str">
        <f t="shared" si="639"/>
        <v/>
      </c>
      <c r="X1066" s="24" t="str">
        <f t="shared" si="640"/>
        <v/>
      </c>
      <c r="Y1066" s="24" t="str">
        <f t="shared" si="641"/>
        <v/>
      </c>
      <c r="Z1066" s="24" t="str">
        <f t="shared" si="642"/>
        <v/>
      </c>
      <c r="AA1066" s="24" t="b">
        <f t="shared" si="643"/>
        <v>0</v>
      </c>
      <c r="AB1066" s="34" t="str">
        <f t="shared" si="644"/>
        <v/>
      </c>
      <c r="AC1066" s="34">
        <f t="shared" si="645"/>
        <v>0</v>
      </c>
      <c r="AD1066" s="34">
        <f t="shared" si="646"/>
        <v>0</v>
      </c>
      <c r="AE1066" s="34" t="str">
        <f t="shared" si="647"/>
        <v xml:space="preserve"> 0</v>
      </c>
      <c r="AF1066" s="34">
        <f t="shared" si="648"/>
        <v>0</v>
      </c>
      <c r="AG1066" s="34">
        <f t="shared" si="649"/>
        <v>0</v>
      </c>
      <c r="AH1066" s="34" t="str">
        <f t="shared" si="650"/>
        <v/>
      </c>
      <c r="AI1066" s="172" t="str">
        <f>IF(AJ1066&lt;&gt;"",MAX(AI$3:AI1065)+1,"")</f>
        <v/>
      </c>
      <c r="AJ1066" s="172" t="str">
        <f t="shared" si="651"/>
        <v/>
      </c>
      <c r="AK1066" s="172" t="str">
        <f t="shared" si="652"/>
        <v/>
      </c>
      <c r="AL1066" s="172" t="str">
        <f t="shared" si="653"/>
        <v/>
      </c>
      <c r="AM1066" s="172" t="str">
        <f>IF(AN1066&lt;&gt;"",MAX(AM$3:AM1065)+1,"")</f>
        <v/>
      </c>
      <c r="AN1066" s="172" t="str">
        <f t="shared" si="654"/>
        <v/>
      </c>
      <c r="AO1066" s="172" t="str">
        <f t="shared" si="655"/>
        <v/>
      </c>
      <c r="AP1066" s="172" t="str">
        <f t="shared" si="656"/>
        <v/>
      </c>
      <c r="AQ1066" s="172" t="str">
        <f t="shared" si="657"/>
        <v/>
      </c>
      <c r="AR1066" s="172" t="str">
        <f>Table1[[#This Row],[Sex ]]&amp;Table1[[#This Row],[Month]]</f>
        <v/>
      </c>
    </row>
    <row r="1067" spans="2:44" x14ac:dyDescent="0.3">
      <c r="B1067" s="14"/>
      <c r="C1067" s="14"/>
      <c r="D1067" s="14"/>
      <c r="E1067" s="14"/>
      <c r="F1067" s="14"/>
      <c r="G1067" s="14"/>
      <c r="H1067" s="14"/>
      <c r="I1067" s="14"/>
      <c r="J1067" s="14"/>
      <c r="K1067" s="14"/>
      <c r="L1067" s="14"/>
      <c r="M1067" s="24" t="str">
        <f t="shared" ref="M1067:M1130" si="658">IF(I3067&lt;&gt;"",IF(SUM(I3067:I3067)&lt;99,IF(I3067=J3067,I3067,""),""),"")</f>
        <v/>
      </c>
      <c r="N1067" s="24" t="str">
        <f t="shared" ref="N1067:N1130" si="659">IF(H3067&lt;&gt;"",IF(H3067&lt;4,1,IF(H3067&lt;7,2,IF(H3067&lt;10,3,4))),"")</f>
        <v/>
      </c>
      <c r="O1067" s="24" t="str">
        <f t="shared" ref="O1067:O1130" si="660">IF(SUM(I3067:I3067)&lt;99,J3067&amp;" "&amp;I3067,99&amp;" "&amp;99)</f>
        <v xml:space="preserve"> </v>
      </c>
      <c r="P1067" s="24">
        <f t="shared" ref="P1067:P1130" si="661">(J3067+I3067)/2</f>
        <v>0</v>
      </c>
      <c r="Q1067" s="25">
        <f t="shared" ref="Q1067:Q1130" si="662">IF(SUM(I3067:J3067)&lt;99,(I3067-P1067)^2+(J3067-P1067)^2,0)</f>
        <v>0</v>
      </c>
      <c r="R1067" s="26">
        <f t="shared" ref="R1067:R1130" si="663">IF(SUM(I3067:I3067)&lt;99,IF(J3067=0,IF(I3067=0,0,((Q1067)^0.5)/P1067),((Q1067)^0.5)/P1067),"")</f>
        <v>0</v>
      </c>
      <c r="S1067" s="24" t="str">
        <f t="shared" ref="S1067:S1130" si="664">IF(SUM(I3067+J3067)&lt;98,IF(I3067&lt;&gt;"",H3067,""),"")</f>
        <v/>
      </c>
      <c r="T1067" s="24" t="str">
        <f t="shared" ref="T1067:T1130" si="665">IF(SUM(I3067+J3067)&lt;98,IF(J3067&lt;&gt;"",H3067,""),"")</f>
        <v/>
      </c>
      <c r="U1067" s="24" t="str">
        <f t="shared" ref="U1067:U1130" si="666">IF(SUM(I3067+J3067)&lt;99,IF(K3067&lt;&gt;"",H3067,""),"")</f>
        <v/>
      </c>
      <c r="V1067" s="24" t="str">
        <f t="shared" ref="V1067:V1130" si="667">IF(J3067&lt;99,IF(M1067&lt;&gt;"",L3067,""),"")</f>
        <v/>
      </c>
      <c r="W1067" s="24" t="str">
        <f t="shared" ref="W1067:W1130" si="668">IF(J3067&gt;98,99,IF(K3067&gt;98,99,IF(K3067+J3067=198,99,IF(K3067&lt;&gt;"",ABS(J3067-K3067),""))))</f>
        <v/>
      </c>
      <c r="X1067" s="24" t="str">
        <f t="shared" ref="X1067:X1130" si="669">IF(I3067&lt;&gt;0,IF(I3067-J3067&lt;&gt;0,"",H3067),"")</f>
        <v/>
      </c>
      <c r="Y1067" s="24" t="str">
        <f t="shared" ref="Y1067:Y1130" si="670">IF(J3067&lt;&gt;"",H3067,"")</f>
        <v/>
      </c>
      <c r="Z1067" s="24" t="str">
        <f t="shared" ref="Z1067:Z1130" si="671">IF(SUM(I3067+J3067)&lt;98,IF(I3067&lt;&gt;"",G3067,""),"")</f>
        <v/>
      </c>
      <c r="AA1067" s="24" t="b">
        <f t="shared" ref="AA1067:AA1130" si="672">IF(I3067&lt;&gt;"",IF(SUM(I3067:J3067)&gt;98,"",IF(I3067-J3067=0,G3067,"")))</f>
        <v>0</v>
      </c>
      <c r="AB1067" s="34" t="str">
        <f t="shared" ref="AB1067:AB1130" si="673">IF(SUM(I3067:J3067)&gt;98,G3067,"")</f>
        <v/>
      </c>
      <c r="AC1067" s="34">
        <f t="shared" ref="AC1067:AC1130" si="674">IF(SUM(I3067+J3067)&lt;99,L3067,"")</f>
        <v>0</v>
      </c>
      <c r="AD1067" s="34">
        <f t="shared" ref="AD1067:AD1130" si="675">IF(AA1067&lt;&gt;"",AC1067,"")</f>
        <v>0</v>
      </c>
      <c r="AE1067" s="34" t="str">
        <f t="shared" ref="AE1067:AE1130" si="676">H3067&amp;" "&amp;I3067-J3067</f>
        <v xml:space="preserve"> 0</v>
      </c>
      <c r="AF1067" s="34">
        <f t="shared" ref="AF1067:AF1130" si="677">IF(SUM(I3067+J3067)&lt;99,J3067,"")</f>
        <v>0</v>
      </c>
      <c r="AG1067" s="34">
        <f t="shared" ref="AG1067:AG1130" si="678">IF(AF1067&lt;&gt;"",I3067,"")</f>
        <v>0</v>
      </c>
      <c r="AH1067" s="34" t="str">
        <f t="shared" ref="AH1067:AH1130" si="679">IF(I3067&lt;&gt;"",IF((I3067+J3067)&gt;98,"",I3067-J3067),"")</f>
        <v/>
      </c>
      <c r="AI1067" s="172" t="str">
        <f>IF(AJ1067&lt;&gt;"",MAX(AI$3:AI1066)+1,"")</f>
        <v/>
      </c>
      <c r="AJ1067" s="172" t="str">
        <f t="shared" ref="AJ1067:AJ1130" si="680">IF(SUM(I3067:J3067)&lt;98,IF(G3067="F",G3067,""),"")</f>
        <v/>
      </c>
      <c r="AK1067" s="172" t="str">
        <f t="shared" ref="AK1067:AK1130" si="681">IF(AJ1067&lt;&gt;"",F3067,"")</f>
        <v/>
      </c>
      <c r="AL1067" s="172" t="str">
        <f t="shared" ref="AL1067:AL1130" si="682">IF(AK1067&lt;&gt;"",J3067,"")</f>
        <v/>
      </c>
      <c r="AM1067" s="172" t="str">
        <f>IF(AN1067&lt;&gt;"",MAX(AM$3:AM1066)+1,"")</f>
        <v/>
      </c>
      <c r="AN1067" s="172" t="str">
        <f t="shared" ref="AN1067:AN1130" si="683">IF(SUM(I3067:J3067)&lt;98,IF(G3067="M",G3067,""),"")</f>
        <v/>
      </c>
      <c r="AO1067" s="172" t="str">
        <f t="shared" ref="AO1067:AO1130" si="684">IF(AN1067&lt;&gt;"",F3067,"")</f>
        <v/>
      </c>
      <c r="AP1067" s="172" t="str">
        <f t="shared" ref="AP1067:AP1130" si="685">IF(AO1067&lt;&gt;"",J3067,"")</f>
        <v/>
      </c>
      <c r="AQ1067" s="172" t="str">
        <f t="shared" ref="AQ1067:AQ1130" si="686">IF(K3067&lt;&gt;"",J3067&amp;" "&amp;(J3067-K3067),"")</f>
        <v/>
      </c>
      <c r="AR1067" s="172" t="str">
        <f>Table1[[#This Row],[Sex ]]&amp;Table1[[#This Row],[Month]]</f>
        <v/>
      </c>
    </row>
    <row r="1068" spans="2:44" x14ac:dyDescent="0.3">
      <c r="B1068" s="14"/>
      <c r="C1068" s="14"/>
      <c r="D1068" s="14"/>
      <c r="E1068" s="14"/>
      <c r="F1068" s="14"/>
      <c r="G1068" s="14"/>
      <c r="H1068" s="14"/>
      <c r="I1068" s="14"/>
      <c r="J1068" s="14"/>
      <c r="K1068" s="14"/>
      <c r="L1068" s="14"/>
      <c r="M1068" s="24" t="str">
        <f t="shared" si="658"/>
        <v/>
      </c>
      <c r="N1068" s="24" t="str">
        <f t="shared" si="659"/>
        <v/>
      </c>
      <c r="O1068" s="24" t="str">
        <f t="shared" si="660"/>
        <v xml:space="preserve"> </v>
      </c>
      <c r="P1068" s="24">
        <f t="shared" si="661"/>
        <v>0</v>
      </c>
      <c r="Q1068" s="25">
        <f t="shared" si="662"/>
        <v>0</v>
      </c>
      <c r="R1068" s="26">
        <f t="shared" si="663"/>
        <v>0</v>
      </c>
      <c r="S1068" s="24" t="str">
        <f t="shared" si="664"/>
        <v/>
      </c>
      <c r="T1068" s="24" t="str">
        <f t="shared" si="665"/>
        <v/>
      </c>
      <c r="U1068" s="24" t="str">
        <f t="shared" si="666"/>
        <v/>
      </c>
      <c r="V1068" s="24" t="str">
        <f t="shared" si="667"/>
        <v/>
      </c>
      <c r="W1068" s="24" t="str">
        <f t="shared" si="668"/>
        <v/>
      </c>
      <c r="X1068" s="24" t="str">
        <f t="shared" si="669"/>
        <v/>
      </c>
      <c r="Y1068" s="24" t="str">
        <f t="shared" si="670"/>
        <v/>
      </c>
      <c r="Z1068" s="24" t="str">
        <f t="shared" si="671"/>
        <v/>
      </c>
      <c r="AA1068" s="24" t="b">
        <f t="shared" si="672"/>
        <v>0</v>
      </c>
      <c r="AB1068" s="34" t="str">
        <f t="shared" si="673"/>
        <v/>
      </c>
      <c r="AC1068" s="34">
        <f t="shared" si="674"/>
        <v>0</v>
      </c>
      <c r="AD1068" s="34">
        <f t="shared" si="675"/>
        <v>0</v>
      </c>
      <c r="AE1068" s="34" t="str">
        <f t="shared" si="676"/>
        <v xml:space="preserve"> 0</v>
      </c>
      <c r="AF1068" s="34">
        <f t="shared" si="677"/>
        <v>0</v>
      </c>
      <c r="AG1068" s="34">
        <f t="shared" si="678"/>
        <v>0</v>
      </c>
      <c r="AH1068" s="34" t="str">
        <f t="shared" si="679"/>
        <v/>
      </c>
      <c r="AI1068" s="172" t="str">
        <f>IF(AJ1068&lt;&gt;"",MAX(AI$3:AI1067)+1,"")</f>
        <v/>
      </c>
      <c r="AJ1068" s="172" t="str">
        <f t="shared" si="680"/>
        <v/>
      </c>
      <c r="AK1068" s="172" t="str">
        <f t="shared" si="681"/>
        <v/>
      </c>
      <c r="AL1068" s="172" t="str">
        <f t="shared" si="682"/>
        <v/>
      </c>
      <c r="AM1068" s="172" t="str">
        <f>IF(AN1068&lt;&gt;"",MAX(AM$3:AM1067)+1,"")</f>
        <v/>
      </c>
      <c r="AN1068" s="172" t="str">
        <f t="shared" si="683"/>
        <v/>
      </c>
      <c r="AO1068" s="172" t="str">
        <f t="shared" si="684"/>
        <v/>
      </c>
      <c r="AP1068" s="172" t="str">
        <f t="shared" si="685"/>
        <v/>
      </c>
      <c r="AQ1068" s="172" t="str">
        <f t="shared" si="686"/>
        <v/>
      </c>
      <c r="AR1068" s="172" t="str">
        <f>Table1[[#This Row],[Sex ]]&amp;Table1[[#This Row],[Month]]</f>
        <v/>
      </c>
    </row>
    <row r="1069" spans="2:44" x14ac:dyDescent="0.3">
      <c r="B1069" s="14"/>
      <c r="C1069" s="14"/>
      <c r="D1069" s="14"/>
      <c r="E1069" s="14"/>
      <c r="F1069" s="14"/>
      <c r="G1069" s="14"/>
      <c r="H1069" s="14"/>
      <c r="I1069" s="14"/>
      <c r="J1069" s="14"/>
      <c r="K1069" s="14"/>
      <c r="L1069" s="14"/>
      <c r="M1069" s="24" t="str">
        <f t="shared" si="658"/>
        <v/>
      </c>
      <c r="N1069" s="24" t="str">
        <f t="shared" si="659"/>
        <v/>
      </c>
      <c r="O1069" s="24" t="str">
        <f t="shared" si="660"/>
        <v xml:space="preserve"> </v>
      </c>
      <c r="P1069" s="24">
        <f t="shared" si="661"/>
        <v>0</v>
      </c>
      <c r="Q1069" s="25">
        <f t="shared" si="662"/>
        <v>0</v>
      </c>
      <c r="R1069" s="26">
        <f t="shared" si="663"/>
        <v>0</v>
      </c>
      <c r="S1069" s="24" t="str">
        <f t="shared" si="664"/>
        <v/>
      </c>
      <c r="T1069" s="24" t="str">
        <f t="shared" si="665"/>
        <v/>
      </c>
      <c r="U1069" s="24" t="str">
        <f t="shared" si="666"/>
        <v/>
      </c>
      <c r="V1069" s="24" t="str">
        <f t="shared" si="667"/>
        <v/>
      </c>
      <c r="W1069" s="24" t="str">
        <f t="shared" si="668"/>
        <v/>
      </c>
      <c r="X1069" s="24" t="str">
        <f t="shared" si="669"/>
        <v/>
      </c>
      <c r="Y1069" s="24" t="str">
        <f t="shared" si="670"/>
        <v/>
      </c>
      <c r="Z1069" s="24" t="str">
        <f t="shared" si="671"/>
        <v/>
      </c>
      <c r="AA1069" s="24" t="b">
        <f t="shared" si="672"/>
        <v>0</v>
      </c>
      <c r="AB1069" s="34" t="str">
        <f t="shared" si="673"/>
        <v/>
      </c>
      <c r="AC1069" s="34">
        <f t="shared" si="674"/>
        <v>0</v>
      </c>
      <c r="AD1069" s="34">
        <f t="shared" si="675"/>
        <v>0</v>
      </c>
      <c r="AE1069" s="34" t="str">
        <f t="shared" si="676"/>
        <v xml:space="preserve"> 0</v>
      </c>
      <c r="AF1069" s="34">
        <f t="shared" si="677"/>
        <v>0</v>
      </c>
      <c r="AG1069" s="34">
        <f t="shared" si="678"/>
        <v>0</v>
      </c>
      <c r="AH1069" s="34" t="str">
        <f t="shared" si="679"/>
        <v/>
      </c>
      <c r="AI1069" s="172" t="str">
        <f>IF(AJ1069&lt;&gt;"",MAX(AI$3:AI1068)+1,"")</f>
        <v/>
      </c>
      <c r="AJ1069" s="172" t="str">
        <f t="shared" si="680"/>
        <v/>
      </c>
      <c r="AK1069" s="172" t="str">
        <f t="shared" si="681"/>
        <v/>
      </c>
      <c r="AL1069" s="172" t="str">
        <f t="shared" si="682"/>
        <v/>
      </c>
      <c r="AM1069" s="172" t="str">
        <f>IF(AN1069&lt;&gt;"",MAX(AM$3:AM1068)+1,"")</f>
        <v/>
      </c>
      <c r="AN1069" s="172" t="str">
        <f t="shared" si="683"/>
        <v/>
      </c>
      <c r="AO1069" s="172" t="str">
        <f t="shared" si="684"/>
        <v/>
      </c>
      <c r="AP1069" s="172" t="str">
        <f t="shared" si="685"/>
        <v/>
      </c>
      <c r="AQ1069" s="172" t="str">
        <f t="shared" si="686"/>
        <v/>
      </c>
      <c r="AR1069" s="172" t="str">
        <f>Table1[[#This Row],[Sex ]]&amp;Table1[[#This Row],[Month]]</f>
        <v/>
      </c>
    </row>
    <row r="1070" spans="2:44" x14ac:dyDescent="0.3">
      <c r="B1070" s="14"/>
      <c r="C1070" s="14"/>
      <c r="D1070" s="14"/>
      <c r="E1070" s="14"/>
      <c r="F1070" s="14"/>
      <c r="G1070" s="14"/>
      <c r="H1070" s="14"/>
      <c r="I1070" s="14"/>
      <c r="J1070" s="14"/>
      <c r="K1070" s="14"/>
      <c r="L1070" s="14"/>
      <c r="M1070" s="24" t="str">
        <f t="shared" si="658"/>
        <v/>
      </c>
      <c r="N1070" s="24" t="str">
        <f t="shared" si="659"/>
        <v/>
      </c>
      <c r="O1070" s="24" t="str">
        <f t="shared" si="660"/>
        <v xml:space="preserve"> </v>
      </c>
      <c r="P1070" s="24">
        <f t="shared" si="661"/>
        <v>0</v>
      </c>
      <c r="Q1070" s="25">
        <f t="shared" si="662"/>
        <v>0</v>
      </c>
      <c r="R1070" s="26">
        <f t="shared" si="663"/>
        <v>0</v>
      </c>
      <c r="S1070" s="24" t="str">
        <f t="shared" si="664"/>
        <v/>
      </c>
      <c r="T1070" s="24" t="str">
        <f t="shared" si="665"/>
        <v/>
      </c>
      <c r="U1070" s="24" t="str">
        <f t="shared" si="666"/>
        <v/>
      </c>
      <c r="V1070" s="24" t="str">
        <f t="shared" si="667"/>
        <v/>
      </c>
      <c r="W1070" s="24" t="str">
        <f t="shared" si="668"/>
        <v/>
      </c>
      <c r="X1070" s="24" t="str">
        <f t="shared" si="669"/>
        <v/>
      </c>
      <c r="Y1070" s="24" t="str">
        <f t="shared" si="670"/>
        <v/>
      </c>
      <c r="Z1070" s="24" t="str">
        <f t="shared" si="671"/>
        <v/>
      </c>
      <c r="AA1070" s="24" t="b">
        <f t="shared" si="672"/>
        <v>0</v>
      </c>
      <c r="AB1070" s="34" t="str">
        <f t="shared" si="673"/>
        <v/>
      </c>
      <c r="AC1070" s="34">
        <f t="shared" si="674"/>
        <v>0</v>
      </c>
      <c r="AD1070" s="34">
        <f t="shared" si="675"/>
        <v>0</v>
      </c>
      <c r="AE1070" s="34" t="str">
        <f t="shared" si="676"/>
        <v xml:space="preserve"> 0</v>
      </c>
      <c r="AF1070" s="34">
        <f t="shared" si="677"/>
        <v>0</v>
      </c>
      <c r="AG1070" s="34">
        <f t="shared" si="678"/>
        <v>0</v>
      </c>
      <c r="AH1070" s="34" t="str">
        <f t="shared" si="679"/>
        <v/>
      </c>
      <c r="AI1070" s="172" t="str">
        <f>IF(AJ1070&lt;&gt;"",MAX(AI$3:AI1069)+1,"")</f>
        <v/>
      </c>
      <c r="AJ1070" s="172" t="str">
        <f t="shared" si="680"/>
        <v/>
      </c>
      <c r="AK1070" s="172" t="str">
        <f t="shared" si="681"/>
        <v/>
      </c>
      <c r="AL1070" s="172" t="str">
        <f t="shared" si="682"/>
        <v/>
      </c>
      <c r="AM1070" s="172" t="str">
        <f>IF(AN1070&lt;&gt;"",MAX(AM$3:AM1069)+1,"")</f>
        <v/>
      </c>
      <c r="AN1070" s="172" t="str">
        <f t="shared" si="683"/>
        <v/>
      </c>
      <c r="AO1070" s="172" t="str">
        <f t="shared" si="684"/>
        <v/>
      </c>
      <c r="AP1070" s="172" t="str">
        <f t="shared" si="685"/>
        <v/>
      </c>
      <c r="AQ1070" s="172" t="str">
        <f t="shared" si="686"/>
        <v/>
      </c>
      <c r="AR1070" s="172" t="str">
        <f>Table1[[#This Row],[Sex ]]&amp;Table1[[#This Row],[Month]]</f>
        <v/>
      </c>
    </row>
    <row r="1071" spans="2:44" x14ac:dyDescent="0.3">
      <c r="B1071" s="14"/>
      <c r="C1071" s="14"/>
      <c r="D1071" s="14"/>
      <c r="E1071" s="14"/>
      <c r="F1071" s="14"/>
      <c r="G1071" s="14"/>
      <c r="H1071" s="14"/>
      <c r="I1071" s="14"/>
      <c r="J1071" s="14"/>
      <c r="K1071" s="14"/>
      <c r="L1071" s="14"/>
      <c r="M1071" s="24" t="str">
        <f t="shared" si="658"/>
        <v/>
      </c>
      <c r="N1071" s="24" t="str">
        <f t="shared" si="659"/>
        <v/>
      </c>
      <c r="O1071" s="24" t="str">
        <f t="shared" si="660"/>
        <v xml:space="preserve"> </v>
      </c>
      <c r="P1071" s="24">
        <f t="shared" si="661"/>
        <v>0</v>
      </c>
      <c r="Q1071" s="25">
        <f t="shared" si="662"/>
        <v>0</v>
      </c>
      <c r="R1071" s="26">
        <f t="shared" si="663"/>
        <v>0</v>
      </c>
      <c r="S1071" s="24" t="str">
        <f t="shared" si="664"/>
        <v/>
      </c>
      <c r="T1071" s="24" t="str">
        <f t="shared" si="665"/>
        <v/>
      </c>
      <c r="U1071" s="24" t="str">
        <f t="shared" si="666"/>
        <v/>
      </c>
      <c r="V1071" s="24" t="str">
        <f t="shared" si="667"/>
        <v/>
      </c>
      <c r="W1071" s="24" t="str">
        <f t="shared" si="668"/>
        <v/>
      </c>
      <c r="X1071" s="24" t="str">
        <f t="shared" si="669"/>
        <v/>
      </c>
      <c r="Y1071" s="24" t="str">
        <f t="shared" si="670"/>
        <v/>
      </c>
      <c r="Z1071" s="24" t="str">
        <f t="shared" si="671"/>
        <v/>
      </c>
      <c r="AA1071" s="24" t="b">
        <f t="shared" si="672"/>
        <v>0</v>
      </c>
      <c r="AB1071" s="34" t="str">
        <f t="shared" si="673"/>
        <v/>
      </c>
      <c r="AC1071" s="34">
        <f t="shared" si="674"/>
        <v>0</v>
      </c>
      <c r="AD1071" s="34">
        <f t="shared" si="675"/>
        <v>0</v>
      </c>
      <c r="AE1071" s="34" t="str">
        <f t="shared" si="676"/>
        <v xml:space="preserve"> 0</v>
      </c>
      <c r="AF1071" s="34">
        <f t="shared" si="677"/>
        <v>0</v>
      </c>
      <c r="AG1071" s="34">
        <f t="shared" si="678"/>
        <v>0</v>
      </c>
      <c r="AH1071" s="34" t="str">
        <f t="shared" si="679"/>
        <v/>
      </c>
      <c r="AI1071" s="172" t="str">
        <f>IF(AJ1071&lt;&gt;"",MAX(AI$3:AI1070)+1,"")</f>
        <v/>
      </c>
      <c r="AJ1071" s="172" t="str">
        <f t="shared" si="680"/>
        <v/>
      </c>
      <c r="AK1071" s="172" t="str">
        <f t="shared" si="681"/>
        <v/>
      </c>
      <c r="AL1071" s="172" t="str">
        <f t="shared" si="682"/>
        <v/>
      </c>
      <c r="AM1071" s="172" t="str">
        <f>IF(AN1071&lt;&gt;"",MAX(AM$3:AM1070)+1,"")</f>
        <v/>
      </c>
      <c r="AN1071" s="172" t="str">
        <f t="shared" si="683"/>
        <v/>
      </c>
      <c r="AO1071" s="172" t="str">
        <f t="shared" si="684"/>
        <v/>
      </c>
      <c r="AP1071" s="172" t="str">
        <f t="shared" si="685"/>
        <v/>
      </c>
      <c r="AQ1071" s="172" t="str">
        <f t="shared" si="686"/>
        <v/>
      </c>
      <c r="AR1071" s="172" t="str">
        <f>Table1[[#This Row],[Sex ]]&amp;Table1[[#This Row],[Month]]</f>
        <v/>
      </c>
    </row>
    <row r="1072" spans="2:44" x14ac:dyDescent="0.3">
      <c r="B1072" s="14"/>
      <c r="C1072" s="14"/>
      <c r="D1072" s="14"/>
      <c r="E1072" s="14"/>
      <c r="F1072" s="14"/>
      <c r="G1072" s="14"/>
      <c r="H1072" s="14"/>
      <c r="I1072" s="14"/>
      <c r="J1072" s="14"/>
      <c r="K1072" s="14"/>
      <c r="L1072" s="14"/>
      <c r="M1072" s="24" t="str">
        <f t="shared" si="658"/>
        <v/>
      </c>
      <c r="N1072" s="24" t="str">
        <f t="shared" si="659"/>
        <v/>
      </c>
      <c r="O1072" s="24" t="str">
        <f t="shared" si="660"/>
        <v xml:space="preserve"> </v>
      </c>
      <c r="P1072" s="24">
        <f t="shared" si="661"/>
        <v>0</v>
      </c>
      <c r="Q1072" s="25">
        <f t="shared" si="662"/>
        <v>0</v>
      </c>
      <c r="R1072" s="26">
        <f t="shared" si="663"/>
        <v>0</v>
      </c>
      <c r="S1072" s="24" t="str">
        <f t="shared" si="664"/>
        <v/>
      </c>
      <c r="T1072" s="24" t="str">
        <f t="shared" si="665"/>
        <v/>
      </c>
      <c r="U1072" s="24" t="str">
        <f t="shared" si="666"/>
        <v/>
      </c>
      <c r="V1072" s="24" t="str">
        <f t="shared" si="667"/>
        <v/>
      </c>
      <c r="W1072" s="24" t="str">
        <f t="shared" si="668"/>
        <v/>
      </c>
      <c r="X1072" s="24" t="str">
        <f t="shared" si="669"/>
        <v/>
      </c>
      <c r="Y1072" s="24" t="str">
        <f t="shared" si="670"/>
        <v/>
      </c>
      <c r="Z1072" s="24" t="str">
        <f t="shared" si="671"/>
        <v/>
      </c>
      <c r="AA1072" s="24" t="b">
        <f t="shared" si="672"/>
        <v>0</v>
      </c>
      <c r="AB1072" s="34" t="str">
        <f t="shared" si="673"/>
        <v/>
      </c>
      <c r="AC1072" s="34">
        <f t="shared" si="674"/>
        <v>0</v>
      </c>
      <c r="AD1072" s="34">
        <f t="shared" si="675"/>
        <v>0</v>
      </c>
      <c r="AE1072" s="34" t="str">
        <f t="shared" si="676"/>
        <v xml:space="preserve"> 0</v>
      </c>
      <c r="AF1072" s="34">
        <f t="shared" si="677"/>
        <v>0</v>
      </c>
      <c r="AG1072" s="34">
        <f t="shared" si="678"/>
        <v>0</v>
      </c>
      <c r="AH1072" s="34" t="str">
        <f t="shared" si="679"/>
        <v/>
      </c>
      <c r="AI1072" s="172" t="str">
        <f>IF(AJ1072&lt;&gt;"",MAX(AI$3:AI1071)+1,"")</f>
        <v/>
      </c>
      <c r="AJ1072" s="172" t="str">
        <f t="shared" si="680"/>
        <v/>
      </c>
      <c r="AK1072" s="172" t="str">
        <f t="shared" si="681"/>
        <v/>
      </c>
      <c r="AL1072" s="172" t="str">
        <f t="shared" si="682"/>
        <v/>
      </c>
      <c r="AM1072" s="172" t="str">
        <f>IF(AN1072&lt;&gt;"",MAX(AM$3:AM1071)+1,"")</f>
        <v/>
      </c>
      <c r="AN1072" s="172" t="str">
        <f t="shared" si="683"/>
        <v/>
      </c>
      <c r="AO1072" s="172" t="str">
        <f t="shared" si="684"/>
        <v/>
      </c>
      <c r="AP1072" s="172" t="str">
        <f t="shared" si="685"/>
        <v/>
      </c>
      <c r="AQ1072" s="172" t="str">
        <f t="shared" si="686"/>
        <v/>
      </c>
      <c r="AR1072" s="172" t="str">
        <f>Table1[[#This Row],[Sex ]]&amp;Table1[[#This Row],[Month]]</f>
        <v/>
      </c>
    </row>
    <row r="1073" spans="2:44" x14ac:dyDescent="0.3">
      <c r="B1073" s="14"/>
      <c r="C1073" s="14"/>
      <c r="D1073" s="14"/>
      <c r="E1073" s="14"/>
      <c r="F1073" s="14"/>
      <c r="G1073" s="14"/>
      <c r="H1073" s="14"/>
      <c r="I1073" s="14"/>
      <c r="J1073" s="14"/>
      <c r="K1073" s="14"/>
      <c r="L1073" s="14"/>
      <c r="M1073" s="24" t="str">
        <f t="shared" si="658"/>
        <v/>
      </c>
      <c r="N1073" s="24" t="str">
        <f t="shared" si="659"/>
        <v/>
      </c>
      <c r="O1073" s="24" t="str">
        <f t="shared" si="660"/>
        <v xml:space="preserve"> </v>
      </c>
      <c r="P1073" s="24">
        <f t="shared" si="661"/>
        <v>0</v>
      </c>
      <c r="Q1073" s="25">
        <f t="shared" si="662"/>
        <v>0</v>
      </c>
      <c r="R1073" s="26">
        <f t="shared" si="663"/>
        <v>0</v>
      </c>
      <c r="S1073" s="24" t="str">
        <f t="shared" si="664"/>
        <v/>
      </c>
      <c r="T1073" s="24" t="str">
        <f t="shared" si="665"/>
        <v/>
      </c>
      <c r="U1073" s="24" t="str">
        <f t="shared" si="666"/>
        <v/>
      </c>
      <c r="V1073" s="24" t="str">
        <f t="shared" si="667"/>
        <v/>
      </c>
      <c r="W1073" s="24" t="str">
        <f t="shared" si="668"/>
        <v/>
      </c>
      <c r="X1073" s="24" t="str">
        <f t="shared" si="669"/>
        <v/>
      </c>
      <c r="Y1073" s="24" t="str">
        <f t="shared" si="670"/>
        <v/>
      </c>
      <c r="Z1073" s="24" t="str">
        <f t="shared" si="671"/>
        <v/>
      </c>
      <c r="AA1073" s="24" t="b">
        <f t="shared" si="672"/>
        <v>0</v>
      </c>
      <c r="AB1073" s="34" t="str">
        <f t="shared" si="673"/>
        <v/>
      </c>
      <c r="AC1073" s="34">
        <f t="shared" si="674"/>
        <v>0</v>
      </c>
      <c r="AD1073" s="34">
        <f t="shared" si="675"/>
        <v>0</v>
      </c>
      <c r="AE1073" s="34" t="str">
        <f t="shared" si="676"/>
        <v xml:space="preserve"> 0</v>
      </c>
      <c r="AF1073" s="34">
        <f t="shared" si="677"/>
        <v>0</v>
      </c>
      <c r="AG1073" s="34">
        <f t="shared" si="678"/>
        <v>0</v>
      </c>
      <c r="AH1073" s="34" t="str">
        <f t="shared" si="679"/>
        <v/>
      </c>
      <c r="AI1073" s="172" t="str">
        <f>IF(AJ1073&lt;&gt;"",MAX(AI$3:AI1072)+1,"")</f>
        <v/>
      </c>
      <c r="AJ1073" s="172" t="str">
        <f t="shared" si="680"/>
        <v/>
      </c>
      <c r="AK1073" s="172" t="str">
        <f t="shared" si="681"/>
        <v/>
      </c>
      <c r="AL1073" s="172" t="str">
        <f t="shared" si="682"/>
        <v/>
      </c>
      <c r="AM1073" s="172" t="str">
        <f>IF(AN1073&lt;&gt;"",MAX(AM$3:AM1072)+1,"")</f>
        <v/>
      </c>
      <c r="AN1073" s="172" t="str">
        <f t="shared" si="683"/>
        <v/>
      </c>
      <c r="AO1073" s="172" t="str">
        <f t="shared" si="684"/>
        <v/>
      </c>
      <c r="AP1073" s="172" t="str">
        <f t="shared" si="685"/>
        <v/>
      </c>
      <c r="AQ1073" s="172" t="str">
        <f t="shared" si="686"/>
        <v/>
      </c>
      <c r="AR1073" s="172" t="str">
        <f>Table1[[#This Row],[Sex ]]&amp;Table1[[#This Row],[Month]]</f>
        <v/>
      </c>
    </row>
    <row r="1074" spans="2:44" x14ac:dyDescent="0.3">
      <c r="B1074" s="14"/>
      <c r="C1074" s="14"/>
      <c r="D1074" s="14"/>
      <c r="E1074" s="14"/>
      <c r="F1074" s="14"/>
      <c r="G1074" s="14"/>
      <c r="H1074" s="14"/>
      <c r="I1074" s="14"/>
      <c r="J1074" s="14"/>
      <c r="K1074" s="14"/>
      <c r="L1074" s="14"/>
      <c r="M1074" s="24" t="str">
        <f t="shared" si="658"/>
        <v/>
      </c>
      <c r="N1074" s="24" t="str">
        <f t="shared" si="659"/>
        <v/>
      </c>
      <c r="O1074" s="24" t="str">
        <f t="shared" si="660"/>
        <v xml:space="preserve"> </v>
      </c>
      <c r="P1074" s="24">
        <f t="shared" si="661"/>
        <v>0</v>
      </c>
      <c r="Q1074" s="25">
        <f t="shared" si="662"/>
        <v>0</v>
      </c>
      <c r="R1074" s="26">
        <f t="shared" si="663"/>
        <v>0</v>
      </c>
      <c r="S1074" s="24" t="str">
        <f t="shared" si="664"/>
        <v/>
      </c>
      <c r="T1074" s="24" t="str">
        <f t="shared" si="665"/>
        <v/>
      </c>
      <c r="U1074" s="24" t="str">
        <f t="shared" si="666"/>
        <v/>
      </c>
      <c r="V1074" s="24" t="str">
        <f t="shared" si="667"/>
        <v/>
      </c>
      <c r="W1074" s="24" t="str">
        <f t="shared" si="668"/>
        <v/>
      </c>
      <c r="X1074" s="24" t="str">
        <f t="shared" si="669"/>
        <v/>
      </c>
      <c r="Y1074" s="24" t="str">
        <f t="shared" si="670"/>
        <v/>
      </c>
      <c r="Z1074" s="24" t="str">
        <f t="shared" si="671"/>
        <v/>
      </c>
      <c r="AA1074" s="24" t="b">
        <f t="shared" si="672"/>
        <v>0</v>
      </c>
      <c r="AB1074" s="34" t="str">
        <f t="shared" si="673"/>
        <v/>
      </c>
      <c r="AC1074" s="34">
        <f t="shared" si="674"/>
        <v>0</v>
      </c>
      <c r="AD1074" s="34">
        <f t="shared" si="675"/>
        <v>0</v>
      </c>
      <c r="AE1074" s="34" t="str">
        <f t="shared" si="676"/>
        <v xml:space="preserve"> 0</v>
      </c>
      <c r="AF1074" s="34">
        <f t="shared" si="677"/>
        <v>0</v>
      </c>
      <c r="AG1074" s="34">
        <f t="shared" si="678"/>
        <v>0</v>
      </c>
      <c r="AH1074" s="34" t="str">
        <f t="shared" si="679"/>
        <v/>
      </c>
      <c r="AI1074" s="172" t="str">
        <f>IF(AJ1074&lt;&gt;"",MAX(AI$3:AI1073)+1,"")</f>
        <v/>
      </c>
      <c r="AJ1074" s="172" t="str">
        <f t="shared" si="680"/>
        <v/>
      </c>
      <c r="AK1074" s="172" t="str">
        <f t="shared" si="681"/>
        <v/>
      </c>
      <c r="AL1074" s="172" t="str">
        <f t="shared" si="682"/>
        <v/>
      </c>
      <c r="AM1074" s="172" t="str">
        <f>IF(AN1074&lt;&gt;"",MAX(AM$3:AM1073)+1,"")</f>
        <v/>
      </c>
      <c r="AN1074" s="172" t="str">
        <f t="shared" si="683"/>
        <v/>
      </c>
      <c r="AO1074" s="172" t="str">
        <f t="shared" si="684"/>
        <v/>
      </c>
      <c r="AP1074" s="172" t="str">
        <f t="shared" si="685"/>
        <v/>
      </c>
      <c r="AQ1074" s="172" t="str">
        <f t="shared" si="686"/>
        <v/>
      </c>
      <c r="AR1074" s="172" t="str">
        <f>Table1[[#This Row],[Sex ]]&amp;Table1[[#This Row],[Month]]</f>
        <v/>
      </c>
    </row>
    <row r="1075" spans="2:44" x14ac:dyDescent="0.3">
      <c r="B1075" s="14"/>
      <c r="C1075" s="14"/>
      <c r="D1075" s="14"/>
      <c r="E1075" s="14"/>
      <c r="F1075" s="14"/>
      <c r="G1075" s="14"/>
      <c r="H1075" s="14"/>
      <c r="I1075" s="14"/>
      <c r="J1075" s="14"/>
      <c r="K1075" s="14"/>
      <c r="L1075" s="14"/>
      <c r="M1075" s="24" t="str">
        <f t="shared" si="658"/>
        <v/>
      </c>
      <c r="N1075" s="24" t="str">
        <f t="shared" si="659"/>
        <v/>
      </c>
      <c r="O1075" s="24" t="str">
        <f t="shared" si="660"/>
        <v xml:space="preserve"> </v>
      </c>
      <c r="P1075" s="24">
        <f t="shared" si="661"/>
        <v>0</v>
      </c>
      <c r="Q1075" s="25">
        <f t="shared" si="662"/>
        <v>0</v>
      </c>
      <c r="R1075" s="26">
        <f t="shared" si="663"/>
        <v>0</v>
      </c>
      <c r="S1075" s="24" t="str">
        <f t="shared" si="664"/>
        <v/>
      </c>
      <c r="T1075" s="24" t="str">
        <f t="shared" si="665"/>
        <v/>
      </c>
      <c r="U1075" s="24" t="str">
        <f t="shared" si="666"/>
        <v/>
      </c>
      <c r="V1075" s="24" t="str">
        <f t="shared" si="667"/>
        <v/>
      </c>
      <c r="W1075" s="24" t="str">
        <f t="shared" si="668"/>
        <v/>
      </c>
      <c r="X1075" s="24" t="str">
        <f t="shared" si="669"/>
        <v/>
      </c>
      <c r="Y1075" s="24" t="str">
        <f t="shared" si="670"/>
        <v/>
      </c>
      <c r="Z1075" s="24" t="str">
        <f t="shared" si="671"/>
        <v/>
      </c>
      <c r="AA1075" s="24" t="b">
        <f t="shared" si="672"/>
        <v>0</v>
      </c>
      <c r="AB1075" s="34" t="str">
        <f t="shared" si="673"/>
        <v/>
      </c>
      <c r="AC1075" s="34">
        <f t="shared" si="674"/>
        <v>0</v>
      </c>
      <c r="AD1075" s="34">
        <f t="shared" si="675"/>
        <v>0</v>
      </c>
      <c r="AE1075" s="34" t="str">
        <f t="shared" si="676"/>
        <v xml:space="preserve"> 0</v>
      </c>
      <c r="AF1075" s="34">
        <f t="shared" si="677"/>
        <v>0</v>
      </c>
      <c r="AG1075" s="34">
        <f t="shared" si="678"/>
        <v>0</v>
      </c>
      <c r="AH1075" s="34" t="str">
        <f t="shared" si="679"/>
        <v/>
      </c>
      <c r="AI1075" s="172" t="str">
        <f>IF(AJ1075&lt;&gt;"",MAX(AI$3:AI1074)+1,"")</f>
        <v/>
      </c>
      <c r="AJ1075" s="172" t="str">
        <f t="shared" si="680"/>
        <v/>
      </c>
      <c r="AK1075" s="172" t="str">
        <f t="shared" si="681"/>
        <v/>
      </c>
      <c r="AL1075" s="172" t="str">
        <f t="shared" si="682"/>
        <v/>
      </c>
      <c r="AM1075" s="172" t="str">
        <f>IF(AN1075&lt;&gt;"",MAX(AM$3:AM1074)+1,"")</f>
        <v/>
      </c>
      <c r="AN1075" s="172" t="str">
        <f t="shared" si="683"/>
        <v/>
      </c>
      <c r="AO1075" s="172" t="str">
        <f t="shared" si="684"/>
        <v/>
      </c>
      <c r="AP1075" s="172" t="str">
        <f t="shared" si="685"/>
        <v/>
      </c>
      <c r="AQ1075" s="172" t="str">
        <f t="shared" si="686"/>
        <v/>
      </c>
      <c r="AR1075" s="172" t="str">
        <f>Table1[[#This Row],[Sex ]]&amp;Table1[[#This Row],[Month]]</f>
        <v/>
      </c>
    </row>
    <row r="1076" spans="2:44" x14ac:dyDescent="0.3">
      <c r="B1076" s="14"/>
      <c r="C1076" s="14"/>
      <c r="D1076" s="14"/>
      <c r="E1076" s="14"/>
      <c r="F1076" s="14"/>
      <c r="G1076" s="14"/>
      <c r="H1076" s="14"/>
      <c r="I1076" s="14"/>
      <c r="J1076" s="14"/>
      <c r="K1076" s="14"/>
      <c r="L1076" s="14"/>
      <c r="M1076" s="24" t="str">
        <f t="shared" si="658"/>
        <v/>
      </c>
      <c r="N1076" s="24" t="str">
        <f t="shared" si="659"/>
        <v/>
      </c>
      <c r="O1076" s="24" t="str">
        <f t="shared" si="660"/>
        <v xml:space="preserve"> </v>
      </c>
      <c r="P1076" s="24">
        <f t="shared" si="661"/>
        <v>0</v>
      </c>
      <c r="Q1076" s="25">
        <f t="shared" si="662"/>
        <v>0</v>
      </c>
      <c r="R1076" s="26">
        <f t="shared" si="663"/>
        <v>0</v>
      </c>
      <c r="S1076" s="24" t="str">
        <f t="shared" si="664"/>
        <v/>
      </c>
      <c r="T1076" s="24" t="str">
        <f t="shared" si="665"/>
        <v/>
      </c>
      <c r="U1076" s="24" t="str">
        <f t="shared" si="666"/>
        <v/>
      </c>
      <c r="V1076" s="24" t="str">
        <f t="shared" si="667"/>
        <v/>
      </c>
      <c r="W1076" s="24" t="str">
        <f t="shared" si="668"/>
        <v/>
      </c>
      <c r="X1076" s="24" t="str">
        <f t="shared" si="669"/>
        <v/>
      </c>
      <c r="Y1076" s="24" t="str">
        <f t="shared" si="670"/>
        <v/>
      </c>
      <c r="Z1076" s="24" t="str">
        <f t="shared" si="671"/>
        <v/>
      </c>
      <c r="AA1076" s="24" t="b">
        <f t="shared" si="672"/>
        <v>0</v>
      </c>
      <c r="AB1076" s="34" t="str">
        <f t="shared" si="673"/>
        <v/>
      </c>
      <c r="AC1076" s="34">
        <f t="shared" si="674"/>
        <v>0</v>
      </c>
      <c r="AD1076" s="34">
        <f t="shared" si="675"/>
        <v>0</v>
      </c>
      <c r="AE1076" s="34" t="str">
        <f t="shared" si="676"/>
        <v xml:space="preserve"> 0</v>
      </c>
      <c r="AF1076" s="34">
        <f t="shared" si="677"/>
        <v>0</v>
      </c>
      <c r="AG1076" s="34">
        <f t="shared" si="678"/>
        <v>0</v>
      </c>
      <c r="AH1076" s="34" t="str">
        <f t="shared" si="679"/>
        <v/>
      </c>
      <c r="AI1076" s="172" t="str">
        <f>IF(AJ1076&lt;&gt;"",MAX(AI$3:AI1075)+1,"")</f>
        <v/>
      </c>
      <c r="AJ1076" s="172" t="str">
        <f t="shared" si="680"/>
        <v/>
      </c>
      <c r="AK1076" s="172" t="str">
        <f t="shared" si="681"/>
        <v/>
      </c>
      <c r="AL1076" s="172" t="str">
        <f t="shared" si="682"/>
        <v/>
      </c>
      <c r="AM1076" s="172" t="str">
        <f>IF(AN1076&lt;&gt;"",MAX(AM$3:AM1075)+1,"")</f>
        <v/>
      </c>
      <c r="AN1076" s="172" t="str">
        <f t="shared" si="683"/>
        <v/>
      </c>
      <c r="AO1076" s="172" t="str">
        <f t="shared" si="684"/>
        <v/>
      </c>
      <c r="AP1076" s="172" t="str">
        <f t="shared" si="685"/>
        <v/>
      </c>
      <c r="AQ1076" s="172" t="str">
        <f t="shared" si="686"/>
        <v/>
      </c>
      <c r="AR1076" s="172" t="str">
        <f>Table1[[#This Row],[Sex ]]&amp;Table1[[#This Row],[Month]]</f>
        <v/>
      </c>
    </row>
    <row r="1077" spans="2:44" x14ac:dyDescent="0.3">
      <c r="B1077" s="14"/>
      <c r="C1077" s="14"/>
      <c r="D1077" s="14"/>
      <c r="E1077" s="14"/>
      <c r="F1077" s="14"/>
      <c r="G1077" s="14"/>
      <c r="H1077" s="14"/>
      <c r="I1077" s="14"/>
      <c r="J1077" s="14"/>
      <c r="K1077" s="14"/>
      <c r="L1077" s="14"/>
      <c r="M1077" s="24" t="str">
        <f t="shared" si="658"/>
        <v/>
      </c>
      <c r="N1077" s="24" t="str">
        <f t="shared" si="659"/>
        <v/>
      </c>
      <c r="O1077" s="24" t="str">
        <f t="shared" si="660"/>
        <v xml:space="preserve"> </v>
      </c>
      <c r="P1077" s="24">
        <f t="shared" si="661"/>
        <v>0</v>
      </c>
      <c r="Q1077" s="25">
        <f t="shared" si="662"/>
        <v>0</v>
      </c>
      <c r="R1077" s="26">
        <f t="shared" si="663"/>
        <v>0</v>
      </c>
      <c r="S1077" s="24" t="str">
        <f t="shared" si="664"/>
        <v/>
      </c>
      <c r="T1077" s="24" t="str">
        <f t="shared" si="665"/>
        <v/>
      </c>
      <c r="U1077" s="24" t="str">
        <f t="shared" si="666"/>
        <v/>
      </c>
      <c r="V1077" s="24" t="str">
        <f t="shared" si="667"/>
        <v/>
      </c>
      <c r="W1077" s="24" t="str">
        <f t="shared" si="668"/>
        <v/>
      </c>
      <c r="X1077" s="24" t="str">
        <f t="shared" si="669"/>
        <v/>
      </c>
      <c r="Y1077" s="24" t="str">
        <f t="shared" si="670"/>
        <v/>
      </c>
      <c r="Z1077" s="24" t="str">
        <f t="shared" si="671"/>
        <v/>
      </c>
      <c r="AA1077" s="24" t="b">
        <f t="shared" si="672"/>
        <v>0</v>
      </c>
      <c r="AB1077" s="34" t="str">
        <f t="shared" si="673"/>
        <v/>
      </c>
      <c r="AC1077" s="34">
        <f t="shared" si="674"/>
        <v>0</v>
      </c>
      <c r="AD1077" s="34">
        <f t="shared" si="675"/>
        <v>0</v>
      </c>
      <c r="AE1077" s="34" t="str">
        <f t="shared" si="676"/>
        <v xml:space="preserve"> 0</v>
      </c>
      <c r="AF1077" s="34">
        <f t="shared" si="677"/>
        <v>0</v>
      </c>
      <c r="AG1077" s="34">
        <f t="shared" si="678"/>
        <v>0</v>
      </c>
      <c r="AH1077" s="34" t="str">
        <f t="shared" si="679"/>
        <v/>
      </c>
      <c r="AI1077" s="172" t="str">
        <f>IF(AJ1077&lt;&gt;"",MAX(AI$3:AI1076)+1,"")</f>
        <v/>
      </c>
      <c r="AJ1077" s="172" t="str">
        <f t="shared" si="680"/>
        <v/>
      </c>
      <c r="AK1077" s="172" t="str">
        <f t="shared" si="681"/>
        <v/>
      </c>
      <c r="AL1077" s="172" t="str">
        <f t="shared" si="682"/>
        <v/>
      </c>
      <c r="AM1077" s="172" t="str">
        <f>IF(AN1077&lt;&gt;"",MAX(AM$3:AM1076)+1,"")</f>
        <v/>
      </c>
      <c r="AN1077" s="172" t="str">
        <f t="shared" si="683"/>
        <v/>
      </c>
      <c r="AO1077" s="172" t="str">
        <f t="shared" si="684"/>
        <v/>
      </c>
      <c r="AP1077" s="172" t="str">
        <f t="shared" si="685"/>
        <v/>
      </c>
      <c r="AQ1077" s="172" t="str">
        <f t="shared" si="686"/>
        <v/>
      </c>
      <c r="AR1077" s="172" t="str">
        <f>Table1[[#This Row],[Sex ]]&amp;Table1[[#This Row],[Month]]</f>
        <v/>
      </c>
    </row>
    <row r="1078" spans="2:44" x14ac:dyDescent="0.3">
      <c r="B1078" s="14"/>
      <c r="C1078" s="14"/>
      <c r="D1078" s="14"/>
      <c r="E1078" s="14"/>
      <c r="F1078" s="14"/>
      <c r="G1078" s="14"/>
      <c r="H1078" s="14"/>
      <c r="I1078" s="14"/>
      <c r="J1078" s="14"/>
      <c r="K1078" s="14"/>
      <c r="L1078" s="14"/>
      <c r="M1078" s="24" t="str">
        <f t="shared" si="658"/>
        <v/>
      </c>
      <c r="N1078" s="24" t="str">
        <f t="shared" si="659"/>
        <v/>
      </c>
      <c r="O1078" s="24" t="str">
        <f t="shared" si="660"/>
        <v xml:space="preserve"> </v>
      </c>
      <c r="P1078" s="24">
        <f t="shared" si="661"/>
        <v>0</v>
      </c>
      <c r="Q1078" s="25">
        <f t="shared" si="662"/>
        <v>0</v>
      </c>
      <c r="R1078" s="26">
        <f t="shared" si="663"/>
        <v>0</v>
      </c>
      <c r="S1078" s="24" t="str">
        <f t="shared" si="664"/>
        <v/>
      </c>
      <c r="T1078" s="24" t="str">
        <f t="shared" si="665"/>
        <v/>
      </c>
      <c r="U1078" s="24" t="str">
        <f t="shared" si="666"/>
        <v/>
      </c>
      <c r="V1078" s="24" t="str">
        <f t="shared" si="667"/>
        <v/>
      </c>
      <c r="W1078" s="24" t="str">
        <f t="shared" si="668"/>
        <v/>
      </c>
      <c r="X1078" s="24" t="str">
        <f t="shared" si="669"/>
        <v/>
      </c>
      <c r="Y1078" s="24" t="str">
        <f t="shared" si="670"/>
        <v/>
      </c>
      <c r="Z1078" s="24" t="str">
        <f t="shared" si="671"/>
        <v/>
      </c>
      <c r="AA1078" s="24" t="b">
        <f t="shared" si="672"/>
        <v>0</v>
      </c>
      <c r="AB1078" s="34" t="str">
        <f t="shared" si="673"/>
        <v/>
      </c>
      <c r="AC1078" s="34">
        <f t="shared" si="674"/>
        <v>0</v>
      </c>
      <c r="AD1078" s="34">
        <f t="shared" si="675"/>
        <v>0</v>
      </c>
      <c r="AE1078" s="34" t="str">
        <f t="shared" si="676"/>
        <v xml:space="preserve"> 0</v>
      </c>
      <c r="AF1078" s="34">
        <f t="shared" si="677"/>
        <v>0</v>
      </c>
      <c r="AG1078" s="34">
        <f t="shared" si="678"/>
        <v>0</v>
      </c>
      <c r="AH1078" s="34" t="str">
        <f t="shared" si="679"/>
        <v/>
      </c>
      <c r="AI1078" s="172" t="str">
        <f>IF(AJ1078&lt;&gt;"",MAX(AI$3:AI1077)+1,"")</f>
        <v/>
      </c>
      <c r="AJ1078" s="172" t="str">
        <f t="shared" si="680"/>
        <v/>
      </c>
      <c r="AK1078" s="172" t="str">
        <f t="shared" si="681"/>
        <v/>
      </c>
      <c r="AL1078" s="172" t="str">
        <f t="shared" si="682"/>
        <v/>
      </c>
      <c r="AM1078" s="172" t="str">
        <f>IF(AN1078&lt;&gt;"",MAX(AM$3:AM1077)+1,"")</f>
        <v/>
      </c>
      <c r="AN1078" s="172" t="str">
        <f t="shared" si="683"/>
        <v/>
      </c>
      <c r="AO1078" s="172" t="str">
        <f t="shared" si="684"/>
        <v/>
      </c>
      <c r="AP1078" s="172" t="str">
        <f t="shared" si="685"/>
        <v/>
      </c>
      <c r="AQ1078" s="172" t="str">
        <f t="shared" si="686"/>
        <v/>
      </c>
      <c r="AR1078" s="172" t="str">
        <f>Table1[[#This Row],[Sex ]]&amp;Table1[[#This Row],[Month]]</f>
        <v/>
      </c>
    </row>
    <row r="1079" spans="2:44" x14ac:dyDescent="0.3">
      <c r="B1079" s="14"/>
      <c r="C1079" s="14"/>
      <c r="D1079" s="14"/>
      <c r="E1079" s="14"/>
      <c r="F1079" s="14"/>
      <c r="G1079" s="14"/>
      <c r="H1079" s="14"/>
      <c r="I1079" s="14"/>
      <c r="J1079" s="14"/>
      <c r="K1079" s="14"/>
      <c r="L1079" s="14"/>
      <c r="M1079" s="24" t="str">
        <f t="shared" si="658"/>
        <v/>
      </c>
      <c r="N1079" s="24" t="str">
        <f t="shared" si="659"/>
        <v/>
      </c>
      <c r="O1079" s="24" t="str">
        <f t="shared" si="660"/>
        <v xml:space="preserve"> </v>
      </c>
      <c r="P1079" s="24">
        <f t="shared" si="661"/>
        <v>0</v>
      </c>
      <c r="Q1079" s="25">
        <f t="shared" si="662"/>
        <v>0</v>
      </c>
      <c r="R1079" s="26">
        <f t="shared" si="663"/>
        <v>0</v>
      </c>
      <c r="S1079" s="24" t="str">
        <f t="shared" si="664"/>
        <v/>
      </c>
      <c r="T1079" s="24" t="str">
        <f t="shared" si="665"/>
        <v/>
      </c>
      <c r="U1079" s="24" t="str">
        <f t="shared" si="666"/>
        <v/>
      </c>
      <c r="V1079" s="24" t="str">
        <f t="shared" si="667"/>
        <v/>
      </c>
      <c r="W1079" s="24" t="str">
        <f t="shared" si="668"/>
        <v/>
      </c>
      <c r="X1079" s="24" t="str">
        <f t="shared" si="669"/>
        <v/>
      </c>
      <c r="Y1079" s="24" t="str">
        <f t="shared" si="670"/>
        <v/>
      </c>
      <c r="Z1079" s="24" t="str">
        <f t="shared" si="671"/>
        <v/>
      </c>
      <c r="AA1079" s="24" t="b">
        <f t="shared" si="672"/>
        <v>0</v>
      </c>
      <c r="AB1079" s="34" t="str">
        <f t="shared" si="673"/>
        <v/>
      </c>
      <c r="AC1079" s="34">
        <f t="shared" si="674"/>
        <v>0</v>
      </c>
      <c r="AD1079" s="34">
        <f t="shared" si="675"/>
        <v>0</v>
      </c>
      <c r="AE1079" s="34" t="str">
        <f t="shared" si="676"/>
        <v xml:space="preserve"> 0</v>
      </c>
      <c r="AF1079" s="34">
        <f t="shared" si="677"/>
        <v>0</v>
      </c>
      <c r="AG1079" s="34">
        <f t="shared" si="678"/>
        <v>0</v>
      </c>
      <c r="AH1079" s="34" t="str">
        <f t="shared" si="679"/>
        <v/>
      </c>
      <c r="AI1079" s="172" t="str">
        <f>IF(AJ1079&lt;&gt;"",MAX(AI$3:AI1078)+1,"")</f>
        <v/>
      </c>
      <c r="AJ1079" s="172" t="str">
        <f t="shared" si="680"/>
        <v/>
      </c>
      <c r="AK1079" s="172" t="str">
        <f t="shared" si="681"/>
        <v/>
      </c>
      <c r="AL1079" s="172" t="str">
        <f t="shared" si="682"/>
        <v/>
      </c>
      <c r="AM1079" s="172" t="str">
        <f>IF(AN1079&lt;&gt;"",MAX(AM$3:AM1078)+1,"")</f>
        <v/>
      </c>
      <c r="AN1079" s="172" t="str">
        <f t="shared" si="683"/>
        <v/>
      </c>
      <c r="AO1079" s="172" t="str">
        <f t="shared" si="684"/>
        <v/>
      </c>
      <c r="AP1079" s="172" t="str">
        <f t="shared" si="685"/>
        <v/>
      </c>
      <c r="AQ1079" s="172" t="str">
        <f t="shared" si="686"/>
        <v/>
      </c>
      <c r="AR1079" s="172" t="str">
        <f>Table1[[#This Row],[Sex ]]&amp;Table1[[#This Row],[Month]]</f>
        <v/>
      </c>
    </row>
    <row r="1080" spans="2:44" x14ac:dyDescent="0.3">
      <c r="B1080" s="14"/>
      <c r="C1080" s="14"/>
      <c r="D1080" s="14"/>
      <c r="E1080" s="14"/>
      <c r="F1080" s="14"/>
      <c r="G1080" s="14"/>
      <c r="H1080" s="14"/>
      <c r="I1080" s="14"/>
      <c r="J1080" s="14"/>
      <c r="K1080" s="14"/>
      <c r="L1080" s="14"/>
      <c r="M1080" s="24" t="str">
        <f t="shared" si="658"/>
        <v/>
      </c>
      <c r="N1080" s="24" t="str">
        <f t="shared" si="659"/>
        <v/>
      </c>
      <c r="O1080" s="24" t="str">
        <f t="shared" si="660"/>
        <v xml:space="preserve"> </v>
      </c>
      <c r="P1080" s="24">
        <f t="shared" si="661"/>
        <v>0</v>
      </c>
      <c r="Q1080" s="25">
        <f t="shared" si="662"/>
        <v>0</v>
      </c>
      <c r="R1080" s="26">
        <f t="shared" si="663"/>
        <v>0</v>
      </c>
      <c r="S1080" s="24" t="str">
        <f t="shared" si="664"/>
        <v/>
      </c>
      <c r="T1080" s="24" t="str">
        <f t="shared" si="665"/>
        <v/>
      </c>
      <c r="U1080" s="24" t="str">
        <f t="shared" si="666"/>
        <v/>
      </c>
      <c r="V1080" s="24" t="str">
        <f t="shared" si="667"/>
        <v/>
      </c>
      <c r="W1080" s="24" t="str">
        <f t="shared" si="668"/>
        <v/>
      </c>
      <c r="X1080" s="24" t="str">
        <f t="shared" si="669"/>
        <v/>
      </c>
      <c r="Y1080" s="24" t="str">
        <f t="shared" si="670"/>
        <v/>
      </c>
      <c r="Z1080" s="24" t="str">
        <f t="shared" si="671"/>
        <v/>
      </c>
      <c r="AA1080" s="24" t="b">
        <f t="shared" si="672"/>
        <v>0</v>
      </c>
      <c r="AB1080" s="34" t="str">
        <f t="shared" si="673"/>
        <v/>
      </c>
      <c r="AC1080" s="34">
        <f t="shared" si="674"/>
        <v>0</v>
      </c>
      <c r="AD1080" s="34">
        <f t="shared" si="675"/>
        <v>0</v>
      </c>
      <c r="AE1080" s="34" t="str">
        <f t="shared" si="676"/>
        <v xml:space="preserve"> 0</v>
      </c>
      <c r="AF1080" s="34">
        <f t="shared" si="677"/>
        <v>0</v>
      </c>
      <c r="AG1080" s="34">
        <f t="shared" si="678"/>
        <v>0</v>
      </c>
      <c r="AH1080" s="34" t="str">
        <f t="shared" si="679"/>
        <v/>
      </c>
      <c r="AI1080" s="172" t="str">
        <f>IF(AJ1080&lt;&gt;"",MAX(AI$3:AI1079)+1,"")</f>
        <v/>
      </c>
      <c r="AJ1080" s="172" t="str">
        <f t="shared" si="680"/>
        <v/>
      </c>
      <c r="AK1080" s="172" t="str">
        <f t="shared" si="681"/>
        <v/>
      </c>
      <c r="AL1080" s="172" t="str">
        <f t="shared" si="682"/>
        <v/>
      </c>
      <c r="AM1080" s="172" t="str">
        <f>IF(AN1080&lt;&gt;"",MAX(AM$3:AM1079)+1,"")</f>
        <v/>
      </c>
      <c r="AN1080" s="172" t="str">
        <f t="shared" si="683"/>
        <v/>
      </c>
      <c r="AO1080" s="172" t="str">
        <f t="shared" si="684"/>
        <v/>
      </c>
      <c r="AP1080" s="172" t="str">
        <f t="shared" si="685"/>
        <v/>
      </c>
      <c r="AQ1080" s="172" t="str">
        <f t="shared" si="686"/>
        <v/>
      </c>
      <c r="AR1080" s="172" t="str">
        <f>Table1[[#This Row],[Sex ]]&amp;Table1[[#This Row],[Month]]</f>
        <v/>
      </c>
    </row>
    <row r="1081" spans="2:44" x14ac:dyDescent="0.3">
      <c r="B1081" s="14"/>
      <c r="C1081" s="14"/>
      <c r="D1081" s="14"/>
      <c r="E1081" s="14"/>
      <c r="F1081" s="14"/>
      <c r="G1081" s="14"/>
      <c r="H1081" s="14"/>
      <c r="I1081" s="14"/>
      <c r="J1081" s="14"/>
      <c r="K1081" s="14"/>
      <c r="L1081" s="14"/>
      <c r="M1081" s="24" t="str">
        <f t="shared" si="658"/>
        <v/>
      </c>
      <c r="N1081" s="24" t="str">
        <f t="shared" si="659"/>
        <v/>
      </c>
      <c r="O1081" s="24" t="str">
        <f t="shared" si="660"/>
        <v xml:space="preserve"> </v>
      </c>
      <c r="P1081" s="24">
        <f t="shared" si="661"/>
        <v>0</v>
      </c>
      <c r="Q1081" s="25">
        <f t="shared" si="662"/>
        <v>0</v>
      </c>
      <c r="R1081" s="26">
        <f t="shared" si="663"/>
        <v>0</v>
      </c>
      <c r="S1081" s="24" t="str">
        <f t="shared" si="664"/>
        <v/>
      </c>
      <c r="T1081" s="24" t="str">
        <f t="shared" si="665"/>
        <v/>
      </c>
      <c r="U1081" s="24" t="str">
        <f t="shared" si="666"/>
        <v/>
      </c>
      <c r="V1081" s="24" t="str">
        <f t="shared" si="667"/>
        <v/>
      </c>
      <c r="W1081" s="24" t="str">
        <f t="shared" si="668"/>
        <v/>
      </c>
      <c r="X1081" s="24" t="str">
        <f t="shared" si="669"/>
        <v/>
      </c>
      <c r="Y1081" s="24" t="str">
        <f t="shared" si="670"/>
        <v/>
      </c>
      <c r="Z1081" s="24" t="str">
        <f t="shared" si="671"/>
        <v/>
      </c>
      <c r="AA1081" s="24" t="b">
        <f t="shared" si="672"/>
        <v>0</v>
      </c>
      <c r="AB1081" s="34" t="str">
        <f t="shared" si="673"/>
        <v/>
      </c>
      <c r="AC1081" s="34">
        <f t="shared" si="674"/>
        <v>0</v>
      </c>
      <c r="AD1081" s="34">
        <f t="shared" si="675"/>
        <v>0</v>
      </c>
      <c r="AE1081" s="34" t="str">
        <f t="shared" si="676"/>
        <v xml:space="preserve"> 0</v>
      </c>
      <c r="AF1081" s="34">
        <f t="shared" si="677"/>
        <v>0</v>
      </c>
      <c r="AG1081" s="34">
        <f t="shared" si="678"/>
        <v>0</v>
      </c>
      <c r="AH1081" s="34" t="str">
        <f t="shared" si="679"/>
        <v/>
      </c>
      <c r="AI1081" s="172" t="str">
        <f>IF(AJ1081&lt;&gt;"",MAX(AI$3:AI1080)+1,"")</f>
        <v/>
      </c>
      <c r="AJ1081" s="172" t="str">
        <f t="shared" si="680"/>
        <v/>
      </c>
      <c r="AK1081" s="172" t="str">
        <f t="shared" si="681"/>
        <v/>
      </c>
      <c r="AL1081" s="172" t="str">
        <f t="shared" si="682"/>
        <v/>
      </c>
      <c r="AM1081" s="172" t="str">
        <f>IF(AN1081&lt;&gt;"",MAX(AM$3:AM1080)+1,"")</f>
        <v/>
      </c>
      <c r="AN1081" s="172" t="str">
        <f t="shared" si="683"/>
        <v/>
      </c>
      <c r="AO1081" s="172" t="str">
        <f t="shared" si="684"/>
        <v/>
      </c>
      <c r="AP1081" s="172" t="str">
        <f t="shared" si="685"/>
        <v/>
      </c>
      <c r="AQ1081" s="172" t="str">
        <f t="shared" si="686"/>
        <v/>
      </c>
      <c r="AR1081" s="172" t="str">
        <f>Table1[[#This Row],[Sex ]]&amp;Table1[[#This Row],[Month]]</f>
        <v/>
      </c>
    </row>
    <row r="1082" spans="2:44" x14ac:dyDescent="0.3">
      <c r="B1082" s="14"/>
      <c r="C1082" s="14"/>
      <c r="D1082" s="14"/>
      <c r="E1082" s="14"/>
      <c r="F1082" s="14"/>
      <c r="G1082" s="14"/>
      <c r="H1082" s="14"/>
      <c r="I1082" s="14"/>
      <c r="J1082" s="14"/>
      <c r="K1082" s="14"/>
      <c r="L1082" s="14"/>
      <c r="M1082" s="24" t="str">
        <f t="shared" si="658"/>
        <v/>
      </c>
      <c r="N1082" s="24" t="str">
        <f t="shared" si="659"/>
        <v/>
      </c>
      <c r="O1082" s="24" t="str">
        <f t="shared" si="660"/>
        <v xml:space="preserve"> </v>
      </c>
      <c r="P1082" s="24">
        <f t="shared" si="661"/>
        <v>0</v>
      </c>
      <c r="Q1082" s="25">
        <f t="shared" si="662"/>
        <v>0</v>
      </c>
      <c r="R1082" s="26">
        <f t="shared" si="663"/>
        <v>0</v>
      </c>
      <c r="S1082" s="24" t="str">
        <f t="shared" si="664"/>
        <v/>
      </c>
      <c r="T1082" s="24" t="str">
        <f t="shared" si="665"/>
        <v/>
      </c>
      <c r="U1082" s="24" t="str">
        <f t="shared" si="666"/>
        <v/>
      </c>
      <c r="V1082" s="24" t="str">
        <f t="shared" si="667"/>
        <v/>
      </c>
      <c r="W1082" s="24" t="str">
        <f t="shared" si="668"/>
        <v/>
      </c>
      <c r="X1082" s="24" t="str">
        <f t="shared" si="669"/>
        <v/>
      </c>
      <c r="Y1082" s="24" t="str">
        <f t="shared" si="670"/>
        <v/>
      </c>
      <c r="Z1082" s="24" t="str">
        <f t="shared" si="671"/>
        <v/>
      </c>
      <c r="AA1082" s="24" t="b">
        <f t="shared" si="672"/>
        <v>0</v>
      </c>
      <c r="AB1082" s="34" t="str">
        <f t="shared" si="673"/>
        <v/>
      </c>
      <c r="AC1082" s="34">
        <f t="shared" si="674"/>
        <v>0</v>
      </c>
      <c r="AD1082" s="34">
        <f t="shared" si="675"/>
        <v>0</v>
      </c>
      <c r="AE1082" s="34" t="str">
        <f t="shared" si="676"/>
        <v xml:space="preserve"> 0</v>
      </c>
      <c r="AF1082" s="34">
        <f t="shared" si="677"/>
        <v>0</v>
      </c>
      <c r="AG1082" s="34">
        <f t="shared" si="678"/>
        <v>0</v>
      </c>
      <c r="AH1082" s="34" t="str">
        <f t="shared" si="679"/>
        <v/>
      </c>
      <c r="AI1082" s="172" t="str">
        <f>IF(AJ1082&lt;&gt;"",MAX(AI$3:AI1081)+1,"")</f>
        <v/>
      </c>
      <c r="AJ1082" s="172" t="str">
        <f t="shared" si="680"/>
        <v/>
      </c>
      <c r="AK1082" s="172" t="str">
        <f t="shared" si="681"/>
        <v/>
      </c>
      <c r="AL1082" s="172" t="str">
        <f t="shared" si="682"/>
        <v/>
      </c>
      <c r="AM1082" s="172" t="str">
        <f>IF(AN1082&lt;&gt;"",MAX(AM$3:AM1081)+1,"")</f>
        <v/>
      </c>
      <c r="AN1082" s="172" t="str">
        <f t="shared" si="683"/>
        <v/>
      </c>
      <c r="AO1082" s="172" t="str">
        <f t="shared" si="684"/>
        <v/>
      </c>
      <c r="AP1082" s="172" t="str">
        <f t="shared" si="685"/>
        <v/>
      </c>
      <c r="AQ1082" s="172" t="str">
        <f t="shared" si="686"/>
        <v/>
      </c>
      <c r="AR1082" s="172" t="str">
        <f>Table1[[#This Row],[Sex ]]&amp;Table1[[#This Row],[Month]]</f>
        <v/>
      </c>
    </row>
    <row r="1083" spans="2:44" x14ac:dyDescent="0.3">
      <c r="B1083" s="14"/>
      <c r="C1083" s="14"/>
      <c r="D1083" s="14"/>
      <c r="E1083" s="14"/>
      <c r="F1083" s="14"/>
      <c r="G1083" s="14"/>
      <c r="H1083" s="14"/>
      <c r="I1083" s="14"/>
      <c r="J1083" s="14"/>
      <c r="K1083" s="14"/>
      <c r="L1083" s="14"/>
      <c r="M1083" s="24" t="str">
        <f t="shared" si="658"/>
        <v/>
      </c>
      <c r="N1083" s="24" t="str">
        <f t="shared" si="659"/>
        <v/>
      </c>
      <c r="O1083" s="24" t="str">
        <f t="shared" si="660"/>
        <v xml:space="preserve"> </v>
      </c>
      <c r="P1083" s="24">
        <f t="shared" si="661"/>
        <v>0</v>
      </c>
      <c r="Q1083" s="25">
        <f t="shared" si="662"/>
        <v>0</v>
      </c>
      <c r="R1083" s="26">
        <f t="shared" si="663"/>
        <v>0</v>
      </c>
      <c r="S1083" s="24" t="str">
        <f t="shared" si="664"/>
        <v/>
      </c>
      <c r="T1083" s="24" t="str">
        <f t="shared" si="665"/>
        <v/>
      </c>
      <c r="U1083" s="24" t="str">
        <f t="shared" si="666"/>
        <v/>
      </c>
      <c r="V1083" s="24" t="str">
        <f t="shared" si="667"/>
        <v/>
      </c>
      <c r="W1083" s="24" t="str">
        <f t="shared" si="668"/>
        <v/>
      </c>
      <c r="X1083" s="24" t="str">
        <f t="shared" si="669"/>
        <v/>
      </c>
      <c r="Y1083" s="24" t="str">
        <f t="shared" si="670"/>
        <v/>
      </c>
      <c r="Z1083" s="24" t="str">
        <f t="shared" si="671"/>
        <v/>
      </c>
      <c r="AA1083" s="24" t="b">
        <f t="shared" si="672"/>
        <v>0</v>
      </c>
      <c r="AB1083" s="34" t="str">
        <f t="shared" si="673"/>
        <v/>
      </c>
      <c r="AC1083" s="34">
        <f t="shared" si="674"/>
        <v>0</v>
      </c>
      <c r="AD1083" s="34">
        <f t="shared" si="675"/>
        <v>0</v>
      </c>
      <c r="AE1083" s="34" t="str">
        <f t="shared" si="676"/>
        <v xml:space="preserve"> 0</v>
      </c>
      <c r="AF1083" s="34">
        <f t="shared" si="677"/>
        <v>0</v>
      </c>
      <c r="AG1083" s="34">
        <f t="shared" si="678"/>
        <v>0</v>
      </c>
      <c r="AH1083" s="34" t="str">
        <f t="shared" si="679"/>
        <v/>
      </c>
      <c r="AI1083" s="172" t="str">
        <f>IF(AJ1083&lt;&gt;"",MAX(AI$3:AI1082)+1,"")</f>
        <v/>
      </c>
      <c r="AJ1083" s="172" t="str">
        <f t="shared" si="680"/>
        <v/>
      </c>
      <c r="AK1083" s="172" t="str">
        <f t="shared" si="681"/>
        <v/>
      </c>
      <c r="AL1083" s="172" t="str">
        <f t="shared" si="682"/>
        <v/>
      </c>
      <c r="AM1083" s="172" t="str">
        <f>IF(AN1083&lt;&gt;"",MAX(AM$3:AM1082)+1,"")</f>
        <v/>
      </c>
      <c r="AN1083" s="172" t="str">
        <f t="shared" si="683"/>
        <v/>
      </c>
      <c r="AO1083" s="172" t="str">
        <f t="shared" si="684"/>
        <v/>
      </c>
      <c r="AP1083" s="172" t="str">
        <f t="shared" si="685"/>
        <v/>
      </c>
      <c r="AQ1083" s="172" t="str">
        <f t="shared" si="686"/>
        <v/>
      </c>
      <c r="AR1083" s="172" t="str">
        <f>Table1[[#This Row],[Sex ]]&amp;Table1[[#This Row],[Month]]</f>
        <v/>
      </c>
    </row>
    <row r="1084" spans="2:44" x14ac:dyDescent="0.3">
      <c r="B1084" s="14"/>
      <c r="C1084" s="14"/>
      <c r="D1084" s="14"/>
      <c r="E1084" s="14"/>
      <c r="F1084" s="14"/>
      <c r="G1084" s="14"/>
      <c r="H1084" s="14"/>
      <c r="I1084" s="14"/>
      <c r="J1084" s="14"/>
      <c r="K1084" s="14"/>
      <c r="L1084" s="14"/>
      <c r="M1084" s="24" t="str">
        <f t="shared" si="658"/>
        <v/>
      </c>
      <c r="N1084" s="24" t="str">
        <f t="shared" si="659"/>
        <v/>
      </c>
      <c r="O1084" s="24" t="str">
        <f t="shared" si="660"/>
        <v xml:space="preserve"> </v>
      </c>
      <c r="P1084" s="24">
        <f t="shared" si="661"/>
        <v>0</v>
      </c>
      <c r="Q1084" s="25">
        <f t="shared" si="662"/>
        <v>0</v>
      </c>
      <c r="R1084" s="26">
        <f t="shared" si="663"/>
        <v>0</v>
      </c>
      <c r="S1084" s="24" t="str">
        <f t="shared" si="664"/>
        <v/>
      </c>
      <c r="T1084" s="24" t="str">
        <f t="shared" si="665"/>
        <v/>
      </c>
      <c r="U1084" s="24" t="str">
        <f t="shared" si="666"/>
        <v/>
      </c>
      <c r="V1084" s="24" t="str">
        <f t="shared" si="667"/>
        <v/>
      </c>
      <c r="W1084" s="24" t="str">
        <f t="shared" si="668"/>
        <v/>
      </c>
      <c r="X1084" s="24" t="str">
        <f t="shared" si="669"/>
        <v/>
      </c>
      <c r="Y1084" s="24" t="str">
        <f t="shared" si="670"/>
        <v/>
      </c>
      <c r="Z1084" s="24" t="str">
        <f t="shared" si="671"/>
        <v/>
      </c>
      <c r="AA1084" s="24" t="b">
        <f t="shared" si="672"/>
        <v>0</v>
      </c>
      <c r="AB1084" s="34" t="str">
        <f t="shared" si="673"/>
        <v/>
      </c>
      <c r="AC1084" s="34">
        <f t="shared" si="674"/>
        <v>0</v>
      </c>
      <c r="AD1084" s="34">
        <f t="shared" si="675"/>
        <v>0</v>
      </c>
      <c r="AE1084" s="34" t="str">
        <f t="shared" si="676"/>
        <v xml:space="preserve"> 0</v>
      </c>
      <c r="AF1084" s="34">
        <f t="shared" si="677"/>
        <v>0</v>
      </c>
      <c r="AG1084" s="34">
        <f t="shared" si="678"/>
        <v>0</v>
      </c>
      <c r="AH1084" s="34" t="str">
        <f t="shared" si="679"/>
        <v/>
      </c>
      <c r="AI1084" s="172" t="str">
        <f>IF(AJ1084&lt;&gt;"",MAX(AI$3:AI1083)+1,"")</f>
        <v/>
      </c>
      <c r="AJ1084" s="172" t="str">
        <f t="shared" si="680"/>
        <v/>
      </c>
      <c r="AK1084" s="172" t="str">
        <f t="shared" si="681"/>
        <v/>
      </c>
      <c r="AL1084" s="172" t="str">
        <f t="shared" si="682"/>
        <v/>
      </c>
      <c r="AM1084" s="172" t="str">
        <f>IF(AN1084&lt;&gt;"",MAX(AM$3:AM1083)+1,"")</f>
        <v/>
      </c>
      <c r="AN1084" s="172" t="str">
        <f t="shared" si="683"/>
        <v/>
      </c>
      <c r="AO1084" s="172" t="str">
        <f t="shared" si="684"/>
        <v/>
      </c>
      <c r="AP1084" s="172" t="str">
        <f t="shared" si="685"/>
        <v/>
      </c>
      <c r="AQ1084" s="172" t="str">
        <f t="shared" si="686"/>
        <v/>
      </c>
      <c r="AR1084" s="172" t="str">
        <f>Table1[[#This Row],[Sex ]]&amp;Table1[[#This Row],[Month]]</f>
        <v/>
      </c>
    </row>
    <row r="1085" spans="2:44" x14ac:dyDescent="0.3">
      <c r="B1085" s="14"/>
      <c r="C1085" s="14"/>
      <c r="D1085" s="14"/>
      <c r="E1085" s="14"/>
      <c r="F1085" s="14"/>
      <c r="G1085" s="14"/>
      <c r="H1085" s="14"/>
      <c r="I1085" s="14"/>
      <c r="J1085" s="14"/>
      <c r="K1085" s="14"/>
      <c r="L1085" s="14"/>
      <c r="M1085" s="24" t="str">
        <f t="shared" si="658"/>
        <v/>
      </c>
      <c r="N1085" s="24" t="str">
        <f t="shared" si="659"/>
        <v/>
      </c>
      <c r="O1085" s="24" t="str">
        <f t="shared" si="660"/>
        <v xml:space="preserve"> </v>
      </c>
      <c r="P1085" s="24">
        <f t="shared" si="661"/>
        <v>0</v>
      </c>
      <c r="Q1085" s="25">
        <f t="shared" si="662"/>
        <v>0</v>
      </c>
      <c r="R1085" s="26">
        <f t="shared" si="663"/>
        <v>0</v>
      </c>
      <c r="S1085" s="24" t="str">
        <f t="shared" si="664"/>
        <v/>
      </c>
      <c r="T1085" s="24" t="str">
        <f t="shared" si="665"/>
        <v/>
      </c>
      <c r="U1085" s="24" t="str">
        <f t="shared" si="666"/>
        <v/>
      </c>
      <c r="V1085" s="24" t="str">
        <f t="shared" si="667"/>
        <v/>
      </c>
      <c r="W1085" s="24" t="str">
        <f t="shared" si="668"/>
        <v/>
      </c>
      <c r="X1085" s="24" t="str">
        <f t="shared" si="669"/>
        <v/>
      </c>
      <c r="Y1085" s="24" t="str">
        <f t="shared" si="670"/>
        <v/>
      </c>
      <c r="Z1085" s="24" t="str">
        <f t="shared" si="671"/>
        <v/>
      </c>
      <c r="AA1085" s="24" t="b">
        <f t="shared" si="672"/>
        <v>0</v>
      </c>
      <c r="AB1085" s="34" t="str">
        <f t="shared" si="673"/>
        <v/>
      </c>
      <c r="AC1085" s="34">
        <f t="shared" si="674"/>
        <v>0</v>
      </c>
      <c r="AD1085" s="34">
        <f t="shared" si="675"/>
        <v>0</v>
      </c>
      <c r="AE1085" s="34" t="str">
        <f t="shared" si="676"/>
        <v xml:space="preserve"> 0</v>
      </c>
      <c r="AF1085" s="34">
        <f t="shared" si="677"/>
        <v>0</v>
      </c>
      <c r="AG1085" s="34">
        <f t="shared" si="678"/>
        <v>0</v>
      </c>
      <c r="AH1085" s="34" t="str">
        <f t="shared" si="679"/>
        <v/>
      </c>
      <c r="AI1085" s="172" t="str">
        <f>IF(AJ1085&lt;&gt;"",MAX(AI$3:AI1084)+1,"")</f>
        <v/>
      </c>
      <c r="AJ1085" s="172" t="str">
        <f t="shared" si="680"/>
        <v/>
      </c>
      <c r="AK1085" s="172" t="str">
        <f t="shared" si="681"/>
        <v/>
      </c>
      <c r="AL1085" s="172" t="str">
        <f t="shared" si="682"/>
        <v/>
      </c>
      <c r="AM1085" s="172" t="str">
        <f>IF(AN1085&lt;&gt;"",MAX(AM$3:AM1084)+1,"")</f>
        <v/>
      </c>
      <c r="AN1085" s="172" t="str">
        <f t="shared" si="683"/>
        <v/>
      </c>
      <c r="AO1085" s="172" t="str">
        <f t="shared" si="684"/>
        <v/>
      </c>
      <c r="AP1085" s="172" t="str">
        <f t="shared" si="685"/>
        <v/>
      </c>
      <c r="AQ1085" s="172" t="str">
        <f t="shared" si="686"/>
        <v/>
      </c>
      <c r="AR1085" s="172" t="str">
        <f>Table1[[#This Row],[Sex ]]&amp;Table1[[#This Row],[Month]]</f>
        <v/>
      </c>
    </row>
    <row r="1086" spans="2:44" x14ac:dyDescent="0.3">
      <c r="B1086" s="14"/>
      <c r="C1086" s="14"/>
      <c r="D1086" s="14"/>
      <c r="E1086" s="14"/>
      <c r="F1086" s="14"/>
      <c r="G1086" s="14"/>
      <c r="H1086" s="14"/>
      <c r="I1086" s="14"/>
      <c r="J1086" s="14"/>
      <c r="K1086" s="14"/>
      <c r="L1086" s="14"/>
      <c r="M1086" s="24" t="str">
        <f t="shared" si="658"/>
        <v/>
      </c>
      <c r="N1086" s="24" t="str">
        <f t="shared" si="659"/>
        <v/>
      </c>
      <c r="O1086" s="24" t="str">
        <f t="shared" si="660"/>
        <v xml:space="preserve"> </v>
      </c>
      <c r="P1086" s="24">
        <f t="shared" si="661"/>
        <v>0</v>
      </c>
      <c r="Q1086" s="25">
        <f t="shared" si="662"/>
        <v>0</v>
      </c>
      <c r="R1086" s="26">
        <f t="shared" si="663"/>
        <v>0</v>
      </c>
      <c r="S1086" s="24" t="str">
        <f t="shared" si="664"/>
        <v/>
      </c>
      <c r="T1086" s="24" t="str">
        <f t="shared" si="665"/>
        <v/>
      </c>
      <c r="U1086" s="24" t="str">
        <f t="shared" si="666"/>
        <v/>
      </c>
      <c r="V1086" s="24" t="str">
        <f t="shared" si="667"/>
        <v/>
      </c>
      <c r="W1086" s="24" t="str">
        <f t="shared" si="668"/>
        <v/>
      </c>
      <c r="X1086" s="24" t="str">
        <f t="shared" si="669"/>
        <v/>
      </c>
      <c r="Y1086" s="24" t="str">
        <f t="shared" si="670"/>
        <v/>
      </c>
      <c r="Z1086" s="24" t="str">
        <f t="shared" si="671"/>
        <v/>
      </c>
      <c r="AA1086" s="24" t="b">
        <f t="shared" si="672"/>
        <v>0</v>
      </c>
      <c r="AB1086" s="34" t="str">
        <f t="shared" si="673"/>
        <v/>
      </c>
      <c r="AC1086" s="34">
        <f t="shared" si="674"/>
        <v>0</v>
      </c>
      <c r="AD1086" s="34">
        <f t="shared" si="675"/>
        <v>0</v>
      </c>
      <c r="AE1086" s="34" t="str">
        <f t="shared" si="676"/>
        <v xml:space="preserve"> 0</v>
      </c>
      <c r="AF1086" s="34">
        <f t="shared" si="677"/>
        <v>0</v>
      </c>
      <c r="AG1086" s="34">
        <f t="shared" si="678"/>
        <v>0</v>
      </c>
      <c r="AH1086" s="34" t="str">
        <f t="shared" si="679"/>
        <v/>
      </c>
      <c r="AI1086" s="172" t="str">
        <f>IF(AJ1086&lt;&gt;"",MAX(AI$3:AI1085)+1,"")</f>
        <v/>
      </c>
      <c r="AJ1086" s="172" t="str">
        <f t="shared" si="680"/>
        <v/>
      </c>
      <c r="AK1086" s="172" t="str">
        <f t="shared" si="681"/>
        <v/>
      </c>
      <c r="AL1086" s="172" t="str">
        <f t="shared" si="682"/>
        <v/>
      </c>
      <c r="AM1086" s="172" t="str">
        <f>IF(AN1086&lt;&gt;"",MAX(AM$3:AM1085)+1,"")</f>
        <v/>
      </c>
      <c r="AN1086" s="172" t="str">
        <f t="shared" si="683"/>
        <v/>
      </c>
      <c r="AO1086" s="172" t="str">
        <f t="shared" si="684"/>
        <v/>
      </c>
      <c r="AP1086" s="172" t="str">
        <f t="shared" si="685"/>
        <v/>
      </c>
      <c r="AQ1086" s="172" t="str">
        <f t="shared" si="686"/>
        <v/>
      </c>
      <c r="AR1086" s="172" t="str">
        <f>Table1[[#This Row],[Sex ]]&amp;Table1[[#This Row],[Month]]</f>
        <v/>
      </c>
    </row>
    <row r="1087" spans="2:44" x14ac:dyDescent="0.3">
      <c r="B1087" s="14"/>
      <c r="C1087" s="14"/>
      <c r="D1087" s="14"/>
      <c r="E1087" s="14"/>
      <c r="F1087" s="14"/>
      <c r="G1087" s="14"/>
      <c r="H1087" s="14"/>
      <c r="I1087" s="14"/>
      <c r="J1087" s="14"/>
      <c r="K1087" s="14"/>
      <c r="L1087" s="14"/>
      <c r="M1087" s="24" t="str">
        <f t="shared" si="658"/>
        <v/>
      </c>
      <c r="N1087" s="24" t="str">
        <f t="shared" si="659"/>
        <v/>
      </c>
      <c r="O1087" s="24" t="str">
        <f t="shared" si="660"/>
        <v xml:space="preserve"> </v>
      </c>
      <c r="P1087" s="24">
        <f t="shared" si="661"/>
        <v>0</v>
      </c>
      <c r="Q1087" s="25">
        <f t="shared" si="662"/>
        <v>0</v>
      </c>
      <c r="R1087" s="26">
        <f t="shared" si="663"/>
        <v>0</v>
      </c>
      <c r="S1087" s="24" t="str">
        <f t="shared" si="664"/>
        <v/>
      </c>
      <c r="T1087" s="24" t="str">
        <f t="shared" si="665"/>
        <v/>
      </c>
      <c r="U1087" s="24" t="str">
        <f t="shared" si="666"/>
        <v/>
      </c>
      <c r="V1087" s="24" t="str">
        <f t="shared" si="667"/>
        <v/>
      </c>
      <c r="W1087" s="24" t="str">
        <f t="shared" si="668"/>
        <v/>
      </c>
      <c r="X1087" s="24" t="str">
        <f t="shared" si="669"/>
        <v/>
      </c>
      <c r="Y1087" s="24" t="str">
        <f t="shared" si="670"/>
        <v/>
      </c>
      <c r="Z1087" s="24" t="str">
        <f t="shared" si="671"/>
        <v/>
      </c>
      <c r="AA1087" s="24" t="b">
        <f t="shared" si="672"/>
        <v>0</v>
      </c>
      <c r="AB1087" s="34" t="str">
        <f t="shared" si="673"/>
        <v/>
      </c>
      <c r="AC1087" s="34">
        <f t="shared" si="674"/>
        <v>0</v>
      </c>
      <c r="AD1087" s="34">
        <f t="shared" si="675"/>
        <v>0</v>
      </c>
      <c r="AE1087" s="34" t="str">
        <f t="shared" si="676"/>
        <v xml:space="preserve"> 0</v>
      </c>
      <c r="AF1087" s="34">
        <f t="shared" si="677"/>
        <v>0</v>
      </c>
      <c r="AG1087" s="34">
        <f t="shared" si="678"/>
        <v>0</v>
      </c>
      <c r="AH1087" s="34" t="str">
        <f t="shared" si="679"/>
        <v/>
      </c>
      <c r="AI1087" s="172" t="str">
        <f>IF(AJ1087&lt;&gt;"",MAX(AI$3:AI1086)+1,"")</f>
        <v/>
      </c>
      <c r="AJ1087" s="172" t="str">
        <f t="shared" si="680"/>
        <v/>
      </c>
      <c r="AK1087" s="172" t="str">
        <f t="shared" si="681"/>
        <v/>
      </c>
      <c r="AL1087" s="172" t="str">
        <f t="shared" si="682"/>
        <v/>
      </c>
      <c r="AM1087" s="172" t="str">
        <f>IF(AN1087&lt;&gt;"",MAX(AM$3:AM1086)+1,"")</f>
        <v/>
      </c>
      <c r="AN1087" s="172" t="str">
        <f t="shared" si="683"/>
        <v/>
      </c>
      <c r="AO1087" s="172" t="str">
        <f t="shared" si="684"/>
        <v/>
      </c>
      <c r="AP1087" s="172" t="str">
        <f t="shared" si="685"/>
        <v/>
      </c>
      <c r="AQ1087" s="172" t="str">
        <f t="shared" si="686"/>
        <v/>
      </c>
      <c r="AR1087" s="172" t="str">
        <f>Table1[[#This Row],[Sex ]]&amp;Table1[[#This Row],[Month]]</f>
        <v/>
      </c>
    </row>
    <row r="1088" spans="2:44" x14ac:dyDescent="0.3">
      <c r="B1088" s="14"/>
      <c r="C1088" s="14"/>
      <c r="D1088" s="14"/>
      <c r="E1088" s="14"/>
      <c r="F1088" s="14"/>
      <c r="G1088" s="14"/>
      <c r="H1088" s="14"/>
      <c r="I1088" s="14"/>
      <c r="J1088" s="14"/>
      <c r="K1088" s="14"/>
      <c r="L1088" s="14"/>
      <c r="M1088" s="24" t="str">
        <f t="shared" si="658"/>
        <v/>
      </c>
      <c r="N1088" s="24" t="str">
        <f t="shared" si="659"/>
        <v/>
      </c>
      <c r="O1088" s="24" t="str">
        <f t="shared" si="660"/>
        <v xml:space="preserve"> </v>
      </c>
      <c r="P1088" s="24">
        <f t="shared" si="661"/>
        <v>0</v>
      </c>
      <c r="Q1088" s="25">
        <f t="shared" si="662"/>
        <v>0</v>
      </c>
      <c r="R1088" s="26">
        <f t="shared" si="663"/>
        <v>0</v>
      </c>
      <c r="S1088" s="24" t="str">
        <f t="shared" si="664"/>
        <v/>
      </c>
      <c r="T1088" s="24" t="str">
        <f t="shared" si="665"/>
        <v/>
      </c>
      <c r="U1088" s="24" t="str">
        <f t="shared" si="666"/>
        <v/>
      </c>
      <c r="V1088" s="24" t="str">
        <f t="shared" si="667"/>
        <v/>
      </c>
      <c r="W1088" s="24" t="str">
        <f t="shared" si="668"/>
        <v/>
      </c>
      <c r="X1088" s="24" t="str">
        <f t="shared" si="669"/>
        <v/>
      </c>
      <c r="Y1088" s="24" t="str">
        <f t="shared" si="670"/>
        <v/>
      </c>
      <c r="Z1088" s="24" t="str">
        <f t="shared" si="671"/>
        <v/>
      </c>
      <c r="AA1088" s="24" t="b">
        <f t="shared" si="672"/>
        <v>0</v>
      </c>
      <c r="AB1088" s="34" t="str">
        <f t="shared" si="673"/>
        <v/>
      </c>
      <c r="AC1088" s="34">
        <f t="shared" si="674"/>
        <v>0</v>
      </c>
      <c r="AD1088" s="34">
        <f t="shared" si="675"/>
        <v>0</v>
      </c>
      <c r="AE1088" s="34" t="str">
        <f t="shared" si="676"/>
        <v xml:space="preserve"> 0</v>
      </c>
      <c r="AF1088" s="34">
        <f t="shared" si="677"/>
        <v>0</v>
      </c>
      <c r="AG1088" s="34">
        <f t="shared" si="678"/>
        <v>0</v>
      </c>
      <c r="AH1088" s="34" t="str">
        <f t="shared" si="679"/>
        <v/>
      </c>
      <c r="AI1088" s="172" t="str">
        <f>IF(AJ1088&lt;&gt;"",MAX(AI$3:AI1087)+1,"")</f>
        <v/>
      </c>
      <c r="AJ1088" s="172" t="str">
        <f t="shared" si="680"/>
        <v/>
      </c>
      <c r="AK1088" s="172" t="str">
        <f t="shared" si="681"/>
        <v/>
      </c>
      <c r="AL1088" s="172" t="str">
        <f t="shared" si="682"/>
        <v/>
      </c>
      <c r="AM1088" s="172" t="str">
        <f>IF(AN1088&lt;&gt;"",MAX(AM$3:AM1087)+1,"")</f>
        <v/>
      </c>
      <c r="AN1088" s="172" t="str">
        <f t="shared" si="683"/>
        <v/>
      </c>
      <c r="AO1088" s="172" t="str">
        <f t="shared" si="684"/>
        <v/>
      </c>
      <c r="AP1088" s="172" t="str">
        <f t="shared" si="685"/>
        <v/>
      </c>
      <c r="AQ1088" s="172" t="str">
        <f t="shared" si="686"/>
        <v/>
      </c>
      <c r="AR1088" s="172" t="str">
        <f>Table1[[#This Row],[Sex ]]&amp;Table1[[#This Row],[Month]]</f>
        <v/>
      </c>
    </row>
    <row r="1089" spans="2:44" x14ac:dyDescent="0.3">
      <c r="B1089" s="14"/>
      <c r="C1089" s="14"/>
      <c r="D1089" s="14"/>
      <c r="E1089" s="14"/>
      <c r="F1089" s="14"/>
      <c r="G1089" s="14"/>
      <c r="H1089" s="14"/>
      <c r="I1089" s="14"/>
      <c r="J1089" s="14"/>
      <c r="K1089" s="14"/>
      <c r="L1089" s="14"/>
      <c r="M1089" s="24" t="str">
        <f t="shared" si="658"/>
        <v/>
      </c>
      <c r="N1089" s="24" t="str">
        <f t="shared" si="659"/>
        <v/>
      </c>
      <c r="O1089" s="24" t="str">
        <f t="shared" si="660"/>
        <v xml:space="preserve"> </v>
      </c>
      <c r="P1089" s="24">
        <f t="shared" si="661"/>
        <v>0</v>
      </c>
      <c r="Q1089" s="25">
        <f t="shared" si="662"/>
        <v>0</v>
      </c>
      <c r="R1089" s="26">
        <f t="shared" si="663"/>
        <v>0</v>
      </c>
      <c r="S1089" s="24" t="str">
        <f t="shared" si="664"/>
        <v/>
      </c>
      <c r="T1089" s="24" t="str">
        <f t="shared" si="665"/>
        <v/>
      </c>
      <c r="U1089" s="24" t="str">
        <f t="shared" si="666"/>
        <v/>
      </c>
      <c r="V1089" s="24" t="str">
        <f t="shared" si="667"/>
        <v/>
      </c>
      <c r="W1089" s="24" t="str">
        <f t="shared" si="668"/>
        <v/>
      </c>
      <c r="X1089" s="24" t="str">
        <f t="shared" si="669"/>
        <v/>
      </c>
      <c r="Y1089" s="24" t="str">
        <f t="shared" si="670"/>
        <v/>
      </c>
      <c r="Z1089" s="24" t="str">
        <f t="shared" si="671"/>
        <v/>
      </c>
      <c r="AA1089" s="24" t="b">
        <f t="shared" si="672"/>
        <v>0</v>
      </c>
      <c r="AB1089" s="34" t="str">
        <f t="shared" si="673"/>
        <v/>
      </c>
      <c r="AC1089" s="34">
        <f t="shared" si="674"/>
        <v>0</v>
      </c>
      <c r="AD1089" s="34">
        <f t="shared" si="675"/>
        <v>0</v>
      </c>
      <c r="AE1089" s="34" t="str">
        <f t="shared" si="676"/>
        <v xml:space="preserve"> 0</v>
      </c>
      <c r="AF1089" s="34">
        <f t="shared" si="677"/>
        <v>0</v>
      </c>
      <c r="AG1089" s="34">
        <f t="shared" si="678"/>
        <v>0</v>
      </c>
      <c r="AH1089" s="34" t="str">
        <f t="shared" si="679"/>
        <v/>
      </c>
      <c r="AI1089" s="172" t="str">
        <f>IF(AJ1089&lt;&gt;"",MAX(AI$3:AI1088)+1,"")</f>
        <v/>
      </c>
      <c r="AJ1089" s="172" t="str">
        <f t="shared" si="680"/>
        <v/>
      </c>
      <c r="AK1089" s="172" t="str">
        <f t="shared" si="681"/>
        <v/>
      </c>
      <c r="AL1089" s="172" t="str">
        <f t="shared" si="682"/>
        <v/>
      </c>
      <c r="AM1089" s="172" t="str">
        <f>IF(AN1089&lt;&gt;"",MAX(AM$3:AM1088)+1,"")</f>
        <v/>
      </c>
      <c r="AN1089" s="172" t="str">
        <f t="shared" si="683"/>
        <v/>
      </c>
      <c r="AO1089" s="172" t="str">
        <f t="shared" si="684"/>
        <v/>
      </c>
      <c r="AP1089" s="172" t="str">
        <f t="shared" si="685"/>
        <v/>
      </c>
      <c r="AQ1089" s="172" t="str">
        <f t="shared" si="686"/>
        <v/>
      </c>
      <c r="AR1089" s="172" t="str">
        <f>Table1[[#This Row],[Sex ]]&amp;Table1[[#This Row],[Month]]</f>
        <v/>
      </c>
    </row>
    <row r="1090" spans="2:44" x14ac:dyDescent="0.3">
      <c r="B1090" s="14"/>
      <c r="C1090" s="14"/>
      <c r="D1090" s="14"/>
      <c r="E1090" s="14"/>
      <c r="F1090" s="14"/>
      <c r="G1090" s="14"/>
      <c r="H1090" s="14"/>
      <c r="I1090" s="14"/>
      <c r="J1090" s="14"/>
      <c r="K1090" s="14"/>
      <c r="L1090" s="14"/>
      <c r="M1090" s="24" t="str">
        <f t="shared" si="658"/>
        <v/>
      </c>
      <c r="N1090" s="24" t="str">
        <f t="shared" si="659"/>
        <v/>
      </c>
      <c r="O1090" s="24" t="str">
        <f t="shared" si="660"/>
        <v xml:space="preserve"> </v>
      </c>
      <c r="P1090" s="24">
        <f t="shared" si="661"/>
        <v>0</v>
      </c>
      <c r="Q1090" s="25">
        <f t="shared" si="662"/>
        <v>0</v>
      </c>
      <c r="R1090" s="26">
        <f t="shared" si="663"/>
        <v>0</v>
      </c>
      <c r="S1090" s="24" t="str">
        <f t="shared" si="664"/>
        <v/>
      </c>
      <c r="T1090" s="24" t="str">
        <f t="shared" si="665"/>
        <v/>
      </c>
      <c r="U1090" s="24" t="str">
        <f t="shared" si="666"/>
        <v/>
      </c>
      <c r="V1090" s="24" t="str">
        <f t="shared" si="667"/>
        <v/>
      </c>
      <c r="W1090" s="24" t="str">
        <f t="shared" si="668"/>
        <v/>
      </c>
      <c r="X1090" s="24" t="str">
        <f t="shared" si="669"/>
        <v/>
      </c>
      <c r="Y1090" s="24" t="str">
        <f t="shared" si="670"/>
        <v/>
      </c>
      <c r="Z1090" s="24" t="str">
        <f t="shared" si="671"/>
        <v/>
      </c>
      <c r="AA1090" s="24" t="b">
        <f t="shared" si="672"/>
        <v>0</v>
      </c>
      <c r="AB1090" s="34" t="str">
        <f t="shared" si="673"/>
        <v/>
      </c>
      <c r="AC1090" s="34">
        <f t="shared" si="674"/>
        <v>0</v>
      </c>
      <c r="AD1090" s="34">
        <f t="shared" si="675"/>
        <v>0</v>
      </c>
      <c r="AE1090" s="34" t="str">
        <f t="shared" si="676"/>
        <v xml:space="preserve"> 0</v>
      </c>
      <c r="AF1090" s="34">
        <f t="shared" si="677"/>
        <v>0</v>
      </c>
      <c r="AG1090" s="34">
        <f t="shared" si="678"/>
        <v>0</v>
      </c>
      <c r="AH1090" s="34" t="str">
        <f t="shared" si="679"/>
        <v/>
      </c>
      <c r="AI1090" s="172" t="str">
        <f>IF(AJ1090&lt;&gt;"",MAX(AI$3:AI1089)+1,"")</f>
        <v/>
      </c>
      <c r="AJ1090" s="172" t="str">
        <f t="shared" si="680"/>
        <v/>
      </c>
      <c r="AK1090" s="172" t="str">
        <f t="shared" si="681"/>
        <v/>
      </c>
      <c r="AL1090" s="172" t="str">
        <f t="shared" si="682"/>
        <v/>
      </c>
      <c r="AM1090" s="172" t="str">
        <f>IF(AN1090&lt;&gt;"",MAX(AM$3:AM1089)+1,"")</f>
        <v/>
      </c>
      <c r="AN1090" s="172" t="str">
        <f t="shared" si="683"/>
        <v/>
      </c>
      <c r="AO1090" s="172" t="str">
        <f t="shared" si="684"/>
        <v/>
      </c>
      <c r="AP1090" s="172" t="str">
        <f t="shared" si="685"/>
        <v/>
      </c>
      <c r="AQ1090" s="172" t="str">
        <f t="shared" si="686"/>
        <v/>
      </c>
      <c r="AR1090" s="172" t="str">
        <f>Table1[[#This Row],[Sex ]]&amp;Table1[[#This Row],[Month]]</f>
        <v/>
      </c>
    </row>
    <row r="1091" spans="2:44" x14ac:dyDescent="0.3">
      <c r="B1091" s="14"/>
      <c r="C1091" s="14"/>
      <c r="D1091" s="14"/>
      <c r="E1091" s="14"/>
      <c r="F1091" s="14"/>
      <c r="G1091" s="14"/>
      <c r="H1091" s="14"/>
      <c r="I1091" s="14"/>
      <c r="J1091" s="14"/>
      <c r="K1091" s="14"/>
      <c r="L1091" s="14"/>
      <c r="M1091" s="24" t="str">
        <f t="shared" si="658"/>
        <v/>
      </c>
      <c r="N1091" s="24" t="str">
        <f t="shared" si="659"/>
        <v/>
      </c>
      <c r="O1091" s="24" t="str">
        <f t="shared" si="660"/>
        <v xml:space="preserve"> </v>
      </c>
      <c r="P1091" s="24">
        <f t="shared" si="661"/>
        <v>0</v>
      </c>
      <c r="Q1091" s="25">
        <f t="shared" si="662"/>
        <v>0</v>
      </c>
      <c r="R1091" s="26">
        <f t="shared" si="663"/>
        <v>0</v>
      </c>
      <c r="S1091" s="24" t="str">
        <f t="shared" si="664"/>
        <v/>
      </c>
      <c r="T1091" s="24" t="str">
        <f t="shared" si="665"/>
        <v/>
      </c>
      <c r="U1091" s="24" t="str">
        <f t="shared" si="666"/>
        <v/>
      </c>
      <c r="V1091" s="24" t="str">
        <f t="shared" si="667"/>
        <v/>
      </c>
      <c r="W1091" s="24" t="str">
        <f t="shared" si="668"/>
        <v/>
      </c>
      <c r="X1091" s="24" t="str">
        <f t="shared" si="669"/>
        <v/>
      </c>
      <c r="Y1091" s="24" t="str">
        <f t="shared" si="670"/>
        <v/>
      </c>
      <c r="Z1091" s="24" t="str">
        <f t="shared" si="671"/>
        <v/>
      </c>
      <c r="AA1091" s="24" t="b">
        <f t="shared" si="672"/>
        <v>0</v>
      </c>
      <c r="AB1091" s="34" t="str">
        <f t="shared" si="673"/>
        <v/>
      </c>
      <c r="AC1091" s="34">
        <f t="shared" si="674"/>
        <v>0</v>
      </c>
      <c r="AD1091" s="34">
        <f t="shared" si="675"/>
        <v>0</v>
      </c>
      <c r="AE1091" s="34" t="str">
        <f t="shared" si="676"/>
        <v xml:space="preserve"> 0</v>
      </c>
      <c r="AF1091" s="34">
        <f t="shared" si="677"/>
        <v>0</v>
      </c>
      <c r="AG1091" s="34">
        <f t="shared" si="678"/>
        <v>0</v>
      </c>
      <c r="AH1091" s="34" t="str">
        <f t="shared" si="679"/>
        <v/>
      </c>
      <c r="AI1091" s="172" t="str">
        <f>IF(AJ1091&lt;&gt;"",MAX(AI$3:AI1090)+1,"")</f>
        <v/>
      </c>
      <c r="AJ1091" s="172" t="str">
        <f t="shared" si="680"/>
        <v/>
      </c>
      <c r="AK1091" s="172" t="str">
        <f t="shared" si="681"/>
        <v/>
      </c>
      <c r="AL1091" s="172" t="str">
        <f t="shared" si="682"/>
        <v/>
      </c>
      <c r="AM1091" s="172" t="str">
        <f>IF(AN1091&lt;&gt;"",MAX(AM$3:AM1090)+1,"")</f>
        <v/>
      </c>
      <c r="AN1091" s="172" t="str">
        <f t="shared" si="683"/>
        <v/>
      </c>
      <c r="AO1091" s="172" t="str">
        <f t="shared" si="684"/>
        <v/>
      </c>
      <c r="AP1091" s="172" t="str">
        <f t="shared" si="685"/>
        <v/>
      </c>
      <c r="AQ1091" s="172" t="str">
        <f t="shared" si="686"/>
        <v/>
      </c>
      <c r="AR1091" s="172" t="str">
        <f>Table1[[#This Row],[Sex ]]&amp;Table1[[#This Row],[Month]]</f>
        <v/>
      </c>
    </row>
    <row r="1092" spans="2:44" x14ac:dyDescent="0.3">
      <c r="B1092" s="14"/>
      <c r="C1092" s="14"/>
      <c r="D1092" s="14"/>
      <c r="E1092" s="14"/>
      <c r="F1092" s="14"/>
      <c r="G1092" s="14"/>
      <c r="H1092" s="14"/>
      <c r="I1092" s="14"/>
      <c r="J1092" s="14"/>
      <c r="K1092" s="14"/>
      <c r="L1092" s="14"/>
      <c r="M1092" s="24" t="str">
        <f t="shared" si="658"/>
        <v/>
      </c>
      <c r="N1092" s="24" t="str">
        <f t="shared" si="659"/>
        <v/>
      </c>
      <c r="O1092" s="24" t="str">
        <f t="shared" si="660"/>
        <v xml:space="preserve"> </v>
      </c>
      <c r="P1092" s="24">
        <f t="shared" si="661"/>
        <v>0</v>
      </c>
      <c r="Q1092" s="25">
        <f t="shared" si="662"/>
        <v>0</v>
      </c>
      <c r="R1092" s="26">
        <f t="shared" si="663"/>
        <v>0</v>
      </c>
      <c r="S1092" s="24" t="str">
        <f t="shared" si="664"/>
        <v/>
      </c>
      <c r="T1092" s="24" t="str">
        <f t="shared" si="665"/>
        <v/>
      </c>
      <c r="U1092" s="24" t="str">
        <f t="shared" si="666"/>
        <v/>
      </c>
      <c r="V1092" s="24" t="str">
        <f t="shared" si="667"/>
        <v/>
      </c>
      <c r="W1092" s="24" t="str">
        <f t="shared" si="668"/>
        <v/>
      </c>
      <c r="X1092" s="24" t="str">
        <f t="shared" si="669"/>
        <v/>
      </c>
      <c r="Y1092" s="24" t="str">
        <f t="shared" si="670"/>
        <v/>
      </c>
      <c r="Z1092" s="24" t="str">
        <f t="shared" si="671"/>
        <v/>
      </c>
      <c r="AA1092" s="24" t="b">
        <f t="shared" si="672"/>
        <v>0</v>
      </c>
      <c r="AB1092" s="34" t="str">
        <f t="shared" si="673"/>
        <v/>
      </c>
      <c r="AC1092" s="34">
        <f t="shared" si="674"/>
        <v>0</v>
      </c>
      <c r="AD1092" s="34">
        <f t="shared" si="675"/>
        <v>0</v>
      </c>
      <c r="AE1092" s="34" t="str">
        <f t="shared" si="676"/>
        <v xml:space="preserve"> 0</v>
      </c>
      <c r="AF1092" s="34">
        <f t="shared" si="677"/>
        <v>0</v>
      </c>
      <c r="AG1092" s="34">
        <f t="shared" si="678"/>
        <v>0</v>
      </c>
      <c r="AH1092" s="34" t="str">
        <f t="shared" si="679"/>
        <v/>
      </c>
      <c r="AI1092" s="172" t="str">
        <f>IF(AJ1092&lt;&gt;"",MAX(AI$3:AI1091)+1,"")</f>
        <v/>
      </c>
      <c r="AJ1092" s="172" t="str">
        <f t="shared" si="680"/>
        <v/>
      </c>
      <c r="AK1092" s="172" t="str">
        <f t="shared" si="681"/>
        <v/>
      </c>
      <c r="AL1092" s="172" t="str">
        <f t="shared" si="682"/>
        <v/>
      </c>
      <c r="AM1092" s="172" t="str">
        <f>IF(AN1092&lt;&gt;"",MAX(AM$3:AM1091)+1,"")</f>
        <v/>
      </c>
      <c r="AN1092" s="172" t="str">
        <f t="shared" si="683"/>
        <v/>
      </c>
      <c r="AO1092" s="172" t="str">
        <f t="shared" si="684"/>
        <v/>
      </c>
      <c r="AP1092" s="172" t="str">
        <f t="shared" si="685"/>
        <v/>
      </c>
      <c r="AQ1092" s="172" t="str">
        <f t="shared" si="686"/>
        <v/>
      </c>
      <c r="AR1092" s="172" t="str">
        <f>Table1[[#This Row],[Sex ]]&amp;Table1[[#This Row],[Month]]</f>
        <v/>
      </c>
    </row>
    <row r="1093" spans="2:44" x14ac:dyDescent="0.3">
      <c r="B1093" s="14"/>
      <c r="C1093" s="14"/>
      <c r="D1093" s="14"/>
      <c r="E1093" s="14"/>
      <c r="F1093" s="14"/>
      <c r="G1093" s="14"/>
      <c r="H1093" s="14"/>
      <c r="I1093" s="14"/>
      <c r="J1093" s="14"/>
      <c r="K1093" s="14"/>
      <c r="L1093" s="14"/>
      <c r="M1093" s="24" t="str">
        <f t="shared" si="658"/>
        <v/>
      </c>
      <c r="N1093" s="24" t="str">
        <f t="shared" si="659"/>
        <v/>
      </c>
      <c r="O1093" s="24" t="str">
        <f t="shared" si="660"/>
        <v xml:space="preserve"> </v>
      </c>
      <c r="P1093" s="24">
        <f t="shared" si="661"/>
        <v>0</v>
      </c>
      <c r="Q1093" s="25">
        <f t="shared" si="662"/>
        <v>0</v>
      </c>
      <c r="R1093" s="26">
        <f t="shared" si="663"/>
        <v>0</v>
      </c>
      <c r="S1093" s="24" t="str">
        <f t="shared" si="664"/>
        <v/>
      </c>
      <c r="T1093" s="24" t="str">
        <f t="shared" si="665"/>
        <v/>
      </c>
      <c r="U1093" s="24" t="str">
        <f t="shared" si="666"/>
        <v/>
      </c>
      <c r="V1093" s="24" t="str">
        <f t="shared" si="667"/>
        <v/>
      </c>
      <c r="W1093" s="24" t="str">
        <f t="shared" si="668"/>
        <v/>
      </c>
      <c r="X1093" s="24" t="str">
        <f t="shared" si="669"/>
        <v/>
      </c>
      <c r="Y1093" s="24" t="str">
        <f t="shared" si="670"/>
        <v/>
      </c>
      <c r="Z1093" s="24" t="str">
        <f t="shared" si="671"/>
        <v/>
      </c>
      <c r="AA1093" s="24" t="b">
        <f t="shared" si="672"/>
        <v>0</v>
      </c>
      <c r="AB1093" s="34" t="str">
        <f t="shared" si="673"/>
        <v/>
      </c>
      <c r="AC1093" s="34">
        <f t="shared" si="674"/>
        <v>0</v>
      </c>
      <c r="AD1093" s="34">
        <f t="shared" si="675"/>
        <v>0</v>
      </c>
      <c r="AE1093" s="34" t="str">
        <f t="shared" si="676"/>
        <v xml:space="preserve"> 0</v>
      </c>
      <c r="AF1093" s="34">
        <f t="shared" si="677"/>
        <v>0</v>
      </c>
      <c r="AG1093" s="34">
        <f t="shared" si="678"/>
        <v>0</v>
      </c>
      <c r="AH1093" s="34" t="str">
        <f t="shared" si="679"/>
        <v/>
      </c>
      <c r="AI1093" s="172" t="str">
        <f>IF(AJ1093&lt;&gt;"",MAX(AI$3:AI1092)+1,"")</f>
        <v/>
      </c>
      <c r="AJ1093" s="172" t="str">
        <f t="shared" si="680"/>
        <v/>
      </c>
      <c r="AK1093" s="172" t="str">
        <f t="shared" si="681"/>
        <v/>
      </c>
      <c r="AL1093" s="172" t="str">
        <f t="shared" si="682"/>
        <v/>
      </c>
      <c r="AM1093" s="172" t="str">
        <f>IF(AN1093&lt;&gt;"",MAX(AM$3:AM1092)+1,"")</f>
        <v/>
      </c>
      <c r="AN1093" s="172" t="str">
        <f t="shared" si="683"/>
        <v/>
      </c>
      <c r="AO1093" s="172" t="str">
        <f t="shared" si="684"/>
        <v/>
      </c>
      <c r="AP1093" s="172" t="str">
        <f t="shared" si="685"/>
        <v/>
      </c>
      <c r="AQ1093" s="172" t="str">
        <f t="shared" si="686"/>
        <v/>
      </c>
      <c r="AR1093" s="172" t="str">
        <f>Table1[[#This Row],[Sex ]]&amp;Table1[[#This Row],[Month]]</f>
        <v/>
      </c>
    </row>
    <row r="1094" spans="2:44" x14ac:dyDescent="0.3">
      <c r="B1094" s="14"/>
      <c r="C1094" s="14"/>
      <c r="D1094" s="14"/>
      <c r="E1094" s="14"/>
      <c r="F1094" s="14"/>
      <c r="G1094" s="14"/>
      <c r="H1094" s="14"/>
      <c r="I1094" s="14"/>
      <c r="J1094" s="14"/>
      <c r="K1094" s="14"/>
      <c r="L1094" s="14"/>
      <c r="M1094" s="24" t="str">
        <f t="shared" si="658"/>
        <v/>
      </c>
      <c r="N1094" s="24" t="str">
        <f t="shared" si="659"/>
        <v/>
      </c>
      <c r="O1094" s="24" t="str">
        <f t="shared" si="660"/>
        <v xml:space="preserve"> </v>
      </c>
      <c r="P1094" s="24">
        <f t="shared" si="661"/>
        <v>0</v>
      </c>
      <c r="Q1094" s="25">
        <f t="shared" si="662"/>
        <v>0</v>
      </c>
      <c r="R1094" s="26">
        <f t="shared" si="663"/>
        <v>0</v>
      </c>
      <c r="S1094" s="24" t="str">
        <f t="shared" si="664"/>
        <v/>
      </c>
      <c r="T1094" s="24" t="str">
        <f t="shared" si="665"/>
        <v/>
      </c>
      <c r="U1094" s="24" t="str">
        <f t="shared" si="666"/>
        <v/>
      </c>
      <c r="V1094" s="24" t="str">
        <f t="shared" si="667"/>
        <v/>
      </c>
      <c r="W1094" s="24" t="str">
        <f t="shared" si="668"/>
        <v/>
      </c>
      <c r="X1094" s="24" t="str">
        <f t="shared" si="669"/>
        <v/>
      </c>
      <c r="Y1094" s="24" t="str">
        <f t="shared" si="670"/>
        <v/>
      </c>
      <c r="Z1094" s="24" t="str">
        <f t="shared" si="671"/>
        <v/>
      </c>
      <c r="AA1094" s="24" t="b">
        <f t="shared" si="672"/>
        <v>0</v>
      </c>
      <c r="AB1094" s="34" t="str">
        <f t="shared" si="673"/>
        <v/>
      </c>
      <c r="AC1094" s="34">
        <f t="shared" si="674"/>
        <v>0</v>
      </c>
      <c r="AD1094" s="34">
        <f t="shared" si="675"/>
        <v>0</v>
      </c>
      <c r="AE1094" s="34" t="str">
        <f t="shared" si="676"/>
        <v xml:space="preserve"> 0</v>
      </c>
      <c r="AF1094" s="34">
        <f t="shared" si="677"/>
        <v>0</v>
      </c>
      <c r="AG1094" s="34">
        <f t="shared" si="678"/>
        <v>0</v>
      </c>
      <c r="AH1094" s="34" t="str">
        <f t="shared" si="679"/>
        <v/>
      </c>
      <c r="AI1094" s="172" t="str">
        <f>IF(AJ1094&lt;&gt;"",MAX(AI$3:AI1093)+1,"")</f>
        <v/>
      </c>
      <c r="AJ1094" s="172" t="str">
        <f t="shared" si="680"/>
        <v/>
      </c>
      <c r="AK1094" s="172" t="str">
        <f t="shared" si="681"/>
        <v/>
      </c>
      <c r="AL1094" s="172" t="str">
        <f t="shared" si="682"/>
        <v/>
      </c>
      <c r="AM1094" s="172" t="str">
        <f>IF(AN1094&lt;&gt;"",MAX(AM$3:AM1093)+1,"")</f>
        <v/>
      </c>
      <c r="AN1094" s="172" t="str">
        <f t="shared" si="683"/>
        <v/>
      </c>
      <c r="AO1094" s="172" t="str">
        <f t="shared" si="684"/>
        <v/>
      </c>
      <c r="AP1094" s="172" t="str">
        <f t="shared" si="685"/>
        <v/>
      </c>
      <c r="AQ1094" s="172" t="str">
        <f t="shared" si="686"/>
        <v/>
      </c>
      <c r="AR1094" s="172" t="str">
        <f>Table1[[#This Row],[Sex ]]&amp;Table1[[#This Row],[Month]]</f>
        <v/>
      </c>
    </row>
    <row r="1095" spans="2:44" x14ac:dyDescent="0.3">
      <c r="B1095" s="14"/>
      <c r="C1095" s="14"/>
      <c r="D1095" s="14"/>
      <c r="E1095" s="14"/>
      <c r="F1095" s="14"/>
      <c r="G1095" s="14"/>
      <c r="H1095" s="14"/>
      <c r="I1095" s="14"/>
      <c r="J1095" s="14"/>
      <c r="K1095" s="14"/>
      <c r="L1095" s="14"/>
      <c r="M1095" s="24" t="str">
        <f t="shared" si="658"/>
        <v/>
      </c>
      <c r="N1095" s="24" t="str">
        <f t="shared" si="659"/>
        <v/>
      </c>
      <c r="O1095" s="24" t="str">
        <f t="shared" si="660"/>
        <v xml:space="preserve"> </v>
      </c>
      <c r="P1095" s="24">
        <f t="shared" si="661"/>
        <v>0</v>
      </c>
      <c r="Q1095" s="25">
        <f t="shared" si="662"/>
        <v>0</v>
      </c>
      <c r="R1095" s="26">
        <f t="shared" si="663"/>
        <v>0</v>
      </c>
      <c r="S1095" s="24" t="str">
        <f t="shared" si="664"/>
        <v/>
      </c>
      <c r="T1095" s="24" t="str">
        <f t="shared" si="665"/>
        <v/>
      </c>
      <c r="U1095" s="24" t="str">
        <f t="shared" si="666"/>
        <v/>
      </c>
      <c r="V1095" s="24" t="str">
        <f t="shared" si="667"/>
        <v/>
      </c>
      <c r="W1095" s="24" t="str">
        <f t="shared" si="668"/>
        <v/>
      </c>
      <c r="X1095" s="24" t="str">
        <f t="shared" si="669"/>
        <v/>
      </c>
      <c r="Y1095" s="24" t="str">
        <f t="shared" si="670"/>
        <v/>
      </c>
      <c r="Z1095" s="24" t="str">
        <f t="shared" si="671"/>
        <v/>
      </c>
      <c r="AA1095" s="24" t="b">
        <f t="shared" si="672"/>
        <v>0</v>
      </c>
      <c r="AB1095" s="34" t="str">
        <f t="shared" si="673"/>
        <v/>
      </c>
      <c r="AC1095" s="34">
        <f t="shared" si="674"/>
        <v>0</v>
      </c>
      <c r="AD1095" s="34">
        <f t="shared" si="675"/>
        <v>0</v>
      </c>
      <c r="AE1095" s="34" t="str">
        <f t="shared" si="676"/>
        <v xml:space="preserve"> 0</v>
      </c>
      <c r="AF1095" s="34">
        <f t="shared" si="677"/>
        <v>0</v>
      </c>
      <c r="AG1095" s="34">
        <f t="shared" si="678"/>
        <v>0</v>
      </c>
      <c r="AH1095" s="34" t="str">
        <f t="shared" si="679"/>
        <v/>
      </c>
      <c r="AI1095" s="172" t="str">
        <f>IF(AJ1095&lt;&gt;"",MAX(AI$3:AI1094)+1,"")</f>
        <v/>
      </c>
      <c r="AJ1095" s="172" t="str">
        <f t="shared" si="680"/>
        <v/>
      </c>
      <c r="AK1095" s="172" t="str">
        <f t="shared" si="681"/>
        <v/>
      </c>
      <c r="AL1095" s="172" t="str">
        <f t="shared" si="682"/>
        <v/>
      </c>
      <c r="AM1095" s="172" t="str">
        <f>IF(AN1095&lt;&gt;"",MAX(AM$3:AM1094)+1,"")</f>
        <v/>
      </c>
      <c r="AN1095" s="172" t="str">
        <f t="shared" si="683"/>
        <v/>
      </c>
      <c r="AO1095" s="172" t="str">
        <f t="shared" si="684"/>
        <v/>
      </c>
      <c r="AP1095" s="172" t="str">
        <f t="shared" si="685"/>
        <v/>
      </c>
      <c r="AQ1095" s="172" t="str">
        <f t="shared" si="686"/>
        <v/>
      </c>
      <c r="AR1095" s="172" t="str">
        <f>Table1[[#This Row],[Sex ]]&amp;Table1[[#This Row],[Month]]</f>
        <v/>
      </c>
    </row>
    <row r="1096" spans="2:44" x14ac:dyDescent="0.3">
      <c r="B1096" s="14"/>
      <c r="C1096" s="14"/>
      <c r="D1096" s="14"/>
      <c r="E1096" s="14"/>
      <c r="F1096" s="14"/>
      <c r="G1096" s="14"/>
      <c r="H1096" s="14"/>
      <c r="I1096" s="14"/>
      <c r="J1096" s="14"/>
      <c r="K1096" s="14"/>
      <c r="L1096" s="14"/>
      <c r="M1096" s="24" t="str">
        <f t="shared" si="658"/>
        <v/>
      </c>
      <c r="N1096" s="24" t="str">
        <f t="shared" si="659"/>
        <v/>
      </c>
      <c r="O1096" s="24" t="str">
        <f t="shared" si="660"/>
        <v xml:space="preserve"> </v>
      </c>
      <c r="P1096" s="24">
        <f t="shared" si="661"/>
        <v>0</v>
      </c>
      <c r="Q1096" s="25">
        <f t="shared" si="662"/>
        <v>0</v>
      </c>
      <c r="R1096" s="26">
        <f t="shared" si="663"/>
        <v>0</v>
      </c>
      <c r="S1096" s="24" t="str">
        <f t="shared" si="664"/>
        <v/>
      </c>
      <c r="T1096" s="24" t="str">
        <f t="shared" si="665"/>
        <v/>
      </c>
      <c r="U1096" s="24" t="str">
        <f t="shared" si="666"/>
        <v/>
      </c>
      <c r="V1096" s="24" t="str">
        <f t="shared" si="667"/>
        <v/>
      </c>
      <c r="W1096" s="24" t="str">
        <f t="shared" si="668"/>
        <v/>
      </c>
      <c r="X1096" s="24" t="str">
        <f t="shared" si="669"/>
        <v/>
      </c>
      <c r="Y1096" s="24" t="str">
        <f t="shared" si="670"/>
        <v/>
      </c>
      <c r="Z1096" s="24" t="str">
        <f t="shared" si="671"/>
        <v/>
      </c>
      <c r="AA1096" s="24" t="b">
        <f t="shared" si="672"/>
        <v>0</v>
      </c>
      <c r="AB1096" s="34" t="str">
        <f t="shared" si="673"/>
        <v/>
      </c>
      <c r="AC1096" s="34">
        <f t="shared" si="674"/>
        <v>0</v>
      </c>
      <c r="AD1096" s="34">
        <f t="shared" si="675"/>
        <v>0</v>
      </c>
      <c r="AE1096" s="34" t="str">
        <f t="shared" si="676"/>
        <v xml:space="preserve"> 0</v>
      </c>
      <c r="AF1096" s="34">
        <f t="shared" si="677"/>
        <v>0</v>
      </c>
      <c r="AG1096" s="34">
        <f t="shared" si="678"/>
        <v>0</v>
      </c>
      <c r="AH1096" s="34" t="str">
        <f t="shared" si="679"/>
        <v/>
      </c>
      <c r="AI1096" s="172" t="str">
        <f>IF(AJ1096&lt;&gt;"",MAX(AI$3:AI1095)+1,"")</f>
        <v/>
      </c>
      <c r="AJ1096" s="172" t="str">
        <f t="shared" si="680"/>
        <v/>
      </c>
      <c r="AK1096" s="172" t="str">
        <f t="shared" si="681"/>
        <v/>
      </c>
      <c r="AL1096" s="172" t="str">
        <f t="shared" si="682"/>
        <v/>
      </c>
      <c r="AM1096" s="172" t="str">
        <f>IF(AN1096&lt;&gt;"",MAX(AM$3:AM1095)+1,"")</f>
        <v/>
      </c>
      <c r="AN1096" s="172" t="str">
        <f t="shared" si="683"/>
        <v/>
      </c>
      <c r="AO1096" s="172" t="str">
        <f t="shared" si="684"/>
        <v/>
      </c>
      <c r="AP1096" s="172" t="str">
        <f t="shared" si="685"/>
        <v/>
      </c>
      <c r="AQ1096" s="172" t="str">
        <f t="shared" si="686"/>
        <v/>
      </c>
      <c r="AR1096" s="172" t="str">
        <f>Table1[[#This Row],[Sex ]]&amp;Table1[[#This Row],[Month]]</f>
        <v/>
      </c>
    </row>
    <row r="1097" spans="2:44" x14ac:dyDescent="0.3">
      <c r="B1097" s="14"/>
      <c r="C1097" s="14"/>
      <c r="D1097" s="14"/>
      <c r="E1097" s="14"/>
      <c r="F1097" s="14"/>
      <c r="G1097" s="14"/>
      <c r="H1097" s="14"/>
      <c r="I1097" s="14"/>
      <c r="J1097" s="14"/>
      <c r="K1097" s="14"/>
      <c r="L1097" s="14"/>
      <c r="M1097" s="24" t="str">
        <f t="shared" si="658"/>
        <v/>
      </c>
      <c r="N1097" s="24" t="str">
        <f t="shared" si="659"/>
        <v/>
      </c>
      <c r="O1097" s="24" t="str">
        <f t="shared" si="660"/>
        <v xml:space="preserve"> </v>
      </c>
      <c r="P1097" s="24">
        <f t="shared" si="661"/>
        <v>0</v>
      </c>
      <c r="Q1097" s="25">
        <f t="shared" si="662"/>
        <v>0</v>
      </c>
      <c r="R1097" s="26">
        <f t="shared" si="663"/>
        <v>0</v>
      </c>
      <c r="S1097" s="24" t="str">
        <f t="shared" si="664"/>
        <v/>
      </c>
      <c r="T1097" s="24" t="str">
        <f t="shared" si="665"/>
        <v/>
      </c>
      <c r="U1097" s="24" t="str">
        <f t="shared" si="666"/>
        <v/>
      </c>
      <c r="V1097" s="24" t="str">
        <f t="shared" si="667"/>
        <v/>
      </c>
      <c r="W1097" s="24" t="str">
        <f t="shared" si="668"/>
        <v/>
      </c>
      <c r="X1097" s="24" t="str">
        <f t="shared" si="669"/>
        <v/>
      </c>
      <c r="Y1097" s="24" t="str">
        <f t="shared" si="670"/>
        <v/>
      </c>
      <c r="Z1097" s="24" t="str">
        <f t="shared" si="671"/>
        <v/>
      </c>
      <c r="AA1097" s="24" t="b">
        <f t="shared" si="672"/>
        <v>0</v>
      </c>
      <c r="AB1097" s="34" t="str">
        <f t="shared" si="673"/>
        <v/>
      </c>
      <c r="AC1097" s="34">
        <f t="shared" si="674"/>
        <v>0</v>
      </c>
      <c r="AD1097" s="34">
        <f t="shared" si="675"/>
        <v>0</v>
      </c>
      <c r="AE1097" s="34" t="str">
        <f t="shared" si="676"/>
        <v xml:space="preserve"> 0</v>
      </c>
      <c r="AF1097" s="34">
        <f t="shared" si="677"/>
        <v>0</v>
      </c>
      <c r="AG1097" s="34">
        <f t="shared" si="678"/>
        <v>0</v>
      </c>
      <c r="AH1097" s="34" t="str">
        <f t="shared" si="679"/>
        <v/>
      </c>
      <c r="AI1097" s="172" t="str">
        <f>IF(AJ1097&lt;&gt;"",MAX(AI$3:AI1096)+1,"")</f>
        <v/>
      </c>
      <c r="AJ1097" s="172" t="str">
        <f t="shared" si="680"/>
        <v/>
      </c>
      <c r="AK1097" s="172" t="str">
        <f t="shared" si="681"/>
        <v/>
      </c>
      <c r="AL1097" s="172" t="str">
        <f t="shared" si="682"/>
        <v/>
      </c>
      <c r="AM1097" s="172" t="str">
        <f>IF(AN1097&lt;&gt;"",MAX(AM$3:AM1096)+1,"")</f>
        <v/>
      </c>
      <c r="AN1097" s="172" t="str">
        <f t="shared" si="683"/>
        <v/>
      </c>
      <c r="AO1097" s="172" t="str">
        <f t="shared" si="684"/>
        <v/>
      </c>
      <c r="AP1097" s="172" t="str">
        <f t="shared" si="685"/>
        <v/>
      </c>
      <c r="AQ1097" s="172" t="str">
        <f t="shared" si="686"/>
        <v/>
      </c>
      <c r="AR1097" s="172" t="str">
        <f>Table1[[#This Row],[Sex ]]&amp;Table1[[#This Row],[Month]]</f>
        <v/>
      </c>
    </row>
    <row r="1098" spans="2:44" x14ac:dyDescent="0.3">
      <c r="B1098" s="14"/>
      <c r="C1098" s="14"/>
      <c r="D1098" s="14"/>
      <c r="E1098" s="14"/>
      <c r="F1098" s="14"/>
      <c r="G1098" s="14"/>
      <c r="H1098" s="14"/>
      <c r="I1098" s="14"/>
      <c r="J1098" s="14"/>
      <c r="K1098" s="14"/>
      <c r="L1098" s="14"/>
      <c r="M1098" s="24" t="str">
        <f t="shared" si="658"/>
        <v/>
      </c>
      <c r="N1098" s="24" t="str">
        <f t="shared" si="659"/>
        <v/>
      </c>
      <c r="O1098" s="24" t="str">
        <f t="shared" si="660"/>
        <v xml:space="preserve"> </v>
      </c>
      <c r="P1098" s="24">
        <f t="shared" si="661"/>
        <v>0</v>
      </c>
      <c r="Q1098" s="25">
        <f t="shared" si="662"/>
        <v>0</v>
      </c>
      <c r="R1098" s="26">
        <f t="shared" si="663"/>
        <v>0</v>
      </c>
      <c r="S1098" s="24" t="str">
        <f t="shared" si="664"/>
        <v/>
      </c>
      <c r="T1098" s="24" t="str">
        <f t="shared" si="665"/>
        <v/>
      </c>
      <c r="U1098" s="24" t="str">
        <f t="shared" si="666"/>
        <v/>
      </c>
      <c r="V1098" s="24" t="str">
        <f t="shared" si="667"/>
        <v/>
      </c>
      <c r="W1098" s="24" t="str">
        <f t="shared" si="668"/>
        <v/>
      </c>
      <c r="X1098" s="24" t="str">
        <f t="shared" si="669"/>
        <v/>
      </c>
      <c r="Y1098" s="24" t="str">
        <f t="shared" si="670"/>
        <v/>
      </c>
      <c r="Z1098" s="24" t="str">
        <f t="shared" si="671"/>
        <v/>
      </c>
      <c r="AA1098" s="24" t="b">
        <f t="shared" si="672"/>
        <v>0</v>
      </c>
      <c r="AB1098" s="34" t="str">
        <f t="shared" si="673"/>
        <v/>
      </c>
      <c r="AC1098" s="34">
        <f t="shared" si="674"/>
        <v>0</v>
      </c>
      <c r="AD1098" s="34">
        <f t="shared" si="675"/>
        <v>0</v>
      </c>
      <c r="AE1098" s="34" t="str">
        <f t="shared" si="676"/>
        <v xml:space="preserve"> 0</v>
      </c>
      <c r="AF1098" s="34">
        <f t="shared" si="677"/>
        <v>0</v>
      </c>
      <c r="AG1098" s="34">
        <f t="shared" si="678"/>
        <v>0</v>
      </c>
      <c r="AH1098" s="34" t="str">
        <f t="shared" si="679"/>
        <v/>
      </c>
      <c r="AI1098" s="172" t="str">
        <f>IF(AJ1098&lt;&gt;"",MAX(AI$3:AI1097)+1,"")</f>
        <v/>
      </c>
      <c r="AJ1098" s="172" t="str">
        <f t="shared" si="680"/>
        <v/>
      </c>
      <c r="AK1098" s="172" t="str">
        <f t="shared" si="681"/>
        <v/>
      </c>
      <c r="AL1098" s="172" t="str">
        <f t="shared" si="682"/>
        <v/>
      </c>
      <c r="AM1098" s="172" t="str">
        <f>IF(AN1098&lt;&gt;"",MAX(AM$3:AM1097)+1,"")</f>
        <v/>
      </c>
      <c r="AN1098" s="172" t="str">
        <f t="shared" si="683"/>
        <v/>
      </c>
      <c r="AO1098" s="172" t="str">
        <f t="shared" si="684"/>
        <v/>
      </c>
      <c r="AP1098" s="172" t="str">
        <f t="shared" si="685"/>
        <v/>
      </c>
      <c r="AQ1098" s="172" t="str">
        <f t="shared" si="686"/>
        <v/>
      </c>
      <c r="AR1098" s="172" t="str">
        <f>Table1[[#This Row],[Sex ]]&amp;Table1[[#This Row],[Month]]</f>
        <v/>
      </c>
    </row>
    <row r="1099" spans="2:44" x14ac:dyDescent="0.3">
      <c r="B1099" s="14"/>
      <c r="C1099" s="14"/>
      <c r="D1099" s="14"/>
      <c r="E1099" s="14"/>
      <c r="F1099" s="14"/>
      <c r="G1099" s="14"/>
      <c r="H1099" s="14"/>
      <c r="I1099" s="14"/>
      <c r="J1099" s="14"/>
      <c r="K1099" s="14"/>
      <c r="L1099" s="14"/>
      <c r="M1099" s="24" t="str">
        <f t="shared" si="658"/>
        <v/>
      </c>
      <c r="N1099" s="24" t="str">
        <f t="shared" si="659"/>
        <v/>
      </c>
      <c r="O1099" s="24" t="str">
        <f t="shared" si="660"/>
        <v xml:space="preserve"> </v>
      </c>
      <c r="P1099" s="24">
        <f t="shared" si="661"/>
        <v>0</v>
      </c>
      <c r="Q1099" s="25">
        <f t="shared" si="662"/>
        <v>0</v>
      </c>
      <c r="R1099" s="26">
        <f t="shared" si="663"/>
        <v>0</v>
      </c>
      <c r="S1099" s="24" t="str">
        <f t="shared" si="664"/>
        <v/>
      </c>
      <c r="T1099" s="24" t="str">
        <f t="shared" si="665"/>
        <v/>
      </c>
      <c r="U1099" s="24" t="str">
        <f t="shared" si="666"/>
        <v/>
      </c>
      <c r="V1099" s="24" t="str">
        <f t="shared" si="667"/>
        <v/>
      </c>
      <c r="W1099" s="24" t="str">
        <f t="shared" si="668"/>
        <v/>
      </c>
      <c r="X1099" s="24" t="str">
        <f t="shared" si="669"/>
        <v/>
      </c>
      <c r="Y1099" s="24" t="str">
        <f t="shared" si="670"/>
        <v/>
      </c>
      <c r="Z1099" s="24" t="str">
        <f t="shared" si="671"/>
        <v/>
      </c>
      <c r="AA1099" s="24" t="b">
        <f t="shared" si="672"/>
        <v>0</v>
      </c>
      <c r="AB1099" s="34" t="str">
        <f t="shared" si="673"/>
        <v/>
      </c>
      <c r="AC1099" s="34">
        <f t="shared" si="674"/>
        <v>0</v>
      </c>
      <c r="AD1099" s="34">
        <f t="shared" si="675"/>
        <v>0</v>
      </c>
      <c r="AE1099" s="34" t="str">
        <f t="shared" si="676"/>
        <v xml:space="preserve"> 0</v>
      </c>
      <c r="AF1099" s="34">
        <f t="shared" si="677"/>
        <v>0</v>
      </c>
      <c r="AG1099" s="34">
        <f t="shared" si="678"/>
        <v>0</v>
      </c>
      <c r="AH1099" s="34" t="str">
        <f t="shared" si="679"/>
        <v/>
      </c>
      <c r="AI1099" s="172" t="str">
        <f>IF(AJ1099&lt;&gt;"",MAX(AI$3:AI1098)+1,"")</f>
        <v/>
      </c>
      <c r="AJ1099" s="172" t="str">
        <f t="shared" si="680"/>
        <v/>
      </c>
      <c r="AK1099" s="172" t="str">
        <f t="shared" si="681"/>
        <v/>
      </c>
      <c r="AL1099" s="172" t="str">
        <f t="shared" si="682"/>
        <v/>
      </c>
      <c r="AM1099" s="172" t="str">
        <f>IF(AN1099&lt;&gt;"",MAX(AM$3:AM1098)+1,"")</f>
        <v/>
      </c>
      <c r="AN1099" s="172" t="str">
        <f t="shared" si="683"/>
        <v/>
      </c>
      <c r="AO1099" s="172" t="str">
        <f t="shared" si="684"/>
        <v/>
      </c>
      <c r="AP1099" s="172" t="str">
        <f t="shared" si="685"/>
        <v/>
      </c>
      <c r="AQ1099" s="172" t="str">
        <f t="shared" si="686"/>
        <v/>
      </c>
      <c r="AR1099" s="172" t="str">
        <f>Table1[[#This Row],[Sex ]]&amp;Table1[[#This Row],[Month]]</f>
        <v/>
      </c>
    </row>
    <row r="1100" spans="2:44" x14ac:dyDescent="0.3">
      <c r="B1100" s="14"/>
      <c r="C1100" s="14"/>
      <c r="D1100" s="14"/>
      <c r="E1100" s="14"/>
      <c r="F1100" s="14"/>
      <c r="G1100" s="14"/>
      <c r="H1100" s="14"/>
      <c r="I1100" s="14"/>
      <c r="J1100" s="14"/>
      <c r="K1100" s="14"/>
      <c r="L1100" s="14"/>
      <c r="M1100" s="24" t="str">
        <f t="shared" si="658"/>
        <v/>
      </c>
      <c r="N1100" s="24" t="str">
        <f t="shared" si="659"/>
        <v/>
      </c>
      <c r="O1100" s="24" t="str">
        <f t="shared" si="660"/>
        <v xml:space="preserve"> </v>
      </c>
      <c r="P1100" s="24">
        <f t="shared" si="661"/>
        <v>0</v>
      </c>
      <c r="Q1100" s="25">
        <f t="shared" si="662"/>
        <v>0</v>
      </c>
      <c r="R1100" s="26">
        <f t="shared" si="663"/>
        <v>0</v>
      </c>
      <c r="S1100" s="24" t="str">
        <f t="shared" si="664"/>
        <v/>
      </c>
      <c r="T1100" s="24" t="str">
        <f t="shared" si="665"/>
        <v/>
      </c>
      <c r="U1100" s="24" t="str">
        <f t="shared" si="666"/>
        <v/>
      </c>
      <c r="V1100" s="24" t="str">
        <f t="shared" si="667"/>
        <v/>
      </c>
      <c r="W1100" s="24" t="str">
        <f t="shared" si="668"/>
        <v/>
      </c>
      <c r="X1100" s="24" t="str">
        <f t="shared" si="669"/>
        <v/>
      </c>
      <c r="Y1100" s="24" t="str">
        <f t="shared" si="670"/>
        <v/>
      </c>
      <c r="Z1100" s="24" t="str">
        <f t="shared" si="671"/>
        <v/>
      </c>
      <c r="AA1100" s="24" t="b">
        <f t="shared" si="672"/>
        <v>0</v>
      </c>
      <c r="AB1100" s="34" t="str">
        <f t="shared" si="673"/>
        <v/>
      </c>
      <c r="AC1100" s="34">
        <f t="shared" si="674"/>
        <v>0</v>
      </c>
      <c r="AD1100" s="34">
        <f t="shared" si="675"/>
        <v>0</v>
      </c>
      <c r="AE1100" s="34" t="str">
        <f t="shared" si="676"/>
        <v xml:space="preserve"> 0</v>
      </c>
      <c r="AF1100" s="34">
        <f t="shared" si="677"/>
        <v>0</v>
      </c>
      <c r="AG1100" s="34">
        <f t="shared" si="678"/>
        <v>0</v>
      </c>
      <c r="AH1100" s="34" t="str">
        <f t="shared" si="679"/>
        <v/>
      </c>
      <c r="AI1100" s="172" t="str">
        <f>IF(AJ1100&lt;&gt;"",MAX(AI$3:AI1099)+1,"")</f>
        <v/>
      </c>
      <c r="AJ1100" s="172" t="str">
        <f t="shared" si="680"/>
        <v/>
      </c>
      <c r="AK1100" s="172" t="str">
        <f t="shared" si="681"/>
        <v/>
      </c>
      <c r="AL1100" s="172" t="str">
        <f t="shared" si="682"/>
        <v/>
      </c>
      <c r="AM1100" s="172" t="str">
        <f>IF(AN1100&lt;&gt;"",MAX(AM$3:AM1099)+1,"")</f>
        <v/>
      </c>
      <c r="AN1100" s="172" t="str">
        <f t="shared" si="683"/>
        <v/>
      </c>
      <c r="AO1100" s="172" t="str">
        <f t="shared" si="684"/>
        <v/>
      </c>
      <c r="AP1100" s="172" t="str">
        <f t="shared" si="685"/>
        <v/>
      </c>
      <c r="AQ1100" s="172" t="str">
        <f t="shared" si="686"/>
        <v/>
      </c>
      <c r="AR1100" s="172" t="str">
        <f>Table1[[#This Row],[Sex ]]&amp;Table1[[#This Row],[Month]]</f>
        <v/>
      </c>
    </row>
    <row r="1101" spans="2:44" x14ac:dyDescent="0.3">
      <c r="B1101" s="14"/>
      <c r="C1101" s="14"/>
      <c r="D1101" s="14"/>
      <c r="E1101" s="14"/>
      <c r="F1101" s="14"/>
      <c r="G1101" s="14"/>
      <c r="H1101" s="14"/>
      <c r="I1101" s="14"/>
      <c r="J1101" s="14"/>
      <c r="K1101" s="14"/>
      <c r="L1101" s="14"/>
      <c r="M1101" s="24" t="str">
        <f t="shared" si="658"/>
        <v/>
      </c>
      <c r="N1101" s="24" t="str">
        <f t="shared" si="659"/>
        <v/>
      </c>
      <c r="O1101" s="24" t="str">
        <f t="shared" si="660"/>
        <v xml:space="preserve"> </v>
      </c>
      <c r="P1101" s="24">
        <f t="shared" si="661"/>
        <v>0</v>
      </c>
      <c r="Q1101" s="25">
        <f t="shared" si="662"/>
        <v>0</v>
      </c>
      <c r="R1101" s="26">
        <f t="shared" si="663"/>
        <v>0</v>
      </c>
      <c r="S1101" s="24" t="str">
        <f t="shared" si="664"/>
        <v/>
      </c>
      <c r="T1101" s="24" t="str">
        <f t="shared" si="665"/>
        <v/>
      </c>
      <c r="U1101" s="24" t="str">
        <f t="shared" si="666"/>
        <v/>
      </c>
      <c r="V1101" s="24" t="str">
        <f t="shared" si="667"/>
        <v/>
      </c>
      <c r="W1101" s="24" t="str">
        <f t="shared" si="668"/>
        <v/>
      </c>
      <c r="X1101" s="24" t="str">
        <f t="shared" si="669"/>
        <v/>
      </c>
      <c r="Y1101" s="24" t="str">
        <f t="shared" si="670"/>
        <v/>
      </c>
      <c r="Z1101" s="24" t="str">
        <f t="shared" si="671"/>
        <v/>
      </c>
      <c r="AA1101" s="24" t="b">
        <f t="shared" si="672"/>
        <v>0</v>
      </c>
      <c r="AB1101" s="34" t="str">
        <f t="shared" si="673"/>
        <v/>
      </c>
      <c r="AC1101" s="34">
        <f t="shared" si="674"/>
        <v>0</v>
      </c>
      <c r="AD1101" s="34">
        <f t="shared" si="675"/>
        <v>0</v>
      </c>
      <c r="AE1101" s="34" t="str">
        <f t="shared" si="676"/>
        <v xml:space="preserve"> 0</v>
      </c>
      <c r="AF1101" s="34">
        <f t="shared" si="677"/>
        <v>0</v>
      </c>
      <c r="AG1101" s="34">
        <f t="shared" si="678"/>
        <v>0</v>
      </c>
      <c r="AH1101" s="34" t="str">
        <f t="shared" si="679"/>
        <v/>
      </c>
      <c r="AI1101" s="172" t="str">
        <f>IF(AJ1101&lt;&gt;"",MAX(AI$3:AI1100)+1,"")</f>
        <v/>
      </c>
      <c r="AJ1101" s="172" t="str">
        <f t="shared" si="680"/>
        <v/>
      </c>
      <c r="AK1101" s="172" t="str">
        <f t="shared" si="681"/>
        <v/>
      </c>
      <c r="AL1101" s="172" t="str">
        <f t="shared" si="682"/>
        <v/>
      </c>
      <c r="AM1101" s="172" t="str">
        <f>IF(AN1101&lt;&gt;"",MAX(AM$3:AM1100)+1,"")</f>
        <v/>
      </c>
      <c r="AN1101" s="172" t="str">
        <f t="shared" si="683"/>
        <v/>
      </c>
      <c r="AO1101" s="172" t="str">
        <f t="shared" si="684"/>
        <v/>
      </c>
      <c r="AP1101" s="172" t="str">
        <f t="shared" si="685"/>
        <v/>
      </c>
      <c r="AQ1101" s="172" t="str">
        <f t="shared" si="686"/>
        <v/>
      </c>
      <c r="AR1101" s="172" t="str">
        <f>Table1[[#This Row],[Sex ]]&amp;Table1[[#This Row],[Month]]</f>
        <v/>
      </c>
    </row>
    <row r="1102" spans="2:44" x14ac:dyDescent="0.3">
      <c r="B1102" s="14"/>
      <c r="C1102" s="14"/>
      <c r="D1102" s="14"/>
      <c r="E1102" s="14"/>
      <c r="F1102" s="14"/>
      <c r="G1102" s="14"/>
      <c r="H1102" s="14"/>
      <c r="I1102" s="14"/>
      <c r="J1102" s="14"/>
      <c r="K1102" s="14"/>
      <c r="L1102" s="14"/>
      <c r="M1102" s="24" t="str">
        <f t="shared" si="658"/>
        <v/>
      </c>
      <c r="N1102" s="24" t="str">
        <f t="shared" si="659"/>
        <v/>
      </c>
      <c r="O1102" s="24" t="str">
        <f t="shared" si="660"/>
        <v xml:space="preserve"> </v>
      </c>
      <c r="P1102" s="24">
        <f t="shared" si="661"/>
        <v>0</v>
      </c>
      <c r="Q1102" s="25">
        <f t="shared" si="662"/>
        <v>0</v>
      </c>
      <c r="R1102" s="26">
        <f t="shared" si="663"/>
        <v>0</v>
      </c>
      <c r="S1102" s="24" t="str">
        <f t="shared" si="664"/>
        <v/>
      </c>
      <c r="T1102" s="24" t="str">
        <f t="shared" si="665"/>
        <v/>
      </c>
      <c r="U1102" s="24" t="str">
        <f t="shared" si="666"/>
        <v/>
      </c>
      <c r="V1102" s="24" t="str">
        <f t="shared" si="667"/>
        <v/>
      </c>
      <c r="W1102" s="24" t="str">
        <f t="shared" si="668"/>
        <v/>
      </c>
      <c r="X1102" s="24" t="str">
        <f t="shared" si="669"/>
        <v/>
      </c>
      <c r="Y1102" s="24" t="str">
        <f t="shared" si="670"/>
        <v/>
      </c>
      <c r="Z1102" s="24" t="str">
        <f t="shared" si="671"/>
        <v/>
      </c>
      <c r="AA1102" s="24" t="b">
        <f t="shared" si="672"/>
        <v>0</v>
      </c>
      <c r="AB1102" s="34" t="str">
        <f t="shared" si="673"/>
        <v/>
      </c>
      <c r="AC1102" s="34">
        <f t="shared" si="674"/>
        <v>0</v>
      </c>
      <c r="AD1102" s="34">
        <f t="shared" si="675"/>
        <v>0</v>
      </c>
      <c r="AE1102" s="34" t="str">
        <f t="shared" si="676"/>
        <v xml:space="preserve"> 0</v>
      </c>
      <c r="AF1102" s="34">
        <f t="shared" si="677"/>
        <v>0</v>
      </c>
      <c r="AG1102" s="34">
        <f t="shared" si="678"/>
        <v>0</v>
      </c>
      <c r="AH1102" s="34" t="str">
        <f t="shared" si="679"/>
        <v/>
      </c>
      <c r="AI1102" s="172" t="str">
        <f>IF(AJ1102&lt;&gt;"",MAX(AI$3:AI1101)+1,"")</f>
        <v/>
      </c>
      <c r="AJ1102" s="172" t="str">
        <f t="shared" si="680"/>
        <v/>
      </c>
      <c r="AK1102" s="172" t="str">
        <f t="shared" si="681"/>
        <v/>
      </c>
      <c r="AL1102" s="172" t="str">
        <f t="shared" si="682"/>
        <v/>
      </c>
      <c r="AM1102" s="172" t="str">
        <f>IF(AN1102&lt;&gt;"",MAX(AM$3:AM1101)+1,"")</f>
        <v/>
      </c>
      <c r="AN1102" s="172" t="str">
        <f t="shared" si="683"/>
        <v/>
      </c>
      <c r="AO1102" s="172" t="str">
        <f t="shared" si="684"/>
        <v/>
      </c>
      <c r="AP1102" s="172" t="str">
        <f t="shared" si="685"/>
        <v/>
      </c>
      <c r="AQ1102" s="172" t="str">
        <f t="shared" si="686"/>
        <v/>
      </c>
      <c r="AR1102" s="172" t="str">
        <f>Table1[[#This Row],[Sex ]]&amp;Table1[[#This Row],[Month]]</f>
        <v/>
      </c>
    </row>
    <row r="1103" spans="2:44" x14ac:dyDescent="0.3">
      <c r="B1103" s="14"/>
      <c r="C1103" s="14"/>
      <c r="D1103" s="14"/>
      <c r="E1103" s="14"/>
      <c r="F1103" s="14"/>
      <c r="G1103" s="14"/>
      <c r="H1103" s="14"/>
      <c r="I1103" s="14"/>
      <c r="J1103" s="14"/>
      <c r="K1103" s="14"/>
      <c r="L1103" s="14"/>
      <c r="M1103" s="24" t="str">
        <f t="shared" si="658"/>
        <v/>
      </c>
      <c r="N1103" s="24" t="str">
        <f t="shared" si="659"/>
        <v/>
      </c>
      <c r="O1103" s="24" t="str">
        <f t="shared" si="660"/>
        <v xml:space="preserve"> </v>
      </c>
      <c r="P1103" s="24">
        <f t="shared" si="661"/>
        <v>0</v>
      </c>
      <c r="Q1103" s="25">
        <f t="shared" si="662"/>
        <v>0</v>
      </c>
      <c r="R1103" s="26">
        <f t="shared" si="663"/>
        <v>0</v>
      </c>
      <c r="S1103" s="24" t="str">
        <f t="shared" si="664"/>
        <v/>
      </c>
      <c r="T1103" s="24" t="str">
        <f t="shared" si="665"/>
        <v/>
      </c>
      <c r="U1103" s="24" t="str">
        <f t="shared" si="666"/>
        <v/>
      </c>
      <c r="V1103" s="24" t="str">
        <f t="shared" si="667"/>
        <v/>
      </c>
      <c r="W1103" s="24" t="str">
        <f t="shared" si="668"/>
        <v/>
      </c>
      <c r="X1103" s="24" t="str">
        <f t="shared" si="669"/>
        <v/>
      </c>
      <c r="Y1103" s="24" t="str">
        <f t="shared" si="670"/>
        <v/>
      </c>
      <c r="Z1103" s="24" t="str">
        <f t="shared" si="671"/>
        <v/>
      </c>
      <c r="AA1103" s="24" t="b">
        <f t="shared" si="672"/>
        <v>0</v>
      </c>
      <c r="AB1103" s="34" t="str">
        <f t="shared" si="673"/>
        <v/>
      </c>
      <c r="AC1103" s="34">
        <f t="shared" si="674"/>
        <v>0</v>
      </c>
      <c r="AD1103" s="34">
        <f t="shared" si="675"/>
        <v>0</v>
      </c>
      <c r="AE1103" s="34" t="str">
        <f t="shared" si="676"/>
        <v xml:space="preserve"> 0</v>
      </c>
      <c r="AF1103" s="34">
        <f t="shared" si="677"/>
        <v>0</v>
      </c>
      <c r="AG1103" s="34">
        <f t="shared" si="678"/>
        <v>0</v>
      </c>
      <c r="AH1103" s="34" t="str">
        <f t="shared" si="679"/>
        <v/>
      </c>
      <c r="AI1103" s="172" t="str">
        <f>IF(AJ1103&lt;&gt;"",MAX(AI$3:AI1102)+1,"")</f>
        <v/>
      </c>
      <c r="AJ1103" s="172" t="str">
        <f t="shared" si="680"/>
        <v/>
      </c>
      <c r="AK1103" s="172" t="str">
        <f t="shared" si="681"/>
        <v/>
      </c>
      <c r="AL1103" s="172" t="str">
        <f t="shared" si="682"/>
        <v/>
      </c>
      <c r="AM1103" s="172" t="str">
        <f>IF(AN1103&lt;&gt;"",MAX(AM$3:AM1102)+1,"")</f>
        <v/>
      </c>
      <c r="AN1103" s="172" t="str">
        <f t="shared" si="683"/>
        <v/>
      </c>
      <c r="AO1103" s="172" t="str">
        <f t="shared" si="684"/>
        <v/>
      </c>
      <c r="AP1103" s="172" t="str">
        <f t="shared" si="685"/>
        <v/>
      </c>
      <c r="AQ1103" s="172" t="str">
        <f t="shared" si="686"/>
        <v/>
      </c>
      <c r="AR1103" s="172" t="str">
        <f>Table1[[#This Row],[Sex ]]&amp;Table1[[#This Row],[Month]]</f>
        <v/>
      </c>
    </row>
    <row r="1104" spans="2:44" x14ac:dyDescent="0.3">
      <c r="B1104" s="14"/>
      <c r="C1104" s="14"/>
      <c r="D1104" s="14"/>
      <c r="E1104" s="14"/>
      <c r="F1104" s="14"/>
      <c r="G1104" s="14"/>
      <c r="H1104" s="14"/>
      <c r="I1104" s="14"/>
      <c r="J1104" s="14"/>
      <c r="K1104" s="14"/>
      <c r="L1104" s="14"/>
      <c r="M1104" s="24" t="str">
        <f t="shared" si="658"/>
        <v/>
      </c>
      <c r="N1104" s="24" t="str">
        <f t="shared" si="659"/>
        <v/>
      </c>
      <c r="O1104" s="24" t="str">
        <f t="shared" si="660"/>
        <v xml:space="preserve"> </v>
      </c>
      <c r="P1104" s="24">
        <f t="shared" si="661"/>
        <v>0</v>
      </c>
      <c r="Q1104" s="25">
        <f t="shared" si="662"/>
        <v>0</v>
      </c>
      <c r="R1104" s="26">
        <f t="shared" si="663"/>
        <v>0</v>
      </c>
      <c r="S1104" s="24" t="str">
        <f t="shared" si="664"/>
        <v/>
      </c>
      <c r="T1104" s="24" t="str">
        <f t="shared" si="665"/>
        <v/>
      </c>
      <c r="U1104" s="24" t="str">
        <f t="shared" si="666"/>
        <v/>
      </c>
      <c r="V1104" s="24" t="str">
        <f t="shared" si="667"/>
        <v/>
      </c>
      <c r="W1104" s="24" t="str">
        <f t="shared" si="668"/>
        <v/>
      </c>
      <c r="X1104" s="24" t="str">
        <f t="shared" si="669"/>
        <v/>
      </c>
      <c r="Y1104" s="24" t="str">
        <f t="shared" si="670"/>
        <v/>
      </c>
      <c r="Z1104" s="24" t="str">
        <f t="shared" si="671"/>
        <v/>
      </c>
      <c r="AA1104" s="24" t="b">
        <f t="shared" si="672"/>
        <v>0</v>
      </c>
      <c r="AB1104" s="34" t="str">
        <f t="shared" si="673"/>
        <v/>
      </c>
      <c r="AC1104" s="34">
        <f t="shared" si="674"/>
        <v>0</v>
      </c>
      <c r="AD1104" s="34">
        <f t="shared" si="675"/>
        <v>0</v>
      </c>
      <c r="AE1104" s="34" t="str">
        <f t="shared" si="676"/>
        <v xml:space="preserve"> 0</v>
      </c>
      <c r="AF1104" s="34">
        <f t="shared" si="677"/>
        <v>0</v>
      </c>
      <c r="AG1104" s="34">
        <f t="shared" si="678"/>
        <v>0</v>
      </c>
      <c r="AH1104" s="34" t="str">
        <f t="shared" si="679"/>
        <v/>
      </c>
      <c r="AI1104" s="172" t="str">
        <f>IF(AJ1104&lt;&gt;"",MAX(AI$3:AI1103)+1,"")</f>
        <v/>
      </c>
      <c r="AJ1104" s="172" t="str">
        <f t="shared" si="680"/>
        <v/>
      </c>
      <c r="AK1104" s="172" t="str">
        <f t="shared" si="681"/>
        <v/>
      </c>
      <c r="AL1104" s="172" t="str">
        <f t="shared" si="682"/>
        <v/>
      </c>
      <c r="AM1104" s="172" t="str">
        <f>IF(AN1104&lt;&gt;"",MAX(AM$3:AM1103)+1,"")</f>
        <v/>
      </c>
      <c r="AN1104" s="172" t="str">
        <f t="shared" si="683"/>
        <v/>
      </c>
      <c r="AO1104" s="172" t="str">
        <f t="shared" si="684"/>
        <v/>
      </c>
      <c r="AP1104" s="172" t="str">
        <f t="shared" si="685"/>
        <v/>
      </c>
      <c r="AQ1104" s="172" t="str">
        <f t="shared" si="686"/>
        <v/>
      </c>
      <c r="AR1104" s="172" t="str">
        <f>Table1[[#This Row],[Sex ]]&amp;Table1[[#This Row],[Month]]</f>
        <v/>
      </c>
    </row>
    <row r="1105" spans="2:44" x14ac:dyDescent="0.3">
      <c r="B1105" s="14"/>
      <c r="C1105" s="14"/>
      <c r="D1105" s="14"/>
      <c r="E1105" s="14"/>
      <c r="F1105" s="14"/>
      <c r="G1105" s="14"/>
      <c r="H1105" s="14"/>
      <c r="I1105" s="14"/>
      <c r="J1105" s="14"/>
      <c r="K1105" s="14"/>
      <c r="L1105" s="14"/>
      <c r="M1105" s="24" t="str">
        <f t="shared" si="658"/>
        <v/>
      </c>
      <c r="N1105" s="24" t="str">
        <f t="shared" si="659"/>
        <v/>
      </c>
      <c r="O1105" s="24" t="str">
        <f t="shared" si="660"/>
        <v xml:space="preserve"> </v>
      </c>
      <c r="P1105" s="24">
        <f t="shared" si="661"/>
        <v>0</v>
      </c>
      <c r="Q1105" s="25">
        <f t="shared" si="662"/>
        <v>0</v>
      </c>
      <c r="R1105" s="26">
        <f t="shared" si="663"/>
        <v>0</v>
      </c>
      <c r="S1105" s="24" t="str">
        <f t="shared" si="664"/>
        <v/>
      </c>
      <c r="T1105" s="24" t="str">
        <f t="shared" si="665"/>
        <v/>
      </c>
      <c r="U1105" s="24" t="str">
        <f t="shared" si="666"/>
        <v/>
      </c>
      <c r="V1105" s="24" t="str">
        <f t="shared" si="667"/>
        <v/>
      </c>
      <c r="W1105" s="24" t="str">
        <f t="shared" si="668"/>
        <v/>
      </c>
      <c r="X1105" s="24" t="str">
        <f t="shared" si="669"/>
        <v/>
      </c>
      <c r="Y1105" s="24" t="str">
        <f t="shared" si="670"/>
        <v/>
      </c>
      <c r="Z1105" s="24" t="str">
        <f t="shared" si="671"/>
        <v/>
      </c>
      <c r="AA1105" s="24" t="b">
        <f t="shared" si="672"/>
        <v>0</v>
      </c>
      <c r="AB1105" s="34" t="str">
        <f t="shared" si="673"/>
        <v/>
      </c>
      <c r="AC1105" s="34">
        <f t="shared" si="674"/>
        <v>0</v>
      </c>
      <c r="AD1105" s="34">
        <f t="shared" si="675"/>
        <v>0</v>
      </c>
      <c r="AE1105" s="34" t="str">
        <f t="shared" si="676"/>
        <v xml:space="preserve"> 0</v>
      </c>
      <c r="AF1105" s="34">
        <f t="shared" si="677"/>
        <v>0</v>
      </c>
      <c r="AG1105" s="34">
        <f t="shared" si="678"/>
        <v>0</v>
      </c>
      <c r="AH1105" s="34" t="str">
        <f t="shared" si="679"/>
        <v/>
      </c>
      <c r="AI1105" s="172" t="str">
        <f>IF(AJ1105&lt;&gt;"",MAX(AI$3:AI1104)+1,"")</f>
        <v/>
      </c>
      <c r="AJ1105" s="172" t="str">
        <f t="shared" si="680"/>
        <v/>
      </c>
      <c r="AK1105" s="172" t="str">
        <f t="shared" si="681"/>
        <v/>
      </c>
      <c r="AL1105" s="172" t="str">
        <f t="shared" si="682"/>
        <v/>
      </c>
      <c r="AM1105" s="172" t="str">
        <f>IF(AN1105&lt;&gt;"",MAX(AM$3:AM1104)+1,"")</f>
        <v/>
      </c>
      <c r="AN1105" s="172" t="str">
        <f t="shared" si="683"/>
        <v/>
      </c>
      <c r="AO1105" s="172" t="str">
        <f t="shared" si="684"/>
        <v/>
      </c>
      <c r="AP1105" s="172" t="str">
        <f t="shared" si="685"/>
        <v/>
      </c>
      <c r="AQ1105" s="172" t="str">
        <f t="shared" si="686"/>
        <v/>
      </c>
      <c r="AR1105" s="172" t="str">
        <f>Table1[[#This Row],[Sex ]]&amp;Table1[[#This Row],[Month]]</f>
        <v/>
      </c>
    </row>
    <row r="1106" spans="2:44" x14ac:dyDescent="0.3">
      <c r="B1106" s="14"/>
      <c r="C1106" s="14"/>
      <c r="D1106" s="14"/>
      <c r="E1106" s="14"/>
      <c r="F1106" s="14"/>
      <c r="G1106" s="14"/>
      <c r="H1106" s="14"/>
      <c r="I1106" s="14"/>
      <c r="J1106" s="14"/>
      <c r="K1106" s="14"/>
      <c r="L1106" s="14"/>
      <c r="M1106" s="24" t="str">
        <f t="shared" si="658"/>
        <v/>
      </c>
      <c r="N1106" s="24" t="str">
        <f t="shared" si="659"/>
        <v/>
      </c>
      <c r="O1106" s="24" t="str">
        <f t="shared" si="660"/>
        <v xml:space="preserve"> </v>
      </c>
      <c r="P1106" s="24">
        <f t="shared" si="661"/>
        <v>0</v>
      </c>
      <c r="Q1106" s="25">
        <f t="shared" si="662"/>
        <v>0</v>
      </c>
      <c r="R1106" s="26">
        <f t="shared" si="663"/>
        <v>0</v>
      </c>
      <c r="S1106" s="24" t="str">
        <f t="shared" si="664"/>
        <v/>
      </c>
      <c r="T1106" s="24" t="str">
        <f t="shared" si="665"/>
        <v/>
      </c>
      <c r="U1106" s="24" t="str">
        <f t="shared" si="666"/>
        <v/>
      </c>
      <c r="V1106" s="24" t="str">
        <f t="shared" si="667"/>
        <v/>
      </c>
      <c r="W1106" s="24" t="str">
        <f t="shared" si="668"/>
        <v/>
      </c>
      <c r="X1106" s="24" t="str">
        <f t="shared" si="669"/>
        <v/>
      </c>
      <c r="Y1106" s="24" t="str">
        <f t="shared" si="670"/>
        <v/>
      </c>
      <c r="Z1106" s="24" t="str">
        <f t="shared" si="671"/>
        <v/>
      </c>
      <c r="AA1106" s="24" t="b">
        <f t="shared" si="672"/>
        <v>0</v>
      </c>
      <c r="AB1106" s="34" t="str">
        <f t="shared" si="673"/>
        <v/>
      </c>
      <c r="AC1106" s="34">
        <f t="shared" si="674"/>
        <v>0</v>
      </c>
      <c r="AD1106" s="34">
        <f t="shared" si="675"/>
        <v>0</v>
      </c>
      <c r="AE1106" s="34" t="str">
        <f t="shared" si="676"/>
        <v xml:space="preserve"> 0</v>
      </c>
      <c r="AF1106" s="34">
        <f t="shared" si="677"/>
        <v>0</v>
      </c>
      <c r="AG1106" s="34">
        <f t="shared" si="678"/>
        <v>0</v>
      </c>
      <c r="AH1106" s="34" t="str">
        <f t="shared" si="679"/>
        <v/>
      </c>
      <c r="AI1106" s="172" t="str">
        <f>IF(AJ1106&lt;&gt;"",MAX(AI$3:AI1105)+1,"")</f>
        <v/>
      </c>
      <c r="AJ1106" s="172" t="str">
        <f t="shared" si="680"/>
        <v/>
      </c>
      <c r="AK1106" s="172" t="str">
        <f t="shared" si="681"/>
        <v/>
      </c>
      <c r="AL1106" s="172" t="str">
        <f t="shared" si="682"/>
        <v/>
      </c>
      <c r="AM1106" s="172" t="str">
        <f>IF(AN1106&lt;&gt;"",MAX(AM$3:AM1105)+1,"")</f>
        <v/>
      </c>
      <c r="AN1106" s="172" t="str">
        <f t="shared" si="683"/>
        <v/>
      </c>
      <c r="AO1106" s="172" t="str">
        <f t="shared" si="684"/>
        <v/>
      </c>
      <c r="AP1106" s="172" t="str">
        <f t="shared" si="685"/>
        <v/>
      </c>
      <c r="AQ1106" s="172" t="str">
        <f t="shared" si="686"/>
        <v/>
      </c>
      <c r="AR1106" s="172" t="str">
        <f>Table1[[#This Row],[Sex ]]&amp;Table1[[#This Row],[Month]]</f>
        <v/>
      </c>
    </row>
    <row r="1107" spans="2:44" x14ac:dyDescent="0.3">
      <c r="B1107" s="14"/>
      <c r="C1107" s="14"/>
      <c r="D1107" s="14"/>
      <c r="E1107" s="14"/>
      <c r="F1107" s="14"/>
      <c r="G1107" s="14"/>
      <c r="H1107" s="14"/>
      <c r="I1107" s="14"/>
      <c r="J1107" s="14"/>
      <c r="K1107" s="14"/>
      <c r="L1107" s="14"/>
      <c r="M1107" s="24" t="str">
        <f t="shared" si="658"/>
        <v/>
      </c>
      <c r="N1107" s="24" t="str">
        <f t="shared" si="659"/>
        <v/>
      </c>
      <c r="O1107" s="24" t="str">
        <f t="shared" si="660"/>
        <v xml:space="preserve"> </v>
      </c>
      <c r="P1107" s="24">
        <f t="shared" si="661"/>
        <v>0</v>
      </c>
      <c r="Q1107" s="25">
        <f t="shared" si="662"/>
        <v>0</v>
      </c>
      <c r="R1107" s="26">
        <f t="shared" si="663"/>
        <v>0</v>
      </c>
      <c r="S1107" s="24" t="str">
        <f t="shared" si="664"/>
        <v/>
      </c>
      <c r="T1107" s="24" t="str">
        <f t="shared" si="665"/>
        <v/>
      </c>
      <c r="U1107" s="24" t="str">
        <f t="shared" si="666"/>
        <v/>
      </c>
      <c r="V1107" s="24" t="str">
        <f t="shared" si="667"/>
        <v/>
      </c>
      <c r="W1107" s="24" t="str">
        <f t="shared" si="668"/>
        <v/>
      </c>
      <c r="X1107" s="24" t="str">
        <f t="shared" si="669"/>
        <v/>
      </c>
      <c r="Y1107" s="24" t="str">
        <f t="shared" si="670"/>
        <v/>
      </c>
      <c r="Z1107" s="24" t="str">
        <f t="shared" si="671"/>
        <v/>
      </c>
      <c r="AA1107" s="24" t="b">
        <f t="shared" si="672"/>
        <v>0</v>
      </c>
      <c r="AB1107" s="34" t="str">
        <f t="shared" si="673"/>
        <v/>
      </c>
      <c r="AC1107" s="34">
        <f t="shared" si="674"/>
        <v>0</v>
      </c>
      <c r="AD1107" s="34">
        <f t="shared" si="675"/>
        <v>0</v>
      </c>
      <c r="AE1107" s="34" t="str">
        <f t="shared" si="676"/>
        <v xml:space="preserve"> 0</v>
      </c>
      <c r="AF1107" s="34">
        <f t="shared" si="677"/>
        <v>0</v>
      </c>
      <c r="AG1107" s="34">
        <f t="shared" si="678"/>
        <v>0</v>
      </c>
      <c r="AH1107" s="34" t="str">
        <f t="shared" si="679"/>
        <v/>
      </c>
      <c r="AI1107" s="172" t="str">
        <f>IF(AJ1107&lt;&gt;"",MAX(AI$3:AI1106)+1,"")</f>
        <v/>
      </c>
      <c r="AJ1107" s="172" t="str">
        <f t="shared" si="680"/>
        <v/>
      </c>
      <c r="AK1107" s="172" t="str">
        <f t="shared" si="681"/>
        <v/>
      </c>
      <c r="AL1107" s="172" t="str">
        <f t="shared" si="682"/>
        <v/>
      </c>
      <c r="AM1107" s="172" t="str">
        <f>IF(AN1107&lt;&gt;"",MAX(AM$3:AM1106)+1,"")</f>
        <v/>
      </c>
      <c r="AN1107" s="172" t="str">
        <f t="shared" si="683"/>
        <v/>
      </c>
      <c r="AO1107" s="172" t="str">
        <f t="shared" si="684"/>
        <v/>
      </c>
      <c r="AP1107" s="172" t="str">
        <f t="shared" si="685"/>
        <v/>
      </c>
      <c r="AQ1107" s="172" t="str">
        <f t="shared" si="686"/>
        <v/>
      </c>
      <c r="AR1107" s="172" t="str">
        <f>Table1[[#This Row],[Sex ]]&amp;Table1[[#This Row],[Month]]</f>
        <v/>
      </c>
    </row>
    <row r="1108" spans="2:44" x14ac:dyDescent="0.3">
      <c r="B1108" s="14"/>
      <c r="C1108" s="14"/>
      <c r="D1108" s="14"/>
      <c r="E1108" s="14"/>
      <c r="F1108" s="14"/>
      <c r="G1108" s="14"/>
      <c r="H1108" s="14"/>
      <c r="I1108" s="14"/>
      <c r="J1108" s="14"/>
      <c r="K1108" s="14"/>
      <c r="L1108" s="14"/>
      <c r="M1108" s="24" t="str">
        <f t="shared" si="658"/>
        <v/>
      </c>
      <c r="N1108" s="24" t="str">
        <f t="shared" si="659"/>
        <v/>
      </c>
      <c r="O1108" s="24" t="str">
        <f t="shared" si="660"/>
        <v xml:space="preserve"> </v>
      </c>
      <c r="P1108" s="24">
        <f t="shared" si="661"/>
        <v>0</v>
      </c>
      <c r="Q1108" s="25">
        <f t="shared" si="662"/>
        <v>0</v>
      </c>
      <c r="R1108" s="26">
        <f t="shared" si="663"/>
        <v>0</v>
      </c>
      <c r="S1108" s="24" t="str">
        <f t="shared" si="664"/>
        <v/>
      </c>
      <c r="T1108" s="24" t="str">
        <f t="shared" si="665"/>
        <v/>
      </c>
      <c r="U1108" s="24" t="str">
        <f t="shared" si="666"/>
        <v/>
      </c>
      <c r="V1108" s="24" t="str">
        <f t="shared" si="667"/>
        <v/>
      </c>
      <c r="W1108" s="24" t="str">
        <f t="shared" si="668"/>
        <v/>
      </c>
      <c r="X1108" s="24" t="str">
        <f t="shared" si="669"/>
        <v/>
      </c>
      <c r="Y1108" s="24" t="str">
        <f t="shared" si="670"/>
        <v/>
      </c>
      <c r="Z1108" s="24" t="str">
        <f t="shared" si="671"/>
        <v/>
      </c>
      <c r="AA1108" s="24" t="b">
        <f t="shared" si="672"/>
        <v>0</v>
      </c>
      <c r="AB1108" s="34" t="str">
        <f t="shared" si="673"/>
        <v/>
      </c>
      <c r="AC1108" s="34">
        <f t="shared" si="674"/>
        <v>0</v>
      </c>
      <c r="AD1108" s="34">
        <f t="shared" si="675"/>
        <v>0</v>
      </c>
      <c r="AE1108" s="34" t="str">
        <f t="shared" si="676"/>
        <v xml:space="preserve"> 0</v>
      </c>
      <c r="AF1108" s="34">
        <f t="shared" si="677"/>
        <v>0</v>
      </c>
      <c r="AG1108" s="34">
        <f t="shared" si="678"/>
        <v>0</v>
      </c>
      <c r="AH1108" s="34" t="str">
        <f t="shared" si="679"/>
        <v/>
      </c>
      <c r="AI1108" s="172" t="str">
        <f>IF(AJ1108&lt;&gt;"",MAX(AI$3:AI1107)+1,"")</f>
        <v/>
      </c>
      <c r="AJ1108" s="172" t="str">
        <f t="shared" si="680"/>
        <v/>
      </c>
      <c r="AK1108" s="172" t="str">
        <f t="shared" si="681"/>
        <v/>
      </c>
      <c r="AL1108" s="172" t="str">
        <f t="shared" si="682"/>
        <v/>
      </c>
      <c r="AM1108" s="172" t="str">
        <f>IF(AN1108&lt;&gt;"",MAX(AM$3:AM1107)+1,"")</f>
        <v/>
      </c>
      <c r="AN1108" s="172" t="str">
        <f t="shared" si="683"/>
        <v/>
      </c>
      <c r="AO1108" s="172" t="str">
        <f t="shared" si="684"/>
        <v/>
      </c>
      <c r="AP1108" s="172" t="str">
        <f t="shared" si="685"/>
        <v/>
      </c>
      <c r="AQ1108" s="172" t="str">
        <f t="shared" si="686"/>
        <v/>
      </c>
      <c r="AR1108" s="172" t="str">
        <f>Table1[[#This Row],[Sex ]]&amp;Table1[[#This Row],[Month]]</f>
        <v/>
      </c>
    </row>
    <row r="1109" spans="2:44" x14ac:dyDescent="0.3">
      <c r="B1109" s="14"/>
      <c r="C1109" s="14"/>
      <c r="D1109" s="14"/>
      <c r="E1109" s="14"/>
      <c r="F1109" s="14"/>
      <c r="G1109" s="14"/>
      <c r="H1109" s="14"/>
      <c r="I1109" s="14"/>
      <c r="J1109" s="14"/>
      <c r="K1109" s="14"/>
      <c r="L1109" s="14"/>
      <c r="M1109" s="24" t="str">
        <f t="shared" si="658"/>
        <v/>
      </c>
      <c r="N1109" s="24" t="str">
        <f t="shared" si="659"/>
        <v/>
      </c>
      <c r="O1109" s="24" t="str">
        <f t="shared" si="660"/>
        <v xml:space="preserve"> </v>
      </c>
      <c r="P1109" s="24">
        <f t="shared" si="661"/>
        <v>0</v>
      </c>
      <c r="Q1109" s="25">
        <f t="shared" si="662"/>
        <v>0</v>
      </c>
      <c r="R1109" s="26">
        <f t="shared" si="663"/>
        <v>0</v>
      </c>
      <c r="S1109" s="24" t="str">
        <f t="shared" si="664"/>
        <v/>
      </c>
      <c r="T1109" s="24" t="str">
        <f t="shared" si="665"/>
        <v/>
      </c>
      <c r="U1109" s="24" t="str">
        <f t="shared" si="666"/>
        <v/>
      </c>
      <c r="V1109" s="24" t="str">
        <f t="shared" si="667"/>
        <v/>
      </c>
      <c r="W1109" s="24" t="str">
        <f t="shared" si="668"/>
        <v/>
      </c>
      <c r="X1109" s="24" t="str">
        <f t="shared" si="669"/>
        <v/>
      </c>
      <c r="Y1109" s="24" t="str">
        <f t="shared" si="670"/>
        <v/>
      </c>
      <c r="Z1109" s="24" t="str">
        <f t="shared" si="671"/>
        <v/>
      </c>
      <c r="AA1109" s="24" t="b">
        <f t="shared" si="672"/>
        <v>0</v>
      </c>
      <c r="AB1109" s="34" t="str">
        <f t="shared" si="673"/>
        <v/>
      </c>
      <c r="AC1109" s="34">
        <f t="shared" si="674"/>
        <v>0</v>
      </c>
      <c r="AD1109" s="34">
        <f t="shared" si="675"/>
        <v>0</v>
      </c>
      <c r="AE1109" s="34" t="str">
        <f t="shared" si="676"/>
        <v xml:space="preserve"> 0</v>
      </c>
      <c r="AF1109" s="34">
        <f t="shared" si="677"/>
        <v>0</v>
      </c>
      <c r="AG1109" s="34">
        <f t="shared" si="678"/>
        <v>0</v>
      </c>
      <c r="AH1109" s="34" t="str">
        <f t="shared" si="679"/>
        <v/>
      </c>
      <c r="AI1109" s="172" t="str">
        <f>IF(AJ1109&lt;&gt;"",MAX(AI$3:AI1108)+1,"")</f>
        <v/>
      </c>
      <c r="AJ1109" s="172" t="str">
        <f t="shared" si="680"/>
        <v/>
      </c>
      <c r="AK1109" s="172" t="str">
        <f t="shared" si="681"/>
        <v/>
      </c>
      <c r="AL1109" s="172" t="str">
        <f t="shared" si="682"/>
        <v/>
      </c>
      <c r="AM1109" s="172" t="str">
        <f>IF(AN1109&lt;&gt;"",MAX(AM$3:AM1108)+1,"")</f>
        <v/>
      </c>
      <c r="AN1109" s="172" t="str">
        <f t="shared" si="683"/>
        <v/>
      </c>
      <c r="AO1109" s="172" t="str">
        <f t="shared" si="684"/>
        <v/>
      </c>
      <c r="AP1109" s="172" t="str">
        <f t="shared" si="685"/>
        <v/>
      </c>
      <c r="AQ1109" s="172" t="str">
        <f t="shared" si="686"/>
        <v/>
      </c>
      <c r="AR1109" s="172" t="str">
        <f>Table1[[#This Row],[Sex ]]&amp;Table1[[#This Row],[Month]]</f>
        <v/>
      </c>
    </row>
    <row r="1110" spans="2:44" x14ac:dyDescent="0.3">
      <c r="B1110" s="14"/>
      <c r="C1110" s="14"/>
      <c r="D1110" s="14"/>
      <c r="E1110" s="14"/>
      <c r="F1110" s="14"/>
      <c r="G1110" s="14"/>
      <c r="H1110" s="14"/>
      <c r="I1110" s="14"/>
      <c r="J1110" s="14"/>
      <c r="K1110" s="14"/>
      <c r="L1110" s="14"/>
      <c r="M1110" s="24" t="str">
        <f t="shared" si="658"/>
        <v/>
      </c>
      <c r="N1110" s="24" t="str">
        <f t="shared" si="659"/>
        <v/>
      </c>
      <c r="O1110" s="24" t="str">
        <f t="shared" si="660"/>
        <v xml:space="preserve"> </v>
      </c>
      <c r="P1110" s="24">
        <f t="shared" si="661"/>
        <v>0</v>
      </c>
      <c r="Q1110" s="25">
        <f t="shared" si="662"/>
        <v>0</v>
      </c>
      <c r="R1110" s="26">
        <f t="shared" si="663"/>
        <v>0</v>
      </c>
      <c r="S1110" s="24" t="str">
        <f t="shared" si="664"/>
        <v/>
      </c>
      <c r="T1110" s="24" t="str">
        <f t="shared" si="665"/>
        <v/>
      </c>
      <c r="U1110" s="24" t="str">
        <f t="shared" si="666"/>
        <v/>
      </c>
      <c r="V1110" s="24" t="str">
        <f t="shared" si="667"/>
        <v/>
      </c>
      <c r="W1110" s="24" t="str">
        <f t="shared" si="668"/>
        <v/>
      </c>
      <c r="X1110" s="24" t="str">
        <f t="shared" si="669"/>
        <v/>
      </c>
      <c r="Y1110" s="24" t="str">
        <f t="shared" si="670"/>
        <v/>
      </c>
      <c r="Z1110" s="24" t="str">
        <f t="shared" si="671"/>
        <v/>
      </c>
      <c r="AA1110" s="24" t="b">
        <f t="shared" si="672"/>
        <v>0</v>
      </c>
      <c r="AB1110" s="34" t="str">
        <f t="shared" si="673"/>
        <v/>
      </c>
      <c r="AC1110" s="34">
        <f t="shared" si="674"/>
        <v>0</v>
      </c>
      <c r="AD1110" s="34">
        <f t="shared" si="675"/>
        <v>0</v>
      </c>
      <c r="AE1110" s="34" t="str">
        <f t="shared" si="676"/>
        <v xml:space="preserve"> 0</v>
      </c>
      <c r="AF1110" s="34">
        <f t="shared" si="677"/>
        <v>0</v>
      </c>
      <c r="AG1110" s="34">
        <f t="shared" si="678"/>
        <v>0</v>
      </c>
      <c r="AH1110" s="34" t="str">
        <f t="shared" si="679"/>
        <v/>
      </c>
      <c r="AI1110" s="172" t="str">
        <f>IF(AJ1110&lt;&gt;"",MAX(AI$3:AI1109)+1,"")</f>
        <v/>
      </c>
      <c r="AJ1110" s="172" t="str">
        <f t="shared" si="680"/>
        <v/>
      </c>
      <c r="AK1110" s="172" t="str">
        <f t="shared" si="681"/>
        <v/>
      </c>
      <c r="AL1110" s="172" t="str">
        <f t="shared" si="682"/>
        <v/>
      </c>
      <c r="AM1110" s="172" t="str">
        <f>IF(AN1110&lt;&gt;"",MAX(AM$3:AM1109)+1,"")</f>
        <v/>
      </c>
      <c r="AN1110" s="172" t="str">
        <f t="shared" si="683"/>
        <v/>
      </c>
      <c r="AO1110" s="172" t="str">
        <f t="shared" si="684"/>
        <v/>
      </c>
      <c r="AP1110" s="172" t="str">
        <f t="shared" si="685"/>
        <v/>
      </c>
      <c r="AQ1110" s="172" t="str">
        <f t="shared" si="686"/>
        <v/>
      </c>
      <c r="AR1110" s="172" t="str">
        <f>Table1[[#This Row],[Sex ]]&amp;Table1[[#This Row],[Month]]</f>
        <v/>
      </c>
    </row>
    <row r="1111" spans="2:44" x14ac:dyDescent="0.3">
      <c r="B1111" s="14"/>
      <c r="C1111" s="14"/>
      <c r="D1111" s="14"/>
      <c r="E1111" s="14"/>
      <c r="F1111" s="14"/>
      <c r="G1111" s="14"/>
      <c r="H1111" s="14"/>
      <c r="I1111" s="14"/>
      <c r="J1111" s="14"/>
      <c r="K1111" s="14"/>
      <c r="L1111" s="14"/>
      <c r="M1111" s="24" t="str">
        <f t="shared" si="658"/>
        <v/>
      </c>
      <c r="N1111" s="24" t="str">
        <f t="shared" si="659"/>
        <v/>
      </c>
      <c r="O1111" s="24" t="str">
        <f t="shared" si="660"/>
        <v xml:space="preserve"> </v>
      </c>
      <c r="P1111" s="24">
        <f t="shared" si="661"/>
        <v>0</v>
      </c>
      <c r="Q1111" s="25">
        <f t="shared" si="662"/>
        <v>0</v>
      </c>
      <c r="R1111" s="26">
        <f t="shared" si="663"/>
        <v>0</v>
      </c>
      <c r="S1111" s="24" t="str">
        <f t="shared" si="664"/>
        <v/>
      </c>
      <c r="T1111" s="24" t="str">
        <f t="shared" si="665"/>
        <v/>
      </c>
      <c r="U1111" s="24" t="str">
        <f t="shared" si="666"/>
        <v/>
      </c>
      <c r="V1111" s="24" t="str">
        <f t="shared" si="667"/>
        <v/>
      </c>
      <c r="W1111" s="24" t="str">
        <f t="shared" si="668"/>
        <v/>
      </c>
      <c r="X1111" s="24" t="str">
        <f t="shared" si="669"/>
        <v/>
      </c>
      <c r="Y1111" s="24" t="str">
        <f t="shared" si="670"/>
        <v/>
      </c>
      <c r="Z1111" s="24" t="str">
        <f t="shared" si="671"/>
        <v/>
      </c>
      <c r="AA1111" s="24" t="b">
        <f t="shared" si="672"/>
        <v>0</v>
      </c>
      <c r="AB1111" s="34" t="str">
        <f t="shared" si="673"/>
        <v/>
      </c>
      <c r="AC1111" s="34">
        <f t="shared" si="674"/>
        <v>0</v>
      </c>
      <c r="AD1111" s="34">
        <f t="shared" si="675"/>
        <v>0</v>
      </c>
      <c r="AE1111" s="34" t="str">
        <f t="shared" si="676"/>
        <v xml:space="preserve"> 0</v>
      </c>
      <c r="AF1111" s="34">
        <f t="shared" si="677"/>
        <v>0</v>
      </c>
      <c r="AG1111" s="34">
        <f t="shared" si="678"/>
        <v>0</v>
      </c>
      <c r="AH1111" s="34" t="str">
        <f t="shared" si="679"/>
        <v/>
      </c>
      <c r="AI1111" s="172" t="str">
        <f>IF(AJ1111&lt;&gt;"",MAX(AI$3:AI1110)+1,"")</f>
        <v/>
      </c>
      <c r="AJ1111" s="172" t="str">
        <f t="shared" si="680"/>
        <v/>
      </c>
      <c r="AK1111" s="172" t="str">
        <f t="shared" si="681"/>
        <v/>
      </c>
      <c r="AL1111" s="172" t="str">
        <f t="shared" si="682"/>
        <v/>
      </c>
      <c r="AM1111" s="172" t="str">
        <f>IF(AN1111&lt;&gt;"",MAX(AM$3:AM1110)+1,"")</f>
        <v/>
      </c>
      <c r="AN1111" s="172" t="str">
        <f t="shared" si="683"/>
        <v/>
      </c>
      <c r="AO1111" s="172" t="str">
        <f t="shared" si="684"/>
        <v/>
      </c>
      <c r="AP1111" s="172" t="str">
        <f t="shared" si="685"/>
        <v/>
      </c>
      <c r="AQ1111" s="172" t="str">
        <f t="shared" si="686"/>
        <v/>
      </c>
      <c r="AR1111" s="172" t="str">
        <f>Table1[[#This Row],[Sex ]]&amp;Table1[[#This Row],[Month]]</f>
        <v/>
      </c>
    </row>
    <row r="1112" spans="2:44" x14ac:dyDescent="0.3">
      <c r="B1112" s="14"/>
      <c r="C1112" s="14"/>
      <c r="D1112" s="14"/>
      <c r="E1112" s="14"/>
      <c r="F1112" s="14"/>
      <c r="G1112" s="14"/>
      <c r="H1112" s="14"/>
      <c r="I1112" s="14"/>
      <c r="J1112" s="14"/>
      <c r="K1112" s="14"/>
      <c r="L1112" s="14"/>
      <c r="M1112" s="24" t="str">
        <f t="shared" si="658"/>
        <v/>
      </c>
      <c r="N1112" s="24" t="str">
        <f t="shared" si="659"/>
        <v/>
      </c>
      <c r="O1112" s="24" t="str">
        <f t="shared" si="660"/>
        <v xml:space="preserve"> </v>
      </c>
      <c r="P1112" s="24">
        <f t="shared" si="661"/>
        <v>0</v>
      </c>
      <c r="Q1112" s="25">
        <f t="shared" si="662"/>
        <v>0</v>
      </c>
      <c r="R1112" s="26">
        <f t="shared" si="663"/>
        <v>0</v>
      </c>
      <c r="S1112" s="24" t="str">
        <f t="shared" si="664"/>
        <v/>
      </c>
      <c r="T1112" s="24" t="str">
        <f t="shared" si="665"/>
        <v/>
      </c>
      <c r="U1112" s="24" t="str">
        <f t="shared" si="666"/>
        <v/>
      </c>
      <c r="V1112" s="24" t="str">
        <f t="shared" si="667"/>
        <v/>
      </c>
      <c r="W1112" s="24" t="str">
        <f t="shared" si="668"/>
        <v/>
      </c>
      <c r="X1112" s="24" t="str">
        <f t="shared" si="669"/>
        <v/>
      </c>
      <c r="Y1112" s="24" t="str">
        <f t="shared" si="670"/>
        <v/>
      </c>
      <c r="Z1112" s="24" t="str">
        <f t="shared" si="671"/>
        <v/>
      </c>
      <c r="AA1112" s="24" t="b">
        <f t="shared" si="672"/>
        <v>0</v>
      </c>
      <c r="AB1112" s="34" t="str">
        <f t="shared" si="673"/>
        <v/>
      </c>
      <c r="AC1112" s="34">
        <f t="shared" si="674"/>
        <v>0</v>
      </c>
      <c r="AD1112" s="34">
        <f t="shared" si="675"/>
        <v>0</v>
      </c>
      <c r="AE1112" s="34" t="str">
        <f t="shared" si="676"/>
        <v xml:space="preserve"> 0</v>
      </c>
      <c r="AF1112" s="34">
        <f t="shared" si="677"/>
        <v>0</v>
      </c>
      <c r="AG1112" s="34">
        <f t="shared" si="678"/>
        <v>0</v>
      </c>
      <c r="AH1112" s="34" t="str">
        <f t="shared" si="679"/>
        <v/>
      </c>
      <c r="AI1112" s="172" t="str">
        <f>IF(AJ1112&lt;&gt;"",MAX(AI$3:AI1111)+1,"")</f>
        <v/>
      </c>
      <c r="AJ1112" s="172" t="str">
        <f t="shared" si="680"/>
        <v/>
      </c>
      <c r="AK1112" s="172" t="str">
        <f t="shared" si="681"/>
        <v/>
      </c>
      <c r="AL1112" s="172" t="str">
        <f t="shared" si="682"/>
        <v/>
      </c>
      <c r="AM1112" s="172" t="str">
        <f>IF(AN1112&lt;&gt;"",MAX(AM$3:AM1111)+1,"")</f>
        <v/>
      </c>
      <c r="AN1112" s="172" t="str">
        <f t="shared" si="683"/>
        <v/>
      </c>
      <c r="AO1112" s="172" t="str">
        <f t="shared" si="684"/>
        <v/>
      </c>
      <c r="AP1112" s="172" t="str">
        <f t="shared" si="685"/>
        <v/>
      </c>
      <c r="AQ1112" s="172" t="str">
        <f t="shared" si="686"/>
        <v/>
      </c>
      <c r="AR1112" s="172" t="str">
        <f>Table1[[#This Row],[Sex ]]&amp;Table1[[#This Row],[Month]]</f>
        <v/>
      </c>
    </row>
    <row r="1113" spans="2:44" x14ac:dyDescent="0.3">
      <c r="B1113" s="14"/>
      <c r="C1113" s="14"/>
      <c r="D1113" s="14"/>
      <c r="E1113" s="14"/>
      <c r="F1113" s="14"/>
      <c r="G1113" s="14"/>
      <c r="H1113" s="14"/>
      <c r="I1113" s="14"/>
      <c r="J1113" s="14"/>
      <c r="K1113" s="14"/>
      <c r="L1113" s="14"/>
      <c r="M1113" s="24" t="str">
        <f t="shared" si="658"/>
        <v/>
      </c>
      <c r="N1113" s="24" t="str">
        <f t="shared" si="659"/>
        <v/>
      </c>
      <c r="O1113" s="24" t="str">
        <f t="shared" si="660"/>
        <v xml:space="preserve"> </v>
      </c>
      <c r="P1113" s="24">
        <f t="shared" si="661"/>
        <v>0</v>
      </c>
      <c r="Q1113" s="25">
        <f t="shared" si="662"/>
        <v>0</v>
      </c>
      <c r="R1113" s="26">
        <f t="shared" si="663"/>
        <v>0</v>
      </c>
      <c r="S1113" s="24" t="str">
        <f t="shared" si="664"/>
        <v/>
      </c>
      <c r="T1113" s="24" t="str">
        <f t="shared" si="665"/>
        <v/>
      </c>
      <c r="U1113" s="24" t="str">
        <f t="shared" si="666"/>
        <v/>
      </c>
      <c r="V1113" s="24" t="str">
        <f t="shared" si="667"/>
        <v/>
      </c>
      <c r="W1113" s="24" t="str">
        <f t="shared" si="668"/>
        <v/>
      </c>
      <c r="X1113" s="24" t="str">
        <f t="shared" si="669"/>
        <v/>
      </c>
      <c r="Y1113" s="24" t="str">
        <f t="shared" si="670"/>
        <v/>
      </c>
      <c r="Z1113" s="24" t="str">
        <f t="shared" si="671"/>
        <v/>
      </c>
      <c r="AA1113" s="24" t="b">
        <f t="shared" si="672"/>
        <v>0</v>
      </c>
      <c r="AB1113" s="34" t="str">
        <f t="shared" si="673"/>
        <v/>
      </c>
      <c r="AC1113" s="34">
        <f t="shared" si="674"/>
        <v>0</v>
      </c>
      <c r="AD1113" s="34">
        <f t="shared" si="675"/>
        <v>0</v>
      </c>
      <c r="AE1113" s="34" t="str">
        <f t="shared" si="676"/>
        <v xml:space="preserve"> 0</v>
      </c>
      <c r="AF1113" s="34">
        <f t="shared" si="677"/>
        <v>0</v>
      </c>
      <c r="AG1113" s="34">
        <f t="shared" si="678"/>
        <v>0</v>
      </c>
      <c r="AH1113" s="34" t="str">
        <f t="shared" si="679"/>
        <v/>
      </c>
      <c r="AI1113" s="172" t="str">
        <f>IF(AJ1113&lt;&gt;"",MAX(AI$3:AI1112)+1,"")</f>
        <v/>
      </c>
      <c r="AJ1113" s="172" t="str">
        <f t="shared" si="680"/>
        <v/>
      </c>
      <c r="AK1113" s="172" t="str">
        <f t="shared" si="681"/>
        <v/>
      </c>
      <c r="AL1113" s="172" t="str">
        <f t="shared" si="682"/>
        <v/>
      </c>
      <c r="AM1113" s="172" t="str">
        <f>IF(AN1113&lt;&gt;"",MAX(AM$3:AM1112)+1,"")</f>
        <v/>
      </c>
      <c r="AN1113" s="172" t="str">
        <f t="shared" si="683"/>
        <v/>
      </c>
      <c r="AO1113" s="172" t="str">
        <f t="shared" si="684"/>
        <v/>
      </c>
      <c r="AP1113" s="172" t="str">
        <f t="shared" si="685"/>
        <v/>
      </c>
      <c r="AQ1113" s="172" t="str">
        <f t="shared" si="686"/>
        <v/>
      </c>
      <c r="AR1113" s="172" t="str">
        <f>Table1[[#This Row],[Sex ]]&amp;Table1[[#This Row],[Month]]</f>
        <v/>
      </c>
    </row>
    <row r="1114" spans="2:44" x14ac:dyDescent="0.3">
      <c r="B1114" s="14"/>
      <c r="C1114" s="14"/>
      <c r="D1114" s="14"/>
      <c r="E1114" s="14"/>
      <c r="F1114" s="14"/>
      <c r="G1114" s="14"/>
      <c r="H1114" s="14"/>
      <c r="I1114" s="14"/>
      <c r="J1114" s="14"/>
      <c r="K1114" s="14"/>
      <c r="L1114" s="14"/>
      <c r="M1114" s="24" t="str">
        <f t="shared" si="658"/>
        <v/>
      </c>
      <c r="N1114" s="24" t="str">
        <f t="shared" si="659"/>
        <v/>
      </c>
      <c r="O1114" s="24" t="str">
        <f t="shared" si="660"/>
        <v xml:space="preserve"> </v>
      </c>
      <c r="P1114" s="24">
        <f t="shared" si="661"/>
        <v>0</v>
      </c>
      <c r="Q1114" s="25">
        <f t="shared" si="662"/>
        <v>0</v>
      </c>
      <c r="R1114" s="26">
        <f t="shared" si="663"/>
        <v>0</v>
      </c>
      <c r="S1114" s="24" t="str">
        <f t="shared" si="664"/>
        <v/>
      </c>
      <c r="T1114" s="24" t="str">
        <f t="shared" si="665"/>
        <v/>
      </c>
      <c r="U1114" s="24" t="str">
        <f t="shared" si="666"/>
        <v/>
      </c>
      <c r="V1114" s="24" t="str">
        <f t="shared" si="667"/>
        <v/>
      </c>
      <c r="W1114" s="24" t="str">
        <f t="shared" si="668"/>
        <v/>
      </c>
      <c r="X1114" s="24" t="str">
        <f t="shared" si="669"/>
        <v/>
      </c>
      <c r="Y1114" s="24" t="str">
        <f t="shared" si="670"/>
        <v/>
      </c>
      <c r="Z1114" s="24" t="str">
        <f t="shared" si="671"/>
        <v/>
      </c>
      <c r="AA1114" s="24" t="b">
        <f t="shared" si="672"/>
        <v>0</v>
      </c>
      <c r="AB1114" s="34" t="str">
        <f t="shared" si="673"/>
        <v/>
      </c>
      <c r="AC1114" s="34">
        <f t="shared" si="674"/>
        <v>0</v>
      </c>
      <c r="AD1114" s="34">
        <f t="shared" si="675"/>
        <v>0</v>
      </c>
      <c r="AE1114" s="34" t="str">
        <f t="shared" si="676"/>
        <v xml:space="preserve"> 0</v>
      </c>
      <c r="AF1114" s="34">
        <f t="shared" si="677"/>
        <v>0</v>
      </c>
      <c r="AG1114" s="34">
        <f t="shared" si="678"/>
        <v>0</v>
      </c>
      <c r="AH1114" s="34" t="str">
        <f t="shared" si="679"/>
        <v/>
      </c>
      <c r="AI1114" s="172" t="str">
        <f>IF(AJ1114&lt;&gt;"",MAX(AI$3:AI1113)+1,"")</f>
        <v/>
      </c>
      <c r="AJ1114" s="172" t="str">
        <f t="shared" si="680"/>
        <v/>
      </c>
      <c r="AK1114" s="172" t="str">
        <f t="shared" si="681"/>
        <v/>
      </c>
      <c r="AL1114" s="172" t="str">
        <f t="shared" si="682"/>
        <v/>
      </c>
      <c r="AM1114" s="172" t="str">
        <f>IF(AN1114&lt;&gt;"",MAX(AM$3:AM1113)+1,"")</f>
        <v/>
      </c>
      <c r="AN1114" s="172" t="str">
        <f t="shared" si="683"/>
        <v/>
      </c>
      <c r="AO1114" s="172" t="str">
        <f t="shared" si="684"/>
        <v/>
      </c>
      <c r="AP1114" s="172" t="str">
        <f t="shared" si="685"/>
        <v/>
      </c>
      <c r="AQ1114" s="172" t="str">
        <f t="shared" si="686"/>
        <v/>
      </c>
      <c r="AR1114" s="172" t="str">
        <f>Table1[[#This Row],[Sex ]]&amp;Table1[[#This Row],[Month]]</f>
        <v/>
      </c>
    </row>
    <row r="1115" spans="2:44" x14ac:dyDescent="0.3">
      <c r="B1115" s="14"/>
      <c r="C1115" s="14"/>
      <c r="D1115" s="14"/>
      <c r="E1115" s="14"/>
      <c r="F1115" s="14"/>
      <c r="G1115" s="14"/>
      <c r="H1115" s="14"/>
      <c r="I1115" s="14"/>
      <c r="J1115" s="14"/>
      <c r="K1115" s="14"/>
      <c r="L1115" s="14"/>
      <c r="M1115" s="24" t="str">
        <f t="shared" si="658"/>
        <v/>
      </c>
      <c r="N1115" s="24" t="str">
        <f t="shared" si="659"/>
        <v/>
      </c>
      <c r="O1115" s="24" t="str">
        <f t="shared" si="660"/>
        <v xml:space="preserve"> </v>
      </c>
      <c r="P1115" s="24">
        <f t="shared" si="661"/>
        <v>0</v>
      </c>
      <c r="Q1115" s="25">
        <f t="shared" si="662"/>
        <v>0</v>
      </c>
      <c r="R1115" s="26">
        <f t="shared" si="663"/>
        <v>0</v>
      </c>
      <c r="S1115" s="24" t="str">
        <f t="shared" si="664"/>
        <v/>
      </c>
      <c r="T1115" s="24" t="str">
        <f t="shared" si="665"/>
        <v/>
      </c>
      <c r="U1115" s="24" t="str">
        <f t="shared" si="666"/>
        <v/>
      </c>
      <c r="V1115" s="24" t="str">
        <f t="shared" si="667"/>
        <v/>
      </c>
      <c r="W1115" s="24" t="str">
        <f t="shared" si="668"/>
        <v/>
      </c>
      <c r="X1115" s="24" t="str">
        <f t="shared" si="669"/>
        <v/>
      </c>
      <c r="Y1115" s="24" t="str">
        <f t="shared" si="670"/>
        <v/>
      </c>
      <c r="Z1115" s="24" t="str">
        <f t="shared" si="671"/>
        <v/>
      </c>
      <c r="AA1115" s="24" t="b">
        <f t="shared" si="672"/>
        <v>0</v>
      </c>
      <c r="AB1115" s="34" t="str">
        <f t="shared" si="673"/>
        <v/>
      </c>
      <c r="AC1115" s="34">
        <f t="shared" si="674"/>
        <v>0</v>
      </c>
      <c r="AD1115" s="34">
        <f t="shared" si="675"/>
        <v>0</v>
      </c>
      <c r="AE1115" s="34" t="str">
        <f t="shared" si="676"/>
        <v xml:space="preserve"> 0</v>
      </c>
      <c r="AF1115" s="34">
        <f t="shared" si="677"/>
        <v>0</v>
      </c>
      <c r="AG1115" s="34">
        <f t="shared" si="678"/>
        <v>0</v>
      </c>
      <c r="AH1115" s="34" t="str">
        <f t="shared" si="679"/>
        <v/>
      </c>
      <c r="AI1115" s="172" t="str">
        <f>IF(AJ1115&lt;&gt;"",MAX(AI$3:AI1114)+1,"")</f>
        <v/>
      </c>
      <c r="AJ1115" s="172" t="str">
        <f t="shared" si="680"/>
        <v/>
      </c>
      <c r="AK1115" s="172" t="str">
        <f t="shared" si="681"/>
        <v/>
      </c>
      <c r="AL1115" s="172" t="str">
        <f t="shared" si="682"/>
        <v/>
      </c>
      <c r="AM1115" s="172" t="str">
        <f>IF(AN1115&lt;&gt;"",MAX(AM$3:AM1114)+1,"")</f>
        <v/>
      </c>
      <c r="AN1115" s="172" t="str">
        <f t="shared" si="683"/>
        <v/>
      </c>
      <c r="AO1115" s="172" t="str">
        <f t="shared" si="684"/>
        <v/>
      </c>
      <c r="AP1115" s="172" t="str">
        <f t="shared" si="685"/>
        <v/>
      </c>
      <c r="AQ1115" s="172" t="str">
        <f t="shared" si="686"/>
        <v/>
      </c>
      <c r="AR1115" s="172" t="str">
        <f>Table1[[#This Row],[Sex ]]&amp;Table1[[#This Row],[Month]]</f>
        <v/>
      </c>
    </row>
    <row r="1116" spans="2:44" x14ac:dyDescent="0.3">
      <c r="B1116" s="14"/>
      <c r="C1116" s="14"/>
      <c r="D1116" s="14"/>
      <c r="E1116" s="14"/>
      <c r="F1116" s="14"/>
      <c r="G1116" s="14"/>
      <c r="H1116" s="14"/>
      <c r="I1116" s="14"/>
      <c r="J1116" s="14"/>
      <c r="K1116" s="14"/>
      <c r="L1116" s="14"/>
      <c r="M1116" s="24" t="str">
        <f t="shared" si="658"/>
        <v/>
      </c>
      <c r="N1116" s="24" t="str">
        <f t="shared" si="659"/>
        <v/>
      </c>
      <c r="O1116" s="24" t="str">
        <f t="shared" si="660"/>
        <v xml:space="preserve"> </v>
      </c>
      <c r="P1116" s="24">
        <f t="shared" si="661"/>
        <v>0</v>
      </c>
      <c r="Q1116" s="25">
        <f t="shared" si="662"/>
        <v>0</v>
      </c>
      <c r="R1116" s="26">
        <f t="shared" si="663"/>
        <v>0</v>
      </c>
      <c r="S1116" s="24" t="str">
        <f t="shared" si="664"/>
        <v/>
      </c>
      <c r="T1116" s="24" t="str">
        <f t="shared" si="665"/>
        <v/>
      </c>
      <c r="U1116" s="24" t="str">
        <f t="shared" si="666"/>
        <v/>
      </c>
      <c r="V1116" s="24" t="str">
        <f t="shared" si="667"/>
        <v/>
      </c>
      <c r="W1116" s="24" t="str">
        <f t="shared" si="668"/>
        <v/>
      </c>
      <c r="X1116" s="24" t="str">
        <f t="shared" si="669"/>
        <v/>
      </c>
      <c r="Y1116" s="24" t="str">
        <f t="shared" si="670"/>
        <v/>
      </c>
      <c r="Z1116" s="24" t="str">
        <f t="shared" si="671"/>
        <v/>
      </c>
      <c r="AA1116" s="24" t="b">
        <f t="shared" si="672"/>
        <v>0</v>
      </c>
      <c r="AB1116" s="34" t="str">
        <f t="shared" si="673"/>
        <v/>
      </c>
      <c r="AC1116" s="34">
        <f t="shared" si="674"/>
        <v>0</v>
      </c>
      <c r="AD1116" s="34">
        <f t="shared" si="675"/>
        <v>0</v>
      </c>
      <c r="AE1116" s="34" t="str">
        <f t="shared" si="676"/>
        <v xml:space="preserve"> 0</v>
      </c>
      <c r="AF1116" s="34">
        <f t="shared" si="677"/>
        <v>0</v>
      </c>
      <c r="AG1116" s="34">
        <f t="shared" si="678"/>
        <v>0</v>
      </c>
      <c r="AH1116" s="34" t="str">
        <f t="shared" si="679"/>
        <v/>
      </c>
      <c r="AI1116" s="172" t="str">
        <f>IF(AJ1116&lt;&gt;"",MAX(AI$3:AI1115)+1,"")</f>
        <v/>
      </c>
      <c r="AJ1116" s="172" t="str">
        <f t="shared" si="680"/>
        <v/>
      </c>
      <c r="AK1116" s="172" t="str">
        <f t="shared" si="681"/>
        <v/>
      </c>
      <c r="AL1116" s="172" t="str">
        <f t="shared" si="682"/>
        <v/>
      </c>
      <c r="AM1116" s="172" t="str">
        <f>IF(AN1116&lt;&gt;"",MAX(AM$3:AM1115)+1,"")</f>
        <v/>
      </c>
      <c r="AN1116" s="172" t="str">
        <f t="shared" si="683"/>
        <v/>
      </c>
      <c r="AO1116" s="172" t="str">
        <f t="shared" si="684"/>
        <v/>
      </c>
      <c r="AP1116" s="172" t="str">
        <f t="shared" si="685"/>
        <v/>
      </c>
      <c r="AQ1116" s="172" t="str">
        <f t="shared" si="686"/>
        <v/>
      </c>
      <c r="AR1116" s="172" t="str">
        <f>Table1[[#This Row],[Sex ]]&amp;Table1[[#This Row],[Month]]</f>
        <v/>
      </c>
    </row>
    <row r="1117" spans="2:44" x14ac:dyDescent="0.3">
      <c r="B1117" s="14"/>
      <c r="C1117" s="14"/>
      <c r="D1117" s="14"/>
      <c r="E1117" s="14"/>
      <c r="F1117" s="14"/>
      <c r="G1117" s="14"/>
      <c r="H1117" s="14"/>
      <c r="I1117" s="14"/>
      <c r="J1117" s="14"/>
      <c r="K1117" s="14"/>
      <c r="L1117" s="14"/>
      <c r="M1117" s="24" t="str">
        <f t="shared" si="658"/>
        <v/>
      </c>
      <c r="N1117" s="24" t="str">
        <f t="shared" si="659"/>
        <v/>
      </c>
      <c r="O1117" s="24" t="str">
        <f t="shared" si="660"/>
        <v xml:space="preserve"> </v>
      </c>
      <c r="P1117" s="24">
        <f t="shared" si="661"/>
        <v>0</v>
      </c>
      <c r="Q1117" s="25">
        <f t="shared" si="662"/>
        <v>0</v>
      </c>
      <c r="R1117" s="26">
        <f t="shared" si="663"/>
        <v>0</v>
      </c>
      <c r="S1117" s="24" t="str">
        <f t="shared" si="664"/>
        <v/>
      </c>
      <c r="T1117" s="24" t="str">
        <f t="shared" si="665"/>
        <v/>
      </c>
      <c r="U1117" s="24" t="str">
        <f t="shared" si="666"/>
        <v/>
      </c>
      <c r="V1117" s="24" t="str">
        <f t="shared" si="667"/>
        <v/>
      </c>
      <c r="W1117" s="24" t="str">
        <f t="shared" si="668"/>
        <v/>
      </c>
      <c r="X1117" s="24" t="str">
        <f t="shared" si="669"/>
        <v/>
      </c>
      <c r="Y1117" s="24" t="str">
        <f t="shared" si="670"/>
        <v/>
      </c>
      <c r="Z1117" s="24" t="str">
        <f t="shared" si="671"/>
        <v/>
      </c>
      <c r="AA1117" s="24" t="b">
        <f t="shared" si="672"/>
        <v>0</v>
      </c>
      <c r="AB1117" s="34" t="str">
        <f t="shared" si="673"/>
        <v/>
      </c>
      <c r="AC1117" s="34">
        <f t="shared" si="674"/>
        <v>0</v>
      </c>
      <c r="AD1117" s="34">
        <f t="shared" si="675"/>
        <v>0</v>
      </c>
      <c r="AE1117" s="34" t="str">
        <f t="shared" si="676"/>
        <v xml:space="preserve"> 0</v>
      </c>
      <c r="AF1117" s="34">
        <f t="shared" si="677"/>
        <v>0</v>
      </c>
      <c r="AG1117" s="34">
        <f t="shared" si="678"/>
        <v>0</v>
      </c>
      <c r="AH1117" s="34" t="str">
        <f t="shared" si="679"/>
        <v/>
      </c>
      <c r="AI1117" s="172" t="str">
        <f>IF(AJ1117&lt;&gt;"",MAX(AI$3:AI1116)+1,"")</f>
        <v/>
      </c>
      <c r="AJ1117" s="172" t="str">
        <f t="shared" si="680"/>
        <v/>
      </c>
      <c r="AK1117" s="172" t="str">
        <f t="shared" si="681"/>
        <v/>
      </c>
      <c r="AL1117" s="172" t="str">
        <f t="shared" si="682"/>
        <v/>
      </c>
      <c r="AM1117" s="172" t="str">
        <f>IF(AN1117&lt;&gt;"",MAX(AM$3:AM1116)+1,"")</f>
        <v/>
      </c>
      <c r="AN1117" s="172" t="str">
        <f t="shared" si="683"/>
        <v/>
      </c>
      <c r="AO1117" s="172" t="str">
        <f t="shared" si="684"/>
        <v/>
      </c>
      <c r="AP1117" s="172" t="str">
        <f t="shared" si="685"/>
        <v/>
      </c>
      <c r="AQ1117" s="172" t="str">
        <f t="shared" si="686"/>
        <v/>
      </c>
      <c r="AR1117" s="172" t="str">
        <f>Table1[[#This Row],[Sex ]]&amp;Table1[[#This Row],[Month]]</f>
        <v/>
      </c>
    </row>
    <row r="1118" spans="2:44" x14ac:dyDescent="0.3">
      <c r="B1118" s="14"/>
      <c r="C1118" s="14"/>
      <c r="D1118" s="14"/>
      <c r="E1118" s="14"/>
      <c r="F1118" s="14"/>
      <c r="G1118" s="14"/>
      <c r="H1118" s="14"/>
      <c r="I1118" s="14"/>
      <c r="J1118" s="14"/>
      <c r="K1118" s="14"/>
      <c r="L1118" s="14"/>
      <c r="M1118" s="24" t="str">
        <f t="shared" si="658"/>
        <v/>
      </c>
      <c r="N1118" s="24" t="str">
        <f t="shared" si="659"/>
        <v/>
      </c>
      <c r="O1118" s="24" t="str">
        <f t="shared" si="660"/>
        <v xml:space="preserve"> </v>
      </c>
      <c r="P1118" s="24">
        <f t="shared" si="661"/>
        <v>0</v>
      </c>
      <c r="Q1118" s="25">
        <f t="shared" si="662"/>
        <v>0</v>
      </c>
      <c r="R1118" s="26">
        <f t="shared" si="663"/>
        <v>0</v>
      </c>
      <c r="S1118" s="24" t="str">
        <f t="shared" si="664"/>
        <v/>
      </c>
      <c r="T1118" s="24" t="str">
        <f t="shared" si="665"/>
        <v/>
      </c>
      <c r="U1118" s="24" t="str">
        <f t="shared" si="666"/>
        <v/>
      </c>
      <c r="V1118" s="24" t="str">
        <f t="shared" si="667"/>
        <v/>
      </c>
      <c r="W1118" s="24" t="str">
        <f t="shared" si="668"/>
        <v/>
      </c>
      <c r="X1118" s="24" t="str">
        <f t="shared" si="669"/>
        <v/>
      </c>
      <c r="Y1118" s="24" t="str">
        <f t="shared" si="670"/>
        <v/>
      </c>
      <c r="Z1118" s="24" t="str">
        <f t="shared" si="671"/>
        <v/>
      </c>
      <c r="AA1118" s="24" t="b">
        <f t="shared" si="672"/>
        <v>0</v>
      </c>
      <c r="AB1118" s="34" t="str">
        <f t="shared" si="673"/>
        <v/>
      </c>
      <c r="AC1118" s="34">
        <f t="shared" si="674"/>
        <v>0</v>
      </c>
      <c r="AD1118" s="34">
        <f t="shared" si="675"/>
        <v>0</v>
      </c>
      <c r="AE1118" s="34" t="str">
        <f t="shared" si="676"/>
        <v xml:space="preserve"> 0</v>
      </c>
      <c r="AF1118" s="34">
        <f t="shared" si="677"/>
        <v>0</v>
      </c>
      <c r="AG1118" s="34">
        <f t="shared" si="678"/>
        <v>0</v>
      </c>
      <c r="AH1118" s="34" t="str">
        <f t="shared" si="679"/>
        <v/>
      </c>
      <c r="AI1118" s="172" t="str">
        <f>IF(AJ1118&lt;&gt;"",MAX(AI$3:AI1117)+1,"")</f>
        <v/>
      </c>
      <c r="AJ1118" s="172" t="str">
        <f t="shared" si="680"/>
        <v/>
      </c>
      <c r="AK1118" s="172" t="str">
        <f t="shared" si="681"/>
        <v/>
      </c>
      <c r="AL1118" s="172" t="str">
        <f t="shared" si="682"/>
        <v/>
      </c>
      <c r="AM1118" s="172" t="str">
        <f>IF(AN1118&lt;&gt;"",MAX(AM$3:AM1117)+1,"")</f>
        <v/>
      </c>
      <c r="AN1118" s="172" t="str">
        <f t="shared" si="683"/>
        <v/>
      </c>
      <c r="AO1118" s="172" t="str">
        <f t="shared" si="684"/>
        <v/>
      </c>
      <c r="AP1118" s="172" t="str">
        <f t="shared" si="685"/>
        <v/>
      </c>
      <c r="AQ1118" s="172" t="str">
        <f t="shared" si="686"/>
        <v/>
      </c>
      <c r="AR1118" s="172" t="str">
        <f>Table1[[#This Row],[Sex ]]&amp;Table1[[#This Row],[Month]]</f>
        <v/>
      </c>
    </row>
    <row r="1119" spans="2:44" x14ac:dyDescent="0.3">
      <c r="B1119" s="14"/>
      <c r="C1119" s="14"/>
      <c r="D1119" s="14"/>
      <c r="E1119" s="14"/>
      <c r="F1119" s="14"/>
      <c r="G1119" s="14"/>
      <c r="H1119" s="14"/>
      <c r="I1119" s="14"/>
      <c r="J1119" s="14"/>
      <c r="K1119" s="14"/>
      <c r="L1119" s="14"/>
      <c r="M1119" s="24" t="str">
        <f t="shared" si="658"/>
        <v/>
      </c>
      <c r="N1119" s="24" t="str">
        <f t="shared" si="659"/>
        <v/>
      </c>
      <c r="O1119" s="24" t="str">
        <f t="shared" si="660"/>
        <v xml:space="preserve"> </v>
      </c>
      <c r="P1119" s="24">
        <f t="shared" si="661"/>
        <v>0</v>
      </c>
      <c r="Q1119" s="25">
        <f t="shared" si="662"/>
        <v>0</v>
      </c>
      <c r="R1119" s="26">
        <f t="shared" si="663"/>
        <v>0</v>
      </c>
      <c r="S1119" s="24" t="str">
        <f t="shared" si="664"/>
        <v/>
      </c>
      <c r="T1119" s="24" t="str">
        <f t="shared" si="665"/>
        <v/>
      </c>
      <c r="U1119" s="24" t="str">
        <f t="shared" si="666"/>
        <v/>
      </c>
      <c r="V1119" s="24" t="str">
        <f t="shared" si="667"/>
        <v/>
      </c>
      <c r="W1119" s="24" t="str">
        <f t="shared" si="668"/>
        <v/>
      </c>
      <c r="X1119" s="24" t="str">
        <f t="shared" si="669"/>
        <v/>
      </c>
      <c r="Y1119" s="24" t="str">
        <f t="shared" si="670"/>
        <v/>
      </c>
      <c r="Z1119" s="24" t="str">
        <f t="shared" si="671"/>
        <v/>
      </c>
      <c r="AA1119" s="24" t="b">
        <f t="shared" si="672"/>
        <v>0</v>
      </c>
      <c r="AB1119" s="34" t="str">
        <f t="shared" si="673"/>
        <v/>
      </c>
      <c r="AC1119" s="34">
        <f t="shared" si="674"/>
        <v>0</v>
      </c>
      <c r="AD1119" s="34">
        <f t="shared" si="675"/>
        <v>0</v>
      </c>
      <c r="AE1119" s="34" t="str">
        <f t="shared" si="676"/>
        <v xml:space="preserve"> 0</v>
      </c>
      <c r="AF1119" s="34">
        <f t="shared" si="677"/>
        <v>0</v>
      </c>
      <c r="AG1119" s="34">
        <f t="shared" si="678"/>
        <v>0</v>
      </c>
      <c r="AH1119" s="34" t="str">
        <f t="shared" si="679"/>
        <v/>
      </c>
      <c r="AI1119" s="172" t="str">
        <f>IF(AJ1119&lt;&gt;"",MAX(AI$3:AI1118)+1,"")</f>
        <v/>
      </c>
      <c r="AJ1119" s="172" t="str">
        <f t="shared" si="680"/>
        <v/>
      </c>
      <c r="AK1119" s="172" t="str">
        <f t="shared" si="681"/>
        <v/>
      </c>
      <c r="AL1119" s="172" t="str">
        <f t="shared" si="682"/>
        <v/>
      </c>
      <c r="AM1119" s="172" t="str">
        <f>IF(AN1119&lt;&gt;"",MAX(AM$3:AM1118)+1,"")</f>
        <v/>
      </c>
      <c r="AN1119" s="172" t="str">
        <f t="shared" si="683"/>
        <v/>
      </c>
      <c r="AO1119" s="172" t="str">
        <f t="shared" si="684"/>
        <v/>
      </c>
      <c r="AP1119" s="172" t="str">
        <f t="shared" si="685"/>
        <v/>
      </c>
      <c r="AQ1119" s="172" t="str">
        <f t="shared" si="686"/>
        <v/>
      </c>
      <c r="AR1119" s="172" t="str">
        <f>Table1[[#This Row],[Sex ]]&amp;Table1[[#This Row],[Month]]</f>
        <v/>
      </c>
    </row>
    <row r="1120" spans="2:44" x14ac:dyDescent="0.3">
      <c r="B1120" s="14"/>
      <c r="C1120" s="14"/>
      <c r="D1120" s="14"/>
      <c r="E1120" s="14"/>
      <c r="F1120" s="14"/>
      <c r="G1120" s="14"/>
      <c r="H1120" s="14"/>
      <c r="I1120" s="14"/>
      <c r="J1120" s="14"/>
      <c r="K1120" s="14"/>
      <c r="L1120" s="14"/>
      <c r="M1120" s="24" t="str">
        <f t="shared" si="658"/>
        <v/>
      </c>
      <c r="N1120" s="24" t="str">
        <f t="shared" si="659"/>
        <v/>
      </c>
      <c r="O1120" s="24" t="str">
        <f t="shared" si="660"/>
        <v xml:space="preserve"> </v>
      </c>
      <c r="P1120" s="24">
        <f t="shared" si="661"/>
        <v>0</v>
      </c>
      <c r="Q1120" s="25">
        <f t="shared" si="662"/>
        <v>0</v>
      </c>
      <c r="R1120" s="26">
        <f t="shared" si="663"/>
        <v>0</v>
      </c>
      <c r="S1120" s="24" t="str">
        <f t="shared" si="664"/>
        <v/>
      </c>
      <c r="T1120" s="24" t="str">
        <f t="shared" si="665"/>
        <v/>
      </c>
      <c r="U1120" s="24" t="str">
        <f t="shared" si="666"/>
        <v/>
      </c>
      <c r="V1120" s="24" t="str">
        <f t="shared" si="667"/>
        <v/>
      </c>
      <c r="W1120" s="24" t="str">
        <f t="shared" si="668"/>
        <v/>
      </c>
      <c r="X1120" s="24" t="str">
        <f t="shared" si="669"/>
        <v/>
      </c>
      <c r="Y1120" s="24" t="str">
        <f t="shared" si="670"/>
        <v/>
      </c>
      <c r="Z1120" s="24" t="str">
        <f t="shared" si="671"/>
        <v/>
      </c>
      <c r="AA1120" s="24" t="b">
        <f t="shared" si="672"/>
        <v>0</v>
      </c>
      <c r="AB1120" s="34" t="str">
        <f t="shared" si="673"/>
        <v/>
      </c>
      <c r="AC1120" s="34">
        <f t="shared" si="674"/>
        <v>0</v>
      </c>
      <c r="AD1120" s="34">
        <f t="shared" si="675"/>
        <v>0</v>
      </c>
      <c r="AE1120" s="34" t="str">
        <f t="shared" si="676"/>
        <v xml:space="preserve"> 0</v>
      </c>
      <c r="AF1120" s="34">
        <f t="shared" si="677"/>
        <v>0</v>
      </c>
      <c r="AG1120" s="34">
        <f t="shared" si="678"/>
        <v>0</v>
      </c>
      <c r="AH1120" s="34" t="str">
        <f t="shared" si="679"/>
        <v/>
      </c>
      <c r="AI1120" s="172" t="str">
        <f>IF(AJ1120&lt;&gt;"",MAX(AI$3:AI1119)+1,"")</f>
        <v/>
      </c>
      <c r="AJ1120" s="172" t="str">
        <f t="shared" si="680"/>
        <v/>
      </c>
      <c r="AK1120" s="172" t="str">
        <f t="shared" si="681"/>
        <v/>
      </c>
      <c r="AL1120" s="172" t="str">
        <f t="shared" si="682"/>
        <v/>
      </c>
      <c r="AM1120" s="172" t="str">
        <f>IF(AN1120&lt;&gt;"",MAX(AM$3:AM1119)+1,"")</f>
        <v/>
      </c>
      <c r="AN1120" s="172" t="str">
        <f t="shared" si="683"/>
        <v/>
      </c>
      <c r="AO1120" s="172" t="str">
        <f t="shared" si="684"/>
        <v/>
      </c>
      <c r="AP1120" s="172" t="str">
        <f t="shared" si="685"/>
        <v/>
      </c>
      <c r="AQ1120" s="172" t="str">
        <f t="shared" si="686"/>
        <v/>
      </c>
      <c r="AR1120" s="172" t="str">
        <f>Table1[[#This Row],[Sex ]]&amp;Table1[[#This Row],[Month]]</f>
        <v/>
      </c>
    </row>
    <row r="1121" spans="2:44" x14ac:dyDescent="0.3">
      <c r="B1121" s="14"/>
      <c r="C1121" s="14"/>
      <c r="D1121" s="14"/>
      <c r="E1121" s="14"/>
      <c r="F1121" s="14"/>
      <c r="G1121" s="14"/>
      <c r="H1121" s="14"/>
      <c r="I1121" s="14"/>
      <c r="J1121" s="14"/>
      <c r="K1121" s="14"/>
      <c r="L1121" s="14"/>
      <c r="M1121" s="24" t="str">
        <f t="shared" si="658"/>
        <v/>
      </c>
      <c r="N1121" s="24" t="str">
        <f t="shared" si="659"/>
        <v/>
      </c>
      <c r="O1121" s="24" t="str">
        <f t="shared" si="660"/>
        <v xml:space="preserve"> </v>
      </c>
      <c r="P1121" s="24">
        <f t="shared" si="661"/>
        <v>0</v>
      </c>
      <c r="Q1121" s="25">
        <f t="shared" si="662"/>
        <v>0</v>
      </c>
      <c r="R1121" s="26">
        <f t="shared" si="663"/>
        <v>0</v>
      </c>
      <c r="S1121" s="24" t="str">
        <f t="shared" si="664"/>
        <v/>
      </c>
      <c r="T1121" s="24" t="str">
        <f t="shared" si="665"/>
        <v/>
      </c>
      <c r="U1121" s="24" t="str">
        <f t="shared" si="666"/>
        <v/>
      </c>
      <c r="V1121" s="24" t="str">
        <f t="shared" si="667"/>
        <v/>
      </c>
      <c r="W1121" s="24" t="str">
        <f t="shared" si="668"/>
        <v/>
      </c>
      <c r="X1121" s="24" t="str">
        <f t="shared" si="669"/>
        <v/>
      </c>
      <c r="Y1121" s="24" t="str">
        <f t="shared" si="670"/>
        <v/>
      </c>
      <c r="Z1121" s="24" t="str">
        <f t="shared" si="671"/>
        <v/>
      </c>
      <c r="AA1121" s="24" t="b">
        <f t="shared" si="672"/>
        <v>0</v>
      </c>
      <c r="AB1121" s="34" t="str">
        <f t="shared" si="673"/>
        <v/>
      </c>
      <c r="AC1121" s="34">
        <f t="shared" si="674"/>
        <v>0</v>
      </c>
      <c r="AD1121" s="34">
        <f t="shared" si="675"/>
        <v>0</v>
      </c>
      <c r="AE1121" s="34" t="str">
        <f t="shared" si="676"/>
        <v xml:space="preserve"> 0</v>
      </c>
      <c r="AF1121" s="34">
        <f t="shared" si="677"/>
        <v>0</v>
      </c>
      <c r="AG1121" s="34">
        <f t="shared" si="678"/>
        <v>0</v>
      </c>
      <c r="AH1121" s="34" t="str">
        <f t="shared" si="679"/>
        <v/>
      </c>
      <c r="AI1121" s="172" t="str">
        <f>IF(AJ1121&lt;&gt;"",MAX(AI$3:AI1120)+1,"")</f>
        <v/>
      </c>
      <c r="AJ1121" s="172" t="str">
        <f t="shared" si="680"/>
        <v/>
      </c>
      <c r="AK1121" s="172" t="str">
        <f t="shared" si="681"/>
        <v/>
      </c>
      <c r="AL1121" s="172" t="str">
        <f t="shared" si="682"/>
        <v/>
      </c>
      <c r="AM1121" s="172" t="str">
        <f>IF(AN1121&lt;&gt;"",MAX(AM$3:AM1120)+1,"")</f>
        <v/>
      </c>
      <c r="AN1121" s="172" t="str">
        <f t="shared" si="683"/>
        <v/>
      </c>
      <c r="AO1121" s="172" t="str">
        <f t="shared" si="684"/>
        <v/>
      </c>
      <c r="AP1121" s="172" t="str">
        <f t="shared" si="685"/>
        <v/>
      </c>
      <c r="AQ1121" s="172" t="str">
        <f t="shared" si="686"/>
        <v/>
      </c>
      <c r="AR1121" s="172" t="str">
        <f>Table1[[#This Row],[Sex ]]&amp;Table1[[#This Row],[Month]]</f>
        <v/>
      </c>
    </row>
    <row r="1122" spans="2:44" x14ac:dyDescent="0.3">
      <c r="B1122" s="14"/>
      <c r="C1122" s="14"/>
      <c r="D1122" s="14"/>
      <c r="E1122" s="14"/>
      <c r="F1122" s="14"/>
      <c r="G1122" s="14"/>
      <c r="H1122" s="14"/>
      <c r="I1122" s="14"/>
      <c r="J1122" s="14"/>
      <c r="K1122" s="14"/>
      <c r="L1122" s="14"/>
      <c r="M1122" s="24" t="str">
        <f t="shared" si="658"/>
        <v/>
      </c>
      <c r="N1122" s="24" t="str">
        <f t="shared" si="659"/>
        <v/>
      </c>
      <c r="O1122" s="24" t="str">
        <f t="shared" si="660"/>
        <v xml:space="preserve"> </v>
      </c>
      <c r="P1122" s="24">
        <f t="shared" si="661"/>
        <v>0</v>
      </c>
      <c r="Q1122" s="25">
        <f t="shared" si="662"/>
        <v>0</v>
      </c>
      <c r="R1122" s="26">
        <f t="shared" si="663"/>
        <v>0</v>
      </c>
      <c r="S1122" s="24" t="str">
        <f t="shared" si="664"/>
        <v/>
      </c>
      <c r="T1122" s="24" t="str">
        <f t="shared" si="665"/>
        <v/>
      </c>
      <c r="U1122" s="24" t="str">
        <f t="shared" si="666"/>
        <v/>
      </c>
      <c r="V1122" s="24" t="str">
        <f t="shared" si="667"/>
        <v/>
      </c>
      <c r="W1122" s="24" t="str">
        <f t="shared" si="668"/>
        <v/>
      </c>
      <c r="X1122" s="24" t="str">
        <f t="shared" si="669"/>
        <v/>
      </c>
      <c r="Y1122" s="24" t="str">
        <f t="shared" si="670"/>
        <v/>
      </c>
      <c r="Z1122" s="24" t="str">
        <f t="shared" si="671"/>
        <v/>
      </c>
      <c r="AA1122" s="24" t="b">
        <f t="shared" si="672"/>
        <v>0</v>
      </c>
      <c r="AB1122" s="34" t="str">
        <f t="shared" si="673"/>
        <v/>
      </c>
      <c r="AC1122" s="34">
        <f t="shared" si="674"/>
        <v>0</v>
      </c>
      <c r="AD1122" s="34">
        <f t="shared" si="675"/>
        <v>0</v>
      </c>
      <c r="AE1122" s="34" t="str">
        <f t="shared" si="676"/>
        <v xml:space="preserve"> 0</v>
      </c>
      <c r="AF1122" s="34">
        <f t="shared" si="677"/>
        <v>0</v>
      </c>
      <c r="AG1122" s="34">
        <f t="shared" si="678"/>
        <v>0</v>
      </c>
      <c r="AH1122" s="34" t="str">
        <f t="shared" si="679"/>
        <v/>
      </c>
      <c r="AI1122" s="172" t="str">
        <f>IF(AJ1122&lt;&gt;"",MAX(AI$3:AI1121)+1,"")</f>
        <v/>
      </c>
      <c r="AJ1122" s="172" t="str">
        <f t="shared" si="680"/>
        <v/>
      </c>
      <c r="AK1122" s="172" t="str">
        <f t="shared" si="681"/>
        <v/>
      </c>
      <c r="AL1122" s="172" t="str">
        <f t="shared" si="682"/>
        <v/>
      </c>
      <c r="AM1122" s="172" t="str">
        <f>IF(AN1122&lt;&gt;"",MAX(AM$3:AM1121)+1,"")</f>
        <v/>
      </c>
      <c r="AN1122" s="172" t="str">
        <f t="shared" si="683"/>
        <v/>
      </c>
      <c r="AO1122" s="172" t="str">
        <f t="shared" si="684"/>
        <v/>
      </c>
      <c r="AP1122" s="172" t="str">
        <f t="shared" si="685"/>
        <v/>
      </c>
      <c r="AQ1122" s="172" t="str">
        <f t="shared" si="686"/>
        <v/>
      </c>
      <c r="AR1122" s="172" t="str">
        <f>Table1[[#This Row],[Sex ]]&amp;Table1[[#This Row],[Month]]</f>
        <v/>
      </c>
    </row>
    <row r="1123" spans="2:44" x14ac:dyDescent="0.3">
      <c r="B1123" s="14"/>
      <c r="C1123" s="14"/>
      <c r="D1123" s="14"/>
      <c r="E1123" s="14"/>
      <c r="F1123" s="14"/>
      <c r="G1123" s="14"/>
      <c r="H1123" s="14"/>
      <c r="I1123" s="14"/>
      <c r="J1123" s="14"/>
      <c r="K1123" s="14"/>
      <c r="L1123" s="14"/>
      <c r="M1123" s="24" t="str">
        <f t="shared" si="658"/>
        <v/>
      </c>
      <c r="N1123" s="24" t="str">
        <f t="shared" si="659"/>
        <v/>
      </c>
      <c r="O1123" s="24" t="str">
        <f t="shared" si="660"/>
        <v xml:space="preserve"> </v>
      </c>
      <c r="P1123" s="24">
        <f t="shared" si="661"/>
        <v>0</v>
      </c>
      <c r="Q1123" s="25">
        <f t="shared" si="662"/>
        <v>0</v>
      </c>
      <c r="R1123" s="26">
        <f t="shared" si="663"/>
        <v>0</v>
      </c>
      <c r="S1123" s="24" t="str">
        <f t="shared" si="664"/>
        <v/>
      </c>
      <c r="T1123" s="24" t="str">
        <f t="shared" si="665"/>
        <v/>
      </c>
      <c r="U1123" s="24" t="str">
        <f t="shared" si="666"/>
        <v/>
      </c>
      <c r="V1123" s="24" t="str">
        <f t="shared" si="667"/>
        <v/>
      </c>
      <c r="W1123" s="24" t="str">
        <f t="shared" si="668"/>
        <v/>
      </c>
      <c r="X1123" s="24" t="str">
        <f t="shared" si="669"/>
        <v/>
      </c>
      <c r="Y1123" s="24" t="str">
        <f t="shared" si="670"/>
        <v/>
      </c>
      <c r="Z1123" s="24" t="str">
        <f t="shared" si="671"/>
        <v/>
      </c>
      <c r="AA1123" s="24" t="b">
        <f t="shared" si="672"/>
        <v>0</v>
      </c>
      <c r="AB1123" s="34" t="str">
        <f t="shared" si="673"/>
        <v/>
      </c>
      <c r="AC1123" s="34">
        <f t="shared" si="674"/>
        <v>0</v>
      </c>
      <c r="AD1123" s="34">
        <f t="shared" si="675"/>
        <v>0</v>
      </c>
      <c r="AE1123" s="34" t="str">
        <f t="shared" si="676"/>
        <v xml:space="preserve"> 0</v>
      </c>
      <c r="AF1123" s="34">
        <f t="shared" si="677"/>
        <v>0</v>
      </c>
      <c r="AG1123" s="34">
        <f t="shared" si="678"/>
        <v>0</v>
      </c>
      <c r="AH1123" s="34" t="str">
        <f t="shared" si="679"/>
        <v/>
      </c>
      <c r="AI1123" s="172" t="str">
        <f>IF(AJ1123&lt;&gt;"",MAX(AI$3:AI1122)+1,"")</f>
        <v/>
      </c>
      <c r="AJ1123" s="172" t="str">
        <f t="shared" si="680"/>
        <v/>
      </c>
      <c r="AK1123" s="172" t="str">
        <f t="shared" si="681"/>
        <v/>
      </c>
      <c r="AL1123" s="172" t="str">
        <f t="shared" si="682"/>
        <v/>
      </c>
      <c r="AM1123" s="172" t="str">
        <f>IF(AN1123&lt;&gt;"",MAX(AM$3:AM1122)+1,"")</f>
        <v/>
      </c>
      <c r="AN1123" s="172" t="str">
        <f t="shared" si="683"/>
        <v/>
      </c>
      <c r="AO1123" s="172" t="str">
        <f t="shared" si="684"/>
        <v/>
      </c>
      <c r="AP1123" s="172" t="str">
        <f t="shared" si="685"/>
        <v/>
      </c>
      <c r="AQ1123" s="172" t="str">
        <f t="shared" si="686"/>
        <v/>
      </c>
      <c r="AR1123" s="172" t="str">
        <f>Table1[[#This Row],[Sex ]]&amp;Table1[[#This Row],[Month]]</f>
        <v/>
      </c>
    </row>
    <row r="1124" spans="2:44" x14ac:dyDescent="0.3">
      <c r="B1124" s="14"/>
      <c r="C1124" s="14"/>
      <c r="D1124" s="14"/>
      <c r="E1124" s="14"/>
      <c r="F1124" s="14"/>
      <c r="G1124" s="14"/>
      <c r="H1124" s="14"/>
      <c r="I1124" s="14"/>
      <c r="J1124" s="14"/>
      <c r="K1124" s="14"/>
      <c r="L1124" s="14"/>
      <c r="M1124" s="24" t="str">
        <f t="shared" si="658"/>
        <v/>
      </c>
      <c r="N1124" s="24" t="str">
        <f t="shared" si="659"/>
        <v/>
      </c>
      <c r="O1124" s="24" t="str">
        <f t="shared" si="660"/>
        <v xml:space="preserve"> </v>
      </c>
      <c r="P1124" s="24">
        <f t="shared" si="661"/>
        <v>0</v>
      </c>
      <c r="Q1124" s="25">
        <f t="shared" si="662"/>
        <v>0</v>
      </c>
      <c r="R1124" s="26">
        <f t="shared" si="663"/>
        <v>0</v>
      </c>
      <c r="S1124" s="24" t="str">
        <f t="shared" si="664"/>
        <v/>
      </c>
      <c r="T1124" s="24" t="str">
        <f t="shared" si="665"/>
        <v/>
      </c>
      <c r="U1124" s="24" t="str">
        <f t="shared" si="666"/>
        <v/>
      </c>
      <c r="V1124" s="24" t="str">
        <f t="shared" si="667"/>
        <v/>
      </c>
      <c r="W1124" s="24" t="str">
        <f t="shared" si="668"/>
        <v/>
      </c>
      <c r="X1124" s="24" t="str">
        <f t="shared" si="669"/>
        <v/>
      </c>
      <c r="Y1124" s="24" t="str">
        <f t="shared" si="670"/>
        <v/>
      </c>
      <c r="Z1124" s="24" t="str">
        <f t="shared" si="671"/>
        <v/>
      </c>
      <c r="AA1124" s="24" t="b">
        <f t="shared" si="672"/>
        <v>0</v>
      </c>
      <c r="AB1124" s="34" t="str">
        <f t="shared" si="673"/>
        <v/>
      </c>
      <c r="AC1124" s="34">
        <f t="shared" si="674"/>
        <v>0</v>
      </c>
      <c r="AD1124" s="34">
        <f t="shared" si="675"/>
        <v>0</v>
      </c>
      <c r="AE1124" s="34" t="str">
        <f t="shared" si="676"/>
        <v xml:space="preserve"> 0</v>
      </c>
      <c r="AF1124" s="34">
        <f t="shared" si="677"/>
        <v>0</v>
      </c>
      <c r="AG1124" s="34">
        <f t="shared" si="678"/>
        <v>0</v>
      </c>
      <c r="AH1124" s="34" t="str">
        <f t="shared" si="679"/>
        <v/>
      </c>
      <c r="AI1124" s="172" t="str">
        <f>IF(AJ1124&lt;&gt;"",MAX(AI$3:AI1123)+1,"")</f>
        <v/>
      </c>
      <c r="AJ1124" s="172" t="str">
        <f t="shared" si="680"/>
        <v/>
      </c>
      <c r="AK1124" s="172" t="str">
        <f t="shared" si="681"/>
        <v/>
      </c>
      <c r="AL1124" s="172" t="str">
        <f t="shared" si="682"/>
        <v/>
      </c>
      <c r="AM1124" s="172" t="str">
        <f>IF(AN1124&lt;&gt;"",MAX(AM$3:AM1123)+1,"")</f>
        <v/>
      </c>
      <c r="AN1124" s="172" t="str">
        <f t="shared" si="683"/>
        <v/>
      </c>
      <c r="AO1124" s="172" t="str">
        <f t="shared" si="684"/>
        <v/>
      </c>
      <c r="AP1124" s="172" t="str">
        <f t="shared" si="685"/>
        <v/>
      </c>
      <c r="AQ1124" s="172" t="str">
        <f t="shared" si="686"/>
        <v/>
      </c>
      <c r="AR1124" s="172" t="str">
        <f>Table1[[#This Row],[Sex ]]&amp;Table1[[#This Row],[Month]]</f>
        <v/>
      </c>
    </row>
    <row r="1125" spans="2:44" x14ac:dyDescent="0.3">
      <c r="B1125" s="14"/>
      <c r="C1125" s="14"/>
      <c r="D1125" s="14"/>
      <c r="E1125" s="14"/>
      <c r="F1125" s="14"/>
      <c r="G1125" s="14"/>
      <c r="H1125" s="14"/>
      <c r="I1125" s="14"/>
      <c r="J1125" s="14"/>
      <c r="K1125" s="14"/>
      <c r="L1125" s="14"/>
      <c r="M1125" s="24" t="str">
        <f t="shared" si="658"/>
        <v/>
      </c>
      <c r="N1125" s="24" t="str">
        <f t="shared" si="659"/>
        <v/>
      </c>
      <c r="O1125" s="24" t="str">
        <f t="shared" si="660"/>
        <v xml:space="preserve"> </v>
      </c>
      <c r="P1125" s="24">
        <f t="shared" si="661"/>
        <v>0</v>
      </c>
      <c r="Q1125" s="25">
        <f t="shared" si="662"/>
        <v>0</v>
      </c>
      <c r="R1125" s="26">
        <f t="shared" si="663"/>
        <v>0</v>
      </c>
      <c r="S1125" s="24" t="str">
        <f t="shared" si="664"/>
        <v/>
      </c>
      <c r="T1125" s="24" t="str">
        <f t="shared" si="665"/>
        <v/>
      </c>
      <c r="U1125" s="24" t="str">
        <f t="shared" si="666"/>
        <v/>
      </c>
      <c r="V1125" s="24" t="str">
        <f t="shared" si="667"/>
        <v/>
      </c>
      <c r="W1125" s="24" t="str">
        <f t="shared" si="668"/>
        <v/>
      </c>
      <c r="X1125" s="24" t="str">
        <f t="shared" si="669"/>
        <v/>
      </c>
      <c r="Y1125" s="24" t="str">
        <f t="shared" si="670"/>
        <v/>
      </c>
      <c r="Z1125" s="24" t="str">
        <f t="shared" si="671"/>
        <v/>
      </c>
      <c r="AA1125" s="24" t="b">
        <f t="shared" si="672"/>
        <v>0</v>
      </c>
      <c r="AB1125" s="34" t="str">
        <f t="shared" si="673"/>
        <v/>
      </c>
      <c r="AC1125" s="34">
        <f t="shared" si="674"/>
        <v>0</v>
      </c>
      <c r="AD1125" s="34">
        <f t="shared" si="675"/>
        <v>0</v>
      </c>
      <c r="AE1125" s="34" t="str">
        <f t="shared" si="676"/>
        <v xml:space="preserve"> 0</v>
      </c>
      <c r="AF1125" s="34">
        <f t="shared" si="677"/>
        <v>0</v>
      </c>
      <c r="AG1125" s="34">
        <f t="shared" si="678"/>
        <v>0</v>
      </c>
      <c r="AH1125" s="34" t="str">
        <f t="shared" si="679"/>
        <v/>
      </c>
      <c r="AI1125" s="172" t="str">
        <f>IF(AJ1125&lt;&gt;"",MAX(AI$3:AI1124)+1,"")</f>
        <v/>
      </c>
      <c r="AJ1125" s="172" t="str">
        <f t="shared" si="680"/>
        <v/>
      </c>
      <c r="AK1125" s="172" t="str">
        <f t="shared" si="681"/>
        <v/>
      </c>
      <c r="AL1125" s="172" t="str">
        <f t="shared" si="682"/>
        <v/>
      </c>
      <c r="AM1125" s="172" t="str">
        <f>IF(AN1125&lt;&gt;"",MAX(AM$3:AM1124)+1,"")</f>
        <v/>
      </c>
      <c r="AN1125" s="172" t="str">
        <f t="shared" si="683"/>
        <v/>
      </c>
      <c r="AO1125" s="172" t="str">
        <f t="shared" si="684"/>
        <v/>
      </c>
      <c r="AP1125" s="172" t="str">
        <f t="shared" si="685"/>
        <v/>
      </c>
      <c r="AQ1125" s="172" t="str">
        <f t="shared" si="686"/>
        <v/>
      </c>
      <c r="AR1125" s="172" t="str">
        <f>Table1[[#This Row],[Sex ]]&amp;Table1[[#This Row],[Month]]</f>
        <v/>
      </c>
    </row>
    <row r="1126" spans="2:44" x14ac:dyDescent="0.3">
      <c r="B1126" s="14"/>
      <c r="C1126" s="14"/>
      <c r="D1126" s="14"/>
      <c r="E1126" s="14"/>
      <c r="F1126" s="14"/>
      <c r="G1126" s="14"/>
      <c r="H1126" s="14"/>
      <c r="I1126" s="14"/>
      <c r="J1126" s="14"/>
      <c r="K1126" s="14"/>
      <c r="L1126" s="14"/>
      <c r="M1126" s="24" t="str">
        <f t="shared" si="658"/>
        <v/>
      </c>
      <c r="N1126" s="24" t="str">
        <f t="shared" si="659"/>
        <v/>
      </c>
      <c r="O1126" s="24" t="str">
        <f t="shared" si="660"/>
        <v xml:space="preserve"> </v>
      </c>
      <c r="P1126" s="24">
        <f t="shared" si="661"/>
        <v>0</v>
      </c>
      <c r="Q1126" s="25">
        <f t="shared" si="662"/>
        <v>0</v>
      </c>
      <c r="R1126" s="26">
        <f t="shared" si="663"/>
        <v>0</v>
      </c>
      <c r="S1126" s="24" t="str">
        <f t="shared" si="664"/>
        <v/>
      </c>
      <c r="T1126" s="24" t="str">
        <f t="shared" si="665"/>
        <v/>
      </c>
      <c r="U1126" s="24" t="str">
        <f t="shared" si="666"/>
        <v/>
      </c>
      <c r="V1126" s="24" t="str">
        <f t="shared" si="667"/>
        <v/>
      </c>
      <c r="W1126" s="24" t="str">
        <f t="shared" si="668"/>
        <v/>
      </c>
      <c r="X1126" s="24" t="str">
        <f t="shared" si="669"/>
        <v/>
      </c>
      <c r="Y1126" s="24" t="str">
        <f t="shared" si="670"/>
        <v/>
      </c>
      <c r="Z1126" s="24" t="str">
        <f t="shared" si="671"/>
        <v/>
      </c>
      <c r="AA1126" s="24" t="b">
        <f t="shared" si="672"/>
        <v>0</v>
      </c>
      <c r="AB1126" s="34" t="str">
        <f t="shared" si="673"/>
        <v/>
      </c>
      <c r="AC1126" s="34">
        <f t="shared" si="674"/>
        <v>0</v>
      </c>
      <c r="AD1126" s="34">
        <f t="shared" si="675"/>
        <v>0</v>
      </c>
      <c r="AE1126" s="34" t="str">
        <f t="shared" si="676"/>
        <v xml:space="preserve"> 0</v>
      </c>
      <c r="AF1126" s="34">
        <f t="shared" si="677"/>
        <v>0</v>
      </c>
      <c r="AG1126" s="34">
        <f t="shared" si="678"/>
        <v>0</v>
      </c>
      <c r="AH1126" s="34" t="str">
        <f t="shared" si="679"/>
        <v/>
      </c>
      <c r="AI1126" s="172" t="str">
        <f>IF(AJ1126&lt;&gt;"",MAX(AI$3:AI1125)+1,"")</f>
        <v/>
      </c>
      <c r="AJ1126" s="172" t="str">
        <f t="shared" si="680"/>
        <v/>
      </c>
      <c r="AK1126" s="172" t="str">
        <f t="shared" si="681"/>
        <v/>
      </c>
      <c r="AL1126" s="172" t="str">
        <f t="shared" si="682"/>
        <v/>
      </c>
      <c r="AM1126" s="172" t="str">
        <f>IF(AN1126&lt;&gt;"",MAX(AM$3:AM1125)+1,"")</f>
        <v/>
      </c>
      <c r="AN1126" s="172" t="str">
        <f t="shared" si="683"/>
        <v/>
      </c>
      <c r="AO1126" s="172" t="str">
        <f t="shared" si="684"/>
        <v/>
      </c>
      <c r="AP1126" s="172" t="str">
        <f t="shared" si="685"/>
        <v/>
      </c>
      <c r="AQ1126" s="172" t="str">
        <f t="shared" si="686"/>
        <v/>
      </c>
      <c r="AR1126" s="172" t="str">
        <f>Table1[[#This Row],[Sex ]]&amp;Table1[[#This Row],[Month]]</f>
        <v/>
      </c>
    </row>
    <row r="1127" spans="2:44" x14ac:dyDescent="0.3">
      <c r="B1127" s="14"/>
      <c r="C1127" s="14"/>
      <c r="D1127" s="14"/>
      <c r="E1127" s="14"/>
      <c r="F1127" s="14"/>
      <c r="G1127" s="14"/>
      <c r="H1127" s="14"/>
      <c r="I1127" s="14"/>
      <c r="J1127" s="14"/>
      <c r="K1127" s="14"/>
      <c r="L1127" s="14"/>
      <c r="M1127" s="24" t="str">
        <f t="shared" si="658"/>
        <v/>
      </c>
      <c r="N1127" s="24" t="str">
        <f t="shared" si="659"/>
        <v/>
      </c>
      <c r="O1127" s="24" t="str">
        <f t="shared" si="660"/>
        <v xml:space="preserve"> </v>
      </c>
      <c r="P1127" s="24">
        <f t="shared" si="661"/>
        <v>0</v>
      </c>
      <c r="Q1127" s="25">
        <f t="shared" si="662"/>
        <v>0</v>
      </c>
      <c r="R1127" s="26">
        <f t="shared" si="663"/>
        <v>0</v>
      </c>
      <c r="S1127" s="24" t="str">
        <f t="shared" si="664"/>
        <v/>
      </c>
      <c r="T1127" s="24" t="str">
        <f t="shared" si="665"/>
        <v/>
      </c>
      <c r="U1127" s="24" t="str">
        <f t="shared" si="666"/>
        <v/>
      </c>
      <c r="V1127" s="24" t="str">
        <f t="shared" si="667"/>
        <v/>
      </c>
      <c r="W1127" s="24" t="str">
        <f t="shared" si="668"/>
        <v/>
      </c>
      <c r="X1127" s="24" t="str">
        <f t="shared" si="669"/>
        <v/>
      </c>
      <c r="Y1127" s="24" t="str">
        <f t="shared" si="670"/>
        <v/>
      </c>
      <c r="Z1127" s="24" t="str">
        <f t="shared" si="671"/>
        <v/>
      </c>
      <c r="AA1127" s="24" t="b">
        <f t="shared" si="672"/>
        <v>0</v>
      </c>
      <c r="AB1127" s="34" t="str">
        <f t="shared" si="673"/>
        <v/>
      </c>
      <c r="AC1127" s="34">
        <f t="shared" si="674"/>
        <v>0</v>
      </c>
      <c r="AD1127" s="34">
        <f t="shared" si="675"/>
        <v>0</v>
      </c>
      <c r="AE1127" s="34" t="str">
        <f t="shared" si="676"/>
        <v xml:space="preserve"> 0</v>
      </c>
      <c r="AF1127" s="34">
        <f t="shared" si="677"/>
        <v>0</v>
      </c>
      <c r="AG1127" s="34">
        <f t="shared" si="678"/>
        <v>0</v>
      </c>
      <c r="AH1127" s="34" t="str">
        <f t="shared" si="679"/>
        <v/>
      </c>
      <c r="AI1127" s="172" t="str">
        <f>IF(AJ1127&lt;&gt;"",MAX(AI$3:AI1126)+1,"")</f>
        <v/>
      </c>
      <c r="AJ1127" s="172" t="str">
        <f t="shared" si="680"/>
        <v/>
      </c>
      <c r="AK1127" s="172" t="str">
        <f t="shared" si="681"/>
        <v/>
      </c>
      <c r="AL1127" s="172" t="str">
        <f t="shared" si="682"/>
        <v/>
      </c>
      <c r="AM1127" s="172" t="str">
        <f>IF(AN1127&lt;&gt;"",MAX(AM$3:AM1126)+1,"")</f>
        <v/>
      </c>
      <c r="AN1127" s="172" t="str">
        <f t="shared" si="683"/>
        <v/>
      </c>
      <c r="AO1127" s="172" t="str">
        <f t="shared" si="684"/>
        <v/>
      </c>
      <c r="AP1127" s="172" t="str">
        <f t="shared" si="685"/>
        <v/>
      </c>
      <c r="AQ1127" s="172" t="str">
        <f t="shared" si="686"/>
        <v/>
      </c>
      <c r="AR1127" s="172" t="str">
        <f>Table1[[#This Row],[Sex ]]&amp;Table1[[#This Row],[Month]]</f>
        <v/>
      </c>
    </row>
    <row r="1128" spans="2:44" x14ac:dyDescent="0.3">
      <c r="B1128" s="14"/>
      <c r="C1128" s="14"/>
      <c r="D1128" s="14"/>
      <c r="E1128" s="14"/>
      <c r="F1128" s="14"/>
      <c r="G1128" s="14"/>
      <c r="H1128" s="14"/>
      <c r="I1128" s="14"/>
      <c r="J1128" s="14"/>
      <c r="K1128" s="14"/>
      <c r="L1128" s="14"/>
      <c r="M1128" s="24" t="str">
        <f t="shared" si="658"/>
        <v/>
      </c>
      <c r="N1128" s="24" t="str">
        <f t="shared" si="659"/>
        <v/>
      </c>
      <c r="O1128" s="24" t="str">
        <f t="shared" si="660"/>
        <v xml:space="preserve"> </v>
      </c>
      <c r="P1128" s="24">
        <f t="shared" si="661"/>
        <v>0</v>
      </c>
      <c r="Q1128" s="25">
        <f t="shared" si="662"/>
        <v>0</v>
      </c>
      <c r="R1128" s="26">
        <f t="shared" si="663"/>
        <v>0</v>
      </c>
      <c r="S1128" s="24" t="str">
        <f t="shared" si="664"/>
        <v/>
      </c>
      <c r="T1128" s="24" t="str">
        <f t="shared" si="665"/>
        <v/>
      </c>
      <c r="U1128" s="24" t="str">
        <f t="shared" si="666"/>
        <v/>
      </c>
      <c r="V1128" s="24" t="str">
        <f t="shared" si="667"/>
        <v/>
      </c>
      <c r="W1128" s="24" t="str">
        <f t="shared" si="668"/>
        <v/>
      </c>
      <c r="X1128" s="24" t="str">
        <f t="shared" si="669"/>
        <v/>
      </c>
      <c r="Y1128" s="24" t="str">
        <f t="shared" si="670"/>
        <v/>
      </c>
      <c r="Z1128" s="24" t="str">
        <f t="shared" si="671"/>
        <v/>
      </c>
      <c r="AA1128" s="24" t="b">
        <f t="shared" si="672"/>
        <v>0</v>
      </c>
      <c r="AB1128" s="34" t="str">
        <f t="shared" si="673"/>
        <v/>
      </c>
      <c r="AC1128" s="34">
        <f t="shared" si="674"/>
        <v>0</v>
      </c>
      <c r="AD1128" s="34">
        <f t="shared" si="675"/>
        <v>0</v>
      </c>
      <c r="AE1128" s="34" t="str">
        <f t="shared" si="676"/>
        <v xml:space="preserve"> 0</v>
      </c>
      <c r="AF1128" s="34">
        <f t="shared" si="677"/>
        <v>0</v>
      </c>
      <c r="AG1128" s="34">
        <f t="shared" si="678"/>
        <v>0</v>
      </c>
      <c r="AH1128" s="34" t="str">
        <f t="shared" si="679"/>
        <v/>
      </c>
      <c r="AI1128" s="172" t="str">
        <f>IF(AJ1128&lt;&gt;"",MAX(AI$3:AI1127)+1,"")</f>
        <v/>
      </c>
      <c r="AJ1128" s="172" t="str">
        <f t="shared" si="680"/>
        <v/>
      </c>
      <c r="AK1128" s="172" t="str">
        <f t="shared" si="681"/>
        <v/>
      </c>
      <c r="AL1128" s="172" t="str">
        <f t="shared" si="682"/>
        <v/>
      </c>
      <c r="AM1128" s="172" t="str">
        <f>IF(AN1128&lt;&gt;"",MAX(AM$3:AM1127)+1,"")</f>
        <v/>
      </c>
      <c r="AN1128" s="172" t="str">
        <f t="shared" si="683"/>
        <v/>
      </c>
      <c r="AO1128" s="172" t="str">
        <f t="shared" si="684"/>
        <v/>
      </c>
      <c r="AP1128" s="172" t="str">
        <f t="shared" si="685"/>
        <v/>
      </c>
      <c r="AQ1128" s="172" t="str">
        <f t="shared" si="686"/>
        <v/>
      </c>
      <c r="AR1128" s="172" t="str">
        <f>Table1[[#This Row],[Sex ]]&amp;Table1[[#This Row],[Month]]</f>
        <v/>
      </c>
    </row>
    <row r="1129" spans="2:44" x14ac:dyDescent="0.3">
      <c r="B1129" s="14"/>
      <c r="C1129" s="14"/>
      <c r="D1129" s="14"/>
      <c r="E1129" s="14"/>
      <c r="F1129" s="14"/>
      <c r="G1129" s="14"/>
      <c r="H1129" s="14"/>
      <c r="I1129" s="14"/>
      <c r="J1129" s="14"/>
      <c r="K1129" s="14"/>
      <c r="L1129" s="14"/>
      <c r="M1129" s="24" t="str">
        <f t="shared" si="658"/>
        <v/>
      </c>
      <c r="N1129" s="24" t="str">
        <f t="shared" si="659"/>
        <v/>
      </c>
      <c r="O1129" s="24" t="str">
        <f t="shared" si="660"/>
        <v xml:space="preserve"> </v>
      </c>
      <c r="P1129" s="24">
        <f t="shared" si="661"/>
        <v>0</v>
      </c>
      <c r="Q1129" s="25">
        <f t="shared" si="662"/>
        <v>0</v>
      </c>
      <c r="R1129" s="26">
        <f t="shared" si="663"/>
        <v>0</v>
      </c>
      <c r="S1129" s="24" t="str">
        <f t="shared" si="664"/>
        <v/>
      </c>
      <c r="T1129" s="24" t="str">
        <f t="shared" si="665"/>
        <v/>
      </c>
      <c r="U1129" s="24" t="str">
        <f t="shared" si="666"/>
        <v/>
      </c>
      <c r="V1129" s="24" t="str">
        <f t="shared" si="667"/>
        <v/>
      </c>
      <c r="W1129" s="24" t="str">
        <f t="shared" si="668"/>
        <v/>
      </c>
      <c r="X1129" s="24" t="str">
        <f t="shared" si="669"/>
        <v/>
      </c>
      <c r="Y1129" s="24" t="str">
        <f t="shared" si="670"/>
        <v/>
      </c>
      <c r="Z1129" s="24" t="str">
        <f t="shared" si="671"/>
        <v/>
      </c>
      <c r="AA1129" s="24" t="b">
        <f t="shared" si="672"/>
        <v>0</v>
      </c>
      <c r="AB1129" s="34" t="str">
        <f t="shared" si="673"/>
        <v/>
      </c>
      <c r="AC1129" s="34">
        <f t="shared" si="674"/>
        <v>0</v>
      </c>
      <c r="AD1129" s="34">
        <f t="shared" si="675"/>
        <v>0</v>
      </c>
      <c r="AE1129" s="34" t="str">
        <f t="shared" si="676"/>
        <v xml:space="preserve"> 0</v>
      </c>
      <c r="AF1129" s="34">
        <f t="shared" si="677"/>
        <v>0</v>
      </c>
      <c r="AG1129" s="34">
        <f t="shared" si="678"/>
        <v>0</v>
      </c>
      <c r="AH1129" s="34" t="str">
        <f t="shared" si="679"/>
        <v/>
      </c>
      <c r="AI1129" s="172" t="str">
        <f>IF(AJ1129&lt;&gt;"",MAX(AI$3:AI1128)+1,"")</f>
        <v/>
      </c>
      <c r="AJ1129" s="172" t="str">
        <f t="shared" si="680"/>
        <v/>
      </c>
      <c r="AK1129" s="172" t="str">
        <f t="shared" si="681"/>
        <v/>
      </c>
      <c r="AL1129" s="172" t="str">
        <f t="shared" si="682"/>
        <v/>
      </c>
      <c r="AM1129" s="172" t="str">
        <f>IF(AN1129&lt;&gt;"",MAX(AM$3:AM1128)+1,"")</f>
        <v/>
      </c>
      <c r="AN1129" s="172" t="str">
        <f t="shared" si="683"/>
        <v/>
      </c>
      <c r="AO1129" s="172" t="str">
        <f t="shared" si="684"/>
        <v/>
      </c>
      <c r="AP1129" s="172" t="str">
        <f t="shared" si="685"/>
        <v/>
      </c>
      <c r="AQ1129" s="172" t="str">
        <f t="shared" si="686"/>
        <v/>
      </c>
      <c r="AR1129" s="172" t="str">
        <f>Table1[[#This Row],[Sex ]]&amp;Table1[[#This Row],[Month]]</f>
        <v/>
      </c>
    </row>
    <row r="1130" spans="2:44" x14ac:dyDescent="0.3">
      <c r="B1130" s="14"/>
      <c r="C1130" s="14"/>
      <c r="D1130" s="14"/>
      <c r="E1130" s="14"/>
      <c r="F1130" s="14"/>
      <c r="G1130" s="14"/>
      <c r="H1130" s="14"/>
      <c r="I1130" s="14"/>
      <c r="J1130" s="14"/>
      <c r="K1130" s="14"/>
      <c r="L1130" s="14"/>
      <c r="M1130" s="24" t="str">
        <f t="shared" si="658"/>
        <v/>
      </c>
      <c r="N1130" s="24" t="str">
        <f t="shared" si="659"/>
        <v/>
      </c>
      <c r="O1130" s="24" t="str">
        <f t="shared" si="660"/>
        <v xml:space="preserve"> </v>
      </c>
      <c r="P1130" s="24">
        <f t="shared" si="661"/>
        <v>0</v>
      </c>
      <c r="Q1130" s="25">
        <f t="shared" si="662"/>
        <v>0</v>
      </c>
      <c r="R1130" s="26">
        <f t="shared" si="663"/>
        <v>0</v>
      </c>
      <c r="S1130" s="24" t="str">
        <f t="shared" si="664"/>
        <v/>
      </c>
      <c r="T1130" s="24" t="str">
        <f t="shared" si="665"/>
        <v/>
      </c>
      <c r="U1130" s="24" t="str">
        <f t="shared" si="666"/>
        <v/>
      </c>
      <c r="V1130" s="24" t="str">
        <f t="shared" si="667"/>
        <v/>
      </c>
      <c r="W1130" s="24" t="str">
        <f t="shared" si="668"/>
        <v/>
      </c>
      <c r="X1130" s="24" t="str">
        <f t="shared" si="669"/>
        <v/>
      </c>
      <c r="Y1130" s="24" t="str">
        <f t="shared" si="670"/>
        <v/>
      </c>
      <c r="Z1130" s="24" t="str">
        <f t="shared" si="671"/>
        <v/>
      </c>
      <c r="AA1130" s="24" t="b">
        <f t="shared" si="672"/>
        <v>0</v>
      </c>
      <c r="AB1130" s="34" t="str">
        <f t="shared" si="673"/>
        <v/>
      </c>
      <c r="AC1130" s="34">
        <f t="shared" si="674"/>
        <v>0</v>
      </c>
      <c r="AD1130" s="34">
        <f t="shared" si="675"/>
        <v>0</v>
      </c>
      <c r="AE1130" s="34" t="str">
        <f t="shared" si="676"/>
        <v xml:space="preserve"> 0</v>
      </c>
      <c r="AF1130" s="34">
        <f t="shared" si="677"/>
        <v>0</v>
      </c>
      <c r="AG1130" s="34">
        <f t="shared" si="678"/>
        <v>0</v>
      </c>
      <c r="AH1130" s="34" t="str">
        <f t="shared" si="679"/>
        <v/>
      </c>
      <c r="AI1130" s="172" t="str">
        <f>IF(AJ1130&lt;&gt;"",MAX(AI$3:AI1129)+1,"")</f>
        <v/>
      </c>
      <c r="AJ1130" s="172" t="str">
        <f t="shared" si="680"/>
        <v/>
      </c>
      <c r="AK1130" s="172" t="str">
        <f t="shared" si="681"/>
        <v/>
      </c>
      <c r="AL1130" s="172" t="str">
        <f t="shared" si="682"/>
        <v/>
      </c>
      <c r="AM1130" s="172" t="str">
        <f>IF(AN1130&lt;&gt;"",MAX(AM$3:AM1129)+1,"")</f>
        <v/>
      </c>
      <c r="AN1130" s="172" t="str">
        <f t="shared" si="683"/>
        <v/>
      </c>
      <c r="AO1130" s="172" t="str">
        <f t="shared" si="684"/>
        <v/>
      </c>
      <c r="AP1130" s="172" t="str">
        <f t="shared" si="685"/>
        <v/>
      </c>
      <c r="AQ1130" s="172" t="str">
        <f t="shared" si="686"/>
        <v/>
      </c>
      <c r="AR1130" s="172" t="str">
        <f>Table1[[#This Row],[Sex ]]&amp;Table1[[#This Row],[Month]]</f>
        <v/>
      </c>
    </row>
    <row r="1131" spans="2:44" x14ac:dyDescent="0.3">
      <c r="B1131" s="14"/>
      <c r="C1131" s="14"/>
      <c r="D1131" s="14"/>
      <c r="E1131" s="14"/>
      <c r="F1131" s="14"/>
      <c r="G1131" s="14"/>
      <c r="H1131" s="14"/>
      <c r="I1131" s="14"/>
      <c r="J1131" s="14"/>
      <c r="K1131" s="14"/>
      <c r="L1131" s="14"/>
      <c r="M1131" s="24" t="str">
        <f t="shared" ref="M1131:M1194" si="687">IF(I3131&lt;&gt;"",IF(SUM(I3131:I3131)&lt;99,IF(I3131=J3131,I3131,""),""),"")</f>
        <v/>
      </c>
      <c r="N1131" s="24" t="str">
        <f t="shared" ref="N1131:N1194" si="688">IF(H3131&lt;&gt;"",IF(H3131&lt;4,1,IF(H3131&lt;7,2,IF(H3131&lt;10,3,4))),"")</f>
        <v/>
      </c>
      <c r="O1131" s="24" t="str">
        <f t="shared" ref="O1131:O1194" si="689">IF(SUM(I3131:I3131)&lt;99,J3131&amp;" "&amp;I3131,99&amp;" "&amp;99)</f>
        <v xml:space="preserve"> </v>
      </c>
      <c r="P1131" s="24">
        <f t="shared" ref="P1131:P1194" si="690">(J3131+I3131)/2</f>
        <v>0</v>
      </c>
      <c r="Q1131" s="25">
        <f t="shared" ref="Q1131:Q1194" si="691">IF(SUM(I3131:J3131)&lt;99,(I3131-P1131)^2+(J3131-P1131)^2,0)</f>
        <v>0</v>
      </c>
      <c r="R1131" s="26">
        <f t="shared" ref="R1131:R1194" si="692">IF(SUM(I3131:I3131)&lt;99,IF(J3131=0,IF(I3131=0,0,((Q1131)^0.5)/P1131),((Q1131)^0.5)/P1131),"")</f>
        <v>0</v>
      </c>
      <c r="S1131" s="24" t="str">
        <f t="shared" ref="S1131:S1194" si="693">IF(SUM(I3131+J3131)&lt;98,IF(I3131&lt;&gt;"",H3131,""),"")</f>
        <v/>
      </c>
      <c r="T1131" s="24" t="str">
        <f t="shared" ref="T1131:T1194" si="694">IF(SUM(I3131+J3131)&lt;98,IF(J3131&lt;&gt;"",H3131,""),"")</f>
        <v/>
      </c>
      <c r="U1131" s="24" t="str">
        <f t="shared" ref="U1131:U1194" si="695">IF(SUM(I3131+J3131)&lt;99,IF(K3131&lt;&gt;"",H3131,""),"")</f>
        <v/>
      </c>
      <c r="V1131" s="24" t="str">
        <f t="shared" ref="V1131:V1194" si="696">IF(J3131&lt;99,IF(M1131&lt;&gt;"",L3131,""),"")</f>
        <v/>
      </c>
      <c r="W1131" s="24" t="str">
        <f t="shared" ref="W1131:W1194" si="697">IF(J3131&gt;98,99,IF(K3131&gt;98,99,IF(K3131+J3131=198,99,IF(K3131&lt;&gt;"",ABS(J3131-K3131),""))))</f>
        <v/>
      </c>
      <c r="X1131" s="24" t="str">
        <f t="shared" ref="X1131:X1194" si="698">IF(I3131&lt;&gt;0,IF(I3131-J3131&lt;&gt;0,"",H3131),"")</f>
        <v/>
      </c>
      <c r="Y1131" s="24" t="str">
        <f t="shared" ref="Y1131:Y1194" si="699">IF(J3131&lt;&gt;"",H3131,"")</f>
        <v/>
      </c>
      <c r="Z1131" s="24" t="str">
        <f t="shared" ref="Z1131:Z1194" si="700">IF(SUM(I3131+J3131)&lt;98,IF(I3131&lt;&gt;"",G3131,""),"")</f>
        <v/>
      </c>
      <c r="AA1131" s="24" t="b">
        <f t="shared" ref="AA1131:AA1194" si="701">IF(I3131&lt;&gt;"",IF(SUM(I3131:J3131)&gt;98,"",IF(I3131-J3131=0,G3131,"")))</f>
        <v>0</v>
      </c>
      <c r="AB1131" s="34" t="str">
        <f t="shared" ref="AB1131:AB1194" si="702">IF(SUM(I3131:J3131)&gt;98,G3131,"")</f>
        <v/>
      </c>
      <c r="AC1131" s="34">
        <f t="shared" ref="AC1131:AC1194" si="703">IF(SUM(I3131+J3131)&lt;99,L3131,"")</f>
        <v>0</v>
      </c>
      <c r="AD1131" s="34">
        <f t="shared" ref="AD1131:AD1194" si="704">IF(AA1131&lt;&gt;"",AC1131,"")</f>
        <v>0</v>
      </c>
      <c r="AE1131" s="34" t="str">
        <f t="shared" ref="AE1131:AE1194" si="705">H3131&amp;" "&amp;I3131-J3131</f>
        <v xml:space="preserve"> 0</v>
      </c>
      <c r="AF1131" s="34">
        <f t="shared" ref="AF1131:AF1194" si="706">IF(SUM(I3131+J3131)&lt;99,J3131,"")</f>
        <v>0</v>
      </c>
      <c r="AG1131" s="34">
        <f t="shared" ref="AG1131:AG1194" si="707">IF(AF1131&lt;&gt;"",I3131,"")</f>
        <v>0</v>
      </c>
      <c r="AH1131" s="34" t="str">
        <f t="shared" ref="AH1131:AH1194" si="708">IF(I3131&lt;&gt;"",IF((I3131+J3131)&gt;98,"",I3131-J3131),"")</f>
        <v/>
      </c>
      <c r="AI1131" s="172" t="str">
        <f>IF(AJ1131&lt;&gt;"",MAX(AI$3:AI1130)+1,"")</f>
        <v/>
      </c>
      <c r="AJ1131" s="172" t="str">
        <f t="shared" ref="AJ1131:AJ1194" si="709">IF(SUM(I3131:J3131)&lt;98,IF(G3131="F",G3131,""),"")</f>
        <v/>
      </c>
      <c r="AK1131" s="172" t="str">
        <f t="shared" ref="AK1131:AK1194" si="710">IF(AJ1131&lt;&gt;"",F3131,"")</f>
        <v/>
      </c>
      <c r="AL1131" s="172" t="str">
        <f t="shared" ref="AL1131:AL1194" si="711">IF(AK1131&lt;&gt;"",J3131,"")</f>
        <v/>
      </c>
      <c r="AM1131" s="172" t="str">
        <f>IF(AN1131&lt;&gt;"",MAX(AM$3:AM1130)+1,"")</f>
        <v/>
      </c>
      <c r="AN1131" s="172" t="str">
        <f t="shared" ref="AN1131:AN1194" si="712">IF(SUM(I3131:J3131)&lt;98,IF(G3131="M",G3131,""),"")</f>
        <v/>
      </c>
      <c r="AO1131" s="172" t="str">
        <f t="shared" ref="AO1131:AO1194" si="713">IF(AN1131&lt;&gt;"",F3131,"")</f>
        <v/>
      </c>
      <c r="AP1131" s="172" t="str">
        <f t="shared" ref="AP1131:AP1194" si="714">IF(AO1131&lt;&gt;"",J3131,"")</f>
        <v/>
      </c>
      <c r="AQ1131" s="172" t="str">
        <f t="shared" ref="AQ1131:AQ1194" si="715">IF(K3131&lt;&gt;"",J3131&amp;" "&amp;(J3131-K3131),"")</f>
        <v/>
      </c>
      <c r="AR1131" s="172" t="str">
        <f>Table1[[#This Row],[Sex ]]&amp;Table1[[#This Row],[Month]]</f>
        <v/>
      </c>
    </row>
    <row r="1132" spans="2:44" x14ac:dyDescent="0.3">
      <c r="B1132" s="14"/>
      <c r="C1132" s="14"/>
      <c r="D1132" s="14"/>
      <c r="E1132" s="14"/>
      <c r="F1132" s="14"/>
      <c r="G1132" s="14"/>
      <c r="H1132" s="14"/>
      <c r="I1132" s="14"/>
      <c r="J1132" s="14"/>
      <c r="K1132" s="14"/>
      <c r="L1132" s="14"/>
      <c r="M1132" s="24" t="str">
        <f t="shared" si="687"/>
        <v/>
      </c>
      <c r="N1132" s="24" t="str">
        <f t="shared" si="688"/>
        <v/>
      </c>
      <c r="O1132" s="24" t="str">
        <f t="shared" si="689"/>
        <v xml:space="preserve"> </v>
      </c>
      <c r="P1132" s="24">
        <f t="shared" si="690"/>
        <v>0</v>
      </c>
      <c r="Q1132" s="25">
        <f t="shared" si="691"/>
        <v>0</v>
      </c>
      <c r="R1132" s="26">
        <f t="shared" si="692"/>
        <v>0</v>
      </c>
      <c r="S1132" s="24" t="str">
        <f t="shared" si="693"/>
        <v/>
      </c>
      <c r="T1132" s="24" t="str">
        <f t="shared" si="694"/>
        <v/>
      </c>
      <c r="U1132" s="24" t="str">
        <f t="shared" si="695"/>
        <v/>
      </c>
      <c r="V1132" s="24" t="str">
        <f t="shared" si="696"/>
        <v/>
      </c>
      <c r="W1132" s="24" t="str">
        <f t="shared" si="697"/>
        <v/>
      </c>
      <c r="X1132" s="24" t="str">
        <f t="shared" si="698"/>
        <v/>
      </c>
      <c r="Y1132" s="24" t="str">
        <f t="shared" si="699"/>
        <v/>
      </c>
      <c r="Z1132" s="24" t="str">
        <f t="shared" si="700"/>
        <v/>
      </c>
      <c r="AA1132" s="24" t="b">
        <f t="shared" si="701"/>
        <v>0</v>
      </c>
      <c r="AB1132" s="34" t="str">
        <f t="shared" si="702"/>
        <v/>
      </c>
      <c r="AC1132" s="34">
        <f t="shared" si="703"/>
        <v>0</v>
      </c>
      <c r="AD1132" s="34">
        <f t="shared" si="704"/>
        <v>0</v>
      </c>
      <c r="AE1132" s="34" t="str">
        <f t="shared" si="705"/>
        <v xml:space="preserve"> 0</v>
      </c>
      <c r="AF1132" s="34">
        <f t="shared" si="706"/>
        <v>0</v>
      </c>
      <c r="AG1132" s="34">
        <f t="shared" si="707"/>
        <v>0</v>
      </c>
      <c r="AH1132" s="34" t="str">
        <f t="shared" si="708"/>
        <v/>
      </c>
      <c r="AI1132" s="172" t="str">
        <f>IF(AJ1132&lt;&gt;"",MAX(AI$3:AI1131)+1,"")</f>
        <v/>
      </c>
      <c r="AJ1132" s="172" t="str">
        <f t="shared" si="709"/>
        <v/>
      </c>
      <c r="AK1132" s="172" t="str">
        <f t="shared" si="710"/>
        <v/>
      </c>
      <c r="AL1132" s="172" t="str">
        <f t="shared" si="711"/>
        <v/>
      </c>
      <c r="AM1132" s="172" t="str">
        <f>IF(AN1132&lt;&gt;"",MAX(AM$3:AM1131)+1,"")</f>
        <v/>
      </c>
      <c r="AN1132" s="172" t="str">
        <f t="shared" si="712"/>
        <v/>
      </c>
      <c r="AO1132" s="172" t="str">
        <f t="shared" si="713"/>
        <v/>
      </c>
      <c r="AP1132" s="172" t="str">
        <f t="shared" si="714"/>
        <v/>
      </c>
      <c r="AQ1132" s="172" t="str">
        <f t="shared" si="715"/>
        <v/>
      </c>
      <c r="AR1132" s="172" t="str">
        <f>Table1[[#This Row],[Sex ]]&amp;Table1[[#This Row],[Month]]</f>
        <v/>
      </c>
    </row>
    <row r="1133" spans="2:44" x14ac:dyDescent="0.3">
      <c r="B1133" s="14"/>
      <c r="C1133" s="14"/>
      <c r="D1133" s="14"/>
      <c r="E1133" s="14"/>
      <c r="F1133" s="14"/>
      <c r="G1133" s="14"/>
      <c r="H1133" s="14"/>
      <c r="I1133" s="14"/>
      <c r="J1133" s="14"/>
      <c r="K1133" s="14"/>
      <c r="L1133" s="14"/>
      <c r="M1133" s="24" t="str">
        <f t="shared" si="687"/>
        <v/>
      </c>
      <c r="N1133" s="24" t="str">
        <f t="shared" si="688"/>
        <v/>
      </c>
      <c r="O1133" s="24" t="str">
        <f t="shared" si="689"/>
        <v xml:space="preserve"> </v>
      </c>
      <c r="P1133" s="24">
        <f t="shared" si="690"/>
        <v>0</v>
      </c>
      <c r="Q1133" s="25">
        <f t="shared" si="691"/>
        <v>0</v>
      </c>
      <c r="R1133" s="26">
        <f t="shared" si="692"/>
        <v>0</v>
      </c>
      <c r="S1133" s="24" t="str">
        <f t="shared" si="693"/>
        <v/>
      </c>
      <c r="T1133" s="24" t="str">
        <f t="shared" si="694"/>
        <v/>
      </c>
      <c r="U1133" s="24" t="str">
        <f t="shared" si="695"/>
        <v/>
      </c>
      <c r="V1133" s="24" t="str">
        <f t="shared" si="696"/>
        <v/>
      </c>
      <c r="W1133" s="24" t="str">
        <f t="shared" si="697"/>
        <v/>
      </c>
      <c r="X1133" s="24" t="str">
        <f t="shared" si="698"/>
        <v/>
      </c>
      <c r="Y1133" s="24" t="str">
        <f t="shared" si="699"/>
        <v/>
      </c>
      <c r="Z1133" s="24" t="str">
        <f t="shared" si="700"/>
        <v/>
      </c>
      <c r="AA1133" s="24" t="b">
        <f t="shared" si="701"/>
        <v>0</v>
      </c>
      <c r="AB1133" s="34" t="str">
        <f t="shared" si="702"/>
        <v/>
      </c>
      <c r="AC1133" s="34">
        <f t="shared" si="703"/>
        <v>0</v>
      </c>
      <c r="AD1133" s="34">
        <f t="shared" si="704"/>
        <v>0</v>
      </c>
      <c r="AE1133" s="34" t="str">
        <f t="shared" si="705"/>
        <v xml:space="preserve"> 0</v>
      </c>
      <c r="AF1133" s="34">
        <f t="shared" si="706"/>
        <v>0</v>
      </c>
      <c r="AG1133" s="34">
        <f t="shared" si="707"/>
        <v>0</v>
      </c>
      <c r="AH1133" s="34" t="str">
        <f t="shared" si="708"/>
        <v/>
      </c>
      <c r="AI1133" s="172" t="str">
        <f>IF(AJ1133&lt;&gt;"",MAX(AI$3:AI1132)+1,"")</f>
        <v/>
      </c>
      <c r="AJ1133" s="172" t="str">
        <f t="shared" si="709"/>
        <v/>
      </c>
      <c r="AK1133" s="172" t="str">
        <f t="shared" si="710"/>
        <v/>
      </c>
      <c r="AL1133" s="172" t="str">
        <f t="shared" si="711"/>
        <v/>
      </c>
      <c r="AM1133" s="172" t="str">
        <f>IF(AN1133&lt;&gt;"",MAX(AM$3:AM1132)+1,"")</f>
        <v/>
      </c>
      <c r="AN1133" s="172" t="str">
        <f t="shared" si="712"/>
        <v/>
      </c>
      <c r="AO1133" s="172" t="str">
        <f t="shared" si="713"/>
        <v/>
      </c>
      <c r="AP1133" s="172" t="str">
        <f t="shared" si="714"/>
        <v/>
      </c>
      <c r="AQ1133" s="172" t="str">
        <f t="shared" si="715"/>
        <v/>
      </c>
      <c r="AR1133" s="172" t="str">
        <f>Table1[[#This Row],[Sex ]]&amp;Table1[[#This Row],[Month]]</f>
        <v/>
      </c>
    </row>
    <row r="1134" spans="2:44" x14ac:dyDescent="0.3">
      <c r="B1134" s="14"/>
      <c r="C1134" s="14"/>
      <c r="D1134" s="14"/>
      <c r="E1134" s="14"/>
      <c r="F1134" s="14"/>
      <c r="G1134" s="14"/>
      <c r="H1134" s="14"/>
      <c r="I1134" s="14"/>
      <c r="J1134" s="14"/>
      <c r="K1134" s="14"/>
      <c r="L1134" s="14"/>
      <c r="M1134" s="24" t="str">
        <f t="shared" si="687"/>
        <v/>
      </c>
      <c r="N1134" s="24" t="str">
        <f t="shared" si="688"/>
        <v/>
      </c>
      <c r="O1134" s="24" t="str">
        <f t="shared" si="689"/>
        <v xml:space="preserve"> </v>
      </c>
      <c r="P1134" s="24">
        <f t="shared" si="690"/>
        <v>0</v>
      </c>
      <c r="Q1134" s="25">
        <f t="shared" si="691"/>
        <v>0</v>
      </c>
      <c r="R1134" s="26">
        <f t="shared" si="692"/>
        <v>0</v>
      </c>
      <c r="S1134" s="24" t="str">
        <f t="shared" si="693"/>
        <v/>
      </c>
      <c r="T1134" s="24" t="str">
        <f t="shared" si="694"/>
        <v/>
      </c>
      <c r="U1134" s="24" t="str">
        <f t="shared" si="695"/>
        <v/>
      </c>
      <c r="V1134" s="24" t="str">
        <f t="shared" si="696"/>
        <v/>
      </c>
      <c r="W1134" s="24" t="str">
        <f t="shared" si="697"/>
        <v/>
      </c>
      <c r="X1134" s="24" t="str">
        <f t="shared" si="698"/>
        <v/>
      </c>
      <c r="Y1134" s="24" t="str">
        <f t="shared" si="699"/>
        <v/>
      </c>
      <c r="Z1134" s="24" t="str">
        <f t="shared" si="700"/>
        <v/>
      </c>
      <c r="AA1134" s="24" t="b">
        <f t="shared" si="701"/>
        <v>0</v>
      </c>
      <c r="AB1134" s="34" t="str">
        <f t="shared" si="702"/>
        <v/>
      </c>
      <c r="AC1134" s="34">
        <f t="shared" si="703"/>
        <v>0</v>
      </c>
      <c r="AD1134" s="34">
        <f t="shared" si="704"/>
        <v>0</v>
      </c>
      <c r="AE1134" s="34" t="str">
        <f t="shared" si="705"/>
        <v xml:space="preserve"> 0</v>
      </c>
      <c r="AF1134" s="34">
        <f t="shared" si="706"/>
        <v>0</v>
      </c>
      <c r="AG1134" s="34">
        <f t="shared" si="707"/>
        <v>0</v>
      </c>
      <c r="AH1134" s="34" t="str">
        <f t="shared" si="708"/>
        <v/>
      </c>
      <c r="AI1134" s="172" t="str">
        <f>IF(AJ1134&lt;&gt;"",MAX(AI$3:AI1133)+1,"")</f>
        <v/>
      </c>
      <c r="AJ1134" s="172" t="str">
        <f t="shared" si="709"/>
        <v/>
      </c>
      <c r="AK1134" s="172" t="str">
        <f t="shared" si="710"/>
        <v/>
      </c>
      <c r="AL1134" s="172" t="str">
        <f t="shared" si="711"/>
        <v/>
      </c>
      <c r="AM1134" s="172" t="str">
        <f>IF(AN1134&lt;&gt;"",MAX(AM$3:AM1133)+1,"")</f>
        <v/>
      </c>
      <c r="AN1134" s="172" t="str">
        <f t="shared" si="712"/>
        <v/>
      </c>
      <c r="AO1134" s="172" t="str">
        <f t="shared" si="713"/>
        <v/>
      </c>
      <c r="AP1134" s="172" t="str">
        <f t="shared" si="714"/>
        <v/>
      </c>
      <c r="AQ1134" s="172" t="str">
        <f t="shared" si="715"/>
        <v/>
      </c>
      <c r="AR1134" s="172" t="str">
        <f>Table1[[#This Row],[Sex ]]&amp;Table1[[#This Row],[Month]]</f>
        <v/>
      </c>
    </row>
    <row r="1135" spans="2:44" x14ac:dyDescent="0.3">
      <c r="B1135" s="14"/>
      <c r="C1135" s="14"/>
      <c r="D1135" s="14"/>
      <c r="E1135" s="14"/>
      <c r="F1135" s="14"/>
      <c r="G1135" s="14"/>
      <c r="H1135" s="14"/>
      <c r="I1135" s="14"/>
      <c r="J1135" s="14"/>
      <c r="K1135" s="14"/>
      <c r="L1135" s="14"/>
      <c r="M1135" s="24" t="str">
        <f t="shared" si="687"/>
        <v/>
      </c>
      <c r="N1135" s="24" t="str">
        <f t="shared" si="688"/>
        <v/>
      </c>
      <c r="O1135" s="24" t="str">
        <f t="shared" si="689"/>
        <v xml:space="preserve"> </v>
      </c>
      <c r="P1135" s="24">
        <f t="shared" si="690"/>
        <v>0</v>
      </c>
      <c r="Q1135" s="25">
        <f t="shared" si="691"/>
        <v>0</v>
      </c>
      <c r="R1135" s="26">
        <f t="shared" si="692"/>
        <v>0</v>
      </c>
      <c r="S1135" s="24" t="str">
        <f t="shared" si="693"/>
        <v/>
      </c>
      <c r="T1135" s="24" t="str">
        <f t="shared" si="694"/>
        <v/>
      </c>
      <c r="U1135" s="24" t="str">
        <f t="shared" si="695"/>
        <v/>
      </c>
      <c r="V1135" s="24" t="str">
        <f t="shared" si="696"/>
        <v/>
      </c>
      <c r="W1135" s="24" t="str">
        <f t="shared" si="697"/>
        <v/>
      </c>
      <c r="X1135" s="24" t="str">
        <f t="shared" si="698"/>
        <v/>
      </c>
      <c r="Y1135" s="24" t="str">
        <f t="shared" si="699"/>
        <v/>
      </c>
      <c r="Z1135" s="24" t="str">
        <f t="shared" si="700"/>
        <v/>
      </c>
      <c r="AA1135" s="24" t="b">
        <f t="shared" si="701"/>
        <v>0</v>
      </c>
      <c r="AB1135" s="34" t="str">
        <f t="shared" si="702"/>
        <v/>
      </c>
      <c r="AC1135" s="34">
        <f t="shared" si="703"/>
        <v>0</v>
      </c>
      <c r="AD1135" s="34">
        <f t="shared" si="704"/>
        <v>0</v>
      </c>
      <c r="AE1135" s="34" t="str">
        <f t="shared" si="705"/>
        <v xml:space="preserve"> 0</v>
      </c>
      <c r="AF1135" s="34">
        <f t="shared" si="706"/>
        <v>0</v>
      </c>
      <c r="AG1135" s="34">
        <f t="shared" si="707"/>
        <v>0</v>
      </c>
      <c r="AH1135" s="34" t="str">
        <f t="shared" si="708"/>
        <v/>
      </c>
      <c r="AI1135" s="172" t="str">
        <f>IF(AJ1135&lt;&gt;"",MAX(AI$3:AI1134)+1,"")</f>
        <v/>
      </c>
      <c r="AJ1135" s="172" t="str">
        <f t="shared" si="709"/>
        <v/>
      </c>
      <c r="AK1135" s="172" t="str">
        <f t="shared" si="710"/>
        <v/>
      </c>
      <c r="AL1135" s="172" t="str">
        <f t="shared" si="711"/>
        <v/>
      </c>
      <c r="AM1135" s="172" t="str">
        <f>IF(AN1135&lt;&gt;"",MAX(AM$3:AM1134)+1,"")</f>
        <v/>
      </c>
      <c r="AN1135" s="172" t="str">
        <f t="shared" si="712"/>
        <v/>
      </c>
      <c r="AO1135" s="172" t="str">
        <f t="shared" si="713"/>
        <v/>
      </c>
      <c r="AP1135" s="172" t="str">
        <f t="shared" si="714"/>
        <v/>
      </c>
      <c r="AQ1135" s="172" t="str">
        <f t="shared" si="715"/>
        <v/>
      </c>
      <c r="AR1135" s="172" t="str">
        <f>Table1[[#This Row],[Sex ]]&amp;Table1[[#This Row],[Month]]</f>
        <v/>
      </c>
    </row>
    <row r="1136" spans="2:44" x14ac:dyDescent="0.3">
      <c r="B1136" s="14"/>
      <c r="C1136" s="14"/>
      <c r="D1136" s="14"/>
      <c r="E1136" s="14"/>
      <c r="F1136" s="14"/>
      <c r="G1136" s="14"/>
      <c r="H1136" s="14"/>
      <c r="I1136" s="14"/>
      <c r="J1136" s="14"/>
      <c r="K1136" s="14"/>
      <c r="L1136" s="14"/>
      <c r="M1136" s="24" t="str">
        <f t="shared" si="687"/>
        <v/>
      </c>
      <c r="N1136" s="24" t="str">
        <f t="shared" si="688"/>
        <v/>
      </c>
      <c r="O1136" s="24" t="str">
        <f t="shared" si="689"/>
        <v xml:space="preserve"> </v>
      </c>
      <c r="P1136" s="24">
        <f t="shared" si="690"/>
        <v>0</v>
      </c>
      <c r="Q1136" s="25">
        <f t="shared" si="691"/>
        <v>0</v>
      </c>
      <c r="R1136" s="26">
        <f t="shared" si="692"/>
        <v>0</v>
      </c>
      <c r="S1136" s="24" t="str">
        <f t="shared" si="693"/>
        <v/>
      </c>
      <c r="T1136" s="24" t="str">
        <f t="shared" si="694"/>
        <v/>
      </c>
      <c r="U1136" s="24" t="str">
        <f t="shared" si="695"/>
        <v/>
      </c>
      <c r="V1136" s="24" t="str">
        <f t="shared" si="696"/>
        <v/>
      </c>
      <c r="W1136" s="24" t="str">
        <f t="shared" si="697"/>
        <v/>
      </c>
      <c r="X1136" s="24" t="str">
        <f t="shared" si="698"/>
        <v/>
      </c>
      <c r="Y1136" s="24" t="str">
        <f t="shared" si="699"/>
        <v/>
      </c>
      <c r="Z1136" s="24" t="str">
        <f t="shared" si="700"/>
        <v/>
      </c>
      <c r="AA1136" s="24" t="b">
        <f t="shared" si="701"/>
        <v>0</v>
      </c>
      <c r="AB1136" s="34" t="str">
        <f t="shared" si="702"/>
        <v/>
      </c>
      <c r="AC1136" s="34">
        <f t="shared" si="703"/>
        <v>0</v>
      </c>
      <c r="AD1136" s="34">
        <f t="shared" si="704"/>
        <v>0</v>
      </c>
      <c r="AE1136" s="34" t="str">
        <f t="shared" si="705"/>
        <v xml:space="preserve"> 0</v>
      </c>
      <c r="AF1136" s="34">
        <f t="shared" si="706"/>
        <v>0</v>
      </c>
      <c r="AG1136" s="34">
        <f t="shared" si="707"/>
        <v>0</v>
      </c>
      <c r="AH1136" s="34" t="str">
        <f t="shared" si="708"/>
        <v/>
      </c>
      <c r="AI1136" s="172" t="str">
        <f>IF(AJ1136&lt;&gt;"",MAX(AI$3:AI1135)+1,"")</f>
        <v/>
      </c>
      <c r="AJ1136" s="172" t="str">
        <f t="shared" si="709"/>
        <v/>
      </c>
      <c r="AK1136" s="172" t="str">
        <f t="shared" si="710"/>
        <v/>
      </c>
      <c r="AL1136" s="172" t="str">
        <f t="shared" si="711"/>
        <v/>
      </c>
      <c r="AM1136" s="172" t="str">
        <f>IF(AN1136&lt;&gt;"",MAX(AM$3:AM1135)+1,"")</f>
        <v/>
      </c>
      <c r="AN1136" s="172" t="str">
        <f t="shared" si="712"/>
        <v/>
      </c>
      <c r="AO1136" s="172" t="str">
        <f t="shared" si="713"/>
        <v/>
      </c>
      <c r="AP1136" s="172" t="str">
        <f t="shared" si="714"/>
        <v/>
      </c>
      <c r="AQ1136" s="172" t="str">
        <f t="shared" si="715"/>
        <v/>
      </c>
      <c r="AR1136" s="172" t="str">
        <f>Table1[[#This Row],[Sex ]]&amp;Table1[[#This Row],[Month]]</f>
        <v/>
      </c>
    </row>
    <row r="1137" spans="2:44" x14ac:dyDescent="0.3">
      <c r="B1137" s="14"/>
      <c r="C1137" s="14"/>
      <c r="D1137" s="14"/>
      <c r="E1137" s="14"/>
      <c r="F1137" s="14"/>
      <c r="G1137" s="14"/>
      <c r="H1137" s="14"/>
      <c r="I1137" s="14"/>
      <c r="J1137" s="14"/>
      <c r="K1137" s="14"/>
      <c r="L1137" s="14"/>
      <c r="M1137" s="24" t="str">
        <f t="shared" si="687"/>
        <v/>
      </c>
      <c r="N1137" s="24" t="str">
        <f t="shared" si="688"/>
        <v/>
      </c>
      <c r="O1137" s="24" t="str">
        <f t="shared" si="689"/>
        <v xml:space="preserve"> </v>
      </c>
      <c r="P1137" s="24">
        <f t="shared" si="690"/>
        <v>0</v>
      </c>
      <c r="Q1137" s="25">
        <f t="shared" si="691"/>
        <v>0</v>
      </c>
      <c r="R1137" s="26">
        <f t="shared" si="692"/>
        <v>0</v>
      </c>
      <c r="S1137" s="24" t="str">
        <f t="shared" si="693"/>
        <v/>
      </c>
      <c r="T1137" s="24" t="str">
        <f t="shared" si="694"/>
        <v/>
      </c>
      <c r="U1137" s="24" t="str">
        <f t="shared" si="695"/>
        <v/>
      </c>
      <c r="V1137" s="24" t="str">
        <f t="shared" si="696"/>
        <v/>
      </c>
      <c r="W1137" s="24" t="str">
        <f t="shared" si="697"/>
        <v/>
      </c>
      <c r="X1137" s="24" t="str">
        <f t="shared" si="698"/>
        <v/>
      </c>
      <c r="Y1137" s="24" t="str">
        <f t="shared" si="699"/>
        <v/>
      </c>
      <c r="Z1137" s="24" t="str">
        <f t="shared" si="700"/>
        <v/>
      </c>
      <c r="AA1137" s="24" t="b">
        <f t="shared" si="701"/>
        <v>0</v>
      </c>
      <c r="AB1137" s="34" t="str">
        <f t="shared" si="702"/>
        <v/>
      </c>
      <c r="AC1137" s="34">
        <f t="shared" si="703"/>
        <v>0</v>
      </c>
      <c r="AD1137" s="34">
        <f t="shared" si="704"/>
        <v>0</v>
      </c>
      <c r="AE1137" s="34" t="str">
        <f t="shared" si="705"/>
        <v xml:space="preserve"> 0</v>
      </c>
      <c r="AF1137" s="34">
        <f t="shared" si="706"/>
        <v>0</v>
      </c>
      <c r="AG1137" s="34">
        <f t="shared" si="707"/>
        <v>0</v>
      </c>
      <c r="AH1137" s="34" t="str">
        <f t="shared" si="708"/>
        <v/>
      </c>
      <c r="AI1137" s="172" t="str">
        <f>IF(AJ1137&lt;&gt;"",MAX(AI$3:AI1136)+1,"")</f>
        <v/>
      </c>
      <c r="AJ1137" s="172" t="str">
        <f t="shared" si="709"/>
        <v/>
      </c>
      <c r="AK1137" s="172" t="str">
        <f t="shared" si="710"/>
        <v/>
      </c>
      <c r="AL1137" s="172" t="str">
        <f t="shared" si="711"/>
        <v/>
      </c>
      <c r="AM1137" s="172" t="str">
        <f>IF(AN1137&lt;&gt;"",MAX(AM$3:AM1136)+1,"")</f>
        <v/>
      </c>
      <c r="AN1137" s="172" t="str">
        <f t="shared" si="712"/>
        <v/>
      </c>
      <c r="AO1137" s="172" t="str">
        <f t="shared" si="713"/>
        <v/>
      </c>
      <c r="AP1137" s="172" t="str">
        <f t="shared" si="714"/>
        <v/>
      </c>
      <c r="AQ1137" s="172" t="str">
        <f t="shared" si="715"/>
        <v/>
      </c>
      <c r="AR1137" s="172" t="str">
        <f>Table1[[#This Row],[Sex ]]&amp;Table1[[#This Row],[Month]]</f>
        <v/>
      </c>
    </row>
    <row r="1138" spans="2:44" x14ac:dyDescent="0.3">
      <c r="B1138" s="14"/>
      <c r="C1138" s="14"/>
      <c r="D1138" s="14"/>
      <c r="E1138" s="14"/>
      <c r="F1138" s="14"/>
      <c r="G1138" s="14"/>
      <c r="H1138" s="14"/>
      <c r="I1138" s="14"/>
      <c r="J1138" s="14"/>
      <c r="K1138" s="14"/>
      <c r="L1138" s="14"/>
      <c r="M1138" s="24" t="str">
        <f t="shared" si="687"/>
        <v/>
      </c>
      <c r="N1138" s="24" t="str">
        <f t="shared" si="688"/>
        <v/>
      </c>
      <c r="O1138" s="24" t="str">
        <f t="shared" si="689"/>
        <v xml:space="preserve"> </v>
      </c>
      <c r="P1138" s="24">
        <f t="shared" si="690"/>
        <v>0</v>
      </c>
      <c r="Q1138" s="25">
        <f t="shared" si="691"/>
        <v>0</v>
      </c>
      <c r="R1138" s="26">
        <f t="shared" si="692"/>
        <v>0</v>
      </c>
      <c r="S1138" s="24" t="str">
        <f t="shared" si="693"/>
        <v/>
      </c>
      <c r="T1138" s="24" t="str">
        <f t="shared" si="694"/>
        <v/>
      </c>
      <c r="U1138" s="24" t="str">
        <f t="shared" si="695"/>
        <v/>
      </c>
      <c r="V1138" s="24" t="str">
        <f t="shared" si="696"/>
        <v/>
      </c>
      <c r="W1138" s="24" t="str">
        <f t="shared" si="697"/>
        <v/>
      </c>
      <c r="X1138" s="24" t="str">
        <f t="shared" si="698"/>
        <v/>
      </c>
      <c r="Y1138" s="24" t="str">
        <f t="shared" si="699"/>
        <v/>
      </c>
      <c r="Z1138" s="24" t="str">
        <f t="shared" si="700"/>
        <v/>
      </c>
      <c r="AA1138" s="24" t="b">
        <f t="shared" si="701"/>
        <v>0</v>
      </c>
      <c r="AB1138" s="34" t="str">
        <f t="shared" si="702"/>
        <v/>
      </c>
      <c r="AC1138" s="34">
        <f t="shared" si="703"/>
        <v>0</v>
      </c>
      <c r="AD1138" s="34">
        <f t="shared" si="704"/>
        <v>0</v>
      </c>
      <c r="AE1138" s="34" t="str">
        <f t="shared" si="705"/>
        <v xml:space="preserve"> 0</v>
      </c>
      <c r="AF1138" s="34">
        <f t="shared" si="706"/>
        <v>0</v>
      </c>
      <c r="AG1138" s="34">
        <f t="shared" si="707"/>
        <v>0</v>
      </c>
      <c r="AH1138" s="34" t="str">
        <f t="shared" si="708"/>
        <v/>
      </c>
      <c r="AI1138" s="172" t="str">
        <f>IF(AJ1138&lt;&gt;"",MAX(AI$3:AI1137)+1,"")</f>
        <v/>
      </c>
      <c r="AJ1138" s="172" t="str">
        <f t="shared" si="709"/>
        <v/>
      </c>
      <c r="AK1138" s="172" t="str">
        <f t="shared" si="710"/>
        <v/>
      </c>
      <c r="AL1138" s="172" t="str">
        <f t="shared" si="711"/>
        <v/>
      </c>
      <c r="AM1138" s="172" t="str">
        <f>IF(AN1138&lt;&gt;"",MAX(AM$3:AM1137)+1,"")</f>
        <v/>
      </c>
      <c r="AN1138" s="172" t="str">
        <f t="shared" si="712"/>
        <v/>
      </c>
      <c r="AO1138" s="172" t="str">
        <f t="shared" si="713"/>
        <v/>
      </c>
      <c r="AP1138" s="172" t="str">
        <f t="shared" si="714"/>
        <v/>
      </c>
      <c r="AQ1138" s="172" t="str">
        <f t="shared" si="715"/>
        <v/>
      </c>
      <c r="AR1138" s="172" t="str">
        <f>Table1[[#This Row],[Sex ]]&amp;Table1[[#This Row],[Month]]</f>
        <v/>
      </c>
    </row>
    <row r="1139" spans="2:44" x14ac:dyDescent="0.3">
      <c r="B1139" s="14"/>
      <c r="C1139" s="14"/>
      <c r="D1139" s="14"/>
      <c r="E1139" s="14"/>
      <c r="F1139" s="14"/>
      <c r="G1139" s="14"/>
      <c r="H1139" s="14"/>
      <c r="I1139" s="14"/>
      <c r="J1139" s="14"/>
      <c r="K1139" s="14"/>
      <c r="L1139" s="14"/>
      <c r="M1139" s="24" t="str">
        <f t="shared" si="687"/>
        <v/>
      </c>
      <c r="N1139" s="24" t="str">
        <f t="shared" si="688"/>
        <v/>
      </c>
      <c r="O1139" s="24" t="str">
        <f t="shared" si="689"/>
        <v xml:space="preserve"> </v>
      </c>
      <c r="P1139" s="24">
        <f t="shared" si="690"/>
        <v>0</v>
      </c>
      <c r="Q1139" s="25">
        <f t="shared" si="691"/>
        <v>0</v>
      </c>
      <c r="R1139" s="26">
        <f t="shared" si="692"/>
        <v>0</v>
      </c>
      <c r="S1139" s="24" t="str">
        <f t="shared" si="693"/>
        <v/>
      </c>
      <c r="T1139" s="24" t="str">
        <f t="shared" si="694"/>
        <v/>
      </c>
      <c r="U1139" s="24" t="str">
        <f t="shared" si="695"/>
        <v/>
      </c>
      <c r="V1139" s="24" t="str">
        <f t="shared" si="696"/>
        <v/>
      </c>
      <c r="W1139" s="24" t="str">
        <f t="shared" si="697"/>
        <v/>
      </c>
      <c r="X1139" s="24" t="str">
        <f t="shared" si="698"/>
        <v/>
      </c>
      <c r="Y1139" s="24" t="str">
        <f t="shared" si="699"/>
        <v/>
      </c>
      <c r="Z1139" s="24" t="str">
        <f t="shared" si="700"/>
        <v/>
      </c>
      <c r="AA1139" s="24" t="b">
        <f t="shared" si="701"/>
        <v>0</v>
      </c>
      <c r="AB1139" s="34" t="str">
        <f t="shared" si="702"/>
        <v/>
      </c>
      <c r="AC1139" s="34">
        <f t="shared" si="703"/>
        <v>0</v>
      </c>
      <c r="AD1139" s="34">
        <f t="shared" si="704"/>
        <v>0</v>
      </c>
      <c r="AE1139" s="34" t="str">
        <f t="shared" si="705"/>
        <v xml:space="preserve"> 0</v>
      </c>
      <c r="AF1139" s="34">
        <f t="shared" si="706"/>
        <v>0</v>
      </c>
      <c r="AG1139" s="34">
        <f t="shared" si="707"/>
        <v>0</v>
      </c>
      <c r="AH1139" s="34" t="str">
        <f t="shared" si="708"/>
        <v/>
      </c>
      <c r="AI1139" s="172" t="str">
        <f>IF(AJ1139&lt;&gt;"",MAX(AI$3:AI1138)+1,"")</f>
        <v/>
      </c>
      <c r="AJ1139" s="172" t="str">
        <f t="shared" si="709"/>
        <v/>
      </c>
      <c r="AK1139" s="172" t="str">
        <f t="shared" si="710"/>
        <v/>
      </c>
      <c r="AL1139" s="172" t="str">
        <f t="shared" si="711"/>
        <v/>
      </c>
      <c r="AM1139" s="172" t="str">
        <f>IF(AN1139&lt;&gt;"",MAX(AM$3:AM1138)+1,"")</f>
        <v/>
      </c>
      <c r="AN1139" s="172" t="str">
        <f t="shared" si="712"/>
        <v/>
      </c>
      <c r="AO1139" s="172" t="str">
        <f t="shared" si="713"/>
        <v/>
      </c>
      <c r="AP1139" s="172" t="str">
        <f t="shared" si="714"/>
        <v/>
      </c>
      <c r="AQ1139" s="172" t="str">
        <f t="shared" si="715"/>
        <v/>
      </c>
      <c r="AR1139" s="172" t="str">
        <f>Table1[[#This Row],[Sex ]]&amp;Table1[[#This Row],[Month]]</f>
        <v/>
      </c>
    </row>
    <row r="1140" spans="2:44" x14ac:dyDescent="0.3">
      <c r="B1140" s="14"/>
      <c r="C1140" s="14"/>
      <c r="D1140" s="14"/>
      <c r="E1140" s="14"/>
      <c r="F1140" s="14"/>
      <c r="G1140" s="14"/>
      <c r="H1140" s="14"/>
      <c r="I1140" s="14"/>
      <c r="J1140" s="14"/>
      <c r="K1140" s="14"/>
      <c r="L1140" s="14"/>
      <c r="M1140" s="24" t="str">
        <f t="shared" si="687"/>
        <v/>
      </c>
      <c r="N1140" s="24" t="str">
        <f t="shared" si="688"/>
        <v/>
      </c>
      <c r="O1140" s="24" t="str">
        <f t="shared" si="689"/>
        <v xml:space="preserve"> </v>
      </c>
      <c r="P1140" s="24">
        <f t="shared" si="690"/>
        <v>0</v>
      </c>
      <c r="Q1140" s="25">
        <f t="shared" si="691"/>
        <v>0</v>
      </c>
      <c r="R1140" s="26">
        <f t="shared" si="692"/>
        <v>0</v>
      </c>
      <c r="S1140" s="24" t="str">
        <f t="shared" si="693"/>
        <v/>
      </c>
      <c r="T1140" s="24" t="str">
        <f t="shared" si="694"/>
        <v/>
      </c>
      <c r="U1140" s="24" t="str">
        <f t="shared" si="695"/>
        <v/>
      </c>
      <c r="V1140" s="24" t="str">
        <f t="shared" si="696"/>
        <v/>
      </c>
      <c r="W1140" s="24" t="str">
        <f t="shared" si="697"/>
        <v/>
      </c>
      <c r="X1140" s="24" t="str">
        <f t="shared" si="698"/>
        <v/>
      </c>
      <c r="Y1140" s="24" t="str">
        <f t="shared" si="699"/>
        <v/>
      </c>
      <c r="Z1140" s="24" t="str">
        <f t="shared" si="700"/>
        <v/>
      </c>
      <c r="AA1140" s="24" t="b">
        <f t="shared" si="701"/>
        <v>0</v>
      </c>
      <c r="AB1140" s="34" t="str">
        <f t="shared" si="702"/>
        <v/>
      </c>
      <c r="AC1140" s="34">
        <f t="shared" si="703"/>
        <v>0</v>
      </c>
      <c r="AD1140" s="34">
        <f t="shared" si="704"/>
        <v>0</v>
      </c>
      <c r="AE1140" s="34" t="str">
        <f t="shared" si="705"/>
        <v xml:space="preserve"> 0</v>
      </c>
      <c r="AF1140" s="34">
        <f t="shared" si="706"/>
        <v>0</v>
      </c>
      <c r="AG1140" s="34">
        <f t="shared" si="707"/>
        <v>0</v>
      </c>
      <c r="AH1140" s="34" t="str">
        <f t="shared" si="708"/>
        <v/>
      </c>
      <c r="AI1140" s="172" t="str">
        <f>IF(AJ1140&lt;&gt;"",MAX(AI$3:AI1139)+1,"")</f>
        <v/>
      </c>
      <c r="AJ1140" s="172" t="str">
        <f t="shared" si="709"/>
        <v/>
      </c>
      <c r="AK1140" s="172" t="str">
        <f t="shared" si="710"/>
        <v/>
      </c>
      <c r="AL1140" s="172" t="str">
        <f t="shared" si="711"/>
        <v/>
      </c>
      <c r="AM1140" s="172" t="str">
        <f>IF(AN1140&lt;&gt;"",MAX(AM$3:AM1139)+1,"")</f>
        <v/>
      </c>
      <c r="AN1140" s="172" t="str">
        <f t="shared" si="712"/>
        <v/>
      </c>
      <c r="AO1140" s="172" t="str">
        <f t="shared" si="713"/>
        <v/>
      </c>
      <c r="AP1140" s="172" t="str">
        <f t="shared" si="714"/>
        <v/>
      </c>
      <c r="AQ1140" s="172" t="str">
        <f t="shared" si="715"/>
        <v/>
      </c>
      <c r="AR1140" s="172" t="str">
        <f>Table1[[#This Row],[Sex ]]&amp;Table1[[#This Row],[Month]]</f>
        <v/>
      </c>
    </row>
    <row r="1141" spans="2:44" x14ac:dyDescent="0.3">
      <c r="B1141" s="14"/>
      <c r="C1141" s="14"/>
      <c r="D1141" s="14"/>
      <c r="E1141" s="14"/>
      <c r="F1141" s="14"/>
      <c r="G1141" s="14"/>
      <c r="H1141" s="14"/>
      <c r="I1141" s="14"/>
      <c r="J1141" s="14"/>
      <c r="K1141" s="14"/>
      <c r="L1141" s="14"/>
      <c r="M1141" s="24" t="str">
        <f t="shared" si="687"/>
        <v/>
      </c>
      <c r="N1141" s="24" t="str">
        <f t="shared" si="688"/>
        <v/>
      </c>
      <c r="O1141" s="24" t="str">
        <f t="shared" si="689"/>
        <v xml:space="preserve"> </v>
      </c>
      <c r="P1141" s="24">
        <f t="shared" si="690"/>
        <v>0</v>
      </c>
      <c r="Q1141" s="25">
        <f t="shared" si="691"/>
        <v>0</v>
      </c>
      <c r="R1141" s="26">
        <f t="shared" si="692"/>
        <v>0</v>
      </c>
      <c r="S1141" s="24" t="str">
        <f t="shared" si="693"/>
        <v/>
      </c>
      <c r="T1141" s="24" t="str">
        <f t="shared" si="694"/>
        <v/>
      </c>
      <c r="U1141" s="24" t="str">
        <f t="shared" si="695"/>
        <v/>
      </c>
      <c r="V1141" s="24" t="str">
        <f t="shared" si="696"/>
        <v/>
      </c>
      <c r="W1141" s="24" t="str">
        <f t="shared" si="697"/>
        <v/>
      </c>
      <c r="X1141" s="24" t="str">
        <f t="shared" si="698"/>
        <v/>
      </c>
      <c r="Y1141" s="24" t="str">
        <f t="shared" si="699"/>
        <v/>
      </c>
      <c r="Z1141" s="24" t="str">
        <f t="shared" si="700"/>
        <v/>
      </c>
      <c r="AA1141" s="24" t="b">
        <f t="shared" si="701"/>
        <v>0</v>
      </c>
      <c r="AB1141" s="34" t="str">
        <f t="shared" si="702"/>
        <v/>
      </c>
      <c r="AC1141" s="34">
        <f t="shared" si="703"/>
        <v>0</v>
      </c>
      <c r="AD1141" s="34">
        <f t="shared" si="704"/>
        <v>0</v>
      </c>
      <c r="AE1141" s="34" t="str">
        <f t="shared" si="705"/>
        <v xml:space="preserve"> 0</v>
      </c>
      <c r="AF1141" s="34">
        <f t="shared" si="706"/>
        <v>0</v>
      </c>
      <c r="AG1141" s="34">
        <f t="shared" si="707"/>
        <v>0</v>
      </c>
      <c r="AH1141" s="34" t="str">
        <f t="shared" si="708"/>
        <v/>
      </c>
      <c r="AI1141" s="172" t="str">
        <f>IF(AJ1141&lt;&gt;"",MAX(AI$3:AI1140)+1,"")</f>
        <v/>
      </c>
      <c r="AJ1141" s="172" t="str">
        <f t="shared" si="709"/>
        <v/>
      </c>
      <c r="AK1141" s="172" t="str">
        <f t="shared" si="710"/>
        <v/>
      </c>
      <c r="AL1141" s="172" t="str">
        <f t="shared" si="711"/>
        <v/>
      </c>
      <c r="AM1141" s="172" t="str">
        <f>IF(AN1141&lt;&gt;"",MAX(AM$3:AM1140)+1,"")</f>
        <v/>
      </c>
      <c r="AN1141" s="172" t="str">
        <f t="shared" si="712"/>
        <v/>
      </c>
      <c r="AO1141" s="172" t="str">
        <f t="shared" si="713"/>
        <v/>
      </c>
      <c r="AP1141" s="172" t="str">
        <f t="shared" si="714"/>
        <v/>
      </c>
      <c r="AQ1141" s="172" t="str">
        <f t="shared" si="715"/>
        <v/>
      </c>
      <c r="AR1141" s="172" t="str">
        <f>Table1[[#This Row],[Sex ]]&amp;Table1[[#This Row],[Month]]</f>
        <v/>
      </c>
    </row>
    <row r="1142" spans="2:44" x14ac:dyDescent="0.3">
      <c r="B1142" s="14"/>
      <c r="C1142" s="14"/>
      <c r="D1142" s="14"/>
      <c r="E1142" s="14"/>
      <c r="F1142" s="14"/>
      <c r="G1142" s="14"/>
      <c r="H1142" s="14"/>
      <c r="I1142" s="14"/>
      <c r="J1142" s="14"/>
      <c r="K1142" s="14"/>
      <c r="L1142" s="14"/>
      <c r="M1142" s="24" t="str">
        <f t="shared" si="687"/>
        <v/>
      </c>
      <c r="N1142" s="24" t="str">
        <f t="shared" si="688"/>
        <v/>
      </c>
      <c r="O1142" s="24" t="str">
        <f t="shared" si="689"/>
        <v xml:space="preserve"> </v>
      </c>
      <c r="P1142" s="24">
        <f t="shared" si="690"/>
        <v>0</v>
      </c>
      <c r="Q1142" s="25">
        <f t="shared" si="691"/>
        <v>0</v>
      </c>
      <c r="R1142" s="26">
        <f t="shared" si="692"/>
        <v>0</v>
      </c>
      <c r="S1142" s="24" t="str">
        <f t="shared" si="693"/>
        <v/>
      </c>
      <c r="T1142" s="24" t="str">
        <f t="shared" si="694"/>
        <v/>
      </c>
      <c r="U1142" s="24" t="str">
        <f t="shared" si="695"/>
        <v/>
      </c>
      <c r="V1142" s="24" t="str">
        <f t="shared" si="696"/>
        <v/>
      </c>
      <c r="W1142" s="24" t="str">
        <f t="shared" si="697"/>
        <v/>
      </c>
      <c r="X1142" s="24" t="str">
        <f t="shared" si="698"/>
        <v/>
      </c>
      <c r="Y1142" s="24" t="str">
        <f t="shared" si="699"/>
        <v/>
      </c>
      <c r="Z1142" s="24" t="str">
        <f t="shared" si="700"/>
        <v/>
      </c>
      <c r="AA1142" s="24" t="b">
        <f t="shared" si="701"/>
        <v>0</v>
      </c>
      <c r="AB1142" s="34" t="str">
        <f t="shared" si="702"/>
        <v/>
      </c>
      <c r="AC1142" s="34">
        <f t="shared" si="703"/>
        <v>0</v>
      </c>
      <c r="AD1142" s="34">
        <f t="shared" si="704"/>
        <v>0</v>
      </c>
      <c r="AE1142" s="34" t="str">
        <f t="shared" si="705"/>
        <v xml:space="preserve"> 0</v>
      </c>
      <c r="AF1142" s="34">
        <f t="shared" si="706"/>
        <v>0</v>
      </c>
      <c r="AG1142" s="34">
        <f t="shared" si="707"/>
        <v>0</v>
      </c>
      <c r="AH1142" s="34" t="str">
        <f t="shared" si="708"/>
        <v/>
      </c>
      <c r="AI1142" s="172" t="str">
        <f>IF(AJ1142&lt;&gt;"",MAX(AI$3:AI1141)+1,"")</f>
        <v/>
      </c>
      <c r="AJ1142" s="172" t="str">
        <f t="shared" si="709"/>
        <v/>
      </c>
      <c r="AK1142" s="172" t="str">
        <f t="shared" si="710"/>
        <v/>
      </c>
      <c r="AL1142" s="172" t="str">
        <f t="shared" si="711"/>
        <v/>
      </c>
      <c r="AM1142" s="172" t="str">
        <f>IF(AN1142&lt;&gt;"",MAX(AM$3:AM1141)+1,"")</f>
        <v/>
      </c>
      <c r="AN1142" s="172" t="str">
        <f t="shared" si="712"/>
        <v/>
      </c>
      <c r="AO1142" s="172" t="str">
        <f t="shared" si="713"/>
        <v/>
      </c>
      <c r="AP1142" s="172" t="str">
        <f t="shared" si="714"/>
        <v/>
      </c>
      <c r="AQ1142" s="172" t="str">
        <f t="shared" si="715"/>
        <v/>
      </c>
      <c r="AR1142" s="172" t="str">
        <f>Table1[[#This Row],[Sex ]]&amp;Table1[[#This Row],[Month]]</f>
        <v/>
      </c>
    </row>
    <row r="1143" spans="2:44" x14ac:dyDescent="0.3">
      <c r="B1143" s="14"/>
      <c r="C1143" s="14"/>
      <c r="D1143" s="14"/>
      <c r="E1143" s="14"/>
      <c r="F1143" s="14"/>
      <c r="G1143" s="14"/>
      <c r="H1143" s="14"/>
      <c r="I1143" s="14"/>
      <c r="J1143" s="14"/>
      <c r="K1143" s="14"/>
      <c r="L1143" s="14"/>
      <c r="M1143" s="24" t="str">
        <f t="shared" si="687"/>
        <v/>
      </c>
      <c r="N1143" s="24" t="str">
        <f t="shared" si="688"/>
        <v/>
      </c>
      <c r="O1143" s="24" t="str">
        <f t="shared" si="689"/>
        <v xml:space="preserve"> </v>
      </c>
      <c r="P1143" s="24">
        <f t="shared" si="690"/>
        <v>0</v>
      </c>
      <c r="Q1143" s="25">
        <f t="shared" si="691"/>
        <v>0</v>
      </c>
      <c r="R1143" s="26">
        <f t="shared" si="692"/>
        <v>0</v>
      </c>
      <c r="S1143" s="24" t="str">
        <f t="shared" si="693"/>
        <v/>
      </c>
      <c r="T1143" s="24" t="str">
        <f t="shared" si="694"/>
        <v/>
      </c>
      <c r="U1143" s="24" t="str">
        <f t="shared" si="695"/>
        <v/>
      </c>
      <c r="V1143" s="24" t="str">
        <f t="shared" si="696"/>
        <v/>
      </c>
      <c r="W1143" s="24" t="str">
        <f t="shared" si="697"/>
        <v/>
      </c>
      <c r="X1143" s="24" t="str">
        <f t="shared" si="698"/>
        <v/>
      </c>
      <c r="Y1143" s="24" t="str">
        <f t="shared" si="699"/>
        <v/>
      </c>
      <c r="Z1143" s="24" t="str">
        <f t="shared" si="700"/>
        <v/>
      </c>
      <c r="AA1143" s="24" t="b">
        <f t="shared" si="701"/>
        <v>0</v>
      </c>
      <c r="AB1143" s="34" t="str">
        <f t="shared" si="702"/>
        <v/>
      </c>
      <c r="AC1143" s="34">
        <f t="shared" si="703"/>
        <v>0</v>
      </c>
      <c r="AD1143" s="34">
        <f t="shared" si="704"/>
        <v>0</v>
      </c>
      <c r="AE1143" s="34" t="str">
        <f t="shared" si="705"/>
        <v xml:space="preserve"> 0</v>
      </c>
      <c r="AF1143" s="34">
        <f t="shared" si="706"/>
        <v>0</v>
      </c>
      <c r="AG1143" s="34">
        <f t="shared" si="707"/>
        <v>0</v>
      </c>
      <c r="AH1143" s="34" t="str">
        <f t="shared" si="708"/>
        <v/>
      </c>
      <c r="AI1143" s="172" t="str">
        <f>IF(AJ1143&lt;&gt;"",MAX(AI$3:AI1142)+1,"")</f>
        <v/>
      </c>
      <c r="AJ1143" s="172" t="str">
        <f t="shared" si="709"/>
        <v/>
      </c>
      <c r="AK1143" s="172" t="str">
        <f t="shared" si="710"/>
        <v/>
      </c>
      <c r="AL1143" s="172" t="str">
        <f t="shared" si="711"/>
        <v/>
      </c>
      <c r="AM1143" s="172" t="str">
        <f>IF(AN1143&lt;&gt;"",MAX(AM$3:AM1142)+1,"")</f>
        <v/>
      </c>
      <c r="AN1143" s="172" t="str">
        <f t="shared" si="712"/>
        <v/>
      </c>
      <c r="AO1143" s="172" t="str">
        <f t="shared" si="713"/>
        <v/>
      </c>
      <c r="AP1143" s="172" t="str">
        <f t="shared" si="714"/>
        <v/>
      </c>
      <c r="AQ1143" s="172" t="str">
        <f t="shared" si="715"/>
        <v/>
      </c>
      <c r="AR1143" s="172" t="str">
        <f>Table1[[#This Row],[Sex ]]&amp;Table1[[#This Row],[Month]]</f>
        <v/>
      </c>
    </row>
    <row r="1144" spans="2:44" x14ac:dyDescent="0.3">
      <c r="B1144" s="14"/>
      <c r="C1144" s="14"/>
      <c r="D1144" s="14"/>
      <c r="E1144" s="14"/>
      <c r="F1144" s="14"/>
      <c r="G1144" s="14"/>
      <c r="H1144" s="14"/>
      <c r="I1144" s="14"/>
      <c r="J1144" s="14"/>
      <c r="K1144" s="14"/>
      <c r="L1144" s="14"/>
      <c r="M1144" s="24" t="str">
        <f t="shared" si="687"/>
        <v/>
      </c>
      <c r="N1144" s="24" t="str">
        <f t="shared" si="688"/>
        <v/>
      </c>
      <c r="O1144" s="24" t="str">
        <f t="shared" si="689"/>
        <v xml:space="preserve"> </v>
      </c>
      <c r="P1144" s="24">
        <f t="shared" si="690"/>
        <v>0</v>
      </c>
      <c r="Q1144" s="25">
        <f t="shared" si="691"/>
        <v>0</v>
      </c>
      <c r="R1144" s="26">
        <f t="shared" si="692"/>
        <v>0</v>
      </c>
      <c r="S1144" s="24" t="str">
        <f t="shared" si="693"/>
        <v/>
      </c>
      <c r="T1144" s="24" t="str">
        <f t="shared" si="694"/>
        <v/>
      </c>
      <c r="U1144" s="24" t="str">
        <f t="shared" si="695"/>
        <v/>
      </c>
      <c r="V1144" s="24" t="str">
        <f t="shared" si="696"/>
        <v/>
      </c>
      <c r="W1144" s="24" t="str">
        <f t="shared" si="697"/>
        <v/>
      </c>
      <c r="X1144" s="24" t="str">
        <f t="shared" si="698"/>
        <v/>
      </c>
      <c r="Y1144" s="24" t="str">
        <f t="shared" si="699"/>
        <v/>
      </c>
      <c r="Z1144" s="24" t="str">
        <f t="shared" si="700"/>
        <v/>
      </c>
      <c r="AA1144" s="24" t="b">
        <f t="shared" si="701"/>
        <v>0</v>
      </c>
      <c r="AB1144" s="34" t="str">
        <f t="shared" si="702"/>
        <v/>
      </c>
      <c r="AC1144" s="34">
        <f t="shared" si="703"/>
        <v>0</v>
      </c>
      <c r="AD1144" s="34">
        <f t="shared" si="704"/>
        <v>0</v>
      </c>
      <c r="AE1144" s="34" t="str">
        <f t="shared" si="705"/>
        <v xml:space="preserve"> 0</v>
      </c>
      <c r="AF1144" s="34">
        <f t="shared" si="706"/>
        <v>0</v>
      </c>
      <c r="AG1144" s="34">
        <f t="shared" si="707"/>
        <v>0</v>
      </c>
      <c r="AH1144" s="34" t="str">
        <f t="shared" si="708"/>
        <v/>
      </c>
      <c r="AI1144" s="172" t="str">
        <f>IF(AJ1144&lt;&gt;"",MAX(AI$3:AI1143)+1,"")</f>
        <v/>
      </c>
      <c r="AJ1144" s="172" t="str">
        <f t="shared" si="709"/>
        <v/>
      </c>
      <c r="AK1144" s="172" t="str">
        <f t="shared" si="710"/>
        <v/>
      </c>
      <c r="AL1144" s="172" t="str">
        <f t="shared" si="711"/>
        <v/>
      </c>
      <c r="AM1144" s="172" t="str">
        <f>IF(AN1144&lt;&gt;"",MAX(AM$3:AM1143)+1,"")</f>
        <v/>
      </c>
      <c r="AN1144" s="172" t="str">
        <f t="shared" si="712"/>
        <v/>
      </c>
      <c r="AO1144" s="172" t="str">
        <f t="shared" si="713"/>
        <v/>
      </c>
      <c r="AP1144" s="172" t="str">
        <f t="shared" si="714"/>
        <v/>
      </c>
      <c r="AQ1144" s="172" t="str">
        <f t="shared" si="715"/>
        <v/>
      </c>
      <c r="AR1144" s="172" t="str">
        <f>Table1[[#This Row],[Sex ]]&amp;Table1[[#This Row],[Month]]</f>
        <v/>
      </c>
    </row>
    <row r="1145" spans="2:44" x14ac:dyDescent="0.3">
      <c r="B1145" s="14"/>
      <c r="C1145" s="14"/>
      <c r="D1145" s="14"/>
      <c r="E1145" s="14"/>
      <c r="F1145" s="14"/>
      <c r="G1145" s="14"/>
      <c r="H1145" s="14"/>
      <c r="I1145" s="14"/>
      <c r="J1145" s="14"/>
      <c r="K1145" s="14"/>
      <c r="L1145" s="14"/>
      <c r="M1145" s="24" t="str">
        <f t="shared" si="687"/>
        <v/>
      </c>
      <c r="N1145" s="24" t="str">
        <f t="shared" si="688"/>
        <v/>
      </c>
      <c r="O1145" s="24" t="str">
        <f t="shared" si="689"/>
        <v xml:space="preserve"> </v>
      </c>
      <c r="P1145" s="24">
        <f t="shared" si="690"/>
        <v>0</v>
      </c>
      <c r="Q1145" s="25">
        <f t="shared" si="691"/>
        <v>0</v>
      </c>
      <c r="R1145" s="26">
        <f t="shared" si="692"/>
        <v>0</v>
      </c>
      <c r="S1145" s="24" t="str">
        <f t="shared" si="693"/>
        <v/>
      </c>
      <c r="T1145" s="24" t="str">
        <f t="shared" si="694"/>
        <v/>
      </c>
      <c r="U1145" s="24" t="str">
        <f t="shared" si="695"/>
        <v/>
      </c>
      <c r="V1145" s="24" t="str">
        <f t="shared" si="696"/>
        <v/>
      </c>
      <c r="W1145" s="24" t="str">
        <f t="shared" si="697"/>
        <v/>
      </c>
      <c r="X1145" s="24" t="str">
        <f t="shared" si="698"/>
        <v/>
      </c>
      <c r="Y1145" s="24" t="str">
        <f t="shared" si="699"/>
        <v/>
      </c>
      <c r="Z1145" s="24" t="str">
        <f t="shared" si="700"/>
        <v/>
      </c>
      <c r="AA1145" s="24" t="b">
        <f t="shared" si="701"/>
        <v>0</v>
      </c>
      <c r="AB1145" s="34" t="str">
        <f t="shared" si="702"/>
        <v/>
      </c>
      <c r="AC1145" s="34">
        <f t="shared" si="703"/>
        <v>0</v>
      </c>
      <c r="AD1145" s="34">
        <f t="shared" si="704"/>
        <v>0</v>
      </c>
      <c r="AE1145" s="34" t="str">
        <f t="shared" si="705"/>
        <v xml:space="preserve"> 0</v>
      </c>
      <c r="AF1145" s="34">
        <f t="shared" si="706"/>
        <v>0</v>
      </c>
      <c r="AG1145" s="34">
        <f t="shared" si="707"/>
        <v>0</v>
      </c>
      <c r="AH1145" s="34" t="str">
        <f t="shared" si="708"/>
        <v/>
      </c>
      <c r="AI1145" s="172" t="str">
        <f>IF(AJ1145&lt;&gt;"",MAX(AI$3:AI1144)+1,"")</f>
        <v/>
      </c>
      <c r="AJ1145" s="172" t="str">
        <f t="shared" si="709"/>
        <v/>
      </c>
      <c r="AK1145" s="172" t="str">
        <f t="shared" si="710"/>
        <v/>
      </c>
      <c r="AL1145" s="172" t="str">
        <f t="shared" si="711"/>
        <v/>
      </c>
      <c r="AM1145" s="172" t="str">
        <f>IF(AN1145&lt;&gt;"",MAX(AM$3:AM1144)+1,"")</f>
        <v/>
      </c>
      <c r="AN1145" s="172" t="str">
        <f t="shared" si="712"/>
        <v/>
      </c>
      <c r="AO1145" s="172" t="str">
        <f t="shared" si="713"/>
        <v/>
      </c>
      <c r="AP1145" s="172" t="str">
        <f t="shared" si="714"/>
        <v/>
      </c>
      <c r="AQ1145" s="172" t="str">
        <f t="shared" si="715"/>
        <v/>
      </c>
      <c r="AR1145" s="172" t="str">
        <f>Table1[[#This Row],[Sex ]]&amp;Table1[[#This Row],[Month]]</f>
        <v/>
      </c>
    </row>
    <row r="1146" spans="2:44" x14ac:dyDescent="0.3">
      <c r="B1146" s="14"/>
      <c r="C1146" s="14"/>
      <c r="D1146" s="14"/>
      <c r="E1146" s="14"/>
      <c r="F1146" s="14"/>
      <c r="G1146" s="14"/>
      <c r="H1146" s="14"/>
      <c r="I1146" s="14"/>
      <c r="J1146" s="14"/>
      <c r="K1146" s="14"/>
      <c r="L1146" s="14"/>
      <c r="M1146" s="24" t="str">
        <f t="shared" si="687"/>
        <v/>
      </c>
      <c r="N1146" s="24" t="str">
        <f t="shared" si="688"/>
        <v/>
      </c>
      <c r="O1146" s="24" t="str">
        <f t="shared" si="689"/>
        <v xml:space="preserve"> </v>
      </c>
      <c r="P1146" s="24">
        <f t="shared" si="690"/>
        <v>0</v>
      </c>
      <c r="Q1146" s="25">
        <f t="shared" si="691"/>
        <v>0</v>
      </c>
      <c r="R1146" s="26">
        <f t="shared" si="692"/>
        <v>0</v>
      </c>
      <c r="S1146" s="24" t="str">
        <f t="shared" si="693"/>
        <v/>
      </c>
      <c r="T1146" s="24" t="str">
        <f t="shared" si="694"/>
        <v/>
      </c>
      <c r="U1146" s="24" t="str">
        <f t="shared" si="695"/>
        <v/>
      </c>
      <c r="V1146" s="24" t="str">
        <f t="shared" si="696"/>
        <v/>
      </c>
      <c r="W1146" s="24" t="str">
        <f t="shared" si="697"/>
        <v/>
      </c>
      <c r="X1146" s="24" t="str">
        <f t="shared" si="698"/>
        <v/>
      </c>
      <c r="Y1146" s="24" t="str">
        <f t="shared" si="699"/>
        <v/>
      </c>
      <c r="Z1146" s="24" t="str">
        <f t="shared" si="700"/>
        <v/>
      </c>
      <c r="AA1146" s="24" t="b">
        <f t="shared" si="701"/>
        <v>0</v>
      </c>
      <c r="AB1146" s="34" t="str">
        <f t="shared" si="702"/>
        <v/>
      </c>
      <c r="AC1146" s="34">
        <f t="shared" si="703"/>
        <v>0</v>
      </c>
      <c r="AD1146" s="34">
        <f t="shared" si="704"/>
        <v>0</v>
      </c>
      <c r="AE1146" s="34" t="str">
        <f t="shared" si="705"/>
        <v xml:space="preserve"> 0</v>
      </c>
      <c r="AF1146" s="34">
        <f t="shared" si="706"/>
        <v>0</v>
      </c>
      <c r="AG1146" s="34">
        <f t="shared" si="707"/>
        <v>0</v>
      </c>
      <c r="AH1146" s="34" t="str">
        <f t="shared" si="708"/>
        <v/>
      </c>
      <c r="AI1146" s="172" t="str">
        <f>IF(AJ1146&lt;&gt;"",MAX(AI$3:AI1145)+1,"")</f>
        <v/>
      </c>
      <c r="AJ1146" s="172" t="str">
        <f t="shared" si="709"/>
        <v/>
      </c>
      <c r="AK1146" s="172" t="str">
        <f t="shared" si="710"/>
        <v/>
      </c>
      <c r="AL1146" s="172" t="str">
        <f t="shared" si="711"/>
        <v/>
      </c>
      <c r="AM1146" s="172" t="str">
        <f>IF(AN1146&lt;&gt;"",MAX(AM$3:AM1145)+1,"")</f>
        <v/>
      </c>
      <c r="AN1146" s="172" t="str">
        <f t="shared" si="712"/>
        <v/>
      </c>
      <c r="AO1146" s="172" t="str">
        <f t="shared" si="713"/>
        <v/>
      </c>
      <c r="AP1146" s="172" t="str">
        <f t="shared" si="714"/>
        <v/>
      </c>
      <c r="AQ1146" s="172" t="str">
        <f t="shared" si="715"/>
        <v/>
      </c>
      <c r="AR1146" s="172" t="str">
        <f>Table1[[#This Row],[Sex ]]&amp;Table1[[#This Row],[Month]]</f>
        <v/>
      </c>
    </row>
    <row r="1147" spans="2:44" x14ac:dyDescent="0.3">
      <c r="B1147" s="14"/>
      <c r="C1147" s="14"/>
      <c r="D1147" s="14"/>
      <c r="E1147" s="14"/>
      <c r="F1147" s="14"/>
      <c r="G1147" s="14"/>
      <c r="H1147" s="14"/>
      <c r="I1147" s="14"/>
      <c r="J1147" s="14"/>
      <c r="K1147" s="14"/>
      <c r="L1147" s="14"/>
      <c r="M1147" s="24" t="str">
        <f t="shared" si="687"/>
        <v/>
      </c>
      <c r="N1147" s="24" t="str">
        <f t="shared" si="688"/>
        <v/>
      </c>
      <c r="O1147" s="24" t="str">
        <f t="shared" si="689"/>
        <v xml:space="preserve"> </v>
      </c>
      <c r="P1147" s="24">
        <f t="shared" si="690"/>
        <v>0</v>
      </c>
      <c r="Q1147" s="25">
        <f t="shared" si="691"/>
        <v>0</v>
      </c>
      <c r="R1147" s="26">
        <f t="shared" si="692"/>
        <v>0</v>
      </c>
      <c r="S1147" s="24" t="str">
        <f t="shared" si="693"/>
        <v/>
      </c>
      <c r="T1147" s="24" t="str">
        <f t="shared" si="694"/>
        <v/>
      </c>
      <c r="U1147" s="24" t="str">
        <f t="shared" si="695"/>
        <v/>
      </c>
      <c r="V1147" s="24" t="str">
        <f t="shared" si="696"/>
        <v/>
      </c>
      <c r="W1147" s="24" t="str">
        <f t="shared" si="697"/>
        <v/>
      </c>
      <c r="X1147" s="24" t="str">
        <f t="shared" si="698"/>
        <v/>
      </c>
      <c r="Y1147" s="24" t="str">
        <f t="shared" si="699"/>
        <v/>
      </c>
      <c r="Z1147" s="24" t="str">
        <f t="shared" si="700"/>
        <v/>
      </c>
      <c r="AA1147" s="24" t="b">
        <f t="shared" si="701"/>
        <v>0</v>
      </c>
      <c r="AB1147" s="34" t="str">
        <f t="shared" si="702"/>
        <v/>
      </c>
      <c r="AC1147" s="34">
        <f t="shared" si="703"/>
        <v>0</v>
      </c>
      <c r="AD1147" s="34">
        <f t="shared" si="704"/>
        <v>0</v>
      </c>
      <c r="AE1147" s="34" t="str">
        <f t="shared" si="705"/>
        <v xml:space="preserve"> 0</v>
      </c>
      <c r="AF1147" s="34">
        <f t="shared" si="706"/>
        <v>0</v>
      </c>
      <c r="AG1147" s="34">
        <f t="shared" si="707"/>
        <v>0</v>
      </c>
      <c r="AH1147" s="34" t="str">
        <f t="shared" si="708"/>
        <v/>
      </c>
      <c r="AI1147" s="172" t="str">
        <f>IF(AJ1147&lt;&gt;"",MAX(AI$3:AI1146)+1,"")</f>
        <v/>
      </c>
      <c r="AJ1147" s="172" t="str">
        <f t="shared" si="709"/>
        <v/>
      </c>
      <c r="AK1147" s="172" t="str">
        <f t="shared" si="710"/>
        <v/>
      </c>
      <c r="AL1147" s="172" t="str">
        <f t="shared" si="711"/>
        <v/>
      </c>
      <c r="AM1147" s="172" t="str">
        <f>IF(AN1147&lt;&gt;"",MAX(AM$3:AM1146)+1,"")</f>
        <v/>
      </c>
      <c r="AN1147" s="172" t="str">
        <f t="shared" si="712"/>
        <v/>
      </c>
      <c r="AO1147" s="172" t="str">
        <f t="shared" si="713"/>
        <v/>
      </c>
      <c r="AP1147" s="172" t="str">
        <f t="shared" si="714"/>
        <v/>
      </c>
      <c r="AQ1147" s="172" t="str">
        <f t="shared" si="715"/>
        <v/>
      </c>
      <c r="AR1147" s="172" t="str">
        <f>Table1[[#This Row],[Sex ]]&amp;Table1[[#This Row],[Month]]</f>
        <v/>
      </c>
    </row>
    <row r="1148" spans="2:44" x14ac:dyDescent="0.3">
      <c r="B1148" s="14"/>
      <c r="C1148" s="14"/>
      <c r="D1148" s="14"/>
      <c r="E1148" s="14"/>
      <c r="F1148" s="14"/>
      <c r="G1148" s="14"/>
      <c r="H1148" s="14"/>
      <c r="I1148" s="14"/>
      <c r="J1148" s="14"/>
      <c r="K1148" s="14"/>
      <c r="L1148" s="14"/>
      <c r="M1148" s="24" t="str">
        <f t="shared" si="687"/>
        <v/>
      </c>
      <c r="N1148" s="24" t="str">
        <f t="shared" si="688"/>
        <v/>
      </c>
      <c r="O1148" s="24" t="str">
        <f t="shared" si="689"/>
        <v xml:space="preserve"> </v>
      </c>
      <c r="P1148" s="24">
        <f t="shared" si="690"/>
        <v>0</v>
      </c>
      <c r="Q1148" s="25">
        <f t="shared" si="691"/>
        <v>0</v>
      </c>
      <c r="R1148" s="26">
        <f t="shared" si="692"/>
        <v>0</v>
      </c>
      <c r="S1148" s="24" t="str">
        <f t="shared" si="693"/>
        <v/>
      </c>
      <c r="T1148" s="24" t="str">
        <f t="shared" si="694"/>
        <v/>
      </c>
      <c r="U1148" s="24" t="str">
        <f t="shared" si="695"/>
        <v/>
      </c>
      <c r="V1148" s="24" t="str">
        <f t="shared" si="696"/>
        <v/>
      </c>
      <c r="W1148" s="24" t="str">
        <f t="shared" si="697"/>
        <v/>
      </c>
      <c r="X1148" s="24" t="str">
        <f t="shared" si="698"/>
        <v/>
      </c>
      <c r="Y1148" s="24" t="str">
        <f t="shared" si="699"/>
        <v/>
      </c>
      <c r="Z1148" s="24" t="str">
        <f t="shared" si="700"/>
        <v/>
      </c>
      <c r="AA1148" s="24" t="b">
        <f t="shared" si="701"/>
        <v>0</v>
      </c>
      <c r="AB1148" s="34" t="str">
        <f t="shared" si="702"/>
        <v/>
      </c>
      <c r="AC1148" s="34">
        <f t="shared" si="703"/>
        <v>0</v>
      </c>
      <c r="AD1148" s="34">
        <f t="shared" si="704"/>
        <v>0</v>
      </c>
      <c r="AE1148" s="34" t="str">
        <f t="shared" si="705"/>
        <v xml:space="preserve"> 0</v>
      </c>
      <c r="AF1148" s="34">
        <f t="shared" si="706"/>
        <v>0</v>
      </c>
      <c r="AG1148" s="34">
        <f t="shared" si="707"/>
        <v>0</v>
      </c>
      <c r="AH1148" s="34" t="str">
        <f t="shared" si="708"/>
        <v/>
      </c>
      <c r="AI1148" s="172" t="str">
        <f>IF(AJ1148&lt;&gt;"",MAX(AI$3:AI1147)+1,"")</f>
        <v/>
      </c>
      <c r="AJ1148" s="172" t="str">
        <f t="shared" si="709"/>
        <v/>
      </c>
      <c r="AK1148" s="172" t="str">
        <f t="shared" si="710"/>
        <v/>
      </c>
      <c r="AL1148" s="172" t="str">
        <f t="shared" si="711"/>
        <v/>
      </c>
      <c r="AM1148" s="172" t="str">
        <f>IF(AN1148&lt;&gt;"",MAX(AM$3:AM1147)+1,"")</f>
        <v/>
      </c>
      <c r="AN1148" s="172" t="str">
        <f t="shared" si="712"/>
        <v/>
      </c>
      <c r="AO1148" s="172" t="str">
        <f t="shared" si="713"/>
        <v/>
      </c>
      <c r="AP1148" s="172" t="str">
        <f t="shared" si="714"/>
        <v/>
      </c>
      <c r="AQ1148" s="172" t="str">
        <f t="shared" si="715"/>
        <v/>
      </c>
      <c r="AR1148" s="172" t="str">
        <f>Table1[[#This Row],[Sex ]]&amp;Table1[[#This Row],[Month]]</f>
        <v/>
      </c>
    </row>
    <row r="1149" spans="2:44" x14ac:dyDescent="0.3">
      <c r="B1149" s="14"/>
      <c r="C1149" s="14"/>
      <c r="D1149" s="14"/>
      <c r="E1149" s="14"/>
      <c r="F1149" s="14"/>
      <c r="G1149" s="14"/>
      <c r="H1149" s="14"/>
      <c r="I1149" s="14"/>
      <c r="J1149" s="14"/>
      <c r="K1149" s="14"/>
      <c r="L1149" s="14"/>
      <c r="M1149" s="24" t="str">
        <f t="shared" si="687"/>
        <v/>
      </c>
      <c r="N1149" s="24" t="str">
        <f t="shared" si="688"/>
        <v/>
      </c>
      <c r="O1149" s="24" t="str">
        <f t="shared" si="689"/>
        <v xml:space="preserve"> </v>
      </c>
      <c r="P1149" s="24">
        <f t="shared" si="690"/>
        <v>0</v>
      </c>
      <c r="Q1149" s="25">
        <f t="shared" si="691"/>
        <v>0</v>
      </c>
      <c r="R1149" s="26">
        <f t="shared" si="692"/>
        <v>0</v>
      </c>
      <c r="S1149" s="24" t="str">
        <f t="shared" si="693"/>
        <v/>
      </c>
      <c r="T1149" s="24" t="str">
        <f t="shared" si="694"/>
        <v/>
      </c>
      <c r="U1149" s="24" t="str">
        <f t="shared" si="695"/>
        <v/>
      </c>
      <c r="V1149" s="24" t="str">
        <f t="shared" si="696"/>
        <v/>
      </c>
      <c r="W1149" s="24" t="str">
        <f t="shared" si="697"/>
        <v/>
      </c>
      <c r="X1149" s="24" t="str">
        <f t="shared" si="698"/>
        <v/>
      </c>
      <c r="Y1149" s="24" t="str">
        <f t="shared" si="699"/>
        <v/>
      </c>
      <c r="Z1149" s="24" t="str">
        <f t="shared" si="700"/>
        <v/>
      </c>
      <c r="AA1149" s="24" t="b">
        <f t="shared" si="701"/>
        <v>0</v>
      </c>
      <c r="AB1149" s="34" t="str">
        <f t="shared" si="702"/>
        <v/>
      </c>
      <c r="AC1149" s="34">
        <f t="shared" si="703"/>
        <v>0</v>
      </c>
      <c r="AD1149" s="34">
        <f t="shared" si="704"/>
        <v>0</v>
      </c>
      <c r="AE1149" s="34" t="str">
        <f t="shared" si="705"/>
        <v xml:space="preserve"> 0</v>
      </c>
      <c r="AF1149" s="34">
        <f t="shared" si="706"/>
        <v>0</v>
      </c>
      <c r="AG1149" s="34">
        <f t="shared" si="707"/>
        <v>0</v>
      </c>
      <c r="AH1149" s="34" t="str">
        <f t="shared" si="708"/>
        <v/>
      </c>
      <c r="AI1149" s="172" t="str">
        <f>IF(AJ1149&lt;&gt;"",MAX(AI$3:AI1148)+1,"")</f>
        <v/>
      </c>
      <c r="AJ1149" s="172" t="str">
        <f t="shared" si="709"/>
        <v/>
      </c>
      <c r="AK1149" s="172" t="str">
        <f t="shared" si="710"/>
        <v/>
      </c>
      <c r="AL1149" s="172" t="str">
        <f t="shared" si="711"/>
        <v/>
      </c>
      <c r="AM1149" s="172" t="str">
        <f>IF(AN1149&lt;&gt;"",MAX(AM$3:AM1148)+1,"")</f>
        <v/>
      </c>
      <c r="AN1149" s="172" t="str">
        <f t="shared" si="712"/>
        <v/>
      </c>
      <c r="AO1149" s="172" t="str">
        <f t="shared" si="713"/>
        <v/>
      </c>
      <c r="AP1149" s="172" t="str">
        <f t="shared" si="714"/>
        <v/>
      </c>
      <c r="AQ1149" s="172" t="str">
        <f t="shared" si="715"/>
        <v/>
      </c>
      <c r="AR1149" s="172" t="str">
        <f>Table1[[#This Row],[Sex ]]&amp;Table1[[#This Row],[Month]]</f>
        <v/>
      </c>
    </row>
    <row r="1150" spans="2:44" x14ac:dyDescent="0.3">
      <c r="B1150" s="14"/>
      <c r="C1150" s="14"/>
      <c r="D1150" s="14"/>
      <c r="E1150" s="14"/>
      <c r="F1150" s="14"/>
      <c r="G1150" s="14"/>
      <c r="H1150" s="14"/>
      <c r="I1150" s="14"/>
      <c r="J1150" s="14"/>
      <c r="K1150" s="14"/>
      <c r="L1150" s="14"/>
      <c r="M1150" s="24" t="str">
        <f t="shared" si="687"/>
        <v/>
      </c>
      <c r="N1150" s="24" t="str">
        <f t="shared" si="688"/>
        <v/>
      </c>
      <c r="O1150" s="24" t="str">
        <f t="shared" si="689"/>
        <v xml:space="preserve"> </v>
      </c>
      <c r="P1150" s="24">
        <f t="shared" si="690"/>
        <v>0</v>
      </c>
      <c r="Q1150" s="25">
        <f t="shared" si="691"/>
        <v>0</v>
      </c>
      <c r="R1150" s="26">
        <f t="shared" si="692"/>
        <v>0</v>
      </c>
      <c r="S1150" s="24" t="str">
        <f t="shared" si="693"/>
        <v/>
      </c>
      <c r="T1150" s="24" t="str">
        <f t="shared" si="694"/>
        <v/>
      </c>
      <c r="U1150" s="24" t="str">
        <f t="shared" si="695"/>
        <v/>
      </c>
      <c r="V1150" s="24" t="str">
        <f t="shared" si="696"/>
        <v/>
      </c>
      <c r="W1150" s="24" t="str">
        <f t="shared" si="697"/>
        <v/>
      </c>
      <c r="X1150" s="24" t="str">
        <f t="shared" si="698"/>
        <v/>
      </c>
      <c r="Y1150" s="24" t="str">
        <f t="shared" si="699"/>
        <v/>
      </c>
      <c r="Z1150" s="24" t="str">
        <f t="shared" si="700"/>
        <v/>
      </c>
      <c r="AA1150" s="24" t="b">
        <f t="shared" si="701"/>
        <v>0</v>
      </c>
      <c r="AB1150" s="34" t="str">
        <f t="shared" si="702"/>
        <v/>
      </c>
      <c r="AC1150" s="34">
        <f t="shared" si="703"/>
        <v>0</v>
      </c>
      <c r="AD1150" s="34">
        <f t="shared" si="704"/>
        <v>0</v>
      </c>
      <c r="AE1150" s="34" t="str">
        <f t="shared" si="705"/>
        <v xml:space="preserve"> 0</v>
      </c>
      <c r="AF1150" s="34">
        <f t="shared" si="706"/>
        <v>0</v>
      </c>
      <c r="AG1150" s="34">
        <f t="shared" si="707"/>
        <v>0</v>
      </c>
      <c r="AH1150" s="34" t="str">
        <f t="shared" si="708"/>
        <v/>
      </c>
      <c r="AI1150" s="172" t="str">
        <f>IF(AJ1150&lt;&gt;"",MAX(AI$3:AI1149)+1,"")</f>
        <v/>
      </c>
      <c r="AJ1150" s="172" t="str">
        <f t="shared" si="709"/>
        <v/>
      </c>
      <c r="AK1150" s="172" t="str">
        <f t="shared" si="710"/>
        <v/>
      </c>
      <c r="AL1150" s="172" t="str">
        <f t="shared" si="711"/>
        <v/>
      </c>
      <c r="AM1150" s="172" t="str">
        <f>IF(AN1150&lt;&gt;"",MAX(AM$3:AM1149)+1,"")</f>
        <v/>
      </c>
      <c r="AN1150" s="172" t="str">
        <f t="shared" si="712"/>
        <v/>
      </c>
      <c r="AO1150" s="172" t="str">
        <f t="shared" si="713"/>
        <v/>
      </c>
      <c r="AP1150" s="172" t="str">
        <f t="shared" si="714"/>
        <v/>
      </c>
      <c r="AQ1150" s="172" t="str">
        <f t="shared" si="715"/>
        <v/>
      </c>
      <c r="AR1150" s="172" t="str">
        <f>Table1[[#This Row],[Sex ]]&amp;Table1[[#This Row],[Month]]</f>
        <v/>
      </c>
    </row>
    <row r="1151" spans="2:44" x14ac:dyDescent="0.3">
      <c r="B1151" s="14"/>
      <c r="C1151" s="14"/>
      <c r="D1151" s="14"/>
      <c r="E1151" s="14"/>
      <c r="F1151" s="14"/>
      <c r="G1151" s="14"/>
      <c r="H1151" s="14"/>
      <c r="I1151" s="14"/>
      <c r="J1151" s="14"/>
      <c r="K1151" s="14"/>
      <c r="L1151" s="14"/>
      <c r="M1151" s="24" t="str">
        <f t="shared" si="687"/>
        <v/>
      </c>
      <c r="N1151" s="24" t="str">
        <f t="shared" si="688"/>
        <v/>
      </c>
      <c r="O1151" s="24" t="str">
        <f t="shared" si="689"/>
        <v xml:space="preserve"> </v>
      </c>
      <c r="P1151" s="24">
        <f t="shared" si="690"/>
        <v>0</v>
      </c>
      <c r="Q1151" s="25">
        <f t="shared" si="691"/>
        <v>0</v>
      </c>
      <c r="R1151" s="26">
        <f t="shared" si="692"/>
        <v>0</v>
      </c>
      <c r="S1151" s="24" t="str">
        <f t="shared" si="693"/>
        <v/>
      </c>
      <c r="T1151" s="24" t="str">
        <f t="shared" si="694"/>
        <v/>
      </c>
      <c r="U1151" s="24" t="str">
        <f t="shared" si="695"/>
        <v/>
      </c>
      <c r="V1151" s="24" t="str">
        <f t="shared" si="696"/>
        <v/>
      </c>
      <c r="W1151" s="24" t="str">
        <f t="shared" si="697"/>
        <v/>
      </c>
      <c r="X1151" s="24" t="str">
        <f t="shared" si="698"/>
        <v/>
      </c>
      <c r="Y1151" s="24" t="str">
        <f t="shared" si="699"/>
        <v/>
      </c>
      <c r="Z1151" s="24" t="str">
        <f t="shared" si="700"/>
        <v/>
      </c>
      <c r="AA1151" s="24" t="b">
        <f t="shared" si="701"/>
        <v>0</v>
      </c>
      <c r="AB1151" s="34" t="str">
        <f t="shared" si="702"/>
        <v/>
      </c>
      <c r="AC1151" s="34">
        <f t="shared" si="703"/>
        <v>0</v>
      </c>
      <c r="AD1151" s="34">
        <f t="shared" si="704"/>
        <v>0</v>
      </c>
      <c r="AE1151" s="34" t="str">
        <f t="shared" si="705"/>
        <v xml:space="preserve"> 0</v>
      </c>
      <c r="AF1151" s="34">
        <f t="shared" si="706"/>
        <v>0</v>
      </c>
      <c r="AG1151" s="34">
        <f t="shared" si="707"/>
        <v>0</v>
      </c>
      <c r="AH1151" s="34" t="str">
        <f t="shared" si="708"/>
        <v/>
      </c>
      <c r="AI1151" s="172" t="str">
        <f>IF(AJ1151&lt;&gt;"",MAX(AI$3:AI1150)+1,"")</f>
        <v/>
      </c>
      <c r="AJ1151" s="172" t="str">
        <f t="shared" si="709"/>
        <v/>
      </c>
      <c r="AK1151" s="172" t="str">
        <f t="shared" si="710"/>
        <v/>
      </c>
      <c r="AL1151" s="172" t="str">
        <f t="shared" si="711"/>
        <v/>
      </c>
      <c r="AM1151" s="172" t="str">
        <f>IF(AN1151&lt;&gt;"",MAX(AM$3:AM1150)+1,"")</f>
        <v/>
      </c>
      <c r="AN1151" s="172" t="str">
        <f t="shared" si="712"/>
        <v/>
      </c>
      <c r="AO1151" s="172" t="str">
        <f t="shared" si="713"/>
        <v/>
      </c>
      <c r="AP1151" s="172" t="str">
        <f t="shared" si="714"/>
        <v/>
      </c>
      <c r="AQ1151" s="172" t="str">
        <f t="shared" si="715"/>
        <v/>
      </c>
      <c r="AR1151" s="172" t="str">
        <f>Table1[[#This Row],[Sex ]]&amp;Table1[[#This Row],[Month]]</f>
        <v/>
      </c>
    </row>
    <row r="1152" spans="2:44" x14ac:dyDescent="0.3">
      <c r="B1152" s="14"/>
      <c r="C1152" s="14"/>
      <c r="D1152" s="14"/>
      <c r="E1152" s="14"/>
      <c r="F1152" s="14"/>
      <c r="G1152" s="14"/>
      <c r="H1152" s="14"/>
      <c r="I1152" s="14"/>
      <c r="J1152" s="14"/>
      <c r="K1152" s="14"/>
      <c r="L1152" s="14"/>
      <c r="M1152" s="24" t="str">
        <f t="shared" si="687"/>
        <v/>
      </c>
      <c r="N1152" s="24" t="str">
        <f t="shared" si="688"/>
        <v/>
      </c>
      <c r="O1152" s="24" t="str">
        <f t="shared" si="689"/>
        <v xml:space="preserve"> </v>
      </c>
      <c r="P1152" s="24">
        <f t="shared" si="690"/>
        <v>0</v>
      </c>
      <c r="Q1152" s="25">
        <f t="shared" si="691"/>
        <v>0</v>
      </c>
      <c r="R1152" s="26">
        <f t="shared" si="692"/>
        <v>0</v>
      </c>
      <c r="S1152" s="24" t="str">
        <f t="shared" si="693"/>
        <v/>
      </c>
      <c r="T1152" s="24" t="str">
        <f t="shared" si="694"/>
        <v/>
      </c>
      <c r="U1152" s="24" t="str">
        <f t="shared" si="695"/>
        <v/>
      </c>
      <c r="V1152" s="24" t="str">
        <f t="shared" si="696"/>
        <v/>
      </c>
      <c r="W1152" s="24" t="str">
        <f t="shared" si="697"/>
        <v/>
      </c>
      <c r="X1152" s="24" t="str">
        <f t="shared" si="698"/>
        <v/>
      </c>
      <c r="Y1152" s="24" t="str">
        <f t="shared" si="699"/>
        <v/>
      </c>
      <c r="Z1152" s="24" t="str">
        <f t="shared" si="700"/>
        <v/>
      </c>
      <c r="AA1152" s="24" t="b">
        <f t="shared" si="701"/>
        <v>0</v>
      </c>
      <c r="AB1152" s="34" t="str">
        <f t="shared" si="702"/>
        <v/>
      </c>
      <c r="AC1152" s="34">
        <f t="shared" si="703"/>
        <v>0</v>
      </c>
      <c r="AD1152" s="34">
        <f t="shared" si="704"/>
        <v>0</v>
      </c>
      <c r="AE1152" s="34" t="str">
        <f t="shared" si="705"/>
        <v xml:space="preserve"> 0</v>
      </c>
      <c r="AF1152" s="34">
        <f t="shared" si="706"/>
        <v>0</v>
      </c>
      <c r="AG1152" s="34">
        <f t="shared" si="707"/>
        <v>0</v>
      </c>
      <c r="AH1152" s="34" t="str">
        <f t="shared" si="708"/>
        <v/>
      </c>
      <c r="AI1152" s="172" t="str">
        <f>IF(AJ1152&lt;&gt;"",MAX(AI$3:AI1151)+1,"")</f>
        <v/>
      </c>
      <c r="AJ1152" s="172" t="str">
        <f t="shared" si="709"/>
        <v/>
      </c>
      <c r="AK1152" s="172" t="str">
        <f t="shared" si="710"/>
        <v/>
      </c>
      <c r="AL1152" s="172" t="str">
        <f t="shared" si="711"/>
        <v/>
      </c>
      <c r="AM1152" s="172" t="str">
        <f>IF(AN1152&lt;&gt;"",MAX(AM$3:AM1151)+1,"")</f>
        <v/>
      </c>
      <c r="AN1152" s="172" t="str">
        <f t="shared" si="712"/>
        <v/>
      </c>
      <c r="AO1152" s="172" t="str">
        <f t="shared" si="713"/>
        <v/>
      </c>
      <c r="AP1152" s="172" t="str">
        <f t="shared" si="714"/>
        <v/>
      </c>
      <c r="AQ1152" s="172" t="str">
        <f t="shared" si="715"/>
        <v/>
      </c>
      <c r="AR1152" s="172" t="str">
        <f>Table1[[#This Row],[Sex ]]&amp;Table1[[#This Row],[Month]]</f>
        <v/>
      </c>
    </row>
    <row r="1153" spans="2:44" x14ac:dyDescent="0.3">
      <c r="B1153" s="14"/>
      <c r="C1153" s="14"/>
      <c r="D1153" s="14"/>
      <c r="E1153" s="14"/>
      <c r="F1153" s="14"/>
      <c r="G1153" s="14"/>
      <c r="H1153" s="14"/>
      <c r="I1153" s="14"/>
      <c r="J1153" s="14"/>
      <c r="K1153" s="14"/>
      <c r="L1153" s="14"/>
      <c r="M1153" s="24" t="str">
        <f t="shared" si="687"/>
        <v/>
      </c>
      <c r="N1153" s="24" t="str">
        <f t="shared" si="688"/>
        <v/>
      </c>
      <c r="O1153" s="24" t="str">
        <f t="shared" si="689"/>
        <v xml:space="preserve"> </v>
      </c>
      <c r="P1153" s="24">
        <f t="shared" si="690"/>
        <v>0</v>
      </c>
      <c r="Q1153" s="25">
        <f t="shared" si="691"/>
        <v>0</v>
      </c>
      <c r="R1153" s="26">
        <f t="shared" si="692"/>
        <v>0</v>
      </c>
      <c r="S1153" s="24" t="str">
        <f t="shared" si="693"/>
        <v/>
      </c>
      <c r="T1153" s="24" t="str">
        <f t="shared" si="694"/>
        <v/>
      </c>
      <c r="U1153" s="24" t="str">
        <f t="shared" si="695"/>
        <v/>
      </c>
      <c r="V1153" s="24" t="str">
        <f t="shared" si="696"/>
        <v/>
      </c>
      <c r="W1153" s="24" t="str">
        <f t="shared" si="697"/>
        <v/>
      </c>
      <c r="X1153" s="24" t="str">
        <f t="shared" si="698"/>
        <v/>
      </c>
      <c r="Y1153" s="24" t="str">
        <f t="shared" si="699"/>
        <v/>
      </c>
      <c r="Z1153" s="24" t="str">
        <f t="shared" si="700"/>
        <v/>
      </c>
      <c r="AA1153" s="24" t="b">
        <f t="shared" si="701"/>
        <v>0</v>
      </c>
      <c r="AB1153" s="34" t="str">
        <f t="shared" si="702"/>
        <v/>
      </c>
      <c r="AC1153" s="34">
        <f t="shared" si="703"/>
        <v>0</v>
      </c>
      <c r="AD1153" s="34">
        <f t="shared" si="704"/>
        <v>0</v>
      </c>
      <c r="AE1153" s="34" t="str">
        <f t="shared" si="705"/>
        <v xml:space="preserve"> 0</v>
      </c>
      <c r="AF1153" s="34">
        <f t="shared" si="706"/>
        <v>0</v>
      </c>
      <c r="AG1153" s="34">
        <f t="shared" si="707"/>
        <v>0</v>
      </c>
      <c r="AH1153" s="34" t="str">
        <f t="shared" si="708"/>
        <v/>
      </c>
      <c r="AI1153" s="172" t="str">
        <f>IF(AJ1153&lt;&gt;"",MAX(AI$3:AI1152)+1,"")</f>
        <v/>
      </c>
      <c r="AJ1153" s="172" t="str">
        <f t="shared" si="709"/>
        <v/>
      </c>
      <c r="AK1153" s="172" t="str">
        <f t="shared" si="710"/>
        <v/>
      </c>
      <c r="AL1153" s="172" t="str">
        <f t="shared" si="711"/>
        <v/>
      </c>
      <c r="AM1153" s="172" t="str">
        <f>IF(AN1153&lt;&gt;"",MAX(AM$3:AM1152)+1,"")</f>
        <v/>
      </c>
      <c r="AN1153" s="172" t="str">
        <f t="shared" si="712"/>
        <v/>
      </c>
      <c r="AO1153" s="172" t="str">
        <f t="shared" si="713"/>
        <v/>
      </c>
      <c r="AP1153" s="172" t="str">
        <f t="shared" si="714"/>
        <v/>
      </c>
      <c r="AQ1153" s="172" t="str">
        <f t="shared" si="715"/>
        <v/>
      </c>
      <c r="AR1153" s="172" t="str">
        <f>Table1[[#This Row],[Sex ]]&amp;Table1[[#This Row],[Month]]</f>
        <v/>
      </c>
    </row>
    <row r="1154" spans="2:44" x14ac:dyDescent="0.3">
      <c r="B1154" s="14"/>
      <c r="C1154" s="14"/>
      <c r="D1154" s="14"/>
      <c r="E1154" s="14"/>
      <c r="F1154" s="14"/>
      <c r="G1154" s="14"/>
      <c r="H1154" s="14"/>
      <c r="I1154" s="14"/>
      <c r="J1154" s="14"/>
      <c r="K1154" s="14"/>
      <c r="L1154" s="14"/>
      <c r="M1154" s="24" t="str">
        <f t="shared" si="687"/>
        <v/>
      </c>
      <c r="N1154" s="24" t="str">
        <f t="shared" si="688"/>
        <v/>
      </c>
      <c r="O1154" s="24" t="str">
        <f t="shared" si="689"/>
        <v xml:space="preserve"> </v>
      </c>
      <c r="P1154" s="24">
        <f t="shared" si="690"/>
        <v>0</v>
      </c>
      <c r="Q1154" s="25">
        <f t="shared" si="691"/>
        <v>0</v>
      </c>
      <c r="R1154" s="26">
        <f t="shared" si="692"/>
        <v>0</v>
      </c>
      <c r="S1154" s="24" t="str">
        <f t="shared" si="693"/>
        <v/>
      </c>
      <c r="T1154" s="24" t="str">
        <f t="shared" si="694"/>
        <v/>
      </c>
      <c r="U1154" s="24" t="str">
        <f t="shared" si="695"/>
        <v/>
      </c>
      <c r="V1154" s="24" t="str">
        <f t="shared" si="696"/>
        <v/>
      </c>
      <c r="W1154" s="24" t="str">
        <f t="shared" si="697"/>
        <v/>
      </c>
      <c r="X1154" s="24" t="str">
        <f t="shared" si="698"/>
        <v/>
      </c>
      <c r="Y1154" s="24" t="str">
        <f t="shared" si="699"/>
        <v/>
      </c>
      <c r="Z1154" s="24" t="str">
        <f t="shared" si="700"/>
        <v/>
      </c>
      <c r="AA1154" s="24" t="b">
        <f t="shared" si="701"/>
        <v>0</v>
      </c>
      <c r="AB1154" s="34" t="str">
        <f t="shared" si="702"/>
        <v/>
      </c>
      <c r="AC1154" s="34">
        <f t="shared" si="703"/>
        <v>0</v>
      </c>
      <c r="AD1154" s="34">
        <f t="shared" si="704"/>
        <v>0</v>
      </c>
      <c r="AE1154" s="34" t="str">
        <f t="shared" si="705"/>
        <v xml:space="preserve"> 0</v>
      </c>
      <c r="AF1154" s="34">
        <f t="shared" si="706"/>
        <v>0</v>
      </c>
      <c r="AG1154" s="34">
        <f t="shared" si="707"/>
        <v>0</v>
      </c>
      <c r="AH1154" s="34" t="str">
        <f t="shared" si="708"/>
        <v/>
      </c>
      <c r="AI1154" s="172" t="str">
        <f>IF(AJ1154&lt;&gt;"",MAX(AI$3:AI1153)+1,"")</f>
        <v/>
      </c>
      <c r="AJ1154" s="172" t="str">
        <f t="shared" si="709"/>
        <v/>
      </c>
      <c r="AK1154" s="172" t="str">
        <f t="shared" si="710"/>
        <v/>
      </c>
      <c r="AL1154" s="172" t="str">
        <f t="shared" si="711"/>
        <v/>
      </c>
      <c r="AM1154" s="172" t="str">
        <f>IF(AN1154&lt;&gt;"",MAX(AM$3:AM1153)+1,"")</f>
        <v/>
      </c>
      <c r="AN1154" s="172" t="str">
        <f t="shared" si="712"/>
        <v/>
      </c>
      <c r="AO1154" s="172" t="str">
        <f t="shared" si="713"/>
        <v/>
      </c>
      <c r="AP1154" s="172" t="str">
        <f t="shared" si="714"/>
        <v/>
      </c>
      <c r="AQ1154" s="172" t="str">
        <f t="shared" si="715"/>
        <v/>
      </c>
      <c r="AR1154" s="172" t="str">
        <f>Table1[[#This Row],[Sex ]]&amp;Table1[[#This Row],[Month]]</f>
        <v/>
      </c>
    </row>
    <row r="1155" spans="2:44" x14ac:dyDescent="0.3">
      <c r="B1155" s="14"/>
      <c r="C1155" s="14"/>
      <c r="D1155" s="14"/>
      <c r="E1155" s="14"/>
      <c r="F1155" s="14"/>
      <c r="G1155" s="14"/>
      <c r="H1155" s="14"/>
      <c r="I1155" s="14"/>
      <c r="J1155" s="14"/>
      <c r="K1155" s="14"/>
      <c r="L1155" s="14"/>
      <c r="M1155" s="24" t="str">
        <f t="shared" si="687"/>
        <v/>
      </c>
      <c r="N1155" s="24" t="str">
        <f t="shared" si="688"/>
        <v/>
      </c>
      <c r="O1155" s="24" t="str">
        <f t="shared" si="689"/>
        <v xml:space="preserve"> </v>
      </c>
      <c r="P1155" s="24">
        <f t="shared" si="690"/>
        <v>0</v>
      </c>
      <c r="Q1155" s="25">
        <f t="shared" si="691"/>
        <v>0</v>
      </c>
      <c r="R1155" s="26">
        <f t="shared" si="692"/>
        <v>0</v>
      </c>
      <c r="S1155" s="24" t="str">
        <f t="shared" si="693"/>
        <v/>
      </c>
      <c r="T1155" s="24" t="str">
        <f t="shared" si="694"/>
        <v/>
      </c>
      <c r="U1155" s="24" t="str">
        <f t="shared" si="695"/>
        <v/>
      </c>
      <c r="V1155" s="24" t="str">
        <f t="shared" si="696"/>
        <v/>
      </c>
      <c r="W1155" s="24" t="str">
        <f t="shared" si="697"/>
        <v/>
      </c>
      <c r="X1155" s="24" t="str">
        <f t="shared" si="698"/>
        <v/>
      </c>
      <c r="Y1155" s="24" t="str">
        <f t="shared" si="699"/>
        <v/>
      </c>
      <c r="Z1155" s="24" t="str">
        <f t="shared" si="700"/>
        <v/>
      </c>
      <c r="AA1155" s="24" t="b">
        <f t="shared" si="701"/>
        <v>0</v>
      </c>
      <c r="AB1155" s="34" t="str">
        <f t="shared" si="702"/>
        <v/>
      </c>
      <c r="AC1155" s="34">
        <f t="shared" si="703"/>
        <v>0</v>
      </c>
      <c r="AD1155" s="34">
        <f t="shared" si="704"/>
        <v>0</v>
      </c>
      <c r="AE1155" s="34" t="str">
        <f t="shared" si="705"/>
        <v xml:space="preserve"> 0</v>
      </c>
      <c r="AF1155" s="34">
        <f t="shared" si="706"/>
        <v>0</v>
      </c>
      <c r="AG1155" s="34">
        <f t="shared" si="707"/>
        <v>0</v>
      </c>
      <c r="AH1155" s="34" t="str">
        <f t="shared" si="708"/>
        <v/>
      </c>
      <c r="AI1155" s="172" t="str">
        <f>IF(AJ1155&lt;&gt;"",MAX(AI$3:AI1154)+1,"")</f>
        <v/>
      </c>
      <c r="AJ1155" s="172" t="str">
        <f t="shared" si="709"/>
        <v/>
      </c>
      <c r="AK1155" s="172" t="str">
        <f t="shared" si="710"/>
        <v/>
      </c>
      <c r="AL1155" s="172" t="str">
        <f t="shared" si="711"/>
        <v/>
      </c>
      <c r="AM1155" s="172" t="str">
        <f>IF(AN1155&lt;&gt;"",MAX(AM$3:AM1154)+1,"")</f>
        <v/>
      </c>
      <c r="AN1155" s="172" t="str">
        <f t="shared" si="712"/>
        <v/>
      </c>
      <c r="AO1155" s="172" t="str">
        <f t="shared" si="713"/>
        <v/>
      </c>
      <c r="AP1155" s="172" t="str">
        <f t="shared" si="714"/>
        <v/>
      </c>
      <c r="AQ1155" s="172" t="str">
        <f t="shared" si="715"/>
        <v/>
      </c>
      <c r="AR1155" s="172" t="str">
        <f>Table1[[#This Row],[Sex ]]&amp;Table1[[#This Row],[Month]]</f>
        <v/>
      </c>
    </row>
    <row r="1156" spans="2:44" x14ac:dyDescent="0.3">
      <c r="B1156" s="14"/>
      <c r="C1156" s="14"/>
      <c r="D1156" s="14"/>
      <c r="E1156" s="14"/>
      <c r="F1156" s="14"/>
      <c r="G1156" s="14"/>
      <c r="H1156" s="14"/>
      <c r="I1156" s="14"/>
      <c r="J1156" s="14"/>
      <c r="K1156" s="14"/>
      <c r="L1156" s="14"/>
      <c r="M1156" s="24" t="str">
        <f t="shared" si="687"/>
        <v/>
      </c>
      <c r="N1156" s="24" t="str">
        <f t="shared" si="688"/>
        <v/>
      </c>
      <c r="O1156" s="24" t="str">
        <f t="shared" si="689"/>
        <v xml:space="preserve"> </v>
      </c>
      <c r="P1156" s="24">
        <f t="shared" si="690"/>
        <v>0</v>
      </c>
      <c r="Q1156" s="25">
        <f t="shared" si="691"/>
        <v>0</v>
      </c>
      <c r="R1156" s="26">
        <f t="shared" si="692"/>
        <v>0</v>
      </c>
      <c r="S1156" s="24" t="str">
        <f t="shared" si="693"/>
        <v/>
      </c>
      <c r="T1156" s="24" t="str">
        <f t="shared" si="694"/>
        <v/>
      </c>
      <c r="U1156" s="24" t="str">
        <f t="shared" si="695"/>
        <v/>
      </c>
      <c r="V1156" s="24" t="str">
        <f t="shared" si="696"/>
        <v/>
      </c>
      <c r="W1156" s="24" t="str">
        <f t="shared" si="697"/>
        <v/>
      </c>
      <c r="X1156" s="24" t="str">
        <f t="shared" si="698"/>
        <v/>
      </c>
      <c r="Y1156" s="24" t="str">
        <f t="shared" si="699"/>
        <v/>
      </c>
      <c r="Z1156" s="24" t="str">
        <f t="shared" si="700"/>
        <v/>
      </c>
      <c r="AA1156" s="24" t="b">
        <f t="shared" si="701"/>
        <v>0</v>
      </c>
      <c r="AB1156" s="34" t="str">
        <f t="shared" si="702"/>
        <v/>
      </c>
      <c r="AC1156" s="34">
        <f t="shared" si="703"/>
        <v>0</v>
      </c>
      <c r="AD1156" s="34">
        <f t="shared" si="704"/>
        <v>0</v>
      </c>
      <c r="AE1156" s="34" t="str">
        <f t="shared" si="705"/>
        <v xml:space="preserve"> 0</v>
      </c>
      <c r="AF1156" s="34">
        <f t="shared" si="706"/>
        <v>0</v>
      </c>
      <c r="AG1156" s="34">
        <f t="shared" si="707"/>
        <v>0</v>
      </c>
      <c r="AH1156" s="34" t="str">
        <f t="shared" si="708"/>
        <v/>
      </c>
      <c r="AI1156" s="172" t="str">
        <f>IF(AJ1156&lt;&gt;"",MAX(AI$3:AI1155)+1,"")</f>
        <v/>
      </c>
      <c r="AJ1156" s="172" t="str">
        <f t="shared" si="709"/>
        <v/>
      </c>
      <c r="AK1156" s="172" t="str">
        <f t="shared" si="710"/>
        <v/>
      </c>
      <c r="AL1156" s="172" t="str">
        <f t="shared" si="711"/>
        <v/>
      </c>
      <c r="AM1156" s="172" t="str">
        <f>IF(AN1156&lt;&gt;"",MAX(AM$3:AM1155)+1,"")</f>
        <v/>
      </c>
      <c r="AN1156" s="172" t="str">
        <f t="shared" si="712"/>
        <v/>
      </c>
      <c r="AO1156" s="172" t="str">
        <f t="shared" si="713"/>
        <v/>
      </c>
      <c r="AP1156" s="172" t="str">
        <f t="shared" si="714"/>
        <v/>
      </c>
      <c r="AQ1156" s="172" t="str">
        <f t="shared" si="715"/>
        <v/>
      </c>
      <c r="AR1156" s="172" t="str">
        <f>Table1[[#This Row],[Sex ]]&amp;Table1[[#This Row],[Month]]</f>
        <v/>
      </c>
    </row>
    <row r="1157" spans="2:44" x14ac:dyDescent="0.3">
      <c r="B1157" s="14"/>
      <c r="C1157" s="14"/>
      <c r="D1157" s="14"/>
      <c r="E1157" s="14"/>
      <c r="F1157" s="14"/>
      <c r="G1157" s="14"/>
      <c r="H1157" s="14"/>
      <c r="I1157" s="14"/>
      <c r="J1157" s="14"/>
      <c r="K1157" s="14"/>
      <c r="L1157" s="14"/>
      <c r="M1157" s="24" t="str">
        <f t="shared" si="687"/>
        <v/>
      </c>
      <c r="N1157" s="24" t="str">
        <f t="shared" si="688"/>
        <v/>
      </c>
      <c r="O1157" s="24" t="str">
        <f t="shared" si="689"/>
        <v xml:space="preserve"> </v>
      </c>
      <c r="P1157" s="24">
        <f t="shared" si="690"/>
        <v>0</v>
      </c>
      <c r="Q1157" s="25">
        <f t="shared" si="691"/>
        <v>0</v>
      </c>
      <c r="R1157" s="26">
        <f t="shared" si="692"/>
        <v>0</v>
      </c>
      <c r="S1157" s="24" t="str">
        <f t="shared" si="693"/>
        <v/>
      </c>
      <c r="T1157" s="24" t="str">
        <f t="shared" si="694"/>
        <v/>
      </c>
      <c r="U1157" s="24" t="str">
        <f t="shared" si="695"/>
        <v/>
      </c>
      <c r="V1157" s="24" t="str">
        <f t="shared" si="696"/>
        <v/>
      </c>
      <c r="W1157" s="24" t="str">
        <f t="shared" si="697"/>
        <v/>
      </c>
      <c r="X1157" s="24" t="str">
        <f t="shared" si="698"/>
        <v/>
      </c>
      <c r="Y1157" s="24" t="str">
        <f t="shared" si="699"/>
        <v/>
      </c>
      <c r="Z1157" s="24" t="str">
        <f t="shared" si="700"/>
        <v/>
      </c>
      <c r="AA1157" s="24" t="b">
        <f t="shared" si="701"/>
        <v>0</v>
      </c>
      <c r="AB1157" s="34" t="str">
        <f t="shared" si="702"/>
        <v/>
      </c>
      <c r="AC1157" s="34">
        <f t="shared" si="703"/>
        <v>0</v>
      </c>
      <c r="AD1157" s="34">
        <f t="shared" si="704"/>
        <v>0</v>
      </c>
      <c r="AE1157" s="34" t="str">
        <f t="shared" si="705"/>
        <v xml:space="preserve"> 0</v>
      </c>
      <c r="AF1157" s="34">
        <f t="shared" si="706"/>
        <v>0</v>
      </c>
      <c r="AG1157" s="34">
        <f t="shared" si="707"/>
        <v>0</v>
      </c>
      <c r="AH1157" s="34" t="str">
        <f t="shared" si="708"/>
        <v/>
      </c>
      <c r="AI1157" s="172" t="str">
        <f>IF(AJ1157&lt;&gt;"",MAX(AI$3:AI1156)+1,"")</f>
        <v/>
      </c>
      <c r="AJ1157" s="172" t="str">
        <f t="shared" si="709"/>
        <v/>
      </c>
      <c r="AK1157" s="172" t="str">
        <f t="shared" si="710"/>
        <v/>
      </c>
      <c r="AL1157" s="172" t="str">
        <f t="shared" si="711"/>
        <v/>
      </c>
      <c r="AM1157" s="172" t="str">
        <f>IF(AN1157&lt;&gt;"",MAX(AM$3:AM1156)+1,"")</f>
        <v/>
      </c>
      <c r="AN1157" s="172" t="str">
        <f t="shared" si="712"/>
        <v/>
      </c>
      <c r="AO1157" s="172" t="str">
        <f t="shared" si="713"/>
        <v/>
      </c>
      <c r="AP1157" s="172" t="str">
        <f t="shared" si="714"/>
        <v/>
      </c>
      <c r="AQ1157" s="172" t="str">
        <f t="shared" si="715"/>
        <v/>
      </c>
      <c r="AR1157" s="172" t="str">
        <f>Table1[[#This Row],[Sex ]]&amp;Table1[[#This Row],[Month]]</f>
        <v/>
      </c>
    </row>
    <row r="1158" spans="2:44" x14ac:dyDescent="0.3">
      <c r="B1158" s="14"/>
      <c r="C1158" s="14"/>
      <c r="D1158" s="14"/>
      <c r="E1158" s="14"/>
      <c r="F1158" s="14"/>
      <c r="G1158" s="14"/>
      <c r="H1158" s="14"/>
      <c r="I1158" s="14"/>
      <c r="J1158" s="14"/>
      <c r="K1158" s="14"/>
      <c r="L1158" s="14"/>
      <c r="M1158" s="24" t="str">
        <f t="shared" si="687"/>
        <v/>
      </c>
      <c r="N1158" s="24" t="str">
        <f t="shared" si="688"/>
        <v/>
      </c>
      <c r="O1158" s="24" t="str">
        <f t="shared" si="689"/>
        <v xml:space="preserve"> </v>
      </c>
      <c r="P1158" s="24">
        <f t="shared" si="690"/>
        <v>0</v>
      </c>
      <c r="Q1158" s="25">
        <f t="shared" si="691"/>
        <v>0</v>
      </c>
      <c r="R1158" s="26">
        <f t="shared" si="692"/>
        <v>0</v>
      </c>
      <c r="S1158" s="24" t="str">
        <f t="shared" si="693"/>
        <v/>
      </c>
      <c r="T1158" s="24" t="str">
        <f t="shared" si="694"/>
        <v/>
      </c>
      <c r="U1158" s="24" t="str">
        <f t="shared" si="695"/>
        <v/>
      </c>
      <c r="V1158" s="24" t="str">
        <f t="shared" si="696"/>
        <v/>
      </c>
      <c r="W1158" s="24" t="str">
        <f t="shared" si="697"/>
        <v/>
      </c>
      <c r="X1158" s="24" t="str">
        <f t="shared" si="698"/>
        <v/>
      </c>
      <c r="Y1158" s="24" t="str">
        <f t="shared" si="699"/>
        <v/>
      </c>
      <c r="Z1158" s="24" t="str">
        <f t="shared" si="700"/>
        <v/>
      </c>
      <c r="AA1158" s="24" t="b">
        <f t="shared" si="701"/>
        <v>0</v>
      </c>
      <c r="AB1158" s="34" t="str">
        <f t="shared" si="702"/>
        <v/>
      </c>
      <c r="AC1158" s="34">
        <f t="shared" si="703"/>
        <v>0</v>
      </c>
      <c r="AD1158" s="34">
        <f t="shared" si="704"/>
        <v>0</v>
      </c>
      <c r="AE1158" s="34" t="str">
        <f t="shared" si="705"/>
        <v xml:space="preserve"> 0</v>
      </c>
      <c r="AF1158" s="34">
        <f t="shared" si="706"/>
        <v>0</v>
      </c>
      <c r="AG1158" s="34">
        <f t="shared" si="707"/>
        <v>0</v>
      </c>
      <c r="AH1158" s="34" t="str">
        <f t="shared" si="708"/>
        <v/>
      </c>
      <c r="AI1158" s="172" t="str">
        <f>IF(AJ1158&lt;&gt;"",MAX(AI$3:AI1157)+1,"")</f>
        <v/>
      </c>
      <c r="AJ1158" s="172" t="str">
        <f t="shared" si="709"/>
        <v/>
      </c>
      <c r="AK1158" s="172" t="str">
        <f t="shared" si="710"/>
        <v/>
      </c>
      <c r="AL1158" s="172" t="str">
        <f t="shared" si="711"/>
        <v/>
      </c>
      <c r="AM1158" s="172" t="str">
        <f>IF(AN1158&lt;&gt;"",MAX(AM$3:AM1157)+1,"")</f>
        <v/>
      </c>
      <c r="AN1158" s="172" t="str">
        <f t="shared" si="712"/>
        <v/>
      </c>
      <c r="AO1158" s="172" t="str">
        <f t="shared" si="713"/>
        <v/>
      </c>
      <c r="AP1158" s="172" t="str">
        <f t="shared" si="714"/>
        <v/>
      </c>
      <c r="AQ1158" s="172" t="str">
        <f t="shared" si="715"/>
        <v/>
      </c>
      <c r="AR1158" s="172" t="str">
        <f>Table1[[#This Row],[Sex ]]&amp;Table1[[#This Row],[Month]]</f>
        <v/>
      </c>
    </row>
    <row r="1159" spans="2:44" x14ac:dyDescent="0.3">
      <c r="B1159" s="14"/>
      <c r="C1159" s="14"/>
      <c r="D1159" s="14"/>
      <c r="E1159" s="14"/>
      <c r="F1159" s="14"/>
      <c r="G1159" s="14"/>
      <c r="H1159" s="14"/>
      <c r="I1159" s="14"/>
      <c r="J1159" s="14"/>
      <c r="K1159" s="14"/>
      <c r="L1159" s="14"/>
      <c r="M1159" s="24" t="str">
        <f t="shared" si="687"/>
        <v/>
      </c>
      <c r="N1159" s="24" t="str">
        <f t="shared" si="688"/>
        <v/>
      </c>
      <c r="O1159" s="24" t="str">
        <f t="shared" si="689"/>
        <v xml:space="preserve"> </v>
      </c>
      <c r="P1159" s="24">
        <f t="shared" si="690"/>
        <v>0</v>
      </c>
      <c r="Q1159" s="25">
        <f t="shared" si="691"/>
        <v>0</v>
      </c>
      <c r="R1159" s="26">
        <f t="shared" si="692"/>
        <v>0</v>
      </c>
      <c r="S1159" s="24" t="str">
        <f t="shared" si="693"/>
        <v/>
      </c>
      <c r="T1159" s="24" t="str">
        <f t="shared" si="694"/>
        <v/>
      </c>
      <c r="U1159" s="24" t="str">
        <f t="shared" si="695"/>
        <v/>
      </c>
      <c r="V1159" s="24" t="str">
        <f t="shared" si="696"/>
        <v/>
      </c>
      <c r="W1159" s="24" t="str">
        <f t="shared" si="697"/>
        <v/>
      </c>
      <c r="X1159" s="24" t="str">
        <f t="shared" si="698"/>
        <v/>
      </c>
      <c r="Y1159" s="24" t="str">
        <f t="shared" si="699"/>
        <v/>
      </c>
      <c r="Z1159" s="24" t="str">
        <f t="shared" si="700"/>
        <v/>
      </c>
      <c r="AA1159" s="24" t="b">
        <f t="shared" si="701"/>
        <v>0</v>
      </c>
      <c r="AB1159" s="34" t="str">
        <f t="shared" si="702"/>
        <v/>
      </c>
      <c r="AC1159" s="34">
        <f t="shared" si="703"/>
        <v>0</v>
      </c>
      <c r="AD1159" s="34">
        <f t="shared" si="704"/>
        <v>0</v>
      </c>
      <c r="AE1159" s="34" t="str">
        <f t="shared" si="705"/>
        <v xml:space="preserve"> 0</v>
      </c>
      <c r="AF1159" s="34">
        <f t="shared" si="706"/>
        <v>0</v>
      </c>
      <c r="AG1159" s="34">
        <f t="shared" si="707"/>
        <v>0</v>
      </c>
      <c r="AH1159" s="34" t="str">
        <f t="shared" si="708"/>
        <v/>
      </c>
      <c r="AI1159" s="172" t="str">
        <f>IF(AJ1159&lt;&gt;"",MAX(AI$3:AI1158)+1,"")</f>
        <v/>
      </c>
      <c r="AJ1159" s="172" t="str">
        <f t="shared" si="709"/>
        <v/>
      </c>
      <c r="AK1159" s="172" t="str">
        <f t="shared" si="710"/>
        <v/>
      </c>
      <c r="AL1159" s="172" t="str">
        <f t="shared" si="711"/>
        <v/>
      </c>
      <c r="AM1159" s="172" t="str">
        <f>IF(AN1159&lt;&gt;"",MAX(AM$3:AM1158)+1,"")</f>
        <v/>
      </c>
      <c r="AN1159" s="172" t="str">
        <f t="shared" si="712"/>
        <v/>
      </c>
      <c r="AO1159" s="172" t="str">
        <f t="shared" si="713"/>
        <v/>
      </c>
      <c r="AP1159" s="172" t="str">
        <f t="shared" si="714"/>
        <v/>
      </c>
      <c r="AQ1159" s="172" t="str">
        <f t="shared" si="715"/>
        <v/>
      </c>
      <c r="AR1159" s="172" t="str">
        <f>Table1[[#This Row],[Sex ]]&amp;Table1[[#This Row],[Month]]</f>
        <v/>
      </c>
    </row>
    <row r="1160" spans="2:44" x14ac:dyDescent="0.3">
      <c r="B1160" s="14"/>
      <c r="C1160" s="14"/>
      <c r="D1160" s="14"/>
      <c r="E1160" s="14"/>
      <c r="F1160" s="14"/>
      <c r="G1160" s="14"/>
      <c r="H1160" s="14"/>
      <c r="I1160" s="14"/>
      <c r="J1160" s="14"/>
      <c r="K1160" s="14"/>
      <c r="L1160" s="14"/>
      <c r="M1160" s="24" t="str">
        <f t="shared" si="687"/>
        <v/>
      </c>
      <c r="N1160" s="24" t="str">
        <f t="shared" si="688"/>
        <v/>
      </c>
      <c r="O1160" s="24" t="str">
        <f t="shared" si="689"/>
        <v xml:space="preserve"> </v>
      </c>
      <c r="P1160" s="24">
        <f t="shared" si="690"/>
        <v>0</v>
      </c>
      <c r="Q1160" s="25">
        <f t="shared" si="691"/>
        <v>0</v>
      </c>
      <c r="R1160" s="26">
        <f t="shared" si="692"/>
        <v>0</v>
      </c>
      <c r="S1160" s="24" t="str">
        <f t="shared" si="693"/>
        <v/>
      </c>
      <c r="T1160" s="24" t="str">
        <f t="shared" si="694"/>
        <v/>
      </c>
      <c r="U1160" s="24" t="str">
        <f t="shared" si="695"/>
        <v/>
      </c>
      <c r="V1160" s="24" t="str">
        <f t="shared" si="696"/>
        <v/>
      </c>
      <c r="W1160" s="24" t="str">
        <f t="shared" si="697"/>
        <v/>
      </c>
      <c r="X1160" s="24" t="str">
        <f t="shared" si="698"/>
        <v/>
      </c>
      <c r="Y1160" s="24" t="str">
        <f t="shared" si="699"/>
        <v/>
      </c>
      <c r="Z1160" s="24" t="str">
        <f t="shared" si="700"/>
        <v/>
      </c>
      <c r="AA1160" s="24" t="b">
        <f t="shared" si="701"/>
        <v>0</v>
      </c>
      <c r="AB1160" s="34" t="str">
        <f t="shared" si="702"/>
        <v/>
      </c>
      <c r="AC1160" s="34">
        <f t="shared" si="703"/>
        <v>0</v>
      </c>
      <c r="AD1160" s="34">
        <f t="shared" si="704"/>
        <v>0</v>
      </c>
      <c r="AE1160" s="34" t="str">
        <f t="shared" si="705"/>
        <v xml:space="preserve"> 0</v>
      </c>
      <c r="AF1160" s="34">
        <f t="shared" si="706"/>
        <v>0</v>
      </c>
      <c r="AG1160" s="34">
        <f t="shared" si="707"/>
        <v>0</v>
      </c>
      <c r="AH1160" s="34" t="str">
        <f t="shared" si="708"/>
        <v/>
      </c>
      <c r="AI1160" s="172" t="str">
        <f>IF(AJ1160&lt;&gt;"",MAX(AI$3:AI1159)+1,"")</f>
        <v/>
      </c>
      <c r="AJ1160" s="172" t="str">
        <f t="shared" si="709"/>
        <v/>
      </c>
      <c r="AK1160" s="172" t="str">
        <f t="shared" si="710"/>
        <v/>
      </c>
      <c r="AL1160" s="172" t="str">
        <f t="shared" si="711"/>
        <v/>
      </c>
      <c r="AM1160" s="172" t="str">
        <f>IF(AN1160&lt;&gt;"",MAX(AM$3:AM1159)+1,"")</f>
        <v/>
      </c>
      <c r="AN1160" s="172" t="str">
        <f t="shared" si="712"/>
        <v/>
      </c>
      <c r="AO1160" s="172" t="str">
        <f t="shared" si="713"/>
        <v/>
      </c>
      <c r="AP1160" s="172" t="str">
        <f t="shared" si="714"/>
        <v/>
      </c>
      <c r="AQ1160" s="172" t="str">
        <f t="shared" si="715"/>
        <v/>
      </c>
      <c r="AR1160" s="172" t="str">
        <f>Table1[[#This Row],[Sex ]]&amp;Table1[[#This Row],[Month]]</f>
        <v/>
      </c>
    </row>
    <row r="1161" spans="2:44" x14ac:dyDescent="0.3">
      <c r="B1161" s="14"/>
      <c r="C1161" s="14"/>
      <c r="D1161" s="14"/>
      <c r="E1161" s="14"/>
      <c r="F1161" s="14"/>
      <c r="G1161" s="14"/>
      <c r="H1161" s="14"/>
      <c r="I1161" s="14"/>
      <c r="J1161" s="14"/>
      <c r="K1161" s="14"/>
      <c r="L1161" s="14"/>
      <c r="M1161" s="24" t="str">
        <f t="shared" si="687"/>
        <v/>
      </c>
      <c r="N1161" s="24" t="str">
        <f t="shared" si="688"/>
        <v/>
      </c>
      <c r="O1161" s="24" t="str">
        <f t="shared" si="689"/>
        <v xml:space="preserve"> </v>
      </c>
      <c r="P1161" s="24">
        <f t="shared" si="690"/>
        <v>0</v>
      </c>
      <c r="Q1161" s="25">
        <f t="shared" si="691"/>
        <v>0</v>
      </c>
      <c r="R1161" s="26">
        <f t="shared" si="692"/>
        <v>0</v>
      </c>
      <c r="S1161" s="24" t="str">
        <f t="shared" si="693"/>
        <v/>
      </c>
      <c r="T1161" s="24" t="str">
        <f t="shared" si="694"/>
        <v/>
      </c>
      <c r="U1161" s="24" t="str">
        <f t="shared" si="695"/>
        <v/>
      </c>
      <c r="V1161" s="24" t="str">
        <f t="shared" si="696"/>
        <v/>
      </c>
      <c r="W1161" s="24" t="str">
        <f t="shared" si="697"/>
        <v/>
      </c>
      <c r="X1161" s="24" t="str">
        <f t="shared" si="698"/>
        <v/>
      </c>
      <c r="Y1161" s="24" t="str">
        <f t="shared" si="699"/>
        <v/>
      </c>
      <c r="Z1161" s="24" t="str">
        <f t="shared" si="700"/>
        <v/>
      </c>
      <c r="AA1161" s="24" t="b">
        <f t="shared" si="701"/>
        <v>0</v>
      </c>
      <c r="AB1161" s="34" t="str">
        <f t="shared" si="702"/>
        <v/>
      </c>
      <c r="AC1161" s="34">
        <f t="shared" si="703"/>
        <v>0</v>
      </c>
      <c r="AD1161" s="34">
        <f t="shared" si="704"/>
        <v>0</v>
      </c>
      <c r="AE1161" s="34" t="str">
        <f t="shared" si="705"/>
        <v xml:space="preserve"> 0</v>
      </c>
      <c r="AF1161" s="34">
        <f t="shared" si="706"/>
        <v>0</v>
      </c>
      <c r="AG1161" s="34">
        <f t="shared" si="707"/>
        <v>0</v>
      </c>
      <c r="AH1161" s="34" t="str">
        <f t="shared" si="708"/>
        <v/>
      </c>
      <c r="AI1161" s="172" t="str">
        <f>IF(AJ1161&lt;&gt;"",MAX(AI$3:AI1160)+1,"")</f>
        <v/>
      </c>
      <c r="AJ1161" s="172" t="str">
        <f t="shared" si="709"/>
        <v/>
      </c>
      <c r="AK1161" s="172" t="str">
        <f t="shared" si="710"/>
        <v/>
      </c>
      <c r="AL1161" s="172" t="str">
        <f t="shared" si="711"/>
        <v/>
      </c>
      <c r="AM1161" s="172" t="str">
        <f>IF(AN1161&lt;&gt;"",MAX(AM$3:AM1160)+1,"")</f>
        <v/>
      </c>
      <c r="AN1161" s="172" t="str">
        <f t="shared" si="712"/>
        <v/>
      </c>
      <c r="AO1161" s="172" t="str">
        <f t="shared" si="713"/>
        <v/>
      </c>
      <c r="AP1161" s="172" t="str">
        <f t="shared" si="714"/>
        <v/>
      </c>
      <c r="AQ1161" s="172" t="str">
        <f t="shared" si="715"/>
        <v/>
      </c>
      <c r="AR1161" s="172" t="str">
        <f>Table1[[#This Row],[Sex ]]&amp;Table1[[#This Row],[Month]]</f>
        <v/>
      </c>
    </row>
    <row r="1162" spans="2:44" x14ac:dyDescent="0.3">
      <c r="B1162" s="14"/>
      <c r="C1162" s="14"/>
      <c r="D1162" s="14"/>
      <c r="E1162" s="14"/>
      <c r="F1162" s="14"/>
      <c r="G1162" s="14"/>
      <c r="H1162" s="14"/>
      <c r="I1162" s="14"/>
      <c r="J1162" s="14"/>
      <c r="K1162" s="14"/>
      <c r="L1162" s="14"/>
      <c r="M1162" s="24" t="str">
        <f t="shared" si="687"/>
        <v/>
      </c>
      <c r="N1162" s="24" t="str">
        <f t="shared" si="688"/>
        <v/>
      </c>
      <c r="O1162" s="24" t="str">
        <f t="shared" si="689"/>
        <v xml:space="preserve"> </v>
      </c>
      <c r="P1162" s="24">
        <f t="shared" si="690"/>
        <v>0</v>
      </c>
      <c r="Q1162" s="25">
        <f t="shared" si="691"/>
        <v>0</v>
      </c>
      <c r="R1162" s="26">
        <f t="shared" si="692"/>
        <v>0</v>
      </c>
      <c r="S1162" s="24" t="str">
        <f t="shared" si="693"/>
        <v/>
      </c>
      <c r="T1162" s="24" t="str">
        <f t="shared" si="694"/>
        <v/>
      </c>
      <c r="U1162" s="24" t="str">
        <f t="shared" si="695"/>
        <v/>
      </c>
      <c r="V1162" s="24" t="str">
        <f t="shared" si="696"/>
        <v/>
      </c>
      <c r="W1162" s="24" t="str">
        <f t="shared" si="697"/>
        <v/>
      </c>
      <c r="X1162" s="24" t="str">
        <f t="shared" si="698"/>
        <v/>
      </c>
      <c r="Y1162" s="24" t="str">
        <f t="shared" si="699"/>
        <v/>
      </c>
      <c r="Z1162" s="24" t="str">
        <f t="shared" si="700"/>
        <v/>
      </c>
      <c r="AA1162" s="24" t="b">
        <f t="shared" si="701"/>
        <v>0</v>
      </c>
      <c r="AB1162" s="34" t="str">
        <f t="shared" si="702"/>
        <v/>
      </c>
      <c r="AC1162" s="34">
        <f t="shared" si="703"/>
        <v>0</v>
      </c>
      <c r="AD1162" s="34">
        <f t="shared" si="704"/>
        <v>0</v>
      </c>
      <c r="AE1162" s="34" t="str">
        <f t="shared" si="705"/>
        <v xml:space="preserve"> 0</v>
      </c>
      <c r="AF1162" s="34">
        <f t="shared" si="706"/>
        <v>0</v>
      </c>
      <c r="AG1162" s="34">
        <f t="shared" si="707"/>
        <v>0</v>
      </c>
      <c r="AH1162" s="34" t="str">
        <f t="shared" si="708"/>
        <v/>
      </c>
      <c r="AI1162" s="172" t="str">
        <f>IF(AJ1162&lt;&gt;"",MAX(AI$3:AI1161)+1,"")</f>
        <v/>
      </c>
      <c r="AJ1162" s="172" t="str">
        <f t="shared" si="709"/>
        <v/>
      </c>
      <c r="AK1162" s="172" t="str">
        <f t="shared" si="710"/>
        <v/>
      </c>
      <c r="AL1162" s="172" t="str">
        <f t="shared" si="711"/>
        <v/>
      </c>
      <c r="AM1162" s="172" t="str">
        <f>IF(AN1162&lt;&gt;"",MAX(AM$3:AM1161)+1,"")</f>
        <v/>
      </c>
      <c r="AN1162" s="172" t="str">
        <f t="shared" si="712"/>
        <v/>
      </c>
      <c r="AO1162" s="172" t="str">
        <f t="shared" si="713"/>
        <v/>
      </c>
      <c r="AP1162" s="172" t="str">
        <f t="shared" si="714"/>
        <v/>
      </c>
      <c r="AQ1162" s="172" t="str">
        <f t="shared" si="715"/>
        <v/>
      </c>
      <c r="AR1162" s="172" t="str">
        <f>Table1[[#This Row],[Sex ]]&amp;Table1[[#This Row],[Month]]</f>
        <v/>
      </c>
    </row>
    <row r="1163" spans="2:44" x14ac:dyDescent="0.3">
      <c r="B1163" s="14"/>
      <c r="C1163" s="14"/>
      <c r="D1163" s="14"/>
      <c r="E1163" s="14"/>
      <c r="F1163" s="14"/>
      <c r="G1163" s="14"/>
      <c r="H1163" s="14"/>
      <c r="I1163" s="14"/>
      <c r="J1163" s="14"/>
      <c r="K1163" s="14"/>
      <c r="L1163" s="14"/>
      <c r="M1163" s="24" t="str">
        <f t="shared" si="687"/>
        <v/>
      </c>
      <c r="N1163" s="24" t="str">
        <f t="shared" si="688"/>
        <v/>
      </c>
      <c r="O1163" s="24" t="str">
        <f t="shared" si="689"/>
        <v xml:space="preserve"> </v>
      </c>
      <c r="P1163" s="24">
        <f t="shared" si="690"/>
        <v>0</v>
      </c>
      <c r="Q1163" s="25">
        <f t="shared" si="691"/>
        <v>0</v>
      </c>
      <c r="R1163" s="26">
        <f t="shared" si="692"/>
        <v>0</v>
      </c>
      <c r="S1163" s="24" t="str">
        <f t="shared" si="693"/>
        <v/>
      </c>
      <c r="T1163" s="24" t="str">
        <f t="shared" si="694"/>
        <v/>
      </c>
      <c r="U1163" s="24" t="str">
        <f t="shared" si="695"/>
        <v/>
      </c>
      <c r="V1163" s="24" t="str">
        <f t="shared" si="696"/>
        <v/>
      </c>
      <c r="W1163" s="24" t="str">
        <f t="shared" si="697"/>
        <v/>
      </c>
      <c r="X1163" s="24" t="str">
        <f t="shared" si="698"/>
        <v/>
      </c>
      <c r="Y1163" s="24" t="str">
        <f t="shared" si="699"/>
        <v/>
      </c>
      <c r="Z1163" s="24" t="str">
        <f t="shared" si="700"/>
        <v/>
      </c>
      <c r="AA1163" s="24" t="b">
        <f t="shared" si="701"/>
        <v>0</v>
      </c>
      <c r="AB1163" s="34" t="str">
        <f t="shared" si="702"/>
        <v/>
      </c>
      <c r="AC1163" s="34">
        <f t="shared" si="703"/>
        <v>0</v>
      </c>
      <c r="AD1163" s="34">
        <f t="shared" si="704"/>
        <v>0</v>
      </c>
      <c r="AE1163" s="34" t="str">
        <f t="shared" si="705"/>
        <v xml:space="preserve"> 0</v>
      </c>
      <c r="AF1163" s="34">
        <f t="shared" si="706"/>
        <v>0</v>
      </c>
      <c r="AG1163" s="34">
        <f t="shared" si="707"/>
        <v>0</v>
      </c>
      <c r="AH1163" s="34" t="str">
        <f t="shared" si="708"/>
        <v/>
      </c>
      <c r="AI1163" s="172" t="str">
        <f>IF(AJ1163&lt;&gt;"",MAX(AI$3:AI1162)+1,"")</f>
        <v/>
      </c>
      <c r="AJ1163" s="172" t="str">
        <f t="shared" si="709"/>
        <v/>
      </c>
      <c r="AK1163" s="172" t="str">
        <f t="shared" si="710"/>
        <v/>
      </c>
      <c r="AL1163" s="172" t="str">
        <f t="shared" si="711"/>
        <v/>
      </c>
      <c r="AM1163" s="172" t="str">
        <f>IF(AN1163&lt;&gt;"",MAX(AM$3:AM1162)+1,"")</f>
        <v/>
      </c>
      <c r="AN1163" s="172" t="str">
        <f t="shared" si="712"/>
        <v/>
      </c>
      <c r="AO1163" s="172" t="str">
        <f t="shared" si="713"/>
        <v/>
      </c>
      <c r="AP1163" s="172" t="str">
        <f t="shared" si="714"/>
        <v/>
      </c>
      <c r="AQ1163" s="172" t="str">
        <f t="shared" si="715"/>
        <v/>
      </c>
      <c r="AR1163" s="172" t="str">
        <f>Table1[[#This Row],[Sex ]]&amp;Table1[[#This Row],[Month]]</f>
        <v/>
      </c>
    </row>
    <row r="1164" spans="2:44" x14ac:dyDescent="0.3">
      <c r="B1164" s="14"/>
      <c r="C1164" s="14"/>
      <c r="D1164" s="14"/>
      <c r="E1164" s="14"/>
      <c r="F1164" s="14"/>
      <c r="G1164" s="14"/>
      <c r="H1164" s="14"/>
      <c r="I1164" s="14"/>
      <c r="J1164" s="14"/>
      <c r="K1164" s="14"/>
      <c r="L1164" s="14"/>
      <c r="M1164" s="24" t="str">
        <f t="shared" si="687"/>
        <v/>
      </c>
      <c r="N1164" s="24" t="str">
        <f t="shared" si="688"/>
        <v/>
      </c>
      <c r="O1164" s="24" t="str">
        <f t="shared" si="689"/>
        <v xml:space="preserve"> </v>
      </c>
      <c r="P1164" s="24">
        <f t="shared" si="690"/>
        <v>0</v>
      </c>
      <c r="Q1164" s="25">
        <f t="shared" si="691"/>
        <v>0</v>
      </c>
      <c r="R1164" s="26">
        <f t="shared" si="692"/>
        <v>0</v>
      </c>
      <c r="S1164" s="24" t="str">
        <f t="shared" si="693"/>
        <v/>
      </c>
      <c r="T1164" s="24" t="str">
        <f t="shared" si="694"/>
        <v/>
      </c>
      <c r="U1164" s="24" t="str">
        <f t="shared" si="695"/>
        <v/>
      </c>
      <c r="V1164" s="24" t="str">
        <f t="shared" si="696"/>
        <v/>
      </c>
      <c r="W1164" s="24" t="str">
        <f t="shared" si="697"/>
        <v/>
      </c>
      <c r="X1164" s="24" t="str">
        <f t="shared" si="698"/>
        <v/>
      </c>
      <c r="Y1164" s="24" t="str">
        <f t="shared" si="699"/>
        <v/>
      </c>
      <c r="Z1164" s="24" t="str">
        <f t="shared" si="700"/>
        <v/>
      </c>
      <c r="AA1164" s="24" t="b">
        <f t="shared" si="701"/>
        <v>0</v>
      </c>
      <c r="AB1164" s="34" t="str">
        <f t="shared" si="702"/>
        <v/>
      </c>
      <c r="AC1164" s="34">
        <f t="shared" si="703"/>
        <v>0</v>
      </c>
      <c r="AD1164" s="34">
        <f t="shared" si="704"/>
        <v>0</v>
      </c>
      <c r="AE1164" s="34" t="str">
        <f t="shared" si="705"/>
        <v xml:space="preserve"> 0</v>
      </c>
      <c r="AF1164" s="34">
        <f t="shared" si="706"/>
        <v>0</v>
      </c>
      <c r="AG1164" s="34">
        <f t="shared" si="707"/>
        <v>0</v>
      </c>
      <c r="AH1164" s="34" t="str">
        <f t="shared" si="708"/>
        <v/>
      </c>
      <c r="AI1164" s="172" t="str">
        <f>IF(AJ1164&lt;&gt;"",MAX(AI$3:AI1163)+1,"")</f>
        <v/>
      </c>
      <c r="AJ1164" s="172" t="str">
        <f t="shared" si="709"/>
        <v/>
      </c>
      <c r="AK1164" s="172" t="str">
        <f t="shared" si="710"/>
        <v/>
      </c>
      <c r="AL1164" s="172" t="str">
        <f t="shared" si="711"/>
        <v/>
      </c>
      <c r="AM1164" s="172" t="str">
        <f>IF(AN1164&lt;&gt;"",MAX(AM$3:AM1163)+1,"")</f>
        <v/>
      </c>
      <c r="AN1164" s="172" t="str">
        <f t="shared" si="712"/>
        <v/>
      </c>
      <c r="AO1164" s="172" t="str">
        <f t="shared" si="713"/>
        <v/>
      </c>
      <c r="AP1164" s="172" t="str">
        <f t="shared" si="714"/>
        <v/>
      </c>
      <c r="AQ1164" s="172" t="str">
        <f t="shared" si="715"/>
        <v/>
      </c>
      <c r="AR1164" s="172" t="str">
        <f>Table1[[#This Row],[Sex ]]&amp;Table1[[#This Row],[Month]]</f>
        <v/>
      </c>
    </row>
    <row r="1165" spans="2:44" x14ac:dyDescent="0.3">
      <c r="B1165" s="14"/>
      <c r="C1165" s="14"/>
      <c r="D1165" s="14"/>
      <c r="E1165" s="14"/>
      <c r="F1165" s="14"/>
      <c r="G1165" s="14"/>
      <c r="H1165" s="14"/>
      <c r="I1165" s="14"/>
      <c r="J1165" s="14"/>
      <c r="K1165" s="14"/>
      <c r="L1165" s="14"/>
      <c r="M1165" s="24" t="str">
        <f t="shared" si="687"/>
        <v/>
      </c>
      <c r="N1165" s="24" t="str">
        <f t="shared" si="688"/>
        <v/>
      </c>
      <c r="O1165" s="24" t="str">
        <f t="shared" si="689"/>
        <v xml:space="preserve"> </v>
      </c>
      <c r="P1165" s="24">
        <f t="shared" si="690"/>
        <v>0</v>
      </c>
      <c r="Q1165" s="25">
        <f t="shared" si="691"/>
        <v>0</v>
      </c>
      <c r="R1165" s="26">
        <f t="shared" si="692"/>
        <v>0</v>
      </c>
      <c r="S1165" s="24" t="str">
        <f t="shared" si="693"/>
        <v/>
      </c>
      <c r="T1165" s="24" t="str">
        <f t="shared" si="694"/>
        <v/>
      </c>
      <c r="U1165" s="24" t="str">
        <f t="shared" si="695"/>
        <v/>
      </c>
      <c r="V1165" s="24" t="str">
        <f t="shared" si="696"/>
        <v/>
      </c>
      <c r="W1165" s="24" t="str">
        <f t="shared" si="697"/>
        <v/>
      </c>
      <c r="X1165" s="24" t="str">
        <f t="shared" si="698"/>
        <v/>
      </c>
      <c r="Y1165" s="24" t="str">
        <f t="shared" si="699"/>
        <v/>
      </c>
      <c r="Z1165" s="24" t="str">
        <f t="shared" si="700"/>
        <v/>
      </c>
      <c r="AA1165" s="24" t="b">
        <f t="shared" si="701"/>
        <v>0</v>
      </c>
      <c r="AB1165" s="34" t="str">
        <f t="shared" si="702"/>
        <v/>
      </c>
      <c r="AC1165" s="34">
        <f t="shared" si="703"/>
        <v>0</v>
      </c>
      <c r="AD1165" s="34">
        <f t="shared" si="704"/>
        <v>0</v>
      </c>
      <c r="AE1165" s="34" t="str">
        <f t="shared" si="705"/>
        <v xml:space="preserve"> 0</v>
      </c>
      <c r="AF1165" s="34">
        <f t="shared" si="706"/>
        <v>0</v>
      </c>
      <c r="AG1165" s="34">
        <f t="shared" si="707"/>
        <v>0</v>
      </c>
      <c r="AH1165" s="34" t="str">
        <f t="shared" si="708"/>
        <v/>
      </c>
      <c r="AI1165" s="172" t="str">
        <f>IF(AJ1165&lt;&gt;"",MAX(AI$3:AI1164)+1,"")</f>
        <v/>
      </c>
      <c r="AJ1165" s="172" t="str">
        <f t="shared" si="709"/>
        <v/>
      </c>
      <c r="AK1165" s="172" t="str">
        <f t="shared" si="710"/>
        <v/>
      </c>
      <c r="AL1165" s="172" t="str">
        <f t="shared" si="711"/>
        <v/>
      </c>
      <c r="AM1165" s="172" t="str">
        <f>IF(AN1165&lt;&gt;"",MAX(AM$3:AM1164)+1,"")</f>
        <v/>
      </c>
      <c r="AN1165" s="172" t="str">
        <f t="shared" si="712"/>
        <v/>
      </c>
      <c r="AO1165" s="172" t="str">
        <f t="shared" si="713"/>
        <v/>
      </c>
      <c r="AP1165" s="172" t="str">
        <f t="shared" si="714"/>
        <v/>
      </c>
      <c r="AQ1165" s="172" t="str">
        <f t="shared" si="715"/>
        <v/>
      </c>
      <c r="AR1165" s="172" t="str">
        <f>Table1[[#This Row],[Sex ]]&amp;Table1[[#This Row],[Month]]</f>
        <v/>
      </c>
    </row>
    <row r="1166" spans="2:44" x14ac:dyDescent="0.3">
      <c r="B1166" s="14"/>
      <c r="C1166" s="14"/>
      <c r="D1166" s="14"/>
      <c r="E1166" s="14"/>
      <c r="F1166" s="14"/>
      <c r="G1166" s="14"/>
      <c r="H1166" s="14"/>
      <c r="I1166" s="14"/>
      <c r="J1166" s="14"/>
      <c r="K1166" s="14"/>
      <c r="L1166" s="14"/>
      <c r="M1166" s="24" t="str">
        <f t="shared" si="687"/>
        <v/>
      </c>
      <c r="N1166" s="24" t="str">
        <f t="shared" si="688"/>
        <v/>
      </c>
      <c r="O1166" s="24" t="str">
        <f t="shared" si="689"/>
        <v xml:space="preserve"> </v>
      </c>
      <c r="P1166" s="24">
        <f t="shared" si="690"/>
        <v>0</v>
      </c>
      <c r="Q1166" s="25">
        <f t="shared" si="691"/>
        <v>0</v>
      </c>
      <c r="R1166" s="26">
        <f t="shared" si="692"/>
        <v>0</v>
      </c>
      <c r="S1166" s="24" t="str">
        <f t="shared" si="693"/>
        <v/>
      </c>
      <c r="T1166" s="24" t="str">
        <f t="shared" si="694"/>
        <v/>
      </c>
      <c r="U1166" s="24" t="str">
        <f t="shared" si="695"/>
        <v/>
      </c>
      <c r="V1166" s="24" t="str">
        <f t="shared" si="696"/>
        <v/>
      </c>
      <c r="W1166" s="24" t="str">
        <f t="shared" si="697"/>
        <v/>
      </c>
      <c r="X1166" s="24" t="str">
        <f t="shared" si="698"/>
        <v/>
      </c>
      <c r="Y1166" s="24" t="str">
        <f t="shared" si="699"/>
        <v/>
      </c>
      <c r="Z1166" s="24" t="str">
        <f t="shared" si="700"/>
        <v/>
      </c>
      <c r="AA1166" s="24" t="b">
        <f t="shared" si="701"/>
        <v>0</v>
      </c>
      <c r="AB1166" s="34" t="str">
        <f t="shared" si="702"/>
        <v/>
      </c>
      <c r="AC1166" s="34">
        <f t="shared" si="703"/>
        <v>0</v>
      </c>
      <c r="AD1166" s="34">
        <f t="shared" si="704"/>
        <v>0</v>
      </c>
      <c r="AE1166" s="34" t="str">
        <f t="shared" si="705"/>
        <v xml:space="preserve"> 0</v>
      </c>
      <c r="AF1166" s="34">
        <f t="shared" si="706"/>
        <v>0</v>
      </c>
      <c r="AG1166" s="34">
        <f t="shared" si="707"/>
        <v>0</v>
      </c>
      <c r="AH1166" s="34" t="str">
        <f t="shared" si="708"/>
        <v/>
      </c>
      <c r="AI1166" s="172" t="str">
        <f>IF(AJ1166&lt;&gt;"",MAX(AI$3:AI1165)+1,"")</f>
        <v/>
      </c>
      <c r="AJ1166" s="172" t="str">
        <f t="shared" si="709"/>
        <v/>
      </c>
      <c r="AK1166" s="172" t="str">
        <f t="shared" si="710"/>
        <v/>
      </c>
      <c r="AL1166" s="172" t="str">
        <f t="shared" si="711"/>
        <v/>
      </c>
      <c r="AM1166" s="172" t="str">
        <f>IF(AN1166&lt;&gt;"",MAX(AM$3:AM1165)+1,"")</f>
        <v/>
      </c>
      <c r="AN1166" s="172" t="str">
        <f t="shared" si="712"/>
        <v/>
      </c>
      <c r="AO1166" s="172" t="str">
        <f t="shared" si="713"/>
        <v/>
      </c>
      <c r="AP1166" s="172" t="str">
        <f t="shared" si="714"/>
        <v/>
      </c>
      <c r="AQ1166" s="172" t="str">
        <f t="shared" si="715"/>
        <v/>
      </c>
      <c r="AR1166" s="172" t="str">
        <f>Table1[[#This Row],[Sex ]]&amp;Table1[[#This Row],[Month]]</f>
        <v/>
      </c>
    </row>
    <row r="1167" spans="2:44" x14ac:dyDescent="0.3">
      <c r="B1167" s="14"/>
      <c r="C1167" s="14"/>
      <c r="D1167" s="14"/>
      <c r="E1167" s="14"/>
      <c r="F1167" s="14"/>
      <c r="G1167" s="14"/>
      <c r="H1167" s="14"/>
      <c r="I1167" s="14"/>
      <c r="J1167" s="14"/>
      <c r="K1167" s="14"/>
      <c r="L1167" s="14"/>
      <c r="M1167" s="24" t="str">
        <f t="shared" si="687"/>
        <v/>
      </c>
      <c r="N1167" s="24" t="str">
        <f t="shared" si="688"/>
        <v/>
      </c>
      <c r="O1167" s="24" t="str">
        <f t="shared" si="689"/>
        <v xml:space="preserve"> </v>
      </c>
      <c r="P1167" s="24">
        <f t="shared" si="690"/>
        <v>0</v>
      </c>
      <c r="Q1167" s="25">
        <f t="shared" si="691"/>
        <v>0</v>
      </c>
      <c r="R1167" s="26">
        <f t="shared" si="692"/>
        <v>0</v>
      </c>
      <c r="S1167" s="24" t="str">
        <f t="shared" si="693"/>
        <v/>
      </c>
      <c r="T1167" s="24" t="str">
        <f t="shared" si="694"/>
        <v/>
      </c>
      <c r="U1167" s="24" t="str">
        <f t="shared" si="695"/>
        <v/>
      </c>
      <c r="V1167" s="24" t="str">
        <f t="shared" si="696"/>
        <v/>
      </c>
      <c r="W1167" s="24" t="str">
        <f t="shared" si="697"/>
        <v/>
      </c>
      <c r="X1167" s="24" t="str">
        <f t="shared" si="698"/>
        <v/>
      </c>
      <c r="Y1167" s="24" t="str">
        <f t="shared" si="699"/>
        <v/>
      </c>
      <c r="Z1167" s="24" t="str">
        <f t="shared" si="700"/>
        <v/>
      </c>
      <c r="AA1167" s="24" t="b">
        <f t="shared" si="701"/>
        <v>0</v>
      </c>
      <c r="AB1167" s="34" t="str">
        <f t="shared" si="702"/>
        <v/>
      </c>
      <c r="AC1167" s="34">
        <f t="shared" si="703"/>
        <v>0</v>
      </c>
      <c r="AD1167" s="34">
        <f t="shared" si="704"/>
        <v>0</v>
      </c>
      <c r="AE1167" s="34" t="str">
        <f t="shared" si="705"/>
        <v xml:space="preserve"> 0</v>
      </c>
      <c r="AF1167" s="34">
        <f t="shared" si="706"/>
        <v>0</v>
      </c>
      <c r="AG1167" s="34">
        <f t="shared" si="707"/>
        <v>0</v>
      </c>
      <c r="AH1167" s="34" t="str">
        <f t="shared" si="708"/>
        <v/>
      </c>
      <c r="AI1167" s="172" t="str">
        <f>IF(AJ1167&lt;&gt;"",MAX(AI$3:AI1166)+1,"")</f>
        <v/>
      </c>
      <c r="AJ1167" s="172" t="str">
        <f t="shared" si="709"/>
        <v/>
      </c>
      <c r="AK1167" s="172" t="str">
        <f t="shared" si="710"/>
        <v/>
      </c>
      <c r="AL1167" s="172" t="str">
        <f t="shared" si="711"/>
        <v/>
      </c>
      <c r="AM1167" s="172" t="str">
        <f>IF(AN1167&lt;&gt;"",MAX(AM$3:AM1166)+1,"")</f>
        <v/>
      </c>
      <c r="AN1167" s="172" t="str">
        <f t="shared" si="712"/>
        <v/>
      </c>
      <c r="AO1167" s="172" t="str">
        <f t="shared" si="713"/>
        <v/>
      </c>
      <c r="AP1167" s="172" t="str">
        <f t="shared" si="714"/>
        <v/>
      </c>
      <c r="AQ1167" s="172" t="str">
        <f t="shared" si="715"/>
        <v/>
      </c>
      <c r="AR1167" s="172" t="str">
        <f>Table1[[#This Row],[Sex ]]&amp;Table1[[#This Row],[Month]]</f>
        <v/>
      </c>
    </row>
    <row r="1168" spans="2:44" x14ac:dyDescent="0.3">
      <c r="B1168" s="14"/>
      <c r="C1168" s="14"/>
      <c r="D1168" s="14"/>
      <c r="E1168" s="14"/>
      <c r="F1168" s="14"/>
      <c r="G1168" s="14"/>
      <c r="H1168" s="14"/>
      <c r="I1168" s="14"/>
      <c r="J1168" s="14"/>
      <c r="K1168" s="14"/>
      <c r="L1168" s="14"/>
      <c r="M1168" s="24" t="str">
        <f t="shared" si="687"/>
        <v/>
      </c>
      <c r="N1168" s="24" t="str">
        <f t="shared" si="688"/>
        <v/>
      </c>
      <c r="O1168" s="24" t="str">
        <f t="shared" si="689"/>
        <v xml:space="preserve"> </v>
      </c>
      <c r="P1168" s="24">
        <f t="shared" si="690"/>
        <v>0</v>
      </c>
      <c r="Q1168" s="25">
        <f t="shared" si="691"/>
        <v>0</v>
      </c>
      <c r="R1168" s="26">
        <f t="shared" si="692"/>
        <v>0</v>
      </c>
      <c r="S1168" s="24" t="str">
        <f t="shared" si="693"/>
        <v/>
      </c>
      <c r="T1168" s="24" t="str">
        <f t="shared" si="694"/>
        <v/>
      </c>
      <c r="U1168" s="24" t="str">
        <f t="shared" si="695"/>
        <v/>
      </c>
      <c r="V1168" s="24" t="str">
        <f t="shared" si="696"/>
        <v/>
      </c>
      <c r="W1168" s="24" t="str">
        <f t="shared" si="697"/>
        <v/>
      </c>
      <c r="X1168" s="24" t="str">
        <f t="shared" si="698"/>
        <v/>
      </c>
      <c r="Y1168" s="24" t="str">
        <f t="shared" si="699"/>
        <v/>
      </c>
      <c r="Z1168" s="24" t="str">
        <f t="shared" si="700"/>
        <v/>
      </c>
      <c r="AA1168" s="24" t="b">
        <f t="shared" si="701"/>
        <v>0</v>
      </c>
      <c r="AB1168" s="34" t="str">
        <f t="shared" si="702"/>
        <v/>
      </c>
      <c r="AC1168" s="34">
        <f t="shared" si="703"/>
        <v>0</v>
      </c>
      <c r="AD1168" s="34">
        <f t="shared" si="704"/>
        <v>0</v>
      </c>
      <c r="AE1168" s="34" t="str">
        <f t="shared" si="705"/>
        <v xml:space="preserve"> 0</v>
      </c>
      <c r="AF1168" s="34">
        <f t="shared" si="706"/>
        <v>0</v>
      </c>
      <c r="AG1168" s="34">
        <f t="shared" si="707"/>
        <v>0</v>
      </c>
      <c r="AH1168" s="34" t="str">
        <f t="shared" si="708"/>
        <v/>
      </c>
      <c r="AI1168" s="172" t="str">
        <f>IF(AJ1168&lt;&gt;"",MAX(AI$3:AI1167)+1,"")</f>
        <v/>
      </c>
      <c r="AJ1168" s="172" t="str">
        <f t="shared" si="709"/>
        <v/>
      </c>
      <c r="AK1168" s="172" t="str">
        <f t="shared" si="710"/>
        <v/>
      </c>
      <c r="AL1168" s="172" t="str">
        <f t="shared" si="711"/>
        <v/>
      </c>
      <c r="AM1168" s="172" t="str">
        <f>IF(AN1168&lt;&gt;"",MAX(AM$3:AM1167)+1,"")</f>
        <v/>
      </c>
      <c r="AN1168" s="172" t="str">
        <f t="shared" si="712"/>
        <v/>
      </c>
      <c r="AO1168" s="172" t="str">
        <f t="shared" si="713"/>
        <v/>
      </c>
      <c r="AP1168" s="172" t="str">
        <f t="shared" si="714"/>
        <v/>
      </c>
      <c r="AQ1168" s="172" t="str">
        <f t="shared" si="715"/>
        <v/>
      </c>
      <c r="AR1168" s="172" t="str">
        <f>Table1[[#This Row],[Sex ]]&amp;Table1[[#This Row],[Month]]</f>
        <v/>
      </c>
    </row>
    <row r="1169" spans="2:44" x14ac:dyDescent="0.3">
      <c r="B1169" s="14"/>
      <c r="C1169" s="14"/>
      <c r="D1169" s="14"/>
      <c r="E1169" s="14"/>
      <c r="F1169" s="14"/>
      <c r="G1169" s="14"/>
      <c r="H1169" s="14"/>
      <c r="I1169" s="14"/>
      <c r="J1169" s="14"/>
      <c r="K1169" s="14"/>
      <c r="L1169" s="14"/>
      <c r="M1169" s="24" t="str">
        <f t="shared" si="687"/>
        <v/>
      </c>
      <c r="N1169" s="24" t="str">
        <f t="shared" si="688"/>
        <v/>
      </c>
      <c r="O1169" s="24" t="str">
        <f t="shared" si="689"/>
        <v xml:space="preserve"> </v>
      </c>
      <c r="P1169" s="24">
        <f t="shared" si="690"/>
        <v>0</v>
      </c>
      <c r="Q1169" s="25">
        <f t="shared" si="691"/>
        <v>0</v>
      </c>
      <c r="R1169" s="26">
        <f t="shared" si="692"/>
        <v>0</v>
      </c>
      <c r="S1169" s="24" t="str">
        <f t="shared" si="693"/>
        <v/>
      </c>
      <c r="T1169" s="24" t="str">
        <f t="shared" si="694"/>
        <v/>
      </c>
      <c r="U1169" s="24" t="str">
        <f t="shared" si="695"/>
        <v/>
      </c>
      <c r="V1169" s="24" t="str">
        <f t="shared" si="696"/>
        <v/>
      </c>
      <c r="W1169" s="24" t="str">
        <f t="shared" si="697"/>
        <v/>
      </c>
      <c r="X1169" s="24" t="str">
        <f t="shared" si="698"/>
        <v/>
      </c>
      <c r="Y1169" s="24" t="str">
        <f t="shared" si="699"/>
        <v/>
      </c>
      <c r="Z1169" s="24" t="str">
        <f t="shared" si="700"/>
        <v/>
      </c>
      <c r="AA1169" s="24" t="b">
        <f t="shared" si="701"/>
        <v>0</v>
      </c>
      <c r="AB1169" s="34" t="str">
        <f t="shared" si="702"/>
        <v/>
      </c>
      <c r="AC1169" s="34">
        <f t="shared" si="703"/>
        <v>0</v>
      </c>
      <c r="AD1169" s="34">
        <f t="shared" si="704"/>
        <v>0</v>
      </c>
      <c r="AE1169" s="34" t="str">
        <f t="shared" si="705"/>
        <v xml:space="preserve"> 0</v>
      </c>
      <c r="AF1169" s="34">
        <f t="shared" si="706"/>
        <v>0</v>
      </c>
      <c r="AG1169" s="34">
        <f t="shared" si="707"/>
        <v>0</v>
      </c>
      <c r="AH1169" s="34" t="str">
        <f t="shared" si="708"/>
        <v/>
      </c>
      <c r="AI1169" s="172" t="str">
        <f>IF(AJ1169&lt;&gt;"",MAX(AI$3:AI1168)+1,"")</f>
        <v/>
      </c>
      <c r="AJ1169" s="172" t="str">
        <f t="shared" si="709"/>
        <v/>
      </c>
      <c r="AK1169" s="172" t="str">
        <f t="shared" si="710"/>
        <v/>
      </c>
      <c r="AL1169" s="172" t="str">
        <f t="shared" si="711"/>
        <v/>
      </c>
      <c r="AM1169" s="172" t="str">
        <f>IF(AN1169&lt;&gt;"",MAX(AM$3:AM1168)+1,"")</f>
        <v/>
      </c>
      <c r="AN1169" s="172" t="str">
        <f t="shared" si="712"/>
        <v/>
      </c>
      <c r="AO1169" s="172" t="str">
        <f t="shared" si="713"/>
        <v/>
      </c>
      <c r="AP1169" s="172" t="str">
        <f t="shared" si="714"/>
        <v/>
      </c>
      <c r="AQ1169" s="172" t="str">
        <f t="shared" si="715"/>
        <v/>
      </c>
      <c r="AR1169" s="172" t="str">
        <f>Table1[[#This Row],[Sex ]]&amp;Table1[[#This Row],[Month]]</f>
        <v/>
      </c>
    </row>
    <row r="1170" spans="2:44" x14ac:dyDescent="0.3">
      <c r="B1170" s="14"/>
      <c r="C1170" s="14"/>
      <c r="D1170" s="14"/>
      <c r="E1170" s="14"/>
      <c r="F1170" s="14"/>
      <c r="G1170" s="14"/>
      <c r="H1170" s="14"/>
      <c r="I1170" s="14"/>
      <c r="J1170" s="14"/>
      <c r="K1170" s="14"/>
      <c r="L1170" s="14"/>
      <c r="M1170" s="24" t="str">
        <f t="shared" si="687"/>
        <v/>
      </c>
      <c r="N1170" s="24" t="str">
        <f t="shared" si="688"/>
        <v/>
      </c>
      <c r="O1170" s="24" t="str">
        <f t="shared" si="689"/>
        <v xml:space="preserve"> </v>
      </c>
      <c r="P1170" s="24">
        <f t="shared" si="690"/>
        <v>0</v>
      </c>
      <c r="Q1170" s="25">
        <f t="shared" si="691"/>
        <v>0</v>
      </c>
      <c r="R1170" s="26">
        <f t="shared" si="692"/>
        <v>0</v>
      </c>
      <c r="S1170" s="24" t="str">
        <f t="shared" si="693"/>
        <v/>
      </c>
      <c r="T1170" s="24" t="str">
        <f t="shared" si="694"/>
        <v/>
      </c>
      <c r="U1170" s="24" t="str">
        <f t="shared" si="695"/>
        <v/>
      </c>
      <c r="V1170" s="24" t="str">
        <f t="shared" si="696"/>
        <v/>
      </c>
      <c r="W1170" s="24" t="str">
        <f t="shared" si="697"/>
        <v/>
      </c>
      <c r="X1170" s="24" t="str">
        <f t="shared" si="698"/>
        <v/>
      </c>
      <c r="Y1170" s="24" t="str">
        <f t="shared" si="699"/>
        <v/>
      </c>
      <c r="Z1170" s="24" t="str">
        <f t="shared" si="700"/>
        <v/>
      </c>
      <c r="AA1170" s="24" t="b">
        <f t="shared" si="701"/>
        <v>0</v>
      </c>
      <c r="AB1170" s="34" t="str">
        <f t="shared" si="702"/>
        <v/>
      </c>
      <c r="AC1170" s="34">
        <f t="shared" si="703"/>
        <v>0</v>
      </c>
      <c r="AD1170" s="34">
        <f t="shared" si="704"/>
        <v>0</v>
      </c>
      <c r="AE1170" s="34" t="str">
        <f t="shared" si="705"/>
        <v xml:space="preserve"> 0</v>
      </c>
      <c r="AF1170" s="34">
        <f t="shared" si="706"/>
        <v>0</v>
      </c>
      <c r="AG1170" s="34">
        <f t="shared" si="707"/>
        <v>0</v>
      </c>
      <c r="AH1170" s="34" t="str">
        <f t="shared" si="708"/>
        <v/>
      </c>
      <c r="AI1170" s="172" t="str">
        <f>IF(AJ1170&lt;&gt;"",MAX(AI$3:AI1169)+1,"")</f>
        <v/>
      </c>
      <c r="AJ1170" s="172" t="str">
        <f t="shared" si="709"/>
        <v/>
      </c>
      <c r="AK1170" s="172" t="str">
        <f t="shared" si="710"/>
        <v/>
      </c>
      <c r="AL1170" s="172" t="str">
        <f t="shared" si="711"/>
        <v/>
      </c>
      <c r="AM1170" s="172" t="str">
        <f>IF(AN1170&lt;&gt;"",MAX(AM$3:AM1169)+1,"")</f>
        <v/>
      </c>
      <c r="AN1170" s="172" t="str">
        <f t="shared" si="712"/>
        <v/>
      </c>
      <c r="AO1170" s="172" t="str">
        <f t="shared" si="713"/>
        <v/>
      </c>
      <c r="AP1170" s="172" t="str">
        <f t="shared" si="714"/>
        <v/>
      </c>
      <c r="AQ1170" s="172" t="str">
        <f t="shared" si="715"/>
        <v/>
      </c>
      <c r="AR1170" s="172" t="str">
        <f>Table1[[#This Row],[Sex ]]&amp;Table1[[#This Row],[Month]]</f>
        <v/>
      </c>
    </row>
    <row r="1171" spans="2:44" x14ac:dyDescent="0.3">
      <c r="B1171" s="14"/>
      <c r="C1171" s="14"/>
      <c r="D1171" s="14"/>
      <c r="E1171" s="14"/>
      <c r="F1171" s="14"/>
      <c r="G1171" s="14"/>
      <c r="H1171" s="14"/>
      <c r="I1171" s="14"/>
      <c r="J1171" s="14"/>
      <c r="K1171" s="14"/>
      <c r="L1171" s="14"/>
      <c r="M1171" s="24" t="str">
        <f t="shared" si="687"/>
        <v/>
      </c>
      <c r="N1171" s="24" t="str">
        <f t="shared" si="688"/>
        <v/>
      </c>
      <c r="O1171" s="24" t="str">
        <f t="shared" si="689"/>
        <v xml:space="preserve"> </v>
      </c>
      <c r="P1171" s="24">
        <f t="shared" si="690"/>
        <v>0</v>
      </c>
      <c r="Q1171" s="25">
        <f t="shared" si="691"/>
        <v>0</v>
      </c>
      <c r="R1171" s="26">
        <f t="shared" si="692"/>
        <v>0</v>
      </c>
      <c r="S1171" s="24" t="str">
        <f t="shared" si="693"/>
        <v/>
      </c>
      <c r="T1171" s="24" t="str">
        <f t="shared" si="694"/>
        <v/>
      </c>
      <c r="U1171" s="24" t="str">
        <f t="shared" si="695"/>
        <v/>
      </c>
      <c r="V1171" s="24" t="str">
        <f t="shared" si="696"/>
        <v/>
      </c>
      <c r="W1171" s="24" t="str">
        <f t="shared" si="697"/>
        <v/>
      </c>
      <c r="X1171" s="24" t="str">
        <f t="shared" si="698"/>
        <v/>
      </c>
      <c r="Y1171" s="24" t="str">
        <f t="shared" si="699"/>
        <v/>
      </c>
      <c r="Z1171" s="24" t="str">
        <f t="shared" si="700"/>
        <v/>
      </c>
      <c r="AA1171" s="24" t="b">
        <f t="shared" si="701"/>
        <v>0</v>
      </c>
      <c r="AB1171" s="34" t="str">
        <f t="shared" si="702"/>
        <v/>
      </c>
      <c r="AC1171" s="34">
        <f t="shared" si="703"/>
        <v>0</v>
      </c>
      <c r="AD1171" s="34">
        <f t="shared" si="704"/>
        <v>0</v>
      </c>
      <c r="AE1171" s="34" t="str">
        <f t="shared" si="705"/>
        <v xml:space="preserve"> 0</v>
      </c>
      <c r="AF1171" s="34">
        <f t="shared" si="706"/>
        <v>0</v>
      </c>
      <c r="AG1171" s="34">
        <f t="shared" si="707"/>
        <v>0</v>
      </c>
      <c r="AH1171" s="34" t="str">
        <f t="shared" si="708"/>
        <v/>
      </c>
      <c r="AI1171" s="172" t="str">
        <f>IF(AJ1171&lt;&gt;"",MAX(AI$3:AI1170)+1,"")</f>
        <v/>
      </c>
      <c r="AJ1171" s="172" t="str">
        <f t="shared" si="709"/>
        <v/>
      </c>
      <c r="AK1171" s="172" t="str">
        <f t="shared" si="710"/>
        <v/>
      </c>
      <c r="AL1171" s="172" t="str">
        <f t="shared" si="711"/>
        <v/>
      </c>
      <c r="AM1171" s="172" t="str">
        <f>IF(AN1171&lt;&gt;"",MAX(AM$3:AM1170)+1,"")</f>
        <v/>
      </c>
      <c r="AN1171" s="172" t="str">
        <f t="shared" si="712"/>
        <v/>
      </c>
      <c r="AO1171" s="172" t="str">
        <f t="shared" si="713"/>
        <v/>
      </c>
      <c r="AP1171" s="172" t="str">
        <f t="shared" si="714"/>
        <v/>
      </c>
      <c r="AQ1171" s="172" t="str">
        <f t="shared" si="715"/>
        <v/>
      </c>
      <c r="AR1171" s="172" t="str">
        <f>Table1[[#This Row],[Sex ]]&amp;Table1[[#This Row],[Month]]</f>
        <v/>
      </c>
    </row>
    <row r="1172" spans="2:44" x14ac:dyDescent="0.3">
      <c r="B1172" s="14"/>
      <c r="C1172" s="14"/>
      <c r="D1172" s="14"/>
      <c r="E1172" s="14"/>
      <c r="F1172" s="14"/>
      <c r="G1172" s="14"/>
      <c r="H1172" s="14"/>
      <c r="I1172" s="14"/>
      <c r="J1172" s="14"/>
      <c r="K1172" s="14"/>
      <c r="L1172" s="14"/>
      <c r="M1172" s="24" t="str">
        <f t="shared" si="687"/>
        <v/>
      </c>
      <c r="N1172" s="24" t="str">
        <f t="shared" si="688"/>
        <v/>
      </c>
      <c r="O1172" s="24" t="str">
        <f t="shared" si="689"/>
        <v xml:space="preserve"> </v>
      </c>
      <c r="P1172" s="24">
        <f t="shared" si="690"/>
        <v>0</v>
      </c>
      <c r="Q1172" s="25">
        <f t="shared" si="691"/>
        <v>0</v>
      </c>
      <c r="R1172" s="26">
        <f t="shared" si="692"/>
        <v>0</v>
      </c>
      <c r="S1172" s="24" t="str">
        <f t="shared" si="693"/>
        <v/>
      </c>
      <c r="T1172" s="24" t="str">
        <f t="shared" si="694"/>
        <v/>
      </c>
      <c r="U1172" s="24" t="str">
        <f t="shared" si="695"/>
        <v/>
      </c>
      <c r="V1172" s="24" t="str">
        <f t="shared" si="696"/>
        <v/>
      </c>
      <c r="W1172" s="24" t="str">
        <f t="shared" si="697"/>
        <v/>
      </c>
      <c r="X1172" s="24" t="str">
        <f t="shared" si="698"/>
        <v/>
      </c>
      <c r="Y1172" s="24" t="str">
        <f t="shared" si="699"/>
        <v/>
      </c>
      <c r="Z1172" s="24" t="str">
        <f t="shared" si="700"/>
        <v/>
      </c>
      <c r="AA1172" s="24" t="b">
        <f t="shared" si="701"/>
        <v>0</v>
      </c>
      <c r="AB1172" s="34" t="str">
        <f t="shared" si="702"/>
        <v/>
      </c>
      <c r="AC1172" s="34">
        <f t="shared" si="703"/>
        <v>0</v>
      </c>
      <c r="AD1172" s="34">
        <f t="shared" si="704"/>
        <v>0</v>
      </c>
      <c r="AE1172" s="34" t="str">
        <f t="shared" si="705"/>
        <v xml:space="preserve"> 0</v>
      </c>
      <c r="AF1172" s="34">
        <f t="shared" si="706"/>
        <v>0</v>
      </c>
      <c r="AG1172" s="34">
        <f t="shared" si="707"/>
        <v>0</v>
      </c>
      <c r="AH1172" s="34" t="str">
        <f t="shared" si="708"/>
        <v/>
      </c>
      <c r="AI1172" s="172" t="str">
        <f>IF(AJ1172&lt;&gt;"",MAX(AI$3:AI1171)+1,"")</f>
        <v/>
      </c>
      <c r="AJ1172" s="172" t="str">
        <f t="shared" si="709"/>
        <v/>
      </c>
      <c r="AK1172" s="172" t="str">
        <f t="shared" si="710"/>
        <v/>
      </c>
      <c r="AL1172" s="172" t="str">
        <f t="shared" si="711"/>
        <v/>
      </c>
      <c r="AM1172" s="172" t="str">
        <f>IF(AN1172&lt;&gt;"",MAX(AM$3:AM1171)+1,"")</f>
        <v/>
      </c>
      <c r="AN1172" s="172" t="str">
        <f t="shared" si="712"/>
        <v/>
      </c>
      <c r="AO1172" s="172" t="str">
        <f t="shared" si="713"/>
        <v/>
      </c>
      <c r="AP1172" s="172" t="str">
        <f t="shared" si="714"/>
        <v/>
      </c>
      <c r="AQ1172" s="172" t="str">
        <f t="shared" si="715"/>
        <v/>
      </c>
      <c r="AR1172" s="172" t="str">
        <f>Table1[[#This Row],[Sex ]]&amp;Table1[[#This Row],[Month]]</f>
        <v/>
      </c>
    </row>
    <row r="1173" spans="2:44" x14ac:dyDescent="0.3">
      <c r="B1173" s="14"/>
      <c r="C1173" s="14"/>
      <c r="D1173" s="14"/>
      <c r="E1173" s="14"/>
      <c r="F1173" s="14"/>
      <c r="G1173" s="14"/>
      <c r="H1173" s="14"/>
      <c r="I1173" s="14"/>
      <c r="J1173" s="14"/>
      <c r="K1173" s="14"/>
      <c r="L1173" s="14"/>
      <c r="M1173" s="24" t="str">
        <f t="shared" si="687"/>
        <v/>
      </c>
      <c r="N1173" s="24" t="str">
        <f t="shared" si="688"/>
        <v/>
      </c>
      <c r="O1173" s="24" t="str">
        <f t="shared" si="689"/>
        <v xml:space="preserve"> </v>
      </c>
      <c r="P1173" s="24">
        <f t="shared" si="690"/>
        <v>0</v>
      </c>
      <c r="Q1173" s="25">
        <f t="shared" si="691"/>
        <v>0</v>
      </c>
      <c r="R1173" s="26">
        <f t="shared" si="692"/>
        <v>0</v>
      </c>
      <c r="S1173" s="24" t="str">
        <f t="shared" si="693"/>
        <v/>
      </c>
      <c r="T1173" s="24" t="str">
        <f t="shared" si="694"/>
        <v/>
      </c>
      <c r="U1173" s="24" t="str">
        <f t="shared" si="695"/>
        <v/>
      </c>
      <c r="V1173" s="24" t="str">
        <f t="shared" si="696"/>
        <v/>
      </c>
      <c r="W1173" s="24" t="str">
        <f t="shared" si="697"/>
        <v/>
      </c>
      <c r="X1173" s="24" t="str">
        <f t="shared" si="698"/>
        <v/>
      </c>
      <c r="Y1173" s="24" t="str">
        <f t="shared" si="699"/>
        <v/>
      </c>
      <c r="Z1173" s="24" t="str">
        <f t="shared" si="700"/>
        <v/>
      </c>
      <c r="AA1173" s="24" t="b">
        <f t="shared" si="701"/>
        <v>0</v>
      </c>
      <c r="AB1173" s="34" t="str">
        <f t="shared" si="702"/>
        <v/>
      </c>
      <c r="AC1173" s="34">
        <f t="shared" si="703"/>
        <v>0</v>
      </c>
      <c r="AD1173" s="34">
        <f t="shared" si="704"/>
        <v>0</v>
      </c>
      <c r="AE1173" s="34" t="str">
        <f t="shared" si="705"/>
        <v xml:space="preserve"> 0</v>
      </c>
      <c r="AF1173" s="34">
        <f t="shared" si="706"/>
        <v>0</v>
      </c>
      <c r="AG1173" s="34">
        <f t="shared" si="707"/>
        <v>0</v>
      </c>
      <c r="AH1173" s="34" t="str">
        <f t="shared" si="708"/>
        <v/>
      </c>
      <c r="AI1173" s="172" t="str">
        <f>IF(AJ1173&lt;&gt;"",MAX(AI$3:AI1172)+1,"")</f>
        <v/>
      </c>
      <c r="AJ1173" s="172" t="str">
        <f t="shared" si="709"/>
        <v/>
      </c>
      <c r="AK1173" s="172" t="str">
        <f t="shared" si="710"/>
        <v/>
      </c>
      <c r="AL1173" s="172" t="str">
        <f t="shared" si="711"/>
        <v/>
      </c>
      <c r="AM1173" s="172" t="str">
        <f>IF(AN1173&lt;&gt;"",MAX(AM$3:AM1172)+1,"")</f>
        <v/>
      </c>
      <c r="AN1173" s="172" t="str">
        <f t="shared" si="712"/>
        <v/>
      </c>
      <c r="AO1173" s="172" t="str">
        <f t="shared" si="713"/>
        <v/>
      </c>
      <c r="AP1173" s="172" t="str">
        <f t="shared" si="714"/>
        <v/>
      </c>
      <c r="AQ1173" s="172" t="str">
        <f t="shared" si="715"/>
        <v/>
      </c>
      <c r="AR1173" s="172" t="str">
        <f>Table1[[#This Row],[Sex ]]&amp;Table1[[#This Row],[Month]]</f>
        <v/>
      </c>
    </row>
    <row r="1174" spans="2:44" x14ac:dyDescent="0.3">
      <c r="B1174" s="14"/>
      <c r="C1174" s="14"/>
      <c r="D1174" s="14"/>
      <c r="E1174" s="14"/>
      <c r="F1174" s="14"/>
      <c r="G1174" s="14"/>
      <c r="H1174" s="14"/>
      <c r="I1174" s="14"/>
      <c r="J1174" s="14"/>
      <c r="K1174" s="14"/>
      <c r="L1174" s="14"/>
      <c r="M1174" s="24" t="str">
        <f t="shared" si="687"/>
        <v/>
      </c>
      <c r="N1174" s="24" t="str">
        <f t="shared" si="688"/>
        <v/>
      </c>
      <c r="O1174" s="24" t="str">
        <f t="shared" si="689"/>
        <v xml:space="preserve"> </v>
      </c>
      <c r="P1174" s="24">
        <f t="shared" si="690"/>
        <v>0</v>
      </c>
      <c r="Q1174" s="25">
        <f t="shared" si="691"/>
        <v>0</v>
      </c>
      <c r="R1174" s="26">
        <f t="shared" si="692"/>
        <v>0</v>
      </c>
      <c r="S1174" s="24" t="str">
        <f t="shared" si="693"/>
        <v/>
      </c>
      <c r="T1174" s="24" t="str">
        <f t="shared" si="694"/>
        <v/>
      </c>
      <c r="U1174" s="24" t="str">
        <f t="shared" si="695"/>
        <v/>
      </c>
      <c r="V1174" s="24" t="str">
        <f t="shared" si="696"/>
        <v/>
      </c>
      <c r="W1174" s="24" t="str">
        <f t="shared" si="697"/>
        <v/>
      </c>
      <c r="X1174" s="24" t="str">
        <f t="shared" si="698"/>
        <v/>
      </c>
      <c r="Y1174" s="24" t="str">
        <f t="shared" si="699"/>
        <v/>
      </c>
      <c r="Z1174" s="24" t="str">
        <f t="shared" si="700"/>
        <v/>
      </c>
      <c r="AA1174" s="24" t="b">
        <f t="shared" si="701"/>
        <v>0</v>
      </c>
      <c r="AB1174" s="34" t="str">
        <f t="shared" si="702"/>
        <v/>
      </c>
      <c r="AC1174" s="34">
        <f t="shared" si="703"/>
        <v>0</v>
      </c>
      <c r="AD1174" s="34">
        <f t="shared" si="704"/>
        <v>0</v>
      </c>
      <c r="AE1174" s="34" t="str">
        <f t="shared" si="705"/>
        <v xml:space="preserve"> 0</v>
      </c>
      <c r="AF1174" s="34">
        <f t="shared" si="706"/>
        <v>0</v>
      </c>
      <c r="AG1174" s="34">
        <f t="shared" si="707"/>
        <v>0</v>
      </c>
      <c r="AH1174" s="34" t="str">
        <f t="shared" si="708"/>
        <v/>
      </c>
      <c r="AI1174" s="172" t="str">
        <f>IF(AJ1174&lt;&gt;"",MAX(AI$3:AI1173)+1,"")</f>
        <v/>
      </c>
      <c r="AJ1174" s="172" t="str">
        <f t="shared" si="709"/>
        <v/>
      </c>
      <c r="AK1174" s="172" t="str">
        <f t="shared" si="710"/>
        <v/>
      </c>
      <c r="AL1174" s="172" t="str">
        <f t="shared" si="711"/>
        <v/>
      </c>
      <c r="AM1174" s="172" t="str">
        <f>IF(AN1174&lt;&gt;"",MAX(AM$3:AM1173)+1,"")</f>
        <v/>
      </c>
      <c r="AN1174" s="172" t="str">
        <f t="shared" si="712"/>
        <v/>
      </c>
      <c r="AO1174" s="172" t="str">
        <f t="shared" si="713"/>
        <v/>
      </c>
      <c r="AP1174" s="172" t="str">
        <f t="shared" si="714"/>
        <v/>
      </c>
      <c r="AQ1174" s="172" t="str">
        <f t="shared" si="715"/>
        <v/>
      </c>
      <c r="AR1174" s="172" t="str">
        <f>Table1[[#This Row],[Sex ]]&amp;Table1[[#This Row],[Month]]</f>
        <v/>
      </c>
    </row>
    <row r="1175" spans="2:44" x14ac:dyDescent="0.3">
      <c r="B1175" s="14"/>
      <c r="C1175" s="14"/>
      <c r="D1175" s="14"/>
      <c r="E1175" s="14"/>
      <c r="F1175" s="14"/>
      <c r="G1175" s="14"/>
      <c r="H1175" s="14"/>
      <c r="I1175" s="14"/>
      <c r="J1175" s="14"/>
      <c r="K1175" s="14"/>
      <c r="L1175" s="14"/>
      <c r="M1175" s="24" t="str">
        <f t="shared" si="687"/>
        <v/>
      </c>
      <c r="N1175" s="24" t="str">
        <f t="shared" si="688"/>
        <v/>
      </c>
      <c r="O1175" s="24" t="str">
        <f t="shared" si="689"/>
        <v xml:space="preserve"> </v>
      </c>
      <c r="P1175" s="24">
        <f t="shared" si="690"/>
        <v>0</v>
      </c>
      <c r="Q1175" s="25">
        <f t="shared" si="691"/>
        <v>0</v>
      </c>
      <c r="R1175" s="26">
        <f t="shared" si="692"/>
        <v>0</v>
      </c>
      <c r="S1175" s="24" t="str">
        <f t="shared" si="693"/>
        <v/>
      </c>
      <c r="T1175" s="24" t="str">
        <f t="shared" si="694"/>
        <v/>
      </c>
      <c r="U1175" s="24" t="str">
        <f t="shared" si="695"/>
        <v/>
      </c>
      <c r="V1175" s="24" t="str">
        <f t="shared" si="696"/>
        <v/>
      </c>
      <c r="W1175" s="24" t="str">
        <f t="shared" si="697"/>
        <v/>
      </c>
      <c r="X1175" s="24" t="str">
        <f t="shared" si="698"/>
        <v/>
      </c>
      <c r="Y1175" s="24" t="str">
        <f t="shared" si="699"/>
        <v/>
      </c>
      <c r="Z1175" s="24" t="str">
        <f t="shared" si="700"/>
        <v/>
      </c>
      <c r="AA1175" s="24" t="b">
        <f t="shared" si="701"/>
        <v>0</v>
      </c>
      <c r="AB1175" s="34" t="str">
        <f t="shared" si="702"/>
        <v/>
      </c>
      <c r="AC1175" s="34">
        <f t="shared" si="703"/>
        <v>0</v>
      </c>
      <c r="AD1175" s="34">
        <f t="shared" si="704"/>
        <v>0</v>
      </c>
      <c r="AE1175" s="34" t="str">
        <f t="shared" si="705"/>
        <v xml:space="preserve"> 0</v>
      </c>
      <c r="AF1175" s="34">
        <f t="shared" si="706"/>
        <v>0</v>
      </c>
      <c r="AG1175" s="34">
        <f t="shared" si="707"/>
        <v>0</v>
      </c>
      <c r="AH1175" s="34" t="str">
        <f t="shared" si="708"/>
        <v/>
      </c>
      <c r="AI1175" s="172" t="str">
        <f>IF(AJ1175&lt;&gt;"",MAX(AI$3:AI1174)+1,"")</f>
        <v/>
      </c>
      <c r="AJ1175" s="172" t="str">
        <f t="shared" si="709"/>
        <v/>
      </c>
      <c r="AK1175" s="172" t="str">
        <f t="shared" si="710"/>
        <v/>
      </c>
      <c r="AL1175" s="172" t="str">
        <f t="shared" si="711"/>
        <v/>
      </c>
      <c r="AM1175" s="172" t="str">
        <f>IF(AN1175&lt;&gt;"",MAX(AM$3:AM1174)+1,"")</f>
        <v/>
      </c>
      <c r="AN1175" s="172" t="str">
        <f t="shared" si="712"/>
        <v/>
      </c>
      <c r="AO1175" s="172" t="str">
        <f t="shared" si="713"/>
        <v/>
      </c>
      <c r="AP1175" s="172" t="str">
        <f t="shared" si="714"/>
        <v/>
      </c>
      <c r="AQ1175" s="172" t="str">
        <f t="shared" si="715"/>
        <v/>
      </c>
      <c r="AR1175" s="172" t="str">
        <f>Table1[[#This Row],[Sex ]]&amp;Table1[[#This Row],[Month]]</f>
        <v/>
      </c>
    </row>
    <row r="1176" spans="2:44" x14ac:dyDescent="0.3">
      <c r="B1176" s="14"/>
      <c r="C1176" s="14"/>
      <c r="D1176" s="14"/>
      <c r="E1176" s="14"/>
      <c r="F1176" s="14"/>
      <c r="G1176" s="14"/>
      <c r="H1176" s="14"/>
      <c r="I1176" s="14"/>
      <c r="J1176" s="14"/>
      <c r="K1176" s="14"/>
      <c r="L1176" s="14"/>
      <c r="M1176" s="24" t="str">
        <f t="shared" si="687"/>
        <v/>
      </c>
      <c r="N1176" s="24" t="str">
        <f t="shared" si="688"/>
        <v/>
      </c>
      <c r="O1176" s="24" t="str">
        <f t="shared" si="689"/>
        <v xml:space="preserve"> </v>
      </c>
      <c r="P1176" s="24">
        <f t="shared" si="690"/>
        <v>0</v>
      </c>
      <c r="Q1176" s="25">
        <f t="shared" si="691"/>
        <v>0</v>
      </c>
      <c r="R1176" s="26">
        <f t="shared" si="692"/>
        <v>0</v>
      </c>
      <c r="S1176" s="24" t="str">
        <f t="shared" si="693"/>
        <v/>
      </c>
      <c r="T1176" s="24" t="str">
        <f t="shared" si="694"/>
        <v/>
      </c>
      <c r="U1176" s="24" t="str">
        <f t="shared" si="695"/>
        <v/>
      </c>
      <c r="V1176" s="24" t="str">
        <f t="shared" si="696"/>
        <v/>
      </c>
      <c r="W1176" s="24" t="str">
        <f t="shared" si="697"/>
        <v/>
      </c>
      <c r="X1176" s="24" t="str">
        <f t="shared" si="698"/>
        <v/>
      </c>
      <c r="Y1176" s="24" t="str">
        <f t="shared" si="699"/>
        <v/>
      </c>
      <c r="Z1176" s="24" t="str">
        <f t="shared" si="700"/>
        <v/>
      </c>
      <c r="AA1176" s="24" t="b">
        <f t="shared" si="701"/>
        <v>0</v>
      </c>
      <c r="AB1176" s="34" t="str">
        <f t="shared" si="702"/>
        <v/>
      </c>
      <c r="AC1176" s="34">
        <f t="shared" si="703"/>
        <v>0</v>
      </c>
      <c r="AD1176" s="34">
        <f t="shared" si="704"/>
        <v>0</v>
      </c>
      <c r="AE1176" s="34" t="str">
        <f t="shared" si="705"/>
        <v xml:space="preserve"> 0</v>
      </c>
      <c r="AF1176" s="34">
        <f t="shared" si="706"/>
        <v>0</v>
      </c>
      <c r="AG1176" s="34">
        <f t="shared" si="707"/>
        <v>0</v>
      </c>
      <c r="AH1176" s="34" t="str">
        <f t="shared" si="708"/>
        <v/>
      </c>
      <c r="AI1176" s="172" t="str">
        <f>IF(AJ1176&lt;&gt;"",MAX(AI$3:AI1175)+1,"")</f>
        <v/>
      </c>
      <c r="AJ1176" s="172" t="str">
        <f t="shared" si="709"/>
        <v/>
      </c>
      <c r="AK1176" s="172" t="str">
        <f t="shared" si="710"/>
        <v/>
      </c>
      <c r="AL1176" s="172" t="str">
        <f t="shared" si="711"/>
        <v/>
      </c>
      <c r="AM1176" s="172" t="str">
        <f>IF(AN1176&lt;&gt;"",MAX(AM$3:AM1175)+1,"")</f>
        <v/>
      </c>
      <c r="AN1176" s="172" t="str">
        <f t="shared" si="712"/>
        <v/>
      </c>
      <c r="AO1176" s="172" t="str">
        <f t="shared" si="713"/>
        <v/>
      </c>
      <c r="AP1176" s="172" t="str">
        <f t="shared" si="714"/>
        <v/>
      </c>
      <c r="AQ1176" s="172" t="str">
        <f t="shared" si="715"/>
        <v/>
      </c>
      <c r="AR1176" s="172" t="str">
        <f>Table1[[#This Row],[Sex ]]&amp;Table1[[#This Row],[Month]]</f>
        <v/>
      </c>
    </row>
    <row r="1177" spans="2:44" x14ac:dyDescent="0.3">
      <c r="B1177" s="14"/>
      <c r="C1177" s="14"/>
      <c r="D1177" s="14"/>
      <c r="E1177" s="14"/>
      <c r="F1177" s="14"/>
      <c r="G1177" s="14"/>
      <c r="H1177" s="14"/>
      <c r="I1177" s="14"/>
      <c r="J1177" s="14"/>
      <c r="K1177" s="14"/>
      <c r="L1177" s="14"/>
      <c r="M1177" s="24" t="str">
        <f t="shared" si="687"/>
        <v/>
      </c>
      <c r="N1177" s="24" t="str">
        <f t="shared" si="688"/>
        <v/>
      </c>
      <c r="O1177" s="24" t="str">
        <f t="shared" si="689"/>
        <v xml:space="preserve"> </v>
      </c>
      <c r="P1177" s="24">
        <f t="shared" si="690"/>
        <v>0</v>
      </c>
      <c r="Q1177" s="25">
        <f t="shared" si="691"/>
        <v>0</v>
      </c>
      <c r="R1177" s="26">
        <f t="shared" si="692"/>
        <v>0</v>
      </c>
      <c r="S1177" s="24" t="str">
        <f t="shared" si="693"/>
        <v/>
      </c>
      <c r="T1177" s="24" t="str">
        <f t="shared" si="694"/>
        <v/>
      </c>
      <c r="U1177" s="24" t="str">
        <f t="shared" si="695"/>
        <v/>
      </c>
      <c r="V1177" s="24" t="str">
        <f t="shared" si="696"/>
        <v/>
      </c>
      <c r="W1177" s="24" t="str">
        <f t="shared" si="697"/>
        <v/>
      </c>
      <c r="X1177" s="24" t="str">
        <f t="shared" si="698"/>
        <v/>
      </c>
      <c r="Y1177" s="24" t="str">
        <f t="shared" si="699"/>
        <v/>
      </c>
      <c r="Z1177" s="24" t="str">
        <f t="shared" si="700"/>
        <v/>
      </c>
      <c r="AA1177" s="24" t="b">
        <f t="shared" si="701"/>
        <v>0</v>
      </c>
      <c r="AB1177" s="34" t="str">
        <f t="shared" si="702"/>
        <v/>
      </c>
      <c r="AC1177" s="34">
        <f t="shared" si="703"/>
        <v>0</v>
      </c>
      <c r="AD1177" s="34">
        <f t="shared" si="704"/>
        <v>0</v>
      </c>
      <c r="AE1177" s="34" t="str">
        <f t="shared" si="705"/>
        <v xml:space="preserve"> 0</v>
      </c>
      <c r="AF1177" s="34">
        <f t="shared" si="706"/>
        <v>0</v>
      </c>
      <c r="AG1177" s="34">
        <f t="shared" si="707"/>
        <v>0</v>
      </c>
      <c r="AH1177" s="34" t="str">
        <f t="shared" si="708"/>
        <v/>
      </c>
      <c r="AI1177" s="172" t="str">
        <f>IF(AJ1177&lt;&gt;"",MAX(AI$3:AI1176)+1,"")</f>
        <v/>
      </c>
      <c r="AJ1177" s="172" t="str">
        <f t="shared" si="709"/>
        <v/>
      </c>
      <c r="AK1177" s="172" t="str">
        <f t="shared" si="710"/>
        <v/>
      </c>
      <c r="AL1177" s="172" t="str">
        <f t="shared" si="711"/>
        <v/>
      </c>
      <c r="AM1177" s="172" t="str">
        <f>IF(AN1177&lt;&gt;"",MAX(AM$3:AM1176)+1,"")</f>
        <v/>
      </c>
      <c r="AN1177" s="172" t="str">
        <f t="shared" si="712"/>
        <v/>
      </c>
      <c r="AO1177" s="172" t="str">
        <f t="shared" si="713"/>
        <v/>
      </c>
      <c r="AP1177" s="172" t="str">
        <f t="shared" si="714"/>
        <v/>
      </c>
      <c r="AQ1177" s="172" t="str">
        <f t="shared" si="715"/>
        <v/>
      </c>
      <c r="AR1177" s="172" t="str">
        <f>Table1[[#This Row],[Sex ]]&amp;Table1[[#This Row],[Month]]</f>
        <v/>
      </c>
    </row>
    <row r="1178" spans="2:44" x14ac:dyDescent="0.3">
      <c r="B1178" s="14"/>
      <c r="C1178" s="14"/>
      <c r="D1178" s="14"/>
      <c r="E1178" s="14"/>
      <c r="F1178" s="14"/>
      <c r="G1178" s="14"/>
      <c r="H1178" s="14"/>
      <c r="I1178" s="14"/>
      <c r="J1178" s="14"/>
      <c r="K1178" s="14"/>
      <c r="L1178" s="14"/>
      <c r="M1178" s="24" t="str">
        <f t="shared" si="687"/>
        <v/>
      </c>
      <c r="N1178" s="24" t="str">
        <f t="shared" si="688"/>
        <v/>
      </c>
      <c r="O1178" s="24" t="str">
        <f t="shared" si="689"/>
        <v xml:space="preserve"> </v>
      </c>
      <c r="P1178" s="24">
        <f t="shared" si="690"/>
        <v>0</v>
      </c>
      <c r="Q1178" s="25">
        <f t="shared" si="691"/>
        <v>0</v>
      </c>
      <c r="R1178" s="26">
        <f t="shared" si="692"/>
        <v>0</v>
      </c>
      <c r="S1178" s="24" t="str">
        <f t="shared" si="693"/>
        <v/>
      </c>
      <c r="T1178" s="24" t="str">
        <f t="shared" si="694"/>
        <v/>
      </c>
      <c r="U1178" s="24" t="str">
        <f t="shared" si="695"/>
        <v/>
      </c>
      <c r="V1178" s="24" t="str">
        <f t="shared" si="696"/>
        <v/>
      </c>
      <c r="W1178" s="24" t="str">
        <f t="shared" si="697"/>
        <v/>
      </c>
      <c r="X1178" s="24" t="str">
        <f t="shared" si="698"/>
        <v/>
      </c>
      <c r="Y1178" s="24" t="str">
        <f t="shared" si="699"/>
        <v/>
      </c>
      <c r="Z1178" s="24" t="str">
        <f t="shared" si="700"/>
        <v/>
      </c>
      <c r="AA1178" s="24" t="b">
        <f t="shared" si="701"/>
        <v>0</v>
      </c>
      <c r="AB1178" s="34" t="str">
        <f t="shared" si="702"/>
        <v/>
      </c>
      <c r="AC1178" s="34">
        <f t="shared" si="703"/>
        <v>0</v>
      </c>
      <c r="AD1178" s="34">
        <f t="shared" si="704"/>
        <v>0</v>
      </c>
      <c r="AE1178" s="34" t="str">
        <f t="shared" si="705"/>
        <v xml:space="preserve"> 0</v>
      </c>
      <c r="AF1178" s="34">
        <f t="shared" si="706"/>
        <v>0</v>
      </c>
      <c r="AG1178" s="34">
        <f t="shared" si="707"/>
        <v>0</v>
      </c>
      <c r="AH1178" s="34" t="str">
        <f t="shared" si="708"/>
        <v/>
      </c>
      <c r="AI1178" s="172" t="str">
        <f>IF(AJ1178&lt;&gt;"",MAX(AI$3:AI1177)+1,"")</f>
        <v/>
      </c>
      <c r="AJ1178" s="172" t="str">
        <f t="shared" si="709"/>
        <v/>
      </c>
      <c r="AK1178" s="172" t="str">
        <f t="shared" si="710"/>
        <v/>
      </c>
      <c r="AL1178" s="172" t="str">
        <f t="shared" si="711"/>
        <v/>
      </c>
      <c r="AM1178" s="172" t="str">
        <f>IF(AN1178&lt;&gt;"",MAX(AM$3:AM1177)+1,"")</f>
        <v/>
      </c>
      <c r="AN1178" s="172" t="str">
        <f t="shared" si="712"/>
        <v/>
      </c>
      <c r="AO1178" s="172" t="str">
        <f t="shared" si="713"/>
        <v/>
      </c>
      <c r="AP1178" s="172" t="str">
        <f t="shared" si="714"/>
        <v/>
      </c>
      <c r="AQ1178" s="172" t="str">
        <f t="shared" si="715"/>
        <v/>
      </c>
      <c r="AR1178" s="172" t="str">
        <f>Table1[[#This Row],[Sex ]]&amp;Table1[[#This Row],[Month]]</f>
        <v/>
      </c>
    </row>
    <row r="1179" spans="2:44" x14ac:dyDescent="0.3">
      <c r="B1179" s="14"/>
      <c r="C1179" s="14"/>
      <c r="D1179" s="14"/>
      <c r="E1179" s="14"/>
      <c r="F1179" s="14"/>
      <c r="G1179" s="14"/>
      <c r="H1179" s="14"/>
      <c r="I1179" s="14"/>
      <c r="J1179" s="14"/>
      <c r="K1179" s="14"/>
      <c r="L1179" s="14"/>
      <c r="M1179" s="24" t="str">
        <f t="shared" si="687"/>
        <v/>
      </c>
      <c r="N1179" s="24" t="str">
        <f t="shared" si="688"/>
        <v/>
      </c>
      <c r="O1179" s="24" t="str">
        <f t="shared" si="689"/>
        <v xml:space="preserve"> </v>
      </c>
      <c r="P1179" s="24">
        <f t="shared" si="690"/>
        <v>0</v>
      </c>
      <c r="Q1179" s="25">
        <f t="shared" si="691"/>
        <v>0</v>
      </c>
      <c r="R1179" s="26">
        <f t="shared" si="692"/>
        <v>0</v>
      </c>
      <c r="S1179" s="24" t="str">
        <f t="shared" si="693"/>
        <v/>
      </c>
      <c r="T1179" s="24" t="str">
        <f t="shared" si="694"/>
        <v/>
      </c>
      <c r="U1179" s="24" t="str">
        <f t="shared" si="695"/>
        <v/>
      </c>
      <c r="V1179" s="24" t="str">
        <f t="shared" si="696"/>
        <v/>
      </c>
      <c r="W1179" s="24" t="str">
        <f t="shared" si="697"/>
        <v/>
      </c>
      <c r="X1179" s="24" t="str">
        <f t="shared" si="698"/>
        <v/>
      </c>
      <c r="Y1179" s="24" t="str">
        <f t="shared" si="699"/>
        <v/>
      </c>
      <c r="Z1179" s="24" t="str">
        <f t="shared" si="700"/>
        <v/>
      </c>
      <c r="AA1179" s="24" t="b">
        <f t="shared" si="701"/>
        <v>0</v>
      </c>
      <c r="AB1179" s="34" t="str">
        <f t="shared" si="702"/>
        <v/>
      </c>
      <c r="AC1179" s="34">
        <f t="shared" si="703"/>
        <v>0</v>
      </c>
      <c r="AD1179" s="34">
        <f t="shared" si="704"/>
        <v>0</v>
      </c>
      <c r="AE1179" s="34" t="str">
        <f t="shared" si="705"/>
        <v xml:space="preserve"> 0</v>
      </c>
      <c r="AF1179" s="34">
        <f t="shared" si="706"/>
        <v>0</v>
      </c>
      <c r="AG1179" s="34">
        <f t="shared" si="707"/>
        <v>0</v>
      </c>
      <c r="AH1179" s="34" t="str">
        <f t="shared" si="708"/>
        <v/>
      </c>
      <c r="AI1179" s="172" t="str">
        <f>IF(AJ1179&lt;&gt;"",MAX(AI$3:AI1178)+1,"")</f>
        <v/>
      </c>
      <c r="AJ1179" s="172" t="str">
        <f t="shared" si="709"/>
        <v/>
      </c>
      <c r="AK1179" s="172" t="str">
        <f t="shared" si="710"/>
        <v/>
      </c>
      <c r="AL1179" s="172" t="str">
        <f t="shared" si="711"/>
        <v/>
      </c>
      <c r="AM1179" s="172" t="str">
        <f>IF(AN1179&lt;&gt;"",MAX(AM$3:AM1178)+1,"")</f>
        <v/>
      </c>
      <c r="AN1179" s="172" t="str">
        <f t="shared" si="712"/>
        <v/>
      </c>
      <c r="AO1179" s="172" t="str">
        <f t="shared" si="713"/>
        <v/>
      </c>
      <c r="AP1179" s="172" t="str">
        <f t="shared" si="714"/>
        <v/>
      </c>
      <c r="AQ1179" s="172" t="str">
        <f t="shared" si="715"/>
        <v/>
      </c>
      <c r="AR1179" s="172" t="str">
        <f>Table1[[#This Row],[Sex ]]&amp;Table1[[#This Row],[Month]]</f>
        <v/>
      </c>
    </row>
    <row r="1180" spans="2:44" x14ac:dyDescent="0.3">
      <c r="B1180" s="14"/>
      <c r="C1180" s="14"/>
      <c r="D1180" s="14"/>
      <c r="E1180" s="14"/>
      <c r="F1180" s="14"/>
      <c r="G1180" s="14"/>
      <c r="H1180" s="14"/>
      <c r="I1180" s="14"/>
      <c r="J1180" s="14"/>
      <c r="K1180" s="14"/>
      <c r="L1180" s="14"/>
      <c r="M1180" s="24" t="str">
        <f t="shared" si="687"/>
        <v/>
      </c>
      <c r="N1180" s="24" t="str">
        <f t="shared" si="688"/>
        <v/>
      </c>
      <c r="O1180" s="24" t="str">
        <f t="shared" si="689"/>
        <v xml:space="preserve"> </v>
      </c>
      <c r="P1180" s="24">
        <f t="shared" si="690"/>
        <v>0</v>
      </c>
      <c r="Q1180" s="25">
        <f t="shared" si="691"/>
        <v>0</v>
      </c>
      <c r="R1180" s="26">
        <f t="shared" si="692"/>
        <v>0</v>
      </c>
      <c r="S1180" s="24" t="str">
        <f t="shared" si="693"/>
        <v/>
      </c>
      <c r="T1180" s="24" t="str">
        <f t="shared" si="694"/>
        <v/>
      </c>
      <c r="U1180" s="24" t="str">
        <f t="shared" si="695"/>
        <v/>
      </c>
      <c r="V1180" s="24" t="str">
        <f t="shared" si="696"/>
        <v/>
      </c>
      <c r="W1180" s="24" t="str">
        <f t="shared" si="697"/>
        <v/>
      </c>
      <c r="X1180" s="24" t="str">
        <f t="shared" si="698"/>
        <v/>
      </c>
      <c r="Y1180" s="24" t="str">
        <f t="shared" si="699"/>
        <v/>
      </c>
      <c r="Z1180" s="24" t="str">
        <f t="shared" si="700"/>
        <v/>
      </c>
      <c r="AA1180" s="24" t="b">
        <f t="shared" si="701"/>
        <v>0</v>
      </c>
      <c r="AB1180" s="34" t="str">
        <f t="shared" si="702"/>
        <v/>
      </c>
      <c r="AC1180" s="34">
        <f t="shared" si="703"/>
        <v>0</v>
      </c>
      <c r="AD1180" s="34">
        <f t="shared" si="704"/>
        <v>0</v>
      </c>
      <c r="AE1180" s="34" t="str">
        <f t="shared" si="705"/>
        <v xml:space="preserve"> 0</v>
      </c>
      <c r="AF1180" s="34">
        <f t="shared" si="706"/>
        <v>0</v>
      </c>
      <c r="AG1180" s="34">
        <f t="shared" si="707"/>
        <v>0</v>
      </c>
      <c r="AH1180" s="34" t="str">
        <f t="shared" si="708"/>
        <v/>
      </c>
      <c r="AI1180" s="172" t="str">
        <f>IF(AJ1180&lt;&gt;"",MAX(AI$3:AI1179)+1,"")</f>
        <v/>
      </c>
      <c r="AJ1180" s="172" t="str">
        <f t="shared" si="709"/>
        <v/>
      </c>
      <c r="AK1180" s="172" t="str">
        <f t="shared" si="710"/>
        <v/>
      </c>
      <c r="AL1180" s="172" t="str">
        <f t="shared" si="711"/>
        <v/>
      </c>
      <c r="AM1180" s="172" t="str">
        <f>IF(AN1180&lt;&gt;"",MAX(AM$3:AM1179)+1,"")</f>
        <v/>
      </c>
      <c r="AN1180" s="172" t="str">
        <f t="shared" si="712"/>
        <v/>
      </c>
      <c r="AO1180" s="172" t="str">
        <f t="shared" si="713"/>
        <v/>
      </c>
      <c r="AP1180" s="172" t="str">
        <f t="shared" si="714"/>
        <v/>
      </c>
      <c r="AQ1180" s="172" t="str">
        <f t="shared" si="715"/>
        <v/>
      </c>
      <c r="AR1180" s="172" t="str">
        <f>Table1[[#This Row],[Sex ]]&amp;Table1[[#This Row],[Month]]</f>
        <v/>
      </c>
    </row>
    <row r="1181" spans="2:44" x14ac:dyDescent="0.3">
      <c r="B1181" s="14"/>
      <c r="C1181" s="14"/>
      <c r="D1181" s="14"/>
      <c r="E1181" s="14"/>
      <c r="F1181" s="14"/>
      <c r="G1181" s="14"/>
      <c r="H1181" s="14"/>
      <c r="I1181" s="14"/>
      <c r="J1181" s="14"/>
      <c r="K1181" s="14"/>
      <c r="L1181" s="14"/>
      <c r="M1181" s="24" t="str">
        <f t="shared" si="687"/>
        <v/>
      </c>
      <c r="N1181" s="24" t="str">
        <f t="shared" si="688"/>
        <v/>
      </c>
      <c r="O1181" s="24" t="str">
        <f t="shared" si="689"/>
        <v xml:space="preserve"> </v>
      </c>
      <c r="P1181" s="24">
        <f t="shared" si="690"/>
        <v>0</v>
      </c>
      <c r="Q1181" s="25">
        <f t="shared" si="691"/>
        <v>0</v>
      </c>
      <c r="R1181" s="26">
        <f t="shared" si="692"/>
        <v>0</v>
      </c>
      <c r="S1181" s="24" t="str">
        <f t="shared" si="693"/>
        <v/>
      </c>
      <c r="T1181" s="24" t="str">
        <f t="shared" si="694"/>
        <v/>
      </c>
      <c r="U1181" s="24" t="str">
        <f t="shared" si="695"/>
        <v/>
      </c>
      <c r="V1181" s="24" t="str">
        <f t="shared" si="696"/>
        <v/>
      </c>
      <c r="W1181" s="24" t="str">
        <f t="shared" si="697"/>
        <v/>
      </c>
      <c r="X1181" s="24" t="str">
        <f t="shared" si="698"/>
        <v/>
      </c>
      <c r="Y1181" s="24" t="str">
        <f t="shared" si="699"/>
        <v/>
      </c>
      <c r="Z1181" s="24" t="str">
        <f t="shared" si="700"/>
        <v/>
      </c>
      <c r="AA1181" s="24" t="b">
        <f t="shared" si="701"/>
        <v>0</v>
      </c>
      <c r="AB1181" s="34" t="str">
        <f t="shared" si="702"/>
        <v/>
      </c>
      <c r="AC1181" s="34">
        <f t="shared" si="703"/>
        <v>0</v>
      </c>
      <c r="AD1181" s="34">
        <f t="shared" si="704"/>
        <v>0</v>
      </c>
      <c r="AE1181" s="34" t="str">
        <f t="shared" si="705"/>
        <v xml:space="preserve"> 0</v>
      </c>
      <c r="AF1181" s="34">
        <f t="shared" si="706"/>
        <v>0</v>
      </c>
      <c r="AG1181" s="34">
        <f t="shared" si="707"/>
        <v>0</v>
      </c>
      <c r="AH1181" s="34" t="str">
        <f t="shared" si="708"/>
        <v/>
      </c>
      <c r="AI1181" s="172" t="str">
        <f>IF(AJ1181&lt;&gt;"",MAX(AI$3:AI1180)+1,"")</f>
        <v/>
      </c>
      <c r="AJ1181" s="172" t="str">
        <f t="shared" si="709"/>
        <v/>
      </c>
      <c r="AK1181" s="172" t="str">
        <f t="shared" si="710"/>
        <v/>
      </c>
      <c r="AL1181" s="172" t="str">
        <f t="shared" si="711"/>
        <v/>
      </c>
      <c r="AM1181" s="172" t="str">
        <f>IF(AN1181&lt;&gt;"",MAX(AM$3:AM1180)+1,"")</f>
        <v/>
      </c>
      <c r="AN1181" s="172" t="str">
        <f t="shared" si="712"/>
        <v/>
      </c>
      <c r="AO1181" s="172" t="str">
        <f t="shared" si="713"/>
        <v/>
      </c>
      <c r="AP1181" s="172" t="str">
        <f t="shared" si="714"/>
        <v/>
      </c>
      <c r="AQ1181" s="172" t="str">
        <f t="shared" si="715"/>
        <v/>
      </c>
      <c r="AR1181" s="172" t="str">
        <f>Table1[[#This Row],[Sex ]]&amp;Table1[[#This Row],[Month]]</f>
        <v/>
      </c>
    </row>
    <row r="1182" spans="2:44" x14ac:dyDescent="0.3">
      <c r="B1182" s="14"/>
      <c r="C1182" s="14"/>
      <c r="D1182" s="14"/>
      <c r="E1182" s="14"/>
      <c r="F1182" s="14"/>
      <c r="G1182" s="14"/>
      <c r="H1182" s="14"/>
      <c r="I1182" s="14"/>
      <c r="J1182" s="14"/>
      <c r="K1182" s="14"/>
      <c r="L1182" s="14"/>
      <c r="M1182" s="24" t="str">
        <f t="shared" si="687"/>
        <v/>
      </c>
      <c r="N1182" s="24" t="str">
        <f t="shared" si="688"/>
        <v/>
      </c>
      <c r="O1182" s="24" t="str">
        <f t="shared" si="689"/>
        <v xml:space="preserve"> </v>
      </c>
      <c r="P1182" s="24">
        <f t="shared" si="690"/>
        <v>0</v>
      </c>
      <c r="Q1182" s="25">
        <f t="shared" si="691"/>
        <v>0</v>
      </c>
      <c r="R1182" s="26">
        <f t="shared" si="692"/>
        <v>0</v>
      </c>
      <c r="S1182" s="24" t="str">
        <f t="shared" si="693"/>
        <v/>
      </c>
      <c r="T1182" s="24" t="str">
        <f t="shared" si="694"/>
        <v/>
      </c>
      <c r="U1182" s="24" t="str">
        <f t="shared" si="695"/>
        <v/>
      </c>
      <c r="V1182" s="24" t="str">
        <f t="shared" si="696"/>
        <v/>
      </c>
      <c r="W1182" s="24" t="str">
        <f t="shared" si="697"/>
        <v/>
      </c>
      <c r="X1182" s="24" t="str">
        <f t="shared" si="698"/>
        <v/>
      </c>
      <c r="Y1182" s="24" t="str">
        <f t="shared" si="699"/>
        <v/>
      </c>
      <c r="Z1182" s="24" t="str">
        <f t="shared" si="700"/>
        <v/>
      </c>
      <c r="AA1182" s="24" t="b">
        <f t="shared" si="701"/>
        <v>0</v>
      </c>
      <c r="AB1182" s="34" t="str">
        <f t="shared" si="702"/>
        <v/>
      </c>
      <c r="AC1182" s="34">
        <f t="shared" si="703"/>
        <v>0</v>
      </c>
      <c r="AD1182" s="34">
        <f t="shared" si="704"/>
        <v>0</v>
      </c>
      <c r="AE1182" s="34" t="str">
        <f t="shared" si="705"/>
        <v xml:space="preserve"> 0</v>
      </c>
      <c r="AF1182" s="34">
        <f t="shared" si="706"/>
        <v>0</v>
      </c>
      <c r="AG1182" s="34">
        <f t="shared" si="707"/>
        <v>0</v>
      </c>
      <c r="AH1182" s="34" t="str">
        <f t="shared" si="708"/>
        <v/>
      </c>
      <c r="AI1182" s="172" t="str">
        <f>IF(AJ1182&lt;&gt;"",MAX(AI$3:AI1181)+1,"")</f>
        <v/>
      </c>
      <c r="AJ1182" s="172" t="str">
        <f t="shared" si="709"/>
        <v/>
      </c>
      <c r="AK1182" s="172" t="str">
        <f t="shared" si="710"/>
        <v/>
      </c>
      <c r="AL1182" s="172" t="str">
        <f t="shared" si="711"/>
        <v/>
      </c>
      <c r="AM1182" s="172" t="str">
        <f>IF(AN1182&lt;&gt;"",MAX(AM$3:AM1181)+1,"")</f>
        <v/>
      </c>
      <c r="AN1182" s="172" t="str">
        <f t="shared" si="712"/>
        <v/>
      </c>
      <c r="AO1182" s="172" t="str">
        <f t="shared" si="713"/>
        <v/>
      </c>
      <c r="AP1182" s="172" t="str">
        <f t="shared" si="714"/>
        <v/>
      </c>
      <c r="AQ1182" s="172" t="str">
        <f t="shared" si="715"/>
        <v/>
      </c>
      <c r="AR1182" s="172" t="str">
        <f>Table1[[#This Row],[Sex ]]&amp;Table1[[#This Row],[Month]]</f>
        <v/>
      </c>
    </row>
    <row r="1183" spans="2:44" x14ac:dyDescent="0.3">
      <c r="B1183" s="14"/>
      <c r="C1183" s="14"/>
      <c r="D1183" s="14"/>
      <c r="E1183" s="14"/>
      <c r="F1183" s="14"/>
      <c r="G1183" s="14"/>
      <c r="H1183" s="14"/>
      <c r="I1183" s="14"/>
      <c r="J1183" s="14"/>
      <c r="K1183" s="14"/>
      <c r="L1183" s="14"/>
      <c r="M1183" s="24" t="str">
        <f t="shared" si="687"/>
        <v/>
      </c>
      <c r="N1183" s="24" t="str">
        <f t="shared" si="688"/>
        <v/>
      </c>
      <c r="O1183" s="24" t="str">
        <f t="shared" si="689"/>
        <v xml:space="preserve"> </v>
      </c>
      <c r="P1183" s="24">
        <f t="shared" si="690"/>
        <v>0</v>
      </c>
      <c r="Q1183" s="25">
        <f t="shared" si="691"/>
        <v>0</v>
      </c>
      <c r="R1183" s="26">
        <f t="shared" si="692"/>
        <v>0</v>
      </c>
      <c r="S1183" s="24" t="str">
        <f t="shared" si="693"/>
        <v/>
      </c>
      <c r="T1183" s="24" t="str">
        <f t="shared" si="694"/>
        <v/>
      </c>
      <c r="U1183" s="24" t="str">
        <f t="shared" si="695"/>
        <v/>
      </c>
      <c r="V1183" s="24" t="str">
        <f t="shared" si="696"/>
        <v/>
      </c>
      <c r="W1183" s="24" t="str">
        <f t="shared" si="697"/>
        <v/>
      </c>
      <c r="X1183" s="24" t="str">
        <f t="shared" si="698"/>
        <v/>
      </c>
      <c r="Y1183" s="24" t="str">
        <f t="shared" si="699"/>
        <v/>
      </c>
      <c r="Z1183" s="24" t="str">
        <f t="shared" si="700"/>
        <v/>
      </c>
      <c r="AA1183" s="24" t="b">
        <f t="shared" si="701"/>
        <v>0</v>
      </c>
      <c r="AB1183" s="34" t="str">
        <f t="shared" si="702"/>
        <v/>
      </c>
      <c r="AC1183" s="34">
        <f t="shared" si="703"/>
        <v>0</v>
      </c>
      <c r="AD1183" s="34">
        <f t="shared" si="704"/>
        <v>0</v>
      </c>
      <c r="AE1183" s="34" t="str">
        <f t="shared" si="705"/>
        <v xml:space="preserve"> 0</v>
      </c>
      <c r="AF1183" s="34">
        <f t="shared" si="706"/>
        <v>0</v>
      </c>
      <c r="AG1183" s="34">
        <f t="shared" si="707"/>
        <v>0</v>
      </c>
      <c r="AH1183" s="34" t="str">
        <f t="shared" si="708"/>
        <v/>
      </c>
      <c r="AI1183" s="172" t="str">
        <f>IF(AJ1183&lt;&gt;"",MAX(AI$3:AI1182)+1,"")</f>
        <v/>
      </c>
      <c r="AJ1183" s="172" t="str">
        <f t="shared" si="709"/>
        <v/>
      </c>
      <c r="AK1183" s="172" t="str">
        <f t="shared" si="710"/>
        <v/>
      </c>
      <c r="AL1183" s="172" t="str">
        <f t="shared" si="711"/>
        <v/>
      </c>
      <c r="AM1183" s="172" t="str">
        <f>IF(AN1183&lt;&gt;"",MAX(AM$3:AM1182)+1,"")</f>
        <v/>
      </c>
      <c r="AN1183" s="172" t="str">
        <f t="shared" si="712"/>
        <v/>
      </c>
      <c r="AO1183" s="172" t="str">
        <f t="shared" si="713"/>
        <v/>
      </c>
      <c r="AP1183" s="172" t="str">
        <f t="shared" si="714"/>
        <v/>
      </c>
      <c r="AQ1183" s="172" t="str">
        <f t="shared" si="715"/>
        <v/>
      </c>
      <c r="AR1183" s="172" t="str">
        <f>Table1[[#This Row],[Sex ]]&amp;Table1[[#This Row],[Month]]</f>
        <v/>
      </c>
    </row>
    <row r="1184" spans="2:44" x14ac:dyDescent="0.3">
      <c r="B1184" s="14"/>
      <c r="C1184" s="14"/>
      <c r="D1184" s="14"/>
      <c r="E1184" s="14"/>
      <c r="F1184" s="14"/>
      <c r="G1184" s="14"/>
      <c r="H1184" s="14"/>
      <c r="I1184" s="14"/>
      <c r="J1184" s="14"/>
      <c r="K1184" s="14"/>
      <c r="L1184" s="14"/>
      <c r="M1184" s="24" t="str">
        <f t="shared" si="687"/>
        <v/>
      </c>
      <c r="N1184" s="24" t="str">
        <f t="shared" si="688"/>
        <v/>
      </c>
      <c r="O1184" s="24" t="str">
        <f t="shared" si="689"/>
        <v xml:space="preserve"> </v>
      </c>
      <c r="P1184" s="24">
        <f t="shared" si="690"/>
        <v>0</v>
      </c>
      <c r="Q1184" s="25">
        <f t="shared" si="691"/>
        <v>0</v>
      </c>
      <c r="R1184" s="26">
        <f t="shared" si="692"/>
        <v>0</v>
      </c>
      <c r="S1184" s="24" t="str">
        <f t="shared" si="693"/>
        <v/>
      </c>
      <c r="T1184" s="24" t="str">
        <f t="shared" si="694"/>
        <v/>
      </c>
      <c r="U1184" s="24" t="str">
        <f t="shared" si="695"/>
        <v/>
      </c>
      <c r="V1184" s="24" t="str">
        <f t="shared" si="696"/>
        <v/>
      </c>
      <c r="W1184" s="24" t="str">
        <f t="shared" si="697"/>
        <v/>
      </c>
      <c r="X1184" s="24" t="str">
        <f t="shared" si="698"/>
        <v/>
      </c>
      <c r="Y1184" s="24" t="str">
        <f t="shared" si="699"/>
        <v/>
      </c>
      <c r="Z1184" s="24" t="str">
        <f t="shared" si="700"/>
        <v/>
      </c>
      <c r="AA1184" s="24" t="b">
        <f t="shared" si="701"/>
        <v>0</v>
      </c>
      <c r="AB1184" s="34" t="str">
        <f t="shared" si="702"/>
        <v/>
      </c>
      <c r="AC1184" s="34">
        <f t="shared" si="703"/>
        <v>0</v>
      </c>
      <c r="AD1184" s="34">
        <f t="shared" si="704"/>
        <v>0</v>
      </c>
      <c r="AE1184" s="34" t="str">
        <f t="shared" si="705"/>
        <v xml:space="preserve"> 0</v>
      </c>
      <c r="AF1184" s="34">
        <f t="shared" si="706"/>
        <v>0</v>
      </c>
      <c r="AG1184" s="34">
        <f t="shared" si="707"/>
        <v>0</v>
      </c>
      <c r="AH1184" s="34" t="str">
        <f t="shared" si="708"/>
        <v/>
      </c>
      <c r="AI1184" s="172" t="str">
        <f>IF(AJ1184&lt;&gt;"",MAX(AI$3:AI1183)+1,"")</f>
        <v/>
      </c>
      <c r="AJ1184" s="172" t="str">
        <f t="shared" si="709"/>
        <v/>
      </c>
      <c r="AK1184" s="172" t="str">
        <f t="shared" si="710"/>
        <v/>
      </c>
      <c r="AL1184" s="172" t="str">
        <f t="shared" si="711"/>
        <v/>
      </c>
      <c r="AM1184" s="172" t="str">
        <f>IF(AN1184&lt;&gt;"",MAX(AM$3:AM1183)+1,"")</f>
        <v/>
      </c>
      <c r="AN1184" s="172" t="str">
        <f t="shared" si="712"/>
        <v/>
      </c>
      <c r="AO1184" s="172" t="str">
        <f t="shared" si="713"/>
        <v/>
      </c>
      <c r="AP1184" s="172" t="str">
        <f t="shared" si="714"/>
        <v/>
      </c>
      <c r="AQ1184" s="172" t="str">
        <f t="shared" si="715"/>
        <v/>
      </c>
      <c r="AR1184" s="172" t="str">
        <f>Table1[[#This Row],[Sex ]]&amp;Table1[[#This Row],[Month]]</f>
        <v/>
      </c>
    </row>
    <row r="1185" spans="2:44" x14ac:dyDescent="0.3">
      <c r="B1185" s="14"/>
      <c r="C1185" s="14"/>
      <c r="D1185" s="14"/>
      <c r="E1185" s="14"/>
      <c r="F1185" s="14"/>
      <c r="G1185" s="14"/>
      <c r="H1185" s="14"/>
      <c r="I1185" s="14"/>
      <c r="J1185" s="14"/>
      <c r="K1185" s="14"/>
      <c r="L1185" s="14"/>
      <c r="M1185" s="24" t="str">
        <f t="shared" si="687"/>
        <v/>
      </c>
      <c r="N1185" s="24" t="str">
        <f t="shared" si="688"/>
        <v/>
      </c>
      <c r="O1185" s="24" t="str">
        <f t="shared" si="689"/>
        <v xml:space="preserve"> </v>
      </c>
      <c r="P1185" s="24">
        <f t="shared" si="690"/>
        <v>0</v>
      </c>
      <c r="Q1185" s="25">
        <f t="shared" si="691"/>
        <v>0</v>
      </c>
      <c r="R1185" s="26">
        <f t="shared" si="692"/>
        <v>0</v>
      </c>
      <c r="S1185" s="24" t="str">
        <f t="shared" si="693"/>
        <v/>
      </c>
      <c r="T1185" s="24" t="str">
        <f t="shared" si="694"/>
        <v/>
      </c>
      <c r="U1185" s="24" t="str">
        <f t="shared" si="695"/>
        <v/>
      </c>
      <c r="V1185" s="24" t="str">
        <f t="shared" si="696"/>
        <v/>
      </c>
      <c r="W1185" s="24" t="str">
        <f t="shared" si="697"/>
        <v/>
      </c>
      <c r="X1185" s="24" t="str">
        <f t="shared" si="698"/>
        <v/>
      </c>
      <c r="Y1185" s="24" t="str">
        <f t="shared" si="699"/>
        <v/>
      </c>
      <c r="Z1185" s="24" t="str">
        <f t="shared" si="700"/>
        <v/>
      </c>
      <c r="AA1185" s="24" t="b">
        <f t="shared" si="701"/>
        <v>0</v>
      </c>
      <c r="AB1185" s="34" t="str">
        <f t="shared" si="702"/>
        <v/>
      </c>
      <c r="AC1185" s="34">
        <f t="shared" si="703"/>
        <v>0</v>
      </c>
      <c r="AD1185" s="34">
        <f t="shared" si="704"/>
        <v>0</v>
      </c>
      <c r="AE1185" s="34" t="str">
        <f t="shared" si="705"/>
        <v xml:space="preserve"> 0</v>
      </c>
      <c r="AF1185" s="34">
        <f t="shared" si="706"/>
        <v>0</v>
      </c>
      <c r="AG1185" s="34">
        <f t="shared" si="707"/>
        <v>0</v>
      </c>
      <c r="AH1185" s="34" t="str">
        <f t="shared" si="708"/>
        <v/>
      </c>
      <c r="AI1185" s="172" t="str">
        <f>IF(AJ1185&lt;&gt;"",MAX(AI$3:AI1184)+1,"")</f>
        <v/>
      </c>
      <c r="AJ1185" s="172" t="str">
        <f t="shared" si="709"/>
        <v/>
      </c>
      <c r="AK1185" s="172" t="str">
        <f t="shared" si="710"/>
        <v/>
      </c>
      <c r="AL1185" s="172" t="str">
        <f t="shared" si="711"/>
        <v/>
      </c>
      <c r="AM1185" s="172" t="str">
        <f>IF(AN1185&lt;&gt;"",MAX(AM$3:AM1184)+1,"")</f>
        <v/>
      </c>
      <c r="AN1185" s="172" t="str">
        <f t="shared" si="712"/>
        <v/>
      </c>
      <c r="AO1185" s="172" t="str">
        <f t="shared" si="713"/>
        <v/>
      </c>
      <c r="AP1185" s="172" t="str">
        <f t="shared" si="714"/>
        <v/>
      </c>
      <c r="AQ1185" s="172" t="str">
        <f t="shared" si="715"/>
        <v/>
      </c>
      <c r="AR1185" s="172" t="str">
        <f>Table1[[#This Row],[Sex ]]&amp;Table1[[#This Row],[Month]]</f>
        <v/>
      </c>
    </row>
    <row r="1186" spans="2:44" x14ac:dyDescent="0.3">
      <c r="B1186" s="14"/>
      <c r="C1186" s="14"/>
      <c r="D1186" s="14"/>
      <c r="E1186" s="14"/>
      <c r="F1186" s="14"/>
      <c r="G1186" s="14"/>
      <c r="H1186" s="14"/>
      <c r="I1186" s="14"/>
      <c r="J1186" s="14"/>
      <c r="K1186" s="14"/>
      <c r="L1186" s="14"/>
      <c r="M1186" s="24" t="str">
        <f t="shared" si="687"/>
        <v/>
      </c>
      <c r="N1186" s="24" t="str">
        <f t="shared" si="688"/>
        <v/>
      </c>
      <c r="O1186" s="24" t="str">
        <f t="shared" si="689"/>
        <v xml:space="preserve"> </v>
      </c>
      <c r="P1186" s="24">
        <f t="shared" si="690"/>
        <v>0</v>
      </c>
      <c r="Q1186" s="25">
        <f t="shared" si="691"/>
        <v>0</v>
      </c>
      <c r="R1186" s="26">
        <f t="shared" si="692"/>
        <v>0</v>
      </c>
      <c r="S1186" s="24" t="str">
        <f t="shared" si="693"/>
        <v/>
      </c>
      <c r="T1186" s="24" t="str">
        <f t="shared" si="694"/>
        <v/>
      </c>
      <c r="U1186" s="24" t="str">
        <f t="shared" si="695"/>
        <v/>
      </c>
      <c r="V1186" s="24" t="str">
        <f t="shared" si="696"/>
        <v/>
      </c>
      <c r="W1186" s="24" t="str">
        <f t="shared" si="697"/>
        <v/>
      </c>
      <c r="X1186" s="24" t="str">
        <f t="shared" si="698"/>
        <v/>
      </c>
      <c r="Y1186" s="24" t="str">
        <f t="shared" si="699"/>
        <v/>
      </c>
      <c r="Z1186" s="24" t="str">
        <f t="shared" si="700"/>
        <v/>
      </c>
      <c r="AA1186" s="24" t="b">
        <f t="shared" si="701"/>
        <v>0</v>
      </c>
      <c r="AB1186" s="34" t="str">
        <f t="shared" si="702"/>
        <v/>
      </c>
      <c r="AC1186" s="34">
        <f t="shared" si="703"/>
        <v>0</v>
      </c>
      <c r="AD1186" s="34">
        <f t="shared" si="704"/>
        <v>0</v>
      </c>
      <c r="AE1186" s="34" t="str">
        <f t="shared" si="705"/>
        <v xml:space="preserve"> 0</v>
      </c>
      <c r="AF1186" s="34">
        <f t="shared" si="706"/>
        <v>0</v>
      </c>
      <c r="AG1186" s="34">
        <f t="shared" si="707"/>
        <v>0</v>
      </c>
      <c r="AH1186" s="34" t="str">
        <f t="shared" si="708"/>
        <v/>
      </c>
      <c r="AI1186" s="172" t="str">
        <f>IF(AJ1186&lt;&gt;"",MAX(AI$3:AI1185)+1,"")</f>
        <v/>
      </c>
      <c r="AJ1186" s="172" t="str">
        <f t="shared" si="709"/>
        <v/>
      </c>
      <c r="AK1186" s="172" t="str">
        <f t="shared" si="710"/>
        <v/>
      </c>
      <c r="AL1186" s="172" t="str">
        <f t="shared" si="711"/>
        <v/>
      </c>
      <c r="AM1186" s="172" t="str">
        <f>IF(AN1186&lt;&gt;"",MAX(AM$3:AM1185)+1,"")</f>
        <v/>
      </c>
      <c r="AN1186" s="172" t="str">
        <f t="shared" si="712"/>
        <v/>
      </c>
      <c r="AO1186" s="172" t="str">
        <f t="shared" si="713"/>
        <v/>
      </c>
      <c r="AP1186" s="172" t="str">
        <f t="shared" si="714"/>
        <v/>
      </c>
      <c r="AQ1186" s="172" t="str">
        <f t="shared" si="715"/>
        <v/>
      </c>
      <c r="AR1186" s="172" t="str">
        <f>Table1[[#This Row],[Sex ]]&amp;Table1[[#This Row],[Month]]</f>
        <v/>
      </c>
    </row>
    <row r="1187" spans="2:44" x14ac:dyDescent="0.3">
      <c r="B1187" s="14"/>
      <c r="C1187" s="14"/>
      <c r="D1187" s="14"/>
      <c r="E1187" s="14"/>
      <c r="F1187" s="14"/>
      <c r="G1187" s="14"/>
      <c r="H1187" s="14"/>
      <c r="I1187" s="14"/>
      <c r="J1187" s="14"/>
      <c r="K1187" s="14"/>
      <c r="L1187" s="14"/>
      <c r="M1187" s="24" t="str">
        <f t="shared" si="687"/>
        <v/>
      </c>
      <c r="N1187" s="24" t="str">
        <f t="shared" si="688"/>
        <v/>
      </c>
      <c r="O1187" s="24" t="str">
        <f t="shared" si="689"/>
        <v xml:space="preserve"> </v>
      </c>
      <c r="P1187" s="24">
        <f t="shared" si="690"/>
        <v>0</v>
      </c>
      <c r="Q1187" s="25">
        <f t="shared" si="691"/>
        <v>0</v>
      </c>
      <c r="R1187" s="26">
        <f t="shared" si="692"/>
        <v>0</v>
      </c>
      <c r="S1187" s="24" t="str">
        <f t="shared" si="693"/>
        <v/>
      </c>
      <c r="T1187" s="24" t="str">
        <f t="shared" si="694"/>
        <v/>
      </c>
      <c r="U1187" s="24" t="str">
        <f t="shared" si="695"/>
        <v/>
      </c>
      <c r="V1187" s="24" t="str">
        <f t="shared" si="696"/>
        <v/>
      </c>
      <c r="W1187" s="24" t="str">
        <f t="shared" si="697"/>
        <v/>
      </c>
      <c r="X1187" s="24" t="str">
        <f t="shared" si="698"/>
        <v/>
      </c>
      <c r="Y1187" s="24" t="str">
        <f t="shared" si="699"/>
        <v/>
      </c>
      <c r="Z1187" s="24" t="str">
        <f t="shared" si="700"/>
        <v/>
      </c>
      <c r="AA1187" s="24" t="b">
        <f t="shared" si="701"/>
        <v>0</v>
      </c>
      <c r="AB1187" s="34" t="str">
        <f t="shared" si="702"/>
        <v/>
      </c>
      <c r="AC1187" s="34">
        <f t="shared" si="703"/>
        <v>0</v>
      </c>
      <c r="AD1187" s="34">
        <f t="shared" si="704"/>
        <v>0</v>
      </c>
      <c r="AE1187" s="34" t="str">
        <f t="shared" si="705"/>
        <v xml:space="preserve"> 0</v>
      </c>
      <c r="AF1187" s="34">
        <f t="shared" si="706"/>
        <v>0</v>
      </c>
      <c r="AG1187" s="34">
        <f t="shared" si="707"/>
        <v>0</v>
      </c>
      <c r="AH1187" s="34" t="str">
        <f t="shared" si="708"/>
        <v/>
      </c>
      <c r="AI1187" s="172" t="str">
        <f>IF(AJ1187&lt;&gt;"",MAX(AI$3:AI1186)+1,"")</f>
        <v/>
      </c>
      <c r="AJ1187" s="172" t="str">
        <f t="shared" si="709"/>
        <v/>
      </c>
      <c r="AK1187" s="172" t="str">
        <f t="shared" si="710"/>
        <v/>
      </c>
      <c r="AL1187" s="172" t="str">
        <f t="shared" si="711"/>
        <v/>
      </c>
      <c r="AM1187" s="172" t="str">
        <f>IF(AN1187&lt;&gt;"",MAX(AM$3:AM1186)+1,"")</f>
        <v/>
      </c>
      <c r="AN1187" s="172" t="str">
        <f t="shared" si="712"/>
        <v/>
      </c>
      <c r="AO1187" s="172" t="str">
        <f t="shared" si="713"/>
        <v/>
      </c>
      <c r="AP1187" s="172" t="str">
        <f t="shared" si="714"/>
        <v/>
      </c>
      <c r="AQ1187" s="172" t="str">
        <f t="shared" si="715"/>
        <v/>
      </c>
      <c r="AR1187" s="172" t="str">
        <f>Table1[[#This Row],[Sex ]]&amp;Table1[[#This Row],[Month]]</f>
        <v/>
      </c>
    </row>
    <row r="1188" spans="2:44" x14ac:dyDescent="0.3">
      <c r="B1188" s="14"/>
      <c r="C1188" s="14"/>
      <c r="D1188" s="14"/>
      <c r="E1188" s="14"/>
      <c r="F1188" s="14"/>
      <c r="G1188" s="14"/>
      <c r="H1188" s="14"/>
      <c r="I1188" s="14"/>
      <c r="J1188" s="14"/>
      <c r="K1188" s="14"/>
      <c r="L1188" s="14"/>
      <c r="M1188" s="24" t="str">
        <f t="shared" si="687"/>
        <v/>
      </c>
      <c r="N1188" s="24" t="str">
        <f t="shared" si="688"/>
        <v/>
      </c>
      <c r="O1188" s="24" t="str">
        <f t="shared" si="689"/>
        <v xml:space="preserve"> </v>
      </c>
      <c r="P1188" s="24">
        <f t="shared" si="690"/>
        <v>0</v>
      </c>
      <c r="Q1188" s="25">
        <f t="shared" si="691"/>
        <v>0</v>
      </c>
      <c r="R1188" s="26">
        <f t="shared" si="692"/>
        <v>0</v>
      </c>
      <c r="S1188" s="24" t="str">
        <f t="shared" si="693"/>
        <v/>
      </c>
      <c r="T1188" s="24" t="str">
        <f t="shared" si="694"/>
        <v/>
      </c>
      <c r="U1188" s="24" t="str">
        <f t="shared" si="695"/>
        <v/>
      </c>
      <c r="V1188" s="24" t="str">
        <f t="shared" si="696"/>
        <v/>
      </c>
      <c r="W1188" s="24" t="str">
        <f t="shared" si="697"/>
        <v/>
      </c>
      <c r="X1188" s="24" t="str">
        <f t="shared" si="698"/>
        <v/>
      </c>
      <c r="Y1188" s="24" t="str">
        <f t="shared" si="699"/>
        <v/>
      </c>
      <c r="Z1188" s="24" t="str">
        <f t="shared" si="700"/>
        <v/>
      </c>
      <c r="AA1188" s="24" t="b">
        <f t="shared" si="701"/>
        <v>0</v>
      </c>
      <c r="AB1188" s="34" t="str">
        <f t="shared" si="702"/>
        <v/>
      </c>
      <c r="AC1188" s="34">
        <f t="shared" si="703"/>
        <v>0</v>
      </c>
      <c r="AD1188" s="34">
        <f t="shared" si="704"/>
        <v>0</v>
      </c>
      <c r="AE1188" s="34" t="str">
        <f t="shared" si="705"/>
        <v xml:space="preserve"> 0</v>
      </c>
      <c r="AF1188" s="34">
        <f t="shared" si="706"/>
        <v>0</v>
      </c>
      <c r="AG1188" s="34">
        <f t="shared" si="707"/>
        <v>0</v>
      </c>
      <c r="AH1188" s="34" t="str">
        <f t="shared" si="708"/>
        <v/>
      </c>
      <c r="AI1188" s="172" t="str">
        <f>IF(AJ1188&lt;&gt;"",MAX(AI$3:AI1187)+1,"")</f>
        <v/>
      </c>
      <c r="AJ1188" s="172" t="str">
        <f t="shared" si="709"/>
        <v/>
      </c>
      <c r="AK1188" s="172" t="str">
        <f t="shared" si="710"/>
        <v/>
      </c>
      <c r="AL1188" s="172" t="str">
        <f t="shared" si="711"/>
        <v/>
      </c>
      <c r="AM1188" s="172" t="str">
        <f>IF(AN1188&lt;&gt;"",MAX(AM$3:AM1187)+1,"")</f>
        <v/>
      </c>
      <c r="AN1188" s="172" t="str">
        <f t="shared" si="712"/>
        <v/>
      </c>
      <c r="AO1188" s="172" t="str">
        <f t="shared" si="713"/>
        <v/>
      </c>
      <c r="AP1188" s="172" t="str">
        <f t="shared" si="714"/>
        <v/>
      </c>
      <c r="AQ1188" s="172" t="str">
        <f t="shared" si="715"/>
        <v/>
      </c>
      <c r="AR1188" s="172" t="str">
        <f>Table1[[#This Row],[Sex ]]&amp;Table1[[#This Row],[Month]]</f>
        <v/>
      </c>
    </row>
    <row r="1189" spans="2:44" x14ac:dyDescent="0.3">
      <c r="B1189" s="14"/>
      <c r="C1189" s="14"/>
      <c r="D1189" s="14"/>
      <c r="E1189" s="14"/>
      <c r="F1189" s="14"/>
      <c r="G1189" s="14"/>
      <c r="H1189" s="14"/>
      <c r="I1189" s="14"/>
      <c r="J1189" s="14"/>
      <c r="K1189" s="14"/>
      <c r="L1189" s="14"/>
      <c r="M1189" s="24" t="str">
        <f t="shared" si="687"/>
        <v/>
      </c>
      <c r="N1189" s="24" t="str">
        <f t="shared" si="688"/>
        <v/>
      </c>
      <c r="O1189" s="24" t="str">
        <f t="shared" si="689"/>
        <v xml:space="preserve"> </v>
      </c>
      <c r="P1189" s="24">
        <f t="shared" si="690"/>
        <v>0</v>
      </c>
      <c r="Q1189" s="25">
        <f t="shared" si="691"/>
        <v>0</v>
      </c>
      <c r="R1189" s="26">
        <f t="shared" si="692"/>
        <v>0</v>
      </c>
      <c r="S1189" s="24" t="str">
        <f t="shared" si="693"/>
        <v/>
      </c>
      <c r="T1189" s="24" t="str">
        <f t="shared" si="694"/>
        <v/>
      </c>
      <c r="U1189" s="24" t="str">
        <f t="shared" si="695"/>
        <v/>
      </c>
      <c r="V1189" s="24" t="str">
        <f t="shared" si="696"/>
        <v/>
      </c>
      <c r="W1189" s="24" t="str">
        <f t="shared" si="697"/>
        <v/>
      </c>
      <c r="X1189" s="24" t="str">
        <f t="shared" si="698"/>
        <v/>
      </c>
      <c r="Y1189" s="24" t="str">
        <f t="shared" si="699"/>
        <v/>
      </c>
      <c r="Z1189" s="24" t="str">
        <f t="shared" si="700"/>
        <v/>
      </c>
      <c r="AA1189" s="24" t="b">
        <f t="shared" si="701"/>
        <v>0</v>
      </c>
      <c r="AB1189" s="34" t="str">
        <f t="shared" si="702"/>
        <v/>
      </c>
      <c r="AC1189" s="34">
        <f t="shared" si="703"/>
        <v>0</v>
      </c>
      <c r="AD1189" s="34">
        <f t="shared" si="704"/>
        <v>0</v>
      </c>
      <c r="AE1189" s="34" t="str">
        <f t="shared" si="705"/>
        <v xml:space="preserve"> 0</v>
      </c>
      <c r="AF1189" s="34">
        <f t="shared" si="706"/>
        <v>0</v>
      </c>
      <c r="AG1189" s="34">
        <f t="shared" si="707"/>
        <v>0</v>
      </c>
      <c r="AH1189" s="34" t="str">
        <f t="shared" si="708"/>
        <v/>
      </c>
      <c r="AI1189" s="172" t="str">
        <f>IF(AJ1189&lt;&gt;"",MAX(AI$3:AI1188)+1,"")</f>
        <v/>
      </c>
      <c r="AJ1189" s="172" t="str">
        <f t="shared" si="709"/>
        <v/>
      </c>
      <c r="AK1189" s="172" t="str">
        <f t="shared" si="710"/>
        <v/>
      </c>
      <c r="AL1189" s="172" t="str">
        <f t="shared" si="711"/>
        <v/>
      </c>
      <c r="AM1189" s="172" t="str">
        <f>IF(AN1189&lt;&gt;"",MAX(AM$3:AM1188)+1,"")</f>
        <v/>
      </c>
      <c r="AN1189" s="172" t="str">
        <f t="shared" si="712"/>
        <v/>
      </c>
      <c r="AO1189" s="172" t="str">
        <f t="shared" si="713"/>
        <v/>
      </c>
      <c r="AP1189" s="172" t="str">
        <f t="shared" si="714"/>
        <v/>
      </c>
      <c r="AQ1189" s="172" t="str">
        <f t="shared" si="715"/>
        <v/>
      </c>
      <c r="AR1189" s="172" t="str">
        <f>Table1[[#This Row],[Sex ]]&amp;Table1[[#This Row],[Month]]</f>
        <v/>
      </c>
    </row>
    <row r="1190" spans="2:44" x14ac:dyDescent="0.3">
      <c r="B1190" s="14"/>
      <c r="C1190" s="14"/>
      <c r="D1190" s="14"/>
      <c r="E1190" s="14"/>
      <c r="F1190" s="14"/>
      <c r="G1190" s="14"/>
      <c r="H1190" s="14"/>
      <c r="I1190" s="14"/>
      <c r="J1190" s="14"/>
      <c r="K1190" s="14"/>
      <c r="L1190" s="14"/>
      <c r="M1190" s="24" t="str">
        <f t="shared" si="687"/>
        <v/>
      </c>
      <c r="N1190" s="24" t="str">
        <f t="shared" si="688"/>
        <v/>
      </c>
      <c r="O1190" s="24" t="str">
        <f t="shared" si="689"/>
        <v xml:space="preserve"> </v>
      </c>
      <c r="P1190" s="24">
        <f t="shared" si="690"/>
        <v>0</v>
      </c>
      <c r="Q1190" s="25">
        <f t="shared" si="691"/>
        <v>0</v>
      </c>
      <c r="R1190" s="26">
        <f t="shared" si="692"/>
        <v>0</v>
      </c>
      <c r="S1190" s="24" t="str">
        <f t="shared" si="693"/>
        <v/>
      </c>
      <c r="T1190" s="24" t="str">
        <f t="shared" si="694"/>
        <v/>
      </c>
      <c r="U1190" s="24" t="str">
        <f t="shared" si="695"/>
        <v/>
      </c>
      <c r="V1190" s="24" t="str">
        <f t="shared" si="696"/>
        <v/>
      </c>
      <c r="W1190" s="24" t="str">
        <f t="shared" si="697"/>
        <v/>
      </c>
      <c r="X1190" s="24" t="str">
        <f t="shared" si="698"/>
        <v/>
      </c>
      <c r="Y1190" s="24" t="str">
        <f t="shared" si="699"/>
        <v/>
      </c>
      <c r="Z1190" s="24" t="str">
        <f t="shared" si="700"/>
        <v/>
      </c>
      <c r="AA1190" s="24" t="b">
        <f t="shared" si="701"/>
        <v>0</v>
      </c>
      <c r="AB1190" s="34" t="str">
        <f t="shared" si="702"/>
        <v/>
      </c>
      <c r="AC1190" s="34">
        <f t="shared" si="703"/>
        <v>0</v>
      </c>
      <c r="AD1190" s="34">
        <f t="shared" si="704"/>
        <v>0</v>
      </c>
      <c r="AE1190" s="34" t="str">
        <f t="shared" si="705"/>
        <v xml:space="preserve"> 0</v>
      </c>
      <c r="AF1190" s="34">
        <f t="shared" si="706"/>
        <v>0</v>
      </c>
      <c r="AG1190" s="34">
        <f t="shared" si="707"/>
        <v>0</v>
      </c>
      <c r="AH1190" s="34" t="str">
        <f t="shared" si="708"/>
        <v/>
      </c>
      <c r="AI1190" s="172" t="str">
        <f>IF(AJ1190&lt;&gt;"",MAX(AI$3:AI1189)+1,"")</f>
        <v/>
      </c>
      <c r="AJ1190" s="172" t="str">
        <f t="shared" si="709"/>
        <v/>
      </c>
      <c r="AK1190" s="172" t="str">
        <f t="shared" si="710"/>
        <v/>
      </c>
      <c r="AL1190" s="172" t="str">
        <f t="shared" si="711"/>
        <v/>
      </c>
      <c r="AM1190" s="172" t="str">
        <f>IF(AN1190&lt;&gt;"",MAX(AM$3:AM1189)+1,"")</f>
        <v/>
      </c>
      <c r="AN1190" s="172" t="str">
        <f t="shared" si="712"/>
        <v/>
      </c>
      <c r="AO1190" s="172" t="str">
        <f t="shared" si="713"/>
        <v/>
      </c>
      <c r="AP1190" s="172" t="str">
        <f t="shared" si="714"/>
        <v/>
      </c>
      <c r="AQ1190" s="172" t="str">
        <f t="shared" si="715"/>
        <v/>
      </c>
      <c r="AR1190" s="172" t="str">
        <f>Table1[[#This Row],[Sex ]]&amp;Table1[[#This Row],[Month]]</f>
        <v/>
      </c>
    </row>
    <row r="1191" spans="2:44" x14ac:dyDescent="0.3">
      <c r="B1191" s="14"/>
      <c r="C1191" s="14"/>
      <c r="D1191" s="14"/>
      <c r="E1191" s="14"/>
      <c r="F1191" s="14"/>
      <c r="G1191" s="14"/>
      <c r="H1191" s="14"/>
      <c r="I1191" s="14"/>
      <c r="J1191" s="14"/>
      <c r="K1191" s="14"/>
      <c r="L1191" s="14"/>
      <c r="M1191" s="24" t="str">
        <f t="shared" si="687"/>
        <v/>
      </c>
      <c r="N1191" s="24" t="str">
        <f t="shared" si="688"/>
        <v/>
      </c>
      <c r="O1191" s="24" t="str">
        <f t="shared" si="689"/>
        <v xml:space="preserve"> </v>
      </c>
      <c r="P1191" s="24">
        <f t="shared" si="690"/>
        <v>0</v>
      </c>
      <c r="Q1191" s="25">
        <f t="shared" si="691"/>
        <v>0</v>
      </c>
      <c r="R1191" s="26">
        <f t="shared" si="692"/>
        <v>0</v>
      </c>
      <c r="S1191" s="24" t="str">
        <f t="shared" si="693"/>
        <v/>
      </c>
      <c r="T1191" s="24" t="str">
        <f t="shared" si="694"/>
        <v/>
      </c>
      <c r="U1191" s="24" t="str">
        <f t="shared" si="695"/>
        <v/>
      </c>
      <c r="V1191" s="24" t="str">
        <f t="shared" si="696"/>
        <v/>
      </c>
      <c r="W1191" s="24" t="str">
        <f t="shared" si="697"/>
        <v/>
      </c>
      <c r="X1191" s="24" t="str">
        <f t="shared" si="698"/>
        <v/>
      </c>
      <c r="Y1191" s="24" t="str">
        <f t="shared" si="699"/>
        <v/>
      </c>
      <c r="Z1191" s="24" t="str">
        <f t="shared" si="700"/>
        <v/>
      </c>
      <c r="AA1191" s="24" t="b">
        <f t="shared" si="701"/>
        <v>0</v>
      </c>
      <c r="AB1191" s="34" t="str">
        <f t="shared" si="702"/>
        <v/>
      </c>
      <c r="AC1191" s="34">
        <f t="shared" si="703"/>
        <v>0</v>
      </c>
      <c r="AD1191" s="34">
        <f t="shared" si="704"/>
        <v>0</v>
      </c>
      <c r="AE1191" s="34" t="str">
        <f t="shared" si="705"/>
        <v xml:space="preserve"> 0</v>
      </c>
      <c r="AF1191" s="34">
        <f t="shared" si="706"/>
        <v>0</v>
      </c>
      <c r="AG1191" s="34">
        <f t="shared" si="707"/>
        <v>0</v>
      </c>
      <c r="AH1191" s="34" t="str">
        <f t="shared" si="708"/>
        <v/>
      </c>
      <c r="AI1191" s="172" t="str">
        <f>IF(AJ1191&lt;&gt;"",MAX(AI$3:AI1190)+1,"")</f>
        <v/>
      </c>
      <c r="AJ1191" s="172" t="str">
        <f t="shared" si="709"/>
        <v/>
      </c>
      <c r="AK1191" s="172" t="str">
        <f t="shared" si="710"/>
        <v/>
      </c>
      <c r="AL1191" s="172" t="str">
        <f t="shared" si="711"/>
        <v/>
      </c>
      <c r="AM1191" s="172" t="str">
        <f>IF(AN1191&lt;&gt;"",MAX(AM$3:AM1190)+1,"")</f>
        <v/>
      </c>
      <c r="AN1191" s="172" t="str">
        <f t="shared" si="712"/>
        <v/>
      </c>
      <c r="AO1191" s="172" t="str">
        <f t="shared" si="713"/>
        <v/>
      </c>
      <c r="AP1191" s="172" t="str">
        <f t="shared" si="714"/>
        <v/>
      </c>
      <c r="AQ1191" s="172" t="str">
        <f t="shared" si="715"/>
        <v/>
      </c>
      <c r="AR1191" s="172" t="str">
        <f>Table1[[#This Row],[Sex ]]&amp;Table1[[#This Row],[Month]]</f>
        <v/>
      </c>
    </row>
    <row r="1192" spans="2:44" x14ac:dyDescent="0.3">
      <c r="B1192" s="14"/>
      <c r="C1192" s="14"/>
      <c r="D1192" s="14"/>
      <c r="E1192" s="14"/>
      <c r="F1192" s="14"/>
      <c r="G1192" s="14"/>
      <c r="H1192" s="14"/>
      <c r="I1192" s="14"/>
      <c r="J1192" s="14"/>
      <c r="K1192" s="14"/>
      <c r="L1192" s="14"/>
      <c r="M1192" s="24" t="str">
        <f t="shared" si="687"/>
        <v/>
      </c>
      <c r="N1192" s="24" t="str">
        <f t="shared" si="688"/>
        <v/>
      </c>
      <c r="O1192" s="24" t="str">
        <f t="shared" si="689"/>
        <v xml:space="preserve"> </v>
      </c>
      <c r="P1192" s="24">
        <f t="shared" si="690"/>
        <v>0</v>
      </c>
      <c r="Q1192" s="25">
        <f t="shared" si="691"/>
        <v>0</v>
      </c>
      <c r="R1192" s="26">
        <f t="shared" si="692"/>
        <v>0</v>
      </c>
      <c r="S1192" s="24" t="str">
        <f t="shared" si="693"/>
        <v/>
      </c>
      <c r="T1192" s="24" t="str">
        <f t="shared" si="694"/>
        <v/>
      </c>
      <c r="U1192" s="24" t="str">
        <f t="shared" si="695"/>
        <v/>
      </c>
      <c r="V1192" s="24" t="str">
        <f t="shared" si="696"/>
        <v/>
      </c>
      <c r="W1192" s="24" t="str">
        <f t="shared" si="697"/>
        <v/>
      </c>
      <c r="X1192" s="24" t="str">
        <f t="shared" si="698"/>
        <v/>
      </c>
      <c r="Y1192" s="24" t="str">
        <f t="shared" si="699"/>
        <v/>
      </c>
      <c r="Z1192" s="24" t="str">
        <f t="shared" si="700"/>
        <v/>
      </c>
      <c r="AA1192" s="24" t="b">
        <f t="shared" si="701"/>
        <v>0</v>
      </c>
      <c r="AB1192" s="34" t="str">
        <f t="shared" si="702"/>
        <v/>
      </c>
      <c r="AC1192" s="34">
        <f t="shared" si="703"/>
        <v>0</v>
      </c>
      <c r="AD1192" s="34">
        <f t="shared" si="704"/>
        <v>0</v>
      </c>
      <c r="AE1192" s="34" t="str">
        <f t="shared" si="705"/>
        <v xml:space="preserve"> 0</v>
      </c>
      <c r="AF1192" s="34">
        <f t="shared" si="706"/>
        <v>0</v>
      </c>
      <c r="AG1192" s="34">
        <f t="shared" si="707"/>
        <v>0</v>
      </c>
      <c r="AH1192" s="34" t="str">
        <f t="shared" si="708"/>
        <v/>
      </c>
      <c r="AI1192" s="172" t="str">
        <f>IF(AJ1192&lt;&gt;"",MAX(AI$3:AI1191)+1,"")</f>
        <v/>
      </c>
      <c r="AJ1192" s="172" t="str">
        <f t="shared" si="709"/>
        <v/>
      </c>
      <c r="AK1192" s="172" t="str">
        <f t="shared" si="710"/>
        <v/>
      </c>
      <c r="AL1192" s="172" t="str">
        <f t="shared" si="711"/>
        <v/>
      </c>
      <c r="AM1192" s="172" t="str">
        <f>IF(AN1192&lt;&gt;"",MAX(AM$3:AM1191)+1,"")</f>
        <v/>
      </c>
      <c r="AN1192" s="172" t="str">
        <f t="shared" si="712"/>
        <v/>
      </c>
      <c r="AO1192" s="172" t="str">
        <f t="shared" si="713"/>
        <v/>
      </c>
      <c r="AP1192" s="172" t="str">
        <f t="shared" si="714"/>
        <v/>
      </c>
      <c r="AQ1192" s="172" t="str">
        <f t="shared" si="715"/>
        <v/>
      </c>
      <c r="AR1192" s="172" t="str">
        <f>Table1[[#This Row],[Sex ]]&amp;Table1[[#This Row],[Month]]</f>
        <v/>
      </c>
    </row>
    <row r="1193" spans="2:44" x14ac:dyDescent="0.3">
      <c r="B1193" s="14"/>
      <c r="C1193" s="14"/>
      <c r="D1193" s="14"/>
      <c r="E1193" s="14"/>
      <c r="F1193" s="14"/>
      <c r="G1193" s="14"/>
      <c r="H1193" s="14"/>
      <c r="I1193" s="14"/>
      <c r="J1193" s="14"/>
      <c r="K1193" s="14"/>
      <c r="L1193" s="14"/>
      <c r="M1193" s="24" t="str">
        <f t="shared" si="687"/>
        <v/>
      </c>
      <c r="N1193" s="24" t="str">
        <f t="shared" si="688"/>
        <v/>
      </c>
      <c r="O1193" s="24" t="str">
        <f t="shared" si="689"/>
        <v xml:space="preserve"> </v>
      </c>
      <c r="P1193" s="24">
        <f t="shared" si="690"/>
        <v>0</v>
      </c>
      <c r="Q1193" s="25">
        <f t="shared" si="691"/>
        <v>0</v>
      </c>
      <c r="R1193" s="26">
        <f t="shared" si="692"/>
        <v>0</v>
      </c>
      <c r="S1193" s="24" t="str">
        <f t="shared" si="693"/>
        <v/>
      </c>
      <c r="T1193" s="24" t="str">
        <f t="shared" si="694"/>
        <v/>
      </c>
      <c r="U1193" s="24" t="str">
        <f t="shared" si="695"/>
        <v/>
      </c>
      <c r="V1193" s="24" t="str">
        <f t="shared" si="696"/>
        <v/>
      </c>
      <c r="W1193" s="24" t="str">
        <f t="shared" si="697"/>
        <v/>
      </c>
      <c r="X1193" s="24" t="str">
        <f t="shared" si="698"/>
        <v/>
      </c>
      <c r="Y1193" s="24" t="str">
        <f t="shared" si="699"/>
        <v/>
      </c>
      <c r="Z1193" s="24" t="str">
        <f t="shared" si="700"/>
        <v/>
      </c>
      <c r="AA1193" s="24" t="b">
        <f t="shared" si="701"/>
        <v>0</v>
      </c>
      <c r="AB1193" s="34" t="str">
        <f t="shared" si="702"/>
        <v/>
      </c>
      <c r="AC1193" s="34">
        <f t="shared" si="703"/>
        <v>0</v>
      </c>
      <c r="AD1193" s="34">
        <f t="shared" si="704"/>
        <v>0</v>
      </c>
      <c r="AE1193" s="34" t="str">
        <f t="shared" si="705"/>
        <v xml:space="preserve"> 0</v>
      </c>
      <c r="AF1193" s="34">
        <f t="shared" si="706"/>
        <v>0</v>
      </c>
      <c r="AG1193" s="34">
        <f t="shared" si="707"/>
        <v>0</v>
      </c>
      <c r="AH1193" s="34" t="str">
        <f t="shared" si="708"/>
        <v/>
      </c>
      <c r="AI1193" s="172" t="str">
        <f>IF(AJ1193&lt;&gt;"",MAX(AI$3:AI1192)+1,"")</f>
        <v/>
      </c>
      <c r="AJ1193" s="172" t="str">
        <f t="shared" si="709"/>
        <v/>
      </c>
      <c r="AK1193" s="172" t="str">
        <f t="shared" si="710"/>
        <v/>
      </c>
      <c r="AL1193" s="172" t="str">
        <f t="shared" si="711"/>
        <v/>
      </c>
      <c r="AM1193" s="172" t="str">
        <f>IF(AN1193&lt;&gt;"",MAX(AM$3:AM1192)+1,"")</f>
        <v/>
      </c>
      <c r="AN1193" s="172" t="str">
        <f t="shared" si="712"/>
        <v/>
      </c>
      <c r="AO1193" s="172" t="str">
        <f t="shared" si="713"/>
        <v/>
      </c>
      <c r="AP1193" s="172" t="str">
        <f t="shared" si="714"/>
        <v/>
      </c>
      <c r="AQ1193" s="172" t="str">
        <f t="shared" si="715"/>
        <v/>
      </c>
      <c r="AR1193" s="172" t="str">
        <f>Table1[[#This Row],[Sex ]]&amp;Table1[[#This Row],[Month]]</f>
        <v/>
      </c>
    </row>
    <row r="1194" spans="2:44" x14ac:dyDescent="0.3">
      <c r="B1194" s="14"/>
      <c r="C1194" s="14"/>
      <c r="D1194" s="14"/>
      <c r="E1194" s="14"/>
      <c r="F1194" s="14"/>
      <c r="G1194" s="14"/>
      <c r="H1194" s="14"/>
      <c r="I1194" s="14"/>
      <c r="J1194" s="14"/>
      <c r="K1194" s="14"/>
      <c r="L1194" s="14"/>
      <c r="M1194" s="24" t="str">
        <f t="shared" si="687"/>
        <v/>
      </c>
      <c r="N1194" s="24" t="str">
        <f t="shared" si="688"/>
        <v/>
      </c>
      <c r="O1194" s="24" t="str">
        <f t="shared" si="689"/>
        <v xml:space="preserve"> </v>
      </c>
      <c r="P1194" s="24">
        <f t="shared" si="690"/>
        <v>0</v>
      </c>
      <c r="Q1194" s="25">
        <f t="shared" si="691"/>
        <v>0</v>
      </c>
      <c r="R1194" s="26">
        <f t="shared" si="692"/>
        <v>0</v>
      </c>
      <c r="S1194" s="24" t="str">
        <f t="shared" si="693"/>
        <v/>
      </c>
      <c r="T1194" s="24" t="str">
        <f t="shared" si="694"/>
        <v/>
      </c>
      <c r="U1194" s="24" t="str">
        <f t="shared" si="695"/>
        <v/>
      </c>
      <c r="V1194" s="24" t="str">
        <f t="shared" si="696"/>
        <v/>
      </c>
      <c r="W1194" s="24" t="str">
        <f t="shared" si="697"/>
        <v/>
      </c>
      <c r="X1194" s="24" t="str">
        <f t="shared" si="698"/>
        <v/>
      </c>
      <c r="Y1194" s="24" t="str">
        <f t="shared" si="699"/>
        <v/>
      </c>
      <c r="Z1194" s="24" t="str">
        <f t="shared" si="700"/>
        <v/>
      </c>
      <c r="AA1194" s="24" t="b">
        <f t="shared" si="701"/>
        <v>0</v>
      </c>
      <c r="AB1194" s="34" t="str">
        <f t="shared" si="702"/>
        <v/>
      </c>
      <c r="AC1194" s="34">
        <f t="shared" si="703"/>
        <v>0</v>
      </c>
      <c r="AD1194" s="34">
        <f t="shared" si="704"/>
        <v>0</v>
      </c>
      <c r="AE1194" s="34" t="str">
        <f t="shared" si="705"/>
        <v xml:space="preserve"> 0</v>
      </c>
      <c r="AF1194" s="34">
        <f t="shared" si="706"/>
        <v>0</v>
      </c>
      <c r="AG1194" s="34">
        <f t="shared" si="707"/>
        <v>0</v>
      </c>
      <c r="AH1194" s="34" t="str">
        <f t="shared" si="708"/>
        <v/>
      </c>
      <c r="AI1194" s="172" t="str">
        <f>IF(AJ1194&lt;&gt;"",MAX(AI$3:AI1193)+1,"")</f>
        <v/>
      </c>
      <c r="AJ1194" s="172" t="str">
        <f t="shared" si="709"/>
        <v/>
      </c>
      <c r="AK1194" s="172" t="str">
        <f t="shared" si="710"/>
        <v/>
      </c>
      <c r="AL1194" s="172" t="str">
        <f t="shared" si="711"/>
        <v/>
      </c>
      <c r="AM1194" s="172" t="str">
        <f>IF(AN1194&lt;&gt;"",MAX(AM$3:AM1193)+1,"")</f>
        <v/>
      </c>
      <c r="AN1194" s="172" t="str">
        <f t="shared" si="712"/>
        <v/>
      </c>
      <c r="AO1194" s="172" t="str">
        <f t="shared" si="713"/>
        <v/>
      </c>
      <c r="AP1194" s="172" t="str">
        <f t="shared" si="714"/>
        <v/>
      </c>
      <c r="AQ1194" s="172" t="str">
        <f t="shared" si="715"/>
        <v/>
      </c>
      <c r="AR1194" s="172" t="str">
        <f>Table1[[#This Row],[Sex ]]&amp;Table1[[#This Row],[Month]]</f>
        <v/>
      </c>
    </row>
    <row r="1195" spans="2:44" x14ac:dyDescent="0.3">
      <c r="B1195" s="14"/>
      <c r="C1195" s="14"/>
      <c r="D1195" s="14"/>
      <c r="E1195" s="14"/>
      <c r="F1195" s="14"/>
      <c r="G1195" s="14"/>
      <c r="H1195" s="14"/>
      <c r="I1195" s="14"/>
      <c r="J1195" s="14"/>
      <c r="K1195" s="14"/>
      <c r="L1195" s="14"/>
      <c r="M1195" s="24" t="str">
        <f t="shared" ref="M1195:M1258" si="716">IF(I3195&lt;&gt;"",IF(SUM(I3195:I3195)&lt;99,IF(I3195=J3195,I3195,""),""),"")</f>
        <v/>
      </c>
      <c r="N1195" s="24" t="str">
        <f t="shared" ref="N1195:N1258" si="717">IF(H3195&lt;&gt;"",IF(H3195&lt;4,1,IF(H3195&lt;7,2,IF(H3195&lt;10,3,4))),"")</f>
        <v/>
      </c>
      <c r="O1195" s="24" t="str">
        <f t="shared" ref="O1195:O1258" si="718">IF(SUM(I3195:I3195)&lt;99,J3195&amp;" "&amp;I3195,99&amp;" "&amp;99)</f>
        <v xml:space="preserve"> </v>
      </c>
      <c r="P1195" s="24">
        <f t="shared" ref="P1195:P1258" si="719">(J3195+I3195)/2</f>
        <v>0</v>
      </c>
      <c r="Q1195" s="25">
        <f t="shared" ref="Q1195:Q1258" si="720">IF(SUM(I3195:J3195)&lt;99,(I3195-P1195)^2+(J3195-P1195)^2,0)</f>
        <v>0</v>
      </c>
      <c r="R1195" s="26">
        <f t="shared" ref="R1195:R1258" si="721">IF(SUM(I3195:I3195)&lt;99,IF(J3195=0,IF(I3195=0,0,((Q1195)^0.5)/P1195),((Q1195)^0.5)/P1195),"")</f>
        <v>0</v>
      </c>
      <c r="S1195" s="24" t="str">
        <f t="shared" ref="S1195:S1258" si="722">IF(SUM(I3195+J3195)&lt;98,IF(I3195&lt;&gt;"",H3195,""),"")</f>
        <v/>
      </c>
      <c r="T1195" s="24" t="str">
        <f t="shared" ref="T1195:T1258" si="723">IF(SUM(I3195+J3195)&lt;98,IF(J3195&lt;&gt;"",H3195,""),"")</f>
        <v/>
      </c>
      <c r="U1195" s="24" t="str">
        <f t="shared" ref="U1195:U1258" si="724">IF(SUM(I3195+J3195)&lt;99,IF(K3195&lt;&gt;"",H3195,""),"")</f>
        <v/>
      </c>
      <c r="V1195" s="24" t="str">
        <f t="shared" ref="V1195:V1258" si="725">IF(J3195&lt;99,IF(M1195&lt;&gt;"",L3195,""),"")</f>
        <v/>
      </c>
      <c r="W1195" s="24" t="str">
        <f t="shared" ref="W1195:W1258" si="726">IF(J3195&gt;98,99,IF(K3195&gt;98,99,IF(K3195+J3195=198,99,IF(K3195&lt;&gt;"",ABS(J3195-K3195),""))))</f>
        <v/>
      </c>
      <c r="X1195" s="24" t="str">
        <f t="shared" ref="X1195:X1258" si="727">IF(I3195&lt;&gt;0,IF(I3195-J3195&lt;&gt;0,"",H3195),"")</f>
        <v/>
      </c>
      <c r="Y1195" s="24" t="str">
        <f t="shared" ref="Y1195:Y1258" si="728">IF(J3195&lt;&gt;"",H3195,"")</f>
        <v/>
      </c>
      <c r="Z1195" s="24" t="str">
        <f t="shared" ref="Z1195:Z1258" si="729">IF(SUM(I3195+J3195)&lt;98,IF(I3195&lt;&gt;"",G3195,""),"")</f>
        <v/>
      </c>
      <c r="AA1195" s="24" t="b">
        <f t="shared" ref="AA1195:AA1258" si="730">IF(I3195&lt;&gt;"",IF(SUM(I3195:J3195)&gt;98,"",IF(I3195-J3195=0,G3195,"")))</f>
        <v>0</v>
      </c>
      <c r="AB1195" s="34" t="str">
        <f t="shared" ref="AB1195:AB1258" si="731">IF(SUM(I3195:J3195)&gt;98,G3195,"")</f>
        <v/>
      </c>
      <c r="AC1195" s="34">
        <f t="shared" ref="AC1195:AC1258" si="732">IF(SUM(I3195+J3195)&lt;99,L3195,"")</f>
        <v>0</v>
      </c>
      <c r="AD1195" s="34">
        <f t="shared" ref="AD1195:AD1258" si="733">IF(AA1195&lt;&gt;"",AC1195,"")</f>
        <v>0</v>
      </c>
      <c r="AE1195" s="34" t="str">
        <f t="shared" ref="AE1195:AE1258" si="734">H3195&amp;" "&amp;I3195-J3195</f>
        <v xml:space="preserve"> 0</v>
      </c>
      <c r="AF1195" s="34">
        <f t="shared" ref="AF1195:AF1258" si="735">IF(SUM(I3195+J3195)&lt;99,J3195,"")</f>
        <v>0</v>
      </c>
      <c r="AG1195" s="34">
        <f t="shared" ref="AG1195:AG1258" si="736">IF(AF1195&lt;&gt;"",I3195,"")</f>
        <v>0</v>
      </c>
      <c r="AH1195" s="34" t="str">
        <f t="shared" ref="AH1195:AH1258" si="737">IF(I3195&lt;&gt;"",IF((I3195+J3195)&gt;98,"",I3195-J3195),"")</f>
        <v/>
      </c>
      <c r="AI1195" s="172" t="str">
        <f>IF(AJ1195&lt;&gt;"",MAX(AI$3:AI1194)+1,"")</f>
        <v/>
      </c>
      <c r="AJ1195" s="172" t="str">
        <f t="shared" ref="AJ1195:AJ1258" si="738">IF(SUM(I3195:J3195)&lt;98,IF(G3195="F",G3195,""),"")</f>
        <v/>
      </c>
      <c r="AK1195" s="172" t="str">
        <f t="shared" ref="AK1195:AK1258" si="739">IF(AJ1195&lt;&gt;"",F3195,"")</f>
        <v/>
      </c>
      <c r="AL1195" s="172" t="str">
        <f t="shared" ref="AL1195:AL1258" si="740">IF(AK1195&lt;&gt;"",J3195,"")</f>
        <v/>
      </c>
      <c r="AM1195" s="172" t="str">
        <f>IF(AN1195&lt;&gt;"",MAX(AM$3:AM1194)+1,"")</f>
        <v/>
      </c>
      <c r="AN1195" s="172" t="str">
        <f t="shared" ref="AN1195:AN1258" si="741">IF(SUM(I3195:J3195)&lt;98,IF(G3195="M",G3195,""),"")</f>
        <v/>
      </c>
      <c r="AO1195" s="172" t="str">
        <f t="shared" ref="AO1195:AO1258" si="742">IF(AN1195&lt;&gt;"",F3195,"")</f>
        <v/>
      </c>
      <c r="AP1195" s="172" t="str">
        <f t="shared" ref="AP1195:AP1258" si="743">IF(AO1195&lt;&gt;"",J3195,"")</f>
        <v/>
      </c>
      <c r="AQ1195" s="172" t="str">
        <f t="shared" ref="AQ1195:AQ1258" si="744">IF(K3195&lt;&gt;"",J3195&amp;" "&amp;(J3195-K3195),"")</f>
        <v/>
      </c>
      <c r="AR1195" s="172" t="str">
        <f>Table1[[#This Row],[Sex ]]&amp;Table1[[#This Row],[Month]]</f>
        <v/>
      </c>
    </row>
    <row r="1196" spans="2:44" x14ac:dyDescent="0.3">
      <c r="B1196" s="14"/>
      <c r="C1196" s="14"/>
      <c r="D1196" s="14"/>
      <c r="E1196" s="14"/>
      <c r="F1196" s="14"/>
      <c r="G1196" s="14"/>
      <c r="H1196" s="14"/>
      <c r="I1196" s="14"/>
      <c r="J1196" s="14"/>
      <c r="K1196" s="14"/>
      <c r="L1196" s="14"/>
      <c r="M1196" s="24" t="str">
        <f t="shared" si="716"/>
        <v/>
      </c>
      <c r="N1196" s="24" t="str">
        <f t="shared" si="717"/>
        <v/>
      </c>
      <c r="O1196" s="24" t="str">
        <f t="shared" si="718"/>
        <v xml:space="preserve"> </v>
      </c>
      <c r="P1196" s="24">
        <f t="shared" si="719"/>
        <v>0</v>
      </c>
      <c r="Q1196" s="25">
        <f t="shared" si="720"/>
        <v>0</v>
      </c>
      <c r="R1196" s="26">
        <f t="shared" si="721"/>
        <v>0</v>
      </c>
      <c r="S1196" s="24" t="str">
        <f t="shared" si="722"/>
        <v/>
      </c>
      <c r="T1196" s="24" t="str">
        <f t="shared" si="723"/>
        <v/>
      </c>
      <c r="U1196" s="24" t="str">
        <f t="shared" si="724"/>
        <v/>
      </c>
      <c r="V1196" s="24" t="str">
        <f t="shared" si="725"/>
        <v/>
      </c>
      <c r="W1196" s="24" t="str">
        <f t="shared" si="726"/>
        <v/>
      </c>
      <c r="X1196" s="24" t="str">
        <f t="shared" si="727"/>
        <v/>
      </c>
      <c r="Y1196" s="24" t="str">
        <f t="shared" si="728"/>
        <v/>
      </c>
      <c r="Z1196" s="24" t="str">
        <f t="shared" si="729"/>
        <v/>
      </c>
      <c r="AA1196" s="24" t="b">
        <f t="shared" si="730"/>
        <v>0</v>
      </c>
      <c r="AB1196" s="34" t="str">
        <f t="shared" si="731"/>
        <v/>
      </c>
      <c r="AC1196" s="34">
        <f t="shared" si="732"/>
        <v>0</v>
      </c>
      <c r="AD1196" s="34">
        <f t="shared" si="733"/>
        <v>0</v>
      </c>
      <c r="AE1196" s="34" t="str">
        <f t="shared" si="734"/>
        <v xml:space="preserve"> 0</v>
      </c>
      <c r="AF1196" s="34">
        <f t="shared" si="735"/>
        <v>0</v>
      </c>
      <c r="AG1196" s="34">
        <f t="shared" si="736"/>
        <v>0</v>
      </c>
      <c r="AH1196" s="34" t="str">
        <f t="shared" si="737"/>
        <v/>
      </c>
      <c r="AI1196" s="172" t="str">
        <f>IF(AJ1196&lt;&gt;"",MAX(AI$3:AI1195)+1,"")</f>
        <v/>
      </c>
      <c r="AJ1196" s="172" t="str">
        <f t="shared" si="738"/>
        <v/>
      </c>
      <c r="AK1196" s="172" t="str">
        <f t="shared" si="739"/>
        <v/>
      </c>
      <c r="AL1196" s="172" t="str">
        <f t="shared" si="740"/>
        <v/>
      </c>
      <c r="AM1196" s="172" t="str">
        <f>IF(AN1196&lt;&gt;"",MAX(AM$3:AM1195)+1,"")</f>
        <v/>
      </c>
      <c r="AN1196" s="172" t="str">
        <f t="shared" si="741"/>
        <v/>
      </c>
      <c r="AO1196" s="172" t="str">
        <f t="shared" si="742"/>
        <v/>
      </c>
      <c r="AP1196" s="172" t="str">
        <f t="shared" si="743"/>
        <v/>
      </c>
      <c r="AQ1196" s="172" t="str">
        <f t="shared" si="744"/>
        <v/>
      </c>
      <c r="AR1196" s="172" t="str">
        <f>Table1[[#This Row],[Sex ]]&amp;Table1[[#This Row],[Month]]</f>
        <v/>
      </c>
    </row>
    <row r="1197" spans="2:44" x14ac:dyDescent="0.3">
      <c r="B1197" s="14"/>
      <c r="C1197" s="14"/>
      <c r="D1197" s="14"/>
      <c r="E1197" s="14"/>
      <c r="F1197" s="14"/>
      <c r="G1197" s="14"/>
      <c r="H1197" s="14"/>
      <c r="I1197" s="14"/>
      <c r="J1197" s="14"/>
      <c r="K1197" s="14"/>
      <c r="L1197" s="14"/>
      <c r="M1197" s="24" t="str">
        <f t="shared" si="716"/>
        <v/>
      </c>
      <c r="N1197" s="24" t="str">
        <f t="shared" si="717"/>
        <v/>
      </c>
      <c r="O1197" s="24" t="str">
        <f t="shared" si="718"/>
        <v xml:space="preserve"> </v>
      </c>
      <c r="P1197" s="24">
        <f t="shared" si="719"/>
        <v>0</v>
      </c>
      <c r="Q1197" s="25">
        <f t="shared" si="720"/>
        <v>0</v>
      </c>
      <c r="R1197" s="26">
        <f t="shared" si="721"/>
        <v>0</v>
      </c>
      <c r="S1197" s="24" t="str">
        <f t="shared" si="722"/>
        <v/>
      </c>
      <c r="T1197" s="24" t="str">
        <f t="shared" si="723"/>
        <v/>
      </c>
      <c r="U1197" s="24" t="str">
        <f t="shared" si="724"/>
        <v/>
      </c>
      <c r="V1197" s="24" t="str">
        <f t="shared" si="725"/>
        <v/>
      </c>
      <c r="W1197" s="24" t="str">
        <f t="shared" si="726"/>
        <v/>
      </c>
      <c r="X1197" s="24" t="str">
        <f t="shared" si="727"/>
        <v/>
      </c>
      <c r="Y1197" s="24" t="str">
        <f t="shared" si="728"/>
        <v/>
      </c>
      <c r="Z1197" s="24" t="str">
        <f t="shared" si="729"/>
        <v/>
      </c>
      <c r="AA1197" s="24" t="b">
        <f t="shared" si="730"/>
        <v>0</v>
      </c>
      <c r="AB1197" s="34" t="str">
        <f t="shared" si="731"/>
        <v/>
      </c>
      <c r="AC1197" s="34">
        <f t="shared" si="732"/>
        <v>0</v>
      </c>
      <c r="AD1197" s="34">
        <f t="shared" si="733"/>
        <v>0</v>
      </c>
      <c r="AE1197" s="34" t="str">
        <f t="shared" si="734"/>
        <v xml:space="preserve"> 0</v>
      </c>
      <c r="AF1197" s="34">
        <f t="shared" si="735"/>
        <v>0</v>
      </c>
      <c r="AG1197" s="34">
        <f t="shared" si="736"/>
        <v>0</v>
      </c>
      <c r="AH1197" s="34" t="str">
        <f t="shared" si="737"/>
        <v/>
      </c>
      <c r="AI1197" s="172" t="str">
        <f>IF(AJ1197&lt;&gt;"",MAX(AI$3:AI1196)+1,"")</f>
        <v/>
      </c>
      <c r="AJ1197" s="172" t="str">
        <f t="shared" si="738"/>
        <v/>
      </c>
      <c r="AK1197" s="172" t="str">
        <f t="shared" si="739"/>
        <v/>
      </c>
      <c r="AL1197" s="172" t="str">
        <f t="shared" si="740"/>
        <v/>
      </c>
      <c r="AM1197" s="172" t="str">
        <f>IF(AN1197&lt;&gt;"",MAX(AM$3:AM1196)+1,"")</f>
        <v/>
      </c>
      <c r="AN1197" s="172" t="str">
        <f t="shared" si="741"/>
        <v/>
      </c>
      <c r="AO1197" s="172" t="str">
        <f t="shared" si="742"/>
        <v/>
      </c>
      <c r="AP1197" s="172" t="str">
        <f t="shared" si="743"/>
        <v/>
      </c>
      <c r="AQ1197" s="172" t="str">
        <f t="shared" si="744"/>
        <v/>
      </c>
      <c r="AR1197" s="172" t="str">
        <f>Table1[[#This Row],[Sex ]]&amp;Table1[[#This Row],[Month]]</f>
        <v/>
      </c>
    </row>
    <row r="1198" spans="2:44" x14ac:dyDescent="0.3">
      <c r="B1198" s="14"/>
      <c r="C1198" s="14"/>
      <c r="D1198" s="14"/>
      <c r="E1198" s="14"/>
      <c r="F1198" s="14"/>
      <c r="G1198" s="14"/>
      <c r="H1198" s="14"/>
      <c r="I1198" s="14"/>
      <c r="J1198" s="14"/>
      <c r="K1198" s="14"/>
      <c r="L1198" s="14"/>
      <c r="M1198" s="24" t="str">
        <f t="shared" si="716"/>
        <v/>
      </c>
      <c r="N1198" s="24" t="str">
        <f t="shared" si="717"/>
        <v/>
      </c>
      <c r="O1198" s="24" t="str">
        <f t="shared" si="718"/>
        <v xml:space="preserve"> </v>
      </c>
      <c r="P1198" s="24">
        <f t="shared" si="719"/>
        <v>0</v>
      </c>
      <c r="Q1198" s="25">
        <f t="shared" si="720"/>
        <v>0</v>
      </c>
      <c r="R1198" s="26">
        <f t="shared" si="721"/>
        <v>0</v>
      </c>
      <c r="S1198" s="24" t="str">
        <f t="shared" si="722"/>
        <v/>
      </c>
      <c r="T1198" s="24" t="str">
        <f t="shared" si="723"/>
        <v/>
      </c>
      <c r="U1198" s="24" t="str">
        <f t="shared" si="724"/>
        <v/>
      </c>
      <c r="V1198" s="24" t="str">
        <f t="shared" si="725"/>
        <v/>
      </c>
      <c r="W1198" s="24" t="str">
        <f t="shared" si="726"/>
        <v/>
      </c>
      <c r="X1198" s="24" t="str">
        <f t="shared" si="727"/>
        <v/>
      </c>
      <c r="Y1198" s="24" t="str">
        <f t="shared" si="728"/>
        <v/>
      </c>
      <c r="Z1198" s="24" t="str">
        <f t="shared" si="729"/>
        <v/>
      </c>
      <c r="AA1198" s="24" t="b">
        <f t="shared" si="730"/>
        <v>0</v>
      </c>
      <c r="AB1198" s="34" t="str">
        <f t="shared" si="731"/>
        <v/>
      </c>
      <c r="AC1198" s="34">
        <f t="shared" si="732"/>
        <v>0</v>
      </c>
      <c r="AD1198" s="34">
        <f t="shared" si="733"/>
        <v>0</v>
      </c>
      <c r="AE1198" s="34" t="str">
        <f t="shared" si="734"/>
        <v xml:space="preserve"> 0</v>
      </c>
      <c r="AF1198" s="34">
        <f t="shared" si="735"/>
        <v>0</v>
      </c>
      <c r="AG1198" s="34">
        <f t="shared" si="736"/>
        <v>0</v>
      </c>
      <c r="AH1198" s="34" t="str">
        <f t="shared" si="737"/>
        <v/>
      </c>
      <c r="AI1198" s="172" t="str">
        <f>IF(AJ1198&lt;&gt;"",MAX(AI$3:AI1197)+1,"")</f>
        <v/>
      </c>
      <c r="AJ1198" s="172" t="str">
        <f t="shared" si="738"/>
        <v/>
      </c>
      <c r="AK1198" s="172" t="str">
        <f t="shared" si="739"/>
        <v/>
      </c>
      <c r="AL1198" s="172" t="str">
        <f t="shared" si="740"/>
        <v/>
      </c>
      <c r="AM1198" s="172" t="str">
        <f>IF(AN1198&lt;&gt;"",MAX(AM$3:AM1197)+1,"")</f>
        <v/>
      </c>
      <c r="AN1198" s="172" t="str">
        <f t="shared" si="741"/>
        <v/>
      </c>
      <c r="AO1198" s="172" t="str">
        <f t="shared" si="742"/>
        <v/>
      </c>
      <c r="AP1198" s="172" t="str">
        <f t="shared" si="743"/>
        <v/>
      </c>
      <c r="AQ1198" s="172" t="str">
        <f t="shared" si="744"/>
        <v/>
      </c>
      <c r="AR1198" s="172" t="str">
        <f>Table1[[#This Row],[Sex ]]&amp;Table1[[#This Row],[Month]]</f>
        <v/>
      </c>
    </row>
    <row r="1199" spans="2:44" x14ac:dyDescent="0.3">
      <c r="B1199" s="14"/>
      <c r="C1199" s="14"/>
      <c r="D1199" s="14"/>
      <c r="E1199" s="14"/>
      <c r="F1199" s="14"/>
      <c r="G1199" s="14"/>
      <c r="H1199" s="14"/>
      <c r="I1199" s="14"/>
      <c r="J1199" s="14"/>
      <c r="K1199" s="14"/>
      <c r="L1199" s="14"/>
      <c r="M1199" s="24" t="str">
        <f t="shared" si="716"/>
        <v/>
      </c>
      <c r="N1199" s="24" t="str">
        <f t="shared" si="717"/>
        <v/>
      </c>
      <c r="O1199" s="24" t="str">
        <f t="shared" si="718"/>
        <v xml:space="preserve"> </v>
      </c>
      <c r="P1199" s="24">
        <f t="shared" si="719"/>
        <v>0</v>
      </c>
      <c r="Q1199" s="25">
        <f t="shared" si="720"/>
        <v>0</v>
      </c>
      <c r="R1199" s="26">
        <f t="shared" si="721"/>
        <v>0</v>
      </c>
      <c r="S1199" s="24" t="str">
        <f t="shared" si="722"/>
        <v/>
      </c>
      <c r="T1199" s="24" t="str">
        <f t="shared" si="723"/>
        <v/>
      </c>
      <c r="U1199" s="24" t="str">
        <f t="shared" si="724"/>
        <v/>
      </c>
      <c r="V1199" s="24" t="str">
        <f t="shared" si="725"/>
        <v/>
      </c>
      <c r="W1199" s="24" t="str">
        <f t="shared" si="726"/>
        <v/>
      </c>
      <c r="X1199" s="24" t="str">
        <f t="shared" si="727"/>
        <v/>
      </c>
      <c r="Y1199" s="24" t="str">
        <f t="shared" si="728"/>
        <v/>
      </c>
      <c r="Z1199" s="24" t="str">
        <f t="shared" si="729"/>
        <v/>
      </c>
      <c r="AA1199" s="24" t="b">
        <f t="shared" si="730"/>
        <v>0</v>
      </c>
      <c r="AB1199" s="34" t="str">
        <f t="shared" si="731"/>
        <v/>
      </c>
      <c r="AC1199" s="34">
        <f t="shared" si="732"/>
        <v>0</v>
      </c>
      <c r="AD1199" s="34">
        <f t="shared" si="733"/>
        <v>0</v>
      </c>
      <c r="AE1199" s="34" t="str">
        <f t="shared" si="734"/>
        <v xml:space="preserve"> 0</v>
      </c>
      <c r="AF1199" s="34">
        <f t="shared" si="735"/>
        <v>0</v>
      </c>
      <c r="AG1199" s="34">
        <f t="shared" si="736"/>
        <v>0</v>
      </c>
      <c r="AH1199" s="34" t="str">
        <f t="shared" si="737"/>
        <v/>
      </c>
      <c r="AI1199" s="172" t="str">
        <f>IF(AJ1199&lt;&gt;"",MAX(AI$3:AI1198)+1,"")</f>
        <v/>
      </c>
      <c r="AJ1199" s="172" t="str">
        <f t="shared" si="738"/>
        <v/>
      </c>
      <c r="AK1199" s="172" t="str">
        <f t="shared" si="739"/>
        <v/>
      </c>
      <c r="AL1199" s="172" t="str">
        <f t="shared" si="740"/>
        <v/>
      </c>
      <c r="AM1199" s="172" t="str">
        <f>IF(AN1199&lt;&gt;"",MAX(AM$3:AM1198)+1,"")</f>
        <v/>
      </c>
      <c r="AN1199" s="172" t="str">
        <f t="shared" si="741"/>
        <v/>
      </c>
      <c r="AO1199" s="172" t="str">
        <f t="shared" si="742"/>
        <v/>
      </c>
      <c r="AP1199" s="172" t="str">
        <f t="shared" si="743"/>
        <v/>
      </c>
      <c r="AQ1199" s="172" t="str">
        <f t="shared" si="744"/>
        <v/>
      </c>
      <c r="AR1199" s="172" t="str">
        <f>Table1[[#This Row],[Sex ]]&amp;Table1[[#This Row],[Month]]</f>
        <v/>
      </c>
    </row>
    <row r="1200" spans="2:44" x14ac:dyDescent="0.3">
      <c r="B1200" s="14"/>
      <c r="C1200" s="14"/>
      <c r="D1200" s="14"/>
      <c r="E1200" s="14"/>
      <c r="F1200" s="14"/>
      <c r="G1200" s="14"/>
      <c r="H1200" s="14"/>
      <c r="I1200" s="14"/>
      <c r="J1200" s="14"/>
      <c r="K1200" s="14"/>
      <c r="L1200" s="14"/>
      <c r="M1200" s="24" t="str">
        <f t="shared" si="716"/>
        <v/>
      </c>
      <c r="N1200" s="24" t="str">
        <f t="shared" si="717"/>
        <v/>
      </c>
      <c r="O1200" s="24" t="str">
        <f t="shared" si="718"/>
        <v xml:space="preserve"> </v>
      </c>
      <c r="P1200" s="24">
        <f t="shared" si="719"/>
        <v>0</v>
      </c>
      <c r="Q1200" s="25">
        <f t="shared" si="720"/>
        <v>0</v>
      </c>
      <c r="R1200" s="26">
        <f t="shared" si="721"/>
        <v>0</v>
      </c>
      <c r="S1200" s="24" t="str">
        <f t="shared" si="722"/>
        <v/>
      </c>
      <c r="T1200" s="24" t="str">
        <f t="shared" si="723"/>
        <v/>
      </c>
      <c r="U1200" s="24" t="str">
        <f t="shared" si="724"/>
        <v/>
      </c>
      <c r="V1200" s="24" t="str">
        <f t="shared" si="725"/>
        <v/>
      </c>
      <c r="W1200" s="24" t="str">
        <f t="shared" si="726"/>
        <v/>
      </c>
      <c r="X1200" s="24" t="str">
        <f t="shared" si="727"/>
        <v/>
      </c>
      <c r="Y1200" s="24" t="str">
        <f t="shared" si="728"/>
        <v/>
      </c>
      <c r="Z1200" s="24" t="str">
        <f t="shared" si="729"/>
        <v/>
      </c>
      <c r="AA1200" s="24" t="b">
        <f t="shared" si="730"/>
        <v>0</v>
      </c>
      <c r="AB1200" s="34" t="str">
        <f t="shared" si="731"/>
        <v/>
      </c>
      <c r="AC1200" s="34">
        <f t="shared" si="732"/>
        <v>0</v>
      </c>
      <c r="AD1200" s="34">
        <f t="shared" si="733"/>
        <v>0</v>
      </c>
      <c r="AE1200" s="34" t="str">
        <f t="shared" si="734"/>
        <v xml:space="preserve"> 0</v>
      </c>
      <c r="AF1200" s="34">
        <f t="shared" si="735"/>
        <v>0</v>
      </c>
      <c r="AG1200" s="34">
        <f t="shared" si="736"/>
        <v>0</v>
      </c>
      <c r="AH1200" s="34" t="str">
        <f t="shared" si="737"/>
        <v/>
      </c>
      <c r="AI1200" s="172" t="str">
        <f>IF(AJ1200&lt;&gt;"",MAX(AI$3:AI1199)+1,"")</f>
        <v/>
      </c>
      <c r="AJ1200" s="172" t="str">
        <f t="shared" si="738"/>
        <v/>
      </c>
      <c r="AK1200" s="172" t="str">
        <f t="shared" si="739"/>
        <v/>
      </c>
      <c r="AL1200" s="172" t="str">
        <f t="shared" si="740"/>
        <v/>
      </c>
      <c r="AM1200" s="172" t="str">
        <f>IF(AN1200&lt;&gt;"",MAX(AM$3:AM1199)+1,"")</f>
        <v/>
      </c>
      <c r="AN1200" s="172" t="str">
        <f t="shared" si="741"/>
        <v/>
      </c>
      <c r="AO1200" s="172" t="str">
        <f t="shared" si="742"/>
        <v/>
      </c>
      <c r="AP1200" s="172" t="str">
        <f t="shared" si="743"/>
        <v/>
      </c>
      <c r="AQ1200" s="172" t="str">
        <f t="shared" si="744"/>
        <v/>
      </c>
      <c r="AR1200" s="172" t="str">
        <f>Table1[[#This Row],[Sex ]]&amp;Table1[[#This Row],[Month]]</f>
        <v/>
      </c>
    </row>
    <row r="1201" spans="2:44" x14ac:dyDescent="0.3">
      <c r="B1201" s="14"/>
      <c r="C1201" s="14"/>
      <c r="D1201" s="14"/>
      <c r="E1201" s="14"/>
      <c r="F1201" s="14"/>
      <c r="G1201" s="14"/>
      <c r="H1201" s="14"/>
      <c r="I1201" s="14"/>
      <c r="J1201" s="14"/>
      <c r="K1201" s="14"/>
      <c r="L1201" s="14"/>
      <c r="M1201" s="24" t="str">
        <f t="shared" si="716"/>
        <v/>
      </c>
      <c r="N1201" s="24" t="str">
        <f t="shared" si="717"/>
        <v/>
      </c>
      <c r="O1201" s="24" t="str">
        <f t="shared" si="718"/>
        <v xml:space="preserve"> </v>
      </c>
      <c r="P1201" s="24">
        <f t="shared" si="719"/>
        <v>0</v>
      </c>
      <c r="Q1201" s="25">
        <f t="shared" si="720"/>
        <v>0</v>
      </c>
      <c r="R1201" s="26">
        <f t="shared" si="721"/>
        <v>0</v>
      </c>
      <c r="S1201" s="24" t="str">
        <f t="shared" si="722"/>
        <v/>
      </c>
      <c r="T1201" s="24" t="str">
        <f t="shared" si="723"/>
        <v/>
      </c>
      <c r="U1201" s="24" t="str">
        <f t="shared" si="724"/>
        <v/>
      </c>
      <c r="V1201" s="24" t="str">
        <f t="shared" si="725"/>
        <v/>
      </c>
      <c r="W1201" s="24" t="str">
        <f t="shared" si="726"/>
        <v/>
      </c>
      <c r="X1201" s="24" t="str">
        <f t="shared" si="727"/>
        <v/>
      </c>
      <c r="Y1201" s="24" t="str">
        <f t="shared" si="728"/>
        <v/>
      </c>
      <c r="Z1201" s="24" t="str">
        <f t="shared" si="729"/>
        <v/>
      </c>
      <c r="AA1201" s="24" t="b">
        <f t="shared" si="730"/>
        <v>0</v>
      </c>
      <c r="AB1201" s="34" t="str">
        <f t="shared" si="731"/>
        <v/>
      </c>
      <c r="AC1201" s="34">
        <f t="shared" si="732"/>
        <v>0</v>
      </c>
      <c r="AD1201" s="34">
        <f t="shared" si="733"/>
        <v>0</v>
      </c>
      <c r="AE1201" s="34" t="str">
        <f t="shared" si="734"/>
        <v xml:space="preserve"> 0</v>
      </c>
      <c r="AF1201" s="34">
        <f t="shared" si="735"/>
        <v>0</v>
      </c>
      <c r="AG1201" s="34">
        <f t="shared" si="736"/>
        <v>0</v>
      </c>
      <c r="AH1201" s="34" t="str">
        <f t="shared" si="737"/>
        <v/>
      </c>
      <c r="AI1201" s="172" t="str">
        <f>IF(AJ1201&lt;&gt;"",MAX(AI$3:AI1200)+1,"")</f>
        <v/>
      </c>
      <c r="AJ1201" s="172" t="str">
        <f t="shared" si="738"/>
        <v/>
      </c>
      <c r="AK1201" s="172" t="str">
        <f t="shared" si="739"/>
        <v/>
      </c>
      <c r="AL1201" s="172" t="str">
        <f t="shared" si="740"/>
        <v/>
      </c>
      <c r="AM1201" s="172" t="str">
        <f>IF(AN1201&lt;&gt;"",MAX(AM$3:AM1200)+1,"")</f>
        <v/>
      </c>
      <c r="AN1201" s="172" t="str">
        <f t="shared" si="741"/>
        <v/>
      </c>
      <c r="AO1201" s="172" t="str">
        <f t="shared" si="742"/>
        <v/>
      </c>
      <c r="AP1201" s="172" t="str">
        <f t="shared" si="743"/>
        <v/>
      </c>
      <c r="AQ1201" s="172" t="str">
        <f t="shared" si="744"/>
        <v/>
      </c>
      <c r="AR1201" s="172" t="str">
        <f>Table1[[#This Row],[Sex ]]&amp;Table1[[#This Row],[Month]]</f>
        <v/>
      </c>
    </row>
    <row r="1202" spans="2:44" x14ac:dyDescent="0.3">
      <c r="B1202" s="14"/>
      <c r="C1202" s="14"/>
      <c r="D1202" s="14"/>
      <c r="E1202" s="14"/>
      <c r="F1202" s="14"/>
      <c r="G1202" s="14"/>
      <c r="H1202" s="14"/>
      <c r="I1202" s="14"/>
      <c r="J1202" s="14"/>
      <c r="K1202" s="14"/>
      <c r="L1202" s="14"/>
      <c r="M1202" s="24" t="str">
        <f t="shared" si="716"/>
        <v/>
      </c>
      <c r="N1202" s="24" t="str">
        <f t="shared" si="717"/>
        <v/>
      </c>
      <c r="O1202" s="24" t="str">
        <f t="shared" si="718"/>
        <v xml:space="preserve"> </v>
      </c>
      <c r="P1202" s="24">
        <f t="shared" si="719"/>
        <v>0</v>
      </c>
      <c r="Q1202" s="25">
        <f t="shared" si="720"/>
        <v>0</v>
      </c>
      <c r="R1202" s="26">
        <f t="shared" si="721"/>
        <v>0</v>
      </c>
      <c r="S1202" s="24" t="str">
        <f t="shared" si="722"/>
        <v/>
      </c>
      <c r="T1202" s="24" t="str">
        <f t="shared" si="723"/>
        <v/>
      </c>
      <c r="U1202" s="24" t="str">
        <f t="shared" si="724"/>
        <v/>
      </c>
      <c r="V1202" s="24" t="str">
        <f t="shared" si="725"/>
        <v/>
      </c>
      <c r="W1202" s="24" t="str">
        <f t="shared" si="726"/>
        <v/>
      </c>
      <c r="X1202" s="24" t="str">
        <f t="shared" si="727"/>
        <v/>
      </c>
      <c r="Y1202" s="24" t="str">
        <f t="shared" si="728"/>
        <v/>
      </c>
      <c r="Z1202" s="24" t="str">
        <f t="shared" si="729"/>
        <v/>
      </c>
      <c r="AA1202" s="24" t="b">
        <f t="shared" si="730"/>
        <v>0</v>
      </c>
      <c r="AB1202" s="34" t="str">
        <f t="shared" si="731"/>
        <v/>
      </c>
      <c r="AC1202" s="34">
        <f t="shared" si="732"/>
        <v>0</v>
      </c>
      <c r="AD1202" s="34">
        <f t="shared" si="733"/>
        <v>0</v>
      </c>
      <c r="AE1202" s="34" t="str">
        <f t="shared" si="734"/>
        <v xml:space="preserve"> 0</v>
      </c>
      <c r="AF1202" s="34">
        <f t="shared" si="735"/>
        <v>0</v>
      </c>
      <c r="AG1202" s="34">
        <f t="shared" si="736"/>
        <v>0</v>
      </c>
      <c r="AH1202" s="34" t="str">
        <f t="shared" si="737"/>
        <v/>
      </c>
      <c r="AI1202" s="172" t="str">
        <f>IF(AJ1202&lt;&gt;"",MAX(AI$3:AI1201)+1,"")</f>
        <v/>
      </c>
      <c r="AJ1202" s="172" t="str">
        <f t="shared" si="738"/>
        <v/>
      </c>
      <c r="AK1202" s="172" t="str">
        <f t="shared" si="739"/>
        <v/>
      </c>
      <c r="AL1202" s="172" t="str">
        <f t="shared" si="740"/>
        <v/>
      </c>
      <c r="AM1202" s="172" t="str">
        <f>IF(AN1202&lt;&gt;"",MAX(AM$3:AM1201)+1,"")</f>
        <v/>
      </c>
      <c r="AN1202" s="172" t="str">
        <f t="shared" si="741"/>
        <v/>
      </c>
      <c r="AO1202" s="172" t="str">
        <f t="shared" si="742"/>
        <v/>
      </c>
      <c r="AP1202" s="172" t="str">
        <f t="shared" si="743"/>
        <v/>
      </c>
      <c r="AQ1202" s="172" t="str">
        <f t="shared" si="744"/>
        <v/>
      </c>
      <c r="AR1202" s="172" t="str">
        <f>Table1[[#This Row],[Sex ]]&amp;Table1[[#This Row],[Month]]</f>
        <v/>
      </c>
    </row>
    <row r="1203" spans="2:44" x14ac:dyDescent="0.3">
      <c r="B1203" s="14"/>
      <c r="C1203" s="14"/>
      <c r="D1203" s="14"/>
      <c r="E1203" s="14"/>
      <c r="F1203" s="14"/>
      <c r="G1203" s="14"/>
      <c r="H1203" s="14"/>
      <c r="I1203" s="14"/>
      <c r="J1203" s="14"/>
      <c r="K1203" s="14"/>
      <c r="L1203" s="14"/>
      <c r="M1203" s="24" t="str">
        <f t="shared" si="716"/>
        <v/>
      </c>
      <c r="N1203" s="24" t="str">
        <f t="shared" si="717"/>
        <v/>
      </c>
      <c r="O1203" s="24" t="str">
        <f t="shared" si="718"/>
        <v xml:space="preserve"> </v>
      </c>
      <c r="P1203" s="24">
        <f t="shared" si="719"/>
        <v>0</v>
      </c>
      <c r="Q1203" s="25">
        <f t="shared" si="720"/>
        <v>0</v>
      </c>
      <c r="R1203" s="26">
        <f t="shared" si="721"/>
        <v>0</v>
      </c>
      <c r="S1203" s="24" t="str">
        <f t="shared" si="722"/>
        <v/>
      </c>
      <c r="T1203" s="24" t="str">
        <f t="shared" si="723"/>
        <v/>
      </c>
      <c r="U1203" s="24" t="str">
        <f t="shared" si="724"/>
        <v/>
      </c>
      <c r="V1203" s="24" t="str">
        <f t="shared" si="725"/>
        <v/>
      </c>
      <c r="W1203" s="24" t="str">
        <f t="shared" si="726"/>
        <v/>
      </c>
      <c r="X1203" s="24" t="str">
        <f t="shared" si="727"/>
        <v/>
      </c>
      <c r="Y1203" s="24" t="str">
        <f t="shared" si="728"/>
        <v/>
      </c>
      <c r="Z1203" s="24" t="str">
        <f t="shared" si="729"/>
        <v/>
      </c>
      <c r="AA1203" s="24" t="b">
        <f t="shared" si="730"/>
        <v>0</v>
      </c>
      <c r="AB1203" s="34" t="str">
        <f t="shared" si="731"/>
        <v/>
      </c>
      <c r="AC1203" s="34">
        <f t="shared" si="732"/>
        <v>0</v>
      </c>
      <c r="AD1203" s="34">
        <f t="shared" si="733"/>
        <v>0</v>
      </c>
      <c r="AE1203" s="34" t="str">
        <f t="shared" si="734"/>
        <v xml:space="preserve"> 0</v>
      </c>
      <c r="AF1203" s="34">
        <f t="shared" si="735"/>
        <v>0</v>
      </c>
      <c r="AG1203" s="34">
        <f t="shared" si="736"/>
        <v>0</v>
      </c>
      <c r="AH1203" s="34" t="str">
        <f t="shared" si="737"/>
        <v/>
      </c>
      <c r="AI1203" s="172" t="str">
        <f>IF(AJ1203&lt;&gt;"",MAX(AI$3:AI1202)+1,"")</f>
        <v/>
      </c>
      <c r="AJ1203" s="172" t="str">
        <f t="shared" si="738"/>
        <v/>
      </c>
      <c r="AK1203" s="172" t="str">
        <f t="shared" si="739"/>
        <v/>
      </c>
      <c r="AL1203" s="172" t="str">
        <f t="shared" si="740"/>
        <v/>
      </c>
      <c r="AM1203" s="172" t="str">
        <f>IF(AN1203&lt;&gt;"",MAX(AM$3:AM1202)+1,"")</f>
        <v/>
      </c>
      <c r="AN1203" s="172" t="str">
        <f t="shared" si="741"/>
        <v/>
      </c>
      <c r="AO1203" s="172" t="str">
        <f t="shared" si="742"/>
        <v/>
      </c>
      <c r="AP1203" s="172" t="str">
        <f t="shared" si="743"/>
        <v/>
      </c>
      <c r="AQ1203" s="172" t="str">
        <f t="shared" si="744"/>
        <v/>
      </c>
      <c r="AR1203" s="172" t="str">
        <f>Table1[[#This Row],[Sex ]]&amp;Table1[[#This Row],[Month]]</f>
        <v/>
      </c>
    </row>
    <row r="1204" spans="2:44" x14ac:dyDescent="0.3">
      <c r="B1204" s="14"/>
      <c r="C1204" s="14"/>
      <c r="D1204" s="14"/>
      <c r="E1204" s="14"/>
      <c r="F1204" s="14"/>
      <c r="G1204" s="14"/>
      <c r="H1204" s="14"/>
      <c r="I1204" s="14"/>
      <c r="J1204" s="14"/>
      <c r="K1204" s="14"/>
      <c r="L1204" s="14"/>
      <c r="M1204" s="24" t="str">
        <f t="shared" si="716"/>
        <v/>
      </c>
      <c r="N1204" s="24" t="str">
        <f t="shared" si="717"/>
        <v/>
      </c>
      <c r="O1204" s="24" t="str">
        <f t="shared" si="718"/>
        <v xml:space="preserve"> </v>
      </c>
      <c r="P1204" s="24">
        <f t="shared" si="719"/>
        <v>0</v>
      </c>
      <c r="Q1204" s="25">
        <f t="shared" si="720"/>
        <v>0</v>
      </c>
      <c r="R1204" s="26">
        <f t="shared" si="721"/>
        <v>0</v>
      </c>
      <c r="S1204" s="24" t="str">
        <f t="shared" si="722"/>
        <v/>
      </c>
      <c r="T1204" s="24" t="str">
        <f t="shared" si="723"/>
        <v/>
      </c>
      <c r="U1204" s="24" t="str">
        <f t="shared" si="724"/>
        <v/>
      </c>
      <c r="V1204" s="24" t="str">
        <f t="shared" si="725"/>
        <v/>
      </c>
      <c r="W1204" s="24" t="str">
        <f t="shared" si="726"/>
        <v/>
      </c>
      <c r="X1204" s="24" t="str">
        <f t="shared" si="727"/>
        <v/>
      </c>
      <c r="Y1204" s="24" t="str">
        <f t="shared" si="728"/>
        <v/>
      </c>
      <c r="Z1204" s="24" t="str">
        <f t="shared" si="729"/>
        <v/>
      </c>
      <c r="AA1204" s="24" t="b">
        <f t="shared" si="730"/>
        <v>0</v>
      </c>
      <c r="AB1204" s="34" t="str">
        <f t="shared" si="731"/>
        <v/>
      </c>
      <c r="AC1204" s="34">
        <f t="shared" si="732"/>
        <v>0</v>
      </c>
      <c r="AD1204" s="34">
        <f t="shared" si="733"/>
        <v>0</v>
      </c>
      <c r="AE1204" s="34" t="str">
        <f t="shared" si="734"/>
        <v xml:space="preserve"> 0</v>
      </c>
      <c r="AF1204" s="34">
        <f t="shared" si="735"/>
        <v>0</v>
      </c>
      <c r="AG1204" s="34">
        <f t="shared" si="736"/>
        <v>0</v>
      </c>
      <c r="AH1204" s="34" t="str">
        <f t="shared" si="737"/>
        <v/>
      </c>
      <c r="AI1204" s="172" t="str">
        <f>IF(AJ1204&lt;&gt;"",MAX(AI$3:AI1203)+1,"")</f>
        <v/>
      </c>
      <c r="AJ1204" s="172" t="str">
        <f t="shared" si="738"/>
        <v/>
      </c>
      <c r="AK1204" s="172" t="str">
        <f t="shared" si="739"/>
        <v/>
      </c>
      <c r="AL1204" s="172" t="str">
        <f t="shared" si="740"/>
        <v/>
      </c>
      <c r="AM1204" s="172" t="str">
        <f>IF(AN1204&lt;&gt;"",MAX(AM$3:AM1203)+1,"")</f>
        <v/>
      </c>
      <c r="AN1204" s="172" t="str">
        <f t="shared" si="741"/>
        <v/>
      </c>
      <c r="AO1204" s="172" t="str">
        <f t="shared" si="742"/>
        <v/>
      </c>
      <c r="AP1204" s="172" t="str">
        <f t="shared" si="743"/>
        <v/>
      </c>
      <c r="AQ1204" s="172" t="str">
        <f t="shared" si="744"/>
        <v/>
      </c>
      <c r="AR1204" s="172" t="str">
        <f>Table1[[#This Row],[Sex ]]&amp;Table1[[#This Row],[Month]]</f>
        <v/>
      </c>
    </row>
    <row r="1205" spans="2:44" x14ac:dyDescent="0.3">
      <c r="B1205" s="14"/>
      <c r="C1205" s="14"/>
      <c r="D1205" s="14"/>
      <c r="E1205" s="14"/>
      <c r="F1205" s="14"/>
      <c r="G1205" s="14"/>
      <c r="H1205" s="14"/>
      <c r="I1205" s="14"/>
      <c r="J1205" s="14"/>
      <c r="K1205" s="14"/>
      <c r="L1205" s="14"/>
      <c r="M1205" s="24" t="str">
        <f t="shared" si="716"/>
        <v/>
      </c>
      <c r="N1205" s="24" t="str">
        <f t="shared" si="717"/>
        <v/>
      </c>
      <c r="O1205" s="24" t="str">
        <f t="shared" si="718"/>
        <v xml:space="preserve"> </v>
      </c>
      <c r="P1205" s="24">
        <f t="shared" si="719"/>
        <v>0</v>
      </c>
      <c r="Q1205" s="25">
        <f t="shared" si="720"/>
        <v>0</v>
      </c>
      <c r="R1205" s="26">
        <f t="shared" si="721"/>
        <v>0</v>
      </c>
      <c r="S1205" s="24" t="str">
        <f t="shared" si="722"/>
        <v/>
      </c>
      <c r="T1205" s="24" t="str">
        <f t="shared" si="723"/>
        <v/>
      </c>
      <c r="U1205" s="24" t="str">
        <f t="shared" si="724"/>
        <v/>
      </c>
      <c r="V1205" s="24" t="str">
        <f t="shared" si="725"/>
        <v/>
      </c>
      <c r="W1205" s="24" t="str">
        <f t="shared" si="726"/>
        <v/>
      </c>
      <c r="X1205" s="24" t="str">
        <f t="shared" si="727"/>
        <v/>
      </c>
      <c r="Y1205" s="24" t="str">
        <f t="shared" si="728"/>
        <v/>
      </c>
      <c r="Z1205" s="24" t="str">
        <f t="shared" si="729"/>
        <v/>
      </c>
      <c r="AA1205" s="24" t="b">
        <f t="shared" si="730"/>
        <v>0</v>
      </c>
      <c r="AB1205" s="34" t="str">
        <f t="shared" si="731"/>
        <v/>
      </c>
      <c r="AC1205" s="34">
        <f t="shared" si="732"/>
        <v>0</v>
      </c>
      <c r="AD1205" s="34">
        <f t="shared" si="733"/>
        <v>0</v>
      </c>
      <c r="AE1205" s="34" t="str">
        <f t="shared" si="734"/>
        <v xml:space="preserve"> 0</v>
      </c>
      <c r="AF1205" s="34">
        <f t="shared" si="735"/>
        <v>0</v>
      </c>
      <c r="AG1205" s="34">
        <f t="shared" si="736"/>
        <v>0</v>
      </c>
      <c r="AH1205" s="34" t="str">
        <f t="shared" si="737"/>
        <v/>
      </c>
      <c r="AI1205" s="172" t="str">
        <f>IF(AJ1205&lt;&gt;"",MAX(AI$3:AI1204)+1,"")</f>
        <v/>
      </c>
      <c r="AJ1205" s="172" t="str">
        <f t="shared" si="738"/>
        <v/>
      </c>
      <c r="AK1205" s="172" t="str">
        <f t="shared" si="739"/>
        <v/>
      </c>
      <c r="AL1205" s="172" t="str">
        <f t="shared" si="740"/>
        <v/>
      </c>
      <c r="AM1205" s="172" t="str">
        <f>IF(AN1205&lt;&gt;"",MAX(AM$3:AM1204)+1,"")</f>
        <v/>
      </c>
      <c r="AN1205" s="172" t="str">
        <f t="shared" si="741"/>
        <v/>
      </c>
      <c r="AO1205" s="172" t="str">
        <f t="shared" si="742"/>
        <v/>
      </c>
      <c r="AP1205" s="172" t="str">
        <f t="shared" si="743"/>
        <v/>
      </c>
      <c r="AQ1205" s="172" t="str">
        <f t="shared" si="744"/>
        <v/>
      </c>
      <c r="AR1205" s="172" t="str">
        <f>Table1[[#This Row],[Sex ]]&amp;Table1[[#This Row],[Month]]</f>
        <v/>
      </c>
    </row>
    <row r="1206" spans="2:44" x14ac:dyDescent="0.3">
      <c r="B1206" s="14"/>
      <c r="C1206" s="14"/>
      <c r="D1206" s="14"/>
      <c r="E1206" s="14"/>
      <c r="F1206" s="14"/>
      <c r="G1206" s="14"/>
      <c r="H1206" s="14"/>
      <c r="I1206" s="14"/>
      <c r="J1206" s="14"/>
      <c r="K1206" s="14"/>
      <c r="L1206" s="14"/>
      <c r="M1206" s="24" t="str">
        <f t="shared" si="716"/>
        <v/>
      </c>
      <c r="N1206" s="24" t="str">
        <f t="shared" si="717"/>
        <v/>
      </c>
      <c r="O1206" s="24" t="str">
        <f t="shared" si="718"/>
        <v xml:space="preserve"> </v>
      </c>
      <c r="P1206" s="24">
        <f t="shared" si="719"/>
        <v>0</v>
      </c>
      <c r="Q1206" s="25">
        <f t="shared" si="720"/>
        <v>0</v>
      </c>
      <c r="R1206" s="26">
        <f t="shared" si="721"/>
        <v>0</v>
      </c>
      <c r="S1206" s="24" t="str">
        <f t="shared" si="722"/>
        <v/>
      </c>
      <c r="T1206" s="24" t="str">
        <f t="shared" si="723"/>
        <v/>
      </c>
      <c r="U1206" s="24" t="str">
        <f t="shared" si="724"/>
        <v/>
      </c>
      <c r="V1206" s="24" t="str">
        <f t="shared" si="725"/>
        <v/>
      </c>
      <c r="W1206" s="24" t="str">
        <f t="shared" si="726"/>
        <v/>
      </c>
      <c r="X1206" s="24" t="str">
        <f t="shared" si="727"/>
        <v/>
      </c>
      <c r="Y1206" s="24" t="str">
        <f t="shared" si="728"/>
        <v/>
      </c>
      <c r="Z1206" s="24" t="str">
        <f t="shared" si="729"/>
        <v/>
      </c>
      <c r="AA1206" s="24" t="b">
        <f t="shared" si="730"/>
        <v>0</v>
      </c>
      <c r="AB1206" s="34" t="str">
        <f t="shared" si="731"/>
        <v/>
      </c>
      <c r="AC1206" s="34">
        <f t="shared" si="732"/>
        <v>0</v>
      </c>
      <c r="AD1206" s="34">
        <f t="shared" si="733"/>
        <v>0</v>
      </c>
      <c r="AE1206" s="34" t="str">
        <f t="shared" si="734"/>
        <v xml:space="preserve"> 0</v>
      </c>
      <c r="AF1206" s="34">
        <f t="shared" si="735"/>
        <v>0</v>
      </c>
      <c r="AG1206" s="34">
        <f t="shared" si="736"/>
        <v>0</v>
      </c>
      <c r="AH1206" s="34" t="str">
        <f t="shared" si="737"/>
        <v/>
      </c>
      <c r="AI1206" s="172" t="str">
        <f>IF(AJ1206&lt;&gt;"",MAX(AI$3:AI1205)+1,"")</f>
        <v/>
      </c>
      <c r="AJ1206" s="172" t="str">
        <f t="shared" si="738"/>
        <v/>
      </c>
      <c r="AK1206" s="172" t="str">
        <f t="shared" si="739"/>
        <v/>
      </c>
      <c r="AL1206" s="172" t="str">
        <f t="shared" si="740"/>
        <v/>
      </c>
      <c r="AM1206" s="172" t="str">
        <f>IF(AN1206&lt;&gt;"",MAX(AM$3:AM1205)+1,"")</f>
        <v/>
      </c>
      <c r="AN1206" s="172" t="str">
        <f t="shared" si="741"/>
        <v/>
      </c>
      <c r="AO1206" s="172" t="str">
        <f t="shared" si="742"/>
        <v/>
      </c>
      <c r="AP1206" s="172" t="str">
        <f t="shared" si="743"/>
        <v/>
      </c>
      <c r="AQ1206" s="172" t="str">
        <f t="shared" si="744"/>
        <v/>
      </c>
      <c r="AR1206" s="172" t="str">
        <f>Table1[[#This Row],[Sex ]]&amp;Table1[[#This Row],[Month]]</f>
        <v/>
      </c>
    </row>
    <row r="1207" spans="2:44" x14ac:dyDescent="0.3">
      <c r="B1207" s="14"/>
      <c r="C1207" s="14"/>
      <c r="D1207" s="14"/>
      <c r="E1207" s="14"/>
      <c r="F1207" s="14"/>
      <c r="G1207" s="14"/>
      <c r="H1207" s="14"/>
      <c r="I1207" s="14"/>
      <c r="J1207" s="14"/>
      <c r="K1207" s="14"/>
      <c r="L1207" s="14"/>
      <c r="M1207" s="24" t="str">
        <f t="shared" si="716"/>
        <v/>
      </c>
      <c r="N1207" s="24" t="str">
        <f t="shared" si="717"/>
        <v/>
      </c>
      <c r="O1207" s="24" t="str">
        <f t="shared" si="718"/>
        <v xml:space="preserve"> </v>
      </c>
      <c r="P1207" s="24">
        <f t="shared" si="719"/>
        <v>0</v>
      </c>
      <c r="Q1207" s="25">
        <f t="shared" si="720"/>
        <v>0</v>
      </c>
      <c r="R1207" s="26">
        <f t="shared" si="721"/>
        <v>0</v>
      </c>
      <c r="S1207" s="24" t="str">
        <f t="shared" si="722"/>
        <v/>
      </c>
      <c r="T1207" s="24" t="str">
        <f t="shared" si="723"/>
        <v/>
      </c>
      <c r="U1207" s="24" t="str">
        <f t="shared" si="724"/>
        <v/>
      </c>
      <c r="V1207" s="24" t="str">
        <f t="shared" si="725"/>
        <v/>
      </c>
      <c r="W1207" s="24" t="str">
        <f t="shared" si="726"/>
        <v/>
      </c>
      <c r="X1207" s="24" t="str">
        <f t="shared" si="727"/>
        <v/>
      </c>
      <c r="Y1207" s="24" t="str">
        <f t="shared" si="728"/>
        <v/>
      </c>
      <c r="Z1207" s="24" t="str">
        <f t="shared" si="729"/>
        <v/>
      </c>
      <c r="AA1207" s="24" t="b">
        <f t="shared" si="730"/>
        <v>0</v>
      </c>
      <c r="AB1207" s="34" t="str">
        <f t="shared" si="731"/>
        <v/>
      </c>
      <c r="AC1207" s="34">
        <f t="shared" si="732"/>
        <v>0</v>
      </c>
      <c r="AD1207" s="34">
        <f t="shared" si="733"/>
        <v>0</v>
      </c>
      <c r="AE1207" s="34" t="str">
        <f t="shared" si="734"/>
        <v xml:space="preserve"> 0</v>
      </c>
      <c r="AF1207" s="34">
        <f t="shared" si="735"/>
        <v>0</v>
      </c>
      <c r="AG1207" s="34">
        <f t="shared" si="736"/>
        <v>0</v>
      </c>
      <c r="AH1207" s="34" t="str">
        <f t="shared" si="737"/>
        <v/>
      </c>
      <c r="AI1207" s="172" t="str">
        <f>IF(AJ1207&lt;&gt;"",MAX(AI$3:AI1206)+1,"")</f>
        <v/>
      </c>
      <c r="AJ1207" s="172" t="str">
        <f t="shared" si="738"/>
        <v/>
      </c>
      <c r="AK1207" s="172" t="str">
        <f t="shared" si="739"/>
        <v/>
      </c>
      <c r="AL1207" s="172" t="str">
        <f t="shared" si="740"/>
        <v/>
      </c>
      <c r="AM1207" s="172" t="str">
        <f>IF(AN1207&lt;&gt;"",MAX(AM$3:AM1206)+1,"")</f>
        <v/>
      </c>
      <c r="AN1207" s="172" t="str">
        <f t="shared" si="741"/>
        <v/>
      </c>
      <c r="AO1207" s="172" t="str">
        <f t="shared" si="742"/>
        <v/>
      </c>
      <c r="AP1207" s="172" t="str">
        <f t="shared" si="743"/>
        <v/>
      </c>
      <c r="AQ1207" s="172" t="str">
        <f t="shared" si="744"/>
        <v/>
      </c>
      <c r="AR1207" s="172" t="str">
        <f>Table1[[#This Row],[Sex ]]&amp;Table1[[#This Row],[Month]]</f>
        <v/>
      </c>
    </row>
    <row r="1208" spans="2:44" x14ac:dyDescent="0.3">
      <c r="B1208" s="14"/>
      <c r="C1208" s="14"/>
      <c r="D1208" s="14"/>
      <c r="E1208" s="14"/>
      <c r="F1208" s="14"/>
      <c r="G1208" s="14"/>
      <c r="H1208" s="14"/>
      <c r="I1208" s="14"/>
      <c r="J1208" s="14"/>
      <c r="K1208" s="14"/>
      <c r="L1208" s="14"/>
      <c r="M1208" s="24" t="str">
        <f t="shared" si="716"/>
        <v/>
      </c>
      <c r="N1208" s="24" t="str">
        <f t="shared" si="717"/>
        <v/>
      </c>
      <c r="O1208" s="24" t="str">
        <f t="shared" si="718"/>
        <v xml:space="preserve"> </v>
      </c>
      <c r="P1208" s="24">
        <f t="shared" si="719"/>
        <v>0</v>
      </c>
      <c r="Q1208" s="25">
        <f t="shared" si="720"/>
        <v>0</v>
      </c>
      <c r="R1208" s="26">
        <f t="shared" si="721"/>
        <v>0</v>
      </c>
      <c r="S1208" s="24" t="str">
        <f t="shared" si="722"/>
        <v/>
      </c>
      <c r="T1208" s="24" t="str">
        <f t="shared" si="723"/>
        <v/>
      </c>
      <c r="U1208" s="24" t="str">
        <f t="shared" si="724"/>
        <v/>
      </c>
      <c r="V1208" s="24" t="str">
        <f t="shared" si="725"/>
        <v/>
      </c>
      <c r="W1208" s="24" t="str">
        <f t="shared" si="726"/>
        <v/>
      </c>
      <c r="X1208" s="24" t="str">
        <f t="shared" si="727"/>
        <v/>
      </c>
      <c r="Y1208" s="24" t="str">
        <f t="shared" si="728"/>
        <v/>
      </c>
      <c r="Z1208" s="24" t="str">
        <f t="shared" si="729"/>
        <v/>
      </c>
      <c r="AA1208" s="24" t="b">
        <f t="shared" si="730"/>
        <v>0</v>
      </c>
      <c r="AB1208" s="34" t="str">
        <f t="shared" si="731"/>
        <v/>
      </c>
      <c r="AC1208" s="34">
        <f t="shared" si="732"/>
        <v>0</v>
      </c>
      <c r="AD1208" s="34">
        <f t="shared" si="733"/>
        <v>0</v>
      </c>
      <c r="AE1208" s="34" t="str">
        <f t="shared" si="734"/>
        <v xml:space="preserve"> 0</v>
      </c>
      <c r="AF1208" s="34">
        <f t="shared" si="735"/>
        <v>0</v>
      </c>
      <c r="AG1208" s="34">
        <f t="shared" si="736"/>
        <v>0</v>
      </c>
      <c r="AH1208" s="34" t="str">
        <f t="shared" si="737"/>
        <v/>
      </c>
      <c r="AI1208" s="172" t="str">
        <f>IF(AJ1208&lt;&gt;"",MAX(AI$3:AI1207)+1,"")</f>
        <v/>
      </c>
      <c r="AJ1208" s="172" t="str">
        <f t="shared" si="738"/>
        <v/>
      </c>
      <c r="AK1208" s="172" t="str">
        <f t="shared" si="739"/>
        <v/>
      </c>
      <c r="AL1208" s="172" t="str">
        <f t="shared" si="740"/>
        <v/>
      </c>
      <c r="AM1208" s="172" t="str">
        <f>IF(AN1208&lt;&gt;"",MAX(AM$3:AM1207)+1,"")</f>
        <v/>
      </c>
      <c r="AN1208" s="172" t="str">
        <f t="shared" si="741"/>
        <v/>
      </c>
      <c r="AO1208" s="172" t="str">
        <f t="shared" si="742"/>
        <v/>
      </c>
      <c r="AP1208" s="172" t="str">
        <f t="shared" si="743"/>
        <v/>
      </c>
      <c r="AQ1208" s="172" t="str">
        <f t="shared" si="744"/>
        <v/>
      </c>
      <c r="AR1208" s="172" t="str">
        <f>Table1[[#This Row],[Sex ]]&amp;Table1[[#This Row],[Month]]</f>
        <v/>
      </c>
    </row>
    <row r="1209" spans="2:44" x14ac:dyDescent="0.3">
      <c r="B1209" s="14"/>
      <c r="C1209" s="14"/>
      <c r="D1209" s="14"/>
      <c r="E1209" s="14"/>
      <c r="F1209" s="14"/>
      <c r="G1209" s="14"/>
      <c r="H1209" s="14"/>
      <c r="I1209" s="14"/>
      <c r="J1209" s="14"/>
      <c r="K1209" s="14"/>
      <c r="L1209" s="14"/>
      <c r="M1209" s="24" t="str">
        <f t="shared" si="716"/>
        <v/>
      </c>
      <c r="N1209" s="24" t="str">
        <f t="shared" si="717"/>
        <v/>
      </c>
      <c r="O1209" s="24" t="str">
        <f t="shared" si="718"/>
        <v xml:space="preserve"> </v>
      </c>
      <c r="P1209" s="24">
        <f t="shared" si="719"/>
        <v>0</v>
      </c>
      <c r="Q1209" s="25">
        <f t="shared" si="720"/>
        <v>0</v>
      </c>
      <c r="R1209" s="26">
        <f t="shared" si="721"/>
        <v>0</v>
      </c>
      <c r="S1209" s="24" t="str">
        <f t="shared" si="722"/>
        <v/>
      </c>
      <c r="T1209" s="24" t="str">
        <f t="shared" si="723"/>
        <v/>
      </c>
      <c r="U1209" s="24" t="str">
        <f t="shared" si="724"/>
        <v/>
      </c>
      <c r="V1209" s="24" t="str">
        <f t="shared" si="725"/>
        <v/>
      </c>
      <c r="W1209" s="24" t="str">
        <f t="shared" si="726"/>
        <v/>
      </c>
      <c r="X1209" s="24" t="str">
        <f t="shared" si="727"/>
        <v/>
      </c>
      <c r="Y1209" s="24" t="str">
        <f t="shared" si="728"/>
        <v/>
      </c>
      <c r="Z1209" s="24" t="str">
        <f t="shared" si="729"/>
        <v/>
      </c>
      <c r="AA1209" s="24" t="b">
        <f t="shared" si="730"/>
        <v>0</v>
      </c>
      <c r="AB1209" s="34" t="str">
        <f t="shared" si="731"/>
        <v/>
      </c>
      <c r="AC1209" s="34">
        <f t="shared" si="732"/>
        <v>0</v>
      </c>
      <c r="AD1209" s="34">
        <f t="shared" si="733"/>
        <v>0</v>
      </c>
      <c r="AE1209" s="34" t="str">
        <f t="shared" si="734"/>
        <v xml:space="preserve"> 0</v>
      </c>
      <c r="AF1209" s="34">
        <f t="shared" si="735"/>
        <v>0</v>
      </c>
      <c r="AG1209" s="34">
        <f t="shared" si="736"/>
        <v>0</v>
      </c>
      <c r="AH1209" s="34" t="str">
        <f t="shared" si="737"/>
        <v/>
      </c>
      <c r="AI1209" s="172" t="str">
        <f>IF(AJ1209&lt;&gt;"",MAX(AI$3:AI1208)+1,"")</f>
        <v/>
      </c>
      <c r="AJ1209" s="172" t="str">
        <f t="shared" si="738"/>
        <v/>
      </c>
      <c r="AK1209" s="172" t="str">
        <f t="shared" si="739"/>
        <v/>
      </c>
      <c r="AL1209" s="172" t="str">
        <f t="shared" si="740"/>
        <v/>
      </c>
      <c r="AM1209" s="172" t="str">
        <f>IF(AN1209&lt;&gt;"",MAX(AM$3:AM1208)+1,"")</f>
        <v/>
      </c>
      <c r="AN1209" s="172" t="str">
        <f t="shared" si="741"/>
        <v/>
      </c>
      <c r="AO1209" s="172" t="str">
        <f t="shared" si="742"/>
        <v/>
      </c>
      <c r="AP1209" s="172" t="str">
        <f t="shared" si="743"/>
        <v/>
      </c>
      <c r="AQ1209" s="172" t="str">
        <f t="shared" si="744"/>
        <v/>
      </c>
      <c r="AR1209" s="172" t="str">
        <f>Table1[[#This Row],[Sex ]]&amp;Table1[[#This Row],[Month]]</f>
        <v/>
      </c>
    </row>
    <row r="1210" spans="2:44" x14ac:dyDescent="0.3">
      <c r="B1210" s="14"/>
      <c r="C1210" s="14"/>
      <c r="D1210" s="14"/>
      <c r="E1210" s="14"/>
      <c r="F1210" s="14"/>
      <c r="G1210" s="14"/>
      <c r="H1210" s="14"/>
      <c r="I1210" s="14"/>
      <c r="J1210" s="14"/>
      <c r="K1210" s="14"/>
      <c r="L1210" s="14"/>
      <c r="M1210" s="24" t="str">
        <f t="shared" si="716"/>
        <v/>
      </c>
      <c r="N1210" s="24" t="str">
        <f t="shared" si="717"/>
        <v/>
      </c>
      <c r="O1210" s="24" t="str">
        <f t="shared" si="718"/>
        <v xml:space="preserve"> </v>
      </c>
      <c r="P1210" s="24">
        <f t="shared" si="719"/>
        <v>0</v>
      </c>
      <c r="Q1210" s="25">
        <f t="shared" si="720"/>
        <v>0</v>
      </c>
      <c r="R1210" s="26">
        <f t="shared" si="721"/>
        <v>0</v>
      </c>
      <c r="S1210" s="24" t="str">
        <f t="shared" si="722"/>
        <v/>
      </c>
      <c r="T1210" s="24" t="str">
        <f t="shared" si="723"/>
        <v/>
      </c>
      <c r="U1210" s="24" t="str">
        <f t="shared" si="724"/>
        <v/>
      </c>
      <c r="V1210" s="24" t="str">
        <f t="shared" si="725"/>
        <v/>
      </c>
      <c r="W1210" s="24" t="str">
        <f t="shared" si="726"/>
        <v/>
      </c>
      <c r="X1210" s="24" t="str">
        <f t="shared" si="727"/>
        <v/>
      </c>
      <c r="Y1210" s="24" t="str">
        <f t="shared" si="728"/>
        <v/>
      </c>
      <c r="Z1210" s="24" t="str">
        <f t="shared" si="729"/>
        <v/>
      </c>
      <c r="AA1210" s="24" t="b">
        <f t="shared" si="730"/>
        <v>0</v>
      </c>
      <c r="AB1210" s="34" t="str">
        <f t="shared" si="731"/>
        <v/>
      </c>
      <c r="AC1210" s="34">
        <f t="shared" si="732"/>
        <v>0</v>
      </c>
      <c r="AD1210" s="34">
        <f t="shared" si="733"/>
        <v>0</v>
      </c>
      <c r="AE1210" s="34" t="str">
        <f t="shared" si="734"/>
        <v xml:space="preserve"> 0</v>
      </c>
      <c r="AF1210" s="34">
        <f t="shared" si="735"/>
        <v>0</v>
      </c>
      <c r="AG1210" s="34">
        <f t="shared" si="736"/>
        <v>0</v>
      </c>
      <c r="AH1210" s="34" t="str">
        <f t="shared" si="737"/>
        <v/>
      </c>
      <c r="AI1210" s="172" t="str">
        <f>IF(AJ1210&lt;&gt;"",MAX(AI$3:AI1209)+1,"")</f>
        <v/>
      </c>
      <c r="AJ1210" s="172" t="str">
        <f t="shared" si="738"/>
        <v/>
      </c>
      <c r="AK1210" s="172" t="str">
        <f t="shared" si="739"/>
        <v/>
      </c>
      <c r="AL1210" s="172" t="str">
        <f t="shared" si="740"/>
        <v/>
      </c>
      <c r="AM1210" s="172" t="str">
        <f>IF(AN1210&lt;&gt;"",MAX(AM$3:AM1209)+1,"")</f>
        <v/>
      </c>
      <c r="AN1210" s="172" t="str">
        <f t="shared" si="741"/>
        <v/>
      </c>
      <c r="AO1210" s="172" t="str">
        <f t="shared" si="742"/>
        <v/>
      </c>
      <c r="AP1210" s="172" t="str">
        <f t="shared" si="743"/>
        <v/>
      </c>
      <c r="AQ1210" s="172" t="str">
        <f t="shared" si="744"/>
        <v/>
      </c>
      <c r="AR1210" s="172" t="str">
        <f>Table1[[#This Row],[Sex ]]&amp;Table1[[#This Row],[Month]]</f>
        <v/>
      </c>
    </row>
    <row r="1211" spans="2:44" x14ac:dyDescent="0.3">
      <c r="B1211" s="14"/>
      <c r="C1211" s="14"/>
      <c r="D1211" s="14"/>
      <c r="E1211" s="14"/>
      <c r="F1211" s="14"/>
      <c r="G1211" s="14"/>
      <c r="H1211" s="14"/>
      <c r="I1211" s="14"/>
      <c r="J1211" s="14"/>
      <c r="K1211" s="14"/>
      <c r="L1211" s="14"/>
      <c r="M1211" s="24" t="str">
        <f t="shared" si="716"/>
        <v/>
      </c>
      <c r="N1211" s="24" t="str">
        <f t="shared" si="717"/>
        <v/>
      </c>
      <c r="O1211" s="24" t="str">
        <f t="shared" si="718"/>
        <v xml:space="preserve"> </v>
      </c>
      <c r="P1211" s="24">
        <f t="shared" si="719"/>
        <v>0</v>
      </c>
      <c r="Q1211" s="25">
        <f t="shared" si="720"/>
        <v>0</v>
      </c>
      <c r="R1211" s="26">
        <f t="shared" si="721"/>
        <v>0</v>
      </c>
      <c r="S1211" s="24" t="str">
        <f t="shared" si="722"/>
        <v/>
      </c>
      <c r="T1211" s="24" t="str">
        <f t="shared" si="723"/>
        <v/>
      </c>
      <c r="U1211" s="24" t="str">
        <f t="shared" si="724"/>
        <v/>
      </c>
      <c r="V1211" s="24" t="str">
        <f t="shared" si="725"/>
        <v/>
      </c>
      <c r="W1211" s="24" t="str">
        <f t="shared" si="726"/>
        <v/>
      </c>
      <c r="X1211" s="24" t="str">
        <f t="shared" si="727"/>
        <v/>
      </c>
      <c r="Y1211" s="24" t="str">
        <f t="shared" si="728"/>
        <v/>
      </c>
      <c r="Z1211" s="24" t="str">
        <f t="shared" si="729"/>
        <v/>
      </c>
      <c r="AA1211" s="24" t="b">
        <f t="shared" si="730"/>
        <v>0</v>
      </c>
      <c r="AB1211" s="34" t="str">
        <f t="shared" si="731"/>
        <v/>
      </c>
      <c r="AC1211" s="34">
        <f t="shared" si="732"/>
        <v>0</v>
      </c>
      <c r="AD1211" s="34">
        <f t="shared" si="733"/>
        <v>0</v>
      </c>
      <c r="AE1211" s="34" t="str">
        <f t="shared" si="734"/>
        <v xml:space="preserve"> 0</v>
      </c>
      <c r="AF1211" s="34">
        <f t="shared" si="735"/>
        <v>0</v>
      </c>
      <c r="AG1211" s="34">
        <f t="shared" si="736"/>
        <v>0</v>
      </c>
      <c r="AH1211" s="34" t="str">
        <f t="shared" si="737"/>
        <v/>
      </c>
      <c r="AI1211" s="172" t="str">
        <f>IF(AJ1211&lt;&gt;"",MAX(AI$3:AI1210)+1,"")</f>
        <v/>
      </c>
      <c r="AJ1211" s="172" t="str">
        <f t="shared" si="738"/>
        <v/>
      </c>
      <c r="AK1211" s="172" t="str">
        <f t="shared" si="739"/>
        <v/>
      </c>
      <c r="AL1211" s="172" t="str">
        <f t="shared" si="740"/>
        <v/>
      </c>
      <c r="AM1211" s="172" t="str">
        <f>IF(AN1211&lt;&gt;"",MAX(AM$3:AM1210)+1,"")</f>
        <v/>
      </c>
      <c r="AN1211" s="172" t="str">
        <f t="shared" si="741"/>
        <v/>
      </c>
      <c r="AO1211" s="172" t="str">
        <f t="shared" si="742"/>
        <v/>
      </c>
      <c r="AP1211" s="172" t="str">
        <f t="shared" si="743"/>
        <v/>
      </c>
      <c r="AQ1211" s="172" t="str">
        <f t="shared" si="744"/>
        <v/>
      </c>
      <c r="AR1211" s="172" t="str">
        <f>Table1[[#This Row],[Sex ]]&amp;Table1[[#This Row],[Month]]</f>
        <v/>
      </c>
    </row>
    <row r="1212" spans="2:44" x14ac:dyDescent="0.3">
      <c r="B1212" s="14"/>
      <c r="C1212" s="14"/>
      <c r="D1212" s="14"/>
      <c r="E1212" s="14"/>
      <c r="F1212" s="14"/>
      <c r="G1212" s="14"/>
      <c r="H1212" s="14"/>
      <c r="I1212" s="14"/>
      <c r="J1212" s="14"/>
      <c r="K1212" s="14"/>
      <c r="L1212" s="14"/>
      <c r="M1212" s="24" t="str">
        <f t="shared" si="716"/>
        <v/>
      </c>
      <c r="N1212" s="24" t="str">
        <f t="shared" si="717"/>
        <v/>
      </c>
      <c r="O1212" s="24" t="str">
        <f t="shared" si="718"/>
        <v xml:space="preserve"> </v>
      </c>
      <c r="P1212" s="24">
        <f t="shared" si="719"/>
        <v>0</v>
      </c>
      <c r="Q1212" s="25">
        <f t="shared" si="720"/>
        <v>0</v>
      </c>
      <c r="R1212" s="26">
        <f t="shared" si="721"/>
        <v>0</v>
      </c>
      <c r="S1212" s="24" t="str">
        <f t="shared" si="722"/>
        <v/>
      </c>
      <c r="T1212" s="24" t="str">
        <f t="shared" si="723"/>
        <v/>
      </c>
      <c r="U1212" s="24" t="str">
        <f t="shared" si="724"/>
        <v/>
      </c>
      <c r="V1212" s="24" t="str">
        <f t="shared" si="725"/>
        <v/>
      </c>
      <c r="W1212" s="24" t="str">
        <f t="shared" si="726"/>
        <v/>
      </c>
      <c r="X1212" s="24" t="str">
        <f t="shared" si="727"/>
        <v/>
      </c>
      <c r="Y1212" s="24" t="str">
        <f t="shared" si="728"/>
        <v/>
      </c>
      <c r="Z1212" s="24" t="str">
        <f t="shared" si="729"/>
        <v/>
      </c>
      <c r="AA1212" s="24" t="b">
        <f t="shared" si="730"/>
        <v>0</v>
      </c>
      <c r="AB1212" s="34" t="str">
        <f t="shared" si="731"/>
        <v/>
      </c>
      <c r="AC1212" s="34">
        <f t="shared" si="732"/>
        <v>0</v>
      </c>
      <c r="AD1212" s="34">
        <f t="shared" si="733"/>
        <v>0</v>
      </c>
      <c r="AE1212" s="34" t="str">
        <f t="shared" si="734"/>
        <v xml:space="preserve"> 0</v>
      </c>
      <c r="AF1212" s="34">
        <f t="shared" si="735"/>
        <v>0</v>
      </c>
      <c r="AG1212" s="34">
        <f t="shared" si="736"/>
        <v>0</v>
      </c>
      <c r="AH1212" s="34" t="str">
        <f t="shared" si="737"/>
        <v/>
      </c>
      <c r="AI1212" s="172" t="str">
        <f>IF(AJ1212&lt;&gt;"",MAX(AI$3:AI1211)+1,"")</f>
        <v/>
      </c>
      <c r="AJ1212" s="172" t="str">
        <f t="shared" si="738"/>
        <v/>
      </c>
      <c r="AK1212" s="172" t="str">
        <f t="shared" si="739"/>
        <v/>
      </c>
      <c r="AL1212" s="172" t="str">
        <f t="shared" si="740"/>
        <v/>
      </c>
      <c r="AM1212" s="172" t="str">
        <f>IF(AN1212&lt;&gt;"",MAX(AM$3:AM1211)+1,"")</f>
        <v/>
      </c>
      <c r="AN1212" s="172" t="str">
        <f t="shared" si="741"/>
        <v/>
      </c>
      <c r="AO1212" s="172" t="str">
        <f t="shared" si="742"/>
        <v/>
      </c>
      <c r="AP1212" s="172" t="str">
        <f t="shared" si="743"/>
        <v/>
      </c>
      <c r="AQ1212" s="172" t="str">
        <f t="shared" si="744"/>
        <v/>
      </c>
      <c r="AR1212" s="172" t="str">
        <f>Table1[[#This Row],[Sex ]]&amp;Table1[[#This Row],[Month]]</f>
        <v/>
      </c>
    </row>
    <row r="1213" spans="2:44" x14ac:dyDescent="0.3">
      <c r="B1213" s="14"/>
      <c r="C1213" s="14"/>
      <c r="D1213" s="14"/>
      <c r="E1213" s="14"/>
      <c r="F1213" s="14"/>
      <c r="G1213" s="14"/>
      <c r="H1213" s="14"/>
      <c r="I1213" s="14"/>
      <c r="J1213" s="14"/>
      <c r="K1213" s="14"/>
      <c r="L1213" s="14"/>
      <c r="M1213" s="24" t="str">
        <f t="shared" si="716"/>
        <v/>
      </c>
      <c r="N1213" s="24" t="str">
        <f t="shared" si="717"/>
        <v/>
      </c>
      <c r="O1213" s="24" t="str">
        <f t="shared" si="718"/>
        <v xml:space="preserve"> </v>
      </c>
      <c r="P1213" s="24">
        <f t="shared" si="719"/>
        <v>0</v>
      </c>
      <c r="Q1213" s="25">
        <f t="shared" si="720"/>
        <v>0</v>
      </c>
      <c r="R1213" s="26">
        <f t="shared" si="721"/>
        <v>0</v>
      </c>
      <c r="S1213" s="24" t="str">
        <f t="shared" si="722"/>
        <v/>
      </c>
      <c r="T1213" s="24" t="str">
        <f t="shared" si="723"/>
        <v/>
      </c>
      <c r="U1213" s="24" t="str">
        <f t="shared" si="724"/>
        <v/>
      </c>
      <c r="V1213" s="24" t="str">
        <f t="shared" si="725"/>
        <v/>
      </c>
      <c r="W1213" s="24" t="str">
        <f t="shared" si="726"/>
        <v/>
      </c>
      <c r="X1213" s="24" t="str">
        <f t="shared" si="727"/>
        <v/>
      </c>
      <c r="Y1213" s="24" t="str">
        <f t="shared" si="728"/>
        <v/>
      </c>
      <c r="Z1213" s="24" t="str">
        <f t="shared" si="729"/>
        <v/>
      </c>
      <c r="AA1213" s="24" t="b">
        <f t="shared" si="730"/>
        <v>0</v>
      </c>
      <c r="AB1213" s="34" t="str">
        <f t="shared" si="731"/>
        <v/>
      </c>
      <c r="AC1213" s="34">
        <f t="shared" si="732"/>
        <v>0</v>
      </c>
      <c r="AD1213" s="34">
        <f t="shared" si="733"/>
        <v>0</v>
      </c>
      <c r="AE1213" s="34" t="str">
        <f t="shared" si="734"/>
        <v xml:space="preserve"> 0</v>
      </c>
      <c r="AF1213" s="34">
        <f t="shared" si="735"/>
        <v>0</v>
      </c>
      <c r="AG1213" s="34">
        <f t="shared" si="736"/>
        <v>0</v>
      </c>
      <c r="AH1213" s="34" t="str">
        <f t="shared" si="737"/>
        <v/>
      </c>
      <c r="AI1213" s="172" t="str">
        <f>IF(AJ1213&lt;&gt;"",MAX(AI$3:AI1212)+1,"")</f>
        <v/>
      </c>
      <c r="AJ1213" s="172" t="str">
        <f t="shared" si="738"/>
        <v/>
      </c>
      <c r="AK1213" s="172" t="str">
        <f t="shared" si="739"/>
        <v/>
      </c>
      <c r="AL1213" s="172" t="str">
        <f t="shared" si="740"/>
        <v/>
      </c>
      <c r="AM1213" s="172" t="str">
        <f>IF(AN1213&lt;&gt;"",MAX(AM$3:AM1212)+1,"")</f>
        <v/>
      </c>
      <c r="AN1213" s="172" t="str">
        <f t="shared" si="741"/>
        <v/>
      </c>
      <c r="AO1213" s="172" t="str">
        <f t="shared" si="742"/>
        <v/>
      </c>
      <c r="AP1213" s="172" t="str">
        <f t="shared" si="743"/>
        <v/>
      </c>
      <c r="AQ1213" s="172" t="str">
        <f t="shared" si="744"/>
        <v/>
      </c>
      <c r="AR1213" s="172" t="str">
        <f>Table1[[#This Row],[Sex ]]&amp;Table1[[#This Row],[Month]]</f>
        <v/>
      </c>
    </row>
    <row r="1214" spans="2:44" x14ac:dyDescent="0.3">
      <c r="B1214" s="14"/>
      <c r="C1214" s="14"/>
      <c r="D1214" s="14"/>
      <c r="E1214" s="14"/>
      <c r="F1214" s="14"/>
      <c r="G1214" s="14"/>
      <c r="H1214" s="14"/>
      <c r="I1214" s="14"/>
      <c r="J1214" s="14"/>
      <c r="K1214" s="14"/>
      <c r="L1214" s="14"/>
      <c r="M1214" s="24" t="str">
        <f t="shared" si="716"/>
        <v/>
      </c>
      <c r="N1214" s="24" t="str">
        <f t="shared" si="717"/>
        <v/>
      </c>
      <c r="O1214" s="24" t="str">
        <f t="shared" si="718"/>
        <v xml:space="preserve"> </v>
      </c>
      <c r="P1214" s="24">
        <f t="shared" si="719"/>
        <v>0</v>
      </c>
      <c r="Q1214" s="25">
        <f t="shared" si="720"/>
        <v>0</v>
      </c>
      <c r="R1214" s="26">
        <f t="shared" si="721"/>
        <v>0</v>
      </c>
      <c r="S1214" s="24" t="str">
        <f t="shared" si="722"/>
        <v/>
      </c>
      <c r="T1214" s="24" t="str">
        <f t="shared" si="723"/>
        <v/>
      </c>
      <c r="U1214" s="24" t="str">
        <f t="shared" si="724"/>
        <v/>
      </c>
      <c r="V1214" s="24" t="str">
        <f t="shared" si="725"/>
        <v/>
      </c>
      <c r="W1214" s="24" t="str">
        <f t="shared" si="726"/>
        <v/>
      </c>
      <c r="X1214" s="24" t="str">
        <f t="shared" si="727"/>
        <v/>
      </c>
      <c r="Y1214" s="24" t="str">
        <f t="shared" si="728"/>
        <v/>
      </c>
      <c r="Z1214" s="24" t="str">
        <f t="shared" si="729"/>
        <v/>
      </c>
      <c r="AA1214" s="24" t="b">
        <f t="shared" si="730"/>
        <v>0</v>
      </c>
      <c r="AB1214" s="34" t="str">
        <f t="shared" si="731"/>
        <v/>
      </c>
      <c r="AC1214" s="34">
        <f t="shared" si="732"/>
        <v>0</v>
      </c>
      <c r="AD1214" s="34">
        <f t="shared" si="733"/>
        <v>0</v>
      </c>
      <c r="AE1214" s="34" t="str">
        <f t="shared" si="734"/>
        <v xml:space="preserve"> 0</v>
      </c>
      <c r="AF1214" s="34">
        <f t="shared" si="735"/>
        <v>0</v>
      </c>
      <c r="AG1214" s="34">
        <f t="shared" si="736"/>
        <v>0</v>
      </c>
      <c r="AH1214" s="34" t="str">
        <f t="shared" si="737"/>
        <v/>
      </c>
      <c r="AI1214" s="172" t="str">
        <f>IF(AJ1214&lt;&gt;"",MAX(AI$3:AI1213)+1,"")</f>
        <v/>
      </c>
      <c r="AJ1214" s="172" t="str">
        <f t="shared" si="738"/>
        <v/>
      </c>
      <c r="AK1214" s="172" t="str">
        <f t="shared" si="739"/>
        <v/>
      </c>
      <c r="AL1214" s="172" t="str">
        <f t="shared" si="740"/>
        <v/>
      </c>
      <c r="AM1214" s="172" t="str">
        <f>IF(AN1214&lt;&gt;"",MAX(AM$3:AM1213)+1,"")</f>
        <v/>
      </c>
      <c r="AN1214" s="172" t="str">
        <f t="shared" si="741"/>
        <v/>
      </c>
      <c r="AO1214" s="172" t="str">
        <f t="shared" si="742"/>
        <v/>
      </c>
      <c r="AP1214" s="172" t="str">
        <f t="shared" si="743"/>
        <v/>
      </c>
      <c r="AQ1214" s="172" t="str">
        <f t="shared" si="744"/>
        <v/>
      </c>
      <c r="AR1214" s="172" t="str">
        <f>Table1[[#This Row],[Sex ]]&amp;Table1[[#This Row],[Month]]</f>
        <v/>
      </c>
    </row>
    <row r="1215" spans="2:44" x14ac:dyDescent="0.3">
      <c r="B1215" s="14"/>
      <c r="C1215" s="14"/>
      <c r="D1215" s="14"/>
      <c r="E1215" s="14"/>
      <c r="F1215" s="14"/>
      <c r="G1215" s="14"/>
      <c r="H1215" s="14"/>
      <c r="I1215" s="14"/>
      <c r="J1215" s="14"/>
      <c r="K1215" s="14"/>
      <c r="L1215" s="14"/>
      <c r="M1215" s="24" t="str">
        <f t="shared" si="716"/>
        <v/>
      </c>
      <c r="N1215" s="24" t="str">
        <f t="shared" si="717"/>
        <v/>
      </c>
      <c r="O1215" s="24" t="str">
        <f t="shared" si="718"/>
        <v xml:space="preserve"> </v>
      </c>
      <c r="P1215" s="24">
        <f t="shared" si="719"/>
        <v>0</v>
      </c>
      <c r="Q1215" s="25">
        <f t="shared" si="720"/>
        <v>0</v>
      </c>
      <c r="R1215" s="26">
        <f t="shared" si="721"/>
        <v>0</v>
      </c>
      <c r="S1215" s="24" t="str">
        <f t="shared" si="722"/>
        <v/>
      </c>
      <c r="T1215" s="24" t="str">
        <f t="shared" si="723"/>
        <v/>
      </c>
      <c r="U1215" s="24" t="str">
        <f t="shared" si="724"/>
        <v/>
      </c>
      <c r="V1215" s="24" t="str">
        <f t="shared" si="725"/>
        <v/>
      </c>
      <c r="W1215" s="24" t="str">
        <f t="shared" si="726"/>
        <v/>
      </c>
      <c r="X1215" s="24" t="str">
        <f t="shared" si="727"/>
        <v/>
      </c>
      <c r="Y1215" s="24" t="str">
        <f t="shared" si="728"/>
        <v/>
      </c>
      <c r="Z1215" s="24" t="str">
        <f t="shared" si="729"/>
        <v/>
      </c>
      <c r="AA1215" s="24" t="b">
        <f t="shared" si="730"/>
        <v>0</v>
      </c>
      <c r="AB1215" s="34" t="str">
        <f t="shared" si="731"/>
        <v/>
      </c>
      <c r="AC1215" s="34">
        <f t="shared" si="732"/>
        <v>0</v>
      </c>
      <c r="AD1215" s="34">
        <f t="shared" si="733"/>
        <v>0</v>
      </c>
      <c r="AE1215" s="34" t="str">
        <f t="shared" si="734"/>
        <v xml:space="preserve"> 0</v>
      </c>
      <c r="AF1215" s="34">
        <f t="shared" si="735"/>
        <v>0</v>
      </c>
      <c r="AG1215" s="34">
        <f t="shared" si="736"/>
        <v>0</v>
      </c>
      <c r="AH1215" s="34" t="str">
        <f t="shared" si="737"/>
        <v/>
      </c>
      <c r="AI1215" s="172" t="str">
        <f>IF(AJ1215&lt;&gt;"",MAX(AI$3:AI1214)+1,"")</f>
        <v/>
      </c>
      <c r="AJ1215" s="172" t="str">
        <f t="shared" si="738"/>
        <v/>
      </c>
      <c r="AK1215" s="172" t="str">
        <f t="shared" si="739"/>
        <v/>
      </c>
      <c r="AL1215" s="172" t="str">
        <f t="shared" si="740"/>
        <v/>
      </c>
      <c r="AM1215" s="172" t="str">
        <f>IF(AN1215&lt;&gt;"",MAX(AM$3:AM1214)+1,"")</f>
        <v/>
      </c>
      <c r="AN1215" s="172" t="str">
        <f t="shared" si="741"/>
        <v/>
      </c>
      <c r="AO1215" s="172" t="str">
        <f t="shared" si="742"/>
        <v/>
      </c>
      <c r="AP1215" s="172" t="str">
        <f t="shared" si="743"/>
        <v/>
      </c>
      <c r="AQ1215" s="172" t="str">
        <f t="shared" si="744"/>
        <v/>
      </c>
      <c r="AR1215" s="172" t="str">
        <f>Table1[[#This Row],[Sex ]]&amp;Table1[[#This Row],[Month]]</f>
        <v/>
      </c>
    </row>
    <row r="1216" spans="2:44" x14ac:dyDescent="0.3">
      <c r="B1216" s="14"/>
      <c r="C1216" s="14"/>
      <c r="D1216" s="14"/>
      <c r="E1216" s="14"/>
      <c r="F1216" s="14"/>
      <c r="G1216" s="14"/>
      <c r="H1216" s="14"/>
      <c r="I1216" s="14"/>
      <c r="J1216" s="14"/>
      <c r="K1216" s="14"/>
      <c r="L1216" s="14"/>
      <c r="M1216" s="24" t="str">
        <f t="shared" si="716"/>
        <v/>
      </c>
      <c r="N1216" s="24" t="str">
        <f t="shared" si="717"/>
        <v/>
      </c>
      <c r="O1216" s="24" t="str">
        <f t="shared" si="718"/>
        <v xml:space="preserve"> </v>
      </c>
      <c r="P1216" s="24">
        <f t="shared" si="719"/>
        <v>0</v>
      </c>
      <c r="Q1216" s="25">
        <f t="shared" si="720"/>
        <v>0</v>
      </c>
      <c r="R1216" s="26">
        <f t="shared" si="721"/>
        <v>0</v>
      </c>
      <c r="S1216" s="24" t="str">
        <f t="shared" si="722"/>
        <v/>
      </c>
      <c r="T1216" s="24" t="str">
        <f t="shared" si="723"/>
        <v/>
      </c>
      <c r="U1216" s="24" t="str">
        <f t="shared" si="724"/>
        <v/>
      </c>
      <c r="V1216" s="24" t="str">
        <f t="shared" si="725"/>
        <v/>
      </c>
      <c r="W1216" s="24" t="str">
        <f t="shared" si="726"/>
        <v/>
      </c>
      <c r="X1216" s="24" t="str">
        <f t="shared" si="727"/>
        <v/>
      </c>
      <c r="Y1216" s="24" t="str">
        <f t="shared" si="728"/>
        <v/>
      </c>
      <c r="Z1216" s="24" t="str">
        <f t="shared" si="729"/>
        <v/>
      </c>
      <c r="AA1216" s="24" t="b">
        <f t="shared" si="730"/>
        <v>0</v>
      </c>
      <c r="AB1216" s="34" t="str">
        <f t="shared" si="731"/>
        <v/>
      </c>
      <c r="AC1216" s="34">
        <f t="shared" si="732"/>
        <v>0</v>
      </c>
      <c r="AD1216" s="34">
        <f t="shared" si="733"/>
        <v>0</v>
      </c>
      <c r="AE1216" s="34" t="str">
        <f t="shared" si="734"/>
        <v xml:space="preserve"> 0</v>
      </c>
      <c r="AF1216" s="34">
        <f t="shared" si="735"/>
        <v>0</v>
      </c>
      <c r="AG1216" s="34">
        <f t="shared" si="736"/>
        <v>0</v>
      </c>
      <c r="AH1216" s="34" t="str">
        <f t="shared" si="737"/>
        <v/>
      </c>
      <c r="AI1216" s="172" t="str">
        <f>IF(AJ1216&lt;&gt;"",MAX(AI$3:AI1215)+1,"")</f>
        <v/>
      </c>
      <c r="AJ1216" s="172" t="str">
        <f t="shared" si="738"/>
        <v/>
      </c>
      <c r="AK1216" s="172" t="str">
        <f t="shared" si="739"/>
        <v/>
      </c>
      <c r="AL1216" s="172" t="str">
        <f t="shared" si="740"/>
        <v/>
      </c>
      <c r="AM1216" s="172" t="str">
        <f>IF(AN1216&lt;&gt;"",MAX(AM$3:AM1215)+1,"")</f>
        <v/>
      </c>
      <c r="AN1216" s="172" t="str">
        <f t="shared" si="741"/>
        <v/>
      </c>
      <c r="AO1216" s="172" t="str">
        <f t="shared" si="742"/>
        <v/>
      </c>
      <c r="AP1216" s="172" t="str">
        <f t="shared" si="743"/>
        <v/>
      </c>
      <c r="AQ1216" s="172" t="str">
        <f t="shared" si="744"/>
        <v/>
      </c>
      <c r="AR1216" s="172" t="str">
        <f>Table1[[#This Row],[Sex ]]&amp;Table1[[#This Row],[Month]]</f>
        <v/>
      </c>
    </row>
    <row r="1217" spans="2:44" x14ac:dyDescent="0.3">
      <c r="B1217" s="14"/>
      <c r="C1217" s="14"/>
      <c r="D1217" s="14"/>
      <c r="E1217" s="14"/>
      <c r="F1217" s="14"/>
      <c r="G1217" s="14"/>
      <c r="H1217" s="14"/>
      <c r="I1217" s="14"/>
      <c r="J1217" s="14"/>
      <c r="K1217" s="14"/>
      <c r="L1217" s="14"/>
      <c r="M1217" s="24" t="str">
        <f t="shared" si="716"/>
        <v/>
      </c>
      <c r="N1217" s="24" t="str">
        <f t="shared" si="717"/>
        <v/>
      </c>
      <c r="O1217" s="24" t="str">
        <f t="shared" si="718"/>
        <v xml:space="preserve"> </v>
      </c>
      <c r="P1217" s="24">
        <f t="shared" si="719"/>
        <v>0</v>
      </c>
      <c r="Q1217" s="25">
        <f t="shared" si="720"/>
        <v>0</v>
      </c>
      <c r="R1217" s="26">
        <f t="shared" si="721"/>
        <v>0</v>
      </c>
      <c r="S1217" s="24" t="str">
        <f t="shared" si="722"/>
        <v/>
      </c>
      <c r="T1217" s="24" t="str">
        <f t="shared" si="723"/>
        <v/>
      </c>
      <c r="U1217" s="24" t="str">
        <f t="shared" si="724"/>
        <v/>
      </c>
      <c r="V1217" s="24" t="str">
        <f t="shared" si="725"/>
        <v/>
      </c>
      <c r="W1217" s="24" t="str">
        <f t="shared" si="726"/>
        <v/>
      </c>
      <c r="X1217" s="24" t="str">
        <f t="shared" si="727"/>
        <v/>
      </c>
      <c r="Y1217" s="24" t="str">
        <f t="shared" si="728"/>
        <v/>
      </c>
      <c r="Z1217" s="24" t="str">
        <f t="shared" si="729"/>
        <v/>
      </c>
      <c r="AA1217" s="24" t="b">
        <f t="shared" si="730"/>
        <v>0</v>
      </c>
      <c r="AB1217" s="34" t="str">
        <f t="shared" si="731"/>
        <v/>
      </c>
      <c r="AC1217" s="34">
        <f t="shared" si="732"/>
        <v>0</v>
      </c>
      <c r="AD1217" s="34">
        <f t="shared" si="733"/>
        <v>0</v>
      </c>
      <c r="AE1217" s="34" t="str">
        <f t="shared" si="734"/>
        <v xml:space="preserve"> 0</v>
      </c>
      <c r="AF1217" s="34">
        <f t="shared" si="735"/>
        <v>0</v>
      </c>
      <c r="AG1217" s="34">
        <f t="shared" si="736"/>
        <v>0</v>
      </c>
      <c r="AH1217" s="34" t="str">
        <f t="shared" si="737"/>
        <v/>
      </c>
      <c r="AI1217" s="172" t="str">
        <f>IF(AJ1217&lt;&gt;"",MAX(AI$3:AI1216)+1,"")</f>
        <v/>
      </c>
      <c r="AJ1217" s="172" t="str">
        <f t="shared" si="738"/>
        <v/>
      </c>
      <c r="AK1217" s="172" t="str">
        <f t="shared" si="739"/>
        <v/>
      </c>
      <c r="AL1217" s="172" t="str">
        <f t="shared" si="740"/>
        <v/>
      </c>
      <c r="AM1217" s="172" t="str">
        <f>IF(AN1217&lt;&gt;"",MAX(AM$3:AM1216)+1,"")</f>
        <v/>
      </c>
      <c r="AN1217" s="172" t="str">
        <f t="shared" si="741"/>
        <v/>
      </c>
      <c r="AO1217" s="172" t="str">
        <f t="shared" si="742"/>
        <v/>
      </c>
      <c r="AP1217" s="172" t="str">
        <f t="shared" si="743"/>
        <v/>
      </c>
      <c r="AQ1217" s="172" t="str">
        <f t="shared" si="744"/>
        <v/>
      </c>
      <c r="AR1217" s="172" t="str">
        <f>Table1[[#This Row],[Sex ]]&amp;Table1[[#This Row],[Month]]</f>
        <v/>
      </c>
    </row>
    <row r="1218" spans="2:44" x14ac:dyDescent="0.3">
      <c r="B1218" s="14"/>
      <c r="C1218" s="14"/>
      <c r="D1218" s="14"/>
      <c r="E1218" s="14"/>
      <c r="F1218" s="14"/>
      <c r="G1218" s="14"/>
      <c r="H1218" s="14"/>
      <c r="I1218" s="14"/>
      <c r="J1218" s="14"/>
      <c r="K1218" s="14"/>
      <c r="L1218" s="14"/>
      <c r="M1218" s="24" t="str">
        <f t="shared" si="716"/>
        <v/>
      </c>
      <c r="N1218" s="24" t="str">
        <f t="shared" si="717"/>
        <v/>
      </c>
      <c r="O1218" s="24" t="str">
        <f t="shared" si="718"/>
        <v xml:space="preserve"> </v>
      </c>
      <c r="P1218" s="24">
        <f t="shared" si="719"/>
        <v>0</v>
      </c>
      <c r="Q1218" s="25">
        <f t="shared" si="720"/>
        <v>0</v>
      </c>
      <c r="R1218" s="26">
        <f t="shared" si="721"/>
        <v>0</v>
      </c>
      <c r="S1218" s="24" t="str">
        <f t="shared" si="722"/>
        <v/>
      </c>
      <c r="T1218" s="24" t="str">
        <f t="shared" si="723"/>
        <v/>
      </c>
      <c r="U1218" s="24" t="str">
        <f t="shared" si="724"/>
        <v/>
      </c>
      <c r="V1218" s="24" t="str">
        <f t="shared" si="725"/>
        <v/>
      </c>
      <c r="W1218" s="24" t="str">
        <f t="shared" si="726"/>
        <v/>
      </c>
      <c r="X1218" s="24" t="str">
        <f t="shared" si="727"/>
        <v/>
      </c>
      <c r="Y1218" s="24" t="str">
        <f t="shared" si="728"/>
        <v/>
      </c>
      <c r="Z1218" s="24" t="str">
        <f t="shared" si="729"/>
        <v/>
      </c>
      <c r="AA1218" s="24" t="b">
        <f t="shared" si="730"/>
        <v>0</v>
      </c>
      <c r="AB1218" s="34" t="str">
        <f t="shared" si="731"/>
        <v/>
      </c>
      <c r="AC1218" s="34">
        <f t="shared" si="732"/>
        <v>0</v>
      </c>
      <c r="AD1218" s="34">
        <f t="shared" si="733"/>
        <v>0</v>
      </c>
      <c r="AE1218" s="34" t="str">
        <f t="shared" si="734"/>
        <v xml:space="preserve"> 0</v>
      </c>
      <c r="AF1218" s="34">
        <f t="shared" si="735"/>
        <v>0</v>
      </c>
      <c r="AG1218" s="34">
        <f t="shared" si="736"/>
        <v>0</v>
      </c>
      <c r="AH1218" s="34" t="str">
        <f t="shared" si="737"/>
        <v/>
      </c>
      <c r="AI1218" s="172" t="str">
        <f>IF(AJ1218&lt;&gt;"",MAX(AI$3:AI1217)+1,"")</f>
        <v/>
      </c>
      <c r="AJ1218" s="172" t="str">
        <f t="shared" si="738"/>
        <v/>
      </c>
      <c r="AK1218" s="172" t="str">
        <f t="shared" si="739"/>
        <v/>
      </c>
      <c r="AL1218" s="172" t="str">
        <f t="shared" si="740"/>
        <v/>
      </c>
      <c r="AM1218" s="172" t="str">
        <f>IF(AN1218&lt;&gt;"",MAX(AM$3:AM1217)+1,"")</f>
        <v/>
      </c>
      <c r="AN1218" s="172" t="str">
        <f t="shared" si="741"/>
        <v/>
      </c>
      <c r="AO1218" s="172" t="str">
        <f t="shared" si="742"/>
        <v/>
      </c>
      <c r="AP1218" s="172" t="str">
        <f t="shared" si="743"/>
        <v/>
      </c>
      <c r="AQ1218" s="172" t="str">
        <f t="shared" si="744"/>
        <v/>
      </c>
      <c r="AR1218" s="172" t="str">
        <f>Table1[[#This Row],[Sex ]]&amp;Table1[[#This Row],[Month]]</f>
        <v/>
      </c>
    </row>
    <row r="1219" spans="2:44" x14ac:dyDescent="0.3">
      <c r="B1219" s="14"/>
      <c r="C1219" s="14"/>
      <c r="D1219" s="14"/>
      <c r="E1219" s="14"/>
      <c r="F1219" s="14"/>
      <c r="G1219" s="14"/>
      <c r="H1219" s="14"/>
      <c r="I1219" s="14"/>
      <c r="J1219" s="14"/>
      <c r="K1219" s="14"/>
      <c r="L1219" s="14"/>
      <c r="M1219" s="24" t="str">
        <f t="shared" si="716"/>
        <v/>
      </c>
      <c r="N1219" s="24" t="str">
        <f t="shared" si="717"/>
        <v/>
      </c>
      <c r="O1219" s="24" t="str">
        <f t="shared" si="718"/>
        <v xml:space="preserve"> </v>
      </c>
      <c r="P1219" s="24">
        <f t="shared" si="719"/>
        <v>0</v>
      </c>
      <c r="Q1219" s="25">
        <f t="shared" si="720"/>
        <v>0</v>
      </c>
      <c r="R1219" s="26">
        <f t="shared" si="721"/>
        <v>0</v>
      </c>
      <c r="S1219" s="24" t="str">
        <f t="shared" si="722"/>
        <v/>
      </c>
      <c r="T1219" s="24" t="str">
        <f t="shared" si="723"/>
        <v/>
      </c>
      <c r="U1219" s="24" t="str">
        <f t="shared" si="724"/>
        <v/>
      </c>
      <c r="V1219" s="24" t="str">
        <f t="shared" si="725"/>
        <v/>
      </c>
      <c r="W1219" s="24" t="str">
        <f t="shared" si="726"/>
        <v/>
      </c>
      <c r="X1219" s="24" t="str">
        <f t="shared" si="727"/>
        <v/>
      </c>
      <c r="Y1219" s="24" t="str">
        <f t="shared" si="728"/>
        <v/>
      </c>
      <c r="Z1219" s="24" t="str">
        <f t="shared" si="729"/>
        <v/>
      </c>
      <c r="AA1219" s="24" t="b">
        <f t="shared" si="730"/>
        <v>0</v>
      </c>
      <c r="AB1219" s="34" t="str">
        <f t="shared" si="731"/>
        <v/>
      </c>
      <c r="AC1219" s="34">
        <f t="shared" si="732"/>
        <v>0</v>
      </c>
      <c r="AD1219" s="34">
        <f t="shared" si="733"/>
        <v>0</v>
      </c>
      <c r="AE1219" s="34" t="str">
        <f t="shared" si="734"/>
        <v xml:space="preserve"> 0</v>
      </c>
      <c r="AF1219" s="34">
        <f t="shared" si="735"/>
        <v>0</v>
      </c>
      <c r="AG1219" s="34">
        <f t="shared" si="736"/>
        <v>0</v>
      </c>
      <c r="AH1219" s="34" t="str">
        <f t="shared" si="737"/>
        <v/>
      </c>
      <c r="AI1219" s="172" t="str">
        <f>IF(AJ1219&lt;&gt;"",MAX(AI$3:AI1218)+1,"")</f>
        <v/>
      </c>
      <c r="AJ1219" s="172" t="str">
        <f t="shared" si="738"/>
        <v/>
      </c>
      <c r="AK1219" s="172" t="str">
        <f t="shared" si="739"/>
        <v/>
      </c>
      <c r="AL1219" s="172" t="str">
        <f t="shared" si="740"/>
        <v/>
      </c>
      <c r="AM1219" s="172" t="str">
        <f>IF(AN1219&lt;&gt;"",MAX(AM$3:AM1218)+1,"")</f>
        <v/>
      </c>
      <c r="AN1219" s="172" t="str">
        <f t="shared" si="741"/>
        <v/>
      </c>
      <c r="AO1219" s="172" t="str">
        <f t="shared" si="742"/>
        <v/>
      </c>
      <c r="AP1219" s="172" t="str">
        <f t="shared" si="743"/>
        <v/>
      </c>
      <c r="AQ1219" s="172" t="str">
        <f t="shared" si="744"/>
        <v/>
      </c>
      <c r="AR1219" s="172" t="str">
        <f>Table1[[#This Row],[Sex ]]&amp;Table1[[#This Row],[Month]]</f>
        <v/>
      </c>
    </row>
    <row r="1220" spans="2:44" x14ac:dyDescent="0.3">
      <c r="B1220" s="14"/>
      <c r="C1220" s="14"/>
      <c r="D1220" s="14"/>
      <c r="E1220" s="14"/>
      <c r="F1220" s="14"/>
      <c r="G1220" s="14"/>
      <c r="H1220" s="14"/>
      <c r="I1220" s="14"/>
      <c r="J1220" s="14"/>
      <c r="K1220" s="14"/>
      <c r="L1220" s="14"/>
      <c r="M1220" s="24" t="str">
        <f t="shared" si="716"/>
        <v/>
      </c>
      <c r="N1220" s="24" t="str">
        <f t="shared" si="717"/>
        <v/>
      </c>
      <c r="O1220" s="24" t="str">
        <f t="shared" si="718"/>
        <v xml:space="preserve"> </v>
      </c>
      <c r="P1220" s="24">
        <f t="shared" si="719"/>
        <v>0</v>
      </c>
      <c r="Q1220" s="25">
        <f t="shared" si="720"/>
        <v>0</v>
      </c>
      <c r="R1220" s="26">
        <f t="shared" si="721"/>
        <v>0</v>
      </c>
      <c r="S1220" s="24" t="str">
        <f t="shared" si="722"/>
        <v/>
      </c>
      <c r="T1220" s="24" t="str">
        <f t="shared" si="723"/>
        <v/>
      </c>
      <c r="U1220" s="24" t="str">
        <f t="shared" si="724"/>
        <v/>
      </c>
      <c r="V1220" s="24" t="str">
        <f t="shared" si="725"/>
        <v/>
      </c>
      <c r="W1220" s="24" t="str">
        <f t="shared" si="726"/>
        <v/>
      </c>
      <c r="X1220" s="24" t="str">
        <f t="shared" si="727"/>
        <v/>
      </c>
      <c r="Y1220" s="24" t="str">
        <f t="shared" si="728"/>
        <v/>
      </c>
      <c r="Z1220" s="24" t="str">
        <f t="shared" si="729"/>
        <v/>
      </c>
      <c r="AA1220" s="24" t="b">
        <f t="shared" si="730"/>
        <v>0</v>
      </c>
      <c r="AB1220" s="34" t="str">
        <f t="shared" si="731"/>
        <v/>
      </c>
      <c r="AC1220" s="34">
        <f t="shared" si="732"/>
        <v>0</v>
      </c>
      <c r="AD1220" s="34">
        <f t="shared" si="733"/>
        <v>0</v>
      </c>
      <c r="AE1220" s="34" t="str">
        <f t="shared" si="734"/>
        <v xml:space="preserve"> 0</v>
      </c>
      <c r="AF1220" s="34">
        <f t="shared" si="735"/>
        <v>0</v>
      </c>
      <c r="AG1220" s="34">
        <f t="shared" si="736"/>
        <v>0</v>
      </c>
      <c r="AH1220" s="34" t="str">
        <f t="shared" si="737"/>
        <v/>
      </c>
      <c r="AI1220" s="172" t="str">
        <f>IF(AJ1220&lt;&gt;"",MAX(AI$3:AI1219)+1,"")</f>
        <v/>
      </c>
      <c r="AJ1220" s="172" t="str">
        <f t="shared" si="738"/>
        <v/>
      </c>
      <c r="AK1220" s="172" t="str">
        <f t="shared" si="739"/>
        <v/>
      </c>
      <c r="AL1220" s="172" t="str">
        <f t="shared" si="740"/>
        <v/>
      </c>
      <c r="AM1220" s="172" t="str">
        <f>IF(AN1220&lt;&gt;"",MAX(AM$3:AM1219)+1,"")</f>
        <v/>
      </c>
      <c r="AN1220" s="172" t="str">
        <f t="shared" si="741"/>
        <v/>
      </c>
      <c r="AO1220" s="172" t="str">
        <f t="shared" si="742"/>
        <v/>
      </c>
      <c r="AP1220" s="172" t="str">
        <f t="shared" si="743"/>
        <v/>
      </c>
      <c r="AQ1220" s="172" t="str">
        <f t="shared" si="744"/>
        <v/>
      </c>
      <c r="AR1220" s="172" t="str">
        <f>Table1[[#This Row],[Sex ]]&amp;Table1[[#This Row],[Month]]</f>
        <v/>
      </c>
    </row>
    <row r="1221" spans="2:44" x14ac:dyDescent="0.3">
      <c r="B1221" s="14"/>
      <c r="C1221" s="14"/>
      <c r="D1221" s="14"/>
      <c r="E1221" s="14"/>
      <c r="F1221" s="14"/>
      <c r="G1221" s="14"/>
      <c r="H1221" s="14"/>
      <c r="I1221" s="14"/>
      <c r="J1221" s="14"/>
      <c r="K1221" s="14"/>
      <c r="L1221" s="14"/>
      <c r="M1221" s="24" t="str">
        <f t="shared" si="716"/>
        <v/>
      </c>
      <c r="N1221" s="24" t="str">
        <f t="shared" si="717"/>
        <v/>
      </c>
      <c r="O1221" s="24" t="str">
        <f t="shared" si="718"/>
        <v xml:space="preserve"> </v>
      </c>
      <c r="P1221" s="24">
        <f t="shared" si="719"/>
        <v>0</v>
      </c>
      <c r="Q1221" s="25">
        <f t="shared" si="720"/>
        <v>0</v>
      </c>
      <c r="R1221" s="26">
        <f t="shared" si="721"/>
        <v>0</v>
      </c>
      <c r="S1221" s="24" t="str">
        <f t="shared" si="722"/>
        <v/>
      </c>
      <c r="T1221" s="24" t="str">
        <f t="shared" si="723"/>
        <v/>
      </c>
      <c r="U1221" s="24" t="str">
        <f t="shared" si="724"/>
        <v/>
      </c>
      <c r="V1221" s="24" t="str">
        <f t="shared" si="725"/>
        <v/>
      </c>
      <c r="W1221" s="24" t="str">
        <f t="shared" si="726"/>
        <v/>
      </c>
      <c r="X1221" s="24" t="str">
        <f t="shared" si="727"/>
        <v/>
      </c>
      <c r="Y1221" s="24" t="str">
        <f t="shared" si="728"/>
        <v/>
      </c>
      <c r="Z1221" s="24" t="str">
        <f t="shared" si="729"/>
        <v/>
      </c>
      <c r="AA1221" s="24" t="b">
        <f t="shared" si="730"/>
        <v>0</v>
      </c>
      <c r="AB1221" s="34" t="str">
        <f t="shared" si="731"/>
        <v/>
      </c>
      <c r="AC1221" s="34">
        <f t="shared" si="732"/>
        <v>0</v>
      </c>
      <c r="AD1221" s="34">
        <f t="shared" si="733"/>
        <v>0</v>
      </c>
      <c r="AE1221" s="34" t="str">
        <f t="shared" si="734"/>
        <v xml:space="preserve"> 0</v>
      </c>
      <c r="AF1221" s="34">
        <f t="shared" si="735"/>
        <v>0</v>
      </c>
      <c r="AG1221" s="34">
        <f t="shared" si="736"/>
        <v>0</v>
      </c>
      <c r="AH1221" s="34" t="str">
        <f t="shared" si="737"/>
        <v/>
      </c>
      <c r="AI1221" s="172" t="str">
        <f>IF(AJ1221&lt;&gt;"",MAX(AI$3:AI1220)+1,"")</f>
        <v/>
      </c>
      <c r="AJ1221" s="172" t="str">
        <f t="shared" si="738"/>
        <v/>
      </c>
      <c r="AK1221" s="172" t="str">
        <f t="shared" si="739"/>
        <v/>
      </c>
      <c r="AL1221" s="172" t="str">
        <f t="shared" si="740"/>
        <v/>
      </c>
      <c r="AM1221" s="172" t="str">
        <f>IF(AN1221&lt;&gt;"",MAX(AM$3:AM1220)+1,"")</f>
        <v/>
      </c>
      <c r="AN1221" s="172" t="str">
        <f t="shared" si="741"/>
        <v/>
      </c>
      <c r="AO1221" s="172" t="str">
        <f t="shared" si="742"/>
        <v/>
      </c>
      <c r="AP1221" s="172" t="str">
        <f t="shared" si="743"/>
        <v/>
      </c>
      <c r="AQ1221" s="172" t="str">
        <f t="shared" si="744"/>
        <v/>
      </c>
      <c r="AR1221" s="172" t="str">
        <f>Table1[[#This Row],[Sex ]]&amp;Table1[[#This Row],[Month]]</f>
        <v/>
      </c>
    </row>
    <row r="1222" spans="2:44" x14ac:dyDescent="0.3">
      <c r="B1222" s="14"/>
      <c r="C1222" s="14"/>
      <c r="D1222" s="14"/>
      <c r="E1222" s="14"/>
      <c r="F1222" s="14"/>
      <c r="G1222" s="14"/>
      <c r="H1222" s="14"/>
      <c r="I1222" s="14"/>
      <c r="J1222" s="14"/>
      <c r="K1222" s="14"/>
      <c r="L1222" s="14"/>
      <c r="M1222" s="24" t="str">
        <f t="shared" si="716"/>
        <v/>
      </c>
      <c r="N1222" s="24" t="str">
        <f t="shared" si="717"/>
        <v/>
      </c>
      <c r="O1222" s="24" t="str">
        <f t="shared" si="718"/>
        <v xml:space="preserve"> </v>
      </c>
      <c r="P1222" s="24">
        <f t="shared" si="719"/>
        <v>0</v>
      </c>
      <c r="Q1222" s="25">
        <f t="shared" si="720"/>
        <v>0</v>
      </c>
      <c r="R1222" s="26">
        <f t="shared" si="721"/>
        <v>0</v>
      </c>
      <c r="S1222" s="24" t="str">
        <f t="shared" si="722"/>
        <v/>
      </c>
      <c r="T1222" s="24" t="str">
        <f t="shared" si="723"/>
        <v/>
      </c>
      <c r="U1222" s="24" t="str">
        <f t="shared" si="724"/>
        <v/>
      </c>
      <c r="V1222" s="24" t="str">
        <f t="shared" si="725"/>
        <v/>
      </c>
      <c r="W1222" s="24" t="str">
        <f t="shared" si="726"/>
        <v/>
      </c>
      <c r="X1222" s="24" t="str">
        <f t="shared" si="727"/>
        <v/>
      </c>
      <c r="Y1222" s="24" t="str">
        <f t="shared" si="728"/>
        <v/>
      </c>
      <c r="Z1222" s="24" t="str">
        <f t="shared" si="729"/>
        <v/>
      </c>
      <c r="AA1222" s="24" t="b">
        <f t="shared" si="730"/>
        <v>0</v>
      </c>
      <c r="AB1222" s="34" t="str">
        <f t="shared" si="731"/>
        <v/>
      </c>
      <c r="AC1222" s="34">
        <f t="shared" si="732"/>
        <v>0</v>
      </c>
      <c r="AD1222" s="34">
        <f t="shared" si="733"/>
        <v>0</v>
      </c>
      <c r="AE1222" s="34" t="str">
        <f t="shared" si="734"/>
        <v xml:space="preserve"> 0</v>
      </c>
      <c r="AF1222" s="34">
        <f t="shared" si="735"/>
        <v>0</v>
      </c>
      <c r="AG1222" s="34">
        <f t="shared" si="736"/>
        <v>0</v>
      </c>
      <c r="AH1222" s="34" t="str">
        <f t="shared" si="737"/>
        <v/>
      </c>
      <c r="AI1222" s="172" t="str">
        <f>IF(AJ1222&lt;&gt;"",MAX(AI$3:AI1221)+1,"")</f>
        <v/>
      </c>
      <c r="AJ1222" s="172" t="str">
        <f t="shared" si="738"/>
        <v/>
      </c>
      <c r="AK1222" s="172" t="str">
        <f t="shared" si="739"/>
        <v/>
      </c>
      <c r="AL1222" s="172" t="str">
        <f t="shared" si="740"/>
        <v/>
      </c>
      <c r="AM1222" s="172" t="str">
        <f>IF(AN1222&lt;&gt;"",MAX(AM$3:AM1221)+1,"")</f>
        <v/>
      </c>
      <c r="AN1222" s="172" t="str">
        <f t="shared" si="741"/>
        <v/>
      </c>
      <c r="AO1222" s="172" t="str">
        <f t="shared" si="742"/>
        <v/>
      </c>
      <c r="AP1222" s="172" t="str">
        <f t="shared" si="743"/>
        <v/>
      </c>
      <c r="AQ1222" s="172" t="str">
        <f t="shared" si="744"/>
        <v/>
      </c>
      <c r="AR1222" s="172" t="str">
        <f>Table1[[#This Row],[Sex ]]&amp;Table1[[#This Row],[Month]]</f>
        <v/>
      </c>
    </row>
    <row r="1223" spans="2:44" x14ac:dyDescent="0.3">
      <c r="B1223" s="14"/>
      <c r="C1223" s="14"/>
      <c r="D1223" s="14"/>
      <c r="E1223" s="14"/>
      <c r="F1223" s="14"/>
      <c r="G1223" s="14"/>
      <c r="H1223" s="14"/>
      <c r="I1223" s="14"/>
      <c r="J1223" s="14"/>
      <c r="K1223" s="14"/>
      <c r="L1223" s="14"/>
      <c r="M1223" s="24" t="str">
        <f t="shared" si="716"/>
        <v/>
      </c>
      <c r="N1223" s="24" t="str">
        <f t="shared" si="717"/>
        <v/>
      </c>
      <c r="O1223" s="24" t="str">
        <f t="shared" si="718"/>
        <v xml:space="preserve"> </v>
      </c>
      <c r="P1223" s="24">
        <f t="shared" si="719"/>
        <v>0</v>
      </c>
      <c r="Q1223" s="25">
        <f t="shared" si="720"/>
        <v>0</v>
      </c>
      <c r="R1223" s="26">
        <f t="shared" si="721"/>
        <v>0</v>
      </c>
      <c r="S1223" s="24" t="str">
        <f t="shared" si="722"/>
        <v/>
      </c>
      <c r="T1223" s="24" t="str">
        <f t="shared" si="723"/>
        <v/>
      </c>
      <c r="U1223" s="24" t="str">
        <f t="shared" si="724"/>
        <v/>
      </c>
      <c r="V1223" s="24" t="str">
        <f t="shared" si="725"/>
        <v/>
      </c>
      <c r="W1223" s="24" t="str">
        <f t="shared" si="726"/>
        <v/>
      </c>
      <c r="X1223" s="24" t="str">
        <f t="shared" si="727"/>
        <v/>
      </c>
      <c r="Y1223" s="24" t="str">
        <f t="shared" si="728"/>
        <v/>
      </c>
      <c r="Z1223" s="24" t="str">
        <f t="shared" si="729"/>
        <v/>
      </c>
      <c r="AA1223" s="24" t="b">
        <f t="shared" si="730"/>
        <v>0</v>
      </c>
      <c r="AB1223" s="34" t="str">
        <f t="shared" si="731"/>
        <v/>
      </c>
      <c r="AC1223" s="34">
        <f t="shared" si="732"/>
        <v>0</v>
      </c>
      <c r="AD1223" s="34">
        <f t="shared" si="733"/>
        <v>0</v>
      </c>
      <c r="AE1223" s="34" t="str">
        <f t="shared" si="734"/>
        <v xml:space="preserve"> 0</v>
      </c>
      <c r="AF1223" s="34">
        <f t="shared" si="735"/>
        <v>0</v>
      </c>
      <c r="AG1223" s="34">
        <f t="shared" si="736"/>
        <v>0</v>
      </c>
      <c r="AH1223" s="34" t="str">
        <f t="shared" si="737"/>
        <v/>
      </c>
      <c r="AI1223" s="172" t="str">
        <f>IF(AJ1223&lt;&gt;"",MAX(AI$3:AI1222)+1,"")</f>
        <v/>
      </c>
      <c r="AJ1223" s="172" t="str">
        <f t="shared" si="738"/>
        <v/>
      </c>
      <c r="AK1223" s="172" t="str">
        <f t="shared" si="739"/>
        <v/>
      </c>
      <c r="AL1223" s="172" t="str">
        <f t="shared" si="740"/>
        <v/>
      </c>
      <c r="AM1223" s="172" t="str">
        <f>IF(AN1223&lt;&gt;"",MAX(AM$3:AM1222)+1,"")</f>
        <v/>
      </c>
      <c r="AN1223" s="172" t="str">
        <f t="shared" si="741"/>
        <v/>
      </c>
      <c r="AO1223" s="172" t="str">
        <f t="shared" si="742"/>
        <v/>
      </c>
      <c r="AP1223" s="172" t="str">
        <f t="shared" si="743"/>
        <v/>
      </c>
      <c r="AQ1223" s="172" t="str">
        <f t="shared" si="744"/>
        <v/>
      </c>
      <c r="AR1223" s="172" t="str">
        <f>Table1[[#This Row],[Sex ]]&amp;Table1[[#This Row],[Month]]</f>
        <v/>
      </c>
    </row>
    <row r="1224" spans="2:44" x14ac:dyDescent="0.3">
      <c r="B1224" s="14"/>
      <c r="C1224" s="14"/>
      <c r="D1224" s="14"/>
      <c r="E1224" s="14"/>
      <c r="F1224" s="14"/>
      <c r="G1224" s="14"/>
      <c r="H1224" s="14"/>
      <c r="I1224" s="14"/>
      <c r="J1224" s="14"/>
      <c r="K1224" s="14"/>
      <c r="L1224" s="14"/>
      <c r="M1224" s="24" t="str">
        <f t="shared" si="716"/>
        <v/>
      </c>
      <c r="N1224" s="24" t="str">
        <f t="shared" si="717"/>
        <v/>
      </c>
      <c r="O1224" s="24" t="str">
        <f t="shared" si="718"/>
        <v xml:space="preserve"> </v>
      </c>
      <c r="P1224" s="24">
        <f t="shared" si="719"/>
        <v>0</v>
      </c>
      <c r="Q1224" s="25">
        <f t="shared" si="720"/>
        <v>0</v>
      </c>
      <c r="R1224" s="26">
        <f t="shared" si="721"/>
        <v>0</v>
      </c>
      <c r="S1224" s="24" t="str">
        <f t="shared" si="722"/>
        <v/>
      </c>
      <c r="T1224" s="24" t="str">
        <f t="shared" si="723"/>
        <v/>
      </c>
      <c r="U1224" s="24" t="str">
        <f t="shared" si="724"/>
        <v/>
      </c>
      <c r="V1224" s="24" t="str">
        <f t="shared" si="725"/>
        <v/>
      </c>
      <c r="W1224" s="24" t="str">
        <f t="shared" si="726"/>
        <v/>
      </c>
      <c r="X1224" s="24" t="str">
        <f t="shared" si="727"/>
        <v/>
      </c>
      <c r="Y1224" s="24" t="str">
        <f t="shared" si="728"/>
        <v/>
      </c>
      <c r="Z1224" s="24" t="str">
        <f t="shared" si="729"/>
        <v/>
      </c>
      <c r="AA1224" s="24" t="b">
        <f t="shared" si="730"/>
        <v>0</v>
      </c>
      <c r="AB1224" s="34" t="str">
        <f t="shared" si="731"/>
        <v/>
      </c>
      <c r="AC1224" s="34">
        <f t="shared" si="732"/>
        <v>0</v>
      </c>
      <c r="AD1224" s="34">
        <f t="shared" si="733"/>
        <v>0</v>
      </c>
      <c r="AE1224" s="34" t="str">
        <f t="shared" si="734"/>
        <v xml:space="preserve"> 0</v>
      </c>
      <c r="AF1224" s="34">
        <f t="shared" si="735"/>
        <v>0</v>
      </c>
      <c r="AG1224" s="34">
        <f t="shared" si="736"/>
        <v>0</v>
      </c>
      <c r="AH1224" s="34" t="str">
        <f t="shared" si="737"/>
        <v/>
      </c>
      <c r="AI1224" s="172" t="str">
        <f>IF(AJ1224&lt;&gt;"",MAX(AI$3:AI1223)+1,"")</f>
        <v/>
      </c>
      <c r="AJ1224" s="172" t="str">
        <f t="shared" si="738"/>
        <v/>
      </c>
      <c r="AK1224" s="172" t="str">
        <f t="shared" si="739"/>
        <v/>
      </c>
      <c r="AL1224" s="172" t="str">
        <f t="shared" si="740"/>
        <v/>
      </c>
      <c r="AM1224" s="172" t="str">
        <f>IF(AN1224&lt;&gt;"",MAX(AM$3:AM1223)+1,"")</f>
        <v/>
      </c>
      <c r="AN1224" s="172" t="str">
        <f t="shared" si="741"/>
        <v/>
      </c>
      <c r="AO1224" s="172" t="str">
        <f t="shared" si="742"/>
        <v/>
      </c>
      <c r="AP1224" s="172" t="str">
        <f t="shared" si="743"/>
        <v/>
      </c>
      <c r="AQ1224" s="172" t="str">
        <f t="shared" si="744"/>
        <v/>
      </c>
      <c r="AR1224" s="172" t="str">
        <f>Table1[[#This Row],[Sex ]]&amp;Table1[[#This Row],[Month]]</f>
        <v/>
      </c>
    </row>
    <row r="1225" spans="2:44" x14ac:dyDescent="0.3">
      <c r="B1225" s="14"/>
      <c r="C1225" s="14"/>
      <c r="D1225" s="14"/>
      <c r="E1225" s="14"/>
      <c r="F1225" s="14"/>
      <c r="G1225" s="14"/>
      <c r="H1225" s="14"/>
      <c r="I1225" s="14"/>
      <c r="J1225" s="14"/>
      <c r="K1225" s="14"/>
      <c r="L1225" s="14"/>
      <c r="M1225" s="24" t="str">
        <f t="shared" si="716"/>
        <v/>
      </c>
      <c r="N1225" s="24" t="str">
        <f t="shared" si="717"/>
        <v/>
      </c>
      <c r="O1225" s="24" t="str">
        <f t="shared" si="718"/>
        <v xml:space="preserve"> </v>
      </c>
      <c r="P1225" s="24">
        <f t="shared" si="719"/>
        <v>0</v>
      </c>
      <c r="Q1225" s="25">
        <f t="shared" si="720"/>
        <v>0</v>
      </c>
      <c r="R1225" s="26">
        <f t="shared" si="721"/>
        <v>0</v>
      </c>
      <c r="S1225" s="24" t="str">
        <f t="shared" si="722"/>
        <v/>
      </c>
      <c r="T1225" s="24" t="str">
        <f t="shared" si="723"/>
        <v/>
      </c>
      <c r="U1225" s="24" t="str">
        <f t="shared" si="724"/>
        <v/>
      </c>
      <c r="V1225" s="24" t="str">
        <f t="shared" si="725"/>
        <v/>
      </c>
      <c r="W1225" s="24" t="str">
        <f t="shared" si="726"/>
        <v/>
      </c>
      <c r="X1225" s="24" t="str">
        <f t="shared" si="727"/>
        <v/>
      </c>
      <c r="Y1225" s="24" t="str">
        <f t="shared" si="728"/>
        <v/>
      </c>
      <c r="Z1225" s="24" t="str">
        <f t="shared" si="729"/>
        <v/>
      </c>
      <c r="AA1225" s="24" t="b">
        <f t="shared" si="730"/>
        <v>0</v>
      </c>
      <c r="AB1225" s="34" t="str">
        <f t="shared" si="731"/>
        <v/>
      </c>
      <c r="AC1225" s="34">
        <f t="shared" si="732"/>
        <v>0</v>
      </c>
      <c r="AD1225" s="34">
        <f t="shared" si="733"/>
        <v>0</v>
      </c>
      <c r="AE1225" s="34" t="str">
        <f t="shared" si="734"/>
        <v xml:space="preserve"> 0</v>
      </c>
      <c r="AF1225" s="34">
        <f t="shared" si="735"/>
        <v>0</v>
      </c>
      <c r="AG1225" s="34">
        <f t="shared" si="736"/>
        <v>0</v>
      </c>
      <c r="AH1225" s="34" t="str">
        <f t="shared" si="737"/>
        <v/>
      </c>
      <c r="AI1225" s="172" t="str">
        <f>IF(AJ1225&lt;&gt;"",MAX(AI$3:AI1224)+1,"")</f>
        <v/>
      </c>
      <c r="AJ1225" s="172" t="str">
        <f t="shared" si="738"/>
        <v/>
      </c>
      <c r="AK1225" s="172" t="str">
        <f t="shared" si="739"/>
        <v/>
      </c>
      <c r="AL1225" s="172" t="str">
        <f t="shared" si="740"/>
        <v/>
      </c>
      <c r="AM1225" s="172" t="str">
        <f>IF(AN1225&lt;&gt;"",MAX(AM$3:AM1224)+1,"")</f>
        <v/>
      </c>
      <c r="AN1225" s="172" t="str">
        <f t="shared" si="741"/>
        <v/>
      </c>
      <c r="AO1225" s="172" t="str">
        <f t="shared" si="742"/>
        <v/>
      </c>
      <c r="AP1225" s="172" t="str">
        <f t="shared" si="743"/>
        <v/>
      </c>
      <c r="AQ1225" s="172" t="str">
        <f t="shared" si="744"/>
        <v/>
      </c>
      <c r="AR1225" s="172" t="str">
        <f>Table1[[#This Row],[Sex ]]&amp;Table1[[#This Row],[Month]]</f>
        <v/>
      </c>
    </row>
    <row r="1226" spans="2:44" x14ac:dyDescent="0.3">
      <c r="B1226" s="14"/>
      <c r="C1226" s="14"/>
      <c r="D1226" s="14"/>
      <c r="E1226" s="14"/>
      <c r="F1226" s="14"/>
      <c r="G1226" s="14"/>
      <c r="H1226" s="14"/>
      <c r="I1226" s="14"/>
      <c r="J1226" s="14"/>
      <c r="K1226" s="14"/>
      <c r="L1226" s="14"/>
      <c r="M1226" s="24" t="str">
        <f t="shared" si="716"/>
        <v/>
      </c>
      <c r="N1226" s="24" t="str">
        <f t="shared" si="717"/>
        <v/>
      </c>
      <c r="O1226" s="24" t="str">
        <f t="shared" si="718"/>
        <v xml:space="preserve"> </v>
      </c>
      <c r="P1226" s="24">
        <f t="shared" si="719"/>
        <v>0</v>
      </c>
      <c r="Q1226" s="25">
        <f t="shared" si="720"/>
        <v>0</v>
      </c>
      <c r="R1226" s="26">
        <f t="shared" si="721"/>
        <v>0</v>
      </c>
      <c r="S1226" s="24" t="str">
        <f t="shared" si="722"/>
        <v/>
      </c>
      <c r="T1226" s="24" t="str">
        <f t="shared" si="723"/>
        <v/>
      </c>
      <c r="U1226" s="24" t="str">
        <f t="shared" si="724"/>
        <v/>
      </c>
      <c r="V1226" s="24" t="str">
        <f t="shared" si="725"/>
        <v/>
      </c>
      <c r="W1226" s="24" t="str">
        <f t="shared" si="726"/>
        <v/>
      </c>
      <c r="X1226" s="24" t="str">
        <f t="shared" si="727"/>
        <v/>
      </c>
      <c r="Y1226" s="24" t="str">
        <f t="shared" si="728"/>
        <v/>
      </c>
      <c r="Z1226" s="24" t="str">
        <f t="shared" si="729"/>
        <v/>
      </c>
      <c r="AA1226" s="24" t="b">
        <f t="shared" si="730"/>
        <v>0</v>
      </c>
      <c r="AB1226" s="34" t="str">
        <f t="shared" si="731"/>
        <v/>
      </c>
      <c r="AC1226" s="34">
        <f t="shared" si="732"/>
        <v>0</v>
      </c>
      <c r="AD1226" s="34">
        <f t="shared" si="733"/>
        <v>0</v>
      </c>
      <c r="AE1226" s="34" t="str">
        <f t="shared" si="734"/>
        <v xml:space="preserve"> 0</v>
      </c>
      <c r="AF1226" s="34">
        <f t="shared" si="735"/>
        <v>0</v>
      </c>
      <c r="AG1226" s="34">
        <f t="shared" si="736"/>
        <v>0</v>
      </c>
      <c r="AH1226" s="34" t="str">
        <f t="shared" si="737"/>
        <v/>
      </c>
      <c r="AI1226" s="172" t="str">
        <f>IF(AJ1226&lt;&gt;"",MAX(AI$3:AI1225)+1,"")</f>
        <v/>
      </c>
      <c r="AJ1226" s="172" t="str">
        <f t="shared" si="738"/>
        <v/>
      </c>
      <c r="AK1226" s="172" t="str">
        <f t="shared" si="739"/>
        <v/>
      </c>
      <c r="AL1226" s="172" t="str">
        <f t="shared" si="740"/>
        <v/>
      </c>
      <c r="AM1226" s="172" t="str">
        <f>IF(AN1226&lt;&gt;"",MAX(AM$3:AM1225)+1,"")</f>
        <v/>
      </c>
      <c r="AN1226" s="172" t="str">
        <f t="shared" si="741"/>
        <v/>
      </c>
      <c r="AO1226" s="172" t="str">
        <f t="shared" si="742"/>
        <v/>
      </c>
      <c r="AP1226" s="172" t="str">
        <f t="shared" si="743"/>
        <v/>
      </c>
      <c r="AQ1226" s="172" t="str">
        <f t="shared" si="744"/>
        <v/>
      </c>
      <c r="AR1226" s="172" t="str">
        <f>Table1[[#This Row],[Sex ]]&amp;Table1[[#This Row],[Month]]</f>
        <v/>
      </c>
    </row>
    <row r="1227" spans="2:44" x14ac:dyDescent="0.3">
      <c r="B1227" s="14"/>
      <c r="C1227" s="14"/>
      <c r="D1227" s="14"/>
      <c r="E1227" s="14"/>
      <c r="F1227" s="14"/>
      <c r="G1227" s="14"/>
      <c r="H1227" s="14"/>
      <c r="I1227" s="14"/>
      <c r="J1227" s="14"/>
      <c r="K1227" s="14"/>
      <c r="L1227" s="14"/>
      <c r="M1227" s="24" t="str">
        <f t="shared" si="716"/>
        <v/>
      </c>
      <c r="N1227" s="24" t="str">
        <f t="shared" si="717"/>
        <v/>
      </c>
      <c r="O1227" s="24" t="str">
        <f t="shared" si="718"/>
        <v xml:space="preserve"> </v>
      </c>
      <c r="P1227" s="24">
        <f t="shared" si="719"/>
        <v>0</v>
      </c>
      <c r="Q1227" s="25">
        <f t="shared" si="720"/>
        <v>0</v>
      </c>
      <c r="R1227" s="26">
        <f t="shared" si="721"/>
        <v>0</v>
      </c>
      <c r="S1227" s="24" t="str">
        <f t="shared" si="722"/>
        <v/>
      </c>
      <c r="T1227" s="24" t="str">
        <f t="shared" si="723"/>
        <v/>
      </c>
      <c r="U1227" s="24" t="str">
        <f t="shared" si="724"/>
        <v/>
      </c>
      <c r="V1227" s="24" t="str">
        <f t="shared" si="725"/>
        <v/>
      </c>
      <c r="W1227" s="24" t="str">
        <f t="shared" si="726"/>
        <v/>
      </c>
      <c r="X1227" s="24" t="str">
        <f t="shared" si="727"/>
        <v/>
      </c>
      <c r="Y1227" s="24" t="str">
        <f t="shared" si="728"/>
        <v/>
      </c>
      <c r="Z1227" s="24" t="str">
        <f t="shared" si="729"/>
        <v/>
      </c>
      <c r="AA1227" s="24" t="b">
        <f t="shared" si="730"/>
        <v>0</v>
      </c>
      <c r="AB1227" s="34" t="str">
        <f t="shared" si="731"/>
        <v/>
      </c>
      <c r="AC1227" s="34">
        <f t="shared" si="732"/>
        <v>0</v>
      </c>
      <c r="AD1227" s="34">
        <f t="shared" si="733"/>
        <v>0</v>
      </c>
      <c r="AE1227" s="34" t="str">
        <f t="shared" si="734"/>
        <v xml:space="preserve"> 0</v>
      </c>
      <c r="AF1227" s="34">
        <f t="shared" si="735"/>
        <v>0</v>
      </c>
      <c r="AG1227" s="34">
        <f t="shared" si="736"/>
        <v>0</v>
      </c>
      <c r="AH1227" s="34" t="str">
        <f t="shared" si="737"/>
        <v/>
      </c>
      <c r="AI1227" s="172" t="str">
        <f>IF(AJ1227&lt;&gt;"",MAX(AI$3:AI1226)+1,"")</f>
        <v/>
      </c>
      <c r="AJ1227" s="172" t="str">
        <f t="shared" si="738"/>
        <v/>
      </c>
      <c r="AK1227" s="172" t="str">
        <f t="shared" si="739"/>
        <v/>
      </c>
      <c r="AL1227" s="172" t="str">
        <f t="shared" si="740"/>
        <v/>
      </c>
      <c r="AM1227" s="172" t="str">
        <f>IF(AN1227&lt;&gt;"",MAX(AM$3:AM1226)+1,"")</f>
        <v/>
      </c>
      <c r="AN1227" s="172" t="str">
        <f t="shared" si="741"/>
        <v/>
      </c>
      <c r="AO1227" s="172" t="str">
        <f t="shared" si="742"/>
        <v/>
      </c>
      <c r="AP1227" s="172" t="str">
        <f t="shared" si="743"/>
        <v/>
      </c>
      <c r="AQ1227" s="172" t="str">
        <f t="shared" si="744"/>
        <v/>
      </c>
      <c r="AR1227" s="172" t="str">
        <f>Table1[[#This Row],[Sex ]]&amp;Table1[[#This Row],[Month]]</f>
        <v/>
      </c>
    </row>
    <row r="1228" spans="2:44" x14ac:dyDescent="0.3">
      <c r="B1228" s="14"/>
      <c r="C1228" s="14"/>
      <c r="D1228" s="14"/>
      <c r="E1228" s="14"/>
      <c r="F1228" s="14"/>
      <c r="G1228" s="14"/>
      <c r="H1228" s="14"/>
      <c r="I1228" s="14"/>
      <c r="J1228" s="14"/>
      <c r="K1228" s="14"/>
      <c r="L1228" s="14"/>
      <c r="M1228" s="24" t="str">
        <f t="shared" si="716"/>
        <v/>
      </c>
      <c r="N1228" s="24" t="str">
        <f t="shared" si="717"/>
        <v/>
      </c>
      <c r="O1228" s="24" t="str">
        <f t="shared" si="718"/>
        <v xml:space="preserve"> </v>
      </c>
      <c r="P1228" s="24">
        <f t="shared" si="719"/>
        <v>0</v>
      </c>
      <c r="Q1228" s="25">
        <f t="shared" si="720"/>
        <v>0</v>
      </c>
      <c r="R1228" s="26">
        <f t="shared" si="721"/>
        <v>0</v>
      </c>
      <c r="S1228" s="24" t="str">
        <f t="shared" si="722"/>
        <v/>
      </c>
      <c r="T1228" s="24" t="str">
        <f t="shared" si="723"/>
        <v/>
      </c>
      <c r="U1228" s="24" t="str">
        <f t="shared" si="724"/>
        <v/>
      </c>
      <c r="V1228" s="24" t="str">
        <f t="shared" si="725"/>
        <v/>
      </c>
      <c r="W1228" s="24" t="str">
        <f t="shared" si="726"/>
        <v/>
      </c>
      <c r="X1228" s="24" t="str">
        <f t="shared" si="727"/>
        <v/>
      </c>
      <c r="Y1228" s="24" t="str">
        <f t="shared" si="728"/>
        <v/>
      </c>
      <c r="Z1228" s="24" t="str">
        <f t="shared" si="729"/>
        <v/>
      </c>
      <c r="AA1228" s="24" t="b">
        <f t="shared" si="730"/>
        <v>0</v>
      </c>
      <c r="AB1228" s="34" t="str">
        <f t="shared" si="731"/>
        <v/>
      </c>
      <c r="AC1228" s="34">
        <f t="shared" si="732"/>
        <v>0</v>
      </c>
      <c r="AD1228" s="34">
        <f t="shared" si="733"/>
        <v>0</v>
      </c>
      <c r="AE1228" s="34" t="str">
        <f t="shared" si="734"/>
        <v xml:space="preserve"> 0</v>
      </c>
      <c r="AF1228" s="34">
        <f t="shared" si="735"/>
        <v>0</v>
      </c>
      <c r="AG1228" s="34">
        <f t="shared" si="736"/>
        <v>0</v>
      </c>
      <c r="AH1228" s="34" t="str">
        <f t="shared" si="737"/>
        <v/>
      </c>
      <c r="AI1228" s="172" t="str">
        <f>IF(AJ1228&lt;&gt;"",MAX(AI$3:AI1227)+1,"")</f>
        <v/>
      </c>
      <c r="AJ1228" s="172" t="str">
        <f t="shared" si="738"/>
        <v/>
      </c>
      <c r="AK1228" s="172" t="str">
        <f t="shared" si="739"/>
        <v/>
      </c>
      <c r="AL1228" s="172" t="str">
        <f t="shared" si="740"/>
        <v/>
      </c>
      <c r="AM1228" s="172" t="str">
        <f>IF(AN1228&lt;&gt;"",MAX(AM$3:AM1227)+1,"")</f>
        <v/>
      </c>
      <c r="AN1228" s="172" t="str">
        <f t="shared" si="741"/>
        <v/>
      </c>
      <c r="AO1228" s="172" t="str">
        <f t="shared" si="742"/>
        <v/>
      </c>
      <c r="AP1228" s="172" t="str">
        <f t="shared" si="743"/>
        <v/>
      </c>
      <c r="AQ1228" s="172" t="str">
        <f t="shared" si="744"/>
        <v/>
      </c>
      <c r="AR1228" s="172" t="str">
        <f>Table1[[#This Row],[Sex ]]&amp;Table1[[#This Row],[Month]]</f>
        <v/>
      </c>
    </row>
    <row r="1229" spans="2:44" x14ac:dyDescent="0.3">
      <c r="B1229" s="14"/>
      <c r="C1229" s="14"/>
      <c r="D1229" s="14"/>
      <c r="E1229" s="14"/>
      <c r="F1229" s="14"/>
      <c r="G1229" s="14"/>
      <c r="H1229" s="14"/>
      <c r="I1229" s="14"/>
      <c r="J1229" s="14"/>
      <c r="K1229" s="14"/>
      <c r="L1229" s="14"/>
      <c r="M1229" s="24" t="str">
        <f t="shared" si="716"/>
        <v/>
      </c>
      <c r="N1229" s="24" t="str">
        <f t="shared" si="717"/>
        <v/>
      </c>
      <c r="O1229" s="24" t="str">
        <f t="shared" si="718"/>
        <v xml:space="preserve"> </v>
      </c>
      <c r="P1229" s="24">
        <f t="shared" si="719"/>
        <v>0</v>
      </c>
      <c r="Q1229" s="25">
        <f t="shared" si="720"/>
        <v>0</v>
      </c>
      <c r="R1229" s="26">
        <f t="shared" si="721"/>
        <v>0</v>
      </c>
      <c r="S1229" s="24" t="str">
        <f t="shared" si="722"/>
        <v/>
      </c>
      <c r="T1229" s="24" t="str">
        <f t="shared" si="723"/>
        <v/>
      </c>
      <c r="U1229" s="24" t="str">
        <f t="shared" si="724"/>
        <v/>
      </c>
      <c r="V1229" s="24" t="str">
        <f t="shared" si="725"/>
        <v/>
      </c>
      <c r="W1229" s="24" t="str">
        <f t="shared" si="726"/>
        <v/>
      </c>
      <c r="X1229" s="24" t="str">
        <f t="shared" si="727"/>
        <v/>
      </c>
      <c r="Y1229" s="24" t="str">
        <f t="shared" si="728"/>
        <v/>
      </c>
      <c r="Z1229" s="24" t="str">
        <f t="shared" si="729"/>
        <v/>
      </c>
      <c r="AA1229" s="24" t="b">
        <f t="shared" si="730"/>
        <v>0</v>
      </c>
      <c r="AB1229" s="34" t="str">
        <f t="shared" si="731"/>
        <v/>
      </c>
      <c r="AC1229" s="34">
        <f t="shared" si="732"/>
        <v>0</v>
      </c>
      <c r="AD1229" s="34">
        <f t="shared" si="733"/>
        <v>0</v>
      </c>
      <c r="AE1229" s="34" t="str">
        <f t="shared" si="734"/>
        <v xml:space="preserve"> 0</v>
      </c>
      <c r="AF1229" s="34">
        <f t="shared" si="735"/>
        <v>0</v>
      </c>
      <c r="AG1229" s="34">
        <f t="shared" si="736"/>
        <v>0</v>
      </c>
      <c r="AH1229" s="34" t="str">
        <f t="shared" si="737"/>
        <v/>
      </c>
      <c r="AI1229" s="172" t="str">
        <f>IF(AJ1229&lt;&gt;"",MAX(AI$3:AI1228)+1,"")</f>
        <v/>
      </c>
      <c r="AJ1229" s="172" t="str">
        <f t="shared" si="738"/>
        <v/>
      </c>
      <c r="AK1229" s="172" t="str">
        <f t="shared" si="739"/>
        <v/>
      </c>
      <c r="AL1229" s="172" t="str">
        <f t="shared" si="740"/>
        <v/>
      </c>
      <c r="AM1229" s="172" t="str">
        <f>IF(AN1229&lt;&gt;"",MAX(AM$3:AM1228)+1,"")</f>
        <v/>
      </c>
      <c r="AN1229" s="172" t="str">
        <f t="shared" si="741"/>
        <v/>
      </c>
      <c r="AO1229" s="172" t="str">
        <f t="shared" si="742"/>
        <v/>
      </c>
      <c r="AP1229" s="172" t="str">
        <f t="shared" si="743"/>
        <v/>
      </c>
      <c r="AQ1229" s="172" t="str">
        <f t="shared" si="744"/>
        <v/>
      </c>
      <c r="AR1229" s="172" t="str">
        <f>Table1[[#This Row],[Sex ]]&amp;Table1[[#This Row],[Month]]</f>
        <v/>
      </c>
    </row>
    <row r="1230" spans="2:44" x14ac:dyDescent="0.3">
      <c r="B1230" s="14"/>
      <c r="C1230" s="14"/>
      <c r="D1230" s="14"/>
      <c r="E1230" s="14"/>
      <c r="F1230" s="14"/>
      <c r="G1230" s="14"/>
      <c r="H1230" s="14"/>
      <c r="I1230" s="14"/>
      <c r="J1230" s="14"/>
      <c r="K1230" s="14"/>
      <c r="L1230" s="14"/>
      <c r="M1230" s="24" t="str">
        <f t="shared" si="716"/>
        <v/>
      </c>
      <c r="N1230" s="24" t="str">
        <f t="shared" si="717"/>
        <v/>
      </c>
      <c r="O1230" s="24" t="str">
        <f t="shared" si="718"/>
        <v xml:space="preserve"> </v>
      </c>
      <c r="P1230" s="24">
        <f t="shared" si="719"/>
        <v>0</v>
      </c>
      <c r="Q1230" s="25">
        <f t="shared" si="720"/>
        <v>0</v>
      </c>
      <c r="R1230" s="26">
        <f t="shared" si="721"/>
        <v>0</v>
      </c>
      <c r="S1230" s="24" t="str">
        <f t="shared" si="722"/>
        <v/>
      </c>
      <c r="T1230" s="24" t="str">
        <f t="shared" si="723"/>
        <v/>
      </c>
      <c r="U1230" s="24" t="str">
        <f t="shared" si="724"/>
        <v/>
      </c>
      <c r="V1230" s="24" t="str">
        <f t="shared" si="725"/>
        <v/>
      </c>
      <c r="W1230" s="24" t="str">
        <f t="shared" si="726"/>
        <v/>
      </c>
      <c r="X1230" s="24" t="str">
        <f t="shared" si="727"/>
        <v/>
      </c>
      <c r="Y1230" s="24" t="str">
        <f t="shared" si="728"/>
        <v/>
      </c>
      <c r="Z1230" s="24" t="str">
        <f t="shared" si="729"/>
        <v/>
      </c>
      <c r="AA1230" s="24" t="b">
        <f t="shared" si="730"/>
        <v>0</v>
      </c>
      <c r="AB1230" s="34" t="str">
        <f t="shared" si="731"/>
        <v/>
      </c>
      <c r="AC1230" s="34">
        <f t="shared" si="732"/>
        <v>0</v>
      </c>
      <c r="AD1230" s="34">
        <f t="shared" si="733"/>
        <v>0</v>
      </c>
      <c r="AE1230" s="34" t="str">
        <f t="shared" si="734"/>
        <v xml:space="preserve"> 0</v>
      </c>
      <c r="AF1230" s="34">
        <f t="shared" si="735"/>
        <v>0</v>
      </c>
      <c r="AG1230" s="34">
        <f t="shared" si="736"/>
        <v>0</v>
      </c>
      <c r="AH1230" s="34" t="str">
        <f t="shared" si="737"/>
        <v/>
      </c>
      <c r="AI1230" s="172" t="str">
        <f>IF(AJ1230&lt;&gt;"",MAX(AI$3:AI1229)+1,"")</f>
        <v/>
      </c>
      <c r="AJ1230" s="172" t="str">
        <f t="shared" si="738"/>
        <v/>
      </c>
      <c r="AK1230" s="172" t="str">
        <f t="shared" si="739"/>
        <v/>
      </c>
      <c r="AL1230" s="172" t="str">
        <f t="shared" si="740"/>
        <v/>
      </c>
      <c r="AM1230" s="172" t="str">
        <f>IF(AN1230&lt;&gt;"",MAX(AM$3:AM1229)+1,"")</f>
        <v/>
      </c>
      <c r="AN1230" s="172" t="str">
        <f t="shared" si="741"/>
        <v/>
      </c>
      <c r="AO1230" s="172" t="str">
        <f t="shared" si="742"/>
        <v/>
      </c>
      <c r="AP1230" s="172" t="str">
        <f t="shared" si="743"/>
        <v/>
      </c>
      <c r="AQ1230" s="172" t="str">
        <f t="shared" si="744"/>
        <v/>
      </c>
      <c r="AR1230" s="172" t="str">
        <f>Table1[[#This Row],[Sex ]]&amp;Table1[[#This Row],[Month]]</f>
        <v/>
      </c>
    </row>
    <row r="1231" spans="2:44" x14ac:dyDescent="0.3">
      <c r="B1231" s="14"/>
      <c r="C1231" s="14"/>
      <c r="D1231" s="14"/>
      <c r="E1231" s="14"/>
      <c r="F1231" s="14"/>
      <c r="G1231" s="14"/>
      <c r="H1231" s="14"/>
      <c r="I1231" s="14"/>
      <c r="J1231" s="14"/>
      <c r="K1231" s="14"/>
      <c r="L1231" s="14"/>
      <c r="M1231" s="24" t="str">
        <f t="shared" si="716"/>
        <v/>
      </c>
      <c r="N1231" s="24" t="str">
        <f t="shared" si="717"/>
        <v/>
      </c>
      <c r="O1231" s="24" t="str">
        <f t="shared" si="718"/>
        <v xml:space="preserve"> </v>
      </c>
      <c r="P1231" s="24">
        <f t="shared" si="719"/>
        <v>0</v>
      </c>
      <c r="Q1231" s="25">
        <f t="shared" si="720"/>
        <v>0</v>
      </c>
      <c r="R1231" s="26">
        <f t="shared" si="721"/>
        <v>0</v>
      </c>
      <c r="S1231" s="24" t="str">
        <f t="shared" si="722"/>
        <v/>
      </c>
      <c r="T1231" s="24" t="str">
        <f t="shared" si="723"/>
        <v/>
      </c>
      <c r="U1231" s="24" t="str">
        <f t="shared" si="724"/>
        <v/>
      </c>
      <c r="V1231" s="24" t="str">
        <f t="shared" si="725"/>
        <v/>
      </c>
      <c r="W1231" s="24" t="str">
        <f t="shared" si="726"/>
        <v/>
      </c>
      <c r="X1231" s="24" t="str">
        <f t="shared" si="727"/>
        <v/>
      </c>
      <c r="Y1231" s="24" t="str">
        <f t="shared" si="728"/>
        <v/>
      </c>
      <c r="Z1231" s="24" t="str">
        <f t="shared" si="729"/>
        <v/>
      </c>
      <c r="AA1231" s="24" t="b">
        <f t="shared" si="730"/>
        <v>0</v>
      </c>
      <c r="AB1231" s="34" t="str">
        <f t="shared" si="731"/>
        <v/>
      </c>
      <c r="AC1231" s="34">
        <f t="shared" si="732"/>
        <v>0</v>
      </c>
      <c r="AD1231" s="34">
        <f t="shared" si="733"/>
        <v>0</v>
      </c>
      <c r="AE1231" s="34" t="str">
        <f t="shared" si="734"/>
        <v xml:space="preserve"> 0</v>
      </c>
      <c r="AF1231" s="34">
        <f t="shared" si="735"/>
        <v>0</v>
      </c>
      <c r="AG1231" s="34">
        <f t="shared" si="736"/>
        <v>0</v>
      </c>
      <c r="AH1231" s="34" t="str">
        <f t="shared" si="737"/>
        <v/>
      </c>
      <c r="AI1231" s="172" t="str">
        <f>IF(AJ1231&lt;&gt;"",MAX(AI$3:AI1230)+1,"")</f>
        <v/>
      </c>
      <c r="AJ1231" s="172" t="str">
        <f t="shared" si="738"/>
        <v/>
      </c>
      <c r="AK1231" s="172" t="str">
        <f t="shared" si="739"/>
        <v/>
      </c>
      <c r="AL1231" s="172" t="str">
        <f t="shared" si="740"/>
        <v/>
      </c>
      <c r="AM1231" s="172" t="str">
        <f>IF(AN1231&lt;&gt;"",MAX(AM$3:AM1230)+1,"")</f>
        <v/>
      </c>
      <c r="AN1231" s="172" t="str">
        <f t="shared" si="741"/>
        <v/>
      </c>
      <c r="AO1231" s="172" t="str">
        <f t="shared" si="742"/>
        <v/>
      </c>
      <c r="AP1231" s="172" t="str">
        <f t="shared" si="743"/>
        <v/>
      </c>
      <c r="AQ1231" s="172" t="str">
        <f t="shared" si="744"/>
        <v/>
      </c>
      <c r="AR1231" s="172" t="str">
        <f>Table1[[#This Row],[Sex ]]&amp;Table1[[#This Row],[Month]]</f>
        <v/>
      </c>
    </row>
    <row r="1232" spans="2:44" x14ac:dyDescent="0.3">
      <c r="B1232" s="14"/>
      <c r="C1232" s="14"/>
      <c r="D1232" s="14"/>
      <c r="E1232" s="14"/>
      <c r="F1232" s="14"/>
      <c r="G1232" s="14"/>
      <c r="H1232" s="14"/>
      <c r="I1232" s="14"/>
      <c r="J1232" s="14"/>
      <c r="K1232" s="14"/>
      <c r="L1232" s="14"/>
      <c r="M1232" s="24" t="str">
        <f t="shared" si="716"/>
        <v/>
      </c>
      <c r="N1232" s="24" t="str">
        <f t="shared" si="717"/>
        <v/>
      </c>
      <c r="O1232" s="24" t="str">
        <f t="shared" si="718"/>
        <v xml:space="preserve"> </v>
      </c>
      <c r="P1232" s="24">
        <f t="shared" si="719"/>
        <v>0</v>
      </c>
      <c r="Q1232" s="25">
        <f t="shared" si="720"/>
        <v>0</v>
      </c>
      <c r="R1232" s="26">
        <f t="shared" si="721"/>
        <v>0</v>
      </c>
      <c r="S1232" s="24" t="str">
        <f t="shared" si="722"/>
        <v/>
      </c>
      <c r="T1232" s="24" t="str">
        <f t="shared" si="723"/>
        <v/>
      </c>
      <c r="U1232" s="24" t="str">
        <f t="shared" si="724"/>
        <v/>
      </c>
      <c r="V1232" s="24" t="str">
        <f t="shared" si="725"/>
        <v/>
      </c>
      <c r="W1232" s="24" t="str">
        <f t="shared" si="726"/>
        <v/>
      </c>
      <c r="X1232" s="24" t="str">
        <f t="shared" si="727"/>
        <v/>
      </c>
      <c r="Y1232" s="24" t="str">
        <f t="shared" si="728"/>
        <v/>
      </c>
      <c r="Z1232" s="24" t="str">
        <f t="shared" si="729"/>
        <v/>
      </c>
      <c r="AA1232" s="24" t="b">
        <f t="shared" si="730"/>
        <v>0</v>
      </c>
      <c r="AB1232" s="34" t="str">
        <f t="shared" si="731"/>
        <v/>
      </c>
      <c r="AC1232" s="34">
        <f t="shared" si="732"/>
        <v>0</v>
      </c>
      <c r="AD1232" s="34">
        <f t="shared" si="733"/>
        <v>0</v>
      </c>
      <c r="AE1232" s="34" t="str">
        <f t="shared" si="734"/>
        <v xml:space="preserve"> 0</v>
      </c>
      <c r="AF1232" s="34">
        <f t="shared" si="735"/>
        <v>0</v>
      </c>
      <c r="AG1232" s="34">
        <f t="shared" si="736"/>
        <v>0</v>
      </c>
      <c r="AH1232" s="34" t="str">
        <f t="shared" si="737"/>
        <v/>
      </c>
      <c r="AI1232" s="172" t="str">
        <f>IF(AJ1232&lt;&gt;"",MAX(AI$3:AI1231)+1,"")</f>
        <v/>
      </c>
      <c r="AJ1232" s="172" t="str">
        <f t="shared" si="738"/>
        <v/>
      </c>
      <c r="AK1232" s="172" t="str">
        <f t="shared" si="739"/>
        <v/>
      </c>
      <c r="AL1232" s="172" t="str">
        <f t="shared" si="740"/>
        <v/>
      </c>
      <c r="AM1232" s="172" t="str">
        <f>IF(AN1232&lt;&gt;"",MAX(AM$3:AM1231)+1,"")</f>
        <v/>
      </c>
      <c r="AN1232" s="172" t="str">
        <f t="shared" si="741"/>
        <v/>
      </c>
      <c r="AO1232" s="172" t="str">
        <f t="shared" si="742"/>
        <v/>
      </c>
      <c r="AP1232" s="172" t="str">
        <f t="shared" si="743"/>
        <v/>
      </c>
      <c r="AQ1232" s="172" t="str">
        <f t="shared" si="744"/>
        <v/>
      </c>
      <c r="AR1232" s="172" t="str">
        <f>Table1[[#This Row],[Sex ]]&amp;Table1[[#This Row],[Month]]</f>
        <v/>
      </c>
    </row>
    <row r="1233" spans="2:44" x14ac:dyDescent="0.3">
      <c r="B1233" s="14"/>
      <c r="C1233" s="14"/>
      <c r="D1233" s="14"/>
      <c r="E1233" s="14"/>
      <c r="F1233" s="14"/>
      <c r="G1233" s="14"/>
      <c r="H1233" s="14"/>
      <c r="I1233" s="14"/>
      <c r="J1233" s="14"/>
      <c r="K1233" s="14"/>
      <c r="L1233" s="14"/>
      <c r="M1233" s="24" t="str">
        <f t="shared" si="716"/>
        <v/>
      </c>
      <c r="N1233" s="24" t="str">
        <f t="shared" si="717"/>
        <v/>
      </c>
      <c r="O1233" s="24" t="str">
        <f t="shared" si="718"/>
        <v xml:space="preserve"> </v>
      </c>
      <c r="P1233" s="24">
        <f t="shared" si="719"/>
        <v>0</v>
      </c>
      <c r="Q1233" s="25">
        <f t="shared" si="720"/>
        <v>0</v>
      </c>
      <c r="R1233" s="26">
        <f t="shared" si="721"/>
        <v>0</v>
      </c>
      <c r="S1233" s="24" t="str">
        <f t="shared" si="722"/>
        <v/>
      </c>
      <c r="T1233" s="24" t="str">
        <f t="shared" si="723"/>
        <v/>
      </c>
      <c r="U1233" s="24" t="str">
        <f t="shared" si="724"/>
        <v/>
      </c>
      <c r="V1233" s="24" t="str">
        <f t="shared" si="725"/>
        <v/>
      </c>
      <c r="W1233" s="24" t="str">
        <f t="shared" si="726"/>
        <v/>
      </c>
      <c r="X1233" s="24" t="str">
        <f t="shared" si="727"/>
        <v/>
      </c>
      <c r="Y1233" s="24" t="str">
        <f t="shared" si="728"/>
        <v/>
      </c>
      <c r="Z1233" s="24" t="str">
        <f t="shared" si="729"/>
        <v/>
      </c>
      <c r="AA1233" s="24" t="b">
        <f t="shared" si="730"/>
        <v>0</v>
      </c>
      <c r="AB1233" s="34" t="str">
        <f t="shared" si="731"/>
        <v/>
      </c>
      <c r="AC1233" s="34">
        <f t="shared" si="732"/>
        <v>0</v>
      </c>
      <c r="AD1233" s="34">
        <f t="shared" si="733"/>
        <v>0</v>
      </c>
      <c r="AE1233" s="34" t="str">
        <f t="shared" si="734"/>
        <v xml:space="preserve"> 0</v>
      </c>
      <c r="AF1233" s="34">
        <f t="shared" si="735"/>
        <v>0</v>
      </c>
      <c r="AG1233" s="34">
        <f t="shared" si="736"/>
        <v>0</v>
      </c>
      <c r="AH1233" s="34" t="str">
        <f t="shared" si="737"/>
        <v/>
      </c>
      <c r="AI1233" s="172" t="str">
        <f>IF(AJ1233&lt;&gt;"",MAX(AI$3:AI1232)+1,"")</f>
        <v/>
      </c>
      <c r="AJ1233" s="172" t="str">
        <f t="shared" si="738"/>
        <v/>
      </c>
      <c r="AK1233" s="172" t="str">
        <f t="shared" si="739"/>
        <v/>
      </c>
      <c r="AL1233" s="172" t="str">
        <f t="shared" si="740"/>
        <v/>
      </c>
      <c r="AM1233" s="172" t="str">
        <f>IF(AN1233&lt;&gt;"",MAX(AM$3:AM1232)+1,"")</f>
        <v/>
      </c>
      <c r="AN1233" s="172" t="str">
        <f t="shared" si="741"/>
        <v/>
      </c>
      <c r="AO1233" s="172" t="str">
        <f t="shared" si="742"/>
        <v/>
      </c>
      <c r="AP1233" s="172" t="str">
        <f t="shared" si="743"/>
        <v/>
      </c>
      <c r="AQ1233" s="172" t="str">
        <f t="shared" si="744"/>
        <v/>
      </c>
      <c r="AR1233" s="172" t="str">
        <f>Table1[[#This Row],[Sex ]]&amp;Table1[[#This Row],[Month]]</f>
        <v/>
      </c>
    </row>
    <row r="1234" spans="2:44" x14ac:dyDescent="0.3">
      <c r="B1234" s="14"/>
      <c r="C1234" s="14"/>
      <c r="D1234" s="14"/>
      <c r="E1234" s="14"/>
      <c r="F1234" s="14"/>
      <c r="G1234" s="14"/>
      <c r="H1234" s="14"/>
      <c r="I1234" s="14"/>
      <c r="J1234" s="14"/>
      <c r="K1234" s="14"/>
      <c r="L1234" s="14"/>
      <c r="M1234" s="24" t="str">
        <f t="shared" si="716"/>
        <v/>
      </c>
      <c r="N1234" s="24" t="str">
        <f t="shared" si="717"/>
        <v/>
      </c>
      <c r="O1234" s="24" t="str">
        <f t="shared" si="718"/>
        <v xml:space="preserve"> </v>
      </c>
      <c r="P1234" s="24">
        <f t="shared" si="719"/>
        <v>0</v>
      </c>
      <c r="Q1234" s="25">
        <f t="shared" si="720"/>
        <v>0</v>
      </c>
      <c r="R1234" s="26">
        <f t="shared" si="721"/>
        <v>0</v>
      </c>
      <c r="S1234" s="24" t="str">
        <f t="shared" si="722"/>
        <v/>
      </c>
      <c r="T1234" s="24" t="str">
        <f t="shared" si="723"/>
        <v/>
      </c>
      <c r="U1234" s="24" t="str">
        <f t="shared" si="724"/>
        <v/>
      </c>
      <c r="V1234" s="24" t="str">
        <f t="shared" si="725"/>
        <v/>
      </c>
      <c r="W1234" s="24" t="str">
        <f t="shared" si="726"/>
        <v/>
      </c>
      <c r="X1234" s="24" t="str">
        <f t="shared" si="727"/>
        <v/>
      </c>
      <c r="Y1234" s="24" t="str">
        <f t="shared" si="728"/>
        <v/>
      </c>
      <c r="Z1234" s="24" t="str">
        <f t="shared" si="729"/>
        <v/>
      </c>
      <c r="AA1234" s="24" t="b">
        <f t="shared" si="730"/>
        <v>0</v>
      </c>
      <c r="AB1234" s="34" t="str">
        <f t="shared" si="731"/>
        <v/>
      </c>
      <c r="AC1234" s="34">
        <f t="shared" si="732"/>
        <v>0</v>
      </c>
      <c r="AD1234" s="34">
        <f t="shared" si="733"/>
        <v>0</v>
      </c>
      <c r="AE1234" s="34" t="str">
        <f t="shared" si="734"/>
        <v xml:space="preserve"> 0</v>
      </c>
      <c r="AF1234" s="34">
        <f t="shared" si="735"/>
        <v>0</v>
      </c>
      <c r="AG1234" s="34">
        <f t="shared" si="736"/>
        <v>0</v>
      </c>
      <c r="AH1234" s="34" t="str">
        <f t="shared" si="737"/>
        <v/>
      </c>
      <c r="AI1234" s="172" t="str">
        <f>IF(AJ1234&lt;&gt;"",MAX(AI$3:AI1233)+1,"")</f>
        <v/>
      </c>
      <c r="AJ1234" s="172" t="str">
        <f t="shared" si="738"/>
        <v/>
      </c>
      <c r="AK1234" s="172" t="str">
        <f t="shared" si="739"/>
        <v/>
      </c>
      <c r="AL1234" s="172" t="str">
        <f t="shared" si="740"/>
        <v/>
      </c>
      <c r="AM1234" s="172" t="str">
        <f>IF(AN1234&lt;&gt;"",MAX(AM$3:AM1233)+1,"")</f>
        <v/>
      </c>
      <c r="AN1234" s="172" t="str">
        <f t="shared" si="741"/>
        <v/>
      </c>
      <c r="AO1234" s="172" t="str">
        <f t="shared" si="742"/>
        <v/>
      </c>
      <c r="AP1234" s="172" t="str">
        <f t="shared" si="743"/>
        <v/>
      </c>
      <c r="AQ1234" s="172" t="str">
        <f t="shared" si="744"/>
        <v/>
      </c>
      <c r="AR1234" s="172" t="str">
        <f>Table1[[#This Row],[Sex ]]&amp;Table1[[#This Row],[Month]]</f>
        <v/>
      </c>
    </row>
    <row r="1235" spans="2:44" x14ac:dyDescent="0.3">
      <c r="B1235" s="14"/>
      <c r="C1235" s="14"/>
      <c r="D1235" s="14"/>
      <c r="E1235" s="14"/>
      <c r="F1235" s="14"/>
      <c r="G1235" s="14"/>
      <c r="H1235" s="14"/>
      <c r="I1235" s="14"/>
      <c r="J1235" s="14"/>
      <c r="K1235" s="14"/>
      <c r="L1235" s="14"/>
      <c r="M1235" s="24" t="str">
        <f t="shared" si="716"/>
        <v/>
      </c>
      <c r="N1235" s="24" t="str">
        <f t="shared" si="717"/>
        <v/>
      </c>
      <c r="O1235" s="24" t="str">
        <f t="shared" si="718"/>
        <v xml:space="preserve"> </v>
      </c>
      <c r="P1235" s="24">
        <f t="shared" si="719"/>
        <v>0</v>
      </c>
      <c r="Q1235" s="25">
        <f t="shared" si="720"/>
        <v>0</v>
      </c>
      <c r="R1235" s="26">
        <f t="shared" si="721"/>
        <v>0</v>
      </c>
      <c r="S1235" s="24" t="str">
        <f t="shared" si="722"/>
        <v/>
      </c>
      <c r="T1235" s="24" t="str">
        <f t="shared" si="723"/>
        <v/>
      </c>
      <c r="U1235" s="24" t="str">
        <f t="shared" si="724"/>
        <v/>
      </c>
      <c r="V1235" s="24" t="str">
        <f t="shared" si="725"/>
        <v/>
      </c>
      <c r="W1235" s="24" t="str">
        <f t="shared" si="726"/>
        <v/>
      </c>
      <c r="X1235" s="24" t="str">
        <f t="shared" si="727"/>
        <v/>
      </c>
      <c r="Y1235" s="24" t="str">
        <f t="shared" si="728"/>
        <v/>
      </c>
      <c r="Z1235" s="24" t="str">
        <f t="shared" si="729"/>
        <v/>
      </c>
      <c r="AA1235" s="24" t="b">
        <f t="shared" si="730"/>
        <v>0</v>
      </c>
      <c r="AB1235" s="34" t="str">
        <f t="shared" si="731"/>
        <v/>
      </c>
      <c r="AC1235" s="34">
        <f t="shared" si="732"/>
        <v>0</v>
      </c>
      <c r="AD1235" s="34">
        <f t="shared" si="733"/>
        <v>0</v>
      </c>
      <c r="AE1235" s="34" t="str">
        <f t="shared" si="734"/>
        <v xml:space="preserve"> 0</v>
      </c>
      <c r="AF1235" s="34">
        <f t="shared" si="735"/>
        <v>0</v>
      </c>
      <c r="AG1235" s="34">
        <f t="shared" si="736"/>
        <v>0</v>
      </c>
      <c r="AH1235" s="34" t="str">
        <f t="shared" si="737"/>
        <v/>
      </c>
      <c r="AI1235" s="172" t="str">
        <f>IF(AJ1235&lt;&gt;"",MAX(AI$3:AI1234)+1,"")</f>
        <v/>
      </c>
      <c r="AJ1235" s="172" t="str">
        <f t="shared" si="738"/>
        <v/>
      </c>
      <c r="AK1235" s="172" t="str">
        <f t="shared" si="739"/>
        <v/>
      </c>
      <c r="AL1235" s="172" t="str">
        <f t="shared" si="740"/>
        <v/>
      </c>
      <c r="AM1235" s="172" t="str">
        <f>IF(AN1235&lt;&gt;"",MAX(AM$3:AM1234)+1,"")</f>
        <v/>
      </c>
      <c r="AN1235" s="172" t="str">
        <f t="shared" si="741"/>
        <v/>
      </c>
      <c r="AO1235" s="172" t="str">
        <f t="shared" si="742"/>
        <v/>
      </c>
      <c r="AP1235" s="172" t="str">
        <f t="shared" si="743"/>
        <v/>
      </c>
      <c r="AQ1235" s="172" t="str">
        <f t="shared" si="744"/>
        <v/>
      </c>
      <c r="AR1235" s="172" t="str">
        <f>Table1[[#This Row],[Sex ]]&amp;Table1[[#This Row],[Month]]</f>
        <v/>
      </c>
    </row>
    <row r="1236" spans="2:44" x14ac:dyDescent="0.3">
      <c r="B1236" s="14"/>
      <c r="C1236" s="14"/>
      <c r="D1236" s="14"/>
      <c r="E1236" s="14"/>
      <c r="F1236" s="14"/>
      <c r="G1236" s="14"/>
      <c r="H1236" s="14"/>
      <c r="I1236" s="14"/>
      <c r="J1236" s="14"/>
      <c r="K1236" s="14"/>
      <c r="L1236" s="14"/>
      <c r="M1236" s="24" t="str">
        <f t="shared" si="716"/>
        <v/>
      </c>
      <c r="N1236" s="24" t="str">
        <f t="shared" si="717"/>
        <v/>
      </c>
      <c r="O1236" s="24" t="str">
        <f t="shared" si="718"/>
        <v xml:space="preserve"> </v>
      </c>
      <c r="P1236" s="24">
        <f t="shared" si="719"/>
        <v>0</v>
      </c>
      <c r="Q1236" s="25">
        <f t="shared" si="720"/>
        <v>0</v>
      </c>
      <c r="R1236" s="26">
        <f t="shared" si="721"/>
        <v>0</v>
      </c>
      <c r="S1236" s="24" t="str">
        <f t="shared" si="722"/>
        <v/>
      </c>
      <c r="T1236" s="24" t="str">
        <f t="shared" si="723"/>
        <v/>
      </c>
      <c r="U1236" s="24" t="str">
        <f t="shared" si="724"/>
        <v/>
      </c>
      <c r="V1236" s="24" t="str">
        <f t="shared" si="725"/>
        <v/>
      </c>
      <c r="W1236" s="24" t="str">
        <f t="shared" si="726"/>
        <v/>
      </c>
      <c r="X1236" s="24" t="str">
        <f t="shared" si="727"/>
        <v/>
      </c>
      <c r="Y1236" s="24" t="str">
        <f t="shared" si="728"/>
        <v/>
      </c>
      <c r="Z1236" s="24" t="str">
        <f t="shared" si="729"/>
        <v/>
      </c>
      <c r="AA1236" s="24" t="b">
        <f t="shared" si="730"/>
        <v>0</v>
      </c>
      <c r="AB1236" s="34" t="str">
        <f t="shared" si="731"/>
        <v/>
      </c>
      <c r="AC1236" s="34">
        <f t="shared" si="732"/>
        <v>0</v>
      </c>
      <c r="AD1236" s="34">
        <f t="shared" si="733"/>
        <v>0</v>
      </c>
      <c r="AE1236" s="34" t="str">
        <f t="shared" si="734"/>
        <v xml:space="preserve"> 0</v>
      </c>
      <c r="AF1236" s="34">
        <f t="shared" si="735"/>
        <v>0</v>
      </c>
      <c r="AG1236" s="34">
        <f t="shared" si="736"/>
        <v>0</v>
      </c>
      <c r="AH1236" s="34" t="str">
        <f t="shared" si="737"/>
        <v/>
      </c>
      <c r="AI1236" s="172" t="str">
        <f>IF(AJ1236&lt;&gt;"",MAX(AI$3:AI1235)+1,"")</f>
        <v/>
      </c>
      <c r="AJ1236" s="172" t="str">
        <f t="shared" si="738"/>
        <v/>
      </c>
      <c r="AK1236" s="172" t="str">
        <f t="shared" si="739"/>
        <v/>
      </c>
      <c r="AL1236" s="172" t="str">
        <f t="shared" si="740"/>
        <v/>
      </c>
      <c r="AM1236" s="172" t="str">
        <f>IF(AN1236&lt;&gt;"",MAX(AM$3:AM1235)+1,"")</f>
        <v/>
      </c>
      <c r="AN1236" s="172" t="str">
        <f t="shared" si="741"/>
        <v/>
      </c>
      <c r="AO1236" s="172" t="str">
        <f t="shared" si="742"/>
        <v/>
      </c>
      <c r="AP1236" s="172" t="str">
        <f t="shared" si="743"/>
        <v/>
      </c>
      <c r="AQ1236" s="172" t="str">
        <f t="shared" si="744"/>
        <v/>
      </c>
      <c r="AR1236" s="172" t="str">
        <f>Table1[[#This Row],[Sex ]]&amp;Table1[[#This Row],[Month]]</f>
        <v/>
      </c>
    </row>
    <row r="1237" spans="2:44" x14ac:dyDescent="0.3">
      <c r="B1237" s="14"/>
      <c r="C1237" s="14"/>
      <c r="D1237" s="14"/>
      <c r="E1237" s="14"/>
      <c r="F1237" s="14"/>
      <c r="G1237" s="14"/>
      <c r="H1237" s="14"/>
      <c r="I1237" s="14"/>
      <c r="J1237" s="14"/>
      <c r="K1237" s="14"/>
      <c r="L1237" s="14"/>
      <c r="M1237" s="24" t="str">
        <f t="shared" si="716"/>
        <v/>
      </c>
      <c r="N1237" s="24" t="str">
        <f t="shared" si="717"/>
        <v/>
      </c>
      <c r="O1237" s="24" t="str">
        <f t="shared" si="718"/>
        <v xml:space="preserve"> </v>
      </c>
      <c r="P1237" s="24">
        <f t="shared" si="719"/>
        <v>0</v>
      </c>
      <c r="Q1237" s="25">
        <f t="shared" si="720"/>
        <v>0</v>
      </c>
      <c r="R1237" s="26">
        <f t="shared" si="721"/>
        <v>0</v>
      </c>
      <c r="S1237" s="24" t="str">
        <f t="shared" si="722"/>
        <v/>
      </c>
      <c r="T1237" s="24" t="str">
        <f t="shared" si="723"/>
        <v/>
      </c>
      <c r="U1237" s="24" t="str">
        <f t="shared" si="724"/>
        <v/>
      </c>
      <c r="V1237" s="24" t="str">
        <f t="shared" si="725"/>
        <v/>
      </c>
      <c r="W1237" s="24" t="str">
        <f t="shared" si="726"/>
        <v/>
      </c>
      <c r="X1237" s="24" t="str">
        <f t="shared" si="727"/>
        <v/>
      </c>
      <c r="Y1237" s="24" t="str">
        <f t="shared" si="728"/>
        <v/>
      </c>
      <c r="Z1237" s="24" t="str">
        <f t="shared" si="729"/>
        <v/>
      </c>
      <c r="AA1237" s="24" t="b">
        <f t="shared" si="730"/>
        <v>0</v>
      </c>
      <c r="AB1237" s="34" t="str">
        <f t="shared" si="731"/>
        <v/>
      </c>
      <c r="AC1237" s="34">
        <f t="shared" si="732"/>
        <v>0</v>
      </c>
      <c r="AD1237" s="34">
        <f t="shared" si="733"/>
        <v>0</v>
      </c>
      <c r="AE1237" s="34" t="str">
        <f t="shared" si="734"/>
        <v xml:space="preserve"> 0</v>
      </c>
      <c r="AF1237" s="34">
        <f t="shared" si="735"/>
        <v>0</v>
      </c>
      <c r="AG1237" s="34">
        <f t="shared" si="736"/>
        <v>0</v>
      </c>
      <c r="AH1237" s="34" t="str">
        <f t="shared" si="737"/>
        <v/>
      </c>
      <c r="AI1237" s="172" t="str">
        <f>IF(AJ1237&lt;&gt;"",MAX(AI$3:AI1236)+1,"")</f>
        <v/>
      </c>
      <c r="AJ1237" s="172" t="str">
        <f t="shared" si="738"/>
        <v/>
      </c>
      <c r="AK1237" s="172" t="str">
        <f t="shared" si="739"/>
        <v/>
      </c>
      <c r="AL1237" s="172" t="str">
        <f t="shared" si="740"/>
        <v/>
      </c>
      <c r="AM1237" s="172" t="str">
        <f>IF(AN1237&lt;&gt;"",MAX(AM$3:AM1236)+1,"")</f>
        <v/>
      </c>
      <c r="AN1237" s="172" t="str">
        <f t="shared" si="741"/>
        <v/>
      </c>
      <c r="AO1237" s="172" t="str">
        <f t="shared" si="742"/>
        <v/>
      </c>
      <c r="AP1237" s="172" t="str">
        <f t="shared" si="743"/>
        <v/>
      </c>
      <c r="AQ1237" s="172" t="str">
        <f t="shared" si="744"/>
        <v/>
      </c>
      <c r="AR1237" s="172" t="str">
        <f>Table1[[#This Row],[Sex ]]&amp;Table1[[#This Row],[Month]]</f>
        <v/>
      </c>
    </row>
    <row r="1238" spans="2:44" x14ac:dyDescent="0.3">
      <c r="B1238" s="14"/>
      <c r="C1238" s="14"/>
      <c r="D1238" s="14"/>
      <c r="E1238" s="14"/>
      <c r="F1238" s="14"/>
      <c r="G1238" s="14"/>
      <c r="H1238" s="14"/>
      <c r="I1238" s="14"/>
      <c r="J1238" s="14"/>
      <c r="K1238" s="14"/>
      <c r="L1238" s="14"/>
      <c r="M1238" s="24" t="str">
        <f t="shared" si="716"/>
        <v/>
      </c>
      <c r="N1238" s="24" t="str">
        <f t="shared" si="717"/>
        <v/>
      </c>
      <c r="O1238" s="24" t="str">
        <f t="shared" si="718"/>
        <v xml:space="preserve"> </v>
      </c>
      <c r="P1238" s="24">
        <f t="shared" si="719"/>
        <v>0</v>
      </c>
      <c r="Q1238" s="25">
        <f t="shared" si="720"/>
        <v>0</v>
      </c>
      <c r="R1238" s="26">
        <f t="shared" si="721"/>
        <v>0</v>
      </c>
      <c r="S1238" s="24" t="str">
        <f t="shared" si="722"/>
        <v/>
      </c>
      <c r="T1238" s="24" t="str">
        <f t="shared" si="723"/>
        <v/>
      </c>
      <c r="U1238" s="24" t="str">
        <f t="shared" si="724"/>
        <v/>
      </c>
      <c r="V1238" s="24" t="str">
        <f t="shared" si="725"/>
        <v/>
      </c>
      <c r="W1238" s="24" t="str">
        <f t="shared" si="726"/>
        <v/>
      </c>
      <c r="X1238" s="24" t="str">
        <f t="shared" si="727"/>
        <v/>
      </c>
      <c r="Y1238" s="24" t="str">
        <f t="shared" si="728"/>
        <v/>
      </c>
      <c r="Z1238" s="24" t="str">
        <f t="shared" si="729"/>
        <v/>
      </c>
      <c r="AA1238" s="24" t="b">
        <f t="shared" si="730"/>
        <v>0</v>
      </c>
      <c r="AB1238" s="34" t="str">
        <f t="shared" si="731"/>
        <v/>
      </c>
      <c r="AC1238" s="34">
        <f t="shared" si="732"/>
        <v>0</v>
      </c>
      <c r="AD1238" s="34">
        <f t="shared" si="733"/>
        <v>0</v>
      </c>
      <c r="AE1238" s="34" t="str">
        <f t="shared" si="734"/>
        <v xml:space="preserve"> 0</v>
      </c>
      <c r="AF1238" s="34">
        <f t="shared" si="735"/>
        <v>0</v>
      </c>
      <c r="AG1238" s="34">
        <f t="shared" si="736"/>
        <v>0</v>
      </c>
      <c r="AH1238" s="34" t="str">
        <f t="shared" si="737"/>
        <v/>
      </c>
      <c r="AI1238" s="172" t="str">
        <f>IF(AJ1238&lt;&gt;"",MAX(AI$3:AI1237)+1,"")</f>
        <v/>
      </c>
      <c r="AJ1238" s="172" t="str">
        <f t="shared" si="738"/>
        <v/>
      </c>
      <c r="AK1238" s="172" t="str">
        <f t="shared" si="739"/>
        <v/>
      </c>
      <c r="AL1238" s="172" t="str">
        <f t="shared" si="740"/>
        <v/>
      </c>
      <c r="AM1238" s="172" t="str">
        <f>IF(AN1238&lt;&gt;"",MAX(AM$3:AM1237)+1,"")</f>
        <v/>
      </c>
      <c r="AN1238" s="172" t="str">
        <f t="shared" si="741"/>
        <v/>
      </c>
      <c r="AO1238" s="172" t="str">
        <f t="shared" si="742"/>
        <v/>
      </c>
      <c r="AP1238" s="172" t="str">
        <f t="shared" si="743"/>
        <v/>
      </c>
      <c r="AQ1238" s="172" t="str">
        <f t="shared" si="744"/>
        <v/>
      </c>
      <c r="AR1238" s="172" t="str">
        <f>Table1[[#This Row],[Sex ]]&amp;Table1[[#This Row],[Month]]</f>
        <v/>
      </c>
    </row>
    <row r="1239" spans="2:44" x14ac:dyDescent="0.3">
      <c r="B1239" s="14"/>
      <c r="C1239" s="14"/>
      <c r="D1239" s="14"/>
      <c r="E1239" s="14"/>
      <c r="F1239" s="14"/>
      <c r="G1239" s="14"/>
      <c r="H1239" s="14"/>
      <c r="I1239" s="14"/>
      <c r="J1239" s="14"/>
      <c r="K1239" s="14"/>
      <c r="L1239" s="14"/>
      <c r="M1239" s="24" t="str">
        <f t="shared" si="716"/>
        <v/>
      </c>
      <c r="N1239" s="24" t="str">
        <f t="shared" si="717"/>
        <v/>
      </c>
      <c r="O1239" s="24" t="str">
        <f t="shared" si="718"/>
        <v xml:space="preserve"> </v>
      </c>
      <c r="P1239" s="24">
        <f t="shared" si="719"/>
        <v>0</v>
      </c>
      <c r="Q1239" s="25">
        <f t="shared" si="720"/>
        <v>0</v>
      </c>
      <c r="R1239" s="26">
        <f t="shared" si="721"/>
        <v>0</v>
      </c>
      <c r="S1239" s="24" t="str">
        <f t="shared" si="722"/>
        <v/>
      </c>
      <c r="T1239" s="24" t="str">
        <f t="shared" si="723"/>
        <v/>
      </c>
      <c r="U1239" s="24" t="str">
        <f t="shared" si="724"/>
        <v/>
      </c>
      <c r="V1239" s="24" t="str">
        <f t="shared" si="725"/>
        <v/>
      </c>
      <c r="W1239" s="24" t="str">
        <f t="shared" si="726"/>
        <v/>
      </c>
      <c r="X1239" s="24" t="str">
        <f t="shared" si="727"/>
        <v/>
      </c>
      <c r="Y1239" s="24" t="str">
        <f t="shared" si="728"/>
        <v/>
      </c>
      <c r="Z1239" s="24" t="str">
        <f t="shared" si="729"/>
        <v/>
      </c>
      <c r="AA1239" s="24" t="b">
        <f t="shared" si="730"/>
        <v>0</v>
      </c>
      <c r="AB1239" s="34" t="str">
        <f t="shared" si="731"/>
        <v/>
      </c>
      <c r="AC1239" s="34">
        <f t="shared" si="732"/>
        <v>0</v>
      </c>
      <c r="AD1239" s="34">
        <f t="shared" si="733"/>
        <v>0</v>
      </c>
      <c r="AE1239" s="34" t="str">
        <f t="shared" si="734"/>
        <v xml:space="preserve"> 0</v>
      </c>
      <c r="AF1239" s="34">
        <f t="shared" si="735"/>
        <v>0</v>
      </c>
      <c r="AG1239" s="34">
        <f t="shared" si="736"/>
        <v>0</v>
      </c>
      <c r="AH1239" s="34" t="str">
        <f t="shared" si="737"/>
        <v/>
      </c>
      <c r="AI1239" s="172" t="str">
        <f>IF(AJ1239&lt;&gt;"",MAX(AI$3:AI1238)+1,"")</f>
        <v/>
      </c>
      <c r="AJ1239" s="172" t="str">
        <f t="shared" si="738"/>
        <v/>
      </c>
      <c r="AK1239" s="172" t="str">
        <f t="shared" si="739"/>
        <v/>
      </c>
      <c r="AL1239" s="172" t="str">
        <f t="shared" si="740"/>
        <v/>
      </c>
      <c r="AM1239" s="172" t="str">
        <f>IF(AN1239&lt;&gt;"",MAX(AM$3:AM1238)+1,"")</f>
        <v/>
      </c>
      <c r="AN1239" s="172" t="str">
        <f t="shared" si="741"/>
        <v/>
      </c>
      <c r="AO1239" s="172" t="str">
        <f t="shared" si="742"/>
        <v/>
      </c>
      <c r="AP1239" s="172" t="str">
        <f t="shared" si="743"/>
        <v/>
      </c>
      <c r="AQ1239" s="172" t="str">
        <f t="shared" si="744"/>
        <v/>
      </c>
      <c r="AR1239" s="172" t="str">
        <f>Table1[[#This Row],[Sex ]]&amp;Table1[[#This Row],[Month]]</f>
        <v/>
      </c>
    </row>
    <row r="1240" spans="2:44" x14ac:dyDescent="0.3">
      <c r="B1240" s="14"/>
      <c r="C1240" s="14"/>
      <c r="D1240" s="14"/>
      <c r="E1240" s="14"/>
      <c r="F1240" s="14"/>
      <c r="G1240" s="14"/>
      <c r="H1240" s="14"/>
      <c r="I1240" s="14"/>
      <c r="J1240" s="14"/>
      <c r="K1240" s="14"/>
      <c r="L1240" s="14"/>
      <c r="M1240" s="24" t="str">
        <f t="shared" si="716"/>
        <v/>
      </c>
      <c r="N1240" s="24" t="str">
        <f t="shared" si="717"/>
        <v/>
      </c>
      <c r="O1240" s="24" t="str">
        <f t="shared" si="718"/>
        <v xml:space="preserve"> </v>
      </c>
      <c r="P1240" s="24">
        <f t="shared" si="719"/>
        <v>0</v>
      </c>
      <c r="Q1240" s="25">
        <f t="shared" si="720"/>
        <v>0</v>
      </c>
      <c r="R1240" s="26">
        <f t="shared" si="721"/>
        <v>0</v>
      </c>
      <c r="S1240" s="24" t="str">
        <f t="shared" si="722"/>
        <v/>
      </c>
      <c r="T1240" s="24" t="str">
        <f t="shared" si="723"/>
        <v/>
      </c>
      <c r="U1240" s="24" t="str">
        <f t="shared" si="724"/>
        <v/>
      </c>
      <c r="V1240" s="24" t="str">
        <f t="shared" si="725"/>
        <v/>
      </c>
      <c r="W1240" s="24" t="str">
        <f t="shared" si="726"/>
        <v/>
      </c>
      <c r="X1240" s="24" t="str">
        <f t="shared" si="727"/>
        <v/>
      </c>
      <c r="Y1240" s="24" t="str">
        <f t="shared" si="728"/>
        <v/>
      </c>
      <c r="Z1240" s="24" t="str">
        <f t="shared" si="729"/>
        <v/>
      </c>
      <c r="AA1240" s="24" t="b">
        <f t="shared" si="730"/>
        <v>0</v>
      </c>
      <c r="AB1240" s="34" t="str">
        <f t="shared" si="731"/>
        <v/>
      </c>
      <c r="AC1240" s="34">
        <f t="shared" si="732"/>
        <v>0</v>
      </c>
      <c r="AD1240" s="34">
        <f t="shared" si="733"/>
        <v>0</v>
      </c>
      <c r="AE1240" s="34" t="str">
        <f t="shared" si="734"/>
        <v xml:space="preserve"> 0</v>
      </c>
      <c r="AF1240" s="34">
        <f t="shared" si="735"/>
        <v>0</v>
      </c>
      <c r="AG1240" s="34">
        <f t="shared" si="736"/>
        <v>0</v>
      </c>
      <c r="AH1240" s="34" t="str">
        <f t="shared" si="737"/>
        <v/>
      </c>
      <c r="AI1240" s="172" t="str">
        <f>IF(AJ1240&lt;&gt;"",MAX(AI$3:AI1239)+1,"")</f>
        <v/>
      </c>
      <c r="AJ1240" s="172" t="str">
        <f t="shared" si="738"/>
        <v/>
      </c>
      <c r="AK1240" s="172" t="str">
        <f t="shared" si="739"/>
        <v/>
      </c>
      <c r="AL1240" s="172" t="str">
        <f t="shared" si="740"/>
        <v/>
      </c>
      <c r="AM1240" s="172" t="str">
        <f>IF(AN1240&lt;&gt;"",MAX(AM$3:AM1239)+1,"")</f>
        <v/>
      </c>
      <c r="AN1240" s="172" t="str">
        <f t="shared" si="741"/>
        <v/>
      </c>
      <c r="AO1240" s="172" t="str">
        <f t="shared" si="742"/>
        <v/>
      </c>
      <c r="AP1240" s="172" t="str">
        <f t="shared" si="743"/>
        <v/>
      </c>
      <c r="AQ1240" s="172" t="str">
        <f t="shared" si="744"/>
        <v/>
      </c>
      <c r="AR1240" s="172" t="str">
        <f>Table1[[#This Row],[Sex ]]&amp;Table1[[#This Row],[Month]]</f>
        <v/>
      </c>
    </row>
    <row r="1241" spans="2:44" x14ac:dyDescent="0.3">
      <c r="B1241" s="14"/>
      <c r="C1241" s="14"/>
      <c r="D1241" s="14"/>
      <c r="E1241" s="14"/>
      <c r="F1241" s="14"/>
      <c r="G1241" s="14"/>
      <c r="H1241" s="14"/>
      <c r="I1241" s="14"/>
      <c r="J1241" s="14"/>
      <c r="K1241" s="14"/>
      <c r="L1241" s="14"/>
      <c r="M1241" s="24" t="str">
        <f t="shared" si="716"/>
        <v/>
      </c>
      <c r="N1241" s="24" t="str">
        <f t="shared" si="717"/>
        <v/>
      </c>
      <c r="O1241" s="24" t="str">
        <f t="shared" si="718"/>
        <v xml:space="preserve"> </v>
      </c>
      <c r="P1241" s="24">
        <f t="shared" si="719"/>
        <v>0</v>
      </c>
      <c r="Q1241" s="25">
        <f t="shared" si="720"/>
        <v>0</v>
      </c>
      <c r="R1241" s="26">
        <f t="shared" si="721"/>
        <v>0</v>
      </c>
      <c r="S1241" s="24" t="str">
        <f t="shared" si="722"/>
        <v/>
      </c>
      <c r="T1241" s="24" t="str">
        <f t="shared" si="723"/>
        <v/>
      </c>
      <c r="U1241" s="24" t="str">
        <f t="shared" si="724"/>
        <v/>
      </c>
      <c r="V1241" s="24" t="str">
        <f t="shared" si="725"/>
        <v/>
      </c>
      <c r="W1241" s="24" t="str">
        <f t="shared" si="726"/>
        <v/>
      </c>
      <c r="X1241" s="24" t="str">
        <f t="shared" si="727"/>
        <v/>
      </c>
      <c r="Y1241" s="24" t="str">
        <f t="shared" si="728"/>
        <v/>
      </c>
      <c r="Z1241" s="24" t="str">
        <f t="shared" si="729"/>
        <v/>
      </c>
      <c r="AA1241" s="24" t="b">
        <f t="shared" si="730"/>
        <v>0</v>
      </c>
      <c r="AB1241" s="34" t="str">
        <f t="shared" si="731"/>
        <v/>
      </c>
      <c r="AC1241" s="34">
        <f t="shared" si="732"/>
        <v>0</v>
      </c>
      <c r="AD1241" s="34">
        <f t="shared" si="733"/>
        <v>0</v>
      </c>
      <c r="AE1241" s="34" t="str">
        <f t="shared" si="734"/>
        <v xml:space="preserve"> 0</v>
      </c>
      <c r="AF1241" s="34">
        <f t="shared" si="735"/>
        <v>0</v>
      </c>
      <c r="AG1241" s="34">
        <f t="shared" si="736"/>
        <v>0</v>
      </c>
      <c r="AH1241" s="34" t="str">
        <f t="shared" si="737"/>
        <v/>
      </c>
      <c r="AI1241" s="172" t="str">
        <f>IF(AJ1241&lt;&gt;"",MAX(AI$3:AI1240)+1,"")</f>
        <v/>
      </c>
      <c r="AJ1241" s="172" t="str">
        <f t="shared" si="738"/>
        <v/>
      </c>
      <c r="AK1241" s="172" t="str">
        <f t="shared" si="739"/>
        <v/>
      </c>
      <c r="AL1241" s="172" t="str">
        <f t="shared" si="740"/>
        <v/>
      </c>
      <c r="AM1241" s="172" t="str">
        <f>IF(AN1241&lt;&gt;"",MAX(AM$3:AM1240)+1,"")</f>
        <v/>
      </c>
      <c r="AN1241" s="172" t="str">
        <f t="shared" si="741"/>
        <v/>
      </c>
      <c r="AO1241" s="172" t="str">
        <f t="shared" si="742"/>
        <v/>
      </c>
      <c r="AP1241" s="172" t="str">
        <f t="shared" si="743"/>
        <v/>
      </c>
      <c r="AQ1241" s="172" t="str">
        <f t="shared" si="744"/>
        <v/>
      </c>
      <c r="AR1241" s="172" t="str">
        <f>Table1[[#This Row],[Sex ]]&amp;Table1[[#This Row],[Month]]</f>
        <v/>
      </c>
    </row>
    <row r="1242" spans="2:44" x14ac:dyDescent="0.3">
      <c r="B1242" s="14"/>
      <c r="C1242" s="14"/>
      <c r="D1242" s="14"/>
      <c r="E1242" s="14"/>
      <c r="F1242" s="14"/>
      <c r="G1242" s="14"/>
      <c r="H1242" s="14"/>
      <c r="I1242" s="14"/>
      <c r="J1242" s="14"/>
      <c r="K1242" s="14"/>
      <c r="L1242" s="14"/>
      <c r="M1242" s="24" t="str">
        <f t="shared" si="716"/>
        <v/>
      </c>
      <c r="N1242" s="24" t="str">
        <f t="shared" si="717"/>
        <v/>
      </c>
      <c r="O1242" s="24" t="str">
        <f t="shared" si="718"/>
        <v xml:space="preserve"> </v>
      </c>
      <c r="P1242" s="24">
        <f t="shared" si="719"/>
        <v>0</v>
      </c>
      <c r="Q1242" s="25">
        <f t="shared" si="720"/>
        <v>0</v>
      </c>
      <c r="R1242" s="26">
        <f t="shared" si="721"/>
        <v>0</v>
      </c>
      <c r="S1242" s="24" t="str">
        <f t="shared" si="722"/>
        <v/>
      </c>
      <c r="T1242" s="24" t="str">
        <f t="shared" si="723"/>
        <v/>
      </c>
      <c r="U1242" s="24" t="str">
        <f t="shared" si="724"/>
        <v/>
      </c>
      <c r="V1242" s="24" t="str">
        <f t="shared" si="725"/>
        <v/>
      </c>
      <c r="W1242" s="24" t="str">
        <f t="shared" si="726"/>
        <v/>
      </c>
      <c r="X1242" s="24" t="str">
        <f t="shared" si="727"/>
        <v/>
      </c>
      <c r="Y1242" s="24" t="str">
        <f t="shared" si="728"/>
        <v/>
      </c>
      <c r="Z1242" s="24" t="str">
        <f t="shared" si="729"/>
        <v/>
      </c>
      <c r="AA1242" s="24" t="b">
        <f t="shared" si="730"/>
        <v>0</v>
      </c>
      <c r="AB1242" s="34" t="str">
        <f t="shared" si="731"/>
        <v/>
      </c>
      <c r="AC1242" s="34">
        <f t="shared" si="732"/>
        <v>0</v>
      </c>
      <c r="AD1242" s="34">
        <f t="shared" si="733"/>
        <v>0</v>
      </c>
      <c r="AE1242" s="34" t="str">
        <f t="shared" si="734"/>
        <v xml:space="preserve"> 0</v>
      </c>
      <c r="AF1242" s="34">
        <f t="shared" si="735"/>
        <v>0</v>
      </c>
      <c r="AG1242" s="34">
        <f t="shared" si="736"/>
        <v>0</v>
      </c>
      <c r="AH1242" s="34" t="str">
        <f t="shared" si="737"/>
        <v/>
      </c>
      <c r="AI1242" s="172" t="str">
        <f>IF(AJ1242&lt;&gt;"",MAX(AI$3:AI1241)+1,"")</f>
        <v/>
      </c>
      <c r="AJ1242" s="172" t="str">
        <f t="shared" si="738"/>
        <v/>
      </c>
      <c r="AK1242" s="172" t="str">
        <f t="shared" si="739"/>
        <v/>
      </c>
      <c r="AL1242" s="172" t="str">
        <f t="shared" si="740"/>
        <v/>
      </c>
      <c r="AM1242" s="172" t="str">
        <f>IF(AN1242&lt;&gt;"",MAX(AM$3:AM1241)+1,"")</f>
        <v/>
      </c>
      <c r="AN1242" s="172" t="str">
        <f t="shared" si="741"/>
        <v/>
      </c>
      <c r="AO1242" s="172" t="str">
        <f t="shared" si="742"/>
        <v/>
      </c>
      <c r="AP1242" s="172" t="str">
        <f t="shared" si="743"/>
        <v/>
      </c>
      <c r="AQ1242" s="172" t="str">
        <f t="shared" si="744"/>
        <v/>
      </c>
      <c r="AR1242" s="172" t="str">
        <f>Table1[[#This Row],[Sex ]]&amp;Table1[[#This Row],[Month]]</f>
        <v/>
      </c>
    </row>
    <row r="1243" spans="2:44" x14ac:dyDescent="0.3">
      <c r="B1243" s="14"/>
      <c r="C1243" s="14"/>
      <c r="D1243" s="14"/>
      <c r="E1243" s="14"/>
      <c r="F1243" s="14"/>
      <c r="G1243" s="14"/>
      <c r="H1243" s="14"/>
      <c r="I1243" s="14"/>
      <c r="J1243" s="14"/>
      <c r="K1243" s="14"/>
      <c r="L1243" s="14"/>
      <c r="M1243" s="24" t="str">
        <f t="shared" si="716"/>
        <v/>
      </c>
      <c r="N1243" s="24" t="str">
        <f t="shared" si="717"/>
        <v/>
      </c>
      <c r="O1243" s="24" t="str">
        <f t="shared" si="718"/>
        <v xml:space="preserve"> </v>
      </c>
      <c r="P1243" s="24">
        <f t="shared" si="719"/>
        <v>0</v>
      </c>
      <c r="Q1243" s="25">
        <f t="shared" si="720"/>
        <v>0</v>
      </c>
      <c r="R1243" s="26">
        <f t="shared" si="721"/>
        <v>0</v>
      </c>
      <c r="S1243" s="24" t="str">
        <f t="shared" si="722"/>
        <v/>
      </c>
      <c r="T1243" s="24" t="str">
        <f t="shared" si="723"/>
        <v/>
      </c>
      <c r="U1243" s="24" t="str">
        <f t="shared" si="724"/>
        <v/>
      </c>
      <c r="V1243" s="24" t="str">
        <f t="shared" si="725"/>
        <v/>
      </c>
      <c r="W1243" s="24" t="str">
        <f t="shared" si="726"/>
        <v/>
      </c>
      <c r="X1243" s="24" t="str">
        <f t="shared" si="727"/>
        <v/>
      </c>
      <c r="Y1243" s="24" t="str">
        <f t="shared" si="728"/>
        <v/>
      </c>
      <c r="Z1243" s="24" t="str">
        <f t="shared" si="729"/>
        <v/>
      </c>
      <c r="AA1243" s="24" t="b">
        <f t="shared" si="730"/>
        <v>0</v>
      </c>
      <c r="AB1243" s="34" t="str">
        <f t="shared" si="731"/>
        <v/>
      </c>
      <c r="AC1243" s="34">
        <f t="shared" si="732"/>
        <v>0</v>
      </c>
      <c r="AD1243" s="34">
        <f t="shared" si="733"/>
        <v>0</v>
      </c>
      <c r="AE1243" s="34" t="str">
        <f t="shared" si="734"/>
        <v xml:space="preserve"> 0</v>
      </c>
      <c r="AF1243" s="34">
        <f t="shared" si="735"/>
        <v>0</v>
      </c>
      <c r="AG1243" s="34">
        <f t="shared" si="736"/>
        <v>0</v>
      </c>
      <c r="AH1243" s="34" t="str">
        <f t="shared" si="737"/>
        <v/>
      </c>
      <c r="AI1243" s="172" t="str">
        <f>IF(AJ1243&lt;&gt;"",MAX(AI$3:AI1242)+1,"")</f>
        <v/>
      </c>
      <c r="AJ1243" s="172" t="str">
        <f t="shared" si="738"/>
        <v/>
      </c>
      <c r="AK1243" s="172" t="str">
        <f t="shared" si="739"/>
        <v/>
      </c>
      <c r="AL1243" s="172" t="str">
        <f t="shared" si="740"/>
        <v/>
      </c>
      <c r="AM1243" s="172" t="str">
        <f>IF(AN1243&lt;&gt;"",MAX(AM$3:AM1242)+1,"")</f>
        <v/>
      </c>
      <c r="AN1243" s="172" t="str">
        <f t="shared" si="741"/>
        <v/>
      </c>
      <c r="AO1243" s="172" t="str">
        <f t="shared" si="742"/>
        <v/>
      </c>
      <c r="AP1243" s="172" t="str">
        <f t="shared" si="743"/>
        <v/>
      </c>
      <c r="AQ1243" s="172" t="str">
        <f t="shared" si="744"/>
        <v/>
      </c>
      <c r="AR1243" s="172" t="str">
        <f>Table1[[#This Row],[Sex ]]&amp;Table1[[#This Row],[Month]]</f>
        <v/>
      </c>
    </row>
    <row r="1244" spans="2:44" x14ac:dyDescent="0.3">
      <c r="B1244" s="14"/>
      <c r="C1244" s="14"/>
      <c r="D1244" s="14"/>
      <c r="E1244" s="14"/>
      <c r="F1244" s="14"/>
      <c r="G1244" s="14"/>
      <c r="H1244" s="14"/>
      <c r="I1244" s="14"/>
      <c r="J1244" s="14"/>
      <c r="K1244" s="14"/>
      <c r="L1244" s="14"/>
      <c r="M1244" s="24" t="str">
        <f t="shared" si="716"/>
        <v/>
      </c>
      <c r="N1244" s="24" t="str">
        <f t="shared" si="717"/>
        <v/>
      </c>
      <c r="O1244" s="24" t="str">
        <f t="shared" si="718"/>
        <v xml:space="preserve"> </v>
      </c>
      <c r="P1244" s="24">
        <f t="shared" si="719"/>
        <v>0</v>
      </c>
      <c r="Q1244" s="25">
        <f t="shared" si="720"/>
        <v>0</v>
      </c>
      <c r="R1244" s="26">
        <f t="shared" si="721"/>
        <v>0</v>
      </c>
      <c r="S1244" s="24" t="str">
        <f t="shared" si="722"/>
        <v/>
      </c>
      <c r="T1244" s="24" t="str">
        <f t="shared" si="723"/>
        <v/>
      </c>
      <c r="U1244" s="24" t="str">
        <f t="shared" si="724"/>
        <v/>
      </c>
      <c r="V1244" s="24" t="str">
        <f t="shared" si="725"/>
        <v/>
      </c>
      <c r="W1244" s="24" t="str">
        <f t="shared" si="726"/>
        <v/>
      </c>
      <c r="X1244" s="24" t="str">
        <f t="shared" si="727"/>
        <v/>
      </c>
      <c r="Y1244" s="24" t="str">
        <f t="shared" si="728"/>
        <v/>
      </c>
      <c r="Z1244" s="24" t="str">
        <f t="shared" si="729"/>
        <v/>
      </c>
      <c r="AA1244" s="24" t="b">
        <f t="shared" si="730"/>
        <v>0</v>
      </c>
      <c r="AB1244" s="34" t="str">
        <f t="shared" si="731"/>
        <v/>
      </c>
      <c r="AC1244" s="34">
        <f t="shared" si="732"/>
        <v>0</v>
      </c>
      <c r="AD1244" s="34">
        <f t="shared" si="733"/>
        <v>0</v>
      </c>
      <c r="AE1244" s="34" t="str">
        <f t="shared" si="734"/>
        <v xml:space="preserve"> 0</v>
      </c>
      <c r="AF1244" s="34">
        <f t="shared" si="735"/>
        <v>0</v>
      </c>
      <c r="AG1244" s="34">
        <f t="shared" si="736"/>
        <v>0</v>
      </c>
      <c r="AH1244" s="34" t="str">
        <f t="shared" si="737"/>
        <v/>
      </c>
      <c r="AI1244" s="172" t="str">
        <f>IF(AJ1244&lt;&gt;"",MAX(AI$3:AI1243)+1,"")</f>
        <v/>
      </c>
      <c r="AJ1244" s="172" t="str">
        <f t="shared" si="738"/>
        <v/>
      </c>
      <c r="AK1244" s="172" t="str">
        <f t="shared" si="739"/>
        <v/>
      </c>
      <c r="AL1244" s="172" t="str">
        <f t="shared" si="740"/>
        <v/>
      </c>
      <c r="AM1244" s="172" t="str">
        <f>IF(AN1244&lt;&gt;"",MAX(AM$3:AM1243)+1,"")</f>
        <v/>
      </c>
      <c r="AN1244" s="172" t="str">
        <f t="shared" si="741"/>
        <v/>
      </c>
      <c r="AO1244" s="172" t="str">
        <f t="shared" si="742"/>
        <v/>
      </c>
      <c r="AP1244" s="172" t="str">
        <f t="shared" si="743"/>
        <v/>
      </c>
      <c r="AQ1244" s="172" t="str">
        <f t="shared" si="744"/>
        <v/>
      </c>
      <c r="AR1244" s="172" t="str">
        <f>Table1[[#This Row],[Sex ]]&amp;Table1[[#This Row],[Month]]</f>
        <v/>
      </c>
    </row>
    <row r="1245" spans="2:44" x14ac:dyDescent="0.3">
      <c r="B1245" s="14"/>
      <c r="C1245" s="14"/>
      <c r="D1245" s="14"/>
      <c r="E1245" s="14"/>
      <c r="F1245" s="14"/>
      <c r="G1245" s="14"/>
      <c r="H1245" s="14"/>
      <c r="I1245" s="14"/>
      <c r="J1245" s="14"/>
      <c r="K1245" s="14"/>
      <c r="L1245" s="14"/>
      <c r="M1245" s="24" t="str">
        <f t="shared" si="716"/>
        <v/>
      </c>
      <c r="N1245" s="24" t="str">
        <f t="shared" si="717"/>
        <v/>
      </c>
      <c r="O1245" s="24" t="str">
        <f t="shared" si="718"/>
        <v xml:space="preserve"> </v>
      </c>
      <c r="P1245" s="24">
        <f t="shared" si="719"/>
        <v>0</v>
      </c>
      <c r="Q1245" s="25">
        <f t="shared" si="720"/>
        <v>0</v>
      </c>
      <c r="R1245" s="26">
        <f t="shared" si="721"/>
        <v>0</v>
      </c>
      <c r="S1245" s="24" t="str">
        <f t="shared" si="722"/>
        <v/>
      </c>
      <c r="T1245" s="24" t="str">
        <f t="shared" si="723"/>
        <v/>
      </c>
      <c r="U1245" s="24" t="str">
        <f t="shared" si="724"/>
        <v/>
      </c>
      <c r="V1245" s="24" t="str">
        <f t="shared" si="725"/>
        <v/>
      </c>
      <c r="W1245" s="24" t="str">
        <f t="shared" si="726"/>
        <v/>
      </c>
      <c r="X1245" s="24" t="str">
        <f t="shared" si="727"/>
        <v/>
      </c>
      <c r="Y1245" s="24" t="str">
        <f t="shared" si="728"/>
        <v/>
      </c>
      <c r="Z1245" s="24" t="str">
        <f t="shared" si="729"/>
        <v/>
      </c>
      <c r="AA1245" s="24" t="b">
        <f t="shared" si="730"/>
        <v>0</v>
      </c>
      <c r="AB1245" s="34" t="str">
        <f t="shared" si="731"/>
        <v/>
      </c>
      <c r="AC1245" s="34">
        <f t="shared" si="732"/>
        <v>0</v>
      </c>
      <c r="AD1245" s="34">
        <f t="shared" si="733"/>
        <v>0</v>
      </c>
      <c r="AE1245" s="34" t="str">
        <f t="shared" si="734"/>
        <v xml:space="preserve"> 0</v>
      </c>
      <c r="AF1245" s="34">
        <f t="shared" si="735"/>
        <v>0</v>
      </c>
      <c r="AG1245" s="34">
        <f t="shared" si="736"/>
        <v>0</v>
      </c>
      <c r="AH1245" s="34" t="str">
        <f t="shared" si="737"/>
        <v/>
      </c>
      <c r="AI1245" s="172" t="str">
        <f>IF(AJ1245&lt;&gt;"",MAX(AI$3:AI1244)+1,"")</f>
        <v/>
      </c>
      <c r="AJ1245" s="172" t="str">
        <f t="shared" si="738"/>
        <v/>
      </c>
      <c r="AK1245" s="172" t="str">
        <f t="shared" si="739"/>
        <v/>
      </c>
      <c r="AL1245" s="172" t="str">
        <f t="shared" si="740"/>
        <v/>
      </c>
      <c r="AM1245" s="172" t="str">
        <f>IF(AN1245&lt;&gt;"",MAX(AM$3:AM1244)+1,"")</f>
        <v/>
      </c>
      <c r="AN1245" s="172" t="str">
        <f t="shared" si="741"/>
        <v/>
      </c>
      <c r="AO1245" s="172" t="str">
        <f t="shared" si="742"/>
        <v/>
      </c>
      <c r="AP1245" s="172" t="str">
        <f t="shared" si="743"/>
        <v/>
      </c>
      <c r="AQ1245" s="172" t="str">
        <f t="shared" si="744"/>
        <v/>
      </c>
      <c r="AR1245" s="172" t="str">
        <f>Table1[[#This Row],[Sex ]]&amp;Table1[[#This Row],[Month]]</f>
        <v/>
      </c>
    </row>
    <row r="1246" spans="2:44" x14ac:dyDescent="0.3">
      <c r="B1246" s="14"/>
      <c r="C1246" s="14"/>
      <c r="D1246" s="14"/>
      <c r="E1246" s="14"/>
      <c r="F1246" s="14"/>
      <c r="G1246" s="14"/>
      <c r="H1246" s="14"/>
      <c r="I1246" s="14"/>
      <c r="J1246" s="14"/>
      <c r="K1246" s="14"/>
      <c r="L1246" s="14"/>
      <c r="M1246" s="24" t="str">
        <f t="shared" si="716"/>
        <v/>
      </c>
      <c r="N1246" s="24" t="str">
        <f t="shared" si="717"/>
        <v/>
      </c>
      <c r="O1246" s="24" t="str">
        <f t="shared" si="718"/>
        <v xml:space="preserve"> </v>
      </c>
      <c r="P1246" s="24">
        <f t="shared" si="719"/>
        <v>0</v>
      </c>
      <c r="Q1246" s="25">
        <f t="shared" si="720"/>
        <v>0</v>
      </c>
      <c r="R1246" s="26">
        <f t="shared" si="721"/>
        <v>0</v>
      </c>
      <c r="S1246" s="24" t="str">
        <f t="shared" si="722"/>
        <v/>
      </c>
      <c r="T1246" s="24" t="str">
        <f t="shared" si="723"/>
        <v/>
      </c>
      <c r="U1246" s="24" t="str">
        <f t="shared" si="724"/>
        <v/>
      </c>
      <c r="V1246" s="24" t="str">
        <f t="shared" si="725"/>
        <v/>
      </c>
      <c r="W1246" s="24" t="str">
        <f t="shared" si="726"/>
        <v/>
      </c>
      <c r="X1246" s="24" t="str">
        <f t="shared" si="727"/>
        <v/>
      </c>
      <c r="Y1246" s="24" t="str">
        <f t="shared" si="728"/>
        <v/>
      </c>
      <c r="Z1246" s="24" t="str">
        <f t="shared" si="729"/>
        <v/>
      </c>
      <c r="AA1246" s="24" t="b">
        <f t="shared" si="730"/>
        <v>0</v>
      </c>
      <c r="AB1246" s="34" t="str">
        <f t="shared" si="731"/>
        <v/>
      </c>
      <c r="AC1246" s="34">
        <f t="shared" si="732"/>
        <v>0</v>
      </c>
      <c r="AD1246" s="34">
        <f t="shared" si="733"/>
        <v>0</v>
      </c>
      <c r="AE1246" s="34" t="str">
        <f t="shared" si="734"/>
        <v xml:space="preserve"> 0</v>
      </c>
      <c r="AF1246" s="34">
        <f t="shared" si="735"/>
        <v>0</v>
      </c>
      <c r="AG1246" s="34">
        <f t="shared" si="736"/>
        <v>0</v>
      </c>
      <c r="AH1246" s="34" t="str">
        <f t="shared" si="737"/>
        <v/>
      </c>
      <c r="AI1246" s="172" t="str">
        <f>IF(AJ1246&lt;&gt;"",MAX(AI$3:AI1245)+1,"")</f>
        <v/>
      </c>
      <c r="AJ1246" s="172" t="str">
        <f t="shared" si="738"/>
        <v/>
      </c>
      <c r="AK1246" s="172" t="str">
        <f t="shared" si="739"/>
        <v/>
      </c>
      <c r="AL1246" s="172" t="str">
        <f t="shared" si="740"/>
        <v/>
      </c>
      <c r="AM1246" s="172" t="str">
        <f>IF(AN1246&lt;&gt;"",MAX(AM$3:AM1245)+1,"")</f>
        <v/>
      </c>
      <c r="AN1246" s="172" t="str">
        <f t="shared" si="741"/>
        <v/>
      </c>
      <c r="AO1246" s="172" t="str">
        <f t="shared" si="742"/>
        <v/>
      </c>
      <c r="AP1246" s="172" t="str">
        <f t="shared" si="743"/>
        <v/>
      </c>
      <c r="AQ1246" s="172" t="str">
        <f t="shared" si="744"/>
        <v/>
      </c>
      <c r="AR1246" s="172" t="str">
        <f>Table1[[#This Row],[Sex ]]&amp;Table1[[#This Row],[Month]]</f>
        <v/>
      </c>
    </row>
    <row r="1247" spans="2:44" x14ac:dyDescent="0.3">
      <c r="B1247" s="14"/>
      <c r="C1247" s="14"/>
      <c r="D1247" s="14"/>
      <c r="E1247" s="14"/>
      <c r="F1247" s="14"/>
      <c r="G1247" s="14"/>
      <c r="H1247" s="14"/>
      <c r="I1247" s="14"/>
      <c r="J1247" s="14"/>
      <c r="K1247" s="14"/>
      <c r="L1247" s="14"/>
      <c r="M1247" s="24" t="str">
        <f t="shared" si="716"/>
        <v/>
      </c>
      <c r="N1247" s="24" t="str">
        <f t="shared" si="717"/>
        <v/>
      </c>
      <c r="O1247" s="24" t="str">
        <f t="shared" si="718"/>
        <v xml:space="preserve"> </v>
      </c>
      <c r="P1247" s="24">
        <f t="shared" si="719"/>
        <v>0</v>
      </c>
      <c r="Q1247" s="25">
        <f t="shared" si="720"/>
        <v>0</v>
      </c>
      <c r="R1247" s="26">
        <f t="shared" si="721"/>
        <v>0</v>
      </c>
      <c r="S1247" s="24" t="str">
        <f t="shared" si="722"/>
        <v/>
      </c>
      <c r="T1247" s="24" t="str">
        <f t="shared" si="723"/>
        <v/>
      </c>
      <c r="U1247" s="24" t="str">
        <f t="shared" si="724"/>
        <v/>
      </c>
      <c r="V1247" s="24" t="str">
        <f t="shared" si="725"/>
        <v/>
      </c>
      <c r="W1247" s="24" t="str">
        <f t="shared" si="726"/>
        <v/>
      </c>
      <c r="X1247" s="24" t="str">
        <f t="shared" si="727"/>
        <v/>
      </c>
      <c r="Y1247" s="24" t="str">
        <f t="shared" si="728"/>
        <v/>
      </c>
      <c r="Z1247" s="24" t="str">
        <f t="shared" si="729"/>
        <v/>
      </c>
      <c r="AA1247" s="24" t="b">
        <f t="shared" si="730"/>
        <v>0</v>
      </c>
      <c r="AB1247" s="34" t="str">
        <f t="shared" si="731"/>
        <v/>
      </c>
      <c r="AC1247" s="34">
        <f t="shared" si="732"/>
        <v>0</v>
      </c>
      <c r="AD1247" s="34">
        <f t="shared" si="733"/>
        <v>0</v>
      </c>
      <c r="AE1247" s="34" t="str">
        <f t="shared" si="734"/>
        <v xml:space="preserve"> 0</v>
      </c>
      <c r="AF1247" s="34">
        <f t="shared" si="735"/>
        <v>0</v>
      </c>
      <c r="AG1247" s="34">
        <f t="shared" si="736"/>
        <v>0</v>
      </c>
      <c r="AH1247" s="34" t="str">
        <f t="shared" si="737"/>
        <v/>
      </c>
      <c r="AI1247" s="172" t="str">
        <f>IF(AJ1247&lt;&gt;"",MAX(AI$3:AI1246)+1,"")</f>
        <v/>
      </c>
      <c r="AJ1247" s="172" t="str">
        <f t="shared" si="738"/>
        <v/>
      </c>
      <c r="AK1247" s="172" t="str">
        <f t="shared" si="739"/>
        <v/>
      </c>
      <c r="AL1247" s="172" t="str">
        <f t="shared" si="740"/>
        <v/>
      </c>
      <c r="AM1247" s="172" t="str">
        <f>IF(AN1247&lt;&gt;"",MAX(AM$3:AM1246)+1,"")</f>
        <v/>
      </c>
      <c r="AN1247" s="172" t="str">
        <f t="shared" si="741"/>
        <v/>
      </c>
      <c r="AO1247" s="172" t="str">
        <f t="shared" si="742"/>
        <v/>
      </c>
      <c r="AP1247" s="172" t="str">
        <f t="shared" si="743"/>
        <v/>
      </c>
      <c r="AQ1247" s="172" t="str">
        <f t="shared" si="744"/>
        <v/>
      </c>
      <c r="AR1247" s="172" t="str">
        <f>Table1[[#This Row],[Sex ]]&amp;Table1[[#This Row],[Month]]</f>
        <v/>
      </c>
    </row>
    <row r="1248" spans="2:44" x14ac:dyDescent="0.3">
      <c r="B1248" s="14"/>
      <c r="C1248" s="14"/>
      <c r="D1248" s="14"/>
      <c r="E1248" s="14"/>
      <c r="F1248" s="14"/>
      <c r="G1248" s="14"/>
      <c r="H1248" s="14"/>
      <c r="I1248" s="14"/>
      <c r="J1248" s="14"/>
      <c r="K1248" s="14"/>
      <c r="L1248" s="14"/>
      <c r="M1248" s="24" t="str">
        <f t="shared" si="716"/>
        <v/>
      </c>
      <c r="N1248" s="24" t="str">
        <f t="shared" si="717"/>
        <v/>
      </c>
      <c r="O1248" s="24" t="str">
        <f t="shared" si="718"/>
        <v xml:space="preserve"> </v>
      </c>
      <c r="P1248" s="24">
        <f t="shared" si="719"/>
        <v>0</v>
      </c>
      <c r="Q1248" s="25">
        <f t="shared" si="720"/>
        <v>0</v>
      </c>
      <c r="R1248" s="26">
        <f t="shared" si="721"/>
        <v>0</v>
      </c>
      <c r="S1248" s="24" t="str">
        <f t="shared" si="722"/>
        <v/>
      </c>
      <c r="T1248" s="24" t="str">
        <f t="shared" si="723"/>
        <v/>
      </c>
      <c r="U1248" s="24" t="str">
        <f t="shared" si="724"/>
        <v/>
      </c>
      <c r="V1248" s="24" t="str">
        <f t="shared" si="725"/>
        <v/>
      </c>
      <c r="W1248" s="24" t="str">
        <f t="shared" si="726"/>
        <v/>
      </c>
      <c r="X1248" s="24" t="str">
        <f t="shared" si="727"/>
        <v/>
      </c>
      <c r="Y1248" s="24" t="str">
        <f t="shared" si="728"/>
        <v/>
      </c>
      <c r="Z1248" s="24" t="str">
        <f t="shared" si="729"/>
        <v/>
      </c>
      <c r="AA1248" s="24" t="b">
        <f t="shared" si="730"/>
        <v>0</v>
      </c>
      <c r="AB1248" s="34" t="str">
        <f t="shared" si="731"/>
        <v/>
      </c>
      <c r="AC1248" s="34">
        <f t="shared" si="732"/>
        <v>0</v>
      </c>
      <c r="AD1248" s="34">
        <f t="shared" si="733"/>
        <v>0</v>
      </c>
      <c r="AE1248" s="34" t="str">
        <f t="shared" si="734"/>
        <v xml:space="preserve"> 0</v>
      </c>
      <c r="AF1248" s="34">
        <f t="shared" si="735"/>
        <v>0</v>
      </c>
      <c r="AG1248" s="34">
        <f t="shared" si="736"/>
        <v>0</v>
      </c>
      <c r="AH1248" s="34" t="str">
        <f t="shared" si="737"/>
        <v/>
      </c>
      <c r="AI1248" s="172" t="str">
        <f>IF(AJ1248&lt;&gt;"",MAX(AI$3:AI1247)+1,"")</f>
        <v/>
      </c>
      <c r="AJ1248" s="172" t="str">
        <f t="shared" si="738"/>
        <v/>
      </c>
      <c r="AK1248" s="172" t="str">
        <f t="shared" si="739"/>
        <v/>
      </c>
      <c r="AL1248" s="172" t="str">
        <f t="shared" si="740"/>
        <v/>
      </c>
      <c r="AM1248" s="172" t="str">
        <f>IF(AN1248&lt;&gt;"",MAX(AM$3:AM1247)+1,"")</f>
        <v/>
      </c>
      <c r="AN1248" s="172" t="str">
        <f t="shared" si="741"/>
        <v/>
      </c>
      <c r="AO1248" s="172" t="str">
        <f t="shared" si="742"/>
        <v/>
      </c>
      <c r="AP1248" s="172" t="str">
        <f t="shared" si="743"/>
        <v/>
      </c>
      <c r="AQ1248" s="172" t="str">
        <f t="shared" si="744"/>
        <v/>
      </c>
      <c r="AR1248" s="172" t="str">
        <f>Table1[[#This Row],[Sex ]]&amp;Table1[[#This Row],[Month]]</f>
        <v/>
      </c>
    </row>
    <row r="1249" spans="2:44" x14ac:dyDescent="0.3">
      <c r="B1249" s="14"/>
      <c r="C1249" s="14"/>
      <c r="D1249" s="14"/>
      <c r="E1249" s="14"/>
      <c r="F1249" s="14"/>
      <c r="G1249" s="14"/>
      <c r="H1249" s="14"/>
      <c r="I1249" s="14"/>
      <c r="J1249" s="14"/>
      <c r="K1249" s="14"/>
      <c r="L1249" s="14"/>
      <c r="M1249" s="24" t="str">
        <f t="shared" si="716"/>
        <v/>
      </c>
      <c r="N1249" s="24" t="str">
        <f t="shared" si="717"/>
        <v/>
      </c>
      <c r="O1249" s="24" t="str">
        <f t="shared" si="718"/>
        <v xml:space="preserve"> </v>
      </c>
      <c r="P1249" s="24">
        <f t="shared" si="719"/>
        <v>0</v>
      </c>
      <c r="Q1249" s="25">
        <f t="shared" si="720"/>
        <v>0</v>
      </c>
      <c r="R1249" s="26">
        <f t="shared" si="721"/>
        <v>0</v>
      </c>
      <c r="S1249" s="24" t="str">
        <f t="shared" si="722"/>
        <v/>
      </c>
      <c r="T1249" s="24" t="str">
        <f t="shared" si="723"/>
        <v/>
      </c>
      <c r="U1249" s="24" t="str">
        <f t="shared" si="724"/>
        <v/>
      </c>
      <c r="V1249" s="24" t="str">
        <f t="shared" si="725"/>
        <v/>
      </c>
      <c r="W1249" s="24" t="str">
        <f t="shared" si="726"/>
        <v/>
      </c>
      <c r="X1249" s="24" t="str">
        <f t="shared" si="727"/>
        <v/>
      </c>
      <c r="Y1249" s="24" t="str">
        <f t="shared" si="728"/>
        <v/>
      </c>
      <c r="Z1249" s="24" t="str">
        <f t="shared" si="729"/>
        <v/>
      </c>
      <c r="AA1249" s="24" t="b">
        <f t="shared" si="730"/>
        <v>0</v>
      </c>
      <c r="AB1249" s="34" t="str">
        <f t="shared" si="731"/>
        <v/>
      </c>
      <c r="AC1249" s="34">
        <f t="shared" si="732"/>
        <v>0</v>
      </c>
      <c r="AD1249" s="34">
        <f t="shared" si="733"/>
        <v>0</v>
      </c>
      <c r="AE1249" s="34" t="str">
        <f t="shared" si="734"/>
        <v xml:space="preserve"> 0</v>
      </c>
      <c r="AF1249" s="34">
        <f t="shared" si="735"/>
        <v>0</v>
      </c>
      <c r="AG1249" s="34">
        <f t="shared" si="736"/>
        <v>0</v>
      </c>
      <c r="AH1249" s="34" t="str">
        <f t="shared" si="737"/>
        <v/>
      </c>
      <c r="AI1249" s="172" t="str">
        <f>IF(AJ1249&lt;&gt;"",MAX(AI$3:AI1248)+1,"")</f>
        <v/>
      </c>
      <c r="AJ1249" s="172" t="str">
        <f t="shared" si="738"/>
        <v/>
      </c>
      <c r="AK1249" s="172" t="str">
        <f t="shared" si="739"/>
        <v/>
      </c>
      <c r="AL1249" s="172" t="str">
        <f t="shared" si="740"/>
        <v/>
      </c>
      <c r="AM1249" s="172" t="str">
        <f>IF(AN1249&lt;&gt;"",MAX(AM$3:AM1248)+1,"")</f>
        <v/>
      </c>
      <c r="AN1249" s="172" t="str">
        <f t="shared" si="741"/>
        <v/>
      </c>
      <c r="AO1249" s="172" t="str">
        <f t="shared" si="742"/>
        <v/>
      </c>
      <c r="AP1249" s="172" t="str">
        <f t="shared" si="743"/>
        <v/>
      </c>
      <c r="AQ1249" s="172" t="str">
        <f t="shared" si="744"/>
        <v/>
      </c>
      <c r="AR1249" s="172" t="str">
        <f>Table1[[#This Row],[Sex ]]&amp;Table1[[#This Row],[Month]]</f>
        <v/>
      </c>
    </row>
    <row r="1250" spans="2:44" x14ac:dyDescent="0.3">
      <c r="B1250" s="14"/>
      <c r="C1250" s="14"/>
      <c r="D1250" s="14"/>
      <c r="E1250" s="14"/>
      <c r="F1250" s="14"/>
      <c r="G1250" s="14"/>
      <c r="H1250" s="14"/>
      <c r="I1250" s="14"/>
      <c r="J1250" s="14"/>
      <c r="K1250" s="14"/>
      <c r="L1250" s="14"/>
      <c r="M1250" s="24" t="str">
        <f t="shared" si="716"/>
        <v/>
      </c>
      <c r="N1250" s="24" t="str">
        <f t="shared" si="717"/>
        <v/>
      </c>
      <c r="O1250" s="24" t="str">
        <f t="shared" si="718"/>
        <v xml:space="preserve"> </v>
      </c>
      <c r="P1250" s="24">
        <f t="shared" si="719"/>
        <v>0</v>
      </c>
      <c r="Q1250" s="25">
        <f t="shared" si="720"/>
        <v>0</v>
      </c>
      <c r="R1250" s="26">
        <f t="shared" si="721"/>
        <v>0</v>
      </c>
      <c r="S1250" s="24" t="str">
        <f t="shared" si="722"/>
        <v/>
      </c>
      <c r="T1250" s="24" t="str">
        <f t="shared" si="723"/>
        <v/>
      </c>
      <c r="U1250" s="24" t="str">
        <f t="shared" si="724"/>
        <v/>
      </c>
      <c r="V1250" s="24" t="str">
        <f t="shared" si="725"/>
        <v/>
      </c>
      <c r="W1250" s="24" t="str">
        <f t="shared" si="726"/>
        <v/>
      </c>
      <c r="X1250" s="24" t="str">
        <f t="shared" si="727"/>
        <v/>
      </c>
      <c r="Y1250" s="24" t="str">
        <f t="shared" si="728"/>
        <v/>
      </c>
      <c r="Z1250" s="24" t="str">
        <f t="shared" si="729"/>
        <v/>
      </c>
      <c r="AA1250" s="24" t="b">
        <f t="shared" si="730"/>
        <v>0</v>
      </c>
      <c r="AB1250" s="34" t="str">
        <f t="shared" si="731"/>
        <v/>
      </c>
      <c r="AC1250" s="34">
        <f t="shared" si="732"/>
        <v>0</v>
      </c>
      <c r="AD1250" s="34">
        <f t="shared" si="733"/>
        <v>0</v>
      </c>
      <c r="AE1250" s="34" t="str">
        <f t="shared" si="734"/>
        <v xml:space="preserve"> 0</v>
      </c>
      <c r="AF1250" s="34">
        <f t="shared" si="735"/>
        <v>0</v>
      </c>
      <c r="AG1250" s="34">
        <f t="shared" si="736"/>
        <v>0</v>
      </c>
      <c r="AH1250" s="34" t="str">
        <f t="shared" si="737"/>
        <v/>
      </c>
      <c r="AI1250" s="172" t="str">
        <f>IF(AJ1250&lt;&gt;"",MAX(AI$3:AI1249)+1,"")</f>
        <v/>
      </c>
      <c r="AJ1250" s="172" t="str">
        <f t="shared" si="738"/>
        <v/>
      </c>
      <c r="AK1250" s="172" t="str">
        <f t="shared" si="739"/>
        <v/>
      </c>
      <c r="AL1250" s="172" t="str">
        <f t="shared" si="740"/>
        <v/>
      </c>
      <c r="AM1250" s="172" t="str">
        <f>IF(AN1250&lt;&gt;"",MAX(AM$3:AM1249)+1,"")</f>
        <v/>
      </c>
      <c r="AN1250" s="172" t="str">
        <f t="shared" si="741"/>
        <v/>
      </c>
      <c r="AO1250" s="172" t="str">
        <f t="shared" si="742"/>
        <v/>
      </c>
      <c r="AP1250" s="172" t="str">
        <f t="shared" si="743"/>
        <v/>
      </c>
      <c r="AQ1250" s="172" t="str">
        <f t="shared" si="744"/>
        <v/>
      </c>
      <c r="AR1250" s="172" t="str">
        <f>Table1[[#This Row],[Sex ]]&amp;Table1[[#This Row],[Month]]</f>
        <v/>
      </c>
    </row>
    <row r="1251" spans="2:44" x14ac:dyDescent="0.3">
      <c r="B1251" s="14"/>
      <c r="C1251" s="14"/>
      <c r="D1251" s="14"/>
      <c r="E1251" s="14"/>
      <c r="F1251" s="14"/>
      <c r="G1251" s="14"/>
      <c r="H1251" s="14"/>
      <c r="I1251" s="14"/>
      <c r="J1251" s="14"/>
      <c r="K1251" s="14"/>
      <c r="L1251" s="14"/>
      <c r="M1251" s="24" t="str">
        <f t="shared" si="716"/>
        <v/>
      </c>
      <c r="N1251" s="24" t="str">
        <f t="shared" si="717"/>
        <v/>
      </c>
      <c r="O1251" s="24" t="str">
        <f t="shared" si="718"/>
        <v xml:space="preserve"> </v>
      </c>
      <c r="P1251" s="24">
        <f t="shared" si="719"/>
        <v>0</v>
      </c>
      <c r="Q1251" s="25">
        <f t="shared" si="720"/>
        <v>0</v>
      </c>
      <c r="R1251" s="26">
        <f t="shared" si="721"/>
        <v>0</v>
      </c>
      <c r="S1251" s="24" t="str">
        <f t="shared" si="722"/>
        <v/>
      </c>
      <c r="T1251" s="24" t="str">
        <f t="shared" si="723"/>
        <v/>
      </c>
      <c r="U1251" s="24" t="str">
        <f t="shared" si="724"/>
        <v/>
      </c>
      <c r="V1251" s="24" t="str">
        <f t="shared" si="725"/>
        <v/>
      </c>
      <c r="W1251" s="24" t="str">
        <f t="shared" si="726"/>
        <v/>
      </c>
      <c r="X1251" s="24" t="str">
        <f t="shared" si="727"/>
        <v/>
      </c>
      <c r="Y1251" s="24" t="str">
        <f t="shared" si="728"/>
        <v/>
      </c>
      <c r="Z1251" s="24" t="str">
        <f t="shared" si="729"/>
        <v/>
      </c>
      <c r="AA1251" s="24" t="b">
        <f t="shared" si="730"/>
        <v>0</v>
      </c>
      <c r="AB1251" s="34" t="str">
        <f t="shared" si="731"/>
        <v/>
      </c>
      <c r="AC1251" s="34">
        <f t="shared" si="732"/>
        <v>0</v>
      </c>
      <c r="AD1251" s="34">
        <f t="shared" si="733"/>
        <v>0</v>
      </c>
      <c r="AE1251" s="34" t="str">
        <f t="shared" si="734"/>
        <v xml:space="preserve"> 0</v>
      </c>
      <c r="AF1251" s="34">
        <f t="shared" si="735"/>
        <v>0</v>
      </c>
      <c r="AG1251" s="34">
        <f t="shared" si="736"/>
        <v>0</v>
      </c>
      <c r="AH1251" s="34" t="str">
        <f t="shared" si="737"/>
        <v/>
      </c>
      <c r="AI1251" s="172" t="str">
        <f>IF(AJ1251&lt;&gt;"",MAX(AI$3:AI1250)+1,"")</f>
        <v/>
      </c>
      <c r="AJ1251" s="172" t="str">
        <f t="shared" si="738"/>
        <v/>
      </c>
      <c r="AK1251" s="172" t="str">
        <f t="shared" si="739"/>
        <v/>
      </c>
      <c r="AL1251" s="172" t="str">
        <f t="shared" si="740"/>
        <v/>
      </c>
      <c r="AM1251" s="172" t="str">
        <f>IF(AN1251&lt;&gt;"",MAX(AM$3:AM1250)+1,"")</f>
        <v/>
      </c>
      <c r="AN1251" s="172" t="str">
        <f t="shared" si="741"/>
        <v/>
      </c>
      <c r="AO1251" s="172" t="str">
        <f t="shared" si="742"/>
        <v/>
      </c>
      <c r="AP1251" s="172" t="str">
        <f t="shared" si="743"/>
        <v/>
      </c>
      <c r="AQ1251" s="172" t="str">
        <f t="shared" si="744"/>
        <v/>
      </c>
      <c r="AR1251" s="172" t="str">
        <f>Table1[[#This Row],[Sex ]]&amp;Table1[[#This Row],[Month]]</f>
        <v/>
      </c>
    </row>
    <row r="1252" spans="2:44" x14ac:dyDescent="0.3">
      <c r="B1252" s="14"/>
      <c r="C1252" s="14"/>
      <c r="D1252" s="14"/>
      <c r="E1252" s="14"/>
      <c r="F1252" s="14"/>
      <c r="G1252" s="14"/>
      <c r="H1252" s="14"/>
      <c r="I1252" s="14"/>
      <c r="J1252" s="14"/>
      <c r="K1252" s="14"/>
      <c r="L1252" s="14"/>
      <c r="M1252" s="24" t="str">
        <f t="shared" si="716"/>
        <v/>
      </c>
      <c r="N1252" s="24" t="str">
        <f t="shared" si="717"/>
        <v/>
      </c>
      <c r="O1252" s="24" t="str">
        <f t="shared" si="718"/>
        <v xml:space="preserve"> </v>
      </c>
      <c r="P1252" s="24">
        <f t="shared" si="719"/>
        <v>0</v>
      </c>
      <c r="Q1252" s="25">
        <f t="shared" si="720"/>
        <v>0</v>
      </c>
      <c r="R1252" s="26">
        <f t="shared" si="721"/>
        <v>0</v>
      </c>
      <c r="S1252" s="24" t="str">
        <f t="shared" si="722"/>
        <v/>
      </c>
      <c r="T1252" s="24" t="str">
        <f t="shared" si="723"/>
        <v/>
      </c>
      <c r="U1252" s="24" t="str">
        <f t="shared" si="724"/>
        <v/>
      </c>
      <c r="V1252" s="24" t="str">
        <f t="shared" si="725"/>
        <v/>
      </c>
      <c r="W1252" s="24" t="str">
        <f t="shared" si="726"/>
        <v/>
      </c>
      <c r="X1252" s="24" t="str">
        <f t="shared" si="727"/>
        <v/>
      </c>
      <c r="Y1252" s="24" t="str">
        <f t="shared" si="728"/>
        <v/>
      </c>
      <c r="Z1252" s="24" t="str">
        <f t="shared" si="729"/>
        <v/>
      </c>
      <c r="AA1252" s="24" t="b">
        <f t="shared" si="730"/>
        <v>0</v>
      </c>
      <c r="AB1252" s="34" t="str">
        <f t="shared" si="731"/>
        <v/>
      </c>
      <c r="AC1252" s="34">
        <f t="shared" si="732"/>
        <v>0</v>
      </c>
      <c r="AD1252" s="34">
        <f t="shared" si="733"/>
        <v>0</v>
      </c>
      <c r="AE1252" s="34" t="str">
        <f t="shared" si="734"/>
        <v xml:space="preserve"> 0</v>
      </c>
      <c r="AF1252" s="34">
        <f t="shared" si="735"/>
        <v>0</v>
      </c>
      <c r="AG1252" s="34">
        <f t="shared" si="736"/>
        <v>0</v>
      </c>
      <c r="AH1252" s="34" t="str">
        <f t="shared" si="737"/>
        <v/>
      </c>
      <c r="AI1252" s="172" t="str">
        <f>IF(AJ1252&lt;&gt;"",MAX(AI$3:AI1251)+1,"")</f>
        <v/>
      </c>
      <c r="AJ1252" s="172" t="str">
        <f t="shared" si="738"/>
        <v/>
      </c>
      <c r="AK1252" s="172" t="str">
        <f t="shared" si="739"/>
        <v/>
      </c>
      <c r="AL1252" s="172" t="str">
        <f t="shared" si="740"/>
        <v/>
      </c>
      <c r="AM1252" s="172" t="str">
        <f>IF(AN1252&lt;&gt;"",MAX(AM$3:AM1251)+1,"")</f>
        <v/>
      </c>
      <c r="AN1252" s="172" t="str">
        <f t="shared" si="741"/>
        <v/>
      </c>
      <c r="AO1252" s="172" t="str">
        <f t="shared" si="742"/>
        <v/>
      </c>
      <c r="AP1252" s="172" t="str">
        <f t="shared" si="743"/>
        <v/>
      </c>
      <c r="AQ1252" s="172" t="str">
        <f t="shared" si="744"/>
        <v/>
      </c>
      <c r="AR1252" s="172" t="str">
        <f>Table1[[#This Row],[Sex ]]&amp;Table1[[#This Row],[Month]]</f>
        <v/>
      </c>
    </row>
    <row r="1253" spans="2:44" x14ac:dyDescent="0.3">
      <c r="B1253" s="14"/>
      <c r="C1253" s="14"/>
      <c r="D1253" s="14"/>
      <c r="E1253" s="14"/>
      <c r="F1253" s="14"/>
      <c r="G1253" s="14"/>
      <c r="H1253" s="14"/>
      <c r="I1253" s="14"/>
      <c r="J1253" s="14"/>
      <c r="K1253" s="14"/>
      <c r="L1253" s="14"/>
      <c r="M1253" s="24" t="str">
        <f t="shared" si="716"/>
        <v/>
      </c>
      <c r="N1253" s="24" t="str">
        <f t="shared" si="717"/>
        <v/>
      </c>
      <c r="O1253" s="24" t="str">
        <f t="shared" si="718"/>
        <v xml:space="preserve"> </v>
      </c>
      <c r="P1253" s="24">
        <f t="shared" si="719"/>
        <v>0</v>
      </c>
      <c r="Q1253" s="25">
        <f t="shared" si="720"/>
        <v>0</v>
      </c>
      <c r="R1253" s="26">
        <f t="shared" si="721"/>
        <v>0</v>
      </c>
      <c r="S1253" s="24" t="str">
        <f t="shared" si="722"/>
        <v/>
      </c>
      <c r="T1253" s="24" t="str">
        <f t="shared" si="723"/>
        <v/>
      </c>
      <c r="U1253" s="24" t="str">
        <f t="shared" si="724"/>
        <v/>
      </c>
      <c r="V1253" s="24" t="str">
        <f t="shared" si="725"/>
        <v/>
      </c>
      <c r="W1253" s="24" t="str">
        <f t="shared" si="726"/>
        <v/>
      </c>
      <c r="X1253" s="24" t="str">
        <f t="shared" si="727"/>
        <v/>
      </c>
      <c r="Y1253" s="24" t="str">
        <f t="shared" si="728"/>
        <v/>
      </c>
      <c r="Z1253" s="24" t="str">
        <f t="shared" si="729"/>
        <v/>
      </c>
      <c r="AA1253" s="24" t="b">
        <f t="shared" si="730"/>
        <v>0</v>
      </c>
      <c r="AB1253" s="34" t="str">
        <f t="shared" si="731"/>
        <v/>
      </c>
      <c r="AC1253" s="34">
        <f t="shared" si="732"/>
        <v>0</v>
      </c>
      <c r="AD1253" s="34">
        <f t="shared" si="733"/>
        <v>0</v>
      </c>
      <c r="AE1253" s="34" t="str">
        <f t="shared" si="734"/>
        <v xml:space="preserve"> 0</v>
      </c>
      <c r="AF1253" s="34">
        <f t="shared" si="735"/>
        <v>0</v>
      </c>
      <c r="AG1253" s="34">
        <f t="shared" si="736"/>
        <v>0</v>
      </c>
      <c r="AH1253" s="34" t="str">
        <f t="shared" si="737"/>
        <v/>
      </c>
      <c r="AI1253" s="172" t="str">
        <f>IF(AJ1253&lt;&gt;"",MAX(AI$3:AI1252)+1,"")</f>
        <v/>
      </c>
      <c r="AJ1253" s="172" t="str">
        <f t="shared" si="738"/>
        <v/>
      </c>
      <c r="AK1253" s="172" t="str">
        <f t="shared" si="739"/>
        <v/>
      </c>
      <c r="AL1253" s="172" t="str">
        <f t="shared" si="740"/>
        <v/>
      </c>
      <c r="AM1253" s="172" t="str">
        <f>IF(AN1253&lt;&gt;"",MAX(AM$3:AM1252)+1,"")</f>
        <v/>
      </c>
      <c r="AN1253" s="172" t="str">
        <f t="shared" si="741"/>
        <v/>
      </c>
      <c r="AO1253" s="172" t="str">
        <f t="shared" si="742"/>
        <v/>
      </c>
      <c r="AP1253" s="172" t="str">
        <f t="shared" si="743"/>
        <v/>
      </c>
      <c r="AQ1253" s="172" t="str">
        <f t="shared" si="744"/>
        <v/>
      </c>
      <c r="AR1253" s="172" t="str">
        <f>Table1[[#This Row],[Sex ]]&amp;Table1[[#This Row],[Month]]</f>
        <v/>
      </c>
    </row>
    <row r="1254" spans="2:44" x14ac:dyDescent="0.3">
      <c r="B1254" s="14"/>
      <c r="C1254" s="14"/>
      <c r="D1254" s="14"/>
      <c r="E1254" s="14"/>
      <c r="F1254" s="14"/>
      <c r="G1254" s="14"/>
      <c r="H1254" s="14"/>
      <c r="I1254" s="14"/>
      <c r="J1254" s="14"/>
      <c r="K1254" s="14"/>
      <c r="L1254" s="14"/>
      <c r="M1254" s="24" t="str">
        <f t="shared" si="716"/>
        <v/>
      </c>
      <c r="N1254" s="24" t="str">
        <f t="shared" si="717"/>
        <v/>
      </c>
      <c r="O1254" s="24" t="str">
        <f t="shared" si="718"/>
        <v xml:space="preserve"> </v>
      </c>
      <c r="P1254" s="24">
        <f t="shared" si="719"/>
        <v>0</v>
      </c>
      <c r="Q1254" s="25">
        <f t="shared" si="720"/>
        <v>0</v>
      </c>
      <c r="R1254" s="26">
        <f t="shared" si="721"/>
        <v>0</v>
      </c>
      <c r="S1254" s="24" t="str">
        <f t="shared" si="722"/>
        <v/>
      </c>
      <c r="T1254" s="24" t="str">
        <f t="shared" si="723"/>
        <v/>
      </c>
      <c r="U1254" s="24" t="str">
        <f t="shared" si="724"/>
        <v/>
      </c>
      <c r="V1254" s="24" t="str">
        <f t="shared" si="725"/>
        <v/>
      </c>
      <c r="W1254" s="24" t="str">
        <f t="shared" si="726"/>
        <v/>
      </c>
      <c r="X1254" s="24" t="str">
        <f t="shared" si="727"/>
        <v/>
      </c>
      <c r="Y1254" s="24" t="str">
        <f t="shared" si="728"/>
        <v/>
      </c>
      <c r="Z1254" s="24" t="str">
        <f t="shared" si="729"/>
        <v/>
      </c>
      <c r="AA1254" s="24" t="b">
        <f t="shared" si="730"/>
        <v>0</v>
      </c>
      <c r="AB1254" s="34" t="str">
        <f t="shared" si="731"/>
        <v/>
      </c>
      <c r="AC1254" s="34">
        <f t="shared" si="732"/>
        <v>0</v>
      </c>
      <c r="AD1254" s="34">
        <f t="shared" si="733"/>
        <v>0</v>
      </c>
      <c r="AE1254" s="34" t="str">
        <f t="shared" si="734"/>
        <v xml:space="preserve"> 0</v>
      </c>
      <c r="AF1254" s="34">
        <f t="shared" si="735"/>
        <v>0</v>
      </c>
      <c r="AG1254" s="34">
        <f t="shared" si="736"/>
        <v>0</v>
      </c>
      <c r="AH1254" s="34" t="str">
        <f t="shared" si="737"/>
        <v/>
      </c>
      <c r="AI1254" s="172" t="str">
        <f>IF(AJ1254&lt;&gt;"",MAX(AI$3:AI1253)+1,"")</f>
        <v/>
      </c>
      <c r="AJ1254" s="172" t="str">
        <f t="shared" si="738"/>
        <v/>
      </c>
      <c r="AK1254" s="172" t="str">
        <f t="shared" si="739"/>
        <v/>
      </c>
      <c r="AL1254" s="172" t="str">
        <f t="shared" si="740"/>
        <v/>
      </c>
      <c r="AM1254" s="172" t="str">
        <f>IF(AN1254&lt;&gt;"",MAX(AM$3:AM1253)+1,"")</f>
        <v/>
      </c>
      <c r="AN1254" s="172" t="str">
        <f t="shared" si="741"/>
        <v/>
      </c>
      <c r="AO1254" s="172" t="str">
        <f t="shared" si="742"/>
        <v/>
      </c>
      <c r="AP1254" s="172" t="str">
        <f t="shared" si="743"/>
        <v/>
      </c>
      <c r="AQ1254" s="172" t="str">
        <f t="shared" si="744"/>
        <v/>
      </c>
      <c r="AR1254" s="172" t="str">
        <f>Table1[[#This Row],[Sex ]]&amp;Table1[[#This Row],[Month]]</f>
        <v/>
      </c>
    </row>
    <row r="1255" spans="2:44" x14ac:dyDescent="0.3">
      <c r="B1255" s="14"/>
      <c r="C1255" s="14"/>
      <c r="D1255" s="14"/>
      <c r="E1255" s="14"/>
      <c r="F1255" s="14"/>
      <c r="G1255" s="14"/>
      <c r="H1255" s="14"/>
      <c r="I1255" s="14"/>
      <c r="J1255" s="14"/>
      <c r="K1255" s="14"/>
      <c r="L1255" s="14"/>
      <c r="M1255" s="24" t="str">
        <f t="shared" si="716"/>
        <v/>
      </c>
      <c r="N1255" s="24" t="str">
        <f t="shared" si="717"/>
        <v/>
      </c>
      <c r="O1255" s="24" t="str">
        <f t="shared" si="718"/>
        <v xml:space="preserve"> </v>
      </c>
      <c r="P1255" s="24">
        <f t="shared" si="719"/>
        <v>0</v>
      </c>
      <c r="Q1255" s="25">
        <f t="shared" si="720"/>
        <v>0</v>
      </c>
      <c r="R1255" s="26">
        <f t="shared" si="721"/>
        <v>0</v>
      </c>
      <c r="S1255" s="24" t="str">
        <f t="shared" si="722"/>
        <v/>
      </c>
      <c r="T1255" s="24" t="str">
        <f t="shared" si="723"/>
        <v/>
      </c>
      <c r="U1255" s="24" t="str">
        <f t="shared" si="724"/>
        <v/>
      </c>
      <c r="V1255" s="24" t="str">
        <f t="shared" si="725"/>
        <v/>
      </c>
      <c r="W1255" s="24" t="str">
        <f t="shared" si="726"/>
        <v/>
      </c>
      <c r="X1255" s="24" t="str">
        <f t="shared" si="727"/>
        <v/>
      </c>
      <c r="Y1255" s="24" t="str">
        <f t="shared" si="728"/>
        <v/>
      </c>
      <c r="Z1255" s="24" t="str">
        <f t="shared" si="729"/>
        <v/>
      </c>
      <c r="AA1255" s="24" t="b">
        <f t="shared" si="730"/>
        <v>0</v>
      </c>
      <c r="AB1255" s="34" t="str">
        <f t="shared" si="731"/>
        <v/>
      </c>
      <c r="AC1255" s="34">
        <f t="shared" si="732"/>
        <v>0</v>
      </c>
      <c r="AD1255" s="34">
        <f t="shared" si="733"/>
        <v>0</v>
      </c>
      <c r="AE1255" s="34" t="str">
        <f t="shared" si="734"/>
        <v xml:space="preserve"> 0</v>
      </c>
      <c r="AF1255" s="34">
        <f t="shared" si="735"/>
        <v>0</v>
      </c>
      <c r="AG1255" s="34">
        <f t="shared" si="736"/>
        <v>0</v>
      </c>
      <c r="AH1255" s="34" t="str">
        <f t="shared" si="737"/>
        <v/>
      </c>
      <c r="AI1255" s="172" t="str">
        <f>IF(AJ1255&lt;&gt;"",MAX(AI$3:AI1254)+1,"")</f>
        <v/>
      </c>
      <c r="AJ1255" s="172" t="str">
        <f t="shared" si="738"/>
        <v/>
      </c>
      <c r="AK1255" s="172" t="str">
        <f t="shared" si="739"/>
        <v/>
      </c>
      <c r="AL1255" s="172" t="str">
        <f t="shared" si="740"/>
        <v/>
      </c>
      <c r="AM1255" s="172" t="str">
        <f>IF(AN1255&lt;&gt;"",MAX(AM$3:AM1254)+1,"")</f>
        <v/>
      </c>
      <c r="AN1255" s="172" t="str">
        <f t="shared" si="741"/>
        <v/>
      </c>
      <c r="AO1255" s="172" t="str">
        <f t="shared" si="742"/>
        <v/>
      </c>
      <c r="AP1255" s="172" t="str">
        <f t="shared" si="743"/>
        <v/>
      </c>
      <c r="AQ1255" s="172" t="str">
        <f t="shared" si="744"/>
        <v/>
      </c>
      <c r="AR1255" s="172" t="str">
        <f>Table1[[#This Row],[Sex ]]&amp;Table1[[#This Row],[Month]]</f>
        <v/>
      </c>
    </row>
    <row r="1256" spans="2:44" x14ac:dyDescent="0.3">
      <c r="B1256" s="14"/>
      <c r="C1256" s="14"/>
      <c r="D1256" s="14"/>
      <c r="E1256" s="14"/>
      <c r="F1256" s="14"/>
      <c r="G1256" s="14"/>
      <c r="H1256" s="14"/>
      <c r="I1256" s="14"/>
      <c r="J1256" s="14"/>
      <c r="K1256" s="14"/>
      <c r="L1256" s="14"/>
      <c r="M1256" s="24" t="str">
        <f t="shared" si="716"/>
        <v/>
      </c>
      <c r="N1256" s="24" t="str">
        <f t="shared" si="717"/>
        <v/>
      </c>
      <c r="O1256" s="24" t="str">
        <f t="shared" si="718"/>
        <v xml:space="preserve"> </v>
      </c>
      <c r="P1256" s="24">
        <f t="shared" si="719"/>
        <v>0</v>
      </c>
      <c r="Q1256" s="25">
        <f t="shared" si="720"/>
        <v>0</v>
      </c>
      <c r="R1256" s="26">
        <f t="shared" si="721"/>
        <v>0</v>
      </c>
      <c r="S1256" s="24" t="str">
        <f t="shared" si="722"/>
        <v/>
      </c>
      <c r="T1256" s="24" t="str">
        <f t="shared" si="723"/>
        <v/>
      </c>
      <c r="U1256" s="24" t="str">
        <f t="shared" si="724"/>
        <v/>
      </c>
      <c r="V1256" s="24" t="str">
        <f t="shared" si="725"/>
        <v/>
      </c>
      <c r="W1256" s="24" t="str">
        <f t="shared" si="726"/>
        <v/>
      </c>
      <c r="X1256" s="24" t="str">
        <f t="shared" si="727"/>
        <v/>
      </c>
      <c r="Y1256" s="24" t="str">
        <f t="shared" si="728"/>
        <v/>
      </c>
      <c r="Z1256" s="24" t="str">
        <f t="shared" si="729"/>
        <v/>
      </c>
      <c r="AA1256" s="24" t="b">
        <f t="shared" si="730"/>
        <v>0</v>
      </c>
      <c r="AB1256" s="34" t="str">
        <f t="shared" si="731"/>
        <v/>
      </c>
      <c r="AC1256" s="34">
        <f t="shared" si="732"/>
        <v>0</v>
      </c>
      <c r="AD1256" s="34">
        <f t="shared" si="733"/>
        <v>0</v>
      </c>
      <c r="AE1256" s="34" t="str">
        <f t="shared" si="734"/>
        <v xml:space="preserve"> 0</v>
      </c>
      <c r="AF1256" s="34">
        <f t="shared" si="735"/>
        <v>0</v>
      </c>
      <c r="AG1256" s="34">
        <f t="shared" si="736"/>
        <v>0</v>
      </c>
      <c r="AH1256" s="34" t="str">
        <f t="shared" si="737"/>
        <v/>
      </c>
      <c r="AI1256" s="172" t="str">
        <f>IF(AJ1256&lt;&gt;"",MAX(AI$3:AI1255)+1,"")</f>
        <v/>
      </c>
      <c r="AJ1256" s="172" t="str">
        <f t="shared" si="738"/>
        <v/>
      </c>
      <c r="AK1256" s="172" t="str">
        <f t="shared" si="739"/>
        <v/>
      </c>
      <c r="AL1256" s="172" t="str">
        <f t="shared" si="740"/>
        <v/>
      </c>
      <c r="AM1256" s="172" t="str">
        <f>IF(AN1256&lt;&gt;"",MAX(AM$3:AM1255)+1,"")</f>
        <v/>
      </c>
      <c r="AN1256" s="172" t="str">
        <f t="shared" si="741"/>
        <v/>
      </c>
      <c r="AO1256" s="172" t="str">
        <f t="shared" si="742"/>
        <v/>
      </c>
      <c r="AP1256" s="172" t="str">
        <f t="shared" si="743"/>
        <v/>
      </c>
      <c r="AQ1256" s="172" t="str">
        <f t="shared" si="744"/>
        <v/>
      </c>
      <c r="AR1256" s="172" t="str">
        <f>Table1[[#This Row],[Sex ]]&amp;Table1[[#This Row],[Month]]</f>
        <v/>
      </c>
    </row>
    <row r="1257" spans="2:44" x14ac:dyDescent="0.3">
      <c r="B1257" s="14"/>
      <c r="C1257" s="14"/>
      <c r="D1257" s="14"/>
      <c r="E1257" s="14"/>
      <c r="F1257" s="14"/>
      <c r="G1257" s="14"/>
      <c r="H1257" s="14"/>
      <c r="I1257" s="14"/>
      <c r="J1257" s="14"/>
      <c r="K1257" s="14"/>
      <c r="L1257" s="14"/>
      <c r="M1257" s="24" t="str">
        <f t="shared" si="716"/>
        <v/>
      </c>
      <c r="N1257" s="24" t="str">
        <f t="shared" si="717"/>
        <v/>
      </c>
      <c r="O1257" s="24" t="str">
        <f t="shared" si="718"/>
        <v xml:space="preserve"> </v>
      </c>
      <c r="P1257" s="24">
        <f t="shared" si="719"/>
        <v>0</v>
      </c>
      <c r="Q1257" s="25">
        <f t="shared" si="720"/>
        <v>0</v>
      </c>
      <c r="R1257" s="26">
        <f t="shared" si="721"/>
        <v>0</v>
      </c>
      <c r="S1257" s="24" t="str">
        <f t="shared" si="722"/>
        <v/>
      </c>
      <c r="T1257" s="24" t="str">
        <f t="shared" si="723"/>
        <v/>
      </c>
      <c r="U1257" s="24" t="str">
        <f t="shared" si="724"/>
        <v/>
      </c>
      <c r="V1257" s="24" t="str">
        <f t="shared" si="725"/>
        <v/>
      </c>
      <c r="W1257" s="24" t="str">
        <f t="shared" si="726"/>
        <v/>
      </c>
      <c r="X1257" s="24" t="str">
        <f t="shared" si="727"/>
        <v/>
      </c>
      <c r="Y1257" s="24" t="str">
        <f t="shared" si="728"/>
        <v/>
      </c>
      <c r="Z1257" s="24" t="str">
        <f t="shared" si="729"/>
        <v/>
      </c>
      <c r="AA1257" s="24" t="b">
        <f t="shared" si="730"/>
        <v>0</v>
      </c>
      <c r="AB1257" s="34" t="str">
        <f t="shared" si="731"/>
        <v/>
      </c>
      <c r="AC1257" s="34">
        <f t="shared" si="732"/>
        <v>0</v>
      </c>
      <c r="AD1257" s="34">
        <f t="shared" si="733"/>
        <v>0</v>
      </c>
      <c r="AE1257" s="34" t="str">
        <f t="shared" si="734"/>
        <v xml:space="preserve"> 0</v>
      </c>
      <c r="AF1257" s="34">
        <f t="shared" si="735"/>
        <v>0</v>
      </c>
      <c r="AG1257" s="34">
        <f t="shared" si="736"/>
        <v>0</v>
      </c>
      <c r="AH1257" s="34" t="str">
        <f t="shared" si="737"/>
        <v/>
      </c>
      <c r="AI1257" s="172" t="str">
        <f>IF(AJ1257&lt;&gt;"",MAX(AI$3:AI1256)+1,"")</f>
        <v/>
      </c>
      <c r="AJ1257" s="172" t="str">
        <f t="shared" si="738"/>
        <v/>
      </c>
      <c r="AK1257" s="172" t="str">
        <f t="shared" si="739"/>
        <v/>
      </c>
      <c r="AL1257" s="172" t="str">
        <f t="shared" si="740"/>
        <v/>
      </c>
      <c r="AM1257" s="172" t="str">
        <f>IF(AN1257&lt;&gt;"",MAX(AM$3:AM1256)+1,"")</f>
        <v/>
      </c>
      <c r="AN1257" s="172" t="str">
        <f t="shared" si="741"/>
        <v/>
      </c>
      <c r="AO1257" s="172" t="str">
        <f t="shared" si="742"/>
        <v/>
      </c>
      <c r="AP1257" s="172" t="str">
        <f t="shared" si="743"/>
        <v/>
      </c>
      <c r="AQ1257" s="172" t="str">
        <f t="shared" si="744"/>
        <v/>
      </c>
      <c r="AR1257" s="172" t="str">
        <f>Table1[[#This Row],[Sex ]]&amp;Table1[[#This Row],[Month]]</f>
        <v/>
      </c>
    </row>
    <row r="1258" spans="2:44" x14ac:dyDescent="0.3">
      <c r="B1258" s="14"/>
      <c r="C1258" s="14"/>
      <c r="D1258" s="14"/>
      <c r="E1258" s="14"/>
      <c r="F1258" s="14"/>
      <c r="G1258" s="14"/>
      <c r="H1258" s="14"/>
      <c r="I1258" s="14"/>
      <c r="J1258" s="14"/>
      <c r="K1258" s="14"/>
      <c r="L1258" s="14"/>
      <c r="M1258" s="24" t="str">
        <f t="shared" si="716"/>
        <v/>
      </c>
      <c r="N1258" s="24" t="str">
        <f t="shared" si="717"/>
        <v/>
      </c>
      <c r="O1258" s="24" t="str">
        <f t="shared" si="718"/>
        <v xml:space="preserve"> </v>
      </c>
      <c r="P1258" s="24">
        <f t="shared" si="719"/>
        <v>0</v>
      </c>
      <c r="Q1258" s="25">
        <f t="shared" si="720"/>
        <v>0</v>
      </c>
      <c r="R1258" s="26">
        <f t="shared" si="721"/>
        <v>0</v>
      </c>
      <c r="S1258" s="24" t="str">
        <f t="shared" si="722"/>
        <v/>
      </c>
      <c r="T1258" s="24" t="str">
        <f t="shared" si="723"/>
        <v/>
      </c>
      <c r="U1258" s="24" t="str">
        <f t="shared" si="724"/>
        <v/>
      </c>
      <c r="V1258" s="24" t="str">
        <f t="shared" si="725"/>
        <v/>
      </c>
      <c r="W1258" s="24" t="str">
        <f t="shared" si="726"/>
        <v/>
      </c>
      <c r="X1258" s="24" t="str">
        <f t="shared" si="727"/>
        <v/>
      </c>
      <c r="Y1258" s="24" t="str">
        <f t="shared" si="728"/>
        <v/>
      </c>
      <c r="Z1258" s="24" t="str">
        <f t="shared" si="729"/>
        <v/>
      </c>
      <c r="AA1258" s="24" t="b">
        <f t="shared" si="730"/>
        <v>0</v>
      </c>
      <c r="AB1258" s="34" t="str">
        <f t="shared" si="731"/>
        <v/>
      </c>
      <c r="AC1258" s="34">
        <f t="shared" si="732"/>
        <v>0</v>
      </c>
      <c r="AD1258" s="34">
        <f t="shared" si="733"/>
        <v>0</v>
      </c>
      <c r="AE1258" s="34" t="str">
        <f t="shared" si="734"/>
        <v xml:space="preserve"> 0</v>
      </c>
      <c r="AF1258" s="34">
        <f t="shared" si="735"/>
        <v>0</v>
      </c>
      <c r="AG1258" s="34">
        <f t="shared" si="736"/>
        <v>0</v>
      </c>
      <c r="AH1258" s="34" t="str">
        <f t="shared" si="737"/>
        <v/>
      </c>
      <c r="AI1258" s="172" t="str">
        <f>IF(AJ1258&lt;&gt;"",MAX(AI$3:AI1257)+1,"")</f>
        <v/>
      </c>
      <c r="AJ1258" s="172" t="str">
        <f t="shared" si="738"/>
        <v/>
      </c>
      <c r="AK1258" s="172" t="str">
        <f t="shared" si="739"/>
        <v/>
      </c>
      <c r="AL1258" s="172" t="str">
        <f t="shared" si="740"/>
        <v/>
      </c>
      <c r="AM1258" s="172" t="str">
        <f>IF(AN1258&lt;&gt;"",MAX(AM$3:AM1257)+1,"")</f>
        <v/>
      </c>
      <c r="AN1258" s="172" t="str">
        <f t="shared" si="741"/>
        <v/>
      </c>
      <c r="AO1258" s="172" t="str">
        <f t="shared" si="742"/>
        <v/>
      </c>
      <c r="AP1258" s="172" t="str">
        <f t="shared" si="743"/>
        <v/>
      </c>
      <c r="AQ1258" s="172" t="str">
        <f t="shared" si="744"/>
        <v/>
      </c>
      <c r="AR1258" s="172" t="str">
        <f>Table1[[#This Row],[Sex ]]&amp;Table1[[#This Row],[Month]]</f>
        <v/>
      </c>
    </row>
    <row r="1259" spans="2:44" x14ac:dyDescent="0.3">
      <c r="B1259" s="14"/>
      <c r="C1259" s="14"/>
      <c r="D1259" s="14"/>
      <c r="E1259" s="14"/>
      <c r="F1259" s="14"/>
      <c r="G1259" s="14"/>
      <c r="H1259" s="14"/>
      <c r="I1259" s="14"/>
      <c r="J1259" s="14"/>
      <c r="K1259" s="14"/>
      <c r="L1259" s="14"/>
      <c r="M1259" s="24" t="str">
        <f t="shared" ref="M1259:M1322" si="745">IF(I3259&lt;&gt;"",IF(SUM(I3259:I3259)&lt;99,IF(I3259=J3259,I3259,""),""),"")</f>
        <v/>
      </c>
      <c r="N1259" s="24" t="str">
        <f t="shared" ref="N1259:N1322" si="746">IF(H3259&lt;&gt;"",IF(H3259&lt;4,1,IF(H3259&lt;7,2,IF(H3259&lt;10,3,4))),"")</f>
        <v/>
      </c>
      <c r="O1259" s="24" t="str">
        <f t="shared" ref="O1259:O1322" si="747">IF(SUM(I3259:I3259)&lt;99,J3259&amp;" "&amp;I3259,99&amp;" "&amp;99)</f>
        <v xml:space="preserve"> </v>
      </c>
      <c r="P1259" s="24">
        <f t="shared" ref="P1259:P1322" si="748">(J3259+I3259)/2</f>
        <v>0</v>
      </c>
      <c r="Q1259" s="25">
        <f t="shared" ref="Q1259:Q1322" si="749">IF(SUM(I3259:J3259)&lt;99,(I3259-P1259)^2+(J3259-P1259)^2,0)</f>
        <v>0</v>
      </c>
      <c r="R1259" s="26">
        <f t="shared" ref="R1259:R1322" si="750">IF(SUM(I3259:I3259)&lt;99,IF(J3259=0,IF(I3259=0,0,((Q1259)^0.5)/P1259),((Q1259)^0.5)/P1259),"")</f>
        <v>0</v>
      </c>
      <c r="S1259" s="24" t="str">
        <f t="shared" ref="S1259:S1322" si="751">IF(SUM(I3259+J3259)&lt;98,IF(I3259&lt;&gt;"",H3259,""),"")</f>
        <v/>
      </c>
      <c r="T1259" s="24" t="str">
        <f t="shared" ref="T1259:T1322" si="752">IF(SUM(I3259+J3259)&lt;98,IF(J3259&lt;&gt;"",H3259,""),"")</f>
        <v/>
      </c>
      <c r="U1259" s="24" t="str">
        <f t="shared" ref="U1259:U1322" si="753">IF(SUM(I3259+J3259)&lt;99,IF(K3259&lt;&gt;"",H3259,""),"")</f>
        <v/>
      </c>
      <c r="V1259" s="24" t="str">
        <f t="shared" ref="V1259:V1322" si="754">IF(J3259&lt;99,IF(M1259&lt;&gt;"",L3259,""),"")</f>
        <v/>
      </c>
      <c r="W1259" s="24" t="str">
        <f t="shared" ref="W1259:W1322" si="755">IF(J3259&gt;98,99,IF(K3259&gt;98,99,IF(K3259+J3259=198,99,IF(K3259&lt;&gt;"",ABS(J3259-K3259),""))))</f>
        <v/>
      </c>
      <c r="X1259" s="24" t="str">
        <f t="shared" ref="X1259:X1322" si="756">IF(I3259&lt;&gt;0,IF(I3259-J3259&lt;&gt;0,"",H3259),"")</f>
        <v/>
      </c>
      <c r="Y1259" s="24" t="str">
        <f t="shared" ref="Y1259:Y1322" si="757">IF(J3259&lt;&gt;"",H3259,"")</f>
        <v/>
      </c>
      <c r="Z1259" s="24" t="str">
        <f t="shared" ref="Z1259:Z1322" si="758">IF(SUM(I3259+J3259)&lt;98,IF(I3259&lt;&gt;"",G3259,""),"")</f>
        <v/>
      </c>
      <c r="AA1259" s="24" t="b">
        <f t="shared" ref="AA1259:AA1322" si="759">IF(I3259&lt;&gt;"",IF(SUM(I3259:J3259)&gt;98,"",IF(I3259-J3259=0,G3259,"")))</f>
        <v>0</v>
      </c>
      <c r="AB1259" s="34" t="str">
        <f t="shared" ref="AB1259:AB1322" si="760">IF(SUM(I3259:J3259)&gt;98,G3259,"")</f>
        <v/>
      </c>
      <c r="AC1259" s="34">
        <f t="shared" ref="AC1259:AC1322" si="761">IF(SUM(I3259+J3259)&lt;99,L3259,"")</f>
        <v>0</v>
      </c>
      <c r="AD1259" s="34">
        <f t="shared" ref="AD1259:AD1322" si="762">IF(AA1259&lt;&gt;"",AC1259,"")</f>
        <v>0</v>
      </c>
      <c r="AE1259" s="34" t="str">
        <f t="shared" ref="AE1259:AE1322" si="763">H3259&amp;" "&amp;I3259-J3259</f>
        <v xml:space="preserve"> 0</v>
      </c>
      <c r="AF1259" s="34">
        <f t="shared" ref="AF1259:AF1322" si="764">IF(SUM(I3259+J3259)&lt;99,J3259,"")</f>
        <v>0</v>
      </c>
      <c r="AG1259" s="34">
        <f t="shared" ref="AG1259:AG1322" si="765">IF(AF1259&lt;&gt;"",I3259,"")</f>
        <v>0</v>
      </c>
      <c r="AH1259" s="34" t="str">
        <f t="shared" ref="AH1259:AH1322" si="766">IF(I3259&lt;&gt;"",IF((I3259+J3259)&gt;98,"",I3259-J3259),"")</f>
        <v/>
      </c>
      <c r="AI1259" s="172" t="str">
        <f>IF(AJ1259&lt;&gt;"",MAX(AI$3:AI1258)+1,"")</f>
        <v/>
      </c>
      <c r="AJ1259" s="172" t="str">
        <f t="shared" ref="AJ1259:AJ1322" si="767">IF(SUM(I3259:J3259)&lt;98,IF(G3259="F",G3259,""),"")</f>
        <v/>
      </c>
      <c r="AK1259" s="172" t="str">
        <f t="shared" ref="AK1259:AK1322" si="768">IF(AJ1259&lt;&gt;"",F3259,"")</f>
        <v/>
      </c>
      <c r="AL1259" s="172" t="str">
        <f t="shared" ref="AL1259:AL1322" si="769">IF(AK1259&lt;&gt;"",J3259,"")</f>
        <v/>
      </c>
      <c r="AM1259" s="172" t="str">
        <f>IF(AN1259&lt;&gt;"",MAX(AM$3:AM1258)+1,"")</f>
        <v/>
      </c>
      <c r="AN1259" s="172" t="str">
        <f t="shared" ref="AN1259:AN1322" si="770">IF(SUM(I3259:J3259)&lt;98,IF(G3259="M",G3259,""),"")</f>
        <v/>
      </c>
      <c r="AO1259" s="172" t="str">
        <f t="shared" ref="AO1259:AO1322" si="771">IF(AN1259&lt;&gt;"",F3259,"")</f>
        <v/>
      </c>
      <c r="AP1259" s="172" t="str">
        <f t="shared" ref="AP1259:AP1322" si="772">IF(AO1259&lt;&gt;"",J3259,"")</f>
        <v/>
      </c>
      <c r="AQ1259" s="172" t="str">
        <f t="shared" ref="AQ1259:AQ1322" si="773">IF(K3259&lt;&gt;"",J3259&amp;" "&amp;(J3259-K3259),"")</f>
        <v/>
      </c>
      <c r="AR1259" s="172" t="str">
        <f>Table1[[#This Row],[Sex ]]&amp;Table1[[#This Row],[Month]]</f>
        <v/>
      </c>
    </row>
    <row r="1260" spans="2:44" x14ac:dyDescent="0.3">
      <c r="B1260" s="14"/>
      <c r="C1260" s="14"/>
      <c r="D1260" s="14"/>
      <c r="E1260" s="14"/>
      <c r="F1260" s="14"/>
      <c r="G1260" s="14"/>
      <c r="H1260" s="14"/>
      <c r="I1260" s="14"/>
      <c r="J1260" s="14"/>
      <c r="K1260" s="14"/>
      <c r="L1260" s="14"/>
      <c r="M1260" s="24" t="str">
        <f t="shared" si="745"/>
        <v/>
      </c>
      <c r="N1260" s="24" t="str">
        <f t="shared" si="746"/>
        <v/>
      </c>
      <c r="O1260" s="24" t="str">
        <f t="shared" si="747"/>
        <v xml:space="preserve"> </v>
      </c>
      <c r="P1260" s="24">
        <f t="shared" si="748"/>
        <v>0</v>
      </c>
      <c r="Q1260" s="25">
        <f t="shared" si="749"/>
        <v>0</v>
      </c>
      <c r="R1260" s="26">
        <f t="shared" si="750"/>
        <v>0</v>
      </c>
      <c r="S1260" s="24" t="str">
        <f t="shared" si="751"/>
        <v/>
      </c>
      <c r="T1260" s="24" t="str">
        <f t="shared" si="752"/>
        <v/>
      </c>
      <c r="U1260" s="24" t="str">
        <f t="shared" si="753"/>
        <v/>
      </c>
      <c r="V1260" s="24" t="str">
        <f t="shared" si="754"/>
        <v/>
      </c>
      <c r="W1260" s="24" t="str">
        <f t="shared" si="755"/>
        <v/>
      </c>
      <c r="X1260" s="24" t="str">
        <f t="shared" si="756"/>
        <v/>
      </c>
      <c r="Y1260" s="24" t="str">
        <f t="shared" si="757"/>
        <v/>
      </c>
      <c r="Z1260" s="24" t="str">
        <f t="shared" si="758"/>
        <v/>
      </c>
      <c r="AA1260" s="24" t="b">
        <f t="shared" si="759"/>
        <v>0</v>
      </c>
      <c r="AB1260" s="34" t="str">
        <f t="shared" si="760"/>
        <v/>
      </c>
      <c r="AC1260" s="34">
        <f t="shared" si="761"/>
        <v>0</v>
      </c>
      <c r="AD1260" s="34">
        <f t="shared" si="762"/>
        <v>0</v>
      </c>
      <c r="AE1260" s="34" t="str">
        <f t="shared" si="763"/>
        <v xml:space="preserve"> 0</v>
      </c>
      <c r="AF1260" s="34">
        <f t="shared" si="764"/>
        <v>0</v>
      </c>
      <c r="AG1260" s="34">
        <f t="shared" si="765"/>
        <v>0</v>
      </c>
      <c r="AH1260" s="34" t="str">
        <f t="shared" si="766"/>
        <v/>
      </c>
      <c r="AI1260" s="172" t="str">
        <f>IF(AJ1260&lt;&gt;"",MAX(AI$3:AI1259)+1,"")</f>
        <v/>
      </c>
      <c r="AJ1260" s="172" t="str">
        <f t="shared" si="767"/>
        <v/>
      </c>
      <c r="AK1260" s="172" t="str">
        <f t="shared" si="768"/>
        <v/>
      </c>
      <c r="AL1260" s="172" t="str">
        <f t="shared" si="769"/>
        <v/>
      </c>
      <c r="AM1260" s="172" t="str">
        <f>IF(AN1260&lt;&gt;"",MAX(AM$3:AM1259)+1,"")</f>
        <v/>
      </c>
      <c r="AN1260" s="172" t="str">
        <f t="shared" si="770"/>
        <v/>
      </c>
      <c r="AO1260" s="172" t="str">
        <f t="shared" si="771"/>
        <v/>
      </c>
      <c r="AP1260" s="172" t="str">
        <f t="shared" si="772"/>
        <v/>
      </c>
      <c r="AQ1260" s="172" t="str">
        <f t="shared" si="773"/>
        <v/>
      </c>
      <c r="AR1260" s="172" t="str">
        <f>Table1[[#This Row],[Sex ]]&amp;Table1[[#This Row],[Month]]</f>
        <v/>
      </c>
    </row>
    <row r="1261" spans="2:44" x14ac:dyDescent="0.3">
      <c r="B1261" s="14"/>
      <c r="C1261" s="14"/>
      <c r="D1261" s="14"/>
      <c r="E1261" s="14"/>
      <c r="F1261" s="14"/>
      <c r="G1261" s="14"/>
      <c r="H1261" s="14"/>
      <c r="I1261" s="14"/>
      <c r="J1261" s="14"/>
      <c r="K1261" s="14"/>
      <c r="L1261" s="14"/>
      <c r="M1261" s="24" t="str">
        <f t="shared" si="745"/>
        <v/>
      </c>
      <c r="N1261" s="24" t="str">
        <f t="shared" si="746"/>
        <v/>
      </c>
      <c r="O1261" s="24" t="str">
        <f t="shared" si="747"/>
        <v xml:space="preserve"> </v>
      </c>
      <c r="P1261" s="24">
        <f t="shared" si="748"/>
        <v>0</v>
      </c>
      <c r="Q1261" s="25">
        <f t="shared" si="749"/>
        <v>0</v>
      </c>
      <c r="R1261" s="26">
        <f t="shared" si="750"/>
        <v>0</v>
      </c>
      <c r="S1261" s="24" t="str">
        <f t="shared" si="751"/>
        <v/>
      </c>
      <c r="T1261" s="24" t="str">
        <f t="shared" si="752"/>
        <v/>
      </c>
      <c r="U1261" s="24" t="str">
        <f t="shared" si="753"/>
        <v/>
      </c>
      <c r="V1261" s="24" t="str">
        <f t="shared" si="754"/>
        <v/>
      </c>
      <c r="W1261" s="24" t="str">
        <f t="shared" si="755"/>
        <v/>
      </c>
      <c r="X1261" s="24" t="str">
        <f t="shared" si="756"/>
        <v/>
      </c>
      <c r="Y1261" s="24" t="str">
        <f t="shared" si="757"/>
        <v/>
      </c>
      <c r="Z1261" s="24" t="str">
        <f t="shared" si="758"/>
        <v/>
      </c>
      <c r="AA1261" s="24" t="b">
        <f t="shared" si="759"/>
        <v>0</v>
      </c>
      <c r="AB1261" s="34" t="str">
        <f t="shared" si="760"/>
        <v/>
      </c>
      <c r="AC1261" s="34">
        <f t="shared" si="761"/>
        <v>0</v>
      </c>
      <c r="AD1261" s="34">
        <f t="shared" si="762"/>
        <v>0</v>
      </c>
      <c r="AE1261" s="34" t="str">
        <f t="shared" si="763"/>
        <v xml:space="preserve"> 0</v>
      </c>
      <c r="AF1261" s="34">
        <f t="shared" si="764"/>
        <v>0</v>
      </c>
      <c r="AG1261" s="34">
        <f t="shared" si="765"/>
        <v>0</v>
      </c>
      <c r="AH1261" s="34" t="str">
        <f t="shared" si="766"/>
        <v/>
      </c>
      <c r="AI1261" s="172" t="str">
        <f>IF(AJ1261&lt;&gt;"",MAX(AI$3:AI1260)+1,"")</f>
        <v/>
      </c>
      <c r="AJ1261" s="172" t="str">
        <f t="shared" si="767"/>
        <v/>
      </c>
      <c r="AK1261" s="172" t="str">
        <f t="shared" si="768"/>
        <v/>
      </c>
      <c r="AL1261" s="172" t="str">
        <f t="shared" si="769"/>
        <v/>
      </c>
      <c r="AM1261" s="172" t="str">
        <f>IF(AN1261&lt;&gt;"",MAX(AM$3:AM1260)+1,"")</f>
        <v/>
      </c>
      <c r="AN1261" s="172" t="str">
        <f t="shared" si="770"/>
        <v/>
      </c>
      <c r="AO1261" s="172" t="str">
        <f t="shared" si="771"/>
        <v/>
      </c>
      <c r="AP1261" s="172" t="str">
        <f t="shared" si="772"/>
        <v/>
      </c>
      <c r="AQ1261" s="172" t="str">
        <f t="shared" si="773"/>
        <v/>
      </c>
      <c r="AR1261" s="172" t="str">
        <f>Table1[[#This Row],[Sex ]]&amp;Table1[[#This Row],[Month]]</f>
        <v/>
      </c>
    </row>
    <row r="1262" spans="2:44" x14ac:dyDescent="0.3">
      <c r="B1262" s="14"/>
      <c r="C1262" s="14"/>
      <c r="D1262" s="14"/>
      <c r="E1262" s="14"/>
      <c r="F1262" s="14"/>
      <c r="G1262" s="14"/>
      <c r="H1262" s="14"/>
      <c r="I1262" s="14"/>
      <c r="J1262" s="14"/>
      <c r="K1262" s="14"/>
      <c r="L1262" s="14"/>
      <c r="M1262" s="24" t="str">
        <f t="shared" si="745"/>
        <v/>
      </c>
      <c r="N1262" s="24" t="str">
        <f t="shared" si="746"/>
        <v/>
      </c>
      <c r="O1262" s="24" t="str">
        <f t="shared" si="747"/>
        <v xml:space="preserve"> </v>
      </c>
      <c r="P1262" s="24">
        <f t="shared" si="748"/>
        <v>0</v>
      </c>
      <c r="Q1262" s="25">
        <f t="shared" si="749"/>
        <v>0</v>
      </c>
      <c r="R1262" s="26">
        <f t="shared" si="750"/>
        <v>0</v>
      </c>
      <c r="S1262" s="24" t="str">
        <f t="shared" si="751"/>
        <v/>
      </c>
      <c r="T1262" s="24" t="str">
        <f t="shared" si="752"/>
        <v/>
      </c>
      <c r="U1262" s="24" t="str">
        <f t="shared" si="753"/>
        <v/>
      </c>
      <c r="V1262" s="24" t="str">
        <f t="shared" si="754"/>
        <v/>
      </c>
      <c r="W1262" s="24" t="str">
        <f t="shared" si="755"/>
        <v/>
      </c>
      <c r="X1262" s="24" t="str">
        <f t="shared" si="756"/>
        <v/>
      </c>
      <c r="Y1262" s="24" t="str">
        <f t="shared" si="757"/>
        <v/>
      </c>
      <c r="Z1262" s="24" t="str">
        <f t="shared" si="758"/>
        <v/>
      </c>
      <c r="AA1262" s="24" t="b">
        <f t="shared" si="759"/>
        <v>0</v>
      </c>
      <c r="AB1262" s="34" t="str">
        <f t="shared" si="760"/>
        <v/>
      </c>
      <c r="AC1262" s="34">
        <f t="shared" si="761"/>
        <v>0</v>
      </c>
      <c r="AD1262" s="34">
        <f t="shared" si="762"/>
        <v>0</v>
      </c>
      <c r="AE1262" s="34" t="str">
        <f t="shared" si="763"/>
        <v xml:space="preserve"> 0</v>
      </c>
      <c r="AF1262" s="34">
        <f t="shared" si="764"/>
        <v>0</v>
      </c>
      <c r="AG1262" s="34">
        <f t="shared" si="765"/>
        <v>0</v>
      </c>
      <c r="AH1262" s="34" t="str">
        <f t="shared" si="766"/>
        <v/>
      </c>
      <c r="AI1262" s="172" t="str">
        <f>IF(AJ1262&lt;&gt;"",MAX(AI$3:AI1261)+1,"")</f>
        <v/>
      </c>
      <c r="AJ1262" s="172" t="str">
        <f t="shared" si="767"/>
        <v/>
      </c>
      <c r="AK1262" s="172" t="str">
        <f t="shared" si="768"/>
        <v/>
      </c>
      <c r="AL1262" s="172" t="str">
        <f t="shared" si="769"/>
        <v/>
      </c>
      <c r="AM1262" s="172" t="str">
        <f>IF(AN1262&lt;&gt;"",MAX(AM$3:AM1261)+1,"")</f>
        <v/>
      </c>
      <c r="AN1262" s="172" t="str">
        <f t="shared" si="770"/>
        <v/>
      </c>
      <c r="AO1262" s="172" t="str">
        <f t="shared" si="771"/>
        <v/>
      </c>
      <c r="AP1262" s="172" t="str">
        <f t="shared" si="772"/>
        <v/>
      </c>
      <c r="AQ1262" s="172" t="str">
        <f t="shared" si="773"/>
        <v/>
      </c>
      <c r="AR1262" s="172" t="str">
        <f>Table1[[#This Row],[Sex ]]&amp;Table1[[#This Row],[Month]]</f>
        <v/>
      </c>
    </row>
    <row r="1263" spans="2:44" x14ac:dyDescent="0.3">
      <c r="B1263" s="14"/>
      <c r="C1263" s="14"/>
      <c r="D1263" s="14"/>
      <c r="E1263" s="14"/>
      <c r="F1263" s="14"/>
      <c r="G1263" s="14"/>
      <c r="H1263" s="14"/>
      <c r="I1263" s="14"/>
      <c r="J1263" s="14"/>
      <c r="K1263" s="14"/>
      <c r="L1263" s="14"/>
      <c r="M1263" s="24" t="str">
        <f t="shared" si="745"/>
        <v/>
      </c>
      <c r="N1263" s="24" t="str">
        <f t="shared" si="746"/>
        <v/>
      </c>
      <c r="O1263" s="24" t="str">
        <f t="shared" si="747"/>
        <v xml:space="preserve"> </v>
      </c>
      <c r="P1263" s="24">
        <f t="shared" si="748"/>
        <v>0</v>
      </c>
      <c r="Q1263" s="25">
        <f t="shared" si="749"/>
        <v>0</v>
      </c>
      <c r="R1263" s="26">
        <f t="shared" si="750"/>
        <v>0</v>
      </c>
      <c r="S1263" s="24" t="str">
        <f t="shared" si="751"/>
        <v/>
      </c>
      <c r="T1263" s="24" t="str">
        <f t="shared" si="752"/>
        <v/>
      </c>
      <c r="U1263" s="24" t="str">
        <f t="shared" si="753"/>
        <v/>
      </c>
      <c r="V1263" s="24" t="str">
        <f t="shared" si="754"/>
        <v/>
      </c>
      <c r="W1263" s="24" t="str">
        <f t="shared" si="755"/>
        <v/>
      </c>
      <c r="X1263" s="24" t="str">
        <f t="shared" si="756"/>
        <v/>
      </c>
      <c r="Y1263" s="24" t="str">
        <f t="shared" si="757"/>
        <v/>
      </c>
      <c r="Z1263" s="24" t="str">
        <f t="shared" si="758"/>
        <v/>
      </c>
      <c r="AA1263" s="24" t="b">
        <f t="shared" si="759"/>
        <v>0</v>
      </c>
      <c r="AB1263" s="34" t="str">
        <f t="shared" si="760"/>
        <v/>
      </c>
      <c r="AC1263" s="34">
        <f t="shared" si="761"/>
        <v>0</v>
      </c>
      <c r="AD1263" s="34">
        <f t="shared" si="762"/>
        <v>0</v>
      </c>
      <c r="AE1263" s="34" t="str">
        <f t="shared" si="763"/>
        <v xml:space="preserve"> 0</v>
      </c>
      <c r="AF1263" s="34">
        <f t="shared" si="764"/>
        <v>0</v>
      </c>
      <c r="AG1263" s="34">
        <f t="shared" si="765"/>
        <v>0</v>
      </c>
      <c r="AH1263" s="34" t="str">
        <f t="shared" si="766"/>
        <v/>
      </c>
      <c r="AI1263" s="172" t="str">
        <f>IF(AJ1263&lt;&gt;"",MAX(AI$3:AI1262)+1,"")</f>
        <v/>
      </c>
      <c r="AJ1263" s="172" t="str">
        <f t="shared" si="767"/>
        <v/>
      </c>
      <c r="AK1263" s="172" t="str">
        <f t="shared" si="768"/>
        <v/>
      </c>
      <c r="AL1263" s="172" t="str">
        <f t="shared" si="769"/>
        <v/>
      </c>
      <c r="AM1263" s="172" t="str">
        <f>IF(AN1263&lt;&gt;"",MAX(AM$3:AM1262)+1,"")</f>
        <v/>
      </c>
      <c r="AN1263" s="172" t="str">
        <f t="shared" si="770"/>
        <v/>
      </c>
      <c r="AO1263" s="172" t="str">
        <f t="shared" si="771"/>
        <v/>
      </c>
      <c r="AP1263" s="172" t="str">
        <f t="shared" si="772"/>
        <v/>
      </c>
      <c r="AQ1263" s="172" t="str">
        <f t="shared" si="773"/>
        <v/>
      </c>
      <c r="AR1263" s="172" t="str">
        <f>Table1[[#This Row],[Sex ]]&amp;Table1[[#This Row],[Month]]</f>
        <v/>
      </c>
    </row>
    <row r="1264" spans="2:44" x14ac:dyDescent="0.3">
      <c r="B1264" s="14"/>
      <c r="C1264" s="14"/>
      <c r="D1264" s="14"/>
      <c r="E1264" s="14"/>
      <c r="F1264" s="14"/>
      <c r="G1264" s="14"/>
      <c r="H1264" s="14"/>
      <c r="I1264" s="14"/>
      <c r="J1264" s="14"/>
      <c r="K1264" s="14"/>
      <c r="L1264" s="14"/>
      <c r="M1264" s="24" t="str">
        <f t="shared" si="745"/>
        <v/>
      </c>
      <c r="N1264" s="24" t="str">
        <f t="shared" si="746"/>
        <v/>
      </c>
      <c r="O1264" s="24" t="str">
        <f t="shared" si="747"/>
        <v xml:space="preserve"> </v>
      </c>
      <c r="P1264" s="24">
        <f t="shared" si="748"/>
        <v>0</v>
      </c>
      <c r="Q1264" s="25">
        <f t="shared" si="749"/>
        <v>0</v>
      </c>
      <c r="R1264" s="26">
        <f t="shared" si="750"/>
        <v>0</v>
      </c>
      <c r="S1264" s="24" t="str">
        <f t="shared" si="751"/>
        <v/>
      </c>
      <c r="T1264" s="24" t="str">
        <f t="shared" si="752"/>
        <v/>
      </c>
      <c r="U1264" s="24" t="str">
        <f t="shared" si="753"/>
        <v/>
      </c>
      <c r="V1264" s="24" t="str">
        <f t="shared" si="754"/>
        <v/>
      </c>
      <c r="W1264" s="24" t="str">
        <f t="shared" si="755"/>
        <v/>
      </c>
      <c r="X1264" s="24" t="str">
        <f t="shared" si="756"/>
        <v/>
      </c>
      <c r="Y1264" s="24" t="str">
        <f t="shared" si="757"/>
        <v/>
      </c>
      <c r="Z1264" s="24" t="str">
        <f t="shared" si="758"/>
        <v/>
      </c>
      <c r="AA1264" s="24" t="b">
        <f t="shared" si="759"/>
        <v>0</v>
      </c>
      <c r="AB1264" s="34" t="str">
        <f t="shared" si="760"/>
        <v/>
      </c>
      <c r="AC1264" s="34">
        <f t="shared" si="761"/>
        <v>0</v>
      </c>
      <c r="AD1264" s="34">
        <f t="shared" si="762"/>
        <v>0</v>
      </c>
      <c r="AE1264" s="34" t="str">
        <f t="shared" si="763"/>
        <v xml:space="preserve"> 0</v>
      </c>
      <c r="AF1264" s="34">
        <f t="shared" si="764"/>
        <v>0</v>
      </c>
      <c r="AG1264" s="34">
        <f t="shared" si="765"/>
        <v>0</v>
      </c>
      <c r="AH1264" s="34" t="str">
        <f t="shared" si="766"/>
        <v/>
      </c>
      <c r="AI1264" s="172" t="str">
        <f>IF(AJ1264&lt;&gt;"",MAX(AI$3:AI1263)+1,"")</f>
        <v/>
      </c>
      <c r="AJ1264" s="172" t="str">
        <f t="shared" si="767"/>
        <v/>
      </c>
      <c r="AK1264" s="172" t="str">
        <f t="shared" si="768"/>
        <v/>
      </c>
      <c r="AL1264" s="172" t="str">
        <f t="shared" si="769"/>
        <v/>
      </c>
      <c r="AM1264" s="172" t="str">
        <f>IF(AN1264&lt;&gt;"",MAX(AM$3:AM1263)+1,"")</f>
        <v/>
      </c>
      <c r="AN1264" s="172" t="str">
        <f t="shared" si="770"/>
        <v/>
      </c>
      <c r="AO1264" s="172" t="str">
        <f t="shared" si="771"/>
        <v/>
      </c>
      <c r="AP1264" s="172" t="str">
        <f t="shared" si="772"/>
        <v/>
      </c>
      <c r="AQ1264" s="172" t="str">
        <f t="shared" si="773"/>
        <v/>
      </c>
      <c r="AR1264" s="172" t="str">
        <f>Table1[[#This Row],[Sex ]]&amp;Table1[[#This Row],[Month]]</f>
        <v/>
      </c>
    </row>
    <row r="1265" spans="2:44" x14ac:dyDescent="0.3">
      <c r="B1265" s="14"/>
      <c r="C1265" s="14"/>
      <c r="D1265" s="14"/>
      <c r="E1265" s="14"/>
      <c r="F1265" s="14"/>
      <c r="G1265" s="14"/>
      <c r="H1265" s="14"/>
      <c r="I1265" s="14"/>
      <c r="J1265" s="14"/>
      <c r="K1265" s="14"/>
      <c r="L1265" s="14"/>
      <c r="M1265" s="24" t="str">
        <f t="shared" si="745"/>
        <v/>
      </c>
      <c r="N1265" s="24" t="str">
        <f t="shared" si="746"/>
        <v/>
      </c>
      <c r="O1265" s="24" t="str">
        <f t="shared" si="747"/>
        <v xml:space="preserve"> </v>
      </c>
      <c r="P1265" s="24">
        <f t="shared" si="748"/>
        <v>0</v>
      </c>
      <c r="Q1265" s="25">
        <f t="shared" si="749"/>
        <v>0</v>
      </c>
      <c r="R1265" s="26">
        <f t="shared" si="750"/>
        <v>0</v>
      </c>
      <c r="S1265" s="24" t="str">
        <f t="shared" si="751"/>
        <v/>
      </c>
      <c r="T1265" s="24" t="str">
        <f t="shared" si="752"/>
        <v/>
      </c>
      <c r="U1265" s="24" t="str">
        <f t="shared" si="753"/>
        <v/>
      </c>
      <c r="V1265" s="24" t="str">
        <f t="shared" si="754"/>
        <v/>
      </c>
      <c r="W1265" s="24" t="str">
        <f t="shared" si="755"/>
        <v/>
      </c>
      <c r="X1265" s="24" t="str">
        <f t="shared" si="756"/>
        <v/>
      </c>
      <c r="Y1265" s="24" t="str">
        <f t="shared" si="757"/>
        <v/>
      </c>
      <c r="Z1265" s="24" t="str">
        <f t="shared" si="758"/>
        <v/>
      </c>
      <c r="AA1265" s="24" t="b">
        <f t="shared" si="759"/>
        <v>0</v>
      </c>
      <c r="AB1265" s="34" t="str">
        <f t="shared" si="760"/>
        <v/>
      </c>
      <c r="AC1265" s="34">
        <f t="shared" si="761"/>
        <v>0</v>
      </c>
      <c r="AD1265" s="34">
        <f t="shared" si="762"/>
        <v>0</v>
      </c>
      <c r="AE1265" s="34" t="str">
        <f t="shared" si="763"/>
        <v xml:space="preserve"> 0</v>
      </c>
      <c r="AF1265" s="34">
        <f t="shared" si="764"/>
        <v>0</v>
      </c>
      <c r="AG1265" s="34">
        <f t="shared" si="765"/>
        <v>0</v>
      </c>
      <c r="AH1265" s="34" t="str">
        <f t="shared" si="766"/>
        <v/>
      </c>
      <c r="AI1265" s="172" t="str">
        <f>IF(AJ1265&lt;&gt;"",MAX(AI$3:AI1264)+1,"")</f>
        <v/>
      </c>
      <c r="AJ1265" s="172" t="str">
        <f t="shared" si="767"/>
        <v/>
      </c>
      <c r="AK1265" s="172" t="str">
        <f t="shared" si="768"/>
        <v/>
      </c>
      <c r="AL1265" s="172" t="str">
        <f t="shared" si="769"/>
        <v/>
      </c>
      <c r="AM1265" s="172" t="str">
        <f>IF(AN1265&lt;&gt;"",MAX(AM$3:AM1264)+1,"")</f>
        <v/>
      </c>
      <c r="AN1265" s="172" t="str">
        <f t="shared" si="770"/>
        <v/>
      </c>
      <c r="AO1265" s="172" t="str">
        <f t="shared" si="771"/>
        <v/>
      </c>
      <c r="AP1265" s="172" t="str">
        <f t="shared" si="772"/>
        <v/>
      </c>
      <c r="AQ1265" s="172" t="str">
        <f t="shared" si="773"/>
        <v/>
      </c>
      <c r="AR1265" s="172" t="str">
        <f>Table1[[#This Row],[Sex ]]&amp;Table1[[#This Row],[Month]]</f>
        <v/>
      </c>
    </row>
    <row r="1266" spans="2:44" x14ac:dyDescent="0.3">
      <c r="B1266" s="14"/>
      <c r="C1266" s="14"/>
      <c r="D1266" s="14"/>
      <c r="E1266" s="14"/>
      <c r="F1266" s="14"/>
      <c r="G1266" s="14"/>
      <c r="H1266" s="14"/>
      <c r="I1266" s="14"/>
      <c r="J1266" s="14"/>
      <c r="K1266" s="14"/>
      <c r="L1266" s="14"/>
      <c r="M1266" s="24" t="str">
        <f t="shared" si="745"/>
        <v/>
      </c>
      <c r="N1266" s="24" t="str">
        <f t="shared" si="746"/>
        <v/>
      </c>
      <c r="O1266" s="24" t="str">
        <f t="shared" si="747"/>
        <v xml:space="preserve"> </v>
      </c>
      <c r="P1266" s="24">
        <f t="shared" si="748"/>
        <v>0</v>
      </c>
      <c r="Q1266" s="25">
        <f t="shared" si="749"/>
        <v>0</v>
      </c>
      <c r="R1266" s="26">
        <f t="shared" si="750"/>
        <v>0</v>
      </c>
      <c r="S1266" s="24" t="str">
        <f t="shared" si="751"/>
        <v/>
      </c>
      <c r="T1266" s="24" t="str">
        <f t="shared" si="752"/>
        <v/>
      </c>
      <c r="U1266" s="24" t="str">
        <f t="shared" si="753"/>
        <v/>
      </c>
      <c r="V1266" s="24" t="str">
        <f t="shared" si="754"/>
        <v/>
      </c>
      <c r="W1266" s="24" t="str">
        <f t="shared" si="755"/>
        <v/>
      </c>
      <c r="X1266" s="24" t="str">
        <f t="shared" si="756"/>
        <v/>
      </c>
      <c r="Y1266" s="24" t="str">
        <f t="shared" si="757"/>
        <v/>
      </c>
      <c r="Z1266" s="24" t="str">
        <f t="shared" si="758"/>
        <v/>
      </c>
      <c r="AA1266" s="24" t="b">
        <f t="shared" si="759"/>
        <v>0</v>
      </c>
      <c r="AB1266" s="34" t="str">
        <f t="shared" si="760"/>
        <v/>
      </c>
      <c r="AC1266" s="34">
        <f t="shared" si="761"/>
        <v>0</v>
      </c>
      <c r="AD1266" s="34">
        <f t="shared" si="762"/>
        <v>0</v>
      </c>
      <c r="AE1266" s="34" t="str">
        <f t="shared" si="763"/>
        <v xml:space="preserve"> 0</v>
      </c>
      <c r="AF1266" s="34">
        <f t="shared" si="764"/>
        <v>0</v>
      </c>
      <c r="AG1266" s="34">
        <f t="shared" si="765"/>
        <v>0</v>
      </c>
      <c r="AH1266" s="34" t="str">
        <f t="shared" si="766"/>
        <v/>
      </c>
      <c r="AI1266" s="172" t="str">
        <f>IF(AJ1266&lt;&gt;"",MAX(AI$3:AI1265)+1,"")</f>
        <v/>
      </c>
      <c r="AJ1266" s="172" t="str">
        <f t="shared" si="767"/>
        <v/>
      </c>
      <c r="AK1266" s="172" t="str">
        <f t="shared" si="768"/>
        <v/>
      </c>
      <c r="AL1266" s="172" t="str">
        <f t="shared" si="769"/>
        <v/>
      </c>
      <c r="AM1266" s="172" t="str">
        <f>IF(AN1266&lt;&gt;"",MAX(AM$3:AM1265)+1,"")</f>
        <v/>
      </c>
      <c r="AN1266" s="172" t="str">
        <f t="shared" si="770"/>
        <v/>
      </c>
      <c r="AO1266" s="172" t="str">
        <f t="shared" si="771"/>
        <v/>
      </c>
      <c r="AP1266" s="172" t="str">
        <f t="shared" si="772"/>
        <v/>
      </c>
      <c r="AQ1266" s="172" t="str">
        <f t="shared" si="773"/>
        <v/>
      </c>
      <c r="AR1266" s="172" t="str">
        <f>Table1[[#This Row],[Sex ]]&amp;Table1[[#This Row],[Month]]</f>
        <v/>
      </c>
    </row>
    <row r="1267" spans="2:44" x14ac:dyDescent="0.3">
      <c r="B1267" s="14"/>
      <c r="C1267" s="14"/>
      <c r="D1267" s="14"/>
      <c r="E1267" s="14"/>
      <c r="F1267" s="14"/>
      <c r="G1267" s="14"/>
      <c r="H1267" s="14"/>
      <c r="I1267" s="14"/>
      <c r="J1267" s="14"/>
      <c r="K1267" s="14"/>
      <c r="L1267" s="14"/>
      <c r="M1267" s="24" t="str">
        <f t="shared" si="745"/>
        <v/>
      </c>
      <c r="N1267" s="24" t="str">
        <f t="shared" si="746"/>
        <v/>
      </c>
      <c r="O1267" s="24" t="str">
        <f t="shared" si="747"/>
        <v xml:space="preserve"> </v>
      </c>
      <c r="P1267" s="24">
        <f t="shared" si="748"/>
        <v>0</v>
      </c>
      <c r="Q1267" s="25">
        <f t="shared" si="749"/>
        <v>0</v>
      </c>
      <c r="R1267" s="26">
        <f t="shared" si="750"/>
        <v>0</v>
      </c>
      <c r="S1267" s="24" t="str">
        <f t="shared" si="751"/>
        <v/>
      </c>
      <c r="T1267" s="24" t="str">
        <f t="shared" si="752"/>
        <v/>
      </c>
      <c r="U1267" s="24" t="str">
        <f t="shared" si="753"/>
        <v/>
      </c>
      <c r="V1267" s="24" t="str">
        <f t="shared" si="754"/>
        <v/>
      </c>
      <c r="W1267" s="24" t="str">
        <f t="shared" si="755"/>
        <v/>
      </c>
      <c r="X1267" s="24" t="str">
        <f t="shared" si="756"/>
        <v/>
      </c>
      <c r="Y1267" s="24" t="str">
        <f t="shared" si="757"/>
        <v/>
      </c>
      <c r="Z1267" s="24" t="str">
        <f t="shared" si="758"/>
        <v/>
      </c>
      <c r="AA1267" s="24" t="b">
        <f t="shared" si="759"/>
        <v>0</v>
      </c>
      <c r="AB1267" s="34" t="str">
        <f t="shared" si="760"/>
        <v/>
      </c>
      <c r="AC1267" s="34">
        <f t="shared" si="761"/>
        <v>0</v>
      </c>
      <c r="AD1267" s="34">
        <f t="shared" si="762"/>
        <v>0</v>
      </c>
      <c r="AE1267" s="34" t="str">
        <f t="shared" si="763"/>
        <v xml:space="preserve"> 0</v>
      </c>
      <c r="AF1267" s="34">
        <f t="shared" si="764"/>
        <v>0</v>
      </c>
      <c r="AG1267" s="34">
        <f t="shared" si="765"/>
        <v>0</v>
      </c>
      <c r="AH1267" s="34" t="str">
        <f t="shared" si="766"/>
        <v/>
      </c>
      <c r="AI1267" s="172" t="str">
        <f>IF(AJ1267&lt;&gt;"",MAX(AI$3:AI1266)+1,"")</f>
        <v/>
      </c>
      <c r="AJ1267" s="172" t="str">
        <f t="shared" si="767"/>
        <v/>
      </c>
      <c r="AK1267" s="172" t="str">
        <f t="shared" si="768"/>
        <v/>
      </c>
      <c r="AL1267" s="172" t="str">
        <f t="shared" si="769"/>
        <v/>
      </c>
      <c r="AM1267" s="172" t="str">
        <f>IF(AN1267&lt;&gt;"",MAX(AM$3:AM1266)+1,"")</f>
        <v/>
      </c>
      <c r="AN1267" s="172" t="str">
        <f t="shared" si="770"/>
        <v/>
      </c>
      <c r="AO1267" s="172" t="str">
        <f t="shared" si="771"/>
        <v/>
      </c>
      <c r="AP1267" s="172" t="str">
        <f t="shared" si="772"/>
        <v/>
      </c>
      <c r="AQ1267" s="172" t="str">
        <f t="shared" si="773"/>
        <v/>
      </c>
      <c r="AR1267" s="172" t="str">
        <f>Table1[[#This Row],[Sex ]]&amp;Table1[[#This Row],[Month]]</f>
        <v/>
      </c>
    </row>
    <row r="1268" spans="2:44" x14ac:dyDescent="0.3">
      <c r="B1268" s="14"/>
      <c r="C1268" s="14"/>
      <c r="D1268" s="14"/>
      <c r="E1268" s="14"/>
      <c r="F1268" s="14"/>
      <c r="G1268" s="14"/>
      <c r="H1268" s="14"/>
      <c r="I1268" s="14"/>
      <c r="J1268" s="14"/>
      <c r="K1268" s="14"/>
      <c r="L1268" s="14"/>
      <c r="M1268" s="24" t="str">
        <f t="shared" si="745"/>
        <v/>
      </c>
      <c r="N1268" s="24" t="str">
        <f t="shared" si="746"/>
        <v/>
      </c>
      <c r="O1268" s="24" t="str">
        <f t="shared" si="747"/>
        <v xml:space="preserve"> </v>
      </c>
      <c r="P1268" s="24">
        <f t="shared" si="748"/>
        <v>0</v>
      </c>
      <c r="Q1268" s="25">
        <f t="shared" si="749"/>
        <v>0</v>
      </c>
      <c r="R1268" s="26">
        <f t="shared" si="750"/>
        <v>0</v>
      </c>
      <c r="S1268" s="24" t="str">
        <f t="shared" si="751"/>
        <v/>
      </c>
      <c r="T1268" s="24" t="str">
        <f t="shared" si="752"/>
        <v/>
      </c>
      <c r="U1268" s="24" t="str">
        <f t="shared" si="753"/>
        <v/>
      </c>
      <c r="V1268" s="24" t="str">
        <f t="shared" si="754"/>
        <v/>
      </c>
      <c r="W1268" s="24" t="str">
        <f t="shared" si="755"/>
        <v/>
      </c>
      <c r="X1268" s="24" t="str">
        <f t="shared" si="756"/>
        <v/>
      </c>
      <c r="Y1268" s="24" t="str">
        <f t="shared" si="757"/>
        <v/>
      </c>
      <c r="Z1268" s="24" t="str">
        <f t="shared" si="758"/>
        <v/>
      </c>
      <c r="AA1268" s="24" t="b">
        <f t="shared" si="759"/>
        <v>0</v>
      </c>
      <c r="AB1268" s="34" t="str">
        <f t="shared" si="760"/>
        <v/>
      </c>
      <c r="AC1268" s="34">
        <f t="shared" si="761"/>
        <v>0</v>
      </c>
      <c r="AD1268" s="34">
        <f t="shared" si="762"/>
        <v>0</v>
      </c>
      <c r="AE1268" s="34" t="str">
        <f t="shared" si="763"/>
        <v xml:space="preserve"> 0</v>
      </c>
      <c r="AF1268" s="34">
        <f t="shared" si="764"/>
        <v>0</v>
      </c>
      <c r="AG1268" s="34">
        <f t="shared" si="765"/>
        <v>0</v>
      </c>
      <c r="AH1268" s="34" t="str">
        <f t="shared" si="766"/>
        <v/>
      </c>
      <c r="AI1268" s="172" t="str">
        <f>IF(AJ1268&lt;&gt;"",MAX(AI$3:AI1267)+1,"")</f>
        <v/>
      </c>
      <c r="AJ1268" s="172" t="str">
        <f t="shared" si="767"/>
        <v/>
      </c>
      <c r="AK1268" s="172" t="str">
        <f t="shared" si="768"/>
        <v/>
      </c>
      <c r="AL1268" s="172" t="str">
        <f t="shared" si="769"/>
        <v/>
      </c>
      <c r="AM1268" s="172" t="str">
        <f>IF(AN1268&lt;&gt;"",MAX(AM$3:AM1267)+1,"")</f>
        <v/>
      </c>
      <c r="AN1268" s="172" t="str">
        <f t="shared" si="770"/>
        <v/>
      </c>
      <c r="AO1268" s="172" t="str">
        <f t="shared" si="771"/>
        <v/>
      </c>
      <c r="AP1268" s="172" t="str">
        <f t="shared" si="772"/>
        <v/>
      </c>
      <c r="AQ1268" s="172" t="str">
        <f t="shared" si="773"/>
        <v/>
      </c>
      <c r="AR1268" s="172" t="str">
        <f>Table1[[#This Row],[Sex ]]&amp;Table1[[#This Row],[Month]]</f>
        <v/>
      </c>
    </row>
    <row r="1269" spans="2:44" x14ac:dyDescent="0.3">
      <c r="B1269" s="14"/>
      <c r="C1269" s="14"/>
      <c r="D1269" s="14"/>
      <c r="E1269" s="14"/>
      <c r="F1269" s="14"/>
      <c r="G1269" s="14"/>
      <c r="H1269" s="14"/>
      <c r="I1269" s="14"/>
      <c r="J1269" s="14"/>
      <c r="K1269" s="14"/>
      <c r="L1269" s="14"/>
      <c r="M1269" s="24" t="str">
        <f t="shared" si="745"/>
        <v/>
      </c>
      <c r="N1269" s="24" t="str">
        <f t="shared" si="746"/>
        <v/>
      </c>
      <c r="O1269" s="24" t="str">
        <f t="shared" si="747"/>
        <v xml:space="preserve"> </v>
      </c>
      <c r="P1269" s="24">
        <f t="shared" si="748"/>
        <v>0</v>
      </c>
      <c r="Q1269" s="25">
        <f t="shared" si="749"/>
        <v>0</v>
      </c>
      <c r="R1269" s="26">
        <f t="shared" si="750"/>
        <v>0</v>
      </c>
      <c r="S1269" s="24" t="str">
        <f t="shared" si="751"/>
        <v/>
      </c>
      <c r="T1269" s="24" t="str">
        <f t="shared" si="752"/>
        <v/>
      </c>
      <c r="U1269" s="24" t="str">
        <f t="shared" si="753"/>
        <v/>
      </c>
      <c r="V1269" s="24" t="str">
        <f t="shared" si="754"/>
        <v/>
      </c>
      <c r="W1269" s="24" t="str">
        <f t="shared" si="755"/>
        <v/>
      </c>
      <c r="X1269" s="24" t="str">
        <f t="shared" si="756"/>
        <v/>
      </c>
      <c r="Y1269" s="24" t="str">
        <f t="shared" si="757"/>
        <v/>
      </c>
      <c r="Z1269" s="24" t="str">
        <f t="shared" si="758"/>
        <v/>
      </c>
      <c r="AA1269" s="24" t="b">
        <f t="shared" si="759"/>
        <v>0</v>
      </c>
      <c r="AB1269" s="34" t="str">
        <f t="shared" si="760"/>
        <v/>
      </c>
      <c r="AC1269" s="34">
        <f t="shared" si="761"/>
        <v>0</v>
      </c>
      <c r="AD1269" s="34">
        <f t="shared" si="762"/>
        <v>0</v>
      </c>
      <c r="AE1269" s="34" t="str">
        <f t="shared" si="763"/>
        <v xml:space="preserve"> 0</v>
      </c>
      <c r="AF1269" s="34">
        <f t="shared" si="764"/>
        <v>0</v>
      </c>
      <c r="AG1269" s="34">
        <f t="shared" si="765"/>
        <v>0</v>
      </c>
      <c r="AH1269" s="34" t="str">
        <f t="shared" si="766"/>
        <v/>
      </c>
      <c r="AI1269" s="172" t="str">
        <f>IF(AJ1269&lt;&gt;"",MAX(AI$3:AI1268)+1,"")</f>
        <v/>
      </c>
      <c r="AJ1269" s="172" t="str">
        <f t="shared" si="767"/>
        <v/>
      </c>
      <c r="AK1269" s="172" t="str">
        <f t="shared" si="768"/>
        <v/>
      </c>
      <c r="AL1269" s="172" t="str">
        <f t="shared" si="769"/>
        <v/>
      </c>
      <c r="AM1269" s="172" t="str">
        <f>IF(AN1269&lt;&gt;"",MAX(AM$3:AM1268)+1,"")</f>
        <v/>
      </c>
      <c r="AN1269" s="172" t="str">
        <f t="shared" si="770"/>
        <v/>
      </c>
      <c r="AO1269" s="172" t="str">
        <f t="shared" si="771"/>
        <v/>
      </c>
      <c r="AP1269" s="172" t="str">
        <f t="shared" si="772"/>
        <v/>
      </c>
      <c r="AQ1269" s="172" t="str">
        <f t="shared" si="773"/>
        <v/>
      </c>
      <c r="AR1269" s="172" t="str">
        <f>Table1[[#This Row],[Sex ]]&amp;Table1[[#This Row],[Month]]</f>
        <v/>
      </c>
    </row>
    <row r="1270" spans="2:44" x14ac:dyDescent="0.3">
      <c r="B1270" s="14"/>
      <c r="C1270" s="14"/>
      <c r="D1270" s="14"/>
      <c r="E1270" s="14"/>
      <c r="F1270" s="14"/>
      <c r="G1270" s="14"/>
      <c r="H1270" s="14"/>
      <c r="I1270" s="14"/>
      <c r="J1270" s="14"/>
      <c r="K1270" s="14"/>
      <c r="L1270" s="14"/>
      <c r="M1270" s="24" t="str">
        <f t="shared" si="745"/>
        <v/>
      </c>
      <c r="N1270" s="24" t="str">
        <f t="shared" si="746"/>
        <v/>
      </c>
      <c r="O1270" s="24" t="str">
        <f t="shared" si="747"/>
        <v xml:space="preserve"> </v>
      </c>
      <c r="P1270" s="24">
        <f t="shared" si="748"/>
        <v>0</v>
      </c>
      <c r="Q1270" s="25">
        <f t="shared" si="749"/>
        <v>0</v>
      </c>
      <c r="R1270" s="26">
        <f t="shared" si="750"/>
        <v>0</v>
      </c>
      <c r="S1270" s="24" t="str">
        <f t="shared" si="751"/>
        <v/>
      </c>
      <c r="T1270" s="24" t="str">
        <f t="shared" si="752"/>
        <v/>
      </c>
      <c r="U1270" s="24" t="str">
        <f t="shared" si="753"/>
        <v/>
      </c>
      <c r="V1270" s="24" t="str">
        <f t="shared" si="754"/>
        <v/>
      </c>
      <c r="W1270" s="24" t="str">
        <f t="shared" si="755"/>
        <v/>
      </c>
      <c r="X1270" s="24" t="str">
        <f t="shared" si="756"/>
        <v/>
      </c>
      <c r="Y1270" s="24" t="str">
        <f t="shared" si="757"/>
        <v/>
      </c>
      <c r="Z1270" s="24" t="str">
        <f t="shared" si="758"/>
        <v/>
      </c>
      <c r="AA1270" s="24" t="b">
        <f t="shared" si="759"/>
        <v>0</v>
      </c>
      <c r="AB1270" s="34" t="str">
        <f t="shared" si="760"/>
        <v/>
      </c>
      <c r="AC1270" s="34">
        <f t="shared" si="761"/>
        <v>0</v>
      </c>
      <c r="AD1270" s="34">
        <f t="shared" si="762"/>
        <v>0</v>
      </c>
      <c r="AE1270" s="34" t="str">
        <f t="shared" si="763"/>
        <v xml:space="preserve"> 0</v>
      </c>
      <c r="AF1270" s="34">
        <f t="shared" si="764"/>
        <v>0</v>
      </c>
      <c r="AG1270" s="34">
        <f t="shared" si="765"/>
        <v>0</v>
      </c>
      <c r="AH1270" s="34" t="str">
        <f t="shared" si="766"/>
        <v/>
      </c>
      <c r="AI1270" s="172" t="str">
        <f>IF(AJ1270&lt;&gt;"",MAX(AI$3:AI1269)+1,"")</f>
        <v/>
      </c>
      <c r="AJ1270" s="172" t="str">
        <f t="shared" si="767"/>
        <v/>
      </c>
      <c r="AK1270" s="172" t="str">
        <f t="shared" si="768"/>
        <v/>
      </c>
      <c r="AL1270" s="172" t="str">
        <f t="shared" si="769"/>
        <v/>
      </c>
      <c r="AM1270" s="172" t="str">
        <f>IF(AN1270&lt;&gt;"",MAX(AM$3:AM1269)+1,"")</f>
        <v/>
      </c>
      <c r="AN1270" s="172" t="str">
        <f t="shared" si="770"/>
        <v/>
      </c>
      <c r="AO1270" s="172" t="str">
        <f t="shared" si="771"/>
        <v/>
      </c>
      <c r="AP1270" s="172" t="str">
        <f t="shared" si="772"/>
        <v/>
      </c>
      <c r="AQ1270" s="172" t="str">
        <f t="shared" si="773"/>
        <v/>
      </c>
      <c r="AR1270" s="172" t="str">
        <f>Table1[[#This Row],[Sex ]]&amp;Table1[[#This Row],[Month]]</f>
        <v/>
      </c>
    </row>
    <row r="1271" spans="2:44" x14ac:dyDescent="0.3">
      <c r="B1271" s="14"/>
      <c r="C1271" s="14"/>
      <c r="D1271" s="14"/>
      <c r="E1271" s="14"/>
      <c r="F1271" s="14"/>
      <c r="G1271" s="14"/>
      <c r="H1271" s="14"/>
      <c r="I1271" s="14"/>
      <c r="J1271" s="14"/>
      <c r="K1271" s="14"/>
      <c r="L1271" s="14"/>
      <c r="M1271" s="24" t="str">
        <f t="shared" si="745"/>
        <v/>
      </c>
      <c r="N1271" s="24" t="str">
        <f t="shared" si="746"/>
        <v/>
      </c>
      <c r="O1271" s="24" t="str">
        <f t="shared" si="747"/>
        <v xml:space="preserve"> </v>
      </c>
      <c r="P1271" s="24">
        <f t="shared" si="748"/>
        <v>0</v>
      </c>
      <c r="Q1271" s="25">
        <f t="shared" si="749"/>
        <v>0</v>
      </c>
      <c r="R1271" s="26">
        <f t="shared" si="750"/>
        <v>0</v>
      </c>
      <c r="S1271" s="24" t="str">
        <f t="shared" si="751"/>
        <v/>
      </c>
      <c r="T1271" s="24" t="str">
        <f t="shared" si="752"/>
        <v/>
      </c>
      <c r="U1271" s="24" t="str">
        <f t="shared" si="753"/>
        <v/>
      </c>
      <c r="V1271" s="24" t="str">
        <f t="shared" si="754"/>
        <v/>
      </c>
      <c r="W1271" s="24" t="str">
        <f t="shared" si="755"/>
        <v/>
      </c>
      <c r="X1271" s="24" t="str">
        <f t="shared" si="756"/>
        <v/>
      </c>
      <c r="Y1271" s="24" t="str">
        <f t="shared" si="757"/>
        <v/>
      </c>
      <c r="Z1271" s="24" t="str">
        <f t="shared" si="758"/>
        <v/>
      </c>
      <c r="AA1271" s="24" t="b">
        <f t="shared" si="759"/>
        <v>0</v>
      </c>
      <c r="AB1271" s="34" t="str">
        <f t="shared" si="760"/>
        <v/>
      </c>
      <c r="AC1271" s="34">
        <f t="shared" si="761"/>
        <v>0</v>
      </c>
      <c r="AD1271" s="34">
        <f t="shared" si="762"/>
        <v>0</v>
      </c>
      <c r="AE1271" s="34" t="str">
        <f t="shared" si="763"/>
        <v xml:space="preserve"> 0</v>
      </c>
      <c r="AF1271" s="34">
        <f t="shared" si="764"/>
        <v>0</v>
      </c>
      <c r="AG1271" s="34">
        <f t="shared" si="765"/>
        <v>0</v>
      </c>
      <c r="AH1271" s="34" t="str">
        <f t="shared" si="766"/>
        <v/>
      </c>
      <c r="AI1271" s="172" t="str">
        <f>IF(AJ1271&lt;&gt;"",MAX(AI$3:AI1270)+1,"")</f>
        <v/>
      </c>
      <c r="AJ1271" s="172" t="str">
        <f t="shared" si="767"/>
        <v/>
      </c>
      <c r="AK1271" s="172" t="str">
        <f t="shared" si="768"/>
        <v/>
      </c>
      <c r="AL1271" s="172" t="str">
        <f t="shared" si="769"/>
        <v/>
      </c>
      <c r="AM1271" s="172" t="str">
        <f>IF(AN1271&lt;&gt;"",MAX(AM$3:AM1270)+1,"")</f>
        <v/>
      </c>
      <c r="AN1271" s="172" t="str">
        <f t="shared" si="770"/>
        <v/>
      </c>
      <c r="AO1271" s="172" t="str">
        <f t="shared" si="771"/>
        <v/>
      </c>
      <c r="AP1271" s="172" t="str">
        <f t="shared" si="772"/>
        <v/>
      </c>
      <c r="AQ1271" s="172" t="str">
        <f t="shared" si="773"/>
        <v/>
      </c>
      <c r="AR1271" s="172" t="str">
        <f>Table1[[#This Row],[Sex ]]&amp;Table1[[#This Row],[Month]]</f>
        <v/>
      </c>
    </row>
    <row r="1272" spans="2:44" x14ac:dyDescent="0.3">
      <c r="B1272" s="14"/>
      <c r="C1272" s="14"/>
      <c r="D1272" s="14"/>
      <c r="E1272" s="14"/>
      <c r="F1272" s="14"/>
      <c r="G1272" s="14"/>
      <c r="H1272" s="14"/>
      <c r="I1272" s="14"/>
      <c r="J1272" s="14"/>
      <c r="K1272" s="14"/>
      <c r="L1272" s="14"/>
      <c r="M1272" s="24" t="str">
        <f t="shared" si="745"/>
        <v/>
      </c>
      <c r="N1272" s="24" t="str">
        <f t="shared" si="746"/>
        <v/>
      </c>
      <c r="O1272" s="24" t="str">
        <f t="shared" si="747"/>
        <v xml:space="preserve"> </v>
      </c>
      <c r="P1272" s="24">
        <f t="shared" si="748"/>
        <v>0</v>
      </c>
      <c r="Q1272" s="25">
        <f t="shared" si="749"/>
        <v>0</v>
      </c>
      <c r="R1272" s="26">
        <f t="shared" si="750"/>
        <v>0</v>
      </c>
      <c r="S1272" s="24" t="str">
        <f t="shared" si="751"/>
        <v/>
      </c>
      <c r="T1272" s="24" t="str">
        <f t="shared" si="752"/>
        <v/>
      </c>
      <c r="U1272" s="24" t="str">
        <f t="shared" si="753"/>
        <v/>
      </c>
      <c r="V1272" s="24" t="str">
        <f t="shared" si="754"/>
        <v/>
      </c>
      <c r="W1272" s="24" t="str">
        <f t="shared" si="755"/>
        <v/>
      </c>
      <c r="X1272" s="24" t="str">
        <f t="shared" si="756"/>
        <v/>
      </c>
      <c r="Y1272" s="24" t="str">
        <f t="shared" si="757"/>
        <v/>
      </c>
      <c r="Z1272" s="24" t="str">
        <f t="shared" si="758"/>
        <v/>
      </c>
      <c r="AA1272" s="24" t="b">
        <f t="shared" si="759"/>
        <v>0</v>
      </c>
      <c r="AB1272" s="34" t="str">
        <f t="shared" si="760"/>
        <v/>
      </c>
      <c r="AC1272" s="34">
        <f t="shared" si="761"/>
        <v>0</v>
      </c>
      <c r="AD1272" s="34">
        <f t="shared" si="762"/>
        <v>0</v>
      </c>
      <c r="AE1272" s="34" t="str">
        <f t="shared" si="763"/>
        <v xml:space="preserve"> 0</v>
      </c>
      <c r="AF1272" s="34">
        <f t="shared" si="764"/>
        <v>0</v>
      </c>
      <c r="AG1272" s="34">
        <f t="shared" si="765"/>
        <v>0</v>
      </c>
      <c r="AH1272" s="34" t="str">
        <f t="shared" si="766"/>
        <v/>
      </c>
      <c r="AI1272" s="172" t="str">
        <f>IF(AJ1272&lt;&gt;"",MAX(AI$3:AI1271)+1,"")</f>
        <v/>
      </c>
      <c r="AJ1272" s="172" t="str">
        <f t="shared" si="767"/>
        <v/>
      </c>
      <c r="AK1272" s="172" t="str">
        <f t="shared" si="768"/>
        <v/>
      </c>
      <c r="AL1272" s="172" t="str">
        <f t="shared" si="769"/>
        <v/>
      </c>
      <c r="AM1272" s="172" t="str">
        <f>IF(AN1272&lt;&gt;"",MAX(AM$3:AM1271)+1,"")</f>
        <v/>
      </c>
      <c r="AN1272" s="172" t="str">
        <f t="shared" si="770"/>
        <v/>
      </c>
      <c r="AO1272" s="172" t="str">
        <f t="shared" si="771"/>
        <v/>
      </c>
      <c r="AP1272" s="172" t="str">
        <f t="shared" si="772"/>
        <v/>
      </c>
      <c r="AQ1272" s="172" t="str">
        <f t="shared" si="773"/>
        <v/>
      </c>
      <c r="AR1272" s="172" t="str">
        <f>Table1[[#This Row],[Sex ]]&amp;Table1[[#This Row],[Month]]</f>
        <v/>
      </c>
    </row>
    <row r="1273" spans="2:44" x14ac:dyDescent="0.3">
      <c r="B1273" s="14"/>
      <c r="C1273" s="14"/>
      <c r="D1273" s="14"/>
      <c r="E1273" s="14"/>
      <c r="F1273" s="14"/>
      <c r="G1273" s="14"/>
      <c r="H1273" s="14"/>
      <c r="I1273" s="14"/>
      <c r="J1273" s="14"/>
      <c r="K1273" s="14"/>
      <c r="L1273" s="14"/>
      <c r="M1273" s="24" t="str">
        <f t="shared" si="745"/>
        <v/>
      </c>
      <c r="N1273" s="24" t="str">
        <f t="shared" si="746"/>
        <v/>
      </c>
      <c r="O1273" s="24" t="str">
        <f t="shared" si="747"/>
        <v xml:space="preserve"> </v>
      </c>
      <c r="P1273" s="24">
        <f t="shared" si="748"/>
        <v>0</v>
      </c>
      <c r="Q1273" s="25">
        <f t="shared" si="749"/>
        <v>0</v>
      </c>
      <c r="R1273" s="26">
        <f t="shared" si="750"/>
        <v>0</v>
      </c>
      <c r="S1273" s="24" t="str">
        <f t="shared" si="751"/>
        <v/>
      </c>
      <c r="T1273" s="24" t="str">
        <f t="shared" si="752"/>
        <v/>
      </c>
      <c r="U1273" s="24" t="str">
        <f t="shared" si="753"/>
        <v/>
      </c>
      <c r="V1273" s="24" t="str">
        <f t="shared" si="754"/>
        <v/>
      </c>
      <c r="W1273" s="24" t="str">
        <f t="shared" si="755"/>
        <v/>
      </c>
      <c r="X1273" s="24" t="str">
        <f t="shared" si="756"/>
        <v/>
      </c>
      <c r="Y1273" s="24" t="str">
        <f t="shared" si="757"/>
        <v/>
      </c>
      <c r="Z1273" s="24" t="str">
        <f t="shared" si="758"/>
        <v/>
      </c>
      <c r="AA1273" s="24" t="b">
        <f t="shared" si="759"/>
        <v>0</v>
      </c>
      <c r="AB1273" s="34" t="str">
        <f t="shared" si="760"/>
        <v/>
      </c>
      <c r="AC1273" s="34">
        <f t="shared" si="761"/>
        <v>0</v>
      </c>
      <c r="AD1273" s="34">
        <f t="shared" si="762"/>
        <v>0</v>
      </c>
      <c r="AE1273" s="34" t="str">
        <f t="shared" si="763"/>
        <v xml:space="preserve"> 0</v>
      </c>
      <c r="AF1273" s="34">
        <f t="shared" si="764"/>
        <v>0</v>
      </c>
      <c r="AG1273" s="34">
        <f t="shared" si="765"/>
        <v>0</v>
      </c>
      <c r="AH1273" s="34" t="str">
        <f t="shared" si="766"/>
        <v/>
      </c>
      <c r="AI1273" s="172" t="str">
        <f>IF(AJ1273&lt;&gt;"",MAX(AI$3:AI1272)+1,"")</f>
        <v/>
      </c>
      <c r="AJ1273" s="172" t="str">
        <f t="shared" si="767"/>
        <v/>
      </c>
      <c r="AK1273" s="172" t="str">
        <f t="shared" si="768"/>
        <v/>
      </c>
      <c r="AL1273" s="172" t="str">
        <f t="shared" si="769"/>
        <v/>
      </c>
      <c r="AM1273" s="172" t="str">
        <f>IF(AN1273&lt;&gt;"",MAX(AM$3:AM1272)+1,"")</f>
        <v/>
      </c>
      <c r="AN1273" s="172" t="str">
        <f t="shared" si="770"/>
        <v/>
      </c>
      <c r="AO1273" s="172" t="str">
        <f t="shared" si="771"/>
        <v/>
      </c>
      <c r="AP1273" s="172" t="str">
        <f t="shared" si="772"/>
        <v/>
      </c>
      <c r="AQ1273" s="172" t="str">
        <f t="shared" si="773"/>
        <v/>
      </c>
      <c r="AR1273" s="172" t="str">
        <f>Table1[[#This Row],[Sex ]]&amp;Table1[[#This Row],[Month]]</f>
        <v/>
      </c>
    </row>
    <row r="1274" spans="2:44" x14ac:dyDescent="0.3">
      <c r="B1274" s="14"/>
      <c r="C1274" s="14"/>
      <c r="D1274" s="14"/>
      <c r="E1274" s="14"/>
      <c r="F1274" s="14"/>
      <c r="G1274" s="14"/>
      <c r="H1274" s="14"/>
      <c r="I1274" s="14"/>
      <c r="J1274" s="14"/>
      <c r="K1274" s="14"/>
      <c r="L1274" s="14"/>
      <c r="M1274" s="24" t="str">
        <f t="shared" si="745"/>
        <v/>
      </c>
      <c r="N1274" s="24" t="str">
        <f t="shared" si="746"/>
        <v/>
      </c>
      <c r="O1274" s="24" t="str">
        <f t="shared" si="747"/>
        <v xml:space="preserve"> </v>
      </c>
      <c r="P1274" s="24">
        <f t="shared" si="748"/>
        <v>0</v>
      </c>
      <c r="Q1274" s="25">
        <f t="shared" si="749"/>
        <v>0</v>
      </c>
      <c r="R1274" s="26">
        <f t="shared" si="750"/>
        <v>0</v>
      </c>
      <c r="S1274" s="24" t="str">
        <f t="shared" si="751"/>
        <v/>
      </c>
      <c r="T1274" s="24" t="str">
        <f t="shared" si="752"/>
        <v/>
      </c>
      <c r="U1274" s="24" t="str">
        <f t="shared" si="753"/>
        <v/>
      </c>
      <c r="V1274" s="24" t="str">
        <f t="shared" si="754"/>
        <v/>
      </c>
      <c r="W1274" s="24" t="str">
        <f t="shared" si="755"/>
        <v/>
      </c>
      <c r="X1274" s="24" t="str">
        <f t="shared" si="756"/>
        <v/>
      </c>
      <c r="Y1274" s="24" t="str">
        <f t="shared" si="757"/>
        <v/>
      </c>
      <c r="Z1274" s="24" t="str">
        <f t="shared" si="758"/>
        <v/>
      </c>
      <c r="AA1274" s="24" t="b">
        <f t="shared" si="759"/>
        <v>0</v>
      </c>
      <c r="AB1274" s="34" t="str">
        <f t="shared" si="760"/>
        <v/>
      </c>
      <c r="AC1274" s="34">
        <f t="shared" si="761"/>
        <v>0</v>
      </c>
      <c r="AD1274" s="34">
        <f t="shared" si="762"/>
        <v>0</v>
      </c>
      <c r="AE1274" s="34" t="str">
        <f t="shared" si="763"/>
        <v xml:space="preserve"> 0</v>
      </c>
      <c r="AF1274" s="34">
        <f t="shared" si="764"/>
        <v>0</v>
      </c>
      <c r="AG1274" s="34">
        <f t="shared" si="765"/>
        <v>0</v>
      </c>
      <c r="AH1274" s="34" t="str">
        <f t="shared" si="766"/>
        <v/>
      </c>
      <c r="AI1274" s="172" t="str">
        <f>IF(AJ1274&lt;&gt;"",MAX(AI$3:AI1273)+1,"")</f>
        <v/>
      </c>
      <c r="AJ1274" s="172" t="str">
        <f t="shared" si="767"/>
        <v/>
      </c>
      <c r="AK1274" s="172" t="str">
        <f t="shared" si="768"/>
        <v/>
      </c>
      <c r="AL1274" s="172" t="str">
        <f t="shared" si="769"/>
        <v/>
      </c>
      <c r="AM1274" s="172" t="str">
        <f>IF(AN1274&lt;&gt;"",MAX(AM$3:AM1273)+1,"")</f>
        <v/>
      </c>
      <c r="AN1274" s="172" t="str">
        <f t="shared" si="770"/>
        <v/>
      </c>
      <c r="AO1274" s="172" t="str">
        <f t="shared" si="771"/>
        <v/>
      </c>
      <c r="AP1274" s="172" t="str">
        <f t="shared" si="772"/>
        <v/>
      </c>
      <c r="AQ1274" s="172" t="str">
        <f t="shared" si="773"/>
        <v/>
      </c>
      <c r="AR1274" s="172" t="str">
        <f>Table1[[#This Row],[Sex ]]&amp;Table1[[#This Row],[Month]]</f>
        <v/>
      </c>
    </row>
    <row r="1275" spans="2:44" x14ac:dyDescent="0.3">
      <c r="B1275" s="14"/>
      <c r="C1275" s="14"/>
      <c r="D1275" s="14"/>
      <c r="E1275" s="14"/>
      <c r="F1275" s="14"/>
      <c r="G1275" s="14"/>
      <c r="H1275" s="14"/>
      <c r="I1275" s="14"/>
      <c r="J1275" s="14"/>
      <c r="K1275" s="14"/>
      <c r="L1275" s="14"/>
      <c r="M1275" s="24" t="str">
        <f t="shared" si="745"/>
        <v/>
      </c>
      <c r="N1275" s="24" t="str">
        <f t="shared" si="746"/>
        <v/>
      </c>
      <c r="O1275" s="24" t="str">
        <f t="shared" si="747"/>
        <v xml:space="preserve"> </v>
      </c>
      <c r="P1275" s="24">
        <f t="shared" si="748"/>
        <v>0</v>
      </c>
      <c r="Q1275" s="25">
        <f t="shared" si="749"/>
        <v>0</v>
      </c>
      <c r="R1275" s="26">
        <f t="shared" si="750"/>
        <v>0</v>
      </c>
      <c r="S1275" s="24" t="str">
        <f t="shared" si="751"/>
        <v/>
      </c>
      <c r="T1275" s="24" t="str">
        <f t="shared" si="752"/>
        <v/>
      </c>
      <c r="U1275" s="24" t="str">
        <f t="shared" si="753"/>
        <v/>
      </c>
      <c r="V1275" s="24" t="str">
        <f t="shared" si="754"/>
        <v/>
      </c>
      <c r="W1275" s="24" t="str">
        <f t="shared" si="755"/>
        <v/>
      </c>
      <c r="X1275" s="24" t="str">
        <f t="shared" si="756"/>
        <v/>
      </c>
      <c r="Y1275" s="24" t="str">
        <f t="shared" si="757"/>
        <v/>
      </c>
      <c r="Z1275" s="24" t="str">
        <f t="shared" si="758"/>
        <v/>
      </c>
      <c r="AA1275" s="24" t="b">
        <f t="shared" si="759"/>
        <v>0</v>
      </c>
      <c r="AB1275" s="34" t="str">
        <f t="shared" si="760"/>
        <v/>
      </c>
      <c r="AC1275" s="34">
        <f t="shared" si="761"/>
        <v>0</v>
      </c>
      <c r="AD1275" s="34">
        <f t="shared" si="762"/>
        <v>0</v>
      </c>
      <c r="AE1275" s="34" t="str">
        <f t="shared" si="763"/>
        <v xml:space="preserve"> 0</v>
      </c>
      <c r="AF1275" s="34">
        <f t="shared" si="764"/>
        <v>0</v>
      </c>
      <c r="AG1275" s="34">
        <f t="shared" si="765"/>
        <v>0</v>
      </c>
      <c r="AH1275" s="34" t="str">
        <f t="shared" si="766"/>
        <v/>
      </c>
      <c r="AI1275" s="172" t="str">
        <f>IF(AJ1275&lt;&gt;"",MAX(AI$3:AI1274)+1,"")</f>
        <v/>
      </c>
      <c r="AJ1275" s="172" t="str">
        <f t="shared" si="767"/>
        <v/>
      </c>
      <c r="AK1275" s="172" t="str">
        <f t="shared" si="768"/>
        <v/>
      </c>
      <c r="AL1275" s="172" t="str">
        <f t="shared" si="769"/>
        <v/>
      </c>
      <c r="AM1275" s="172" t="str">
        <f>IF(AN1275&lt;&gt;"",MAX(AM$3:AM1274)+1,"")</f>
        <v/>
      </c>
      <c r="AN1275" s="172" t="str">
        <f t="shared" si="770"/>
        <v/>
      </c>
      <c r="AO1275" s="172" t="str">
        <f t="shared" si="771"/>
        <v/>
      </c>
      <c r="AP1275" s="172" t="str">
        <f t="shared" si="772"/>
        <v/>
      </c>
      <c r="AQ1275" s="172" t="str">
        <f t="shared" si="773"/>
        <v/>
      </c>
      <c r="AR1275" s="172" t="str">
        <f>Table1[[#This Row],[Sex ]]&amp;Table1[[#This Row],[Month]]</f>
        <v/>
      </c>
    </row>
    <row r="1276" spans="2:44" x14ac:dyDescent="0.3">
      <c r="B1276" s="14"/>
      <c r="C1276" s="14"/>
      <c r="D1276" s="14"/>
      <c r="E1276" s="14"/>
      <c r="F1276" s="14"/>
      <c r="G1276" s="14"/>
      <c r="H1276" s="14"/>
      <c r="I1276" s="14"/>
      <c r="J1276" s="14"/>
      <c r="K1276" s="14"/>
      <c r="L1276" s="14"/>
      <c r="M1276" s="24" t="str">
        <f t="shared" si="745"/>
        <v/>
      </c>
      <c r="N1276" s="24" t="str">
        <f t="shared" si="746"/>
        <v/>
      </c>
      <c r="O1276" s="24" t="str">
        <f t="shared" si="747"/>
        <v xml:space="preserve"> </v>
      </c>
      <c r="P1276" s="24">
        <f t="shared" si="748"/>
        <v>0</v>
      </c>
      <c r="Q1276" s="25">
        <f t="shared" si="749"/>
        <v>0</v>
      </c>
      <c r="R1276" s="26">
        <f t="shared" si="750"/>
        <v>0</v>
      </c>
      <c r="S1276" s="24" t="str">
        <f t="shared" si="751"/>
        <v/>
      </c>
      <c r="T1276" s="24" t="str">
        <f t="shared" si="752"/>
        <v/>
      </c>
      <c r="U1276" s="24" t="str">
        <f t="shared" si="753"/>
        <v/>
      </c>
      <c r="V1276" s="24" t="str">
        <f t="shared" si="754"/>
        <v/>
      </c>
      <c r="W1276" s="24" t="str">
        <f t="shared" si="755"/>
        <v/>
      </c>
      <c r="X1276" s="24" t="str">
        <f t="shared" si="756"/>
        <v/>
      </c>
      <c r="Y1276" s="24" t="str">
        <f t="shared" si="757"/>
        <v/>
      </c>
      <c r="Z1276" s="24" t="str">
        <f t="shared" si="758"/>
        <v/>
      </c>
      <c r="AA1276" s="24" t="b">
        <f t="shared" si="759"/>
        <v>0</v>
      </c>
      <c r="AB1276" s="34" t="str">
        <f t="shared" si="760"/>
        <v/>
      </c>
      <c r="AC1276" s="34">
        <f t="shared" si="761"/>
        <v>0</v>
      </c>
      <c r="AD1276" s="34">
        <f t="shared" si="762"/>
        <v>0</v>
      </c>
      <c r="AE1276" s="34" t="str">
        <f t="shared" si="763"/>
        <v xml:space="preserve"> 0</v>
      </c>
      <c r="AF1276" s="34">
        <f t="shared" si="764"/>
        <v>0</v>
      </c>
      <c r="AG1276" s="34">
        <f t="shared" si="765"/>
        <v>0</v>
      </c>
      <c r="AH1276" s="34" t="str">
        <f t="shared" si="766"/>
        <v/>
      </c>
      <c r="AI1276" s="172" t="str">
        <f>IF(AJ1276&lt;&gt;"",MAX(AI$3:AI1275)+1,"")</f>
        <v/>
      </c>
      <c r="AJ1276" s="172" t="str">
        <f t="shared" si="767"/>
        <v/>
      </c>
      <c r="AK1276" s="172" t="str">
        <f t="shared" si="768"/>
        <v/>
      </c>
      <c r="AL1276" s="172" t="str">
        <f t="shared" si="769"/>
        <v/>
      </c>
      <c r="AM1276" s="172" t="str">
        <f>IF(AN1276&lt;&gt;"",MAX(AM$3:AM1275)+1,"")</f>
        <v/>
      </c>
      <c r="AN1276" s="172" t="str">
        <f t="shared" si="770"/>
        <v/>
      </c>
      <c r="AO1276" s="172" t="str">
        <f t="shared" si="771"/>
        <v/>
      </c>
      <c r="AP1276" s="172" t="str">
        <f t="shared" si="772"/>
        <v/>
      </c>
      <c r="AQ1276" s="172" t="str">
        <f t="shared" si="773"/>
        <v/>
      </c>
      <c r="AR1276" s="172" t="str">
        <f>Table1[[#This Row],[Sex ]]&amp;Table1[[#This Row],[Month]]</f>
        <v/>
      </c>
    </row>
    <row r="1277" spans="2:44" x14ac:dyDescent="0.3">
      <c r="B1277" s="14"/>
      <c r="C1277" s="14"/>
      <c r="D1277" s="14"/>
      <c r="E1277" s="14"/>
      <c r="F1277" s="14"/>
      <c r="G1277" s="14"/>
      <c r="H1277" s="14"/>
      <c r="I1277" s="14"/>
      <c r="J1277" s="14"/>
      <c r="K1277" s="14"/>
      <c r="L1277" s="14"/>
      <c r="M1277" s="24" t="str">
        <f t="shared" si="745"/>
        <v/>
      </c>
      <c r="N1277" s="24" t="str">
        <f t="shared" si="746"/>
        <v/>
      </c>
      <c r="O1277" s="24" t="str">
        <f t="shared" si="747"/>
        <v xml:space="preserve"> </v>
      </c>
      <c r="P1277" s="24">
        <f t="shared" si="748"/>
        <v>0</v>
      </c>
      <c r="Q1277" s="25">
        <f t="shared" si="749"/>
        <v>0</v>
      </c>
      <c r="R1277" s="26">
        <f t="shared" si="750"/>
        <v>0</v>
      </c>
      <c r="S1277" s="24" t="str">
        <f t="shared" si="751"/>
        <v/>
      </c>
      <c r="T1277" s="24" t="str">
        <f t="shared" si="752"/>
        <v/>
      </c>
      <c r="U1277" s="24" t="str">
        <f t="shared" si="753"/>
        <v/>
      </c>
      <c r="V1277" s="24" t="str">
        <f t="shared" si="754"/>
        <v/>
      </c>
      <c r="W1277" s="24" t="str">
        <f t="shared" si="755"/>
        <v/>
      </c>
      <c r="X1277" s="24" t="str">
        <f t="shared" si="756"/>
        <v/>
      </c>
      <c r="Y1277" s="24" t="str">
        <f t="shared" si="757"/>
        <v/>
      </c>
      <c r="Z1277" s="24" t="str">
        <f t="shared" si="758"/>
        <v/>
      </c>
      <c r="AA1277" s="24" t="b">
        <f t="shared" si="759"/>
        <v>0</v>
      </c>
      <c r="AB1277" s="34" t="str">
        <f t="shared" si="760"/>
        <v/>
      </c>
      <c r="AC1277" s="34">
        <f t="shared" si="761"/>
        <v>0</v>
      </c>
      <c r="AD1277" s="34">
        <f t="shared" si="762"/>
        <v>0</v>
      </c>
      <c r="AE1277" s="34" t="str">
        <f t="shared" si="763"/>
        <v xml:space="preserve"> 0</v>
      </c>
      <c r="AF1277" s="34">
        <f t="shared" si="764"/>
        <v>0</v>
      </c>
      <c r="AG1277" s="34">
        <f t="shared" si="765"/>
        <v>0</v>
      </c>
      <c r="AH1277" s="34" t="str">
        <f t="shared" si="766"/>
        <v/>
      </c>
      <c r="AI1277" s="172" t="str">
        <f>IF(AJ1277&lt;&gt;"",MAX(AI$3:AI1276)+1,"")</f>
        <v/>
      </c>
      <c r="AJ1277" s="172" t="str">
        <f t="shared" si="767"/>
        <v/>
      </c>
      <c r="AK1277" s="172" t="str">
        <f t="shared" si="768"/>
        <v/>
      </c>
      <c r="AL1277" s="172" t="str">
        <f t="shared" si="769"/>
        <v/>
      </c>
      <c r="AM1277" s="172" t="str">
        <f>IF(AN1277&lt;&gt;"",MAX(AM$3:AM1276)+1,"")</f>
        <v/>
      </c>
      <c r="AN1277" s="172" t="str">
        <f t="shared" si="770"/>
        <v/>
      </c>
      <c r="AO1277" s="172" t="str">
        <f t="shared" si="771"/>
        <v/>
      </c>
      <c r="AP1277" s="172" t="str">
        <f t="shared" si="772"/>
        <v/>
      </c>
      <c r="AQ1277" s="172" t="str">
        <f t="shared" si="773"/>
        <v/>
      </c>
      <c r="AR1277" s="172" t="str">
        <f>Table1[[#This Row],[Sex ]]&amp;Table1[[#This Row],[Month]]</f>
        <v/>
      </c>
    </row>
    <row r="1278" spans="2:44" x14ac:dyDescent="0.3">
      <c r="B1278" s="14"/>
      <c r="C1278" s="14"/>
      <c r="D1278" s="14"/>
      <c r="E1278" s="14"/>
      <c r="F1278" s="14"/>
      <c r="G1278" s="14"/>
      <c r="H1278" s="14"/>
      <c r="I1278" s="14"/>
      <c r="J1278" s="14"/>
      <c r="K1278" s="14"/>
      <c r="L1278" s="14"/>
      <c r="M1278" s="24" t="str">
        <f t="shared" si="745"/>
        <v/>
      </c>
      <c r="N1278" s="24" t="str">
        <f t="shared" si="746"/>
        <v/>
      </c>
      <c r="O1278" s="24" t="str">
        <f t="shared" si="747"/>
        <v xml:space="preserve"> </v>
      </c>
      <c r="P1278" s="24">
        <f t="shared" si="748"/>
        <v>0</v>
      </c>
      <c r="Q1278" s="25">
        <f t="shared" si="749"/>
        <v>0</v>
      </c>
      <c r="R1278" s="26">
        <f t="shared" si="750"/>
        <v>0</v>
      </c>
      <c r="S1278" s="24" t="str">
        <f t="shared" si="751"/>
        <v/>
      </c>
      <c r="T1278" s="24" t="str">
        <f t="shared" si="752"/>
        <v/>
      </c>
      <c r="U1278" s="24" t="str">
        <f t="shared" si="753"/>
        <v/>
      </c>
      <c r="V1278" s="24" t="str">
        <f t="shared" si="754"/>
        <v/>
      </c>
      <c r="W1278" s="24" t="str">
        <f t="shared" si="755"/>
        <v/>
      </c>
      <c r="X1278" s="24" t="str">
        <f t="shared" si="756"/>
        <v/>
      </c>
      <c r="Y1278" s="24" t="str">
        <f t="shared" si="757"/>
        <v/>
      </c>
      <c r="Z1278" s="24" t="str">
        <f t="shared" si="758"/>
        <v/>
      </c>
      <c r="AA1278" s="24" t="b">
        <f t="shared" si="759"/>
        <v>0</v>
      </c>
      <c r="AB1278" s="34" t="str">
        <f t="shared" si="760"/>
        <v/>
      </c>
      <c r="AC1278" s="34">
        <f t="shared" si="761"/>
        <v>0</v>
      </c>
      <c r="AD1278" s="34">
        <f t="shared" si="762"/>
        <v>0</v>
      </c>
      <c r="AE1278" s="34" t="str">
        <f t="shared" si="763"/>
        <v xml:space="preserve"> 0</v>
      </c>
      <c r="AF1278" s="34">
        <f t="shared" si="764"/>
        <v>0</v>
      </c>
      <c r="AG1278" s="34">
        <f t="shared" si="765"/>
        <v>0</v>
      </c>
      <c r="AH1278" s="34" t="str">
        <f t="shared" si="766"/>
        <v/>
      </c>
      <c r="AI1278" s="172" t="str">
        <f>IF(AJ1278&lt;&gt;"",MAX(AI$3:AI1277)+1,"")</f>
        <v/>
      </c>
      <c r="AJ1278" s="172" t="str">
        <f t="shared" si="767"/>
        <v/>
      </c>
      <c r="AK1278" s="172" t="str">
        <f t="shared" si="768"/>
        <v/>
      </c>
      <c r="AL1278" s="172" t="str">
        <f t="shared" si="769"/>
        <v/>
      </c>
      <c r="AM1278" s="172" t="str">
        <f>IF(AN1278&lt;&gt;"",MAX(AM$3:AM1277)+1,"")</f>
        <v/>
      </c>
      <c r="AN1278" s="172" t="str">
        <f t="shared" si="770"/>
        <v/>
      </c>
      <c r="AO1278" s="172" t="str">
        <f t="shared" si="771"/>
        <v/>
      </c>
      <c r="AP1278" s="172" t="str">
        <f t="shared" si="772"/>
        <v/>
      </c>
      <c r="AQ1278" s="172" t="str">
        <f t="shared" si="773"/>
        <v/>
      </c>
      <c r="AR1278" s="172" t="str">
        <f>Table1[[#This Row],[Sex ]]&amp;Table1[[#This Row],[Month]]</f>
        <v/>
      </c>
    </row>
    <row r="1279" spans="2:44" x14ac:dyDescent="0.3">
      <c r="B1279" s="14"/>
      <c r="C1279" s="14"/>
      <c r="D1279" s="14"/>
      <c r="E1279" s="14"/>
      <c r="F1279" s="14"/>
      <c r="G1279" s="14"/>
      <c r="H1279" s="14"/>
      <c r="I1279" s="14"/>
      <c r="J1279" s="14"/>
      <c r="K1279" s="14"/>
      <c r="L1279" s="14"/>
      <c r="M1279" s="24" t="str">
        <f t="shared" si="745"/>
        <v/>
      </c>
      <c r="N1279" s="24" t="str">
        <f t="shared" si="746"/>
        <v/>
      </c>
      <c r="O1279" s="24" t="str">
        <f t="shared" si="747"/>
        <v xml:space="preserve"> </v>
      </c>
      <c r="P1279" s="24">
        <f t="shared" si="748"/>
        <v>0</v>
      </c>
      <c r="Q1279" s="25">
        <f t="shared" si="749"/>
        <v>0</v>
      </c>
      <c r="R1279" s="26">
        <f t="shared" si="750"/>
        <v>0</v>
      </c>
      <c r="S1279" s="24" t="str">
        <f t="shared" si="751"/>
        <v/>
      </c>
      <c r="T1279" s="24" t="str">
        <f t="shared" si="752"/>
        <v/>
      </c>
      <c r="U1279" s="24" t="str">
        <f t="shared" si="753"/>
        <v/>
      </c>
      <c r="V1279" s="24" t="str">
        <f t="shared" si="754"/>
        <v/>
      </c>
      <c r="W1279" s="24" t="str">
        <f t="shared" si="755"/>
        <v/>
      </c>
      <c r="X1279" s="24" t="str">
        <f t="shared" si="756"/>
        <v/>
      </c>
      <c r="Y1279" s="24" t="str">
        <f t="shared" si="757"/>
        <v/>
      </c>
      <c r="Z1279" s="24" t="str">
        <f t="shared" si="758"/>
        <v/>
      </c>
      <c r="AA1279" s="24" t="b">
        <f t="shared" si="759"/>
        <v>0</v>
      </c>
      <c r="AB1279" s="34" t="str">
        <f t="shared" si="760"/>
        <v/>
      </c>
      <c r="AC1279" s="34">
        <f t="shared" si="761"/>
        <v>0</v>
      </c>
      <c r="AD1279" s="34">
        <f t="shared" si="762"/>
        <v>0</v>
      </c>
      <c r="AE1279" s="34" t="str">
        <f t="shared" si="763"/>
        <v xml:space="preserve"> 0</v>
      </c>
      <c r="AF1279" s="34">
        <f t="shared" si="764"/>
        <v>0</v>
      </c>
      <c r="AG1279" s="34">
        <f t="shared" si="765"/>
        <v>0</v>
      </c>
      <c r="AH1279" s="34" t="str">
        <f t="shared" si="766"/>
        <v/>
      </c>
      <c r="AI1279" s="172" t="str">
        <f>IF(AJ1279&lt;&gt;"",MAX(AI$3:AI1278)+1,"")</f>
        <v/>
      </c>
      <c r="AJ1279" s="172" t="str">
        <f t="shared" si="767"/>
        <v/>
      </c>
      <c r="AK1279" s="172" t="str">
        <f t="shared" si="768"/>
        <v/>
      </c>
      <c r="AL1279" s="172" t="str">
        <f t="shared" si="769"/>
        <v/>
      </c>
      <c r="AM1279" s="172" t="str">
        <f>IF(AN1279&lt;&gt;"",MAX(AM$3:AM1278)+1,"")</f>
        <v/>
      </c>
      <c r="AN1279" s="172" t="str">
        <f t="shared" si="770"/>
        <v/>
      </c>
      <c r="AO1279" s="172" t="str">
        <f t="shared" si="771"/>
        <v/>
      </c>
      <c r="AP1279" s="172" t="str">
        <f t="shared" si="772"/>
        <v/>
      </c>
      <c r="AQ1279" s="172" t="str">
        <f t="shared" si="773"/>
        <v/>
      </c>
      <c r="AR1279" s="172" t="str">
        <f>Table1[[#This Row],[Sex ]]&amp;Table1[[#This Row],[Month]]</f>
        <v/>
      </c>
    </row>
    <row r="1280" spans="2:44" x14ac:dyDescent="0.3">
      <c r="B1280" s="14"/>
      <c r="C1280" s="14"/>
      <c r="D1280" s="14"/>
      <c r="E1280" s="14"/>
      <c r="F1280" s="14"/>
      <c r="G1280" s="14"/>
      <c r="H1280" s="14"/>
      <c r="I1280" s="14"/>
      <c r="J1280" s="14"/>
      <c r="K1280" s="14"/>
      <c r="L1280" s="14"/>
      <c r="M1280" s="24" t="str">
        <f t="shared" si="745"/>
        <v/>
      </c>
      <c r="N1280" s="24" t="str">
        <f t="shared" si="746"/>
        <v/>
      </c>
      <c r="O1280" s="24" t="str">
        <f t="shared" si="747"/>
        <v xml:space="preserve"> </v>
      </c>
      <c r="P1280" s="24">
        <f t="shared" si="748"/>
        <v>0</v>
      </c>
      <c r="Q1280" s="25">
        <f t="shared" si="749"/>
        <v>0</v>
      </c>
      <c r="R1280" s="26">
        <f t="shared" si="750"/>
        <v>0</v>
      </c>
      <c r="S1280" s="24" t="str">
        <f t="shared" si="751"/>
        <v/>
      </c>
      <c r="T1280" s="24" t="str">
        <f t="shared" si="752"/>
        <v/>
      </c>
      <c r="U1280" s="24" t="str">
        <f t="shared" si="753"/>
        <v/>
      </c>
      <c r="V1280" s="24" t="str">
        <f t="shared" si="754"/>
        <v/>
      </c>
      <c r="W1280" s="24" t="str">
        <f t="shared" si="755"/>
        <v/>
      </c>
      <c r="X1280" s="24" t="str">
        <f t="shared" si="756"/>
        <v/>
      </c>
      <c r="Y1280" s="24" t="str">
        <f t="shared" si="757"/>
        <v/>
      </c>
      <c r="Z1280" s="24" t="str">
        <f t="shared" si="758"/>
        <v/>
      </c>
      <c r="AA1280" s="24" t="b">
        <f t="shared" si="759"/>
        <v>0</v>
      </c>
      <c r="AB1280" s="34" t="str">
        <f t="shared" si="760"/>
        <v/>
      </c>
      <c r="AC1280" s="34">
        <f t="shared" si="761"/>
        <v>0</v>
      </c>
      <c r="AD1280" s="34">
        <f t="shared" si="762"/>
        <v>0</v>
      </c>
      <c r="AE1280" s="34" t="str">
        <f t="shared" si="763"/>
        <v xml:space="preserve"> 0</v>
      </c>
      <c r="AF1280" s="34">
        <f t="shared" si="764"/>
        <v>0</v>
      </c>
      <c r="AG1280" s="34">
        <f t="shared" si="765"/>
        <v>0</v>
      </c>
      <c r="AH1280" s="34" t="str">
        <f t="shared" si="766"/>
        <v/>
      </c>
      <c r="AI1280" s="172" t="str">
        <f>IF(AJ1280&lt;&gt;"",MAX(AI$3:AI1279)+1,"")</f>
        <v/>
      </c>
      <c r="AJ1280" s="172" t="str">
        <f t="shared" si="767"/>
        <v/>
      </c>
      <c r="AK1280" s="172" t="str">
        <f t="shared" si="768"/>
        <v/>
      </c>
      <c r="AL1280" s="172" t="str">
        <f t="shared" si="769"/>
        <v/>
      </c>
      <c r="AM1280" s="172" t="str">
        <f>IF(AN1280&lt;&gt;"",MAX(AM$3:AM1279)+1,"")</f>
        <v/>
      </c>
      <c r="AN1280" s="172" t="str">
        <f t="shared" si="770"/>
        <v/>
      </c>
      <c r="AO1280" s="172" t="str">
        <f t="shared" si="771"/>
        <v/>
      </c>
      <c r="AP1280" s="172" t="str">
        <f t="shared" si="772"/>
        <v/>
      </c>
      <c r="AQ1280" s="172" t="str">
        <f t="shared" si="773"/>
        <v/>
      </c>
      <c r="AR1280" s="172" t="str">
        <f>Table1[[#This Row],[Sex ]]&amp;Table1[[#This Row],[Month]]</f>
        <v/>
      </c>
    </row>
    <row r="1281" spans="2:44" x14ac:dyDescent="0.3">
      <c r="B1281" s="14"/>
      <c r="C1281" s="14"/>
      <c r="D1281" s="14"/>
      <c r="E1281" s="14"/>
      <c r="F1281" s="14"/>
      <c r="G1281" s="14"/>
      <c r="H1281" s="14"/>
      <c r="I1281" s="14"/>
      <c r="J1281" s="14"/>
      <c r="K1281" s="14"/>
      <c r="L1281" s="14"/>
      <c r="M1281" s="24" t="str">
        <f t="shared" si="745"/>
        <v/>
      </c>
      <c r="N1281" s="24" t="str">
        <f t="shared" si="746"/>
        <v/>
      </c>
      <c r="O1281" s="24" t="str">
        <f t="shared" si="747"/>
        <v xml:space="preserve"> </v>
      </c>
      <c r="P1281" s="24">
        <f t="shared" si="748"/>
        <v>0</v>
      </c>
      <c r="Q1281" s="25">
        <f t="shared" si="749"/>
        <v>0</v>
      </c>
      <c r="R1281" s="26">
        <f t="shared" si="750"/>
        <v>0</v>
      </c>
      <c r="S1281" s="24" t="str">
        <f t="shared" si="751"/>
        <v/>
      </c>
      <c r="T1281" s="24" t="str">
        <f t="shared" si="752"/>
        <v/>
      </c>
      <c r="U1281" s="24" t="str">
        <f t="shared" si="753"/>
        <v/>
      </c>
      <c r="V1281" s="24" t="str">
        <f t="shared" si="754"/>
        <v/>
      </c>
      <c r="W1281" s="24" t="str">
        <f t="shared" si="755"/>
        <v/>
      </c>
      <c r="X1281" s="24" t="str">
        <f t="shared" si="756"/>
        <v/>
      </c>
      <c r="Y1281" s="24" t="str">
        <f t="shared" si="757"/>
        <v/>
      </c>
      <c r="Z1281" s="24" t="str">
        <f t="shared" si="758"/>
        <v/>
      </c>
      <c r="AA1281" s="24" t="b">
        <f t="shared" si="759"/>
        <v>0</v>
      </c>
      <c r="AB1281" s="34" t="str">
        <f t="shared" si="760"/>
        <v/>
      </c>
      <c r="AC1281" s="34">
        <f t="shared" si="761"/>
        <v>0</v>
      </c>
      <c r="AD1281" s="34">
        <f t="shared" si="762"/>
        <v>0</v>
      </c>
      <c r="AE1281" s="34" t="str">
        <f t="shared" si="763"/>
        <v xml:space="preserve"> 0</v>
      </c>
      <c r="AF1281" s="34">
        <f t="shared" si="764"/>
        <v>0</v>
      </c>
      <c r="AG1281" s="34">
        <f t="shared" si="765"/>
        <v>0</v>
      </c>
      <c r="AH1281" s="34" t="str">
        <f t="shared" si="766"/>
        <v/>
      </c>
      <c r="AI1281" s="172" t="str">
        <f>IF(AJ1281&lt;&gt;"",MAX(AI$3:AI1280)+1,"")</f>
        <v/>
      </c>
      <c r="AJ1281" s="172" t="str">
        <f t="shared" si="767"/>
        <v/>
      </c>
      <c r="AK1281" s="172" t="str">
        <f t="shared" si="768"/>
        <v/>
      </c>
      <c r="AL1281" s="172" t="str">
        <f t="shared" si="769"/>
        <v/>
      </c>
      <c r="AM1281" s="172" t="str">
        <f>IF(AN1281&lt;&gt;"",MAX(AM$3:AM1280)+1,"")</f>
        <v/>
      </c>
      <c r="AN1281" s="172" t="str">
        <f t="shared" si="770"/>
        <v/>
      </c>
      <c r="AO1281" s="172" t="str">
        <f t="shared" si="771"/>
        <v/>
      </c>
      <c r="AP1281" s="172" t="str">
        <f t="shared" si="772"/>
        <v/>
      </c>
      <c r="AQ1281" s="172" t="str">
        <f t="shared" si="773"/>
        <v/>
      </c>
      <c r="AR1281" s="172" t="str">
        <f>Table1[[#This Row],[Sex ]]&amp;Table1[[#This Row],[Month]]</f>
        <v/>
      </c>
    </row>
    <row r="1282" spans="2:44" x14ac:dyDescent="0.3">
      <c r="B1282" s="14"/>
      <c r="C1282" s="14"/>
      <c r="D1282" s="14"/>
      <c r="E1282" s="14"/>
      <c r="F1282" s="14"/>
      <c r="G1282" s="14"/>
      <c r="H1282" s="14"/>
      <c r="I1282" s="14"/>
      <c r="J1282" s="14"/>
      <c r="K1282" s="14"/>
      <c r="L1282" s="14"/>
      <c r="M1282" s="24" t="str">
        <f t="shared" si="745"/>
        <v/>
      </c>
      <c r="N1282" s="24" t="str">
        <f t="shared" si="746"/>
        <v/>
      </c>
      <c r="O1282" s="24" t="str">
        <f t="shared" si="747"/>
        <v xml:space="preserve"> </v>
      </c>
      <c r="P1282" s="24">
        <f t="shared" si="748"/>
        <v>0</v>
      </c>
      <c r="Q1282" s="25">
        <f t="shared" si="749"/>
        <v>0</v>
      </c>
      <c r="R1282" s="26">
        <f t="shared" si="750"/>
        <v>0</v>
      </c>
      <c r="S1282" s="24" t="str">
        <f t="shared" si="751"/>
        <v/>
      </c>
      <c r="T1282" s="24" t="str">
        <f t="shared" si="752"/>
        <v/>
      </c>
      <c r="U1282" s="24" t="str">
        <f t="shared" si="753"/>
        <v/>
      </c>
      <c r="V1282" s="24" t="str">
        <f t="shared" si="754"/>
        <v/>
      </c>
      <c r="W1282" s="24" t="str">
        <f t="shared" si="755"/>
        <v/>
      </c>
      <c r="X1282" s="24" t="str">
        <f t="shared" si="756"/>
        <v/>
      </c>
      <c r="Y1282" s="24" t="str">
        <f t="shared" si="757"/>
        <v/>
      </c>
      <c r="Z1282" s="24" t="str">
        <f t="shared" si="758"/>
        <v/>
      </c>
      <c r="AA1282" s="24" t="b">
        <f t="shared" si="759"/>
        <v>0</v>
      </c>
      <c r="AB1282" s="34" t="str">
        <f t="shared" si="760"/>
        <v/>
      </c>
      <c r="AC1282" s="34">
        <f t="shared" si="761"/>
        <v>0</v>
      </c>
      <c r="AD1282" s="34">
        <f t="shared" si="762"/>
        <v>0</v>
      </c>
      <c r="AE1282" s="34" t="str">
        <f t="shared" si="763"/>
        <v xml:space="preserve"> 0</v>
      </c>
      <c r="AF1282" s="34">
        <f t="shared" si="764"/>
        <v>0</v>
      </c>
      <c r="AG1282" s="34">
        <f t="shared" si="765"/>
        <v>0</v>
      </c>
      <c r="AH1282" s="34" t="str">
        <f t="shared" si="766"/>
        <v/>
      </c>
      <c r="AI1282" s="172" t="str">
        <f>IF(AJ1282&lt;&gt;"",MAX(AI$3:AI1281)+1,"")</f>
        <v/>
      </c>
      <c r="AJ1282" s="172" t="str">
        <f t="shared" si="767"/>
        <v/>
      </c>
      <c r="AK1282" s="172" t="str">
        <f t="shared" si="768"/>
        <v/>
      </c>
      <c r="AL1282" s="172" t="str">
        <f t="shared" si="769"/>
        <v/>
      </c>
      <c r="AM1282" s="172" t="str">
        <f>IF(AN1282&lt;&gt;"",MAX(AM$3:AM1281)+1,"")</f>
        <v/>
      </c>
      <c r="AN1282" s="172" t="str">
        <f t="shared" si="770"/>
        <v/>
      </c>
      <c r="AO1282" s="172" t="str">
        <f t="shared" si="771"/>
        <v/>
      </c>
      <c r="AP1282" s="172" t="str">
        <f t="shared" si="772"/>
        <v/>
      </c>
      <c r="AQ1282" s="172" t="str">
        <f t="shared" si="773"/>
        <v/>
      </c>
      <c r="AR1282" s="172" t="str">
        <f>Table1[[#This Row],[Sex ]]&amp;Table1[[#This Row],[Month]]</f>
        <v/>
      </c>
    </row>
    <row r="1283" spans="2:44" x14ac:dyDescent="0.3">
      <c r="B1283" s="14"/>
      <c r="C1283" s="14"/>
      <c r="D1283" s="14"/>
      <c r="E1283" s="14"/>
      <c r="F1283" s="14"/>
      <c r="G1283" s="14"/>
      <c r="H1283" s="14"/>
      <c r="I1283" s="14"/>
      <c r="J1283" s="14"/>
      <c r="K1283" s="14"/>
      <c r="L1283" s="14"/>
      <c r="M1283" s="24" t="str">
        <f t="shared" si="745"/>
        <v/>
      </c>
      <c r="N1283" s="24" t="str">
        <f t="shared" si="746"/>
        <v/>
      </c>
      <c r="O1283" s="24" t="str">
        <f t="shared" si="747"/>
        <v xml:space="preserve"> </v>
      </c>
      <c r="P1283" s="24">
        <f t="shared" si="748"/>
        <v>0</v>
      </c>
      <c r="Q1283" s="25">
        <f t="shared" si="749"/>
        <v>0</v>
      </c>
      <c r="R1283" s="26">
        <f t="shared" si="750"/>
        <v>0</v>
      </c>
      <c r="S1283" s="24" t="str">
        <f t="shared" si="751"/>
        <v/>
      </c>
      <c r="T1283" s="24" t="str">
        <f t="shared" si="752"/>
        <v/>
      </c>
      <c r="U1283" s="24" t="str">
        <f t="shared" si="753"/>
        <v/>
      </c>
      <c r="V1283" s="24" t="str">
        <f t="shared" si="754"/>
        <v/>
      </c>
      <c r="W1283" s="24" t="str">
        <f t="shared" si="755"/>
        <v/>
      </c>
      <c r="X1283" s="24" t="str">
        <f t="shared" si="756"/>
        <v/>
      </c>
      <c r="Y1283" s="24" t="str">
        <f t="shared" si="757"/>
        <v/>
      </c>
      <c r="Z1283" s="24" t="str">
        <f t="shared" si="758"/>
        <v/>
      </c>
      <c r="AA1283" s="24" t="b">
        <f t="shared" si="759"/>
        <v>0</v>
      </c>
      <c r="AB1283" s="34" t="str">
        <f t="shared" si="760"/>
        <v/>
      </c>
      <c r="AC1283" s="34">
        <f t="shared" si="761"/>
        <v>0</v>
      </c>
      <c r="AD1283" s="34">
        <f t="shared" si="762"/>
        <v>0</v>
      </c>
      <c r="AE1283" s="34" t="str">
        <f t="shared" si="763"/>
        <v xml:space="preserve"> 0</v>
      </c>
      <c r="AF1283" s="34">
        <f t="shared" si="764"/>
        <v>0</v>
      </c>
      <c r="AG1283" s="34">
        <f t="shared" si="765"/>
        <v>0</v>
      </c>
      <c r="AH1283" s="34" t="str">
        <f t="shared" si="766"/>
        <v/>
      </c>
      <c r="AI1283" s="172" t="str">
        <f>IF(AJ1283&lt;&gt;"",MAX(AI$3:AI1282)+1,"")</f>
        <v/>
      </c>
      <c r="AJ1283" s="172" t="str">
        <f t="shared" si="767"/>
        <v/>
      </c>
      <c r="AK1283" s="172" t="str">
        <f t="shared" si="768"/>
        <v/>
      </c>
      <c r="AL1283" s="172" t="str">
        <f t="shared" si="769"/>
        <v/>
      </c>
      <c r="AM1283" s="172" t="str">
        <f>IF(AN1283&lt;&gt;"",MAX(AM$3:AM1282)+1,"")</f>
        <v/>
      </c>
      <c r="AN1283" s="172" t="str">
        <f t="shared" si="770"/>
        <v/>
      </c>
      <c r="AO1283" s="172" t="str">
        <f t="shared" si="771"/>
        <v/>
      </c>
      <c r="AP1283" s="172" t="str">
        <f t="shared" si="772"/>
        <v/>
      </c>
      <c r="AQ1283" s="172" t="str">
        <f t="shared" si="773"/>
        <v/>
      </c>
      <c r="AR1283" s="172" t="str">
        <f>Table1[[#This Row],[Sex ]]&amp;Table1[[#This Row],[Month]]</f>
        <v/>
      </c>
    </row>
    <row r="1284" spans="2:44" x14ac:dyDescent="0.3">
      <c r="B1284" s="14"/>
      <c r="C1284" s="14"/>
      <c r="D1284" s="14"/>
      <c r="E1284" s="14"/>
      <c r="F1284" s="14"/>
      <c r="G1284" s="14"/>
      <c r="H1284" s="14"/>
      <c r="I1284" s="14"/>
      <c r="J1284" s="14"/>
      <c r="K1284" s="14"/>
      <c r="L1284" s="14"/>
      <c r="M1284" s="24" t="str">
        <f t="shared" si="745"/>
        <v/>
      </c>
      <c r="N1284" s="24" t="str">
        <f t="shared" si="746"/>
        <v/>
      </c>
      <c r="O1284" s="24" t="str">
        <f t="shared" si="747"/>
        <v xml:space="preserve"> </v>
      </c>
      <c r="P1284" s="24">
        <f t="shared" si="748"/>
        <v>0</v>
      </c>
      <c r="Q1284" s="25">
        <f t="shared" si="749"/>
        <v>0</v>
      </c>
      <c r="R1284" s="26">
        <f t="shared" si="750"/>
        <v>0</v>
      </c>
      <c r="S1284" s="24" t="str">
        <f t="shared" si="751"/>
        <v/>
      </c>
      <c r="T1284" s="24" t="str">
        <f t="shared" si="752"/>
        <v/>
      </c>
      <c r="U1284" s="24" t="str">
        <f t="shared" si="753"/>
        <v/>
      </c>
      <c r="V1284" s="24" t="str">
        <f t="shared" si="754"/>
        <v/>
      </c>
      <c r="W1284" s="24" t="str">
        <f t="shared" si="755"/>
        <v/>
      </c>
      <c r="X1284" s="24" t="str">
        <f t="shared" si="756"/>
        <v/>
      </c>
      <c r="Y1284" s="24" t="str">
        <f t="shared" si="757"/>
        <v/>
      </c>
      <c r="Z1284" s="24" t="str">
        <f t="shared" si="758"/>
        <v/>
      </c>
      <c r="AA1284" s="24" t="b">
        <f t="shared" si="759"/>
        <v>0</v>
      </c>
      <c r="AB1284" s="34" t="str">
        <f t="shared" si="760"/>
        <v/>
      </c>
      <c r="AC1284" s="34">
        <f t="shared" si="761"/>
        <v>0</v>
      </c>
      <c r="AD1284" s="34">
        <f t="shared" si="762"/>
        <v>0</v>
      </c>
      <c r="AE1284" s="34" t="str">
        <f t="shared" si="763"/>
        <v xml:space="preserve"> 0</v>
      </c>
      <c r="AF1284" s="34">
        <f t="shared" si="764"/>
        <v>0</v>
      </c>
      <c r="AG1284" s="34">
        <f t="shared" si="765"/>
        <v>0</v>
      </c>
      <c r="AH1284" s="34" t="str">
        <f t="shared" si="766"/>
        <v/>
      </c>
      <c r="AI1284" s="172" t="str">
        <f>IF(AJ1284&lt;&gt;"",MAX(AI$3:AI1283)+1,"")</f>
        <v/>
      </c>
      <c r="AJ1284" s="172" t="str">
        <f t="shared" si="767"/>
        <v/>
      </c>
      <c r="AK1284" s="172" t="str">
        <f t="shared" si="768"/>
        <v/>
      </c>
      <c r="AL1284" s="172" t="str">
        <f t="shared" si="769"/>
        <v/>
      </c>
      <c r="AM1284" s="172" t="str">
        <f>IF(AN1284&lt;&gt;"",MAX(AM$3:AM1283)+1,"")</f>
        <v/>
      </c>
      <c r="AN1284" s="172" t="str">
        <f t="shared" si="770"/>
        <v/>
      </c>
      <c r="AO1284" s="172" t="str">
        <f t="shared" si="771"/>
        <v/>
      </c>
      <c r="AP1284" s="172" t="str">
        <f t="shared" si="772"/>
        <v/>
      </c>
      <c r="AQ1284" s="172" t="str">
        <f t="shared" si="773"/>
        <v/>
      </c>
      <c r="AR1284" s="172" t="str">
        <f>Table1[[#This Row],[Sex ]]&amp;Table1[[#This Row],[Month]]</f>
        <v/>
      </c>
    </row>
    <row r="1285" spans="2:44" x14ac:dyDescent="0.3">
      <c r="B1285" s="14"/>
      <c r="C1285" s="14"/>
      <c r="D1285" s="14"/>
      <c r="E1285" s="14"/>
      <c r="F1285" s="14"/>
      <c r="G1285" s="14"/>
      <c r="H1285" s="14"/>
      <c r="I1285" s="14"/>
      <c r="J1285" s="14"/>
      <c r="K1285" s="14"/>
      <c r="L1285" s="14"/>
      <c r="M1285" s="24" t="str">
        <f t="shared" si="745"/>
        <v/>
      </c>
      <c r="N1285" s="24" t="str">
        <f t="shared" si="746"/>
        <v/>
      </c>
      <c r="O1285" s="24" t="str">
        <f t="shared" si="747"/>
        <v xml:space="preserve"> </v>
      </c>
      <c r="P1285" s="24">
        <f t="shared" si="748"/>
        <v>0</v>
      </c>
      <c r="Q1285" s="25">
        <f t="shared" si="749"/>
        <v>0</v>
      </c>
      <c r="R1285" s="26">
        <f t="shared" si="750"/>
        <v>0</v>
      </c>
      <c r="S1285" s="24" t="str">
        <f t="shared" si="751"/>
        <v/>
      </c>
      <c r="T1285" s="24" t="str">
        <f t="shared" si="752"/>
        <v/>
      </c>
      <c r="U1285" s="24" t="str">
        <f t="shared" si="753"/>
        <v/>
      </c>
      <c r="V1285" s="24" t="str">
        <f t="shared" si="754"/>
        <v/>
      </c>
      <c r="W1285" s="24" t="str">
        <f t="shared" si="755"/>
        <v/>
      </c>
      <c r="X1285" s="24" t="str">
        <f t="shared" si="756"/>
        <v/>
      </c>
      <c r="Y1285" s="24" t="str">
        <f t="shared" si="757"/>
        <v/>
      </c>
      <c r="Z1285" s="24" t="str">
        <f t="shared" si="758"/>
        <v/>
      </c>
      <c r="AA1285" s="24" t="b">
        <f t="shared" si="759"/>
        <v>0</v>
      </c>
      <c r="AB1285" s="34" t="str">
        <f t="shared" si="760"/>
        <v/>
      </c>
      <c r="AC1285" s="34">
        <f t="shared" si="761"/>
        <v>0</v>
      </c>
      <c r="AD1285" s="34">
        <f t="shared" si="762"/>
        <v>0</v>
      </c>
      <c r="AE1285" s="34" t="str">
        <f t="shared" si="763"/>
        <v xml:space="preserve"> 0</v>
      </c>
      <c r="AF1285" s="34">
        <f t="shared" si="764"/>
        <v>0</v>
      </c>
      <c r="AG1285" s="34">
        <f t="shared" si="765"/>
        <v>0</v>
      </c>
      <c r="AH1285" s="34" t="str">
        <f t="shared" si="766"/>
        <v/>
      </c>
      <c r="AI1285" s="172" t="str">
        <f>IF(AJ1285&lt;&gt;"",MAX(AI$3:AI1284)+1,"")</f>
        <v/>
      </c>
      <c r="AJ1285" s="172" t="str">
        <f t="shared" si="767"/>
        <v/>
      </c>
      <c r="AK1285" s="172" t="str">
        <f t="shared" si="768"/>
        <v/>
      </c>
      <c r="AL1285" s="172" t="str">
        <f t="shared" si="769"/>
        <v/>
      </c>
      <c r="AM1285" s="172" t="str">
        <f>IF(AN1285&lt;&gt;"",MAX(AM$3:AM1284)+1,"")</f>
        <v/>
      </c>
      <c r="AN1285" s="172" t="str">
        <f t="shared" si="770"/>
        <v/>
      </c>
      <c r="AO1285" s="172" t="str">
        <f t="shared" si="771"/>
        <v/>
      </c>
      <c r="AP1285" s="172" t="str">
        <f t="shared" si="772"/>
        <v/>
      </c>
      <c r="AQ1285" s="172" t="str">
        <f t="shared" si="773"/>
        <v/>
      </c>
      <c r="AR1285" s="172" t="str">
        <f>Table1[[#This Row],[Sex ]]&amp;Table1[[#This Row],[Month]]</f>
        <v/>
      </c>
    </row>
    <row r="1286" spans="2:44" x14ac:dyDescent="0.3">
      <c r="B1286" s="14"/>
      <c r="C1286" s="14"/>
      <c r="D1286" s="14"/>
      <c r="E1286" s="14"/>
      <c r="F1286" s="14"/>
      <c r="G1286" s="14"/>
      <c r="H1286" s="14"/>
      <c r="I1286" s="14"/>
      <c r="J1286" s="14"/>
      <c r="K1286" s="14"/>
      <c r="L1286" s="14"/>
      <c r="M1286" s="24" t="str">
        <f t="shared" si="745"/>
        <v/>
      </c>
      <c r="N1286" s="24" t="str">
        <f t="shared" si="746"/>
        <v/>
      </c>
      <c r="O1286" s="24" t="str">
        <f t="shared" si="747"/>
        <v xml:space="preserve"> </v>
      </c>
      <c r="P1286" s="24">
        <f t="shared" si="748"/>
        <v>0</v>
      </c>
      <c r="Q1286" s="25">
        <f t="shared" si="749"/>
        <v>0</v>
      </c>
      <c r="R1286" s="26">
        <f t="shared" si="750"/>
        <v>0</v>
      </c>
      <c r="S1286" s="24" t="str">
        <f t="shared" si="751"/>
        <v/>
      </c>
      <c r="T1286" s="24" t="str">
        <f t="shared" si="752"/>
        <v/>
      </c>
      <c r="U1286" s="24" t="str">
        <f t="shared" si="753"/>
        <v/>
      </c>
      <c r="V1286" s="24" t="str">
        <f t="shared" si="754"/>
        <v/>
      </c>
      <c r="W1286" s="24" t="str">
        <f t="shared" si="755"/>
        <v/>
      </c>
      <c r="X1286" s="24" t="str">
        <f t="shared" si="756"/>
        <v/>
      </c>
      <c r="Y1286" s="24" t="str">
        <f t="shared" si="757"/>
        <v/>
      </c>
      <c r="Z1286" s="24" t="str">
        <f t="shared" si="758"/>
        <v/>
      </c>
      <c r="AA1286" s="24" t="b">
        <f t="shared" si="759"/>
        <v>0</v>
      </c>
      <c r="AB1286" s="34" t="str">
        <f t="shared" si="760"/>
        <v/>
      </c>
      <c r="AC1286" s="34">
        <f t="shared" si="761"/>
        <v>0</v>
      </c>
      <c r="AD1286" s="34">
        <f t="shared" si="762"/>
        <v>0</v>
      </c>
      <c r="AE1286" s="34" t="str">
        <f t="shared" si="763"/>
        <v xml:space="preserve"> 0</v>
      </c>
      <c r="AF1286" s="34">
        <f t="shared" si="764"/>
        <v>0</v>
      </c>
      <c r="AG1286" s="34">
        <f t="shared" si="765"/>
        <v>0</v>
      </c>
      <c r="AH1286" s="34" t="str">
        <f t="shared" si="766"/>
        <v/>
      </c>
      <c r="AI1286" s="172" t="str">
        <f>IF(AJ1286&lt;&gt;"",MAX(AI$3:AI1285)+1,"")</f>
        <v/>
      </c>
      <c r="AJ1286" s="172" t="str">
        <f t="shared" si="767"/>
        <v/>
      </c>
      <c r="AK1286" s="172" t="str">
        <f t="shared" si="768"/>
        <v/>
      </c>
      <c r="AL1286" s="172" t="str">
        <f t="shared" si="769"/>
        <v/>
      </c>
      <c r="AM1286" s="172" t="str">
        <f>IF(AN1286&lt;&gt;"",MAX(AM$3:AM1285)+1,"")</f>
        <v/>
      </c>
      <c r="AN1286" s="172" t="str">
        <f t="shared" si="770"/>
        <v/>
      </c>
      <c r="AO1286" s="172" t="str">
        <f t="shared" si="771"/>
        <v/>
      </c>
      <c r="AP1286" s="172" t="str">
        <f t="shared" si="772"/>
        <v/>
      </c>
      <c r="AQ1286" s="172" t="str">
        <f t="shared" si="773"/>
        <v/>
      </c>
      <c r="AR1286" s="172" t="str">
        <f>Table1[[#This Row],[Sex ]]&amp;Table1[[#This Row],[Month]]</f>
        <v/>
      </c>
    </row>
    <row r="1287" spans="2:44" x14ac:dyDescent="0.3">
      <c r="B1287" s="14"/>
      <c r="C1287" s="14"/>
      <c r="D1287" s="14"/>
      <c r="E1287" s="14"/>
      <c r="F1287" s="14"/>
      <c r="G1287" s="14"/>
      <c r="H1287" s="14"/>
      <c r="I1287" s="14"/>
      <c r="J1287" s="14"/>
      <c r="K1287" s="14"/>
      <c r="L1287" s="14"/>
      <c r="M1287" s="24" t="str">
        <f t="shared" si="745"/>
        <v/>
      </c>
      <c r="N1287" s="24" t="str">
        <f t="shared" si="746"/>
        <v/>
      </c>
      <c r="O1287" s="24" t="str">
        <f t="shared" si="747"/>
        <v xml:space="preserve"> </v>
      </c>
      <c r="P1287" s="24">
        <f t="shared" si="748"/>
        <v>0</v>
      </c>
      <c r="Q1287" s="25">
        <f t="shared" si="749"/>
        <v>0</v>
      </c>
      <c r="R1287" s="26">
        <f t="shared" si="750"/>
        <v>0</v>
      </c>
      <c r="S1287" s="24" t="str">
        <f t="shared" si="751"/>
        <v/>
      </c>
      <c r="T1287" s="24" t="str">
        <f t="shared" si="752"/>
        <v/>
      </c>
      <c r="U1287" s="24" t="str">
        <f t="shared" si="753"/>
        <v/>
      </c>
      <c r="V1287" s="24" t="str">
        <f t="shared" si="754"/>
        <v/>
      </c>
      <c r="W1287" s="24" t="str">
        <f t="shared" si="755"/>
        <v/>
      </c>
      <c r="X1287" s="24" t="str">
        <f t="shared" si="756"/>
        <v/>
      </c>
      <c r="Y1287" s="24" t="str">
        <f t="shared" si="757"/>
        <v/>
      </c>
      <c r="Z1287" s="24" t="str">
        <f t="shared" si="758"/>
        <v/>
      </c>
      <c r="AA1287" s="24" t="b">
        <f t="shared" si="759"/>
        <v>0</v>
      </c>
      <c r="AB1287" s="34" t="str">
        <f t="shared" si="760"/>
        <v/>
      </c>
      <c r="AC1287" s="34">
        <f t="shared" si="761"/>
        <v>0</v>
      </c>
      <c r="AD1287" s="34">
        <f t="shared" si="762"/>
        <v>0</v>
      </c>
      <c r="AE1287" s="34" t="str">
        <f t="shared" si="763"/>
        <v xml:space="preserve"> 0</v>
      </c>
      <c r="AF1287" s="34">
        <f t="shared" si="764"/>
        <v>0</v>
      </c>
      <c r="AG1287" s="34">
        <f t="shared" si="765"/>
        <v>0</v>
      </c>
      <c r="AH1287" s="34" t="str">
        <f t="shared" si="766"/>
        <v/>
      </c>
      <c r="AI1287" s="172" t="str">
        <f>IF(AJ1287&lt;&gt;"",MAX(AI$3:AI1286)+1,"")</f>
        <v/>
      </c>
      <c r="AJ1287" s="172" t="str">
        <f t="shared" si="767"/>
        <v/>
      </c>
      <c r="AK1287" s="172" t="str">
        <f t="shared" si="768"/>
        <v/>
      </c>
      <c r="AL1287" s="172" t="str">
        <f t="shared" si="769"/>
        <v/>
      </c>
      <c r="AM1287" s="172" t="str">
        <f>IF(AN1287&lt;&gt;"",MAX(AM$3:AM1286)+1,"")</f>
        <v/>
      </c>
      <c r="AN1287" s="172" t="str">
        <f t="shared" si="770"/>
        <v/>
      </c>
      <c r="AO1287" s="172" t="str">
        <f t="shared" si="771"/>
        <v/>
      </c>
      <c r="AP1287" s="172" t="str">
        <f t="shared" si="772"/>
        <v/>
      </c>
      <c r="AQ1287" s="172" t="str">
        <f t="shared" si="773"/>
        <v/>
      </c>
      <c r="AR1287" s="172" t="str">
        <f>Table1[[#This Row],[Sex ]]&amp;Table1[[#This Row],[Month]]</f>
        <v/>
      </c>
    </row>
    <row r="1288" spans="2:44" x14ac:dyDescent="0.3">
      <c r="B1288" s="14"/>
      <c r="C1288" s="14"/>
      <c r="D1288" s="14"/>
      <c r="E1288" s="14"/>
      <c r="F1288" s="14"/>
      <c r="G1288" s="14"/>
      <c r="H1288" s="14"/>
      <c r="I1288" s="14"/>
      <c r="J1288" s="14"/>
      <c r="K1288" s="14"/>
      <c r="L1288" s="14"/>
      <c r="M1288" s="24" t="str">
        <f t="shared" si="745"/>
        <v/>
      </c>
      <c r="N1288" s="24" t="str">
        <f t="shared" si="746"/>
        <v/>
      </c>
      <c r="O1288" s="24" t="str">
        <f t="shared" si="747"/>
        <v xml:space="preserve"> </v>
      </c>
      <c r="P1288" s="24">
        <f t="shared" si="748"/>
        <v>0</v>
      </c>
      <c r="Q1288" s="25">
        <f t="shared" si="749"/>
        <v>0</v>
      </c>
      <c r="R1288" s="26">
        <f t="shared" si="750"/>
        <v>0</v>
      </c>
      <c r="S1288" s="24" t="str">
        <f t="shared" si="751"/>
        <v/>
      </c>
      <c r="T1288" s="24" t="str">
        <f t="shared" si="752"/>
        <v/>
      </c>
      <c r="U1288" s="24" t="str">
        <f t="shared" si="753"/>
        <v/>
      </c>
      <c r="V1288" s="24" t="str">
        <f t="shared" si="754"/>
        <v/>
      </c>
      <c r="W1288" s="24" t="str">
        <f t="shared" si="755"/>
        <v/>
      </c>
      <c r="X1288" s="24" t="str">
        <f t="shared" si="756"/>
        <v/>
      </c>
      <c r="Y1288" s="24" t="str">
        <f t="shared" si="757"/>
        <v/>
      </c>
      <c r="Z1288" s="24" t="str">
        <f t="shared" si="758"/>
        <v/>
      </c>
      <c r="AA1288" s="24" t="b">
        <f t="shared" si="759"/>
        <v>0</v>
      </c>
      <c r="AB1288" s="34" t="str">
        <f t="shared" si="760"/>
        <v/>
      </c>
      <c r="AC1288" s="34">
        <f t="shared" si="761"/>
        <v>0</v>
      </c>
      <c r="AD1288" s="34">
        <f t="shared" si="762"/>
        <v>0</v>
      </c>
      <c r="AE1288" s="34" t="str">
        <f t="shared" si="763"/>
        <v xml:space="preserve"> 0</v>
      </c>
      <c r="AF1288" s="34">
        <f t="shared" si="764"/>
        <v>0</v>
      </c>
      <c r="AG1288" s="34">
        <f t="shared" si="765"/>
        <v>0</v>
      </c>
      <c r="AH1288" s="34" t="str">
        <f t="shared" si="766"/>
        <v/>
      </c>
      <c r="AI1288" s="172" t="str">
        <f>IF(AJ1288&lt;&gt;"",MAX(AI$3:AI1287)+1,"")</f>
        <v/>
      </c>
      <c r="AJ1288" s="172" t="str">
        <f t="shared" si="767"/>
        <v/>
      </c>
      <c r="AK1288" s="172" t="str">
        <f t="shared" si="768"/>
        <v/>
      </c>
      <c r="AL1288" s="172" t="str">
        <f t="shared" si="769"/>
        <v/>
      </c>
      <c r="AM1288" s="172" t="str">
        <f>IF(AN1288&lt;&gt;"",MAX(AM$3:AM1287)+1,"")</f>
        <v/>
      </c>
      <c r="AN1288" s="172" t="str">
        <f t="shared" si="770"/>
        <v/>
      </c>
      <c r="AO1288" s="172" t="str">
        <f t="shared" si="771"/>
        <v/>
      </c>
      <c r="AP1288" s="172" t="str">
        <f t="shared" si="772"/>
        <v/>
      </c>
      <c r="AQ1288" s="172" t="str">
        <f t="shared" si="773"/>
        <v/>
      </c>
      <c r="AR1288" s="172" t="str">
        <f>Table1[[#This Row],[Sex ]]&amp;Table1[[#This Row],[Month]]</f>
        <v/>
      </c>
    </row>
    <row r="1289" spans="2:44" x14ac:dyDescent="0.3">
      <c r="B1289" s="14"/>
      <c r="C1289" s="14"/>
      <c r="D1289" s="14"/>
      <c r="E1289" s="14"/>
      <c r="F1289" s="14"/>
      <c r="G1289" s="14"/>
      <c r="H1289" s="14"/>
      <c r="I1289" s="14"/>
      <c r="J1289" s="14"/>
      <c r="K1289" s="14"/>
      <c r="L1289" s="14"/>
      <c r="M1289" s="24" t="str">
        <f t="shared" si="745"/>
        <v/>
      </c>
      <c r="N1289" s="24" t="str">
        <f t="shared" si="746"/>
        <v/>
      </c>
      <c r="O1289" s="24" t="str">
        <f t="shared" si="747"/>
        <v xml:space="preserve"> </v>
      </c>
      <c r="P1289" s="24">
        <f t="shared" si="748"/>
        <v>0</v>
      </c>
      <c r="Q1289" s="25">
        <f t="shared" si="749"/>
        <v>0</v>
      </c>
      <c r="R1289" s="26">
        <f t="shared" si="750"/>
        <v>0</v>
      </c>
      <c r="S1289" s="24" t="str">
        <f t="shared" si="751"/>
        <v/>
      </c>
      <c r="T1289" s="24" t="str">
        <f t="shared" si="752"/>
        <v/>
      </c>
      <c r="U1289" s="24" t="str">
        <f t="shared" si="753"/>
        <v/>
      </c>
      <c r="V1289" s="24" t="str">
        <f t="shared" si="754"/>
        <v/>
      </c>
      <c r="W1289" s="24" t="str">
        <f t="shared" si="755"/>
        <v/>
      </c>
      <c r="X1289" s="24" t="str">
        <f t="shared" si="756"/>
        <v/>
      </c>
      <c r="Y1289" s="24" t="str">
        <f t="shared" si="757"/>
        <v/>
      </c>
      <c r="Z1289" s="24" t="str">
        <f t="shared" si="758"/>
        <v/>
      </c>
      <c r="AA1289" s="24" t="b">
        <f t="shared" si="759"/>
        <v>0</v>
      </c>
      <c r="AB1289" s="34" t="str">
        <f t="shared" si="760"/>
        <v/>
      </c>
      <c r="AC1289" s="34">
        <f t="shared" si="761"/>
        <v>0</v>
      </c>
      <c r="AD1289" s="34">
        <f t="shared" si="762"/>
        <v>0</v>
      </c>
      <c r="AE1289" s="34" t="str">
        <f t="shared" si="763"/>
        <v xml:space="preserve"> 0</v>
      </c>
      <c r="AF1289" s="34">
        <f t="shared" si="764"/>
        <v>0</v>
      </c>
      <c r="AG1289" s="34">
        <f t="shared" si="765"/>
        <v>0</v>
      </c>
      <c r="AH1289" s="34" t="str">
        <f t="shared" si="766"/>
        <v/>
      </c>
      <c r="AI1289" s="172" t="str">
        <f>IF(AJ1289&lt;&gt;"",MAX(AI$3:AI1288)+1,"")</f>
        <v/>
      </c>
      <c r="AJ1289" s="172" t="str">
        <f t="shared" si="767"/>
        <v/>
      </c>
      <c r="AK1289" s="172" t="str">
        <f t="shared" si="768"/>
        <v/>
      </c>
      <c r="AL1289" s="172" t="str">
        <f t="shared" si="769"/>
        <v/>
      </c>
      <c r="AM1289" s="172" t="str">
        <f>IF(AN1289&lt;&gt;"",MAX(AM$3:AM1288)+1,"")</f>
        <v/>
      </c>
      <c r="AN1289" s="172" t="str">
        <f t="shared" si="770"/>
        <v/>
      </c>
      <c r="AO1289" s="172" t="str">
        <f t="shared" si="771"/>
        <v/>
      </c>
      <c r="AP1289" s="172" t="str">
        <f t="shared" si="772"/>
        <v/>
      </c>
      <c r="AQ1289" s="172" t="str">
        <f t="shared" si="773"/>
        <v/>
      </c>
      <c r="AR1289" s="172" t="str">
        <f>Table1[[#This Row],[Sex ]]&amp;Table1[[#This Row],[Month]]</f>
        <v/>
      </c>
    </row>
    <row r="1290" spans="2:44" x14ac:dyDescent="0.3">
      <c r="B1290" s="14"/>
      <c r="C1290" s="14"/>
      <c r="D1290" s="14"/>
      <c r="E1290" s="14"/>
      <c r="F1290" s="14"/>
      <c r="G1290" s="14"/>
      <c r="H1290" s="14"/>
      <c r="I1290" s="14"/>
      <c r="J1290" s="14"/>
      <c r="K1290" s="14"/>
      <c r="L1290" s="14"/>
      <c r="M1290" s="24" t="str">
        <f t="shared" si="745"/>
        <v/>
      </c>
      <c r="N1290" s="24" t="str">
        <f t="shared" si="746"/>
        <v/>
      </c>
      <c r="O1290" s="24" t="str">
        <f t="shared" si="747"/>
        <v xml:space="preserve"> </v>
      </c>
      <c r="P1290" s="24">
        <f t="shared" si="748"/>
        <v>0</v>
      </c>
      <c r="Q1290" s="25">
        <f t="shared" si="749"/>
        <v>0</v>
      </c>
      <c r="R1290" s="26">
        <f t="shared" si="750"/>
        <v>0</v>
      </c>
      <c r="S1290" s="24" t="str">
        <f t="shared" si="751"/>
        <v/>
      </c>
      <c r="T1290" s="24" t="str">
        <f t="shared" si="752"/>
        <v/>
      </c>
      <c r="U1290" s="24" t="str">
        <f t="shared" si="753"/>
        <v/>
      </c>
      <c r="V1290" s="24" t="str">
        <f t="shared" si="754"/>
        <v/>
      </c>
      <c r="W1290" s="24" t="str">
        <f t="shared" si="755"/>
        <v/>
      </c>
      <c r="X1290" s="24" t="str">
        <f t="shared" si="756"/>
        <v/>
      </c>
      <c r="Y1290" s="24" t="str">
        <f t="shared" si="757"/>
        <v/>
      </c>
      <c r="Z1290" s="24" t="str">
        <f t="shared" si="758"/>
        <v/>
      </c>
      <c r="AA1290" s="24" t="b">
        <f t="shared" si="759"/>
        <v>0</v>
      </c>
      <c r="AB1290" s="34" t="str">
        <f t="shared" si="760"/>
        <v/>
      </c>
      <c r="AC1290" s="34">
        <f t="shared" si="761"/>
        <v>0</v>
      </c>
      <c r="AD1290" s="34">
        <f t="shared" si="762"/>
        <v>0</v>
      </c>
      <c r="AE1290" s="34" t="str">
        <f t="shared" si="763"/>
        <v xml:space="preserve"> 0</v>
      </c>
      <c r="AF1290" s="34">
        <f t="shared" si="764"/>
        <v>0</v>
      </c>
      <c r="AG1290" s="34">
        <f t="shared" si="765"/>
        <v>0</v>
      </c>
      <c r="AH1290" s="34" t="str">
        <f t="shared" si="766"/>
        <v/>
      </c>
      <c r="AI1290" s="172" t="str">
        <f>IF(AJ1290&lt;&gt;"",MAX(AI$3:AI1289)+1,"")</f>
        <v/>
      </c>
      <c r="AJ1290" s="172" t="str">
        <f t="shared" si="767"/>
        <v/>
      </c>
      <c r="AK1290" s="172" t="str">
        <f t="shared" si="768"/>
        <v/>
      </c>
      <c r="AL1290" s="172" t="str">
        <f t="shared" si="769"/>
        <v/>
      </c>
      <c r="AM1290" s="172" t="str">
        <f>IF(AN1290&lt;&gt;"",MAX(AM$3:AM1289)+1,"")</f>
        <v/>
      </c>
      <c r="AN1290" s="172" t="str">
        <f t="shared" si="770"/>
        <v/>
      </c>
      <c r="AO1290" s="172" t="str">
        <f t="shared" si="771"/>
        <v/>
      </c>
      <c r="AP1290" s="172" t="str">
        <f t="shared" si="772"/>
        <v/>
      </c>
      <c r="AQ1290" s="172" t="str">
        <f t="shared" si="773"/>
        <v/>
      </c>
      <c r="AR1290" s="172" t="str">
        <f>Table1[[#This Row],[Sex ]]&amp;Table1[[#This Row],[Month]]</f>
        <v/>
      </c>
    </row>
    <row r="1291" spans="2:44" x14ac:dyDescent="0.3">
      <c r="B1291" s="14"/>
      <c r="C1291" s="14"/>
      <c r="D1291" s="14"/>
      <c r="E1291" s="14"/>
      <c r="F1291" s="14"/>
      <c r="G1291" s="14"/>
      <c r="H1291" s="14"/>
      <c r="I1291" s="14"/>
      <c r="J1291" s="14"/>
      <c r="K1291" s="14"/>
      <c r="L1291" s="14"/>
      <c r="M1291" s="24" t="str">
        <f t="shared" si="745"/>
        <v/>
      </c>
      <c r="N1291" s="24" t="str">
        <f t="shared" si="746"/>
        <v/>
      </c>
      <c r="O1291" s="24" t="str">
        <f t="shared" si="747"/>
        <v xml:space="preserve"> </v>
      </c>
      <c r="P1291" s="24">
        <f t="shared" si="748"/>
        <v>0</v>
      </c>
      <c r="Q1291" s="25">
        <f t="shared" si="749"/>
        <v>0</v>
      </c>
      <c r="R1291" s="26">
        <f t="shared" si="750"/>
        <v>0</v>
      </c>
      <c r="S1291" s="24" t="str">
        <f t="shared" si="751"/>
        <v/>
      </c>
      <c r="T1291" s="24" t="str">
        <f t="shared" si="752"/>
        <v/>
      </c>
      <c r="U1291" s="24" t="str">
        <f t="shared" si="753"/>
        <v/>
      </c>
      <c r="V1291" s="24" t="str">
        <f t="shared" si="754"/>
        <v/>
      </c>
      <c r="W1291" s="24" t="str">
        <f t="shared" si="755"/>
        <v/>
      </c>
      <c r="X1291" s="24" t="str">
        <f t="shared" si="756"/>
        <v/>
      </c>
      <c r="Y1291" s="24" t="str">
        <f t="shared" si="757"/>
        <v/>
      </c>
      <c r="Z1291" s="24" t="str">
        <f t="shared" si="758"/>
        <v/>
      </c>
      <c r="AA1291" s="24" t="b">
        <f t="shared" si="759"/>
        <v>0</v>
      </c>
      <c r="AB1291" s="34" t="str">
        <f t="shared" si="760"/>
        <v/>
      </c>
      <c r="AC1291" s="34">
        <f t="shared" si="761"/>
        <v>0</v>
      </c>
      <c r="AD1291" s="34">
        <f t="shared" si="762"/>
        <v>0</v>
      </c>
      <c r="AE1291" s="34" t="str">
        <f t="shared" si="763"/>
        <v xml:space="preserve"> 0</v>
      </c>
      <c r="AF1291" s="34">
        <f t="shared" si="764"/>
        <v>0</v>
      </c>
      <c r="AG1291" s="34">
        <f t="shared" si="765"/>
        <v>0</v>
      </c>
      <c r="AH1291" s="34" t="str">
        <f t="shared" si="766"/>
        <v/>
      </c>
      <c r="AI1291" s="172" t="str">
        <f>IF(AJ1291&lt;&gt;"",MAX(AI$3:AI1290)+1,"")</f>
        <v/>
      </c>
      <c r="AJ1291" s="172" t="str">
        <f t="shared" si="767"/>
        <v/>
      </c>
      <c r="AK1291" s="172" t="str">
        <f t="shared" si="768"/>
        <v/>
      </c>
      <c r="AL1291" s="172" t="str">
        <f t="shared" si="769"/>
        <v/>
      </c>
      <c r="AM1291" s="172" t="str">
        <f>IF(AN1291&lt;&gt;"",MAX(AM$3:AM1290)+1,"")</f>
        <v/>
      </c>
      <c r="AN1291" s="172" t="str">
        <f t="shared" si="770"/>
        <v/>
      </c>
      <c r="AO1291" s="172" t="str">
        <f t="shared" si="771"/>
        <v/>
      </c>
      <c r="AP1291" s="172" t="str">
        <f t="shared" si="772"/>
        <v/>
      </c>
      <c r="AQ1291" s="172" t="str">
        <f t="shared" si="773"/>
        <v/>
      </c>
      <c r="AR1291" s="172" t="str">
        <f>Table1[[#This Row],[Sex ]]&amp;Table1[[#This Row],[Month]]</f>
        <v/>
      </c>
    </row>
    <row r="1292" spans="2:44" x14ac:dyDescent="0.3">
      <c r="B1292" s="14"/>
      <c r="C1292" s="14"/>
      <c r="D1292" s="14"/>
      <c r="E1292" s="14"/>
      <c r="F1292" s="14"/>
      <c r="G1292" s="14"/>
      <c r="H1292" s="14"/>
      <c r="I1292" s="14"/>
      <c r="J1292" s="14"/>
      <c r="K1292" s="14"/>
      <c r="L1292" s="14"/>
      <c r="M1292" s="24" t="str">
        <f t="shared" si="745"/>
        <v/>
      </c>
      <c r="N1292" s="24" t="str">
        <f t="shared" si="746"/>
        <v/>
      </c>
      <c r="O1292" s="24" t="str">
        <f t="shared" si="747"/>
        <v xml:space="preserve"> </v>
      </c>
      <c r="P1292" s="24">
        <f t="shared" si="748"/>
        <v>0</v>
      </c>
      <c r="Q1292" s="25">
        <f t="shared" si="749"/>
        <v>0</v>
      </c>
      <c r="R1292" s="26">
        <f t="shared" si="750"/>
        <v>0</v>
      </c>
      <c r="S1292" s="24" t="str">
        <f t="shared" si="751"/>
        <v/>
      </c>
      <c r="T1292" s="24" t="str">
        <f t="shared" si="752"/>
        <v/>
      </c>
      <c r="U1292" s="24" t="str">
        <f t="shared" si="753"/>
        <v/>
      </c>
      <c r="V1292" s="24" t="str">
        <f t="shared" si="754"/>
        <v/>
      </c>
      <c r="W1292" s="24" t="str">
        <f t="shared" si="755"/>
        <v/>
      </c>
      <c r="X1292" s="24" t="str">
        <f t="shared" si="756"/>
        <v/>
      </c>
      <c r="Y1292" s="24" t="str">
        <f t="shared" si="757"/>
        <v/>
      </c>
      <c r="Z1292" s="24" t="str">
        <f t="shared" si="758"/>
        <v/>
      </c>
      <c r="AA1292" s="24" t="b">
        <f t="shared" si="759"/>
        <v>0</v>
      </c>
      <c r="AB1292" s="34" t="str">
        <f t="shared" si="760"/>
        <v/>
      </c>
      <c r="AC1292" s="34">
        <f t="shared" si="761"/>
        <v>0</v>
      </c>
      <c r="AD1292" s="34">
        <f t="shared" si="762"/>
        <v>0</v>
      </c>
      <c r="AE1292" s="34" t="str">
        <f t="shared" si="763"/>
        <v xml:space="preserve"> 0</v>
      </c>
      <c r="AF1292" s="34">
        <f t="shared" si="764"/>
        <v>0</v>
      </c>
      <c r="AG1292" s="34">
        <f t="shared" si="765"/>
        <v>0</v>
      </c>
      <c r="AH1292" s="34" t="str">
        <f t="shared" si="766"/>
        <v/>
      </c>
      <c r="AI1292" s="172" t="str">
        <f>IF(AJ1292&lt;&gt;"",MAX(AI$3:AI1291)+1,"")</f>
        <v/>
      </c>
      <c r="AJ1292" s="172" t="str">
        <f t="shared" si="767"/>
        <v/>
      </c>
      <c r="AK1292" s="172" t="str">
        <f t="shared" si="768"/>
        <v/>
      </c>
      <c r="AL1292" s="172" t="str">
        <f t="shared" si="769"/>
        <v/>
      </c>
      <c r="AM1292" s="172" t="str">
        <f>IF(AN1292&lt;&gt;"",MAX(AM$3:AM1291)+1,"")</f>
        <v/>
      </c>
      <c r="AN1292" s="172" t="str">
        <f t="shared" si="770"/>
        <v/>
      </c>
      <c r="AO1292" s="172" t="str">
        <f t="shared" si="771"/>
        <v/>
      </c>
      <c r="AP1292" s="172" t="str">
        <f t="shared" si="772"/>
        <v/>
      </c>
      <c r="AQ1292" s="172" t="str">
        <f t="shared" si="773"/>
        <v/>
      </c>
      <c r="AR1292" s="172" t="str">
        <f>Table1[[#This Row],[Sex ]]&amp;Table1[[#This Row],[Month]]</f>
        <v/>
      </c>
    </row>
    <row r="1293" spans="2:44" x14ac:dyDescent="0.3">
      <c r="B1293" s="14"/>
      <c r="C1293" s="14"/>
      <c r="D1293" s="14"/>
      <c r="E1293" s="14"/>
      <c r="F1293" s="14"/>
      <c r="G1293" s="14"/>
      <c r="H1293" s="14"/>
      <c r="I1293" s="14"/>
      <c r="J1293" s="14"/>
      <c r="K1293" s="14"/>
      <c r="L1293" s="14"/>
      <c r="M1293" s="24" t="str">
        <f t="shared" si="745"/>
        <v/>
      </c>
      <c r="N1293" s="24" t="str">
        <f t="shared" si="746"/>
        <v/>
      </c>
      <c r="O1293" s="24" t="str">
        <f t="shared" si="747"/>
        <v xml:space="preserve"> </v>
      </c>
      <c r="P1293" s="24">
        <f t="shared" si="748"/>
        <v>0</v>
      </c>
      <c r="Q1293" s="25">
        <f t="shared" si="749"/>
        <v>0</v>
      </c>
      <c r="R1293" s="26">
        <f t="shared" si="750"/>
        <v>0</v>
      </c>
      <c r="S1293" s="24" t="str">
        <f t="shared" si="751"/>
        <v/>
      </c>
      <c r="T1293" s="24" t="str">
        <f t="shared" si="752"/>
        <v/>
      </c>
      <c r="U1293" s="24" t="str">
        <f t="shared" si="753"/>
        <v/>
      </c>
      <c r="V1293" s="24" t="str">
        <f t="shared" si="754"/>
        <v/>
      </c>
      <c r="W1293" s="24" t="str">
        <f t="shared" si="755"/>
        <v/>
      </c>
      <c r="X1293" s="24" t="str">
        <f t="shared" si="756"/>
        <v/>
      </c>
      <c r="Y1293" s="24" t="str">
        <f t="shared" si="757"/>
        <v/>
      </c>
      <c r="Z1293" s="24" t="str">
        <f t="shared" si="758"/>
        <v/>
      </c>
      <c r="AA1293" s="24" t="b">
        <f t="shared" si="759"/>
        <v>0</v>
      </c>
      <c r="AB1293" s="34" t="str">
        <f t="shared" si="760"/>
        <v/>
      </c>
      <c r="AC1293" s="34">
        <f t="shared" si="761"/>
        <v>0</v>
      </c>
      <c r="AD1293" s="34">
        <f t="shared" si="762"/>
        <v>0</v>
      </c>
      <c r="AE1293" s="34" t="str">
        <f t="shared" si="763"/>
        <v xml:space="preserve"> 0</v>
      </c>
      <c r="AF1293" s="34">
        <f t="shared" si="764"/>
        <v>0</v>
      </c>
      <c r="AG1293" s="34">
        <f t="shared" si="765"/>
        <v>0</v>
      </c>
      <c r="AH1293" s="34" t="str">
        <f t="shared" si="766"/>
        <v/>
      </c>
      <c r="AI1293" s="172" t="str">
        <f>IF(AJ1293&lt;&gt;"",MAX(AI$3:AI1292)+1,"")</f>
        <v/>
      </c>
      <c r="AJ1293" s="172" t="str">
        <f t="shared" si="767"/>
        <v/>
      </c>
      <c r="AK1293" s="172" t="str">
        <f t="shared" si="768"/>
        <v/>
      </c>
      <c r="AL1293" s="172" t="str">
        <f t="shared" si="769"/>
        <v/>
      </c>
      <c r="AM1293" s="172" t="str">
        <f>IF(AN1293&lt;&gt;"",MAX(AM$3:AM1292)+1,"")</f>
        <v/>
      </c>
      <c r="AN1293" s="172" t="str">
        <f t="shared" si="770"/>
        <v/>
      </c>
      <c r="AO1293" s="172" t="str">
        <f t="shared" si="771"/>
        <v/>
      </c>
      <c r="AP1293" s="172" t="str">
        <f t="shared" si="772"/>
        <v/>
      </c>
      <c r="AQ1293" s="172" t="str">
        <f t="shared" si="773"/>
        <v/>
      </c>
      <c r="AR1293" s="172" t="str">
        <f>Table1[[#This Row],[Sex ]]&amp;Table1[[#This Row],[Month]]</f>
        <v/>
      </c>
    </row>
    <row r="1294" spans="2:44" x14ac:dyDescent="0.3">
      <c r="B1294" s="14"/>
      <c r="C1294" s="14"/>
      <c r="D1294" s="14"/>
      <c r="E1294" s="14"/>
      <c r="F1294" s="14"/>
      <c r="G1294" s="14"/>
      <c r="H1294" s="14"/>
      <c r="I1294" s="14"/>
      <c r="J1294" s="14"/>
      <c r="K1294" s="14"/>
      <c r="L1294" s="14"/>
      <c r="M1294" s="24" t="str">
        <f t="shared" si="745"/>
        <v/>
      </c>
      <c r="N1294" s="24" t="str">
        <f t="shared" si="746"/>
        <v/>
      </c>
      <c r="O1294" s="24" t="str">
        <f t="shared" si="747"/>
        <v xml:space="preserve"> </v>
      </c>
      <c r="P1294" s="24">
        <f t="shared" si="748"/>
        <v>0</v>
      </c>
      <c r="Q1294" s="25">
        <f t="shared" si="749"/>
        <v>0</v>
      </c>
      <c r="R1294" s="26">
        <f t="shared" si="750"/>
        <v>0</v>
      </c>
      <c r="S1294" s="24" t="str">
        <f t="shared" si="751"/>
        <v/>
      </c>
      <c r="T1294" s="24" t="str">
        <f t="shared" si="752"/>
        <v/>
      </c>
      <c r="U1294" s="24" t="str">
        <f t="shared" si="753"/>
        <v/>
      </c>
      <c r="V1294" s="24" t="str">
        <f t="shared" si="754"/>
        <v/>
      </c>
      <c r="W1294" s="24" t="str">
        <f t="shared" si="755"/>
        <v/>
      </c>
      <c r="X1294" s="24" t="str">
        <f t="shared" si="756"/>
        <v/>
      </c>
      <c r="Y1294" s="24" t="str">
        <f t="shared" si="757"/>
        <v/>
      </c>
      <c r="Z1294" s="24" t="str">
        <f t="shared" si="758"/>
        <v/>
      </c>
      <c r="AA1294" s="24" t="b">
        <f t="shared" si="759"/>
        <v>0</v>
      </c>
      <c r="AB1294" s="34" t="str">
        <f t="shared" si="760"/>
        <v/>
      </c>
      <c r="AC1294" s="34">
        <f t="shared" si="761"/>
        <v>0</v>
      </c>
      <c r="AD1294" s="34">
        <f t="shared" si="762"/>
        <v>0</v>
      </c>
      <c r="AE1294" s="34" t="str">
        <f t="shared" si="763"/>
        <v xml:space="preserve"> 0</v>
      </c>
      <c r="AF1294" s="34">
        <f t="shared" si="764"/>
        <v>0</v>
      </c>
      <c r="AG1294" s="34">
        <f t="shared" si="765"/>
        <v>0</v>
      </c>
      <c r="AH1294" s="34" t="str">
        <f t="shared" si="766"/>
        <v/>
      </c>
      <c r="AI1294" s="172" t="str">
        <f>IF(AJ1294&lt;&gt;"",MAX(AI$3:AI1293)+1,"")</f>
        <v/>
      </c>
      <c r="AJ1294" s="172" t="str">
        <f t="shared" si="767"/>
        <v/>
      </c>
      <c r="AK1294" s="172" t="str">
        <f t="shared" si="768"/>
        <v/>
      </c>
      <c r="AL1294" s="172" t="str">
        <f t="shared" si="769"/>
        <v/>
      </c>
      <c r="AM1294" s="172" t="str">
        <f>IF(AN1294&lt;&gt;"",MAX(AM$3:AM1293)+1,"")</f>
        <v/>
      </c>
      <c r="AN1294" s="172" t="str">
        <f t="shared" si="770"/>
        <v/>
      </c>
      <c r="AO1294" s="172" t="str">
        <f t="shared" si="771"/>
        <v/>
      </c>
      <c r="AP1294" s="172" t="str">
        <f t="shared" si="772"/>
        <v/>
      </c>
      <c r="AQ1294" s="172" t="str">
        <f t="shared" si="773"/>
        <v/>
      </c>
      <c r="AR1294" s="172" t="str">
        <f>Table1[[#This Row],[Sex ]]&amp;Table1[[#This Row],[Month]]</f>
        <v/>
      </c>
    </row>
    <row r="1295" spans="2:44" x14ac:dyDescent="0.3">
      <c r="B1295" s="14"/>
      <c r="C1295" s="14"/>
      <c r="D1295" s="14"/>
      <c r="E1295" s="14"/>
      <c r="F1295" s="14"/>
      <c r="G1295" s="14"/>
      <c r="H1295" s="14"/>
      <c r="I1295" s="14"/>
      <c r="J1295" s="14"/>
      <c r="K1295" s="14"/>
      <c r="L1295" s="14"/>
      <c r="M1295" s="24" t="str">
        <f t="shared" si="745"/>
        <v/>
      </c>
      <c r="N1295" s="24" t="str">
        <f t="shared" si="746"/>
        <v/>
      </c>
      <c r="O1295" s="24" t="str">
        <f t="shared" si="747"/>
        <v xml:space="preserve"> </v>
      </c>
      <c r="P1295" s="24">
        <f t="shared" si="748"/>
        <v>0</v>
      </c>
      <c r="Q1295" s="25">
        <f t="shared" si="749"/>
        <v>0</v>
      </c>
      <c r="R1295" s="26">
        <f t="shared" si="750"/>
        <v>0</v>
      </c>
      <c r="S1295" s="24" t="str">
        <f t="shared" si="751"/>
        <v/>
      </c>
      <c r="T1295" s="24" t="str">
        <f t="shared" si="752"/>
        <v/>
      </c>
      <c r="U1295" s="24" t="str">
        <f t="shared" si="753"/>
        <v/>
      </c>
      <c r="V1295" s="24" t="str">
        <f t="shared" si="754"/>
        <v/>
      </c>
      <c r="W1295" s="24" t="str">
        <f t="shared" si="755"/>
        <v/>
      </c>
      <c r="X1295" s="24" t="str">
        <f t="shared" si="756"/>
        <v/>
      </c>
      <c r="Y1295" s="24" t="str">
        <f t="shared" si="757"/>
        <v/>
      </c>
      <c r="Z1295" s="24" t="str">
        <f t="shared" si="758"/>
        <v/>
      </c>
      <c r="AA1295" s="24" t="b">
        <f t="shared" si="759"/>
        <v>0</v>
      </c>
      <c r="AB1295" s="34" t="str">
        <f t="shared" si="760"/>
        <v/>
      </c>
      <c r="AC1295" s="34">
        <f t="shared" si="761"/>
        <v>0</v>
      </c>
      <c r="AD1295" s="34">
        <f t="shared" si="762"/>
        <v>0</v>
      </c>
      <c r="AE1295" s="34" t="str">
        <f t="shared" si="763"/>
        <v xml:space="preserve"> 0</v>
      </c>
      <c r="AF1295" s="34">
        <f t="shared" si="764"/>
        <v>0</v>
      </c>
      <c r="AG1295" s="34">
        <f t="shared" si="765"/>
        <v>0</v>
      </c>
      <c r="AH1295" s="34" t="str">
        <f t="shared" si="766"/>
        <v/>
      </c>
      <c r="AI1295" s="172" t="str">
        <f>IF(AJ1295&lt;&gt;"",MAX(AI$3:AI1294)+1,"")</f>
        <v/>
      </c>
      <c r="AJ1295" s="172" t="str">
        <f t="shared" si="767"/>
        <v/>
      </c>
      <c r="AK1295" s="172" t="str">
        <f t="shared" si="768"/>
        <v/>
      </c>
      <c r="AL1295" s="172" t="str">
        <f t="shared" si="769"/>
        <v/>
      </c>
      <c r="AM1295" s="172" t="str">
        <f>IF(AN1295&lt;&gt;"",MAX(AM$3:AM1294)+1,"")</f>
        <v/>
      </c>
      <c r="AN1295" s="172" t="str">
        <f t="shared" si="770"/>
        <v/>
      </c>
      <c r="AO1295" s="172" t="str">
        <f t="shared" si="771"/>
        <v/>
      </c>
      <c r="AP1295" s="172" t="str">
        <f t="shared" si="772"/>
        <v/>
      </c>
      <c r="AQ1295" s="172" t="str">
        <f t="shared" si="773"/>
        <v/>
      </c>
      <c r="AR1295" s="172" t="str">
        <f>Table1[[#This Row],[Sex ]]&amp;Table1[[#This Row],[Month]]</f>
        <v/>
      </c>
    </row>
    <row r="1296" spans="2:44" x14ac:dyDescent="0.3">
      <c r="B1296" s="14"/>
      <c r="C1296" s="14"/>
      <c r="D1296" s="14"/>
      <c r="E1296" s="14"/>
      <c r="F1296" s="14"/>
      <c r="G1296" s="14"/>
      <c r="H1296" s="14"/>
      <c r="I1296" s="14"/>
      <c r="J1296" s="14"/>
      <c r="K1296" s="14"/>
      <c r="L1296" s="14"/>
      <c r="M1296" s="24" t="str">
        <f t="shared" si="745"/>
        <v/>
      </c>
      <c r="N1296" s="24" t="str">
        <f t="shared" si="746"/>
        <v/>
      </c>
      <c r="O1296" s="24" t="str">
        <f t="shared" si="747"/>
        <v xml:space="preserve"> </v>
      </c>
      <c r="P1296" s="24">
        <f t="shared" si="748"/>
        <v>0</v>
      </c>
      <c r="Q1296" s="25">
        <f t="shared" si="749"/>
        <v>0</v>
      </c>
      <c r="R1296" s="26">
        <f t="shared" si="750"/>
        <v>0</v>
      </c>
      <c r="S1296" s="24" t="str">
        <f t="shared" si="751"/>
        <v/>
      </c>
      <c r="T1296" s="24" t="str">
        <f t="shared" si="752"/>
        <v/>
      </c>
      <c r="U1296" s="24" t="str">
        <f t="shared" si="753"/>
        <v/>
      </c>
      <c r="V1296" s="24" t="str">
        <f t="shared" si="754"/>
        <v/>
      </c>
      <c r="W1296" s="24" t="str">
        <f t="shared" si="755"/>
        <v/>
      </c>
      <c r="X1296" s="24" t="str">
        <f t="shared" si="756"/>
        <v/>
      </c>
      <c r="Y1296" s="24" t="str">
        <f t="shared" si="757"/>
        <v/>
      </c>
      <c r="Z1296" s="24" t="str">
        <f t="shared" si="758"/>
        <v/>
      </c>
      <c r="AA1296" s="24" t="b">
        <f t="shared" si="759"/>
        <v>0</v>
      </c>
      <c r="AB1296" s="34" t="str">
        <f t="shared" si="760"/>
        <v/>
      </c>
      <c r="AC1296" s="34">
        <f t="shared" si="761"/>
        <v>0</v>
      </c>
      <c r="AD1296" s="34">
        <f t="shared" si="762"/>
        <v>0</v>
      </c>
      <c r="AE1296" s="34" t="str">
        <f t="shared" si="763"/>
        <v xml:space="preserve"> 0</v>
      </c>
      <c r="AF1296" s="34">
        <f t="shared" si="764"/>
        <v>0</v>
      </c>
      <c r="AG1296" s="34">
        <f t="shared" si="765"/>
        <v>0</v>
      </c>
      <c r="AH1296" s="34" t="str">
        <f t="shared" si="766"/>
        <v/>
      </c>
      <c r="AI1296" s="172" t="str">
        <f>IF(AJ1296&lt;&gt;"",MAX(AI$3:AI1295)+1,"")</f>
        <v/>
      </c>
      <c r="AJ1296" s="172" t="str">
        <f t="shared" si="767"/>
        <v/>
      </c>
      <c r="AK1296" s="172" t="str">
        <f t="shared" si="768"/>
        <v/>
      </c>
      <c r="AL1296" s="172" t="str">
        <f t="shared" si="769"/>
        <v/>
      </c>
      <c r="AM1296" s="172" t="str">
        <f>IF(AN1296&lt;&gt;"",MAX(AM$3:AM1295)+1,"")</f>
        <v/>
      </c>
      <c r="AN1296" s="172" t="str">
        <f t="shared" si="770"/>
        <v/>
      </c>
      <c r="AO1296" s="172" t="str">
        <f t="shared" si="771"/>
        <v/>
      </c>
      <c r="AP1296" s="172" t="str">
        <f t="shared" si="772"/>
        <v/>
      </c>
      <c r="AQ1296" s="172" t="str">
        <f t="shared" si="773"/>
        <v/>
      </c>
      <c r="AR1296" s="172" t="str">
        <f>Table1[[#This Row],[Sex ]]&amp;Table1[[#This Row],[Month]]</f>
        <v/>
      </c>
    </row>
    <row r="1297" spans="2:44" x14ac:dyDescent="0.3">
      <c r="B1297" s="14"/>
      <c r="C1297" s="14"/>
      <c r="D1297" s="14"/>
      <c r="E1297" s="14"/>
      <c r="F1297" s="14"/>
      <c r="G1297" s="14"/>
      <c r="H1297" s="14"/>
      <c r="I1297" s="14"/>
      <c r="J1297" s="14"/>
      <c r="K1297" s="14"/>
      <c r="L1297" s="14"/>
      <c r="M1297" s="24" t="str">
        <f t="shared" si="745"/>
        <v/>
      </c>
      <c r="N1297" s="24" t="str">
        <f t="shared" si="746"/>
        <v/>
      </c>
      <c r="O1297" s="24" t="str">
        <f t="shared" si="747"/>
        <v xml:space="preserve"> </v>
      </c>
      <c r="P1297" s="24">
        <f t="shared" si="748"/>
        <v>0</v>
      </c>
      <c r="Q1297" s="25">
        <f t="shared" si="749"/>
        <v>0</v>
      </c>
      <c r="R1297" s="26">
        <f t="shared" si="750"/>
        <v>0</v>
      </c>
      <c r="S1297" s="24" t="str">
        <f t="shared" si="751"/>
        <v/>
      </c>
      <c r="T1297" s="24" t="str">
        <f t="shared" si="752"/>
        <v/>
      </c>
      <c r="U1297" s="24" t="str">
        <f t="shared" si="753"/>
        <v/>
      </c>
      <c r="V1297" s="24" t="str">
        <f t="shared" si="754"/>
        <v/>
      </c>
      <c r="W1297" s="24" t="str">
        <f t="shared" si="755"/>
        <v/>
      </c>
      <c r="X1297" s="24" t="str">
        <f t="shared" si="756"/>
        <v/>
      </c>
      <c r="Y1297" s="24" t="str">
        <f t="shared" si="757"/>
        <v/>
      </c>
      <c r="Z1297" s="24" t="str">
        <f t="shared" si="758"/>
        <v/>
      </c>
      <c r="AA1297" s="24" t="b">
        <f t="shared" si="759"/>
        <v>0</v>
      </c>
      <c r="AB1297" s="34" t="str">
        <f t="shared" si="760"/>
        <v/>
      </c>
      <c r="AC1297" s="34">
        <f t="shared" si="761"/>
        <v>0</v>
      </c>
      <c r="AD1297" s="34">
        <f t="shared" si="762"/>
        <v>0</v>
      </c>
      <c r="AE1297" s="34" t="str">
        <f t="shared" si="763"/>
        <v xml:space="preserve"> 0</v>
      </c>
      <c r="AF1297" s="34">
        <f t="shared" si="764"/>
        <v>0</v>
      </c>
      <c r="AG1297" s="34">
        <f t="shared" si="765"/>
        <v>0</v>
      </c>
      <c r="AH1297" s="34" t="str">
        <f t="shared" si="766"/>
        <v/>
      </c>
      <c r="AI1297" s="172" t="str">
        <f>IF(AJ1297&lt;&gt;"",MAX(AI$3:AI1296)+1,"")</f>
        <v/>
      </c>
      <c r="AJ1297" s="172" t="str">
        <f t="shared" si="767"/>
        <v/>
      </c>
      <c r="AK1297" s="172" t="str">
        <f t="shared" si="768"/>
        <v/>
      </c>
      <c r="AL1297" s="172" t="str">
        <f t="shared" si="769"/>
        <v/>
      </c>
      <c r="AM1297" s="172" t="str">
        <f>IF(AN1297&lt;&gt;"",MAX(AM$3:AM1296)+1,"")</f>
        <v/>
      </c>
      <c r="AN1297" s="172" t="str">
        <f t="shared" si="770"/>
        <v/>
      </c>
      <c r="AO1297" s="172" t="str">
        <f t="shared" si="771"/>
        <v/>
      </c>
      <c r="AP1297" s="172" t="str">
        <f t="shared" si="772"/>
        <v/>
      </c>
      <c r="AQ1297" s="172" t="str">
        <f t="shared" si="773"/>
        <v/>
      </c>
      <c r="AR1297" s="172" t="str">
        <f>Table1[[#This Row],[Sex ]]&amp;Table1[[#This Row],[Month]]</f>
        <v/>
      </c>
    </row>
    <row r="1298" spans="2:44" x14ac:dyDescent="0.3">
      <c r="B1298" s="14"/>
      <c r="C1298" s="14"/>
      <c r="D1298" s="14"/>
      <c r="E1298" s="14"/>
      <c r="F1298" s="14"/>
      <c r="G1298" s="14"/>
      <c r="H1298" s="14"/>
      <c r="I1298" s="14"/>
      <c r="J1298" s="14"/>
      <c r="K1298" s="14"/>
      <c r="L1298" s="14"/>
      <c r="M1298" s="24" t="str">
        <f t="shared" si="745"/>
        <v/>
      </c>
      <c r="N1298" s="24" t="str">
        <f t="shared" si="746"/>
        <v/>
      </c>
      <c r="O1298" s="24" t="str">
        <f t="shared" si="747"/>
        <v xml:space="preserve"> </v>
      </c>
      <c r="P1298" s="24">
        <f t="shared" si="748"/>
        <v>0</v>
      </c>
      <c r="Q1298" s="25">
        <f t="shared" si="749"/>
        <v>0</v>
      </c>
      <c r="R1298" s="26">
        <f t="shared" si="750"/>
        <v>0</v>
      </c>
      <c r="S1298" s="24" t="str">
        <f t="shared" si="751"/>
        <v/>
      </c>
      <c r="T1298" s="24" t="str">
        <f t="shared" si="752"/>
        <v/>
      </c>
      <c r="U1298" s="24" t="str">
        <f t="shared" si="753"/>
        <v/>
      </c>
      <c r="V1298" s="24" t="str">
        <f t="shared" si="754"/>
        <v/>
      </c>
      <c r="W1298" s="24" t="str">
        <f t="shared" si="755"/>
        <v/>
      </c>
      <c r="X1298" s="24" t="str">
        <f t="shared" si="756"/>
        <v/>
      </c>
      <c r="Y1298" s="24" t="str">
        <f t="shared" si="757"/>
        <v/>
      </c>
      <c r="Z1298" s="24" t="str">
        <f t="shared" si="758"/>
        <v/>
      </c>
      <c r="AA1298" s="24" t="b">
        <f t="shared" si="759"/>
        <v>0</v>
      </c>
      <c r="AB1298" s="34" t="str">
        <f t="shared" si="760"/>
        <v/>
      </c>
      <c r="AC1298" s="34">
        <f t="shared" si="761"/>
        <v>0</v>
      </c>
      <c r="AD1298" s="34">
        <f t="shared" si="762"/>
        <v>0</v>
      </c>
      <c r="AE1298" s="34" t="str">
        <f t="shared" si="763"/>
        <v xml:space="preserve"> 0</v>
      </c>
      <c r="AF1298" s="34">
        <f t="shared" si="764"/>
        <v>0</v>
      </c>
      <c r="AG1298" s="34">
        <f t="shared" si="765"/>
        <v>0</v>
      </c>
      <c r="AH1298" s="34" t="str">
        <f t="shared" si="766"/>
        <v/>
      </c>
      <c r="AI1298" s="172" t="str">
        <f>IF(AJ1298&lt;&gt;"",MAX(AI$3:AI1297)+1,"")</f>
        <v/>
      </c>
      <c r="AJ1298" s="172" t="str">
        <f t="shared" si="767"/>
        <v/>
      </c>
      <c r="AK1298" s="172" t="str">
        <f t="shared" si="768"/>
        <v/>
      </c>
      <c r="AL1298" s="172" t="str">
        <f t="shared" si="769"/>
        <v/>
      </c>
      <c r="AM1298" s="172" t="str">
        <f>IF(AN1298&lt;&gt;"",MAX(AM$3:AM1297)+1,"")</f>
        <v/>
      </c>
      <c r="AN1298" s="172" t="str">
        <f t="shared" si="770"/>
        <v/>
      </c>
      <c r="AO1298" s="172" t="str">
        <f t="shared" si="771"/>
        <v/>
      </c>
      <c r="AP1298" s="172" t="str">
        <f t="shared" si="772"/>
        <v/>
      </c>
      <c r="AQ1298" s="172" t="str">
        <f t="shared" si="773"/>
        <v/>
      </c>
      <c r="AR1298" s="172" t="str">
        <f>Table1[[#This Row],[Sex ]]&amp;Table1[[#This Row],[Month]]</f>
        <v/>
      </c>
    </row>
    <row r="1299" spans="2:44" x14ac:dyDescent="0.3">
      <c r="B1299" s="14"/>
      <c r="C1299" s="14"/>
      <c r="D1299" s="14"/>
      <c r="E1299" s="14"/>
      <c r="F1299" s="14"/>
      <c r="G1299" s="14"/>
      <c r="H1299" s="14"/>
      <c r="I1299" s="14"/>
      <c r="J1299" s="14"/>
      <c r="K1299" s="14"/>
      <c r="L1299" s="14"/>
      <c r="M1299" s="24" t="str">
        <f t="shared" si="745"/>
        <v/>
      </c>
      <c r="N1299" s="24" t="str">
        <f t="shared" si="746"/>
        <v/>
      </c>
      <c r="O1299" s="24" t="str">
        <f t="shared" si="747"/>
        <v xml:space="preserve"> </v>
      </c>
      <c r="P1299" s="24">
        <f t="shared" si="748"/>
        <v>0</v>
      </c>
      <c r="Q1299" s="25">
        <f t="shared" si="749"/>
        <v>0</v>
      </c>
      <c r="R1299" s="26">
        <f t="shared" si="750"/>
        <v>0</v>
      </c>
      <c r="S1299" s="24" t="str">
        <f t="shared" si="751"/>
        <v/>
      </c>
      <c r="T1299" s="24" t="str">
        <f t="shared" si="752"/>
        <v/>
      </c>
      <c r="U1299" s="24" t="str">
        <f t="shared" si="753"/>
        <v/>
      </c>
      <c r="V1299" s="24" t="str">
        <f t="shared" si="754"/>
        <v/>
      </c>
      <c r="W1299" s="24" t="str">
        <f t="shared" si="755"/>
        <v/>
      </c>
      <c r="X1299" s="24" t="str">
        <f t="shared" si="756"/>
        <v/>
      </c>
      <c r="Y1299" s="24" t="str">
        <f t="shared" si="757"/>
        <v/>
      </c>
      <c r="Z1299" s="24" t="str">
        <f t="shared" si="758"/>
        <v/>
      </c>
      <c r="AA1299" s="24" t="b">
        <f t="shared" si="759"/>
        <v>0</v>
      </c>
      <c r="AB1299" s="34" t="str">
        <f t="shared" si="760"/>
        <v/>
      </c>
      <c r="AC1299" s="34">
        <f t="shared" si="761"/>
        <v>0</v>
      </c>
      <c r="AD1299" s="34">
        <f t="shared" si="762"/>
        <v>0</v>
      </c>
      <c r="AE1299" s="34" t="str">
        <f t="shared" si="763"/>
        <v xml:space="preserve"> 0</v>
      </c>
      <c r="AF1299" s="34">
        <f t="shared" si="764"/>
        <v>0</v>
      </c>
      <c r="AG1299" s="34">
        <f t="shared" si="765"/>
        <v>0</v>
      </c>
      <c r="AH1299" s="34" t="str">
        <f t="shared" si="766"/>
        <v/>
      </c>
      <c r="AI1299" s="172" t="str">
        <f>IF(AJ1299&lt;&gt;"",MAX(AI$3:AI1298)+1,"")</f>
        <v/>
      </c>
      <c r="AJ1299" s="172" t="str">
        <f t="shared" si="767"/>
        <v/>
      </c>
      <c r="AK1299" s="172" t="str">
        <f t="shared" si="768"/>
        <v/>
      </c>
      <c r="AL1299" s="172" t="str">
        <f t="shared" si="769"/>
        <v/>
      </c>
      <c r="AM1299" s="172" t="str">
        <f>IF(AN1299&lt;&gt;"",MAX(AM$3:AM1298)+1,"")</f>
        <v/>
      </c>
      <c r="AN1299" s="172" t="str">
        <f t="shared" si="770"/>
        <v/>
      </c>
      <c r="AO1299" s="172" t="str">
        <f t="shared" si="771"/>
        <v/>
      </c>
      <c r="AP1299" s="172" t="str">
        <f t="shared" si="772"/>
        <v/>
      </c>
      <c r="AQ1299" s="172" t="str">
        <f t="shared" si="773"/>
        <v/>
      </c>
      <c r="AR1299" s="172" t="str">
        <f>Table1[[#This Row],[Sex ]]&amp;Table1[[#This Row],[Month]]</f>
        <v/>
      </c>
    </row>
    <row r="1300" spans="2:44" x14ac:dyDescent="0.3">
      <c r="B1300" s="14"/>
      <c r="C1300" s="14"/>
      <c r="D1300" s="14"/>
      <c r="E1300" s="14"/>
      <c r="F1300" s="14"/>
      <c r="G1300" s="14"/>
      <c r="H1300" s="14"/>
      <c r="I1300" s="14"/>
      <c r="J1300" s="14"/>
      <c r="K1300" s="14"/>
      <c r="L1300" s="14"/>
      <c r="M1300" s="24" t="str">
        <f t="shared" si="745"/>
        <v/>
      </c>
      <c r="N1300" s="24" t="str">
        <f t="shared" si="746"/>
        <v/>
      </c>
      <c r="O1300" s="24" t="str">
        <f t="shared" si="747"/>
        <v xml:space="preserve"> </v>
      </c>
      <c r="P1300" s="24">
        <f t="shared" si="748"/>
        <v>0</v>
      </c>
      <c r="Q1300" s="25">
        <f t="shared" si="749"/>
        <v>0</v>
      </c>
      <c r="R1300" s="26">
        <f t="shared" si="750"/>
        <v>0</v>
      </c>
      <c r="S1300" s="24" t="str">
        <f t="shared" si="751"/>
        <v/>
      </c>
      <c r="T1300" s="24" t="str">
        <f t="shared" si="752"/>
        <v/>
      </c>
      <c r="U1300" s="24" t="str">
        <f t="shared" si="753"/>
        <v/>
      </c>
      <c r="V1300" s="24" t="str">
        <f t="shared" si="754"/>
        <v/>
      </c>
      <c r="W1300" s="24" t="str">
        <f t="shared" si="755"/>
        <v/>
      </c>
      <c r="X1300" s="24" t="str">
        <f t="shared" si="756"/>
        <v/>
      </c>
      <c r="Y1300" s="24" t="str">
        <f t="shared" si="757"/>
        <v/>
      </c>
      <c r="Z1300" s="24" t="str">
        <f t="shared" si="758"/>
        <v/>
      </c>
      <c r="AA1300" s="24" t="b">
        <f t="shared" si="759"/>
        <v>0</v>
      </c>
      <c r="AB1300" s="34" t="str">
        <f t="shared" si="760"/>
        <v/>
      </c>
      <c r="AC1300" s="34">
        <f t="shared" si="761"/>
        <v>0</v>
      </c>
      <c r="AD1300" s="34">
        <f t="shared" si="762"/>
        <v>0</v>
      </c>
      <c r="AE1300" s="34" t="str">
        <f t="shared" si="763"/>
        <v xml:space="preserve"> 0</v>
      </c>
      <c r="AF1300" s="34">
        <f t="shared" si="764"/>
        <v>0</v>
      </c>
      <c r="AG1300" s="34">
        <f t="shared" si="765"/>
        <v>0</v>
      </c>
      <c r="AH1300" s="34" t="str">
        <f t="shared" si="766"/>
        <v/>
      </c>
      <c r="AI1300" s="172" t="str">
        <f>IF(AJ1300&lt;&gt;"",MAX(AI$3:AI1299)+1,"")</f>
        <v/>
      </c>
      <c r="AJ1300" s="172" t="str">
        <f t="shared" si="767"/>
        <v/>
      </c>
      <c r="AK1300" s="172" t="str">
        <f t="shared" si="768"/>
        <v/>
      </c>
      <c r="AL1300" s="172" t="str">
        <f t="shared" si="769"/>
        <v/>
      </c>
      <c r="AM1300" s="172" t="str">
        <f>IF(AN1300&lt;&gt;"",MAX(AM$3:AM1299)+1,"")</f>
        <v/>
      </c>
      <c r="AN1300" s="172" t="str">
        <f t="shared" si="770"/>
        <v/>
      </c>
      <c r="AO1300" s="172" t="str">
        <f t="shared" si="771"/>
        <v/>
      </c>
      <c r="AP1300" s="172" t="str">
        <f t="shared" si="772"/>
        <v/>
      </c>
      <c r="AQ1300" s="172" t="str">
        <f t="shared" si="773"/>
        <v/>
      </c>
      <c r="AR1300" s="172" t="str">
        <f>Table1[[#This Row],[Sex ]]&amp;Table1[[#This Row],[Month]]</f>
        <v/>
      </c>
    </row>
    <row r="1301" spans="2:44" x14ac:dyDescent="0.3">
      <c r="B1301" s="14"/>
      <c r="C1301" s="14"/>
      <c r="D1301" s="14"/>
      <c r="E1301" s="14"/>
      <c r="F1301" s="14"/>
      <c r="G1301" s="14"/>
      <c r="H1301" s="14"/>
      <c r="I1301" s="14"/>
      <c r="J1301" s="14"/>
      <c r="K1301" s="14"/>
      <c r="L1301" s="14"/>
      <c r="M1301" s="24" t="str">
        <f t="shared" si="745"/>
        <v/>
      </c>
      <c r="N1301" s="24" t="str">
        <f t="shared" si="746"/>
        <v/>
      </c>
      <c r="O1301" s="24" t="str">
        <f t="shared" si="747"/>
        <v xml:space="preserve"> </v>
      </c>
      <c r="P1301" s="24">
        <f t="shared" si="748"/>
        <v>0</v>
      </c>
      <c r="Q1301" s="25">
        <f t="shared" si="749"/>
        <v>0</v>
      </c>
      <c r="R1301" s="26">
        <f t="shared" si="750"/>
        <v>0</v>
      </c>
      <c r="S1301" s="24" t="str">
        <f t="shared" si="751"/>
        <v/>
      </c>
      <c r="T1301" s="24" t="str">
        <f t="shared" si="752"/>
        <v/>
      </c>
      <c r="U1301" s="24" t="str">
        <f t="shared" si="753"/>
        <v/>
      </c>
      <c r="V1301" s="24" t="str">
        <f t="shared" si="754"/>
        <v/>
      </c>
      <c r="W1301" s="24" t="str">
        <f t="shared" si="755"/>
        <v/>
      </c>
      <c r="X1301" s="24" t="str">
        <f t="shared" si="756"/>
        <v/>
      </c>
      <c r="Y1301" s="24" t="str">
        <f t="shared" si="757"/>
        <v/>
      </c>
      <c r="Z1301" s="24" t="str">
        <f t="shared" si="758"/>
        <v/>
      </c>
      <c r="AA1301" s="24" t="b">
        <f t="shared" si="759"/>
        <v>0</v>
      </c>
      <c r="AB1301" s="34" t="str">
        <f t="shared" si="760"/>
        <v/>
      </c>
      <c r="AC1301" s="34">
        <f t="shared" si="761"/>
        <v>0</v>
      </c>
      <c r="AD1301" s="34">
        <f t="shared" si="762"/>
        <v>0</v>
      </c>
      <c r="AE1301" s="34" t="str">
        <f t="shared" si="763"/>
        <v xml:space="preserve"> 0</v>
      </c>
      <c r="AF1301" s="34">
        <f t="shared" si="764"/>
        <v>0</v>
      </c>
      <c r="AG1301" s="34">
        <f t="shared" si="765"/>
        <v>0</v>
      </c>
      <c r="AH1301" s="34" t="str">
        <f t="shared" si="766"/>
        <v/>
      </c>
      <c r="AI1301" s="172" t="str">
        <f>IF(AJ1301&lt;&gt;"",MAX(AI$3:AI1300)+1,"")</f>
        <v/>
      </c>
      <c r="AJ1301" s="172" t="str">
        <f t="shared" si="767"/>
        <v/>
      </c>
      <c r="AK1301" s="172" t="str">
        <f t="shared" si="768"/>
        <v/>
      </c>
      <c r="AL1301" s="172" t="str">
        <f t="shared" si="769"/>
        <v/>
      </c>
      <c r="AM1301" s="172" t="str">
        <f>IF(AN1301&lt;&gt;"",MAX(AM$3:AM1300)+1,"")</f>
        <v/>
      </c>
      <c r="AN1301" s="172" t="str">
        <f t="shared" si="770"/>
        <v/>
      </c>
      <c r="AO1301" s="172" t="str">
        <f t="shared" si="771"/>
        <v/>
      </c>
      <c r="AP1301" s="172" t="str">
        <f t="shared" si="772"/>
        <v/>
      </c>
      <c r="AQ1301" s="172" t="str">
        <f t="shared" si="773"/>
        <v/>
      </c>
      <c r="AR1301" s="172" t="str">
        <f>Table1[[#This Row],[Sex ]]&amp;Table1[[#This Row],[Month]]</f>
        <v/>
      </c>
    </row>
    <row r="1302" spans="2:44" x14ac:dyDescent="0.3">
      <c r="B1302" s="14"/>
      <c r="C1302" s="14"/>
      <c r="D1302" s="14"/>
      <c r="E1302" s="14"/>
      <c r="F1302" s="14"/>
      <c r="G1302" s="14"/>
      <c r="H1302" s="14"/>
      <c r="I1302" s="14"/>
      <c r="J1302" s="14"/>
      <c r="K1302" s="14"/>
      <c r="L1302" s="14"/>
      <c r="M1302" s="24" t="str">
        <f t="shared" si="745"/>
        <v/>
      </c>
      <c r="N1302" s="24" t="str">
        <f t="shared" si="746"/>
        <v/>
      </c>
      <c r="O1302" s="24" t="str">
        <f t="shared" si="747"/>
        <v xml:space="preserve"> </v>
      </c>
      <c r="P1302" s="24">
        <f t="shared" si="748"/>
        <v>0</v>
      </c>
      <c r="Q1302" s="25">
        <f t="shared" si="749"/>
        <v>0</v>
      </c>
      <c r="R1302" s="26">
        <f t="shared" si="750"/>
        <v>0</v>
      </c>
      <c r="S1302" s="24" t="str">
        <f t="shared" si="751"/>
        <v/>
      </c>
      <c r="T1302" s="24" t="str">
        <f t="shared" si="752"/>
        <v/>
      </c>
      <c r="U1302" s="24" t="str">
        <f t="shared" si="753"/>
        <v/>
      </c>
      <c r="V1302" s="24" t="str">
        <f t="shared" si="754"/>
        <v/>
      </c>
      <c r="W1302" s="24" t="str">
        <f t="shared" si="755"/>
        <v/>
      </c>
      <c r="X1302" s="24" t="str">
        <f t="shared" si="756"/>
        <v/>
      </c>
      <c r="Y1302" s="24" t="str">
        <f t="shared" si="757"/>
        <v/>
      </c>
      <c r="Z1302" s="24" t="str">
        <f t="shared" si="758"/>
        <v/>
      </c>
      <c r="AA1302" s="24" t="b">
        <f t="shared" si="759"/>
        <v>0</v>
      </c>
      <c r="AB1302" s="34" t="str">
        <f t="shared" si="760"/>
        <v/>
      </c>
      <c r="AC1302" s="34">
        <f t="shared" si="761"/>
        <v>0</v>
      </c>
      <c r="AD1302" s="34">
        <f t="shared" si="762"/>
        <v>0</v>
      </c>
      <c r="AE1302" s="34" t="str">
        <f t="shared" si="763"/>
        <v xml:space="preserve"> 0</v>
      </c>
      <c r="AF1302" s="34">
        <f t="shared" si="764"/>
        <v>0</v>
      </c>
      <c r="AG1302" s="34">
        <f t="shared" si="765"/>
        <v>0</v>
      </c>
      <c r="AH1302" s="34" t="str">
        <f t="shared" si="766"/>
        <v/>
      </c>
      <c r="AI1302" s="172" t="str">
        <f>IF(AJ1302&lt;&gt;"",MAX(AI$3:AI1301)+1,"")</f>
        <v/>
      </c>
      <c r="AJ1302" s="172" t="str">
        <f t="shared" si="767"/>
        <v/>
      </c>
      <c r="AK1302" s="172" t="str">
        <f t="shared" si="768"/>
        <v/>
      </c>
      <c r="AL1302" s="172" t="str">
        <f t="shared" si="769"/>
        <v/>
      </c>
      <c r="AM1302" s="172" t="str">
        <f>IF(AN1302&lt;&gt;"",MAX(AM$3:AM1301)+1,"")</f>
        <v/>
      </c>
      <c r="AN1302" s="172" t="str">
        <f t="shared" si="770"/>
        <v/>
      </c>
      <c r="AO1302" s="172" t="str">
        <f t="shared" si="771"/>
        <v/>
      </c>
      <c r="AP1302" s="172" t="str">
        <f t="shared" si="772"/>
        <v/>
      </c>
      <c r="AQ1302" s="172" t="str">
        <f t="shared" si="773"/>
        <v/>
      </c>
      <c r="AR1302" s="172" t="str">
        <f>Table1[[#This Row],[Sex ]]&amp;Table1[[#This Row],[Month]]</f>
        <v/>
      </c>
    </row>
    <row r="1303" spans="2:44" x14ac:dyDescent="0.3">
      <c r="B1303" s="14"/>
      <c r="C1303" s="14"/>
      <c r="D1303" s="14"/>
      <c r="E1303" s="14"/>
      <c r="F1303" s="14"/>
      <c r="G1303" s="14"/>
      <c r="H1303" s="14"/>
      <c r="I1303" s="14"/>
      <c r="J1303" s="14"/>
      <c r="K1303" s="14"/>
      <c r="L1303" s="14"/>
      <c r="M1303" s="24" t="str">
        <f t="shared" si="745"/>
        <v/>
      </c>
      <c r="N1303" s="24" t="str">
        <f t="shared" si="746"/>
        <v/>
      </c>
      <c r="O1303" s="24" t="str">
        <f t="shared" si="747"/>
        <v xml:space="preserve"> </v>
      </c>
      <c r="P1303" s="24">
        <f t="shared" si="748"/>
        <v>0</v>
      </c>
      <c r="Q1303" s="25">
        <f t="shared" si="749"/>
        <v>0</v>
      </c>
      <c r="R1303" s="26">
        <f t="shared" si="750"/>
        <v>0</v>
      </c>
      <c r="S1303" s="24" t="str">
        <f t="shared" si="751"/>
        <v/>
      </c>
      <c r="T1303" s="24" t="str">
        <f t="shared" si="752"/>
        <v/>
      </c>
      <c r="U1303" s="24" t="str">
        <f t="shared" si="753"/>
        <v/>
      </c>
      <c r="V1303" s="24" t="str">
        <f t="shared" si="754"/>
        <v/>
      </c>
      <c r="W1303" s="24" t="str">
        <f t="shared" si="755"/>
        <v/>
      </c>
      <c r="X1303" s="24" t="str">
        <f t="shared" si="756"/>
        <v/>
      </c>
      <c r="Y1303" s="24" t="str">
        <f t="shared" si="757"/>
        <v/>
      </c>
      <c r="Z1303" s="24" t="str">
        <f t="shared" si="758"/>
        <v/>
      </c>
      <c r="AA1303" s="24" t="b">
        <f t="shared" si="759"/>
        <v>0</v>
      </c>
      <c r="AB1303" s="34" t="str">
        <f t="shared" si="760"/>
        <v/>
      </c>
      <c r="AC1303" s="34">
        <f t="shared" si="761"/>
        <v>0</v>
      </c>
      <c r="AD1303" s="34">
        <f t="shared" si="762"/>
        <v>0</v>
      </c>
      <c r="AE1303" s="34" t="str">
        <f t="shared" si="763"/>
        <v xml:space="preserve"> 0</v>
      </c>
      <c r="AF1303" s="34">
        <f t="shared" si="764"/>
        <v>0</v>
      </c>
      <c r="AG1303" s="34">
        <f t="shared" si="765"/>
        <v>0</v>
      </c>
      <c r="AH1303" s="34" t="str">
        <f t="shared" si="766"/>
        <v/>
      </c>
      <c r="AI1303" s="172" t="str">
        <f>IF(AJ1303&lt;&gt;"",MAX(AI$3:AI1302)+1,"")</f>
        <v/>
      </c>
      <c r="AJ1303" s="172" t="str">
        <f t="shared" si="767"/>
        <v/>
      </c>
      <c r="AK1303" s="172" t="str">
        <f t="shared" si="768"/>
        <v/>
      </c>
      <c r="AL1303" s="172" t="str">
        <f t="shared" si="769"/>
        <v/>
      </c>
      <c r="AM1303" s="172" t="str">
        <f>IF(AN1303&lt;&gt;"",MAX(AM$3:AM1302)+1,"")</f>
        <v/>
      </c>
      <c r="AN1303" s="172" t="str">
        <f t="shared" si="770"/>
        <v/>
      </c>
      <c r="AO1303" s="172" t="str">
        <f t="shared" si="771"/>
        <v/>
      </c>
      <c r="AP1303" s="172" t="str">
        <f t="shared" si="772"/>
        <v/>
      </c>
      <c r="AQ1303" s="172" t="str">
        <f t="shared" si="773"/>
        <v/>
      </c>
      <c r="AR1303" s="172" t="str">
        <f>Table1[[#This Row],[Sex ]]&amp;Table1[[#This Row],[Month]]</f>
        <v/>
      </c>
    </row>
    <row r="1304" spans="2:44" x14ac:dyDescent="0.3">
      <c r="B1304" s="14"/>
      <c r="C1304" s="14"/>
      <c r="D1304" s="14"/>
      <c r="E1304" s="14"/>
      <c r="F1304" s="14"/>
      <c r="G1304" s="14"/>
      <c r="H1304" s="14"/>
      <c r="I1304" s="14"/>
      <c r="J1304" s="14"/>
      <c r="K1304" s="14"/>
      <c r="L1304" s="14"/>
      <c r="M1304" s="24" t="str">
        <f t="shared" si="745"/>
        <v/>
      </c>
      <c r="N1304" s="24" t="str">
        <f t="shared" si="746"/>
        <v/>
      </c>
      <c r="O1304" s="24" t="str">
        <f t="shared" si="747"/>
        <v xml:space="preserve"> </v>
      </c>
      <c r="P1304" s="24">
        <f t="shared" si="748"/>
        <v>0</v>
      </c>
      <c r="Q1304" s="25">
        <f t="shared" si="749"/>
        <v>0</v>
      </c>
      <c r="R1304" s="26">
        <f t="shared" si="750"/>
        <v>0</v>
      </c>
      <c r="S1304" s="24" t="str">
        <f t="shared" si="751"/>
        <v/>
      </c>
      <c r="T1304" s="24" t="str">
        <f t="shared" si="752"/>
        <v/>
      </c>
      <c r="U1304" s="24" t="str">
        <f t="shared" si="753"/>
        <v/>
      </c>
      <c r="V1304" s="24" t="str">
        <f t="shared" si="754"/>
        <v/>
      </c>
      <c r="W1304" s="24" t="str">
        <f t="shared" si="755"/>
        <v/>
      </c>
      <c r="X1304" s="24" t="str">
        <f t="shared" si="756"/>
        <v/>
      </c>
      <c r="Y1304" s="24" t="str">
        <f t="shared" si="757"/>
        <v/>
      </c>
      <c r="Z1304" s="24" t="str">
        <f t="shared" si="758"/>
        <v/>
      </c>
      <c r="AA1304" s="24" t="b">
        <f t="shared" si="759"/>
        <v>0</v>
      </c>
      <c r="AB1304" s="34" t="str">
        <f t="shared" si="760"/>
        <v/>
      </c>
      <c r="AC1304" s="34">
        <f t="shared" si="761"/>
        <v>0</v>
      </c>
      <c r="AD1304" s="34">
        <f t="shared" si="762"/>
        <v>0</v>
      </c>
      <c r="AE1304" s="34" t="str">
        <f t="shared" si="763"/>
        <v xml:space="preserve"> 0</v>
      </c>
      <c r="AF1304" s="34">
        <f t="shared" si="764"/>
        <v>0</v>
      </c>
      <c r="AG1304" s="34">
        <f t="shared" si="765"/>
        <v>0</v>
      </c>
      <c r="AH1304" s="34" t="str">
        <f t="shared" si="766"/>
        <v/>
      </c>
      <c r="AI1304" s="172" t="str">
        <f>IF(AJ1304&lt;&gt;"",MAX(AI$3:AI1303)+1,"")</f>
        <v/>
      </c>
      <c r="AJ1304" s="172" t="str">
        <f t="shared" si="767"/>
        <v/>
      </c>
      <c r="AK1304" s="172" t="str">
        <f t="shared" si="768"/>
        <v/>
      </c>
      <c r="AL1304" s="172" t="str">
        <f t="shared" si="769"/>
        <v/>
      </c>
      <c r="AM1304" s="172" t="str">
        <f>IF(AN1304&lt;&gt;"",MAX(AM$3:AM1303)+1,"")</f>
        <v/>
      </c>
      <c r="AN1304" s="172" t="str">
        <f t="shared" si="770"/>
        <v/>
      </c>
      <c r="AO1304" s="172" t="str">
        <f t="shared" si="771"/>
        <v/>
      </c>
      <c r="AP1304" s="172" t="str">
        <f t="shared" si="772"/>
        <v/>
      </c>
      <c r="AQ1304" s="172" t="str">
        <f t="shared" si="773"/>
        <v/>
      </c>
      <c r="AR1304" s="172" t="str">
        <f>Table1[[#This Row],[Sex ]]&amp;Table1[[#This Row],[Month]]</f>
        <v/>
      </c>
    </row>
    <row r="1305" spans="2:44" x14ac:dyDescent="0.3">
      <c r="B1305" s="14"/>
      <c r="C1305" s="14"/>
      <c r="D1305" s="14"/>
      <c r="E1305" s="14"/>
      <c r="F1305" s="14"/>
      <c r="G1305" s="14"/>
      <c r="H1305" s="14"/>
      <c r="I1305" s="14"/>
      <c r="J1305" s="14"/>
      <c r="K1305" s="14"/>
      <c r="L1305" s="14"/>
      <c r="M1305" s="24" t="str">
        <f t="shared" si="745"/>
        <v/>
      </c>
      <c r="N1305" s="24" t="str">
        <f t="shared" si="746"/>
        <v/>
      </c>
      <c r="O1305" s="24" t="str">
        <f t="shared" si="747"/>
        <v xml:space="preserve"> </v>
      </c>
      <c r="P1305" s="24">
        <f t="shared" si="748"/>
        <v>0</v>
      </c>
      <c r="Q1305" s="25">
        <f t="shared" si="749"/>
        <v>0</v>
      </c>
      <c r="R1305" s="26">
        <f t="shared" si="750"/>
        <v>0</v>
      </c>
      <c r="S1305" s="24" t="str">
        <f t="shared" si="751"/>
        <v/>
      </c>
      <c r="T1305" s="24" t="str">
        <f t="shared" si="752"/>
        <v/>
      </c>
      <c r="U1305" s="24" t="str">
        <f t="shared" si="753"/>
        <v/>
      </c>
      <c r="V1305" s="24" t="str">
        <f t="shared" si="754"/>
        <v/>
      </c>
      <c r="W1305" s="24" t="str">
        <f t="shared" si="755"/>
        <v/>
      </c>
      <c r="X1305" s="24" t="str">
        <f t="shared" si="756"/>
        <v/>
      </c>
      <c r="Y1305" s="24" t="str">
        <f t="shared" si="757"/>
        <v/>
      </c>
      <c r="Z1305" s="24" t="str">
        <f t="shared" si="758"/>
        <v/>
      </c>
      <c r="AA1305" s="24" t="b">
        <f t="shared" si="759"/>
        <v>0</v>
      </c>
      <c r="AB1305" s="34" t="str">
        <f t="shared" si="760"/>
        <v/>
      </c>
      <c r="AC1305" s="34">
        <f t="shared" si="761"/>
        <v>0</v>
      </c>
      <c r="AD1305" s="34">
        <f t="shared" si="762"/>
        <v>0</v>
      </c>
      <c r="AE1305" s="34" t="str">
        <f t="shared" si="763"/>
        <v xml:space="preserve"> 0</v>
      </c>
      <c r="AF1305" s="34">
        <f t="shared" si="764"/>
        <v>0</v>
      </c>
      <c r="AG1305" s="34">
        <f t="shared" si="765"/>
        <v>0</v>
      </c>
      <c r="AH1305" s="34" t="str">
        <f t="shared" si="766"/>
        <v/>
      </c>
      <c r="AI1305" s="172" t="str">
        <f>IF(AJ1305&lt;&gt;"",MAX(AI$3:AI1304)+1,"")</f>
        <v/>
      </c>
      <c r="AJ1305" s="172" t="str">
        <f t="shared" si="767"/>
        <v/>
      </c>
      <c r="AK1305" s="172" t="str">
        <f t="shared" si="768"/>
        <v/>
      </c>
      <c r="AL1305" s="172" t="str">
        <f t="shared" si="769"/>
        <v/>
      </c>
      <c r="AM1305" s="172" t="str">
        <f>IF(AN1305&lt;&gt;"",MAX(AM$3:AM1304)+1,"")</f>
        <v/>
      </c>
      <c r="AN1305" s="172" t="str">
        <f t="shared" si="770"/>
        <v/>
      </c>
      <c r="AO1305" s="172" t="str">
        <f t="shared" si="771"/>
        <v/>
      </c>
      <c r="AP1305" s="172" t="str">
        <f t="shared" si="772"/>
        <v/>
      </c>
      <c r="AQ1305" s="172" t="str">
        <f t="shared" si="773"/>
        <v/>
      </c>
      <c r="AR1305" s="172" t="str">
        <f>Table1[[#This Row],[Sex ]]&amp;Table1[[#This Row],[Month]]</f>
        <v/>
      </c>
    </row>
    <row r="1306" spans="2:44" x14ac:dyDescent="0.3">
      <c r="B1306" s="14"/>
      <c r="C1306" s="14"/>
      <c r="D1306" s="14"/>
      <c r="E1306" s="14"/>
      <c r="F1306" s="14"/>
      <c r="G1306" s="14"/>
      <c r="H1306" s="14"/>
      <c r="I1306" s="14"/>
      <c r="J1306" s="14"/>
      <c r="K1306" s="14"/>
      <c r="L1306" s="14"/>
      <c r="M1306" s="24" t="str">
        <f t="shared" si="745"/>
        <v/>
      </c>
      <c r="N1306" s="24" t="str">
        <f t="shared" si="746"/>
        <v/>
      </c>
      <c r="O1306" s="24" t="str">
        <f t="shared" si="747"/>
        <v xml:space="preserve"> </v>
      </c>
      <c r="P1306" s="24">
        <f t="shared" si="748"/>
        <v>0</v>
      </c>
      <c r="Q1306" s="25">
        <f t="shared" si="749"/>
        <v>0</v>
      </c>
      <c r="R1306" s="26">
        <f t="shared" si="750"/>
        <v>0</v>
      </c>
      <c r="S1306" s="24" t="str">
        <f t="shared" si="751"/>
        <v/>
      </c>
      <c r="T1306" s="24" t="str">
        <f t="shared" si="752"/>
        <v/>
      </c>
      <c r="U1306" s="24" t="str">
        <f t="shared" si="753"/>
        <v/>
      </c>
      <c r="V1306" s="24" t="str">
        <f t="shared" si="754"/>
        <v/>
      </c>
      <c r="W1306" s="24" t="str">
        <f t="shared" si="755"/>
        <v/>
      </c>
      <c r="X1306" s="24" t="str">
        <f t="shared" si="756"/>
        <v/>
      </c>
      <c r="Y1306" s="24" t="str">
        <f t="shared" si="757"/>
        <v/>
      </c>
      <c r="Z1306" s="24" t="str">
        <f t="shared" si="758"/>
        <v/>
      </c>
      <c r="AA1306" s="24" t="b">
        <f t="shared" si="759"/>
        <v>0</v>
      </c>
      <c r="AB1306" s="34" t="str">
        <f t="shared" si="760"/>
        <v/>
      </c>
      <c r="AC1306" s="34">
        <f t="shared" si="761"/>
        <v>0</v>
      </c>
      <c r="AD1306" s="34">
        <f t="shared" si="762"/>
        <v>0</v>
      </c>
      <c r="AE1306" s="34" t="str">
        <f t="shared" si="763"/>
        <v xml:space="preserve"> 0</v>
      </c>
      <c r="AF1306" s="34">
        <f t="shared" si="764"/>
        <v>0</v>
      </c>
      <c r="AG1306" s="34">
        <f t="shared" si="765"/>
        <v>0</v>
      </c>
      <c r="AH1306" s="34" t="str">
        <f t="shared" si="766"/>
        <v/>
      </c>
      <c r="AI1306" s="172" t="str">
        <f>IF(AJ1306&lt;&gt;"",MAX(AI$3:AI1305)+1,"")</f>
        <v/>
      </c>
      <c r="AJ1306" s="172" t="str">
        <f t="shared" si="767"/>
        <v/>
      </c>
      <c r="AK1306" s="172" t="str">
        <f t="shared" si="768"/>
        <v/>
      </c>
      <c r="AL1306" s="172" t="str">
        <f t="shared" si="769"/>
        <v/>
      </c>
      <c r="AM1306" s="172" t="str">
        <f>IF(AN1306&lt;&gt;"",MAX(AM$3:AM1305)+1,"")</f>
        <v/>
      </c>
      <c r="AN1306" s="172" t="str">
        <f t="shared" si="770"/>
        <v/>
      </c>
      <c r="AO1306" s="172" t="str">
        <f t="shared" si="771"/>
        <v/>
      </c>
      <c r="AP1306" s="172" t="str">
        <f t="shared" si="772"/>
        <v/>
      </c>
      <c r="AQ1306" s="172" t="str">
        <f t="shared" si="773"/>
        <v/>
      </c>
      <c r="AR1306" s="172" t="str">
        <f>Table1[[#This Row],[Sex ]]&amp;Table1[[#This Row],[Month]]</f>
        <v/>
      </c>
    </row>
    <row r="1307" spans="2:44" x14ac:dyDescent="0.3">
      <c r="B1307" s="14"/>
      <c r="C1307" s="14"/>
      <c r="D1307" s="14"/>
      <c r="E1307" s="14"/>
      <c r="F1307" s="14"/>
      <c r="G1307" s="14"/>
      <c r="H1307" s="14"/>
      <c r="I1307" s="14"/>
      <c r="J1307" s="14"/>
      <c r="K1307" s="14"/>
      <c r="L1307" s="14"/>
      <c r="M1307" s="24" t="str">
        <f t="shared" si="745"/>
        <v/>
      </c>
      <c r="N1307" s="24" t="str">
        <f t="shared" si="746"/>
        <v/>
      </c>
      <c r="O1307" s="24" t="str">
        <f t="shared" si="747"/>
        <v xml:space="preserve"> </v>
      </c>
      <c r="P1307" s="24">
        <f t="shared" si="748"/>
        <v>0</v>
      </c>
      <c r="Q1307" s="25">
        <f t="shared" si="749"/>
        <v>0</v>
      </c>
      <c r="R1307" s="26">
        <f t="shared" si="750"/>
        <v>0</v>
      </c>
      <c r="S1307" s="24" t="str">
        <f t="shared" si="751"/>
        <v/>
      </c>
      <c r="T1307" s="24" t="str">
        <f t="shared" si="752"/>
        <v/>
      </c>
      <c r="U1307" s="24" t="str">
        <f t="shared" si="753"/>
        <v/>
      </c>
      <c r="V1307" s="24" t="str">
        <f t="shared" si="754"/>
        <v/>
      </c>
      <c r="W1307" s="24" t="str">
        <f t="shared" si="755"/>
        <v/>
      </c>
      <c r="X1307" s="24" t="str">
        <f t="shared" si="756"/>
        <v/>
      </c>
      <c r="Y1307" s="24" t="str">
        <f t="shared" si="757"/>
        <v/>
      </c>
      <c r="Z1307" s="24" t="str">
        <f t="shared" si="758"/>
        <v/>
      </c>
      <c r="AA1307" s="24" t="b">
        <f t="shared" si="759"/>
        <v>0</v>
      </c>
      <c r="AB1307" s="34" t="str">
        <f t="shared" si="760"/>
        <v/>
      </c>
      <c r="AC1307" s="34">
        <f t="shared" si="761"/>
        <v>0</v>
      </c>
      <c r="AD1307" s="34">
        <f t="shared" si="762"/>
        <v>0</v>
      </c>
      <c r="AE1307" s="34" t="str">
        <f t="shared" si="763"/>
        <v xml:space="preserve"> 0</v>
      </c>
      <c r="AF1307" s="34">
        <f t="shared" si="764"/>
        <v>0</v>
      </c>
      <c r="AG1307" s="34">
        <f t="shared" si="765"/>
        <v>0</v>
      </c>
      <c r="AH1307" s="34" t="str">
        <f t="shared" si="766"/>
        <v/>
      </c>
      <c r="AI1307" s="172" t="str">
        <f>IF(AJ1307&lt;&gt;"",MAX(AI$3:AI1306)+1,"")</f>
        <v/>
      </c>
      <c r="AJ1307" s="172" t="str">
        <f t="shared" si="767"/>
        <v/>
      </c>
      <c r="AK1307" s="172" t="str">
        <f t="shared" si="768"/>
        <v/>
      </c>
      <c r="AL1307" s="172" t="str">
        <f t="shared" si="769"/>
        <v/>
      </c>
      <c r="AM1307" s="172" t="str">
        <f>IF(AN1307&lt;&gt;"",MAX(AM$3:AM1306)+1,"")</f>
        <v/>
      </c>
      <c r="AN1307" s="172" t="str">
        <f t="shared" si="770"/>
        <v/>
      </c>
      <c r="AO1307" s="172" t="str">
        <f t="shared" si="771"/>
        <v/>
      </c>
      <c r="AP1307" s="172" t="str">
        <f t="shared" si="772"/>
        <v/>
      </c>
      <c r="AQ1307" s="172" t="str">
        <f t="shared" si="773"/>
        <v/>
      </c>
      <c r="AR1307" s="172" t="str">
        <f>Table1[[#This Row],[Sex ]]&amp;Table1[[#This Row],[Month]]</f>
        <v/>
      </c>
    </row>
    <row r="1308" spans="2:44" x14ac:dyDescent="0.3">
      <c r="B1308" s="14"/>
      <c r="C1308" s="14"/>
      <c r="D1308" s="14"/>
      <c r="E1308" s="14"/>
      <c r="F1308" s="14"/>
      <c r="G1308" s="14"/>
      <c r="H1308" s="14"/>
      <c r="I1308" s="14"/>
      <c r="J1308" s="14"/>
      <c r="K1308" s="14"/>
      <c r="L1308" s="14"/>
      <c r="M1308" s="24" t="str">
        <f t="shared" si="745"/>
        <v/>
      </c>
      <c r="N1308" s="24" t="str">
        <f t="shared" si="746"/>
        <v/>
      </c>
      <c r="O1308" s="24" t="str">
        <f t="shared" si="747"/>
        <v xml:space="preserve"> </v>
      </c>
      <c r="P1308" s="24">
        <f t="shared" si="748"/>
        <v>0</v>
      </c>
      <c r="Q1308" s="25">
        <f t="shared" si="749"/>
        <v>0</v>
      </c>
      <c r="R1308" s="26">
        <f t="shared" si="750"/>
        <v>0</v>
      </c>
      <c r="S1308" s="24" t="str">
        <f t="shared" si="751"/>
        <v/>
      </c>
      <c r="T1308" s="24" t="str">
        <f t="shared" si="752"/>
        <v/>
      </c>
      <c r="U1308" s="24" t="str">
        <f t="shared" si="753"/>
        <v/>
      </c>
      <c r="V1308" s="24" t="str">
        <f t="shared" si="754"/>
        <v/>
      </c>
      <c r="W1308" s="24" t="str">
        <f t="shared" si="755"/>
        <v/>
      </c>
      <c r="X1308" s="24" t="str">
        <f t="shared" si="756"/>
        <v/>
      </c>
      <c r="Y1308" s="24" t="str">
        <f t="shared" si="757"/>
        <v/>
      </c>
      <c r="Z1308" s="24" t="str">
        <f t="shared" si="758"/>
        <v/>
      </c>
      <c r="AA1308" s="24" t="b">
        <f t="shared" si="759"/>
        <v>0</v>
      </c>
      <c r="AB1308" s="34" t="str">
        <f t="shared" si="760"/>
        <v/>
      </c>
      <c r="AC1308" s="34">
        <f t="shared" si="761"/>
        <v>0</v>
      </c>
      <c r="AD1308" s="34">
        <f t="shared" si="762"/>
        <v>0</v>
      </c>
      <c r="AE1308" s="34" t="str">
        <f t="shared" si="763"/>
        <v xml:space="preserve"> 0</v>
      </c>
      <c r="AF1308" s="34">
        <f t="shared" si="764"/>
        <v>0</v>
      </c>
      <c r="AG1308" s="34">
        <f t="shared" si="765"/>
        <v>0</v>
      </c>
      <c r="AH1308" s="34" t="str">
        <f t="shared" si="766"/>
        <v/>
      </c>
      <c r="AI1308" s="172" t="str">
        <f>IF(AJ1308&lt;&gt;"",MAX(AI$3:AI1307)+1,"")</f>
        <v/>
      </c>
      <c r="AJ1308" s="172" t="str">
        <f t="shared" si="767"/>
        <v/>
      </c>
      <c r="AK1308" s="172" t="str">
        <f t="shared" si="768"/>
        <v/>
      </c>
      <c r="AL1308" s="172" t="str">
        <f t="shared" si="769"/>
        <v/>
      </c>
      <c r="AM1308" s="172" t="str">
        <f>IF(AN1308&lt;&gt;"",MAX(AM$3:AM1307)+1,"")</f>
        <v/>
      </c>
      <c r="AN1308" s="172" t="str">
        <f t="shared" si="770"/>
        <v/>
      </c>
      <c r="AO1308" s="172" t="str">
        <f t="shared" si="771"/>
        <v/>
      </c>
      <c r="AP1308" s="172" t="str">
        <f t="shared" si="772"/>
        <v/>
      </c>
      <c r="AQ1308" s="172" t="str">
        <f t="shared" si="773"/>
        <v/>
      </c>
      <c r="AR1308" s="172" t="str">
        <f>Table1[[#This Row],[Sex ]]&amp;Table1[[#This Row],[Month]]</f>
        <v/>
      </c>
    </row>
    <row r="1309" spans="2:44" x14ac:dyDescent="0.3">
      <c r="B1309" s="14"/>
      <c r="C1309" s="14"/>
      <c r="D1309" s="14"/>
      <c r="E1309" s="14"/>
      <c r="F1309" s="14"/>
      <c r="G1309" s="14"/>
      <c r="H1309" s="14"/>
      <c r="I1309" s="14"/>
      <c r="J1309" s="14"/>
      <c r="K1309" s="14"/>
      <c r="L1309" s="14"/>
      <c r="M1309" s="24" t="str">
        <f t="shared" si="745"/>
        <v/>
      </c>
      <c r="N1309" s="24" t="str">
        <f t="shared" si="746"/>
        <v/>
      </c>
      <c r="O1309" s="24" t="str">
        <f t="shared" si="747"/>
        <v xml:space="preserve"> </v>
      </c>
      <c r="P1309" s="24">
        <f t="shared" si="748"/>
        <v>0</v>
      </c>
      <c r="Q1309" s="25">
        <f t="shared" si="749"/>
        <v>0</v>
      </c>
      <c r="R1309" s="26">
        <f t="shared" si="750"/>
        <v>0</v>
      </c>
      <c r="S1309" s="24" t="str">
        <f t="shared" si="751"/>
        <v/>
      </c>
      <c r="T1309" s="24" t="str">
        <f t="shared" si="752"/>
        <v/>
      </c>
      <c r="U1309" s="24" t="str">
        <f t="shared" si="753"/>
        <v/>
      </c>
      <c r="V1309" s="24" t="str">
        <f t="shared" si="754"/>
        <v/>
      </c>
      <c r="W1309" s="24" t="str">
        <f t="shared" si="755"/>
        <v/>
      </c>
      <c r="X1309" s="24" t="str">
        <f t="shared" si="756"/>
        <v/>
      </c>
      <c r="Y1309" s="24" t="str">
        <f t="shared" si="757"/>
        <v/>
      </c>
      <c r="Z1309" s="24" t="str">
        <f t="shared" si="758"/>
        <v/>
      </c>
      <c r="AA1309" s="24" t="b">
        <f t="shared" si="759"/>
        <v>0</v>
      </c>
      <c r="AB1309" s="34" t="str">
        <f t="shared" si="760"/>
        <v/>
      </c>
      <c r="AC1309" s="34">
        <f t="shared" si="761"/>
        <v>0</v>
      </c>
      <c r="AD1309" s="34">
        <f t="shared" si="762"/>
        <v>0</v>
      </c>
      <c r="AE1309" s="34" t="str">
        <f t="shared" si="763"/>
        <v xml:space="preserve"> 0</v>
      </c>
      <c r="AF1309" s="34">
        <f t="shared" si="764"/>
        <v>0</v>
      </c>
      <c r="AG1309" s="34">
        <f t="shared" si="765"/>
        <v>0</v>
      </c>
      <c r="AH1309" s="34" t="str">
        <f t="shared" si="766"/>
        <v/>
      </c>
      <c r="AI1309" s="172" t="str">
        <f>IF(AJ1309&lt;&gt;"",MAX(AI$3:AI1308)+1,"")</f>
        <v/>
      </c>
      <c r="AJ1309" s="172" t="str">
        <f t="shared" si="767"/>
        <v/>
      </c>
      <c r="AK1309" s="172" t="str">
        <f t="shared" si="768"/>
        <v/>
      </c>
      <c r="AL1309" s="172" t="str">
        <f t="shared" si="769"/>
        <v/>
      </c>
      <c r="AM1309" s="172" t="str">
        <f>IF(AN1309&lt;&gt;"",MAX(AM$3:AM1308)+1,"")</f>
        <v/>
      </c>
      <c r="AN1309" s="172" t="str">
        <f t="shared" si="770"/>
        <v/>
      </c>
      <c r="AO1309" s="172" t="str">
        <f t="shared" si="771"/>
        <v/>
      </c>
      <c r="AP1309" s="172" t="str">
        <f t="shared" si="772"/>
        <v/>
      </c>
      <c r="AQ1309" s="172" t="str">
        <f t="shared" si="773"/>
        <v/>
      </c>
      <c r="AR1309" s="172" t="str">
        <f>Table1[[#This Row],[Sex ]]&amp;Table1[[#This Row],[Month]]</f>
        <v/>
      </c>
    </row>
    <row r="1310" spans="2:44" x14ac:dyDescent="0.3">
      <c r="B1310" s="14"/>
      <c r="C1310" s="14"/>
      <c r="D1310" s="14"/>
      <c r="E1310" s="14"/>
      <c r="F1310" s="14"/>
      <c r="G1310" s="14"/>
      <c r="H1310" s="14"/>
      <c r="I1310" s="14"/>
      <c r="J1310" s="14"/>
      <c r="K1310" s="14"/>
      <c r="L1310" s="14"/>
      <c r="M1310" s="24" t="str">
        <f t="shared" si="745"/>
        <v/>
      </c>
      <c r="N1310" s="24" t="str">
        <f t="shared" si="746"/>
        <v/>
      </c>
      <c r="O1310" s="24" t="str">
        <f t="shared" si="747"/>
        <v xml:space="preserve"> </v>
      </c>
      <c r="P1310" s="24">
        <f t="shared" si="748"/>
        <v>0</v>
      </c>
      <c r="Q1310" s="25">
        <f t="shared" si="749"/>
        <v>0</v>
      </c>
      <c r="R1310" s="26">
        <f t="shared" si="750"/>
        <v>0</v>
      </c>
      <c r="S1310" s="24" t="str">
        <f t="shared" si="751"/>
        <v/>
      </c>
      <c r="T1310" s="24" t="str">
        <f t="shared" si="752"/>
        <v/>
      </c>
      <c r="U1310" s="24" t="str">
        <f t="shared" si="753"/>
        <v/>
      </c>
      <c r="V1310" s="24" t="str">
        <f t="shared" si="754"/>
        <v/>
      </c>
      <c r="W1310" s="24" t="str">
        <f t="shared" si="755"/>
        <v/>
      </c>
      <c r="X1310" s="24" t="str">
        <f t="shared" si="756"/>
        <v/>
      </c>
      <c r="Y1310" s="24" t="str">
        <f t="shared" si="757"/>
        <v/>
      </c>
      <c r="Z1310" s="24" t="str">
        <f t="shared" si="758"/>
        <v/>
      </c>
      <c r="AA1310" s="24" t="b">
        <f t="shared" si="759"/>
        <v>0</v>
      </c>
      <c r="AB1310" s="34" t="str">
        <f t="shared" si="760"/>
        <v/>
      </c>
      <c r="AC1310" s="34">
        <f t="shared" si="761"/>
        <v>0</v>
      </c>
      <c r="AD1310" s="34">
        <f t="shared" si="762"/>
        <v>0</v>
      </c>
      <c r="AE1310" s="34" t="str">
        <f t="shared" si="763"/>
        <v xml:space="preserve"> 0</v>
      </c>
      <c r="AF1310" s="34">
        <f t="shared" si="764"/>
        <v>0</v>
      </c>
      <c r="AG1310" s="34">
        <f t="shared" si="765"/>
        <v>0</v>
      </c>
      <c r="AH1310" s="34" t="str">
        <f t="shared" si="766"/>
        <v/>
      </c>
      <c r="AI1310" s="172" t="str">
        <f>IF(AJ1310&lt;&gt;"",MAX(AI$3:AI1309)+1,"")</f>
        <v/>
      </c>
      <c r="AJ1310" s="172" t="str">
        <f t="shared" si="767"/>
        <v/>
      </c>
      <c r="AK1310" s="172" t="str">
        <f t="shared" si="768"/>
        <v/>
      </c>
      <c r="AL1310" s="172" t="str">
        <f t="shared" si="769"/>
        <v/>
      </c>
      <c r="AM1310" s="172" t="str">
        <f>IF(AN1310&lt;&gt;"",MAX(AM$3:AM1309)+1,"")</f>
        <v/>
      </c>
      <c r="AN1310" s="172" t="str">
        <f t="shared" si="770"/>
        <v/>
      </c>
      <c r="AO1310" s="172" t="str">
        <f t="shared" si="771"/>
        <v/>
      </c>
      <c r="AP1310" s="172" t="str">
        <f t="shared" si="772"/>
        <v/>
      </c>
      <c r="AQ1310" s="172" t="str">
        <f t="shared" si="773"/>
        <v/>
      </c>
      <c r="AR1310" s="172" t="str">
        <f>Table1[[#This Row],[Sex ]]&amp;Table1[[#This Row],[Month]]</f>
        <v/>
      </c>
    </row>
    <row r="1311" spans="2:44" x14ac:dyDescent="0.3">
      <c r="B1311" s="14"/>
      <c r="C1311" s="14"/>
      <c r="D1311" s="14"/>
      <c r="E1311" s="14"/>
      <c r="F1311" s="14"/>
      <c r="G1311" s="14"/>
      <c r="H1311" s="14"/>
      <c r="I1311" s="14"/>
      <c r="J1311" s="14"/>
      <c r="K1311" s="14"/>
      <c r="L1311" s="14"/>
      <c r="M1311" s="24" t="str">
        <f t="shared" si="745"/>
        <v/>
      </c>
      <c r="N1311" s="24" t="str">
        <f t="shared" si="746"/>
        <v/>
      </c>
      <c r="O1311" s="24" t="str">
        <f t="shared" si="747"/>
        <v xml:space="preserve"> </v>
      </c>
      <c r="P1311" s="24">
        <f t="shared" si="748"/>
        <v>0</v>
      </c>
      <c r="Q1311" s="25">
        <f t="shared" si="749"/>
        <v>0</v>
      </c>
      <c r="R1311" s="26">
        <f t="shared" si="750"/>
        <v>0</v>
      </c>
      <c r="S1311" s="24" t="str">
        <f t="shared" si="751"/>
        <v/>
      </c>
      <c r="T1311" s="24" t="str">
        <f t="shared" si="752"/>
        <v/>
      </c>
      <c r="U1311" s="24" t="str">
        <f t="shared" si="753"/>
        <v/>
      </c>
      <c r="V1311" s="24" t="str">
        <f t="shared" si="754"/>
        <v/>
      </c>
      <c r="W1311" s="24" t="str">
        <f t="shared" si="755"/>
        <v/>
      </c>
      <c r="X1311" s="24" t="str">
        <f t="shared" si="756"/>
        <v/>
      </c>
      <c r="Y1311" s="24" t="str">
        <f t="shared" si="757"/>
        <v/>
      </c>
      <c r="Z1311" s="24" t="str">
        <f t="shared" si="758"/>
        <v/>
      </c>
      <c r="AA1311" s="24" t="b">
        <f t="shared" si="759"/>
        <v>0</v>
      </c>
      <c r="AB1311" s="34" t="str">
        <f t="shared" si="760"/>
        <v/>
      </c>
      <c r="AC1311" s="34">
        <f t="shared" si="761"/>
        <v>0</v>
      </c>
      <c r="AD1311" s="34">
        <f t="shared" si="762"/>
        <v>0</v>
      </c>
      <c r="AE1311" s="34" t="str">
        <f t="shared" si="763"/>
        <v xml:space="preserve"> 0</v>
      </c>
      <c r="AF1311" s="34">
        <f t="shared" si="764"/>
        <v>0</v>
      </c>
      <c r="AG1311" s="34">
        <f t="shared" si="765"/>
        <v>0</v>
      </c>
      <c r="AH1311" s="34" t="str">
        <f t="shared" si="766"/>
        <v/>
      </c>
      <c r="AI1311" s="172" t="str">
        <f>IF(AJ1311&lt;&gt;"",MAX(AI$3:AI1310)+1,"")</f>
        <v/>
      </c>
      <c r="AJ1311" s="172" t="str">
        <f t="shared" si="767"/>
        <v/>
      </c>
      <c r="AK1311" s="172" t="str">
        <f t="shared" si="768"/>
        <v/>
      </c>
      <c r="AL1311" s="172" t="str">
        <f t="shared" si="769"/>
        <v/>
      </c>
      <c r="AM1311" s="172" t="str">
        <f>IF(AN1311&lt;&gt;"",MAX(AM$3:AM1310)+1,"")</f>
        <v/>
      </c>
      <c r="AN1311" s="172" t="str">
        <f t="shared" si="770"/>
        <v/>
      </c>
      <c r="AO1311" s="172" t="str">
        <f t="shared" si="771"/>
        <v/>
      </c>
      <c r="AP1311" s="172" t="str">
        <f t="shared" si="772"/>
        <v/>
      </c>
      <c r="AQ1311" s="172" t="str">
        <f t="shared" si="773"/>
        <v/>
      </c>
      <c r="AR1311" s="172" t="str">
        <f>Table1[[#This Row],[Sex ]]&amp;Table1[[#This Row],[Month]]</f>
        <v/>
      </c>
    </row>
    <row r="1312" spans="2:44" x14ac:dyDescent="0.3">
      <c r="B1312" s="14"/>
      <c r="C1312" s="14"/>
      <c r="D1312" s="14"/>
      <c r="E1312" s="14"/>
      <c r="F1312" s="14"/>
      <c r="G1312" s="14"/>
      <c r="H1312" s="14"/>
      <c r="I1312" s="14"/>
      <c r="J1312" s="14"/>
      <c r="K1312" s="14"/>
      <c r="L1312" s="14"/>
      <c r="M1312" s="24" t="str">
        <f t="shared" si="745"/>
        <v/>
      </c>
      <c r="N1312" s="24" t="str">
        <f t="shared" si="746"/>
        <v/>
      </c>
      <c r="O1312" s="24" t="str">
        <f t="shared" si="747"/>
        <v xml:space="preserve"> </v>
      </c>
      <c r="P1312" s="24">
        <f t="shared" si="748"/>
        <v>0</v>
      </c>
      <c r="Q1312" s="25">
        <f t="shared" si="749"/>
        <v>0</v>
      </c>
      <c r="R1312" s="26">
        <f t="shared" si="750"/>
        <v>0</v>
      </c>
      <c r="S1312" s="24" t="str">
        <f t="shared" si="751"/>
        <v/>
      </c>
      <c r="T1312" s="24" t="str">
        <f t="shared" si="752"/>
        <v/>
      </c>
      <c r="U1312" s="24" t="str">
        <f t="shared" si="753"/>
        <v/>
      </c>
      <c r="V1312" s="24" t="str">
        <f t="shared" si="754"/>
        <v/>
      </c>
      <c r="W1312" s="24" t="str">
        <f t="shared" si="755"/>
        <v/>
      </c>
      <c r="X1312" s="24" t="str">
        <f t="shared" si="756"/>
        <v/>
      </c>
      <c r="Y1312" s="24" t="str">
        <f t="shared" si="757"/>
        <v/>
      </c>
      <c r="Z1312" s="24" t="str">
        <f t="shared" si="758"/>
        <v/>
      </c>
      <c r="AA1312" s="24" t="b">
        <f t="shared" si="759"/>
        <v>0</v>
      </c>
      <c r="AB1312" s="34" t="str">
        <f t="shared" si="760"/>
        <v/>
      </c>
      <c r="AC1312" s="34">
        <f t="shared" si="761"/>
        <v>0</v>
      </c>
      <c r="AD1312" s="34">
        <f t="shared" si="762"/>
        <v>0</v>
      </c>
      <c r="AE1312" s="34" t="str">
        <f t="shared" si="763"/>
        <v xml:space="preserve"> 0</v>
      </c>
      <c r="AF1312" s="34">
        <f t="shared" si="764"/>
        <v>0</v>
      </c>
      <c r="AG1312" s="34">
        <f t="shared" si="765"/>
        <v>0</v>
      </c>
      <c r="AH1312" s="34" t="str">
        <f t="shared" si="766"/>
        <v/>
      </c>
      <c r="AI1312" s="172" t="str">
        <f>IF(AJ1312&lt;&gt;"",MAX(AI$3:AI1311)+1,"")</f>
        <v/>
      </c>
      <c r="AJ1312" s="172" t="str">
        <f t="shared" si="767"/>
        <v/>
      </c>
      <c r="AK1312" s="172" t="str">
        <f t="shared" si="768"/>
        <v/>
      </c>
      <c r="AL1312" s="172" t="str">
        <f t="shared" si="769"/>
        <v/>
      </c>
      <c r="AM1312" s="172" t="str">
        <f>IF(AN1312&lt;&gt;"",MAX(AM$3:AM1311)+1,"")</f>
        <v/>
      </c>
      <c r="AN1312" s="172" t="str">
        <f t="shared" si="770"/>
        <v/>
      </c>
      <c r="AO1312" s="172" t="str">
        <f t="shared" si="771"/>
        <v/>
      </c>
      <c r="AP1312" s="172" t="str">
        <f t="shared" si="772"/>
        <v/>
      </c>
      <c r="AQ1312" s="172" t="str">
        <f t="shared" si="773"/>
        <v/>
      </c>
      <c r="AR1312" s="172" t="str">
        <f>Table1[[#This Row],[Sex ]]&amp;Table1[[#This Row],[Month]]</f>
        <v/>
      </c>
    </row>
    <row r="1313" spans="2:44" x14ac:dyDescent="0.3">
      <c r="B1313" s="14"/>
      <c r="C1313" s="14"/>
      <c r="D1313" s="14"/>
      <c r="E1313" s="14"/>
      <c r="F1313" s="14"/>
      <c r="G1313" s="14"/>
      <c r="H1313" s="14"/>
      <c r="I1313" s="14"/>
      <c r="J1313" s="14"/>
      <c r="K1313" s="14"/>
      <c r="L1313" s="14"/>
      <c r="M1313" s="24" t="str">
        <f t="shared" si="745"/>
        <v/>
      </c>
      <c r="N1313" s="24" t="str">
        <f t="shared" si="746"/>
        <v/>
      </c>
      <c r="O1313" s="24" t="str">
        <f t="shared" si="747"/>
        <v xml:space="preserve"> </v>
      </c>
      <c r="P1313" s="24">
        <f t="shared" si="748"/>
        <v>0</v>
      </c>
      <c r="Q1313" s="25">
        <f t="shared" si="749"/>
        <v>0</v>
      </c>
      <c r="R1313" s="26">
        <f t="shared" si="750"/>
        <v>0</v>
      </c>
      <c r="S1313" s="24" t="str">
        <f t="shared" si="751"/>
        <v/>
      </c>
      <c r="T1313" s="24" t="str">
        <f t="shared" si="752"/>
        <v/>
      </c>
      <c r="U1313" s="24" t="str">
        <f t="shared" si="753"/>
        <v/>
      </c>
      <c r="V1313" s="24" t="str">
        <f t="shared" si="754"/>
        <v/>
      </c>
      <c r="W1313" s="24" t="str">
        <f t="shared" si="755"/>
        <v/>
      </c>
      <c r="X1313" s="24" t="str">
        <f t="shared" si="756"/>
        <v/>
      </c>
      <c r="Y1313" s="24" t="str">
        <f t="shared" si="757"/>
        <v/>
      </c>
      <c r="Z1313" s="24" t="str">
        <f t="shared" si="758"/>
        <v/>
      </c>
      <c r="AA1313" s="24" t="b">
        <f t="shared" si="759"/>
        <v>0</v>
      </c>
      <c r="AB1313" s="34" t="str">
        <f t="shared" si="760"/>
        <v/>
      </c>
      <c r="AC1313" s="34">
        <f t="shared" si="761"/>
        <v>0</v>
      </c>
      <c r="AD1313" s="34">
        <f t="shared" si="762"/>
        <v>0</v>
      </c>
      <c r="AE1313" s="34" t="str">
        <f t="shared" si="763"/>
        <v xml:space="preserve"> 0</v>
      </c>
      <c r="AF1313" s="34">
        <f t="shared" si="764"/>
        <v>0</v>
      </c>
      <c r="AG1313" s="34">
        <f t="shared" si="765"/>
        <v>0</v>
      </c>
      <c r="AH1313" s="34" t="str">
        <f t="shared" si="766"/>
        <v/>
      </c>
      <c r="AI1313" s="172" t="str">
        <f>IF(AJ1313&lt;&gt;"",MAX(AI$3:AI1312)+1,"")</f>
        <v/>
      </c>
      <c r="AJ1313" s="172" t="str">
        <f t="shared" si="767"/>
        <v/>
      </c>
      <c r="AK1313" s="172" t="str">
        <f t="shared" si="768"/>
        <v/>
      </c>
      <c r="AL1313" s="172" t="str">
        <f t="shared" si="769"/>
        <v/>
      </c>
      <c r="AM1313" s="172" t="str">
        <f>IF(AN1313&lt;&gt;"",MAX(AM$3:AM1312)+1,"")</f>
        <v/>
      </c>
      <c r="AN1313" s="172" t="str">
        <f t="shared" si="770"/>
        <v/>
      </c>
      <c r="AO1313" s="172" t="str">
        <f t="shared" si="771"/>
        <v/>
      </c>
      <c r="AP1313" s="172" t="str">
        <f t="shared" si="772"/>
        <v/>
      </c>
      <c r="AQ1313" s="172" t="str">
        <f t="shared" si="773"/>
        <v/>
      </c>
      <c r="AR1313" s="172" t="str">
        <f>Table1[[#This Row],[Sex ]]&amp;Table1[[#This Row],[Month]]</f>
        <v/>
      </c>
    </row>
    <row r="1314" spans="2:44" x14ac:dyDescent="0.3">
      <c r="B1314" s="14"/>
      <c r="C1314" s="14"/>
      <c r="D1314" s="14"/>
      <c r="E1314" s="14"/>
      <c r="F1314" s="14"/>
      <c r="G1314" s="14"/>
      <c r="H1314" s="14"/>
      <c r="I1314" s="14"/>
      <c r="J1314" s="14"/>
      <c r="K1314" s="14"/>
      <c r="L1314" s="14"/>
      <c r="M1314" s="24" t="str">
        <f t="shared" si="745"/>
        <v/>
      </c>
      <c r="N1314" s="24" t="str">
        <f t="shared" si="746"/>
        <v/>
      </c>
      <c r="O1314" s="24" t="str">
        <f t="shared" si="747"/>
        <v xml:space="preserve"> </v>
      </c>
      <c r="P1314" s="24">
        <f t="shared" si="748"/>
        <v>0</v>
      </c>
      <c r="Q1314" s="25">
        <f t="shared" si="749"/>
        <v>0</v>
      </c>
      <c r="R1314" s="26">
        <f t="shared" si="750"/>
        <v>0</v>
      </c>
      <c r="S1314" s="24" t="str">
        <f t="shared" si="751"/>
        <v/>
      </c>
      <c r="T1314" s="24" t="str">
        <f t="shared" si="752"/>
        <v/>
      </c>
      <c r="U1314" s="24" t="str">
        <f t="shared" si="753"/>
        <v/>
      </c>
      <c r="V1314" s="24" t="str">
        <f t="shared" si="754"/>
        <v/>
      </c>
      <c r="W1314" s="24" t="str">
        <f t="shared" si="755"/>
        <v/>
      </c>
      <c r="X1314" s="24" t="str">
        <f t="shared" si="756"/>
        <v/>
      </c>
      <c r="Y1314" s="24" t="str">
        <f t="shared" si="757"/>
        <v/>
      </c>
      <c r="Z1314" s="24" t="str">
        <f t="shared" si="758"/>
        <v/>
      </c>
      <c r="AA1314" s="24" t="b">
        <f t="shared" si="759"/>
        <v>0</v>
      </c>
      <c r="AB1314" s="34" t="str">
        <f t="shared" si="760"/>
        <v/>
      </c>
      <c r="AC1314" s="34">
        <f t="shared" si="761"/>
        <v>0</v>
      </c>
      <c r="AD1314" s="34">
        <f t="shared" si="762"/>
        <v>0</v>
      </c>
      <c r="AE1314" s="34" t="str">
        <f t="shared" si="763"/>
        <v xml:space="preserve"> 0</v>
      </c>
      <c r="AF1314" s="34">
        <f t="shared" si="764"/>
        <v>0</v>
      </c>
      <c r="AG1314" s="34">
        <f t="shared" si="765"/>
        <v>0</v>
      </c>
      <c r="AH1314" s="34" t="str">
        <f t="shared" si="766"/>
        <v/>
      </c>
      <c r="AI1314" s="172" t="str">
        <f>IF(AJ1314&lt;&gt;"",MAX(AI$3:AI1313)+1,"")</f>
        <v/>
      </c>
      <c r="AJ1314" s="172" t="str">
        <f t="shared" si="767"/>
        <v/>
      </c>
      <c r="AK1314" s="172" t="str">
        <f t="shared" si="768"/>
        <v/>
      </c>
      <c r="AL1314" s="172" t="str">
        <f t="shared" si="769"/>
        <v/>
      </c>
      <c r="AM1314" s="172" t="str">
        <f>IF(AN1314&lt;&gt;"",MAX(AM$3:AM1313)+1,"")</f>
        <v/>
      </c>
      <c r="AN1314" s="172" t="str">
        <f t="shared" si="770"/>
        <v/>
      </c>
      <c r="AO1314" s="172" t="str">
        <f t="shared" si="771"/>
        <v/>
      </c>
      <c r="AP1314" s="172" t="str">
        <f t="shared" si="772"/>
        <v/>
      </c>
      <c r="AQ1314" s="172" t="str">
        <f t="shared" si="773"/>
        <v/>
      </c>
      <c r="AR1314" s="172" t="str">
        <f>Table1[[#This Row],[Sex ]]&amp;Table1[[#This Row],[Month]]</f>
        <v/>
      </c>
    </row>
    <row r="1315" spans="2:44" x14ac:dyDescent="0.3">
      <c r="B1315" s="14"/>
      <c r="C1315" s="14"/>
      <c r="D1315" s="14"/>
      <c r="E1315" s="14"/>
      <c r="F1315" s="14"/>
      <c r="G1315" s="14"/>
      <c r="H1315" s="14"/>
      <c r="I1315" s="14"/>
      <c r="J1315" s="14"/>
      <c r="K1315" s="14"/>
      <c r="L1315" s="14"/>
      <c r="M1315" s="24" t="str">
        <f t="shared" si="745"/>
        <v/>
      </c>
      <c r="N1315" s="24" t="str">
        <f t="shared" si="746"/>
        <v/>
      </c>
      <c r="O1315" s="24" t="str">
        <f t="shared" si="747"/>
        <v xml:space="preserve"> </v>
      </c>
      <c r="P1315" s="24">
        <f t="shared" si="748"/>
        <v>0</v>
      </c>
      <c r="Q1315" s="25">
        <f t="shared" si="749"/>
        <v>0</v>
      </c>
      <c r="R1315" s="26">
        <f t="shared" si="750"/>
        <v>0</v>
      </c>
      <c r="S1315" s="24" t="str">
        <f t="shared" si="751"/>
        <v/>
      </c>
      <c r="T1315" s="24" t="str">
        <f t="shared" si="752"/>
        <v/>
      </c>
      <c r="U1315" s="24" t="str">
        <f t="shared" si="753"/>
        <v/>
      </c>
      <c r="V1315" s="24" t="str">
        <f t="shared" si="754"/>
        <v/>
      </c>
      <c r="W1315" s="24" t="str">
        <f t="shared" si="755"/>
        <v/>
      </c>
      <c r="X1315" s="24" t="str">
        <f t="shared" si="756"/>
        <v/>
      </c>
      <c r="Y1315" s="24" t="str">
        <f t="shared" si="757"/>
        <v/>
      </c>
      <c r="Z1315" s="24" t="str">
        <f t="shared" si="758"/>
        <v/>
      </c>
      <c r="AA1315" s="24" t="b">
        <f t="shared" si="759"/>
        <v>0</v>
      </c>
      <c r="AB1315" s="34" t="str">
        <f t="shared" si="760"/>
        <v/>
      </c>
      <c r="AC1315" s="34">
        <f t="shared" si="761"/>
        <v>0</v>
      </c>
      <c r="AD1315" s="34">
        <f t="shared" si="762"/>
        <v>0</v>
      </c>
      <c r="AE1315" s="34" t="str">
        <f t="shared" si="763"/>
        <v xml:space="preserve"> 0</v>
      </c>
      <c r="AF1315" s="34">
        <f t="shared" si="764"/>
        <v>0</v>
      </c>
      <c r="AG1315" s="34">
        <f t="shared" si="765"/>
        <v>0</v>
      </c>
      <c r="AH1315" s="34" t="str">
        <f t="shared" si="766"/>
        <v/>
      </c>
      <c r="AI1315" s="172" t="str">
        <f>IF(AJ1315&lt;&gt;"",MAX(AI$3:AI1314)+1,"")</f>
        <v/>
      </c>
      <c r="AJ1315" s="172" t="str">
        <f t="shared" si="767"/>
        <v/>
      </c>
      <c r="AK1315" s="172" t="str">
        <f t="shared" si="768"/>
        <v/>
      </c>
      <c r="AL1315" s="172" t="str">
        <f t="shared" si="769"/>
        <v/>
      </c>
      <c r="AM1315" s="172" t="str">
        <f>IF(AN1315&lt;&gt;"",MAX(AM$3:AM1314)+1,"")</f>
        <v/>
      </c>
      <c r="AN1315" s="172" t="str">
        <f t="shared" si="770"/>
        <v/>
      </c>
      <c r="AO1315" s="172" t="str">
        <f t="shared" si="771"/>
        <v/>
      </c>
      <c r="AP1315" s="172" t="str">
        <f t="shared" si="772"/>
        <v/>
      </c>
      <c r="AQ1315" s="172" t="str">
        <f t="shared" si="773"/>
        <v/>
      </c>
      <c r="AR1315" s="172" t="str">
        <f>Table1[[#This Row],[Sex ]]&amp;Table1[[#This Row],[Month]]</f>
        <v/>
      </c>
    </row>
    <row r="1316" spans="2:44" x14ac:dyDescent="0.3">
      <c r="B1316" s="14"/>
      <c r="C1316" s="14"/>
      <c r="D1316" s="14"/>
      <c r="E1316" s="14"/>
      <c r="F1316" s="14"/>
      <c r="G1316" s="14"/>
      <c r="H1316" s="14"/>
      <c r="I1316" s="14"/>
      <c r="J1316" s="14"/>
      <c r="K1316" s="14"/>
      <c r="L1316" s="14"/>
      <c r="M1316" s="24" t="str">
        <f t="shared" si="745"/>
        <v/>
      </c>
      <c r="N1316" s="24" t="str">
        <f t="shared" si="746"/>
        <v/>
      </c>
      <c r="O1316" s="24" t="str">
        <f t="shared" si="747"/>
        <v xml:space="preserve"> </v>
      </c>
      <c r="P1316" s="24">
        <f t="shared" si="748"/>
        <v>0</v>
      </c>
      <c r="Q1316" s="25">
        <f t="shared" si="749"/>
        <v>0</v>
      </c>
      <c r="R1316" s="26">
        <f t="shared" si="750"/>
        <v>0</v>
      </c>
      <c r="S1316" s="24" t="str">
        <f t="shared" si="751"/>
        <v/>
      </c>
      <c r="T1316" s="24" t="str">
        <f t="shared" si="752"/>
        <v/>
      </c>
      <c r="U1316" s="24" t="str">
        <f t="shared" si="753"/>
        <v/>
      </c>
      <c r="V1316" s="24" t="str">
        <f t="shared" si="754"/>
        <v/>
      </c>
      <c r="W1316" s="24" t="str">
        <f t="shared" si="755"/>
        <v/>
      </c>
      <c r="X1316" s="24" t="str">
        <f t="shared" si="756"/>
        <v/>
      </c>
      <c r="Y1316" s="24" t="str">
        <f t="shared" si="757"/>
        <v/>
      </c>
      <c r="Z1316" s="24" t="str">
        <f t="shared" si="758"/>
        <v/>
      </c>
      <c r="AA1316" s="24" t="b">
        <f t="shared" si="759"/>
        <v>0</v>
      </c>
      <c r="AB1316" s="34" t="str">
        <f t="shared" si="760"/>
        <v/>
      </c>
      <c r="AC1316" s="34">
        <f t="shared" si="761"/>
        <v>0</v>
      </c>
      <c r="AD1316" s="34">
        <f t="shared" si="762"/>
        <v>0</v>
      </c>
      <c r="AE1316" s="34" t="str">
        <f t="shared" si="763"/>
        <v xml:space="preserve"> 0</v>
      </c>
      <c r="AF1316" s="34">
        <f t="shared" si="764"/>
        <v>0</v>
      </c>
      <c r="AG1316" s="34">
        <f t="shared" si="765"/>
        <v>0</v>
      </c>
      <c r="AH1316" s="34" t="str">
        <f t="shared" si="766"/>
        <v/>
      </c>
      <c r="AI1316" s="172" t="str">
        <f>IF(AJ1316&lt;&gt;"",MAX(AI$3:AI1315)+1,"")</f>
        <v/>
      </c>
      <c r="AJ1316" s="172" t="str">
        <f t="shared" si="767"/>
        <v/>
      </c>
      <c r="AK1316" s="172" t="str">
        <f t="shared" si="768"/>
        <v/>
      </c>
      <c r="AL1316" s="172" t="str">
        <f t="shared" si="769"/>
        <v/>
      </c>
      <c r="AM1316" s="172" t="str">
        <f>IF(AN1316&lt;&gt;"",MAX(AM$3:AM1315)+1,"")</f>
        <v/>
      </c>
      <c r="AN1316" s="172" t="str">
        <f t="shared" si="770"/>
        <v/>
      </c>
      <c r="AO1316" s="172" t="str">
        <f t="shared" si="771"/>
        <v/>
      </c>
      <c r="AP1316" s="172" t="str">
        <f t="shared" si="772"/>
        <v/>
      </c>
      <c r="AQ1316" s="172" t="str">
        <f t="shared" si="773"/>
        <v/>
      </c>
      <c r="AR1316" s="172" t="str">
        <f>Table1[[#This Row],[Sex ]]&amp;Table1[[#This Row],[Month]]</f>
        <v/>
      </c>
    </row>
    <row r="1317" spans="2:44" x14ac:dyDescent="0.3">
      <c r="B1317" s="14"/>
      <c r="C1317" s="14"/>
      <c r="D1317" s="14"/>
      <c r="E1317" s="14"/>
      <c r="F1317" s="14"/>
      <c r="G1317" s="14"/>
      <c r="H1317" s="14"/>
      <c r="I1317" s="14"/>
      <c r="J1317" s="14"/>
      <c r="K1317" s="14"/>
      <c r="L1317" s="14"/>
      <c r="M1317" s="24" t="str">
        <f t="shared" si="745"/>
        <v/>
      </c>
      <c r="N1317" s="24" t="str">
        <f t="shared" si="746"/>
        <v/>
      </c>
      <c r="O1317" s="24" t="str">
        <f t="shared" si="747"/>
        <v xml:space="preserve"> </v>
      </c>
      <c r="P1317" s="24">
        <f t="shared" si="748"/>
        <v>0</v>
      </c>
      <c r="Q1317" s="25">
        <f t="shared" si="749"/>
        <v>0</v>
      </c>
      <c r="R1317" s="26">
        <f t="shared" si="750"/>
        <v>0</v>
      </c>
      <c r="S1317" s="24" t="str">
        <f t="shared" si="751"/>
        <v/>
      </c>
      <c r="T1317" s="24" t="str">
        <f t="shared" si="752"/>
        <v/>
      </c>
      <c r="U1317" s="24" t="str">
        <f t="shared" si="753"/>
        <v/>
      </c>
      <c r="V1317" s="24" t="str">
        <f t="shared" si="754"/>
        <v/>
      </c>
      <c r="W1317" s="24" t="str">
        <f t="shared" si="755"/>
        <v/>
      </c>
      <c r="X1317" s="24" t="str">
        <f t="shared" si="756"/>
        <v/>
      </c>
      <c r="Y1317" s="24" t="str">
        <f t="shared" si="757"/>
        <v/>
      </c>
      <c r="Z1317" s="24" t="str">
        <f t="shared" si="758"/>
        <v/>
      </c>
      <c r="AA1317" s="24" t="b">
        <f t="shared" si="759"/>
        <v>0</v>
      </c>
      <c r="AB1317" s="34" t="str">
        <f t="shared" si="760"/>
        <v/>
      </c>
      <c r="AC1317" s="34">
        <f t="shared" si="761"/>
        <v>0</v>
      </c>
      <c r="AD1317" s="34">
        <f t="shared" si="762"/>
        <v>0</v>
      </c>
      <c r="AE1317" s="34" t="str">
        <f t="shared" si="763"/>
        <v xml:space="preserve"> 0</v>
      </c>
      <c r="AF1317" s="34">
        <f t="shared" si="764"/>
        <v>0</v>
      </c>
      <c r="AG1317" s="34">
        <f t="shared" si="765"/>
        <v>0</v>
      </c>
      <c r="AH1317" s="34" t="str">
        <f t="shared" si="766"/>
        <v/>
      </c>
      <c r="AI1317" s="172" t="str">
        <f>IF(AJ1317&lt;&gt;"",MAX(AI$3:AI1316)+1,"")</f>
        <v/>
      </c>
      <c r="AJ1317" s="172" t="str">
        <f t="shared" si="767"/>
        <v/>
      </c>
      <c r="AK1317" s="172" t="str">
        <f t="shared" si="768"/>
        <v/>
      </c>
      <c r="AL1317" s="172" t="str">
        <f t="shared" si="769"/>
        <v/>
      </c>
      <c r="AM1317" s="172" t="str">
        <f>IF(AN1317&lt;&gt;"",MAX(AM$3:AM1316)+1,"")</f>
        <v/>
      </c>
      <c r="AN1317" s="172" t="str">
        <f t="shared" si="770"/>
        <v/>
      </c>
      <c r="AO1317" s="172" t="str">
        <f t="shared" si="771"/>
        <v/>
      </c>
      <c r="AP1317" s="172" t="str">
        <f t="shared" si="772"/>
        <v/>
      </c>
      <c r="AQ1317" s="172" t="str">
        <f t="shared" si="773"/>
        <v/>
      </c>
      <c r="AR1317" s="172" t="str">
        <f>Table1[[#This Row],[Sex ]]&amp;Table1[[#This Row],[Month]]</f>
        <v/>
      </c>
    </row>
    <row r="1318" spans="2:44" x14ac:dyDescent="0.3">
      <c r="B1318" s="14"/>
      <c r="C1318" s="14"/>
      <c r="D1318" s="14"/>
      <c r="E1318" s="14"/>
      <c r="F1318" s="14"/>
      <c r="G1318" s="14"/>
      <c r="H1318" s="14"/>
      <c r="I1318" s="14"/>
      <c r="J1318" s="14"/>
      <c r="K1318" s="14"/>
      <c r="L1318" s="14"/>
      <c r="M1318" s="24" t="str">
        <f t="shared" si="745"/>
        <v/>
      </c>
      <c r="N1318" s="24" t="str">
        <f t="shared" si="746"/>
        <v/>
      </c>
      <c r="O1318" s="24" t="str">
        <f t="shared" si="747"/>
        <v xml:space="preserve"> </v>
      </c>
      <c r="P1318" s="24">
        <f t="shared" si="748"/>
        <v>0</v>
      </c>
      <c r="Q1318" s="25">
        <f t="shared" si="749"/>
        <v>0</v>
      </c>
      <c r="R1318" s="26">
        <f t="shared" si="750"/>
        <v>0</v>
      </c>
      <c r="S1318" s="24" t="str">
        <f t="shared" si="751"/>
        <v/>
      </c>
      <c r="T1318" s="24" t="str">
        <f t="shared" si="752"/>
        <v/>
      </c>
      <c r="U1318" s="24" t="str">
        <f t="shared" si="753"/>
        <v/>
      </c>
      <c r="V1318" s="24" t="str">
        <f t="shared" si="754"/>
        <v/>
      </c>
      <c r="W1318" s="24" t="str">
        <f t="shared" si="755"/>
        <v/>
      </c>
      <c r="X1318" s="24" t="str">
        <f t="shared" si="756"/>
        <v/>
      </c>
      <c r="Y1318" s="24" t="str">
        <f t="shared" si="757"/>
        <v/>
      </c>
      <c r="Z1318" s="24" t="str">
        <f t="shared" si="758"/>
        <v/>
      </c>
      <c r="AA1318" s="24" t="b">
        <f t="shared" si="759"/>
        <v>0</v>
      </c>
      <c r="AB1318" s="34" t="str">
        <f t="shared" si="760"/>
        <v/>
      </c>
      <c r="AC1318" s="34">
        <f t="shared" si="761"/>
        <v>0</v>
      </c>
      <c r="AD1318" s="34">
        <f t="shared" si="762"/>
        <v>0</v>
      </c>
      <c r="AE1318" s="34" t="str">
        <f t="shared" si="763"/>
        <v xml:space="preserve"> 0</v>
      </c>
      <c r="AF1318" s="34">
        <f t="shared" si="764"/>
        <v>0</v>
      </c>
      <c r="AG1318" s="34">
        <f t="shared" si="765"/>
        <v>0</v>
      </c>
      <c r="AH1318" s="34" t="str">
        <f t="shared" si="766"/>
        <v/>
      </c>
      <c r="AI1318" s="172" t="str">
        <f>IF(AJ1318&lt;&gt;"",MAX(AI$3:AI1317)+1,"")</f>
        <v/>
      </c>
      <c r="AJ1318" s="172" t="str">
        <f t="shared" si="767"/>
        <v/>
      </c>
      <c r="AK1318" s="172" t="str">
        <f t="shared" si="768"/>
        <v/>
      </c>
      <c r="AL1318" s="172" t="str">
        <f t="shared" si="769"/>
        <v/>
      </c>
      <c r="AM1318" s="172" t="str">
        <f>IF(AN1318&lt;&gt;"",MAX(AM$3:AM1317)+1,"")</f>
        <v/>
      </c>
      <c r="AN1318" s="172" t="str">
        <f t="shared" si="770"/>
        <v/>
      </c>
      <c r="AO1318" s="172" t="str">
        <f t="shared" si="771"/>
        <v/>
      </c>
      <c r="AP1318" s="172" t="str">
        <f t="shared" si="772"/>
        <v/>
      </c>
      <c r="AQ1318" s="172" t="str">
        <f t="shared" si="773"/>
        <v/>
      </c>
      <c r="AR1318" s="172" t="str">
        <f>Table1[[#This Row],[Sex ]]&amp;Table1[[#This Row],[Month]]</f>
        <v/>
      </c>
    </row>
    <row r="1319" spans="2:44" x14ac:dyDescent="0.3">
      <c r="B1319" s="14"/>
      <c r="C1319" s="14"/>
      <c r="D1319" s="14"/>
      <c r="E1319" s="14"/>
      <c r="F1319" s="14"/>
      <c r="G1319" s="14"/>
      <c r="H1319" s="14"/>
      <c r="I1319" s="14"/>
      <c r="J1319" s="14"/>
      <c r="K1319" s="14"/>
      <c r="L1319" s="14"/>
      <c r="M1319" s="24" t="str">
        <f t="shared" si="745"/>
        <v/>
      </c>
      <c r="N1319" s="24" t="str">
        <f t="shared" si="746"/>
        <v/>
      </c>
      <c r="O1319" s="24" t="str">
        <f t="shared" si="747"/>
        <v xml:space="preserve"> </v>
      </c>
      <c r="P1319" s="24">
        <f t="shared" si="748"/>
        <v>0</v>
      </c>
      <c r="Q1319" s="25">
        <f t="shared" si="749"/>
        <v>0</v>
      </c>
      <c r="R1319" s="26">
        <f t="shared" si="750"/>
        <v>0</v>
      </c>
      <c r="S1319" s="24" t="str">
        <f t="shared" si="751"/>
        <v/>
      </c>
      <c r="T1319" s="24" t="str">
        <f t="shared" si="752"/>
        <v/>
      </c>
      <c r="U1319" s="24" t="str">
        <f t="shared" si="753"/>
        <v/>
      </c>
      <c r="V1319" s="24" t="str">
        <f t="shared" si="754"/>
        <v/>
      </c>
      <c r="W1319" s="24" t="str">
        <f t="shared" si="755"/>
        <v/>
      </c>
      <c r="X1319" s="24" t="str">
        <f t="shared" si="756"/>
        <v/>
      </c>
      <c r="Y1319" s="24" t="str">
        <f t="shared" si="757"/>
        <v/>
      </c>
      <c r="Z1319" s="24" t="str">
        <f t="shared" si="758"/>
        <v/>
      </c>
      <c r="AA1319" s="24" t="b">
        <f t="shared" si="759"/>
        <v>0</v>
      </c>
      <c r="AB1319" s="34" t="str">
        <f t="shared" si="760"/>
        <v/>
      </c>
      <c r="AC1319" s="34">
        <f t="shared" si="761"/>
        <v>0</v>
      </c>
      <c r="AD1319" s="34">
        <f t="shared" si="762"/>
        <v>0</v>
      </c>
      <c r="AE1319" s="34" t="str">
        <f t="shared" si="763"/>
        <v xml:space="preserve"> 0</v>
      </c>
      <c r="AF1319" s="34">
        <f t="shared" si="764"/>
        <v>0</v>
      </c>
      <c r="AG1319" s="34">
        <f t="shared" si="765"/>
        <v>0</v>
      </c>
      <c r="AH1319" s="34" t="str">
        <f t="shared" si="766"/>
        <v/>
      </c>
      <c r="AI1319" s="172" t="str">
        <f>IF(AJ1319&lt;&gt;"",MAX(AI$3:AI1318)+1,"")</f>
        <v/>
      </c>
      <c r="AJ1319" s="172" t="str">
        <f t="shared" si="767"/>
        <v/>
      </c>
      <c r="AK1319" s="172" t="str">
        <f t="shared" si="768"/>
        <v/>
      </c>
      <c r="AL1319" s="172" t="str">
        <f t="shared" si="769"/>
        <v/>
      </c>
      <c r="AM1319" s="172" t="str">
        <f>IF(AN1319&lt;&gt;"",MAX(AM$3:AM1318)+1,"")</f>
        <v/>
      </c>
      <c r="AN1319" s="172" t="str">
        <f t="shared" si="770"/>
        <v/>
      </c>
      <c r="AO1319" s="172" t="str">
        <f t="shared" si="771"/>
        <v/>
      </c>
      <c r="AP1319" s="172" t="str">
        <f t="shared" si="772"/>
        <v/>
      </c>
      <c r="AQ1319" s="172" t="str">
        <f t="shared" si="773"/>
        <v/>
      </c>
      <c r="AR1319" s="172" t="str">
        <f>Table1[[#This Row],[Sex ]]&amp;Table1[[#This Row],[Month]]</f>
        <v/>
      </c>
    </row>
    <row r="1320" spans="2:44" x14ac:dyDescent="0.3">
      <c r="B1320" s="14"/>
      <c r="C1320" s="14"/>
      <c r="D1320" s="14"/>
      <c r="E1320" s="14"/>
      <c r="F1320" s="14"/>
      <c r="G1320" s="14"/>
      <c r="H1320" s="14"/>
      <c r="I1320" s="14"/>
      <c r="J1320" s="14"/>
      <c r="K1320" s="14"/>
      <c r="L1320" s="14"/>
      <c r="M1320" s="24" t="str">
        <f t="shared" si="745"/>
        <v/>
      </c>
      <c r="N1320" s="24" t="str">
        <f t="shared" si="746"/>
        <v/>
      </c>
      <c r="O1320" s="24" t="str">
        <f t="shared" si="747"/>
        <v xml:space="preserve"> </v>
      </c>
      <c r="P1320" s="24">
        <f t="shared" si="748"/>
        <v>0</v>
      </c>
      <c r="Q1320" s="25">
        <f t="shared" si="749"/>
        <v>0</v>
      </c>
      <c r="R1320" s="26">
        <f t="shared" si="750"/>
        <v>0</v>
      </c>
      <c r="S1320" s="24" t="str">
        <f t="shared" si="751"/>
        <v/>
      </c>
      <c r="T1320" s="24" t="str">
        <f t="shared" si="752"/>
        <v/>
      </c>
      <c r="U1320" s="24" t="str">
        <f t="shared" si="753"/>
        <v/>
      </c>
      <c r="V1320" s="24" t="str">
        <f t="shared" si="754"/>
        <v/>
      </c>
      <c r="W1320" s="24" t="str">
        <f t="shared" si="755"/>
        <v/>
      </c>
      <c r="X1320" s="24" t="str">
        <f t="shared" si="756"/>
        <v/>
      </c>
      <c r="Y1320" s="24" t="str">
        <f t="shared" si="757"/>
        <v/>
      </c>
      <c r="Z1320" s="24" t="str">
        <f t="shared" si="758"/>
        <v/>
      </c>
      <c r="AA1320" s="24" t="b">
        <f t="shared" si="759"/>
        <v>0</v>
      </c>
      <c r="AB1320" s="34" t="str">
        <f t="shared" si="760"/>
        <v/>
      </c>
      <c r="AC1320" s="34">
        <f t="shared" si="761"/>
        <v>0</v>
      </c>
      <c r="AD1320" s="34">
        <f t="shared" si="762"/>
        <v>0</v>
      </c>
      <c r="AE1320" s="34" t="str">
        <f t="shared" si="763"/>
        <v xml:space="preserve"> 0</v>
      </c>
      <c r="AF1320" s="34">
        <f t="shared" si="764"/>
        <v>0</v>
      </c>
      <c r="AG1320" s="34">
        <f t="shared" si="765"/>
        <v>0</v>
      </c>
      <c r="AH1320" s="34" t="str">
        <f t="shared" si="766"/>
        <v/>
      </c>
      <c r="AI1320" s="172" t="str">
        <f>IF(AJ1320&lt;&gt;"",MAX(AI$3:AI1319)+1,"")</f>
        <v/>
      </c>
      <c r="AJ1320" s="172" t="str">
        <f t="shared" si="767"/>
        <v/>
      </c>
      <c r="AK1320" s="172" t="str">
        <f t="shared" si="768"/>
        <v/>
      </c>
      <c r="AL1320" s="172" t="str">
        <f t="shared" si="769"/>
        <v/>
      </c>
      <c r="AM1320" s="172" t="str">
        <f>IF(AN1320&lt;&gt;"",MAX(AM$3:AM1319)+1,"")</f>
        <v/>
      </c>
      <c r="AN1320" s="172" t="str">
        <f t="shared" si="770"/>
        <v/>
      </c>
      <c r="AO1320" s="172" t="str">
        <f t="shared" si="771"/>
        <v/>
      </c>
      <c r="AP1320" s="172" t="str">
        <f t="shared" si="772"/>
        <v/>
      </c>
      <c r="AQ1320" s="172" t="str">
        <f t="shared" si="773"/>
        <v/>
      </c>
      <c r="AR1320" s="172" t="str">
        <f>Table1[[#This Row],[Sex ]]&amp;Table1[[#This Row],[Month]]</f>
        <v/>
      </c>
    </row>
    <row r="1321" spans="2:44" x14ac:dyDescent="0.3">
      <c r="B1321" s="14"/>
      <c r="C1321" s="14"/>
      <c r="D1321" s="14"/>
      <c r="E1321" s="14"/>
      <c r="F1321" s="14"/>
      <c r="G1321" s="14"/>
      <c r="H1321" s="14"/>
      <c r="I1321" s="14"/>
      <c r="J1321" s="14"/>
      <c r="K1321" s="14"/>
      <c r="L1321" s="14"/>
      <c r="M1321" s="24" t="str">
        <f t="shared" si="745"/>
        <v/>
      </c>
      <c r="N1321" s="24" t="str">
        <f t="shared" si="746"/>
        <v/>
      </c>
      <c r="O1321" s="24" t="str">
        <f t="shared" si="747"/>
        <v xml:space="preserve"> </v>
      </c>
      <c r="P1321" s="24">
        <f t="shared" si="748"/>
        <v>0</v>
      </c>
      <c r="Q1321" s="25">
        <f t="shared" si="749"/>
        <v>0</v>
      </c>
      <c r="R1321" s="26">
        <f t="shared" si="750"/>
        <v>0</v>
      </c>
      <c r="S1321" s="24" t="str">
        <f t="shared" si="751"/>
        <v/>
      </c>
      <c r="T1321" s="24" t="str">
        <f t="shared" si="752"/>
        <v/>
      </c>
      <c r="U1321" s="24" t="str">
        <f t="shared" si="753"/>
        <v/>
      </c>
      <c r="V1321" s="24" t="str">
        <f t="shared" si="754"/>
        <v/>
      </c>
      <c r="W1321" s="24" t="str">
        <f t="shared" si="755"/>
        <v/>
      </c>
      <c r="X1321" s="24" t="str">
        <f t="shared" si="756"/>
        <v/>
      </c>
      <c r="Y1321" s="24" t="str">
        <f t="shared" si="757"/>
        <v/>
      </c>
      <c r="Z1321" s="24" t="str">
        <f t="shared" si="758"/>
        <v/>
      </c>
      <c r="AA1321" s="24" t="b">
        <f t="shared" si="759"/>
        <v>0</v>
      </c>
      <c r="AB1321" s="34" t="str">
        <f t="shared" si="760"/>
        <v/>
      </c>
      <c r="AC1321" s="34">
        <f t="shared" si="761"/>
        <v>0</v>
      </c>
      <c r="AD1321" s="34">
        <f t="shared" si="762"/>
        <v>0</v>
      </c>
      <c r="AE1321" s="34" t="str">
        <f t="shared" si="763"/>
        <v xml:space="preserve"> 0</v>
      </c>
      <c r="AF1321" s="34">
        <f t="shared" si="764"/>
        <v>0</v>
      </c>
      <c r="AG1321" s="34">
        <f t="shared" si="765"/>
        <v>0</v>
      </c>
      <c r="AH1321" s="34" t="str">
        <f t="shared" si="766"/>
        <v/>
      </c>
      <c r="AI1321" s="172" t="str">
        <f>IF(AJ1321&lt;&gt;"",MAX(AI$3:AI1320)+1,"")</f>
        <v/>
      </c>
      <c r="AJ1321" s="172" t="str">
        <f t="shared" si="767"/>
        <v/>
      </c>
      <c r="AK1321" s="172" t="str">
        <f t="shared" si="768"/>
        <v/>
      </c>
      <c r="AL1321" s="172" t="str">
        <f t="shared" si="769"/>
        <v/>
      </c>
      <c r="AM1321" s="172" t="str">
        <f>IF(AN1321&lt;&gt;"",MAX(AM$3:AM1320)+1,"")</f>
        <v/>
      </c>
      <c r="AN1321" s="172" t="str">
        <f t="shared" si="770"/>
        <v/>
      </c>
      <c r="AO1321" s="172" t="str">
        <f t="shared" si="771"/>
        <v/>
      </c>
      <c r="AP1321" s="172" t="str">
        <f t="shared" si="772"/>
        <v/>
      </c>
      <c r="AQ1321" s="172" t="str">
        <f t="shared" si="773"/>
        <v/>
      </c>
      <c r="AR1321" s="172" t="str">
        <f>Table1[[#This Row],[Sex ]]&amp;Table1[[#This Row],[Month]]</f>
        <v/>
      </c>
    </row>
    <row r="1322" spans="2:44" x14ac:dyDescent="0.3">
      <c r="B1322" s="14"/>
      <c r="C1322" s="14"/>
      <c r="D1322" s="14"/>
      <c r="E1322" s="14"/>
      <c r="F1322" s="14"/>
      <c r="G1322" s="14"/>
      <c r="H1322" s="14"/>
      <c r="I1322" s="14"/>
      <c r="J1322" s="14"/>
      <c r="K1322" s="14"/>
      <c r="L1322" s="14"/>
      <c r="M1322" s="24" t="str">
        <f t="shared" si="745"/>
        <v/>
      </c>
      <c r="N1322" s="24" t="str">
        <f t="shared" si="746"/>
        <v/>
      </c>
      <c r="O1322" s="24" t="str">
        <f t="shared" si="747"/>
        <v xml:space="preserve"> </v>
      </c>
      <c r="P1322" s="24">
        <f t="shared" si="748"/>
        <v>0</v>
      </c>
      <c r="Q1322" s="25">
        <f t="shared" si="749"/>
        <v>0</v>
      </c>
      <c r="R1322" s="26">
        <f t="shared" si="750"/>
        <v>0</v>
      </c>
      <c r="S1322" s="24" t="str">
        <f t="shared" si="751"/>
        <v/>
      </c>
      <c r="T1322" s="24" t="str">
        <f t="shared" si="752"/>
        <v/>
      </c>
      <c r="U1322" s="24" t="str">
        <f t="shared" si="753"/>
        <v/>
      </c>
      <c r="V1322" s="24" t="str">
        <f t="shared" si="754"/>
        <v/>
      </c>
      <c r="W1322" s="24" t="str">
        <f t="shared" si="755"/>
        <v/>
      </c>
      <c r="X1322" s="24" t="str">
        <f t="shared" si="756"/>
        <v/>
      </c>
      <c r="Y1322" s="24" t="str">
        <f t="shared" si="757"/>
        <v/>
      </c>
      <c r="Z1322" s="24" t="str">
        <f t="shared" si="758"/>
        <v/>
      </c>
      <c r="AA1322" s="24" t="b">
        <f t="shared" si="759"/>
        <v>0</v>
      </c>
      <c r="AB1322" s="34" t="str">
        <f t="shared" si="760"/>
        <v/>
      </c>
      <c r="AC1322" s="34">
        <f t="shared" si="761"/>
        <v>0</v>
      </c>
      <c r="AD1322" s="34">
        <f t="shared" si="762"/>
        <v>0</v>
      </c>
      <c r="AE1322" s="34" t="str">
        <f t="shared" si="763"/>
        <v xml:space="preserve"> 0</v>
      </c>
      <c r="AF1322" s="34">
        <f t="shared" si="764"/>
        <v>0</v>
      </c>
      <c r="AG1322" s="34">
        <f t="shared" si="765"/>
        <v>0</v>
      </c>
      <c r="AH1322" s="34" t="str">
        <f t="shared" si="766"/>
        <v/>
      </c>
      <c r="AI1322" s="172" t="str">
        <f>IF(AJ1322&lt;&gt;"",MAX(AI$3:AI1321)+1,"")</f>
        <v/>
      </c>
      <c r="AJ1322" s="172" t="str">
        <f t="shared" si="767"/>
        <v/>
      </c>
      <c r="AK1322" s="172" t="str">
        <f t="shared" si="768"/>
        <v/>
      </c>
      <c r="AL1322" s="172" t="str">
        <f t="shared" si="769"/>
        <v/>
      </c>
      <c r="AM1322" s="172" t="str">
        <f>IF(AN1322&lt;&gt;"",MAX(AM$3:AM1321)+1,"")</f>
        <v/>
      </c>
      <c r="AN1322" s="172" t="str">
        <f t="shared" si="770"/>
        <v/>
      </c>
      <c r="AO1322" s="172" t="str">
        <f t="shared" si="771"/>
        <v/>
      </c>
      <c r="AP1322" s="172" t="str">
        <f t="shared" si="772"/>
        <v/>
      </c>
      <c r="AQ1322" s="172" t="str">
        <f t="shared" si="773"/>
        <v/>
      </c>
      <c r="AR1322" s="172" t="str">
        <f>Table1[[#This Row],[Sex ]]&amp;Table1[[#This Row],[Month]]</f>
        <v/>
      </c>
    </row>
    <row r="1323" spans="2:44" x14ac:dyDescent="0.3">
      <c r="B1323" s="14"/>
      <c r="C1323" s="14"/>
      <c r="D1323" s="14"/>
      <c r="E1323" s="14"/>
      <c r="F1323" s="14"/>
      <c r="G1323" s="14"/>
      <c r="H1323" s="14"/>
      <c r="I1323" s="14"/>
      <c r="J1323" s="14"/>
      <c r="K1323" s="14"/>
      <c r="L1323" s="14"/>
      <c r="M1323" s="24" t="str">
        <f t="shared" ref="M1323:M1386" si="774">IF(I3323&lt;&gt;"",IF(SUM(I3323:I3323)&lt;99,IF(I3323=J3323,I3323,""),""),"")</f>
        <v/>
      </c>
      <c r="N1323" s="24" t="str">
        <f t="shared" ref="N1323:N1386" si="775">IF(H3323&lt;&gt;"",IF(H3323&lt;4,1,IF(H3323&lt;7,2,IF(H3323&lt;10,3,4))),"")</f>
        <v/>
      </c>
      <c r="O1323" s="24" t="str">
        <f t="shared" ref="O1323:O1386" si="776">IF(SUM(I3323:I3323)&lt;99,J3323&amp;" "&amp;I3323,99&amp;" "&amp;99)</f>
        <v xml:space="preserve"> </v>
      </c>
      <c r="P1323" s="24">
        <f t="shared" ref="P1323:P1386" si="777">(J3323+I3323)/2</f>
        <v>0</v>
      </c>
      <c r="Q1323" s="25">
        <f t="shared" ref="Q1323:Q1386" si="778">IF(SUM(I3323:J3323)&lt;99,(I3323-P1323)^2+(J3323-P1323)^2,0)</f>
        <v>0</v>
      </c>
      <c r="R1323" s="26">
        <f t="shared" ref="R1323:R1386" si="779">IF(SUM(I3323:I3323)&lt;99,IF(J3323=0,IF(I3323=0,0,((Q1323)^0.5)/P1323),((Q1323)^0.5)/P1323),"")</f>
        <v>0</v>
      </c>
      <c r="S1323" s="24" t="str">
        <f t="shared" ref="S1323:S1386" si="780">IF(SUM(I3323+J3323)&lt;98,IF(I3323&lt;&gt;"",H3323,""),"")</f>
        <v/>
      </c>
      <c r="T1323" s="24" t="str">
        <f t="shared" ref="T1323:T1386" si="781">IF(SUM(I3323+J3323)&lt;98,IF(J3323&lt;&gt;"",H3323,""),"")</f>
        <v/>
      </c>
      <c r="U1323" s="24" t="str">
        <f t="shared" ref="U1323:U1386" si="782">IF(SUM(I3323+J3323)&lt;99,IF(K3323&lt;&gt;"",H3323,""),"")</f>
        <v/>
      </c>
      <c r="V1323" s="24" t="str">
        <f t="shared" ref="V1323:V1386" si="783">IF(J3323&lt;99,IF(M1323&lt;&gt;"",L3323,""),"")</f>
        <v/>
      </c>
      <c r="W1323" s="24" t="str">
        <f t="shared" ref="W1323:W1386" si="784">IF(J3323&gt;98,99,IF(K3323&gt;98,99,IF(K3323+J3323=198,99,IF(K3323&lt;&gt;"",ABS(J3323-K3323),""))))</f>
        <v/>
      </c>
      <c r="X1323" s="24" t="str">
        <f t="shared" ref="X1323:X1386" si="785">IF(I3323&lt;&gt;0,IF(I3323-J3323&lt;&gt;0,"",H3323),"")</f>
        <v/>
      </c>
      <c r="Y1323" s="24" t="str">
        <f t="shared" ref="Y1323:Y1386" si="786">IF(J3323&lt;&gt;"",H3323,"")</f>
        <v/>
      </c>
      <c r="Z1323" s="24" t="str">
        <f t="shared" ref="Z1323:Z1386" si="787">IF(SUM(I3323+J3323)&lt;98,IF(I3323&lt;&gt;"",G3323,""),"")</f>
        <v/>
      </c>
      <c r="AA1323" s="24" t="b">
        <f t="shared" ref="AA1323:AA1386" si="788">IF(I3323&lt;&gt;"",IF(SUM(I3323:J3323)&gt;98,"",IF(I3323-J3323=0,G3323,"")))</f>
        <v>0</v>
      </c>
      <c r="AB1323" s="34" t="str">
        <f t="shared" ref="AB1323:AB1386" si="789">IF(SUM(I3323:J3323)&gt;98,G3323,"")</f>
        <v/>
      </c>
      <c r="AC1323" s="34">
        <f t="shared" ref="AC1323:AC1386" si="790">IF(SUM(I3323+J3323)&lt;99,L3323,"")</f>
        <v>0</v>
      </c>
      <c r="AD1323" s="34">
        <f t="shared" ref="AD1323:AD1386" si="791">IF(AA1323&lt;&gt;"",AC1323,"")</f>
        <v>0</v>
      </c>
      <c r="AE1323" s="34" t="str">
        <f t="shared" ref="AE1323:AE1386" si="792">H3323&amp;" "&amp;I3323-J3323</f>
        <v xml:space="preserve"> 0</v>
      </c>
      <c r="AF1323" s="34">
        <f t="shared" ref="AF1323:AF1386" si="793">IF(SUM(I3323+J3323)&lt;99,J3323,"")</f>
        <v>0</v>
      </c>
      <c r="AG1323" s="34">
        <f t="shared" ref="AG1323:AG1386" si="794">IF(AF1323&lt;&gt;"",I3323,"")</f>
        <v>0</v>
      </c>
      <c r="AH1323" s="34" t="str">
        <f t="shared" ref="AH1323:AH1386" si="795">IF(I3323&lt;&gt;"",IF((I3323+J3323)&gt;98,"",I3323-J3323),"")</f>
        <v/>
      </c>
      <c r="AI1323" s="172" t="str">
        <f>IF(AJ1323&lt;&gt;"",MAX(AI$3:AI1322)+1,"")</f>
        <v/>
      </c>
      <c r="AJ1323" s="172" t="str">
        <f t="shared" ref="AJ1323:AJ1386" si="796">IF(SUM(I3323:J3323)&lt;98,IF(G3323="F",G3323,""),"")</f>
        <v/>
      </c>
      <c r="AK1323" s="172" t="str">
        <f t="shared" ref="AK1323:AK1386" si="797">IF(AJ1323&lt;&gt;"",F3323,"")</f>
        <v/>
      </c>
      <c r="AL1323" s="172" t="str">
        <f t="shared" ref="AL1323:AL1386" si="798">IF(AK1323&lt;&gt;"",J3323,"")</f>
        <v/>
      </c>
      <c r="AM1323" s="172" t="str">
        <f>IF(AN1323&lt;&gt;"",MAX(AM$3:AM1322)+1,"")</f>
        <v/>
      </c>
      <c r="AN1323" s="172" t="str">
        <f t="shared" ref="AN1323:AN1386" si="799">IF(SUM(I3323:J3323)&lt;98,IF(G3323="M",G3323,""),"")</f>
        <v/>
      </c>
      <c r="AO1323" s="172" t="str">
        <f t="shared" ref="AO1323:AO1386" si="800">IF(AN1323&lt;&gt;"",F3323,"")</f>
        <v/>
      </c>
      <c r="AP1323" s="172" t="str">
        <f t="shared" ref="AP1323:AP1386" si="801">IF(AO1323&lt;&gt;"",J3323,"")</f>
        <v/>
      </c>
      <c r="AQ1323" s="172" t="str">
        <f t="shared" ref="AQ1323:AQ1386" si="802">IF(K3323&lt;&gt;"",J3323&amp;" "&amp;(J3323-K3323),"")</f>
        <v/>
      </c>
      <c r="AR1323" s="172" t="str">
        <f>Table1[[#This Row],[Sex ]]&amp;Table1[[#This Row],[Month]]</f>
        <v/>
      </c>
    </row>
    <row r="1324" spans="2:44" x14ac:dyDescent="0.3">
      <c r="B1324" s="14"/>
      <c r="C1324" s="14"/>
      <c r="D1324" s="14"/>
      <c r="E1324" s="14"/>
      <c r="F1324" s="14"/>
      <c r="G1324" s="14"/>
      <c r="H1324" s="14"/>
      <c r="I1324" s="14"/>
      <c r="J1324" s="14"/>
      <c r="K1324" s="14"/>
      <c r="L1324" s="14"/>
      <c r="M1324" s="24" t="str">
        <f t="shared" si="774"/>
        <v/>
      </c>
      <c r="N1324" s="24" t="str">
        <f t="shared" si="775"/>
        <v/>
      </c>
      <c r="O1324" s="24" t="str">
        <f t="shared" si="776"/>
        <v xml:space="preserve"> </v>
      </c>
      <c r="P1324" s="24">
        <f t="shared" si="777"/>
        <v>0</v>
      </c>
      <c r="Q1324" s="25">
        <f t="shared" si="778"/>
        <v>0</v>
      </c>
      <c r="R1324" s="26">
        <f t="shared" si="779"/>
        <v>0</v>
      </c>
      <c r="S1324" s="24" t="str">
        <f t="shared" si="780"/>
        <v/>
      </c>
      <c r="T1324" s="24" t="str">
        <f t="shared" si="781"/>
        <v/>
      </c>
      <c r="U1324" s="24" t="str">
        <f t="shared" si="782"/>
        <v/>
      </c>
      <c r="V1324" s="24" t="str">
        <f t="shared" si="783"/>
        <v/>
      </c>
      <c r="W1324" s="24" t="str">
        <f t="shared" si="784"/>
        <v/>
      </c>
      <c r="X1324" s="24" t="str">
        <f t="shared" si="785"/>
        <v/>
      </c>
      <c r="Y1324" s="24" t="str">
        <f t="shared" si="786"/>
        <v/>
      </c>
      <c r="Z1324" s="24" t="str">
        <f t="shared" si="787"/>
        <v/>
      </c>
      <c r="AA1324" s="24" t="b">
        <f t="shared" si="788"/>
        <v>0</v>
      </c>
      <c r="AB1324" s="34" t="str">
        <f t="shared" si="789"/>
        <v/>
      </c>
      <c r="AC1324" s="34">
        <f t="shared" si="790"/>
        <v>0</v>
      </c>
      <c r="AD1324" s="34">
        <f t="shared" si="791"/>
        <v>0</v>
      </c>
      <c r="AE1324" s="34" t="str">
        <f t="shared" si="792"/>
        <v xml:space="preserve"> 0</v>
      </c>
      <c r="AF1324" s="34">
        <f t="shared" si="793"/>
        <v>0</v>
      </c>
      <c r="AG1324" s="34">
        <f t="shared" si="794"/>
        <v>0</v>
      </c>
      <c r="AH1324" s="34" t="str">
        <f t="shared" si="795"/>
        <v/>
      </c>
      <c r="AI1324" s="172" t="str">
        <f>IF(AJ1324&lt;&gt;"",MAX(AI$3:AI1323)+1,"")</f>
        <v/>
      </c>
      <c r="AJ1324" s="172" t="str">
        <f t="shared" si="796"/>
        <v/>
      </c>
      <c r="AK1324" s="172" t="str">
        <f t="shared" si="797"/>
        <v/>
      </c>
      <c r="AL1324" s="172" t="str">
        <f t="shared" si="798"/>
        <v/>
      </c>
      <c r="AM1324" s="172" t="str">
        <f>IF(AN1324&lt;&gt;"",MAX(AM$3:AM1323)+1,"")</f>
        <v/>
      </c>
      <c r="AN1324" s="172" t="str">
        <f t="shared" si="799"/>
        <v/>
      </c>
      <c r="AO1324" s="172" t="str">
        <f t="shared" si="800"/>
        <v/>
      </c>
      <c r="AP1324" s="172" t="str">
        <f t="shared" si="801"/>
        <v/>
      </c>
      <c r="AQ1324" s="172" t="str">
        <f t="shared" si="802"/>
        <v/>
      </c>
      <c r="AR1324" s="172" t="str">
        <f>Table1[[#This Row],[Sex ]]&amp;Table1[[#This Row],[Month]]</f>
        <v/>
      </c>
    </row>
    <row r="1325" spans="2:44" x14ac:dyDescent="0.3">
      <c r="B1325" s="14"/>
      <c r="C1325" s="14"/>
      <c r="D1325" s="14"/>
      <c r="E1325" s="14"/>
      <c r="F1325" s="14"/>
      <c r="G1325" s="14"/>
      <c r="H1325" s="14"/>
      <c r="I1325" s="14"/>
      <c r="J1325" s="14"/>
      <c r="K1325" s="14"/>
      <c r="L1325" s="14"/>
      <c r="M1325" s="24" t="str">
        <f t="shared" si="774"/>
        <v/>
      </c>
      <c r="N1325" s="24" t="str">
        <f t="shared" si="775"/>
        <v/>
      </c>
      <c r="O1325" s="24" t="str">
        <f t="shared" si="776"/>
        <v xml:space="preserve"> </v>
      </c>
      <c r="P1325" s="24">
        <f t="shared" si="777"/>
        <v>0</v>
      </c>
      <c r="Q1325" s="25">
        <f t="shared" si="778"/>
        <v>0</v>
      </c>
      <c r="R1325" s="26">
        <f t="shared" si="779"/>
        <v>0</v>
      </c>
      <c r="S1325" s="24" t="str">
        <f t="shared" si="780"/>
        <v/>
      </c>
      <c r="T1325" s="24" t="str">
        <f t="shared" si="781"/>
        <v/>
      </c>
      <c r="U1325" s="24" t="str">
        <f t="shared" si="782"/>
        <v/>
      </c>
      <c r="V1325" s="24" t="str">
        <f t="shared" si="783"/>
        <v/>
      </c>
      <c r="W1325" s="24" t="str">
        <f t="shared" si="784"/>
        <v/>
      </c>
      <c r="X1325" s="24" t="str">
        <f t="shared" si="785"/>
        <v/>
      </c>
      <c r="Y1325" s="24" t="str">
        <f t="shared" si="786"/>
        <v/>
      </c>
      <c r="Z1325" s="24" t="str">
        <f t="shared" si="787"/>
        <v/>
      </c>
      <c r="AA1325" s="24" t="b">
        <f t="shared" si="788"/>
        <v>0</v>
      </c>
      <c r="AB1325" s="34" t="str">
        <f t="shared" si="789"/>
        <v/>
      </c>
      <c r="AC1325" s="34">
        <f t="shared" si="790"/>
        <v>0</v>
      </c>
      <c r="AD1325" s="34">
        <f t="shared" si="791"/>
        <v>0</v>
      </c>
      <c r="AE1325" s="34" t="str">
        <f t="shared" si="792"/>
        <v xml:space="preserve"> 0</v>
      </c>
      <c r="AF1325" s="34">
        <f t="shared" si="793"/>
        <v>0</v>
      </c>
      <c r="AG1325" s="34">
        <f t="shared" si="794"/>
        <v>0</v>
      </c>
      <c r="AH1325" s="34" t="str">
        <f t="shared" si="795"/>
        <v/>
      </c>
      <c r="AI1325" s="172" t="str">
        <f>IF(AJ1325&lt;&gt;"",MAX(AI$3:AI1324)+1,"")</f>
        <v/>
      </c>
      <c r="AJ1325" s="172" t="str">
        <f t="shared" si="796"/>
        <v/>
      </c>
      <c r="AK1325" s="172" t="str">
        <f t="shared" si="797"/>
        <v/>
      </c>
      <c r="AL1325" s="172" t="str">
        <f t="shared" si="798"/>
        <v/>
      </c>
      <c r="AM1325" s="172" t="str">
        <f>IF(AN1325&lt;&gt;"",MAX(AM$3:AM1324)+1,"")</f>
        <v/>
      </c>
      <c r="AN1325" s="172" t="str">
        <f t="shared" si="799"/>
        <v/>
      </c>
      <c r="AO1325" s="172" t="str">
        <f t="shared" si="800"/>
        <v/>
      </c>
      <c r="AP1325" s="172" t="str">
        <f t="shared" si="801"/>
        <v/>
      </c>
      <c r="AQ1325" s="172" t="str">
        <f t="shared" si="802"/>
        <v/>
      </c>
      <c r="AR1325" s="172" t="str">
        <f>Table1[[#This Row],[Sex ]]&amp;Table1[[#This Row],[Month]]</f>
        <v/>
      </c>
    </row>
    <row r="1326" spans="2:44" x14ac:dyDescent="0.3">
      <c r="B1326" s="14"/>
      <c r="C1326" s="14"/>
      <c r="D1326" s="14"/>
      <c r="E1326" s="14"/>
      <c r="F1326" s="14"/>
      <c r="G1326" s="14"/>
      <c r="H1326" s="14"/>
      <c r="I1326" s="14"/>
      <c r="J1326" s="14"/>
      <c r="K1326" s="14"/>
      <c r="L1326" s="14"/>
      <c r="M1326" s="24" t="str">
        <f t="shared" si="774"/>
        <v/>
      </c>
      <c r="N1326" s="24" t="str">
        <f t="shared" si="775"/>
        <v/>
      </c>
      <c r="O1326" s="24" t="str">
        <f t="shared" si="776"/>
        <v xml:space="preserve"> </v>
      </c>
      <c r="P1326" s="24">
        <f t="shared" si="777"/>
        <v>0</v>
      </c>
      <c r="Q1326" s="25">
        <f t="shared" si="778"/>
        <v>0</v>
      </c>
      <c r="R1326" s="26">
        <f t="shared" si="779"/>
        <v>0</v>
      </c>
      <c r="S1326" s="24" t="str">
        <f t="shared" si="780"/>
        <v/>
      </c>
      <c r="T1326" s="24" t="str">
        <f t="shared" si="781"/>
        <v/>
      </c>
      <c r="U1326" s="24" t="str">
        <f t="shared" si="782"/>
        <v/>
      </c>
      <c r="V1326" s="24" t="str">
        <f t="shared" si="783"/>
        <v/>
      </c>
      <c r="W1326" s="24" t="str">
        <f t="shared" si="784"/>
        <v/>
      </c>
      <c r="X1326" s="24" t="str">
        <f t="shared" si="785"/>
        <v/>
      </c>
      <c r="Y1326" s="24" t="str">
        <f t="shared" si="786"/>
        <v/>
      </c>
      <c r="Z1326" s="24" t="str">
        <f t="shared" si="787"/>
        <v/>
      </c>
      <c r="AA1326" s="24" t="b">
        <f t="shared" si="788"/>
        <v>0</v>
      </c>
      <c r="AB1326" s="34" t="str">
        <f t="shared" si="789"/>
        <v/>
      </c>
      <c r="AC1326" s="34">
        <f t="shared" si="790"/>
        <v>0</v>
      </c>
      <c r="AD1326" s="34">
        <f t="shared" si="791"/>
        <v>0</v>
      </c>
      <c r="AE1326" s="34" t="str">
        <f t="shared" si="792"/>
        <v xml:space="preserve"> 0</v>
      </c>
      <c r="AF1326" s="34">
        <f t="shared" si="793"/>
        <v>0</v>
      </c>
      <c r="AG1326" s="34">
        <f t="shared" si="794"/>
        <v>0</v>
      </c>
      <c r="AH1326" s="34" t="str">
        <f t="shared" si="795"/>
        <v/>
      </c>
      <c r="AI1326" s="172" t="str">
        <f>IF(AJ1326&lt;&gt;"",MAX(AI$3:AI1325)+1,"")</f>
        <v/>
      </c>
      <c r="AJ1326" s="172" t="str">
        <f t="shared" si="796"/>
        <v/>
      </c>
      <c r="AK1326" s="172" t="str">
        <f t="shared" si="797"/>
        <v/>
      </c>
      <c r="AL1326" s="172" t="str">
        <f t="shared" si="798"/>
        <v/>
      </c>
      <c r="AM1326" s="172" t="str">
        <f>IF(AN1326&lt;&gt;"",MAX(AM$3:AM1325)+1,"")</f>
        <v/>
      </c>
      <c r="AN1326" s="172" t="str">
        <f t="shared" si="799"/>
        <v/>
      </c>
      <c r="AO1326" s="172" t="str">
        <f t="shared" si="800"/>
        <v/>
      </c>
      <c r="AP1326" s="172" t="str">
        <f t="shared" si="801"/>
        <v/>
      </c>
      <c r="AQ1326" s="172" t="str">
        <f t="shared" si="802"/>
        <v/>
      </c>
      <c r="AR1326" s="172" t="str">
        <f>Table1[[#This Row],[Sex ]]&amp;Table1[[#This Row],[Month]]</f>
        <v/>
      </c>
    </row>
    <row r="1327" spans="2:44" x14ac:dyDescent="0.3">
      <c r="B1327" s="14"/>
      <c r="C1327" s="14"/>
      <c r="D1327" s="14"/>
      <c r="E1327" s="14"/>
      <c r="F1327" s="14"/>
      <c r="G1327" s="14"/>
      <c r="H1327" s="14"/>
      <c r="I1327" s="14"/>
      <c r="J1327" s="14"/>
      <c r="K1327" s="14"/>
      <c r="L1327" s="14"/>
      <c r="M1327" s="24" t="str">
        <f t="shared" si="774"/>
        <v/>
      </c>
      <c r="N1327" s="24" t="str">
        <f t="shared" si="775"/>
        <v/>
      </c>
      <c r="O1327" s="24" t="str">
        <f t="shared" si="776"/>
        <v xml:space="preserve"> </v>
      </c>
      <c r="P1327" s="24">
        <f t="shared" si="777"/>
        <v>0</v>
      </c>
      <c r="Q1327" s="25">
        <f t="shared" si="778"/>
        <v>0</v>
      </c>
      <c r="R1327" s="26">
        <f t="shared" si="779"/>
        <v>0</v>
      </c>
      <c r="S1327" s="24" t="str">
        <f t="shared" si="780"/>
        <v/>
      </c>
      <c r="T1327" s="24" t="str">
        <f t="shared" si="781"/>
        <v/>
      </c>
      <c r="U1327" s="24" t="str">
        <f t="shared" si="782"/>
        <v/>
      </c>
      <c r="V1327" s="24" t="str">
        <f t="shared" si="783"/>
        <v/>
      </c>
      <c r="W1327" s="24" t="str">
        <f t="shared" si="784"/>
        <v/>
      </c>
      <c r="X1327" s="24" t="str">
        <f t="shared" si="785"/>
        <v/>
      </c>
      <c r="Y1327" s="24" t="str">
        <f t="shared" si="786"/>
        <v/>
      </c>
      <c r="Z1327" s="24" t="str">
        <f t="shared" si="787"/>
        <v/>
      </c>
      <c r="AA1327" s="24" t="b">
        <f t="shared" si="788"/>
        <v>0</v>
      </c>
      <c r="AB1327" s="34" t="str">
        <f t="shared" si="789"/>
        <v/>
      </c>
      <c r="AC1327" s="34">
        <f t="shared" si="790"/>
        <v>0</v>
      </c>
      <c r="AD1327" s="34">
        <f t="shared" si="791"/>
        <v>0</v>
      </c>
      <c r="AE1327" s="34" t="str">
        <f t="shared" si="792"/>
        <v xml:space="preserve"> 0</v>
      </c>
      <c r="AF1327" s="34">
        <f t="shared" si="793"/>
        <v>0</v>
      </c>
      <c r="AG1327" s="34">
        <f t="shared" si="794"/>
        <v>0</v>
      </c>
      <c r="AH1327" s="34" t="str">
        <f t="shared" si="795"/>
        <v/>
      </c>
      <c r="AI1327" s="172" t="str">
        <f>IF(AJ1327&lt;&gt;"",MAX(AI$3:AI1326)+1,"")</f>
        <v/>
      </c>
      <c r="AJ1327" s="172" t="str">
        <f t="shared" si="796"/>
        <v/>
      </c>
      <c r="AK1327" s="172" t="str">
        <f t="shared" si="797"/>
        <v/>
      </c>
      <c r="AL1327" s="172" t="str">
        <f t="shared" si="798"/>
        <v/>
      </c>
      <c r="AM1327" s="172" t="str">
        <f>IF(AN1327&lt;&gt;"",MAX(AM$3:AM1326)+1,"")</f>
        <v/>
      </c>
      <c r="AN1327" s="172" t="str">
        <f t="shared" si="799"/>
        <v/>
      </c>
      <c r="AO1327" s="172" t="str">
        <f t="shared" si="800"/>
        <v/>
      </c>
      <c r="AP1327" s="172" t="str">
        <f t="shared" si="801"/>
        <v/>
      </c>
      <c r="AQ1327" s="172" t="str">
        <f t="shared" si="802"/>
        <v/>
      </c>
      <c r="AR1327" s="172" t="str">
        <f>Table1[[#This Row],[Sex ]]&amp;Table1[[#This Row],[Month]]</f>
        <v/>
      </c>
    </row>
    <row r="1328" spans="2:44" x14ac:dyDescent="0.3">
      <c r="B1328" s="14"/>
      <c r="C1328" s="14"/>
      <c r="D1328" s="14"/>
      <c r="E1328" s="14"/>
      <c r="F1328" s="14"/>
      <c r="G1328" s="14"/>
      <c r="H1328" s="14"/>
      <c r="I1328" s="14"/>
      <c r="J1328" s="14"/>
      <c r="K1328" s="14"/>
      <c r="L1328" s="14"/>
      <c r="M1328" s="24" t="str">
        <f t="shared" si="774"/>
        <v/>
      </c>
      <c r="N1328" s="24" t="str">
        <f t="shared" si="775"/>
        <v/>
      </c>
      <c r="O1328" s="24" t="str">
        <f t="shared" si="776"/>
        <v xml:space="preserve"> </v>
      </c>
      <c r="P1328" s="24">
        <f t="shared" si="777"/>
        <v>0</v>
      </c>
      <c r="Q1328" s="25">
        <f t="shared" si="778"/>
        <v>0</v>
      </c>
      <c r="R1328" s="26">
        <f t="shared" si="779"/>
        <v>0</v>
      </c>
      <c r="S1328" s="24" t="str">
        <f t="shared" si="780"/>
        <v/>
      </c>
      <c r="T1328" s="24" t="str">
        <f t="shared" si="781"/>
        <v/>
      </c>
      <c r="U1328" s="24" t="str">
        <f t="shared" si="782"/>
        <v/>
      </c>
      <c r="V1328" s="24" t="str">
        <f t="shared" si="783"/>
        <v/>
      </c>
      <c r="W1328" s="24" t="str">
        <f t="shared" si="784"/>
        <v/>
      </c>
      <c r="X1328" s="24" t="str">
        <f t="shared" si="785"/>
        <v/>
      </c>
      <c r="Y1328" s="24" t="str">
        <f t="shared" si="786"/>
        <v/>
      </c>
      <c r="Z1328" s="24" t="str">
        <f t="shared" si="787"/>
        <v/>
      </c>
      <c r="AA1328" s="24" t="b">
        <f t="shared" si="788"/>
        <v>0</v>
      </c>
      <c r="AB1328" s="34" t="str">
        <f t="shared" si="789"/>
        <v/>
      </c>
      <c r="AC1328" s="34">
        <f t="shared" si="790"/>
        <v>0</v>
      </c>
      <c r="AD1328" s="34">
        <f t="shared" si="791"/>
        <v>0</v>
      </c>
      <c r="AE1328" s="34" t="str">
        <f t="shared" si="792"/>
        <v xml:space="preserve"> 0</v>
      </c>
      <c r="AF1328" s="34">
        <f t="shared" si="793"/>
        <v>0</v>
      </c>
      <c r="AG1328" s="34">
        <f t="shared" si="794"/>
        <v>0</v>
      </c>
      <c r="AH1328" s="34" t="str">
        <f t="shared" si="795"/>
        <v/>
      </c>
      <c r="AI1328" s="172" t="str">
        <f>IF(AJ1328&lt;&gt;"",MAX(AI$3:AI1327)+1,"")</f>
        <v/>
      </c>
      <c r="AJ1328" s="172" t="str">
        <f t="shared" si="796"/>
        <v/>
      </c>
      <c r="AK1328" s="172" t="str">
        <f t="shared" si="797"/>
        <v/>
      </c>
      <c r="AL1328" s="172" t="str">
        <f t="shared" si="798"/>
        <v/>
      </c>
      <c r="AM1328" s="172" t="str">
        <f>IF(AN1328&lt;&gt;"",MAX(AM$3:AM1327)+1,"")</f>
        <v/>
      </c>
      <c r="AN1328" s="172" t="str">
        <f t="shared" si="799"/>
        <v/>
      </c>
      <c r="AO1328" s="172" t="str">
        <f t="shared" si="800"/>
        <v/>
      </c>
      <c r="AP1328" s="172" t="str">
        <f t="shared" si="801"/>
        <v/>
      </c>
      <c r="AQ1328" s="172" t="str">
        <f t="shared" si="802"/>
        <v/>
      </c>
      <c r="AR1328" s="172" t="str">
        <f>Table1[[#This Row],[Sex ]]&amp;Table1[[#This Row],[Month]]</f>
        <v/>
      </c>
    </row>
    <row r="1329" spans="2:44" x14ac:dyDescent="0.3">
      <c r="B1329" s="14"/>
      <c r="C1329" s="14"/>
      <c r="D1329" s="14"/>
      <c r="E1329" s="14"/>
      <c r="F1329" s="14"/>
      <c r="G1329" s="14"/>
      <c r="H1329" s="14"/>
      <c r="I1329" s="14"/>
      <c r="J1329" s="14"/>
      <c r="K1329" s="14"/>
      <c r="L1329" s="14"/>
      <c r="M1329" s="24" t="str">
        <f t="shared" si="774"/>
        <v/>
      </c>
      <c r="N1329" s="24" t="str">
        <f t="shared" si="775"/>
        <v/>
      </c>
      <c r="O1329" s="24" t="str">
        <f t="shared" si="776"/>
        <v xml:space="preserve"> </v>
      </c>
      <c r="P1329" s="24">
        <f t="shared" si="777"/>
        <v>0</v>
      </c>
      <c r="Q1329" s="25">
        <f t="shared" si="778"/>
        <v>0</v>
      </c>
      <c r="R1329" s="26">
        <f t="shared" si="779"/>
        <v>0</v>
      </c>
      <c r="S1329" s="24" t="str">
        <f t="shared" si="780"/>
        <v/>
      </c>
      <c r="T1329" s="24" t="str">
        <f t="shared" si="781"/>
        <v/>
      </c>
      <c r="U1329" s="24" t="str">
        <f t="shared" si="782"/>
        <v/>
      </c>
      <c r="V1329" s="24" t="str">
        <f t="shared" si="783"/>
        <v/>
      </c>
      <c r="W1329" s="24" t="str">
        <f t="shared" si="784"/>
        <v/>
      </c>
      <c r="X1329" s="24" t="str">
        <f t="shared" si="785"/>
        <v/>
      </c>
      <c r="Y1329" s="24" t="str">
        <f t="shared" si="786"/>
        <v/>
      </c>
      <c r="Z1329" s="24" t="str">
        <f t="shared" si="787"/>
        <v/>
      </c>
      <c r="AA1329" s="24" t="b">
        <f t="shared" si="788"/>
        <v>0</v>
      </c>
      <c r="AB1329" s="34" t="str">
        <f t="shared" si="789"/>
        <v/>
      </c>
      <c r="AC1329" s="34">
        <f t="shared" si="790"/>
        <v>0</v>
      </c>
      <c r="AD1329" s="34">
        <f t="shared" si="791"/>
        <v>0</v>
      </c>
      <c r="AE1329" s="34" t="str">
        <f t="shared" si="792"/>
        <v xml:space="preserve"> 0</v>
      </c>
      <c r="AF1329" s="34">
        <f t="shared" si="793"/>
        <v>0</v>
      </c>
      <c r="AG1329" s="34">
        <f t="shared" si="794"/>
        <v>0</v>
      </c>
      <c r="AH1329" s="34" t="str">
        <f t="shared" si="795"/>
        <v/>
      </c>
      <c r="AI1329" s="172" t="str">
        <f>IF(AJ1329&lt;&gt;"",MAX(AI$3:AI1328)+1,"")</f>
        <v/>
      </c>
      <c r="AJ1329" s="172" t="str">
        <f t="shared" si="796"/>
        <v/>
      </c>
      <c r="AK1329" s="172" t="str">
        <f t="shared" si="797"/>
        <v/>
      </c>
      <c r="AL1329" s="172" t="str">
        <f t="shared" si="798"/>
        <v/>
      </c>
      <c r="AM1329" s="172" t="str">
        <f>IF(AN1329&lt;&gt;"",MAX(AM$3:AM1328)+1,"")</f>
        <v/>
      </c>
      <c r="AN1329" s="172" t="str">
        <f t="shared" si="799"/>
        <v/>
      </c>
      <c r="AO1329" s="172" t="str">
        <f t="shared" si="800"/>
        <v/>
      </c>
      <c r="AP1329" s="172" t="str">
        <f t="shared" si="801"/>
        <v/>
      </c>
      <c r="AQ1329" s="172" t="str">
        <f t="shared" si="802"/>
        <v/>
      </c>
      <c r="AR1329" s="172" t="str">
        <f>Table1[[#This Row],[Sex ]]&amp;Table1[[#This Row],[Month]]</f>
        <v/>
      </c>
    </row>
    <row r="1330" spans="2:44" x14ac:dyDescent="0.3">
      <c r="B1330" s="14"/>
      <c r="C1330" s="14"/>
      <c r="D1330" s="14"/>
      <c r="E1330" s="14"/>
      <c r="F1330" s="14"/>
      <c r="G1330" s="14"/>
      <c r="H1330" s="14"/>
      <c r="I1330" s="14"/>
      <c r="J1330" s="14"/>
      <c r="K1330" s="14"/>
      <c r="L1330" s="14"/>
      <c r="M1330" s="24" t="str">
        <f t="shared" si="774"/>
        <v/>
      </c>
      <c r="N1330" s="24" t="str">
        <f t="shared" si="775"/>
        <v/>
      </c>
      <c r="O1330" s="24" t="str">
        <f t="shared" si="776"/>
        <v xml:space="preserve"> </v>
      </c>
      <c r="P1330" s="24">
        <f t="shared" si="777"/>
        <v>0</v>
      </c>
      <c r="Q1330" s="25">
        <f t="shared" si="778"/>
        <v>0</v>
      </c>
      <c r="R1330" s="26">
        <f t="shared" si="779"/>
        <v>0</v>
      </c>
      <c r="S1330" s="24" t="str">
        <f t="shared" si="780"/>
        <v/>
      </c>
      <c r="T1330" s="24" t="str">
        <f t="shared" si="781"/>
        <v/>
      </c>
      <c r="U1330" s="24" t="str">
        <f t="shared" si="782"/>
        <v/>
      </c>
      <c r="V1330" s="24" t="str">
        <f t="shared" si="783"/>
        <v/>
      </c>
      <c r="W1330" s="24" t="str">
        <f t="shared" si="784"/>
        <v/>
      </c>
      <c r="X1330" s="24" t="str">
        <f t="shared" si="785"/>
        <v/>
      </c>
      <c r="Y1330" s="24" t="str">
        <f t="shared" si="786"/>
        <v/>
      </c>
      <c r="Z1330" s="24" t="str">
        <f t="shared" si="787"/>
        <v/>
      </c>
      <c r="AA1330" s="24" t="b">
        <f t="shared" si="788"/>
        <v>0</v>
      </c>
      <c r="AB1330" s="34" t="str">
        <f t="shared" si="789"/>
        <v/>
      </c>
      <c r="AC1330" s="34">
        <f t="shared" si="790"/>
        <v>0</v>
      </c>
      <c r="AD1330" s="34">
        <f t="shared" si="791"/>
        <v>0</v>
      </c>
      <c r="AE1330" s="34" t="str">
        <f t="shared" si="792"/>
        <v xml:space="preserve"> 0</v>
      </c>
      <c r="AF1330" s="34">
        <f t="shared" si="793"/>
        <v>0</v>
      </c>
      <c r="AG1330" s="34">
        <f t="shared" si="794"/>
        <v>0</v>
      </c>
      <c r="AH1330" s="34" t="str">
        <f t="shared" si="795"/>
        <v/>
      </c>
      <c r="AI1330" s="172" t="str">
        <f>IF(AJ1330&lt;&gt;"",MAX(AI$3:AI1329)+1,"")</f>
        <v/>
      </c>
      <c r="AJ1330" s="172" t="str">
        <f t="shared" si="796"/>
        <v/>
      </c>
      <c r="AK1330" s="172" t="str">
        <f t="shared" si="797"/>
        <v/>
      </c>
      <c r="AL1330" s="172" t="str">
        <f t="shared" si="798"/>
        <v/>
      </c>
      <c r="AM1330" s="172" t="str">
        <f>IF(AN1330&lt;&gt;"",MAX(AM$3:AM1329)+1,"")</f>
        <v/>
      </c>
      <c r="AN1330" s="172" t="str">
        <f t="shared" si="799"/>
        <v/>
      </c>
      <c r="AO1330" s="172" t="str">
        <f t="shared" si="800"/>
        <v/>
      </c>
      <c r="AP1330" s="172" t="str">
        <f t="shared" si="801"/>
        <v/>
      </c>
      <c r="AQ1330" s="172" t="str">
        <f t="shared" si="802"/>
        <v/>
      </c>
      <c r="AR1330" s="172" t="str">
        <f>Table1[[#This Row],[Sex ]]&amp;Table1[[#This Row],[Month]]</f>
        <v/>
      </c>
    </row>
    <row r="1331" spans="2:44" x14ac:dyDescent="0.3">
      <c r="B1331" s="14"/>
      <c r="C1331" s="14"/>
      <c r="D1331" s="14"/>
      <c r="E1331" s="14"/>
      <c r="F1331" s="14"/>
      <c r="G1331" s="14"/>
      <c r="H1331" s="14"/>
      <c r="I1331" s="14"/>
      <c r="J1331" s="14"/>
      <c r="K1331" s="14"/>
      <c r="L1331" s="14"/>
      <c r="M1331" s="24" t="str">
        <f t="shared" si="774"/>
        <v/>
      </c>
      <c r="N1331" s="24" t="str">
        <f t="shared" si="775"/>
        <v/>
      </c>
      <c r="O1331" s="24" t="str">
        <f t="shared" si="776"/>
        <v xml:space="preserve"> </v>
      </c>
      <c r="P1331" s="24">
        <f t="shared" si="777"/>
        <v>0</v>
      </c>
      <c r="Q1331" s="25">
        <f t="shared" si="778"/>
        <v>0</v>
      </c>
      <c r="R1331" s="26">
        <f t="shared" si="779"/>
        <v>0</v>
      </c>
      <c r="S1331" s="24" t="str">
        <f t="shared" si="780"/>
        <v/>
      </c>
      <c r="T1331" s="24" t="str">
        <f t="shared" si="781"/>
        <v/>
      </c>
      <c r="U1331" s="24" t="str">
        <f t="shared" si="782"/>
        <v/>
      </c>
      <c r="V1331" s="24" t="str">
        <f t="shared" si="783"/>
        <v/>
      </c>
      <c r="W1331" s="24" t="str">
        <f t="shared" si="784"/>
        <v/>
      </c>
      <c r="X1331" s="24" t="str">
        <f t="shared" si="785"/>
        <v/>
      </c>
      <c r="Y1331" s="24" t="str">
        <f t="shared" si="786"/>
        <v/>
      </c>
      <c r="Z1331" s="24" t="str">
        <f t="shared" si="787"/>
        <v/>
      </c>
      <c r="AA1331" s="24" t="b">
        <f t="shared" si="788"/>
        <v>0</v>
      </c>
      <c r="AB1331" s="34" t="str">
        <f t="shared" si="789"/>
        <v/>
      </c>
      <c r="AC1331" s="34">
        <f t="shared" si="790"/>
        <v>0</v>
      </c>
      <c r="AD1331" s="34">
        <f t="shared" si="791"/>
        <v>0</v>
      </c>
      <c r="AE1331" s="34" t="str">
        <f t="shared" si="792"/>
        <v xml:space="preserve"> 0</v>
      </c>
      <c r="AF1331" s="34">
        <f t="shared" si="793"/>
        <v>0</v>
      </c>
      <c r="AG1331" s="34">
        <f t="shared" si="794"/>
        <v>0</v>
      </c>
      <c r="AH1331" s="34" t="str">
        <f t="shared" si="795"/>
        <v/>
      </c>
      <c r="AI1331" s="172" t="str">
        <f>IF(AJ1331&lt;&gt;"",MAX(AI$3:AI1330)+1,"")</f>
        <v/>
      </c>
      <c r="AJ1331" s="172" t="str">
        <f t="shared" si="796"/>
        <v/>
      </c>
      <c r="AK1331" s="172" t="str">
        <f t="shared" si="797"/>
        <v/>
      </c>
      <c r="AL1331" s="172" t="str">
        <f t="shared" si="798"/>
        <v/>
      </c>
      <c r="AM1331" s="172" t="str">
        <f>IF(AN1331&lt;&gt;"",MAX(AM$3:AM1330)+1,"")</f>
        <v/>
      </c>
      <c r="AN1331" s="172" t="str">
        <f t="shared" si="799"/>
        <v/>
      </c>
      <c r="AO1331" s="172" t="str">
        <f t="shared" si="800"/>
        <v/>
      </c>
      <c r="AP1331" s="172" t="str">
        <f t="shared" si="801"/>
        <v/>
      </c>
      <c r="AQ1331" s="172" t="str">
        <f t="shared" si="802"/>
        <v/>
      </c>
      <c r="AR1331" s="172" t="str">
        <f>Table1[[#This Row],[Sex ]]&amp;Table1[[#This Row],[Month]]</f>
        <v/>
      </c>
    </row>
    <row r="1332" spans="2:44" x14ac:dyDescent="0.3">
      <c r="B1332" s="14"/>
      <c r="C1332" s="14"/>
      <c r="D1332" s="14"/>
      <c r="E1332" s="14"/>
      <c r="F1332" s="14"/>
      <c r="G1332" s="14"/>
      <c r="H1332" s="14"/>
      <c r="I1332" s="14"/>
      <c r="J1332" s="14"/>
      <c r="K1332" s="14"/>
      <c r="L1332" s="14"/>
      <c r="M1332" s="24" t="str">
        <f t="shared" si="774"/>
        <v/>
      </c>
      <c r="N1332" s="24" t="str">
        <f t="shared" si="775"/>
        <v/>
      </c>
      <c r="O1332" s="24" t="str">
        <f t="shared" si="776"/>
        <v xml:space="preserve"> </v>
      </c>
      <c r="P1332" s="24">
        <f t="shared" si="777"/>
        <v>0</v>
      </c>
      <c r="Q1332" s="25">
        <f t="shared" si="778"/>
        <v>0</v>
      </c>
      <c r="R1332" s="26">
        <f t="shared" si="779"/>
        <v>0</v>
      </c>
      <c r="S1332" s="24" t="str">
        <f t="shared" si="780"/>
        <v/>
      </c>
      <c r="T1332" s="24" t="str">
        <f t="shared" si="781"/>
        <v/>
      </c>
      <c r="U1332" s="24" t="str">
        <f t="shared" si="782"/>
        <v/>
      </c>
      <c r="V1332" s="24" t="str">
        <f t="shared" si="783"/>
        <v/>
      </c>
      <c r="W1332" s="24" t="str">
        <f t="shared" si="784"/>
        <v/>
      </c>
      <c r="X1332" s="24" t="str">
        <f t="shared" si="785"/>
        <v/>
      </c>
      <c r="Y1332" s="24" t="str">
        <f t="shared" si="786"/>
        <v/>
      </c>
      <c r="Z1332" s="24" t="str">
        <f t="shared" si="787"/>
        <v/>
      </c>
      <c r="AA1332" s="24" t="b">
        <f t="shared" si="788"/>
        <v>0</v>
      </c>
      <c r="AB1332" s="34" t="str">
        <f t="shared" si="789"/>
        <v/>
      </c>
      <c r="AC1332" s="34">
        <f t="shared" si="790"/>
        <v>0</v>
      </c>
      <c r="AD1332" s="34">
        <f t="shared" si="791"/>
        <v>0</v>
      </c>
      <c r="AE1332" s="34" t="str">
        <f t="shared" si="792"/>
        <v xml:space="preserve"> 0</v>
      </c>
      <c r="AF1332" s="34">
        <f t="shared" si="793"/>
        <v>0</v>
      </c>
      <c r="AG1332" s="34">
        <f t="shared" si="794"/>
        <v>0</v>
      </c>
      <c r="AH1332" s="34" t="str">
        <f t="shared" si="795"/>
        <v/>
      </c>
      <c r="AI1332" s="172" t="str">
        <f>IF(AJ1332&lt;&gt;"",MAX(AI$3:AI1331)+1,"")</f>
        <v/>
      </c>
      <c r="AJ1332" s="172" t="str">
        <f t="shared" si="796"/>
        <v/>
      </c>
      <c r="AK1332" s="172" t="str">
        <f t="shared" si="797"/>
        <v/>
      </c>
      <c r="AL1332" s="172" t="str">
        <f t="shared" si="798"/>
        <v/>
      </c>
      <c r="AM1332" s="172" t="str">
        <f>IF(AN1332&lt;&gt;"",MAX(AM$3:AM1331)+1,"")</f>
        <v/>
      </c>
      <c r="AN1332" s="172" t="str">
        <f t="shared" si="799"/>
        <v/>
      </c>
      <c r="AO1332" s="172" t="str">
        <f t="shared" si="800"/>
        <v/>
      </c>
      <c r="AP1332" s="172" t="str">
        <f t="shared" si="801"/>
        <v/>
      </c>
      <c r="AQ1332" s="172" t="str">
        <f t="shared" si="802"/>
        <v/>
      </c>
      <c r="AR1332" s="172" t="str">
        <f>Table1[[#This Row],[Sex ]]&amp;Table1[[#This Row],[Month]]</f>
        <v/>
      </c>
    </row>
    <row r="1333" spans="2:44" x14ac:dyDescent="0.3">
      <c r="B1333" s="14"/>
      <c r="C1333" s="14"/>
      <c r="D1333" s="14"/>
      <c r="E1333" s="14"/>
      <c r="F1333" s="14"/>
      <c r="G1333" s="14"/>
      <c r="H1333" s="14"/>
      <c r="I1333" s="14"/>
      <c r="J1333" s="14"/>
      <c r="K1333" s="14"/>
      <c r="L1333" s="14"/>
      <c r="M1333" s="24" t="str">
        <f t="shared" si="774"/>
        <v/>
      </c>
      <c r="N1333" s="24" t="str">
        <f t="shared" si="775"/>
        <v/>
      </c>
      <c r="O1333" s="24" t="str">
        <f t="shared" si="776"/>
        <v xml:space="preserve"> </v>
      </c>
      <c r="P1333" s="24">
        <f t="shared" si="777"/>
        <v>0</v>
      </c>
      <c r="Q1333" s="25">
        <f t="shared" si="778"/>
        <v>0</v>
      </c>
      <c r="R1333" s="26">
        <f t="shared" si="779"/>
        <v>0</v>
      </c>
      <c r="S1333" s="24" t="str">
        <f t="shared" si="780"/>
        <v/>
      </c>
      <c r="T1333" s="24" t="str">
        <f t="shared" si="781"/>
        <v/>
      </c>
      <c r="U1333" s="24" t="str">
        <f t="shared" si="782"/>
        <v/>
      </c>
      <c r="V1333" s="24" t="str">
        <f t="shared" si="783"/>
        <v/>
      </c>
      <c r="W1333" s="24" t="str">
        <f t="shared" si="784"/>
        <v/>
      </c>
      <c r="X1333" s="24" t="str">
        <f t="shared" si="785"/>
        <v/>
      </c>
      <c r="Y1333" s="24" t="str">
        <f t="shared" si="786"/>
        <v/>
      </c>
      <c r="Z1333" s="24" t="str">
        <f t="shared" si="787"/>
        <v/>
      </c>
      <c r="AA1333" s="24" t="b">
        <f t="shared" si="788"/>
        <v>0</v>
      </c>
      <c r="AB1333" s="34" t="str">
        <f t="shared" si="789"/>
        <v/>
      </c>
      <c r="AC1333" s="34">
        <f t="shared" si="790"/>
        <v>0</v>
      </c>
      <c r="AD1333" s="34">
        <f t="shared" si="791"/>
        <v>0</v>
      </c>
      <c r="AE1333" s="34" t="str">
        <f t="shared" si="792"/>
        <v xml:space="preserve"> 0</v>
      </c>
      <c r="AF1333" s="34">
        <f t="shared" si="793"/>
        <v>0</v>
      </c>
      <c r="AG1333" s="34">
        <f t="shared" si="794"/>
        <v>0</v>
      </c>
      <c r="AH1333" s="34" t="str">
        <f t="shared" si="795"/>
        <v/>
      </c>
      <c r="AI1333" s="172" t="str">
        <f>IF(AJ1333&lt;&gt;"",MAX(AI$3:AI1332)+1,"")</f>
        <v/>
      </c>
      <c r="AJ1333" s="172" t="str">
        <f t="shared" si="796"/>
        <v/>
      </c>
      <c r="AK1333" s="172" t="str">
        <f t="shared" si="797"/>
        <v/>
      </c>
      <c r="AL1333" s="172" t="str">
        <f t="shared" si="798"/>
        <v/>
      </c>
      <c r="AM1333" s="172" t="str">
        <f>IF(AN1333&lt;&gt;"",MAX(AM$3:AM1332)+1,"")</f>
        <v/>
      </c>
      <c r="AN1333" s="172" t="str">
        <f t="shared" si="799"/>
        <v/>
      </c>
      <c r="AO1333" s="172" t="str">
        <f t="shared" si="800"/>
        <v/>
      </c>
      <c r="AP1333" s="172" t="str">
        <f t="shared" si="801"/>
        <v/>
      </c>
      <c r="AQ1333" s="172" t="str">
        <f t="shared" si="802"/>
        <v/>
      </c>
      <c r="AR1333" s="172" t="str">
        <f>Table1[[#This Row],[Sex ]]&amp;Table1[[#This Row],[Month]]</f>
        <v/>
      </c>
    </row>
    <row r="1334" spans="2:44" x14ac:dyDescent="0.3">
      <c r="B1334" s="14"/>
      <c r="C1334" s="14"/>
      <c r="D1334" s="14"/>
      <c r="E1334" s="14"/>
      <c r="F1334" s="14"/>
      <c r="G1334" s="14"/>
      <c r="H1334" s="14"/>
      <c r="I1334" s="14"/>
      <c r="J1334" s="14"/>
      <c r="K1334" s="14"/>
      <c r="L1334" s="14"/>
      <c r="M1334" s="24" t="str">
        <f t="shared" si="774"/>
        <v/>
      </c>
      <c r="N1334" s="24" t="str">
        <f t="shared" si="775"/>
        <v/>
      </c>
      <c r="O1334" s="24" t="str">
        <f t="shared" si="776"/>
        <v xml:space="preserve"> </v>
      </c>
      <c r="P1334" s="24">
        <f t="shared" si="777"/>
        <v>0</v>
      </c>
      <c r="Q1334" s="25">
        <f t="shared" si="778"/>
        <v>0</v>
      </c>
      <c r="R1334" s="26">
        <f t="shared" si="779"/>
        <v>0</v>
      </c>
      <c r="S1334" s="24" t="str">
        <f t="shared" si="780"/>
        <v/>
      </c>
      <c r="T1334" s="24" t="str">
        <f t="shared" si="781"/>
        <v/>
      </c>
      <c r="U1334" s="24" t="str">
        <f t="shared" si="782"/>
        <v/>
      </c>
      <c r="V1334" s="24" t="str">
        <f t="shared" si="783"/>
        <v/>
      </c>
      <c r="W1334" s="24" t="str">
        <f t="shared" si="784"/>
        <v/>
      </c>
      <c r="X1334" s="24" t="str">
        <f t="shared" si="785"/>
        <v/>
      </c>
      <c r="Y1334" s="24" t="str">
        <f t="shared" si="786"/>
        <v/>
      </c>
      <c r="Z1334" s="24" t="str">
        <f t="shared" si="787"/>
        <v/>
      </c>
      <c r="AA1334" s="24" t="b">
        <f t="shared" si="788"/>
        <v>0</v>
      </c>
      <c r="AB1334" s="34" t="str">
        <f t="shared" si="789"/>
        <v/>
      </c>
      <c r="AC1334" s="34">
        <f t="shared" si="790"/>
        <v>0</v>
      </c>
      <c r="AD1334" s="34">
        <f t="shared" si="791"/>
        <v>0</v>
      </c>
      <c r="AE1334" s="34" t="str">
        <f t="shared" si="792"/>
        <v xml:space="preserve"> 0</v>
      </c>
      <c r="AF1334" s="34">
        <f t="shared" si="793"/>
        <v>0</v>
      </c>
      <c r="AG1334" s="34">
        <f t="shared" si="794"/>
        <v>0</v>
      </c>
      <c r="AH1334" s="34" t="str">
        <f t="shared" si="795"/>
        <v/>
      </c>
      <c r="AI1334" s="172" t="str">
        <f>IF(AJ1334&lt;&gt;"",MAX(AI$3:AI1333)+1,"")</f>
        <v/>
      </c>
      <c r="AJ1334" s="172" t="str">
        <f t="shared" si="796"/>
        <v/>
      </c>
      <c r="AK1334" s="172" t="str">
        <f t="shared" si="797"/>
        <v/>
      </c>
      <c r="AL1334" s="172" t="str">
        <f t="shared" si="798"/>
        <v/>
      </c>
      <c r="AM1334" s="172" t="str">
        <f>IF(AN1334&lt;&gt;"",MAX(AM$3:AM1333)+1,"")</f>
        <v/>
      </c>
      <c r="AN1334" s="172" t="str">
        <f t="shared" si="799"/>
        <v/>
      </c>
      <c r="AO1334" s="172" t="str">
        <f t="shared" si="800"/>
        <v/>
      </c>
      <c r="AP1334" s="172" t="str">
        <f t="shared" si="801"/>
        <v/>
      </c>
      <c r="AQ1334" s="172" t="str">
        <f t="shared" si="802"/>
        <v/>
      </c>
      <c r="AR1334" s="172" t="str">
        <f>Table1[[#This Row],[Sex ]]&amp;Table1[[#This Row],[Month]]</f>
        <v/>
      </c>
    </row>
    <row r="1335" spans="2:44" x14ac:dyDescent="0.3">
      <c r="B1335" s="14"/>
      <c r="C1335" s="14"/>
      <c r="D1335" s="14"/>
      <c r="E1335" s="14"/>
      <c r="F1335" s="14"/>
      <c r="G1335" s="14"/>
      <c r="H1335" s="14"/>
      <c r="I1335" s="14"/>
      <c r="J1335" s="14"/>
      <c r="K1335" s="14"/>
      <c r="L1335" s="14"/>
      <c r="M1335" s="24" t="str">
        <f t="shared" si="774"/>
        <v/>
      </c>
      <c r="N1335" s="24" t="str">
        <f t="shared" si="775"/>
        <v/>
      </c>
      <c r="O1335" s="24" t="str">
        <f t="shared" si="776"/>
        <v xml:space="preserve"> </v>
      </c>
      <c r="P1335" s="24">
        <f t="shared" si="777"/>
        <v>0</v>
      </c>
      <c r="Q1335" s="25">
        <f t="shared" si="778"/>
        <v>0</v>
      </c>
      <c r="R1335" s="26">
        <f t="shared" si="779"/>
        <v>0</v>
      </c>
      <c r="S1335" s="24" t="str">
        <f t="shared" si="780"/>
        <v/>
      </c>
      <c r="T1335" s="24" t="str">
        <f t="shared" si="781"/>
        <v/>
      </c>
      <c r="U1335" s="24" t="str">
        <f t="shared" si="782"/>
        <v/>
      </c>
      <c r="V1335" s="24" t="str">
        <f t="shared" si="783"/>
        <v/>
      </c>
      <c r="W1335" s="24" t="str">
        <f t="shared" si="784"/>
        <v/>
      </c>
      <c r="X1335" s="24" t="str">
        <f t="shared" si="785"/>
        <v/>
      </c>
      <c r="Y1335" s="24" t="str">
        <f t="shared" si="786"/>
        <v/>
      </c>
      <c r="Z1335" s="24" t="str">
        <f t="shared" si="787"/>
        <v/>
      </c>
      <c r="AA1335" s="24" t="b">
        <f t="shared" si="788"/>
        <v>0</v>
      </c>
      <c r="AB1335" s="34" t="str">
        <f t="shared" si="789"/>
        <v/>
      </c>
      <c r="AC1335" s="34">
        <f t="shared" si="790"/>
        <v>0</v>
      </c>
      <c r="AD1335" s="34">
        <f t="shared" si="791"/>
        <v>0</v>
      </c>
      <c r="AE1335" s="34" t="str">
        <f t="shared" si="792"/>
        <v xml:space="preserve"> 0</v>
      </c>
      <c r="AF1335" s="34">
        <f t="shared" si="793"/>
        <v>0</v>
      </c>
      <c r="AG1335" s="34">
        <f t="shared" si="794"/>
        <v>0</v>
      </c>
      <c r="AH1335" s="34" t="str">
        <f t="shared" si="795"/>
        <v/>
      </c>
      <c r="AI1335" s="172" t="str">
        <f>IF(AJ1335&lt;&gt;"",MAX(AI$3:AI1334)+1,"")</f>
        <v/>
      </c>
      <c r="AJ1335" s="172" t="str">
        <f t="shared" si="796"/>
        <v/>
      </c>
      <c r="AK1335" s="172" t="str">
        <f t="shared" si="797"/>
        <v/>
      </c>
      <c r="AL1335" s="172" t="str">
        <f t="shared" si="798"/>
        <v/>
      </c>
      <c r="AM1335" s="172" t="str">
        <f>IF(AN1335&lt;&gt;"",MAX(AM$3:AM1334)+1,"")</f>
        <v/>
      </c>
      <c r="AN1335" s="172" t="str">
        <f t="shared" si="799"/>
        <v/>
      </c>
      <c r="AO1335" s="172" t="str">
        <f t="shared" si="800"/>
        <v/>
      </c>
      <c r="AP1335" s="172" t="str">
        <f t="shared" si="801"/>
        <v/>
      </c>
      <c r="AQ1335" s="172" t="str">
        <f t="shared" si="802"/>
        <v/>
      </c>
      <c r="AR1335" s="172" t="str">
        <f>Table1[[#This Row],[Sex ]]&amp;Table1[[#This Row],[Month]]</f>
        <v/>
      </c>
    </row>
    <row r="1336" spans="2:44" x14ac:dyDescent="0.3">
      <c r="B1336" s="14"/>
      <c r="C1336" s="14"/>
      <c r="D1336" s="14"/>
      <c r="E1336" s="14"/>
      <c r="F1336" s="14"/>
      <c r="G1336" s="14"/>
      <c r="H1336" s="14"/>
      <c r="I1336" s="14"/>
      <c r="J1336" s="14"/>
      <c r="K1336" s="14"/>
      <c r="L1336" s="14"/>
      <c r="M1336" s="24" t="str">
        <f t="shared" si="774"/>
        <v/>
      </c>
      <c r="N1336" s="24" t="str">
        <f t="shared" si="775"/>
        <v/>
      </c>
      <c r="O1336" s="24" t="str">
        <f t="shared" si="776"/>
        <v xml:space="preserve"> </v>
      </c>
      <c r="P1336" s="24">
        <f t="shared" si="777"/>
        <v>0</v>
      </c>
      <c r="Q1336" s="25">
        <f t="shared" si="778"/>
        <v>0</v>
      </c>
      <c r="R1336" s="26">
        <f t="shared" si="779"/>
        <v>0</v>
      </c>
      <c r="S1336" s="24" t="str">
        <f t="shared" si="780"/>
        <v/>
      </c>
      <c r="T1336" s="24" t="str">
        <f t="shared" si="781"/>
        <v/>
      </c>
      <c r="U1336" s="24" t="str">
        <f t="shared" si="782"/>
        <v/>
      </c>
      <c r="V1336" s="24" t="str">
        <f t="shared" si="783"/>
        <v/>
      </c>
      <c r="W1336" s="24" t="str">
        <f t="shared" si="784"/>
        <v/>
      </c>
      <c r="X1336" s="24" t="str">
        <f t="shared" si="785"/>
        <v/>
      </c>
      <c r="Y1336" s="24" t="str">
        <f t="shared" si="786"/>
        <v/>
      </c>
      <c r="Z1336" s="24" t="str">
        <f t="shared" si="787"/>
        <v/>
      </c>
      <c r="AA1336" s="24" t="b">
        <f t="shared" si="788"/>
        <v>0</v>
      </c>
      <c r="AB1336" s="34" t="str">
        <f t="shared" si="789"/>
        <v/>
      </c>
      <c r="AC1336" s="34">
        <f t="shared" si="790"/>
        <v>0</v>
      </c>
      <c r="AD1336" s="34">
        <f t="shared" si="791"/>
        <v>0</v>
      </c>
      <c r="AE1336" s="34" t="str">
        <f t="shared" si="792"/>
        <v xml:space="preserve"> 0</v>
      </c>
      <c r="AF1336" s="34">
        <f t="shared" si="793"/>
        <v>0</v>
      </c>
      <c r="AG1336" s="34">
        <f t="shared" si="794"/>
        <v>0</v>
      </c>
      <c r="AH1336" s="34" t="str">
        <f t="shared" si="795"/>
        <v/>
      </c>
      <c r="AI1336" s="172" t="str">
        <f>IF(AJ1336&lt;&gt;"",MAX(AI$3:AI1335)+1,"")</f>
        <v/>
      </c>
      <c r="AJ1336" s="172" t="str">
        <f t="shared" si="796"/>
        <v/>
      </c>
      <c r="AK1336" s="172" t="str">
        <f t="shared" si="797"/>
        <v/>
      </c>
      <c r="AL1336" s="172" t="str">
        <f t="shared" si="798"/>
        <v/>
      </c>
      <c r="AM1336" s="172" t="str">
        <f>IF(AN1336&lt;&gt;"",MAX(AM$3:AM1335)+1,"")</f>
        <v/>
      </c>
      <c r="AN1336" s="172" t="str">
        <f t="shared" si="799"/>
        <v/>
      </c>
      <c r="AO1336" s="172" t="str">
        <f t="shared" si="800"/>
        <v/>
      </c>
      <c r="AP1336" s="172" t="str">
        <f t="shared" si="801"/>
        <v/>
      </c>
      <c r="AQ1336" s="172" t="str">
        <f t="shared" si="802"/>
        <v/>
      </c>
      <c r="AR1336" s="172" t="str">
        <f>Table1[[#This Row],[Sex ]]&amp;Table1[[#This Row],[Month]]</f>
        <v/>
      </c>
    </row>
    <row r="1337" spans="2:44" x14ac:dyDescent="0.3">
      <c r="B1337" s="14"/>
      <c r="C1337" s="14"/>
      <c r="D1337" s="14"/>
      <c r="E1337" s="14"/>
      <c r="F1337" s="14"/>
      <c r="G1337" s="14"/>
      <c r="H1337" s="14"/>
      <c r="I1337" s="14"/>
      <c r="J1337" s="14"/>
      <c r="K1337" s="14"/>
      <c r="L1337" s="14"/>
      <c r="M1337" s="24" t="str">
        <f t="shared" si="774"/>
        <v/>
      </c>
      <c r="N1337" s="24" t="str">
        <f t="shared" si="775"/>
        <v/>
      </c>
      <c r="O1337" s="24" t="str">
        <f t="shared" si="776"/>
        <v xml:space="preserve"> </v>
      </c>
      <c r="P1337" s="24">
        <f t="shared" si="777"/>
        <v>0</v>
      </c>
      <c r="Q1337" s="25">
        <f t="shared" si="778"/>
        <v>0</v>
      </c>
      <c r="R1337" s="26">
        <f t="shared" si="779"/>
        <v>0</v>
      </c>
      <c r="S1337" s="24" t="str">
        <f t="shared" si="780"/>
        <v/>
      </c>
      <c r="T1337" s="24" t="str">
        <f t="shared" si="781"/>
        <v/>
      </c>
      <c r="U1337" s="24" t="str">
        <f t="shared" si="782"/>
        <v/>
      </c>
      <c r="V1337" s="24" t="str">
        <f t="shared" si="783"/>
        <v/>
      </c>
      <c r="W1337" s="24" t="str">
        <f t="shared" si="784"/>
        <v/>
      </c>
      <c r="X1337" s="24" t="str">
        <f t="shared" si="785"/>
        <v/>
      </c>
      <c r="Y1337" s="24" t="str">
        <f t="shared" si="786"/>
        <v/>
      </c>
      <c r="Z1337" s="24" t="str">
        <f t="shared" si="787"/>
        <v/>
      </c>
      <c r="AA1337" s="24" t="b">
        <f t="shared" si="788"/>
        <v>0</v>
      </c>
      <c r="AB1337" s="34" t="str">
        <f t="shared" si="789"/>
        <v/>
      </c>
      <c r="AC1337" s="34">
        <f t="shared" si="790"/>
        <v>0</v>
      </c>
      <c r="AD1337" s="34">
        <f t="shared" si="791"/>
        <v>0</v>
      </c>
      <c r="AE1337" s="34" t="str">
        <f t="shared" si="792"/>
        <v xml:space="preserve"> 0</v>
      </c>
      <c r="AF1337" s="34">
        <f t="shared" si="793"/>
        <v>0</v>
      </c>
      <c r="AG1337" s="34">
        <f t="shared" si="794"/>
        <v>0</v>
      </c>
      <c r="AH1337" s="34" t="str">
        <f t="shared" si="795"/>
        <v/>
      </c>
      <c r="AI1337" s="172" t="str">
        <f>IF(AJ1337&lt;&gt;"",MAX(AI$3:AI1336)+1,"")</f>
        <v/>
      </c>
      <c r="AJ1337" s="172" t="str">
        <f t="shared" si="796"/>
        <v/>
      </c>
      <c r="AK1337" s="172" t="str">
        <f t="shared" si="797"/>
        <v/>
      </c>
      <c r="AL1337" s="172" t="str">
        <f t="shared" si="798"/>
        <v/>
      </c>
      <c r="AM1337" s="172" t="str">
        <f>IF(AN1337&lt;&gt;"",MAX(AM$3:AM1336)+1,"")</f>
        <v/>
      </c>
      <c r="AN1337" s="172" t="str">
        <f t="shared" si="799"/>
        <v/>
      </c>
      <c r="AO1337" s="172" t="str">
        <f t="shared" si="800"/>
        <v/>
      </c>
      <c r="AP1337" s="172" t="str">
        <f t="shared" si="801"/>
        <v/>
      </c>
      <c r="AQ1337" s="172" t="str">
        <f t="shared" si="802"/>
        <v/>
      </c>
      <c r="AR1337" s="172" t="str">
        <f>Table1[[#This Row],[Sex ]]&amp;Table1[[#This Row],[Month]]</f>
        <v/>
      </c>
    </row>
    <row r="1338" spans="2:44" x14ac:dyDescent="0.3">
      <c r="B1338" s="14"/>
      <c r="C1338" s="14"/>
      <c r="D1338" s="14"/>
      <c r="E1338" s="14"/>
      <c r="F1338" s="14"/>
      <c r="G1338" s="14"/>
      <c r="H1338" s="14"/>
      <c r="I1338" s="14"/>
      <c r="J1338" s="14"/>
      <c r="K1338" s="14"/>
      <c r="L1338" s="14"/>
      <c r="M1338" s="24" t="str">
        <f t="shared" si="774"/>
        <v/>
      </c>
      <c r="N1338" s="24" t="str">
        <f t="shared" si="775"/>
        <v/>
      </c>
      <c r="O1338" s="24" t="str">
        <f t="shared" si="776"/>
        <v xml:space="preserve"> </v>
      </c>
      <c r="P1338" s="24">
        <f t="shared" si="777"/>
        <v>0</v>
      </c>
      <c r="Q1338" s="25">
        <f t="shared" si="778"/>
        <v>0</v>
      </c>
      <c r="R1338" s="26">
        <f t="shared" si="779"/>
        <v>0</v>
      </c>
      <c r="S1338" s="24" t="str">
        <f t="shared" si="780"/>
        <v/>
      </c>
      <c r="T1338" s="24" t="str">
        <f t="shared" si="781"/>
        <v/>
      </c>
      <c r="U1338" s="24" t="str">
        <f t="shared" si="782"/>
        <v/>
      </c>
      <c r="V1338" s="24" t="str">
        <f t="shared" si="783"/>
        <v/>
      </c>
      <c r="W1338" s="24" t="str">
        <f t="shared" si="784"/>
        <v/>
      </c>
      <c r="X1338" s="24" t="str">
        <f t="shared" si="785"/>
        <v/>
      </c>
      <c r="Y1338" s="24" t="str">
        <f t="shared" si="786"/>
        <v/>
      </c>
      <c r="Z1338" s="24" t="str">
        <f t="shared" si="787"/>
        <v/>
      </c>
      <c r="AA1338" s="24" t="b">
        <f t="shared" si="788"/>
        <v>0</v>
      </c>
      <c r="AB1338" s="34" t="str">
        <f t="shared" si="789"/>
        <v/>
      </c>
      <c r="AC1338" s="34">
        <f t="shared" si="790"/>
        <v>0</v>
      </c>
      <c r="AD1338" s="34">
        <f t="shared" si="791"/>
        <v>0</v>
      </c>
      <c r="AE1338" s="34" t="str">
        <f t="shared" si="792"/>
        <v xml:space="preserve"> 0</v>
      </c>
      <c r="AF1338" s="34">
        <f t="shared" si="793"/>
        <v>0</v>
      </c>
      <c r="AG1338" s="34">
        <f t="shared" si="794"/>
        <v>0</v>
      </c>
      <c r="AH1338" s="34" t="str">
        <f t="shared" si="795"/>
        <v/>
      </c>
      <c r="AI1338" s="172" t="str">
        <f>IF(AJ1338&lt;&gt;"",MAX(AI$3:AI1337)+1,"")</f>
        <v/>
      </c>
      <c r="AJ1338" s="172" t="str">
        <f t="shared" si="796"/>
        <v/>
      </c>
      <c r="AK1338" s="172" t="str">
        <f t="shared" si="797"/>
        <v/>
      </c>
      <c r="AL1338" s="172" t="str">
        <f t="shared" si="798"/>
        <v/>
      </c>
      <c r="AM1338" s="172" t="str">
        <f>IF(AN1338&lt;&gt;"",MAX(AM$3:AM1337)+1,"")</f>
        <v/>
      </c>
      <c r="AN1338" s="172" t="str">
        <f t="shared" si="799"/>
        <v/>
      </c>
      <c r="AO1338" s="172" t="str">
        <f t="shared" si="800"/>
        <v/>
      </c>
      <c r="AP1338" s="172" t="str">
        <f t="shared" si="801"/>
        <v/>
      </c>
      <c r="AQ1338" s="172" t="str">
        <f t="shared" si="802"/>
        <v/>
      </c>
      <c r="AR1338" s="172" t="str">
        <f>Table1[[#This Row],[Sex ]]&amp;Table1[[#This Row],[Month]]</f>
        <v/>
      </c>
    </row>
    <row r="1339" spans="2:44" x14ac:dyDescent="0.3">
      <c r="B1339" s="14"/>
      <c r="C1339" s="14"/>
      <c r="D1339" s="14"/>
      <c r="E1339" s="14"/>
      <c r="F1339" s="14"/>
      <c r="G1339" s="14"/>
      <c r="H1339" s="14"/>
      <c r="I1339" s="14"/>
      <c r="J1339" s="14"/>
      <c r="K1339" s="14"/>
      <c r="L1339" s="14"/>
      <c r="M1339" s="24" t="str">
        <f t="shared" si="774"/>
        <v/>
      </c>
      <c r="N1339" s="24" t="str">
        <f t="shared" si="775"/>
        <v/>
      </c>
      <c r="O1339" s="24" t="str">
        <f t="shared" si="776"/>
        <v xml:space="preserve"> </v>
      </c>
      <c r="P1339" s="24">
        <f t="shared" si="777"/>
        <v>0</v>
      </c>
      <c r="Q1339" s="25">
        <f t="shared" si="778"/>
        <v>0</v>
      </c>
      <c r="R1339" s="26">
        <f t="shared" si="779"/>
        <v>0</v>
      </c>
      <c r="S1339" s="24" t="str">
        <f t="shared" si="780"/>
        <v/>
      </c>
      <c r="T1339" s="24" t="str">
        <f t="shared" si="781"/>
        <v/>
      </c>
      <c r="U1339" s="24" t="str">
        <f t="shared" si="782"/>
        <v/>
      </c>
      <c r="V1339" s="24" t="str">
        <f t="shared" si="783"/>
        <v/>
      </c>
      <c r="W1339" s="24" t="str">
        <f t="shared" si="784"/>
        <v/>
      </c>
      <c r="X1339" s="24" t="str">
        <f t="shared" si="785"/>
        <v/>
      </c>
      <c r="Y1339" s="24" t="str">
        <f t="shared" si="786"/>
        <v/>
      </c>
      <c r="Z1339" s="24" t="str">
        <f t="shared" si="787"/>
        <v/>
      </c>
      <c r="AA1339" s="24" t="b">
        <f t="shared" si="788"/>
        <v>0</v>
      </c>
      <c r="AB1339" s="34" t="str">
        <f t="shared" si="789"/>
        <v/>
      </c>
      <c r="AC1339" s="34">
        <f t="shared" si="790"/>
        <v>0</v>
      </c>
      <c r="AD1339" s="34">
        <f t="shared" si="791"/>
        <v>0</v>
      </c>
      <c r="AE1339" s="34" t="str">
        <f t="shared" si="792"/>
        <v xml:space="preserve"> 0</v>
      </c>
      <c r="AF1339" s="34">
        <f t="shared" si="793"/>
        <v>0</v>
      </c>
      <c r="AG1339" s="34">
        <f t="shared" si="794"/>
        <v>0</v>
      </c>
      <c r="AH1339" s="34" t="str">
        <f t="shared" si="795"/>
        <v/>
      </c>
      <c r="AI1339" s="172" t="str">
        <f>IF(AJ1339&lt;&gt;"",MAX(AI$3:AI1338)+1,"")</f>
        <v/>
      </c>
      <c r="AJ1339" s="172" t="str">
        <f t="shared" si="796"/>
        <v/>
      </c>
      <c r="AK1339" s="172" t="str">
        <f t="shared" si="797"/>
        <v/>
      </c>
      <c r="AL1339" s="172" t="str">
        <f t="shared" si="798"/>
        <v/>
      </c>
      <c r="AM1339" s="172" t="str">
        <f>IF(AN1339&lt;&gt;"",MAX(AM$3:AM1338)+1,"")</f>
        <v/>
      </c>
      <c r="AN1339" s="172" t="str">
        <f t="shared" si="799"/>
        <v/>
      </c>
      <c r="AO1339" s="172" t="str">
        <f t="shared" si="800"/>
        <v/>
      </c>
      <c r="AP1339" s="172" t="str">
        <f t="shared" si="801"/>
        <v/>
      </c>
      <c r="AQ1339" s="172" t="str">
        <f t="shared" si="802"/>
        <v/>
      </c>
      <c r="AR1339" s="172" t="str">
        <f>Table1[[#This Row],[Sex ]]&amp;Table1[[#This Row],[Month]]</f>
        <v/>
      </c>
    </row>
    <row r="1340" spans="2:44" x14ac:dyDescent="0.3">
      <c r="B1340" s="14"/>
      <c r="C1340" s="14"/>
      <c r="D1340" s="14"/>
      <c r="E1340" s="14"/>
      <c r="F1340" s="14"/>
      <c r="G1340" s="14"/>
      <c r="H1340" s="14"/>
      <c r="I1340" s="14"/>
      <c r="J1340" s="14"/>
      <c r="K1340" s="14"/>
      <c r="L1340" s="14"/>
      <c r="M1340" s="24" t="str">
        <f t="shared" si="774"/>
        <v/>
      </c>
      <c r="N1340" s="24" t="str">
        <f t="shared" si="775"/>
        <v/>
      </c>
      <c r="O1340" s="24" t="str">
        <f t="shared" si="776"/>
        <v xml:space="preserve"> </v>
      </c>
      <c r="P1340" s="24">
        <f t="shared" si="777"/>
        <v>0</v>
      </c>
      <c r="Q1340" s="25">
        <f t="shared" si="778"/>
        <v>0</v>
      </c>
      <c r="R1340" s="26">
        <f t="shared" si="779"/>
        <v>0</v>
      </c>
      <c r="S1340" s="24" t="str">
        <f t="shared" si="780"/>
        <v/>
      </c>
      <c r="T1340" s="24" t="str">
        <f t="shared" si="781"/>
        <v/>
      </c>
      <c r="U1340" s="24" t="str">
        <f t="shared" si="782"/>
        <v/>
      </c>
      <c r="V1340" s="24" t="str">
        <f t="shared" si="783"/>
        <v/>
      </c>
      <c r="W1340" s="24" t="str">
        <f t="shared" si="784"/>
        <v/>
      </c>
      <c r="X1340" s="24" t="str">
        <f t="shared" si="785"/>
        <v/>
      </c>
      <c r="Y1340" s="24" t="str">
        <f t="shared" si="786"/>
        <v/>
      </c>
      <c r="Z1340" s="24" t="str">
        <f t="shared" si="787"/>
        <v/>
      </c>
      <c r="AA1340" s="24" t="b">
        <f t="shared" si="788"/>
        <v>0</v>
      </c>
      <c r="AB1340" s="34" t="str">
        <f t="shared" si="789"/>
        <v/>
      </c>
      <c r="AC1340" s="34">
        <f t="shared" si="790"/>
        <v>0</v>
      </c>
      <c r="AD1340" s="34">
        <f t="shared" si="791"/>
        <v>0</v>
      </c>
      <c r="AE1340" s="34" t="str">
        <f t="shared" si="792"/>
        <v xml:space="preserve"> 0</v>
      </c>
      <c r="AF1340" s="34">
        <f t="shared" si="793"/>
        <v>0</v>
      </c>
      <c r="AG1340" s="34">
        <f t="shared" si="794"/>
        <v>0</v>
      </c>
      <c r="AH1340" s="34" t="str">
        <f t="shared" si="795"/>
        <v/>
      </c>
      <c r="AI1340" s="172" t="str">
        <f>IF(AJ1340&lt;&gt;"",MAX(AI$3:AI1339)+1,"")</f>
        <v/>
      </c>
      <c r="AJ1340" s="172" t="str">
        <f t="shared" si="796"/>
        <v/>
      </c>
      <c r="AK1340" s="172" t="str">
        <f t="shared" si="797"/>
        <v/>
      </c>
      <c r="AL1340" s="172" t="str">
        <f t="shared" si="798"/>
        <v/>
      </c>
      <c r="AM1340" s="172" t="str">
        <f>IF(AN1340&lt;&gt;"",MAX(AM$3:AM1339)+1,"")</f>
        <v/>
      </c>
      <c r="AN1340" s="172" t="str">
        <f t="shared" si="799"/>
        <v/>
      </c>
      <c r="AO1340" s="172" t="str">
        <f t="shared" si="800"/>
        <v/>
      </c>
      <c r="AP1340" s="172" t="str">
        <f t="shared" si="801"/>
        <v/>
      </c>
      <c r="AQ1340" s="172" t="str">
        <f t="shared" si="802"/>
        <v/>
      </c>
      <c r="AR1340" s="172" t="str">
        <f>Table1[[#This Row],[Sex ]]&amp;Table1[[#This Row],[Month]]</f>
        <v/>
      </c>
    </row>
    <row r="1341" spans="2:44" x14ac:dyDescent="0.3">
      <c r="B1341" s="14"/>
      <c r="C1341" s="14"/>
      <c r="D1341" s="14"/>
      <c r="E1341" s="14"/>
      <c r="F1341" s="14"/>
      <c r="G1341" s="14"/>
      <c r="H1341" s="14"/>
      <c r="I1341" s="14"/>
      <c r="J1341" s="14"/>
      <c r="K1341" s="14"/>
      <c r="L1341" s="14"/>
      <c r="M1341" s="24" t="str">
        <f t="shared" si="774"/>
        <v/>
      </c>
      <c r="N1341" s="24" t="str">
        <f t="shared" si="775"/>
        <v/>
      </c>
      <c r="O1341" s="24" t="str">
        <f t="shared" si="776"/>
        <v xml:space="preserve"> </v>
      </c>
      <c r="P1341" s="24">
        <f t="shared" si="777"/>
        <v>0</v>
      </c>
      <c r="Q1341" s="25">
        <f t="shared" si="778"/>
        <v>0</v>
      </c>
      <c r="R1341" s="26">
        <f t="shared" si="779"/>
        <v>0</v>
      </c>
      <c r="S1341" s="24" t="str">
        <f t="shared" si="780"/>
        <v/>
      </c>
      <c r="T1341" s="24" t="str">
        <f t="shared" si="781"/>
        <v/>
      </c>
      <c r="U1341" s="24" t="str">
        <f t="shared" si="782"/>
        <v/>
      </c>
      <c r="V1341" s="24" t="str">
        <f t="shared" si="783"/>
        <v/>
      </c>
      <c r="W1341" s="24" t="str">
        <f t="shared" si="784"/>
        <v/>
      </c>
      <c r="X1341" s="24" t="str">
        <f t="shared" si="785"/>
        <v/>
      </c>
      <c r="Y1341" s="24" t="str">
        <f t="shared" si="786"/>
        <v/>
      </c>
      <c r="Z1341" s="24" t="str">
        <f t="shared" si="787"/>
        <v/>
      </c>
      <c r="AA1341" s="24" t="b">
        <f t="shared" si="788"/>
        <v>0</v>
      </c>
      <c r="AB1341" s="34" t="str">
        <f t="shared" si="789"/>
        <v/>
      </c>
      <c r="AC1341" s="34">
        <f t="shared" si="790"/>
        <v>0</v>
      </c>
      <c r="AD1341" s="34">
        <f t="shared" si="791"/>
        <v>0</v>
      </c>
      <c r="AE1341" s="34" t="str">
        <f t="shared" si="792"/>
        <v xml:space="preserve"> 0</v>
      </c>
      <c r="AF1341" s="34">
        <f t="shared" si="793"/>
        <v>0</v>
      </c>
      <c r="AG1341" s="34">
        <f t="shared" si="794"/>
        <v>0</v>
      </c>
      <c r="AH1341" s="34" t="str">
        <f t="shared" si="795"/>
        <v/>
      </c>
      <c r="AI1341" s="172" t="str">
        <f>IF(AJ1341&lt;&gt;"",MAX(AI$3:AI1340)+1,"")</f>
        <v/>
      </c>
      <c r="AJ1341" s="172" t="str">
        <f t="shared" si="796"/>
        <v/>
      </c>
      <c r="AK1341" s="172" t="str">
        <f t="shared" si="797"/>
        <v/>
      </c>
      <c r="AL1341" s="172" t="str">
        <f t="shared" si="798"/>
        <v/>
      </c>
      <c r="AM1341" s="172" t="str">
        <f>IF(AN1341&lt;&gt;"",MAX(AM$3:AM1340)+1,"")</f>
        <v/>
      </c>
      <c r="AN1341" s="172" t="str">
        <f t="shared" si="799"/>
        <v/>
      </c>
      <c r="AO1341" s="172" t="str">
        <f t="shared" si="800"/>
        <v/>
      </c>
      <c r="AP1341" s="172" t="str">
        <f t="shared" si="801"/>
        <v/>
      </c>
      <c r="AQ1341" s="172" t="str">
        <f t="shared" si="802"/>
        <v/>
      </c>
      <c r="AR1341" s="172" t="str">
        <f>Table1[[#This Row],[Sex ]]&amp;Table1[[#This Row],[Month]]</f>
        <v/>
      </c>
    </row>
    <row r="1342" spans="2:44" x14ac:dyDescent="0.3">
      <c r="B1342" s="14"/>
      <c r="C1342" s="14"/>
      <c r="D1342" s="14"/>
      <c r="E1342" s="14"/>
      <c r="F1342" s="14"/>
      <c r="G1342" s="14"/>
      <c r="H1342" s="14"/>
      <c r="I1342" s="14"/>
      <c r="J1342" s="14"/>
      <c r="K1342" s="14"/>
      <c r="L1342" s="14"/>
      <c r="M1342" s="24" t="str">
        <f t="shared" si="774"/>
        <v/>
      </c>
      <c r="N1342" s="24" t="str">
        <f t="shared" si="775"/>
        <v/>
      </c>
      <c r="O1342" s="24" t="str">
        <f t="shared" si="776"/>
        <v xml:space="preserve"> </v>
      </c>
      <c r="P1342" s="24">
        <f t="shared" si="777"/>
        <v>0</v>
      </c>
      <c r="Q1342" s="25">
        <f t="shared" si="778"/>
        <v>0</v>
      </c>
      <c r="R1342" s="26">
        <f t="shared" si="779"/>
        <v>0</v>
      </c>
      <c r="S1342" s="24" t="str">
        <f t="shared" si="780"/>
        <v/>
      </c>
      <c r="T1342" s="24" t="str">
        <f t="shared" si="781"/>
        <v/>
      </c>
      <c r="U1342" s="24" t="str">
        <f t="shared" si="782"/>
        <v/>
      </c>
      <c r="V1342" s="24" t="str">
        <f t="shared" si="783"/>
        <v/>
      </c>
      <c r="W1342" s="24" t="str">
        <f t="shared" si="784"/>
        <v/>
      </c>
      <c r="X1342" s="24" t="str">
        <f t="shared" si="785"/>
        <v/>
      </c>
      <c r="Y1342" s="24" t="str">
        <f t="shared" si="786"/>
        <v/>
      </c>
      <c r="Z1342" s="24" t="str">
        <f t="shared" si="787"/>
        <v/>
      </c>
      <c r="AA1342" s="24" t="b">
        <f t="shared" si="788"/>
        <v>0</v>
      </c>
      <c r="AB1342" s="34" t="str">
        <f t="shared" si="789"/>
        <v/>
      </c>
      <c r="AC1342" s="34">
        <f t="shared" si="790"/>
        <v>0</v>
      </c>
      <c r="AD1342" s="34">
        <f t="shared" si="791"/>
        <v>0</v>
      </c>
      <c r="AE1342" s="34" t="str">
        <f t="shared" si="792"/>
        <v xml:space="preserve"> 0</v>
      </c>
      <c r="AF1342" s="34">
        <f t="shared" si="793"/>
        <v>0</v>
      </c>
      <c r="AG1342" s="34">
        <f t="shared" si="794"/>
        <v>0</v>
      </c>
      <c r="AH1342" s="34" t="str">
        <f t="shared" si="795"/>
        <v/>
      </c>
      <c r="AI1342" s="172" t="str">
        <f>IF(AJ1342&lt;&gt;"",MAX(AI$3:AI1341)+1,"")</f>
        <v/>
      </c>
      <c r="AJ1342" s="172" t="str">
        <f t="shared" si="796"/>
        <v/>
      </c>
      <c r="AK1342" s="172" t="str">
        <f t="shared" si="797"/>
        <v/>
      </c>
      <c r="AL1342" s="172" t="str">
        <f t="shared" si="798"/>
        <v/>
      </c>
      <c r="AM1342" s="172" t="str">
        <f>IF(AN1342&lt;&gt;"",MAX(AM$3:AM1341)+1,"")</f>
        <v/>
      </c>
      <c r="AN1342" s="172" t="str">
        <f t="shared" si="799"/>
        <v/>
      </c>
      <c r="AO1342" s="172" t="str">
        <f t="shared" si="800"/>
        <v/>
      </c>
      <c r="AP1342" s="172" t="str">
        <f t="shared" si="801"/>
        <v/>
      </c>
      <c r="AQ1342" s="172" t="str">
        <f t="shared" si="802"/>
        <v/>
      </c>
      <c r="AR1342" s="172" t="str">
        <f>Table1[[#This Row],[Sex ]]&amp;Table1[[#This Row],[Month]]</f>
        <v/>
      </c>
    </row>
    <row r="1343" spans="2:44" x14ac:dyDescent="0.3">
      <c r="B1343" s="14"/>
      <c r="C1343" s="14"/>
      <c r="D1343" s="14"/>
      <c r="E1343" s="14"/>
      <c r="F1343" s="14"/>
      <c r="G1343" s="14"/>
      <c r="H1343" s="14"/>
      <c r="I1343" s="14"/>
      <c r="J1343" s="14"/>
      <c r="K1343" s="14"/>
      <c r="L1343" s="14"/>
      <c r="M1343" s="24" t="str">
        <f t="shared" si="774"/>
        <v/>
      </c>
      <c r="N1343" s="24" t="str">
        <f t="shared" si="775"/>
        <v/>
      </c>
      <c r="O1343" s="24" t="str">
        <f t="shared" si="776"/>
        <v xml:space="preserve"> </v>
      </c>
      <c r="P1343" s="24">
        <f t="shared" si="777"/>
        <v>0</v>
      </c>
      <c r="Q1343" s="25">
        <f t="shared" si="778"/>
        <v>0</v>
      </c>
      <c r="R1343" s="26">
        <f t="shared" si="779"/>
        <v>0</v>
      </c>
      <c r="S1343" s="24" t="str">
        <f t="shared" si="780"/>
        <v/>
      </c>
      <c r="T1343" s="24" t="str">
        <f t="shared" si="781"/>
        <v/>
      </c>
      <c r="U1343" s="24" t="str">
        <f t="shared" si="782"/>
        <v/>
      </c>
      <c r="V1343" s="24" t="str">
        <f t="shared" si="783"/>
        <v/>
      </c>
      <c r="W1343" s="24" t="str">
        <f t="shared" si="784"/>
        <v/>
      </c>
      <c r="X1343" s="24" t="str">
        <f t="shared" si="785"/>
        <v/>
      </c>
      <c r="Y1343" s="24" t="str">
        <f t="shared" si="786"/>
        <v/>
      </c>
      <c r="Z1343" s="24" t="str">
        <f t="shared" si="787"/>
        <v/>
      </c>
      <c r="AA1343" s="24" t="b">
        <f t="shared" si="788"/>
        <v>0</v>
      </c>
      <c r="AB1343" s="34" t="str">
        <f t="shared" si="789"/>
        <v/>
      </c>
      <c r="AC1343" s="34">
        <f t="shared" si="790"/>
        <v>0</v>
      </c>
      <c r="AD1343" s="34">
        <f t="shared" si="791"/>
        <v>0</v>
      </c>
      <c r="AE1343" s="34" t="str">
        <f t="shared" si="792"/>
        <v xml:space="preserve"> 0</v>
      </c>
      <c r="AF1343" s="34">
        <f t="shared" si="793"/>
        <v>0</v>
      </c>
      <c r="AG1343" s="34">
        <f t="shared" si="794"/>
        <v>0</v>
      </c>
      <c r="AH1343" s="34" t="str">
        <f t="shared" si="795"/>
        <v/>
      </c>
      <c r="AI1343" s="172" t="str">
        <f>IF(AJ1343&lt;&gt;"",MAX(AI$3:AI1342)+1,"")</f>
        <v/>
      </c>
      <c r="AJ1343" s="172" t="str">
        <f t="shared" si="796"/>
        <v/>
      </c>
      <c r="AK1343" s="172" t="str">
        <f t="shared" si="797"/>
        <v/>
      </c>
      <c r="AL1343" s="172" t="str">
        <f t="shared" si="798"/>
        <v/>
      </c>
      <c r="AM1343" s="172" t="str">
        <f>IF(AN1343&lt;&gt;"",MAX(AM$3:AM1342)+1,"")</f>
        <v/>
      </c>
      <c r="AN1343" s="172" t="str">
        <f t="shared" si="799"/>
        <v/>
      </c>
      <c r="AO1343" s="172" t="str">
        <f t="shared" si="800"/>
        <v/>
      </c>
      <c r="AP1343" s="172" t="str">
        <f t="shared" si="801"/>
        <v/>
      </c>
      <c r="AQ1343" s="172" t="str">
        <f t="shared" si="802"/>
        <v/>
      </c>
      <c r="AR1343" s="172" t="str">
        <f>Table1[[#This Row],[Sex ]]&amp;Table1[[#This Row],[Month]]</f>
        <v/>
      </c>
    </row>
    <row r="1344" spans="2:44" x14ac:dyDescent="0.3">
      <c r="B1344" s="14"/>
      <c r="C1344" s="14"/>
      <c r="D1344" s="14"/>
      <c r="E1344" s="14"/>
      <c r="F1344" s="14"/>
      <c r="G1344" s="14"/>
      <c r="H1344" s="14"/>
      <c r="I1344" s="14"/>
      <c r="J1344" s="14"/>
      <c r="K1344" s="14"/>
      <c r="L1344" s="14"/>
      <c r="M1344" s="24" t="str">
        <f t="shared" si="774"/>
        <v/>
      </c>
      <c r="N1344" s="24" t="str">
        <f t="shared" si="775"/>
        <v/>
      </c>
      <c r="O1344" s="24" t="str">
        <f t="shared" si="776"/>
        <v xml:space="preserve"> </v>
      </c>
      <c r="P1344" s="24">
        <f t="shared" si="777"/>
        <v>0</v>
      </c>
      <c r="Q1344" s="25">
        <f t="shared" si="778"/>
        <v>0</v>
      </c>
      <c r="R1344" s="26">
        <f t="shared" si="779"/>
        <v>0</v>
      </c>
      <c r="S1344" s="24" t="str">
        <f t="shared" si="780"/>
        <v/>
      </c>
      <c r="T1344" s="24" t="str">
        <f t="shared" si="781"/>
        <v/>
      </c>
      <c r="U1344" s="24" t="str">
        <f t="shared" si="782"/>
        <v/>
      </c>
      <c r="V1344" s="24" t="str">
        <f t="shared" si="783"/>
        <v/>
      </c>
      <c r="W1344" s="24" t="str">
        <f t="shared" si="784"/>
        <v/>
      </c>
      <c r="X1344" s="24" t="str">
        <f t="shared" si="785"/>
        <v/>
      </c>
      <c r="Y1344" s="24" t="str">
        <f t="shared" si="786"/>
        <v/>
      </c>
      <c r="Z1344" s="24" t="str">
        <f t="shared" si="787"/>
        <v/>
      </c>
      <c r="AA1344" s="24" t="b">
        <f t="shared" si="788"/>
        <v>0</v>
      </c>
      <c r="AB1344" s="34" t="str">
        <f t="shared" si="789"/>
        <v/>
      </c>
      <c r="AC1344" s="34">
        <f t="shared" si="790"/>
        <v>0</v>
      </c>
      <c r="AD1344" s="34">
        <f t="shared" si="791"/>
        <v>0</v>
      </c>
      <c r="AE1344" s="34" t="str">
        <f t="shared" si="792"/>
        <v xml:space="preserve"> 0</v>
      </c>
      <c r="AF1344" s="34">
        <f t="shared" si="793"/>
        <v>0</v>
      </c>
      <c r="AG1344" s="34">
        <f t="shared" si="794"/>
        <v>0</v>
      </c>
      <c r="AH1344" s="34" t="str">
        <f t="shared" si="795"/>
        <v/>
      </c>
      <c r="AI1344" s="172" t="str">
        <f>IF(AJ1344&lt;&gt;"",MAX(AI$3:AI1343)+1,"")</f>
        <v/>
      </c>
      <c r="AJ1344" s="172" t="str">
        <f t="shared" si="796"/>
        <v/>
      </c>
      <c r="AK1344" s="172" t="str">
        <f t="shared" si="797"/>
        <v/>
      </c>
      <c r="AL1344" s="172" t="str">
        <f t="shared" si="798"/>
        <v/>
      </c>
      <c r="AM1344" s="172" t="str">
        <f>IF(AN1344&lt;&gt;"",MAX(AM$3:AM1343)+1,"")</f>
        <v/>
      </c>
      <c r="AN1344" s="172" t="str">
        <f t="shared" si="799"/>
        <v/>
      </c>
      <c r="AO1344" s="172" t="str">
        <f t="shared" si="800"/>
        <v/>
      </c>
      <c r="AP1344" s="172" t="str">
        <f t="shared" si="801"/>
        <v/>
      </c>
      <c r="AQ1344" s="172" t="str">
        <f t="shared" si="802"/>
        <v/>
      </c>
      <c r="AR1344" s="172" t="str">
        <f>Table1[[#This Row],[Sex ]]&amp;Table1[[#This Row],[Month]]</f>
        <v/>
      </c>
    </row>
    <row r="1345" spans="2:44" x14ac:dyDescent="0.3">
      <c r="B1345" s="14"/>
      <c r="C1345" s="14"/>
      <c r="D1345" s="14"/>
      <c r="E1345" s="14"/>
      <c r="F1345" s="14"/>
      <c r="G1345" s="14"/>
      <c r="H1345" s="14"/>
      <c r="I1345" s="14"/>
      <c r="J1345" s="14"/>
      <c r="K1345" s="14"/>
      <c r="L1345" s="14"/>
      <c r="M1345" s="24" t="str">
        <f t="shared" si="774"/>
        <v/>
      </c>
      <c r="N1345" s="24" t="str">
        <f t="shared" si="775"/>
        <v/>
      </c>
      <c r="O1345" s="24" t="str">
        <f t="shared" si="776"/>
        <v xml:space="preserve"> </v>
      </c>
      <c r="P1345" s="24">
        <f t="shared" si="777"/>
        <v>0</v>
      </c>
      <c r="Q1345" s="25">
        <f t="shared" si="778"/>
        <v>0</v>
      </c>
      <c r="R1345" s="26">
        <f t="shared" si="779"/>
        <v>0</v>
      </c>
      <c r="S1345" s="24" t="str">
        <f t="shared" si="780"/>
        <v/>
      </c>
      <c r="T1345" s="24" t="str">
        <f t="shared" si="781"/>
        <v/>
      </c>
      <c r="U1345" s="24" t="str">
        <f t="shared" si="782"/>
        <v/>
      </c>
      <c r="V1345" s="24" t="str">
        <f t="shared" si="783"/>
        <v/>
      </c>
      <c r="W1345" s="24" t="str">
        <f t="shared" si="784"/>
        <v/>
      </c>
      <c r="X1345" s="24" t="str">
        <f t="shared" si="785"/>
        <v/>
      </c>
      <c r="Y1345" s="24" t="str">
        <f t="shared" si="786"/>
        <v/>
      </c>
      <c r="Z1345" s="24" t="str">
        <f t="shared" si="787"/>
        <v/>
      </c>
      <c r="AA1345" s="24" t="b">
        <f t="shared" si="788"/>
        <v>0</v>
      </c>
      <c r="AB1345" s="34" t="str">
        <f t="shared" si="789"/>
        <v/>
      </c>
      <c r="AC1345" s="34">
        <f t="shared" si="790"/>
        <v>0</v>
      </c>
      <c r="AD1345" s="34">
        <f t="shared" si="791"/>
        <v>0</v>
      </c>
      <c r="AE1345" s="34" t="str">
        <f t="shared" si="792"/>
        <v xml:space="preserve"> 0</v>
      </c>
      <c r="AF1345" s="34">
        <f t="shared" si="793"/>
        <v>0</v>
      </c>
      <c r="AG1345" s="34">
        <f t="shared" si="794"/>
        <v>0</v>
      </c>
      <c r="AH1345" s="34" t="str">
        <f t="shared" si="795"/>
        <v/>
      </c>
      <c r="AI1345" s="172" t="str">
        <f>IF(AJ1345&lt;&gt;"",MAX(AI$3:AI1344)+1,"")</f>
        <v/>
      </c>
      <c r="AJ1345" s="172" t="str">
        <f t="shared" si="796"/>
        <v/>
      </c>
      <c r="AK1345" s="172" t="str">
        <f t="shared" si="797"/>
        <v/>
      </c>
      <c r="AL1345" s="172" t="str">
        <f t="shared" si="798"/>
        <v/>
      </c>
      <c r="AM1345" s="172" t="str">
        <f>IF(AN1345&lt;&gt;"",MAX(AM$3:AM1344)+1,"")</f>
        <v/>
      </c>
      <c r="AN1345" s="172" t="str">
        <f t="shared" si="799"/>
        <v/>
      </c>
      <c r="AO1345" s="172" t="str">
        <f t="shared" si="800"/>
        <v/>
      </c>
      <c r="AP1345" s="172" t="str">
        <f t="shared" si="801"/>
        <v/>
      </c>
      <c r="AQ1345" s="172" t="str">
        <f t="shared" si="802"/>
        <v/>
      </c>
      <c r="AR1345" s="172" t="str">
        <f>Table1[[#This Row],[Sex ]]&amp;Table1[[#This Row],[Month]]</f>
        <v/>
      </c>
    </row>
    <row r="1346" spans="2:44" x14ac:dyDescent="0.3">
      <c r="B1346" s="14"/>
      <c r="C1346" s="14"/>
      <c r="D1346" s="14"/>
      <c r="E1346" s="14"/>
      <c r="F1346" s="14"/>
      <c r="G1346" s="14"/>
      <c r="H1346" s="14"/>
      <c r="I1346" s="14"/>
      <c r="J1346" s="14"/>
      <c r="K1346" s="14"/>
      <c r="L1346" s="14"/>
      <c r="M1346" s="24" t="str">
        <f t="shared" si="774"/>
        <v/>
      </c>
      <c r="N1346" s="24" t="str">
        <f t="shared" si="775"/>
        <v/>
      </c>
      <c r="O1346" s="24" t="str">
        <f t="shared" si="776"/>
        <v xml:space="preserve"> </v>
      </c>
      <c r="P1346" s="24">
        <f t="shared" si="777"/>
        <v>0</v>
      </c>
      <c r="Q1346" s="25">
        <f t="shared" si="778"/>
        <v>0</v>
      </c>
      <c r="R1346" s="26">
        <f t="shared" si="779"/>
        <v>0</v>
      </c>
      <c r="S1346" s="24" t="str">
        <f t="shared" si="780"/>
        <v/>
      </c>
      <c r="T1346" s="24" t="str">
        <f t="shared" si="781"/>
        <v/>
      </c>
      <c r="U1346" s="24" t="str">
        <f t="shared" si="782"/>
        <v/>
      </c>
      <c r="V1346" s="24" t="str">
        <f t="shared" si="783"/>
        <v/>
      </c>
      <c r="W1346" s="24" t="str">
        <f t="shared" si="784"/>
        <v/>
      </c>
      <c r="X1346" s="24" t="str">
        <f t="shared" si="785"/>
        <v/>
      </c>
      <c r="Y1346" s="24" t="str">
        <f t="shared" si="786"/>
        <v/>
      </c>
      <c r="Z1346" s="24" t="str">
        <f t="shared" si="787"/>
        <v/>
      </c>
      <c r="AA1346" s="24" t="b">
        <f t="shared" si="788"/>
        <v>0</v>
      </c>
      <c r="AB1346" s="34" t="str">
        <f t="shared" si="789"/>
        <v/>
      </c>
      <c r="AC1346" s="34">
        <f t="shared" si="790"/>
        <v>0</v>
      </c>
      <c r="AD1346" s="34">
        <f t="shared" si="791"/>
        <v>0</v>
      </c>
      <c r="AE1346" s="34" t="str">
        <f t="shared" si="792"/>
        <v xml:space="preserve"> 0</v>
      </c>
      <c r="AF1346" s="34">
        <f t="shared" si="793"/>
        <v>0</v>
      </c>
      <c r="AG1346" s="34">
        <f t="shared" si="794"/>
        <v>0</v>
      </c>
      <c r="AH1346" s="34" t="str">
        <f t="shared" si="795"/>
        <v/>
      </c>
      <c r="AI1346" s="172" t="str">
        <f>IF(AJ1346&lt;&gt;"",MAX(AI$3:AI1345)+1,"")</f>
        <v/>
      </c>
      <c r="AJ1346" s="172" t="str">
        <f t="shared" si="796"/>
        <v/>
      </c>
      <c r="AK1346" s="172" t="str">
        <f t="shared" si="797"/>
        <v/>
      </c>
      <c r="AL1346" s="172" t="str">
        <f t="shared" si="798"/>
        <v/>
      </c>
      <c r="AM1346" s="172" t="str">
        <f>IF(AN1346&lt;&gt;"",MAX(AM$3:AM1345)+1,"")</f>
        <v/>
      </c>
      <c r="AN1346" s="172" t="str">
        <f t="shared" si="799"/>
        <v/>
      </c>
      <c r="AO1346" s="172" t="str">
        <f t="shared" si="800"/>
        <v/>
      </c>
      <c r="AP1346" s="172" t="str">
        <f t="shared" si="801"/>
        <v/>
      </c>
      <c r="AQ1346" s="172" t="str">
        <f t="shared" si="802"/>
        <v/>
      </c>
      <c r="AR1346" s="172" t="str">
        <f>Table1[[#This Row],[Sex ]]&amp;Table1[[#This Row],[Month]]</f>
        <v/>
      </c>
    </row>
    <row r="1347" spans="2:44" x14ac:dyDescent="0.3">
      <c r="B1347" s="14"/>
      <c r="C1347" s="14"/>
      <c r="D1347" s="14"/>
      <c r="E1347" s="14"/>
      <c r="F1347" s="14"/>
      <c r="G1347" s="14"/>
      <c r="H1347" s="14"/>
      <c r="I1347" s="14"/>
      <c r="J1347" s="14"/>
      <c r="K1347" s="14"/>
      <c r="L1347" s="14"/>
      <c r="M1347" s="24" t="str">
        <f t="shared" si="774"/>
        <v/>
      </c>
      <c r="N1347" s="24" t="str">
        <f t="shared" si="775"/>
        <v/>
      </c>
      <c r="O1347" s="24" t="str">
        <f t="shared" si="776"/>
        <v xml:space="preserve"> </v>
      </c>
      <c r="P1347" s="24">
        <f t="shared" si="777"/>
        <v>0</v>
      </c>
      <c r="Q1347" s="25">
        <f t="shared" si="778"/>
        <v>0</v>
      </c>
      <c r="R1347" s="26">
        <f t="shared" si="779"/>
        <v>0</v>
      </c>
      <c r="S1347" s="24" t="str">
        <f t="shared" si="780"/>
        <v/>
      </c>
      <c r="T1347" s="24" t="str">
        <f t="shared" si="781"/>
        <v/>
      </c>
      <c r="U1347" s="24" t="str">
        <f t="shared" si="782"/>
        <v/>
      </c>
      <c r="V1347" s="24" t="str">
        <f t="shared" si="783"/>
        <v/>
      </c>
      <c r="W1347" s="24" t="str">
        <f t="shared" si="784"/>
        <v/>
      </c>
      <c r="X1347" s="24" t="str">
        <f t="shared" si="785"/>
        <v/>
      </c>
      <c r="Y1347" s="24" t="str">
        <f t="shared" si="786"/>
        <v/>
      </c>
      <c r="Z1347" s="24" t="str">
        <f t="shared" si="787"/>
        <v/>
      </c>
      <c r="AA1347" s="24" t="b">
        <f t="shared" si="788"/>
        <v>0</v>
      </c>
      <c r="AB1347" s="34" t="str">
        <f t="shared" si="789"/>
        <v/>
      </c>
      <c r="AC1347" s="34">
        <f t="shared" si="790"/>
        <v>0</v>
      </c>
      <c r="AD1347" s="34">
        <f t="shared" si="791"/>
        <v>0</v>
      </c>
      <c r="AE1347" s="34" t="str">
        <f t="shared" si="792"/>
        <v xml:space="preserve"> 0</v>
      </c>
      <c r="AF1347" s="34">
        <f t="shared" si="793"/>
        <v>0</v>
      </c>
      <c r="AG1347" s="34">
        <f t="shared" si="794"/>
        <v>0</v>
      </c>
      <c r="AH1347" s="34" t="str">
        <f t="shared" si="795"/>
        <v/>
      </c>
      <c r="AI1347" s="172" t="str">
        <f>IF(AJ1347&lt;&gt;"",MAX(AI$3:AI1346)+1,"")</f>
        <v/>
      </c>
      <c r="AJ1347" s="172" t="str">
        <f t="shared" si="796"/>
        <v/>
      </c>
      <c r="AK1347" s="172" t="str">
        <f t="shared" si="797"/>
        <v/>
      </c>
      <c r="AL1347" s="172" t="str">
        <f t="shared" si="798"/>
        <v/>
      </c>
      <c r="AM1347" s="172" t="str">
        <f>IF(AN1347&lt;&gt;"",MAX(AM$3:AM1346)+1,"")</f>
        <v/>
      </c>
      <c r="AN1347" s="172" t="str">
        <f t="shared" si="799"/>
        <v/>
      </c>
      <c r="AO1347" s="172" t="str">
        <f t="shared" si="800"/>
        <v/>
      </c>
      <c r="AP1347" s="172" t="str">
        <f t="shared" si="801"/>
        <v/>
      </c>
      <c r="AQ1347" s="172" t="str">
        <f t="shared" si="802"/>
        <v/>
      </c>
      <c r="AR1347" s="172" t="str">
        <f>Table1[[#This Row],[Sex ]]&amp;Table1[[#This Row],[Month]]</f>
        <v/>
      </c>
    </row>
    <row r="1348" spans="2:44" x14ac:dyDescent="0.3">
      <c r="B1348" s="14"/>
      <c r="C1348" s="14"/>
      <c r="D1348" s="14"/>
      <c r="E1348" s="14"/>
      <c r="F1348" s="14"/>
      <c r="G1348" s="14"/>
      <c r="H1348" s="14"/>
      <c r="I1348" s="14"/>
      <c r="J1348" s="14"/>
      <c r="K1348" s="14"/>
      <c r="L1348" s="14"/>
      <c r="M1348" s="24" t="str">
        <f t="shared" si="774"/>
        <v/>
      </c>
      <c r="N1348" s="24" t="str">
        <f t="shared" si="775"/>
        <v/>
      </c>
      <c r="O1348" s="24" t="str">
        <f t="shared" si="776"/>
        <v xml:space="preserve"> </v>
      </c>
      <c r="P1348" s="24">
        <f t="shared" si="777"/>
        <v>0</v>
      </c>
      <c r="Q1348" s="25">
        <f t="shared" si="778"/>
        <v>0</v>
      </c>
      <c r="R1348" s="26">
        <f t="shared" si="779"/>
        <v>0</v>
      </c>
      <c r="S1348" s="24" t="str">
        <f t="shared" si="780"/>
        <v/>
      </c>
      <c r="T1348" s="24" t="str">
        <f t="shared" si="781"/>
        <v/>
      </c>
      <c r="U1348" s="24" t="str">
        <f t="shared" si="782"/>
        <v/>
      </c>
      <c r="V1348" s="24" t="str">
        <f t="shared" si="783"/>
        <v/>
      </c>
      <c r="W1348" s="24" t="str">
        <f t="shared" si="784"/>
        <v/>
      </c>
      <c r="X1348" s="24" t="str">
        <f t="shared" si="785"/>
        <v/>
      </c>
      <c r="Y1348" s="24" t="str">
        <f t="shared" si="786"/>
        <v/>
      </c>
      <c r="Z1348" s="24" t="str">
        <f t="shared" si="787"/>
        <v/>
      </c>
      <c r="AA1348" s="24" t="b">
        <f t="shared" si="788"/>
        <v>0</v>
      </c>
      <c r="AB1348" s="34" t="str">
        <f t="shared" si="789"/>
        <v/>
      </c>
      <c r="AC1348" s="34">
        <f t="shared" si="790"/>
        <v>0</v>
      </c>
      <c r="AD1348" s="34">
        <f t="shared" si="791"/>
        <v>0</v>
      </c>
      <c r="AE1348" s="34" t="str">
        <f t="shared" si="792"/>
        <v xml:space="preserve"> 0</v>
      </c>
      <c r="AF1348" s="34">
        <f t="shared" si="793"/>
        <v>0</v>
      </c>
      <c r="AG1348" s="34">
        <f t="shared" si="794"/>
        <v>0</v>
      </c>
      <c r="AH1348" s="34" t="str">
        <f t="shared" si="795"/>
        <v/>
      </c>
      <c r="AI1348" s="172" t="str">
        <f>IF(AJ1348&lt;&gt;"",MAX(AI$3:AI1347)+1,"")</f>
        <v/>
      </c>
      <c r="AJ1348" s="172" t="str">
        <f t="shared" si="796"/>
        <v/>
      </c>
      <c r="AK1348" s="172" t="str">
        <f t="shared" si="797"/>
        <v/>
      </c>
      <c r="AL1348" s="172" t="str">
        <f t="shared" si="798"/>
        <v/>
      </c>
      <c r="AM1348" s="172" t="str">
        <f>IF(AN1348&lt;&gt;"",MAX(AM$3:AM1347)+1,"")</f>
        <v/>
      </c>
      <c r="AN1348" s="172" t="str">
        <f t="shared" si="799"/>
        <v/>
      </c>
      <c r="AO1348" s="172" t="str">
        <f t="shared" si="800"/>
        <v/>
      </c>
      <c r="AP1348" s="172" t="str">
        <f t="shared" si="801"/>
        <v/>
      </c>
      <c r="AQ1348" s="172" t="str">
        <f t="shared" si="802"/>
        <v/>
      </c>
      <c r="AR1348" s="172" t="str">
        <f>Table1[[#This Row],[Sex ]]&amp;Table1[[#This Row],[Month]]</f>
        <v/>
      </c>
    </row>
    <row r="1349" spans="2:44" x14ac:dyDescent="0.3">
      <c r="B1349" s="14"/>
      <c r="C1349" s="14"/>
      <c r="D1349" s="14"/>
      <c r="E1349" s="14"/>
      <c r="F1349" s="14"/>
      <c r="G1349" s="14"/>
      <c r="H1349" s="14"/>
      <c r="I1349" s="14"/>
      <c r="J1349" s="14"/>
      <c r="K1349" s="14"/>
      <c r="L1349" s="14"/>
      <c r="M1349" s="24" t="str">
        <f t="shared" si="774"/>
        <v/>
      </c>
      <c r="N1349" s="24" t="str">
        <f t="shared" si="775"/>
        <v/>
      </c>
      <c r="O1349" s="24" t="str">
        <f t="shared" si="776"/>
        <v xml:space="preserve"> </v>
      </c>
      <c r="P1349" s="24">
        <f t="shared" si="777"/>
        <v>0</v>
      </c>
      <c r="Q1349" s="25">
        <f t="shared" si="778"/>
        <v>0</v>
      </c>
      <c r="R1349" s="26">
        <f t="shared" si="779"/>
        <v>0</v>
      </c>
      <c r="S1349" s="24" t="str">
        <f t="shared" si="780"/>
        <v/>
      </c>
      <c r="T1349" s="24" t="str">
        <f t="shared" si="781"/>
        <v/>
      </c>
      <c r="U1349" s="24" t="str">
        <f t="shared" si="782"/>
        <v/>
      </c>
      <c r="V1349" s="24" t="str">
        <f t="shared" si="783"/>
        <v/>
      </c>
      <c r="W1349" s="24" t="str">
        <f t="shared" si="784"/>
        <v/>
      </c>
      <c r="X1349" s="24" t="str">
        <f t="shared" si="785"/>
        <v/>
      </c>
      <c r="Y1349" s="24" t="str">
        <f t="shared" si="786"/>
        <v/>
      </c>
      <c r="Z1349" s="24" t="str">
        <f t="shared" si="787"/>
        <v/>
      </c>
      <c r="AA1349" s="24" t="b">
        <f t="shared" si="788"/>
        <v>0</v>
      </c>
      <c r="AB1349" s="34" t="str">
        <f t="shared" si="789"/>
        <v/>
      </c>
      <c r="AC1349" s="34">
        <f t="shared" si="790"/>
        <v>0</v>
      </c>
      <c r="AD1349" s="34">
        <f t="shared" si="791"/>
        <v>0</v>
      </c>
      <c r="AE1349" s="34" t="str">
        <f t="shared" si="792"/>
        <v xml:space="preserve"> 0</v>
      </c>
      <c r="AF1349" s="34">
        <f t="shared" si="793"/>
        <v>0</v>
      </c>
      <c r="AG1349" s="34">
        <f t="shared" si="794"/>
        <v>0</v>
      </c>
      <c r="AH1349" s="34" t="str">
        <f t="shared" si="795"/>
        <v/>
      </c>
      <c r="AI1349" s="172" t="str">
        <f>IF(AJ1349&lt;&gt;"",MAX(AI$3:AI1348)+1,"")</f>
        <v/>
      </c>
      <c r="AJ1349" s="172" t="str">
        <f t="shared" si="796"/>
        <v/>
      </c>
      <c r="AK1349" s="172" t="str">
        <f t="shared" si="797"/>
        <v/>
      </c>
      <c r="AL1349" s="172" t="str">
        <f t="shared" si="798"/>
        <v/>
      </c>
      <c r="AM1349" s="172" t="str">
        <f>IF(AN1349&lt;&gt;"",MAX(AM$3:AM1348)+1,"")</f>
        <v/>
      </c>
      <c r="AN1349" s="172" t="str">
        <f t="shared" si="799"/>
        <v/>
      </c>
      <c r="AO1349" s="172" t="str">
        <f t="shared" si="800"/>
        <v/>
      </c>
      <c r="AP1349" s="172" t="str">
        <f t="shared" si="801"/>
        <v/>
      </c>
      <c r="AQ1349" s="172" t="str">
        <f t="shared" si="802"/>
        <v/>
      </c>
      <c r="AR1349" s="172" t="str">
        <f>Table1[[#This Row],[Sex ]]&amp;Table1[[#This Row],[Month]]</f>
        <v/>
      </c>
    </row>
    <row r="1350" spans="2:44" x14ac:dyDescent="0.3">
      <c r="B1350" s="14"/>
      <c r="C1350" s="14"/>
      <c r="D1350" s="14"/>
      <c r="E1350" s="14"/>
      <c r="F1350" s="14"/>
      <c r="G1350" s="14"/>
      <c r="H1350" s="14"/>
      <c r="I1350" s="14"/>
      <c r="J1350" s="14"/>
      <c r="K1350" s="14"/>
      <c r="L1350" s="14"/>
      <c r="M1350" s="24" t="str">
        <f t="shared" si="774"/>
        <v/>
      </c>
      <c r="N1350" s="24" t="str">
        <f t="shared" si="775"/>
        <v/>
      </c>
      <c r="O1350" s="24" t="str">
        <f t="shared" si="776"/>
        <v xml:space="preserve"> </v>
      </c>
      <c r="P1350" s="24">
        <f t="shared" si="777"/>
        <v>0</v>
      </c>
      <c r="Q1350" s="25">
        <f t="shared" si="778"/>
        <v>0</v>
      </c>
      <c r="R1350" s="26">
        <f t="shared" si="779"/>
        <v>0</v>
      </c>
      <c r="S1350" s="24" t="str">
        <f t="shared" si="780"/>
        <v/>
      </c>
      <c r="T1350" s="24" t="str">
        <f t="shared" si="781"/>
        <v/>
      </c>
      <c r="U1350" s="24" t="str">
        <f t="shared" si="782"/>
        <v/>
      </c>
      <c r="V1350" s="24" t="str">
        <f t="shared" si="783"/>
        <v/>
      </c>
      <c r="W1350" s="24" t="str">
        <f t="shared" si="784"/>
        <v/>
      </c>
      <c r="X1350" s="24" t="str">
        <f t="shared" si="785"/>
        <v/>
      </c>
      <c r="Y1350" s="24" t="str">
        <f t="shared" si="786"/>
        <v/>
      </c>
      <c r="Z1350" s="24" t="str">
        <f t="shared" si="787"/>
        <v/>
      </c>
      <c r="AA1350" s="24" t="b">
        <f t="shared" si="788"/>
        <v>0</v>
      </c>
      <c r="AB1350" s="34" t="str">
        <f t="shared" si="789"/>
        <v/>
      </c>
      <c r="AC1350" s="34">
        <f t="shared" si="790"/>
        <v>0</v>
      </c>
      <c r="AD1350" s="34">
        <f t="shared" si="791"/>
        <v>0</v>
      </c>
      <c r="AE1350" s="34" t="str">
        <f t="shared" si="792"/>
        <v xml:space="preserve"> 0</v>
      </c>
      <c r="AF1350" s="34">
        <f t="shared" si="793"/>
        <v>0</v>
      </c>
      <c r="AG1350" s="34">
        <f t="shared" si="794"/>
        <v>0</v>
      </c>
      <c r="AH1350" s="34" t="str">
        <f t="shared" si="795"/>
        <v/>
      </c>
      <c r="AI1350" s="172" t="str">
        <f>IF(AJ1350&lt;&gt;"",MAX(AI$3:AI1349)+1,"")</f>
        <v/>
      </c>
      <c r="AJ1350" s="172" t="str">
        <f t="shared" si="796"/>
        <v/>
      </c>
      <c r="AK1350" s="172" t="str">
        <f t="shared" si="797"/>
        <v/>
      </c>
      <c r="AL1350" s="172" t="str">
        <f t="shared" si="798"/>
        <v/>
      </c>
      <c r="AM1350" s="172" t="str">
        <f>IF(AN1350&lt;&gt;"",MAX(AM$3:AM1349)+1,"")</f>
        <v/>
      </c>
      <c r="AN1350" s="172" t="str">
        <f t="shared" si="799"/>
        <v/>
      </c>
      <c r="AO1350" s="172" t="str">
        <f t="shared" si="800"/>
        <v/>
      </c>
      <c r="AP1350" s="172" t="str">
        <f t="shared" si="801"/>
        <v/>
      </c>
      <c r="AQ1350" s="172" t="str">
        <f t="shared" si="802"/>
        <v/>
      </c>
      <c r="AR1350" s="172" t="str">
        <f>Table1[[#This Row],[Sex ]]&amp;Table1[[#This Row],[Month]]</f>
        <v/>
      </c>
    </row>
    <row r="1351" spans="2:44" x14ac:dyDescent="0.3">
      <c r="B1351" s="14"/>
      <c r="C1351" s="14"/>
      <c r="D1351" s="14"/>
      <c r="E1351" s="14"/>
      <c r="F1351" s="14"/>
      <c r="G1351" s="14"/>
      <c r="H1351" s="14"/>
      <c r="I1351" s="14"/>
      <c r="J1351" s="14"/>
      <c r="K1351" s="14"/>
      <c r="L1351" s="14"/>
      <c r="M1351" s="24" t="str">
        <f t="shared" si="774"/>
        <v/>
      </c>
      <c r="N1351" s="24" t="str">
        <f t="shared" si="775"/>
        <v/>
      </c>
      <c r="O1351" s="24" t="str">
        <f t="shared" si="776"/>
        <v xml:space="preserve"> </v>
      </c>
      <c r="P1351" s="24">
        <f t="shared" si="777"/>
        <v>0</v>
      </c>
      <c r="Q1351" s="25">
        <f t="shared" si="778"/>
        <v>0</v>
      </c>
      <c r="R1351" s="26">
        <f t="shared" si="779"/>
        <v>0</v>
      </c>
      <c r="S1351" s="24" t="str">
        <f t="shared" si="780"/>
        <v/>
      </c>
      <c r="T1351" s="24" t="str">
        <f t="shared" si="781"/>
        <v/>
      </c>
      <c r="U1351" s="24" t="str">
        <f t="shared" si="782"/>
        <v/>
      </c>
      <c r="V1351" s="24" t="str">
        <f t="shared" si="783"/>
        <v/>
      </c>
      <c r="W1351" s="24" t="str">
        <f t="shared" si="784"/>
        <v/>
      </c>
      <c r="X1351" s="24" t="str">
        <f t="shared" si="785"/>
        <v/>
      </c>
      <c r="Y1351" s="24" t="str">
        <f t="shared" si="786"/>
        <v/>
      </c>
      <c r="Z1351" s="24" t="str">
        <f t="shared" si="787"/>
        <v/>
      </c>
      <c r="AA1351" s="24" t="b">
        <f t="shared" si="788"/>
        <v>0</v>
      </c>
      <c r="AB1351" s="34" t="str">
        <f t="shared" si="789"/>
        <v/>
      </c>
      <c r="AC1351" s="34">
        <f t="shared" si="790"/>
        <v>0</v>
      </c>
      <c r="AD1351" s="34">
        <f t="shared" si="791"/>
        <v>0</v>
      </c>
      <c r="AE1351" s="34" t="str">
        <f t="shared" si="792"/>
        <v xml:space="preserve"> 0</v>
      </c>
      <c r="AF1351" s="34">
        <f t="shared" si="793"/>
        <v>0</v>
      </c>
      <c r="AG1351" s="34">
        <f t="shared" si="794"/>
        <v>0</v>
      </c>
      <c r="AH1351" s="34" t="str">
        <f t="shared" si="795"/>
        <v/>
      </c>
      <c r="AI1351" s="172" t="str">
        <f>IF(AJ1351&lt;&gt;"",MAX(AI$3:AI1350)+1,"")</f>
        <v/>
      </c>
      <c r="AJ1351" s="172" t="str">
        <f t="shared" si="796"/>
        <v/>
      </c>
      <c r="AK1351" s="172" t="str">
        <f t="shared" si="797"/>
        <v/>
      </c>
      <c r="AL1351" s="172" t="str">
        <f t="shared" si="798"/>
        <v/>
      </c>
      <c r="AM1351" s="172" t="str">
        <f>IF(AN1351&lt;&gt;"",MAX(AM$3:AM1350)+1,"")</f>
        <v/>
      </c>
      <c r="AN1351" s="172" t="str">
        <f t="shared" si="799"/>
        <v/>
      </c>
      <c r="AO1351" s="172" t="str">
        <f t="shared" si="800"/>
        <v/>
      </c>
      <c r="AP1351" s="172" t="str">
        <f t="shared" si="801"/>
        <v/>
      </c>
      <c r="AQ1351" s="172" t="str">
        <f t="shared" si="802"/>
        <v/>
      </c>
      <c r="AR1351" s="172" t="str">
        <f>Table1[[#This Row],[Sex ]]&amp;Table1[[#This Row],[Month]]</f>
        <v/>
      </c>
    </row>
    <row r="1352" spans="2:44" x14ac:dyDescent="0.3">
      <c r="B1352" s="14"/>
      <c r="C1352" s="14"/>
      <c r="D1352" s="14"/>
      <c r="E1352" s="14"/>
      <c r="F1352" s="14"/>
      <c r="G1352" s="14"/>
      <c r="H1352" s="14"/>
      <c r="I1352" s="14"/>
      <c r="J1352" s="14"/>
      <c r="K1352" s="14"/>
      <c r="L1352" s="14"/>
      <c r="M1352" s="24" t="str">
        <f t="shared" si="774"/>
        <v/>
      </c>
      <c r="N1352" s="24" t="str">
        <f t="shared" si="775"/>
        <v/>
      </c>
      <c r="O1352" s="24" t="str">
        <f t="shared" si="776"/>
        <v xml:space="preserve"> </v>
      </c>
      <c r="P1352" s="24">
        <f t="shared" si="777"/>
        <v>0</v>
      </c>
      <c r="Q1352" s="25">
        <f t="shared" si="778"/>
        <v>0</v>
      </c>
      <c r="R1352" s="26">
        <f t="shared" si="779"/>
        <v>0</v>
      </c>
      <c r="S1352" s="24" t="str">
        <f t="shared" si="780"/>
        <v/>
      </c>
      <c r="T1352" s="24" t="str">
        <f t="shared" si="781"/>
        <v/>
      </c>
      <c r="U1352" s="24" t="str">
        <f t="shared" si="782"/>
        <v/>
      </c>
      <c r="V1352" s="24" t="str">
        <f t="shared" si="783"/>
        <v/>
      </c>
      <c r="W1352" s="24" t="str">
        <f t="shared" si="784"/>
        <v/>
      </c>
      <c r="X1352" s="24" t="str">
        <f t="shared" si="785"/>
        <v/>
      </c>
      <c r="Y1352" s="24" t="str">
        <f t="shared" si="786"/>
        <v/>
      </c>
      <c r="Z1352" s="24" t="str">
        <f t="shared" si="787"/>
        <v/>
      </c>
      <c r="AA1352" s="24" t="b">
        <f t="shared" si="788"/>
        <v>0</v>
      </c>
      <c r="AB1352" s="34" t="str">
        <f t="shared" si="789"/>
        <v/>
      </c>
      <c r="AC1352" s="34">
        <f t="shared" si="790"/>
        <v>0</v>
      </c>
      <c r="AD1352" s="34">
        <f t="shared" si="791"/>
        <v>0</v>
      </c>
      <c r="AE1352" s="34" t="str">
        <f t="shared" si="792"/>
        <v xml:space="preserve"> 0</v>
      </c>
      <c r="AF1352" s="34">
        <f t="shared" si="793"/>
        <v>0</v>
      </c>
      <c r="AG1352" s="34">
        <f t="shared" si="794"/>
        <v>0</v>
      </c>
      <c r="AH1352" s="34" t="str">
        <f t="shared" si="795"/>
        <v/>
      </c>
      <c r="AI1352" s="172" t="str">
        <f>IF(AJ1352&lt;&gt;"",MAX(AI$3:AI1351)+1,"")</f>
        <v/>
      </c>
      <c r="AJ1352" s="172" t="str">
        <f t="shared" si="796"/>
        <v/>
      </c>
      <c r="AK1352" s="172" t="str">
        <f t="shared" si="797"/>
        <v/>
      </c>
      <c r="AL1352" s="172" t="str">
        <f t="shared" si="798"/>
        <v/>
      </c>
      <c r="AM1352" s="172" t="str">
        <f>IF(AN1352&lt;&gt;"",MAX(AM$3:AM1351)+1,"")</f>
        <v/>
      </c>
      <c r="AN1352" s="172" t="str">
        <f t="shared" si="799"/>
        <v/>
      </c>
      <c r="AO1352" s="172" t="str">
        <f t="shared" si="800"/>
        <v/>
      </c>
      <c r="AP1352" s="172" t="str">
        <f t="shared" si="801"/>
        <v/>
      </c>
      <c r="AQ1352" s="172" t="str">
        <f t="shared" si="802"/>
        <v/>
      </c>
      <c r="AR1352" s="172" t="str">
        <f>Table1[[#This Row],[Sex ]]&amp;Table1[[#This Row],[Month]]</f>
        <v/>
      </c>
    </row>
    <row r="1353" spans="2:44" x14ac:dyDescent="0.3">
      <c r="B1353" s="14"/>
      <c r="C1353" s="14"/>
      <c r="D1353" s="14"/>
      <c r="E1353" s="14"/>
      <c r="F1353" s="14"/>
      <c r="G1353" s="14"/>
      <c r="H1353" s="14"/>
      <c r="I1353" s="14"/>
      <c r="J1353" s="14"/>
      <c r="K1353" s="14"/>
      <c r="L1353" s="14"/>
      <c r="M1353" s="24" t="str">
        <f t="shared" si="774"/>
        <v/>
      </c>
      <c r="N1353" s="24" t="str">
        <f t="shared" si="775"/>
        <v/>
      </c>
      <c r="O1353" s="24" t="str">
        <f t="shared" si="776"/>
        <v xml:space="preserve"> </v>
      </c>
      <c r="P1353" s="24">
        <f t="shared" si="777"/>
        <v>0</v>
      </c>
      <c r="Q1353" s="25">
        <f t="shared" si="778"/>
        <v>0</v>
      </c>
      <c r="R1353" s="26">
        <f t="shared" si="779"/>
        <v>0</v>
      </c>
      <c r="S1353" s="24" t="str">
        <f t="shared" si="780"/>
        <v/>
      </c>
      <c r="T1353" s="24" t="str">
        <f t="shared" si="781"/>
        <v/>
      </c>
      <c r="U1353" s="24" t="str">
        <f t="shared" si="782"/>
        <v/>
      </c>
      <c r="V1353" s="24" t="str">
        <f t="shared" si="783"/>
        <v/>
      </c>
      <c r="W1353" s="24" t="str">
        <f t="shared" si="784"/>
        <v/>
      </c>
      <c r="X1353" s="24" t="str">
        <f t="shared" si="785"/>
        <v/>
      </c>
      <c r="Y1353" s="24" t="str">
        <f t="shared" si="786"/>
        <v/>
      </c>
      <c r="Z1353" s="24" t="str">
        <f t="shared" si="787"/>
        <v/>
      </c>
      <c r="AA1353" s="24" t="b">
        <f t="shared" si="788"/>
        <v>0</v>
      </c>
      <c r="AB1353" s="34" t="str">
        <f t="shared" si="789"/>
        <v/>
      </c>
      <c r="AC1353" s="34">
        <f t="shared" si="790"/>
        <v>0</v>
      </c>
      <c r="AD1353" s="34">
        <f t="shared" si="791"/>
        <v>0</v>
      </c>
      <c r="AE1353" s="34" t="str">
        <f t="shared" si="792"/>
        <v xml:space="preserve"> 0</v>
      </c>
      <c r="AF1353" s="34">
        <f t="shared" si="793"/>
        <v>0</v>
      </c>
      <c r="AG1353" s="34">
        <f t="shared" si="794"/>
        <v>0</v>
      </c>
      <c r="AH1353" s="34" t="str">
        <f t="shared" si="795"/>
        <v/>
      </c>
      <c r="AI1353" s="172" t="str">
        <f>IF(AJ1353&lt;&gt;"",MAX(AI$3:AI1352)+1,"")</f>
        <v/>
      </c>
      <c r="AJ1353" s="172" t="str">
        <f t="shared" si="796"/>
        <v/>
      </c>
      <c r="AK1353" s="172" t="str">
        <f t="shared" si="797"/>
        <v/>
      </c>
      <c r="AL1353" s="172" t="str">
        <f t="shared" si="798"/>
        <v/>
      </c>
      <c r="AM1353" s="172" t="str">
        <f>IF(AN1353&lt;&gt;"",MAX(AM$3:AM1352)+1,"")</f>
        <v/>
      </c>
      <c r="AN1353" s="172" t="str">
        <f t="shared" si="799"/>
        <v/>
      </c>
      <c r="AO1353" s="172" t="str">
        <f t="shared" si="800"/>
        <v/>
      </c>
      <c r="AP1353" s="172" t="str">
        <f t="shared" si="801"/>
        <v/>
      </c>
      <c r="AQ1353" s="172" t="str">
        <f t="shared" si="802"/>
        <v/>
      </c>
      <c r="AR1353" s="172" t="str">
        <f>Table1[[#This Row],[Sex ]]&amp;Table1[[#This Row],[Month]]</f>
        <v/>
      </c>
    </row>
    <row r="1354" spans="2:44" x14ac:dyDescent="0.3">
      <c r="B1354" s="14"/>
      <c r="C1354" s="14"/>
      <c r="D1354" s="14"/>
      <c r="E1354" s="14"/>
      <c r="F1354" s="14"/>
      <c r="G1354" s="14"/>
      <c r="H1354" s="14"/>
      <c r="I1354" s="14"/>
      <c r="J1354" s="14"/>
      <c r="K1354" s="14"/>
      <c r="L1354" s="14"/>
      <c r="M1354" s="24" t="str">
        <f t="shared" si="774"/>
        <v/>
      </c>
      <c r="N1354" s="24" t="str">
        <f t="shared" si="775"/>
        <v/>
      </c>
      <c r="O1354" s="24" t="str">
        <f t="shared" si="776"/>
        <v xml:space="preserve"> </v>
      </c>
      <c r="P1354" s="24">
        <f t="shared" si="777"/>
        <v>0</v>
      </c>
      <c r="Q1354" s="25">
        <f t="shared" si="778"/>
        <v>0</v>
      </c>
      <c r="R1354" s="26">
        <f t="shared" si="779"/>
        <v>0</v>
      </c>
      <c r="S1354" s="24" t="str">
        <f t="shared" si="780"/>
        <v/>
      </c>
      <c r="T1354" s="24" t="str">
        <f t="shared" si="781"/>
        <v/>
      </c>
      <c r="U1354" s="24" t="str">
        <f t="shared" si="782"/>
        <v/>
      </c>
      <c r="V1354" s="24" t="str">
        <f t="shared" si="783"/>
        <v/>
      </c>
      <c r="W1354" s="24" t="str">
        <f t="shared" si="784"/>
        <v/>
      </c>
      <c r="X1354" s="24" t="str">
        <f t="shared" si="785"/>
        <v/>
      </c>
      <c r="Y1354" s="24" t="str">
        <f t="shared" si="786"/>
        <v/>
      </c>
      <c r="Z1354" s="24" t="str">
        <f t="shared" si="787"/>
        <v/>
      </c>
      <c r="AA1354" s="24" t="b">
        <f t="shared" si="788"/>
        <v>0</v>
      </c>
      <c r="AB1354" s="34" t="str">
        <f t="shared" si="789"/>
        <v/>
      </c>
      <c r="AC1354" s="34">
        <f t="shared" si="790"/>
        <v>0</v>
      </c>
      <c r="AD1354" s="34">
        <f t="shared" si="791"/>
        <v>0</v>
      </c>
      <c r="AE1354" s="34" t="str">
        <f t="shared" si="792"/>
        <v xml:space="preserve"> 0</v>
      </c>
      <c r="AF1354" s="34">
        <f t="shared" si="793"/>
        <v>0</v>
      </c>
      <c r="AG1354" s="34">
        <f t="shared" si="794"/>
        <v>0</v>
      </c>
      <c r="AH1354" s="34" t="str">
        <f t="shared" si="795"/>
        <v/>
      </c>
      <c r="AI1354" s="172" t="str">
        <f>IF(AJ1354&lt;&gt;"",MAX(AI$3:AI1353)+1,"")</f>
        <v/>
      </c>
      <c r="AJ1354" s="172" t="str">
        <f t="shared" si="796"/>
        <v/>
      </c>
      <c r="AK1354" s="172" t="str">
        <f t="shared" si="797"/>
        <v/>
      </c>
      <c r="AL1354" s="172" t="str">
        <f t="shared" si="798"/>
        <v/>
      </c>
      <c r="AM1354" s="172" t="str">
        <f>IF(AN1354&lt;&gt;"",MAX(AM$3:AM1353)+1,"")</f>
        <v/>
      </c>
      <c r="AN1354" s="172" t="str">
        <f t="shared" si="799"/>
        <v/>
      </c>
      <c r="AO1354" s="172" t="str">
        <f t="shared" si="800"/>
        <v/>
      </c>
      <c r="AP1354" s="172" t="str">
        <f t="shared" si="801"/>
        <v/>
      </c>
      <c r="AQ1354" s="172" t="str">
        <f t="shared" si="802"/>
        <v/>
      </c>
      <c r="AR1354" s="172" t="str">
        <f>Table1[[#This Row],[Sex ]]&amp;Table1[[#This Row],[Month]]</f>
        <v/>
      </c>
    </row>
    <row r="1355" spans="2:44" x14ac:dyDescent="0.3">
      <c r="B1355" s="14"/>
      <c r="C1355" s="14"/>
      <c r="D1355" s="14"/>
      <c r="E1355" s="14"/>
      <c r="F1355" s="14"/>
      <c r="G1355" s="14"/>
      <c r="H1355" s="14"/>
      <c r="I1355" s="14"/>
      <c r="J1355" s="14"/>
      <c r="K1355" s="14"/>
      <c r="L1355" s="14"/>
      <c r="M1355" s="24" t="str">
        <f t="shared" si="774"/>
        <v/>
      </c>
      <c r="N1355" s="24" t="str">
        <f t="shared" si="775"/>
        <v/>
      </c>
      <c r="O1355" s="24" t="str">
        <f t="shared" si="776"/>
        <v xml:space="preserve"> </v>
      </c>
      <c r="P1355" s="24">
        <f t="shared" si="777"/>
        <v>0</v>
      </c>
      <c r="Q1355" s="25">
        <f t="shared" si="778"/>
        <v>0</v>
      </c>
      <c r="R1355" s="26">
        <f t="shared" si="779"/>
        <v>0</v>
      </c>
      <c r="S1355" s="24" t="str">
        <f t="shared" si="780"/>
        <v/>
      </c>
      <c r="T1355" s="24" t="str">
        <f t="shared" si="781"/>
        <v/>
      </c>
      <c r="U1355" s="24" t="str">
        <f t="shared" si="782"/>
        <v/>
      </c>
      <c r="V1355" s="24" t="str">
        <f t="shared" si="783"/>
        <v/>
      </c>
      <c r="W1355" s="24" t="str">
        <f t="shared" si="784"/>
        <v/>
      </c>
      <c r="X1355" s="24" t="str">
        <f t="shared" si="785"/>
        <v/>
      </c>
      <c r="Y1355" s="24" t="str">
        <f t="shared" si="786"/>
        <v/>
      </c>
      <c r="Z1355" s="24" t="str">
        <f t="shared" si="787"/>
        <v/>
      </c>
      <c r="AA1355" s="24" t="b">
        <f t="shared" si="788"/>
        <v>0</v>
      </c>
      <c r="AB1355" s="34" t="str">
        <f t="shared" si="789"/>
        <v/>
      </c>
      <c r="AC1355" s="34">
        <f t="shared" si="790"/>
        <v>0</v>
      </c>
      <c r="AD1355" s="34">
        <f t="shared" si="791"/>
        <v>0</v>
      </c>
      <c r="AE1355" s="34" t="str">
        <f t="shared" si="792"/>
        <v xml:space="preserve"> 0</v>
      </c>
      <c r="AF1355" s="34">
        <f t="shared" si="793"/>
        <v>0</v>
      </c>
      <c r="AG1355" s="34">
        <f t="shared" si="794"/>
        <v>0</v>
      </c>
      <c r="AH1355" s="34" t="str">
        <f t="shared" si="795"/>
        <v/>
      </c>
      <c r="AI1355" s="172" t="str">
        <f>IF(AJ1355&lt;&gt;"",MAX(AI$3:AI1354)+1,"")</f>
        <v/>
      </c>
      <c r="AJ1355" s="172" t="str">
        <f t="shared" si="796"/>
        <v/>
      </c>
      <c r="AK1355" s="172" t="str">
        <f t="shared" si="797"/>
        <v/>
      </c>
      <c r="AL1355" s="172" t="str">
        <f t="shared" si="798"/>
        <v/>
      </c>
      <c r="AM1355" s="172" t="str">
        <f>IF(AN1355&lt;&gt;"",MAX(AM$3:AM1354)+1,"")</f>
        <v/>
      </c>
      <c r="AN1355" s="172" t="str">
        <f t="shared" si="799"/>
        <v/>
      </c>
      <c r="AO1355" s="172" t="str">
        <f t="shared" si="800"/>
        <v/>
      </c>
      <c r="AP1355" s="172" t="str">
        <f t="shared" si="801"/>
        <v/>
      </c>
      <c r="AQ1355" s="172" t="str">
        <f t="shared" si="802"/>
        <v/>
      </c>
      <c r="AR1355" s="172" t="str">
        <f>Table1[[#This Row],[Sex ]]&amp;Table1[[#This Row],[Month]]</f>
        <v/>
      </c>
    </row>
    <row r="1356" spans="2:44" x14ac:dyDescent="0.3">
      <c r="B1356" s="14"/>
      <c r="C1356" s="14"/>
      <c r="D1356" s="14"/>
      <c r="E1356" s="14"/>
      <c r="F1356" s="14"/>
      <c r="G1356" s="14"/>
      <c r="H1356" s="14"/>
      <c r="I1356" s="14"/>
      <c r="J1356" s="14"/>
      <c r="K1356" s="14"/>
      <c r="L1356" s="14"/>
      <c r="M1356" s="24" t="str">
        <f t="shared" si="774"/>
        <v/>
      </c>
      <c r="N1356" s="24" t="str">
        <f t="shared" si="775"/>
        <v/>
      </c>
      <c r="O1356" s="24" t="str">
        <f t="shared" si="776"/>
        <v xml:space="preserve"> </v>
      </c>
      <c r="P1356" s="24">
        <f t="shared" si="777"/>
        <v>0</v>
      </c>
      <c r="Q1356" s="25">
        <f t="shared" si="778"/>
        <v>0</v>
      </c>
      <c r="R1356" s="26">
        <f t="shared" si="779"/>
        <v>0</v>
      </c>
      <c r="S1356" s="24" t="str">
        <f t="shared" si="780"/>
        <v/>
      </c>
      <c r="T1356" s="24" t="str">
        <f t="shared" si="781"/>
        <v/>
      </c>
      <c r="U1356" s="24" t="str">
        <f t="shared" si="782"/>
        <v/>
      </c>
      <c r="V1356" s="24" t="str">
        <f t="shared" si="783"/>
        <v/>
      </c>
      <c r="W1356" s="24" t="str">
        <f t="shared" si="784"/>
        <v/>
      </c>
      <c r="X1356" s="24" t="str">
        <f t="shared" si="785"/>
        <v/>
      </c>
      <c r="Y1356" s="24" t="str">
        <f t="shared" si="786"/>
        <v/>
      </c>
      <c r="Z1356" s="24" t="str">
        <f t="shared" si="787"/>
        <v/>
      </c>
      <c r="AA1356" s="24" t="b">
        <f t="shared" si="788"/>
        <v>0</v>
      </c>
      <c r="AB1356" s="34" t="str">
        <f t="shared" si="789"/>
        <v/>
      </c>
      <c r="AC1356" s="34">
        <f t="shared" si="790"/>
        <v>0</v>
      </c>
      <c r="AD1356" s="34">
        <f t="shared" si="791"/>
        <v>0</v>
      </c>
      <c r="AE1356" s="34" t="str">
        <f t="shared" si="792"/>
        <v xml:space="preserve"> 0</v>
      </c>
      <c r="AF1356" s="34">
        <f t="shared" si="793"/>
        <v>0</v>
      </c>
      <c r="AG1356" s="34">
        <f t="shared" si="794"/>
        <v>0</v>
      </c>
      <c r="AH1356" s="34" t="str">
        <f t="shared" si="795"/>
        <v/>
      </c>
      <c r="AI1356" s="172" t="str">
        <f>IF(AJ1356&lt;&gt;"",MAX(AI$3:AI1355)+1,"")</f>
        <v/>
      </c>
      <c r="AJ1356" s="172" t="str">
        <f t="shared" si="796"/>
        <v/>
      </c>
      <c r="AK1356" s="172" t="str">
        <f t="shared" si="797"/>
        <v/>
      </c>
      <c r="AL1356" s="172" t="str">
        <f t="shared" si="798"/>
        <v/>
      </c>
      <c r="AM1356" s="172" t="str">
        <f>IF(AN1356&lt;&gt;"",MAX(AM$3:AM1355)+1,"")</f>
        <v/>
      </c>
      <c r="AN1356" s="172" t="str">
        <f t="shared" si="799"/>
        <v/>
      </c>
      <c r="AO1356" s="172" t="str">
        <f t="shared" si="800"/>
        <v/>
      </c>
      <c r="AP1356" s="172" t="str">
        <f t="shared" si="801"/>
        <v/>
      </c>
      <c r="AQ1356" s="172" t="str">
        <f t="shared" si="802"/>
        <v/>
      </c>
      <c r="AR1356" s="172" t="str">
        <f>Table1[[#This Row],[Sex ]]&amp;Table1[[#This Row],[Month]]</f>
        <v/>
      </c>
    </row>
    <row r="1357" spans="2:44" x14ac:dyDescent="0.3">
      <c r="B1357" s="14"/>
      <c r="C1357" s="14"/>
      <c r="D1357" s="14"/>
      <c r="E1357" s="14"/>
      <c r="F1357" s="14"/>
      <c r="G1357" s="14"/>
      <c r="H1357" s="14"/>
      <c r="I1357" s="14"/>
      <c r="J1357" s="14"/>
      <c r="K1357" s="14"/>
      <c r="L1357" s="14"/>
      <c r="M1357" s="24" t="str">
        <f t="shared" si="774"/>
        <v/>
      </c>
      <c r="N1357" s="24" t="str">
        <f t="shared" si="775"/>
        <v/>
      </c>
      <c r="O1357" s="24" t="str">
        <f t="shared" si="776"/>
        <v xml:space="preserve"> </v>
      </c>
      <c r="P1357" s="24">
        <f t="shared" si="777"/>
        <v>0</v>
      </c>
      <c r="Q1357" s="25">
        <f t="shared" si="778"/>
        <v>0</v>
      </c>
      <c r="R1357" s="26">
        <f t="shared" si="779"/>
        <v>0</v>
      </c>
      <c r="S1357" s="24" t="str">
        <f t="shared" si="780"/>
        <v/>
      </c>
      <c r="T1357" s="24" t="str">
        <f t="shared" si="781"/>
        <v/>
      </c>
      <c r="U1357" s="24" t="str">
        <f t="shared" si="782"/>
        <v/>
      </c>
      <c r="V1357" s="24" t="str">
        <f t="shared" si="783"/>
        <v/>
      </c>
      <c r="W1357" s="24" t="str">
        <f t="shared" si="784"/>
        <v/>
      </c>
      <c r="X1357" s="24" t="str">
        <f t="shared" si="785"/>
        <v/>
      </c>
      <c r="Y1357" s="24" t="str">
        <f t="shared" si="786"/>
        <v/>
      </c>
      <c r="Z1357" s="24" t="str">
        <f t="shared" si="787"/>
        <v/>
      </c>
      <c r="AA1357" s="24" t="b">
        <f t="shared" si="788"/>
        <v>0</v>
      </c>
      <c r="AB1357" s="34" t="str">
        <f t="shared" si="789"/>
        <v/>
      </c>
      <c r="AC1357" s="34">
        <f t="shared" si="790"/>
        <v>0</v>
      </c>
      <c r="AD1357" s="34">
        <f t="shared" si="791"/>
        <v>0</v>
      </c>
      <c r="AE1357" s="34" t="str">
        <f t="shared" si="792"/>
        <v xml:space="preserve"> 0</v>
      </c>
      <c r="AF1357" s="34">
        <f t="shared" si="793"/>
        <v>0</v>
      </c>
      <c r="AG1357" s="34">
        <f t="shared" si="794"/>
        <v>0</v>
      </c>
      <c r="AH1357" s="34" t="str">
        <f t="shared" si="795"/>
        <v/>
      </c>
      <c r="AI1357" s="172" t="str">
        <f>IF(AJ1357&lt;&gt;"",MAX(AI$3:AI1356)+1,"")</f>
        <v/>
      </c>
      <c r="AJ1357" s="172" t="str">
        <f t="shared" si="796"/>
        <v/>
      </c>
      <c r="AK1357" s="172" t="str">
        <f t="shared" si="797"/>
        <v/>
      </c>
      <c r="AL1357" s="172" t="str">
        <f t="shared" si="798"/>
        <v/>
      </c>
      <c r="AM1357" s="172" t="str">
        <f>IF(AN1357&lt;&gt;"",MAX(AM$3:AM1356)+1,"")</f>
        <v/>
      </c>
      <c r="AN1357" s="172" t="str">
        <f t="shared" si="799"/>
        <v/>
      </c>
      <c r="AO1357" s="172" t="str">
        <f t="shared" si="800"/>
        <v/>
      </c>
      <c r="AP1357" s="172" t="str">
        <f t="shared" si="801"/>
        <v/>
      </c>
      <c r="AQ1357" s="172" t="str">
        <f t="shared" si="802"/>
        <v/>
      </c>
      <c r="AR1357" s="172" t="str">
        <f>Table1[[#This Row],[Sex ]]&amp;Table1[[#This Row],[Month]]</f>
        <v/>
      </c>
    </row>
    <row r="1358" spans="2:44" x14ac:dyDescent="0.3">
      <c r="B1358" s="14"/>
      <c r="C1358" s="14"/>
      <c r="D1358" s="14"/>
      <c r="E1358" s="14"/>
      <c r="F1358" s="14"/>
      <c r="G1358" s="14"/>
      <c r="H1358" s="14"/>
      <c r="I1358" s="14"/>
      <c r="J1358" s="14"/>
      <c r="K1358" s="14"/>
      <c r="L1358" s="14"/>
      <c r="M1358" s="24" t="str">
        <f t="shared" si="774"/>
        <v/>
      </c>
      <c r="N1358" s="24" t="str">
        <f t="shared" si="775"/>
        <v/>
      </c>
      <c r="O1358" s="24" t="str">
        <f t="shared" si="776"/>
        <v xml:space="preserve"> </v>
      </c>
      <c r="P1358" s="24">
        <f t="shared" si="777"/>
        <v>0</v>
      </c>
      <c r="Q1358" s="25">
        <f t="shared" si="778"/>
        <v>0</v>
      </c>
      <c r="R1358" s="26">
        <f t="shared" si="779"/>
        <v>0</v>
      </c>
      <c r="S1358" s="24" t="str">
        <f t="shared" si="780"/>
        <v/>
      </c>
      <c r="T1358" s="24" t="str">
        <f t="shared" si="781"/>
        <v/>
      </c>
      <c r="U1358" s="24" t="str">
        <f t="shared" si="782"/>
        <v/>
      </c>
      <c r="V1358" s="24" t="str">
        <f t="shared" si="783"/>
        <v/>
      </c>
      <c r="W1358" s="24" t="str">
        <f t="shared" si="784"/>
        <v/>
      </c>
      <c r="X1358" s="24" t="str">
        <f t="shared" si="785"/>
        <v/>
      </c>
      <c r="Y1358" s="24" t="str">
        <f t="shared" si="786"/>
        <v/>
      </c>
      <c r="Z1358" s="24" t="str">
        <f t="shared" si="787"/>
        <v/>
      </c>
      <c r="AA1358" s="24" t="b">
        <f t="shared" si="788"/>
        <v>0</v>
      </c>
      <c r="AB1358" s="34" t="str">
        <f t="shared" si="789"/>
        <v/>
      </c>
      <c r="AC1358" s="34">
        <f t="shared" si="790"/>
        <v>0</v>
      </c>
      <c r="AD1358" s="34">
        <f t="shared" si="791"/>
        <v>0</v>
      </c>
      <c r="AE1358" s="34" t="str">
        <f t="shared" si="792"/>
        <v xml:space="preserve"> 0</v>
      </c>
      <c r="AF1358" s="34">
        <f t="shared" si="793"/>
        <v>0</v>
      </c>
      <c r="AG1358" s="34">
        <f t="shared" si="794"/>
        <v>0</v>
      </c>
      <c r="AH1358" s="34" t="str">
        <f t="shared" si="795"/>
        <v/>
      </c>
      <c r="AI1358" s="172" t="str">
        <f>IF(AJ1358&lt;&gt;"",MAX(AI$3:AI1357)+1,"")</f>
        <v/>
      </c>
      <c r="AJ1358" s="172" t="str">
        <f t="shared" si="796"/>
        <v/>
      </c>
      <c r="AK1358" s="172" t="str">
        <f t="shared" si="797"/>
        <v/>
      </c>
      <c r="AL1358" s="172" t="str">
        <f t="shared" si="798"/>
        <v/>
      </c>
      <c r="AM1358" s="172" t="str">
        <f>IF(AN1358&lt;&gt;"",MAX(AM$3:AM1357)+1,"")</f>
        <v/>
      </c>
      <c r="AN1358" s="172" t="str">
        <f t="shared" si="799"/>
        <v/>
      </c>
      <c r="AO1358" s="172" t="str">
        <f t="shared" si="800"/>
        <v/>
      </c>
      <c r="AP1358" s="172" t="str">
        <f t="shared" si="801"/>
        <v/>
      </c>
      <c r="AQ1358" s="172" t="str">
        <f t="shared" si="802"/>
        <v/>
      </c>
      <c r="AR1358" s="172" t="str">
        <f>Table1[[#This Row],[Sex ]]&amp;Table1[[#This Row],[Month]]</f>
        <v/>
      </c>
    </row>
    <row r="1359" spans="2:44" x14ac:dyDescent="0.3">
      <c r="B1359" s="14"/>
      <c r="C1359" s="14"/>
      <c r="D1359" s="14"/>
      <c r="E1359" s="14"/>
      <c r="F1359" s="14"/>
      <c r="G1359" s="14"/>
      <c r="H1359" s="14"/>
      <c r="I1359" s="14"/>
      <c r="J1359" s="14"/>
      <c r="K1359" s="14"/>
      <c r="L1359" s="14"/>
      <c r="M1359" s="24" t="str">
        <f t="shared" si="774"/>
        <v/>
      </c>
      <c r="N1359" s="24" t="str">
        <f t="shared" si="775"/>
        <v/>
      </c>
      <c r="O1359" s="24" t="str">
        <f t="shared" si="776"/>
        <v xml:space="preserve"> </v>
      </c>
      <c r="P1359" s="24">
        <f t="shared" si="777"/>
        <v>0</v>
      </c>
      <c r="Q1359" s="25">
        <f t="shared" si="778"/>
        <v>0</v>
      </c>
      <c r="R1359" s="26">
        <f t="shared" si="779"/>
        <v>0</v>
      </c>
      <c r="S1359" s="24" t="str">
        <f t="shared" si="780"/>
        <v/>
      </c>
      <c r="T1359" s="24" t="str">
        <f t="shared" si="781"/>
        <v/>
      </c>
      <c r="U1359" s="24" t="str">
        <f t="shared" si="782"/>
        <v/>
      </c>
      <c r="V1359" s="24" t="str">
        <f t="shared" si="783"/>
        <v/>
      </c>
      <c r="W1359" s="24" t="str">
        <f t="shared" si="784"/>
        <v/>
      </c>
      <c r="X1359" s="24" t="str">
        <f t="shared" si="785"/>
        <v/>
      </c>
      <c r="Y1359" s="24" t="str">
        <f t="shared" si="786"/>
        <v/>
      </c>
      <c r="Z1359" s="24" t="str">
        <f t="shared" si="787"/>
        <v/>
      </c>
      <c r="AA1359" s="24" t="b">
        <f t="shared" si="788"/>
        <v>0</v>
      </c>
      <c r="AB1359" s="34" t="str">
        <f t="shared" si="789"/>
        <v/>
      </c>
      <c r="AC1359" s="34">
        <f t="shared" si="790"/>
        <v>0</v>
      </c>
      <c r="AD1359" s="34">
        <f t="shared" si="791"/>
        <v>0</v>
      </c>
      <c r="AE1359" s="34" t="str">
        <f t="shared" si="792"/>
        <v xml:space="preserve"> 0</v>
      </c>
      <c r="AF1359" s="34">
        <f t="shared" si="793"/>
        <v>0</v>
      </c>
      <c r="AG1359" s="34">
        <f t="shared" si="794"/>
        <v>0</v>
      </c>
      <c r="AH1359" s="34" t="str">
        <f t="shared" si="795"/>
        <v/>
      </c>
      <c r="AI1359" s="172" t="str">
        <f>IF(AJ1359&lt;&gt;"",MAX(AI$3:AI1358)+1,"")</f>
        <v/>
      </c>
      <c r="AJ1359" s="172" t="str">
        <f t="shared" si="796"/>
        <v/>
      </c>
      <c r="AK1359" s="172" t="str">
        <f t="shared" si="797"/>
        <v/>
      </c>
      <c r="AL1359" s="172" t="str">
        <f t="shared" si="798"/>
        <v/>
      </c>
      <c r="AM1359" s="172" t="str">
        <f>IF(AN1359&lt;&gt;"",MAX(AM$3:AM1358)+1,"")</f>
        <v/>
      </c>
      <c r="AN1359" s="172" t="str">
        <f t="shared" si="799"/>
        <v/>
      </c>
      <c r="AO1359" s="172" t="str">
        <f t="shared" si="800"/>
        <v/>
      </c>
      <c r="AP1359" s="172" t="str">
        <f t="shared" si="801"/>
        <v/>
      </c>
      <c r="AQ1359" s="172" t="str">
        <f t="shared" si="802"/>
        <v/>
      </c>
      <c r="AR1359" s="172" t="str">
        <f>Table1[[#This Row],[Sex ]]&amp;Table1[[#This Row],[Month]]</f>
        <v/>
      </c>
    </row>
    <row r="1360" spans="2:44" x14ac:dyDescent="0.3">
      <c r="B1360" s="14"/>
      <c r="C1360" s="14"/>
      <c r="D1360" s="14"/>
      <c r="E1360" s="14"/>
      <c r="F1360" s="14"/>
      <c r="G1360" s="14"/>
      <c r="H1360" s="14"/>
      <c r="I1360" s="14"/>
      <c r="J1360" s="14"/>
      <c r="K1360" s="14"/>
      <c r="L1360" s="14"/>
      <c r="M1360" s="24" t="str">
        <f t="shared" si="774"/>
        <v/>
      </c>
      <c r="N1360" s="24" t="str">
        <f t="shared" si="775"/>
        <v/>
      </c>
      <c r="O1360" s="24" t="str">
        <f t="shared" si="776"/>
        <v xml:space="preserve"> </v>
      </c>
      <c r="P1360" s="24">
        <f t="shared" si="777"/>
        <v>0</v>
      </c>
      <c r="Q1360" s="25">
        <f t="shared" si="778"/>
        <v>0</v>
      </c>
      <c r="R1360" s="26">
        <f t="shared" si="779"/>
        <v>0</v>
      </c>
      <c r="S1360" s="24" t="str">
        <f t="shared" si="780"/>
        <v/>
      </c>
      <c r="T1360" s="24" t="str">
        <f t="shared" si="781"/>
        <v/>
      </c>
      <c r="U1360" s="24" t="str">
        <f t="shared" si="782"/>
        <v/>
      </c>
      <c r="V1360" s="24" t="str">
        <f t="shared" si="783"/>
        <v/>
      </c>
      <c r="W1360" s="24" t="str">
        <f t="shared" si="784"/>
        <v/>
      </c>
      <c r="X1360" s="24" t="str">
        <f t="shared" si="785"/>
        <v/>
      </c>
      <c r="Y1360" s="24" t="str">
        <f t="shared" si="786"/>
        <v/>
      </c>
      <c r="Z1360" s="24" t="str">
        <f t="shared" si="787"/>
        <v/>
      </c>
      <c r="AA1360" s="24" t="b">
        <f t="shared" si="788"/>
        <v>0</v>
      </c>
      <c r="AB1360" s="34" t="str">
        <f t="shared" si="789"/>
        <v/>
      </c>
      <c r="AC1360" s="34">
        <f t="shared" si="790"/>
        <v>0</v>
      </c>
      <c r="AD1360" s="34">
        <f t="shared" si="791"/>
        <v>0</v>
      </c>
      <c r="AE1360" s="34" t="str">
        <f t="shared" si="792"/>
        <v xml:space="preserve"> 0</v>
      </c>
      <c r="AF1360" s="34">
        <f t="shared" si="793"/>
        <v>0</v>
      </c>
      <c r="AG1360" s="34">
        <f t="shared" si="794"/>
        <v>0</v>
      </c>
      <c r="AH1360" s="34" t="str">
        <f t="shared" si="795"/>
        <v/>
      </c>
      <c r="AI1360" s="172" t="str">
        <f>IF(AJ1360&lt;&gt;"",MAX(AI$3:AI1359)+1,"")</f>
        <v/>
      </c>
      <c r="AJ1360" s="172" t="str">
        <f t="shared" si="796"/>
        <v/>
      </c>
      <c r="AK1360" s="172" t="str">
        <f t="shared" si="797"/>
        <v/>
      </c>
      <c r="AL1360" s="172" t="str">
        <f t="shared" si="798"/>
        <v/>
      </c>
      <c r="AM1360" s="172" t="str">
        <f>IF(AN1360&lt;&gt;"",MAX(AM$3:AM1359)+1,"")</f>
        <v/>
      </c>
      <c r="AN1360" s="172" t="str">
        <f t="shared" si="799"/>
        <v/>
      </c>
      <c r="AO1360" s="172" t="str">
        <f t="shared" si="800"/>
        <v/>
      </c>
      <c r="AP1360" s="172" t="str">
        <f t="shared" si="801"/>
        <v/>
      </c>
      <c r="AQ1360" s="172" t="str">
        <f t="shared" si="802"/>
        <v/>
      </c>
      <c r="AR1360" s="172" t="str">
        <f>Table1[[#This Row],[Sex ]]&amp;Table1[[#This Row],[Month]]</f>
        <v/>
      </c>
    </row>
    <row r="1361" spans="2:44" x14ac:dyDescent="0.3">
      <c r="B1361" s="14"/>
      <c r="C1361" s="14"/>
      <c r="D1361" s="14"/>
      <c r="E1361" s="14"/>
      <c r="F1361" s="14"/>
      <c r="G1361" s="14"/>
      <c r="H1361" s="14"/>
      <c r="I1361" s="14"/>
      <c r="J1361" s="14"/>
      <c r="K1361" s="14"/>
      <c r="L1361" s="14"/>
      <c r="M1361" s="24" t="str">
        <f t="shared" si="774"/>
        <v/>
      </c>
      <c r="N1361" s="24" t="str">
        <f t="shared" si="775"/>
        <v/>
      </c>
      <c r="O1361" s="24" t="str">
        <f t="shared" si="776"/>
        <v xml:space="preserve"> </v>
      </c>
      <c r="P1361" s="24">
        <f t="shared" si="777"/>
        <v>0</v>
      </c>
      <c r="Q1361" s="25">
        <f t="shared" si="778"/>
        <v>0</v>
      </c>
      <c r="R1361" s="26">
        <f t="shared" si="779"/>
        <v>0</v>
      </c>
      <c r="S1361" s="24" t="str">
        <f t="shared" si="780"/>
        <v/>
      </c>
      <c r="T1361" s="24" t="str">
        <f t="shared" si="781"/>
        <v/>
      </c>
      <c r="U1361" s="24" t="str">
        <f t="shared" si="782"/>
        <v/>
      </c>
      <c r="V1361" s="24" t="str">
        <f t="shared" si="783"/>
        <v/>
      </c>
      <c r="W1361" s="24" t="str">
        <f t="shared" si="784"/>
        <v/>
      </c>
      <c r="X1361" s="24" t="str">
        <f t="shared" si="785"/>
        <v/>
      </c>
      <c r="Y1361" s="24" t="str">
        <f t="shared" si="786"/>
        <v/>
      </c>
      <c r="Z1361" s="24" t="str">
        <f t="shared" si="787"/>
        <v/>
      </c>
      <c r="AA1361" s="24" t="b">
        <f t="shared" si="788"/>
        <v>0</v>
      </c>
      <c r="AB1361" s="34" t="str">
        <f t="shared" si="789"/>
        <v/>
      </c>
      <c r="AC1361" s="34">
        <f t="shared" si="790"/>
        <v>0</v>
      </c>
      <c r="AD1361" s="34">
        <f t="shared" si="791"/>
        <v>0</v>
      </c>
      <c r="AE1361" s="34" t="str">
        <f t="shared" si="792"/>
        <v xml:space="preserve"> 0</v>
      </c>
      <c r="AF1361" s="34">
        <f t="shared" si="793"/>
        <v>0</v>
      </c>
      <c r="AG1361" s="34">
        <f t="shared" si="794"/>
        <v>0</v>
      </c>
      <c r="AH1361" s="34" t="str">
        <f t="shared" si="795"/>
        <v/>
      </c>
      <c r="AI1361" s="172" t="str">
        <f>IF(AJ1361&lt;&gt;"",MAX(AI$3:AI1360)+1,"")</f>
        <v/>
      </c>
      <c r="AJ1361" s="172" t="str">
        <f t="shared" si="796"/>
        <v/>
      </c>
      <c r="AK1361" s="172" t="str">
        <f t="shared" si="797"/>
        <v/>
      </c>
      <c r="AL1361" s="172" t="str">
        <f t="shared" si="798"/>
        <v/>
      </c>
      <c r="AM1361" s="172" t="str">
        <f>IF(AN1361&lt;&gt;"",MAX(AM$3:AM1360)+1,"")</f>
        <v/>
      </c>
      <c r="AN1361" s="172" t="str">
        <f t="shared" si="799"/>
        <v/>
      </c>
      <c r="AO1361" s="172" t="str">
        <f t="shared" si="800"/>
        <v/>
      </c>
      <c r="AP1361" s="172" t="str">
        <f t="shared" si="801"/>
        <v/>
      </c>
      <c r="AQ1361" s="172" t="str">
        <f t="shared" si="802"/>
        <v/>
      </c>
      <c r="AR1361" s="172" t="str">
        <f>Table1[[#This Row],[Sex ]]&amp;Table1[[#This Row],[Month]]</f>
        <v/>
      </c>
    </row>
    <row r="1362" spans="2:44" x14ac:dyDescent="0.3">
      <c r="B1362" s="14"/>
      <c r="C1362" s="14"/>
      <c r="D1362" s="14"/>
      <c r="E1362" s="14"/>
      <c r="F1362" s="14"/>
      <c r="G1362" s="14"/>
      <c r="H1362" s="14"/>
      <c r="I1362" s="14"/>
      <c r="J1362" s="14"/>
      <c r="K1362" s="14"/>
      <c r="L1362" s="14"/>
      <c r="M1362" s="24" t="str">
        <f t="shared" si="774"/>
        <v/>
      </c>
      <c r="N1362" s="24" t="str">
        <f t="shared" si="775"/>
        <v/>
      </c>
      <c r="O1362" s="24" t="str">
        <f t="shared" si="776"/>
        <v xml:space="preserve"> </v>
      </c>
      <c r="P1362" s="24">
        <f t="shared" si="777"/>
        <v>0</v>
      </c>
      <c r="Q1362" s="25">
        <f t="shared" si="778"/>
        <v>0</v>
      </c>
      <c r="R1362" s="26">
        <f t="shared" si="779"/>
        <v>0</v>
      </c>
      <c r="S1362" s="24" t="str">
        <f t="shared" si="780"/>
        <v/>
      </c>
      <c r="T1362" s="24" t="str">
        <f t="shared" si="781"/>
        <v/>
      </c>
      <c r="U1362" s="24" t="str">
        <f t="shared" si="782"/>
        <v/>
      </c>
      <c r="V1362" s="24" t="str">
        <f t="shared" si="783"/>
        <v/>
      </c>
      <c r="W1362" s="24" t="str">
        <f t="shared" si="784"/>
        <v/>
      </c>
      <c r="X1362" s="24" t="str">
        <f t="shared" si="785"/>
        <v/>
      </c>
      <c r="Y1362" s="24" t="str">
        <f t="shared" si="786"/>
        <v/>
      </c>
      <c r="Z1362" s="24" t="str">
        <f t="shared" si="787"/>
        <v/>
      </c>
      <c r="AA1362" s="24" t="b">
        <f t="shared" si="788"/>
        <v>0</v>
      </c>
      <c r="AB1362" s="34" t="str">
        <f t="shared" si="789"/>
        <v/>
      </c>
      <c r="AC1362" s="34">
        <f t="shared" si="790"/>
        <v>0</v>
      </c>
      <c r="AD1362" s="34">
        <f t="shared" si="791"/>
        <v>0</v>
      </c>
      <c r="AE1362" s="34" t="str">
        <f t="shared" si="792"/>
        <v xml:space="preserve"> 0</v>
      </c>
      <c r="AF1362" s="34">
        <f t="shared" si="793"/>
        <v>0</v>
      </c>
      <c r="AG1362" s="34">
        <f t="shared" si="794"/>
        <v>0</v>
      </c>
      <c r="AH1362" s="34" t="str">
        <f t="shared" si="795"/>
        <v/>
      </c>
      <c r="AI1362" s="172" t="str">
        <f>IF(AJ1362&lt;&gt;"",MAX(AI$3:AI1361)+1,"")</f>
        <v/>
      </c>
      <c r="AJ1362" s="172" t="str">
        <f t="shared" si="796"/>
        <v/>
      </c>
      <c r="AK1362" s="172" t="str">
        <f t="shared" si="797"/>
        <v/>
      </c>
      <c r="AL1362" s="172" t="str">
        <f t="shared" si="798"/>
        <v/>
      </c>
      <c r="AM1362" s="172" t="str">
        <f>IF(AN1362&lt;&gt;"",MAX(AM$3:AM1361)+1,"")</f>
        <v/>
      </c>
      <c r="AN1362" s="172" t="str">
        <f t="shared" si="799"/>
        <v/>
      </c>
      <c r="AO1362" s="172" t="str">
        <f t="shared" si="800"/>
        <v/>
      </c>
      <c r="AP1362" s="172" t="str">
        <f t="shared" si="801"/>
        <v/>
      </c>
      <c r="AQ1362" s="172" t="str">
        <f t="shared" si="802"/>
        <v/>
      </c>
      <c r="AR1362" s="172" t="str">
        <f>Table1[[#This Row],[Sex ]]&amp;Table1[[#This Row],[Month]]</f>
        <v/>
      </c>
    </row>
    <row r="1363" spans="2:44" x14ac:dyDescent="0.3">
      <c r="B1363" s="14"/>
      <c r="C1363" s="14"/>
      <c r="D1363" s="14"/>
      <c r="E1363" s="14"/>
      <c r="F1363" s="14"/>
      <c r="G1363" s="14"/>
      <c r="H1363" s="14"/>
      <c r="I1363" s="14"/>
      <c r="J1363" s="14"/>
      <c r="K1363" s="14"/>
      <c r="L1363" s="14"/>
      <c r="M1363" s="24" t="str">
        <f t="shared" si="774"/>
        <v/>
      </c>
      <c r="N1363" s="24" t="str">
        <f t="shared" si="775"/>
        <v/>
      </c>
      <c r="O1363" s="24" t="str">
        <f t="shared" si="776"/>
        <v xml:space="preserve"> </v>
      </c>
      <c r="P1363" s="24">
        <f t="shared" si="777"/>
        <v>0</v>
      </c>
      <c r="Q1363" s="25">
        <f t="shared" si="778"/>
        <v>0</v>
      </c>
      <c r="R1363" s="26">
        <f t="shared" si="779"/>
        <v>0</v>
      </c>
      <c r="S1363" s="24" t="str">
        <f t="shared" si="780"/>
        <v/>
      </c>
      <c r="T1363" s="24" t="str">
        <f t="shared" si="781"/>
        <v/>
      </c>
      <c r="U1363" s="24" t="str">
        <f t="shared" si="782"/>
        <v/>
      </c>
      <c r="V1363" s="24" t="str">
        <f t="shared" si="783"/>
        <v/>
      </c>
      <c r="W1363" s="24" t="str">
        <f t="shared" si="784"/>
        <v/>
      </c>
      <c r="X1363" s="24" t="str">
        <f t="shared" si="785"/>
        <v/>
      </c>
      <c r="Y1363" s="24" t="str">
        <f t="shared" si="786"/>
        <v/>
      </c>
      <c r="Z1363" s="24" t="str">
        <f t="shared" si="787"/>
        <v/>
      </c>
      <c r="AA1363" s="24" t="b">
        <f t="shared" si="788"/>
        <v>0</v>
      </c>
      <c r="AB1363" s="34" t="str">
        <f t="shared" si="789"/>
        <v/>
      </c>
      <c r="AC1363" s="34">
        <f t="shared" si="790"/>
        <v>0</v>
      </c>
      <c r="AD1363" s="34">
        <f t="shared" si="791"/>
        <v>0</v>
      </c>
      <c r="AE1363" s="34" t="str">
        <f t="shared" si="792"/>
        <v xml:space="preserve"> 0</v>
      </c>
      <c r="AF1363" s="34">
        <f t="shared" si="793"/>
        <v>0</v>
      </c>
      <c r="AG1363" s="34">
        <f t="shared" si="794"/>
        <v>0</v>
      </c>
      <c r="AH1363" s="34" t="str">
        <f t="shared" si="795"/>
        <v/>
      </c>
      <c r="AI1363" s="172" t="str">
        <f>IF(AJ1363&lt;&gt;"",MAX(AI$3:AI1362)+1,"")</f>
        <v/>
      </c>
      <c r="AJ1363" s="172" t="str">
        <f t="shared" si="796"/>
        <v/>
      </c>
      <c r="AK1363" s="172" t="str">
        <f t="shared" si="797"/>
        <v/>
      </c>
      <c r="AL1363" s="172" t="str">
        <f t="shared" si="798"/>
        <v/>
      </c>
      <c r="AM1363" s="172" t="str">
        <f>IF(AN1363&lt;&gt;"",MAX(AM$3:AM1362)+1,"")</f>
        <v/>
      </c>
      <c r="AN1363" s="172" t="str">
        <f t="shared" si="799"/>
        <v/>
      </c>
      <c r="AO1363" s="172" t="str">
        <f t="shared" si="800"/>
        <v/>
      </c>
      <c r="AP1363" s="172" t="str">
        <f t="shared" si="801"/>
        <v/>
      </c>
      <c r="AQ1363" s="172" t="str">
        <f t="shared" si="802"/>
        <v/>
      </c>
      <c r="AR1363" s="172" t="str">
        <f>Table1[[#This Row],[Sex ]]&amp;Table1[[#This Row],[Month]]</f>
        <v/>
      </c>
    </row>
    <row r="1364" spans="2:44" x14ac:dyDescent="0.3">
      <c r="B1364" s="14"/>
      <c r="C1364" s="14"/>
      <c r="D1364" s="14"/>
      <c r="E1364" s="14"/>
      <c r="F1364" s="14"/>
      <c r="G1364" s="14"/>
      <c r="H1364" s="14"/>
      <c r="I1364" s="14"/>
      <c r="J1364" s="14"/>
      <c r="K1364" s="14"/>
      <c r="L1364" s="14"/>
      <c r="M1364" s="24" t="str">
        <f t="shared" si="774"/>
        <v/>
      </c>
      <c r="N1364" s="24" t="str">
        <f t="shared" si="775"/>
        <v/>
      </c>
      <c r="O1364" s="24" t="str">
        <f t="shared" si="776"/>
        <v xml:space="preserve"> </v>
      </c>
      <c r="P1364" s="24">
        <f t="shared" si="777"/>
        <v>0</v>
      </c>
      <c r="Q1364" s="25">
        <f t="shared" si="778"/>
        <v>0</v>
      </c>
      <c r="R1364" s="26">
        <f t="shared" si="779"/>
        <v>0</v>
      </c>
      <c r="S1364" s="24" t="str">
        <f t="shared" si="780"/>
        <v/>
      </c>
      <c r="T1364" s="24" t="str">
        <f t="shared" si="781"/>
        <v/>
      </c>
      <c r="U1364" s="24" t="str">
        <f t="shared" si="782"/>
        <v/>
      </c>
      <c r="V1364" s="24" t="str">
        <f t="shared" si="783"/>
        <v/>
      </c>
      <c r="W1364" s="24" t="str">
        <f t="shared" si="784"/>
        <v/>
      </c>
      <c r="X1364" s="24" t="str">
        <f t="shared" si="785"/>
        <v/>
      </c>
      <c r="Y1364" s="24" t="str">
        <f t="shared" si="786"/>
        <v/>
      </c>
      <c r="Z1364" s="24" t="str">
        <f t="shared" si="787"/>
        <v/>
      </c>
      <c r="AA1364" s="24" t="b">
        <f t="shared" si="788"/>
        <v>0</v>
      </c>
      <c r="AB1364" s="34" t="str">
        <f t="shared" si="789"/>
        <v/>
      </c>
      <c r="AC1364" s="34">
        <f t="shared" si="790"/>
        <v>0</v>
      </c>
      <c r="AD1364" s="34">
        <f t="shared" si="791"/>
        <v>0</v>
      </c>
      <c r="AE1364" s="34" t="str">
        <f t="shared" si="792"/>
        <v xml:space="preserve"> 0</v>
      </c>
      <c r="AF1364" s="34">
        <f t="shared" si="793"/>
        <v>0</v>
      </c>
      <c r="AG1364" s="34">
        <f t="shared" si="794"/>
        <v>0</v>
      </c>
      <c r="AH1364" s="34" t="str">
        <f t="shared" si="795"/>
        <v/>
      </c>
      <c r="AI1364" s="172" t="str">
        <f>IF(AJ1364&lt;&gt;"",MAX(AI$3:AI1363)+1,"")</f>
        <v/>
      </c>
      <c r="AJ1364" s="172" t="str">
        <f t="shared" si="796"/>
        <v/>
      </c>
      <c r="AK1364" s="172" t="str">
        <f t="shared" si="797"/>
        <v/>
      </c>
      <c r="AL1364" s="172" t="str">
        <f t="shared" si="798"/>
        <v/>
      </c>
      <c r="AM1364" s="172" t="str">
        <f>IF(AN1364&lt;&gt;"",MAX(AM$3:AM1363)+1,"")</f>
        <v/>
      </c>
      <c r="AN1364" s="172" t="str">
        <f t="shared" si="799"/>
        <v/>
      </c>
      <c r="AO1364" s="172" t="str">
        <f t="shared" si="800"/>
        <v/>
      </c>
      <c r="AP1364" s="172" t="str">
        <f t="shared" si="801"/>
        <v/>
      </c>
      <c r="AQ1364" s="172" t="str">
        <f t="shared" si="802"/>
        <v/>
      </c>
      <c r="AR1364" s="172" t="str">
        <f>Table1[[#This Row],[Sex ]]&amp;Table1[[#This Row],[Month]]</f>
        <v/>
      </c>
    </row>
    <row r="1365" spans="2:44" x14ac:dyDescent="0.3">
      <c r="B1365" s="14"/>
      <c r="C1365" s="14"/>
      <c r="D1365" s="14"/>
      <c r="E1365" s="14"/>
      <c r="F1365" s="14"/>
      <c r="G1365" s="14"/>
      <c r="H1365" s="14"/>
      <c r="I1365" s="14"/>
      <c r="J1365" s="14"/>
      <c r="K1365" s="14"/>
      <c r="L1365" s="14"/>
      <c r="M1365" s="24" t="str">
        <f t="shared" si="774"/>
        <v/>
      </c>
      <c r="N1365" s="24" t="str">
        <f t="shared" si="775"/>
        <v/>
      </c>
      <c r="O1365" s="24" t="str">
        <f t="shared" si="776"/>
        <v xml:space="preserve"> </v>
      </c>
      <c r="P1365" s="24">
        <f t="shared" si="777"/>
        <v>0</v>
      </c>
      <c r="Q1365" s="25">
        <f t="shared" si="778"/>
        <v>0</v>
      </c>
      <c r="R1365" s="26">
        <f t="shared" si="779"/>
        <v>0</v>
      </c>
      <c r="S1365" s="24" t="str">
        <f t="shared" si="780"/>
        <v/>
      </c>
      <c r="T1365" s="24" t="str">
        <f t="shared" si="781"/>
        <v/>
      </c>
      <c r="U1365" s="24" t="str">
        <f t="shared" si="782"/>
        <v/>
      </c>
      <c r="V1365" s="24" t="str">
        <f t="shared" si="783"/>
        <v/>
      </c>
      <c r="W1365" s="24" t="str">
        <f t="shared" si="784"/>
        <v/>
      </c>
      <c r="X1365" s="24" t="str">
        <f t="shared" si="785"/>
        <v/>
      </c>
      <c r="Y1365" s="24" t="str">
        <f t="shared" si="786"/>
        <v/>
      </c>
      <c r="Z1365" s="24" t="str">
        <f t="shared" si="787"/>
        <v/>
      </c>
      <c r="AA1365" s="24" t="b">
        <f t="shared" si="788"/>
        <v>0</v>
      </c>
      <c r="AB1365" s="34" t="str">
        <f t="shared" si="789"/>
        <v/>
      </c>
      <c r="AC1365" s="34">
        <f t="shared" si="790"/>
        <v>0</v>
      </c>
      <c r="AD1365" s="34">
        <f t="shared" si="791"/>
        <v>0</v>
      </c>
      <c r="AE1365" s="34" t="str">
        <f t="shared" si="792"/>
        <v xml:space="preserve"> 0</v>
      </c>
      <c r="AF1365" s="34">
        <f t="shared" si="793"/>
        <v>0</v>
      </c>
      <c r="AG1365" s="34">
        <f t="shared" si="794"/>
        <v>0</v>
      </c>
      <c r="AH1365" s="34" t="str">
        <f t="shared" si="795"/>
        <v/>
      </c>
      <c r="AI1365" s="172" t="str">
        <f>IF(AJ1365&lt;&gt;"",MAX(AI$3:AI1364)+1,"")</f>
        <v/>
      </c>
      <c r="AJ1365" s="172" t="str">
        <f t="shared" si="796"/>
        <v/>
      </c>
      <c r="AK1365" s="172" t="str">
        <f t="shared" si="797"/>
        <v/>
      </c>
      <c r="AL1365" s="172" t="str">
        <f t="shared" si="798"/>
        <v/>
      </c>
      <c r="AM1365" s="172" t="str">
        <f>IF(AN1365&lt;&gt;"",MAX(AM$3:AM1364)+1,"")</f>
        <v/>
      </c>
      <c r="AN1365" s="172" t="str">
        <f t="shared" si="799"/>
        <v/>
      </c>
      <c r="AO1365" s="172" t="str">
        <f t="shared" si="800"/>
        <v/>
      </c>
      <c r="AP1365" s="172" t="str">
        <f t="shared" si="801"/>
        <v/>
      </c>
      <c r="AQ1365" s="172" t="str">
        <f t="shared" si="802"/>
        <v/>
      </c>
      <c r="AR1365" s="172" t="str">
        <f>Table1[[#This Row],[Sex ]]&amp;Table1[[#This Row],[Month]]</f>
        <v/>
      </c>
    </row>
    <row r="1366" spans="2:44" x14ac:dyDescent="0.3">
      <c r="B1366" s="14"/>
      <c r="C1366" s="14"/>
      <c r="D1366" s="14"/>
      <c r="E1366" s="14"/>
      <c r="F1366" s="14"/>
      <c r="G1366" s="14"/>
      <c r="H1366" s="14"/>
      <c r="I1366" s="14"/>
      <c r="J1366" s="14"/>
      <c r="K1366" s="14"/>
      <c r="L1366" s="14"/>
      <c r="M1366" s="24" t="str">
        <f t="shared" si="774"/>
        <v/>
      </c>
      <c r="N1366" s="24" t="str">
        <f t="shared" si="775"/>
        <v/>
      </c>
      <c r="O1366" s="24" t="str">
        <f t="shared" si="776"/>
        <v xml:space="preserve"> </v>
      </c>
      <c r="P1366" s="24">
        <f t="shared" si="777"/>
        <v>0</v>
      </c>
      <c r="Q1366" s="25">
        <f t="shared" si="778"/>
        <v>0</v>
      </c>
      <c r="R1366" s="26">
        <f t="shared" si="779"/>
        <v>0</v>
      </c>
      <c r="S1366" s="24" t="str">
        <f t="shared" si="780"/>
        <v/>
      </c>
      <c r="T1366" s="24" t="str">
        <f t="shared" si="781"/>
        <v/>
      </c>
      <c r="U1366" s="24" t="str">
        <f t="shared" si="782"/>
        <v/>
      </c>
      <c r="V1366" s="24" t="str">
        <f t="shared" si="783"/>
        <v/>
      </c>
      <c r="W1366" s="24" t="str">
        <f t="shared" si="784"/>
        <v/>
      </c>
      <c r="X1366" s="24" t="str">
        <f t="shared" si="785"/>
        <v/>
      </c>
      <c r="Y1366" s="24" t="str">
        <f t="shared" si="786"/>
        <v/>
      </c>
      <c r="Z1366" s="24" t="str">
        <f t="shared" si="787"/>
        <v/>
      </c>
      <c r="AA1366" s="24" t="b">
        <f t="shared" si="788"/>
        <v>0</v>
      </c>
      <c r="AB1366" s="34" t="str">
        <f t="shared" si="789"/>
        <v/>
      </c>
      <c r="AC1366" s="34">
        <f t="shared" si="790"/>
        <v>0</v>
      </c>
      <c r="AD1366" s="34">
        <f t="shared" si="791"/>
        <v>0</v>
      </c>
      <c r="AE1366" s="34" t="str">
        <f t="shared" si="792"/>
        <v xml:space="preserve"> 0</v>
      </c>
      <c r="AF1366" s="34">
        <f t="shared" si="793"/>
        <v>0</v>
      </c>
      <c r="AG1366" s="34">
        <f t="shared" si="794"/>
        <v>0</v>
      </c>
      <c r="AH1366" s="34" t="str">
        <f t="shared" si="795"/>
        <v/>
      </c>
      <c r="AI1366" s="172" t="str">
        <f>IF(AJ1366&lt;&gt;"",MAX(AI$3:AI1365)+1,"")</f>
        <v/>
      </c>
      <c r="AJ1366" s="172" t="str">
        <f t="shared" si="796"/>
        <v/>
      </c>
      <c r="AK1366" s="172" t="str">
        <f t="shared" si="797"/>
        <v/>
      </c>
      <c r="AL1366" s="172" t="str">
        <f t="shared" si="798"/>
        <v/>
      </c>
      <c r="AM1366" s="172" t="str">
        <f>IF(AN1366&lt;&gt;"",MAX(AM$3:AM1365)+1,"")</f>
        <v/>
      </c>
      <c r="AN1366" s="172" t="str">
        <f t="shared" si="799"/>
        <v/>
      </c>
      <c r="AO1366" s="172" t="str">
        <f t="shared" si="800"/>
        <v/>
      </c>
      <c r="AP1366" s="172" t="str">
        <f t="shared" si="801"/>
        <v/>
      </c>
      <c r="AQ1366" s="172" t="str">
        <f t="shared" si="802"/>
        <v/>
      </c>
      <c r="AR1366" s="172" t="str">
        <f>Table1[[#This Row],[Sex ]]&amp;Table1[[#This Row],[Month]]</f>
        <v/>
      </c>
    </row>
    <row r="1367" spans="2:44" x14ac:dyDescent="0.3">
      <c r="B1367" s="14"/>
      <c r="C1367" s="14"/>
      <c r="D1367" s="14"/>
      <c r="E1367" s="14"/>
      <c r="F1367" s="14"/>
      <c r="G1367" s="14"/>
      <c r="H1367" s="14"/>
      <c r="I1367" s="14"/>
      <c r="J1367" s="14"/>
      <c r="K1367" s="14"/>
      <c r="L1367" s="14"/>
      <c r="M1367" s="24" t="str">
        <f t="shared" si="774"/>
        <v/>
      </c>
      <c r="N1367" s="24" t="str">
        <f t="shared" si="775"/>
        <v/>
      </c>
      <c r="O1367" s="24" t="str">
        <f t="shared" si="776"/>
        <v xml:space="preserve"> </v>
      </c>
      <c r="P1367" s="24">
        <f t="shared" si="777"/>
        <v>0</v>
      </c>
      <c r="Q1367" s="25">
        <f t="shared" si="778"/>
        <v>0</v>
      </c>
      <c r="R1367" s="26">
        <f t="shared" si="779"/>
        <v>0</v>
      </c>
      <c r="S1367" s="24" t="str">
        <f t="shared" si="780"/>
        <v/>
      </c>
      <c r="T1367" s="24" t="str">
        <f t="shared" si="781"/>
        <v/>
      </c>
      <c r="U1367" s="24" t="str">
        <f t="shared" si="782"/>
        <v/>
      </c>
      <c r="V1367" s="24" t="str">
        <f t="shared" si="783"/>
        <v/>
      </c>
      <c r="W1367" s="24" t="str">
        <f t="shared" si="784"/>
        <v/>
      </c>
      <c r="X1367" s="24" t="str">
        <f t="shared" si="785"/>
        <v/>
      </c>
      <c r="Y1367" s="24" t="str">
        <f t="shared" si="786"/>
        <v/>
      </c>
      <c r="Z1367" s="24" t="str">
        <f t="shared" si="787"/>
        <v/>
      </c>
      <c r="AA1367" s="24" t="b">
        <f t="shared" si="788"/>
        <v>0</v>
      </c>
      <c r="AB1367" s="34" t="str">
        <f t="shared" si="789"/>
        <v/>
      </c>
      <c r="AC1367" s="34">
        <f t="shared" si="790"/>
        <v>0</v>
      </c>
      <c r="AD1367" s="34">
        <f t="shared" si="791"/>
        <v>0</v>
      </c>
      <c r="AE1367" s="34" t="str">
        <f t="shared" si="792"/>
        <v xml:space="preserve"> 0</v>
      </c>
      <c r="AF1367" s="34">
        <f t="shared" si="793"/>
        <v>0</v>
      </c>
      <c r="AG1367" s="34">
        <f t="shared" si="794"/>
        <v>0</v>
      </c>
      <c r="AH1367" s="34" t="str">
        <f t="shared" si="795"/>
        <v/>
      </c>
      <c r="AI1367" s="172" t="str">
        <f>IF(AJ1367&lt;&gt;"",MAX(AI$3:AI1366)+1,"")</f>
        <v/>
      </c>
      <c r="AJ1367" s="172" t="str">
        <f t="shared" si="796"/>
        <v/>
      </c>
      <c r="AK1367" s="172" t="str">
        <f t="shared" si="797"/>
        <v/>
      </c>
      <c r="AL1367" s="172" t="str">
        <f t="shared" si="798"/>
        <v/>
      </c>
      <c r="AM1367" s="172" t="str">
        <f>IF(AN1367&lt;&gt;"",MAX(AM$3:AM1366)+1,"")</f>
        <v/>
      </c>
      <c r="AN1367" s="172" t="str">
        <f t="shared" si="799"/>
        <v/>
      </c>
      <c r="AO1367" s="172" t="str">
        <f t="shared" si="800"/>
        <v/>
      </c>
      <c r="AP1367" s="172" t="str">
        <f t="shared" si="801"/>
        <v/>
      </c>
      <c r="AQ1367" s="172" t="str">
        <f t="shared" si="802"/>
        <v/>
      </c>
      <c r="AR1367" s="172" t="str">
        <f>Table1[[#This Row],[Sex ]]&amp;Table1[[#This Row],[Month]]</f>
        <v/>
      </c>
    </row>
    <row r="1368" spans="2:44" x14ac:dyDescent="0.3">
      <c r="B1368" s="14"/>
      <c r="C1368" s="14"/>
      <c r="D1368" s="14"/>
      <c r="E1368" s="14"/>
      <c r="F1368" s="14"/>
      <c r="G1368" s="14"/>
      <c r="H1368" s="14"/>
      <c r="I1368" s="14"/>
      <c r="J1368" s="14"/>
      <c r="K1368" s="14"/>
      <c r="L1368" s="14"/>
      <c r="M1368" s="24" t="str">
        <f t="shared" si="774"/>
        <v/>
      </c>
      <c r="N1368" s="24" t="str">
        <f t="shared" si="775"/>
        <v/>
      </c>
      <c r="O1368" s="24" t="str">
        <f t="shared" si="776"/>
        <v xml:space="preserve"> </v>
      </c>
      <c r="P1368" s="24">
        <f t="shared" si="777"/>
        <v>0</v>
      </c>
      <c r="Q1368" s="25">
        <f t="shared" si="778"/>
        <v>0</v>
      </c>
      <c r="R1368" s="26">
        <f t="shared" si="779"/>
        <v>0</v>
      </c>
      <c r="S1368" s="24" t="str">
        <f t="shared" si="780"/>
        <v/>
      </c>
      <c r="T1368" s="24" t="str">
        <f t="shared" si="781"/>
        <v/>
      </c>
      <c r="U1368" s="24" t="str">
        <f t="shared" si="782"/>
        <v/>
      </c>
      <c r="V1368" s="24" t="str">
        <f t="shared" si="783"/>
        <v/>
      </c>
      <c r="W1368" s="24" t="str">
        <f t="shared" si="784"/>
        <v/>
      </c>
      <c r="X1368" s="24" t="str">
        <f t="shared" si="785"/>
        <v/>
      </c>
      <c r="Y1368" s="24" t="str">
        <f t="shared" si="786"/>
        <v/>
      </c>
      <c r="Z1368" s="24" t="str">
        <f t="shared" si="787"/>
        <v/>
      </c>
      <c r="AA1368" s="24" t="b">
        <f t="shared" si="788"/>
        <v>0</v>
      </c>
      <c r="AB1368" s="34" t="str">
        <f t="shared" si="789"/>
        <v/>
      </c>
      <c r="AC1368" s="34">
        <f t="shared" si="790"/>
        <v>0</v>
      </c>
      <c r="AD1368" s="34">
        <f t="shared" si="791"/>
        <v>0</v>
      </c>
      <c r="AE1368" s="34" t="str">
        <f t="shared" si="792"/>
        <v xml:space="preserve"> 0</v>
      </c>
      <c r="AF1368" s="34">
        <f t="shared" si="793"/>
        <v>0</v>
      </c>
      <c r="AG1368" s="34">
        <f t="shared" si="794"/>
        <v>0</v>
      </c>
      <c r="AH1368" s="34" t="str">
        <f t="shared" si="795"/>
        <v/>
      </c>
      <c r="AI1368" s="172" t="str">
        <f>IF(AJ1368&lt;&gt;"",MAX(AI$3:AI1367)+1,"")</f>
        <v/>
      </c>
      <c r="AJ1368" s="172" t="str">
        <f t="shared" si="796"/>
        <v/>
      </c>
      <c r="AK1368" s="172" t="str">
        <f t="shared" si="797"/>
        <v/>
      </c>
      <c r="AL1368" s="172" t="str">
        <f t="shared" si="798"/>
        <v/>
      </c>
      <c r="AM1368" s="172" t="str">
        <f>IF(AN1368&lt;&gt;"",MAX(AM$3:AM1367)+1,"")</f>
        <v/>
      </c>
      <c r="AN1368" s="172" t="str">
        <f t="shared" si="799"/>
        <v/>
      </c>
      <c r="AO1368" s="172" t="str">
        <f t="shared" si="800"/>
        <v/>
      </c>
      <c r="AP1368" s="172" t="str">
        <f t="shared" si="801"/>
        <v/>
      </c>
      <c r="AQ1368" s="172" t="str">
        <f t="shared" si="802"/>
        <v/>
      </c>
      <c r="AR1368" s="172" t="str">
        <f>Table1[[#This Row],[Sex ]]&amp;Table1[[#This Row],[Month]]</f>
        <v/>
      </c>
    </row>
    <row r="1369" spans="2:44" x14ac:dyDescent="0.3">
      <c r="B1369" s="14"/>
      <c r="C1369" s="14"/>
      <c r="D1369" s="14"/>
      <c r="E1369" s="14"/>
      <c r="F1369" s="14"/>
      <c r="G1369" s="14"/>
      <c r="H1369" s="14"/>
      <c r="I1369" s="14"/>
      <c r="J1369" s="14"/>
      <c r="K1369" s="14"/>
      <c r="L1369" s="14"/>
      <c r="M1369" s="24" t="str">
        <f t="shared" si="774"/>
        <v/>
      </c>
      <c r="N1369" s="24" t="str">
        <f t="shared" si="775"/>
        <v/>
      </c>
      <c r="O1369" s="24" t="str">
        <f t="shared" si="776"/>
        <v xml:space="preserve"> </v>
      </c>
      <c r="P1369" s="24">
        <f t="shared" si="777"/>
        <v>0</v>
      </c>
      <c r="Q1369" s="25">
        <f t="shared" si="778"/>
        <v>0</v>
      </c>
      <c r="R1369" s="26">
        <f t="shared" si="779"/>
        <v>0</v>
      </c>
      <c r="S1369" s="24" t="str">
        <f t="shared" si="780"/>
        <v/>
      </c>
      <c r="T1369" s="24" t="str">
        <f t="shared" si="781"/>
        <v/>
      </c>
      <c r="U1369" s="24" t="str">
        <f t="shared" si="782"/>
        <v/>
      </c>
      <c r="V1369" s="24" t="str">
        <f t="shared" si="783"/>
        <v/>
      </c>
      <c r="W1369" s="24" t="str">
        <f t="shared" si="784"/>
        <v/>
      </c>
      <c r="X1369" s="24" t="str">
        <f t="shared" si="785"/>
        <v/>
      </c>
      <c r="Y1369" s="24" t="str">
        <f t="shared" si="786"/>
        <v/>
      </c>
      <c r="Z1369" s="24" t="str">
        <f t="shared" si="787"/>
        <v/>
      </c>
      <c r="AA1369" s="24" t="b">
        <f t="shared" si="788"/>
        <v>0</v>
      </c>
      <c r="AB1369" s="34" t="str">
        <f t="shared" si="789"/>
        <v/>
      </c>
      <c r="AC1369" s="34">
        <f t="shared" si="790"/>
        <v>0</v>
      </c>
      <c r="AD1369" s="34">
        <f t="shared" si="791"/>
        <v>0</v>
      </c>
      <c r="AE1369" s="34" t="str">
        <f t="shared" si="792"/>
        <v xml:space="preserve"> 0</v>
      </c>
      <c r="AF1369" s="34">
        <f t="shared" si="793"/>
        <v>0</v>
      </c>
      <c r="AG1369" s="34">
        <f t="shared" si="794"/>
        <v>0</v>
      </c>
      <c r="AH1369" s="34" t="str">
        <f t="shared" si="795"/>
        <v/>
      </c>
      <c r="AI1369" s="172" t="str">
        <f>IF(AJ1369&lt;&gt;"",MAX(AI$3:AI1368)+1,"")</f>
        <v/>
      </c>
      <c r="AJ1369" s="172" t="str">
        <f t="shared" si="796"/>
        <v/>
      </c>
      <c r="AK1369" s="172" t="str">
        <f t="shared" si="797"/>
        <v/>
      </c>
      <c r="AL1369" s="172" t="str">
        <f t="shared" si="798"/>
        <v/>
      </c>
      <c r="AM1369" s="172" t="str">
        <f>IF(AN1369&lt;&gt;"",MAX(AM$3:AM1368)+1,"")</f>
        <v/>
      </c>
      <c r="AN1369" s="172" t="str">
        <f t="shared" si="799"/>
        <v/>
      </c>
      <c r="AO1369" s="172" t="str">
        <f t="shared" si="800"/>
        <v/>
      </c>
      <c r="AP1369" s="172" t="str">
        <f t="shared" si="801"/>
        <v/>
      </c>
      <c r="AQ1369" s="172" t="str">
        <f t="shared" si="802"/>
        <v/>
      </c>
      <c r="AR1369" s="172" t="str">
        <f>Table1[[#This Row],[Sex ]]&amp;Table1[[#This Row],[Month]]</f>
        <v/>
      </c>
    </row>
    <row r="1370" spans="2:44" x14ac:dyDescent="0.3">
      <c r="B1370" s="14"/>
      <c r="C1370" s="14"/>
      <c r="D1370" s="14"/>
      <c r="E1370" s="14"/>
      <c r="F1370" s="14"/>
      <c r="G1370" s="14"/>
      <c r="H1370" s="14"/>
      <c r="I1370" s="14"/>
      <c r="J1370" s="14"/>
      <c r="K1370" s="14"/>
      <c r="L1370" s="14"/>
      <c r="M1370" s="24" t="str">
        <f t="shared" si="774"/>
        <v/>
      </c>
      <c r="N1370" s="24" t="str">
        <f t="shared" si="775"/>
        <v/>
      </c>
      <c r="O1370" s="24" t="str">
        <f t="shared" si="776"/>
        <v xml:space="preserve"> </v>
      </c>
      <c r="P1370" s="24">
        <f t="shared" si="777"/>
        <v>0</v>
      </c>
      <c r="Q1370" s="25">
        <f t="shared" si="778"/>
        <v>0</v>
      </c>
      <c r="R1370" s="26">
        <f t="shared" si="779"/>
        <v>0</v>
      </c>
      <c r="S1370" s="24" t="str">
        <f t="shared" si="780"/>
        <v/>
      </c>
      <c r="T1370" s="24" t="str">
        <f t="shared" si="781"/>
        <v/>
      </c>
      <c r="U1370" s="24" t="str">
        <f t="shared" si="782"/>
        <v/>
      </c>
      <c r="V1370" s="24" t="str">
        <f t="shared" si="783"/>
        <v/>
      </c>
      <c r="W1370" s="24" t="str">
        <f t="shared" si="784"/>
        <v/>
      </c>
      <c r="X1370" s="24" t="str">
        <f t="shared" si="785"/>
        <v/>
      </c>
      <c r="Y1370" s="24" t="str">
        <f t="shared" si="786"/>
        <v/>
      </c>
      <c r="Z1370" s="24" t="str">
        <f t="shared" si="787"/>
        <v/>
      </c>
      <c r="AA1370" s="24" t="b">
        <f t="shared" si="788"/>
        <v>0</v>
      </c>
      <c r="AB1370" s="34" t="str">
        <f t="shared" si="789"/>
        <v/>
      </c>
      <c r="AC1370" s="34">
        <f t="shared" si="790"/>
        <v>0</v>
      </c>
      <c r="AD1370" s="34">
        <f t="shared" si="791"/>
        <v>0</v>
      </c>
      <c r="AE1370" s="34" t="str">
        <f t="shared" si="792"/>
        <v xml:space="preserve"> 0</v>
      </c>
      <c r="AF1370" s="34">
        <f t="shared" si="793"/>
        <v>0</v>
      </c>
      <c r="AG1370" s="34">
        <f t="shared" si="794"/>
        <v>0</v>
      </c>
      <c r="AH1370" s="34" t="str">
        <f t="shared" si="795"/>
        <v/>
      </c>
      <c r="AI1370" s="172" t="str">
        <f>IF(AJ1370&lt;&gt;"",MAX(AI$3:AI1369)+1,"")</f>
        <v/>
      </c>
      <c r="AJ1370" s="172" t="str">
        <f t="shared" si="796"/>
        <v/>
      </c>
      <c r="AK1370" s="172" t="str">
        <f t="shared" si="797"/>
        <v/>
      </c>
      <c r="AL1370" s="172" t="str">
        <f t="shared" si="798"/>
        <v/>
      </c>
      <c r="AM1370" s="172" t="str">
        <f>IF(AN1370&lt;&gt;"",MAX(AM$3:AM1369)+1,"")</f>
        <v/>
      </c>
      <c r="AN1370" s="172" t="str">
        <f t="shared" si="799"/>
        <v/>
      </c>
      <c r="AO1370" s="172" t="str">
        <f t="shared" si="800"/>
        <v/>
      </c>
      <c r="AP1370" s="172" t="str">
        <f t="shared" si="801"/>
        <v/>
      </c>
      <c r="AQ1370" s="172" t="str">
        <f t="shared" si="802"/>
        <v/>
      </c>
      <c r="AR1370" s="172" t="str">
        <f>Table1[[#This Row],[Sex ]]&amp;Table1[[#This Row],[Month]]</f>
        <v/>
      </c>
    </row>
    <row r="1371" spans="2:44" x14ac:dyDescent="0.3">
      <c r="B1371" s="14"/>
      <c r="C1371" s="14"/>
      <c r="D1371" s="14"/>
      <c r="E1371" s="14"/>
      <c r="F1371" s="14"/>
      <c r="G1371" s="14"/>
      <c r="H1371" s="14"/>
      <c r="I1371" s="14"/>
      <c r="J1371" s="14"/>
      <c r="K1371" s="14"/>
      <c r="L1371" s="14"/>
      <c r="M1371" s="24" t="str">
        <f t="shared" si="774"/>
        <v/>
      </c>
      <c r="N1371" s="24" t="str">
        <f t="shared" si="775"/>
        <v/>
      </c>
      <c r="O1371" s="24" t="str">
        <f t="shared" si="776"/>
        <v xml:space="preserve"> </v>
      </c>
      <c r="P1371" s="24">
        <f t="shared" si="777"/>
        <v>0</v>
      </c>
      <c r="Q1371" s="25">
        <f t="shared" si="778"/>
        <v>0</v>
      </c>
      <c r="R1371" s="26">
        <f t="shared" si="779"/>
        <v>0</v>
      </c>
      <c r="S1371" s="24" t="str">
        <f t="shared" si="780"/>
        <v/>
      </c>
      <c r="T1371" s="24" t="str">
        <f t="shared" si="781"/>
        <v/>
      </c>
      <c r="U1371" s="24" t="str">
        <f t="shared" si="782"/>
        <v/>
      </c>
      <c r="V1371" s="24" t="str">
        <f t="shared" si="783"/>
        <v/>
      </c>
      <c r="W1371" s="24" t="str">
        <f t="shared" si="784"/>
        <v/>
      </c>
      <c r="X1371" s="24" t="str">
        <f t="shared" si="785"/>
        <v/>
      </c>
      <c r="Y1371" s="24" t="str">
        <f t="shared" si="786"/>
        <v/>
      </c>
      <c r="Z1371" s="24" t="str">
        <f t="shared" si="787"/>
        <v/>
      </c>
      <c r="AA1371" s="24" t="b">
        <f t="shared" si="788"/>
        <v>0</v>
      </c>
      <c r="AB1371" s="34" t="str">
        <f t="shared" si="789"/>
        <v/>
      </c>
      <c r="AC1371" s="34">
        <f t="shared" si="790"/>
        <v>0</v>
      </c>
      <c r="AD1371" s="34">
        <f t="shared" si="791"/>
        <v>0</v>
      </c>
      <c r="AE1371" s="34" t="str">
        <f t="shared" si="792"/>
        <v xml:space="preserve"> 0</v>
      </c>
      <c r="AF1371" s="34">
        <f t="shared" si="793"/>
        <v>0</v>
      </c>
      <c r="AG1371" s="34">
        <f t="shared" si="794"/>
        <v>0</v>
      </c>
      <c r="AH1371" s="34" t="str">
        <f t="shared" si="795"/>
        <v/>
      </c>
      <c r="AI1371" s="172" t="str">
        <f>IF(AJ1371&lt;&gt;"",MAX(AI$3:AI1370)+1,"")</f>
        <v/>
      </c>
      <c r="AJ1371" s="172" t="str">
        <f t="shared" si="796"/>
        <v/>
      </c>
      <c r="AK1371" s="172" t="str">
        <f t="shared" si="797"/>
        <v/>
      </c>
      <c r="AL1371" s="172" t="str">
        <f t="shared" si="798"/>
        <v/>
      </c>
      <c r="AM1371" s="172" t="str">
        <f>IF(AN1371&lt;&gt;"",MAX(AM$3:AM1370)+1,"")</f>
        <v/>
      </c>
      <c r="AN1371" s="172" t="str">
        <f t="shared" si="799"/>
        <v/>
      </c>
      <c r="AO1371" s="172" t="str">
        <f t="shared" si="800"/>
        <v/>
      </c>
      <c r="AP1371" s="172" t="str">
        <f t="shared" si="801"/>
        <v/>
      </c>
      <c r="AQ1371" s="172" t="str">
        <f t="shared" si="802"/>
        <v/>
      </c>
      <c r="AR1371" s="172" t="str">
        <f>Table1[[#This Row],[Sex ]]&amp;Table1[[#This Row],[Month]]</f>
        <v/>
      </c>
    </row>
    <row r="1372" spans="2:44" x14ac:dyDescent="0.3">
      <c r="B1372" s="14"/>
      <c r="C1372" s="14"/>
      <c r="D1372" s="14"/>
      <c r="E1372" s="14"/>
      <c r="F1372" s="14"/>
      <c r="G1372" s="14"/>
      <c r="H1372" s="14"/>
      <c r="I1372" s="14"/>
      <c r="J1372" s="14"/>
      <c r="K1372" s="14"/>
      <c r="L1372" s="14"/>
      <c r="M1372" s="24" t="str">
        <f t="shared" si="774"/>
        <v/>
      </c>
      <c r="N1372" s="24" t="str">
        <f t="shared" si="775"/>
        <v/>
      </c>
      <c r="O1372" s="24" t="str">
        <f t="shared" si="776"/>
        <v xml:space="preserve"> </v>
      </c>
      <c r="P1372" s="24">
        <f t="shared" si="777"/>
        <v>0</v>
      </c>
      <c r="Q1372" s="25">
        <f t="shared" si="778"/>
        <v>0</v>
      </c>
      <c r="R1372" s="26">
        <f t="shared" si="779"/>
        <v>0</v>
      </c>
      <c r="S1372" s="24" t="str">
        <f t="shared" si="780"/>
        <v/>
      </c>
      <c r="T1372" s="24" t="str">
        <f t="shared" si="781"/>
        <v/>
      </c>
      <c r="U1372" s="24" t="str">
        <f t="shared" si="782"/>
        <v/>
      </c>
      <c r="V1372" s="24" t="str">
        <f t="shared" si="783"/>
        <v/>
      </c>
      <c r="W1372" s="24" t="str">
        <f t="shared" si="784"/>
        <v/>
      </c>
      <c r="X1372" s="24" t="str">
        <f t="shared" si="785"/>
        <v/>
      </c>
      <c r="Y1372" s="24" t="str">
        <f t="shared" si="786"/>
        <v/>
      </c>
      <c r="Z1372" s="24" t="str">
        <f t="shared" si="787"/>
        <v/>
      </c>
      <c r="AA1372" s="24" t="b">
        <f t="shared" si="788"/>
        <v>0</v>
      </c>
      <c r="AB1372" s="34" t="str">
        <f t="shared" si="789"/>
        <v/>
      </c>
      <c r="AC1372" s="34">
        <f t="shared" si="790"/>
        <v>0</v>
      </c>
      <c r="AD1372" s="34">
        <f t="shared" si="791"/>
        <v>0</v>
      </c>
      <c r="AE1372" s="34" t="str">
        <f t="shared" si="792"/>
        <v xml:space="preserve"> 0</v>
      </c>
      <c r="AF1372" s="34">
        <f t="shared" si="793"/>
        <v>0</v>
      </c>
      <c r="AG1372" s="34">
        <f t="shared" si="794"/>
        <v>0</v>
      </c>
      <c r="AH1372" s="34" t="str">
        <f t="shared" si="795"/>
        <v/>
      </c>
      <c r="AI1372" s="172" t="str">
        <f>IF(AJ1372&lt;&gt;"",MAX(AI$3:AI1371)+1,"")</f>
        <v/>
      </c>
      <c r="AJ1372" s="172" t="str">
        <f t="shared" si="796"/>
        <v/>
      </c>
      <c r="AK1372" s="172" t="str">
        <f t="shared" si="797"/>
        <v/>
      </c>
      <c r="AL1372" s="172" t="str">
        <f t="shared" si="798"/>
        <v/>
      </c>
      <c r="AM1372" s="172" t="str">
        <f>IF(AN1372&lt;&gt;"",MAX(AM$3:AM1371)+1,"")</f>
        <v/>
      </c>
      <c r="AN1372" s="172" t="str">
        <f t="shared" si="799"/>
        <v/>
      </c>
      <c r="AO1372" s="172" t="str">
        <f t="shared" si="800"/>
        <v/>
      </c>
      <c r="AP1372" s="172" t="str">
        <f t="shared" si="801"/>
        <v/>
      </c>
      <c r="AQ1372" s="172" t="str">
        <f t="shared" si="802"/>
        <v/>
      </c>
      <c r="AR1372" s="172" t="str">
        <f>Table1[[#This Row],[Sex ]]&amp;Table1[[#This Row],[Month]]</f>
        <v/>
      </c>
    </row>
    <row r="1373" spans="2:44" x14ac:dyDescent="0.3">
      <c r="B1373" s="14"/>
      <c r="C1373" s="14"/>
      <c r="D1373" s="14"/>
      <c r="E1373" s="14"/>
      <c r="F1373" s="14"/>
      <c r="G1373" s="14"/>
      <c r="H1373" s="14"/>
      <c r="I1373" s="14"/>
      <c r="J1373" s="14"/>
      <c r="K1373" s="14"/>
      <c r="L1373" s="14"/>
      <c r="M1373" s="24" t="str">
        <f t="shared" si="774"/>
        <v/>
      </c>
      <c r="N1373" s="24" t="str">
        <f t="shared" si="775"/>
        <v/>
      </c>
      <c r="O1373" s="24" t="str">
        <f t="shared" si="776"/>
        <v xml:space="preserve"> </v>
      </c>
      <c r="P1373" s="24">
        <f t="shared" si="777"/>
        <v>0</v>
      </c>
      <c r="Q1373" s="25">
        <f t="shared" si="778"/>
        <v>0</v>
      </c>
      <c r="R1373" s="26">
        <f t="shared" si="779"/>
        <v>0</v>
      </c>
      <c r="S1373" s="24" t="str">
        <f t="shared" si="780"/>
        <v/>
      </c>
      <c r="T1373" s="24" t="str">
        <f t="shared" si="781"/>
        <v/>
      </c>
      <c r="U1373" s="24" t="str">
        <f t="shared" si="782"/>
        <v/>
      </c>
      <c r="V1373" s="24" t="str">
        <f t="shared" si="783"/>
        <v/>
      </c>
      <c r="W1373" s="24" t="str">
        <f t="shared" si="784"/>
        <v/>
      </c>
      <c r="X1373" s="24" t="str">
        <f t="shared" si="785"/>
        <v/>
      </c>
      <c r="Y1373" s="24" t="str">
        <f t="shared" si="786"/>
        <v/>
      </c>
      <c r="Z1373" s="24" t="str">
        <f t="shared" si="787"/>
        <v/>
      </c>
      <c r="AA1373" s="24" t="b">
        <f t="shared" si="788"/>
        <v>0</v>
      </c>
      <c r="AB1373" s="34" t="str">
        <f t="shared" si="789"/>
        <v/>
      </c>
      <c r="AC1373" s="34">
        <f t="shared" si="790"/>
        <v>0</v>
      </c>
      <c r="AD1373" s="34">
        <f t="shared" si="791"/>
        <v>0</v>
      </c>
      <c r="AE1373" s="34" t="str">
        <f t="shared" si="792"/>
        <v xml:space="preserve"> 0</v>
      </c>
      <c r="AF1373" s="34">
        <f t="shared" si="793"/>
        <v>0</v>
      </c>
      <c r="AG1373" s="34">
        <f t="shared" si="794"/>
        <v>0</v>
      </c>
      <c r="AH1373" s="34" t="str">
        <f t="shared" si="795"/>
        <v/>
      </c>
      <c r="AI1373" s="172" t="str">
        <f>IF(AJ1373&lt;&gt;"",MAX(AI$3:AI1372)+1,"")</f>
        <v/>
      </c>
      <c r="AJ1373" s="172" t="str">
        <f t="shared" si="796"/>
        <v/>
      </c>
      <c r="AK1373" s="172" t="str">
        <f t="shared" si="797"/>
        <v/>
      </c>
      <c r="AL1373" s="172" t="str">
        <f t="shared" si="798"/>
        <v/>
      </c>
      <c r="AM1373" s="172" t="str">
        <f>IF(AN1373&lt;&gt;"",MAX(AM$3:AM1372)+1,"")</f>
        <v/>
      </c>
      <c r="AN1373" s="172" t="str">
        <f t="shared" si="799"/>
        <v/>
      </c>
      <c r="AO1373" s="172" t="str">
        <f t="shared" si="800"/>
        <v/>
      </c>
      <c r="AP1373" s="172" t="str">
        <f t="shared" si="801"/>
        <v/>
      </c>
      <c r="AQ1373" s="172" t="str">
        <f t="shared" si="802"/>
        <v/>
      </c>
      <c r="AR1373" s="172" t="str">
        <f>Table1[[#This Row],[Sex ]]&amp;Table1[[#This Row],[Month]]</f>
        <v/>
      </c>
    </row>
    <row r="1374" spans="2:44" x14ac:dyDescent="0.3">
      <c r="B1374" s="14"/>
      <c r="C1374" s="14"/>
      <c r="D1374" s="14"/>
      <c r="E1374" s="14"/>
      <c r="F1374" s="14"/>
      <c r="G1374" s="14"/>
      <c r="H1374" s="14"/>
      <c r="I1374" s="14"/>
      <c r="J1374" s="14"/>
      <c r="K1374" s="14"/>
      <c r="L1374" s="14"/>
      <c r="M1374" s="24" t="str">
        <f t="shared" si="774"/>
        <v/>
      </c>
      <c r="N1374" s="24" t="str">
        <f t="shared" si="775"/>
        <v/>
      </c>
      <c r="O1374" s="24" t="str">
        <f t="shared" si="776"/>
        <v xml:space="preserve"> </v>
      </c>
      <c r="P1374" s="24">
        <f t="shared" si="777"/>
        <v>0</v>
      </c>
      <c r="Q1374" s="25">
        <f t="shared" si="778"/>
        <v>0</v>
      </c>
      <c r="R1374" s="26">
        <f t="shared" si="779"/>
        <v>0</v>
      </c>
      <c r="S1374" s="24" t="str">
        <f t="shared" si="780"/>
        <v/>
      </c>
      <c r="T1374" s="24" t="str">
        <f t="shared" si="781"/>
        <v/>
      </c>
      <c r="U1374" s="24" t="str">
        <f t="shared" si="782"/>
        <v/>
      </c>
      <c r="V1374" s="24" t="str">
        <f t="shared" si="783"/>
        <v/>
      </c>
      <c r="W1374" s="24" t="str">
        <f t="shared" si="784"/>
        <v/>
      </c>
      <c r="X1374" s="24" t="str">
        <f t="shared" si="785"/>
        <v/>
      </c>
      <c r="Y1374" s="24" t="str">
        <f t="shared" si="786"/>
        <v/>
      </c>
      <c r="Z1374" s="24" t="str">
        <f t="shared" si="787"/>
        <v/>
      </c>
      <c r="AA1374" s="24" t="b">
        <f t="shared" si="788"/>
        <v>0</v>
      </c>
      <c r="AB1374" s="34" t="str">
        <f t="shared" si="789"/>
        <v/>
      </c>
      <c r="AC1374" s="34">
        <f t="shared" si="790"/>
        <v>0</v>
      </c>
      <c r="AD1374" s="34">
        <f t="shared" si="791"/>
        <v>0</v>
      </c>
      <c r="AE1374" s="34" t="str">
        <f t="shared" si="792"/>
        <v xml:space="preserve"> 0</v>
      </c>
      <c r="AF1374" s="34">
        <f t="shared" si="793"/>
        <v>0</v>
      </c>
      <c r="AG1374" s="34">
        <f t="shared" si="794"/>
        <v>0</v>
      </c>
      <c r="AH1374" s="34" t="str">
        <f t="shared" si="795"/>
        <v/>
      </c>
      <c r="AI1374" s="172" t="str">
        <f>IF(AJ1374&lt;&gt;"",MAX(AI$3:AI1373)+1,"")</f>
        <v/>
      </c>
      <c r="AJ1374" s="172" t="str">
        <f t="shared" si="796"/>
        <v/>
      </c>
      <c r="AK1374" s="172" t="str">
        <f t="shared" si="797"/>
        <v/>
      </c>
      <c r="AL1374" s="172" t="str">
        <f t="shared" si="798"/>
        <v/>
      </c>
      <c r="AM1374" s="172" t="str">
        <f>IF(AN1374&lt;&gt;"",MAX(AM$3:AM1373)+1,"")</f>
        <v/>
      </c>
      <c r="AN1374" s="172" t="str">
        <f t="shared" si="799"/>
        <v/>
      </c>
      <c r="AO1374" s="172" t="str">
        <f t="shared" si="800"/>
        <v/>
      </c>
      <c r="AP1374" s="172" t="str">
        <f t="shared" si="801"/>
        <v/>
      </c>
      <c r="AQ1374" s="172" t="str">
        <f t="shared" si="802"/>
        <v/>
      </c>
      <c r="AR1374" s="172" t="str">
        <f>Table1[[#This Row],[Sex ]]&amp;Table1[[#This Row],[Month]]</f>
        <v/>
      </c>
    </row>
    <row r="1375" spans="2:44" x14ac:dyDescent="0.3">
      <c r="B1375" s="14"/>
      <c r="C1375" s="14"/>
      <c r="D1375" s="14"/>
      <c r="E1375" s="14"/>
      <c r="F1375" s="14"/>
      <c r="G1375" s="14"/>
      <c r="H1375" s="14"/>
      <c r="I1375" s="14"/>
      <c r="J1375" s="14"/>
      <c r="K1375" s="14"/>
      <c r="L1375" s="14"/>
      <c r="M1375" s="24" t="str">
        <f t="shared" si="774"/>
        <v/>
      </c>
      <c r="N1375" s="24" t="str">
        <f t="shared" si="775"/>
        <v/>
      </c>
      <c r="O1375" s="24" t="str">
        <f t="shared" si="776"/>
        <v xml:space="preserve"> </v>
      </c>
      <c r="P1375" s="24">
        <f t="shared" si="777"/>
        <v>0</v>
      </c>
      <c r="Q1375" s="25">
        <f t="shared" si="778"/>
        <v>0</v>
      </c>
      <c r="R1375" s="26">
        <f t="shared" si="779"/>
        <v>0</v>
      </c>
      <c r="S1375" s="24" t="str">
        <f t="shared" si="780"/>
        <v/>
      </c>
      <c r="T1375" s="24" t="str">
        <f t="shared" si="781"/>
        <v/>
      </c>
      <c r="U1375" s="24" t="str">
        <f t="shared" si="782"/>
        <v/>
      </c>
      <c r="V1375" s="24" t="str">
        <f t="shared" si="783"/>
        <v/>
      </c>
      <c r="W1375" s="24" t="str">
        <f t="shared" si="784"/>
        <v/>
      </c>
      <c r="X1375" s="24" t="str">
        <f t="shared" si="785"/>
        <v/>
      </c>
      <c r="Y1375" s="24" t="str">
        <f t="shared" si="786"/>
        <v/>
      </c>
      <c r="Z1375" s="24" t="str">
        <f t="shared" si="787"/>
        <v/>
      </c>
      <c r="AA1375" s="24" t="b">
        <f t="shared" si="788"/>
        <v>0</v>
      </c>
      <c r="AB1375" s="34" t="str">
        <f t="shared" si="789"/>
        <v/>
      </c>
      <c r="AC1375" s="34">
        <f t="shared" si="790"/>
        <v>0</v>
      </c>
      <c r="AD1375" s="34">
        <f t="shared" si="791"/>
        <v>0</v>
      </c>
      <c r="AE1375" s="34" t="str">
        <f t="shared" si="792"/>
        <v xml:space="preserve"> 0</v>
      </c>
      <c r="AF1375" s="34">
        <f t="shared" si="793"/>
        <v>0</v>
      </c>
      <c r="AG1375" s="34">
        <f t="shared" si="794"/>
        <v>0</v>
      </c>
      <c r="AH1375" s="34" t="str">
        <f t="shared" si="795"/>
        <v/>
      </c>
      <c r="AI1375" s="172" t="str">
        <f>IF(AJ1375&lt;&gt;"",MAX(AI$3:AI1374)+1,"")</f>
        <v/>
      </c>
      <c r="AJ1375" s="172" t="str">
        <f t="shared" si="796"/>
        <v/>
      </c>
      <c r="AK1375" s="172" t="str">
        <f t="shared" si="797"/>
        <v/>
      </c>
      <c r="AL1375" s="172" t="str">
        <f t="shared" si="798"/>
        <v/>
      </c>
      <c r="AM1375" s="172" t="str">
        <f>IF(AN1375&lt;&gt;"",MAX(AM$3:AM1374)+1,"")</f>
        <v/>
      </c>
      <c r="AN1375" s="172" t="str">
        <f t="shared" si="799"/>
        <v/>
      </c>
      <c r="AO1375" s="172" t="str">
        <f t="shared" si="800"/>
        <v/>
      </c>
      <c r="AP1375" s="172" t="str">
        <f t="shared" si="801"/>
        <v/>
      </c>
      <c r="AQ1375" s="172" t="str">
        <f t="shared" si="802"/>
        <v/>
      </c>
      <c r="AR1375" s="172" t="str">
        <f>Table1[[#This Row],[Sex ]]&amp;Table1[[#This Row],[Month]]</f>
        <v/>
      </c>
    </row>
    <row r="1376" spans="2:44" x14ac:dyDescent="0.3">
      <c r="B1376" s="14"/>
      <c r="C1376" s="14"/>
      <c r="D1376" s="14"/>
      <c r="E1376" s="14"/>
      <c r="F1376" s="14"/>
      <c r="G1376" s="14"/>
      <c r="H1376" s="14"/>
      <c r="I1376" s="14"/>
      <c r="J1376" s="14"/>
      <c r="K1376" s="14"/>
      <c r="L1376" s="14"/>
      <c r="M1376" s="24" t="str">
        <f t="shared" si="774"/>
        <v/>
      </c>
      <c r="N1376" s="24" t="str">
        <f t="shared" si="775"/>
        <v/>
      </c>
      <c r="O1376" s="24" t="str">
        <f t="shared" si="776"/>
        <v xml:space="preserve"> </v>
      </c>
      <c r="P1376" s="24">
        <f t="shared" si="777"/>
        <v>0</v>
      </c>
      <c r="Q1376" s="25">
        <f t="shared" si="778"/>
        <v>0</v>
      </c>
      <c r="R1376" s="26">
        <f t="shared" si="779"/>
        <v>0</v>
      </c>
      <c r="S1376" s="24" t="str">
        <f t="shared" si="780"/>
        <v/>
      </c>
      <c r="T1376" s="24" t="str">
        <f t="shared" si="781"/>
        <v/>
      </c>
      <c r="U1376" s="24" t="str">
        <f t="shared" si="782"/>
        <v/>
      </c>
      <c r="V1376" s="24" t="str">
        <f t="shared" si="783"/>
        <v/>
      </c>
      <c r="W1376" s="24" t="str">
        <f t="shared" si="784"/>
        <v/>
      </c>
      <c r="X1376" s="24" t="str">
        <f t="shared" si="785"/>
        <v/>
      </c>
      <c r="Y1376" s="24" t="str">
        <f t="shared" si="786"/>
        <v/>
      </c>
      <c r="Z1376" s="24" t="str">
        <f t="shared" si="787"/>
        <v/>
      </c>
      <c r="AA1376" s="24" t="b">
        <f t="shared" si="788"/>
        <v>0</v>
      </c>
      <c r="AB1376" s="34" t="str">
        <f t="shared" si="789"/>
        <v/>
      </c>
      <c r="AC1376" s="34">
        <f t="shared" si="790"/>
        <v>0</v>
      </c>
      <c r="AD1376" s="34">
        <f t="shared" si="791"/>
        <v>0</v>
      </c>
      <c r="AE1376" s="34" t="str">
        <f t="shared" si="792"/>
        <v xml:space="preserve"> 0</v>
      </c>
      <c r="AF1376" s="34">
        <f t="shared" si="793"/>
        <v>0</v>
      </c>
      <c r="AG1376" s="34">
        <f t="shared" si="794"/>
        <v>0</v>
      </c>
      <c r="AH1376" s="34" t="str">
        <f t="shared" si="795"/>
        <v/>
      </c>
      <c r="AI1376" s="172" t="str">
        <f>IF(AJ1376&lt;&gt;"",MAX(AI$3:AI1375)+1,"")</f>
        <v/>
      </c>
      <c r="AJ1376" s="172" t="str">
        <f t="shared" si="796"/>
        <v/>
      </c>
      <c r="AK1376" s="172" t="str">
        <f t="shared" si="797"/>
        <v/>
      </c>
      <c r="AL1376" s="172" t="str">
        <f t="shared" si="798"/>
        <v/>
      </c>
      <c r="AM1376" s="172" t="str">
        <f>IF(AN1376&lt;&gt;"",MAX(AM$3:AM1375)+1,"")</f>
        <v/>
      </c>
      <c r="AN1376" s="172" t="str">
        <f t="shared" si="799"/>
        <v/>
      </c>
      <c r="AO1376" s="172" t="str">
        <f t="shared" si="800"/>
        <v/>
      </c>
      <c r="AP1376" s="172" t="str">
        <f t="shared" si="801"/>
        <v/>
      </c>
      <c r="AQ1376" s="172" t="str">
        <f t="shared" si="802"/>
        <v/>
      </c>
      <c r="AR1376" s="172" t="str">
        <f>Table1[[#This Row],[Sex ]]&amp;Table1[[#This Row],[Month]]</f>
        <v/>
      </c>
    </row>
    <row r="1377" spans="2:44" x14ac:dyDescent="0.3">
      <c r="B1377" s="14"/>
      <c r="C1377" s="14"/>
      <c r="D1377" s="14"/>
      <c r="E1377" s="14"/>
      <c r="F1377" s="14"/>
      <c r="G1377" s="14"/>
      <c r="H1377" s="14"/>
      <c r="I1377" s="14"/>
      <c r="J1377" s="14"/>
      <c r="K1377" s="14"/>
      <c r="L1377" s="14"/>
      <c r="M1377" s="24" t="str">
        <f t="shared" si="774"/>
        <v/>
      </c>
      <c r="N1377" s="24" t="str">
        <f t="shared" si="775"/>
        <v/>
      </c>
      <c r="O1377" s="24" t="str">
        <f t="shared" si="776"/>
        <v xml:space="preserve"> </v>
      </c>
      <c r="P1377" s="24">
        <f t="shared" si="777"/>
        <v>0</v>
      </c>
      <c r="Q1377" s="25">
        <f t="shared" si="778"/>
        <v>0</v>
      </c>
      <c r="R1377" s="26">
        <f t="shared" si="779"/>
        <v>0</v>
      </c>
      <c r="S1377" s="24" t="str">
        <f t="shared" si="780"/>
        <v/>
      </c>
      <c r="T1377" s="24" t="str">
        <f t="shared" si="781"/>
        <v/>
      </c>
      <c r="U1377" s="24" t="str">
        <f t="shared" si="782"/>
        <v/>
      </c>
      <c r="V1377" s="24" t="str">
        <f t="shared" si="783"/>
        <v/>
      </c>
      <c r="W1377" s="24" t="str">
        <f t="shared" si="784"/>
        <v/>
      </c>
      <c r="X1377" s="24" t="str">
        <f t="shared" si="785"/>
        <v/>
      </c>
      <c r="Y1377" s="24" t="str">
        <f t="shared" si="786"/>
        <v/>
      </c>
      <c r="Z1377" s="24" t="str">
        <f t="shared" si="787"/>
        <v/>
      </c>
      <c r="AA1377" s="24" t="b">
        <f t="shared" si="788"/>
        <v>0</v>
      </c>
      <c r="AB1377" s="34" t="str">
        <f t="shared" si="789"/>
        <v/>
      </c>
      <c r="AC1377" s="34">
        <f t="shared" si="790"/>
        <v>0</v>
      </c>
      <c r="AD1377" s="34">
        <f t="shared" si="791"/>
        <v>0</v>
      </c>
      <c r="AE1377" s="34" t="str">
        <f t="shared" si="792"/>
        <v xml:space="preserve"> 0</v>
      </c>
      <c r="AF1377" s="34">
        <f t="shared" si="793"/>
        <v>0</v>
      </c>
      <c r="AG1377" s="34">
        <f t="shared" si="794"/>
        <v>0</v>
      </c>
      <c r="AH1377" s="34" t="str">
        <f t="shared" si="795"/>
        <v/>
      </c>
      <c r="AI1377" s="172" t="str">
        <f>IF(AJ1377&lt;&gt;"",MAX(AI$3:AI1376)+1,"")</f>
        <v/>
      </c>
      <c r="AJ1377" s="172" t="str">
        <f t="shared" si="796"/>
        <v/>
      </c>
      <c r="AK1377" s="172" t="str">
        <f t="shared" si="797"/>
        <v/>
      </c>
      <c r="AL1377" s="172" t="str">
        <f t="shared" si="798"/>
        <v/>
      </c>
      <c r="AM1377" s="172" t="str">
        <f>IF(AN1377&lt;&gt;"",MAX(AM$3:AM1376)+1,"")</f>
        <v/>
      </c>
      <c r="AN1377" s="172" t="str">
        <f t="shared" si="799"/>
        <v/>
      </c>
      <c r="AO1377" s="172" t="str">
        <f t="shared" si="800"/>
        <v/>
      </c>
      <c r="AP1377" s="172" t="str">
        <f t="shared" si="801"/>
        <v/>
      </c>
      <c r="AQ1377" s="172" t="str">
        <f t="shared" si="802"/>
        <v/>
      </c>
      <c r="AR1377" s="172" t="str">
        <f>Table1[[#This Row],[Sex ]]&amp;Table1[[#This Row],[Month]]</f>
        <v/>
      </c>
    </row>
    <row r="1378" spans="2:44" x14ac:dyDescent="0.3">
      <c r="B1378" s="14"/>
      <c r="C1378" s="14"/>
      <c r="D1378" s="14"/>
      <c r="E1378" s="14"/>
      <c r="F1378" s="14"/>
      <c r="G1378" s="14"/>
      <c r="H1378" s="14"/>
      <c r="I1378" s="14"/>
      <c r="J1378" s="14"/>
      <c r="K1378" s="14"/>
      <c r="L1378" s="14"/>
      <c r="M1378" s="24" t="str">
        <f t="shared" si="774"/>
        <v/>
      </c>
      <c r="N1378" s="24" t="str">
        <f t="shared" si="775"/>
        <v/>
      </c>
      <c r="O1378" s="24" t="str">
        <f t="shared" si="776"/>
        <v xml:space="preserve"> </v>
      </c>
      <c r="P1378" s="24">
        <f t="shared" si="777"/>
        <v>0</v>
      </c>
      <c r="Q1378" s="25">
        <f t="shared" si="778"/>
        <v>0</v>
      </c>
      <c r="R1378" s="26">
        <f t="shared" si="779"/>
        <v>0</v>
      </c>
      <c r="S1378" s="24" t="str">
        <f t="shared" si="780"/>
        <v/>
      </c>
      <c r="T1378" s="24" t="str">
        <f t="shared" si="781"/>
        <v/>
      </c>
      <c r="U1378" s="24" t="str">
        <f t="shared" si="782"/>
        <v/>
      </c>
      <c r="V1378" s="24" t="str">
        <f t="shared" si="783"/>
        <v/>
      </c>
      <c r="W1378" s="24" t="str">
        <f t="shared" si="784"/>
        <v/>
      </c>
      <c r="X1378" s="24" t="str">
        <f t="shared" si="785"/>
        <v/>
      </c>
      <c r="Y1378" s="24" t="str">
        <f t="shared" si="786"/>
        <v/>
      </c>
      <c r="Z1378" s="24" t="str">
        <f t="shared" si="787"/>
        <v/>
      </c>
      <c r="AA1378" s="24" t="b">
        <f t="shared" si="788"/>
        <v>0</v>
      </c>
      <c r="AB1378" s="34" t="str">
        <f t="shared" si="789"/>
        <v/>
      </c>
      <c r="AC1378" s="34">
        <f t="shared" si="790"/>
        <v>0</v>
      </c>
      <c r="AD1378" s="34">
        <f t="shared" si="791"/>
        <v>0</v>
      </c>
      <c r="AE1378" s="34" t="str">
        <f t="shared" si="792"/>
        <v xml:space="preserve"> 0</v>
      </c>
      <c r="AF1378" s="34">
        <f t="shared" si="793"/>
        <v>0</v>
      </c>
      <c r="AG1378" s="34">
        <f t="shared" si="794"/>
        <v>0</v>
      </c>
      <c r="AH1378" s="34" t="str">
        <f t="shared" si="795"/>
        <v/>
      </c>
      <c r="AI1378" s="172" t="str">
        <f>IF(AJ1378&lt;&gt;"",MAX(AI$3:AI1377)+1,"")</f>
        <v/>
      </c>
      <c r="AJ1378" s="172" t="str">
        <f t="shared" si="796"/>
        <v/>
      </c>
      <c r="AK1378" s="172" t="str">
        <f t="shared" si="797"/>
        <v/>
      </c>
      <c r="AL1378" s="172" t="str">
        <f t="shared" si="798"/>
        <v/>
      </c>
      <c r="AM1378" s="172" t="str">
        <f>IF(AN1378&lt;&gt;"",MAX(AM$3:AM1377)+1,"")</f>
        <v/>
      </c>
      <c r="AN1378" s="172" t="str">
        <f t="shared" si="799"/>
        <v/>
      </c>
      <c r="AO1378" s="172" t="str">
        <f t="shared" si="800"/>
        <v/>
      </c>
      <c r="AP1378" s="172" t="str">
        <f t="shared" si="801"/>
        <v/>
      </c>
      <c r="AQ1378" s="172" t="str">
        <f t="shared" si="802"/>
        <v/>
      </c>
      <c r="AR1378" s="172" t="str">
        <f>Table1[[#This Row],[Sex ]]&amp;Table1[[#This Row],[Month]]</f>
        <v/>
      </c>
    </row>
    <row r="1379" spans="2:44" x14ac:dyDescent="0.3">
      <c r="B1379" s="14"/>
      <c r="C1379" s="14"/>
      <c r="D1379" s="14"/>
      <c r="E1379" s="14"/>
      <c r="F1379" s="14"/>
      <c r="G1379" s="14"/>
      <c r="H1379" s="14"/>
      <c r="I1379" s="14"/>
      <c r="J1379" s="14"/>
      <c r="K1379" s="14"/>
      <c r="L1379" s="14"/>
      <c r="M1379" s="24" t="str">
        <f t="shared" si="774"/>
        <v/>
      </c>
      <c r="N1379" s="24" t="str">
        <f t="shared" si="775"/>
        <v/>
      </c>
      <c r="O1379" s="24" t="str">
        <f t="shared" si="776"/>
        <v xml:space="preserve"> </v>
      </c>
      <c r="P1379" s="24">
        <f t="shared" si="777"/>
        <v>0</v>
      </c>
      <c r="Q1379" s="25">
        <f t="shared" si="778"/>
        <v>0</v>
      </c>
      <c r="R1379" s="26">
        <f t="shared" si="779"/>
        <v>0</v>
      </c>
      <c r="S1379" s="24" t="str">
        <f t="shared" si="780"/>
        <v/>
      </c>
      <c r="T1379" s="24" t="str">
        <f t="shared" si="781"/>
        <v/>
      </c>
      <c r="U1379" s="24" t="str">
        <f t="shared" si="782"/>
        <v/>
      </c>
      <c r="V1379" s="24" t="str">
        <f t="shared" si="783"/>
        <v/>
      </c>
      <c r="W1379" s="24" t="str">
        <f t="shared" si="784"/>
        <v/>
      </c>
      <c r="X1379" s="24" t="str">
        <f t="shared" si="785"/>
        <v/>
      </c>
      <c r="Y1379" s="24" t="str">
        <f t="shared" si="786"/>
        <v/>
      </c>
      <c r="Z1379" s="24" t="str">
        <f t="shared" si="787"/>
        <v/>
      </c>
      <c r="AA1379" s="24" t="b">
        <f t="shared" si="788"/>
        <v>0</v>
      </c>
      <c r="AB1379" s="34" t="str">
        <f t="shared" si="789"/>
        <v/>
      </c>
      <c r="AC1379" s="34">
        <f t="shared" si="790"/>
        <v>0</v>
      </c>
      <c r="AD1379" s="34">
        <f t="shared" si="791"/>
        <v>0</v>
      </c>
      <c r="AE1379" s="34" t="str">
        <f t="shared" si="792"/>
        <v xml:space="preserve"> 0</v>
      </c>
      <c r="AF1379" s="34">
        <f t="shared" si="793"/>
        <v>0</v>
      </c>
      <c r="AG1379" s="34">
        <f t="shared" si="794"/>
        <v>0</v>
      </c>
      <c r="AH1379" s="34" t="str">
        <f t="shared" si="795"/>
        <v/>
      </c>
      <c r="AI1379" s="172" t="str">
        <f>IF(AJ1379&lt;&gt;"",MAX(AI$3:AI1378)+1,"")</f>
        <v/>
      </c>
      <c r="AJ1379" s="172" t="str">
        <f t="shared" si="796"/>
        <v/>
      </c>
      <c r="AK1379" s="172" t="str">
        <f t="shared" si="797"/>
        <v/>
      </c>
      <c r="AL1379" s="172" t="str">
        <f t="shared" si="798"/>
        <v/>
      </c>
      <c r="AM1379" s="172" t="str">
        <f>IF(AN1379&lt;&gt;"",MAX(AM$3:AM1378)+1,"")</f>
        <v/>
      </c>
      <c r="AN1379" s="172" t="str">
        <f t="shared" si="799"/>
        <v/>
      </c>
      <c r="AO1379" s="172" t="str">
        <f t="shared" si="800"/>
        <v/>
      </c>
      <c r="AP1379" s="172" t="str">
        <f t="shared" si="801"/>
        <v/>
      </c>
      <c r="AQ1379" s="172" t="str">
        <f t="shared" si="802"/>
        <v/>
      </c>
      <c r="AR1379" s="172" t="str">
        <f>Table1[[#This Row],[Sex ]]&amp;Table1[[#This Row],[Month]]</f>
        <v/>
      </c>
    </row>
    <row r="1380" spans="2:44" x14ac:dyDescent="0.3">
      <c r="B1380" s="14"/>
      <c r="C1380" s="14"/>
      <c r="D1380" s="14"/>
      <c r="E1380" s="14"/>
      <c r="F1380" s="14"/>
      <c r="G1380" s="14"/>
      <c r="H1380" s="14"/>
      <c r="I1380" s="14"/>
      <c r="J1380" s="14"/>
      <c r="K1380" s="14"/>
      <c r="L1380" s="14"/>
      <c r="M1380" s="24" t="str">
        <f t="shared" si="774"/>
        <v/>
      </c>
      <c r="N1380" s="24" t="str">
        <f t="shared" si="775"/>
        <v/>
      </c>
      <c r="O1380" s="24" t="str">
        <f t="shared" si="776"/>
        <v xml:space="preserve"> </v>
      </c>
      <c r="P1380" s="24">
        <f t="shared" si="777"/>
        <v>0</v>
      </c>
      <c r="Q1380" s="25">
        <f t="shared" si="778"/>
        <v>0</v>
      </c>
      <c r="R1380" s="26">
        <f t="shared" si="779"/>
        <v>0</v>
      </c>
      <c r="S1380" s="24" t="str">
        <f t="shared" si="780"/>
        <v/>
      </c>
      <c r="T1380" s="24" t="str">
        <f t="shared" si="781"/>
        <v/>
      </c>
      <c r="U1380" s="24" t="str">
        <f t="shared" si="782"/>
        <v/>
      </c>
      <c r="V1380" s="24" t="str">
        <f t="shared" si="783"/>
        <v/>
      </c>
      <c r="W1380" s="24" t="str">
        <f t="shared" si="784"/>
        <v/>
      </c>
      <c r="X1380" s="24" t="str">
        <f t="shared" si="785"/>
        <v/>
      </c>
      <c r="Y1380" s="24" t="str">
        <f t="shared" si="786"/>
        <v/>
      </c>
      <c r="Z1380" s="24" t="str">
        <f t="shared" si="787"/>
        <v/>
      </c>
      <c r="AA1380" s="24" t="b">
        <f t="shared" si="788"/>
        <v>0</v>
      </c>
      <c r="AB1380" s="34" t="str">
        <f t="shared" si="789"/>
        <v/>
      </c>
      <c r="AC1380" s="34">
        <f t="shared" si="790"/>
        <v>0</v>
      </c>
      <c r="AD1380" s="34">
        <f t="shared" si="791"/>
        <v>0</v>
      </c>
      <c r="AE1380" s="34" t="str">
        <f t="shared" si="792"/>
        <v xml:space="preserve"> 0</v>
      </c>
      <c r="AF1380" s="34">
        <f t="shared" si="793"/>
        <v>0</v>
      </c>
      <c r="AG1380" s="34">
        <f t="shared" si="794"/>
        <v>0</v>
      </c>
      <c r="AH1380" s="34" t="str">
        <f t="shared" si="795"/>
        <v/>
      </c>
      <c r="AI1380" s="172" t="str">
        <f>IF(AJ1380&lt;&gt;"",MAX(AI$3:AI1379)+1,"")</f>
        <v/>
      </c>
      <c r="AJ1380" s="172" t="str">
        <f t="shared" si="796"/>
        <v/>
      </c>
      <c r="AK1380" s="172" t="str">
        <f t="shared" si="797"/>
        <v/>
      </c>
      <c r="AL1380" s="172" t="str">
        <f t="shared" si="798"/>
        <v/>
      </c>
      <c r="AM1380" s="172" t="str">
        <f>IF(AN1380&lt;&gt;"",MAX(AM$3:AM1379)+1,"")</f>
        <v/>
      </c>
      <c r="AN1380" s="172" t="str">
        <f t="shared" si="799"/>
        <v/>
      </c>
      <c r="AO1380" s="172" t="str">
        <f t="shared" si="800"/>
        <v/>
      </c>
      <c r="AP1380" s="172" t="str">
        <f t="shared" si="801"/>
        <v/>
      </c>
      <c r="AQ1380" s="172" t="str">
        <f t="shared" si="802"/>
        <v/>
      </c>
      <c r="AR1380" s="172" t="str">
        <f>Table1[[#This Row],[Sex ]]&amp;Table1[[#This Row],[Month]]</f>
        <v/>
      </c>
    </row>
    <row r="1381" spans="2:44" x14ac:dyDescent="0.3">
      <c r="B1381" s="14"/>
      <c r="C1381" s="14"/>
      <c r="D1381" s="14"/>
      <c r="E1381" s="14"/>
      <c r="F1381" s="14"/>
      <c r="G1381" s="14"/>
      <c r="H1381" s="14"/>
      <c r="I1381" s="14"/>
      <c r="J1381" s="14"/>
      <c r="K1381" s="14"/>
      <c r="L1381" s="14"/>
      <c r="M1381" s="24" t="str">
        <f t="shared" si="774"/>
        <v/>
      </c>
      <c r="N1381" s="24" t="str">
        <f t="shared" si="775"/>
        <v/>
      </c>
      <c r="O1381" s="24" t="str">
        <f t="shared" si="776"/>
        <v xml:space="preserve"> </v>
      </c>
      <c r="P1381" s="24">
        <f t="shared" si="777"/>
        <v>0</v>
      </c>
      <c r="Q1381" s="25">
        <f t="shared" si="778"/>
        <v>0</v>
      </c>
      <c r="R1381" s="26">
        <f t="shared" si="779"/>
        <v>0</v>
      </c>
      <c r="S1381" s="24" t="str">
        <f t="shared" si="780"/>
        <v/>
      </c>
      <c r="T1381" s="24" t="str">
        <f t="shared" si="781"/>
        <v/>
      </c>
      <c r="U1381" s="24" t="str">
        <f t="shared" si="782"/>
        <v/>
      </c>
      <c r="V1381" s="24" t="str">
        <f t="shared" si="783"/>
        <v/>
      </c>
      <c r="W1381" s="24" t="str">
        <f t="shared" si="784"/>
        <v/>
      </c>
      <c r="X1381" s="24" t="str">
        <f t="shared" si="785"/>
        <v/>
      </c>
      <c r="Y1381" s="24" t="str">
        <f t="shared" si="786"/>
        <v/>
      </c>
      <c r="Z1381" s="24" t="str">
        <f t="shared" si="787"/>
        <v/>
      </c>
      <c r="AA1381" s="24" t="b">
        <f t="shared" si="788"/>
        <v>0</v>
      </c>
      <c r="AB1381" s="34" t="str">
        <f t="shared" si="789"/>
        <v/>
      </c>
      <c r="AC1381" s="34">
        <f t="shared" si="790"/>
        <v>0</v>
      </c>
      <c r="AD1381" s="34">
        <f t="shared" si="791"/>
        <v>0</v>
      </c>
      <c r="AE1381" s="34" t="str">
        <f t="shared" si="792"/>
        <v xml:space="preserve"> 0</v>
      </c>
      <c r="AF1381" s="34">
        <f t="shared" si="793"/>
        <v>0</v>
      </c>
      <c r="AG1381" s="34">
        <f t="shared" si="794"/>
        <v>0</v>
      </c>
      <c r="AH1381" s="34" t="str">
        <f t="shared" si="795"/>
        <v/>
      </c>
      <c r="AI1381" s="172" t="str">
        <f>IF(AJ1381&lt;&gt;"",MAX(AI$3:AI1380)+1,"")</f>
        <v/>
      </c>
      <c r="AJ1381" s="172" t="str">
        <f t="shared" si="796"/>
        <v/>
      </c>
      <c r="AK1381" s="172" t="str">
        <f t="shared" si="797"/>
        <v/>
      </c>
      <c r="AL1381" s="172" t="str">
        <f t="shared" si="798"/>
        <v/>
      </c>
      <c r="AM1381" s="172" t="str">
        <f>IF(AN1381&lt;&gt;"",MAX(AM$3:AM1380)+1,"")</f>
        <v/>
      </c>
      <c r="AN1381" s="172" t="str">
        <f t="shared" si="799"/>
        <v/>
      </c>
      <c r="AO1381" s="172" t="str">
        <f t="shared" si="800"/>
        <v/>
      </c>
      <c r="AP1381" s="172" t="str">
        <f t="shared" si="801"/>
        <v/>
      </c>
      <c r="AQ1381" s="172" t="str">
        <f t="shared" si="802"/>
        <v/>
      </c>
      <c r="AR1381" s="172" t="str">
        <f>Table1[[#This Row],[Sex ]]&amp;Table1[[#This Row],[Month]]</f>
        <v/>
      </c>
    </row>
    <row r="1382" spans="2:44" x14ac:dyDescent="0.3">
      <c r="B1382" s="14"/>
      <c r="C1382" s="14"/>
      <c r="D1382" s="14"/>
      <c r="E1382" s="14"/>
      <c r="F1382" s="14"/>
      <c r="G1382" s="14"/>
      <c r="H1382" s="14"/>
      <c r="I1382" s="14"/>
      <c r="J1382" s="14"/>
      <c r="K1382" s="14"/>
      <c r="L1382" s="14"/>
      <c r="M1382" s="24" t="str">
        <f t="shared" si="774"/>
        <v/>
      </c>
      <c r="N1382" s="24" t="str">
        <f t="shared" si="775"/>
        <v/>
      </c>
      <c r="O1382" s="24" t="str">
        <f t="shared" si="776"/>
        <v xml:space="preserve"> </v>
      </c>
      <c r="P1382" s="24">
        <f t="shared" si="777"/>
        <v>0</v>
      </c>
      <c r="Q1382" s="25">
        <f t="shared" si="778"/>
        <v>0</v>
      </c>
      <c r="R1382" s="26">
        <f t="shared" si="779"/>
        <v>0</v>
      </c>
      <c r="S1382" s="24" t="str">
        <f t="shared" si="780"/>
        <v/>
      </c>
      <c r="T1382" s="24" t="str">
        <f t="shared" si="781"/>
        <v/>
      </c>
      <c r="U1382" s="24" t="str">
        <f t="shared" si="782"/>
        <v/>
      </c>
      <c r="V1382" s="24" t="str">
        <f t="shared" si="783"/>
        <v/>
      </c>
      <c r="W1382" s="24" t="str">
        <f t="shared" si="784"/>
        <v/>
      </c>
      <c r="X1382" s="24" t="str">
        <f t="shared" si="785"/>
        <v/>
      </c>
      <c r="Y1382" s="24" t="str">
        <f t="shared" si="786"/>
        <v/>
      </c>
      <c r="Z1382" s="24" t="str">
        <f t="shared" si="787"/>
        <v/>
      </c>
      <c r="AA1382" s="24" t="b">
        <f t="shared" si="788"/>
        <v>0</v>
      </c>
      <c r="AB1382" s="34" t="str">
        <f t="shared" si="789"/>
        <v/>
      </c>
      <c r="AC1382" s="34">
        <f t="shared" si="790"/>
        <v>0</v>
      </c>
      <c r="AD1382" s="34">
        <f t="shared" si="791"/>
        <v>0</v>
      </c>
      <c r="AE1382" s="34" t="str">
        <f t="shared" si="792"/>
        <v xml:space="preserve"> 0</v>
      </c>
      <c r="AF1382" s="34">
        <f t="shared" si="793"/>
        <v>0</v>
      </c>
      <c r="AG1382" s="34">
        <f t="shared" si="794"/>
        <v>0</v>
      </c>
      <c r="AH1382" s="34" t="str">
        <f t="shared" si="795"/>
        <v/>
      </c>
      <c r="AI1382" s="172" t="str">
        <f>IF(AJ1382&lt;&gt;"",MAX(AI$3:AI1381)+1,"")</f>
        <v/>
      </c>
      <c r="AJ1382" s="172" t="str">
        <f t="shared" si="796"/>
        <v/>
      </c>
      <c r="AK1382" s="172" t="str">
        <f t="shared" si="797"/>
        <v/>
      </c>
      <c r="AL1382" s="172" t="str">
        <f t="shared" si="798"/>
        <v/>
      </c>
      <c r="AM1382" s="172" t="str">
        <f>IF(AN1382&lt;&gt;"",MAX(AM$3:AM1381)+1,"")</f>
        <v/>
      </c>
      <c r="AN1382" s="172" t="str">
        <f t="shared" si="799"/>
        <v/>
      </c>
      <c r="AO1382" s="172" t="str">
        <f t="shared" si="800"/>
        <v/>
      </c>
      <c r="AP1382" s="172" t="str">
        <f t="shared" si="801"/>
        <v/>
      </c>
      <c r="AQ1382" s="172" t="str">
        <f t="shared" si="802"/>
        <v/>
      </c>
      <c r="AR1382" s="172" t="str">
        <f>Table1[[#This Row],[Sex ]]&amp;Table1[[#This Row],[Month]]</f>
        <v/>
      </c>
    </row>
    <row r="1383" spans="2:44" x14ac:dyDescent="0.3">
      <c r="B1383" s="14"/>
      <c r="C1383" s="14"/>
      <c r="D1383" s="14"/>
      <c r="E1383" s="14"/>
      <c r="F1383" s="14"/>
      <c r="G1383" s="14"/>
      <c r="H1383" s="14"/>
      <c r="I1383" s="14"/>
      <c r="J1383" s="14"/>
      <c r="K1383" s="14"/>
      <c r="L1383" s="14"/>
      <c r="M1383" s="24" t="str">
        <f t="shared" si="774"/>
        <v/>
      </c>
      <c r="N1383" s="24" t="str">
        <f t="shared" si="775"/>
        <v/>
      </c>
      <c r="O1383" s="24" t="str">
        <f t="shared" si="776"/>
        <v xml:space="preserve"> </v>
      </c>
      <c r="P1383" s="24">
        <f t="shared" si="777"/>
        <v>0</v>
      </c>
      <c r="Q1383" s="25">
        <f t="shared" si="778"/>
        <v>0</v>
      </c>
      <c r="R1383" s="26">
        <f t="shared" si="779"/>
        <v>0</v>
      </c>
      <c r="S1383" s="24" t="str">
        <f t="shared" si="780"/>
        <v/>
      </c>
      <c r="T1383" s="24" t="str">
        <f t="shared" si="781"/>
        <v/>
      </c>
      <c r="U1383" s="24" t="str">
        <f t="shared" si="782"/>
        <v/>
      </c>
      <c r="V1383" s="24" t="str">
        <f t="shared" si="783"/>
        <v/>
      </c>
      <c r="W1383" s="24" t="str">
        <f t="shared" si="784"/>
        <v/>
      </c>
      <c r="X1383" s="24" t="str">
        <f t="shared" si="785"/>
        <v/>
      </c>
      <c r="Y1383" s="24" t="str">
        <f t="shared" si="786"/>
        <v/>
      </c>
      <c r="Z1383" s="24" t="str">
        <f t="shared" si="787"/>
        <v/>
      </c>
      <c r="AA1383" s="24" t="b">
        <f t="shared" si="788"/>
        <v>0</v>
      </c>
      <c r="AB1383" s="34" t="str">
        <f t="shared" si="789"/>
        <v/>
      </c>
      <c r="AC1383" s="34">
        <f t="shared" si="790"/>
        <v>0</v>
      </c>
      <c r="AD1383" s="34">
        <f t="shared" si="791"/>
        <v>0</v>
      </c>
      <c r="AE1383" s="34" t="str">
        <f t="shared" si="792"/>
        <v xml:space="preserve"> 0</v>
      </c>
      <c r="AF1383" s="34">
        <f t="shared" si="793"/>
        <v>0</v>
      </c>
      <c r="AG1383" s="34">
        <f t="shared" si="794"/>
        <v>0</v>
      </c>
      <c r="AH1383" s="34" t="str">
        <f t="shared" si="795"/>
        <v/>
      </c>
      <c r="AI1383" s="172" t="str">
        <f>IF(AJ1383&lt;&gt;"",MAX(AI$3:AI1382)+1,"")</f>
        <v/>
      </c>
      <c r="AJ1383" s="172" t="str">
        <f t="shared" si="796"/>
        <v/>
      </c>
      <c r="AK1383" s="172" t="str">
        <f t="shared" si="797"/>
        <v/>
      </c>
      <c r="AL1383" s="172" t="str">
        <f t="shared" si="798"/>
        <v/>
      </c>
      <c r="AM1383" s="172" t="str">
        <f>IF(AN1383&lt;&gt;"",MAX(AM$3:AM1382)+1,"")</f>
        <v/>
      </c>
      <c r="AN1383" s="172" t="str">
        <f t="shared" si="799"/>
        <v/>
      </c>
      <c r="AO1383" s="172" t="str">
        <f t="shared" si="800"/>
        <v/>
      </c>
      <c r="AP1383" s="172" t="str">
        <f t="shared" si="801"/>
        <v/>
      </c>
      <c r="AQ1383" s="172" t="str">
        <f t="shared" si="802"/>
        <v/>
      </c>
      <c r="AR1383" s="172" t="str">
        <f>Table1[[#This Row],[Sex ]]&amp;Table1[[#This Row],[Month]]</f>
        <v/>
      </c>
    </row>
    <row r="1384" spans="2:44" x14ac:dyDescent="0.3">
      <c r="B1384" s="14"/>
      <c r="C1384" s="14"/>
      <c r="D1384" s="14"/>
      <c r="E1384" s="14"/>
      <c r="F1384" s="14"/>
      <c r="G1384" s="14"/>
      <c r="H1384" s="14"/>
      <c r="I1384" s="14"/>
      <c r="J1384" s="14"/>
      <c r="K1384" s="14"/>
      <c r="L1384" s="14"/>
      <c r="M1384" s="24" t="str">
        <f t="shared" si="774"/>
        <v/>
      </c>
      <c r="N1384" s="24" t="str">
        <f t="shared" si="775"/>
        <v/>
      </c>
      <c r="O1384" s="24" t="str">
        <f t="shared" si="776"/>
        <v xml:space="preserve"> </v>
      </c>
      <c r="P1384" s="24">
        <f t="shared" si="777"/>
        <v>0</v>
      </c>
      <c r="Q1384" s="25">
        <f t="shared" si="778"/>
        <v>0</v>
      </c>
      <c r="R1384" s="26">
        <f t="shared" si="779"/>
        <v>0</v>
      </c>
      <c r="S1384" s="24" t="str">
        <f t="shared" si="780"/>
        <v/>
      </c>
      <c r="T1384" s="24" t="str">
        <f t="shared" si="781"/>
        <v/>
      </c>
      <c r="U1384" s="24" t="str">
        <f t="shared" si="782"/>
        <v/>
      </c>
      <c r="V1384" s="24" t="str">
        <f t="shared" si="783"/>
        <v/>
      </c>
      <c r="W1384" s="24" t="str">
        <f t="shared" si="784"/>
        <v/>
      </c>
      <c r="X1384" s="24" t="str">
        <f t="shared" si="785"/>
        <v/>
      </c>
      <c r="Y1384" s="24" t="str">
        <f t="shared" si="786"/>
        <v/>
      </c>
      <c r="Z1384" s="24" t="str">
        <f t="shared" si="787"/>
        <v/>
      </c>
      <c r="AA1384" s="24" t="b">
        <f t="shared" si="788"/>
        <v>0</v>
      </c>
      <c r="AB1384" s="34" t="str">
        <f t="shared" si="789"/>
        <v/>
      </c>
      <c r="AC1384" s="34">
        <f t="shared" si="790"/>
        <v>0</v>
      </c>
      <c r="AD1384" s="34">
        <f t="shared" si="791"/>
        <v>0</v>
      </c>
      <c r="AE1384" s="34" t="str">
        <f t="shared" si="792"/>
        <v xml:space="preserve"> 0</v>
      </c>
      <c r="AF1384" s="34">
        <f t="shared" si="793"/>
        <v>0</v>
      </c>
      <c r="AG1384" s="34">
        <f t="shared" si="794"/>
        <v>0</v>
      </c>
      <c r="AH1384" s="34" t="str">
        <f t="shared" si="795"/>
        <v/>
      </c>
      <c r="AI1384" s="172" t="str">
        <f>IF(AJ1384&lt;&gt;"",MAX(AI$3:AI1383)+1,"")</f>
        <v/>
      </c>
      <c r="AJ1384" s="172" t="str">
        <f t="shared" si="796"/>
        <v/>
      </c>
      <c r="AK1384" s="172" t="str">
        <f t="shared" si="797"/>
        <v/>
      </c>
      <c r="AL1384" s="172" t="str">
        <f t="shared" si="798"/>
        <v/>
      </c>
      <c r="AM1384" s="172" t="str">
        <f>IF(AN1384&lt;&gt;"",MAX(AM$3:AM1383)+1,"")</f>
        <v/>
      </c>
      <c r="AN1384" s="172" t="str">
        <f t="shared" si="799"/>
        <v/>
      </c>
      <c r="AO1384" s="172" t="str">
        <f t="shared" si="800"/>
        <v/>
      </c>
      <c r="AP1384" s="172" t="str">
        <f t="shared" si="801"/>
        <v/>
      </c>
      <c r="AQ1384" s="172" t="str">
        <f t="shared" si="802"/>
        <v/>
      </c>
      <c r="AR1384" s="172" t="str">
        <f>Table1[[#This Row],[Sex ]]&amp;Table1[[#This Row],[Month]]</f>
        <v/>
      </c>
    </row>
    <row r="1385" spans="2:44" x14ac:dyDescent="0.3">
      <c r="B1385" s="14"/>
      <c r="C1385" s="14"/>
      <c r="D1385" s="14"/>
      <c r="E1385" s="14"/>
      <c r="F1385" s="14"/>
      <c r="G1385" s="14"/>
      <c r="H1385" s="14"/>
      <c r="I1385" s="14"/>
      <c r="J1385" s="14"/>
      <c r="K1385" s="14"/>
      <c r="L1385" s="14"/>
      <c r="M1385" s="24" t="str">
        <f t="shared" si="774"/>
        <v/>
      </c>
      <c r="N1385" s="24" t="str">
        <f t="shared" si="775"/>
        <v/>
      </c>
      <c r="O1385" s="24" t="str">
        <f t="shared" si="776"/>
        <v xml:space="preserve"> </v>
      </c>
      <c r="P1385" s="24">
        <f t="shared" si="777"/>
        <v>0</v>
      </c>
      <c r="Q1385" s="25">
        <f t="shared" si="778"/>
        <v>0</v>
      </c>
      <c r="R1385" s="26">
        <f t="shared" si="779"/>
        <v>0</v>
      </c>
      <c r="S1385" s="24" t="str">
        <f t="shared" si="780"/>
        <v/>
      </c>
      <c r="T1385" s="24" t="str">
        <f t="shared" si="781"/>
        <v/>
      </c>
      <c r="U1385" s="24" t="str">
        <f t="shared" si="782"/>
        <v/>
      </c>
      <c r="V1385" s="24" t="str">
        <f t="shared" si="783"/>
        <v/>
      </c>
      <c r="W1385" s="24" t="str">
        <f t="shared" si="784"/>
        <v/>
      </c>
      <c r="X1385" s="24" t="str">
        <f t="shared" si="785"/>
        <v/>
      </c>
      <c r="Y1385" s="24" t="str">
        <f t="shared" si="786"/>
        <v/>
      </c>
      <c r="Z1385" s="24" t="str">
        <f t="shared" si="787"/>
        <v/>
      </c>
      <c r="AA1385" s="24" t="b">
        <f t="shared" si="788"/>
        <v>0</v>
      </c>
      <c r="AB1385" s="34" t="str">
        <f t="shared" si="789"/>
        <v/>
      </c>
      <c r="AC1385" s="34">
        <f t="shared" si="790"/>
        <v>0</v>
      </c>
      <c r="AD1385" s="34">
        <f t="shared" si="791"/>
        <v>0</v>
      </c>
      <c r="AE1385" s="34" t="str">
        <f t="shared" si="792"/>
        <v xml:space="preserve"> 0</v>
      </c>
      <c r="AF1385" s="34">
        <f t="shared" si="793"/>
        <v>0</v>
      </c>
      <c r="AG1385" s="34">
        <f t="shared" si="794"/>
        <v>0</v>
      </c>
      <c r="AH1385" s="34" t="str">
        <f t="shared" si="795"/>
        <v/>
      </c>
      <c r="AI1385" s="172" t="str">
        <f>IF(AJ1385&lt;&gt;"",MAX(AI$3:AI1384)+1,"")</f>
        <v/>
      </c>
      <c r="AJ1385" s="172" t="str">
        <f t="shared" si="796"/>
        <v/>
      </c>
      <c r="AK1385" s="172" t="str">
        <f t="shared" si="797"/>
        <v/>
      </c>
      <c r="AL1385" s="172" t="str">
        <f t="shared" si="798"/>
        <v/>
      </c>
      <c r="AM1385" s="172" t="str">
        <f>IF(AN1385&lt;&gt;"",MAX(AM$3:AM1384)+1,"")</f>
        <v/>
      </c>
      <c r="AN1385" s="172" t="str">
        <f t="shared" si="799"/>
        <v/>
      </c>
      <c r="AO1385" s="172" t="str">
        <f t="shared" si="800"/>
        <v/>
      </c>
      <c r="AP1385" s="172" t="str">
        <f t="shared" si="801"/>
        <v/>
      </c>
      <c r="AQ1385" s="172" t="str">
        <f t="shared" si="802"/>
        <v/>
      </c>
      <c r="AR1385" s="172" t="str">
        <f>Table1[[#This Row],[Sex ]]&amp;Table1[[#This Row],[Month]]</f>
        <v/>
      </c>
    </row>
    <row r="1386" spans="2:44" x14ac:dyDescent="0.3">
      <c r="B1386" s="14"/>
      <c r="C1386" s="14"/>
      <c r="D1386" s="14"/>
      <c r="E1386" s="14"/>
      <c r="F1386" s="14"/>
      <c r="G1386" s="14"/>
      <c r="H1386" s="14"/>
      <c r="I1386" s="14"/>
      <c r="J1386" s="14"/>
      <c r="K1386" s="14"/>
      <c r="L1386" s="14"/>
      <c r="M1386" s="24" t="str">
        <f t="shared" si="774"/>
        <v/>
      </c>
      <c r="N1386" s="24" t="str">
        <f t="shared" si="775"/>
        <v/>
      </c>
      <c r="O1386" s="24" t="str">
        <f t="shared" si="776"/>
        <v xml:space="preserve"> </v>
      </c>
      <c r="P1386" s="24">
        <f t="shared" si="777"/>
        <v>0</v>
      </c>
      <c r="Q1386" s="25">
        <f t="shared" si="778"/>
        <v>0</v>
      </c>
      <c r="R1386" s="26">
        <f t="shared" si="779"/>
        <v>0</v>
      </c>
      <c r="S1386" s="24" t="str">
        <f t="shared" si="780"/>
        <v/>
      </c>
      <c r="T1386" s="24" t="str">
        <f t="shared" si="781"/>
        <v/>
      </c>
      <c r="U1386" s="24" t="str">
        <f t="shared" si="782"/>
        <v/>
      </c>
      <c r="V1386" s="24" t="str">
        <f t="shared" si="783"/>
        <v/>
      </c>
      <c r="W1386" s="24" t="str">
        <f t="shared" si="784"/>
        <v/>
      </c>
      <c r="X1386" s="24" t="str">
        <f t="shared" si="785"/>
        <v/>
      </c>
      <c r="Y1386" s="24" t="str">
        <f t="shared" si="786"/>
        <v/>
      </c>
      <c r="Z1386" s="24" t="str">
        <f t="shared" si="787"/>
        <v/>
      </c>
      <c r="AA1386" s="24" t="b">
        <f t="shared" si="788"/>
        <v>0</v>
      </c>
      <c r="AB1386" s="34" t="str">
        <f t="shared" si="789"/>
        <v/>
      </c>
      <c r="AC1386" s="34">
        <f t="shared" si="790"/>
        <v>0</v>
      </c>
      <c r="AD1386" s="34">
        <f t="shared" si="791"/>
        <v>0</v>
      </c>
      <c r="AE1386" s="34" t="str">
        <f t="shared" si="792"/>
        <v xml:space="preserve"> 0</v>
      </c>
      <c r="AF1386" s="34">
        <f t="shared" si="793"/>
        <v>0</v>
      </c>
      <c r="AG1386" s="34">
        <f t="shared" si="794"/>
        <v>0</v>
      </c>
      <c r="AH1386" s="34" t="str">
        <f t="shared" si="795"/>
        <v/>
      </c>
      <c r="AI1386" s="172" t="str">
        <f>IF(AJ1386&lt;&gt;"",MAX(AI$3:AI1385)+1,"")</f>
        <v/>
      </c>
      <c r="AJ1386" s="172" t="str">
        <f t="shared" si="796"/>
        <v/>
      </c>
      <c r="AK1386" s="172" t="str">
        <f t="shared" si="797"/>
        <v/>
      </c>
      <c r="AL1386" s="172" t="str">
        <f t="shared" si="798"/>
        <v/>
      </c>
      <c r="AM1386" s="172" t="str">
        <f>IF(AN1386&lt;&gt;"",MAX(AM$3:AM1385)+1,"")</f>
        <v/>
      </c>
      <c r="AN1386" s="172" t="str">
        <f t="shared" si="799"/>
        <v/>
      </c>
      <c r="AO1386" s="172" t="str">
        <f t="shared" si="800"/>
        <v/>
      </c>
      <c r="AP1386" s="172" t="str">
        <f t="shared" si="801"/>
        <v/>
      </c>
      <c r="AQ1386" s="172" t="str">
        <f t="shared" si="802"/>
        <v/>
      </c>
      <c r="AR1386" s="172" t="str">
        <f>Table1[[#This Row],[Sex ]]&amp;Table1[[#This Row],[Month]]</f>
        <v/>
      </c>
    </row>
    <row r="1387" spans="2:44" x14ac:dyDescent="0.3">
      <c r="B1387" s="14"/>
      <c r="C1387" s="14"/>
      <c r="D1387" s="14"/>
      <c r="E1387" s="14"/>
      <c r="F1387" s="14"/>
      <c r="G1387" s="14"/>
      <c r="H1387" s="14"/>
      <c r="I1387" s="14"/>
      <c r="J1387" s="14"/>
      <c r="K1387" s="14"/>
      <c r="L1387" s="14"/>
      <c r="M1387" s="24" t="str">
        <f t="shared" ref="M1387:M1450" si="803">IF(I3387&lt;&gt;"",IF(SUM(I3387:I3387)&lt;99,IF(I3387=J3387,I3387,""),""),"")</f>
        <v/>
      </c>
      <c r="N1387" s="24" t="str">
        <f t="shared" ref="N1387:N1450" si="804">IF(H3387&lt;&gt;"",IF(H3387&lt;4,1,IF(H3387&lt;7,2,IF(H3387&lt;10,3,4))),"")</f>
        <v/>
      </c>
      <c r="O1387" s="24" t="str">
        <f t="shared" ref="O1387:O1450" si="805">IF(SUM(I3387:I3387)&lt;99,J3387&amp;" "&amp;I3387,99&amp;" "&amp;99)</f>
        <v xml:space="preserve"> </v>
      </c>
      <c r="P1387" s="24">
        <f t="shared" ref="P1387:P1450" si="806">(J3387+I3387)/2</f>
        <v>0</v>
      </c>
      <c r="Q1387" s="25">
        <f t="shared" ref="Q1387:Q1450" si="807">IF(SUM(I3387:J3387)&lt;99,(I3387-P1387)^2+(J3387-P1387)^2,0)</f>
        <v>0</v>
      </c>
      <c r="R1387" s="26">
        <f t="shared" ref="R1387:R1450" si="808">IF(SUM(I3387:I3387)&lt;99,IF(J3387=0,IF(I3387=0,0,((Q1387)^0.5)/P1387),((Q1387)^0.5)/P1387),"")</f>
        <v>0</v>
      </c>
      <c r="S1387" s="24" t="str">
        <f t="shared" ref="S1387:S1450" si="809">IF(SUM(I3387+J3387)&lt;98,IF(I3387&lt;&gt;"",H3387,""),"")</f>
        <v/>
      </c>
      <c r="T1387" s="24" t="str">
        <f t="shared" ref="T1387:T1450" si="810">IF(SUM(I3387+J3387)&lt;98,IF(J3387&lt;&gt;"",H3387,""),"")</f>
        <v/>
      </c>
      <c r="U1387" s="24" t="str">
        <f t="shared" ref="U1387:U1450" si="811">IF(SUM(I3387+J3387)&lt;99,IF(K3387&lt;&gt;"",H3387,""),"")</f>
        <v/>
      </c>
      <c r="V1387" s="24" t="str">
        <f t="shared" ref="V1387:V1450" si="812">IF(J3387&lt;99,IF(M1387&lt;&gt;"",L3387,""),"")</f>
        <v/>
      </c>
      <c r="W1387" s="24" t="str">
        <f t="shared" ref="W1387:W1450" si="813">IF(J3387&gt;98,99,IF(K3387&gt;98,99,IF(K3387+J3387=198,99,IF(K3387&lt;&gt;"",ABS(J3387-K3387),""))))</f>
        <v/>
      </c>
      <c r="X1387" s="24" t="str">
        <f t="shared" ref="X1387:X1450" si="814">IF(I3387&lt;&gt;0,IF(I3387-J3387&lt;&gt;0,"",H3387),"")</f>
        <v/>
      </c>
      <c r="Y1387" s="24" t="str">
        <f t="shared" ref="Y1387:Y1450" si="815">IF(J3387&lt;&gt;"",H3387,"")</f>
        <v/>
      </c>
      <c r="Z1387" s="24" t="str">
        <f t="shared" ref="Z1387:Z1450" si="816">IF(SUM(I3387+J3387)&lt;98,IF(I3387&lt;&gt;"",G3387,""),"")</f>
        <v/>
      </c>
      <c r="AA1387" s="24" t="b">
        <f t="shared" ref="AA1387:AA1450" si="817">IF(I3387&lt;&gt;"",IF(SUM(I3387:J3387)&gt;98,"",IF(I3387-J3387=0,G3387,"")))</f>
        <v>0</v>
      </c>
      <c r="AB1387" s="34" t="str">
        <f t="shared" ref="AB1387:AB1450" si="818">IF(SUM(I3387:J3387)&gt;98,G3387,"")</f>
        <v/>
      </c>
      <c r="AC1387" s="34">
        <f t="shared" ref="AC1387:AC1450" si="819">IF(SUM(I3387+J3387)&lt;99,L3387,"")</f>
        <v>0</v>
      </c>
      <c r="AD1387" s="34">
        <f t="shared" ref="AD1387:AD1450" si="820">IF(AA1387&lt;&gt;"",AC1387,"")</f>
        <v>0</v>
      </c>
      <c r="AE1387" s="34" t="str">
        <f t="shared" ref="AE1387:AE1450" si="821">H3387&amp;" "&amp;I3387-J3387</f>
        <v xml:space="preserve"> 0</v>
      </c>
      <c r="AF1387" s="34">
        <f t="shared" ref="AF1387:AF1450" si="822">IF(SUM(I3387+J3387)&lt;99,J3387,"")</f>
        <v>0</v>
      </c>
      <c r="AG1387" s="34">
        <f t="shared" ref="AG1387:AG1450" si="823">IF(AF1387&lt;&gt;"",I3387,"")</f>
        <v>0</v>
      </c>
      <c r="AH1387" s="34" t="str">
        <f t="shared" ref="AH1387:AH1450" si="824">IF(I3387&lt;&gt;"",IF((I3387+J3387)&gt;98,"",I3387-J3387),"")</f>
        <v/>
      </c>
      <c r="AI1387" s="172" t="str">
        <f>IF(AJ1387&lt;&gt;"",MAX(AI$3:AI1386)+1,"")</f>
        <v/>
      </c>
      <c r="AJ1387" s="172" t="str">
        <f t="shared" ref="AJ1387:AJ1450" si="825">IF(SUM(I3387:J3387)&lt;98,IF(G3387="F",G3387,""),"")</f>
        <v/>
      </c>
      <c r="AK1387" s="172" t="str">
        <f t="shared" ref="AK1387:AK1450" si="826">IF(AJ1387&lt;&gt;"",F3387,"")</f>
        <v/>
      </c>
      <c r="AL1387" s="172" t="str">
        <f t="shared" ref="AL1387:AL1450" si="827">IF(AK1387&lt;&gt;"",J3387,"")</f>
        <v/>
      </c>
      <c r="AM1387" s="172" t="str">
        <f>IF(AN1387&lt;&gt;"",MAX(AM$3:AM1386)+1,"")</f>
        <v/>
      </c>
      <c r="AN1387" s="172" t="str">
        <f t="shared" ref="AN1387:AN1450" si="828">IF(SUM(I3387:J3387)&lt;98,IF(G3387="M",G3387,""),"")</f>
        <v/>
      </c>
      <c r="AO1387" s="172" t="str">
        <f t="shared" ref="AO1387:AO1450" si="829">IF(AN1387&lt;&gt;"",F3387,"")</f>
        <v/>
      </c>
      <c r="AP1387" s="172" t="str">
        <f t="shared" ref="AP1387:AP1450" si="830">IF(AO1387&lt;&gt;"",J3387,"")</f>
        <v/>
      </c>
      <c r="AQ1387" s="172" t="str">
        <f t="shared" ref="AQ1387:AQ1450" si="831">IF(K3387&lt;&gt;"",J3387&amp;" "&amp;(J3387-K3387),"")</f>
        <v/>
      </c>
      <c r="AR1387" s="172" t="str">
        <f>Table1[[#This Row],[Sex ]]&amp;Table1[[#This Row],[Month]]</f>
        <v/>
      </c>
    </row>
    <row r="1388" spans="2:44" x14ac:dyDescent="0.3">
      <c r="B1388" s="14"/>
      <c r="C1388" s="14"/>
      <c r="D1388" s="14"/>
      <c r="E1388" s="14"/>
      <c r="F1388" s="14"/>
      <c r="G1388" s="14"/>
      <c r="H1388" s="14"/>
      <c r="I1388" s="14"/>
      <c r="J1388" s="14"/>
      <c r="K1388" s="14"/>
      <c r="L1388" s="14"/>
      <c r="M1388" s="24" t="str">
        <f t="shared" si="803"/>
        <v/>
      </c>
      <c r="N1388" s="24" t="str">
        <f t="shared" si="804"/>
        <v/>
      </c>
      <c r="O1388" s="24" t="str">
        <f t="shared" si="805"/>
        <v xml:space="preserve"> </v>
      </c>
      <c r="P1388" s="24">
        <f t="shared" si="806"/>
        <v>0</v>
      </c>
      <c r="Q1388" s="25">
        <f t="shared" si="807"/>
        <v>0</v>
      </c>
      <c r="R1388" s="26">
        <f t="shared" si="808"/>
        <v>0</v>
      </c>
      <c r="S1388" s="24" t="str">
        <f t="shared" si="809"/>
        <v/>
      </c>
      <c r="T1388" s="24" t="str">
        <f t="shared" si="810"/>
        <v/>
      </c>
      <c r="U1388" s="24" t="str">
        <f t="shared" si="811"/>
        <v/>
      </c>
      <c r="V1388" s="24" t="str">
        <f t="shared" si="812"/>
        <v/>
      </c>
      <c r="W1388" s="24" t="str">
        <f t="shared" si="813"/>
        <v/>
      </c>
      <c r="X1388" s="24" t="str">
        <f t="shared" si="814"/>
        <v/>
      </c>
      <c r="Y1388" s="24" t="str">
        <f t="shared" si="815"/>
        <v/>
      </c>
      <c r="Z1388" s="24" t="str">
        <f t="shared" si="816"/>
        <v/>
      </c>
      <c r="AA1388" s="24" t="b">
        <f t="shared" si="817"/>
        <v>0</v>
      </c>
      <c r="AB1388" s="34" t="str">
        <f t="shared" si="818"/>
        <v/>
      </c>
      <c r="AC1388" s="34">
        <f t="shared" si="819"/>
        <v>0</v>
      </c>
      <c r="AD1388" s="34">
        <f t="shared" si="820"/>
        <v>0</v>
      </c>
      <c r="AE1388" s="34" t="str">
        <f t="shared" si="821"/>
        <v xml:space="preserve"> 0</v>
      </c>
      <c r="AF1388" s="34">
        <f t="shared" si="822"/>
        <v>0</v>
      </c>
      <c r="AG1388" s="34">
        <f t="shared" si="823"/>
        <v>0</v>
      </c>
      <c r="AH1388" s="34" t="str">
        <f t="shared" si="824"/>
        <v/>
      </c>
      <c r="AI1388" s="172" t="str">
        <f>IF(AJ1388&lt;&gt;"",MAX(AI$3:AI1387)+1,"")</f>
        <v/>
      </c>
      <c r="AJ1388" s="172" t="str">
        <f t="shared" si="825"/>
        <v/>
      </c>
      <c r="AK1388" s="172" t="str">
        <f t="shared" si="826"/>
        <v/>
      </c>
      <c r="AL1388" s="172" t="str">
        <f t="shared" si="827"/>
        <v/>
      </c>
      <c r="AM1388" s="172" t="str">
        <f>IF(AN1388&lt;&gt;"",MAX(AM$3:AM1387)+1,"")</f>
        <v/>
      </c>
      <c r="AN1388" s="172" t="str">
        <f t="shared" si="828"/>
        <v/>
      </c>
      <c r="AO1388" s="172" t="str">
        <f t="shared" si="829"/>
        <v/>
      </c>
      <c r="AP1388" s="172" t="str">
        <f t="shared" si="830"/>
        <v/>
      </c>
      <c r="AQ1388" s="172" t="str">
        <f t="shared" si="831"/>
        <v/>
      </c>
      <c r="AR1388" s="172" t="str">
        <f>Table1[[#This Row],[Sex ]]&amp;Table1[[#This Row],[Month]]</f>
        <v/>
      </c>
    </row>
    <row r="1389" spans="2:44" x14ac:dyDescent="0.3">
      <c r="B1389" s="14"/>
      <c r="C1389" s="14"/>
      <c r="D1389" s="14"/>
      <c r="E1389" s="14"/>
      <c r="F1389" s="14"/>
      <c r="G1389" s="14"/>
      <c r="H1389" s="14"/>
      <c r="I1389" s="14"/>
      <c r="J1389" s="14"/>
      <c r="K1389" s="14"/>
      <c r="L1389" s="14"/>
      <c r="M1389" s="24" t="str">
        <f t="shared" si="803"/>
        <v/>
      </c>
      <c r="N1389" s="24" t="str">
        <f t="shared" si="804"/>
        <v/>
      </c>
      <c r="O1389" s="24" t="str">
        <f t="shared" si="805"/>
        <v xml:space="preserve"> </v>
      </c>
      <c r="P1389" s="24">
        <f t="shared" si="806"/>
        <v>0</v>
      </c>
      <c r="Q1389" s="25">
        <f t="shared" si="807"/>
        <v>0</v>
      </c>
      <c r="R1389" s="26">
        <f t="shared" si="808"/>
        <v>0</v>
      </c>
      <c r="S1389" s="24" t="str">
        <f t="shared" si="809"/>
        <v/>
      </c>
      <c r="T1389" s="24" t="str">
        <f t="shared" si="810"/>
        <v/>
      </c>
      <c r="U1389" s="24" t="str">
        <f t="shared" si="811"/>
        <v/>
      </c>
      <c r="V1389" s="24" t="str">
        <f t="shared" si="812"/>
        <v/>
      </c>
      <c r="W1389" s="24" t="str">
        <f t="shared" si="813"/>
        <v/>
      </c>
      <c r="X1389" s="24" t="str">
        <f t="shared" si="814"/>
        <v/>
      </c>
      <c r="Y1389" s="24" t="str">
        <f t="shared" si="815"/>
        <v/>
      </c>
      <c r="Z1389" s="24" t="str">
        <f t="shared" si="816"/>
        <v/>
      </c>
      <c r="AA1389" s="24" t="b">
        <f t="shared" si="817"/>
        <v>0</v>
      </c>
      <c r="AB1389" s="34" t="str">
        <f t="shared" si="818"/>
        <v/>
      </c>
      <c r="AC1389" s="34">
        <f t="shared" si="819"/>
        <v>0</v>
      </c>
      <c r="AD1389" s="34">
        <f t="shared" si="820"/>
        <v>0</v>
      </c>
      <c r="AE1389" s="34" t="str">
        <f t="shared" si="821"/>
        <v xml:space="preserve"> 0</v>
      </c>
      <c r="AF1389" s="34">
        <f t="shared" si="822"/>
        <v>0</v>
      </c>
      <c r="AG1389" s="34">
        <f t="shared" si="823"/>
        <v>0</v>
      </c>
      <c r="AH1389" s="34" t="str">
        <f t="shared" si="824"/>
        <v/>
      </c>
      <c r="AI1389" s="172" t="str">
        <f>IF(AJ1389&lt;&gt;"",MAX(AI$3:AI1388)+1,"")</f>
        <v/>
      </c>
      <c r="AJ1389" s="172" t="str">
        <f t="shared" si="825"/>
        <v/>
      </c>
      <c r="AK1389" s="172" t="str">
        <f t="shared" si="826"/>
        <v/>
      </c>
      <c r="AL1389" s="172" t="str">
        <f t="shared" si="827"/>
        <v/>
      </c>
      <c r="AM1389" s="172" t="str">
        <f>IF(AN1389&lt;&gt;"",MAX(AM$3:AM1388)+1,"")</f>
        <v/>
      </c>
      <c r="AN1389" s="172" t="str">
        <f t="shared" si="828"/>
        <v/>
      </c>
      <c r="AO1389" s="172" t="str">
        <f t="shared" si="829"/>
        <v/>
      </c>
      <c r="AP1389" s="172" t="str">
        <f t="shared" si="830"/>
        <v/>
      </c>
      <c r="AQ1389" s="172" t="str">
        <f t="shared" si="831"/>
        <v/>
      </c>
      <c r="AR1389" s="172" t="str">
        <f>Table1[[#This Row],[Sex ]]&amp;Table1[[#This Row],[Month]]</f>
        <v/>
      </c>
    </row>
    <row r="1390" spans="2:44" x14ac:dyDescent="0.3">
      <c r="B1390" s="14"/>
      <c r="C1390" s="14"/>
      <c r="D1390" s="14"/>
      <c r="E1390" s="14"/>
      <c r="F1390" s="14"/>
      <c r="G1390" s="14"/>
      <c r="H1390" s="14"/>
      <c r="I1390" s="14"/>
      <c r="J1390" s="14"/>
      <c r="K1390" s="14"/>
      <c r="L1390" s="14"/>
      <c r="M1390" s="24" t="str">
        <f t="shared" si="803"/>
        <v/>
      </c>
      <c r="N1390" s="24" t="str">
        <f t="shared" si="804"/>
        <v/>
      </c>
      <c r="O1390" s="24" t="str">
        <f t="shared" si="805"/>
        <v xml:space="preserve"> </v>
      </c>
      <c r="P1390" s="24">
        <f t="shared" si="806"/>
        <v>0</v>
      </c>
      <c r="Q1390" s="25">
        <f t="shared" si="807"/>
        <v>0</v>
      </c>
      <c r="R1390" s="26">
        <f t="shared" si="808"/>
        <v>0</v>
      </c>
      <c r="S1390" s="24" t="str">
        <f t="shared" si="809"/>
        <v/>
      </c>
      <c r="T1390" s="24" t="str">
        <f t="shared" si="810"/>
        <v/>
      </c>
      <c r="U1390" s="24" t="str">
        <f t="shared" si="811"/>
        <v/>
      </c>
      <c r="V1390" s="24" t="str">
        <f t="shared" si="812"/>
        <v/>
      </c>
      <c r="W1390" s="24" t="str">
        <f t="shared" si="813"/>
        <v/>
      </c>
      <c r="X1390" s="24" t="str">
        <f t="shared" si="814"/>
        <v/>
      </c>
      <c r="Y1390" s="24" t="str">
        <f t="shared" si="815"/>
        <v/>
      </c>
      <c r="Z1390" s="24" t="str">
        <f t="shared" si="816"/>
        <v/>
      </c>
      <c r="AA1390" s="24" t="b">
        <f t="shared" si="817"/>
        <v>0</v>
      </c>
      <c r="AB1390" s="34" t="str">
        <f t="shared" si="818"/>
        <v/>
      </c>
      <c r="AC1390" s="34">
        <f t="shared" si="819"/>
        <v>0</v>
      </c>
      <c r="AD1390" s="34">
        <f t="shared" si="820"/>
        <v>0</v>
      </c>
      <c r="AE1390" s="34" t="str">
        <f t="shared" si="821"/>
        <v xml:space="preserve"> 0</v>
      </c>
      <c r="AF1390" s="34">
        <f t="shared" si="822"/>
        <v>0</v>
      </c>
      <c r="AG1390" s="34">
        <f t="shared" si="823"/>
        <v>0</v>
      </c>
      <c r="AH1390" s="34" t="str">
        <f t="shared" si="824"/>
        <v/>
      </c>
      <c r="AI1390" s="172" t="str">
        <f>IF(AJ1390&lt;&gt;"",MAX(AI$3:AI1389)+1,"")</f>
        <v/>
      </c>
      <c r="AJ1390" s="172" t="str">
        <f t="shared" si="825"/>
        <v/>
      </c>
      <c r="AK1390" s="172" t="str">
        <f t="shared" si="826"/>
        <v/>
      </c>
      <c r="AL1390" s="172" t="str">
        <f t="shared" si="827"/>
        <v/>
      </c>
      <c r="AM1390" s="172" t="str">
        <f>IF(AN1390&lt;&gt;"",MAX(AM$3:AM1389)+1,"")</f>
        <v/>
      </c>
      <c r="AN1390" s="172" t="str">
        <f t="shared" si="828"/>
        <v/>
      </c>
      <c r="AO1390" s="172" t="str">
        <f t="shared" si="829"/>
        <v/>
      </c>
      <c r="AP1390" s="172" t="str">
        <f t="shared" si="830"/>
        <v/>
      </c>
      <c r="AQ1390" s="172" t="str">
        <f t="shared" si="831"/>
        <v/>
      </c>
      <c r="AR1390" s="172" t="str">
        <f>Table1[[#This Row],[Sex ]]&amp;Table1[[#This Row],[Month]]</f>
        <v/>
      </c>
    </row>
    <row r="1391" spans="2:44" x14ac:dyDescent="0.3">
      <c r="B1391" s="14"/>
      <c r="C1391" s="14"/>
      <c r="D1391" s="14"/>
      <c r="E1391" s="14"/>
      <c r="F1391" s="14"/>
      <c r="G1391" s="14"/>
      <c r="H1391" s="14"/>
      <c r="I1391" s="14"/>
      <c r="J1391" s="14"/>
      <c r="K1391" s="14"/>
      <c r="L1391" s="14"/>
      <c r="M1391" s="24" t="str">
        <f t="shared" si="803"/>
        <v/>
      </c>
      <c r="N1391" s="24" t="str">
        <f t="shared" si="804"/>
        <v/>
      </c>
      <c r="O1391" s="24" t="str">
        <f t="shared" si="805"/>
        <v xml:space="preserve"> </v>
      </c>
      <c r="P1391" s="24">
        <f t="shared" si="806"/>
        <v>0</v>
      </c>
      <c r="Q1391" s="25">
        <f t="shared" si="807"/>
        <v>0</v>
      </c>
      <c r="R1391" s="26">
        <f t="shared" si="808"/>
        <v>0</v>
      </c>
      <c r="S1391" s="24" t="str">
        <f t="shared" si="809"/>
        <v/>
      </c>
      <c r="T1391" s="24" t="str">
        <f t="shared" si="810"/>
        <v/>
      </c>
      <c r="U1391" s="24" t="str">
        <f t="shared" si="811"/>
        <v/>
      </c>
      <c r="V1391" s="24" t="str">
        <f t="shared" si="812"/>
        <v/>
      </c>
      <c r="W1391" s="24" t="str">
        <f t="shared" si="813"/>
        <v/>
      </c>
      <c r="X1391" s="24" t="str">
        <f t="shared" si="814"/>
        <v/>
      </c>
      <c r="Y1391" s="24" t="str">
        <f t="shared" si="815"/>
        <v/>
      </c>
      <c r="Z1391" s="24" t="str">
        <f t="shared" si="816"/>
        <v/>
      </c>
      <c r="AA1391" s="24" t="b">
        <f t="shared" si="817"/>
        <v>0</v>
      </c>
      <c r="AB1391" s="34" t="str">
        <f t="shared" si="818"/>
        <v/>
      </c>
      <c r="AC1391" s="34">
        <f t="shared" si="819"/>
        <v>0</v>
      </c>
      <c r="AD1391" s="34">
        <f t="shared" si="820"/>
        <v>0</v>
      </c>
      <c r="AE1391" s="34" t="str">
        <f t="shared" si="821"/>
        <v xml:space="preserve"> 0</v>
      </c>
      <c r="AF1391" s="34">
        <f t="shared" si="822"/>
        <v>0</v>
      </c>
      <c r="AG1391" s="34">
        <f t="shared" si="823"/>
        <v>0</v>
      </c>
      <c r="AH1391" s="34" t="str">
        <f t="shared" si="824"/>
        <v/>
      </c>
      <c r="AI1391" s="172" t="str">
        <f>IF(AJ1391&lt;&gt;"",MAX(AI$3:AI1390)+1,"")</f>
        <v/>
      </c>
      <c r="AJ1391" s="172" t="str">
        <f t="shared" si="825"/>
        <v/>
      </c>
      <c r="AK1391" s="172" t="str">
        <f t="shared" si="826"/>
        <v/>
      </c>
      <c r="AL1391" s="172" t="str">
        <f t="shared" si="827"/>
        <v/>
      </c>
      <c r="AM1391" s="172" t="str">
        <f>IF(AN1391&lt;&gt;"",MAX(AM$3:AM1390)+1,"")</f>
        <v/>
      </c>
      <c r="AN1391" s="172" t="str">
        <f t="shared" si="828"/>
        <v/>
      </c>
      <c r="AO1391" s="172" t="str">
        <f t="shared" si="829"/>
        <v/>
      </c>
      <c r="AP1391" s="172" t="str">
        <f t="shared" si="830"/>
        <v/>
      </c>
      <c r="AQ1391" s="172" t="str">
        <f t="shared" si="831"/>
        <v/>
      </c>
      <c r="AR1391" s="172" t="str">
        <f>Table1[[#This Row],[Sex ]]&amp;Table1[[#This Row],[Month]]</f>
        <v/>
      </c>
    </row>
    <row r="1392" spans="2:44" x14ac:dyDescent="0.3">
      <c r="B1392" s="14"/>
      <c r="C1392" s="14"/>
      <c r="D1392" s="14"/>
      <c r="E1392" s="14"/>
      <c r="F1392" s="14"/>
      <c r="G1392" s="14"/>
      <c r="H1392" s="14"/>
      <c r="I1392" s="14"/>
      <c r="J1392" s="14"/>
      <c r="K1392" s="14"/>
      <c r="L1392" s="14"/>
      <c r="M1392" s="24" t="str">
        <f t="shared" si="803"/>
        <v/>
      </c>
      <c r="N1392" s="24" t="str">
        <f t="shared" si="804"/>
        <v/>
      </c>
      <c r="O1392" s="24" t="str">
        <f t="shared" si="805"/>
        <v xml:space="preserve"> </v>
      </c>
      <c r="P1392" s="24">
        <f t="shared" si="806"/>
        <v>0</v>
      </c>
      <c r="Q1392" s="25">
        <f t="shared" si="807"/>
        <v>0</v>
      </c>
      <c r="R1392" s="26">
        <f t="shared" si="808"/>
        <v>0</v>
      </c>
      <c r="S1392" s="24" t="str">
        <f t="shared" si="809"/>
        <v/>
      </c>
      <c r="T1392" s="24" t="str">
        <f t="shared" si="810"/>
        <v/>
      </c>
      <c r="U1392" s="24" t="str">
        <f t="shared" si="811"/>
        <v/>
      </c>
      <c r="V1392" s="24" t="str">
        <f t="shared" si="812"/>
        <v/>
      </c>
      <c r="W1392" s="24" t="str">
        <f t="shared" si="813"/>
        <v/>
      </c>
      <c r="X1392" s="24" t="str">
        <f t="shared" si="814"/>
        <v/>
      </c>
      <c r="Y1392" s="24" t="str">
        <f t="shared" si="815"/>
        <v/>
      </c>
      <c r="Z1392" s="24" t="str">
        <f t="shared" si="816"/>
        <v/>
      </c>
      <c r="AA1392" s="24" t="b">
        <f t="shared" si="817"/>
        <v>0</v>
      </c>
      <c r="AB1392" s="34" t="str">
        <f t="shared" si="818"/>
        <v/>
      </c>
      <c r="AC1392" s="34">
        <f t="shared" si="819"/>
        <v>0</v>
      </c>
      <c r="AD1392" s="34">
        <f t="shared" si="820"/>
        <v>0</v>
      </c>
      <c r="AE1392" s="34" t="str">
        <f t="shared" si="821"/>
        <v xml:space="preserve"> 0</v>
      </c>
      <c r="AF1392" s="34">
        <f t="shared" si="822"/>
        <v>0</v>
      </c>
      <c r="AG1392" s="34">
        <f t="shared" si="823"/>
        <v>0</v>
      </c>
      <c r="AH1392" s="34" t="str">
        <f t="shared" si="824"/>
        <v/>
      </c>
      <c r="AI1392" s="172" t="str">
        <f>IF(AJ1392&lt;&gt;"",MAX(AI$3:AI1391)+1,"")</f>
        <v/>
      </c>
      <c r="AJ1392" s="172" t="str">
        <f t="shared" si="825"/>
        <v/>
      </c>
      <c r="AK1392" s="172" t="str">
        <f t="shared" si="826"/>
        <v/>
      </c>
      <c r="AL1392" s="172" t="str">
        <f t="shared" si="827"/>
        <v/>
      </c>
      <c r="AM1392" s="172" t="str">
        <f>IF(AN1392&lt;&gt;"",MAX(AM$3:AM1391)+1,"")</f>
        <v/>
      </c>
      <c r="AN1392" s="172" t="str">
        <f t="shared" si="828"/>
        <v/>
      </c>
      <c r="AO1392" s="172" t="str">
        <f t="shared" si="829"/>
        <v/>
      </c>
      <c r="AP1392" s="172" t="str">
        <f t="shared" si="830"/>
        <v/>
      </c>
      <c r="AQ1392" s="172" t="str">
        <f t="shared" si="831"/>
        <v/>
      </c>
      <c r="AR1392" s="172" t="str">
        <f>Table1[[#This Row],[Sex ]]&amp;Table1[[#This Row],[Month]]</f>
        <v/>
      </c>
    </row>
    <row r="1393" spans="2:44" x14ac:dyDescent="0.3">
      <c r="B1393" s="14"/>
      <c r="C1393" s="14"/>
      <c r="D1393" s="14"/>
      <c r="E1393" s="14"/>
      <c r="F1393" s="14"/>
      <c r="G1393" s="14"/>
      <c r="H1393" s="14"/>
      <c r="I1393" s="14"/>
      <c r="J1393" s="14"/>
      <c r="K1393" s="14"/>
      <c r="L1393" s="14"/>
      <c r="M1393" s="24" t="str">
        <f t="shared" si="803"/>
        <v/>
      </c>
      <c r="N1393" s="24" t="str">
        <f t="shared" si="804"/>
        <v/>
      </c>
      <c r="O1393" s="24" t="str">
        <f t="shared" si="805"/>
        <v xml:space="preserve"> </v>
      </c>
      <c r="P1393" s="24">
        <f t="shared" si="806"/>
        <v>0</v>
      </c>
      <c r="Q1393" s="25">
        <f t="shared" si="807"/>
        <v>0</v>
      </c>
      <c r="R1393" s="26">
        <f t="shared" si="808"/>
        <v>0</v>
      </c>
      <c r="S1393" s="24" t="str">
        <f t="shared" si="809"/>
        <v/>
      </c>
      <c r="T1393" s="24" t="str">
        <f t="shared" si="810"/>
        <v/>
      </c>
      <c r="U1393" s="24" t="str">
        <f t="shared" si="811"/>
        <v/>
      </c>
      <c r="V1393" s="24" t="str">
        <f t="shared" si="812"/>
        <v/>
      </c>
      <c r="W1393" s="24" t="str">
        <f t="shared" si="813"/>
        <v/>
      </c>
      <c r="X1393" s="24" t="str">
        <f t="shared" si="814"/>
        <v/>
      </c>
      <c r="Y1393" s="24" t="str">
        <f t="shared" si="815"/>
        <v/>
      </c>
      <c r="Z1393" s="24" t="str">
        <f t="shared" si="816"/>
        <v/>
      </c>
      <c r="AA1393" s="24" t="b">
        <f t="shared" si="817"/>
        <v>0</v>
      </c>
      <c r="AB1393" s="34" t="str">
        <f t="shared" si="818"/>
        <v/>
      </c>
      <c r="AC1393" s="34">
        <f t="shared" si="819"/>
        <v>0</v>
      </c>
      <c r="AD1393" s="34">
        <f t="shared" si="820"/>
        <v>0</v>
      </c>
      <c r="AE1393" s="34" t="str">
        <f t="shared" si="821"/>
        <v xml:space="preserve"> 0</v>
      </c>
      <c r="AF1393" s="34">
        <f t="shared" si="822"/>
        <v>0</v>
      </c>
      <c r="AG1393" s="34">
        <f t="shared" si="823"/>
        <v>0</v>
      </c>
      <c r="AH1393" s="34" t="str">
        <f t="shared" si="824"/>
        <v/>
      </c>
      <c r="AI1393" s="172" t="str">
        <f>IF(AJ1393&lt;&gt;"",MAX(AI$3:AI1392)+1,"")</f>
        <v/>
      </c>
      <c r="AJ1393" s="172" t="str">
        <f t="shared" si="825"/>
        <v/>
      </c>
      <c r="AK1393" s="172" t="str">
        <f t="shared" si="826"/>
        <v/>
      </c>
      <c r="AL1393" s="172" t="str">
        <f t="shared" si="827"/>
        <v/>
      </c>
      <c r="AM1393" s="172" t="str">
        <f>IF(AN1393&lt;&gt;"",MAX(AM$3:AM1392)+1,"")</f>
        <v/>
      </c>
      <c r="AN1393" s="172" t="str">
        <f t="shared" si="828"/>
        <v/>
      </c>
      <c r="AO1393" s="172" t="str">
        <f t="shared" si="829"/>
        <v/>
      </c>
      <c r="AP1393" s="172" t="str">
        <f t="shared" si="830"/>
        <v/>
      </c>
      <c r="AQ1393" s="172" t="str">
        <f t="shared" si="831"/>
        <v/>
      </c>
      <c r="AR1393" s="172" t="str">
        <f>Table1[[#This Row],[Sex ]]&amp;Table1[[#This Row],[Month]]</f>
        <v/>
      </c>
    </row>
    <row r="1394" spans="2:44" x14ac:dyDescent="0.3">
      <c r="B1394" s="14"/>
      <c r="C1394" s="14"/>
      <c r="D1394" s="14"/>
      <c r="E1394" s="14"/>
      <c r="F1394" s="14"/>
      <c r="G1394" s="14"/>
      <c r="H1394" s="14"/>
      <c r="I1394" s="14"/>
      <c r="J1394" s="14"/>
      <c r="K1394" s="14"/>
      <c r="L1394" s="14"/>
      <c r="M1394" s="24" t="str">
        <f t="shared" si="803"/>
        <v/>
      </c>
      <c r="N1394" s="24" t="str">
        <f t="shared" si="804"/>
        <v/>
      </c>
      <c r="O1394" s="24" t="str">
        <f t="shared" si="805"/>
        <v xml:space="preserve"> </v>
      </c>
      <c r="P1394" s="24">
        <f t="shared" si="806"/>
        <v>0</v>
      </c>
      <c r="Q1394" s="25">
        <f t="shared" si="807"/>
        <v>0</v>
      </c>
      <c r="R1394" s="26">
        <f t="shared" si="808"/>
        <v>0</v>
      </c>
      <c r="S1394" s="24" t="str">
        <f t="shared" si="809"/>
        <v/>
      </c>
      <c r="T1394" s="24" t="str">
        <f t="shared" si="810"/>
        <v/>
      </c>
      <c r="U1394" s="24" t="str">
        <f t="shared" si="811"/>
        <v/>
      </c>
      <c r="V1394" s="24" t="str">
        <f t="shared" si="812"/>
        <v/>
      </c>
      <c r="W1394" s="24" t="str">
        <f t="shared" si="813"/>
        <v/>
      </c>
      <c r="X1394" s="24" t="str">
        <f t="shared" si="814"/>
        <v/>
      </c>
      <c r="Y1394" s="24" t="str">
        <f t="shared" si="815"/>
        <v/>
      </c>
      <c r="Z1394" s="24" t="str">
        <f t="shared" si="816"/>
        <v/>
      </c>
      <c r="AA1394" s="24" t="b">
        <f t="shared" si="817"/>
        <v>0</v>
      </c>
      <c r="AB1394" s="34" t="str">
        <f t="shared" si="818"/>
        <v/>
      </c>
      <c r="AC1394" s="34">
        <f t="shared" si="819"/>
        <v>0</v>
      </c>
      <c r="AD1394" s="34">
        <f t="shared" si="820"/>
        <v>0</v>
      </c>
      <c r="AE1394" s="34" t="str">
        <f t="shared" si="821"/>
        <v xml:space="preserve"> 0</v>
      </c>
      <c r="AF1394" s="34">
        <f t="shared" si="822"/>
        <v>0</v>
      </c>
      <c r="AG1394" s="34">
        <f t="shared" si="823"/>
        <v>0</v>
      </c>
      <c r="AH1394" s="34" t="str">
        <f t="shared" si="824"/>
        <v/>
      </c>
      <c r="AI1394" s="172" t="str">
        <f>IF(AJ1394&lt;&gt;"",MAX(AI$3:AI1393)+1,"")</f>
        <v/>
      </c>
      <c r="AJ1394" s="172" t="str">
        <f t="shared" si="825"/>
        <v/>
      </c>
      <c r="AK1394" s="172" t="str">
        <f t="shared" si="826"/>
        <v/>
      </c>
      <c r="AL1394" s="172" t="str">
        <f t="shared" si="827"/>
        <v/>
      </c>
      <c r="AM1394" s="172" t="str">
        <f>IF(AN1394&lt;&gt;"",MAX(AM$3:AM1393)+1,"")</f>
        <v/>
      </c>
      <c r="AN1394" s="172" t="str">
        <f t="shared" si="828"/>
        <v/>
      </c>
      <c r="AO1394" s="172" t="str">
        <f t="shared" si="829"/>
        <v/>
      </c>
      <c r="AP1394" s="172" t="str">
        <f t="shared" si="830"/>
        <v/>
      </c>
      <c r="AQ1394" s="172" t="str">
        <f t="shared" si="831"/>
        <v/>
      </c>
      <c r="AR1394" s="172" t="str">
        <f>Table1[[#This Row],[Sex ]]&amp;Table1[[#This Row],[Month]]</f>
        <v/>
      </c>
    </row>
    <row r="1395" spans="2:44" x14ac:dyDescent="0.3">
      <c r="B1395" s="14"/>
      <c r="C1395" s="14"/>
      <c r="D1395" s="14"/>
      <c r="E1395" s="14"/>
      <c r="F1395" s="14"/>
      <c r="G1395" s="14"/>
      <c r="H1395" s="14"/>
      <c r="I1395" s="14"/>
      <c r="J1395" s="14"/>
      <c r="K1395" s="14"/>
      <c r="L1395" s="14"/>
      <c r="M1395" s="24" t="str">
        <f t="shared" si="803"/>
        <v/>
      </c>
      <c r="N1395" s="24" t="str">
        <f t="shared" si="804"/>
        <v/>
      </c>
      <c r="O1395" s="24" t="str">
        <f t="shared" si="805"/>
        <v xml:space="preserve"> </v>
      </c>
      <c r="P1395" s="24">
        <f t="shared" si="806"/>
        <v>0</v>
      </c>
      <c r="Q1395" s="25">
        <f t="shared" si="807"/>
        <v>0</v>
      </c>
      <c r="R1395" s="26">
        <f t="shared" si="808"/>
        <v>0</v>
      </c>
      <c r="S1395" s="24" t="str">
        <f t="shared" si="809"/>
        <v/>
      </c>
      <c r="T1395" s="24" t="str">
        <f t="shared" si="810"/>
        <v/>
      </c>
      <c r="U1395" s="24" t="str">
        <f t="shared" si="811"/>
        <v/>
      </c>
      <c r="V1395" s="24" t="str">
        <f t="shared" si="812"/>
        <v/>
      </c>
      <c r="W1395" s="24" t="str">
        <f t="shared" si="813"/>
        <v/>
      </c>
      <c r="X1395" s="24" t="str">
        <f t="shared" si="814"/>
        <v/>
      </c>
      <c r="Y1395" s="24" t="str">
        <f t="shared" si="815"/>
        <v/>
      </c>
      <c r="Z1395" s="24" t="str">
        <f t="shared" si="816"/>
        <v/>
      </c>
      <c r="AA1395" s="24" t="b">
        <f t="shared" si="817"/>
        <v>0</v>
      </c>
      <c r="AB1395" s="34" t="str">
        <f t="shared" si="818"/>
        <v/>
      </c>
      <c r="AC1395" s="34">
        <f t="shared" si="819"/>
        <v>0</v>
      </c>
      <c r="AD1395" s="34">
        <f t="shared" si="820"/>
        <v>0</v>
      </c>
      <c r="AE1395" s="34" t="str">
        <f t="shared" si="821"/>
        <v xml:space="preserve"> 0</v>
      </c>
      <c r="AF1395" s="34">
        <f t="shared" si="822"/>
        <v>0</v>
      </c>
      <c r="AG1395" s="34">
        <f t="shared" si="823"/>
        <v>0</v>
      </c>
      <c r="AH1395" s="34" t="str">
        <f t="shared" si="824"/>
        <v/>
      </c>
      <c r="AI1395" s="172" t="str">
        <f>IF(AJ1395&lt;&gt;"",MAX(AI$3:AI1394)+1,"")</f>
        <v/>
      </c>
      <c r="AJ1395" s="172" t="str">
        <f t="shared" si="825"/>
        <v/>
      </c>
      <c r="AK1395" s="172" t="str">
        <f t="shared" si="826"/>
        <v/>
      </c>
      <c r="AL1395" s="172" t="str">
        <f t="shared" si="827"/>
        <v/>
      </c>
      <c r="AM1395" s="172" t="str">
        <f>IF(AN1395&lt;&gt;"",MAX(AM$3:AM1394)+1,"")</f>
        <v/>
      </c>
      <c r="AN1395" s="172" t="str">
        <f t="shared" si="828"/>
        <v/>
      </c>
      <c r="AO1395" s="172" t="str">
        <f t="shared" si="829"/>
        <v/>
      </c>
      <c r="AP1395" s="172" t="str">
        <f t="shared" si="830"/>
        <v/>
      </c>
      <c r="AQ1395" s="172" t="str">
        <f t="shared" si="831"/>
        <v/>
      </c>
      <c r="AR1395" s="172" t="str">
        <f>Table1[[#This Row],[Sex ]]&amp;Table1[[#This Row],[Month]]</f>
        <v/>
      </c>
    </row>
    <row r="1396" spans="2:44" x14ac:dyDescent="0.3">
      <c r="B1396" s="14"/>
      <c r="C1396" s="14"/>
      <c r="D1396" s="14"/>
      <c r="E1396" s="14"/>
      <c r="F1396" s="14"/>
      <c r="G1396" s="14"/>
      <c r="H1396" s="14"/>
      <c r="I1396" s="14"/>
      <c r="J1396" s="14"/>
      <c r="K1396" s="14"/>
      <c r="L1396" s="14"/>
      <c r="M1396" s="24" t="str">
        <f t="shared" si="803"/>
        <v/>
      </c>
      <c r="N1396" s="24" t="str">
        <f t="shared" si="804"/>
        <v/>
      </c>
      <c r="O1396" s="24" t="str">
        <f t="shared" si="805"/>
        <v xml:space="preserve"> </v>
      </c>
      <c r="P1396" s="24">
        <f t="shared" si="806"/>
        <v>0</v>
      </c>
      <c r="Q1396" s="25">
        <f t="shared" si="807"/>
        <v>0</v>
      </c>
      <c r="R1396" s="26">
        <f t="shared" si="808"/>
        <v>0</v>
      </c>
      <c r="S1396" s="24" t="str">
        <f t="shared" si="809"/>
        <v/>
      </c>
      <c r="T1396" s="24" t="str">
        <f t="shared" si="810"/>
        <v/>
      </c>
      <c r="U1396" s="24" t="str">
        <f t="shared" si="811"/>
        <v/>
      </c>
      <c r="V1396" s="24" t="str">
        <f t="shared" si="812"/>
        <v/>
      </c>
      <c r="W1396" s="24" t="str">
        <f t="shared" si="813"/>
        <v/>
      </c>
      <c r="X1396" s="24" t="str">
        <f t="shared" si="814"/>
        <v/>
      </c>
      <c r="Y1396" s="24" t="str">
        <f t="shared" si="815"/>
        <v/>
      </c>
      <c r="Z1396" s="24" t="str">
        <f t="shared" si="816"/>
        <v/>
      </c>
      <c r="AA1396" s="24" t="b">
        <f t="shared" si="817"/>
        <v>0</v>
      </c>
      <c r="AB1396" s="34" t="str">
        <f t="shared" si="818"/>
        <v/>
      </c>
      <c r="AC1396" s="34">
        <f t="shared" si="819"/>
        <v>0</v>
      </c>
      <c r="AD1396" s="34">
        <f t="shared" si="820"/>
        <v>0</v>
      </c>
      <c r="AE1396" s="34" t="str">
        <f t="shared" si="821"/>
        <v xml:space="preserve"> 0</v>
      </c>
      <c r="AF1396" s="34">
        <f t="shared" si="822"/>
        <v>0</v>
      </c>
      <c r="AG1396" s="34">
        <f t="shared" si="823"/>
        <v>0</v>
      </c>
      <c r="AH1396" s="34" t="str">
        <f t="shared" si="824"/>
        <v/>
      </c>
      <c r="AI1396" s="172" t="str">
        <f>IF(AJ1396&lt;&gt;"",MAX(AI$3:AI1395)+1,"")</f>
        <v/>
      </c>
      <c r="AJ1396" s="172" t="str">
        <f t="shared" si="825"/>
        <v/>
      </c>
      <c r="AK1396" s="172" t="str">
        <f t="shared" si="826"/>
        <v/>
      </c>
      <c r="AL1396" s="172" t="str">
        <f t="shared" si="827"/>
        <v/>
      </c>
      <c r="AM1396" s="172" t="str">
        <f>IF(AN1396&lt;&gt;"",MAX(AM$3:AM1395)+1,"")</f>
        <v/>
      </c>
      <c r="AN1396" s="172" t="str">
        <f t="shared" si="828"/>
        <v/>
      </c>
      <c r="AO1396" s="172" t="str">
        <f t="shared" si="829"/>
        <v/>
      </c>
      <c r="AP1396" s="172" t="str">
        <f t="shared" si="830"/>
        <v/>
      </c>
      <c r="AQ1396" s="172" t="str">
        <f t="shared" si="831"/>
        <v/>
      </c>
      <c r="AR1396" s="172" t="str">
        <f>Table1[[#This Row],[Sex ]]&amp;Table1[[#This Row],[Month]]</f>
        <v/>
      </c>
    </row>
    <row r="1397" spans="2:44" x14ac:dyDescent="0.3">
      <c r="B1397" s="14"/>
      <c r="C1397" s="14"/>
      <c r="D1397" s="14"/>
      <c r="E1397" s="14"/>
      <c r="F1397" s="14"/>
      <c r="G1397" s="14"/>
      <c r="H1397" s="14"/>
      <c r="I1397" s="14"/>
      <c r="J1397" s="14"/>
      <c r="K1397" s="14"/>
      <c r="L1397" s="14"/>
      <c r="M1397" s="24" t="str">
        <f t="shared" si="803"/>
        <v/>
      </c>
      <c r="N1397" s="24" t="str">
        <f t="shared" si="804"/>
        <v/>
      </c>
      <c r="O1397" s="24" t="str">
        <f t="shared" si="805"/>
        <v xml:space="preserve"> </v>
      </c>
      <c r="P1397" s="24">
        <f t="shared" si="806"/>
        <v>0</v>
      </c>
      <c r="Q1397" s="25">
        <f t="shared" si="807"/>
        <v>0</v>
      </c>
      <c r="R1397" s="26">
        <f t="shared" si="808"/>
        <v>0</v>
      </c>
      <c r="S1397" s="24" t="str">
        <f t="shared" si="809"/>
        <v/>
      </c>
      <c r="T1397" s="24" t="str">
        <f t="shared" si="810"/>
        <v/>
      </c>
      <c r="U1397" s="24" t="str">
        <f t="shared" si="811"/>
        <v/>
      </c>
      <c r="V1397" s="24" t="str">
        <f t="shared" si="812"/>
        <v/>
      </c>
      <c r="W1397" s="24" t="str">
        <f t="shared" si="813"/>
        <v/>
      </c>
      <c r="X1397" s="24" t="str">
        <f t="shared" si="814"/>
        <v/>
      </c>
      <c r="Y1397" s="24" t="str">
        <f t="shared" si="815"/>
        <v/>
      </c>
      <c r="Z1397" s="24" t="str">
        <f t="shared" si="816"/>
        <v/>
      </c>
      <c r="AA1397" s="24" t="b">
        <f t="shared" si="817"/>
        <v>0</v>
      </c>
      <c r="AB1397" s="34" t="str">
        <f t="shared" si="818"/>
        <v/>
      </c>
      <c r="AC1397" s="34">
        <f t="shared" si="819"/>
        <v>0</v>
      </c>
      <c r="AD1397" s="34">
        <f t="shared" si="820"/>
        <v>0</v>
      </c>
      <c r="AE1397" s="34" t="str">
        <f t="shared" si="821"/>
        <v xml:space="preserve"> 0</v>
      </c>
      <c r="AF1397" s="34">
        <f t="shared" si="822"/>
        <v>0</v>
      </c>
      <c r="AG1397" s="34">
        <f t="shared" si="823"/>
        <v>0</v>
      </c>
      <c r="AH1397" s="34" t="str">
        <f t="shared" si="824"/>
        <v/>
      </c>
      <c r="AI1397" s="172" t="str">
        <f>IF(AJ1397&lt;&gt;"",MAX(AI$3:AI1396)+1,"")</f>
        <v/>
      </c>
      <c r="AJ1397" s="172" t="str">
        <f t="shared" si="825"/>
        <v/>
      </c>
      <c r="AK1397" s="172" t="str">
        <f t="shared" si="826"/>
        <v/>
      </c>
      <c r="AL1397" s="172" t="str">
        <f t="shared" si="827"/>
        <v/>
      </c>
      <c r="AM1397" s="172" t="str">
        <f>IF(AN1397&lt;&gt;"",MAX(AM$3:AM1396)+1,"")</f>
        <v/>
      </c>
      <c r="AN1397" s="172" t="str">
        <f t="shared" si="828"/>
        <v/>
      </c>
      <c r="AO1397" s="172" t="str">
        <f t="shared" si="829"/>
        <v/>
      </c>
      <c r="AP1397" s="172" t="str">
        <f t="shared" si="830"/>
        <v/>
      </c>
      <c r="AQ1397" s="172" t="str">
        <f t="shared" si="831"/>
        <v/>
      </c>
      <c r="AR1397" s="172" t="str">
        <f>Table1[[#This Row],[Sex ]]&amp;Table1[[#This Row],[Month]]</f>
        <v/>
      </c>
    </row>
    <row r="1398" spans="2:44" x14ac:dyDescent="0.3">
      <c r="B1398" s="14"/>
      <c r="C1398" s="14"/>
      <c r="D1398" s="14"/>
      <c r="E1398" s="14"/>
      <c r="F1398" s="14"/>
      <c r="G1398" s="14"/>
      <c r="H1398" s="14"/>
      <c r="I1398" s="14"/>
      <c r="J1398" s="14"/>
      <c r="K1398" s="14"/>
      <c r="L1398" s="14"/>
      <c r="M1398" s="24" t="str">
        <f t="shared" si="803"/>
        <v/>
      </c>
      <c r="N1398" s="24" t="str">
        <f t="shared" si="804"/>
        <v/>
      </c>
      <c r="O1398" s="24" t="str">
        <f t="shared" si="805"/>
        <v xml:space="preserve"> </v>
      </c>
      <c r="P1398" s="24">
        <f t="shared" si="806"/>
        <v>0</v>
      </c>
      <c r="Q1398" s="25">
        <f t="shared" si="807"/>
        <v>0</v>
      </c>
      <c r="R1398" s="26">
        <f t="shared" si="808"/>
        <v>0</v>
      </c>
      <c r="S1398" s="24" t="str">
        <f t="shared" si="809"/>
        <v/>
      </c>
      <c r="T1398" s="24" t="str">
        <f t="shared" si="810"/>
        <v/>
      </c>
      <c r="U1398" s="24" t="str">
        <f t="shared" si="811"/>
        <v/>
      </c>
      <c r="V1398" s="24" t="str">
        <f t="shared" si="812"/>
        <v/>
      </c>
      <c r="W1398" s="24" t="str">
        <f t="shared" si="813"/>
        <v/>
      </c>
      <c r="X1398" s="24" t="str">
        <f t="shared" si="814"/>
        <v/>
      </c>
      <c r="Y1398" s="24" t="str">
        <f t="shared" si="815"/>
        <v/>
      </c>
      <c r="Z1398" s="24" t="str">
        <f t="shared" si="816"/>
        <v/>
      </c>
      <c r="AA1398" s="24" t="b">
        <f t="shared" si="817"/>
        <v>0</v>
      </c>
      <c r="AB1398" s="34" t="str">
        <f t="shared" si="818"/>
        <v/>
      </c>
      <c r="AC1398" s="34">
        <f t="shared" si="819"/>
        <v>0</v>
      </c>
      <c r="AD1398" s="34">
        <f t="shared" si="820"/>
        <v>0</v>
      </c>
      <c r="AE1398" s="34" t="str">
        <f t="shared" si="821"/>
        <v xml:space="preserve"> 0</v>
      </c>
      <c r="AF1398" s="34">
        <f t="shared" si="822"/>
        <v>0</v>
      </c>
      <c r="AG1398" s="34">
        <f t="shared" si="823"/>
        <v>0</v>
      </c>
      <c r="AH1398" s="34" t="str">
        <f t="shared" si="824"/>
        <v/>
      </c>
      <c r="AI1398" s="172" t="str">
        <f>IF(AJ1398&lt;&gt;"",MAX(AI$3:AI1397)+1,"")</f>
        <v/>
      </c>
      <c r="AJ1398" s="172" t="str">
        <f t="shared" si="825"/>
        <v/>
      </c>
      <c r="AK1398" s="172" t="str">
        <f t="shared" si="826"/>
        <v/>
      </c>
      <c r="AL1398" s="172" t="str">
        <f t="shared" si="827"/>
        <v/>
      </c>
      <c r="AM1398" s="172" t="str">
        <f>IF(AN1398&lt;&gt;"",MAX(AM$3:AM1397)+1,"")</f>
        <v/>
      </c>
      <c r="AN1398" s="172" t="str">
        <f t="shared" si="828"/>
        <v/>
      </c>
      <c r="AO1398" s="172" t="str">
        <f t="shared" si="829"/>
        <v/>
      </c>
      <c r="AP1398" s="172" t="str">
        <f t="shared" si="830"/>
        <v/>
      </c>
      <c r="AQ1398" s="172" t="str">
        <f t="shared" si="831"/>
        <v/>
      </c>
      <c r="AR1398" s="172" t="str">
        <f>Table1[[#This Row],[Sex ]]&amp;Table1[[#This Row],[Month]]</f>
        <v/>
      </c>
    </row>
    <row r="1399" spans="2:44" x14ac:dyDescent="0.3">
      <c r="B1399" s="14"/>
      <c r="C1399" s="14"/>
      <c r="D1399" s="14"/>
      <c r="E1399" s="14"/>
      <c r="F1399" s="14"/>
      <c r="G1399" s="14"/>
      <c r="H1399" s="14"/>
      <c r="I1399" s="14"/>
      <c r="J1399" s="14"/>
      <c r="K1399" s="14"/>
      <c r="L1399" s="14"/>
      <c r="M1399" s="24" t="str">
        <f t="shared" si="803"/>
        <v/>
      </c>
      <c r="N1399" s="24" t="str">
        <f t="shared" si="804"/>
        <v/>
      </c>
      <c r="O1399" s="24" t="str">
        <f t="shared" si="805"/>
        <v xml:space="preserve"> </v>
      </c>
      <c r="P1399" s="24">
        <f t="shared" si="806"/>
        <v>0</v>
      </c>
      <c r="Q1399" s="25">
        <f t="shared" si="807"/>
        <v>0</v>
      </c>
      <c r="R1399" s="26">
        <f t="shared" si="808"/>
        <v>0</v>
      </c>
      <c r="S1399" s="24" t="str">
        <f t="shared" si="809"/>
        <v/>
      </c>
      <c r="T1399" s="24" t="str">
        <f t="shared" si="810"/>
        <v/>
      </c>
      <c r="U1399" s="24" t="str">
        <f t="shared" si="811"/>
        <v/>
      </c>
      <c r="V1399" s="24" t="str">
        <f t="shared" si="812"/>
        <v/>
      </c>
      <c r="W1399" s="24" t="str">
        <f t="shared" si="813"/>
        <v/>
      </c>
      <c r="X1399" s="24" t="str">
        <f t="shared" si="814"/>
        <v/>
      </c>
      <c r="Y1399" s="24" t="str">
        <f t="shared" si="815"/>
        <v/>
      </c>
      <c r="Z1399" s="24" t="str">
        <f t="shared" si="816"/>
        <v/>
      </c>
      <c r="AA1399" s="24" t="b">
        <f t="shared" si="817"/>
        <v>0</v>
      </c>
      <c r="AB1399" s="34" t="str">
        <f t="shared" si="818"/>
        <v/>
      </c>
      <c r="AC1399" s="34">
        <f t="shared" si="819"/>
        <v>0</v>
      </c>
      <c r="AD1399" s="34">
        <f t="shared" si="820"/>
        <v>0</v>
      </c>
      <c r="AE1399" s="34" t="str">
        <f t="shared" si="821"/>
        <v xml:space="preserve"> 0</v>
      </c>
      <c r="AF1399" s="34">
        <f t="shared" si="822"/>
        <v>0</v>
      </c>
      <c r="AG1399" s="34">
        <f t="shared" si="823"/>
        <v>0</v>
      </c>
      <c r="AH1399" s="34" t="str">
        <f t="shared" si="824"/>
        <v/>
      </c>
      <c r="AI1399" s="172" t="str">
        <f>IF(AJ1399&lt;&gt;"",MAX(AI$3:AI1398)+1,"")</f>
        <v/>
      </c>
      <c r="AJ1399" s="172" t="str">
        <f t="shared" si="825"/>
        <v/>
      </c>
      <c r="AK1399" s="172" t="str">
        <f t="shared" si="826"/>
        <v/>
      </c>
      <c r="AL1399" s="172" t="str">
        <f t="shared" si="827"/>
        <v/>
      </c>
      <c r="AM1399" s="172" t="str">
        <f>IF(AN1399&lt;&gt;"",MAX(AM$3:AM1398)+1,"")</f>
        <v/>
      </c>
      <c r="AN1399" s="172" t="str">
        <f t="shared" si="828"/>
        <v/>
      </c>
      <c r="AO1399" s="172" t="str">
        <f t="shared" si="829"/>
        <v/>
      </c>
      <c r="AP1399" s="172" t="str">
        <f t="shared" si="830"/>
        <v/>
      </c>
      <c r="AQ1399" s="172" t="str">
        <f t="shared" si="831"/>
        <v/>
      </c>
      <c r="AR1399" s="172" t="str">
        <f>Table1[[#This Row],[Sex ]]&amp;Table1[[#This Row],[Month]]</f>
        <v/>
      </c>
    </row>
    <row r="1400" spans="2:44" x14ac:dyDescent="0.3">
      <c r="B1400" s="14"/>
      <c r="C1400" s="14"/>
      <c r="D1400" s="14"/>
      <c r="E1400" s="14"/>
      <c r="F1400" s="14"/>
      <c r="G1400" s="14"/>
      <c r="H1400" s="14"/>
      <c r="I1400" s="14"/>
      <c r="J1400" s="14"/>
      <c r="K1400" s="14"/>
      <c r="L1400" s="14"/>
      <c r="M1400" s="24" t="str">
        <f t="shared" si="803"/>
        <v/>
      </c>
      <c r="N1400" s="24" t="str">
        <f t="shared" si="804"/>
        <v/>
      </c>
      <c r="O1400" s="24" t="str">
        <f t="shared" si="805"/>
        <v xml:space="preserve"> </v>
      </c>
      <c r="P1400" s="24">
        <f t="shared" si="806"/>
        <v>0</v>
      </c>
      <c r="Q1400" s="25">
        <f t="shared" si="807"/>
        <v>0</v>
      </c>
      <c r="R1400" s="26">
        <f t="shared" si="808"/>
        <v>0</v>
      </c>
      <c r="S1400" s="24" t="str">
        <f t="shared" si="809"/>
        <v/>
      </c>
      <c r="T1400" s="24" t="str">
        <f t="shared" si="810"/>
        <v/>
      </c>
      <c r="U1400" s="24" t="str">
        <f t="shared" si="811"/>
        <v/>
      </c>
      <c r="V1400" s="24" t="str">
        <f t="shared" si="812"/>
        <v/>
      </c>
      <c r="W1400" s="24" t="str">
        <f t="shared" si="813"/>
        <v/>
      </c>
      <c r="X1400" s="24" t="str">
        <f t="shared" si="814"/>
        <v/>
      </c>
      <c r="Y1400" s="24" t="str">
        <f t="shared" si="815"/>
        <v/>
      </c>
      <c r="Z1400" s="24" t="str">
        <f t="shared" si="816"/>
        <v/>
      </c>
      <c r="AA1400" s="24" t="b">
        <f t="shared" si="817"/>
        <v>0</v>
      </c>
      <c r="AB1400" s="34" t="str">
        <f t="shared" si="818"/>
        <v/>
      </c>
      <c r="AC1400" s="34">
        <f t="shared" si="819"/>
        <v>0</v>
      </c>
      <c r="AD1400" s="34">
        <f t="shared" si="820"/>
        <v>0</v>
      </c>
      <c r="AE1400" s="34" t="str">
        <f t="shared" si="821"/>
        <v xml:space="preserve"> 0</v>
      </c>
      <c r="AF1400" s="34">
        <f t="shared" si="822"/>
        <v>0</v>
      </c>
      <c r="AG1400" s="34">
        <f t="shared" si="823"/>
        <v>0</v>
      </c>
      <c r="AH1400" s="34" t="str">
        <f t="shared" si="824"/>
        <v/>
      </c>
      <c r="AI1400" s="172" t="str">
        <f>IF(AJ1400&lt;&gt;"",MAX(AI$3:AI1399)+1,"")</f>
        <v/>
      </c>
      <c r="AJ1400" s="172" t="str">
        <f t="shared" si="825"/>
        <v/>
      </c>
      <c r="AK1400" s="172" t="str">
        <f t="shared" si="826"/>
        <v/>
      </c>
      <c r="AL1400" s="172" t="str">
        <f t="shared" si="827"/>
        <v/>
      </c>
      <c r="AM1400" s="172" t="str">
        <f>IF(AN1400&lt;&gt;"",MAX(AM$3:AM1399)+1,"")</f>
        <v/>
      </c>
      <c r="AN1400" s="172" t="str">
        <f t="shared" si="828"/>
        <v/>
      </c>
      <c r="AO1400" s="172" t="str">
        <f t="shared" si="829"/>
        <v/>
      </c>
      <c r="AP1400" s="172" t="str">
        <f t="shared" si="830"/>
        <v/>
      </c>
      <c r="AQ1400" s="172" t="str">
        <f t="shared" si="831"/>
        <v/>
      </c>
      <c r="AR1400" s="172" t="str">
        <f>Table1[[#This Row],[Sex ]]&amp;Table1[[#This Row],[Month]]</f>
        <v/>
      </c>
    </row>
    <row r="1401" spans="2:44" x14ac:dyDescent="0.3">
      <c r="B1401" s="14"/>
      <c r="C1401" s="14"/>
      <c r="D1401" s="14"/>
      <c r="E1401" s="14"/>
      <c r="F1401" s="14"/>
      <c r="G1401" s="14"/>
      <c r="H1401" s="14"/>
      <c r="I1401" s="14"/>
      <c r="J1401" s="14"/>
      <c r="K1401" s="14"/>
      <c r="L1401" s="14"/>
      <c r="M1401" s="24" t="str">
        <f t="shared" si="803"/>
        <v/>
      </c>
      <c r="N1401" s="24" t="str">
        <f t="shared" si="804"/>
        <v/>
      </c>
      <c r="O1401" s="24" t="str">
        <f t="shared" si="805"/>
        <v xml:space="preserve"> </v>
      </c>
      <c r="P1401" s="24">
        <f t="shared" si="806"/>
        <v>0</v>
      </c>
      <c r="Q1401" s="25">
        <f t="shared" si="807"/>
        <v>0</v>
      </c>
      <c r="R1401" s="26">
        <f t="shared" si="808"/>
        <v>0</v>
      </c>
      <c r="S1401" s="24" t="str">
        <f t="shared" si="809"/>
        <v/>
      </c>
      <c r="T1401" s="24" t="str">
        <f t="shared" si="810"/>
        <v/>
      </c>
      <c r="U1401" s="24" t="str">
        <f t="shared" si="811"/>
        <v/>
      </c>
      <c r="V1401" s="24" t="str">
        <f t="shared" si="812"/>
        <v/>
      </c>
      <c r="W1401" s="24" t="str">
        <f t="shared" si="813"/>
        <v/>
      </c>
      <c r="X1401" s="24" t="str">
        <f t="shared" si="814"/>
        <v/>
      </c>
      <c r="Y1401" s="24" t="str">
        <f t="shared" si="815"/>
        <v/>
      </c>
      <c r="Z1401" s="24" t="str">
        <f t="shared" si="816"/>
        <v/>
      </c>
      <c r="AA1401" s="24" t="b">
        <f t="shared" si="817"/>
        <v>0</v>
      </c>
      <c r="AB1401" s="34" t="str">
        <f t="shared" si="818"/>
        <v/>
      </c>
      <c r="AC1401" s="34">
        <f t="shared" si="819"/>
        <v>0</v>
      </c>
      <c r="AD1401" s="34">
        <f t="shared" si="820"/>
        <v>0</v>
      </c>
      <c r="AE1401" s="34" t="str">
        <f t="shared" si="821"/>
        <v xml:space="preserve"> 0</v>
      </c>
      <c r="AF1401" s="34">
        <f t="shared" si="822"/>
        <v>0</v>
      </c>
      <c r="AG1401" s="34">
        <f t="shared" si="823"/>
        <v>0</v>
      </c>
      <c r="AH1401" s="34" t="str">
        <f t="shared" si="824"/>
        <v/>
      </c>
      <c r="AI1401" s="172" t="str">
        <f>IF(AJ1401&lt;&gt;"",MAX(AI$3:AI1400)+1,"")</f>
        <v/>
      </c>
      <c r="AJ1401" s="172" t="str">
        <f t="shared" si="825"/>
        <v/>
      </c>
      <c r="AK1401" s="172" t="str">
        <f t="shared" si="826"/>
        <v/>
      </c>
      <c r="AL1401" s="172" t="str">
        <f t="shared" si="827"/>
        <v/>
      </c>
      <c r="AM1401" s="172" t="str">
        <f>IF(AN1401&lt;&gt;"",MAX(AM$3:AM1400)+1,"")</f>
        <v/>
      </c>
      <c r="AN1401" s="172" t="str">
        <f t="shared" si="828"/>
        <v/>
      </c>
      <c r="AO1401" s="172" t="str">
        <f t="shared" si="829"/>
        <v/>
      </c>
      <c r="AP1401" s="172" t="str">
        <f t="shared" si="830"/>
        <v/>
      </c>
      <c r="AQ1401" s="172" t="str">
        <f t="shared" si="831"/>
        <v/>
      </c>
      <c r="AR1401" s="172" t="str">
        <f>Table1[[#This Row],[Sex ]]&amp;Table1[[#This Row],[Month]]</f>
        <v/>
      </c>
    </row>
    <row r="1402" spans="2:44" x14ac:dyDescent="0.3">
      <c r="B1402" s="14"/>
      <c r="C1402" s="14"/>
      <c r="D1402" s="14"/>
      <c r="E1402" s="14"/>
      <c r="F1402" s="14"/>
      <c r="G1402" s="14"/>
      <c r="H1402" s="14"/>
      <c r="I1402" s="14"/>
      <c r="J1402" s="14"/>
      <c r="K1402" s="14"/>
      <c r="L1402" s="14"/>
      <c r="M1402" s="24" t="str">
        <f t="shared" si="803"/>
        <v/>
      </c>
      <c r="N1402" s="24" t="str">
        <f t="shared" si="804"/>
        <v/>
      </c>
      <c r="O1402" s="24" t="str">
        <f t="shared" si="805"/>
        <v xml:space="preserve"> </v>
      </c>
      <c r="P1402" s="24">
        <f t="shared" si="806"/>
        <v>0</v>
      </c>
      <c r="Q1402" s="25">
        <f t="shared" si="807"/>
        <v>0</v>
      </c>
      <c r="R1402" s="26">
        <f t="shared" si="808"/>
        <v>0</v>
      </c>
      <c r="S1402" s="24" t="str">
        <f t="shared" si="809"/>
        <v/>
      </c>
      <c r="T1402" s="24" t="str">
        <f t="shared" si="810"/>
        <v/>
      </c>
      <c r="U1402" s="24" t="str">
        <f t="shared" si="811"/>
        <v/>
      </c>
      <c r="V1402" s="24" t="str">
        <f t="shared" si="812"/>
        <v/>
      </c>
      <c r="W1402" s="24" t="str">
        <f t="shared" si="813"/>
        <v/>
      </c>
      <c r="X1402" s="24" t="str">
        <f t="shared" si="814"/>
        <v/>
      </c>
      <c r="Y1402" s="24" t="str">
        <f t="shared" si="815"/>
        <v/>
      </c>
      <c r="Z1402" s="24" t="str">
        <f t="shared" si="816"/>
        <v/>
      </c>
      <c r="AA1402" s="24" t="b">
        <f t="shared" si="817"/>
        <v>0</v>
      </c>
      <c r="AB1402" s="34" t="str">
        <f t="shared" si="818"/>
        <v/>
      </c>
      <c r="AC1402" s="34">
        <f t="shared" si="819"/>
        <v>0</v>
      </c>
      <c r="AD1402" s="34">
        <f t="shared" si="820"/>
        <v>0</v>
      </c>
      <c r="AE1402" s="34" t="str">
        <f t="shared" si="821"/>
        <v xml:space="preserve"> 0</v>
      </c>
      <c r="AF1402" s="34">
        <f t="shared" si="822"/>
        <v>0</v>
      </c>
      <c r="AG1402" s="34">
        <f t="shared" si="823"/>
        <v>0</v>
      </c>
      <c r="AH1402" s="34" t="str">
        <f t="shared" si="824"/>
        <v/>
      </c>
      <c r="AI1402" s="172" t="str">
        <f>IF(AJ1402&lt;&gt;"",MAX(AI$3:AI1401)+1,"")</f>
        <v/>
      </c>
      <c r="AJ1402" s="172" t="str">
        <f t="shared" si="825"/>
        <v/>
      </c>
      <c r="AK1402" s="172" t="str">
        <f t="shared" si="826"/>
        <v/>
      </c>
      <c r="AL1402" s="172" t="str">
        <f t="shared" si="827"/>
        <v/>
      </c>
      <c r="AM1402" s="172" t="str">
        <f>IF(AN1402&lt;&gt;"",MAX(AM$3:AM1401)+1,"")</f>
        <v/>
      </c>
      <c r="AN1402" s="172" t="str">
        <f t="shared" si="828"/>
        <v/>
      </c>
      <c r="AO1402" s="172" t="str">
        <f t="shared" si="829"/>
        <v/>
      </c>
      <c r="AP1402" s="172" t="str">
        <f t="shared" si="830"/>
        <v/>
      </c>
      <c r="AQ1402" s="172" t="str">
        <f t="shared" si="831"/>
        <v/>
      </c>
      <c r="AR1402" s="172" t="str">
        <f>Table1[[#This Row],[Sex ]]&amp;Table1[[#This Row],[Month]]</f>
        <v/>
      </c>
    </row>
    <row r="1403" spans="2:44" x14ac:dyDescent="0.3">
      <c r="B1403" s="14"/>
      <c r="C1403" s="14"/>
      <c r="D1403" s="14"/>
      <c r="E1403" s="14"/>
      <c r="F1403" s="14"/>
      <c r="G1403" s="14"/>
      <c r="H1403" s="14"/>
      <c r="I1403" s="14"/>
      <c r="J1403" s="14"/>
      <c r="K1403" s="14"/>
      <c r="L1403" s="14"/>
      <c r="M1403" s="24" t="str">
        <f t="shared" si="803"/>
        <v/>
      </c>
      <c r="N1403" s="24" t="str">
        <f t="shared" si="804"/>
        <v/>
      </c>
      <c r="O1403" s="24" t="str">
        <f t="shared" si="805"/>
        <v xml:space="preserve"> </v>
      </c>
      <c r="P1403" s="24">
        <f t="shared" si="806"/>
        <v>0</v>
      </c>
      <c r="Q1403" s="25">
        <f t="shared" si="807"/>
        <v>0</v>
      </c>
      <c r="R1403" s="26">
        <f t="shared" si="808"/>
        <v>0</v>
      </c>
      <c r="S1403" s="24" t="str">
        <f t="shared" si="809"/>
        <v/>
      </c>
      <c r="T1403" s="24" t="str">
        <f t="shared" si="810"/>
        <v/>
      </c>
      <c r="U1403" s="24" t="str">
        <f t="shared" si="811"/>
        <v/>
      </c>
      <c r="V1403" s="24" t="str">
        <f t="shared" si="812"/>
        <v/>
      </c>
      <c r="W1403" s="24" t="str">
        <f t="shared" si="813"/>
        <v/>
      </c>
      <c r="X1403" s="24" t="str">
        <f t="shared" si="814"/>
        <v/>
      </c>
      <c r="Y1403" s="24" t="str">
        <f t="shared" si="815"/>
        <v/>
      </c>
      <c r="Z1403" s="24" t="str">
        <f t="shared" si="816"/>
        <v/>
      </c>
      <c r="AA1403" s="24" t="b">
        <f t="shared" si="817"/>
        <v>0</v>
      </c>
      <c r="AB1403" s="34" t="str">
        <f t="shared" si="818"/>
        <v/>
      </c>
      <c r="AC1403" s="34">
        <f t="shared" si="819"/>
        <v>0</v>
      </c>
      <c r="AD1403" s="34">
        <f t="shared" si="820"/>
        <v>0</v>
      </c>
      <c r="AE1403" s="34" t="str">
        <f t="shared" si="821"/>
        <v xml:space="preserve"> 0</v>
      </c>
      <c r="AF1403" s="34">
        <f t="shared" si="822"/>
        <v>0</v>
      </c>
      <c r="AG1403" s="34">
        <f t="shared" si="823"/>
        <v>0</v>
      </c>
      <c r="AH1403" s="34" t="str">
        <f t="shared" si="824"/>
        <v/>
      </c>
      <c r="AI1403" s="172" t="str">
        <f>IF(AJ1403&lt;&gt;"",MAX(AI$3:AI1402)+1,"")</f>
        <v/>
      </c>
      <c r="AJ1403" s="172" t="str">
        <f t="shared" si="825"/>
        <v/>
      </c>
      <c r="AK1403" s="172" t="str">
        <f t="shared" si="826"/>
        <v/>
      </c>
      <c r="AL1403" s="172" t="str">
        <f t="shared" si="827"/>
        <v/>
      </c>
      <c r="AM1403" s="172" t="str">
        <f>IF(AN1403&lt;&gt;"",MAX(AM$3:AM1402)+1,"")</f>
        <v/>
      </c>
      <c r="AN1403" s="172" t="str">
        <f t="shared" si="828"/>
        <v/>
      </c>
      <c r="AO1403" s="172" t="str">
        <f t="shared" si="829"/>
        <v/>
      </c>
      <c r="AP1403" s="172" t="str">
        <f t="shared" si="830"/>
        <v/>
      </c>
      <c r="AQ1403" s="172" t="str">
        <f t="shared" si="831"/>
        <v/>
      </c>
      <c r="AR1403" s="172" t="str">
        <f>Table1[[#This Row],[Sex ]]&amp;Table1[[#This Row],[Month]]</f>
        <v/>
      </c>
    </row>
    <row r="1404" spans="2:44" x14ac:dyDescent="0.3">
      <c r="B1404" s="14"/>
      <c r="C1404" s="14"/>
      <c r="D1404" s="14"/>
      <c r="E1404" s="14"/>
      <c r="F1404" s="14"/>
      <c r="G1404" s="14"/>
      <c r="H1404" s="14"/>
      <c r="I1404" s="14"/>
      <c r="J1404" s="14"/>
      <c r="K1404" s="14"/>
      <c r="L1404" s="14"/>
      <c r="M1404" s="24" t="str">
        <f t="shared" si="803"/>
        <v/>
      </c>
      <c r="N1404" s="24" t="str">
        <f t="shared" si="804"/>
        <v/>
      </c>
      <c r="O1404" s="24" t="str">
        <f t="shared" si="805"/>
        <v xml:space="preserve"> </v>
      </c>
      <c r="P1404" s="24">
        <f t="shared" si="806"/>
        <v>0</v>
      </c>
      <c r="Q1404" s="25">
        <f t="shared" si="807"/>
        <v>0</v>
      </c>
      <c r="R1404" s="26">
        <f t="shared" si="808"/>
        <v>0</v>
      </c>
      <c r="S1404" s="24" t="str">
        <f t="shared" si="809"/>
        <v/>
      </c>
      <c r="T1404" s="24" t="str">
        <f t="shared" si="810"/>
        <v/>
      </c>
      <c r="U1404" s="24" t="str">
        <f t="shared" si="811"/>
        <v/>
      </c>
      <c r="V1404" s="24" t="str">
        <f t="shared" si="812"/>
        <v/>
      </c>
      <c r="W1404" s="24" t="str">
        <f t="shared" si="813"/>
        <v/>
      </c>
      <c r="X1404" s="24" t="str">
        <f t="shared" si="814"/>
        <v/>
      </c>
      <c r="Y1404" s="24" t="str">
        <f t="shared" si="815"/>
        <v/>
      </c>
      <c r="Z1404" s="24" t="str">
        <f t="shared" si="816"/>
        <v/>
      </c>
      <c r="AA1404" s="24" t="b">
        <f t="shared" si="817"/>
        <v>0</v>
      </c>
      <c r="AB1404" s="34" t="str">
        <f t="shared" si="818"/>
        <v/>
      </c>
      <c r="AC1404" s="34">
        <f t="shared" si="819"/>
        <v>0</v>
      </c>
      <c r="AD1404" s="34">
        <f t="shared" si="820"/>
        <v>0</v>
      </c>
      <c r="AE1404" s="34" t="str">
        <f t="shared" si="821"/>
        <v xml:space="preserve"> 0</v>
      </c>
      <c r="AF1404" s="34">
        <f t="shared" si="822"/>
        <v>0</v>
      </c>
      <c r="AG1404" s="34">
        <f t="shared" si="823"/>
        <v>0</v>
      </c>
      <c r="AH1404" s="34" t="str">
        <f t="shared" si="824"/>
        <v/>
      </c>
      <c r="AI1404" s="172" t="str">
        <f>IF(AJ1404&lt;&gt;"",MAX(AI$3:AI1403)+1,"")</f>
        <v/>
      </c>
      <c r="AJ1404" s="172" t="str">
        <f t="shared" si="825"/>
        <v/>
      </c>
      <c r="AK1404" s="172" t="str">
        <f t="shared" si="826"/>
        <v/>
      </c>
      <c r="AL1404" s="172" t="str">
        <f t="shared" si="827"/>
        <v/>
      </c>
      <c r="AM1404" s="172" t="str">
        <f>IF(AN1404&lt;&gt;"",MAX(AM$3:AM1403)+1,"")</f>
        <v/>
      </c>
      <c r="AN1404" s="172" t="str">
        <f t="shared" si="828"/>
        <v/>
      </c>
      <c r="AO1404" s="172" t="str">
        <f t="shared" si="829"/>
        <v/>
      </c>
      <c r="AP1404" s="172" t="str">
        <f t="shared" si="830"/>
        <v/>
      </c>
      <c r="AQ1404" s="172" t="str">
        <f t="shared" si="831"/>
        <v/>
      </c>
      <c r="AR1404" s="172" t="str">
        <f>Table1[[#This Row],[Sex ]]&amp;Table1[[#This Row],[Month]]</f>
        <v/>
      </c>
    </row>
    <row r="1405" spans="2:44" x14ac:dyDescent="0.3">
      <c r="B1405" s="14"/>
      <c r="C1405" s="14"/>
      <c r="D1405" s="14"/>
      <c r="E1405" s="14"/>
      <c r="F1405" s="14"/>
      <c r="G1405" s="14"/>
      <c r="H1405" s="14"/>
      <c r="I1405" s="14"/>
      <c r="J1405" s="14"/>
      <c r="K1405" s="14"/>
      <c r="L1405" s="14"/>
      <c r="M1405" s="24" t="str">
        <f t="shared" si="803"/>
        <v/>
      </c>
      <c r="N1405" s="24" t="str">
        <f t="shared" si="804"/>
        <v/>
      </c>
      <c r="O1405" s="24" t="str">
        <f t="shared" si="805"/>
        <v xml:space="preserve"> </v>
      </c>
      <c r="P1405" s="24">
        <f t="shared" si="806"/>
        <v>0</v>
      </c>
      <c r="Q1405" s="25">
        <f t="shared" si="807"/>
        <v>0</v>
      </c>
      <c r="R1405" s="26">
        <f t="shared" si="808"/>
        <v>0</v>
      </c>
      <c r="S1405" s="24" t="str">
        <f t="shared" si="809"/>
        <v/>
      </c>
      <c r="T1405" s="24" t="str">
        <f t="shared" si="810"/>
        <v/>
      </c>
      <c r="U1405" s="24" t="str">
        <f t="shared" si="811"/>
        <v/>
      </c>
      <c r="V1405" s="24" t="str">
        <f t="shared" si="812"/>
        <v/>
      </c>
      <c r="W1405" s="24" t="str">
        <f t="shared" si="813"/>
        <v/>
      </c>
      <c r="X1405" s="24" t="str">
        <f t="shared" si="814"/>
        <v/>
      </c>
      <c r="Y1405" s="24" t="str">
        <f t="shared" si="815"/>
        <v/>
      </c>
      <c r="Z1405" s="24" t="str">
        <f t="shared" si="816"/>
        <v/>
      </c>
      <c r="AA1405" s="24" t="b">
        <f t="shared" si="817"/>
        <v>0</v>
      </c>
      <c r="AB1405" s="34" t="str">
        <f t="shared" si="818"/>
        <v/>
      </c>
      <c r="AC1405" s="34">
        <f t="shared" si="819"/>
        <v>0</v>
      </c>
      <c r="AD1405" s="34">
        <f t="shared" si="820"/>
        <v>0</v>
      </c>
      <c r="AE1405" s="34" t="str">
        <f t="shared" si="821"/>
        <v xml:space="preserve"> 0</v>
      </c>
      <c r="AF1405" s="34">
        <f t="shared" si="822"/>
        <v>0</v>
      </c>
      <c r="AG1405" s="34">
        <f t="shared" si="823"/>
        <v>0</v>
      </c>
      <c r="AH1405" s="34" t="str">
        <f t="shared" si="824"/>
        <v/>
      </c>
      <c r="AI1405" s="172" t="str">
        <f>IF(AJ1405&lt;&gt;"",MAX(AI$3:AI1404)+1,"")</f>
        <v/>
      </c>
      <c r="AJ1405" s="172" t="str">
        <f t="shared" si="825"/>
        <v/>
      </c>
      <c r="AK1405" s="172" t="str">
        <f t="shared" si="826"/>
        <v/>
      </c>
      <c r="AL1405" s="172" t="str">
        <f t="shared" si="827"/>
        <v/>
      </c>
      <c r="AM1405" s="172" t="str">
        <f>IF(AN1405&lt;&gt;"",MAX(AM$3:AM1404)+1,"")</f>
        <v/>
      </c>
      <c r="AN1405" s="172" t="str">
        <f t="shared" si="828"/>
        <v/>
      </c>
      <c r="AO1405" s="172" t="str">
        <f t="shared" si="829"/>
        <v/>
      </c>
      <c r="AP1405" s="172" t="str">
        <f t="shared" si="830"/>
        <v/>
      </c>
      <c r="AQ1405" s="172" t="str">
        <f t="shared" si="831"/>
        <v/>
      </c>
      <c r="AR1405" s="172" t="str">
        <f>Table1[[#This Row],[Sex ]]&amp;Table1[[#This Row],[Month]]</f>
        <v/>
      </c>
    </row>
    <row r="1406" spans="2:44" x14ac:dyDescent="0.3">
      <c r="B1406" s="14"/>
      <c r="C1406" s="14"/>
      <c r="D1406" s="14"/>
      <c r="E1406" s="14"/>
      <c r="F1406" s="14"/>
      <c r="G1406" s="14"/>
      <c r="H1406" s="14"/>
      <c r="I1406" s="14"/>
      <c r="J1406" s="14"/>
      <c r="K1406" s="14"/>
      <c r="L1406" s="14"/>
      <c r="M1406" s="24" t="str">
        <f t="shared" si="803"/>
        <v/>
      </c>
      <c r="N1406" s="24" t="str">
        <f t="shared" si="804"/>
        <v/>
      </c>
      <c r="O1406" s="24" t="str">
        <f t="shared" si="805"/>
        <v xml:space="preserve"> </v>
      </c>
      <c r="P1406" s="24">
        <f t="shared" si="806"/>
        <v>0</v>
      </c>
      <c r="Q1406" s="25">
        <f t="shared" si="807"/>
        <v>0</v>
      </c>
      <c r="R1406" s="26">
        <f t="shared" si="808"/>
        <v>0</v>
      </c>
      <c r="S1406" s="24" t="str">
        <f t="shared" si="809"/>
        <v/>
      </c>
      <c r="T1406" s="24" t="str">
        <f t="shared" si="810"/>
        <v/>
      </c>
      <c r="U1406" s="24" t="str">
        <f t="shared" si="811"/>
        <v/>
      </c>
      <c r="V1406" s="24" t="str">
        <f t="shared" si="812"/>
        <v/>
      </c>
      <c r="W1406" s="24" t="str">
        <f t="shared" si="813"/>
        <v/>
      </c>
      <c r="X1406" s="24" t="str">
        <f t="shared" si="814"/>
        <v/>
      </c>
      <c r="Y1406" s="24" t="str">
        <f t="shared" si="815"/>
        <v/>
      </c>
      <c r="Z1406" s="24" t="str">
        <f t="shared" si="816"/>
        <v/>
      </c>
      <c r="AA1406" s="24" t="b">
        <f t="shared" si="817"/>
        <v>0</v>
      </c>
      <c r="AB1406" s="34" t="str">
        <f t="shared" si="818"/>
        <v/>
      </c>
      <c r="AC1406" s="34">
        <f t="shared" si="819"/>
        <v>0</v>
      </c>
      <c r="AD1406" s="34">
        <f t="shared" si="820"/>
        <v>0</v>
      </c>
      <c r="AE1406" s="34" t="str">
        <f t="shared" si="821"/>
        <v xml:space="preserve"> 0</v>
      </c>
      <c r="AF1406" s="34">
        <f t="shared" si="822"/>
        <v>0</v>
      </c>
      <c r="AG1406" s="34">
        <f t="shared" si="823"/>
        <v>0</v>
      </c>
      <c r="AH1406" s="34" t="str">
        <f t="shared" si="824"/>
        <v/>
      </c>
      <c r="AI1406" s="172" t="str">
        <f>IF(AJ1406&lt;&gt;"",MAX(AI$3:AI1405)+1,"")</f>
        <v/>
      </c>
      <c r="AJ1406" s="172" t="str">
        <f t="shared" si="825"/>
        <v/>
      </c>
      <c r="AK1406" s="172" t="str">
        <f t="shared" si="826"/>
        <v/>
      </c>
      <c r="AL1406" s="172" t="str">
        <f t="shared" si="827"/>
        <v/>
      </c>
      <c r="AM1406" s="172" t="str">
        <f>IF(AN1406&lt;&gt;"",MAX(AM$3:AM1405)+1,"")</f>
        <v/>
      </c>
      <c r="AN1406" s="172" t="str">
        <f t="shared" si="828"/>
        <v/>
      </c>
      <c r="AO1406" s="172" t="str">
        <f t="shared" si="829"/>
        <v/>
      </c>
      <c r="AP1406" s="172" t="str">
        <f t="shared" si="830"/>
        <v/>
      </c>
      <c r="AQ1406" s="172" t="str">
        <f t="shared" si="831"/>
        <v/>
      </c>
      <c r="AR1406" s="172" t="str">
        <f>Table1[[#This Row],[Sex ]]&amp;Table1[[#This Row],[Month]]</f>
        <v/>
      </c>
    </row>
    <row r="1407" spans="2:44" x14ac:dyDescent="0.3">
      <c r="B1407" s="14"/>
      <c r="C1407" s="14"/>
      <c r="D1407" s="14"/>
      <c r="E1407" s="14"/>
      <c r="F1407" s="14"/>
      <c r="G1407" s="14"/>
      <c r="H1407" s="14"/>
      <c r="I1407" s="14"/>
      <c r="J1407" s="14"/>
      <c r="K1407" s="14"/>
      <c r="L1407" s="14"/>
      <c r="M1407" s="24" t="str">
        <f t="shared" si="803"/>
        <v/>
      </c>
      <c r="N1407" s="24" t="str">
        <f t="shared" si="804"/>
        <v/>
      </c>
      <c r="O1407" s="24" t="str">
        <f t="shared" si="805"/>
        <v xml:space="preserve"> </v>
      </c>
      <c r="P1407" s="24">
        <f t="shared" si="806"/>
        <v>0</v>
      </c>
      <c r="Q1407" s="25">
        <f t="shared" si="807"/>
        <v>0</v>
      </c>
      <c r="R1407" s="26">
        <f t="shared" si="808"/>
        <v>0</v>
      </c>
      <c r="S1407" s="24" t="str">
        <f t="shared" si="809"/>
        <v/>
      </c>
      <c r="T1407" s="24" t="str">
        <f t="shared" si="810"/>
        <v/>
      </c>
      <c r="U1407" s="24" t="str">
        <f t="shared" si="811"/>
        <v/>
      </c>
      <c r="V1407" s="24" t="str">
        <f t="shared" si="812"/>
        <v/>
      </c>
      <c r="W1407" s="24" t="str">
        <f t="shared" si="813"/>
        <v/>
      </c>
      <c r="X1407" s="24" t="str">
        <f t="shared" si="814"/>
        <v/>
      </c>
      <c r="Y1407" s="24" t="str">
        <f t="shared" si="815"/>
        <v/>
      </c>
      <c r="Z1407" s="24" t="str">
        <f t="shared" si="816"/>
        <v/>
      </c>
      <c r="AA1407" s="24" t="b">
        <f t="shared" si="817"/>
        <v>0</v>
      </c>
      <c r="AB1407" s="34" t="str">
        <f t="shared" si="818"/>
        <v/>
      </c>
      <c r="AC1407" s="34">
        <f t="shared" si="819"/>
        <v>0</v>
      </c>
      <c r="AD1407" s="34">
        <f t="shared" si="820"/>
        <v>0</v>
      </c>
      <c r="AE1407" s="34" t="str">
        <f t="shared" si="821"/>
        <v xml:space="preserve"> 0</v>
      </c>
      <c r="AF1407" s="34">
        <f t="shared" si="822"/>
        <v>0</v>
      </c>
      <c r="AG1407" s="34">
        <f t="shared" si="823"/>
        <v>0</v>
      </c>
      <c r="AH1407" s="34" t="str">
        <f t="shared" si="824"/>
        <v/>
      </c>
      <c r="AI1407" s="172" t="str">
        <f>IF(AJ1407&lt;&gt;"",MAX(AI$3:AI1406)+1,"")</f>
        <v/>
      </c>
      <c r="AJ1407" s="172" t="str">
        <f t="shared" si="825"/>
        <v/>
      </c>
      <c r="AK1407" s="172" t="str">
        <f t="shared" si="826"/>
        <v/>
      </c>
      <c r="AL1407" s="172" t="str">
        <f t="shared" si="827"/>
        <v/>
      </c>
      <c r="AM1407" s="172" t="str">
        <f>IF(AN1407&lt;&gt;"",MAX(AM$3:AM1406)+1,"")</f>
        <v/>
      </c>
      <c r="AN1407" s="172" t="str">
        <f t="shared" si="828"/>
        <v/>
      </c>
      <c r="AO1407" s="172" t="str">
        <f t="shared" si="829"/>
        <v/>
      </c>
      <c r="AP1407" s="172" t="str">
        <f t="shared" si="830"/>
        <v/>
      </c>
      <c r="AQ1407" s="172" t="str">
        <f t="shared" si="831"/>
        <v/>
      </c>
      <c r="AR1407" s="172" t="str">
        <f>Table1[[#This Row],[Sex ]]&amp;Table1[[#This Row],[Month]]</f>
        <v/>
      </c>
    </row>
    <row r="1408" spans="2:44" x14ac:dyDescent="0.3">
      <c r="B1408" s="14"/>
      <c r="C1408" s="14"/>
      <c r="D1408" s="14"/>
      <c r="E1408" s="14"/>
      <c r="F1408" s="14"/>
      <c r="G1408" s="14"/>
      <c r="H1408" s="14"/>
      <c r="I1408" s="14"/>
      <c r="J1408" s="14"/>
      <c r="K1408" s="14"/>
      <c r="L1408" s="14"/>
      <c r="M1408" s="24" t="str">
        <f t="shared" si="803"/>
        <v/>
      </c>
      <c r="N1408" s="24" t="str">
        <f t="shared" si="804"/>
        <v/>
      </c>
      <c r="O1408" s="24" t="str">
        <f t="shared" si="805"/>
        <v xml:space="preserve"> </v>
      </c>
      <c r="P1408" s="24">
        <f t="shared" si="806"/>
        <v>0</v>
      </c>
      <c r="Q1408" s="25">
        <f t="shared" si="807"/>
        <v>0</v>
      </c>
      <c r="R1408" s="26">
        <f t="shared" si="808"/>
        <v>0</v>
      </c>
      <c r="S1408" s="24" t="str">
        <f t="shared" si="809"/>
        <v/>
      </c>
      <c r="T1408" s="24" t="str">
        <f t="shared" si="810"/>
        <v/>
      </c>
      <c r="U1408" s="24" t="str">
        <f t="shared" si="811"/>
        <v/>
      </c>
      <c r="V1408" s="24" t="str">
        <f t="shared" si="812"/>
        <v/>
      </c>
      <c r="W1408" s="24" t="str">
        <f t="shared" si="813"/>
        <v/>
      </c>
      <c r="X1408" s="24" t="str">
        <f t="shared" si="814"/>
        <v/>
      </c>
      <c r="Y1408" s="24" t="str">
        <f t="shared" si="815"/>
        <v/>
      </c>
      <c r="Z1408" s="24" t="str">
        <f t="shared" si="816"/>
        <v/>
      </c>
      <c r="AA1408" s="24" t="b">
        <f t="shared" si="817"/>
        <v>0</v>
      </c>
      <c r="AB1408" s="34" t="str">
        <f t="shared" si="818"/>
        <v/>
      </c>
      <c r="AC1408" s="34">
        <f t="shared" si="819"/>
        <v>0</v>
      </c>
      <c r="AD1408" s="34">
        <f t="shared" si="820"/>
        <v>0</v>
      </c>
      <c r="AE1408" s="34" t="str">
        <f t="shared" si="821"/>
        <v xml:space="preserve"> 0</v>
      </c>
      <c r="AF1408" s="34">
        <f t="shared" si="822"/>
        <v>0</v>
      </c>
      <c r="AG1408" s="34">
        <f t="shared" si="823"/>
        <v>0</v>
      </c>
      <c r="AH1408" s="34" t="str">
        <f t="shared" si="824"/>
        <v/>
      </c>
      <c r="AI1408" s="172" t="str">
        <f>IF(AJ1408&lt;&gt;"",MAX(AI$3:AI1407)+1,"")</f>
        <v/>
      </c>
      <c r="AJ1408" s="172" t="str">
        <f t="shared" si="825"/>
        <v/>
      </c>
      <c r="AK1408" s="172" t="str">
        <f t="shared" si="826"/>
        <v/>
      </c>
      <c r="AL1408" s="172" t="str">
        <f t="shared" si="827"/>
        <v/>
      </c>
      <c r="AM1408" s="172" t="str">
        <f>IF(AN1408&lt;&gt;"",MAX(AM$3:AM1407)+1,"")</f>
        <v/>
      </c>
      <c r="AN1408" s="172" t="str">
        <f t="shared" si="828"/>
        <v/>
      </c>
      <c r="AO1408" s="172" t="str">
        <f t="shared" si="829"/>
        <v/>
      </c>
      <c r="AP1408" s="172" t="str">
        <f t="shared" si="830"/>
        <v/>
      </c>
      <c r="AQ1408" s="172" t="str">
        <f t="shared" si="831"/>
        <v/>
      </c>
      <c r="AR1408" s="172" t="str">
        <f>Table1[[#This Row],[Sex ]]&amp;Table1[[#This Row],[Month]]</f>
        <v/>
      </c>
    </row>
    <row r="1409" spans="2:44" x14ac:dyDescent="0.3">
      <c r="B1409" s="14"/>
      <c r="C1409" s="14"/>
      <c r="D1409" s="14"/>
      <c r="E1409" s="14"/>
      <c r="F1409" s="14"/>
      <c r="G1409" s="14"/>
      <c r="H1409" s="14"/>
      <c r="I1409" s="14"/>
      <c r="J1409" s="14"/>
      <c r="K1409" s="14"/>
      <c r="L1409" s="14"/>
      <c r="M1409" s="24" t="str">
        <f t="shared" si="803"/>
        <v/>
      </c>
      <c r="N1409" s="24" t="str">
        <f t="shared" si="804"/>
        <v/>
      </c>
      <c r="O1409" s="24" t="str">
        <f t="shared" si="805"/>
        <v xml:space="preserve"> </v>
      </c>
      <c r="P1409" s="24">
        <f t="shared" si="806"/>
        <v>0</v>
      </c>
      <c r="Q1409" s="25">
        <f t="shared" si="807"/>
        <v>0</v>
      </c>
      <c r="R1409" s="26">
        <f t="shared" si="808"/>
        <v>0</v>
      </c>
      <c r="S1409" s="24" t="str">
        <f t="shared" si="809"/>
        <v/>
      </c>
      <c r="T1409" s="24" t="str">
        <f t="shared" si="810"/>
        <v/>
      </c>
      <c r="U1409" s="24" t="str">
        <f t="shared" si="811"/>
        <v/>
      </c>
      <c r="V1409" s="24" t="str">
        <f t="shared" si="812"/>
        <v/>
      </c>
      <c r="W1409" s="24" t="str">
        <f t="shared" si="813"/>
        <v/>
      </c>
      <c r="X1409" s="24" t="str">
        <f t="shared" si="814"/>
        <v/>
      </c>
      <c r="Y1409" s="24" t="str">
        <f t="shared" si="815"/>
        <v/>
      </c>
      <c r="Z1409" s="24" t="str">
        <f t="shared" si="816"/>
        <v/>
      </c>
      <c r="AA1409" s="24" t="b">
        <f t="shared" si="817"/>
        <v>0</v>
      </c>
      <c r="AB1409" s="34" t="str">
        <f t="shared" si="818"/>
        <v/>
      </c>
      <c r="AC1409" s="34">
        <f t="shared" si="819"/>
        <v>0</v>
      </c>
      <c r="AD1409" s="34">
        <f t="shared" si="820"/>
        <v>0</v>
      </c>
      <c r="AE1409" s="34" t="str">
        <f t="shared" si="821"/>
        <v xml:space="preserve"> 0</v>
      </c>
      <c r="AF1409" s="34">
        <f t="shared" si="822"/>
        <v>0</v>
      </c>
      <c r="AG1409" s="34">
        <f t="shared" si="823"/>
        <v>0</v>
      </c>
      <c r="AH1409" s="34" t="str">
        <f t="shared" si="824"/>
        <v/>
      </c>
      <c r="AI1409" s="172" t="str">
        <f>IF(AJ1409&lt;&gt;"",MAX(AI$3:AI1408)+1,"")</f>
        <v/>
      </c>
      <c r="AJ1409" s="172" t="str">
        <f t="shared" si="825"/>
        <v/>
      </c>
      <c r="AK1409" s="172" t="str">
        <f t="shared" si="826"/>
        <v/>
      </c>
      <c r="AL1409" s="172" t="str">
        <f t="shared" si="827"/>
        <v/>
      </c>
      <c r="AM1409" s="172" t="str">
        <f>IF(AN1409&lt;&gt;"",MAX(AM$3:AM1408)+1,"")</f>
        <v/>
      </c>
      <c r="AN1409" s="172" t="str">
        <f t="shared" si="828"/>
        <v/>
      </c>
      <c r="AO1409" s="172" t="str">
        <f t="shared" si="829"/>
        <v/>
      </c>
      <c r="AP1409" s="172" t="str">
        <f t="shared" si="830"/>
        <v/>
      </c>
      <c r="AQ1409" s="172" t="str">
        <f t="shared" si="831"/>
        <v/>
      </c>
      <c r="AR1409" s="172" t="str">
        <f>Table1[[#This Row],[Sex ]]&amp;Table1[[#This Row],[Month]]</f>
        <v/>
      </c>
    </row>
    <row r="1410" spans="2:44" x14ac:dyDescent="0.3">
      <c r="B1410" s="14"/>
      <c r="C1410" s="14"/>
      <c r="D1410" s="14"/>
      <c r="E1410" s="14"/>
      <c r="F1410" s="14"/>
      <c r="G1410" s="14"/>
      <c r="H1410" s="14"/>
      <c r="I1410" s="14"/>
      <c r="J1410" s="14"/>
      <c r="K1410" s="14"/>
      <c r="L1410" s="14"/>
      <c r="M1410" s="24" t="str">
        <f t="shared" si="803"/>
        <v/>
      </c>
      <c r="N1410" s="24" t="str">
        <f t="shared" si="804"/>
        <v/>
      </c>
      <c r="O1410" s="24" t="str">
        <f t="shared" si="805"/>
        <v xml:space="preserve"> </v>
      </c>
      <c r="P1410" s="24">
        <f t="shared" si="806"/>
        <v>0</v>
      </c>
      <c r="Q1410" s="25">
        <f t="shared" si="807"/>
        <v>0</v>
      </c>
      <c r="R1410" s="26">
        <f t="shared" si="808"/>
        <v>0</v>
      </c>
      <c r="S1410" s="24" t="str">
        <f t="shared" si="809"/>
        <v/>
      </c>
      <c r="T1410" s="24" t="str">
        <f t="shared" si="810"/>
        <v/>
      </c>
      <c r="U1410" s="24" t="str">
        <f t="shared" si="811"/>
        <v/>
      </c>
      <c r="V1410" s="24" t="str">
        <f t="shared" si="812"/>
        <v/>
      </c>
      <c r="W1410" s="24" t="str">
        <f t="shared" si="813"/>
        <v/>
      </c>
      <c r="X1410" s="24" t="str">
        <f t="shared" si="814"/>
        <v/>
      </c>
      <c r="Y1410" s="24" t="str">
        <f t="shared" si="815"/>
        <v/>
      </c>
      <c r="Z1410" s="24" t="str">
        <f t="shared" si="816"/>
        <v/>
      </c>
      <c r="AA1410" s="24" t="b">
        <f t="shared" si="817"/>
        <v>0</v>
      </c>
      <c r="AB1410" s="34" t="str">
        <f t="shared" si="818"/>
        <v/>
      </c>
      <c r="AC1410" s="34">
        <f t="shared" si="819"/>
        <v>0</v>
      </c>
      <c r="AD1410" s="34">
        <f t="shared" si="820"/>
        <v>0</v>
      </c>
      <c r="AE1410" s="34" t="str">
        <f t="shared" si="821"/>
        <v xml:space="preserve"> 0</v>
      </c>
      <c r="AF1410" s="34">
        <f t="shared" si="822"/>
        <v>0</v>
      </c>
      <c r="AG1410" s="34">
        <f t="shared" si="823"/>
        <v>0</v>
      </c>
      <c r="AH1410" s="34" t="str">
        <f t="shared" si="824"/>
        <v/>
      </c>
      <c r="AI1410" s="172" t="str">
        <f>IF(AJ1410&lt;&gt;"",MAX(AI$3:AI1409)+1,"")</f>
        <v/>
      </c>
      <c r="AJ1410" s="172" t="str">
        <f t="shared" si="825"/>
        <v/>
      </c>
      <c r="AK1410" s="172" t="str">
        <f t="shared" si="826"/>
        <v/>
      </c>
      <c r="AL1410" s="172" t="str">
        <f t="shared" si="827"/>
        <v/>
      </c>
      <c r="AM1410" s="172" t="str">
        <f>IF(AN1410&lt;&gt;"",MAX(AM$3:AM1409)+1,"")</f>
        <v/>
      </c>
      <c r="AN1410" s="172" t="str">
        <f t="shared" si="828"/>
        <v/>
      </c>
      <c r="AO1410" s="172" t="str">
        <f t="shared" si="829"/>
        <v/>
      </c>
      <c r="AP1410" s="172" t="str">
        <f t="shared" si="830"/>
        <v/>
      </c>
      <c r="AQ1410" s="172" t="str">
        <f t="shared" si="831"/>
        <v/>
      </c>
      <c r="AR1410" s="172" t="str">
        <f>Table1[[#This Row],[Sex ]]&amp;Table1[[#This Row],[Month]]</f>
        <v/>
      </c>
    </row>
    <row r="1411" spans="2:44" x14ac:dyDescent="0.3">
      <c r="B1411" s="14"/>
      <c r="C1411" s="14"/>
      <c r="D1411" s="14"/>
      <c r="E1411" s="14"/>
      <c r="F1411" s="14"/>
      <c r="G1411" s="14"/>
      <c r="H1411" s="14"/>
      <c r="I1411" s="14"/>
      <c r="J1411" s="14"/>
      <c r="K1411" s="14"/>
      <c r="L1411" s="14"/>
      <c r="M1411" s="24" t="str">
        <f t="shared" si="803"/>
        <v/>
      </c>
      <c r="N1411" s="24" t="str">
        <f t="shared" si="804"/>
        <v/>
      </c>
      <c r="O1411" s="24" t="str">
        <f t="shared" si="805"/>
        <v xml:space="preserve"> </v>
      </c>
      <c r="P1411" s="24">
        <f t="shared" si="806"/>
        <v>0</v>
      </c>
      <c r="Q1411" s="25">
        <f t="shared" si="807"/>
        <v>0</v>
      </c>
      <c r="R1411" s="26">
        <f t="shared" si="808"/>
        <v>0</v>
      </c>
      <c r="S1411" s="24" t="str">
        <f t="shared" si="809"/>
        <v/>
      </c>
      <c r="T1411" s="24" t="str">
        <f t="shared" si="810"/>
        <v/>
      </c>
      <c r="U1411" s="24" t="str">
        <f t="shared" si="811"/>
        <v/>
      </c>
      <c r="V1411" s="24" t="str">
        <f t="shared" si="812"/>
        <v/>
      </c>
      <c r="W1411" s="24" t="str">
        <f t="shared" si="813"/>
        <v/>
      </c>
      <c r="X1411" s="24" t="str">
        <f t="shared" si="814"/>
        <v/>
      </c>
      <c r="Y1411" s="24" t="str">
        <f t="shared" si="815"/>
        <v/>
      </c>
      <c r="Z1411" s="24" t="str">
        <f t="shared" si="816"/>
        <v/>
      </c>
      <c r="AA1411" s="24" t="b">
        <f t="shared" si="817"/>
        <v>0</v>
      </c>
      <c r="AB1411" s="34" t="str">
        <f t="shared" si="818"/>
        <v/>
      </c>
      <c r="AC1411" s="34">
        <f t="shared" si="819"/>
        <v>0</v>
      </c>
      <c r="AD1411" s="34">
        <f t="shared" si="820"/>
        <v>0</v>
      </c>
      <c r="AE1411" s="34" t="str">
        <f t="shared" si="821"/>
        <v xml:space="preserve"> 0</v>
      </c>
      <c r="AF1411" s="34">
        <f t="shared" si="822"/>
        <v>0</v>
      </c>
      <c r="AG1411" s="34">
        <f t="shared" si="823"/>
        <v>0</v>
      </c>
      <c r="AH1411" s="34" t="str">
        <f t="shared" si="824"/>
        <v/>
      </c>
      <c r="AI1411" s="172" t="str">
        <f>IF(AJ1411&lt;&gt;"",MAX(AI$3:AI1410)+1,"")</f>
        <v/>
      </c>
      <c r="AJ1411" s="172" t="str">
        <f t="shared" si="825"/>
        <v/>
      </c>
      <c r="AK1411" s="172" t="str">
        <f t="shared" si="826"/>
        <v/>
      </c>
      <c r="AL1411" s="172" t="str">
        <f t="shared" si="827"/>
        <v/>
      </c>
      <c r="AM1411" s="172" t="str">
        <f>IF(AN1411&lt;&gt;"",MAX(AM$3:AM1410)+1,"")</f>
        <v/>
      </c>
      <c r="AN1411" s="172" t="str">
        <f t="shared" si="828"/>
        <v/>
      </c>
      <c r="AO1411" s="172" t="str">
        <f t="shared" si="829"/>
        <v/>
      </c>
      <c r="AP1411" s="172" t="str">
        <f t="shared" si="830"/>
        <v/>
      </c>
      <c r="AQ1411" s="172" t="str">
        <f t="shared" si="831"/>
        <v/>
      </c>
      <c r="AR1411" s="172" t="str">
        <f>Table1[[#This Row],[Sex ]]&amp;Table1[[#This Row],[Month]]</f>
        <v/>
      </c>
    </row>
    <row r="1412" spans="2:44" x14ac:dyDescent="0.3">
      <c r="B1412" s="14"/>
      <c r="C1412" s="14"/>
      <c r="D1412" s="14"/>
      <c r="E1412" s="14"/>
      <c r="F1412" s="14"/>
      <c r="G1412" s="14"/>
      <c r="H1412" s="14"/>
      <c r="I1412" s="14"/>
      <c r="J1412" s="14"/>
      <c r="K1412" s="14"/>
      <c r="L1412" s="14"/>
      <c r="M1412" s="24" t="str">
        <f t="shared" si="803"/>
        <v/>
      </c>
      <c r="N1412" s="24" t="str">
        <f t="shared" si="804"/>
        <v/>
      </c>
      <c r="O1412" s="24" t="str">
        <f t="shared" si="805"/>
        <v xml:space="preserve"> </v>
      </c>
      <c r="P1412" s="24">
        <f t="shared" si="806"/>
        <v>0</v>
      </c>
      <c r="Q1412" s="25">
        <f t="shared" si="807"/>
        <v>0</v>
      </c>
      <c r="R1412" s="26">
        <f t="shared" si="808"/>
        <v>0</v>
      </c>
      <c r="S1412" s="24" t="str">
        <f t="shared" si="809"/>
        <v/>
      </c>
      <c r="T1412" s="24" t="str">
        <f t="shared" si="810"/>
        <v/>
      </c>
      <c r="U1412" s="24" t="str">
        <f t="shared" si="811"/>
        <v/>
      </c>
      <c r="V1412" s="24" t="str">
        <f t="shared" si="812"/>
        <v/>
      </c>
      <c r="W1412" s="24" t="str">
        <f t="shared" si="813"/>
        <v/>
      </c>
      <c r="X1412" s="24" t="str">
        <f t="shared" si="814"/>
        <v/>
      </c>
      <c r="Y1412" s="24" t="str">
        <f t="shared" si="815"/>
        <v/>
      </c>
      <c r="Z1412" s="24" t="str">
        <f t="shared" si="816"/>
        <v/>
      </c>
      <c r="AA1412" s="24" t="b">
        <f t="shared" si="817"/>
        <v>0</v>
      </c>
      <c r="AB1412" s="34" t="str">
        <f t="shared" si="818"/>
        <v/>
      </c>
      <c r="AC1412" s="34">
        <f t="shared" si="819"/>
        <v>0</v>
      </c>
      <c r="AD1412" s="34">
        <f t="shared" si="820"/>
        <v>0</v>
      </c>
      <c r="AE1412" s="34" t="str">
        <f t="shared" si="821"/>
        <v xml:space="preserve"> 0</v>
      </c>
      <c r="AF1412" s="34">
        <f t="shared" si="822"/>
        <v>0</v>
      </c>
      <c r="AG1412" s="34">
        <f t="shared" si="823"/>
        <v>0</v>
      </c>
      <c r="AH1412" s="34" t="str">
        <f t="shared" si="824"/>
        <v/>
      </c>
      <c r="AI1412" s="172" t="str">
        <f>IF(AJ1412&lt;&gt;"",MAX(AI$3:AI1411)+1,"")</f>
        <v/>
      </c>
      <c r="AJ1412" s="172" t="str">
        <f t="shared" si="825"/>
        <v/>
      </c>
      <c r="AK1412" s="172" t="str">
        <f t="shared" si="826"/>
        <v/>
      </c>
      <c r="AL1412" s="172" t="str">
        <f t="shared" si="827"/>
        <v/>
      </c>
      <c r="AM1412" s="172" t="str">
        <f>IF(AN1412&lt;&gt;"",MAX(AM$3:AM1411)+1,"")</f>
        <v/>
      </c>
      <c r="AN1412" s="172" t="str">
        <f t="shared" si="828"/>
        <v/>
      </c>
      <c r="AO1412" s="172" t="str">
        <f t="shared" si="829"/>
        <v/>
      </c>
      <c r="AP1412" s="172" t="str">
        <f t="shared" si="830"/>
        <v/>
      </c>
      <c r="AQ1412" s="172" t="str">
        <f t="shared" si="831"/>
        <v/>
      </c>
      <c r="AR1412" s="172" t="str">
        <f>Table1[[#This Row],[Sex ]]&amp;Table1[[#This Row],[Month]]</f>
        <v/>
      </c>
    </row>
    <row r="1413" spans="2:44" x14ac:dyDescent="0.3">
      <c r="B1413" s="14"/>
      <c r="C1413" s="14"/>
      <c r="D1413" s="14"/>
      <c r="E1413" s="14"/>
      <c r="F1413" s="14"/>
      <c r="G1413" s="14"/>
      <c r="H1413" s="14"/>
      <c r="I1413" s="14"/>
      <c r="J1413" s="14"/>
      <c r="K1413" s="14"/>
      <c r="L1413" s="14"/>
      <c r="M1413" s="24" t="str">
        <f t="shared" si="803"/>
        <v/>
      </c>
      <c r="N1413" s="24" t="str">
        <f t="shared" si="804"/>
        <v/>
      </c>
      <c r="O1413" s="24" t="str">
        <f t="shared" si="805"/>
        <v xml:space="preserve"> </v>
      </c>
      <c r="P1413" s="24">
        <f t="shared" si="806"/>
        <v>0</v>
      </c>
      <c r="Q1413" s="25">
        <f t="shared" si="807"/>
        <v>0</v>
      </c>
      <c r="R1413" s="26">
        <f t="shared" si="808"/>
        <v>0</v>
      </c>
      <c r="S1413" s="24" t="str">
        <f t="shared" si="809"/>
        <v/>
      </c>
      <c r="T1413" s="24" t="str">
        <f t="shared" si="810"/>
        <v/>
      </c>
      <c r="U1413" s="24" t="str">
        <f t="shared" si="811"/>
        <v/>
      </c>
      <c r="V1413" s="24" t="str">
        <f t="shared" si="812"/>
        <v/>
      </c>
      <c r="W1413" s="24" t="str">
        <f t="shared" si="813"/>
        <v/>
      </c>
      <c r="X1413" s="24" t="str">
        <f t="shared" si="814"/>
        <v/>
      </c>
      <c r="Y1413" s="24" t="str">
        <f t="shared" si="815"/>
        <v/>
      </c>
      <c r="Z1413" s="24" t="str">
        <f t="shared" si="816"/>
        <v/>
      </c>
      <c r="AA1413" s="24" t="b">
        <f t="shared" si="817"/>
        <v>0</v>
      </c>
      <c r="AB1413" s="34" t="str">
        <f t="shared" si="818"/>
        <v/>
      </c>
      <c r="AC1413" s="34">
        <f t="shared" si="819"/>
        <v>0</v>
      </c>
      <c r="AD1413" s="34">
        <f t="shared" si="820"/>
        <v>0</v>
      </c>
      <c r="AE1413" s="34" t="str">
        <f t="shared" si="821"/>
        <v xml:space="preserve"> 0</v>
      </c>
      <c r="AF1413" s="34">
        <f t="shared" si="822"/>
        <v>0</v>
      </c>
      <c r="AG1413" s="34">
        <f t="shared" si="823"/>
        <v>0</v>
      </c>
      <c r="AH1413" s="34" t="str">
        <f t="shared" si="824"/>
        <v/>
      </c>
      <c r="AI1413" s="172" t="str">
        <f>IF(AJ1413&lt;&gt;"",MAX(AI$3:AI1412)+1,"")</f>
        <v/>
      </c>
      <c r="AJ1413" s="172" t="str">
        <f t="shared" si="825"/>
        <v/>
      </c>
      <c r="AK1413" s="172" t="str">
        <f t="shared" si="826"/>
        <v/>
      </c>
      <c r="AL1413" s="172" t="str">
        <f t="shared" si="827"/>
        <v/>
      </c>
      <c r="AM1413" s="172" t="str">
        <f>IF(AN1413&lt;&gt;"",MAX(AM$3:AM1412)+1,"")</f>
        <v/>
      </c>
      <c r="AN1413" s="172" t="str">
        <f t="shared" si="828"/>
        <v/>
      </c>
      <c r="AO1413" s="172" t="str">
        <f t="shared" si="829"/>
        <v/>
      </c>
      <c r="AP1413" s="172" t="str">
        <f t="shared" si="830"/>
        <v/>
      </c>
      <c r="AQ1413" s="172" t="str">
        <f t="shared" si="831"/>
        <v/>
      </c>
      <c r="AR1413" s="172" t="str">
        <f>Table1[[#This Row],[Sex ]]&amp;Table1[[#This Row],[Month]]</f>
        <v/>
      </c>
    </row>
    <row r="1414" spans="2:44" x14ac:dyDescent="0.3">
      <c r="B1414" s="14"/>
      <c r="C1414" s="14"/>
      <c r="D1414" s="14"/>
      <c r="E1414" s="14"/>
      <c r="F1414" s="14"/>
      <c r="G1414" s="14"/>
      <c r="H1414" s="14"/>
      <c r="I1414" s="14"/>
      <c r="J1414" s="14"/>
      <c r="K1414" s="14"/>
      <c r="L1414" s="14"/>
      <c r="M1414" s="24" t="str">
        <f t="shared" si="803"/>
        <v/>
      </c>
      <c r="N1414" s="24" t="str">
        <f t="shared" si="804"/>
        <v/>
      </c>
      <c r="O1414" s="24" t="str">
        <f t="shared" si="805"/>
        <v xml:space="preserve"> </v>
      </c>
      <c r="P1414" s="24">
        <f t="shared" si="806"/>
        <v>0</v>
      </c>
      <c r="Q1414" s="25">
        <f t="shared" si="807"/>
        <v>0</v>
      </c>
      <c r="R1414" s="26">
        <f t="shared" si="808"/>
        <v>0</v>
      </c>
      <c r="S1414" s="24" t="str">
        <f t="shared" si="809"/>
        <v/>
      </c>
      <c r="T1414" s="24" t="str">
        <f t="shared" si="810"/>
        <v/>
      </c>
      <c r="U1414" s="24" t="str">
        <f t="shared" si="811"/>
        <v/>
      </c>
      <c r="V1414" s="24" t="str">
        <f t="shared" si="812"/>
        <v/>
      </c>
      <c r="W1414" s="24" t="str">
        <f t="shared" si="813"/>
        <v/>
      </c>
      <c r="X1414" s="24" t="str">
        <f t="shared" si="814"/>
        <v/>
      </c>
      <c r="Y1414" s="24" t="str">
        <f t="shared" si="815"/>
        <v/>
      </c>
      <c r="Z1414" s="24" t="str">
        <f t="shared" si="816"/>
        <v/>
      </c>
      <c r="AA1414" s="24" t="b">
        <f t="shared" si="817"/>
        <v>0</v>
      </c>
      <c r="AB1414" s="34" t="str">
        <f t="shared" si="818"/>
        <v/>
      </c>
      <c r="AC1414" s="34">
        <f t="shared" si="819"/>
        <v>0</v>
      </c>
      <c r="AD1414" s="34">
        <f t="shared" si="820"/>
        <v>0</v>
      </c>
      <c r="AE1414" s="34" t="str">
        <f t="shared" si="821"/>
        <v xml:space="preserve"> 0</v>
      </c>
      <c r="AF1414" s="34">
        <f t="shared" si="822"/>
        <v>0</v>
      </c>
      <c r="AG1414" s="34">
        <f t="shared" si="823"/>
        <v>0</v>
      </c>
      <c r="AH1414" s="34" t="str">
        <f t="shared" si="824"/>
        <v/>
      </c>
      <c r="AI1414" s="172" t="str">
        <f>IF(AJ1414&lt;&gt;"",MAX(AI$3:AI1413)+1,"")</f>
        <v/>
      </c>
      <c r="AJ1414" s="172" t="str">
        <f t="shared" si="825"/>
        <v/>
      </c>
      <c r="AK1414" s="172" t="str">
        <f t="shared" si="826"/>
        <v/>
      </c>
      <c r="AL1414" s="172" t="str">
        <f t="shared" si="827"/>
        <v/>
      </c>
      <c r="AM1414" s="172" t="str">
        <f>IF(AN1414&lt;&gt;"",MAX(AM$3:AM1413)+1,"")</f>
        <v/>
      </c>
      <c r="AN1414" s="172" t="str">
        <f t="shared" si="828"/>
        <v/>
      </c>
      <c r="AO1414" s="172" t="str">
        <f t="shared" si="829"/>
        <v/>
      </c>
      <c r="AP1414" s="172" t="str">
        <f t="shared" si="830"/>
        <v/>
      </c>
      <c r="AQ1414" s="172" t="str">
        <f t="shared" si="831"/>
        <v/>
      </c>
      <c r="AR1414" s="172" t="str">
        <f>Table1[[#This Row],[Sex ]]&amp;Table1[[#This Row],[Month]]</f>
        <v/>
      </c>
    </row>
    <row r="1415" spans="2:44" x14ac:dyDescent="0.3">
      <c r="B1415" s="14"/>
      <c r="C1415" s="14"/>
      <c r="D1415" s="14"/>
      <c r="E1415" s="14"/>
      <c r="F1415" s="14"/>
      <c r="G1415" s="14"/>
      <c r="H1415" s="14"/>
      <c r="I1415" s="14"/>
      <c r="J1415" s="14"/>
      <c r="K1415" s="14"/>
      <c r="L1415" s="14"/>
      <c r="M1415" s="24" t="str">
        <f t="shared" si="803"/>
        <v/>
      </c>
      <c r="N1415" s="24" t="str">
        <f t="shared" si="804"/>
        <v/>
      </c>
      <c r="O1415" s="24" t="str">
        <f t="shared" si="805"/>
        <v xml:space="preserve"> </v>
      </c>
      <c r="P1415" s="24">
        <f t="shared" si="806"/>
        <v>0</v>
      </c>
      <c r="Q1415" s="25">
        <f t="shared" si="807"/>
        <v>0</v>
      </c>
      <c r="R1415" s="26">
        <f t="shared" si="808"/>
        <v>0</v>
      </c>
      <c r="S1415" s="24" t="str">
        <f t="shared" si="809"/>
        <v/>
      </c>
      <c r="T1415" s="24" t="str">
        <f t="shared" si="810"/>
        <v/>
      </c>
      <c r="U1415" s="24" t="str">
        <f t="shared" si="811"/>
        <v/>
      </c>
      <c r="V1415" s="24" t="str">
        <f t="shared" si="812"/>
        <v/>
      </c>
      <c r="W1415" s="24" t="str">
        <f t="shared" si="813"/>
        <v/>
      </c>
      <c r="X1415" s="24" t="str">
        <f t="shared" si="814"/>
        <v/>
      </c>
      <c r="Y1415" s="24" t="str">
        <f t="shared" si="815"/>
        <v/>
      </c>
      <c r="Z1415" s="24" t="str">
        <f t="shared" si="816"/>
        <v/>
      </c>
      <c r="AA1415" s="24" t="b">
        <f t="shared" si="817"/>
        <v>0</v>
      </c>
      <c r="AB1415" s="34" t="str">
        <f t="shared" si="818"/>
        <v/>
      </c>
      <c r="AC1415" s="34">
        <f t="shared" si="819"/>
        <v>0</v>
      </c>
      <c r="AD1415" s="34">
        <f t="shared" si="820"/>
        <v>0</v>
      </c>
      <c r="AE1415" s="34" t="str">
        <f t="shared" si="821"/>
        <v xml:space="preserve"> 0</v>
      </c>
      <c r="AF1415" s="34">
        <f t="shared" si="822"/>
        <v>0</v>
      </c>
      <c r="AG1415" s="34">
        <f t="shared" si="823"/>
        <v>0</v>
      </c>
      <c r="AH1415" s="34" t="str">
        <f t="shared" si="824"/>
        <v/>
      </c>
      <c r="AI1415" s="172" t="str">
        <f>IF(AJ1415&lt;&gt;"",MAX(AI$3:AI1414)+1,"")</f>
        <v/>
      </c>
      <c r="AJ1415" s="172" t="str">
        <f t="shared" si="825"/>
        <v/>
      </c>
      <c r="AK1415" s="172" t="str">
        <f t="shared" si="826"/>
        <v/>
      </c>
      <c r="AL1415" s="172" t="str">
        <f t="shared" si="827"/>
        <v/>
      </c>
      <c r="AM1415" s="172" t="str">
        <f>IF(AN1415&lt;&gt;"",MAX(AM$3:AM1414)+1,"")</f>
        <v/>
      </c>
      <c r="AN1415" s="172" t="str">
        <f t="shared" si="828"/>
        <v/>
      </c>
      <c r="AO1415" s="172" t="str">
        <f t="shared" si="829"/>
        <v/>
      </c>
      <c r="AP1415" s="172" t="str">
        <f t="shared" si="830"/>
        <v/>
      </c>
      <c r="AQ1415" s="172" t="str">
        <f t="shared" si="831"/>
        <v/>
      </c>
      <c r="AR1415" s="172" t="str">
        <f>Table1[[#This Row],[Sex ]]&amp;Table1[[#This Row],[Month]]</f>
        <v/>
      </c>
    </row>
    <row r="1416" spans="2:44" x14ac:dyDescent="0.3">
      <c r="B1416" s="14"/>
      <c r="C1416" s="14"/>
      <c r="D1416" s="14"/>
      <c r="E1416" s="14"/>
      <c r="F1416" s="14"/>
      <c r="G1416" s="14"/>
      <c r="H1416" s="14"/>
      <c r="I1416" s="14"/>
      <c r="J1416" s="14"/>
      <c r="K1416" s="14"/>
      <c r="L1416" s="14"/>
      <c r="M1416" s="24" t="str">
        <f t="shared" si="803"/>
        <v/>
      </c>
      <c r="N1416" s="24" t="str">
        <f t="shared" si="804"/>
        <v/>
      </c>
      <c r="O1416" s="24" t="str">
        <f t="shared" si="805"/>
        <v xml:space="preserve"> </v>
      </c>
      <c r="P1416" s="24">
        <f t="shared" si="806"/>
        <v>0</v>
      </c>
      <c r="Q1416" s="25">
        <f t="shared" si="807"/>
        <v>0</v>
      </c>
      <c r="R1416" s="26">
        <f t="shared" si="808"/>
        <v>0</v>
      </c>
      <c r="S1416" s="24" t="str">
        <f t="shared" si="809"/>
        <v/>
      </c>
      <c r="T1416" s="24" t="str">
        <f t="shared" si="810"/>
        <v/>
      </c>
      <c r="U1416" s="24" t="str">
        <f t="shared" si="811"/>
        <v/>
      </c>
      <c r="V1416" s="24" t="str">
        <f t="shared" si="812"/>
        <v/>
      </c>
      <c r="W1416" s="24" t="str">
        <f t="shared" si="813"/>
        <v/>
      </c>
      <c r="X1416" s="24" t="str">
        <f t="shared" si="814"/>
        <v/>
      </c>
      <c r="Y1416" s="24" t="str">
        <f t="shared" si="815"/>
        <v/>
      </c>
      <c r="Z1416" s="24" t="str">
        <f t="shared" si="816"/>
        <v/>
      </c>
      <c r="AA1416" s="24" t="b">
        <f t="shared" si="817"/>
        <v>0</v>
      </c>
      <c r="AB1416" s="34" t="str">
        <f t="shared" si="818"/>
        <v/>
      </c>
      <c r="AC1416" s="34">
        <f t="shared" si="819"/>
        <v>0</v>
      </c>
      <c r="AD1416" s="34">
        <f t="shared" si="820"/>
        <v>0</v>
      </c>
      <c r="AE1416" s="34" t="str">
        <f t="shared" si="821"/>
        <v xml:space="preserve"> 0</v>
      </c>
      <c r="AF1416" s="34">
        <f t="shared" si="822"/>
        <v>0</v>
      </c>
      <c r="AG1416" s="34">
        <f t="shared" si="823"/>
        <v>0</v>
      </c>
      <c r="AH1416" s="34" t="str">
        <f t="shared" si="824"/>
        <v/>
      </c>
      <c r="AI1416" s="172" t="str">
        <f>IF(AJ1416&lt;&gt;"",MAX(AI$3:AI1415)+1,"")</f>
        <v/>
      </c>
      <c r="AJ1416" s="172" t="str">
        <f t="shared" si="825"/>
        <v/>
      </c>
      <c r="AK1416" s="172" t="str">
        <f t="shared" si="826"/>
        <v/>
      </c>
      <c r="AL1416" s="172" t="str">
        <f t="shared" si="827"/>
        <v/>
      </c>
      <c r="AM1416" s="172" t="str">
        <f>IF(AN1416&lt;&gt;"",MAX(AM$3:AM1415)+1,"")</f>
        <v/>
      </c>
      <c r="AN1416" s="172" t="str">
        <f t="shared" si="828"/>
        <v/>
      </c>
      <c r="AO1416" s="172" t="str">
        <f t="shared" si="829"/>
        <v/>
      </c>
      <c r="AP1416" s="172" t="str">
        <f t="shared" si="830"/>
        <v/>
      </c>
      <c r="AQ1416" s="172" t="str">
        <f t="shared" si="831"/>
        <v/>
      </c>
      <c r="AR1416" s="172" t="str">
        <f>Table1[[#This Row],[Sex ]]&amp;Table1[[#This Row],[Month]]</f>
        <v/>
      </c>
    </row>
    <row r="1417" spans="2:44" x14ac:dyDescent="0.3">
      <c r="B1417" s="14"/>
      <c r="C1417" s="14"/>
      <c r="D1417" s="14"/>
      <c r="E1417" s="14"/>
      <c r="F1417" s="14"/>
      <c r="G1417" s="14"/>
      <c r="H1417" s="14"/>
      <c r="I1417" s="14"/>
      <c r="J1417" s="14"/>
      <c r="K1417" s="14"/>
      <c r="L1417" s="14"/>
      <c r="M1417" s="24" t="str">
        <f t="shared" si="803"/>
        <v/>
      </c>
      <c r="N1417" s="24" t="str">
        <f t="shared" si="804"/>
        <v/>
      </c>
      <c r="O1417" s="24" t="str">
        <f t="shared" si="805"/>
        <v xml:space="preserve"> </v>
      </c>
      <c r="P1417" s="24">
        <f t="shared" si="806"/>
        <v>0</v>
      </c>
      <c r="Q1417" s="25">
        <f t="shared" si="807"/>
        <v>0</v>
      </c>
      <c r="R1417" s="26">
        <f t="shared" si="808"/>
        <v>0</v>
      </c>
      <c r="S1417" s="24" t="str">
        <f t="shared" si="809"/>
        <v/>
      </c>
      <c r="T1417" s="24" t="str">
        <f t="shared" si="810"/>
        <v/>
      </c>
      <c r="U1417" s="24" t="str">
        <f t="shared" si="811"/>
        <v/>
      </c>
      <c r="V1417" s="24" t="str">
        <f t="shared" si="812"/>
        <v/>
      </c>
      <c r="W1417" s="24" t="str">
        <f t="shared" si="813"/>
        <v/>
      </c>
      <c r="X1417" s="24" t="str">
        <f t="shared" si="814"/>
        <v/>
      </c>
      <c r="Y1417" s="24" t="str">
        <f t="shared" si="815"/>
        <v/>
      </c>
      <c r="Z1417" s="24" t="str">
        <f t="shared" si="816"/>
        <v/>
      </c>
      <c r="AA1417" s="24" t="b">
        <f t="shared" si="817"/>
        <v>0</v>
      </c>
      <c r="AB1417" s="34" t="str">
        <f t="shared" si="818"/>
        <v/>
      </c>
      <c r="AC1417" s="34">
        <f t="shared" si="819"/>
        <v>0</v>
      </c>
      <c r="AD1417" s="34">
        <f t="shared" si="820"/>
        <v>0</v>
      </c>
      <c r="AE1417" s="34" t="str">
        <f t="shared" si="821"/>
        <v xml:space="preserve"> 0</v>
      </c>
      <c r="AF1417" s="34">
        <f t="shared" si="822"/>
        <v>0</v>
      </c>
      <c r="AG1417" s="34">
        <f t="shared" si="823"/>
        <v>0</v>
      </c>
      <c r="AH1417" s="34" t="str">
        <f t="shared" si="824"/>
        <v/>
      </c>
      <c r="AI1417" s="172" t="str">
        <f>IF(AJ1417&lt;&gt;"",MAX(AI$3:AI1416)+1,"")</f>
        <v/>
      </c>
      <c r="AJ1417" s="172" t="str">
        <f t="shared" si="825"/>
        <v/>
      </c>
      <c r="AK1417" s="172" t="str">
        <f t="shared" si="826"/>
        <v/>
      </c>
      <c r="AL1417" s="172" t="str">
        <f t="shared" si="827"/>
        <v/>
      </c>
      <c r="AM1417" s="172" t="str">
        <f>IF(AN1417&lt;&gt;"",MAX(AM$3:AM1416)+1,"")</f>
        <v/>
      </c>
      <c r="AN1417" s="172" t="str">
        <f t="shared" si="828"/>
        <v/>
      </c>
      <c r="AO1417" s="172" t="str">
        <f t="shared" si="829"/>
        <v/>
      </c>
      <c r="AP1417" s="172" t="str">
        <f t="shared" si="830"/>
        <v/>
      </c>
      <c r="AQ1417" s="172" t="str">
        <f t="shared" si="831"/>
        <v/>
      </c>
      <c r="AR1417" s="172" t="str">
        <f>Table1[[#This Row],[Sex ]]&amp;Table1[[#This Row],[Month]]</f>
        <v/>
      </c>
    </row>
    <row r="1418" spans="2:44" x14ac:dyDescent="0.3">
      <c r="B1418" s="14"/>
      <c r="C1418" s="14"/>
      <c r="D1418" s="14"/>
      <c r="E1418" s="14"/>
      <c r="F1418" s="14"/>
      <c r="G1418" s="14"/>
      <c r="H1418" s="14"/>
      <c r="I1418" s="14"/>
      <c r="J1418" s="14"/>
      <c r="K1418" s="14"/>
      <c r="L1418" s="14"/>
      <c r="M1418" s="24" t="str">
        <f t="shared" si="803"/>
        <v/>
      </c>
      <c r="N1418" s="24" t="str">
        <f t="shared" si="804"/>
        <v/>
      </c>
      <c r="O1418" s="24" t="str">
        <f t="shared" si="805"/>
        <v xml:space="preserve"> </v>
      </c>
      <c r="P1418" s="24">
        <f t="shared" si="806"/>
        <v>0</v>
      </c>
      <c r="Q1418" s="25">
        <f t="shared" si="807"/>
        <v>0</v>
      </c>
      <c r="R1418" s="26">
        <f t="shared" si="808"/>
        <v>0</v>
      </c>
      <c r="S1418" s="24" t="str">
        <f t="shared" si="809"/>
        <v/>
      </c>
      <c r="T1418" s="24" t="str">
        <f t="shared" si="810"/>
        <v/>
      </c>
      <c r="U1418" s="24" t="str">
        <f t="shared" si="811"/>
        <v/>
      </c>
      <c r="V1418" s="24" t="str">
        <f t="shared" si="812"/>
        <v/>
      </c>
      <c r="W1418" s="24" t="str">
        <f t="shared" si="813"/>
        <v/>
      </c>
      <c r="X1418" s="24" t="str">
        <f t="shared" si="814"/>
        <v/>
      </c>
      <c r="Y1418" s="24" t="str">
        <f t="shared" si="815"/>
        <v/>
      </c>
      <c r="Z1418" s="24" t="str">
        <f t="shared" si="816"/>
        <v/>
      </c>
      <c r="AA1418" s="24" t="b">
        <f t="shared" si="817"/>
        <v>0</v>
      </c>
      <c r="AB1418" s="34" t="str">
        <f t="shared" si="818"/>
        <v/>
      </c>
      <c r="AC1418" s="34">
        <f t="shared" si="819"/>
        <v>0</v>
      </c>
      <c r="AD1418" s="34">
        <f t="shared" si="820"/>
        <v>0</v>
      </c>
      <c r="AE1418" s="34" t="str">
        <f t="shared" si="821"/>
        <v xml:space="preserve"> 0</v>
      </c>
      <c r="AF1418" s="34">
        <f t="shared" si="822"/>
        <v>0</v>
      </c>
      <c r="AG1418" s="34">
        <f t="shared" si="823"/>
        <v>0</v>
      </c>
      <c r="AH1418" s="34" t="str">
        <f t="shared" si="824"/>
        <v/>
      </c>
      <c r="AI1418" s="172" t="str">
        <f>IF(AJ1418&lt;&gt;"",MAX(AI$3:AI1417)+1,"")</f>
        <v/>
      </c>
      <c r="AJ1418" s="172" t="str">
        <f t="shared" si="825"/>
        <v/>
      </c>
      <c r="AK1418" s="172" t="str">
        <f t="shared" si="826"/>
        <v/>
      </c>
      <c r="AL1418" s="172" t="str">
        <f t="shared" si="827"/>
        <v/>
      </c>
      <c r="AM1418" s="172" t="str">
        <f>IF(AN1418&lt;&gt;"",MAX(AM$3:AM1417)+1,"")</f>
        <v/>
      </c>
      <c r="AN1418" s="172" t="str">
        <f t="shared" si="828"/>
        <v/>
      </c>
      <c r="AO1418" s="172" t="str">
        <f t="shared" si="829"/>
        <v/>
      </c>
      <c r="AP1418" s="172" t="str">
        <f t="shared" si="830"/>
        <v/>
      </c>
      <c r="AQ1418" s="172" t="str">
        <f t="shared" si="831"/>
        <v/>
      </c>
      <c r="AR1418" s="172" t="str">
        <f>Table1[[#This Row],[Sex ]]&amp;Table1[[#This Row],[Month]]</f>
        <v/>
      </c>
    </row>
    <row r="1419" spans="2:44" x14ac:dyDescent="0.3">
      <c r="B1419" s="14"/>
      <c r="C1419" s="14"/>
      <c r="D1419" s="14"/>
      <c r="E1419" s="14"/>
      <c r="F1419" s="14"/>
      <c r="G1419" s="14"/>
      <c r="H1419" s="14"/>
      <c r="I1419" s="14"/>
      <c r="J1419" s="14"/>
      <c r="K1419" s="14"/>
      <c r="L1419" s="14"/>
      <c r="M1419" s="24" t="str">
        <f t="shared" si="803"/>
        <v/>
      </c>
      <c r="N1419" s="24" t="str">
        <f t="shared" si="804"/>
        <v/>
      </c>
      <c r="O1419" s="24" t="str">
        <f t="shared" si="805"/>
        <v xml:space="preserve"> </v>
      </c>
      <c r="P1419" s="24">
        <f t="shared" si="806"/>
        <v>0</v>
      </c>
      <c r="Q1419" s="25">
        <f t="shared" si="807"/>
        <v>0</v>
      </c>
      <c r="R1419" s="26">
        <f t="shared" si="808"/>
        <v>0</v>
      </c>
      <c r="S1419" s="24" t="str">
        <f t="shared" si="809"/>
        <v/>
      </c>
      <c r="T1419" s="24" t="str">
        <f t="shared" si="810"/>
        <v/>
      </c>
      <c r="U1419" s="24" t="str">
        <f t="shared" si="811"/>
        <v/>
      </c>
      <c r="V1419" s="24" t="str">
        <f t="shared" si="812"/>
        <v/>
      </c>
      <c r="W1419" s="24" t="str">
        <f t="shared" si="813"/>
        <v/>
      </c>
      <c r="X1419" s="24" t="str">
        <f t="shared" si="814"/>
        <v/>
      </c>
      <c r="Y1419" s="24" t="str">
        <f t="shared" si="815"/>
        <v/>
      </c>
      <c r="Z1419" s="24" t="str">
        <f t="shared" si="816"/>
        <v/>
      </c>
      <c r="AA1419" s="24" t="b">
        <f t="shared" si="817"/>
        <v>0</v>
      </c>
      <c r="AB1419" s="34" t="str">
        <f t="shared" si="818"/>
        <v/>
      </c>
      <c r="AC1419" s="34">
        <f t="shared" si="819"/>
        <v>0</v>
      </c>
      <c r="AD1419" s="34">
        <f t="shared" si="820"/>
        <v>0</v>
      </c>
      <c r="AE1419" s="34" t="str">
        <f t="shared" si="821"/>
        <v xml:space="preserve"> 0</v>
      </c>
      <c r="AF1419" s="34">
        <f t="shared" si="822"/>
        <v>0</v>
      </c>
      <c r="AG1419" s="34">
        <f t="shared" si="823"/>
        <v>0</v>
      </c>
      <c r="AH1419" s="34" t="str">
        <f t="shared" si="824"/>
        <v/>
      </c>
      <c r="AI1419" s="172" t="str">
        <f>IF(AJ1419&lt;&gt;"",MAX(AI$3:AI1418)+1,"")</f>
        <v/>
      </c>
      <c r="AJ1419" s="172" t="str">
        <f t="shared" si="825"/>
        <v/>
      </c>
      <c r="AK1419" s="172" t="str">
        <f t="shared" si="826"/>
        <v/>
      </c>
      <c r="AL1419" s="172" t="str">
        <f t="shared" si="827"/>
        <v/>
      </c>
      <c r="AM1419" s="172" t="str">
        <f>IF(AN1419&lt;&gt;"",MAX(AM$3:AM1418)+1,"")</f>
        <v/>
      </c>
      <c r="AN1419" s="172" t="str">
        <f t="shared" si="828"/>
        <v/>
      </c>
      <c r="AO1419" s="172" t="str">
        <f t="shared" si="829"/>
        <v/>
      </c>
      <c r="AP1419" s="172" t="str">
        <f t="shared" si="830"/>
        <v/>
      </c>
      <c r="AQ1419" s="172" t="str">
        <f t="shared" si="831"/>
        <v/>
      </c>
      <c r="AR1419" s="172" t="str">
        <f>Table1[[#This Row],[Sex ]]&amp;Table1[[#This Row],[Month]]</f>
        <v/>
      </c>
    </row>
    <row r="1420" spans="2:44" x14ac:dyDescent="0.3">
      <c r="B1420" s="14"/>
      <c r="C1420" s="14"/>
      <c r="D1420" s="14"/>
      <c r="E1420" s="14"/>
      <c r="F1420" s="14"/>
      <c r="G1420" s="14"/>
      <c r="H1420" s="14"/>
      <c r="I1420" s="14"/>
      <c r="J1420" s="14"/>
      <c r="K1420" s="14"/>
      <c r="L1420" s="14"/>
      <c r="M1420" s="24" t="str">
        <f t="shared" si="803"/>
        <v/>
      </c>
      <c r="N1420" s="24" t="str">
        <f t="shared" si="804"/>
        <v/>
      </c>
      <c r="O1420" s="24" t="str">
        <f t="shared" si="805"/>
        <v xml:space="preserve"> </v>
      </c>
      <c r="P1420" s="24">
        <f t="shared" si="806"/>
        <v>0</v>
      </c>
      <c r="Q1420" s="25">
        <f t="shared" si="807"/>
        <v>0</v>
      </c>
      <c r="R1420" s="26">
        <f t="shared" si="808"/>
        <v>0</v>
      </c>
      <c r="S1420" s="24" t="str">
        <f t="shared" si="809"/>
        <v/>
      </c>
      <c r="T1420" s="24" t="str">
        <f t="shared" si="810"/>
        <v/>
      </c>
      <c r="U1420" s="24" t="str">
        <f t="shared" si="811"/>
        <v/>
      </c>
      <c r="V1420" s="24" t="str">
        <f t="shared" si="812"/>
        <v/>
      </c>
      <c r="W1420" s="24" t="str">
        <f t="shared" si="813"/>
        <v/>
      </c>
      <c r="X1420" s="24" t="str">
        <f t="shared" si="814"/>
        <v/>
      </c>
      <c r="Y1420" s="24" t="str">
        <f t="shared" si="815"/>
        <v/>
      </c>
      <c r="Z1420" s="24" t="str">
        <f t="shared" si="816"/>
        <v/>
      </c>
      <c r="AA1420" s="24" t="b">
        <f t="shared" si="817"/>
        <v>0</v>
      </c>
      <c r="AB1420" s="34" t="str">
        <f t="shared" si="818"/>
        <v/>
      </c>
      <c r="AC1420" s="34">
        <f t="shared" si="819"/>
        <v>0</v>
      </c>
      <c r="AD1420" s="34">
        <f t="shared" si="820"/>
        <v>0</v>
      </c>
      <c r="AE1420" s="34" t="str">
        <f t="shared" si="821"/>
        <v xml:space="preserve"> 0</v>
      </c>
      <c r="AF1420" s="34">
        <f t="shared" si="822"/>
        <v>0</v>
      </c>
      <c r="AG1420" s="34">
        <f t="shared" si="823"/>
        <v>0</v>
      </c>
      <c r="AH1420" s="34" t="str">
        <f t="shared" si="824"/>
        <v/>
      </c>
      <c r="AI1420" s="172" t="str">
        <f>IF(AJ1420&lt;&gt;"",MAX(AI$3:AI1419)+1,"")</f>
        <v/>
      </c>
      <c r="AJ1420" s="172" t="str">
        <f t="shared" si="825"/>
        <v/>
      </c>
      <c r="AK1420" s="172" t="str">
        <f t="shared" si="826"/>
        <v/>
      </c>
      <c r="AL1420" s="172" t="str">
        <f t="shared" si="827"/>
        <v/>
      </c>
      <c r="AM1420" s="172" t="str">
        <f>IF(AN1420&lt;&gt;"",MAX(AM$3:AM1419)+1,"")</f>
        <v/>
      </c>
      <c r="AN1420" s="172" t="str">
        <f t="shared" si="828"/>
        <v/>
      </c>
      <c r="AO1420" s="172" t="str">
        <f t="shared" si="829"/>
        <v/>
      </c>
      <c r="AP1420" s="172" t="str">
        <f t="shared" si="830"/>
        <v/>
      </c>
      <c r="AQ1420" s="172" t="str">
        <f t="shared" si="831"/>
        <v/>
      </c>
      <c r="AR1420" s="172" t="str">
        <f>Table1[[#This Row],[Sex ]]&amp;Table1[[#This Row],[Month]]</f>
        <v/>
      </c>
    </row>
    <row r="1421" spans="2:44" x14ac:dyDescent="0.3">
      <c r="B1421" s="14"/>
      <c r="C1421" s="14"/>
      <c r="D1421" s="14"/>
      <c r="E1421" s="14"/>
      <c r="F1421" s="14"/>
      <c r="G1421" s="14"/>
      <c r="H1421" s="14"/>
      <c r="I1421" s="14"/>
      <c r="J1421" s="14"/>
      <c r="K1421" s="14"/>
      <c r="L1421" s="14"/>
      <c r="M1421" s="24" t="str">
        <f t="shared" si="803"/>
        <v/>
      </c>
      <c r="N1421" s="24" t="str">
        <f t="shared" si="804"/>
        <v/>
      </c>
      <c r="O1421" s="24" t="str">
        <f t="shared" si="805"/>
        <v xml:space="preserve"> </v>
      </c>
      <c r="P1421" s="24">
        <f t="shared" si="806"/>
        <v>0</v>
      </c>
      <c r="Q1421" s="25">
        <f t="shared" si="807"/>
        <v>0</v>
      </c>
      <c r="R1421" s="26">
        <f t="shared" si="808"/>
        <v>0</v>
      </c>
      <c r="S1421" s="24" t="str">
        <f t="shared" si="809"/>
        <v/>
      </c>
      <c r="T1421" s="24" t="str">
        <f t="shared" si="810"/>
        <v/>
      </c>
      <c r="U1421" s="24" t="str">
        <f t="shared" si="811"/>
        <v/>
      </c>
      <c r="V1421" s="24" t="str">
        <f t="shared" si="812"/>
        <v/>
      </c>
      <c r="W1421" s="24" t="str">
        <f t="shared" si="813"/>
        <v/>
      </c>
      <c r="X1421" s="24" t="str">
        <f t="shared" si="814"/>
        <v/>
      </c>
      <c r="Y1421" s="24" t="str">
        <f t="shared" si="815"/>
        <v/>
      </c>
      <c r="Z1421" s="24" t="str">
        <f t="shared" si="816"/>
        <v/>
      </c>
      <c r="AA1421" s="24" t="b">
        <f t="shared" si="817"/>
        <v>0</v>
      </c>
      <c r="AB1421" s="34" t="str">
        <f t="shared" si="818"/>
        <v/>
      </c>
      <c r="AC1421" s="34">
        <f t="shared" si="819"/>
        <v>0</v>
      </c>
      <c r="AD1421" s="34">
        <f t="shared" si="820"/>
        <v>0</v>
      </c>
      <c r="AE1421" s="34" t="str">
        <f t="shared" si="821"/>
        <v xml:space="preserve"> 0</v>
      </c>
      <c r="AF1421" s="34">
        <f t="shared" si="822"/>
        <v>0</v>
      </c>
      <c r="AG1421" s="34">
        <f t="shared" si="823"/>
        <v>0</v>
      </c>
      <c r="AH1421" s="34" t="str">
        <f t="shared" si="824"/>
        <v/>
      </c>
      <c r="AI1421" s="172" t="str">
        <f>IF(AJ1421&lt;&gt;"",MAX(AI$3:AI1420)+1,"")</f>
        <v/>
      </c>
      <c r="AJ1421" s="172" t="str">
        <f t="shared" si="825"/>
        <v/>
      </c>
      <c r="AK1421" s="172" t="str">
        <f t="shared" si="826"/>
        <v/>
      </c>
      <c r="AL1421" s="172" t="str">
        <f t="shared" si="827"/>
        <v/>
      </c>
      <c r="AM1421" s="172" t="str">
        <f>IF(AN1421&lt;&gt;"",MAX(AM$3:AM1420)+1,"")</f>
        <v/>
      </c>
      <c r="AN1421" s="172" t="str">
        <f t="shared" si="828"/>
        <v/>
      </c>
      <c r="AO1421" s="172" t="str">
        <f t="shared" si="829"/>
        <v/>
      </c>
      <c r="AP1421" s="172" t="str">
        <f t="shared" si="830"/>
        <v/>
      </c>
      <c r="AQ1421" s="172" t="str">
        <f t="shared" si="831"/>
        <v/>
      </c>
      <c r="AR1421" s="172" t="str">
        <f>Table1[[#This Row],[Sex ]]&amp;Table1[[#This Row],[Month]]</f>
        <v/>
      </c>
    </row>
    <row r="1422" spans="2:44" x14ac:dyDescent="0.3">
      <c r="B1422" s="14"/>
      <c r="C1422" s="14"/>
      <c r="D1422" s="14"/>
      <c r="E1422" s="14"/>
      <c r="F1422" s="14"/>
      <c r="G1422" s="14"/>
      <c r="H1422" s="14"/>
      <c r="I1422" s="14"/>
      <c r="J1422" s="14"/>
      <c r="K1422" s="14"/>
      <c r="L1422" s="14"/>
      <c r="M1422" s="24" t="str">
        <f t="shared" si="803"/>
        <v/>
      </c>
      <c r="N1422" s="24" t="str">
        <f t="shared" si="804"/>
        <v/>
      </c>
      <c r="O1422" s="24" t="str">
        <f t="shared" si="805"/>
        <v xml:space="preserve"> </v>
      </c>
      <c r="P1422" s="24">
        <f t="shared" si="806"/>
        <v>0</v>
      </c>
      <c r="Q1422" s="25">
        <f t="shared" si="807"/>
        <v>0</v>
      </c>
      <c r="R1422" s="26">
        <f t="shared" si="808"/>
        <v>0</v>
      </c>
      <c r="S1422" s="24" t="str">
        <f t="shared" si="809"/>
        <v/>
      </c>
      <c r="T1422" s="24" t="str">
        <f t="shared" si="810"/>
        <v/>
      </c>
      <c r="U1422" s="24" t="str">
        <f t="shared" si="811"/>
        <v/>
      </c>
      <c r="V1422" s="24" t="str">
        <f t="shared" si="812"/>
        <v/>
      </c>
      <c r="W1422" s="24" t="str">
        <f t="shared" si="813"/>
        <v/>
      </c>
      <c r="X1422" s="24" t="str">
        <f t="shared" si="814"/>
        <v/>
      </c>
      <c r="Y1422" s="24" t="str">
        <f t="shared" si="815"/>
        <v/>
      </c>
      <c r="Z1422" s="24" t="str">
        <f t="shared" si="816"/>
        <v/>
      </c>
      <c r="AA1422" s="24" t="b">
        <f t="shared" si="817"/>
        <v>0</v>
      </c>
      <c r="AB1422" s="34" t="str">
        <f t="shared" si="818"/>
        <v/>
      </c>
      <c r="AC1422" s="34">
        <f t="shared" si="819"/>
        <v>0</v>
      </c>
      <c r="AD1422" s="34">
        <f t="shared" si="820"/>
        <v>0</v>
      </c>
      <c r="AE1422" s="34" t="str">
        <f t="shared" si="821"/>
        <v xml:space="preserve"> 0</v>
      </c>
      <c r="AF1422" s="34">
        <f t="shared" si="822"/>
        <v>0</v>
      </c>
      <c r="AG1422" s="34">
        <f t="shared" si="823"/>
        <v>0</v>
      </c>
      <c r="AH1422" s="34" t="str">
        <f t="shared" si="824"/>
        <v/>
      </c>
      <c r="AI1422" s="172" t="str">
        <f>IF(AJ1422&lt;&gt;"",MAX(AI$3:AI1421)+1,"")</f>
        <v/>
      </c>
      <c r="AJ1422" s="172" t="str">
        <f t="shared" si="825"/>
        <v/>
      </c>
      <c r="AK1422" s="172" t="str">
        <f t="shared" si="826"/>
        <v/>
      </c>
      <c r="AL1422" s="172" t="str">
        <f t="shared" si="827"/>
        <v/>
      </c>
      <c r="AM1422" s="172" t="str">
        <f>IF(AN1422&lt;&gt;"",MAX(AM$3:AM1421)+1,"")</f>
        <v/>
      </c>
      <c r="AN1422" s="172" t="str">
        <f t="shared" si="828"/>
        <v/>
      </c>
      <c r="AO1422" s="172" t="str">
        <f t="shared" si="829"/>
        <v/>
      </c>
      <c r="AP1422" s="172" t="str">
        <f t="shared" si="830"/>
        <v/>
      </c>
      <c r="AQ1422" s="172" t="str">
        <f t="shared" si="831"/>
        <v/>
      </c>
      <c r="AR1422" s="172" t="str">
        <f>Table1[[#This Row],[Sex ]]&amp;Table1[[#This Row],[Month]]</f>
        <v/>
      </c>
    </row>
    <row r="1423" spans="2:44" x14ac:dyDescent="0.3">
      <c r="B1423" s="14"/>
      <c r="C1423" s="14"/>
      <c r="D1423" s="14"/>
      <c r="E1423" s="14"/>
      <c r="F1423" s="14"/>
      <c r="G1423" s="14"/>
      <c r="H1423" s="14"/>
      <c r="I1423" s="14"/>
      <c r="J1423" s="14"/>
      <c r="K1423" s="14"/>
      <c r="L1423" s="14"/>
      <c r="M1423" s="24" t="str">
        <f t="shared" si="803"/>
        <v/>
      </c>
      <c r="N1423" s="24" t="str">
        <f t="shared" si="804"/>
        <v/>
      </c>
      <c r="O1423" s="24" t="str">
        <f t="shared" si="805"/>
        <v xml:space="preserve"> </v>
      </c>
      <c r="P1423" s="24">
        <f t="shared" si="806"/>
        <v>0</v>
      </c>
      <c r="Q1423" s="25">
        <f t="shared" si="807"/>
        <v>0</v>
      </c>
      <c r="R1423" s="26">
        <f t="shared" si="808"/>
        <v>0</v>
      </c>
      <c r="S1423" s="24" t="str">
        <f t="shared" si="809"/>
        <v/>
      </c>
      <c r="T1423" s="24" t="str">
        <f t="shared" si="810"/>
        <v/>
      </c>
      <c r="U1423" s="24" t="str">
        <f t="shared" si="811"/>
        <v/>
      </c>
      <c r="V1423" s="24" t="str">
        <f t="shared" si="812"/>
        <v/>
      </c>
      <c r="W1423" s="24" t="str">
        <f t="shared" si="813"/>
        <v/>
      </c>
      <c r="X1423" s="24" t="str">
        <f t="shared" si="814"/>
        <v/>
      </c>
      <c r="Y1423" s="24" t="str">
        <f t="shared" si="815"/>
        <v/>
      </c>
      <c r="Z1423" s="24" t="str">
        <f t="shared" si="816"/>
        <v/>
      </c>
      <c r="AA1423" s="24" t="b">
        <f t="shared" si="817"/>
        <v>0</v>
      </c>
      <c r="AB1423" s="34" t="str">
        <f t="shared" si="818"/>
        <v/>
      </c>
      <c r="AC1423" s="34">
        <f t="shared" si="819"/>
        <v>0</v>
      </c>
      <c r="AD1423" s="34">
        <f t="shared" si="820"/>
        <v>0</v>
      </c>
      <c r="AE1423" s="34" t="str">
        <f t="shared" si="821"/>
        <v xml:space="preserve"> 0</v>
      </c>
      <c r="AF1423" s="34">
        <f t="shared" si="822"/>
        <v>0</v>
      </c>
      <c r="AG1423" s="34">
        <f t="shared" si="823"/>
        <v>0</v>
      </c>
      <c r="AH1423" s="34" t="str">
        <f t="shared" si="824"/>
        <v/>
      </c>
      <c r="AI1423" s="172" t="str">
        <f>IF(AJ1423&lt;&gt;"",MAX(AI$3:AI1422)+1,"")</f>
        <v/>
      </c>
      <c r="AJ1423" s="172" t="str">
        <f t="shared" si="825"/>
        <v/>
      </c>
      <c r="AK1423" s="172" t="str">
        <f t="shared" si="826"/>
        <v/>
      </c>
      <c r="AL1423" s="172" t="str">
        <f t="shared" si="827"/>
        <v/>
      </c>
      <c r="AM1423" s="172" t="str">
        <f>IF(AN1423&lt;&gt;"",MAX(AM$3:AM1422)+1,"")</f>
        <v/>
      </c>
      <c r="AN1423" s="172" t="str">
        <f t="shared" si="828"/>
        <v/>
      </c>
      <c r="AO1423" s="172" t="str">
        <f t="shared" si="829"/>
        <v/>
      </c>
      <c r="AP1423" s="172" t="str">
        <f t="shared" si="830"/>
        <v/>
      </c>
      <c r="AQ1423" s="172" t="str">
        <f t="shared" si="831"/>
        <v/>
      </c>
      <c r="AR1423" s="172" t="str">
        <f>Table1[[#This Row],[Sex ]]&amp;Table1[[#This Row],[Month]]</f>
        <v/>
      </c>
    </row>
    <row r="1424" spans="2:44" x14ac:dyDescent="0.3">
      <c r="B1424" s="14"/>
      <c r="C1424" s="14"/>
      <c r="D1424" s="14"/>
      <c r="E1424" s="14"/>
      <c r="F1424" s="14"/>
      <c r="G1424" s="14"/>
      <c r="H1424" s="14"/>
      <c r="I1424" s="14"/>
      <c r="J1424" s="14"/>
      <c r="K1424" s="14"/>
      <c r="L1424" s="14"/>
      <c r="M1424" s="24" t="str">
        <f t="shared" si="803"/>
        <v/>
      </c>
      <c r="N1424" s="24" t="str">
        <f t="shared" si="804"/>
        <v/>
      </c>
      <c r="O1424" s="24" t="str">
        <f t="shared" si="805"/>
        <v xml:space="preserve"> </v>
      </c>
      <c r="P1424" s="24">
        <f t="shared" si="806"/>
        <v>0</v>
      </c>
      <c r="Q1424" s="25">
        <f t="shared" si="807"/>
        <v>0</v>
      </c>
      <c r="R1424" s="26">
        <f t="shared" si="808"/>
        <v>0</v>
      </c>
      <c r="S1424" s="24" t="str">
        <f t="shared" si="809"/>
        <v/>
      </c>
      <c r="T1424" s="24" t="str">
        <f t="shared" si="810"/>
        <v/>
      </c>
      <c r="U1424" s="24" t="str">
        <f t="shared" si="811"/>
        <v/>
      </c>
      <c r="V1424" s="24" t="str">
        <f t="shared" si="812"/>
        <v/>
      </c>
      <c r="W1424" s="24" t="str">
        <f t="shared" si="813"/>
        <v/>
      </c>
      <c r="X1424" s="24" t="str">
        <f t="shared" si="814"/>
        <v/>
      </c>
      <c r="Y1424" s="24" t="str">
        <f t="shared" si="815"/>
        <v/>
      </c>
      <c r="Z1424" s="24" t="str">
        <f t="shared" si="816"/>
        <v/>
      </c>
      <c r="AA1424" s="24" t="b">
        <f t="shared" si="817"/>
        <v>0</v>
      </c>
      <c r="AB1424" s="34" t="str">
        <f t="shared" si="818"/>
        <v/>
      </c>
      <c r="AC1424" s="34">
        <f t="shared" si="819"/>
        <v>0</v>
      </c>
      <c r="AD1424" s="34">
        <f t="shared" si="820"/>
        <v>0</v>
      </c>
      <c r="AE1424" s="34" t="str">
        <f t="shared" si="821"/>
        <v xml:space="preserve"> 0</v>
      </c>
      <c r="AF1424" s="34">
        <f t="shared" si="822"/>
        <v>0</v>
      </c>
      <c r="AG1424" s="34">
        <f t="shared" si="823"/>
        <v>0</v>
      </c>
      <c r="AH1424" s="34" t="str">
        <f t="shared" si="824"/>
        <v/>
      </c>
      <c r="AI1424" s="172" t="str">
        <f>IF(AJ1424&lt;&gt;"",MAX(AI$3:AI1423)+1,"")</f>
        <v/>
      </c>
      <c r="AJ1424" s="172" t="str">
        <f t="shared" si="825"/>
        <v/>
      </c>
      <c r="AK1424" s="172" t="str">
        <f t="shared" si="826"/>
        <v/>
      </c>
      <c r="AL1424" s="172" t="str">
        <f t="shared" si="827"/>
        <v/>
      </c>
      <c r="AM1424" s="172" t="str">
        <f>IF(AN1424&lt;&gt;"",MAX(AM$3:AM1423)+1,"")</f>
        <v/>
      </c>
      <c r="AN1424" s="172" t="str">
        <f t="shared" si="828"/>
        <v/>
      </c>
      <c r="AO1424" s="172" t="str">
        <f t="shared" si="829"/>
        <v/>
      </c>
      <c r="AP1424" s="172" t="str">
        <f t="shared" si="830"/>
        <v/>
      </c>
      <c r="AQ1424" s="172" t="str">
        <f t="shared" si="831"/>
        <v/>
      </c>
      <c r="AR1424" s="172" t="str">
        <f>Table1[[#This Row],[Sex ]]&amp;Table1[[#This Row],[Month]]</f>
        <v/>
      </c>
    </row>
    <row r="1425" spans="2:44" x14ac:dyDescent="0.3">
      <c r="B1425" s="14"/>
      <c r="C1425" s="14"/>
      <c r="D1425" s="14"/>
      <c r="E1425" s="14"/>
      <c r="F1425" s="14"/>
      <c r="G1425" s="14"/>
      <c r="H1425" s="14"/>
      <c r="I1425" s="14"/>
      <c r="J1425" s="14"/>
      <c r="K1425" s="14"/>
      <c r="L1425" s="14"/>
      <c r="M1425" s="24" t="str">
        <f t="shared" si="803"/>
        <v/>
      </c>
      <c r="N1425" s="24" t="str">
        <f t="shared" si="804"/>
        <v/>
      </c>
      <c r="O1425" s="24" t="str">
        <f t="shared" si="805"/>
        <v xml:space="preserve"> </v>
      </c>
      <c r="P1425" s="24">
        <f t="shared" si="806"/>
        <v>0</v>
      </c>
      <c r="Q1425" s="25">
        <f t="shared" si="807"/>
        <v>0</v>
      </c>
      <c r="R1425" s="26">
        <f t="shared" si="808"/>
        <v>0</v>
      </c>
      <c r="S1425" s="24" t="str">
        <f t="shared" si="809"/>
        <v/>
      </c>
      <c r="T1425" s="24" t="str">
        <f t="shared" si="810"/>
        <v/>
      </c>
      <c r="U1425" s="24" t="str">
        <f t="shared" si="811"/>
        <v/>
      </c>
      <c r="V1425" s="24" t="str">
        <f t="shared" si="812"/>
        <v/>
      </c>
      <c r="W1425" s="24" t="str">
        <f t="shared" si="813"/>
        <v/>
      </c>
      <c r="X1425" s="24" t="str">
        <f t="shared" si="814"/>
        <v/>
      </c>
      <c r="Y1425" s="24" t="str">
        <f t="shared" si="815"/>
        <v/>
      </c>
      <c r="Z1425" s="24" t="str">
        <f t="shared" si="816"/>
        <v/>
      </c>
      <c r="AA1425" s="24" t="b">
        <f t="shared" si="817"/>
        <v>0</v>
      </c>
      <c r="AB1425" s="34" t="str">
        <f t="shared" si="818"/>
        <v/>
      </c>
      <c r="AC1425" s="34">
        <f t="shared" si="819"/>
        <v>0</v>
      </c>
      <c r="AD1425" s="34">
        <f t="shared" si="820"/>
        <v>0</v>
      </c>
      <c r="AE1425" s="34" t="str">
        <f t="shared" si="821"/>
        <v xml:space="preserve"> 0</v>
      </c>
      <c r="AF1425" s="34">
        <f t="shared" si="822"/>
        <v>0</v>
      </c>
      <c r="AG1425" s="34">
        <f t="shared" si="823"/>
        <v>0</v>
      </c>
      <c r="AH1425" s="34" t="str">
        <f t="shared" si="824"/>
        <v/>
      </c>
      <c r="AI1425" s="172" t="str">
        <f>IF(AJ1425&lt;&gt;"",MAX(AI$3:AI1424)+1,"")</f>
        <v/>
      </c>
      <c r="AJ1425" s="172" t="str">
        <f t="shared" si="825"/>
        <v/>
      </c>
      <c r="AK1425" s="172" t="str">
        <f t="shared" si="826"/>
        <v/>
      </c>
      <c r="AL1425" s="172" t="str">
        <f t="shared" si="827"/>
        <v/>
      </c>
      <c r="AM1425" s="172" t="str">
        <f>IF(AN1425&lt;&gt;"",MAX(AM$3:AM1424)+1,"")</f>
        <v/>
      </c>
      <c r="AN1425" s="172" t="str">
        <f t="shared" si="828"/>
        <v/>
      </c>
      <c r="AO1425" s="172" t="str">
        <f t="shared" si="829"/>
        <v/>
      </c>
      <c r="AP1425" s="172" t="str">
        <f t="shared" si="830"/>
        <v/>
      </c>
      <c r="AQ1425" s="172" t="str">
        <f t="shared" si="831"/>
        <v/>
      </c>
      <c r="AR1425" s="172" t="str">
        <f>Table1[[#This Row],[Sex ]]&amp;Table1[[#This Row],[Month]]</f>
        <v/>
      </c>
    </row>
    <row r="1426" spans="2:44" x14ac:dyDescent="0.3">
      <c r="B1426" s="14"/>
      <c r="C1426" s="14"/>
      <c r="D1426" s="14"/>
      <c r="E1426" s="14"/>
      <c r="F1426" s="14"/>
      <c r="G1426" s="14"/>
      <c r="H1426" s="14"/>
      <c r="I1426" s="14"/>
      <c r="J1426" s="14"/>
      <c r="K1426" s="14"/>
      <c r="L1426" s="14"/>
      <c r="M1426" s="24" t="str">
        <f t="shared" si="803"/>
        <v/>
      </c>
      <c r="N1426" s="24" t="str">
        <f t="shared" si="804"/>
        <v/>
      </c>
      <c r="O1426" s="24" t="str">
        <f t="shared" si="805"/>
        <v xml:space="preserve"> </v>
      </c>
      <c r="P1426" s="24">
        <f t="shared" si="806"/>
        <v>0</v>
      </c>
      <c r="Q1426" s="25">
        <f t="shared" si="807"/>
        <v>0</v>
      </c>
      <c r="R1426" s="26">
        <f t="shared" si="808"/>
        <v>0</v>
      </c>
      <c r="S1426" s="24" t="str">
        <f t="shared" si="809"/>
        <v/>
      </c>
      <c r="T1426" s="24" t="str">
        <f t="shared" si="810"/>
        <v/>
      </c>
      <c r="U1426" s="24" t="str">
        <f t="shared" si="811"/>
        <v/>
      </c>
      <c r="V1426" s="24" t="str">
        <f t="shared" si="812"/>
        <v/>
      </c>
      <c r="W1426" s="24" t="str">
        <f t="shared" si="813"/>
        <v/>
      </c>
      <c r="X1426" s="24" t="str">
        <f t="shared" si="814"/>
        <v/>
      </c>
      <c r="Y1426" s="24" t="str">
        <f t="shared" si="815"/>
        <v/>
      </c>
      <c r="Z1426" s="24" t="str">
        <f t="shared" si="816"/>
        <v/>
      </c>
      <c r="AA1426" s="24" t="b">
        <f t="shared" si="817"/>
        <v>0</v>
      </c>
      <c r="AB1426" s="34" t="str">
        <f t="shared" si="818"/>
        <v/>
      </c>
      <c r="AC1426" s="34">
        <f t="shared" si="819"/>
        <v>0</v>
      </c>
      <c r="AD1426" s="34">
        <f t="shared" si="820"/>
        <v>0</v>
      </c>
      <c r="AE1426" s="34" t="str">
        <f t="shared" si="821"/>
        <v xml:space="preserve"> 0</v>
      </c>
      <c r="AF1426" s="34">
        <f t="shared" si="822"/>
        <v>0</v>
      </c>
      <c r="AG1426" s="34">
        <f t="shared" si="823"/>
        <v>0</v>
      </c>
      <c r="AH1426" s="34" t="str">
        <f t="shared" si="824"/>
        <v/>
      </c>
      <c r="AI1426" s="172" t="str">
        <f>IF(AJ1426&lt;&gt;"",MAX(AI$3:AI1425)+1,"")</f>
        <v/>
      </c>
      <c r="AJ1426" s="172" t="str">
        <f t="shared" si="825"/>
        <v/>
      </c>
      <c r="AK1426" s="172" t="str">
        <f t="shared" si="826"/>
        <v/>
      </c>
      <c r="AL1426" s="172" t="str">
        <f t="shared" si="827"/>
        <v/>
      </c>
      <c r="AM1426" s="172" t="str">
        <f>IF(AN1426&lt;&gt;"",MAX(AM$3:AM1425)+1,"")</f>
        <v/>
      </c>
      <c r="AN1426" s="172" t="str">
        <f t="shared" si="828"/>
        <v/>
      </c>
      <c r="AO1426" s="172" t="str">
        <f t="shared" si="829"/>
        <v/>
      </c>
      <c r="AP1426" s="172" t="str">
        <f t="shared" si="830"/>
        <v/>
      </c>
      <c r="AQ1426" s="172" t="str">
        <f t="shared" si="831"/>
        <v/>
      </c>
      <c r="AR1426" s="172" t="str">
        <f>Table1[[#This Row],[Sex ]]&amp;Table1[[#This Row],[Month]]</f>
        <v/>
      </c>
    </row>
    <row r="1427" spans="2:44" x14ac:dyDescent="0.3">
      <c r="B1427" s="14"/>
      <c r="C1427" s="14"/>
      <c r="D1427" s="14"/>
      <c r="E1427" s="14"/>
      <c r="F1427" s="14"/>
      <c r="G1427" s="14"/>
      <c r="H1427" s="14"/>
      <c r="I1427" s="14"/>
      <c r="J1427" s="14"/>
      <c r="K1427" s="14"/>
      <c r="L1427" s="14"/>
      <c r="M1427" s="24" t="str">
        <f t="shared" si="803"/>
        <v/>
      </c>
      <c r="N1427" s="24" t="str">
        <f t="shared" si="804"/>
        <v/>
      </c>
      <c r="O1427" s="24" t="str">
        <f t="shared" si="805"/>
        <v xml:space="preserve"> </v>
      </c>
      <c r="P1427" s="24">
        <f t="shared" si="806"/>
        <v>0</v>
      </c>
      <c r="Q1427" s="25">
        <f t="shared" si="807"/>
        <v>0</v>
      </c>
      <c r="R1427" s="26">
        <f t="shared" si="808"/>
        <v>0</v>
      </c>
      <c r="S1427" s="24" t="str">
        <f t="shared" si="809"/>
        <v/>
      </c>
      <c r="T1427" s="24" t="str">
        <f t="shared" si="810"/>
        <v/>
      </c>
      <c r="U1427" s="24" t="str">
        <f t="shared" si="811"/>
        <v/>
      </c>
      <c r="V1427" s="24" t="str">
        <f t="shared" si="812"/>
        <v/>
      </c>
      <c r="W1427" s="24" t="str">
        <f t="shared" si="813"/>
        <v/>
      </c>
      <c r="X1427" s="24" t="str">
        <f t="shared" si="814"/>
        <v/>
      </c>
      <c r="Y1427" s="24" t="str">
        <f t="shared" si="815"/>
        <v/>
      </c>
      <c r="Z1427" s="24" t="str">
        <f t="shared" si="816"/>
        <v/>
      </c>
      <c r="AA1427" s="24" t="b">
        <f t="shared" si="817"/>
        <v>0</v>
      </c>
      <c r="AB1427" s="34" t="str">
        <f t="shared" si="818"/>
        <v/>
      </c>
      <c r="AC1427" s="34">
        <f t="shared" si="819"/>
        <v>0</v>
      </c>
      <c r="AD1427" s="34">
        <f t="shared" si="820"/>
        <v>0</v>
      </c>
      <c r="AE1427" s="34" t="str">
        <f t="shared" si="821"/>
        <v xml:space="preserve"> 0</v>
      </c>
      <c r="AF1427" s="34">
        <f t="shared" si="822"/>
        <v>0</v>
      </c>
      <c r="AG1427" s="34">
        <f t="shared" si="823"/>
        <v>0</v>
      </c>
      <c r="AH1427" s="34" t="str">
        <f t="shared" si="824"/>
        <v/>
      </c>
      <c r="AI1427" s="172" t="str">
        <f>IF(AJ1427&lt;&gt;"",MAX(AI$3:AI1426)+1,"")</f>
        <v/>
      </c>
      <c r="AJ1427" s="172" t="str">
        <f t="shared" si="825"/>
        <v/>
      </c>
      <c r="AK1427" s="172" t="str">
        <f t="shared" si="826"/>
        <v/>
      </c>
      <c r="AL1427" s="172" t="str">
        <f t="shared" si="827"/>
        <v/>
      </c>
      <c r="AM1427" s="172" t="str">
        <f>IF(AN1427&lt;&gt;"",MAX(AM$3:AM1426)+1,"")</f>
        <v/>
      </c>
      <c r="AN1427" s="172" t="str">
        <f t="shared" si="828"/>
        <v/>
      </c>
      <c r="AO1427" s="172" t="str">
        <f t="shared" si="829"/>
        <v/>
      </c>
      <c r="AP1427" s="172" t="str">
        <f t="shared" si="830"/>
        <v/>
      </c>
      <c r="AQ1427" s="172" t="str">
        <f t="shared" si="831"/>
        <v/>
      </c>
      <c r="AR1427" s="172" t="str">
        <f>Table1[[#This Row],[Sex ]]&amp;Table1[[#This Row],[Month]]</f>
        <v/>
      </c>
    </row>
    <row r="1428" spans="2:44" x14ac:dyDescent="0.3">
      <c r="B1428" s="14"/>
      <c r="C1428" s="14"/>
      <c r="D1428" s="14"/>
      <c r="E1428" s="14"/>
      <c r="F1428" s="14"/>
      <c r="G1428" s="14"/>
      <c r="H1428" s="14"/>
      <c r="I1428" s="14"/>
      <c r="J1428" s="14"/>
      <c r="K1428" s="14"/>
      <c r="L1428" s="14"/>
      <c r="M1428" s="24" t="str">
        <f t="shared" si="803"/>
        <v/>
      </c>
      <c r="N1428" s="24" t="str">
        <f t="shared" si="804"/>
        <v/>
      </c>
      <c r="O1428" s="24" t="str">
        <f t="shared" si="805"/>
        <v xml:space="preserve"> </v>
      </c>
      <c r="P1428" s="24">
        <f t="shared" si="806"/>
        <v>0</v>
      </c>
      <c r="Q1428" s="25">
        <f t="shared" si="807"/>
        <v>0</v>
      </c>
      <c r="R1428" s="26">
        <f t="shared" si="808"/>
        <v>0</v>
      </c>
      <c r="S1428" s="24" t="str">
        <f t="shared" si="809"/>
        <v/>
      </c>
      <c r="T1428" s="24" t="str">
        <f t="shared" si="810"/>
        <v/>
      </c>
      <c r="U1428" s="24" t="str">
        <f t="shared" si="811"/>
        <v/>
      </c>
      <c r="V1428" s="24" t="str">
        <f t="shared" si="812"/>
        <v/>
      </c>
      <c r="W1428" s="24" t="str">
        <f t="shared" si="813"/>
        <v/>
      </c>
      <c r="X1428" s="24" t="str">
        <f t="shared" si="814"/>
        <v/>
      </c>
      <c r="Y1428" s="24" t="str">
        <f t="shared" si="815"/>
        <v/>
      </c>
      <c r="Z1428" s="24" t="str">
        <f t="shared" si="816"/>
        <v/>
      </c>
      <c r="AA1428" s="24" t="b">
        <f t="shared" si="817"/>
        <v>0</v>
      </c>
      <c r="AB1428" s="34" t="str">
        <f t="shared" si="818"/>
        <v/>
      </c>
      <c r="AC1428" s="34">
        <f t="shared" si="819"/>
        <v>0</v>
      </c>
      <c r="AD1428" s="34">
        <f t="shared" si="820"/>
        <v>0</v>
      </c>
      <c r="AE1428" s="34" t="str">
        <f t="shared" si="821"/>
        <v xml:space="preserve"> 0</v>
      </c>
      <c r="AF1428" s="34">
        <f t="shared" si="822"/>
        <v>0</v>
      </c>
      <c r="AG1428" s="34">
        <f t="shared" si="823"/>
        <v>0</v>
      </c>
      <c r="AH1428" s="34" t="str">
        <f t="shared" si="824"/>
        <v/>
      </c>
      <c r="AI1428" s="172" t="str">
        <f>IF(AJ1428&lt;&gt;"",MAX(AI$3:AI1427)+1,"")</f>
        <v/>
      </c>
      <c r="AJ1428" s="172" t="str">
        <f t="shared" si="825"/>
        <v/>
      </c>
      <c r="AK1428" s="172" t="str">
        <f t="shared" si="826"/>
        <v/>
      </c>
      <c r="AL1428" s="172" t="str">
        <f t="shared" si="827"/>
        <v/>
      </c>
      <c r="AM1428" s="172" t="str">
        <f>IF(AN1428&lt;&gt;"",MAX(AM$3:AM1427)+1,"")</f>
        <v/>
      </c>
      <c r="AN1428" s="172" t="str">
        <f t="shared" si="828"/>
        <v/>
      </c>
      <c r="AO1428" s="172" t="str">
        <f t="shared" si="829"/>
        <v/>
      </c>
      <c r="AP1428" s="172" t="str">
        <f t="shared" si="830"/>
        <v/>
      </c>
      <c r="AQ1428" s="172" t="str">
        <f t="shared" si="831"/>
        <v/>
      </c>
      <c r="AR1428" s="172" t="str">
        <f>Table1[[#This Row],[Sex ]]&amp;Table1[[#This Row],[Month]]</f>
        <v/>
      </c>
    </row>
    <row r="1429" spans="2:44" x14ac:dyDescent="0.3">
      <c r="B1429" s="14"/>
      <c r="C1429" s="14"/>
      <c r="D1429" s="14"/>
      <c r="E1429" s="14"/>
      <c r="F1429" s="14"/>
      <c r="G1429" s="14"/>
      <c r="H1429" s="14"/>
      <c r="I1429" s="14"/>
      <c r="J1429" s="14"/>
      <c r="K1429" s="14"/>
      <c r="L1429" s="14"/>
      <c r="M1429" s="24" t="str">
        <f t="shared" si="803"/>
        <v/>
      </c>
      <c r="N1429" s="24" t="str">
        <f t="shared" si="804"/>
        <v/>
      </c>
      <c r="O1429" s="24" t="str">
        <f t="shared" si="805"/>
        <v xml:space="preserve"> </v>
      </c>
      <c r="P1429" s="24">
        <f t="shared" si="806"/>
        <v>0</v>
      </c>
      <c r="Q1429" s="25">
        <f t="shared" si="807"/>
        <v>0</v>
      </c>
      <c r="R1429" s="26">
        <f t="shared" si="808"/>
        <v>0</v>
      </c>
      <c r="S1429" s="24" t="str">
        <f t="shared" si="809"/>
        <v/>
      </c>
      <c r="T1429" s="24" t="str">
        <f t="shared" si="810"/>
        <v/>
      </c>
      <c r="U1429" s="24" t="str">
        <f t="shared" si="811"/>
        <v/>
      </c>
      <c r="V1429" s="24" t="str">
        <f t="shared" si="812"/>
        <v/>
      </c>
      <c r="W1429" s="24" t="str">
        <f t="shared" si="813"/>
        <v/>
      </c>
      <c r="X1429" s="24" t="str">
        <f t="shared" si="814"/>
        <v/>
      </c>
      <c r="Y1429" s="24" t="str">
        <f t="shared" si="815"/>
        <v/>
      </c>
      <c r="Z1429" s="24" t="str">
        <f t="shared" si="816"/>
        <v/>
      </c>
      <c r="AA1429" s="24" t="b">
        <f t="shared" si="817"/>
        <v>0</v>
      </c>
      <c r="AB1429" s="34" t="str">
        <f t="shared" si="818"/>
        <v/>
      </c>
      <c r="AC1429" s="34">
        <f t="shared" si="819"/>
        <v>0</v>
      </c>
      <c r="AD1429" s="34">
        <f t="shared" si="820"/>
        <v>0</v>
      </c>
      <c r="AE1429" s="34" t="str">
        <f t="shared" si="821"/>
        <v xml:space="preserve"> 0</v>
      </c>
      <c r="AF1429" s="34">
        <f t="shared" si="822"/>
        <v>0</v>
      </c>
      <c r="AG1429" s="34">
        <f t="shared" si="823"/>
        <v>0</v>
      </c>
      <c r="AH1429" s="34" t="str">
        <f t="shared" si="824"/>
        <v/>
      </c>
      <c r="AI1429" s="172" t="str">
        <f>IF(AJ1429&lt;&gt;"",MAX(AI$3:AI1428)+1,"")</f>
        <v/>
      </c>
      <c r="AJ1429" s="172" t="str">
        <f t="shared" si="825"/>
        <v/>
      </c>
      <c r="AK1429" s="172" t="str">
        <f t="shared" si="826"/>
        <v/>
      </c>
      <c r="AL1429" s="172" t="str">
        <f t="shared" si="827"/>
        <v/>
      </c>
      <c r="AM1429" s="172" t="str">
        <f>IF(AN1429&lt;&gt;"",MAX(AM$3:AM1428)+1,"")</f>
        <v/>
      </c>
      <c r="AN1429" s="172" t="str">
        <f t="shared" si="828"/>
        <v/>
      </c>
      <c r="AO1429" s="172" t="str">
        <f t="shared" si="829"/>
        <v/>
      </c>
      <c r="AP1429" s="172" t="str">
        <f t="shared" si="830"/>
        <v/>
      </c>
      <c r="AQ1429" s="172" t="str">
        <f t="shared" si="831"/>
        <v/>
      </c>
      <c r="AR1429" s="172" t="str">
        <f>Table1[[#This Row],[Sex ]]&amp;Table1[[#This Row],[Month]]</f>
        <v/>
      </c>
    </row>
    <row r="1430" spans="2:44" x14ac:dyDescent="0.3">
      <c r="B1430" s="14"/>
      <c r="C1430" s="14"/>
      <c r="D1430" s="14"/>
      <c r="E1430" s="14"/>
      <c r="F1430" s="14"/>
      <c r="G1430" s="14"/>
      <c r="H1430" s="14"/>
      <c r="I1430" s="14"/>
      <c r="J1430" s="14"/>
      <c r="K1430" s="14"/>
      <c r="L1430" s="14"/>
      <c r="M1430" s="24" t="str">
        <f t="shared" si="803"/>
        <v/>
      </c>
      <c r="N1430" s="24" t="str">
        <f t="shared" si="804"/>
        <v/>
      </c>
      <c r="O1430" s="24" t="str">
        <f t="shared" si="805"/>
        <v xml:space="preserve"> </v>
      </c>
      <c r="P1430" s="24">
        <f t="shared" si="806"/>
        <v>0</v>
      </c>
      <c r="Q1430" s="25">
        <f t="shared" si="807"/>
        <v>0</v>
      </c>
      <c r="R1430" s="26">
        <f t="shared" si="808"/>
        <v>0</v>
      </c>
      <c r="S1430" s="24" t="str">
        <f t="shared" si="809"/>
        <v/>
      </c>
      <c r="T1430" s="24" t="str">
        <f t="shared" si="810"/>
        <v/>
      </c>
      <c r="U1430" s="24" t="str">
        <f t="shared" si="811"/>
        <v/>
      </c>
      <c r="V1430" s="24" t="str">
        <f t="shared" si="812"/>
        <v/>
      </c>
      <c r="W1430" s="24" t="str">
        <f t="shared" si="813"/>
        <v/>
      </c>
      <c r="X1430" s="24" t="str">
        <f t="shared" si="814"/>
        <v/>
      </c>
      <c r="Y1430" s="24" t="str">
        <f t="shared" si="815"/>
        <v/>
      </c>
      <c r="Z1430" s="24" t="str">
        <f t="shared" si="816"/>
        <v/>
      </c>
      <c r="AA1430" s="24" t="b">
        <f t="shared" si="817"/>
        <v>0</v>
      </c>
      <c r="AB1430" s="34" t="str">
        <f t="shared" si="818"/>
        <v/>
      </c>
      <c r="AC1430" s="34">
        <f t="shared" si="819"/>
        <v>0</v>
      </c>
      <c r="AD1430" s="34">
        <f t="shared" si="820"/>
        <v>0</v>
      </c>
      <c r="AE1430" s="34" t="str">
        <f t="shared" si="821"/>
        <v xml:space="preserve"> 0</v>
      </c>
      <c r="AF1430" s="34">
        <f t="shared" si="822"/>
        <v>0</v>
      </c>
      <c r="AG1430" s="34">
        <f t="shared" si="823"/>
        <v>0</v>
      </c>
      <c r="AH1430" s="34" t="str">
        <f t="shared" si="824"/>
        <v/>
      </c>
      <c r="AI1430" s="172" t="str">
        <f>IF(AJ1430&lt;&gt;"",MAX(AI$3:AI1429)+1,"")</f>
        <v/>
      </c>
      <c r="AJ1430" s="172" t="str">
        <f t="shared" si="825"/>
        <v/>
      </c>
      <c r="AK1430" s="172" t="str">
        <f t="shared" si="826"/>
        <v/>
      </c>
      <c r="AL1430" s="172" t="str">
        <f t="shared" si="827"/>
        <v/>
      </c>
      <c r="AM1430" s="172" t="str">
        <f>IF(AN1430&lt;&gt;"",MAX(AM$3:AM1429)+1,"")</f>
        <v/>
      </c>
      <c r="AN1430" s="172" t="str">
        <f t="shared" si="828"/>
        <v/>
      </c>
      <c r="AO1430" s="172" t="str">
        <f t="shared" si="829"/>
        <v/>
      </c>
      <c r="AP1430" s="172" t="str">
        <f t="shared" si="830"/>
        <v/>
      </c>
      <c r="AQ1430" s="172" t="str">
        <f t="shared" si="831"/>
        <v/>
      </c>
      <c r="AR1430" s="172" t="str">
        <f>Table1[[#This Row],[Sex ]]&amp;Table1[[#This Row],[Month]]</f>
        <v/>
      </c>
    </row>
    <row r="1431" spans="2:44" x14ac:dyDescent="0.3">
      <c r="B1431" s="14"/>
      <c r="C1431" s="14"/>
      <c r="D1431" s="14"/>
      <c r="E1431" s="14"/>
      <c r="F1431" s="14"/>
      <c r="G1431" s="14"/>
      <c r="H1431" s="14"/>
      <c r="I1431" s="14"/>
      <c r="J1431" s="14"/>
      <c r="K1431" s="14"/>
      <c r="L1431" s="14"/>
      <c r="M1431" s="24" t="str">
        <f t="shared" si="803"/>
        <v/>
      </c>
      <c r="N1431" s="24" t="str">
        <f t="shared" si="804"/>
        <v/>
      </c>
      <c r="O1431" s="24" t="str">
        <f t="shared" si="805"/>
        <v xml:space="preserve"> </v>
      </c>
      <c r="P1431" s="24">
        <f t="shared" si="806"/>
        <v>0</v>
      </c>
      <c r="Q1431" s="25">
        <f t="shared" si="807"/>
        <v>0</v>
      </c>
      <c r="R1431" s="26">
        <f t="shared" si="808"/>
        <v>0</v>
      </c>
      <c r="S1431" s="24" t="str">
        <f t="shared" si="809"/>
        <v/>
      </c>
      <c r="T1431" s="24" t="str">
        <f t="shared" si="810"/>
        <v/>
      </c>
      <c r="U1431" s="24" t="str">
        <f t="shared" si="811"/>
        <v/>
      </c>
      <c r="V1431" s="24" t="str">
        <f t="shared" si="812"/>
        <v/>
      </c>
      <c r="W1431" s="24" t="str">
        <f t="shared" si="813"/>
        <v/>
      </c>
      <c r="X1431" s="24" t="str">
        <f t="shared" si="814"/>
        <v/>
      </c>
      <c r="Y1431" s="24" t="str">
        <f t="shared" si="815"/>
        <v/>
      </c>
      <c r="Z1431" s="24" t="str">
        <f t="shared" si="816"/>
        <v/>
      </c>
      <c r="AA1431" s="24" t="b">
        <f t="shared" si="817"/>
        <v>0</v>
      </c>
      <c r="AB1431" s="34" t="str">
        <f t="shared" si="818"/>
        <v/>
      </c>
      <c r="AC1431" s="34">
        <f t="shared" si="819"/>
        <v>0</v>
      </c>
      <c r="AD1431" s="34">
        <f t="shared" si="820"/>
        <v>0</v>
      </c>
      <c r="AE1431" s="34" t="str">
        <f t="shared" si="821"/>
        <v xml:space="preserve"> 0</v>
      </c>
      <c r="AF1431" s="34">
        <f t="shared" si="822"/>
        <v>0</v>
      </c>
      <c r="AG1431" s="34">
        <f t="shared" si="823"/>
        <v>0</v>
      </c>
      <c r="AH1431" s="34" t="str">
        <f t="shared" si="824"/>
        <v/>
      </c>
      <c r="AI1431" s="172" t="str">
        <f>IF(AJ1431&lt;&gt;"",MAX(AI$3:AI1430)+1,"")</f>
        <v/>
      </c>
      <c r="AJ1431" s="172" t="str">
        <f t="shared" si="825"/>
        <v/>
      </c>
      <c r="AK1431" s="172" t="str">
        <f t="shared" si="826"/>
        <v/>
      </c>
      <c r="AL1431" s="172" t="str">
        <f t="shared" si="827"/>
        <v/>
      </c>
      <c r="AM1431" s="172" t="str">
        <f>IF(AN1431&lt;&gt;"",MAX(AM$3:AM1430)+1,"")</f>
        <v/>
      </c>
      <c r="AN1431" s="172" t="str">
        <f t="shared" si="828"/>
        <v/>
      </c>
      <c r="AO1431" s="172" t="str">
        <f t="shared" si="829"/>
        <v/>
      </c>
      <c r="AP1431" s="172" t="str">
        <f t="shared" si="830"/>
        <v/>
      </c>
      <c r="AQ1431" s="172" t="str">
        <f t="shared" si="831"/>
        <v/>
      </c>
      <c r="AR1431" s="172" t="str">
        <f>Table1[[#This Row],[Sex ]]&amp;Table1[[#This Row],[Month]]</f>
        <v/>
      </c>
    </row>
    <row r="1432" spans="2:44" x14ac:dyDescent="0.3">
      <c r="B1432" s="14"/>
      <c r="C1432" s="14"/>
      <c r="D1432" s="14"/>
      <c r="E1432" s="14"/>
      <c r="F1432" s="14"/>
      <c r="G1432" s="14"/>
      <c r="H1432" s="14"/>
      <c r="I1432" s="14"/>
      <c r="J1432" s="14"/>
      <c r="K1432" s="14"/>
      <c r="L1432" s="14"/>
      <c r="M1432" s="24" t="str">
        <f t="shared" si="803"/>
        <v/>
      </c>
      <c r="N1432" s="24" t="str">
        <f t="shared" si="804"/>
        <v/>
      </c>
      <c r="O1432" s="24" t="str">
        <f t="shared" si="805"/>
        <v xml:space="preserve"> </v>
      </c>
      <c r="P1432" s="24">
        <f t="shared" si="806"/>
        <v>0</v>
      </c>
      <c r="Q1432" s="25">
        <f t="shared" si="807"/>
        <v>0</v>
      </c>
      <c r="R1432" s="26">
        <f t="shared" si="808"/>
        <v>0</v>
      </c>
      <c r="S1432" s="24" t="str">
        <f t="shared" si="809"/>
        <v/>
      </c>
      <c r="T1432" s="24" t="str">
        <f t="shared" si="810"/>
        <v/>
      </c>
      <c r="U1432" s="24" t="str">
        <f t="shared" si="811"/>
        <v/>
      </c>
      <c r="V1432" s="24" t="str">
        <f t="shared" si="812"/>
        <v/>
      </c>
      <c r="W1432" s="24" t="str">
        <f t="shared" si="813"/>
        <v/>
      </c>
      <c r="X1432" s="24" t="str">
        <f t="shared" si="814"/>
        <v/>
      </c>
      <c r="Y1432" s="24" t="str">
        <f t="shared" si="815"/>
        <v/>
      </c>
      <c r="Z1432" s="24" t="str">
        <f t="shared" si="816"/>
        <v/>
      </c>
      <c r="AA1432" s="24" t="b">
        <f t="shared" si="817"/>
        <v>0</v>
      </c>
      <c r="AB1432" s="34" t="str">
        <f t="shared" si="818"/>
        <v/>
      </c>
      <c r="AC1432" s="34">
        <f t="shared" si="819"/>
        <v>0</v>
      </c>
      <c r="AD1432" s="34">
        <f t="shared" si="820"/>
        <v>0</v>
      </c>
      <c r="AE1432" s="34" t="str">
        <f t="shared" si="821"/>
        <v xml:space="preserve"> 0</v>
      </c>
      <c r="AF1432" s="34">
        <f t="shared" si="822"/>
        <v>0</v>
      </c>
      <c r="AG1432" s="34">
        <f t="shared" si="823"/>
        <v>0</v>
      </c>
      <c r="AH1432" s="34" t="str">
        <f t="shared" si="824"/>
        <v/>
      </c>
      <c r="AI1432" s="172" t="str">
        <f>IF(AJ1432&lt;&gt;"",MAX(AI$3:AI1431)+1,"")</f>
        <v/>
      </c>
      <c r="AJ1432" s="172" t="str">
        <f t="shared" si="825"/>
        <v/>
      </c>
      <c r="AK1432" s="172" t="str">
        <f t="shared" si="826"/>
        <v/>
      </c>
      <c r="AL1432" s="172" t="str">
        <f t="shared" si="827"/>
        <v/>
      </c>
      <c r="AM1432" s="172" t="str">
        <f>IF(AN1432&lt;&gt;"",MAX(AM$3:AM1431)+1,"")</f>
        <v/>
      </c>
      <c r="AN1432" s="172" t="str">
        <f t="shared" si="828"/>
        <v/>
      </c>
      <c r="AO1432" s="172" t="str">
        <f t="shared" si="829"/>
        <v/>
      </c>
      <c r="AP1432" s="172" t="str">
        <f t="shared" si="830"/>
        <v/>
      </c>
      <c r="AQ1432" s="172" t="str">
        <f t="shared" si="831"/>
        <v/>
      </c>
      <c r="AR1432" s="172" t="str">
        <f>Table1[[#This Row],[Sex ]]&amp;Table1[[#This Row],[Month]]</f>
        <v/>
      </c>
    </row>
    <row r="1433" spans="2:44" x14ac:dyDescent="0.3">
      <c r="B1433" s="14"/>
      <c r="C1433" s="14"/>
      <c r="D1433" s="14"/>
      <c r="E1433" s="14"/>
      <c r="F1433" s="14"/>
      <c r="G1433" s="14"/>
      <c r="H1433" s="14"/>
      <c r="I1433" s="14"/>
      <c r="J1433" s="14"/>
      <c r="K1433" s="14"/>
      <c r="L1433" s="14"/>
      <c r="M1433" s="24" t="str">
        <f t="shared" si="803"/>
        <v/>
      </c>
      <c r="N1433" s="24" t="str">
        <f t="shared" si="804"/>
        <v/>
      </c>
      <c r="O1433" s="24" t="str">
        <f t="shared" si="805"/>
        <v xml:space="preserve"> </v>
      </c>
      <c r="P1433" s="24">
        <f t="shared" si="806"/>
        <v>0</v>
      </c>
      <c r="Q1433" s="25">
        <f t="shared" si="807"/>
        <v>0</v>
      </c>
      <c r="R1433" s="26">
        <f t="shared" si="808"/>
        <v>0</v>
      </c>
      <c r="S1433" s="24" t="str">
        <f t="shared" si="809"/>
        <v/>
      </c>
      <c r="T1433" s="24" t="str">
        <f t="shared" si="810"/>
        <v/>
      </c>
      <c r="U1433" s="24" t="str">
        <f t="shared" si="811"/>
        <v/>
      </c>
      <c r="V1433" s="24" t="str">
        <f t="shared" si="812"/>
        <v/>
      </c>
      <c r="W1433" s="24" t="str">
        <f t="shared" si="813"/>
        <v/>
      </c>
      <c r="X1433" s="24" t="str">
        <f t="shared" si="814"/>
        <v/>
      </c>
      <c r="Y1433" s="24" t="str">
        <f t="shared" si="815"/>
        <v/>
      </c>
      <c r="Z1433" s="24" t="str">
        <f t="shared" si="816"/>
        <v/>
      </c>
      <c r="AA1433" s="24" t="b">
        <f t="shared" si="817"/>
        <v>0</v>
      </c>
      <c r="AB1433" s="34" t="str">
        <f t="shared" si="818"/>
        <v/>
      </c>
      <c r="AC1433" s="34">
        <f t="shared" si="819"/>
        <v>0</v>
      </c>
      <c r="AD1433" s="34">
        <f t="shared" si="820"/>
        <v>0</v>
      </c>
      <c r="AE1433" s="34" t="str">
        <f t="shared" si="821"/>
        <v xml:space="preserve"> 0</v>
      </c>
      <c r="AF1433" s="34">
        <f t="shared" si="822"/>
        <v>0</v>
      </c>
      <c r="AG1433" s="34">
        <f t="shared" si="823"/>
        <v>0</v>
      </c>
      <c r="AH1433" s="34" t="str">
        <f t="shared" si="824"/>
        <v/>
      </c>
      <c r="AI1433" s="172" t="str">
        <f>IF(AJ1433&lt;&gt;"",MAX(AI$3:AI1432)+1,"")</f>
        <v/>
      </c>
      <c r="AJ1433" s="172" t="str">
        <f t="shared" si="825"/>
        <v/>
      </c>
      <c r="AK1433" s="172" t="str">
        <f t="shared" si="826"/>
        <v/>
      </c>
      <c r="AL1433" s="172" t="str">
        <f t="shared" si="827"/>
        <v/>
      </c>
      <c r="AM1433" s="172" t="str">
        <f>IF(AN1433&lt;&gt;"",MAX(AM$3:AM1432)+1,"")</f>
        <v/>
      </c>
      <c r="AN1433" s="172" t="str">
        <f t="shared" si="828"/>
        <v/>
      </c>
      <c r="AO1433" s="172" t="str">
        <f t="shared" si="829"/>
        <v/>
      </c>
      <c r="AP1433" s="172" t="str">
        <f t="shared" si="830"/>
        <v/>
      </c>
      <c r="AQ1433" s="172" t="str">
        <f t="shared" si="831"/>
        <v/>
      </c>
      <c r="AR1433" s="172" t="str">
        <f>Table1[[#This Row],[Sex ]]&amp;Table1[[#This Row],[Month]]</f>
        <v/>
      </c>
    </row>
    <row r="1434" spans="2:44" x14ac:dyDescent="0.3">
      <c r="B1434" s="14"/>
      <c r="C1434" s="14"/>
      <c r="D1434" s="14"/>
      <c r="E1434" s="14"/>
      <c r="F1434" s="14"/>
      <c r="G1434" s="14"/>
      <c r="H1434" s="14"/>
      <c r="I1434" s="14"/>
      <c r="J1434" s="14"/>
      <c r="K1434" s="14"/>
      <c r="L1434" s="14"/>
      <c r="M1434" s="24" t="str">
        <f t="shared" si="803"/>
        <v/>
      </c>
      <c r="N1434" s="24" t="str">
        <f t="shared" si="804"/>
        <v/>
      </c>
      <c r="O1434" s="24" t="str">
        <f t="shared" si="805"/>
        <v xml:space="preserve"> </v>
      </c>
      <c r="P1434" s="24">
        <f t="shared" si="806"/>
        <v>0</v>
      </c>
      <c r="Q1434" s="25">
        <f t="shared" si="807"/>
        <v>0</v>
      </c>
      <c r="R1434" s="26">
        <f t="shared" si="808"/>
        <v>0</v>
      </c>
      <c r="S1434" s="24" t="str">
        <f t="shared" si="809"/>
        <v/>
      </c>
      <c r="T1434" s="24" t="str">
        <f t="shared" si="810"/>
        <v/>
      </c>
      <c r="U1434" s="24" t="str">
        <f t="shared" si="811"/>
        <v/>
      </c>
      <c r="V1434" s="24" t="str">
        <f t="shared" si="812"/>
        <v/>
      </c>
      <c r="W1434" s="24" t="str">
        <f t="shared" si="813"/>
        <v/>
      </c>
      <c r="X1434" s="24" t="str">
        <f t="shared" si="814"/>
        <v/>
      </c>
      <c r="Y1434" s="24" t="str">
        <f t="shared" si="815"/>
        <v/>
      </c>
      <c r="Z1434" s="24" t="str">
        <f t="shared" si="816"/>
        <v/>
      </c>
      <c r="AA1434" s="24" t="b">
        <f t="shared" si="817"/>
        <v>0</v>
      </c>
      <c r="AB1434" s="34" t="str">
        <f t="shared" si="818"/>
        <v/>
      </c>
      <c r="AC1434" s="34">
        <f t="shared" si="819"/>
        <v>0</v>
      </c>
      <c r="AD1434" s="34">
        <f t="shared" si="820"/>
        <v>0</v>
      </c>
      <c r="AE1434" s="34" t="str">
        <f t="shared" si="821"/>
        <v xml:space="preserve"> 0</v>
      </c>
      <c r="AF1434" s="34">
        <f t="shared" si="822"/>
        <v>0</v>
      </c>
      <c r="AG1434" s="34">
        <f t="shared" si="823"/>
        <v>0</v>
      </c>
      <c r="AH1434" s="34" t="str">
        <f t="shared" si="824"/>
        <v/>
      </c>
      <c r="AI1434" s="172" t="str">
        <f>IF(AJ1434&lt;&gt;"",MAX(AI$3:AI1433)+1,"")</f>
        <v/>
      </c>
      <c r="AJ1434" s="172" t="str">
        <f t="shared" si="825"/>
        <v/>
      </c>
      <c r="AK1434" s="172" t="str">
        <f t="shared" si="826"/>
        <v/>
      </c>
      <c r="AL1434" s="172" t="str">
        <f t="shared" si="827"/>
        <v/>
      </c>
      <c r="AM1434" s="172" t="str">
        <f>IF(AN1434&lt;&gt;"",MAX(AM$3:AM1433)+1,"")</f>
        <v/>
      </c>
      <c r="AN1434" s="172" t="str">
        <f t="shared" si="828"/>
        <v/>
      </c>
      <c r="AO1434" s="172" t="str">
        <f t="shared" si="829"/>
        <v/>
      </c>
      <c r="AP1434" s="172" t="str">
        <f t="shared" si="830"/>
        <v/>
      </c>
      <c r="AQ1434" s="172" t="str">
        <f t="shared" si="831"/>
        <v/>
      </c>
      <c r="AR1434" s="172" t="str">
        <f>Table1[[#This Row],[Sex ]]&amp;Table1[[#This Row],[Month]]</f>
        <v/>
      </c>
    </row>
    <row r="1435" spans="2:44" x14ac:dyDescent="0.3">
      <c r="B1435" s="14"/>
      <c r="C1435" s="14"/>
      <c r="D1435" s="14"/>
      <c r="E1435" s="14"/>
      <c r="F1435" s="14"/>
      <c r="G1435" s="14"/>
      <c r="H1435" s="14"/>
      <c r="I1435" s="14"/>
      <c r="J1435" s="14"/>
      <c r="K1435" s="14"/>
      <c r="L1435" s="14"/>
      <c r="M1435" s="24" t="str">
        <f t="shared" si="803"/>
        <v/>
      </c>
      <c r="N1435" s="24" t="str">
        <f t="shared" si="804"/>
        <v/>
      </c>
      <c r="O1435" s="24" t="str">
        <f t="shared" si="805"/>
        <v xml:space="preserve"> </v>
      </c>
      <c r="P1435" s="24">
        <f t="shared" si="806"/>
        <v>0</v>
      </c>
      <c r="Q1435" s="25">
        <f t="shared" si="807"/>
        <v>0</v>
      </c>
      <c r="R1435" s="26">
        <f t="shared" si="808"/>
        <v>0</v>
      </c>
      <c r="S1435" s="24" t="str">
        <f t="shared" si="809"/>
        <v/>
      </c>
      <c r="T1435" s="24" t="str">
        <f t="shared" si="810"/>
        <v/>
      </c>
      <c r="U1435" s="24" t="str">
        <f t="shared" si="811"/>
        <v/>
      </c>
      <c r="V1435" s="24" t="str">
        <f t="shared" si="812"/>
        <v/>
      </c>
      <c r="W1435" s="24" t="str">
        <f t="shared" si="813"/>
        <v/>
      </c>
      <c r="X1435" s="24" t="str">
        <f t="shared" si="814"/>
        <v/>
      </c>
      <c r="Y1435" s="24" t="str">
        <f t="shared" si="815"/>
        <v/>
      </c>
      <c r="Z1435" s="24" t="str">
        <f t="shared" si="816"/>
        <v/>
      </c>
      <c r="AA1435" s="24" t="b">
        <f t="shared" si="817"/>
        <v>0</v>
      </c>
      <c r="AB1435" s="34" t="str">
        <f t="shared" si="818"/>
        <v/>
      </c>
      <c r="AC1435" s="34">
        <f t="shared" si="819"/>
        <v>0</v>
      </c>
      <c r="AD1435" s="34">
        <f t="shared" si="820"/>
        <v>0</v>
      </c>
      <c r="AE1435" s="34" t="str">
        <f t="shared" si="821"/>
        <v xml:space="preserve"> 0</v>
      </c>
      <c r="AF1435" s="34">
        <f t="shared" si="822"/>
        <v>0</v>
      </c>
      <c r="AG1435" s="34">
        <f t="shared" si="823"/>
        <v>0</v>
      </c>
      <c r="AH1435" s="34" t="str">
        <f t="shared" si="824"/>
        <v/>
      </c>
      <c r="AI1435" s="172" t="str">
        <f>IF(AJ1435&lt;&gt;"",MAX(AI$3:AI1434)+1,"")</f>
        <v/>
      </c>
      <c r="AJ1435" s="172" t="str">
        <f t="shared" si="825"/>
        <v/>
      </c>
      <c r="AK1435" s="172" t="str">
        <f t="shared" si="826"/>
        <v/>
      </c>
      <c r="AL1435" s="172" t="str">
        <f t="shared" si="827"/>
        <v/>
      </c>
      <c r="AM1435" s="172" t="str">
        <f>IF(AN1435&lt;&gt;"",MAX(AM$3:AM1434)+1,"")</f>
        <v/>
      </c>
      <c r="AN1435" s="172" t="str">
        <f t="shared" si="828"/>
        <v/>
      </c>
      <c r="AO1435" s="172" t="str">
        <f t="shared" si="829"/>
        <v/>
      </c>
      <c r="AP1435" s="172" t="str">
        <f t="shared" si="830"/>
        <v/>
      </c>
      <c r="AQ1435" s="172" t="str">
        <f t="shared" si="831"/>
        <v/>
      </c>
      <c r="AR1435" s="172" t="str">
        <f>Table1[[#This Row],[Sex ]]&amp;Table1[[#This Row],[Month]]</f>
        <v/>
      </c>
    </row>
    <row r="1436" spans="2:44" x14ac:dyDescent="0.3">
      <c r="B1436" s="14"/>
      <c r="C1436" s="14"/>
      <c r="D1436" s="14"/>
      <c r="E1436" s="14"/>
      <c r="F1436" s="14"/>
      <c r="G1436" s="14"/>
      <c r="H1436" s="14"/>
      <c r="I1436" s="14"/>
      <c r="J1436" s="14"/>
      <c r="K1436" s="14"/>
      <c r="L1436" s="14"/>
      <c r="M1436" s="24" t="str">
        <f t="shared" si="803"/>
        <v/>
      </c>
      <c r="N1436" s="24" t="str">
        <f t="shared" si="804"/>
        <v/>
      </c>
      <c r="O1436" s="24" t="str">
        <f t="shared" si="805"/>
        <v xml:space="preserve"> </v>
      </c>
      <c r="P1436" s="24">
        <f t="shared" si="806"/>
        <v>0</v>
      </c>
      <c r="Q1436" s="25">
        <f t="shared" si="807"/>
        <v>0</v>
      </c>
      <c r="R1436" s="26">
        <f t="shared" si="808"/>
        <v>0</v>
      </c>
      <c r="S1436" s="24" t="str">
        <f t="shared" si="809"/>
        <v/>
      </c>
      <c r="T1436" s="24" t="str">
        <f t="shared" si="810"/>
        <v/>
      </c>
      <c r="U1436" s="24" t="str">
        <f t="shared" si="811"/>
        <v/>
      </c>
      <c r="V1436" s="24" t="str">
        <f t="shared" si="812"/>
        <v/>
      </c>
      <c r="W1436" s="24" t="str">
        <f t="shared" si="813"/>
        <v/>
      </c>
      <c r="X1436" s="24" t="str">
        <f t="shared" si="814"/>
        <v/>
      </c>
      <c r="Y1436" s="24" t="str">
        <f t="shared" si="815"/>
        <v/>
      </c>
      <c r="Z1436" s="24" t="str">
        <f t="shared" si="816"/>
        <v/>
      </c>
      <c r="AA1436" s="24" t="b">
        <f t="shared" si="817"/>
        <v>0</v>
      </c>
      <c r="AB1436" s="34" t="str">
        <f t="shared" si="818"/>
        <v/>
      </c>
      <c r="AC1436" s="34">
        <f t="shared" si="819"/>
        <v>0</v>
      </c>
      <c r="AD1436" s="34">
        <f t="shared" si="820"/>
        <v>0</v>
      </c>
      <c r="AE1436" s="34" t="str">
        <f t="shared" si="821"/>
        <v xml:space="preserve"> 0</v>
      </c>
      <c r="AF1436" s="34">
        <f t="shared" si="822"/>
        <v>0</v>
      </c>
      <c r="AG1436" s="34">
        <f t="shared" si="823"/>
        <v>0</v>
      </c>
      <c r="AH1436" s="34" t="str">
        <f t="shared" si="824"/>
        <v/>
      </c>
      <c r="AI1436" s="172" t="str">
        <f>IF(AJ1436&lt;&gt;"",MAX(AI$3:AI1435)+1,"")</f>
        <v/>
      </c>
      <c r="AJ1436" s="172" t="str">
        <f t="shared" si="825"/>
        <v/>
      </c>
      <c r="AK1436" s="172" t="str">
        <f t="shared" si="826"/>
        <v/>
      </c>
      <c r="AL1436" s="172" t="str">
        <f t="shared" si="827"/>
        <v/>
      </c>
      <c r="AM1436" s="172" t="str">
        <f>IF(AN1436&lt;&gt;"",MAX(AM$3:AM1435)+1,"")</f>
        <v/>
      </c>
      <c r="AN1436" s="172" t="str">
        <f t="shared" si="828"/>
        <v/>
      </c>
      <c r="AO1436" s="172" t="str">
        <f t="shared" si="829"/>
        <v/>
      </c>
      <c r="AP1436" s="172" t="str">
        <f t="shared" si="830"/>
        <v/>
      </c>
      <c r="AQ1436" s="172" t="str">
        <f t="shared" si="831"/>
        <v/>
      </c>
      <c r="AR1436" s="172" t="str">
        <f>Table1[[#This Row],[Sex ]]&amp;Table1[[#This Row],[Month]]</f>
        <v/>
      </c>
    </row>
    <row r="1437" spans="2:44" x14ac:dyDescent="0.3">
      <c r="B1437" s="14"/>
      <c r="C1437" s="14"/>
      <c r="D1437" s="14"/>
      <c r="E1437" s="14"/>
      <c r="F1437" s="14"/>
      <c r="G1437" s="14"/>
      <c r="H1437" s="14"/>
      <c r="I1437" s="14"/>
      <c r="J1437" s="14"/>
      <c r="K1437" s="14"/>
      <c r="L1437" s="14"/>
      <c r="M1437" s="24" t="str">
        <f t="shared" si="803"/>
        <v/>
      </c>
      <c r="N1437" s="24" t="str">
        <f t="shared" si="804"/>
        <v/>
      </c>
      <c r="O1437" s="24" t="str">
        <f t="shared" si="805"/>
        <v xml:space="preserve"> </v>
      </c>
      <c r="P1437" s="24">
        <f t="shared" si="806"/>
        <v>0</v>
      </c>
      <c r="Q1437" s="25">
        <f t="shared" si="807"/>
        <v>0</v>
      </c>
      <c r="R1437" s="26">
        <f t="shared" si="808"/>
        <v>0</v>
      </c>
      <c r="S1437" s="24" t="str">
        <f t="shared" si="809"/>
        <v/>
      </c>
      <c r="T1437" s="24" t="str">
        <f t="shared" si="810"/>
        <v/>
      </c>
      <c r="U1437" s="24" t="str">
        <f t="shared" si="811"/>
        <v/>
      </c>
      <c r="V1437" s="24" t="str">
        <f t="shared" si="812"/>
        <v/>
      </c>
      <c r="W1437" s="24" t="str">
        <f t="shared" si="813"/>
        <v/>
      </c>
      <c r="X1437" s="24" t="str">
        <f t="shared" si="814"/>
        <v/>
      </c>
      <c r="Y1437" s="24" t="str">
        <f t="shared" si="815"/>
        <v/>
      </c>
      <c r="Z1437" s="24" t="str">
        <f t="shared" si="816"/>
        <v/>
      </c>
      <c r="AA1437" s="24" t="b">
        <f t="shared" si="817"/>
        <v>0</v>
      </c>
      <c r="AB1437" s="34" t="str">
        <f t="shared" si="818"/>
        <v/>
      </c>
      <c r="AC1437" s="34">
        <f t="shared" si="819"/>
        <v>0</v>
      </c>
      <c r="AD1437" s="34">
        <f t="shared" si="820"/>
        <v>0</v>
      </c>
      <c r="AE1437" s="34" t="str">
        <f t="shared" si="821"/>
        <v xml:space="preserve"> 0</v>
      </c>
      <c r="AF1437" s="34">
        <f t="shared" si="822"/>
        <v>0</v>
      </c>
      <c r="AG1437" s="34">
        <f t="shared" si="823"/>
        <v>0</v>
      </c>
      <c r="AH1437" s="34" t="str">
        <f t="shared" si="824"/>
        <v/>
      </c>
      <c r="AI1437" s="172" t="str">
        <f>IF(AJ1437&lt;&gt;"",MAX(AI$3:AI1436)+1,"")</f>
        <v/>
      </c>
      <c r="AJ1437" s="172" t="str">
        <f t="shared" si="825"/>
        <v/>
      </c>
      <c r="AK1437" s="172" t="str">
        <f t="shared" si="826"/>
        <v/>
      </c>
      <c r="AL1437" s="172" t="str">
        <f t="shared" si="827"/>
        <v/>
      </c>
      <c r="AM1437" s="172" t="str">
        <f>IF(AN1437&lt;&gt;"",MAX(AM$3:AM1436)+1,"")</f>
        <v/>
      </c>
      <c r="AN1437" s="172" t="str">
        <f t="shared" si="828"/>
        <v/>
      </c>
      <c r="AO1437" s="172" t="str">
        <f t="shared" si="829"/>
        <v/>
      </c>
      <c r="AP1437" s="172" t="str">
        <f t="shared" si="830"/>
        <v/>
      </c>
      <c r="AQ1437" s="172" t="str">
        <f t="shared" si="831"/>
        <v/>
      </c>
      <c r="AR1437" s="172" t="str">
        <f>Table1[[#This Row],[Sex ]]&amp;Table1[[#This Row],[Month]]</f>
        <v/>
      </c>
    </row>
    <row r="1438" spans="2:44" x14ac:dyDescent="0.3">
      <c r="B1438" s="14"/>
      <c r="C1438" s="14"/>
      <c r="D1438" s="14"/>
      <c r="E1438" s="14"/>
      <c r="F1438" s="14"/>
      <c r="G1438" s="14"/>
      <c r="H1438" s="14"/>
      <c r="I1438" s="14"/>
      <c r="J1438" s="14"/>
      <c r="K1438" s="14"/>
      <c r="L1438" s="14"/>
      <c r="M1438" s="24" t="str">
        <f t="shared" si="803"/>
        <v/>
      </c>
      <c r="N1438" s="24" t="str">
        <f t="shared" si="804"/>
        <v/>
      </c>
      <c r="O1438" s="24" t="str">
        <f t="shared" si="805"/>
        <v xml:space="preserve"> </v>
      </c>
      <c r="P1438" s="24">
        <f t="shared" si="806"/>
        <v>0</v>
      </c>
      <c r="Q1438" s="25">
        <f t="shared" si="807"/>
        <v>0</v>
      </c>
      <c r="R1438" s="26">
        <f t="shared" si="808"/>
        <v>0</v>
      </c>
      <c r="S1438" s="24" t="str">
        <f t="shared" si="809"/>
        <v/>
      </c>
      <c r="T1438" s="24" t="str">
        <f t="shared" si="810"/>
        <v/>
      </c>
      <c r="U1438" s="24" t="str">
        <f t="shared" si="811"/>
        <v/>
      </c>
      <c r="V1438" s="24" t="str">
        <f t="shared" si="812"/>
        <v/>
      </c>
      <c r="W1438" s="24" t="str">
        <f t="shared" si="813"/>
        <v/>
      </c>
      <c r="X1438" s="24" t="str">
        <f t="shared" si="814"/>
        <v/>
      </c>
      <c r="Y1438" s="24" t="str">
        <f t="shared" si="815"/>
        <v/>
      </c>
      <c r="Z1438" s="24" t="str">
        <f t="shared" si="816"/>
        <v/>
      </c>
      <c r="AA1438" s="24" t="b">
        <f t="shared" si="817"/>
        <v>0</v>
      </c>
      <c r="AB1438" s="34" t="str">
        <f t="shared" si="818"/>
        <v/>
      </c>
      <c r="AC1438" s="34">
        <f t="shared" si="819"/>
        <v>0</v>
      </c>
      <c r="AD1438" s="34">
        <f t="shared" si="820"/>
        <v>0</v>
      </c>
      <c r="AE1438" s="34" t="str">
        <f t="shared" si="821"/>
        <v xml:space="preserve"> 0</v>
      </c>
      <c r="AF1438" s="34">
        <f t="shared" si="822"/>
        <v>0</v>
      </c>
      <c r="AG1438" s="34">
        <f t="shared" si="823"/>
        <v>0</v>
      </c>
      <c r="AH1438" s="34" t="str">
        <f t="shared" si="824"/>
        <v/>
      </c>
      <c r="AI1438" s="172" t="str">
        <f>IF(AJ1438&lt;&gt;"",MAX(AI$3:AI1437)+1,"")</f>
        <v/>
      </c>
      <c r="AJ1438" s="172" t="str">
        <f t="shared" si="825"/>
        <v/>
      </c>
      <c r="AK1438" s="172" t="str">
        <f t="shared" si="826"/>
        <v/>
      </c>
      <c r="AL1438" s="172" t="str">
        <f t="shared" si="827"/>
        <v/>
      </c>
      <c r="AM1438" s="172" t="str">
        <f>IF(AN1438&lt;&gt;"",MAX(AM$3:AM1437)+1,"")</f>
        <v/>
      </c>
      <c r="AN1438" s="172" t="str">
        <f t="shared" si="828"/>
        <v/>
      </c>
      <c r="AO1438" s="172" t="str">
        <f t="shared" si="829"/>
        <v/>
      </c>
      <c r="AP1438" s="172" t="str">
        <f t="shared" si="830"/>
        <v/>
      </c>
      <c r="AQ1438" s="172" t="str">
        <f t="shared" si="831"/>
        <v/>
      </c>
      <c r="AR1438" s="172" t="str">
        <f>Table1[[#This Row],[Sex ]]&amp;Table1[[#This Row],[Month]]</f>
        <v/>
      </c>
    </row>
    <row r="1439" spans="2:44" x14ac:dyDescent="0.3">
      <c r="B1439" s="14"/>
      <c r="C1439" s="14"/>
      <c r="D1439" s="14"/>
      <c r="E1439" s="14"/>
      <c r="F1439" s="14"/>
      <c r="G1439" s="14"/>
      <c r="H1439" s="14"/>
      <c r="I1439" s="14"/>
      <c r="J1439" s="14"/>
      <c r="K1439" s="14"/>
      <c r="L1439" s="14"/>
      <c r="M1439" s="24" t="str">
        <f t="shared" si="803"/>
        <v/>
      </c>
      <c r="N1439" s="24" t="str">
        <f t="shared" si="804"/>
        <v/>
      </c>
      <c r="O1439" s="24" t="str">
        <f t="shared" si="805"/>
        <v xml:space="preserve"> </v>
      </c>
      <c r="P1439" s="24">
        <f t="shared" si="806"/>
        <v>0</v>
      </c>
      <c r="Q1439" s="25">
        <f t="shared" si="807"/>
        <v>0</v>
      </c>
      <c r="R1439" s="26">
        <f t="shared" si="808"/>
        <v>0</v>
      </c>
      <c r="S1439" s="24" t="str">
        <f t="shared" si="809"/>
        <v/>
      </c>
      <c r="T1439" s="24" t="str">
        <f t="shared" si="810"/>
        <v/>
      </c>
      <c r="U1439" s="24" t="str">
        <f t="shared" si="811"/>
        <v/>
      </c>
      <c r="V1439" s="24" t="str">
        <f t="shared" si="812"/>
        <v/>
      </c>
      <c r="W1439" s="24" t="str">
        <f t="shared" si="813"/>
        <v/>
      </c>
      <c r="X1439" s="24" t="str">
        <f t="shared" si="814"/>
        <v/>
      </c>
      <c r="Y1439" s="24" t="str">
        <f t="shared" si="815"/>
        <v/>
      </c>
      <c r="Z1439" s="24" t="str">
        <f t="shared" si="816"/>
        <v/>
      </c>
      <c r="AA1439" s="24" t="b">
        <f t="shared" si="817"/>
        <v>0</v>
      </c>
      <c r="AB1439" s="34" t="str">
        <f t="shared" si="818"/>
        <v/>
      </c>
      <c r="AC1439" s="34">
        <f t="shared" si="819"/>
        <v>0</v>
      </c>
      <c r="AD1439" s="34">
        <f t="shared" si="820"/>
        <v>0</v>
      </c>
      <c r="AE1439" s="34" t="str">
        <f t="shared" si="821"/>
        <v xml:space="preserve"> 0</v>
      </c>
      <c r="AF1439" s="34">
        <f t="shared" si="822"/>
        <v>0</v>
      </c>
      <c r="AG1439" s="34">
        <f t="shared" si="823"/>
        <v>0</v>
      </c>
      <c r="AH1439" s="34" t="str">
        <f t="shared" si="824"/>
        <v/>
      </c>
      <c r="AI1439" s="172" t="str">
        <f>IF(AJ1439&lt;&gt;"",MAX(AI$3:AI1438)+1,"")</f>
        <v/>
      </c>
      <c r="AJ1439" s="172" t="str">
        <f t="shared" si="825"/>
        <v/>
      </c>
      <c r="AK1439" s="172" t="str">
        <f t="shared" si="826"/>
        <v/>
      </c>
      <c r="AL1439" s="172" t="str">
        <f t="shared" si="827"/>
        <v/>
      </c>
      <c r="AM1439" s="172" t="str">
        <f>IF(AN1439&lt;&gt;"",MAX(AM$3:AM1438)+1,"")</f>
        <v/>
      </c>
      <c r="AN1439" s="172" t="str">
        <f t="shared" si="828"/>
        <v/>
      </c>
      <c r="AO1439" s="172" t="str">
        <f t="shared" si="829"/>
        <v/>
      </c>
      <c r="AP1439" s="172" t="str">
        <f t="shared" si="830"/>
        <v/>
      </c>
      <c r="AQ1439" s="172" t="str">
        <f t="shared" si="831"/>
        <v/>
      </c>
      <c r="AR1439" s="172" t="str">
        <f>Table1[[#This Row],[Sex ]]&amp;Table1[[#This Row],[Month]]</f>
        <v/>
      </c>
    </row>
    <row r="1440" spans="2:44" x14ac:dyDescent="0.3">
      <c r="B1440" s="14"/>
      <c r="C1440" s="14"/>
      <c r="D1440" s="14"/>
      <c r="E1440" s="14"/>
      <c r="F1440" s="14"/>
      <c r="G1440" s="14"/>
      <c r="H1440" s="14"/>
      <c r="I1440" s="14"/>
      <c r="J1440" s="14"/>
      <c r="K1440" s="14"/>
      <c r="L1440" s="14"/>
      <c r="M1440" s="24" t="str">
        <f t="shared" si="803"/>
        <v/>
      </c>
      <c r="N1440" s="24" t="str">
        <f t="shared" si="804"/>
        <v/>
      </c>
      <c r="O1440" s="24" t="str">
        <f t="shared" si="805"/>
        <v xml:space="preserve"> </v>
      </c>
      <c r="P1440" s="24">
        <f t="shared" si="806"/>
        <v>0</v>
      </c>
      <c r="Q1440" s="25">
        <f t="shared" si="807"/>
        <v>0</v>
      </c>
      <c r="R1440" s="26">
        <f t="shared" si="808"/>
        <v>0</v>
      </c>
      <c r="S1440" s="24" t="str">
        <f t="shared" si="809"/>
        <v/>
      </c>
      <c r="T1440" s="24" t="str">
        <f t="shared" si="810"/>
        <v/>
      </c>
      <c r="U1440" s="24" t="str">
        <f t="shared" si="811"/>
        <v/>
      </c>
      <c r="V1440" s="24" t="str">
        <f t="shared" si="812"/>
        <v/>
      </c>
      <c r="W1440" s="24" t="str">
        <f t="shared" si="813"/>
        <v/>
      </c>
      <c r="X1440" s="24" t="str">
        <f t="shared" si="814"/>
        <v/>
      </c>
      <c r="Y1440" s="24" t="str">
        <f t="shared" si="815"/>
        <v/>
      </c>
      <c r="Z1440" s="24" t="str">
        <f t="shared" si="816"/>
        <v/>
      </c>
      <c r="AA1440" s="24" t="b">
        <f t="shared" si="817"/>
        <v>0</v>
      </c>
      <c r="AB1440" s="34" t="str">
        <f t="shared" si="818"/>
        <v/>
      </c>
      <c r="AC1440" s="34">
        <f t="shared" si="819"/>
        <v>0</v>
      </c>
      <c r="AD1440" s="34">
        <f t="shared" si="820"/>
        <v>0</v>
      </c>
      <c r="AE1440" s="34" t="str">
        <f t="shared" si="821"/>
        <v xml:space="preserve"> 0</v>
      </c>
      <c r="AF1440" s="34">
        <f t="shared" si="822"/>
        <v>0</v>
      </c>
      <c r="AG1440" s="34">
        <f t="shared" si="823"/>
        <v>0</v>
      </c>
      <c r="AH1440" s="34" t="str">
        <f t="shared" si="824"/>
        <v/>
      </c>
      <c r="AI1440" s="172" t="str">
        <f>IF(AJ1440&lt;&gt;"",MAX(AI$3:AI1439)+1,"")</f>
        <v/>
      </c>
      <c r="AJ1440" s="172" t="str">
        <f t="shared" si="825"/>
        <v/>
      </c>
      <c r="AK1440" s="172" t="str">
        <f t="shared" si="826"/>
        <v/>
      </c>
      <c r="AL1440" s="172" t="str">
        <f t="shared" si="827"/>
        <v/>
      </c>
      <c r="AM1440" s="172" t="str">
        <f>IF(AN1440&lt;&gt;"",MAX(AM$3:AM1439)+1,"")</f>
        <v/>
      </c>
      <c r="AN1440" s="172" t="str">
        <f t="shared" si="828"/>
        <v/>
      </c>
      <c r="AO1440" s="172" t="str">
        <f t="shared" si="829"/>
        <v/>
      </c>
      <c r="AP1440" s="172" t="str">
        <f t="shared" si="830"/>
        <v/>
      </c>
      <c r="AQ1440" s="172" t="str">
        <f t="shared" si="831"/>
        <v/>
      </c>
      <c r="AR1440" s="172" t="str">
        <f>Table1[[#This Row],[Sex ]]&amp;Table1[[#This Row],[Month]]</f>
        <v/>
      </c>
    </row>
    <row r="1441" spans="2:44" x14ac:dyDescent="0.3">
      <c r="B1441" s="14"/>
      <c r="C1441" s="14"/>
      <c r="D1441" s="14"/>
      <c r="E1441" s="14"/>
      <c r="F1441" s="14"/>
      <c r="G1441" s="14"/>
      <c r="H1441" s="14"/>
      <c r="I1441" s="14"/>
      <c r="J1441" s="14"/>
      <c r="K1441" s="14"/>
      <c r="L1441" s="14"/>
      <c r="M1441" s="24" t="str">
        <f t="shared" si="803"/>
        <v/>
      </c>
      <c r="N1441" s="24" t="str">
        <f t="shared" si="804"/>
        <v/>
      </c>
      <c r="O1441" s="24" t="str">
        <f t="shared" si="805"/>
        <v xml:space="preserve"> </v>
      </c>
      <c r="P1441" s="24">
        <f t="shared" si="806"/>
        <v>0</v>
      </c>
      <c r="Q1441" s="25">
        <f t="shared" si="807"/>
        <v>0</v>
      </c>
      <c r="R1441" s="26">
        <f t="shared" si="808"/>
        <v>0</v>
      </c>
      <c r="S1441" s="24" t="str">
        <f t="shared" si="809"/>
        <v/>
      </c>
      <c r="T1441" s="24" t="str">
        <f t="shared" si="810"/>
        <v/>
      </c>
      <c r="U1441" s="24" t="str">
        <f t="shared" si="811"/>
        <v/>
      </c>
      <c r="V1441" s="24" t="str">
        <f t="shared" si="812"/>
        <v/>
      </c>
      <c r="W1441" s="24" t="str">
        <f t="shared" si="813"/>
        <v/>
      </c>
      <c r="X1441" s="24" t="str">
        <f t="shared" si="814"/>
        <v/>
      </c>
      <c r="Y1441" s="24" t="str">
        <f t="shared" si="815"/>
        <v/>
      </c>
      <c r="Z1441" s="24" t="str">
        <f t="shared" si="816"/>
        <v/>
      </c>
      <c r="AA1441" s="24" t="b">
        <f t="shared" si="817"/>
        <v>0</v>
      </c>
      <c r="AB1441" s="34" t="str">
        <f t="shared" si="818"/>
        <v/>
      </c>
      <c r="AC1441" s="34">
        <f t="shared" si="819"/>
        <v>0</v>
      </c>
      <c r="AD1441" s="34">
        <f t="shared" si="820"/>
        <v>0</v>
      </c>
      <c r="AE1441" s="34" t="str">
        <f t="shared" si="821"/>
        <v xml:space="preserve"> 0</v>
      </c>
      <c r="AF1441" s="34">
        <f t="shared" si="822"/>
        <v>0</v>
      </c>
      <c r="AG1441" s="34">
        <f t="shared" si="823"/>
        <v>0</v>
      </c>
      <c r="AH1441" s="34" t="str">
        <f t="shared" si="824"/>
        <v/>
      </c>
      <c r="AI1441" s="172" t="str">
        <f>IF(AJ1441&lt;&gt;"",MAX(AI$3:AI1440)+1,"")</f>
        <v/>
      </c>
      <c r="AJ1441" s="172" t="str">
        <f t="shared" si="825"/>
        <v/>
      </c>
      <c r="AK1441" s="172" t="str">
        <f t="shared" si="826"/>
        <v/>
      </c>
      <c r="AL1441" s="172" t="str">
        <f t="shared" si="827"/>
        <v/>
      </c>
      <c r="AM1441" s="172" t="str">
        <f>IF(AN1441&lt;&gt;"",MAX(AM$3:AM1440)+1,"")</f>
        <v/>
      </c>
      <c r="AN1441" s="172" t="str">
        <f t="shared" si="828"/>
        <v/>
      </c>
      <c r="AO1441" s="172" t="str">
        <f t="shared" si="829"/>
        <v/>
      </c>
      <c r="AP1441" s="172" t="str">
        <f t="shared" si="830"/>
        <v/>
      </c>
      <c r="AQ1441" s="172" t="str">
        <f t="shared" si="831"/>
        <v/>
      </c>
      <c r="AR1441" s="172" t="str">
        <f>Table1[[#This Row],[Sex ]]&amp;Table1[[#This Row],[Month]]</f>
        <v/>
      </c>
    </row>
    <row r="1442" spans="2:44" x14ac:dyDescent="0.3">
      <c r="B1442" s="14"/>
      <c r="C1442" s="14"/>
      <c r="D1442" s="14"/>
      <c r="E1442" s="14"/>
      <c r="F1442" s="14"/>
      <c r="G1442" s="14"/>
      <c r="H1442" s="14"/>
      <c r="I1442" s="14"/>
      <c r="J1442" s="14"/>
      <c r="K1442" s="14"/>
      <c r="L1442" s="14"/>
      <c r="M1442" s="24" t="str">
        <f t="shared" si="803"/>
        <v/>
      </c>
      <c r="N1442" s="24" t="str">
        <f t="shared" si="804"/>
        <v/>
      </c>
      <c r="O1442" s="24" t="str">
        <f t="shared" si="805"/>
        <v xml:space="preserve"> </v>
      </c>
      <c r="P1442" s="24">
        <f t="shared" si="806"/>
        <v>0</v>
      </c>
      <c r="Q1442" s="25">
        <f t="shared" si="807"/>
        <v>0</v>
      </c>
      <c r="R1442" s="26">
        <f t="shared" si="808"/>
        <v>0</v>
      </c>
      <c r="S1442" s="24" t="str">
        <f t="shared" si="809"/>
        <v/>
      </c>
      <c r="T1442" s="24" t="str">
        <f t="shared" si="810"/>
        <v/>
      </c>
      <c r="U1442" s="24" t="str">
        <f t="shared" si="811"/>
        <v/>
      </c>
      <c r="V1442" s="24" t="str">
        <f t="shared" si="812"/>
        <v/>
      </c>
      <c r="W1442" s="24" t="str">
        <f t="shared" si="813"/>
        <v/>
      </c>
      <c r="X1442" s="24" t="str">
        <f t="shared" si="814"/>
        <v/>
      </c>
      <c r="Y1442" s="24" t="str">
        <f t="shared" si="815"/>
        <v/>
      </c>
      <c r="Z1442" s="24" t="str">
        <f t="shared" si="816"/>
        <v/>
      </c>
      <c r="AA1442" s="24" t="b">
        <f t="shared" si="817"/>
        <v>0</v>
      </c>
      <c r="AB1442" s="34" t="str">
        <f t="shared" si="818"/>
        <v/>
      </c>
      <c r="AC1442" s="34">
        <f t="shared" si="819"/>
        <v>0</v>
      </c>
      <c r="AD1442" s="34">
        <f t="shared" si="820"/>
        <v>0</v>
      </c>
      <c r="AE1442" s="34" t="str">
        <f t="shared" si="821"/>
        <v xml:space="preserve"> 0</v>
      </c>
      <c r="AF1442" s="34">
        <f t="shared" si="822"/>
        <v>0</v>
      </c>
      <c r="AG1442" s="34">
        <f t="shared" si="823"/>
        <v>0</v>
      </c>
      <c r="AH1442" s="34" t="str">
        <f t="shared" si="824"/>
        <v/>
      </c>
      <c r="AI1442" s="172" t="str">
        <f>IF(AJ1442&lt;&gt;"",MAX(AI$3:AI1441)+1,"")</f>
        <v/>
      </c>
      <c r="AJ1442" s="172" t="str">
        <f t="shared" si="825"/>
        <v/>
      </c>
      <c r="AK1442" s="172" t="str">
        <f t="shared" si="826"/>
        <v/>
      </c>
      <c r="AL1442" s="172" t="str">
        <f t="shared" si="827"/>
        <v/>
      </c>
      <c r="AM1442" s="172" t="str">
        <f>IF(AN1442&lt;&gt;"",MAX(AM$3:AM1441)+1,"")</f>
        <v/>
      </c>
      <c r="AN1442" s="172" t="str">
        <f t="shared" si="828"/>
        <v/>
      </c>
      <c r="AO1442" s="172" t="str">
        <f t="shared" si="829"/>
        <v/>
      </c>
      <c r="AP1442" s="172" t="str">
        <f t="shared" si="830"/>
        <v/>
      </c>
      <c r="AQ1442" s="172" t="str">
        <f t="shared" si="831"/>
        <v/>
      </c>
      <c r="AR1442" s="172" t="str">
        <f>Table1[[#This Row],[Sex ]]&amp;Table1[[#This Row],[Month]]</f>
        <v/>
      </c>
    </row>
    <row r="1443" spans="2:44" x14ac:dyDescent="0.3">
      <c r="B1443" s="14"/>
      <c r="C1443" s="14"/>
      <c r="D1443" s="14"/>
      <c r="E1443" s="14"/>
      <c r="F1443" s="14"/>
      <c r="G1443" s="14"/>
      <c r="H1443" s="14"/>
      <c r="I1443" s="14"/>
      <c r="J1443" s="14"/>
      <c r="K1443" s="14"/>
      <c r="L1443" s="14"/>
      <c r="M1443" s="24" t="str">
        <f t="shared" si="803"/>
        <v/>
      </c>
      <c r="N1443" s="24" t="str">
        <f t="shared" si="804"/>
        <v/>
      </c>
      <c r="O1443" s="24" t="str">
        <f t="shared" si="805"/>
        <v xml:space="preserve"> </v>
      </c>
      <c r="P1443" s="24">
        <f t="shared" si="806"/>
        <v>0</v>
      </c>
      <c r="Q1443" s="25">
        <f t="shared" si="807"/>
        <v>0</v>
      </c>
      <c r="R1443" s="26">
        <f t="shared" si="808"/>
        <v>0</v>
      </c>
      <c r="S1443" s="24" t="str">
        <f t="shared" si="809"/>
        <v/>
      </c>
      <c r="T1443" s="24" t="str">
        <f t="shared" si="810"/>
        <v/>
      </c>
      <c r="U1443" s="24" t="str">
        <f t="shared" si="811"/>
        <v/>
      </c>
      <c r="V1443" s="24" t="str">
        <f t="shared" si="812"/>
        <v/>
      </c>
      <c r="W1443" s="24" t="str">
        <f t="shared" si="813"/>
        <v/>
      </c>
      <c r="X1443" s="24" t="str">
        <f t="shared" si="814"/>
        <v/>
      </c>
      <c r="Y1443" s="24" t="str">
        <f t="shared" si="815"/>
        <v/>
      </c>
      <c r="Z1443" s="24" t="str">
        <f t="shared" si="816"/>
        <v/>
      </c>
      <c r="AA1443" s="24" t="b">
        <f t="shared" si="817"/>
        <v>0</v>
      </c>
      <c r="AB1443" s="34" t="str">
        <f t="shared" si="818"/>
        <v/>
      </c>
      <c r="AC1443" s="34">
        <f t="shared" si="819"/>
        <v>0</v>
      </c>
      <c r="AD1443" s="34">
        <f t="shared" si="820"/>
        <v>0</v>
      </c>
      <c r="AE1443" s="34" t="str">
        <f t="shared" si="821"/>
        <v xml:space="preserve"> 0</v>
      </c>
      <c r="AF1443" s="34">
        <f t="shared" si="822"/>
        <v>0</v>
      </c>
      <c r="AG1443" s="34">
        <f t="shared" si="823"/>
        <v>0</v>
      </c>
      <c r="AH1443" s="34" t="str">
        <f t="shared" si="824"/>
        <v/>
      </c>
      <c r="AI1443" s="172" t="str">
        <f>IF(AJ1443&lt;&gt;"",MAX(AI$3:AI1442)+1,"")</f>
        <v/>
      </c>
      <c r="AJ1443" s="172" t="str">
        <f t="shared" si="825"/>
        <v/>
      </c>
      <c r="AK1443" s="172" t="str">
        <f t="shared" si="826"/>
        <v/>
      </c>
      <c r="AL1443" s="172" t="str">
        <f t="shared" si="827"/>
        <v/>
      </c>
      <c r="AM1443" s="172" t="str">
        <f>IF(AN1443&lt;&gt;"",MAX(AM$3:AM1442)+1,"")</f>
        <v/>
      </c>
      <c r="AN1443" s="172" t="str">
        <f t="shared" si="828"/>
        <v/>
      </c>
      <c r="AO1443" s="172" t="str">
        <f t="shared" si="829"/>
        <v/>
      </c>
      <c r="AP1443" s="172" t="str">
        <f t="shared" si="830"/>
        <v/>
      </c>
      <c r="AQ1443" s="172" t="str">
        <f t="shared" si="831"/>
        <v/>
      </c>
      <c r="AR1443" s="172" t="str">
        <f>Table1[[#This Row],[Sex ]]&amp;Table1[[#This Row],[Month]]</f>
        <v/>
      </c>
    </row>
    <row r="1444" spans="2:44" x14ac:dyDescent="0.3">
      <c r="B1444" s="14"/>
      <c r="C1444" s="14"/>
      <c r="D1444" s="14"/>
      <c r="E1444" s="14"/>
      <c r="F1444" s="14"/>
      <c r="G1444" s="14"/>
      <c r="H1444" s="14"/>
      <c r="I1444" s="14"/>
      <c r="J1444" s="14"/>
      <c r="K1444" s="14"/>
      <c r="L1444" s="14"/>
      <c r="M1444" s="24" t="str">
        <f t="shared" si="803"/>
        <v/>
      </c>
      <c r="N1444" s="24" t="str">
        <f t="shared" si="804"/>
        <v/>
      </c>
      <c r="O1444" s="24" t="str">
        <f t="shared" si="805"/>
        <v xml:space="preserve"> </v>
      </c>
      <c r="P1444" s="24">
        <f t="shared" si="806"/>
        <v>0</v>
      </c>
      <c r="Q1444" s="25">
        <f t="shared" si="807"/>
        <v>0</v>
      </c>
      <c r="R1444" s="26">
        <f t="shared" si="808"/>
        <v>0</v>
      </c>
      <c r="S1444" s="24" t="str">
        <f t="shared" si="809"/>
        <v/>
      </c>
      <c r="T1444" s="24" t="str">
        <f t="shared" si="810"/>
        <v/>
      </c>
      <c r="U1444" s="24" t="str">
        <f t="shared" si="811"/>
        <v/>
      </c>
      <c r="V1444" s="24" t="str">
        <f t="shared" si="812"/>
        <v/>
      </c>
      <c r="W1444" s="24" t="str">
        <f t="shared" si="813"/>
        <v/>
      </c>
      <c r="X1444" s="24" t="str">
        <f t="shared" si="814"/>
        <v/>
      </c>
      <c r="Y1444" s="24" t="str">
        <f t="shared" si="815"/>
        <v/>
      </c>
      <c r="Z1444" s="24" t="str">
        <f t="shared" si="816"/>
        <v/>
      </c>
      <c r="AA1444" s="24" t="b">
        <f t="shared" si="817"/>
        <v>0</v>
      </c>
      <c r="AB1444" s="34" t="str">
        <f t="shared" si="818"/>
        <v/>
      </c>
      <c r="AC1444" s="34">
        <f t="shared" si="819"/>
        <v>0</v>
      </c>
      <c r="AD1444" s="34">
        <f t="shared" si="820"/>
        <v>0</v>
      </c>
      <c r="AE1444" s="34" t="str">
        <f t="shared" si="821"/>
        <v xml:space="preserve"> 0</v>
      </c>
      <c r="AF1444" s="34">
        <f t="shared" si="822"/>
        <v>0</v>
      </c>
      <c r="AG1444" s="34">
        <f t="shared" si="823"/>
        <v>0</v>
      </c>
      <c r="AH1444" s="34" t="str">
        <f t="shared" si="824"/>
        <v/>
      </c>
      <c r="AI1444" s="172" t="str">
        <f>IF(AJ1444&lt;&gt;"",MAX(AI$3:AI1443)+1,"")</f>
        <v/>
      </c>
      <c r="AJ1444" s="172" t="str">
        <f t="shared" si="825"/>
        <v/>
      </c>
      <c r="AK1444" s="172" t="str">
        <f t="shared" si="826"/>
        <v/>
      </c>
      <c r="AL1444" s="172" t="str">
        <f t="shared" si="827"/>
        <v/>
      </c>
      <c r="AM1444" s="172" t="str">
        <f>IF(AN1444&lt;&gt;"",MAX(AM$3:AM1443)+1,"")</f>
        <v/>
      </c>
      <c r="AN1444" s="172" t="str">
        <f t="shared" si="828"/>
        <v/>
      </c>
      <c r="AO1444" s="172" t="str">
        <f t="shared" si="829"/>
        <v/>
      </c>
      <c r="AP1444" s="172" t="str">
        <f t="shared" si="830"/>
        <v/>
      </c>
      <c r="AQ1444" s="172" t="str">
        <f t="shared" si="831"/>
        <v/>
      </c>
      <c r="AR1444" s="172" t="str">
        <f>Table1[[#This Row],[Sex ]]&amp;Table1[[#This Row],[Month]]</f>
        <v/>
      </c>
    </row>
    <row r="1445" spans="2:44" x14ac:dyDescent="0.3">
      <c r="B1445" s="14"/>
      <c r="C1445" s="14"/>
      <c r="D1445" s="14"/>
      <c r="E1445" s="14"/>
      <c r="F1445" s="14"/>
      <c r="G1445" s="14"/>
      <c r="H1445" s="14"/>
      <c r="I1445" s="14"/>
      <c r="J1445" s="14"/>
      <c r="K1445" s="14"/>
      <c r="L1445" s="14"/>
      <c r="M1445" s="24" t="str">
        <f t="shared" si="803"/>
        <v/>
      </c>
      <c r="N1445" s="24" t="str">
        <f t="shared" si="804"/>
        <v/>
      </c>
      <c r="O1445" s="24" t="str">
        <f t="shared" si="805"/>
        <v xml:space="preserve"> </v>
      </c>
      <c r="P1445" s="24">
        <f t="shared" si="806"/>
        <v>0</v>
      </c>
      <c r="Q1445" s="25">
        <f t="shared" si="807"/>
        <v>0</v>
      </c>
      <c r="R1445" s="26">
        <f t="shared" si="808"/>
        <v>0</v>
      </c>
      <c r="S1445" s="24" t="str">
        <f t="shared" si="809"/>
        <v/>
      </c>
      <c r="T1445" s="24" t="str">
        <f t="shared" si="810"/>
        <v/>
      </c>
      <c r="U1445" s="24" t="str">
        <f t="shared" si="811"/>
        <v/>
      </c>
      <c r="V1445" s="24" t="str">
        <f t="shared" si="812"/>
        <v/>
      </c>
      <c r="W1445" s="24" t="str">
        <f t="shared" si="813"/>
        <v/>
      </c>
      <c r="X1445" s="24" t="str">
        <f t="shared" si="814"/>
        <v/>
      </c>
      <c r="Y1445" s="24" t="str">
        <f t="shared" si="815"/>
        <v/>
      </c>
      <c r="Z1445" s="24" t="str">
        <f t="shared" si="816"/>
        <v/>
      </c>
      <c r="AA1445" s="24" t="b">
        <f t="shared" si="817"/>
        <v>0</v>
      </c>
      <c r="AB1445" s="34" t="str">
        <f t="shared" si="818"/>
        <v/>
      </c>
      <c r="AC1445" s="34">
        <f t="shared" si="819"/>
        <v>0</v>
      </c>
      <c r="AD1445" s="34">
        <f t="shared" si="820"/>
        <v>0</v>
      </c>
      <c r="AE1445" s="34" t="str">
        <f t="shared" si="821"/>
        <v xml:space="preserve"> 0</v>
      </c>
      <c r="AF1445" s="34">
        <f t="shared" si="822"/>
        <v>0</v>
      </c>
      <c r="AG1445" s="34">
        <f t="shared" si="823"/>
        <v>0</v>
      </c>
      <c r="AH1445" s="34" t="str">
        <f t="shared" si="824"/>
        <v/>
      </c>
      <c r="AI1445" s="172" t="str">
        <f>IF(AJ1445&lt;&gt;"",MAX(AI$3:AI1444)+1,"")</f>
        <v/>
      </c>
      <c r="AJ1445" s="172" t="str">
        <f t="shared" si="825"/>
        <v/>
      </c>
      <c r="AK1445" s="172" t="str">
        <f t="shared" si="826"/>
        <v/>
      </c>
      <c r="AL1445" s="172" t="str">
        <f t="shared" si="827"/>
        <v/>
      </c>
      <c r="AM1445" s="172" t="str">
        <f>IF(AN1445&lt;&gt;"",MAX(AM$3:AM1444)+1,"")</f>
        <v/>
      </c>
      <c r="AN1445" s="172" t="str">
        <f t="shared" si="828"/>
        <v/>
      </c>
      <c r="AO1445" s="172" t="str">
        <f t="shared" si="829"/>
        <v/>
      </c>
      <c r="AP1445" s="172" t="str">
        <f t="shared" si="830"/>
        <v/>
      </c>
      <c r="AQ1445" s="172" t="str">
        <f t="shared" si="831"/>
        <v/>
      </c>
      <c r="AR1445" s="172" t="str">
        <f>Table1[[#This Row],[Sex ]]&amp;Table1[[#This Row],[Month]]</f>
        <v/>
      </c>
    </row>
    <row r="1446" spans="2:44" x14ac:dyDescent="0.3">
      <c r="B1446" s="14"/>
      <c r="C1446" s="14"/>
      <c r="D1446" s="14"/>
      <c r="E1446" s="14"/>
      <c r="F1446" s="14"/>
      <c r="G1446" s="14"/>
      <c r="H1446" s="14"/>
      <c r="I1446" s="14"/>
      <c r="J1446" s="14"/>
      <c r="K1446" s="14"/>
      <c r="L1446" s="14"/>
      <c r="M1446" s="24" t="str">
        <f t="shared" si="803"/>
        <v/>
      </c>
      <c r="N1446" s="24" t="str">
        <f t="shared" si="804"/>
        <v/>
      </c>
      <c r="O1446" s="24" t="str">
        <f t="shared" si="805"/>
        <v xml:space="preserve"> </v>
      </c>
      <c r="P1446" s="24">
        <f t="shared" si="806"/>
        <v>0</v>
      </c>
      <c r="Q1446" s="25">
        <f t="shared" si="807"/>
        <v>0</v>
      </c>
      <c r="R1446" s="26">
        <f t="shared" si="808"/>
        <v>0</v>
      </c>
      <c r="S1446" s="24" t="str">
        <f t="shared" si="809"/>
        <v/>
      </c>
      <c r="T1446" s="24" t="str">
        <f t="shared" si="810"/>
        <v/>
      </c>
      <c r="U1446" s="24" t="str">
        <f t="shared" si="811"/>
        <v/>
      </c>
      <c r="V1446" s="24" t="str">
        <f t="shared" si="812"/>
        <v/>
      </c>
      <c r="W1446" s="24" t="str">
        <f t="shared" si="813"/>
        <v/>
      </c>
      <c r="X1446" s="24" t="str">
        <f t="shared" si="814"/>
        <v/>
      </c>
      <c r="Y1446" s="24" t="str">
        <f t="shared" si="815"/>
        <v/>
      </c>
      <c r="Z1446" s="24" t="str">
        <f t="shared" si="816"/>
        <v/>
      </c>
      <c r="AA1446" s="24" t="b">
        <f t="shared" si="817"/>
        <v>0</v>
      </c>
      <c r="AB1446" s="34" t="str">
        <f t="shared" si="818"/>
        <v/>
      </c>
      <c r="AC1446" s="34">
        <f t="shared" si="819"/>
        <v>0</v>
      </c>
      <c r="AD1446" s="34">
        <f t="shared" si="820"/>
        <v>0</v>
      </c>
      <c r="AE1446" s="34" t="str">
        <f t="shared" si="821"/>
        <v xml:space="preserve"> 0</v>
      </c>
      <c r="AF1446" s="34">
        <f t="shared" si="822"/>
        <v>0</v>
      </c>
      <c r="AG1446" s="34">
        <f t="shared" si="823"/>
        <v>0</v>
      </c>
      <c r="AH1446" s="34" t="str">
        <f t="shared" si="824"/>
        <v/>
      </c>
      <c r="AI1446" s="172" t="str">
        <f>IF(AJ1446&lt;&gt;"",MAX(AI$3:AI1445)+1,"")</f>
        <v/>
      </c>
      <c r="AJ1446" s="172" t="str">
        <f t="shared" si="825"/>
        <v/>
      </c>
      <c r="AK1446" s="172" t="str">
        <f t="shared" si="826"/>
        <v/>
      </c>
      <c r="AL1446" s="172" t="str">
        <f t="shared" si="827"/>
        <v/>
      </c>
      <c r="AM1446" s="172" t="str">
        <f>IF(AN1446&lt;&gt;"",MAX(AM$3:AM1445)+1,"")</f>
        <v/>
      </c>
      <c r="AN1446" s="172" t="str">
        <f t="shared" si="828"/>
        <v/>
      </c>
      <c r="AO1446" s="172" t="str">
        <f t="shared" si="829"/>
        <v/>
      </c>
      <c r="AP1446" s="172" t="str">
        <f t="shared" si="830"/>
        <v/>
      </c>
      <c r="AQ1446" s="172" t="str">
        <f t="shared" si="831"/>
        <v/>
      </c>
      <c r="AR1446" s="172" t="str">
        <f>Table1[[#This Row],[Sex ]]&amp;Table1[[#This Row],[Month]]</f>
        <v/>
      </c>
    </row>
    <row r="1447" spans="2:44" x14ac:dyDescent="0.3">
      <c r="B1447" s="14"/>
      <c r="C1447" s="14"/>
      <c r="D1447" s="14"/>
      <c r="E1447" s="14"/>
      <c r="F1447" s="14"/>
      <c r="G1447" s="14"/>
      <c r="H1447" s="14"/>
      <c r="I1447" s="14"/>
      <c r="J1447" s="14"/>
      <c r="K1447" s="14"/>
      <c r="L1447" s="14"/>
      <c r="M1447" s="24" t="str">
        <f t="shared" si="803"/>
        <v/>
      </c>
      <c r="N1447" s="24" t="str">
        <f t="shared" si="804"/>
        <v/>
      </c>
      <c r="O1447" s="24" t="str">
        <f t="shared" si="805"/>
        <v xml:space="preserve"> </v>
      </c>
      <c r="P1447" s="24">
        <f t="shared" si="806"/>
        <v>0</v>
      </c>
      <c r="Q1447" s="25">
        <f t="shared" si="807"/>
        <v>0</v>
      </c>
      <c r="R1447" s="26">
        <f t="shared" si="808"/>
        <v>0</v>
      </c>
      <c r="S1447" s="24" t="str">
        <f t="shared" si="809"/>
        <v/>
      </c>
      <c r="T1447" s="24" t="str">
        <f t="shared" si="810"/>
        <v/>
      </c>
      <c r="U1447" s="24" t="str">
        <f t="shared" si="811"/>
        <v/>
      </c>
      <c r="V1447" s="24" t="str">
        <f t="shared" si="812"/>
        <v/>
      </c>
      <c r="W1447" s="24" t="str">
        <f t="shared" si="813"/>
        <v/>
      </c>
      <c r="X1447" s="24" t="str">
        <f t="shared" si="814"/>
        <v/>
      </c>
      <c r="Y1447" s="24" t="str">
        <f t="shared" si="815"/>
        <v/>
      </c>
      <c r="Z1447" s="24" t="str">
        <f t="shared" si="816"/>
        <v/>
      </c>
      <c r="AA1447" s="24" t="b">
        <f t="shared" si="817"/>
        <v>0</v>
      </c>
      <c r="AB1447" s="34" t="str">
        <f t="shared" si="818"/>
        <v/>
      </c>
      <c r="AC1447" s="34">
        <f t="shared" si="819"/>
        <v>0</v>
      </c>
      <c r="AD1447" s="34">
        <f t="shared" si="820"/>
        <v>0</v>
      </c>
      <c r="AE1447" s="34" t="str">
        <f t="shared" si="821"/>
        <v xml:space="preserve"> 0</v>
      </c>
      <c r="AF1447" s="34">
        <f t="shared" si="822"/>
        <v>0</v>
      </c>
      <c r="AG1447" s="34">
        <f t="shared" si="823"/>
        <v>0</v>
      </c>
      <c r="AH1447" s="34" t="str">
        <f t="shared" si="824"/>
        <v/>
      </c>
      <c r="AI1447" s="172" t="str">
        <f>IF(AJ1447&lt;&gt;"",MAX(AI$3:AI1446)+1,"")</f>
        <v/>
      </c>
      <c r="AJ1447" s="172" t="str">
        <f t="shared" si="825"/>
        <v/>
      </c>
      <c r="AK1447" s="172" t="str">
        <f t="shared" si="826"/>
        <v/>
      </c>
      <c r="AL1447" s="172" t="str">
        <f t="shared" si="827"/>
        <v/>
      </c>
      <c r="AM1447" s="172" t="str">
        <f>IF(AN1447&lt;&gt;"",MAX(AM$3:AM1446)+1,"")</f>
        <v/>
      </c>
      <c r="AN1447" s="172" t="str">
        <f t="shared" si="828"/>
        <v/>
      </c>
      <c r="AO1447" s="172" t="str">
        <f t="shared" si="829"/>
        <v/>
      </c>
      <c r="AP1447" s="172" t="str">
        <f t="shared" si="830"/>
        <v/>
      </c>
      <c r="AQ1447" s="172" t="str">
        <f t="shared" si="831"/>
        <v/>
      </c>
      <c r="AR1447" s="172" t="str">
        <f>Table1[[#This Row],[Sex ]]&amp;Table1[[#This Row],[Month]]</f>
        <v/>
      </c>
    </row>
    <row r="1448" spans="2:44" x14ac:dyDescent="0.3">
      <c r="B1448" s="14"/>
      <c r="C1448" s="14"/>
      <c r="D1448" s="14"/>
      <c r="E1448" s="14"/>
      <c r="F1448" s="14"/>
      <c r="G1448" s="14"/>
      <c r="H1448" s="14"/>
      <c r="I1448" s="14"/>
      <c r="J1448" s="14"/>
      <c r="K1448" s="14"/>
      <c r="L1448" s="14"/>
      <c r="M1448" s="24" t="str">
        <f t="shared" si="803"/>
        <v/>
      </c>
      <c r="N1448" s="24" t="str">
        <f t="shared" si="804"/>
        <v/>
      </c>
      <c r="O1448" s="24" t="str">
        <f t="shared" si="805"/>
        <v xml:space="preserve"> </v>
      </c>
      <c r="P1448" s="24">
        <f t="shared" si="806"/>
        <v>0</v>
      </c>
      <c r="Q1448" s="25">
        <f t="shared" si="807"/>
        <v>0</v>
      </c>
      <c r="R1448" s="26">
        <f t="shared" si="808"/>
        <v>0</v>
      </c>
      <c r="S1448" s="24" t="str">
        <f t="shared" si="809"/>
        <v/>
      </c>
      <c r="T1448" s="24" t="str">
        <f t="shared" si="810"/>
        <v/>
      </c>
      <c r="U1448" s="24" t="str">
        <f t="shared" si="811"/>
        <v/>
      </c>
      <c r="V1448" s="24" t="str">
        <f t="shared" si="812"/>
        <v/>
      </c>
      <c r="W1448" s="24" t="str">
        <f t="shared" si="813"/>
        <v/>
      </c>
      <c r="X1448" s="24" t="str">
        <f t="shared" si="814"/>
        <v/>
      </c>
      <c r="Y1448" s="24" t="str">
        <f t="shared" si="815"/>
        <v/>
      </c>
      <c r="Z1448" s="24" t="str">
        <f t="shared" si="816"/>
        <v/>
      </c>
      <c r="AA1448" s="24" t="b">
        <f t="shared" si="817"/>
        <v>0</v>
      </c>
      <c r="AB1448" s="34" t="str">
        <f t="shared" si="818"/>
        <v/>
      </c>
      <c r="AC1448" s="34">
        <f t="shared" si="819"/>
        <v>0</v>
      </c>
      <c r="AD1448" s="34">
        <f t="shared" si="820"/>
        <v>0</v>
      </c>
      <c r="AE1448" s="34" t="str">
        <f t="shared" si="821"/>
        <v xml:space="preserve"> 0</v>
      </c>
      <c r="AF1448" s="34">
        <f t="shared" si="822"/>
        <v>0</v>
      </c>
      <c r="AG1448" s="34">
        <f t="shared" si="823"/>
        <v>0</v>
      </c>
      <c r="AH1448" s="34" t="str">
        <f t="shared" si="824"/>
        <v/>
      </c>
      <c r="AI1448" s="172" t="str">
        <f>IF(AJ1448&lt;&gt;"",MAX(AI$3:AI1447)+1,"")</f>
        <v/>
      </c>
      <c r="AJ1448" s="172" t="str">
        <f t="shared" si="825"/>
        <v/>
      </c>
      <c r="AK1448" s="172" t="str">
        <f t="shared" si="826"/>
        <v/>
      </c>
      <c r="AL1448" s="172" t="str">
        <f t="shared" si="827"/>
        <v/>
      </c>
      <c r="AM1448" s="172" t="str">
        <f>IF(AN1448&lt;&gt;"",MAX(AM$3:AM1447)+1,"")</f>
        <v/>
      </c>
      <c r="AN1448" s="172" t="str">
        <f t="shared" si="828"/>
        <v/>
      </c>
      <c r="AO1448" s="172" t="str">
        <f t="shared" si="829"/>
        <v/>
      </c>
      <c r="AP1448" s="172" t="str">
        <f t="shared" si="830"/>
        <v/>
      </c>
      <c r="AQ1448" s="172" t="str">
        <f t="shared" si="831"/>
        <v/>
      </c>
      <c r="AR1448" s="172" t="str">
        <f>Table1[[#This Row],[Sex ]]&amp;Table1[[#This Row],[Month]]</f>
        <v/>
      </c>
    </row>
    <row r="1449" spans="2:44" x14ac:dyDescent="0.3">
      <c r="B1449" s="14"/>
      <c r="C1449" s="14"/>
      <c r="D1449" s="14"/>
      <c r="E1449" s="14"/>
      <c r="F1449" s="14"/>
      <c r="G1449" s="14"/>
      <c r="H1449" s="14"/>
      <c r="I1449" s="14"/>
      <c r="J1449" s="14"/>
      <c r="K1449" s="14"/>
      <c r="L1449" s="14"/>
      <c r="M1449" s="24" t="str">
        <f t="shared" si="803"/>
        <v/>
      </c>
      <c r="N1449" s="24" t="str">
        <f t="shared" si="804"/>
        <v/>
      </c>
      <c r="O1449" s="24" t="str">
        <f t="shared" si="805"/>
        <v xml:space="preserve"> </v>
      </c>
      <c r="P1449" s="24">
        <f t="shared" si="806"/>
        <v>0</v>
      </c>
      <c r="Q1449" s="25">
        <f t="shared" si="807"/>
        <v>0</v>
      </c>
      <c r="R1449" s="26">
        <f t="shared" si="808"/>
        <v>0</v>
      </c>
      <c r="S1449" s="24" t="str">
        <f t="shared" si="809"/>
        <v/>
      </c>
      <c r="T1449" s="24" t="str">
        <f t="shared" si="810"/>
        <v/>
      </c>
      <c r="U1449" s="24" t="str">
        <f t="shared" si="811"/>
        <v/>
      </c>
      <c r="V1449" s="24" t="str">
        <f t="shared" si="812"/>
        <v/>
      </c>
      <c r="W1449" s="24" t="str">
        <f t="shared" si="813"/>
        <v/>
      </c>
      <c r="X1449" s="24" t="str">
        <f t="shared" si="814"/>
        <v/>
      </c>
      <c r="Y1449" s="24" t="str">
        <f t="shared" si="815"/>
        <v/>
      </c>
      <c r="Z1449" s="24" t="str">
        <f t="shared" si="816"/>
        <v/>
      </c>
      <c r="AA1449" s="24" t="b">
        <f t="shared" si="817"/>
        <v>0</v>
      </c>
      <c r="AB1449" s="34" t="str">
        <f t="shared" si="818"/>
        <v/>
      </c>
      <c r="AC1449" s="34">
        <f t="shared" si="819"/>
        <v>0</v>
      </c>
      <c r="AD1449" s="34">
        <f t="shared" si="820"/>
        <v>0</v>
      </c>
      <c r="AE1449" s="34" t="str">
        <f t="shared" si="821"/>
        <v xml:space="preserve"> 0</v>
      </c>
      <c r="AF1449" s="34">
        <f t="shared" si="822"/>
        <v>0</v>
      </c>
      <c r="AG1449" s="34">
        <f t="shared" si="823"/>
        <v>0</v>
      </c>
      <c r="AH1449" s="34" t="str">
        <f t="shared" si="824"/>
        <v/>
      </c>
      <c r="AI1449" s="172" t="str">
        <f>IF(AJ1449&lt;&gt;"",MAX(AI$3:AI1448)+1,"")</f>
        <v/>
      </c>
      <c r="AJ1449" s="172" t="str">
        <f t="shared" si="825"/>
        <v/>
      </c>
      <c r="AK1449" s="172" t="str">
        <f t="shared" si="826"/>
        <v/>
      </c>
      <c r="AL1449" s="172" t="str">
        <f t="shared" si="827"/>
        <v/>
      </c>
      <c r="AM1449" s="172" t="str">
        <f>IF(AN1449&lt;&gt;"",MAX(AM$3:AM1448)+1,"")</f>
        <v/>
      </c>
      <c r="AN1449" s="172" t="str">
        <f t="shared" si="828"/>
        <v/>
      </c>
      <c r="AO1449" s="172" t="str">
        <f t="shared" si="829"/>
        <v/>
      </c>
      <c r="AP1449" s="172" t="str">
        <f t="shared" si="830"/>
        <v/>
      </c>
      <c r="AQ1449" s="172" t="str">
        <f t="shared" si="831"/>
        <v/>
      </c>
      <c r="AR1449" s="172" t="str">
        <f>Table1[[#This Row],[Sex ]]&amp;Table1[[#This Row],[Month]]</f>
        <v/>
      </c>
    </row>
    <row r="1450" spans="2:44" x14ac:dyDescent="0.3">
      <c r="B1450" s="14"/>
      <c r="C1450" s="14"/>
      <c r="D1450" s="14"/>
      <c r="E1450" s="14"/>
      <c r="F1450" s="14"/>
      <c r="G1450" s="14"/>
      <c r="H1450" s="14"/>
      <c r="I1450" s="14"/>
      <c r="J1450" s="14"/>
      <c r="K1450" s="14"/>
      <c r="L1450" s="14"/>
      <c r="M1450" s="24" t="str">
        <f t="shared" si="803"/>
        <v/>
      </c>
      <c r="N1450" s="24" t="str">
        <f t="shared" si="804"/>
        <v/>
      </c>
      <c r="O1450" s="24" t="str">
        <f t="shared" si="805"/>
        <v xml:space="preserve"> </v>
      </c>
      <c r="P1450" s="24">
        <f t="shared" si="806"/>
        <v>0</v>
      </c>
      <c r="Q1450" s="25">
        <f t="shared" si="807"/>
        <v>0</v>
      </c>
      <c r="R1450" s="26">
        <f t="shared" si="808"/>
        <v>0</v>
      </c>
      <c r="S1450" s="24" t="str">
        <f t="shared" si="809"/>
        <v/>
      </c>
      <c r="T1450" s="24" t="str">
        <f t="shared" si="810"/>
        <v/>
      </c>
      <c r="U1450" s="24" t="str">
        <f t="shared" si="811"/>
        <v/>
      </c>
      <c r="V1450" s="24" t="str">
        <f t="shared" si="812"/>
        <v/>
      </c>
      <c r="W1450" s="24" t="str">
        <f t="shared" si="813"/>
        <v/>
      </c>
      <c r="X1450" s="24" t="str">
        <f t="shared" si="814"/>
        <v/>
      </c>
      <c r="Y1450" s="24" t="str">
        <f t="shared" si="815"/>
        <v/>
      </c>
      <c r="Z1450" s="24" t="str">
        <f t="shared" si="816"/>
        <v/>
      </c>
      <c r="AA1450" s="24" t="b">
        <f t="shared" si="817"/>
        <v>0</v>
      </c>
      <c r="AB1450" s="34" t="str">
        <f t="shared" si="818"/>
        <v/>
      </c>
      <c r="AC1450" s="34">
        <f t="shared" si="819"/>
        <v>0</v>
      </c>
      <c r="AD1450" s="34">
        <f t="shared" si="820"/>
        <v>0</v>
      </c>
      <c r="AE1450" s="34" t="str">
        <f t="shared" si="821"/>
        <v xml:space="preserve"> 0</v>
      </c>
      <c r="AF1450" s="34">
        <f t="shared" si="822"/>
        <v>0</v>
      </c>
      <c r="AG1450" s="34">
        <f t="shared" si="823"/>
        <v>0</v>
      </c>
      <c r="AH1450" s="34" t="str">
        <f t="shared" si="824"/>
        <v/>
      </c>
      <c r="AI1450" s="172" t="str">
        <f>IF(AJ1450&lt;&gt;"",MAX(AI$3:AI1449)+1,"")</f>
        <v/>
      </c>
      <c r="AJ1450" s="172" t="str">
        <f t="shared" si="825"/>
        <v/>
      </c>
      <c r="AK1450" s="172" t="str">
        <f t="shared" si="826"/>
        <v/>
      </c>
      <c r="AL1450" s="172" t="str">
        <f t="shared" si="827"/>
        <v/>
      </c>
      <c r="AM1450" s="172" t="str">
        <f>IF(AN1450&lt;&gt;"",MAX(AM$3:AM1449)+1,"")</f>
        <v/>
      </c>
      <c r="AN1450" s="172" t="str">
        <f t="shared" si="828"/>
        <v/>
      </c>
      <c r="AO1450" s="172" t="str">
        <f t="shared" si="829"/>
        <v/>
      </c>
      <c r="AP1450" s="172" t="str">
        <f t="shared" si="830"/>
        <v/>
      </c>
      <c r="AQ1450" s="172" t="str">
        <f t="shared" si="831"/>
        <v/>
      </c>
      <c r="AR1450" s="172" t="str">
        <f>Table1[[#This Row],[Sex ]]&amp;Table1[[#This Row],[Month]]</f>
        <v/>
      </c>
    </row>
    <row r="1451" spans="2:44" x14ac:dyDescent="0.3">
      <c r="B1451" s="14"/>
      <c r="C1451" s="14"/>
      <c r="D1451" s="14"/>
      <c r="E1451" s="14"/>
      <c r="F1451" s="14"/>
      <c r="G1451" s="14"/>
      <c r="H1451" s="14"/>
      <c r="I1451" s="14"/>
      <c r="J1451" s="14"/>
      <c r="K1451" s="14"/>
      <c r="L1451" s="14"/>
      <c r="M1451" s="24" t="str">
        <f t="shared" ref="M1451:M1514" si="832">IF(I3451&lt;&gt;"",IF(SUM(I3451:I3451)&lt;99,IF(I3451=J3451,I3451,""),""),"")</f>
        <v/>
      </c>
      <c r="N1451" s="24" t="str">
        <f t="shared" ref="N1451:N1514" si="833">IF(H3451&lt;&gt;"",IF(H3451&lt;4,1,IF(H3451&lt;7,2,IF(H3451&lt;10,3,4))),"")</f>
        <v/>
      </c>
      <c r="O1451" s="24" t="str">
        <f t="shared" ref="O1451:O1514" si="834">IF(SUM(I3451:I3451)&lt;99,J3451&amp;" "&amp;I3451,99&amp;" "&amp;99)</f>
        <v xml:space="preserve"> </v>
      </c>
      <c r="P1451" s="24">
        <f t="shared" ref="P1451:P1514" si="835">(J3451+I3451)/2</f>
        <v>0</v>
      </c>
      <c r="Q1451" s="25">
        <f t="shared" ref="Q1451:Q1514" si="836">IF(SUM(I3451:J3451)&lt;99,(I3451-P1451)^2+(J3451-P1451)^2,0)</f>
        <v>0</v>
      </c>
      <c r="R1451" s="26">
        <f t="shared" ref="R1451:R1514" si="837">IF(SUM(I3451:I3451)&lt;99,IF(J3451=0,IF(I3451=0,0,((Q1451)^0.5)/P1451),((Q1451)^0.5)/P1451),"")</f>
        <v>0</v>
      </c>
      <c r="S1451" s="24" t="str">
        <f t="shared" ref="S1451:S1514" si="838">IF(SUM(I3451+J3451)&lt;98,IF(I3451&lt;&gt;"",H3451,""),"")</f>
        <v/>
      </c>
      <c r="T1451" s="24" t="str">
        <f t="shared" ref="T1451:T1514" si="839">IF(SUM(I3451+J3451)&lt;98,IF(J3451&lt;&gt;"",H3451,""),"")</f>
        <v/>
      </c>
      <c r="U1451" s="24" t="str">
        <f t="shared" ref="U1451:U1514" si="840">IF(SUM(I3451+J3451)&lt;99,IF(K3451&lt;&gt;"",H3451,""),"")</f>
        <v/>
      </c>
      <c r="V1451" s="24" t="str">
        <f t="shared" ref="V1451:V1514" si="841">IF(J3451&lt;99,IF(M1451&lt;&gt;"",L3451,""),"")</f>
        <v/>
      </c>
      <c r="W1451" s="24" t="str">
        <f t="shared" ref="W1451:W1514" si="842">IF(J3451&gt;98,99,IF(K3451&gt;98,99,IF(K3451+J3451=198,99,IF(K3451&lt;&gt;"",ABS(J3451-K3451),""))))</f>
        <v/>
      </c>
      <c r="X1451" s="24" t="str">
        <f t="shared" ref="X1451:X1514" si="843">IF(I3451&lt;&gt;0,IF(I3451-J3451&lt;&gt;0,"",H3451),"")</f>
        <v/>
      </c>
      <c r="Y1451" s="24" t="str">
        <f t="shared" ref="Y1451:Y1514" si="844">IF(J3451&lt;&gt;"",H3451,"")</f>
        <v/>
      </c>
      <c r="Z1451" s="24" t="str">
        <f t="shared" ref="Z1451:Z1514" si="845">IF(SUM(I3451+J3451)&lt;98,IF(I3451&lt;&gt;"",G3451,""),"")</f>
        <v/>
      </c>
      <c r="AA1451" s="24" t="b">
        <f t="shared" ref="AA1451:AA1514" si="846">IF(I3451&lt;&gt;"",IF(SUM(I3451:J3451)&gt;98,"",IF(I3451-J3451=0,G3451,"")))</f>
        <v>0</v>
      </c>
      <c r="AB1451" s="34" t="str">
        <f t="shared" ref="AB1451:AB1514" si="847">IF(SUM(I3451:J3451)&gt;98,G3451,"")</f>
        <v/>
      </c>
      <c r="AC1451" s="34">
        <f t="shared" ref="AC1451:AC1514" si="848">IF(SUM(I3451+J3451)&lt;99,L3451,"")</f>
        <v>0</v>
      </c>
      <c r="AD1451" s="34">
        <f t="shared" ref="AD1451:AD1514" si="849">IF(AA1451&lt;&gt;"",AC1451,"")</f>
        <v>0</v>
      </c>
      <c r="AE1451" s="34" t="str">
        <f t="shared" ref="AE1451:AE1514" si="850">H3451&amp;" "&amp;I3451-J3451</f>
        <v xml:space="preserve"> 0</v>
      </c>
      <c r="AF1451" s="34">
        <f t="shared" ref="AF1451:AF1514" si="851">IF(SUM(I3451+J3451)&lt;99,J3451,"")</f>
        <v>0</v>
      </c>
      <c r="AG1451" s="34">
        <f t="shared" ref="AG1451:AG1514" si="852">IF(AF1451&lt;&gt;"",I3451,"")</f>
        <v>0</v>
      </c>
      <c r="AH1451" s="34" t="str">
        <f t="shared" ref="AH1451:AH1514" si="853">IF(I3451&lt;&gt;"",IF((I3451+J3451)&gt;98,"",I3451-J3451),"")</f>
        <v/>
      </c>
      <c r="AI1451" s="172" t="str">
        <f>IF(AJ1451&lt;&gt;"",MAX(AI$3:AI1450)+1,"")</f>
        <v/>
      </c>
      <c r="AJ1451" s="172" t="str">
        <f t="shared" ref="AJ1451:AJ1514" si="854">IF(SUM(I3451:J3451)&lt;98,IF(G3451="F",G3451,""),"")</f>
        <v/>
      </c>
      <c r="AK1451" s="172" t="str">
        <f t="shared" ref="AK1451:AK1514" si="855">IF(AJ1451&lt;&gt;"",F3451,"")</f>
        <v/>
      </c>
      <c r="AL1451" s="172" t="str">
        <f t="shared" ref="AL1451:AL1514" si="856">IF(AK1451&lt;&gt;"",J3451,"")</f>
        <v/>
      </c>
      <c r="AM1451" s="172" t="str">
        <f>IF(AN1451&lt;&gt;"",MAX(AM$3:AM1450)+1,"")</f>
        <v/>
      </c>
      <c r="AN1451" s="172" t="str">
        <f t="shared" ref="AN1451:AN1514" si="857">IF(SUM(I3451:J3451)&lt;98,IF(G3451="M",G3451,""),"")</f>
        <v/>
      </c>
      <c r="AO1451" s="172" t="str">
        <f t="shared" ref="AO1451:AO1514" si="858">IF(AN1451&lt;&gt;"",F3451,"")</f>
        <v/>
      </c>
      <c r="AP1451" s="172" t="str">
        <f t="shared" ref="AP1451:AP1514" si="859">IF(AO1451&lt;&gt;"",J3451,"")</f>
        <v/>
      </c>
      <c r="AQ1451" s="172" t="str">
        <f t="shared" ref="AQ1451:AQ1514" si="860">IF(K3451&lt;&gt;"",J3451&amp;" "&amp;(J3451-K3451),"")</f>
        <v/>
      </c>
      <c r="AR1451" s="172" t="str">
        <f>Table1[[#This Row],[Sex ]]&amp;Table1[[#This Row],[Month]]</f>
        <v/>
      </c>
    </row>
    <row r="1452" spans="2:44" x14ac:dyDescent="0.3">
      <c r="B1452" s="14"/>
      <c r="C1452" s="14"/>
      <c r="D1452" s="14"/>
      <c r="E1452" s="14"/>
      <c r="F1452" s="14"/>
      <c r="G1452" s="14"/>
      <c r="H1452" s="14"/>
      <c r="I1452" s="14"/>
      <c r="J1452" s="14"/>
      <c r="K1452" s="14"/>
      <c r="L1452" s="14"/>
      <c r="M1452" s="24" t="str">
        <f t="shared" si="832"/>
        <v/>
      </c>
      <c r="N1452" s="24" t="str">
        <f t="shared" si="833"/>
        <v/>
      </c>
      <c r="O1452" s="24" t="str">
        <f t="shared" si="834"/>
        <v xml:space="preserve"> </v>
      </c>
      <c r="P1452" s="24">
        <f t="shared" si="835"/>
        <v>0</v>
      </c>
      <c r="Q1452" s="25">
        <f t="shared" si="836"/>
        <v>0</v>
      </c>
      <c r="R1452" s="26">
        <f t="shared" si="837"/>
        <v>0</v>
      </c>
      <c r="S1452" s="24" t="str">
        <f t="shared" si="838"/>
        <v/>
      </c>
      <c r="T1452" s="24" t="str">
        <f t="shared" si="839"/>
        <v/>
      </c>
      <c r="U1452" s="24" t="str">
        <f t="shared" si="840"/>
        <v/>
      </c>
      <c r="V1452" s="24" t="str">
        <f t="shared" si="841"/>
        <v/>
      </c>
      <c r="W1452" s="24" t="str">
        <f t="shared" si="842"/>
        <v/>
      </c>
      <c r="X1452" s="24" t="str">
        <f t="shared" si="843"/>
        <v/>
      </c>
      <c r="Y1452" s="24" t="str">
        <f t="shared" si="844"/>
        <v/>
      </c>
      <c r="Z1452" s="24" t="str">
        <f t="shared" si="845"/>
        <v/>
      </c>
      <c r="AA1452" s="24" t="b">
        <f t="shared" si="846"/>
        <v>0</v>
      </c>
      <c r="AB1452" s="34" t="str">
        <f t="shared" si="847"/>
        <v/>
      </c>
      <c r="AC1452" s="34">
        <f t="shared" si="848"/>
        <v>0</v>
      </c>
      <c r="AD1452" s="34">
        <f t="shared" si="849"/>
        <v>0</v>
      </c>
      <c r="AE1452" s="34" t="str">
        <f t="shared" si="850"/>
        <v xml:space="preserve"> 0</v>
      </c>
      <c r="AF1452" s="34">
        <f t="shared" si="851"/>
        <v>0</v>
      </c>
      <c r="AG1452" s="34">
        <f t="shared" si="852"/>
        <v>0</v>
      </c>
      <c r="AH1452" s="34" t="str">
        <f t="shared" si="853"/>
        <v/>
      </c>
      <c r="AI1452" s="172" t="str">
        <f>IF(AJ1452&lt;&gt;"",MAX(AI$3:AI1451)+1,"")</f>
        <v/>
      </c>
      <c r="AJ1452" s="172" t="str">
        <f t="shared" si="854"/>
        <v/>
      </c>
      <c r="AK1452" s="172" t="str">
        <f t="shared" si="855"/>
        <v/>
      </c>
      <c r="AL1452" s="172" t="str">
        <f t="shared" si="856"/>
        <v/>
      </c>
      <c r="AM1452" s="172" t="str">
        <f>IF(AN1452&lt;&gt;"",MAX(AM$3:AM1451)+1,"")</f>
        <v/>
      </c>
      <c r="AN1452" s="172" t="str">
        <f t="shared" si="857"/>
        <v/>
      </c>
      <c r="AO1452" s="172" t="str">
        <f t="shared" si="858"/>
        <v/>
      </c>
      <c r="AP1452" s="172" t="str">
        <f t="shared" si="859"/>
        <v/>
      </c>
      <c r="AQ1452" s="172" t="str">
        <f t="shared" si="860"/>
        <v/>
      </c>
      <c r="AR1452" s="172" t="str">
        <f>Table1[[#This Row],[Sex ]]&amp;Table1[[#This Row],[Month]]</f>
        <v/>
      </c>
    </row>
    <row r="1453" spans="2:44" x14ac:dyDescent="0.3">
      <c r="B1453" s="14"/>
      <c r="C1453" s="14"/>
      <c r="D1453" s="14"/>
      <c r="E1453" s="14"/>
      <c r="F1453" s="14"/>
      <c r="G1453" s="14"/>
      <c r="H1453" s="14"/>
      <c r="I1453" s="14"/>
      <c r="J1453" s="14"/>
      <c r="K1453" s="14"/>
      <c r="L1453" s="14"/>
      <c r="M1453" s="24" t="str">
        <f t="shared" si="832"/>
        <v/>
      </c>
      <c r="N1453" s="24" t="str">
        <f t="shared" si="833"/>
        <v/>
      </c>
      <c r="O1453" s="24" t="str">
        <f t="shared" si="834"/>
        <v xml:space="preserve"> </v>
      </c>
      <c r="P1453" s="24">
        <f t="shared" si="835"/>
        <v>0</v>
      </c>
      <c r="Q1453" s="25">
        <f t="shared" si="836"/>
        <v>0</v>
      </c>
      <c r="R1453" s="26">
        <f t="shared" si="837"/>
        <v>0</v>
      </c>
      <c r="S1453" s="24" t="str">
        <f t="shared" si="838"/>
        <v/>
      </c>
      <c r="T1453" s="24" t="str">
        <f t="shared" si="839"/>
        <v/>
      </c>
      <c r="U1453" s="24" t="str">
        <f t="shared" si="840"/>
        <v/>
      </c>
      <c r="V1453" s="24" t="str">
        <f t="shared" si="841"/>
        <v/>
      </c>
      <c r="W1453" s="24" t="str">
        <f t="shared" si="842"/>
        <v/>
      </c>
      <c r="X1453" s="24" t="str">
        <f t="shared" si="843"/>
        <v/>
      </c>
      <c r="Y1453" s="24" t="str">
        <f t="shared" si="844"/>
        <v/>
      </c>
      <c r="Z1453" s="24" t="str">
        <f t="shared" si="845"/>
        <v/>
      </c>
      <c r="AA1453" s="24" t="b">
        <f t="shared" si="846"/>
        <v>0</v>
      </c>
      <c r="AB1453" s="34" t="str">
        <f t="shared" si="847"/>
        <v/>
      </c>
      <c r="AC1453" s="34">
        <f t="shared" si="848"/>
        <v>0</v>
      </c>
      <c r="AD1453" s="34">
        <f t="shared" si="849"/>
        <v>0</v>
      </c>
      <c r="AE1453" s="34" t="str">
        <f t="shared" si="850"/>
        <v xml:space="preserve"> 0</v>
      </c>
      <c r="AF1453" s="34">
        <f t="shared" si="851"/>
        <v>0</v>
      </c>
      <c r="AG1453" s="34">
        <f t="shared" si="852"/>
        <v>0</v>
      </c>
      <c r="AH1453" s="34" t="str">
        <f t="shared" si="853"/>
        <v/>
      </c>
      <c r="AI1453" s="172" t="str">
        <f>IF(AJ1453&lt;&gt;"",MAX(AI$3:AI1452)+1,"")</f>
        <v/>
      </c>
      <c r="AJ1453" s="172" t="str">
        <f t="shared" si="854"/>
        <v/>
      </c>
      <c r="AK1453" s="172" t="str">
        <f t="shared" si="855"/>
        <v/>
      </c>
      <c r="AL1453" s="172" t="str">
        <f t="shared" si="856"/>
        <v/>
      </c>
      <c r="AM1453" s="172" t="str">
        <f>IF(AN1453&lt;&gt;"",MAX(AM$3:AM1452)+1,"")</f>
        <v/>
      </c>
      <c r="AN1453" s="172" t="str">
        <f t="shared" si="857"/>
        <v/>
      </c>
      <c r="AO1453" s="172" t="str">
        <f t="shared" si="858"/>
        <v/>
      </c>
      <c r="AP1453" s="172" t="str">
        <f t="shared" si="859"/>
        <v/>
      </c>
      <c r="AQ1453" s="172" t="str">
        <f t="shared" si="860"/>
        <v/>
      </c>
      <c r="AR1453" s="172" t="str">
        <f>Table1[[#This Row],[Sex ]]&amp;Table1[[#This Row],[Month]]</f>
        <v/>
      </c>
    </row>
    <row r="1454" spans="2:44" x14ac:dyDescent="0.3">
      <c r="B1454" s="14"/>
      <c r="C1454" s="14"/>
      <c r="D1454" s="14"/>
      <c r="E1454" s="14"/>
      <c r="F1454" s="14"/>
      <c r="G1454" s="14"/>
      <c r="H1454" s="14"/>
      <c r="I1454" s="14"/>
      <c r="J1454" s="14"/>
      <c r="K1454" s="14"/>
      <c r="L1454" s="14"/>
      <c r="M1454" s="24" t="str">
        <f t="shared" si="832"/>
        <v/>
      </c>
      <c r="N1454" s="24" t="str">
        <f t="shared" si="833"/>
        <v/>
      </c>
      <c r="O1454" s="24" t="str">
        <f t="shared" si="834"/>
        <v xml:space="preserve"> </v>
      </c>
      <c r="P1454" s="24">
        <f t="shared" si="835"/>
        <v>0</v>
      </c>
      <c r="Q1454" s="25">
        <f t="shared" si="836"/>
        <v>0</v>
      </c>
      <c r="R1454" s="26">
        <f t="shared" si="837"/>
        <v>0</v>
      </c>
      <c r="S1454" s="24" t="str">
        <f t="shared" si="838"/>
        <v/>
      </c>
      <c r="T1454" s="24" t="str">
        <f t="shared" si="839"/>
        <v/>
      </c>
      <c r="U1454" s="24" t="str">
        <f t="shared" si="840"/>
        <v/>
      </c>
      <c r="V1454" s="24" t="str">
        <f t="shared" si="841"/>
        <v/>
      </c>
      <c r="W1454" s="24" t="str">
        <f t="shared" si="842"/>
        <v/>
      </c>
      <c r="X1454" s="24" t="str">
        <f t="shared" si="843"/>
        <v/>
      </c>
      <c r="Y1454" s="24" t="str">
        <f t="shared" si="844"/>
        <v/>
      </c>
      <c r="Z1454" s="24" t="str">
        <f t="shared" si="845"/>
        <v/>
      </c>
      <c r="AA1454" s="24" t="b">
        <f t="shared" si="846"/>
        <v>0</v>
      </c>
      <c r="AB1454" s="34" t="str">
        <f t="shared" si="847"/>
        <v/>
      </c>
      <c r="AC1454" s="34">
        <f t="shared" si="848"/>
        <v>0</v>
      </c>
      <c r="AD1454" s="34">
        <f t="shared" si="849"/>
        <v>0</v>
      </c>
      <c r="AE1454" s="34" t="str">
        <f t="shared" si="850"/>
        <v xml:space="preserve"> 0</v>
      </c>
      <c r="AF1454" s="34">
        <f t="shared" si="851"/>
        <v>0</v>
      </c>
      <c r="AG1454" s="34">
        <f t="shared" si="852"/>
        <v>0</v>
      </c>
      <c r="AH1454" s="34" t="str">
        <f t="shared" si="853"/>
        <v/>
      </c>
      <c r="AI1454" s="172" t="str">
        <f>IF(AJ1454&lt;&gt;"",MAX(AI$3:AI1453)+1,"")</f>
        <v/>
      </c>
      <c r="AJ1454" s="172" t="str">
        <f t="shared" si="854"/>
        <v/>
      </c>
      <c r="AK1454" s="172" t="str">
        <f t="shared" si="855"/>
        <v/>
      </c>
      <c r="AL1454" s="172" t="str">
        <f t="shared" si="856"/>
        <v/>
      </c>
      <c r="AM1454" s="172" t="str">
        <f>IF(AN1454&lt;&gt;"",MAX(AM$3:AM1453)+1,"")</f>
        <v/>
      </c>
      <c r="AN1454" s="172" t="str">
        <f t="shared" si="857"/>
        <v/>
      </c>
      <c r="AO1454" s="172" t="str">
        <f t="shared" si="858"/>
        <v/>
      </c>
      <c r="AP1454" s="172" t="str">
        <f t="shared" si="859"/>
        <v/>
      </c>
      <c r="AQ1454" s="172" t="str">
        <f t="shared" si="860"/>
        <v/>
      </c>
      <c r="AR1454" s="172" t="str">
        <f>Table1[[#This Row],[Sex ]]&amp;Table1[[#This Row],[Month]]</f>
        <v/>
      </c>
    </row>
    <row r="1455" spans="2:44" x14ac:dyDescent="0.3">
      <c r="B1455" s="14"/>
      <c r="C1455" s="14"/>
      <c r="D1455" s="14"/>
      <c r="E1455" s="14"/>
      <c r="F1455" s="14"/>
      <c r="G1455" s="14"/>
      <c r="H1455" s="14"/>
      <c r="I1455" s="14"/>
      <c r="J1455" s="14"/>
      <c r="K1455" s="14"/>
      <c r="L1455" s="14"/>
      <c r="M1455" s="24" t="str">
        <f t="shared" si="832"/>
        <v/>
      </c>
      <c r="N1455" s="24" t="str">
        <f t="shared" si="833"/>
        <v/>
      </c>
      <c r="O1455" s="24" t="str">
        <f t="shared" si="834"/>
        <v xml:space="preserve"> </v>
      </c>
      <c r="P1455" s="24">
        <f t="shared" si="835"/>
        <v>0</v>
      </c>
      <c r="Q1455" s="25">
        <f t="shared" si="836"/>
        <v>0</v>
      </c>
      <c r="R1455" s="26">
        <f t="shared" si="837"/>
        <v>0</v>
      </c>
      <c r="S1455" s="24" t="str">
        <f t="shared" si="838"/>
        <v/>
      </c>
      <c r="T1455" s="24" t="str">
        <f t="shared" si="839"/>
        <v/>
      </c>
      <c r="U1455" s="24" t="str">
        <f t="shared" si="840"/>
        <v/>
      </c>
      <c r="V1455" s="24" t="str">
        <f t="shared" si="841"/>
        <v/>
      </c>
      <c r="W1455" s="24" t="str">
        <f t="shared" si="842"/>
        <v/>
      </c>
      <c r="X1455" s="24" t="str">
        <f t="shared" si="843"/>
        <v/>
      </c>
      <c r="Y1455" s="24" t="str">
        <f t="shared" si="844"/>
        <v/>
      </c>
      <c r="Z1455" s="24" t="str">
        <f t="shared" si="845"/>
        <v/>
      </c>
      <c r="AA1455" s="24" t="b">
        <f t="shared" si="846"/>
        <v>0</v>
      </c>
      <c r="AB1455" s="34" t="str">
        <f t="shared" si="847"/>
        <v/>
      </c>
      <c r="AC1455" s="34">
        <f t="shared" si="848"/>
        <v>0</v>
      </c>
      <c r="AD1455" s="34">
        <f t="shared" si="849"/>
        <v>0</v>
      </c>
      <c r="AE1455" s="34" t="str">
        <f t="shared" si="850"/>
        <v xml:space="preserve"> 0</v>
      </c>
      <c r="AF1455" s="34">
        <f t="shared" si="851"/>
        <v>0</v>
      </c>
      <c r="AG1455" s="34">
        <f t="shared" si="852"/>
        <v>0</v>
      </c>
      <c r="AH1455" s="34" t="str">
        <f t="shared" si="853"/>
        <v/>
      </c>
      <c r="AI1455" s="172" t="str">
        <f>IF(AJ1455&lt;&gt;"",MAX(AI$3:AI1454)+1,"")</f>
        <v/>
      </c>
      <c r="AJ1455" s="172" t="str">
        <f t="shared" si="854"/>
        <v/>
      </c>
      <c r="AK1455" s="172" t="str">
        <f t="shared" si="855"/>
        <v/>
      </c>
      <c r="AL1455" s="172" t="str">
        <f t="shared" si="856"/>
        <v/>
      </c>
      <c r="AM1455" s="172" t="str">
        <f>IF(AN1455&lt;&gt;"",MAX(AM$3:AM1454)+1,"")</f>
        <v/>
      </c>
      <c r="AN1455" s="172" t="str">
        <f t="shared" si="857"/>
        <v/>
      </c>
      <c r="AO1455" s="172" t="str">
        <f t="shared" si="858"/>
        <v/>
      </c>
      <c r="AP1455" s="172" t="str">
        <f t="shared" si="859"/>
        <v/>
      </c>
      <c r="AQ1455" s="172" t="str">
        <f t="shared" si="860"/>
        <v/>
      </c>
      <c r="AR1455" s="172" t="str">
        <f>Table1[[#This Row],[Sex ]]&amp;Table1[[#This Row],[Month]]</f>
        <v/>
      </c>
    </row>
    <row r="1456" spans="2:44" x14ac:dyDescent="0.3">
      <c r="B1456" s="14"/>
      <c r="C1456" s="14"/>
      <c r="D1456" s="14"/>
      <c r="E1456" s="14"/>
      <c r="F1456" s="14"/>
      <c r="G1456" s="14"/>
      <c r="H1456" s="14"/>
      <c r="I1456" s="14"/>
      <c r="J1456" s="14"/>
      <c r="K1456" s="14"/>
      <c r="L1456" s="14"/>
      <c r="M1456" s="24" t="str">
        <f t="shared" si="832"/>
        <v/>
      </c>
      <c r="N1456" s="24" t="str">
        <f t="shared" si="833"/>
        <v/>
      </c>
      <c r="O1456" s="24" t="str">
        <f t="shared" si="834"/>
        <v xml:space="preserve"> </v>
      </c>
      <c r="P1456" s="24">
        <f t="shared" si="835"/>
        <v>0</v>
      </c>
      <c r="Q1456" s="25">
        <f t="shared" si="836"/>
        <v>0</v>
      </c>
      <c r="R1456" s="26">
        <f t="shared" si="837"/>
        <v>0</v>
      </c>
      <c r="S1456" s="24" t="str">
        <f t="shared" si="838"/>
        <v/>
      </c>
      <c r="T1456" s="24" t="str">
        <f t="shared" si="839"/>
        <v/>
      </c>
      <c r="U1456" s="24" t="str">
        <f t="shared" si="840"/>
        <v/>
      </c>
      <c r="V1456" s="24" t="str">
        <f t="shared" si="841"/>
        <v/>
      </c>
      <c r="W1456" s="24" t="str">
        <f t="shared" si="842"/>
        <v/>
      </c>
      <c r="X1456" s="24" t="str">
        <f t="shared" si="843"/>
        <v/>
      </c>
      <c r="Y1456" s="24" t="str">
        <f t="shared" si="844"/>
        <v/>
      </c>
      <c r="Z1456" s="24" t="str">
        <f t="shared" si="845"/>
        <v/>
      </c>
      <c r="AA1456" s="24" t="b">
        <f t="shared" si="846"/>
        <v>0</v>
      </c>
      <c r="AB1456" s="34" t="str">
        <f t="shared" si="847"/>
        <v/>
      </c>
      <c r="AC1456" s="34">
        <f t="shared" si="848"/>
        <v>0</v>
      </c>
      <c r="AD1456" s="34">
        <f t="shared" si="849"/>
        <v>0</v>
      </c>
      <c r="AE1456" s="34" t="str">
        <f t="shared" si="850"/>
        <v xml:space="preserve"> 0</v>
      </c>
      <c r="AF1456" s="34">
        <f t="shared" si="851"/>
        <v>0</v>
      </c>
      <c r="AG1456" s="34">
        <f t="shared" si="852"/>
        <v>0</v>
      </c>
      <c r="AH1456" s="34" t="str">
        <f t="shared" si="853"/>
        <v/>
      </c>
      <c r="AI1456" s="172" t="str">
        <f>IF(AJ1456&lt;&gt;"",MAX(AI$3:AI1455)+1,"")</f>
        <v/>
      </c>
      <c r="AJ1456" s="172" t="str">
        <f t="shared" si="854"/>
        <v/>
      </c>
      <c r="AK1456" s="172" t="str">
        <f t="shared" si="855"/>
        <v/>
      </c>
      <c r="AL1456" s="172" t="str">
        <f t="shared" si="856"/>
        <v/>
      </c>
      <c r="AM1456" s="172" t="str">
        <f>IF(AN1456&lt;&gt;"",MAX(AM$3:AM1455)+1,"")</f>
        <v/>
      </c>
      <c r="AN1456" s="172" t="str">
        <f t="shared" si="857"/>
        <v/>
      </c>
      <c r="AO1456" s="172" t="str">
        <f t="shared" si="858"/>
        <v/>
      </c>
      <c r="AP1456" s="172" t="str">
        <f t="shared" si="859"/>
        <v/>
      </c>
      <c r="AQ1456" s="172" t="str">
        <f t="shared" si="860"/>
        <v/>
      </c>
      <c r="AR1456" s="172" t="str">
        <f>Table1[[#This Row],[Sex ]]&amp;Table1[[#This Row],[Month]]</f>
        <v/>
      </c>
    </row>
    <row r="1457" spans="2:44" x14ac:dyDescent="0.3">
      <c r="B1457" s="14"/>
      <c r="C1457" s="14"/>
      <c r="D1457" s="14"/>
      <c r="E1457" s="14"/>
      <c r="F1457" s="14"/>
      <c r="G1457" s="14"/>
      <c r="H1457" s="14"/>
      <c r="I1457" s="14"/>
      <c r="J1457" s="14"/>
      <c r="K1457" s="14"/>
      <c r="L1457" s="14"/>
      <c r="M1457" s="24" t="str">
        <f t="shared" si="832"/>
        <v/>
      </c>
      <c r="N1457" s="24" t="str">
        <f t="shared" si="833"/>
        <v/>
      </c>
      <c r="O1457" s="24" t="str">
        <f t="shared" si="834"/>
        <v xml:space="preserve"> </v>
      </c>
      <c r="P1457" s="24">
        <f t="shared" si="835"/>
        <v>0</v>
      </c>
      <c r="Q1457" s="25">
        <f t="shared" si="836"/>
        <v>0</v>
      </c>
      <c r="R1457" s="26">
        <f t="shared" si="837"/>
        <v>0</v>
      </c>
      <c r="S1457" s="24" t="str">
        <f t="shared" si="838"/>
        <v/>
      </c>
      <c r="T1457" s="24" t="str">
        <f t="shared" si="839"/>
        <v/>
      </c>
      <c r="U1457" s="24" t="str">
        <f t="shared" si="840"/>
        <v/>
      </c>
      <c r="V1457" s="24" t="str">
        <f t="shared" si="841"/>
        <v/>
      </c>
      <c r="W1457" s="24" t="str">
        <f t="shared" si="842"/>
        <v/>
      </c>
      <c r="X1457" s="24" t="str">
        <f t="shared" si="843"/>
        <v/>
      </c>
      <c r="Y1457" s="24" t="str">
        <f t="shared" si="844"/>
        <v/>
      </c>
      <c r="Z1457" s="24" t="str">
        <f t="shared" si="845"/>
        <v/>
      </c>
      <c r="AA1457" s="24" t="b">
        <f t="shared" si="846"/>
        <v>0</v>
      </c>
      <c r="AB1457" s="34" t="str">
        <f t="shared" si="847"/>
        <v/>
      </c>
      <c r="AC1457" s="34">
        <f t="shared" si="848"/>
        <v>0</v>
      </c>
      <c r="AD1457" s="34">
        <f t="shared" si="849"/>
        <v>0</v>
      </c>
      <c r="AE1457" s="34" t="str">
        <f t="shared" si="850"/>
        <v xml:space="preserve"> 0</v>
      </c>
      <c r="AF1457" s="34">
        <f t="shared" si="851"/>
        <v>0</v>
      </c>
      <c r="AG1457" s="34">
        <f t="shared" si="852"/>
        <v>0</v>
      </c>
      <c r="AH1457" s="34" t="str">
        <f t="shared" si="853"/>
        <v/>
      </c>
      <c r="AI1457" s="172" t="str">
        <f>IF(AJ1457&lt;&gt;"",MAX(AI$3:AI1456)+1,"")</f>
        <v/>
      </c>
      <c r="AJ1457" s="172" t="str">
        <f t="shared" si="854"/>
        <v/>
      </c>
      <c r="AK1457" s="172" t="str">
        <f t="shared" si="855"/>
        <v/>
      </c>
      <c r="AL1457" s="172" t="str">
        <f t="shared" si="856"/>
        <v/>
      </c>
      <c r="AM1457" s="172" t="str">
        <f>IF(AN1457&lt;&gt;"",MAX(AM$3:AM1456)+1,"")</f>
        <v/>
      </c>
      <c r="AN1457" s="172" t="str">
        <f t="shared" si="857"/>
        <v/>
      </c>
      <c r="AO1457" s="172" t="str">
        <f t="shared" si="858"/>
        <v/>
      </c>
      <c r="AP1457" s="172" t="str">
        <f t="shared" si="859"/>
        <v/>
      </c>
      <c r="AQ1457" s="172" t="str">
        <f t="shared" si="860"/>
        <v/>
      </c>
      <c r="AR1457" s="172" t="str">
        <f>Table1[[#This Row],[Sex ]]&amp;Table1[[#This Row],[Month]]</f>
        <v/>
      </c>
    </row>
    <row r="1458" spans="2:44" x14ac:dyDescent="0.3">
      <c r="B1458" s="14"/>
      <c r="C1458" s="14"/>
      <c r="D1458" s="14"/>
      <c r="E1458" s="14"/>
      <c r="F1458" s="14"/>
      <c r="G1458" s="14"/>
      <c r="H1458" s="14"/>
      <c r="I1458" s="14"/>
      <c r="J1458" s="14"/>
      <c r="K1458" s="14"/>
      <c r="L1458" s="14"/>
      <c r="M1458" s="24" t="str">
        <f t="shared" si="832"/>
        <v/>
      </c>
      <c r="N1458" s="24" t="str">
        <f t="shared" si="833"/>
        <v/>
      </c>
      <c r="O1458" s="24" t="str">
        <f t="shared" si="834"/>
        <v xml:space="preserve"> </v>
      </c>
      <c r="P1458" s="24">
        <f t="shared" si="835"/>
        <v>0</v>
      </c>
      <c r="Q1458" s="25">
        <f t="shared" si="836"/>
        <v>0</v>
      </c>
      <c r="R1458" s="26">
        <f t="shared" si="837"/>
        <v>0</v>
      </c>
      <c r="S1458" s="24" t="str">
        <f t="shared" si="838"/>
        <v/>
      </c>
      <c r="T1458" s="24" t="str">
        <f t="shared" si="839"/>
        <v/>
      </c>
      <c r="U1458" s="24" t="str">
        <f t="shared" si="840"/>
        <v/>
      </c>
      <c r="V1458" s="24" t="str">
        <f t="shared" si="841"/>
        <v/>
      </c>
      <c r="W1458" s="24" t="str">
        <f t="shared" si="842"/>
        <v/>
      </c>
      <c r="X1458" s="24" t="str">
        <f t="shared" si="843"/>
        <v/>
      </c>
      <c r="Y1458" s="24" t="str">
        <f t="shared" si="844"/>
        <v/>
      </c>
      <c r="Z1458" s="24" t="str">
        <f t="shared" si="845"/>
        <v/>
      </c>
      <c r="AA1458" s="24" t="b">
        <f t="shared" si="846"/>
        <v>0</v>
      </c>
      <c r="AB1458" s="34" t="str">
        <f t="shared" si="847"/>
        <v/>
      </c>
      <c r="AC1458" s="34">
        <f t="shared" si="848"/>
        <v>0</v>
      </c>
      <c r="AD1458" s="34">
        <f t="shared" si="849"/>
        <v>0</v>
      </c>
      <c r="AE1458" s="34" t="str">
        <f t="shared" si="850"/>
        <v xml:space="preserve"> 0</v>
      </c>
      <c r="AF1458" s="34">
        <f t="shared" si="851"/>
        <v>0</v>
      </c>
      <c r="AG1458" s="34">
        <f t="shared" si="852"/>
        <v>0</v>
      </c>
      <c r="AH1458" s="34" t="str">
        <f t="shared" si="853"/>
        <v/>
      </c>
      <c r="AI1458" s="172" t="str">
        <f>IF(AJ1458&lt;&gt;"",MAX(AI$3:AI1457)+1,"")</f>
        <v/>
      </c>
      <c r="AJ1458" s="172" t="str">
        <f t="shared" si="854"/>
        <v/>
      </c>
      <c r="AK1458" s="172" t="str">
        <f t="shared" si="855"/>
        <v/>
      </c>
      <c r="AL1458" s="172" t="str">
        <f t="shared" si="856"/>
        <v/>
      </c>
      <c r="AM1458" s="172" t="str">
        <f>IF(AN1458&lt;&gt;"",MAX(AM$3:AM1457)+1,"")</f>
        <v/>
      </c>
      <c r="AN1458" s="172" t="str">
        <f t="shared" si="857"/>
        <v/>
      </c>
      <c r="AO1458" s="172" t="str">
        <f t="shared" si="858"/>
        <v/>
      </c>
      <c r="AP1458" s="172" t="str">
        <f t="shared" si="859"/>
        <v/>
      </c>
      <c r="AQ1458" s="172" t="str">
        <f t="shared" si="860"/>
        <v/>
      </c>
      <c r="AR1458" s="172" t="str">
        <f>Table1[[#This Row],[Sex ]]&amp;Table1[[#This Row],[Month]]</f>
        <v/>
      </c>
    </row>
    <row r="1459" spans="2:44" x14ac:dyDescent="0.3">
      <c r="B1459" s="14"/>
      <c r="C1459" s="14"/>
      <c r="D1459" s="14"/>
      <c r="E1459" s="14"/>
      <c r="F1459" s="14"/>
      <c r="G1459" s="14"/>
      <c r="H1459" s="14"/>
      <c r="I1459" s="14"/>
      <c r="J1459" s="14"/>
      <c r="K1459" s="14"/>
      <c r="L1459" s="14"/>
      <c r="M1459" s="24" t="str">
        <f t="shared" si="832"/>
        <v/>
      </c>
      <c r="N1459" s="24" t="str">
        <f t="shared" si="833"/>
        <v/>
      </c>
      <c r="O1459" s="24" t="str">
        <f t="shared" si="834"/>
        <v xml:space="preserve"> </v>
      </c>
      <c r="P1459" s="24">
        <f t="shared" si="835"/>
        <v>0</v>
      </c>
      <c r="Q1459" s="25">
        <f t="shared" si="836"/>
        <v>0</v>
      </c>
      <c r="R1459" s="26">
        <f t="shared" si="837"/>
        <v>0</v>
      </c>
      <c r="S1459" s="24" t="str">
        <f t="shared" si="838"/>
        <v/>
      </c>
      <c r="T1459" s="24" t="str">
        <f t="shared" si="839"/>
        <v/>
      </c>
      <c r="U1459" s="24" t="str">
        <f t="shared" si="840"/>
        <v/>
      </c>
      <c r="V1459" s="24" t="str">
        <f t="shared" si="841"/>
        <v/>
      </c>
      <c r="W1459" s="24" t="str">
        <f t="shared" si="842"/>
        <v/>
      </c>
      <c r="X1459" s="24" t="str">
        <f t="shared" si="843"/>
        <v/>
      </c>
      <c r="Y1459" s="24" t="str">
        <f t="shared" si="844"/>
        <v/>
      </c>
      <c r="Z1459" s="24" t="str">
        <f t="shared" si="845"/>
        <v/>
      </c>
      <c r="AA1459" s="24" t="b">
        <f t="shared" si="846"/>
        <v>0</v>
      </c>
      <c r="AB1459" s="34" t="str">
        <f t="shared" si="847"/>
        <v/>
      </c>
      <c r="AC1459" s="34">
        <f t="shared" si="848"/>
        <v>0</v>
      </c>
      <c r="AD1459" s="34">
        <f t="shared" si="849"/>
        <v>0</v>
      </c>
      <c r="AE1459" s="34" t="str">
        <f t="shared" si="850"/>
        <v xml:space="preserve"> 0</v>
      </c>
      <c r="AF1459" s="34">
        <f t="shared" si="851"/>
        <v>0</v>
      </c>
      <c r="AG1459" s="34">
        <f t="shared" si="852"/>
        <v>0</v>
      </c>
      <c r="AH1459" s="34" t="str">
        <f t="shared" si="853"/>
        <v/>
      </c>
      <c r="AI1459" s="172" t="str">
        <f>IF(AJ1459&lt;&gt;"",MAX(AI$3:AI1458)+1,"")</f>
        <v/>
      </c>
      <c r="AJ1459" s="172" t="str">
        <f t="shared" si="854"/>
        <v/>
      </c>
      <c r="AK1459" s="172" t="str">
        <f t="shared" si="855"/>
        <v/>
      </c>
      <c r="AL1459" s="172" t="str">
        <f t="shared" si="856"/>
        <v/>
      </c>
      <c r="AM1459" s="172" t="str">
        <f>IF(AN1459&lt;&gt;"",MAX(AM$3:AM1458)+1,"")</f>
        <v/>
      </c>
      <c r="AN1459" s="172" t="str">
        <f t="shared" si="857"/>
        <v/>
      </c>
      <c r="AO1459" s="172" t="str">
        <f t="shared" si="858"/>
        <v/>
      </c>
      <c r="AP1459" s="172" t="str">
        <f t="shared" si="859"/>
        <v/>
      </c>
      <c r="AQ1459" s="172" t="str">
        <f t="shared" si="860"/>
        <v/>
      </c>
      <c r="AR1459" s="172" t="str">
        <f>Table1[[#This Row],[Sex ]]&amp;Table1[[#This Row],[Month]]</f>
        <v/>
      </c>
    </row>
    <row r="1460" spans="2:44" x14ac:dyDescent="0.3">
      <c r="B1460" s="14"/>
      <c r="C1460" s="14"/>
      <c r="D1460" s="14"/>
      <c r="E1460" s="14"/>
      <c r="F1460" s="14"/>
      <c r="G1460" s="14"/>
      <c r="H1460" s="14"/>
      <c r="I1460" s="14"/>
      <c r="J1460" s="14"/>
      <c r="K1460" s="14"/>
      <c r="L1460" s="14"/>
      <c r="M1460" s="24" t="str">
        <f t="shared" si="832"/>
        <v/>
      </c>
      <c r="N1460" s="24" t="str">
        <f t="shared" si="833"/>
        <v/>
      </c>
      <c r="O1460" s="24" t="str">
        <f t="shared" si="834"/>
        <v xml:space="preserve"> </v>
      </c>
      <c r="P1460" s="24">
        <f t="shared" si="835"/>
        <v>0</v>
      </c>
      <c r="Q1460" s="25">
        <f t="shared" si="836"/>
        <v>0</v>
      </c>
      <c r="R1460" s="26">
        <f t="shared" si="837"/>
        <v>0</v>
      </c>
      <c r="S1460" s="24" t="str">
        <f t="shared" si="838"/>
        <v/>
      </c>
      <c r="T1460" s="24" t="str">
        <f t="shared" si="839"/>
        <v/>
      </c>
      <c r="U1460" s="24" t="str">
        <f t="shared" si="840"/>
        <v/>
      </c>
      <c r="V1460" s="24" t="str">
        <f t="shared" si="841"/>
        <v/>
      </c>
      <c r="W1460" s="24" t="str">
        <f t="shared" si="842"/>
        <v/>
      </c>
      <c r="X1460" s="24" t="str">
        <f t="shared" si="843"/>
        <v/>
      </c>
      <c r="Y1460" s="24" t="str">
        <f t="shared" si="844"/>
        <v/>
      </c>
      <c r="Z1460" s="24" t="str">
        <f t="shared" si="845"/>
        <v/>
      </c>
      <c r="AA1460" s="24" t="b">
        <f t="shared" si="846"/>
        <v>0</v>
      </c>
      <c r="AB1460" s="34" t="str">
        <f t="shared" si="847"/>
        <v/>
      </c>
      <c r="AC1460" s="34">
        <f t="shared" si="848"/>
        <v>0</v>
      </c>
      <c r="AD1460" s="34">
        <f t="shared" si="849"/>
        <v>0</v>
      </c>
      <c r="AE1460" s="34" t="str">
        <f t="shared" si="850"/>
        <v xml:space="preserve"> 0</v>
      </c>
      <c r="AF1460" s="34">
        <f t="shared" si="851"/>
        <v>0</v>
      </c>
      <c r="AG1460" s="34">
        <f t="shared" si="852"/>
        <v>0</v>
      </c>
      <c r="AH1460" s="34" t="str">
        <f t="shared" si="853"/>
        <v/>
      </c>
      <c r="AI1460" s="172" t="str">
        <f>IF(AJ1460&lt;&gt;"",MAX(AI$3:AI1459)+1,"")</f>
        <v/>
      </c>
      <c r="AJ1460" s="172" t="str">
        <f t="shared" si="854"/>
        <v/>
      </c>
      <c r="AK1460" s="172" t="str">
        <f t="shared" si="855"/>
        <v/>
      </c>
      <c r="AL1460" s="172" t="str">
        <f t="shared" si="856"/>
        <v/>
      </c>
      <c r="AM1460" s="172" t="str">
        <f>IF(AN1460&lt;&gt;"",MAX(AM$3:AM1459)+1,"")</f>
        <v/>
      </c>
      <c r="AN1460" s="172" t="str">
        <f t="shared" si="857"/>
        <v/>
      </c>
      <c r="AO1460" s="172" t="str">
        <f t="shared" si="858"/>
        <v/>
      </c>
      <c r="AP1460" s="172" t="str">
        <f t="shared" si="859"/>
        <v/>
      </c>
      <c r="AQ1460" s="172" t="str">
        <f t="shared" si="860"/>
        <v/>
      </c>
      <c r="AR1460" s="172" t="str">
        <f>Table1[[#This Row],[Sex ]]&amp;Table1[[#This Row],[Month]]</f>
        <v/>
      </c>
    </row>
    <row r="1461" spans="2:44" x14ac:dyDescent="0.3">
      <c r="B1461" s="14"/>
      <c r="C1461" s="14"/>
      <c r="D1461" s="14"/>
      <c r="E1461" s="14"/>
      <c r="F1461" s="14"/>
      <c r="G1461" s="14"/>
      <c r="H1461" s="14"/>
      <c r="I1461" s="14"/>
      <c r="J1461" s="14"/>
      <c r="K1461" s="14"/>
      <c r="L1461" s="14"/>
      <c r="M1461" s="24" t="str">
        <f t="shared" si="832"/>
        <v/>
      </c>
      <c r="N1461" s="24" t="str">
        <f t="shared" si="833"/>
        <v/>
      </c>
      <c r="O1461" s="24" t="str">
        <f t="shared" si="834"/>
        <v xml:space="preserve"> </v>
      </c>
      <c r="P1461" s="24">
        <f t="shared" si="835"/>
        <v>0</v>
      </c>
      <c r="Q1461" s="25">
        <f t="shared" si="836"/>
        <v>0</v>
      </c>
      <c r="R1461" s="26">
        <f t="shared" si="837"/>
        <v>0</v>
      </c>
      <c r="S1461" s="24" t="str">
        <f t="shared" si="838"/>
        <v/>
      </c>
      <c r="T1461" s="24" t="str">
        <f t="shared" si="839"/>
        <v/>
      </c>
      <c r="U1461" s="24" t="str">
        <f t="shared" si="840"/>
        <v/>
      </c>
      <c r="V1461" s="24" t="str">
        <f t="shared" si="841"/>
        <v/>
      </c>
      <c r="W1461" s="24" t="str">
        <f t="shared" si="842"/>
        <v/>
      </c>
      <c r="X1461" s="24" t="str">
        <f t="shared" si="843"/>
        <v/>
      </c>
      <c r="Y1461" s="24" t="str">
        <f t="shared" si="844"/>
        <v/>
      </c>
      <c r="Z1461" s="24" t="str">
        <f t="shared" si="845"/>
        <v/>
      </c>
      <c r="AA1461" s="24" t="b">
        <f t="shared" si="846"/>
        <v>0</v>
      </c>
      <c r="AB1461" s="34" t="str">
        <f t="shared" si="847"/>
        <v/>
      </c>
      <c r="AC1461" s="34">
        <f t="shared" si="848"/>
        <v>0</v>
      </c>
      <c r="AD1461" s="34">
        <f t="shared" si="849"/>
        <v>0</v>
      </c>
      <c r="AE1461" s="34" t="str">
        <f t="shared" si="850"/>
        <v xml:space="preserve"> 0</v>
      </c>
      <c r="AF1461" s="34">
        <f t="shared" si="851"/>
        <v>0</v>
      </c>
      <c r="AG1461" s="34">
        <f t="shared" si="852"/>
        <v>0</v>
      </c>
      <c r="AH1461" s="34" t="str">
        <f t="shared" si="853"/>
        <v/>
      </c>
      <c r="AI1461" s="172" t="str">
        <f>IF(AJ1461&lt;&gt;"",MAX(AI$3:AI1460)+1,"")</f>
        <v/>
      </c>
      <c r="AJ1461" s="172" t="str">
        <f t="shared" si="854"/>
        <v/>
      </c>
      <c r="AK1461" s="172" t="str">
        <f t="shared" si="855"/>
        <v/>
      </c>
      <c r="AL1461" s="172" t="str">
        <f t="shared" si="856"/>
        <v/>
      </c>
      <c r="AM1461" s="172" t="str">
        <f>IF(AN1461&lt;&gt;"",MAX(AM$3:AM1460)+1,"")</f>
        <v/>
      </c>
      <c r="AN1461" s="172" t="str">
        <f t="shared" si="857"/>
        <v/>
      </c>
      <c r="AO1461" s="172" t="str">
        <f t="shared" si="858"/>
        <v/>
      </c>
      <c r="AP1461" s="172" t="str">
        <f t="shared" si="859"/>
        <v/>
      </c>
      <c r="AQ1461" s="172" t="str">
        <f t="shared" si="860"/>
        <v/>
      </c>
      <c r="AR1461" s="172" t="str">
        <f>Table1[[#This Row],[Sex ]]&amp;Table1[[#This Row],[Month]]</f>
        <v/>
      </c>
    </row>
    <row r="1462" spans="2:44" x14ac:dyDescent="0.3">
      <c r="B1462" s="14"/>
      <c r="C1462" s="14"/>
      <c r="D1462" s="14"/>
      <c r="E1462" s="14"/>
      <c r="F1462" s="14"/>
      <c r="G1462" s="14"/>
      <c r="H1462" s="14"/>
      <c r="I1462" s="14"/>
      <c r="J1462" s="14"/>
      <c r="K1462" s="14"/>
      <c r="L1462" s="14"/>
      <c r="M1462" s="24" t="str">
        <f t="shared" si="832"/>
        <v/>
      </c>
      <c r="N1462" s="24" t="str">
        <f t="shared" si="833"/>
        <v/>
      </c>
      <c r="O1462" s="24" t="str">
        <f t="shared" si="834"/>
        <v xml:space="preserve"> </v>
      </c>
      <c r="P1462" s="24">
        <f t="shared" si="835"/>
        <v>0</v>
      </c>
      <c r="Q1462" s="25">
        <f t="shared" si="836"/>
        <v>0</v>
      </c>
      <c r="R1462" s="26">
        <f t="shared" si="837"/>
        <v>0</v>
      </c>
      <c r="S1462" s="24" t="str">
        <f t="shared" si="838"/>
        <v/>
      </c>
      <c r="T1462" s="24" t="str">
        <f t="shared" si="839"/>
        <v/>
      </c>
      <c r="U1462" s="24" t="str">
        <f t="shared" si="840"/>
        <v/>
      </c>
      <c r="V1462" s="24" t="str">
        <f t="shared" si="841"/>
        <v/>
      </c>
      <c r="W1462" s="24" t="str">
        <f t="shared" si="842"/>
        <v/>
      </c>
      <c r="X1462" s="24" t="str">
        <f t="shared" si="843"/>
        <v/>
      </c>
      <c r="Y1462" s="24" t="str">
        <f t="shared" si="844"/>
        <v/>
      </c>
      <c r="Z1462" s="24" t="str">
        <f t="shared" si="845"/>
        <v/>
      </c>
      <c r="AA1462" s="24" t="b">
        <f t="shared" si="846"/>
        <v>0</v>
      </c>
      <c r="AB1462" s="34" t="str">
        <f t="shared" si="847"/>
        <v/>
      </c>
      <c r="AC1462" s="34">
        <f t="shared" si="848"/>
        <v>0</v>
      </c>
      <c r="AD1462" s="34">
        <f t="shared" si="849"/>
        <v>0</v>
      </c>
      <c r="AE1462" s="34" t="str">
        <f t="shared" si="850"/>
        <v xml:space="preserve"> 0</v>
      </c>
      <c r="AF1462" s="34">
        <f t="shared" si="851"/>
        <v>0</v>
      </c>
      <c r="AG1462" s="34">
        <f t="shared" si="852"/>
        <v>0</v>
      </c>
      <c r="AH1462" s="34" t="str">
        <f t="shared" si="853"/>
        <v/>
      </c>
      <c r="AI1462" s="172" t="str">
        <f>IF(AJ1462&lt;&gt;"",MAX(AI$3:AI1461)+1,"")</f>
        <v/>
      </c>
      <c r="AJ1462" s="172" t="str">
        <f t="shared" si="854"/>
        <v/>
      </c>
      <c r="AK1462" s="172" t="str">
        <f t="shared" si="855"/>
        <v/>
      </c>
      <c r="AL1462" s="172" t="str">
        <f t="shared" si="856"/>
        <v/>
      </c>
      <c r="AM1462" s="172" t="str">
        <f>IF(AN1462&lt;&gt;"",MAX(AM$3:AM1461)+1,"")</f>
        <v/>
      </c>
      <c r="AN1462" s="172" t="str">
        <f t="shared" si="857"/>
        <v/>
      </c>
      <c r="AO1462" s="172" t="str">
        <f t="shared" si="858"/>
        <v/>
      </c>
      <c r="AP1462" s="172" t="str">
        <f t="shared" si="859"/>
        <v/>
      </c>
      <c r="AQ1462" s="172" t="str">
        <f t="shared" si="860"/>
        <v/>
      </c>
      <c r="AR1462" s="172" t="str">
        <f>Table1[[#This Row],[Sex ]]&amp;Table1[[#This Row],[Month]]</f>
        <v/>
      </c>
    </row>
    <row r="1463" spans="2:44" x14ac:dyDescent="0.3">
      <c r="B1463" s="14"/>
      <c r="C1463" s="14"/>
      <c r="D1463" s="14"/>
      <c r="E1463" s="14"/>
      <c r="F1463" s="14"/>
      <c r="G1463" s="14"/>
      <c r="H1463" s="14"/>
      <c r="I1463" s="14"/>
      <c r="J1463" s="14"/>
      <c r="K1463" s="14"/>
      <c r="L1463" s="14"/>
      <c r="M1463" s="24" t="str">
        <f t="shared" si="832"/>
        <v/>
      </c>
      <c r="N1463" s="24" t="str">
        <f t="shared" si="833"/>
        <v/>
      </c>
      <c r="O1463" s="24" t="str">
        <f t="shared" si="834"/>
        <v xml:space="preserve"> </v>
      </c>
      <c r="P1463" s="24">
        <f t="shared" si="835"/>
        <v>0</v>
      </c>
      <c r="Q1463" s="25">
        <f t="shared" si="836"/>
        <v>0</v>
      </c>
      <c r="R1463" s="26">
        <f t="shared" si="837"/>
        <v>0</v>
      </c>
      <c r="S1463" s="24" t="str">
        <f t="shared" si="838"/>
        <v/>
      </c>
      <c r="T1463" s="24" t="str">
        <f t="shared" si="839"/>
        <v/>
      </c>
      <c r="U1463" s="24" t="str">
        <f t="shared" si="840"/>
        <v/>
      </c>
      <c r="V1463" s="24" t="str">
        <f t="shared" si="841"/>
        <v/>
      </c>
      <c r="W1463" s="24" t="str">
        <f t="shared" si="842"/>
        <v/>
      </c>
      <c r="X1463" s="24" t="str">
        <f t="shared" si="843"/>
        <v/>
      </c>
      <c r="Y1463" s="24" t="str">
        <f t="shared" si="844"/>
        <v/>
      </c>
      <c r="Z1463" s="24" t="str">
        <f t="shared" si="845"/>
        <v/>
      </c>
      <c r="AA1463" s="24" t="b">
        <f t="shared" si="846"/>
        <v>0</v>
      </c>
      <c r="AB1463" s="34" t="str">
        <f t="shared" si="847"/>
        <v/>
      </c>
      <c r="AC1463" s="34">
        <f t="shared" si="848"/>
        <v>0</v>
      </c>
      <c r="AD1463" s="34">
        <f t="shared" si="849"/>
        <v>0</v>
      </c>
      <c r="AE1463" s="34" t="str">
        <f t="shared" si="850"/>
        <v xml:space="preserve"> 0</v>
      </c>
      <c r="AF1463" s="34">
        <f t="shared" si="851"/>
        <v>0</v>
      </c>
      <c r="AG1463" s="34">
        <f t="shared" si="852"/>
        <v>0</v>
      </c>
      <c r="AH1463" s="34" t="str">
        <f t="shared" si="853"/>
        <v/>
      </c>
      <c r="AI1463" s="172" t="str">
        <f>IF(AJ1463&lt;&gt;"",MAX(AI$3:AI1462)+1,"")</f>
        <v/>
      </c>
      <c r="AJ1463" s="172" t="str">
        <f t="shared" si="854"/>
        <v/>
      </c>
      <c r="AK1463" s="172" t="str">
        <f t="shared" si="855"/>
        <v/>
      </c>
      <c r="AL1463" s="172" t="str">
        <f t="shared" si="856"/>
        <v/>
      </c>
      <c r="AM1463" s="172" t="str">
        <f>IF(AN1463&lt;&gt;"",MAX(AM$3:AM1462)+1,"")</f>
        <v/>
      </c>
      <c r="AN1463" s="172" t="str">
        <f t="shared" si="857"/>
        <v/>
      </c>
      <c r="AO1463" s="172" t="str">
        <f t="shared" si="858"/>
        <v/>
      </c>
      <c r="AP1463" s="172" t="str">
        <f t="shared" si="859"/>
        <v/>
      </c>
      <c r="AQ1463" s="172" t="str">
        <f t="shared" si="860"/>
        <v/>
      </c>
      <c r="AR1463" s="172" t="str">
        <f>Table1[[#This Row],[Sex ]]&amp;Table1[[#This Row],[Month]]</f>
        <v/>
      </c>
    </row>
    <row r="1464" spans="2:44" x14ac:dyDescent="0.3">
      <c r="B1464" s="14"/>
      <c r="C1464" s="14"/>
      <c r="D1464" s="14"/>
      <c r="E1464" s="14"/>
      <c r="F1464" s="14"/>
      <c r="G1464" s="14"/>
      <c r="H1464" s="14"/>
      <c r="I1464" s="14"/>
      <c r="J1464" s="14"/>
      <c r="K1464" s="14"/>
      <c r="L1464" s="14"/>
      <c r="M1464" s="24" t="str">
        <f t="shared" si="832"/>
        <v/>
      </c>
      <c r="N1464" s="24" t="str">
        <f t="shared" si="833"/>
        <v/>
      </c>
      <c r="O1464" s="24" t="str">
        <f t="shared" si="834"/>
        <v xml:space="preserve"> </v>
      </c>
      <c r="P1464" s="24">
        <f t="shared" si="835"/>
        <v>0</v>
      </c>
      <c r="Q1464" s="25">
        <f t="shared" si="836"/>
        <v>0</v>
      </c>
      <c r="R1464" s="26">
        <f t="shared" si="837"/>
        <v>0</v>
      </c>
      <c r="S1464" s="24" t="str">
        <f t="shared" si="838"/>
        <v/>
      </c>
      <c r="T1464" s="24" t="str">
        <f t="shared" si="839"/>
        <v/>
      </c>
      <c r="U1464" s="24" t="str">
        <f t="shared" si="840"/>
        <v/>
      </c>
      <c r="V1464" s="24" t="str">
        <f t="shared" si="841"/>
        <v/>
      </c>
      <c r="W1464" s="24" t="str">
        <f t="shared" si="842"/>
        <v/>
      </c>
      <c r="X1464" s="24" t="str">
        <f t="shared" si="843"/>
        <v/>
      </c>
      <c r="Y1464" s="24" t="str">
        <f t="shared" si="844"/>
        <v/>
      </c>
      <c r="Z1464" s="24" t="str">
        <f t="shared" si="845"/>
        <v/>
      </c>
      <c r="AA1464" s="24" t="b">
        <f t="shared" si="846"/>
        <v>0</v>
      </c>
      <c r="AB1464" s="34" t="str">
        <f t="shared" si="847"/>
        <v/>
      </c>
      <c r="AC1464" s="34">
        <f t="shared" si="848"/>
        <v>0</v>
      </c>
      <c r="AD1464" s="34">
        <f t="shared" si="849"/>
        <v>0</v>
      </c>
      <c r="AE1464" s="34" t="str">
        <f t="shared" si="850"/>
        <v xml:space="preserve"> 0</v>
      </c>
      <c r="AF1464" s="34">
        <f t="shared" si="851"/>
        <v>0</v>
      </c>
      <c r="AG1464" s="34">
        <f t="shared" si="852"/>
        <v>0</v>
      </c>
      <c r="AH1464" s="34" t="str">
        <f t="shared" si="853"/>
        <v/>
      </c>
      <c r="AI1464" s="172" t="str">
        <f>IF(AJ1464&lt;&gt;"",MAX(AI$3:AI1463)+1,"")</f>
        <v/>
      </c>
      <c r="AJ1464" s="172" t="str">
        <f t="shared" si="854"/>
        <v/>
      </c>
      <c r="AK1464" s="172" t="str">
        <f t="shared" si="855"/>
        <v/>
      </c>
      <c r="AL1464" s="172" t="str">
        <f t="shared" si="856"/>
        <v/>
      </c>
      <c r="AM1464" s="172" t="str">
        <f>IF(AN1464&lt;&gt;"",MAX(AM$3:AM1463)+1,"")</f>
        <v/>
      </c>
      <c r="AN1464" s="172" t="str">
        <f t="shared" si="857"/>
        <v/>
      </c>
      <c r="AO1464" s="172" t="str">
        <f t="shared" si="858"/>
        <v/>
      </c>
      <c r="AP1464" s="172" t="str">
        <f t="shared" si="859"/>
        <v/>
      </c>
      <c r="AQ1464" s="172" t="str">
        <f t="shared" si="860"/>
        <v/>
      </c>
      <c r="AR1464" s="172" t="str">
        <f>Table1[[#This Row],[Sex ]]&amp;Table1[[#This Row],[Month]]</f>
        <v/>
      </c>
    </row>
    <row r="1465" spans="2:44" x14ac:dyDescent="0.3">
      <c r="B1465" s="14"/>
      <c r="C1465" s="14"/>
      <c r="D1465" s="14"/>
      <c r="E1465" s="14"/>
      <c r="F1465" s="14"/>
      <c r="G1465" s="14"/>
      <c r="H1465" s="14"/>
      <c r="I1465" s="14"/>
      <c r="J1465" s="14"/>
      <c r="K1465" s="14"/>
      <c r="L1465" s="14"/>
      <c r="M1465" s="24" t="str">
        <f t="shared" si="832"/>
        <v/>
      </c>
      <c r="N1465" s="24" t="str">
        <f t="shared" si="833"/>
        <v/>
      </c>
      <c r="O1465" s="24" t="str">
        <f t="shared" si="834"/>
        <v xml:space="preserve"> </v>
      </c>
      <c r="P1465" s="24">
        <f t="shared" si="835"/>
        <v>0</v>
      </c>
      <c r="Q1465" s="25">
        <f t="shared" si="836"/>
        <v>0</v>
      </c>
      <c r="R1465" s="26">
        <f t="shared" si="837"/>
        <v>0</v>
      </c>
      <c r="S1465" s="24" t="str">
        <f t="shared" si="838"/>
        <v/>
      </c>
      <c r="T1465" s="24" t="str">
        <f t="shared" si="839"/>
        <v/>
      </c>
      <c r="U1465" s="24" t="str">
        <f t="shared" si="840"/>
        <v/>
      </c>
      <c r="V1465" s="24" t="str">
        <f t="shared" si="841"/>
        <v/>
      </c>
      <c r="W1465" s="24" t="str">
        <f t="shared" si="842"/>
        <v/>
      </c>
      <c r="X1465" s="24" t="str">
        <f t="shared" si="843"/>
        <v/>
      </c>
      <c r="Y1465" s="24" t="str">
        <f t="shared" si="844"/>
        <v/>
      </c>
      <c r="Z1465" s="24" t="str">
        <f t="shared" si="845"/>
        <v/>
      </c>
      <c r="AA1465" s="24" t="b">
        <f t="shared" si="846"/>
        <v>0</v>
      </c>
      <c r="AB1465" s="34" t="str">
        <f t="shared" si="847"/>
        <v/>
      </c>
      <c r="AC1465" s="34">
        <f t="shared" si="848"/>
        <v>0</v>
      </c>
      <c r="AD1465" s="34">
        <f t="shared" si="849"/>
        <v>0</v>
      </c>
      <c r="AE1465" s="34" t="str">
        <f t="shared" si="850"/>
        <v xml:space="preserve"> 0</v>
      </c>
      <c r="AF1465" s="34">
        <f t="shared" si="851"/>
        <v>0</v>
      </c>
      <c r="AG1465" s="34">
        <f t="shared" si="852"/>
        <v>0</v>
      </c>
      <c r="AH1465" s="34" t="str">
        <f t="shared" si="853"/>
        <v/>
      </c>
      <c r="AI1465" s="172" t="str">
        <f>IF(AJ1465&lt;&gt;"",MAX(AI$3:AI1464)+1,"")</f>
        <v/>
      </c>
      <c r="AJ1465" s="172" t="str">
        <f t="shared" si="854"/>
        <v/>
      </c>
      <c r="AK1465" s="172" t="str">
        <f t="shared" si="855"/>
        <v/>
      </c>
      <c r="AL1465" s="172" t="str">
        <f t="shared" si="856"/>
        <v/>
      </c>
      <c r="AM1465" s="172" t="str">
        <f>IF(AN1465&lt;&gt;"",MAX(AM$3:AM1464)+1,"")</f>
        <v/>
      </c>
      <c r="AN1465" s="172" t="str">
        <f t="shared" si="857"/>
        <v/>
      </c>
      <c r="AO1465" s="172" t="str">
        <f t="shared" si="858"/>
        <v/>
      </c>
      <c r="AP1465" s="172" t="str">
        <f t="shared" si="859"/>
        <v/>
      </c>
      <c r="AQ1465" s="172" t="str">
        <f t="shared" si="860"/>
        <v/>
      </c>
      <c r="AR1465" s="172" t="str">
        <f>Table1[[#This Row],[Sex ]]&amp;Table1[[#This Row],[Month]]</f>
        <v/>
      </c>
    </row>
    <row r="1466" spans="2:44" x14ac:dyDescent="0.3">
      <c r="B1466" s="14"/>
      <c r="C1466" s="14"/>
      <c r="D1466" s="14"/>
      <c r="E1466" s="14"/>
      <c r="F1466" s="14"/>
      <c r="G1466" s="14"/>
      <c r="H1466" s="14"/>
      <c r="I1466" s="14"/>
      <c r="J1466" s="14"/>
      <c r="K1466" s="14"/>
      <c r="L1466" s="14"/>
      <c r="M1466" s="24" t="str">
        <f t="shared" si="832"/>
        <v/>
      </c>
      <c r="N1466" s="24" t="str">
        <f t="shared" si="833"/>
        <v/>
      </c>
      <c r="O1466" s="24" t="str">
        <f t="shared" si="834"/>
        <v xml:space="preserve"> </v>
      </c>
      <c r="P1466" s="24">
        <f t="shared" si="835"/>
        <v>0</v>
      </c>
      <c r="Q1466" s="25">
        <f t="shared" si="836"/>
        <v>0</v>
      </c>
      <c r="R1466" s="26">
        <f t="shared" si="837"/>
        <v>0</v>
      </c>
      <c r="S1466" s="24" t="str">
        <f t="shared" si="838"/>
        <v/>
      </c>
      <c r="T1466" s="24" t="str">
        <f t="shared" si="839"/>
        <v/>
      </c>
      <c r="U1466" s="24" t="str">
        <f t="shared" si="840"/>
        <v/>
      </c>
      <c r="V1466" s="24" t="str">
        <f t="shared" si="841"/>
        <v/>
      </c>
      <c r="W1466" s="24" t="str">
        <f t="shared" si="842"/>
        <v/>
      </c>
      <c r="X1466" s="24" t="str">
        <f t="shared" si="843"/>
        <v/>
      </c>
      <c r="Y1466" s="24" t="str">
        <f t="shared" si="844"/>
        <v/>
      </c>
      <c r="Z1466" s="24" t="str">
        <f t="shared" si="845"/>
        <v/>
      </c>
      <c r="AA1466" s="24" t="b">
        <f t="shared" si="846"/>
        <v>0</v>
      </c>
      <c r="AB1466" s="34" t="str">
        <f t="shared" si="847"/>
        <v/>
      </c>
      <c r="AC1466" s="34">
        <f t="shared" si="848"/>
        <v>0</v>
      </c>
      <c r="AD1466" s="34">
        <f t="shared" si="849"/>
        <v>0</v>
      </c>
      <c r="AE1466" s="34" t="str">
        <f t="shared" si="850"/>
        <v xml:space="preserve"> 0</v>
      </c>
      <c r="AF1466" s="34">
        <f t="shared" si="851"/>
        <v>0</v>
      </c>
      <c r="AG1466" s="34">
        <f t="shared" si="852"/>
        <v>0</v>
      </c>
      <c r="AH1466" s="34" t="str">
        <f t="shared" si="853"/>
        <v/>
      </c>
      <c r="AI1466" s="172" t="str">
        <f>IF(AJ1466&lt;&gt;"",MAX(AI$3:AI1465)+1,"")</f>
        <v/>
      </c>
      <c r="AJ1466" s="172" t="str">
        <f t="shared" si="854"/>
        <v/>
      </c>
      <c r="AK1466" s="172" t="str">
        <f t="shared" si="855"/>
        <v/>
      </c>
      <c r="AL1466" s="172" t="str">
        <f t="shared" si="856"/>
        <v/>
      </c>
      <c r="AM1466" s="172" t="str">
        <f>IF(AN1466&lt;&gt;"",MAX(AM$3:AM1465)+1,"")</f>
        <v/>
      </c>
      <c r="AN1466" s="172" t="str">
        <f t="shared" si="857"/>
        <v/>
      </c>
      <c r="AO1466" s="172" t="str">
        <f t="shared" si="858"/>
        <v/>
      </c>
      <c r="AP1466" s="172" t="str">
        <f t="shared" si="859"/>
        <v/>
      </c>
      <c r="AQ1466" s="172" t="str">
        <f t="shared" si="860"/>
        <v/>
      </c>
      <c r="AR1466" s="172" t="str">
        <f>Table1[[#This Row],[Sex ]]&amp;Table1[[#This Row],[Month]]</f>
        <v/>
      </c>
    </row>
    <row r="1467" spans="2:44" x14ac:dyDescent="0.3">
      <c r="B1467" s="14"/>
      <c r="C1467" s="14"/>
      <c r="D1467" s="14"/>
      <c r="E1467" s="14"/>
      <c r="F1467" s="14"/>
      <c r="G1467" s="14"/>
      <c r="H1467" s="14"/>
      <c r="I1467" s="14"/>
      <c r="J1467" s="14"/>
      <c r="K1467" s="14"/>
      <c r="L1467" s="14"/>
      <c r="M1467" s="24" t="str">
        <f t="shared" si="832"/>
        <v/>
      </c>
      <c r="N1467" s="24" t="str">
        <f t="shared" si="833"/>
        <v/>
      </c>
      <c r="O1467" s="24" t="str">
        <f t="shared" si="834"/>
        <v xml:space="preserve"> </v>
      </c>
      <c r="P1467" s="24">
        <f t="shared" si="835"/>
        <v>0</v>
      </c>
      <c r="Q1467" s="25">
        <f t="shared" si="836"/>
        <v>0</v>
      </c>
      <c r="R1467" s="26">
        <f t="shared" si="837"/>
        <v>0</v>
      </c>
      <c r="S1467" s="24" t="str">
        <f t="shared" si="838"/>
        <v/>
      </c>
      <c r="T1467" s="24" t="str">
        <f t="shared" si="839"/>
        <v/>
      </c>
      <c r="U1467" s="24" t="str">
        <f t="shared" si="840"/>
        <v/>
      </c>
      <c r="V1467" s="24" t="str">
        <f t="shared" si="841"/>
        <v/>
      </c>
      <c r="W1467" s="24" t="str">
        <f t="shared" si="842"/>
        <v/>
      </c>
      <c r="X1467" s="24" t="str">
        <f t="shared" si="843"/>
        <v/>
      </c>
      <c r="Y1467" s="24" t="str">
        <f t="shared" si="844"/>
        <v/>
      </c>
      <c r="Z1467" s="24" t="str">
        <f t="shared" si="845"/>
        <v/>
      </c>
      <c r="AA1467" s="24" t="b">
        <f t="shared" si="846"/>
        <v>0</v>
      </c>
      <c r="AB1467" s="34" t="str">
        <f t="shared" si="847"/>
        <v/>
      </c>
      <c r="AC1467" s="34">
        <f t="shared" si="848"/>
        <v>0</v>
      </c>
      <c r="AD1467" s="34">
        <f t="shared" si="849"/>
        <v>0</v>
      </c>
      <c r="AE1467" s="34" t="str">
        <f t="shared" si="850"/>
        <v xml:space="preserve"> 0</v>
      </c>
      <c r="AF1467" s="34">
        <f t="shared" si="851"/>
        <v>0</v>
      </c>
      <c r="AG1467" s="34">
        <f t="shared" si="852"/>
        <v>0</v>
      </c>
      <c r="AH1467" s="34" t="str">
        <f t="shared" si="853"/>
        <v/>
      </c>
      <c r="AI1467" s="172" t="str">
        <f>IF(AJ1467&lt;&gt;"",MAX(AI$3:AI1466)+1,"")</f>
        <v/>
      </c>
      <c r="AJ1467" s="172" t="str">
        <f t="shared" si="854"/>
        <v/>
      </c>
      <c r="AK1467" s="172" t="str">
        <f t="shared" si="855"/>
        <v/>
      </c>
      <c r="AL1467" s="172" t="str">
        <f t="shared" si="856"/>
        <v/>
      </c>
      <c r="AM1467" s="172" t="str">
        <f>IF(AN1467&lt;&gt;"",MAX(AM$3:AM1466)+1,"")</f>
        <v/>
      </c>
      <c r="AN1467" s="172" t="str">
        <f t="shared" si="857"/>
        <v/>
      </c>
      <c r="AO1467" s="172" t="str">
        <f t="shared" si="858"/>
        <v/>
      </c>
      <c r="AP1467" s="172" t="str">
        <f t="shared" si="859"/>
        <v/>
      </c>
      <c r="AQ1467" s="172" t="str">
        <f t="shared" si="860"/>
        <v/>
      </c>
      <c r="AR1467" s="172" t="str">
        <f>Table1[[#This Row],[Sex ]]&amp;Table1[[#This Row],[Month]]</f>
        <v/>
      </c>
    </row>
    <row r="1468" spans="2:44" x14ac:dyDescent="0.3">
      <c r="B1468" s="14"/>
      <c r="C1468" s="14"/>
      <c r="D1468" s="14"/>
      <c r="E1468" s="14"/>
      <c r="F1468" s="14"/>
      <c r="G1468" s="14"/>
      <c r="H1468" s="14"/>
      <c r="I1468" s="14"/>
      <c r="J1468" s="14"/>
      <c r="K1468" s="14"/>
      <c r="L1468" s="14"/>
      <c r="M1468" s="24" t="str">
        <f t="shared" si="832"/>
        <v/>
      </c>
      <c r="N1468" s="24" t="str">
        <f t="shared" si="833"/>
        <v/>
      </c>
      <c r="O1468" s="24" t="str">
        <f t="shared" si="834"/>
        <v xml:space="preserve"> </v>
      </c>
      <c r="P1468" s="24">
        <f t="shared" si="835"/>
        <v>0</v>
      </c>
      <c r="Q1468" s="25">
        <f t="shared" si="836"/>
        <v>0</v>
      </c>
      <c r="R1468" s="26">
        <f t="shared" si="837"/>
        <v>0</v>
      </c>
      <c r="S1468" s="24" t="str">
        <f t="shared" si="838"/>
        <v/>
      </c>
      <c r="T1468" s="24" t="str">
        <f t="shared" si="839"/>
        <v/>
      </c>
      <c r="U1468" s="24" t="str">
        <f t="shared" si="840"/>
        <v/>
      </c>
      <c r="V1468" s="24" t="str">
        <f t="shared" si="841"/>
        <v/>
      </c>
      <c r="W1468" s="24" t="str">
        <f t="shared" si="842"/>
        <v/>
      </c>
      <c r="X1468" s="24" t="str">
        <f t="shared" si="843"/>
        <v/>
      </c>
      <c r="Y1468" s="24" t="str">
        <f t="shared" si="844"/>
        <v/>
      </c>
      <c r="Z1468" s="24" t="str">
        <f t="shared" si="845"/>
        <v/>
      </c>
      <c r="AA1468" s="24" t="b">
        <f t="shared" si="846"/>
        <v>0</v>
      </c>
      <c r="AB1468" s="34" t="str">
        <f t="shared" si="847"/>
        <v/>
      </c>
      <c r="AC1468" s="34">
        <f t="shared" si="848"/>
        <v>0</v>
      </c>
      <c r="AD1468" s="34">
        <f t="shared" si="849"/>
        <v>0</v>
      </c>
      <c r="AE1468" s="34" t="str">
        <f t="shared" si="850"/>
        <v xml:space="preserve"> 0</v>
      </c>
      <c r="AF1468" s="34">
        <f t="shared" si="851"/>
        <v>0</v>
      </c>
      <c r="AG1468" s="34">
        <f t="shared" si="852"/>
        <v>0</v>
      </c>
      <c r="AH1468" s="34" t="str">
        <f t="shared" si="853"/>
        <v/>
      </c>
      <c r="AI1468" s="172" t="str">
        <f>IF(AJ1468&lt;&gt;"",MAX(AI$3:AI1467)+1,"")</f>
        <v/>
      </c>
      <c r="AJ1468" s="172" t="str">
        <f t="shared" si="854"/>
        <v/>
      </c>
      <c r="AK1468" s="172" t="str">
        <f t="shared" si="855"/>
        <v/>
      </c>
      <c r="AL1468" s="172" t="str">
        <f t="shared" si="856"/>
        <v/>
      </c>
      <c r="AM1468" s="172" t="str">
        <f>IF(AN1468&lt;&gt;"",MAX(AM$3:AM1467)+1,"")</f>
        <v/>
      </c>
      <c r="AN1468" s="172" t="str">
        <f t="shared" si="857"/>
        <v/>
      </c>
      <c r="AO1468" s="172" t="str">
        <f t="shared" si="858"/>
        <v/>
      </c>
      <c r="AP1468" s="172" t="str">
        <f t="shared" si="859"/>
        <v/>
      </c>
      <c r="AQ1468" s="172" t="str">
        <f t="shared" si="860"/>
        <v/>
      </c>
      <c r="AR1468" s="172" t="str">
        <f>Table1[[#This Row],[Sex ]]&amp;Table1[[#This Row],[Month]]</f>
        <v/>
      </c>
    </row>
    <row r="1469" spans="2:44" x14ac:dyDescent="0.3">
      <c r="B1469" s="14"/>
      <c r="C1469" s="14"/>
      <c r="D1469" s="14"/>
      <c r="E1469" s="14"/>
      <c r="F1469" s="14"/>
      <c r="G1469" s="14"/>
      <c r="H1469" s="14"/>
      <c r="I1469" s="14"/>
      <c r="J1469" s="14"/>
      <c r="K1469" s="14"/>
      <c r="L1469" s="14"/>
      <c r="M1469" s="24" t="str">
        <f t="shared" si="832"/>
        <v/>
      </c>
      <c r="N1469" s="24" t="str">
        <f t="shared" si="833"/>
        <v/>
      </c>
      <c r="O1469" s="24" t="str">
        <f t="shared" si="834"/>
        <v xml:space="preserve"> </v>
      </c>
      <c r="P1469" s="24">
        <f t="shared" si="835"/>
        <v>0</v>
      </c>
      <c r="Q1469" s="25">
        <f t="shared" si="836"/>
        <v>0</v>
      </c>
      <c r="R1469" s="26">
        <f t="shared" si="837"/>
        <v>0</v>
      </c>
      <c r="S1469" s="24" t="str">
        <f t="shared" si="838"/>
        <v/>
      </c>
      <c r="T1469" s="24" t="str">
        <f t="shared" si="839"/>
        <v/>
      </c>
      <c r="U1469" s="24" t="str">
        <f t="shared" si="840"/>
        <v/>
      </c>
      <c r="V1469" s="24" t="str">
        <f t="shared" si="841"/>
        <v/>
      </c>
      <c r="W1469" s="24" t="str">
        <f t="shared" si="842"/>
        <v/>
      </c>
      <c r="X1469" s="24" t="str">
        <f t="shared" si="843"/>
        <v/>
      </c>
      <c r="Y1469" s="24" t="str">
        <f t="shared" si="844"/>
        <v/>
      </c>
      <c r="Z1469" s="24" t="str">
        <f t="shared" si="845"/>
        <v/>
      </c>
      <c r="AA1469" s="24" t="b">
        <f t="shared" si="846"/>
        <v>0</v>
      </c>
      <c r="AB1469" s="34" t="str">
        <f t="shared" si="847"/>
        <v/>
      </c>
      <c r="AC1469" s="34">
        <f t="shared" si="848"/>
        <v>0</v>
      </c>
      <c r="AD1469" s="34">
        <f t="shared" si="849"/>
        <v>0</v>
      </c>
      <c r="AE1469" s="34" t="str">
        <f t="shared" si="850"/>
        <v xml:space="preserve"> 0</v>
      </c>
      <c r="AF1469" s="34">
        <f t="shared" si="851"/>
        <v>0</v>
      </c>
      <c r="AG1469" s="34">
        <f t="shared" si="852"/>
        <v>0</v>
      </c>
      <c r="AH1469" s="34" t="str">
        <f t="shared" si="853"/>
        <v/>
      </c>
      <c r="AI1469" s="172" t="str">
        <f>IF(AJ1469&lt;&gt;"",MAX(AI$3:AI1468)+1,"")</f>
        <v/>
      </c>
      <c r="AJ1469" s="172" t="str">
        <f t="shared" si="854"/>
        <v/>
      </c>
      <c r="AK1469" s="172" t="str">
        <f t="shared" si="855"/>
        <v/>
      </c>
      <c r="AL1469" s="172" t="str">
        <f t="shared" si="856"/>
        <v/>
      </c>
      <c r="AM1469" s="172" t="str">
        <f>IF(AN1469&lt;&gt;"",MAX(AM$3:AM1468)+1,"")</f>
        <v/>
      </c>
      <c r="AN1469" s="172" t="str">
        <f t="shared" si="857"/>
        <v/>
      </c>
      <c r="AO1469" s="172" t="str">
        <f t="shared" si="858"/>
        <v/>
      </c>
      <c r="AP1469" s="172" t="str">
        <f t="shared" si="859"/>
        <v/>
      </c>
      <c r="AQ1469" s="172" t="str">
        <f t="shared" si="860"/>
        <v/>
      </c>
      <c r="AR1469" s="172" t="str">
        <f>Table1[[#This Row],[Sex ]]&amp;Table1[[#This Row],[Month]]</f>
        <v/>
      </c>
    </row>
    <row r="1470" spans="2:44" x14ac:dyDescent="0.3">
      <c r="B1470" s="14"/>
      <c r="C1470" s="14"/>
      <c r="D1470" s="14"/>
      <c r="E1470" s="14"/>
      <c r="F1470" s="14"/>
      <c r="G1470" s="14"/>
      <c r="H1470" s="14"/>
      <c r="I1470" s="14"/>
      <c r="J1470" s="14"/>
      <c r="K1470" s="14"/>
      <c r="L1470" s="14"/>
      <c r="M1470" s="24" t="str">
        <f t="shared" si="832"/>
        <v/>
      </c>
      <c r="N1470" s="24" t="str">
        <f t="shared" si="833"/>
        <v/>
      </c>
      <c r="O1470" s="24" t="str">
        <f t="shared" si="834"/>
        <v xml:space="preserve"> </v>
      </c>
      <c r="P1470" s="24">
        <f t="shared" si="835"/>
        <v>0</v>
      </c>
      <c r="Q1470" s="25">
        <f t="shared" si="836"/>
        <v>0</v>
      </c>
      <c r="R1470" s="26">
        <f t="shared" si="837"/>
        <v>0</v>
      </c>
      <c r="S1470" s="24" t="str">
        <f t="shared" si="838"/>
        <v/>
      </c>
      <c r="T1470" s="24" t="str">
        <f t="shared" si="839"/>
        <v/>
      </c>
      <c r="U1470" s="24" t="str">
        <f t="shared" si="840"/>
        <v/>
      </c>
      <c r="V1470" s="24" t="str">
        <f t="shared" si="841"/>
        <v/>
      </c>
      <c r="W1470" s="24" t="str">
        <f t="shared" si="842"/>
        <v/>
      </c>
      <c r="X1470" s="24" t="str">
        <f t="shared" si="843"/>
        <v/>
      </c>
      <c r="Y1470" s="24" t="str">
        <f t="shared" si="844"/>
        <v/>
      </c>
      <c r="Z1470" s="24" t="str">
        <f t="shared" si="845"/>
        <v/>
      </c>
      <c r="AA1470" s="24" t="b">
        <f t="shared" si="846"/>
        <v>0</v>
      </c>
      <c r="AB1470" s="34" t="str">
        <f t="shared" si="847"/>
        <v/>
      </c>
      <c r="AC1470" s="34">
        <f t="shared" si="848"/>
        <v>0</v>
      </c>
      <c r="AD1470" s="34">
        <f t="shared" si="849"/>
        <v>0</v>
      </c>
      <c r="AE1470" s="34" t="str">
        <f t="shared" si="850"/>
        <v xml:space="preserve"> 0</v>
      </c>
      <c r="AF1470" s="34">
        <f t="shared" si="851"/>
        <v>0</v>
      </c>
      <c r="AG1470" s="34">
        <f t="shared" si="852"/>
        <v>0</v>
      </c>
      <c r="AH1470" s="34" t="str">
        <f t="shared" si="853"/>
        <v/>
      </c>
      <c r="AI1470" s="172" t="str">
        <f>IF(AJ1470&lt;&gt;"",MAX(AI$3:AI1469)+1,"")</f>
        <v/>
      </c>
      <c r="AJ1470" s="172" t="str">
        <f t="shared" si="854"/>
        <v/>
      </c>
      <c r="AK1470" s="172" t="str">
        <f t="shared" si="855"/>
        <v/>
      </c>
      <c r="AL1470" s="172" t="str">
        <f t="shared" si="856"/>
        <v/>
      </c>
      <c r="AM1470" s="172" t="str">
        <f>IF(AN1470&lt;&gt;"",MAX(AM$3:AM1469)+1,"")</f>
        <v/>
      </c>
      <c r="AN1470" s="172" t="str">
        <f t="shared" si="857"/>
        <v/>
      </c>
      <c r="AO1470" s="172" t="str">
        <f t="shared" si="858"/>
        <v/>
      </c>
      <c r="AP1470" s="172" t="str">
        <f t="shared" si="859"/>
        <v/>
      </c>
      <c r="AQ1470" s="172" t="str">
        <f t="shared" si="860"/>
        <v/>
      </c>
      <c r="AR1470" s="172" t="str">
        <f>Table1[[#This Row],[Sex ]]&amp;Table1[[#This Row],[Month]]</f>
        <v/>
      </c>
    </row>
    <row r="1471" spans="2:44" x14ac:dyDescent="0.3">
      <c r="B1471" s="14"/>
      <c r="C1471" s="14"/>
      <c r="D1471" s="14"/>
      <c r="E1471" s="14"/>
      <c r="F1471" s="14"/>
      <c r="G1471" s="14"/>
      <c r="H1471" s="14"/>
      <c r="I1471" s="14"/>
      <c r="J1471" s="14"/>
      <c r="K1471" s="14"/>
      <c r="L1471" s="14"/>
      <c r="M1471" s="24" t="str">
        <f t="shared" si="832"/>
        <v/>
      </c>
      <c r="N1471" s="24" t="str">
        <f t="shared" si="833"/>
        <v/>
      </c>
      <c r="O1471" s="24" t="str">
        <f t="shared" si="834"/>
        <v xml:space="preserve"> </v>
      </c>
      <c r="P1471" s="24">
        <f t="shared" si="835"/>
        <v>0</v>
      </c>
      <c r="Q1471" s="25">
        <f t="shared" si="836"/>
        <v>0</v>
      </c>
      <c r="R1471" s="26">
        <f t="shared" si="837"/>
        <v>0</v>
      </c>
      <c r="S1471" s="24" t="str">
        <f t="shared" si="838"/>
        <v/>
      </c>
      <c r="T1471" s="24" t="str">
        <f t="shared" si="839"/>
        <v/>
      </c>
      <c r="U1471" s="24" t="str">
        <f t="shared" si="840"/>
        <v/>
      </c>
      <c r="V1471" s="24" t="str">
        <f t="shared" si="841"/>
        <v/>
      </c>
      <c r="W1471" s="24" t="str">
        <f t="shared" si="842"/>
        <v/>
      </c>
      <c r="X1471" s="24" t="str">
        <f t="shared" si="843"/>
        <v/>
      </c>
      <c r="Y1471" s="24" t="str">
        <f t="shared" si="844"/>
        <v/>
      </c>
      <c r="Z1471" s="24" t="str">
        <f t="shared" si="845"/>
        <v/>
      </c>
      <c r="AA1471" s="24" t="b">
        <f t="shared" si="846"/>
        <v>0</v>
      </c>
      <c r="AB1471" s="34" t="str">
        <f t="shared" si="847"/>
        <v/>
      </c>
      <c r="AC1471" s="34">
        <f t="shared" si="848"/>
        <v>0</v>
      </c>
      <c r="AD1471" s="34">
        <f t="shared" si="849"/>
        <v>0</v>
      </c>
      <c r="AE1471" s="34" t="str">
        <f t="shared" si="850"/>
        <v xml:space="preserve"> 0</v>
      </c>
      <c r="AF1471" s="34">
        <f t="shared" si="851"/>
        <v>0</v>
      </c>
      <c r="AG1471" s="34">
        <f t="shared" si="852"/>
        <v>0</v>
      </c>
      <c r="AH1471" s="34" t="str">
        <f t="shared" si="853"/>
        <v/>
      </c>
      <c r="AI1471" s="172" t="str">
        <f>IF(AJ1471&lt;&gt;"",MAX(AI$3:AI1470)+1,"")</f>
        <v/>
      </c>
      <c r="AJ1471" s="172" t="str">
        <f t="shared" si="854"/>
        <v/>
      </c>
      <c r="AK1471" s="172" t="str">
        <f t="shared" si="855"/>
        <v/>
      </c>
      <c r="AL1471" s="172" t="str">
        <f t="shared" si="856"/>
        <v/>
      </c>
      <c r="AM1471" s="172" t="str">
        <f>IF(AN1471&lt;&gt;"",MAX(AM$3:AM1470)+1,"")</f>
        <v/>
      </c>
      <c r="AN1471" s="172" t="str">
        <f t="shared" si="857"/>
        <v/>
      </c>
      <c r="AO1471" s="172" t="str">
        <f t="shared" si="858"/>
        <v/>
      </c>
      <c r="AP1471" s="172" t="str">
        <f t="shared" si="859"/>
        <v/>
      </c>
      <c r="AQ1471" s="172" t="str">
        <f t="shared" si="860"/>
        <v/>
      </c>
      <c r="AR1471" s="172" t="str">
        <f>Table1[[#This Row],[Sex ]]&amp;Table1[[#This Row],[Month]]</f>
        <v/>
      </c>
    </row>
    <row r="1472" spans="2:44" x14ac:dyDescent="0.3">
      <c r="B1472" s="14"/>
      <c r="C1472" s="14"/>
      <c r="D1472" s="14"/>
      <c r="E1472" s="14"/>
      <c r="F1472" s="14"/>
      <c r="G1472" s="14"/>
      <c r="H1472" s="14"/>
      <c r="I1472" s="14"/>
      <c r="J1472" s="14"/>
      <c r="K1472" s="14"/>
      <c r="L1472" s="14"/>
      <c r="M1472" s="24" t="str">
        <f t="shared" si="832"/>
        <v/>
      </c>
      <c r="N1472" s="24" t="str">
        <f t="shared" si="833"/>
        <v/>
      </c>
      <c r="O1472" s="24" t="str">
        <f t="shared" si="834"/>
        <v xml:space="preserve"> </v>
      </c>
      <c r="P1472" s="24">
        <f t="shared" si="835"/>
        <v>0</v>
      </c>
      <c r="Q1472" s="25">
        <f t="shared" si="836"/>
        <v>0</v>
      </c>
      <c r="R1472" s="26">
        <f t="shared" si="837"/>
        <v>0</v>
      </c>
      <c r="S1472" s="24" t="str">
        <f t="shared" si="838"/>
        <v/>
      </c>
      <c r="T1472" s="24" t="str">
        <f t="shared" si="839"/>
        <v/>
      </c>
      <c r="U1472" s="24" t="str">
        <f t="shared" si="840"/>
        <v/>
      </c>
      <c r="V1472" s="24" t="str">
        <f t="shared" si="841"/>
        <v/>
      </c>
      <c r="W1472" s="24" t="str">
        <f t="shared" si="842"/>
        <v/>
      </c>
      <c r="X1472" s="24" t="str">
        <f t="shared" si="843"/>
        <v/>
      </c>
      <c r="Y1472" s="24" t="str">
        <f t="shared" si="844"/>
        <v/>
      </c>
      <c r="Z1472" s="24" t="str">
        <f t="shared" si="845"/>
        <v/>
      </c>
      <c r="AA1472" s="24" t="b">
        <f t="shared" si="846"/>
        <v>0</v>
      </c>
      <c r="AB1472" s="34" t="str">
        <f t="shared" si="847"/>
        <v/>
      </c>
      <c r="AC1472" s="34">
        <f t="shared" si="848"/>
        <v>0</v>
      </c>
      <c r="AD1472" s="34">
        <f t="shared" si="849"/>
        <v>0</v>
      </c>
      <c r="AE1472" s="34" t="str">
        <f t="shared" si="850"/>
        <v xml:space="preserve"> 0</v>
      </c>
      <c r="AF1472" s="34">
        <f t="shared" si="851"/>
        <v>0</v>
      </c>
      <c r="AG1472" s="34">
        <f t="shared" si="852"/>
        <v>0</v>
      </c>
      <c r="AH1472" s="34" t="str">
        <f t="shared" si="853"/>
        <v/>
      </c>
      <c r="AI1472" s="172" t="str">
        <f>IF(AJ1472&lt;&gt;"",MAX(AI$3:AI1471)+1,"")</f>
        <v/>
      </c>
      <c r="AJ1472" s="172" t="str">
        <f t="shared" si="854"/>
        <v/>
      </c>
      <c r="AK1472" s="172" t="str">
        <f t="shared" si="855"/>
        <v/>
      </c>
      <c r="AL1472" s="172" t="str">
        <f t="shared" si="856"/>
        <v/>
      </c>
      <c r="AM1472" s="172" t="str">
        <f>IF(AN1472&lt;&gt;"",MAX(AM$3:AM1471)+1,"")</f>
        <v/>
      </c>
      <c r="AN1472" s="172" t="str">
        <f t="shared" si="857"/>
        <v/>
      </c>
      <c r="AO1472" s="172" t="str">
        <f t="shared" si="858"/>
        <v/>
      </c>
      <c r="AP1472" s="172" t="str">
        <f t="shared" si="859"/>
        <v/>
      </c>
      <c r="AQ1472" s="172" t="str">
        <f t="shared" si="860"/>
        <v/>
      </c>
      <c r="AR1472" s="172" t="str">
        <f>Table1[[#This Row],[Sex ]]&amp;Table1[[#This Row],[Month]]</f>
        <v/>
      </c>
    </row>
    <row r="1473" spans="2:44" x14ac:dyDescent="0.3">
      <c r="B1473" s="14"/>
      <c r="C1473" s="14"/>
      <c r="D1473" s="14"/>
      <c r="E1473" s="14"/>
      <c r="F1473" s="14"/>
      <c r="G1473" s="14"/>
      <c r="H1473" s="14"/>
      <c r="I1473" s="14"/>
      <c r="J1473" s="14"/>
      <c r="K1473" s="14"/>
      <c r="L1473" s="14"/>
      <c r="M1473" s="24" t="str">
        <f t="shared" si="832"/>
        <v/>
      </c>
      <c r="N1473" s="24" t="str">
        <f t="shared" si="833"/>
        <v/>
      </c>
      <c r="O1473" s="24" t="str">
        <f t="shared" si="834"/>
        <v xml:space="preserve"> </v>
      </c>
      <c r="P1473" s="24">
        <f t="shared" si="835"/>
        <v>0</v>
      </c>
      <c r="Q1473" s="25">
        <f t="shared" si="836"/>
        <v>0</v>
      </c>
      <c r="R1473" s="26">
        <f t="shared" si="837"/>
        <v>0</v>
      </c>
      <c r="S1473" s="24" t="str">
        <f t="shared" si="838"/>
        <v/>
      </c>
      <c r="T1473" s="24" t="str">
        <f t="shared" si="839"/>
        <v/>
      </c>
      <c r="U1473" s="24" t="str">
        <f t="shared" si="840"/>
        <v/>
      </c>
      <c r="V1473" s="24" t="str">
        <f t="shared" si="841"/>
        <v/>
      </c>
      <c r="W1473" s="24" t="str">
        <f t="shared" si="842"/>
        <v/>
      </c>
      <c r="X1473" s="24" t="str">
        <f t="shared" si="843"/>
        <v/>
      </c>
      <c r="Y1473" s="24" t="str">
        <f t="shared" si="844"/>
        <v/>
      </c>
      <c r="Z1473" s="24" t="str">
        <f t="shared" si="845"/>
        <v/>
      </c>
      <c r="AA1473" s="24" t="b">
        <f t="shared" si="846"/>
        <v>0</v>
      </c>
      <c r="AB1473" s="34" t="str">
        <f t="shared" si="847"/>
        <v/>
      </c>
      <c r="AC1473" s="34">
        <f t="shared" si="848"/>
        <v>0</v>
      </c>
      <c r="AD1473" s="34">
        <f t="shared" si="849"/>
        <v>0</v>
      </c>
      <c r="AE1473" s="34" t="str">
        <f t="shared" si="850"/>
        <v xml:space="preserve"> 0</v>
      </c>
      <c r="AF1473" s="34">
        <f t="shared" si="851"/>
        <v>0</v>
      </c>
      <c r="AG1473" s="34">
        <f t="shared" si="852"/>
        <v>0</v>
      </c>
      <c r="AH1473" s="34" t="str">
        <f t="shared" si="853"/>
        <v/>
      </c>
      <c r="AI1473" s="172" t="str">
        <f>IF(AJ1473&lt;&gt;"",MAX(AI$3:AI1472)+1,"")</f>
        <v/>
      </c>
      <c r="AJ1473" s="172" t="str">
        <f t="shared" si="854"/>
        <v/>
      </c>
      <c r="AK1473" s="172" t="str">
        <f t="shared" si="855"/>
        <v/>
      </c>
      <c r="AL1473" s="172" t="str">
        <f t="shared" si="856"/>
        <v/>
      </c>
      <c r="AM1473" s="172" t="str">
        <f>IF(AN1473&lt;&gt;"",MAX(AM$3:AM1472)+1,"")</f>
        <v/>
      </c>
      <c r="AN1473" s="172" t="str">
        <f t="shared" si="857"/>
        <v/>
      </c>
      <c r="AO1473" s="172" t="str">
        <f t="shared" si="858"/>
        <v/>
      </c>
      <c r="AP1473" s="172" t="str">
        <f t="shared" si="859"/>
        <v/>
      </c>
      <c r="AQ1473" s="172" t="str">
        <f t="shared" si="860"/>
        <v/>
      </c>
      <c r="AR1473" s="172" t="str">
        <f>Table1[[#This Row],[Sex ]]&amp;Table1[[#This Row],[Month]]</f>
        <v/>
      </c>
    </row>
    <row r="1474" spans="2:44" x14ac:dyDescent="0.3">
      <c r="B1474" s="14"/>
      <c r="C1474" s="14"/>
      <c r="D1474" s="14"/>
      <c r="E1474" s="14"/>
      <c r="F1474" s="14"/>
      <c r="G1474" s="14"/>
      <c r="H1474" s="14"/>
      <c r="I1474" s="14"/>
      <c r="J1474" s="14"/>
      <c r="K1474" s="14"/>
      <c r="L1474" s="14"/>
      <c r="M1474" s="24" t="str">
        <f t="shared" si="832"/>
        <v/>
      </c>
      <c r="N1474" s="24" t="str">
        <f t="shared" si="833"/>
        <v/>
      </c>
      <c r="O1474" s="24" t="str">
        <f t="shared" si="834"/>
        <v xml:space="preserve"> </v>
      </c>
      <c r="P1474" s="24">
        <f t="shared" si="835"/>
        <v>0</v>
      </c>
      <c r="Q1474" s="25">
        <f t="shared" si="836"/>
        <v>0</v>
      </c>
      <c r="R1474" s="26">
        <f t="shared" si="837"/>
        <v>0</v>
      </c>
      <c r="S1474" s="24" t="str">
        <f t="shared" si="838"/>
        <v/>
      </c>
      <c r="T1474" s="24" t="str">
        <f t="shared" si="839"/>
        <v/>
      </c>
      <c r="U1474" s="24" t="str">
        <f t="shared" si="840"/>
        <v/>
      </c>
      <c r="V1474" s="24" t="str">
        <f t="shared" si="841"/>
        <v/>
      </c>
      <c r="W1474" s="24" t="str">
        <f t="shared" si="842"/>
        <v/>
      </c>
      <c r="X1474" s="24" t="str">
        <f t="shared" si="843"/>
        <v/>
      </c>
      <c r="Y1474" s="24" t="str">
        <f t="shared" si="844"/>
        <v/>
      </c>
      <c r="Z1474" s="24" t="str">
        <f t="shared" si="845"/>
        <v/>
      </c>
      <c r="AA1474" s="24" t="b">
        <f t="shared" si="846"/>
        <v>0</v>
      </c>
      <c r="AB1474" s="34" t="str">
        <f t="shared" si="847"/>
        <v/>
      </c>
      <c r="AC1474" s="34">
        <f t="shared" si="848"/>
        <v>0</v>
      </c>
      <c r="AD1474" s="34">
        <f t="shared" si="849"/>
        <v>0</v>
      </c>
      <c r="AE1474" s="34" t="str">
        <f t="shared" si="850"/>
        <v xml:space="preserve"> 0</v>
      </c>
      <c r="AF1474" s="34">
        <f t="shared" si="851"/>
        <v>0</v>
      </c>
      <c r="AG1474" s="34">
        <f t="shared" si="852"/>
        <v>0</v>
      </c>
      <c r="AH1474" s="34" t="str">
        <f t="shared" si="853"/>
        <v/>
      </c>
      <c r="AI1474" s="172" t="str">
        <f>IF(AJ1474&lt;&gt;"",MAX(AI$3:AI1473)+1,"")</f>
        <v/>
      </c>
      <c r="AJ1474" s="172" t="str">
        <f t="shared" si="854"/>
        <v/>
      </c>
      <c r="AK1474" s="172" t="str">
        <f t="shared" si="855"/>
        <v/>
      </c>
      <c r="AL1474" s="172" t="str">
        <f t="shared" si="856"/>
        <v/>
      </c>
      <c r="AM1474" s="172" t="str">
        <f>IF(AN1474&lt;&gt;"",MAX(AM$3:AM1473)+1,"")</f>
        <v/>
      </c>
      <c r="AN1474" s="172" t="str">
        <f t="shared" si="857"/>
        <v/>
      </c>
      <c r="AO1474" s="172" t="str">
        <f t="shared" si="858"/>
        <v/>
      </c>
      <c r="AP1474" s="172" t="str">
        <f t="shared" si="859"/>
        <v/>
      </c>
      <c r="AQ1474" s="172" t="str">
        <f t="shared" si="860"/>
        <v/>
      </c>
      <c r="AR1474" s="172" t="str">
        <f>Table1[[#This Row],[Sex ]]&amp;Table1[[#This Row],[Month]]</f>
        <v/>
      </c>
    </row>
    <row r="1475" spans="2:44" x14ac:dyDescent="0.3">
      <c r="B1475" s="14"/>
      <c r="C1475" s="14"/>
      <c r="D1475" s="14"/>
      <c r="E1475" s="14"/>
      <c r="F1475" s="14"/>
      <c r="G1475" s="14"/>
      <c r="H1475" s="14"/>
      <c r="I1475" s="14"/>
      <c r="J1475" s="14"/>
      <c r="K1475" s="14"/>
      <c r="L1475" s="14"/>
      <c r="M1475" s="24" t="str">
        <f t="shared" si="832"/>
        <v/>
      </c>
      <c r="N1475" s="24" t="str">
        <f t="shared" si="833"/>
        <v/>
      </c>
      <c r="O1475" s="24" t="str">
        <f t="shared" si="834"/>
        <v xml:space="preserve"> </v>
      </c>
      <c r="P1475" s="24">
        <f t="shared" si="835"/>
        <v>0</v>
      </c>
      <c r="Q1475" s="25">
        <f t="shared" si="836"/>
        <v>0</v>
      </c>
      <c r="R1475" s="26">
        <f t="shared" si="837"/>
        <v>0</v>
      </c>
      <c r="S1475" s="24" t="str">
        <f t="shared" si="838"/>
        <v/>
      </c>
      <c r="T1475" s="24" t="str">
        <f t="shared" si="839"/>
        <v/>
      </c>
      <c r="U1475" s="24" t="str">
        <f t="shared" si="840"/>
        <v/>
      </c>
      <c r="V1475" s="24" t="str">
        <f t="shared" si="841"/>
        <v/>
      </c>
      <c r="W1475" s="24" t="str">
        <f t="shared" si="842"/>
        <v/>
      </c>
      <c r="X1475" s="24" t="str">
        <f t="shared" si="843"/>
        <v/>
      </c>
      <c r="Y1475" s="24" t="str">
        <f t="shared" si="844"/>
        <v/>
      </c>
      <c r="Z1475" s="24" t="str">
        <f t="shared" si="845"/>
        <v/>
      </c>
      <c r="AA1475" s="24" t="b">
        <f t="shared" si="846"/>
        <v>0</v>
      </c>
      <c r="AB1475" s="34" t="str">
        <f t="shared" si="847"/>
        <v/>
      </c>
      <c r="AC1475" s="34">
        <f t="shared" si="848"/>
        <v>0</v>
      </c>
      <c r="AD1475" s="34">
        <f t="shared" si="849"/>
        <v>0</v>
      </c>
      <c r="AE1475" s="34" t="str">
        <f t="shared" si="850"/>
        <v xml:space="preserve"> 0</v>
      </c>
      <c r="AF1475" s="34">
        <f t="shared" si="851"/>
        <v>0</v>
      </c>
      <c r="AG1475" s="34">
        <f t="shared" si="852"/>
        <v>0</v>
      </c>
      <c r="AH1475" s="34" t="str">
        <f t="shared" si="853"/>
        <v/>
      </c>
      <c r="AI1475" s="172" t="str">
        <f>IF(AJ1475&lt;&gt;"",MAX(AI$3:AI1474)+1,"")</f>
        <v/>
      </c>
      <c r="AJ1475" s="172" t="str">
        <f t="shared" si="854"/>
        <v/>
      </c>
      <c r="AK1475" s="172" t="str">
        <f t="shared" si="855"/>
        <v/>
      </c>
      <c r="AL1475" s="172" t="str">
        <f t="shared" si="856"/>
        <v/>
      </c>
      <c r="AM1475" s="172" t="str">
        <f>IF(AN1475&lt;&gt;"",MAX(AM$3:AM1474)+1,"")</f>
        <v/>
      </c>
      <c r="AN1475" s="172" t="str">
        <f t="shared" si="857"/>
        <v/>
      </c>
      <c r="AO1475" s="172" t="str">
        <f t="shared" si="858"/>
        <v/>
      </c>
      <c r="AP1475" s="172" t="str">
        <f t="shared" si="859"/>
        <v/>
      </c>
      <c r="AQ1475" s="172" t="str">
        <f t="shared" si="860"/>
        <v/>
      </c>
      <c r="AR1475" s="172" t="str">
        <f>Table1[[#This Row],[Sex ]]&amp;Table1[[#This Row],[Month]]</f>
        <v/>
      </c>
    </row>
    <row r="1476" spans="2:44" x14ac:dyDescent="0.3">
      <c r="B1476" s="14"/>
      <c r="C1476" s="14"/>
      <c r="D1476" s="14"/>
      <c r="E1476" s="14"/>
      <c r="F1476" s="14"/>
      <c r="G1476" s="14"/>
      <c r="H1476" s="14"/>
      <c r="I1476" s="14"/>
      <c r="J1476" s="14"/>
      <c r="K1476" s="14"/>
      <c r="L1476" s="14"/>
      <c r="M1476" s="24" t="str">
        <f t="shared" si="832"/>
        <v/>
      </c>
      <c r="N1476" s="24" t="str">
        <f t="shared" si="833"/>
        <v/>
      </c>
      <c r="O1476" s="24" t="str">
        <f t="shared" si="834"/>
        <v xml:space="preserve"> </v>
      </c>
      <c r="P1476" s="24">
        <f t="shared" si="835"/>
        <v>0</v>
      </c>
      <c r="Q1476" s="25">
        <f t="shared" si="836"/>
        <v>0</v>
      </c>
      <c r="R1476" s="26">
        <f t="shared" si="837"/>
        <v>0</v>
      </c>
      <c r="S1476" s="24" t="str">
        <f t="shared" si="838"/>
        <v/>
      </c>
      <c r="T1476" s="24" t="str">
        <f t="shared" si="839"/>
        <v/>
      </c>
      <c r="U1476" s="24" t="str">
        <f t="shared" si="840"/>
        <v/>
      </c>
      <c r="V1476" s="24" t="str">
        <f t="shared" si="841"/>
        <v/>
      </c>
      <c r="W1476" s="24" t="str">
        <f t="shared" si="842"/>
        <v/>
      </c>
      <c r="X1476" s="24" t="str">
        <f t="shared" si="843"/>
        <v/>
      </c>
      <c r="Y1476" s="24" t="str">
        <f t="shared" si="844"/>
        <v/>
      </c>
      <c r="Z1476" s="24" t="str">
        <f t="shared" si="845"/>
        <v/>
      </c>
      <c r="AA1476" s="24" t="b">
        <f t="shared" si="846"/>
        <v>0</v>
      </c>
      <c r="AB1476" s="34" t="str">
        <f t="shared" si="847"/>
        <v/>
      </c>
      <c r="AC1476" s="34">
        <f t="shared" si="848"/>
        <v>0</v>
      </c>
      <c r="AD1476" s="34">
        <f t="shared" si="849"/>
        <v>0</v>
      </c>
      <c r="AE1476" s="34" t="str">
        <f t="shared" si="850"/>
        <v xml:space="preserve"> 0</v>
      </c>
      <c r="AF1476" s="34">
        <f t="shared" si="851"/>
        <v>0</v>
      </c>
      <c r="AG1476" s="34">
        <f t="shared" si="852"/>
        <v>0</v>
      </c>
      <c r="AH1476" s="34" t="str">
        <f t="shared" si="853"/>
        <v/>
      </c>
      <c r="AI1476" s="172" t="str">
        <f>IF(AJ1476&lt;&gt;"",MAX(AI$3:AI1475)+1,"")</f>
        <v/>
      </c>
      <c r="AJ1476" s="172" t="str">
        <f t="shared" si="854"/>
        <v/>
      </c>
      <c r="AK1476" s="172" t="str">
        <f t="shared" si="855"/>
        <v/>
      </c>
      <c r="AL1476" s="172" t="str">
        <f t="shared" si="856"/>
        <v/>
      </c>
      <c r="AM1476" s="172" t="str">
        <f>IF(AN1476&lt;&gt;"",MAX(AM$3:AM1475)+1,"")</f>
        <v/>
      </c>
      <c r="AN1476" s="172" t="str">
        <f t="shared" si="857"/>
        <v/>
      </c>
      <c r="AO1476" s="172" t="str">
        <f t="shared" si="858"/>
        <v/>
      </c>
      <c r="AP1476" s="172" t="str">
        <f t="shared" si="859"/>
        <v/>
      </c>
      <c r="AQ1476" s="172" t="str">
        <f t="shared" si="860"/>
        <v/>
      </c>
      <c r="AR1476" s="172" t="str">
        <f>Table1[[#This Row],[Sex ]]&amp;Table1[[#This Row],[Month]]</f>
        <v/>
      </c>
    </row>
    <row r="1477" spans="2:44" x14ac:dyDescent="0.3">
      <c r="B1477" s="14"/>
      <c r="C1477" s="14"/>
      <c r="D1477" s="14"/>
      <c r="E1477" s="14"/>
      <c r="F1477" s="14"/>
      <c r="G1477" s="14"/>
      <c r="H1477" s="14"/>
      <c r="I1477" s="14"/>
      <c r="J1477" s="14"/>
      <c r="K1477" s="14"/>
      <c r="L1477" s="14"/>
      <c r="M1477" s="24" t="str">
        <f t="shared" si="832"/>
        <v/>
      </c>
      <c r="N1477" s="24" t="str">
        <f t="shared" si="833"/>
        <v/>
      </c>
      <c r="O1477" s="24" t="str">
        <f t="shared" si="834"/>
        <v xml:space="preserve"> </v>
      </c>
      <c r="P1477" s="24">
        <f t="shared" si="835"/>
        <v>0</v>
      </c>
      <c r="Q1477" s="25">
        <f t="shared" si="836"/>
        <v>0</v>
      </c>
      <c r="R1477" s="26">
        <f t="shared" si="837"/>
        <v>0</v>
      </c>
      <c r="S1477" s="24" t="str">
        <f t="shared" si="838"/>
        <v/>
      </c>
      <c r="T1477" s="24" t="str">
        <f t="shared" si="839"/>
        <v/>
      </c>
      <c r="U1477" s="24" t="str">
        <f t="shared" si="840"/>
        <v/>
      </c>
      <c r="V1477" s="24" t="str">
        <f t="shared" si="841"/>
        <v/>
      </c>
      <c r="W1477" s="24" t="str">
        <f t="shared" si="842"/>
        <v/>
      </c>
      <c r="X1477" s="24" t="str">
        <f t="shared" si="843"/>
        <v/>
      </c>
      <c r="Y1477" s="24" t="str">
        <f t="shared" si="844"/>
        <v/>
      </c>
      <c r="Z1477" s="24" t="str">
        <f t="shared" si="845"/>
        <v/>
      </c>
      <c r="AA1477" s="24" t="b">
        <f t="shared" si="846"/>
        <v>0</v>
      </c>
      <c r="AB1477" s="34" t="str">
        <f t="shared" si="847"/>
        <v/>
      </c>
      <c r="AC1477" s="34">
        <f t="shared" si="848"/>
        <v>0</v>
      </c>
      <c r="AD1477" s="34">
        <f t="shared" si="849"/>
        <v>0</v>
      </c>
      <c r="AE1477" s="34" t="str">
        <f t="shared" si="850"/>
        <v xml:space="preserve"> 0</v>
      </c>
      <c r="AF1477" s="34">
        <f t="shared" si="851"/>
        <v>0</v>
      </c>
      <c r="AG1477" s="34">
        <f t="shared" si="852"/>
        <v>0</v>
      </c>
      <c r="AH1477" s="34" t="str">
        <f t="shared" si="853"/>
        <v/>
      </c>
      <c r="AI1477" s="172" t="str">
        <f>IF(AJ1477&lt;&gt;"",MAX(AI$3:AI1476)+1,"")</f>
        <v/>
      </c>
      <c r="AJ1477" s="172" t="str">
        <f t="shared" si="854"/>
        <v/>
      </c>
      <c r="AK1477" s="172" t="str">
        <f t="shared" si="855"/>
        <v/>
      </c>
      <c r="AL1477" s="172" t="str">
        <f t="shared" si="856"/>
        <v/>
      </c>
      <c r="AM1477" s="172" t="str">
        <f>IF(AN1477&lt;&gt;"",MAX(AM$3:AM1476)+1,"")</f>
        <v/>
      </c>
      <c r="AN1477" s="172" t="str">
        <f t="shared" si="857"/>
        <v/>
      </c>
      <c r="AO1477" s="172" t="str">
        <f t="shared" si="858"/>
        <v/>
      </c>
      <c r="AP1477" s="172" t="str">
        <f t="shared" si="859"/>
        <v/>
      </c>
      <c r="AQ1477" s="172" t="str">
        <f t="shared" si="860"/>
        <v/>
      </c>
      <c r="AR1477" s="172" t="str">
        <f>Table1[[#This Row],[Sex ]]&amp;Table1[[#This Row],[Month]]</f>
        <v/>
      </c>
    </row>
    <row r="1478" spans="2:44" x14ac:dyDescent="0.3">
      <c r="B1478" s="14"/>
      <c r="C1478" s="14"/>
      <c r="D1478" s="14"/>
      <c r="E1478" s="14"/>
      <c r="F1478" s="14"/>
      <c r="G1478" s="14"/>
      <c r="H1478" s="14"/>
      <c r="I1478" s="14"/>
      <c r="J1478" s="14"/>
      <c r="K1478" s="14"/>
      <c r="L1478" s="14"/>
      <c r="M1478" s="24" t="str">
        <f t="shared" si="832"/>
        <v/>
      </c>
      <c r="N1478" s="24" t="str">
        <f t="shared" si="833"/>
        <v/>
      </c>
      <c r="O1478" s="24" t="str">
        <f t="shared" si="834"/>
        <v xml:space="preserve"> </v>
      </c>
      <c r="P1478" s="24">
        <f t="shared" si="835"/>
        <v>0</v>
      </c>
      <c r="Q1478" s="25">
        <f t="shared" si="836"/>
        <v>0</v>
      </c>
      <c r="R1478" s="26">
        <f t="shared" si="837"/>
        <v>0</v>
      </c>
      <c r="S1478" s="24" t="str">
        <f t="shared" si="838"/>
        <v/>
      </c>
      <c r="T1478" s="24" t="str">
        <f t="shared" si="839"/>
        <v/>
      </c>
      <c r="U1478" s="24" t="str">
        <f t="shared" si="840"/>
        <v/>
      </c>
      <c r="V1478" s="24" t="str">
        <f t="shared" si="841"/>
        <v/>
      </c>
      <c r="W1478" s="24" t="str">
        <f t="shared" si="842"/>
        <v/>
      </c>
      <c r="X1478" s="24" t="str">
        <f t="shared" si="843"/>
        <v/>
      </c>
      <c r="Y1478" s="24" t="str">
        <f t="shared" si="844"/>
        <v/>
      </c>
      <c r="Z1478" s="24" t="str">
        <f t="shared" si="845"/>
        <v/>
      </c>
      <c r="AA1478" s="24" t="b">
        <f t="shared" si="846"/>
        <v>0</v>
      </c>
      <c r="AB1478" s="34" t="str">
        <f t="shared" si="847"/>
        <v/>
      </c>
      <c r="AC1478" s="34">
        <f t="shared" si="848"/>
        <v>0</v>
      </c>
      <c r="AD1478" s="34">
        <f t="shared" si="849"/>
        <v>0</v>
      </c>
      <c r="AE1478" s="34" t="str">
        <f t="shared" si="850"/>
        <v xml:space="preserve"> 0</v>
      </c>
      <c r="AF1478" s="34">
        <f t="shared" si="851"/>
        <v>0</v>
      </c>
      <c r="AG1478" s="34">
        <f t="shared" si="852"/>
        <v>0</v>
      </c>
      <c r="AH1478" s="34" t="str">
        <f t="shared" si="853"/>
        <v/>
      </c>
      <c r="AI1478" s="172" t="str">
        <f>IF(AJ1478&lt;&gt;"",MAX(AI$3:AI1477)+1,"")</f>
        <v/>
      </c>
      <c r="AJ1478" s="172" t="str">
        <f t="shared" si="854"/>
        <v/>
      </c>
      <c r="AK1478" s="172" t="str">
        <f t="shared" si="855"/>
        <v/>
      </c>
      <c r="AL1478" s="172" t="str">
        <f t="shared" si="856"/>
        <v/>
      </c>
      <c r="AM1478" s="172" t="str">
        <f>IF(AN1478&lt;&gt;"",MAX(AM$3:AM1477)+1,"")</f>
        <v/>
      </c>
      <c r="AN1478" s="172" t="str">
        <f t="shared" si="857"/>
        <v/>
      </c>
      <c r="AO1478" s="172" t="str">
        <f t="shared" si="858"/>
        <v/>
      </c>
      <c r="AP1478" s="172" t="str">
        <f t="shared" si="859"/>
        <v/>
      </c>
      <c r="AQ1478" s="172" t="str">
        <f t="shared" si="860"/>
        <v/>
      </c>
      <c r="AR1478" s="172" t="str">
        <f>Table1[[#This Row],[Sex ]]&amp;Table1[[#This Row],[Month]]</f>
        <v/>
      </c>
    </row>
    <row r="1479" spans="2:44" x14ac:dyDescent="0.3">
      <c r="B1479" s="14"/>
      <c r="C1479" s="14"/>
      <c r="D1479" s="14"/>
      <c r="E1479" s="14"/>
      <c r="F1479" s="14"/>
      <c r="G1479" s="14"/>
      <c r="H1479" s="14"/>
      <c r="I1479" s="14"/>
      <c r="J1479" s="14"/>
      <c r="K1479" s="14"/>
      <c r="L1479" s="14"/>
      <c r="M1479" s="24" t="str">
        <f t="shared" si="832"/>
        <v/>
      </c>
      <c r="N1479" s="24" t="str">
        <f t="shared" si="833"/>
        <v/>
      </c>
      <c r="O1479" s="24" t="str">
        <f t="shared" si="834"/>
        <v xml:space="preserve"> </v>
      </c>
      <c r="P1479" s="24">
        <f t="shared" si="835"/>
        <v>0</v>
      </c>
      <c r="Q1479" s="25">
        <f t="shared" si="836"/>
        <v>0</v>
      </c>
      <c r="R1479" s="26">
        <f t="shared" si="837"/>
        <v>0</v>
      </c>
      <c r="S1479" s="24" t="str">
        <f t="shared" si="838"/>
        <v/>
      </c>
      <c r="T1479" s="24" t="str">
        <f t="shared" si="839"/>
        <v/>
      </c>
      <c r="U1479" s="24" t="str">
        <f t="shared" si="840"/>
        <v/>
      </c>
      <c r="V1479" s="24" t="str">
        <f t="shared" si="841"/>
        <v/>
      </c>
      <c r="W1479" s="24" t="str">
        <f t="shared" si="842"/>
        <v/>
      </c>
      <c r="X1479" s="24" t="str">
        <f t="shared" si="843"/>
        <v/>
      </c>
      <c r="Y1479" s="24" t="str">
        <f t="shared" si="844"/>
        <v/>
      </c>
      <c r="Z1479" s="24" t="str">
        <f t="shared" si="845"/>
        <v/>
      </c>
      <c r="AA1479" s="24" t="b">
        <f t="shared" si="846"/>
        <v>0</v>
      </c>
      <c r="AB1479" s="34" t="str">
        <f t="shared" si="847"/>
        <v/>
      </c>
      <c r="AC1479" s="34">
        <f t="shared" si="848"/>
        <v>0</v>
      </c>
      <c r="AD1479" s="34">
        <f t="shared" si="849"/>
        <v>0</v>
      </c>
      <c r="AE1479" s="34" t="str">
        <f t="shared" si="850"/>
        <v xml:space="preserve"> 0</v>
      </c>
      <c r="AF1479" s="34">
        <f t="shared" si="851"/>
        <v>0</v>
      </c>
      <c r="AG1479" s="34">
        <f t="shared" si="852"/>
        <v>0</v>
      </c>
      <c r="AH1479" s="34" t="str">
        <f t="shared" si="853"/>
        <v/>
      </c>
      <c r="AI1479" s="172" t="str">
        <f>IF(AJ1479&lt;&gt;"",MAX(AI$3:AI1478)+1,"")</f>
        <v/>
      </c>
      <c r="AJ1479" s="172" t="str">
        <f t="shared" si="854"/>
        <v/>
      </c>
      <c r="AK1479" s="172" t="str">
        <f t="shared" si="855"/>
        <v/>
      </c>
      <c r="AL1479" s="172" t="str">
        <f t="shared" si="856"/>
        <v/>
      </c>
      <c r="AM1479" s="172" t="str">
        <f>IF(AN1479&lt;&gt;"",MAX(AM$3:AM1478)+1,"")</f>
        <v/>
      </c>
      <c r="AN1479" s="172" t="str">
        <f t="shared" si="857"/>
        <v/>
      </c>
      <c r="AO1479" s="172" t="str">
        <f t="shared" si="858"/>
        <v/>
      </c>
      <c r="AP1479" s="172" t="str">
        <f t="shared" si="859"/>
        <v/>
      </c>
      <c r="AQ1479" s="172" t="str">
        <f t="shared" si="860"/>
        <v/>
      </c>
      <c r="AR1479" s="172" t="str">
        <f>Table1[[#This Row],[Sex ]]&amp;Table1[[#This Row],[Month]]</f>
        <v/>
      </c>
    </row>
    <row r="1480" spans="2:44" x14ac:dyDescent="0.3">
      <c r="B1480" s="14"/>
      <c r="C1480" s="14"/>
      <c r="D1480" s="14"/>
      <c r="E1480" s="14"/>
      <c r="F1480" s="14"/>
      <c r="G1480" s="14"/>
      <c r="H1480" s="14"/>
      <c r="I1480" s="14"/>
      <c r="J1480" s="14"/>
      <c r="K1480" s="14"/>
      <c r="L1480" s="14"/>
      <c r="M1480" s="24" t="str">
        <f t="shared" si="832"/>
        <v/>
      </c>
      <c r="N1480" s="24" t="str">
        <f t="shared" si="833"/>
        <v/>
      </c>
      <c r="O1480" s="24" t="str">
        <f t="shared" si="834"/>
        <v xml:space="preserve"> </v>
      </c>
      <c r="P1480" s="24">
        <f t="shared" si="835"/>
        <v>0</v>
      </c>
      <c r="Q1480" s="25">
        <f t="shared" si="836"/>
        <v>0</v>
      </c>
      <c r="R1480" s="26">
        <f t="shared" si="837"/>
        <v>0</v>
      </c>
      <c r="S1480" s="24" t="str">
        <f t="shared" si="838"/>
        <v/>
      </c>
      <c r="T1480" s="24" t="str">
        <f t="shared" si="839"/>
        <v/>
      </c>
      <c r="U1480" s="24" t="str">
        <f t="shared" si="840"/>
        <v/>
      </c>
      <c r="V1480" s="24" t="str">
        <f t="shared" si="841"/>
        <v/>
      </c>
      <c r="W1480" s="24" t="str">
        <f t="shared" si="842"/>
        <v/>
      </c>
      <c r="X1480" s="24" t="str">
        <f t="shared" si="843"/>
        <v/>
      </c>
      <c r="Y1480" s="24" t="str">
        <f t="shared" si="844"/>
        <v/>
      </c>
      <c r="Z1480" s="24" t="str">
        <f t="shared" si="845"/>
        <v/>
      </c>
      <c r="AA1480" s="24" t="b">
        <f t="shared" si="846"/>
        <v>0</v>
      </c>
      <c r="AB1480" s="34" t="str">
        <f t="shared" si="847"/>
        <v/>
      </c>
      <c r="AC1480" s="34">
        <f t="shared" si="848"/>
        <v>0</v>
      </c>
      <c r="AD1480" s="34">
        <f t="shared" si="849"/>
        <v>0</v>
      </c>
      <c r="AE1480" s="34" t="str">
        <f t="shared" si="850"/>
        <v xml:space="preserve"> 0</v>
      </c>
      <c r="AF1480" s="34">
        <f t="shared" si="851"/>
        <v>0</v>
      </c>
      <c r="AG1480" s="34">
        <f t="shared" si="852"/>
        <v>0</v>
      </c>
      <c r="AH1480" s="34" t="str">
        <f t="shared" si="853"/>
        <v/>
      </c>
      <c r="AI1480" s="172" t="str">
        <f>IF(AJ1480&lt;&gt;"",MAX(AI$3:AI1479)+1,"")</f>
        <v/>
      </c>
      <c r="AJ1480" s="172" t="str">
        <f t="shared" si="854"/>
        <v/>
      </c>
      <c r="AK1480" s="172" t="str">
        <f t="shared" si="855"/>
        <v/>
      </c>
      <c r="AL1480" s="172" t="str">
        <f t="shared" si="856"/>
        <v/>
      </c>
      <c r="AM1480" s="172" t="str">
        <f>IF(AN1480&lt;&gt;"",MAX(AM$3:AM1479)+1,"")</f>
        <v/>
      </c>
      <c r="AN1480" s="172" t="str">
        <f t="shared" si="857"/>
        <v/>
      </c>
      <c r="AO1480" s="172" t="str">
        <f t="shared" si="858"/>
        <v/>
      </c>
      <c r="AP1480" s="172" t="str">
        <f t="shared" si="859"/>
        <v/>
      </c>
      <c r="AQ1480" s="172" t="str">
        <f t="shared" si="860"/>
        <v/>
      </c>
      <c r="AR1480" s="172" t="str">
        <f>Table1[[#This Row],[Sex ]]&amp;Table1[[#This Row],[Month]]</f>
        <v/>
      </c>
    </row>
    <row r="1481" spans="2:44" x14ac:dyDescent="0.3">
      <c r="B1481" s="14"/>
      <c r="C1481" s="14"/>
      <c r="D1481" s="14"/>
      <c r="E1481" s="14"/>
      <c r="F1481" s="14"/>
      <c r="G1481" s="14"/>
      <c r="H1481" s="14"/>
      <c r="I1481" s="14"/>
      <c r="J1481" s="14"/>
      <c r="K1481" s="14"/>
      <c r="L1481" s="14"/>
      <c r="M1481" s="24" t="str">
        <f t="shared" si="832"/>
        <v/>
      </c>
      <c r="N1481" s="24" t="str">
        <f t="shared" si="833"/>
        <v/>
      </c>
      <c r="O1481" s="24" t="str">
        <f t="shared" si="834"/>
        <v xml:space="preserve"> </v>
      </c>
      <c r="P1481" s="24">
        <f t="shared" si="835"/>
        <v>0</v>
      </c>
      <c r="Q1481" s="25">
        <f t="shared" si="836"/>
        <v>0</v>
      </c>
      <c r="R1481" s="26">
        <f t="shared" si="837"/>
        <v>0</v>
      </c>
      <c r="S1481" s="24" t="str">
        <f t="shared" si="838"/>
        <v/>
      </c>
      <c r="T1481" s="24" t="str">
        <f t="shared" si="839"/>
        <v/>
      </c>
      <c r="U1481" s="24" t="str">
        <f t="shared" si="840"/>
        <v/>
      </c>
      <c r="V1481" s="24" t="str">
        <f t="shared" si="841"/>
        <v/>
      </c>
      <c r="W1481" s="24" t="str">
        <f t="shared" si="842"/>
        <v/>
      </c>
      <c r="X1481" s="24" t="str">
        <f t="shared" si="843"/>
        <v/>
      </c>
      <c r="Y1481" s="24" t="str">
        <f t="shared" si="844"/>
        <v/>
      </c>
      <c r="Z1481" s="24" t="str">
        <f t="shared" si="845"/>
        <v/>
      </c>
      <c r="AA1481" s="24" t="b">
        <f t="shared" si="846"/>
        <v>0</v>
      </c>
      <c r="AB1481" s="34" t="str">
        <f t="shared" si="847"/>
        <v/>
      </c>
      <c r="AC1481" s="34">
        <f t="shared" si="848"/>
        <v>0</v>
      </c>
      <c r="AD1481" s="34">
        <f t="shared" si="849"/>
        <v>0</v>
      </c>
      <c r="AE1481" s="34" t="str">
        <f t="shared" si="850"/>
        <v xml:space="preserve"> 0</v>
      </c>
      <c r="AF1481" s="34">
        <f t="shared" si="851"/>
        <v>0</v>
      </c>
      <c r="AG1481" s="34">
        <f t="shared" si="852"/>
        <v>0</v>
      </c>
      <c r="AH1481" s="34" t="str">
        <f t="shared" si="853"/>
        <v/>
      </c>
      <c r="AI1481" s="172" t="str">
        <f>IF(AJ1481&lt;&gt;"",MAX(AI$3:AI1480)+1,"")</f>
        <v/>
      </c>
      <c r="AJ1481" s="172" t="str">
        <f t="shared" si="854"/>
        <v/>
      </c>
      <c r="AK1481" s="172" t="str">
        <f t="shared" si="855"/>
        <v/>
      </c>
      <c r="AL1481" s="172" t="str">
        <f t="shared" si="856"/>
        <v/>
      </c>
      <c r="AM1481" s="172" t="str">
        <f>IF(AN1481&lt;&gt;"",MAX(AM$3:AM1480)+1,"")</f>
        <v/>
      </c>
      <c r="AN1481" s="172" t="str">
        <f t="shared" si="857"/>
        <v/>
      </c>
      <c r="AO1481" s="172" t="str">
        <f t="shared" si="858"/>
        <v/>
      </c>
      <c r="AP1481" s="172" t="str">
        <f t="shared" si="859"/>
        <v/>
      </c>
      <c r="AQ1481" s="172" t="str">
        <f t="shared" si="860"/>
        <v/>
      </c>
      <c r="AR1481" s="172" t="str">
        <f>Table1[[#This Row],[Sex ]]&amp;Table1[[#This Row],[Month]]</f>
        <v/>
      </c>
    </row>
    <row r="1482" spans="2:44" x14ac:dyDescent="0.3">
      <c r="B1482" s="14"/>
      <c r="C1482" s="14"/>
      <c r="D1482" s="14"/>
      <c r="E1482" s="14"/>
      <c r="F1482" s="14"/>
      <c r="G1482" s="14"/>
      <c r="H1482" s="14"/>
      <c r="I1482" s="14"/>
      <c r="J1482" s="14"/>
      <c r="K1482" s="14"/>
      <c r="L1482" s="14"/>
      <c r="M1482" s="24" t="str">
        <f t="shared" si="832"/>
        <v/>
      </c>
      <c r="N1482" s="24" t="str">
        <f t="shared" si="833"/>
        <v/>
      </c>
      <c r="O1482" s="24" t="str">
        <f t="shared" si="834"/>
        <v xml:space="preserve"> </v>
      </c>
      <c r="P1482" s="24">
        <f t="shared" si="835"/>
        <v>0</v>
      </c>
      <c r="Q1482" s="25">
        <f t="shared" si="836"/>
        <v>0</v>
      </c>
      <c r="R1482" s="26">
        <f t="shared" si="837"/>
        <v>0</v>
      </c>
      <c r="S1482" s="24" t="str">
        <f t="shared" si="838"/>
        <v/>
      </c>
      <c r="T1482" s="24" t="str">
        <f t="shared" si="839"/>
        <v/>
      </c>
      <c r="U1482" s="24" t="str">
        <f t="shared" si="840"/>
        <v/>
      </c>
      <c r="V1482" s="24" t="str">
        <f t="shared" si="841"/>
        <v/>
      </c>
      <c r="W1482" s="24" t="str">
        <f t="shared" si="842"/>
        <v/>
      </c>
      <c r="X1482" s="24" t="str">
        <f t="shared" si="843"/>
        <v/>
      </c>
      <c r="Y1482" s="24" t="str">
        <f t="shared" si="844"/>
        <v/>
      </c>
      <c r="Z1482" s="24" t="str">
        <f t="shared" si="845"/>
        <v/>
      </c>
      <c r="AA1482" s="24" t="b">
        <f t="shared" si="846"/>
        <v>0</v>
      </c>
      <c r="AB1482" s="34" t="str">
        <f t="shared" si="847"/>
        <v/>
      </c>
      <c r="AC1482" s="34">
        <f t="shared" si="848"/>
        <v>0</v>
      </c>
      <c r="AD1482" s="34">
        <f t="shared" si="849"/>
        <v>0</v>
      </c>
      <c r="AE1482" s="34" t="str">
        <f t="shared" si="850"/>
        <v xml:space="preserve"> 0</v>
      </c>
      <c r="AF1482" s="34">
        <f t="shared" si="851"/>
        <v>0</v>
      </c>
      <c r="AG1482" s="34">
        <f t="shared" si="852"/>
        <v>0</v>
      </c>
      <c r="AH1482" s="34" t="str">
        <f t="shared" si="853"/>
        <v/>
      </c>
      <c r="AI1482" s="172" t="str">
        <f>IF(AJ1482&lt;&gt;"",MAX(AI$3:AI1481)+1,"")</f>
        <v/>
      </c>
      <c r="AJ1482" s="172" t="str">
        <f t="shared" si="854"/>
        <v/>
      </c>
      <c r="AK1482" s="172" t="str">
        <f t="shared" si="855"/>
        <v/>
      </c>
      <c r="AL1482" s="172" t="str">
        <f t="shared" si="856"/>
        <v/>
      </c>
      <c r="AM1482" s="172" t="str">
        <f>IF(AN1482&lt;&gt;"",MAX(AM$3:AM1481)+1,"")</f>
        <v/>
      </c>
      <c r="AN1482" s="172" t="str">
        <f t="shared" si="857"/>
        <v/>
      </c>
      <c r="AO1482" s="172" t="str">
        <f t="shared" si="858"/>
        <v/>
      </c>
      <c r="AP1482" s="172" t="str">
        <f t="shared" si="859"/>
        <v/>
      </c>
      <c r="AQ1482" s="172" t="str">
        <f t="shared" si="860"/>
        <v/>
      </c>
      <c r="AR1482" s="172" t="str">
        <f>Table1[[#This Row],[Sex ]]&amp;Table1[[#This Row],[Month]]</f>
        <v/>
      </c>
    </row>
    <row r="1483" spans="2:44" x14ac:dyDescent="0.3">
      <c r="B1483" s="14"/>
      <c r="C1483" s="14"/>
      <c r="D1483" s="14"/>
      <c r="E1483" s="14"/>
      <c r="F1483" s="14"/>
      <c r="G1483" s="14"/>
      <c r="H1483" s="14"/>
      <c r="I1483" s="14"/>
      <c r="J1483" s="14"/>
      <c r="K1483" s="14"/>
      <c r="L1483" s="14"/>
      <c r="M1483" s="24" t="str">
        <f t="shared" si="832"/>
        <v/>
      </c>
      <c r="N1483" s="24" t="str">
        <f t="shared" si="833"/>
        <v/>
      </c>
      <c r="O1483" s="24" t="str">
        <f t="shared" si="834"/>
        <v xml:space="preserve"> </v>
      </c>
      <c r="P1483" s="24">
        <f t="shared" si="835"/>
        <v>0</v>
      </c>
      <c r="Q1483" s="25">
        <f t="shared" si="836"/>
        <v>0</v>
      </c>
      <c r="R1483" s="26">
        <f t="shared" si="837"/>
        <v>0</v>
      </c>
      <c r="S1483" s="24" t="str">
        <f t="shared" si="838"/>
        <v/>
      </c>
      <c r="T1483" s="24" t="str">
        <f t="shared" si="839"/>
        <v/>
      </c>
      <c r="U1483" s="24" t="str">
        <f t="shared" si="840"/>
        <v/>
      </c>
      <c r="V1483" s="24" t="str">
        <f t="shared" si="841"/>
        <v/>
      </c>
      <c r="W1483" s="24" t="str">
        <f t="shared" si="842"/>
        <v/>
      </c>
      <c r="X1483" s="24" t="str">
        <f t="shared" si="843"/>
        <v/>
      </c>
      <c r="Y1483" s="24" t="str">
        <f t="shared" si="844"/>
        <v/>
      </c>
      <c r="Z1483" s="24" t="str">
        <f t="shared" si="845"/>
        <v/>
      </c>
      <c r="AA1483" s="24" t="b">
        <f t="shared" si="846"/>
        <v>0</v>
      </c>
      <c r="AB1483" s="34" t="str">
        <f t="shared" si="847"/>
        <v/>
      </c>
      <c r="AC1483" s="34">
        <f t="shared" si="848"/>
        <v>0</v>
      </c>
      <c r="AD1483" s="34">
        <f t="shared" si="849"/>
        <v>0</v>
      </c>
      <c r="AE1483" s="34" t="str">
        <f t="shared" si="850"/>
        <v xml:space="preserve"> 0</v>
      </c>
      <c r="AF1483" s="34">
        <f t="shared" si="851"/>
        <v>0</v>
      </c>
      <c r="AG1483" s="34">
        <f t="shared" si="852"/>
        <v>0</v>
      </c>
      <c r="AH1483" s="34" t="str">
        <f t="shared" si="853"/>
        <v/>
      </c>
      <c r="AI1483" s="172" t="str">
        <f>IF(AJ1483&lt;&gt;"",MAX(AI$3:AI1482)+1,"")</f>
        <v/>
      </c>
      <c r="AJ1483" s="172" t="str">
        <f t="shared" si="854"/>
        <v/>
      </c>
      <c r="AK1483" s="172" t="str">
        <f t="shared" si="855"/>
        <v/>
      </c>
      <c r="AL1483" s="172" t="str">
        <f t="shared" si="856"/>
        <v/>
      </c>
      <c r="AM1483" s="172" t="str">
        <f>IF(AN1483&lt;&gt;"",MAX(AM$3:AM1482)+1,"")</f>
        <v/>
      </c>
      <c r="AN1483" s="172" t="str">
        <f t="shared" si="857"/>
        <v/>
      </c>
      <c r="AO1483" s="172" t="str">
        <f t="shared" si="858"/>
        <v/>
      </c>
      <c r="AP1483" s="172" t="str">
        <f t="shared" si="859"/>
        <v/>
      </c>
      <c r="AQ1483" s="172" t="str">
        <f t="shared" si="860"/>
        <v/>
      </c>
      <c r="AR1483" s="172" t="str">
        <f>Table1[[#This Row],[Sex ]]&amp;Table1[[#This Row],[Month]]</f>
        <v/>
      </c>
    </row>
    <row r="1484" spans="2:44" x14ac:dyDescent="0.3">
      <c r="B1484" s="14"/>
      <c r="C1484" s="14"/>
      <c r="D1484" s="14"/>
      <c r="E1484" s="14"/>
      <c r="F1484" s="14"/>
      <c r="G1484" s="14"/>
      <c r="H1484" s="14"/>
      <c r="I1484" s="14"/>
      <c r="J1484" s="14"/>
      <c r="K1484" s="14"/>
      <c r="L1484" s="14"/>
      <c r="M1484" s="24" t="str">
        <f t="shared" si="832"/>
        <v/>
      </c>
      <c r="N1484" s="24" t="str">
        <f t="shared" si="833"/>
        <v/>
      </c>
      <c r="O1484" s="24" t="str">
        <f t="shared" si="834"/>
        <v xml:space="preserve"> </v>
      </c>
      <c r="P1484" s="24">
        <f t="shared" si="835"/>
        <v>0</v>
      </c>
      <c r="Q1484" s="25">
        <f t="shared" si="836"/>
        <v>0</v>
      </c>
      <c r="R1484" s="26">
        <f t="shared" si="837"/>
        <v>0</v>
      </c>
      <c r="S1484" s="24" t="str">
        <f t="shared" si="838"/>
        <v/>
      </c>
      <c r="T1484" s="24" t="str">
        <f t="shared" si="839"/>
        <v/>
      </c>
      <c r="U1484" s="24" t="str">
        <f t="shared" si="840"/>
        <v/>
      </c>
      <c r="V1484" s="24" t="str">
        <f t="shared" si="841"/>
        <v/>
      </c>
      <c r="W1484" s="24" t="str">
        <f t="shared" si="842"/>
        <v/>
      </c>
      <c r="X1484" s="24" t="str">
        <f t="shared" si="843"/>
        <v/>
      </c>
      <c r="Y1484" s="24" t="str">
        <f t="shared" si="844"/>
        <v/>
      </c>
      <c r="Z1484" s="24" t="str">
        <f t="shared" si="845"/>
        <v/>
      </c>
      <c r="AA1484" s="24" t="b">
        <f t="shared" si="846"/>
        <v>0</v>
      </c>
      <c r="AB1484" s="34" t="str">
        <f t="shared" si="847"/>
        <v/>
      </c>
      <c r="AC1484" s="34">
        <f t="shared" si="848"/>
        <v>0</v>
      </c>
      <c r="AD1484" s="34">
        <f t="shared" si="849"/>
        <v>0</v>
      </c>
      <c r="AE1484" s="34" t="str">
        <f t="shared" si="850"/>
        <v xml:space="preserve"> 0</v>
      </c>
      <c r="AF1484" s="34">
        <f t="shared" si="851"/>
        <v>0</v>
      </c>
      <c r="AG1484" s="34">
        <f t="shared" si="852"/>
        <v>0</v>
      </c>
      <c r="AH1484" s="34" t="str">
        <f t="shared" si="853"/>
        <v/>
      </c>
      <c r="AI1484" s="172" t="str">
        <f>IF(AJ1484&lt;&gt;"",MAX(AI$3:AI1483)+1,"")</f>
        <v/>
      </c>
      <c r="AJ1484" s="172" t="str">
        <f t="shared" si="854"/>
        <v/>
      </c>
      <c r="AK1484" s="172" t="str">
        <f t="shared" si="855"/>
        <v/>
      </c>
      <c r="AL1484" s="172" t="str">
        <f t="shared" si="856"/>
        <v/>
      </c>
      <c r="AM1484" s="172" t="str">
        <f>IF(AN1484&lt;&gt;"",MAX(AM$3:AM1483)+1,"")</f>
        <v/>
      </c>
      <c r="AN1484" s="172" t="str">
        <f t="shared" si="857"/>
        <v/>
      </c>
      <c r="AO1484" s="172" t="str">
        <f t="shared" si="858"/>
        <v/>
      </c>
      <c r="AP1484" s="172" t="str">
        <f t="shared" si="859"/>
        <v/>
      </c>
      <c r="AQ1484" s="172" t="str">
        <f t="shared" si="860"/>
        <v/>
      </c>
      <c r="AR1484" s="172" t="str">
        <f>Table1[[#This Row],[Sex ]]&amp;Table1[[#This Row],[Month]]</f>
        <v/>
      </c>
    </row>
    <row r="1485" spans="2:44" x14ac:dyDescent="0.3">
      <c r="B1485" s="14"/>
      <c r="C1485" s="14"/>
      <c r="D1485" s="14"/>
      <c r="E1485" s="14"/>
      <c r="F1485" s="14"/>
      <c r="G1485" s="14"/>
      <c r="H1485" s="14"/>
      <c r="I1485" s="14"/>
      <c r="J1485" s="14"/>
      <c r="K1485" s="14"/>
      <c r="L1485" s="14"/>
      <c r="M1485" s="24" t="str">
        <f t="shared" si="832"/>
        <v/>
      </c>
      <c r="N1485" s="24" t="str">
        <f t="shared" si="833"/>
        <v/>
      </c>
      <c r="O1485" s="24" t="str">
        <f t="shared" si="834"/>
        <v xml:space="preserve"> </v>
      </c>
      <c r="P1485" s="24">
        <f t="shared" si="835"/>
        <v>0</v>
      </c>
      <c r="Q1485" s="25">
        <f t="shared" si="836"/>
        <v>0</v>
      </c>
      <c r="R1485" s="26">
        <f t="shared" si="837"/>
        <v>0</v>
      </c>
      <c r="S1485" s="24" t="str">
        <f t="shared" si="838"/>
        <v/>
      </c>
      <c r="T1485" s="24" t="str">
        <f t="shared" si="839"/>
        <v/>
      </c>
      <c r="U1485" s="24" t="str">
        <f t="shared" si="840"/>
        <v/>
      </c>
      <c r="V1485" s="24" t="str">
        <f t="shared" si="841"/>
        <v/>
      </c>
      <c r="W1485" s="24" t="str">
        <f t="shared" si="842"/>
        <v/>
      </c>
      <c r="X1485" s="24" t="str">
        <f t="shared" si="843"/>
        <v/>
      </c>
      <c r="Y1485" s="24" t="str">
        <f t="shared" si="844"/>
        <v/>
      </c>
      <c r="Z1485" s="24" t="str">
        <f t="shared" si="845"/>
        <v/>
      </c>
      <c r="AA1485" s="24" t="b">
        <f t="shared" si="846"/>
        <v>0</v>
      </c>
      <c r="AB1485" s="34" t="str">
        <f t="shared" si="847"/>
        <v/>
      </c>
      <c r="AC1485" s="34">
        <f t="shared" si="848"/>
        <v>0</v>
      </c>
      <c r="AD1485" s="34">
        <f t="shared" si="849"/>
        <v>0</v>
      </c>
      <c r="AE1485" s="34" t="str">
        <f t="shared" si="850"/>
        <v xml:space="preserve"> 0</v>
      </c>
      <c r="AF1485" s="34">
        <f t="shared" si="851"/>
        <v>0</v>
      </c>
      <c r="AG1485" s="34">
        <f t="shared" si="852"/>
        <v>0</v>
      </c>
      <c r="AH1485" s="34" t="str">
        <f t="shared" si="853"/>
        <v/>
      </c>
      <c r="AI1485" s="172" t="str">
        <f>IF(AJ1485&lt;&gt;"",MAX(AI$3:AI1484)+1,"")</f>
        <v/>
      </c>
      <c r="AJ1485" s="172" t="str">
        <f t="shared" si="854"/>
        <v/>
      </c>
      <c r="AK1485" s="172" t="str">
        <f t="shared" si="855"/>
        <v/>
      </c>
      <c r="AL1485" s="172" t="str">
        <f t="shared" si="856"/>
        <v/>
      </c>
      <c r="AM1485" s="172" t="str">
        <f>IF(AN1485&lt;&gt;"",MAX(AM$3:AM1484)+1,"")</f>
        <v/>
      </c>
      <c r="AN1485" s="172" t="str">
        <f t="shared" si="857"/>
        <v/>
      </c>
      <c r="AO1485" s="172" t="str">
        <f t="shared" si="858"/>
        <v/>
      </c>
      <c r="AP1485" s="172" t="str">
        <f t="shared" si="859"/>
        <v/>
      </c>
      <c r="AQ1485" s="172" t="str">
        <f t="shared" si="860"/>
        <v/>
      </c>
      <c r="AR1485" s="172" t="str">
        <f>Table1[[#This Row],[Sex ]]&amp;Table1[[#This Row],[Month]]</f>
        <v/>
      </c>
    </row>
    <row r="1486" spans="2:44" x14ac:dyDescent="0.3">
      <c r="B1486" s="14"/>
      <c r="C1486" s="14"/>
      <c r="D1486" s="14"/>
      <c r="E1486" s="14"/>
      <c r="F1486" s="14"/>
      <c r="G1486" s="14"/>
      <c r="H1486" s="14"/>
      <c r="I1486" s="14"/>
      <c r="J1486" s="14"/>
      <c r="K1486" s="14"/>
      <c r="L1486" s="14"/>
      <c r="M1486" s="24" t="str">
        <f t="shared" si="832"/>
        <v/>
      </c>
      <c r="N1486" s="24" t="str">
        <f t="shared" si="833"/>
        <v/>
      </c>
      <c r="O1486" s="24" t="str">
        <f t="shared" si="834"/>
        <v xml:space="preserve"> </v>
      </c>
      <c r="P1486" s="24">
        <f t="shared" si="835"/>
        <v>0</v>
      </c>
      <c r="Q1486" s="25">
        <f t="shared" si="836"/>
        <v>0</v>
      </c>
      <c r="R1486" s="26">
        <f t="shared" si="837"/>
        <v>0</v>
      </c>
      <c r="S1486" s="24" t="str">
        <f t="shared" si="838"/>
        <v/>
      </c>
      <c r="T1486" s="24" t="str">
        <f t="shared" si="839"/>
        <v/>
      </c>
      <c r="U1486" s="24" t="str">
        <f t="shared" si="840"/>
        <v/>
      </c>
      <c r="V1486" s="24" t="str">
        <f t="shared" si="841"/>
        <v/>
      </c>
      <c r="W1486" s="24" t="str">
        <f t="shared" si="842"/>
        <v/>
      </c>
      <c r="X1486" s="24" t="str">
        <f t="shared" si="843"/>
        <v/>
      </c>
      <c r="Y1486" s="24" t="str">
        <f t="shared" si="844"/>
        <v/>
      </c>
      <c r="Z1486" s="24" t="str">
        <f t="shared" si="845"/>
        <v/>
      </c>
      <c r="AA1486" s="24" t="b">
        <f t="shared" si="846"/>
        <v>0</v>
      </c>
      <c r="AB1486" s="34" t="str">
        <f t="shared" si="847"/>
        <v/>
      </c>
      <c r="AC1486" s="34">
        <f t="shared" si="848"/>
        <v>0</v>
      </c>
      <c r="AD1486" s="34">
        <f t="shared" si="849"/>
        <v>0</v>
      </c>
      <c r="AE1486" s="34" t="str">
        <f t="shared" si="850"/>
        <v xml:space="preserve"> 0</v>
      </c>
      <c r="AF1486" s="34">
        <f t="shared" si="851"/>
        <v>0</v>
      </c>
      <c r="AG1486" s="34">
        <f t="shared" si="852"/>
        <v>0</v>
      </c>
      <c r="AH1486" s="34" t="str">
        <f t="shared" si="853"/>
        <v/>
      </c>
      <c r="AI1486" s="172" t="str">
        <f>IF(AJ1486&lt;&gt;"",MAX(AI$3:AI1485)+1,"")</f>
        <v/>
      </c>
      <c r="AJ1486" s="172" t="str">
        <f t="shared" si="854"/>
        <v/>
      </c>
      <c r="AK1486" s="172" t="str">
        <f t="shared" si="855"/>
        <v/>
      </c>
      <c r="AL1486" s="172" t="str">
        <f t="shared" si="856"/>
        <v/>
      </c>
      <c r="AM1486" s="172" t="str">
        <f>IF(AN1486&lt;&gt;"",MAX(AM$3:AM1485)+1,"")</f>
        <v/>
      </c>
      <c r="AN1486" s="172" t="str">
        <f t="shared" si="857"/>
        <v/>
      </c>
      <c r="AO1486" s="172" t="str">
        <f t="shared" si="858"/>
        <v/>
      </c>
      <c r="AP1486" s="172" t="str">
        <f t="shared" si="859"/>
        <v/>
      </c>
      <c r="AQ1486" s="172" t="str">
        <f t="shared" si="860"/>
        <v/>
      </c>
      <c r="AR1486" s="172" t="str">
        <f>Table1[[#This Row],[Sex ]]&amp;Table1[[#This Row],[Month]]</f>
        <v/>
      </c>
    </row>
    <row r="1487" spans="2:44" x14ac:dyDescent="0.3">
      <c r="B1487" s="14"/>
      <c r="C1487" s="14"/>
      <c r="D1487" s="14"/>
      <c r="E1487" s="14"/>
      <c r="F1487" s="14"/>
      <c r="G1487" s="14"/>
      <c r="H1487" s="14"/>
      <c r="I1487" s="14"/>
      <c r="J1487" s="14"/>
      <c r="K1487" s="14"/>
      <c r="L1487" s="14"/>
      <c r="M1487" s="24" t="str">
        <f t="shared" si="832"/>
        <v/>
      </c>
      <c r="N1487" s="24" t="str">
        <f t="shared" si="833"/>
        <v/>
      </c>
      <c r="O1487" s="24" t="str">
        <f t="shared" si="834"/>
        <v xml:space="preserve"> </v>
      </c>
      <c r="P1487" s="24">
        <f t="shared" si="835"/>
        <v>0</v>
      </c>
      <c r="Q1487" s="25">
        <f t="shared" si="836"/>
        <v>0</v>
      </c>
      <c r="R1487" s="26">
        <f t="shared" si="837"/>
        <v>0</v>
      </c>
      <c r="S1487" s="24" t="str">
        <f t="shared" si="838"/>
        <v/>
      </c>
      <c r="T1487" s="24" t="str">
        <f t="shared" si="839"/>
        <v/>
      </c>
      <c r="U1487" s="24" t="str">
        <f t="shared" si="840"/>
        <v/>
      </c>
      <c r="V1487" s="24" t="str">
        <f t="shared" si="841"/>
        <v/>
      </c>
      <c r="W1487" s="24" t="str">
        <f t="shared" si="842"/>
        <v/>
      </c>
      <c r="X1487" s="24" t="str">
        <f t="shared" si="843"/>
        <v/>
      </c>
      <c r="Y1487" s="24" t="str">
        <f t="shared" si="844"/>
        <v/>
      </c>
      <c r="Z1487" s="24" t="str">
        <f t="shared" si="845"/>
        <v/>
      </c>
      <c r="AA1487" s="24" t="b">
        <f t="shared" si="846"/>
        <v>0</v>
      </c>
      <c r="AB1487" s="34" t="str">
        <f t="shared" si="847"/>
        <v/>
      </c>
      <c r="AC1487" s="34">
        <f t="shared" si="848"/>
        <v>0</v>
      </c>
      <c r="AD1487" s="34">
        <f t="shared" si="849"/>
        <v>0</v>
      </c>
      <c r="AE1487" s="34" t="str">
        <f t="shared" si="850"/>
        <v xml:space="preserve"> 0</v>
      </c>
      <c r="AF1487" s="34">
        <f t="shared" si="851"/>
        <v>0</v>
      </c>
      <c r="AG1487" s="34">
        <f t="shared" si="852"/>
        <v>0</v>
      </c>
      <c r="AH1487" s="34" t="str">
        <f t="shared" si="853"/>
        <v/>
      </c>
      <c r="AI1487" s="172" t="str">
        <f>IF(AJ1487&lt;&gt;"",MAX(AI$3:AI1486)+1,"")</f>
        <v/>
      </c>
      <c r="AJ1487" s="172" t="str">
        <f t="shared" si="854"/>
        <v/>
      </c>
      <c r="AK1487" s="172" t="str">
        <f t="shared" si="855"/>
        <v/>
      </c>
      <c r="AL1487" s="172" t="str">
        <f t="shared" si="856"/>
        <v/>
      </c>
      <c r="AM1487" s="172" t="str">
        <f>IF(AN1487&lt;&gt;"",MAX(AM$3:AM1486)+1,"")</f>
        <v/>
      </c>
      <c r="AN1487" s="172" t="str">
        <f t="shared" si="857"/>
        <v/>
      </c>
      <c r="AO1487" s="172" t="str">
        <f t="shared" si="858"/>
        <v/>
      </c>
      <c r="AP1487" s="172" t="str">
        <f t="shared" si="859"/>
        <v/>
      </c>
      <c r="AQ1487" s="172" t="str">
        <f t="shared" si="860"/>
        <v/>
      </c>
      <c r="AR1487" s="172" t="str">
        <f>Table1[[#This Row],[Sex ]]&amp;Table1[[#This Row],[Month]]</f>
        <v/>
      </c>
    </row>
    <row r="1488" spans="2:44" x14ac:dyDescent="0.3">
      <c r="B1488" s="14"/>
      <c r="C1488" s="14"/>
      <c r="D1488" s="14"/>
      <c r="E1488" s="14"/>
      <c r="F1488" s="14"/>
      <c r="G1488" s="14"/>
      <c r="H1488" s="14"/>
      <c r="I1488" s="14"/>
      <c r="J1488" s="14"/>
      <c r="K1488" s="14"/>
      <c r="L1488" s="14"/>
      <c r="M1488" s="24" t="str">
        <f t="shared" si="832"/>
        <v/>
      </c>
      <c r="N1488" s="24" t="str">
        <f t="shared" si="833"/>
        <v/>
      </c>
      <c r="O1488" s="24" t="str">
        <f t="shared" si="834"/>
        <v xml:space="preserve"> </v>
      </c>
      <c r="P1488" s="24">
        <f t="shared" si="835"/>
        <v>0</v>
      </c>
      <c r="Q1488" s="25">
        <f t="shared" si="836"/>
        <v>0</v>
      </c>
      <c r="R1488" s="26">
        <f t="shared" si="837"/>
        <v>0</v>
      </c>
      <c r="S1488" s="24" t="str">
        <f t="shared" si="838"/>
        <v/>
      </c>
      <c r="T1488" s="24" t="str">
        <f t="shared" si="839"/>
        <v/>
      </c>
      <c r="U1488" s="24" t="str">
        <f t="shared" si="840"/>
        <v/>
      </c>
      <c r="V1488" s="24" t="str">
        <f t="shared" si="841"/>
        <v/>
      </c>
      <c r="W1488" s="24" t="str">
        <f t="shared" si="842"/>
        <v/>
      </c>
      <c r="X1488" s="24" t="str">
        <f t="shared" si="843"/>
        <v/>
      </c>
      <c r="Y1488" s="24" t="str">
        <f t="shared" si="844"/>
        <v/>
      </c>
      <c r="Z1488" s="24" t="str">
        <f t="shared" si="845"/>
        <v/>
      </c>
      <c r="AA1488" s="24" t="b">
        <f t="shared" si="846"/>
        <v>0</v>
      </c>
      <c r="AB1488" s="34" t="str">
        <f t="shared" si="847"/>
        <v/>
      </c>
      <c r="AC1488" s="34">
        <f t="shared" si="848"/>
        <v>0</v>
      </c>
      <c r="AD1488" s="34">
        <f t="shared" si="849"/>
        <v>0</v>
      </c>
      <c r="AE1488" s="34" t="str">
        <f t="shared" si="850"/>
        <v xml:space="preserve"> 0</v>
      </c>
      <c r="AF1488" s="34">
        <f t="shared" si="851"/>
        <v>0</v>
      </c>
      <c r="AG1488" s="34">
        <f t="shared" si="852"/>
        <v>0</v>
      </c>
      <c r="AH1488" s="34" t="str">
        <f t="shared" si="853"/>
        <v/>
      </c>
      <c r="AI1488" s="172" t="str">
        <f>IF(AJ1488&lt;&gt;"",MAX(AI$3:AI1487)+1,"")</f>
        <v/>
      </c>
      <c r="AJ1488" s="172" t="str">
        <f t="shared" si="854"/>
        <v/>
      </c>
      <c r="AK1488" s="172" t="str">
        <f t="shared" si="855"/>
        <v/>
      </c>
      <c r="AL1488" s="172" t="str">
        <f t="shared" si="856"/>
        <v/>
      </c>
      <c r="AM1488" s="172" t="str">
        <f>IF(AN1488&lt;&gt;"",MAX(AM$3:AM1487)+1,"")</f>
        <v/>
      </c>
      <c r="AN1488" s="172" t="str">
        <f t="shared" si="857"/>
        <v/>
      </c>
      <c r="AO1488" s="172" t="str">
        <f t="shared" si="858"/>
        <v/>
      </c>
      <c r="AP1488" s="172" t="str">
        <f t="shared" si="859"/>
        <v/>
      </c>
      <c r="AQ1488" s="172" t="str">
        <f t="shared" si="860"/>
        <v/>
      </c>
      <c r="AR1488" s="172" t="str">
        <f>Table1[[#This Row],[Sex ]]&amp;Table1[[#This Row],[Month]]</f>
        <v/>
      </c>
    </row>
    <row r="1489" spans="2:44" x14ac:dyDescent="0.3">
      <c r="B1489" s="14"/>
      <c r="C1489" s="14"/>
      <c r="D1489" s="14"/>
      <c r="E1489" s="14"/>
      <c r="F1489" s="14"/>
      <c r="G1489" s="14"/>
      <c r="H1489" s="14"/>
      <c r="I1489" s="14"/>
      <c r="J1489" s="14"/>
      <c r="K1489" s="14"/>
      <c r="L1489" s="14"/>
      <c r="M1489" s="24" t="str">
        <f t="shared" si="832"/>
        <v/>
      </c>
      <c r="N1489" s="24" t="str">
        <f t="shared" si="833"/>
        <v/>
      </c>
      <c r="O1489" s="24" t="str">
        <f t="shared" si="834"/>
        <v xml:space="preserve"> </v>
      </c>
      <c r="P1489" s="24">
        <f t="shared" si="835"/>
        <v>0</v>
      </c>
      <c r="Q1489" s="25">
        <f t="shared" si="836"/>
        <v>0</v>
      </c>
      <c r="R1489" s="26">
        <f t="shared" si="837"/>
        <v>0</v>
      </c>
      <c r="S1489" s="24" t="str">
        <f t="shared" si="838"/>
        <v/>
      </c>
      <c r="T1489" s="24" t="str">
        <f t="shared" si="839"/>
        <v/>
      </c>
      <c r="U1489" s="24" t="str">
        <f t="shared" si="840"/>
        <v/>
      </c>
      <c r="V1489" s="24" t="str">
        <f t="shared" si="841"/>
        <v/>
      </c>
      <c r="W1489" s="24" t="str">
        <f t="shared" si="842"/>
        <v/>
      </c>
      <c r="X1489" s="24" t="str">
        <f t="shared" si="843"/>
        <v/>
      </c>
      <c r="Y1489" s="24" t="str">
        <f t="shared" si="844"/>
        <v/>
      </c>
      <c r="Z1489" s="24" t="str">
        <f t="shared" si="845"/>
        <v/>
      </c>
      <c r="AA1489" s="24" t="b">
        <f t="shared" si="846"/>
        <v>0</v>
      </c>
      <c r="AB1489" s="34" t="str">
        <f t="shared" si="847"/>
        <v/>
      </c>
      <c r="AC1489" s="34">
        <f t="shared" si="848"/>
        <v>0</v>
      </c>
      <c r="AD1489" s="34">
        <f t="shared" si="849"/>
        <v>0</v>
      </c>
      <c r="AE1489" s="34" t="str">
        <f t="shared" si="850"/>
        <v xml:space="preserve"> 0</v>
      </c>
      <c r="AF1489" s="34">
        <f t="shared" si="851"/>
        <v>0</v>
      </c>
      <c r="AG1489" s="34">
        <f t="shared" si="852"/>
        <v>0</v>
      </c>
      <c r="AH1489" s="34" t="str">
        <f t="shared" si="853"/>
        <v/>
      </c>
      <c r="AI1489" s="172" t="str">
        <f>IF(AJ1489&lt;&gt;"",MAX(AI$3:AI1488)+1,"")</f>
        <v/>
      </c>
      <c r="AJ1489" s="172" t="str">
        <f t="shared" si="854"/>
        <v/>
      </c>
      <c r="AK1489" s="172" t="str">
        <f t="shared" si="855"/>
        <v/>
      </c>
      <c r="AL1489" s="172" t="str">
        <f t="shared" si="856"/>
        <v/>
      </c>
      <c r="AM1489" s="172" t="str">
        <f>IF(AN1489&lt;&gt;"",MAX(AM$3:AM1488)+1,"")</f>
        <v/>
      </c>
      <c r="AN1489" s="172" t="str">
        <f t="shared" si="857"/>
        <v/>
      </c>
      <c r="AO1489" s="172" t="str">
        <f t="shared" si="858"/>
        <v/>
      </c>
      <c r="AP1489" s="172" t="str">
        <f t="shared" si="859"/>
        <v/>
      </c>
      <c r="AQ1489" s="172" t="str">
        <f t="shared" si="860"/>
        <v/>
      </c>
      <c r="AR1489" s="172" t="str">
        <f>Table1[[#This Row],[Sex ]]&amp;Table1[[#This Row],[Month]]</f>
        <v/>
      </c>
    </row>
    <row r="1490" spans="2:44" x14ac:dyDescent="0.3">
      <c r="B1490" s="14"/>
      <c r="C1490" s="14"/>
      <c r="D1490" s="14"/>
      <c r="E1490" s="14"/>
      <c r="F1490" s="14"/>
      <c r="G1490" s="14"/>
      <c r="H1490" s="14"/>
      <c r="I1490" s="14"/>
      <c r="J1490" s="14"/>
      <c r="K1490" s="14"/>
      <c r="L1490" s="14"/>
      <c r="M1490" s="24" t="str">
        <f t="shared" si="832"/>
        <v/>
      </c>
      <c r="N1490" s="24" t="str">
        <f t="shared" si="833"/>
        <v/>
      </c>
      <c r="O1490" s="24" t="str">
        <f t="shared" si="834"/>
        <v xml:space="preserve"> </v>
      </c>
      <c r="P1490" s="24">
        <f t="shared" si="835"/>
        <v>0</v>
      </c>
      <c r="Q1490" s="25">
        <f t="shared" si="836"/>
        <v>0</v>
      </c>
      <c r="R1490" s="26">
        <f t="shared" si="837"/>
        <v>0</v>
      </c>
      <c r="S1490" s="24" t="str">
        <f t="shared" si="838"/>
        <v/>
      </c>
      <c r="T1490" s="24" t="str">
        <f t="shared" si="839"/>
        <v/>
      </c>
      <c r="U1490" s="24" t="str">
        <f t="shared" si="840"/>
        <v/>
      </c>
      <c r="V1490" s="24" t="str">
        <f t="shared" si="841"/>
        <v/>
      </c>
      <c r="W1490" s="24" t="str">
        <f t="shared" si="842"/>
        <v/>
      </c>
      <c r="X1490" s="24" t="str">
        <f t="shared" si="843"/>
        <v/>
      </c>
      <c r="Y1490" s="24" t="str">
        <f t="shared" si="844"/>
        <v/>
      </c>
      <c r="Z1490" s="24" t="str">
        <f t="shared" si="845"/>
        <v/>
      </c>
      <c r="AA1490" s="24" t="b">
        <f t="shared" si="846"/>
        <v>0</v>
      </c>
      <c r="AB1490" s="34" t="str">
        <f t="shared" si="847"/>
        <v/>
      </c>
      <c r="AC1490" s="34">
        <f t="shared" si="848"/>
        <v>0</v>
      </c>
      <c r="AD1490" s="34">
        <f t="shared" si="849"/>
        <v>0</v>
      </c>
      <c r="AE1490" s="34" t="str">
        <f t="shared" si="850"/>
        <v xml:space="preserve"> 0</v>
      </c>
      <c r="AF1490" s="34">
        <f t="shared" si="851"/>
        <v>0</v>
      </c>
      <c r="AG1490" s="34">
        <f t="shared" si="852"/>
        <v>0</v>
      </c>
      <c r="AH1490" s="34" t="str">
        <f t="shared" si="853"/>
        <v/>
      </c>
      <c r="AI1490" s="172" t="str">
        <f>IF(AJ1490&lt;&gt;"",MAX(AI$3:AI1489)+1,"")</f>
        <v/>
      </c>
      <c r="AJ1490" s="172" t="str">
        <f t="shared" si="854"/>
        <v/>
      </c>
      <c r="AK1490" s="172" t="str">
        <f t="shared" si="855"/>
        <v/>
      </c>
      <c r="AL1490" s="172" t="str">
        <f t="shared" si="856"/>
        <v/>
      </c>
      <c r="AM1490" s="172" t="str">
        <f>IF(AN1490&lt;&gt;"",MAX(AM$3:AM1489)+1,"")</f>
        <v/>
      </c>
      <c r="AN1490" s="172" t="str">
        <f t="shared" si="857"/>
        <v/>
      </c>
      <c r="AO1490" s="172" t="str">
        <f t="shared" si="858"/>
        <v/>
      </c>
      <c r="AP1490" s="172" t="str">
        <f t="shared" si="859"/>
        <v/>
      </c>
      <c r="AQ1490" s="172" t="str">
        <f t="shared" si="860"/>
        <v/>
      </c>
      <c r="AR1490" s="172" t="str">
        <f>Table1[[#This Row],[Sex ]]&amp;Table1[[#This Row],[Month]]</f>
        <v/>
      </c>
    </row>
    <row r="1491" spans="2:44" x14ac:dyDescent="0.3">
      <c r="B1491" s="14"/>
      <c r="C1491" s="14"/>
      <c r="D1491" s="14"/>
      <c r="E1491" s="14"/>
      <c r="F1491" s="14"/>
      <c r="G1491" s="14"/>
      <c r="H1491" s="14"/>
      <c r="I1491" s="14"/>
      <c r="J1491" s="14"/>
      <c r="K1491" s="14"/>
      <c r="L1491" s="14"/>
      <c r="M1491" s="24" t="str">
        <f t="shared" si="832"/>
        <v/>
      </c>
      <c r="N1491" s="24" t="str">
        <f t="shared" si="833"/>
        <v/>
      </c>
      <c r="O1491" s="24" t="str">
        <f t="shared" si="834"/>
        <v xml:space="preserve"> </v>
      </c>
      <c r="P1491" s="24">
        <f t="shared" si="835"/>
        <v>0</v>
      </c>
      <c r="Q1491" s="25">
        <f t="shared" si="836"/>
        <v>0</v>
      </c>
      <c r="R1491" s="26">
        <f t="shared" si="837"/>
        <v>0</v>
      </c>
      <c r="S1491" s="24" t="str">
        <f t="shared" si="838"/>
        <v/>
      </c>
      <c r="T1491" s="24" t="str">
        <f t="shared" si="839"/>
        <v/>
      </c>
      <c r="U1491" s="24" t="str">
        <f t="shared" si="840"/>
        <v/>
      </c>
      <c r="V1491" s="24" t="str">
        <f t="shared" si="841"/>
        <v/>
      </c>
      <c r="W1491" s="24" t="str">
        <f t="shared" si="842"/>
        <v/>
      </c>
      <c r="X1491" s="24" t="str">
        <f t="shared" si="843"/>
        <v/>
      </c>
      <c r="Y1491" s="24" t="str">
        <f t="shared" si="844"/>
        <v/>
      </c>
      <c r="Z1491" s="24" t="str">
        <f t="shared" si="845"/>
        <v/>
      </c>
      <c r="AA1491" s="24" t="b">
        <f t="shared" si="846"/>
        <v>0</v>
      </c>
      <c r="AB1491" s="34" t="str">
        <f t="shared" si="847"/>
        <v/>
      </c>
      <c r="AC1491" s="34">
        <f t="shared" si="848"/>
        <v>0</v>
      </c>
      <c r="AD1491" s="34">
        <f t="shared" si="849"/>
        <v>0</v>
      </c>
      <c r="AE1491" s="34" t="str">
        <f t="shared" si="850"/>
        <v xml:space="preserve"> 0</v>
      </c>
      <c r="AF1491" s="34">
        <f t="shared" si="851"/>
        <v>0</v>
      </c>
      <c r="AG1491" s="34">
        <f t="shared" si="852"/>
        <v>0</v>
      </c>
      <c r="AH1491" s="34" t="str">
        <f t="shared" si="853"/>
        <v/>
      </c>
      <c r="AI1491" s="172" t="str">
        <f>IF(AJ1491&lt;&gt;"",MAX(AI$3:AI1490)+1,"")</f>
        <v/>
      </c>
      <c r="AJ1491" s="172" t="str">
        <f t="shared" si="854"/>
        <v/>
      </c>
      <c r="AK1491" s="172" t="str">
        <f t="shared" si="855"/>
        <v/>
      </c>
      <c r="AL1491" s="172" t="str">
        <f t="shared" si="856"/>
        <v/>
      </c>
      <c r="AM1491" s="172" t="str">
        <f>IF(AN1491&lt;&gt;"",MAX(AM$3:AM1490)+1,"")</f>
        <v/>
      </c>
      <c r="AN1491" s="172" t="str">
        <f t="shared" si="857"/>
        <v/>
      </c>
      <c r="AO1491" s="172" t="str">
        <f t="shared" si="858"/>
        <v/>
      </c>
      <c r="AP1491" s="172" t="str">
        <f t="shared" si="859"/>
        <v/>
      </c>
      <c r="AQ1491" s="172" t="str">
        <f t="shared" si="860"/>
        <v/>
      </c>
      <c r="AR1491" s="172" t="str">
        <f>Table1[[#This Row],[Sex ]]&amp;Table1[[#This Row],[Month]]</f>
        <v/>
      </c>
    </row>
    <row r="1492" spans="2:44" x14ac:dyDescent="0.3">
      <c r="B1492" s="14"/>
      <c r="C1492" s="14"/>
      <c r="D1492" s="14"/>
      <c r="E1492" s="14"/>
      <c r="F1492" s="14"/>
      <c r="G1492" s="14"/>
      <c r="H1492" s="14"/>
      <c r="I1492" s="14"/>
      <c r="J1492" s="14"/>
      <c r="K1492" s="14"/>
      <c r="L1492" s="14"/>
      <c r="M1492" s="24" t="str">
        <f t="shared" si="832"/>
        <v/>
      </c>
      <c r="N1492" s="24" t="str">
        <f t="shared" si="833"/>
        <v/>
      </c>
      <c r="O1492" s="24" t="str">
        <f t="shared" si="834"/>
        <v xml:space="preserve"> </v>
      </c>
      <c r="P1492" s="24">
        <f t="shared" si="835"/>
        <v>0</v>
      </c>
      <c r="Q1492" s="25">
        <f t="shared" si="836"/>
        <v>0</v>
      </c>
      <c r="R1492" s="26">
        <f t="shared" si="837"/>
        <v>0</v>
      </c>
      <c r="S1492" s="24" t="str">
        <f t="shared" si="838"/>
        <v/>
      </c>
      <c r="T1492" s="24" t="str">
        <f t="shared" si="839"/>
        <v/>
      </c>
      <c r="U1492" s="24" t="str">
        <f t="shared" si="840"/>
        <v/>
      </c>
      <c r="V1492" s="24" t="str">
        <f t="shared" si="841"/>
        <v/>
      </c>
      <c r="W1492" s="24" t="str">
        <f t="shared" si="842"/>
        <v/>
      </c>
      <c r="X1492" s="24" t="str">
        <f t="shared" si="843"/>
        <v/>
      </c>
      <c r="Y1492" s="24" t="str">
        <f t="shared" si="844"/>
        <v/>
      </c>
      <c r="Z1492" s="24" t="str">
        <f t="shared" si="845"/>
        <v/>
      </c>
      <c r="AA1492" s="24" t="b">
        <f t="shared" si="846"/>
        <v>0</v>
      </c>
      <c r="AB1492" s="34" t="str">
        <f t="shared" si="847"/>
        <v/>
      </c>
      <c r="AC1492" s="34">
        <f t="shared" si="848"/>
        <v>0</v>
      </c>
      <c r="AD1492" s="34">
        <f t="shared" si="849"/>
        <v>0</v>
      </c>
      <c r="AE1492" s="34" t="str">
        <f t="shared" si="850"/>
        <v xml:space="preserve"> 0</v>
      </c>
      <c r="AF1492" s="34">
        <f t="shared" si="851"/>
        <v>0</v>
      </c>
      <c r="AG1492" s="34">
        <f t="shared" si="852"/>
        <v>0</v>
      </c>
      <c r="AH1492" s="34" t="str">
        <f t="shared" si="853"/>
        <v/>
      </c>
      <c r="AI1492" s="172" t="str">
        <f>IF(AJ1492&lt;&gt;"",MAX(AI$3:AI1491)+1,"")</f>
        <v/>
      </c>
      <c r="AJ1492" s="172" t="str">
        <f t="shared" si="854"/>
        <v/>
      </c>
      <c r="AK1492" s="172" t="str">
        <f t="shared" si="855"/>
        <v/>
      </c>
      <c r="AL1492" s="172" t="str">
        <f t="shared" si="856"/>
        <v/>
      </c>
      <c r="AM1492" s="172" t="str">
        <f>IF(AN1492&lt;&gt;"",MAX(AM$3:AM1491)+1,"")</f>
        <v/>
      </c>
      <c r="AN1492" s="172" t="str">
        <f t="shared" si="857"/>
        <v/>
      </c>
      <c r="AO1492" s="172" t="str">
        <f t="shared" si="858"/>
        <v/>
      </c>
      <c r="AP1492" s="172" t="str">
        <f t="shared" si="859"/>
        <v/>
      </c>
      <c r="AQ1492" s="172" t="str">
        <f t="shared" si="860"/>
        <v/>
      </c>
      <c r="AR1492" s="172" t="str">
        <f>Table1[[#This Row],[Sex ]]&amp;Table1[[#This Row],[Month]]</f>
        <v/>
      </c>
    </row>
    <row r="1493" spans="2:44" x14ac:dyDescent="0.3">
      <c r="B1493" s="14"/>
      <c r="C1493" s="14"/>
      <c r="D1493" s="14"/>
      <c r="E1493" s="14"/>
      <c r="F1493" s="14"/>
      <c r="G1493" s="14"/>
      <c r="H1493" s="14"/>
      <c r="I1493" s="14"/>
      <c r="J1493" s="14"/>
      <c r="K1493" s="14"/>
      <c r="L1493" s="14"/>
      <c r="M1493" s="24" t="str">
        <f t="shared" si="832"/>
        <v/>
      </c>
      <c r="N1493" s="24" t="str">
        <f t="shared" si="833"/>
        <v/>
      </c>
      <c r="O1493" s="24" t="str">
        <f t="shared" si="834"/>
        <v xml:space="preserve"> </v>
      </c>
      <c r="P1493" s="24">
        <f t="shared" si="835"/>
        <v>0</v>
      </c>
      <c r="Q1493" s="25">
        <f t="shared" si="836"/>
        <v>0</v>
      </c>
      <c r="R1493" s="26">
        <f t="shared" si="837"/>
        <v>0</v>
      </c>
      <c r="S1493" s="24" t="str">
        <f t="shared" si="838"/>
        <v/>
      </c>
      <c r="T1493" s="24" t="str">
        <f t="shared" si="839"/>
        <v/>
      </c>
      <c r="U1493" s="24" t="str">
        <f t="shared" si="840"/>
        <v/>
      </c>
      <c r="V1493" s="24" t="str">
        <f t="shared" si="841"/>
        <v/>
      </c>
      <c r="W1493" s="24" t="str">
        <f t="shared" si="842"/>
        <v/>
      </c>
      <c r="X1493" s="24" t="str">
        <f t="shared" si="843"/>
        <v/>
      </c>
      <c r="Y1493" s="24" t="str">
        <f t="shared" si="844"/>
        <v/>
      </c>
      <c r="Z1493" s="24" t="str">
        <f t="shared" si="845"/>
        <v/>
      </c>
      <c r="AA1493" s="24" t="b">
        <f t="shared" si="846"/>
        <v>0</v>
      </c>
      <c r="AB1493" s="34" t="str">
        <f t="shared" si="847"/>
        <v/>
      </c>
      <c r="AC1493" s="34">
        <f t="shared" si="848"/>
        <v>0</v>
      </c>
      <c r="AD1493" s="34">
        <f t="shared" si="849"/>
        <v>0</v>
      </c>
      <c r="AE1493" s="34" t="str">
        <f t="shared" si="850"/>
        <v xml:space="preserve"> 0</v>
      </c>
      <c r="AF1493" s="34">
        <f t="shared" si="851"/>
        <v>0</v>
      </c>
      <c r="AG1493" s="34">
        <f t="shared" si="852"/>
        <v>0</v>
      </c>
      <c r="AH1493" s="34" t="str">
        <f t="shared" si="853"/>
        <v/>
      </c>
      <c r="AI1493" s="172" t="str">
        <f>IF(AJ1493&lt;&gt;"",MAX(AI$3:AI1492)+1,"")</f>
        <v/>
      </c>
      <c r="AJ1493" s="172" t="str">
        <f t="shared" si="854"/>
        <v/>
      </c>
      <c r="AK1493" s="172" t="str">
        <f t="shared" si="855"/>
        <v/>
      </c>
      <c r="AL1493" s="172" t="str">
        <f t="shared" si="856"/>
        <v/>
      </c>
      <c r="AM1493" s="172" t="str">
        <f>IF(AN1493&lt;&gt;"",MAX(AM$3:AM1492)+1,"")</f>
        <v/>
      </c>
      <c r="AN1493" s="172" t="str">
        <f t="shared" si="857"/>
        <v/>
      </c>
      <c r="AO1493" s="172" t="str">
        <f t="shared" si="858"/>
        <v/>
      </c>
      <c r="AP1493" s="172" t="str">
        <f t="shared" si="859"/>
        <v/>
      </c>
      <c r="AQ1493" s="172" t="str">
        <f t="shared" si="860"/>
        <v/>
      </c>
      <c r="AR1493" s="172" t="str">
        <f>Table1[[#This Row],[Sex ]]&amp;Table1[[#This Row],[Month]]</f>
        <v/>
      </c>
    </row>
    <row r="1494" spans="2:44" x14ac:dyDescent="0.3">
      <c r="B1494" s="14"/>
      <c r="C1494" s="14"/>
      <c r="D1494" s="14"/>
      <c r="E1494" s="14"/>
      <c r="F1494" s="14"/>
      <c r="G1494" s="14"/>
      <c r="H1494" s="14"/>
      <c r="I1494" s="14"/>
      <c r="J1494" s="14"/>
      <c r="K1494" s="14"/>
      <c r="L1494" s="14"/>
      <c r="M1494" s="24" t="str">
        <f t="shared" si="832"/>
        <v/>
      </c>
      <c r="N1494" s="24" t="str">
        <f t="shared" si="833"/>
        <v/>
      </c>
      <c r="O1494" s="24" t="str">
        <f t="shared" si="834"/>
        <v xml:space="preserve"> </v>
      </c>
      <c r="P1494" s="24">
        <f t="shared" si="835"/>
        <v>0</v>
      </c>
      <c r="Q1494" s="25">
        <f t="shared" si="836"/>
        <v>0</v>
      </c>
      <c r="R1494" s="26">
        <f t="shared" si="837"/>
        <v>0</v>
      </c>
      <c r="S1494" s="24" t="str">
        <f t="shared" si="838"/>
        <v/>
      </c>
      <c r="T1494" s="24" t="str">
        <f t="shared" si="839"/>
        <v/>
      </c>
      <c r="U1494" s="24" t="str">
        <f t="shared" si="840"/>
        <v/>
      </c>
      <c r="V1494" s="24" t="str">
        <f t="shared" si="841"/>
        <v/>
      </c>
      <c r="W1494" s="24" t="str">
        <f t="shared" si="842"/>
        <v/>
      </c>
      <c r="X1494" s="24" t="str">
        <f t="shared" si="843"/>
        <v/>
      </c>
      <c r="Y1494" s="24" t="str">
        <f t="shared" si="844"/>
        <v/>
      </c>
      <c r="Z1494" s="24" t="str">
        <f t="shared" si="845"/>
        <v/>
      </c>
      <c r="AA1494" s="24" t="b">
        <f t="shared" si="846"/>
        <v>0</v>
      </c>
      <c r="AB1494" s="34" t="str">
        <f t="shared" si="847"/>
        <v/>
      </c>
      <c r="AC1494" s="34">
        <f t="shared" si="848"/>
        <v>0</v>
      </c>
      <c r="AD1494" s="34">
        <f t="shared" si="849"/>
        <v>0</v>
      </c>
      <c r="AE1494" s="34" t="str">
        <f t="shared" si="850"/>
        <v xml:space="preserve"> 0</v>
      </c>
      <c r="AF1494" s="34">
        <f t="shared" si="851"/>
        <v>0</v>
      </c>
      <c r="AG1494" s="34">
        <f t="shared" si="852"/>
        <v>0</v>
      </c>
      <c r="AH1494" s="34" t="str">
        <f t="shared" si="853"/>
        <v/>
      </c>
      <c r="AI1494" s="172" t="str">
        <f>IF(AJ1494&lt;&gt;"",MAX(AI$3:AI1493)+1,"")</f>
        <v/>
      </c>
      <c r="AJ1494" s="172" t="str">
        <f t="shared" si="854"/>
        <v/>
      </c>
      <c r="AK1494" s="172" t="str">
        <f t="shared" si="855"/>
        <v/>
      </c>
      <c r="AL1494" s="172" t="str">
        <f t="shared" si="856"/>
        <v/>
      </c>
      <c r="AM1494" s="172" t="str">
        <f>IF(AN1494&lt;&gt;"",MAX(AM$3:AM1493)+1,"")</f>
        <v/>
      </c>
      <c r="AN1494" s="172" t="str">
        <f t="shared" si="857"/>
        <v/>
      </c>
      <c r="AO1494" s="172" t="str">
        <f t="shared" si="858"/>
        <v/>
      </c>
      <c r="AP1494" s="172" t="str">
        <f t="shared" si="859"/>
        <v/>
      </c>
      <c r="AQ1494" s="172" t="str">
        <f t="shared" si="860"/>
        <v/>
      </c>
      <c r="AR1494" s="172" t="str">
        <f>Table1[[#This Row],[Sex ]]&amp;Table1[[#This Row],[Month]]</f>
        <v/>
      </c>
    </row>
    <row r="1495" spans="2:44" x14ac:dyDescent="0.3">
      <c r="B1495" s="14"/>
      <c r="C1495" s="14"/>
      <c r="D1495" s="14"/>
      <c r="E1495" s="14"/>
      <c r="F1495" s="14"/>
      <c r="G1495" s="14"/>
      <c r="H1495" s="14"/>
      <c r="I1495" s="14"/>
      <c r="J1495" s="14"/>
      <c r="K1495" s="14"/>
      <c r="L1495" s="14"/>
      <c r="M1495" s="24" t="str">
        <f t="shared" si="832"/>
        <v/>
      </c>
      <c r="N1495" s="24" t="str">
        <f t="shared" si="833"/>
        <v/>
      </c>
      <c r="O1495" s="24" t="str">
        <f t="shared" si="834"/>
        <v xml:space="preserve"> </v>
      </c>
      <c r="P1495" s="24">
        <f t="shared" si="835"/>
        <v>0</v>
      </c>
      <c r="Q1495" s="25">
        <f t="shared" si="836"/>
        <v>0</v>
      </c>
      <c r="R1495" s="26">
        <f t="shared" si="837"/>
        <v>0</v>
      </c>
      <c r="S1495" s="24" t="str">
        <f t="shared" si="838"/>
        <v/>
      </c>
      <c r="T1495" s="24" t="str">
        <f t="shared" si="839"/>
        <v/>
      </c>
      <c r="U1495" s="24" t="str">
        <f t="shared" si="840"/>
        <v/>
      </c>
      <c r="V1495" s="24" t="str">
        <f t="shared" si="841"/>
        <v/>
      </c>
      <c r="W1495" s="24" t="str">
        <f t="shared" si="842"/>
        <v/>
      </c>
      <c r="X1495" s="24" t="str">
        <f t="shared" si="843"/>
        <v/>
      </c>
      <c r="Y1495" s="24" t="str">
        <f t="shared" si="844"/>
        <v/>
      </c>
      <c r="Z1495" s="24" t="str">
        <f t="shared" si="845"/>
        <v/>
      </c>
      <c r="AA1495" s="24" t="b">
        <f t="shared" si="846"/>
        <v>0</v>
      </c>
      <c r="AB1495" s="34" t="str">
        <f t="shared" si="847"/>
        <v/>
      </c>
      <c r="AC1495" s="34">
        <f t="shared" si="848"/>
        <v>0</v>
      </c>
      <c r="AD1495" s="34">
        <f t="shared" si="849"/>
        <v>0</v>
      </c>
      <c r="AE1495" s="34" t="str">
        <f t="shared" si="850"/>
        <v xml:space="preserve"> 0</v>
      </c>
      <c r="AF1495" s="34">
        <f t="shared" si="851"/>
        <v>0</v>
      </c>
      <c r="AG1495" s="34">
        <f t="shared" si="852"/>
        <v>0</v>
      </c>
      <c r="AH1495" s="34" t="str">
        <f t="shared" si="853"/>
        <v/>
      </c>
      <c r="AI1495" s="172" t="str">
        <f>IF(AJ1495&lt;&gt;"",MAX(AI$3:AI1494)+1,"")</f>
        <v/>
      </c>
      <c r="AJ1495" s="172" t="str">
        <f t="shared" si="854"/>
        <v/>
      </c>
      <c r="AK1495" s="172" t="str">
        <f t="shared" si="855"/>
        <v/>
      </c>
      <c r="AL1495" s="172" t="str">
        <f t="shared" si="856"/>
        <v/>
      </c>
      <c r="AM1495" s="172" t="str">
        <f>IF(AN1495&lt;&gt;"",MAX(AM$3:AM1494)+1,"")</f>
        <v/>
      </c>
      <c r="AN1495" s="172" t="str">
        <f t="shared" si="857"/>
        <v/>
      </c>
      <c r="AO1495" s="172" t="str">
        <f t="shared" si="858"/>
        <v/>
      </c>
      <c r="AP1495" s="172" t="str">
        <f t="shared" si="859"/>
        <v/>
      </c>
      <c r="AQ1495" s="172" t="str">
        <f t="shared" si="860"/>
        <v/>
      </c>
      <c r="AR1495" s="172" t="str">
        <f>Table1[[#This Row],[Sex ]]&amp;Table1[[#This Row],[Month]]</f>
        <v/>
      </c>
    </row>
    <row r="1496" spans="2:44" x14ac:dyDescent="0.3">
      <c r="B1496" s="14"/>
      <c r="C1496" s="14"/>
      <c r="D1496" s="14"/>
      <c r="E1496" s="14"/>
      <c r="F1496" s="14"/>
      <c r="G1496" s="14"/>
      <c r="H1496" s="14"/>
      <c r="I1496" s="14"/>
      <c r="J1496" s="14"/>
      <c r="K1496" s="14"/>
      <c r="L1496" s="14"/>
      <c r="M1496" s="24" t="str">
        <f t="shared" si="832"/>
        <v/>
      </c>
      <c r="N1496" s="24" t="str">
        <f t="shared" si="833"/>
        <v/>
      </c>
      <c r="O1496" s="24" t="str">
        <f t="shared" si="834"/>
        <v xml:space="preserve"> </v>
      </c>
      <c r="P1496" s="24">
        <f t="shared" si="835"/>
        <v>0</v>
      </c>
      <c r="Q1496" s="25">
        <f t="shared" si="836"/>
        <v>0</v>
      </c>
      <c r="R1496" s="26">
        <f t="shared" si="837"/>
        <v>0</v>
      </c>
      <c r="S1496" s="24" t="str">
        <f t="shared" si="838"/>
        <v/>
      </c>
      <c r="T1496" s="24" t="str">
        <f t="shared" si="839"/>
        <v/>
      </c>
      <c r="U1496" s="24" t="str">
        <f t="shared" si="840"/>
        <v/>
      </c>
      <c r="V1496" s="24" t="str">
        <f t="shared" si="841"/>
        <v/>
      </c>
      <c r="W1496" s="24" t="str">
        <f t="shared" si="842"/>
        <v/>
      </c>
      <c r="X1496" s="24" t="str">
        <f t="shared" si="843"/>
        <v/>
      </c>
      <c r="Y1496" s="24" t="str">
        <f t="shared" si="844"/>
        <v/>
      </c>
      <c r="Z1496" s="24" t="str">
        <f t="shared" si="845"/>
        <v/>
      </c>
      <c r="AA1496" s="24" t="b">
        <f t="shared" si="846"/>
        <v>0</v>
      </c>
      <c r="AB1496" s="34" t="str">
        <f t="shared" si="847"/>
        <v/>
      </c>
      <c r="AC1496" s="34">
        <f t="shared" si="848"/>
        <v>0</v>
      </c>
      <c r="AD1496" s="34">
        <f t="shared" si="849"/>
        <v>0</v>
      </c>
      <c r="AE1496" s="34" t="str">
        <f t="shared" si="850"/>
        <v xml:space="preserve"> 0</v>
      </c>
      <c r="AF1496" s="34">
        <f t="shared" si="851"/>
        <v>0</v>
      </c>
      <c r="AG1496" s="34">
        <f t="shared" si="852"/>
        <v>0</v>
      </c>
      <c r="AH1496" s="34" t="str">
        <f t="shared" si="853"/>
        <v/>
      </c>
      <c r="AI1496" s="172" t="str">
        <f>IF(AJ1496&lt;&gt;"",MAX(AI$3:AI1495)+1,"")</f>
        <v/>
      </c>
      <c r="AJ1496" s="172" t="str">
        <f t="shared" si="854"/>
        <v/>
      </c>
      <c r="AK1496" s="172" t="str">
        <f t="shared" si="855"/>
        <v/>
      </c>
      <c r="AL1496" s="172" t="str">
        <f t="shared" si="856"/>
        <v/>
      </c>
      <c r="AM1496" s="172" t="str">
        <f>IF(AN1496&lt;&gt;"",MAX(AM$3:AM1495)+1,"")</f>
        <v/>
      </c>
      <c r="AN1496" s="172" t="str">
        <f t="shared" si="857"/>
        <v/>
      </c>
      <c r="AO1496" s="172" t="str">
        <f t="shared" si="858"/>
        <v/>
      </c>
      <c r="AP1496" s="172" t="str">
        <f t="shared" si="859"/>
        <v/>
      </c>
      <c r="AQ1496" s="172" t="str">
        <f t="shared" si="860"/>
        <v/>
      </c>
      <c r="AR1496" s="172" t="str">
        <f>Table1[[#This Row],[Sex ]]&amp;Table1[[#This Row],[Month]]</f>
        <v/>
      </c>
    </row>
    <row r="1497" spans="2:44" x14ac:dyDescent="0.3">
      <c r="B1497" s="14"/>
      <c r="C1497" s="14"/>
      <c r="D1497" s="14"/>
      <c r="E1497" s="14"/>
      <c r="F1497" s="14"/>
      <c r="G1497" s="14"/>
      <c r="H1497" s="14"/>
      <c r="I1497" s="14"/>
      <c r="J1497" s="14"/>
      <c r="K1497" s="14"/>
      <c r="L1497" s="14"/>
      <c r="M1497" s="24" t="str">
        <f t="shared" si="832"/>
        <v/>
      </c>
      <c r="N1497" s="24" t="str">
        <f t="shared" si="833"/>
        <v/>
      </c>
      <c r="O1497" s="24" t="str">
        <f t="shared" si="834"/>
        <v xml:space="preserve"> </v>
      </c>
      <c r="P1497" s="24">
        <f t="shared" si="835"/>
        <v>0</v>
      </c>
      <c r="Q1497" s="25">
        <f t="shared" si="836"/>
        <v>0</v>
      </c>
      <c r="R1497" s="26">
        <f t="shared" si="837"/>
        <v>0</v>
      </c>
      <c r="S1497" s="24" t="str">
        <f t="shared" si="838"/>
        <v/>
      </c>
      <c r="T1497" s="24" t="str">
        <f t="shared" si="839"/>
        <v/>
      </c>
      <c r="U1497" s="24" t="str">
        <f t="shared" si="840"/>
        <v/>
      </c>
      <c r="V1497" s="24" t="str">
        <f t="shared" si="841"/>
        <v/>
      </c>
      <c r="W1497" s="24" t="str">
        <f t="shared" si="842"/>
        <v/>
      </c>
      <c r="X1497" s="24" t="str">
        <f t="shared" si="843"/>
        <v/>
      </c>
      <c r="Y1497" s="24" t="str">
        <f t="shared" si="844"/>
        <v/>
      </c>
      <c r="Z1497" s="24" t="str">
        <f t="shared" si="845"/>
        <v/>
      </c>
      <c r="AA1497" s="24" t="b">
        <f t="shared" si="846"/>
        <v>0</v>
      </c>
      <c r="AB1497" s="34" t="str">
        <f t="shared" si="847"/>
        <v/>
      </c>
      <c r="AC1497" s="34">
        <f t="shared" si="848"/>
        <v>0</v>
      </c>
      <c r="AD1497" s="34">
        <f t="shared" si="849"/>
        <v>0</v>
      </c>
      <c r="AE1497" s="34" t="str">
        <f t="shared" si="850"/>
        <v xml:space="preserve"> 0</v>
      </c>
      <c r="AF1497" s="34">
        <f t="shared" si="851"/>
        <v>0</v>
      </c>
      <c r="AG1497" s="34">
        <f t="shared" si="852"/>
        <v>0</v>
      </c>
      <c r="AH1497" s="34" t="str">
        <f t="shared" si="853"/>
        <v/>
      </c>
      <c r="AI1497" s="172" t="str">
        <f>IF(AJ1497&lt;&gt;"",MAX(AI$3:AI1496)+1,"")</f>
        <v/>
      </c>
      <c r="AJ1497" s="172" t="str">
        <f t="shared" si="854"/>
        <v/>
      </c>
      <c r="AK1497" s="172" t="str">
        <f t="shared" si="855"/>
        <v/>
      </c>
      <c r="AL1497" s="172" t="str">
        <f t="shared" si="856"/>
        <v/>
      </c>
      <c r="AM1497" s="172" t="str">
        <f>IF(AN1497&lt;&gt;"",MAX(AM$3:AM1496)+1,"")</f>
        <v/>
      </c>
      <c r="AN1497" s="172" t="str">
        <f t="shared" si="857"/>
        <v/>
      </c>
      <c r="AO1497" s="172" t="str">
        <f t="shared" si="858"/>
        <v/>
      </c>
      <c r="AP1497" s="172" t="str">
        <f t="shared" si="859"/>
        <v/>
      </c>
      <c r="AQ1497" s="172" t="str">
        <f t="shared" si="860"/>
        <v/>
      </c>
      <c r="AR1497" s="172" t="str">
        <f>Table1[[#This Row],[Sex ]]&amp;Table1[[#This Row],[Month]]</f>
        <v/>
      </c>
    </row>
    <row r="1498" spans="2:44" x14ac:dyDescent="0.3">
      <c r="B1498" s="14"/>
      <c r="C1498" s="14"/>
      <c r="D1498" s="14"/>
      <c r="E1498" s="14"/>
      <c r="F1498" s="14"/>
      <c r="G1498" s="14"/>
      <c r="H1498" s="14"/>
      <c r="I1498" s="14"/>
      <c r="J1498" s="14"/>
      <c r="K1498" s="14"/>
      <c r="L1498" s="14"/>
      <c r="M1498" s="24" t="str">
        <f t="shared" si="832"/>
        <v/>
      </c>
      <c r="N1498" s="24" t="str">
        <f t="shared" si="833"/>
        <v/>
      </c>
      <c r="O1498" s="24" t="str">
        <f t="shared" si="834"/>
        <v xml:space="preserve"> </v>
      </c>
      <c r="P1498" s="24">
        <f t="shared" si="835"/>
        <v>0</v>
      </c>
      <c r="Q1498" s="25">
        <f t="shared" si="836"/>
        <v>0</v>
      </c>
      <c r="R1498" s="26">
        <f t="shared" si="837"/>
        <v>0</v>
      </c>
      <c r="S1498" s="24" t="str">
        <f t="shared" si="838"/>
        <v/>
      </c>
      <c r="T1498" s="24" t="str">
        <f t="shared" si="839"/>
        <v/>
      </c>
      <c r="U1498" s="24" t="str">
        <f t="shared" si="840"/>
        <v/>
      </c>
      <c r="V1498" s="24" t="str">
        <f t="shared" si="841"/>
        <v/>
      </c>
      <c r="W1498" s="24" t="str">
        <f t="shared" si="842"/>
        <v/>
      </c>
      <c r="X1498" s="24" t="str">
        <f t="shared" si="843"/>
        <v/>
      </c>
      <c r="Y1498" s="24" t="str">
        <f t="shared" si="844"/>
        <v/>
      </c>
      <c r="Z1498" s="24" t="str">
        <f t="shared" si="845"/>
        <v/>
      </c>
      <c r="AA1498" s="24" t="b">
        <f t="shared" si="846"/>
        <v>0</v>
      </c>
      <c r="AB1498" s="34" t="str">
        <f t="shared" si="847"/>
        <v/>
      </c>
      <c r="AC1498" s="34">
        <f t="shared" si="848"/>
        <v>0</v>
      </c>
      <c r="AD1498" s="34">
        <f t="shared" si="849"/>
        <v>0</v>
      </c>
      <c r="AE1498" s="34" t="str">
        <f t="shared" si="850"/>
        <v xml:space="preserve"> 0</v>
      </c>
      <c r="AF1498" s="34">
        <f t="shared" si="851"/>
        <v>0</v>
      </c>
      <c r="AG1498" s="34">
        <f t="shared" si="852"/>
        <v>0</v>
      </c>
      <c r="AH1498" s="34" t="str">
        <f t="shared" si="853"/>
        <v/>
      </c>
      <c r="AI1498" s="172" t="str">
        <f>IF(AJ1498&lt;&gt;"",MAX(AI$3:AI1497)+1,"")</f>
        <v/>
      </c>
      <c r="AJ1498" s="172" t="str">
        <f t="shared" si="854"/>
        <v/>
      </c>
      <c r="AK1498" s="172" t="str">
        <f t="shared" si="855"/>
        <v/>
      </c>
      <c r="AL1498" s="172" t="str">
        <f t="shared" si="856"/>
        <v/>
      </c>
      <c r="AM1498" s="172" t="str">
        <f>IF(AN1498&lt;&gt;"",MAX(AM$3:AM1497)+1,"")</f>
        <v/>
      </c>
      <c r="AN1498" s="172" t="str">
        <f t="shared" si="857"/>
        <v/>
      </c>
      <c r="AO1498" s="172" t="str">
        <f t="shared" si="858"/>
        <v/>
      </c>
      <c r="AP1498" s="172" t="str">
        <f t="shared" si="859"/>
        <v/>
      </c>
      <c r="AQ1498" s="172" t="str">
        <f t="shared" si="860"/>
        <v/>
      </c>
      <c r="AR1498" s="172" t="str">
        <f>Table1[[#This Row],[Sex ]]&amp;Table1[[#This Row],[Month]]</f>
        <v/>
      </c>
    </row>
    <row r="1499" spans="2:44" x14ac:dyDescent="0.3">
      <c r="B1499" s="14"/>
      <c r="C1499" s="14"/>
      <c r="D1499" s="14"/>
      <c r="E1499" s="14"/>
      <c r="F1499" s="14"/>
      <c r="G1499" s="14"/>
      <c r="H1499" s="14"/>
      <c r="I1499" s="14"/>
      <c r="J1499" s="14"/>
      <c r="K1499" s="14"/>
      <c r="L1499" s="14"/>
      <c r="M1499" s="24" t="str">
        <f t="shared" si="832"/>
        <v/>
      </c>
      <c r="N1499" s="24" t="str">
        <f t="shared" si="833"/>
        <v/>
      </c>
      <c r="O1499" s="24" t="str">
        <f t="shared" si="834"/>
        <v xml:space="preserve"> </v>
      </c>
      <c r="P1499" s="24">
        <f t="shared" si="835"/>
        <v>0</v>
      </c>
      <c r="Q1499" s="25">
        <f t="shared" si="836"/>
        <v>0</v>
      </c>
      <c r="R1499" s="26">
        <f t="shared" si="837"/>
        <v>0</v>
      </c>
      <c r="S1499" s="24" t="str">
        <f t="shared" si="838"/>
        <v/>
      </c>
      <c r="T1499" s="24" t="str">
        <f t="shared" si="839"/>
        <v/>
      </c>
      <c r="U1499" s="24" t="str">
        <f t="shared" si="840"/>
        <v/>
      </c>
      <c r="V1499" s="24" t="str">
        <f t="shared" si="841"/>
        <v/>
      </c>
      <c r="W1499" s="24" t="str">
        <f t="shared" si="842"/>
        <v/>
      </c>
      <c r="X1499" s="24" t="str">
        <f t="shared" si="843"/>
        <v/>
      </c>
      <c r="Y1499" s="24" t="str">
        <f t="shared" si="844"/>
        <v/>
      </c>
      <c r="Z1499" s="24" t="str">
        <f t="shared" si="845"/>
        <v/>
      </c>
      <c r="AA1499" s="24" t="b">
        <f t="shared" si="846"/>
        <v>0</v>
      </c>
      <c r="AB1499" s="34" t="str">
        <f t="shared" si="847"/>
        <v/>
      </c>
      <c r="AC1499" s="34">
        <f t="shared" si="848"/>
        <v>0</v>
      </c>
      <c r="AD1499" s="34">
        <f t="shared" si="849"/>
        <v>0</v>
      </c>
      <c r="AE1499" s="34" t="str">
        <f t="shared" si="850"/>
        <v xml:space="preserve"> 0</v>
      </c>
      <c r="AF1499" s="34">
        <f t="shared" si="851"/>
        <v>0</v>
      </c>
      <c r="AG1499" s="34">
        <f t="shared" si="852"/>
        <v>0</v>
      </c>
      <c r="AH1499" s="34" t="str">
        <f t="shared" si="853"/>
        <v/>
      </c>
      <c r="AI1499" s="172" t="str">
        <f>IF(AJ1499&lt;&gt;"",MAX(AI$3:AI1498)+1,"")</f>
        <v/>
      </c>
      <c r="AJ1499" s="172" t="str">
        <f t="shared" si="854"/>
        <v/>
      </c>
      <c r="AK1499" s="172" t="str">
        <f t="shared" si="855"/>
        <v/>
      </c>
      <c r="AL1499" s="172" t="str">
        <f t="shared" si="856"/>
        <v/>
      </c>
      <c r="AM1499" s="172" t="str">
        <f>IF(AN1499&lt;&gt;"",MAX(AM$3:AM1498)+1,"")</f>
        <v/>
      </c>
      <c r="AN1499" s="172" t="str">
        <f t="shared" si="857"/>
        <v/>
      </c>
      <c r="AO1499" s="172" t="str">
        <f t="shared" si="858"/>
        <v/>
      </c>
      <c r="AP1499" s="172" t="str">
        <f t="shared" si="859"/>
        <v/>
      </c>
      <c r="AQ1499" s="172" t="str">
        <f t="shared" si="860"/>
        <v/>
      </c>
      <c r="AR1499" s="172" t="str">
        <f>Table1[[#This Row],[Sex ]]&amp;Table1[[#This Row],[Month]]</f>
        <v/>
      </c>
    </row>
    <row r="1500" spans="2:44" x14ac:dyDescent="0.3">
      <c r="B1500" s="14"/>
      <c r="C1500" s="14"/>
      <c r="D1500" s="14"/>
      <c r="E1500" s="14"/>
      <c r="F1500" s="14"/>
      <c r="G1500" s="14"/>
      <c r="H1500" s="14"/>
      <c r="I1500" s="14"/>
      <c r="J1500" s="14"/>
      <c r="K1500" s="14"/>
      <c r="L1500" s="14"/>
      <c r="M1500" s="24" t="str">
        <f t="shared" si="832"/>
        <v/>
      </c>
      <c r="N1500" s="24" t="str">
        <f t="shared" si="833"/>
        <v/>
      </c>
      <c r="O1500" s="24" t="str">
        <f t="shared" si="834"/>
        <v xml:space="preserve"> </v>
      </c>
      <c r="P1500" s="24">
        <f t="shared" si="835"/>
        <v>0</v>
      </c>
      <c r="Q1500" s="25">
        <f t="shared" si="836"/>
        <v>0</v>
      </c>
      <c r="R1500" s="26">
        <f t="shared" si="837"/>
        <v>0</v>
      </c>
      <c r="S1500" s="24" t="str">
        <f t="shared" si="838"/>
        <v/>
      </c>
      <c r="T1500" s="24" t="str">
        <f t="shared" si="839"/>
        <v/>
      </c>
      <c r="U1500" s="24" t="str">
        <f t="shared" si="840"/>
        <v/>
      </c>
      <c r="V1500" s="24" t="str">
        <f t="shared" si="841"/>
        <v/>
      </c>
      <c r="W1500" s="24" t="str">
        <f t="shared" si="842"/>
        <v/>
      </c>
      <c r="X1500" s="24" t="str">
        <f t="shared" si="843"/>
        <v/>
      </c>
      <c r="Y1500" s="24" t="str">
        <f t="shared" si="844"/>
        <v/>
      </c>
      <c r="Z1500" s="24" t="str">
        <f t="shared" si="845"/>
        <v/>
      </c>
      <c r="AA1500" s="24" t="b">
        <f t="shared" si="846"/>
        <v>0</v>
      </c>
      <c r="AB1500" s="34" t="str">
        <f t="shared" si="847"/>
        <v/>
      </c>
      <c r="AC1500" s="34">
        <f t="shared" si="848"/>
        <v>0</v>
      </c>
      <c r="AD1500" s="34">
        <f t="shared" si="849"/>
        <v>0</v>
      </c>
      <c r="AE1500" s="34" t="str">
        <f t="shared" si="850"/>
        <v xml:space="preserve"> 0</v>
      </c>
      <c r="AF1500" s="34">
        <f t="shared" si="851"/>
        <v>0</v>
      </c>
      <c r="AG1500" s="34">
        <f t="shared" si="852"/>
        <v>0</v>
      </c>
      <c r="AH1500" s="34" t="str">
        <f t="shared" si="853"/>
        <v/>
      </c>
      <c r="AI1500" s="172" t="str">
        <f>IF(AJ1500&lt;&gt;"",MAX(AI$3:AI1499)+1,"")</f>
        <v/>
      </c>
      <c r="AJ1500" s="172" t="str">
        <f t="shared" si="854"/>
        <v/>
      </c>
      <c r="AK1500" s="172" t="str">
        <f t="shared" si="855"/>
        <v/>
      </c>
      <c r="AL1500" s="172" t="str">
        <f t="shared" si="856"/>
        <v/>
      </c>
      <c r="AM1500" s="172" t="str">
        <f>IF(AN1500&lt;&gt;"",MAX(AM$3:AM1499)+1,"")</f>
        <v/>
      </c>
      <c r="AN1500" s="172" t="str">
        <f t="shared" si="857"/>
        <v/>
      </c>
      <c r="AO1500" s="172" t="str">
        <f t="shared" si="858"/>
        <v/>
      </c>
      <c r="AP1500" s="172" t="str">
        <f t="shared" si="859"/>
        <v/>
      </c>
      <c r="AQ1500" s="172" t="str">
        <f t="shared" si="860"/>
        <v/>
      </c>
      <c r="AR1500" s="172" t="str">
        <f>Table1[[#This Row],[Sex ]]&amp;Table1[[#This Row],[Month]]</f>
        <v/>
      </c>
    </row>
    <row r="1501" spans="2:44" x14ac:dyDescent="0.3">
      <c r="B1501" s="14"/>
      <c r="C1501" s="14"/>
      <c r="D1501" s="14"/>
      <c r="E1501" s="14"/>
      <c r="F1501" s="14"/>
      <c r="G1501" s="14"/>
      <c r="H1501" s="14"/>
      <c r="I1501" s="14"/>
      <c r="J1501" s="14"/>
      <c r="K1501" s="14"/>
      <c r="L1501" s="14"/>
      <c r="M1501" s="24" t="str">
        <f t="shared" si="832"/>
        <v/>
      </c>
      <c r="N1501" s="24" t="str">
        <f t="shared" si="833"/>
        <v/>
      </c>
      <c r="O1501" s="24" t="str">
        <f t="shared" si="834"/>
        <v xml:space="preserve"> </v>
      </c>
      <c r="P1501" s="24">
        <f t="shared" si="835"/>
        <v>0</v>
      </c>
      <c r="Q1501" s="25">
        <f t="shared" si="836"/>
        <v>0</v>
      </c>
      <c r="R1501" s="26">
        <f t="shared" si="837"/>
        <v>0</v>
      </c>
      <c r="S1501" s="24" t="str">
        <f t="shared" si="838"/>
        <v/>
      </c>
      <c r="T1501" s="24" t="str">
        <f t="shared" si="839"/>
        <v/>
      </c>
      <c r="U1501" s="24" t="str">
        <f t="shared" si="840"/>
        <v/>
      </c>
      <c r="V1501" s="24" t="str">
        <f t="shared" si="841"/>
        <v/>
      </c>
      <c r="W1501" s="24" t="str">
        <f t="shared" si="842"/>
        <v/>
      </c>
      <c r="X1501" s="24" t="str">
        <f t="shared" si="843"/>
        <v/>
      </c>
      <c r="Y1501" s="24" t="str">
        <f t="shared" si="844"/>
        <v/>
      </c>
      <c r="Z1501" s="24" t="str">
        <f t="shared" si="845"/>
        <v/>
      </c>
      <c r="AA1501" s="24" t="b">
        <f t="shared" si="846"/>
        <v>0</v>
      </c>
      <c r="AB1501" s="34" t="str">
        <f t="shared" si="847"/>
        <v/>
      </c>
      <c r="AC1501" s="34">
        <f t="shared" si="848"/>
        <v>0</v>
      </c>
      <c r="AD1501" s="34">
        <f t="shared" si="849"/>
        <v>0</v>
      </c>
      <c r="AE1501" s="34" t="str">
        <f t="shared" si="850"/>
        <v xml:space="preserve"> 0</v>
      </c>
      <c r="AF1501" s="34">
        <f t="shared" si="851"/>
        <v>0</v>
      </c>
      <c r="AG1501" s="34">
        <f t="shared" si="852"/>
        <v>0</v>
      </c>
      <c r="AH1501" s="34" t="str">
        <f t="shared" si="853"/>
        <v/>
      </c>
      <c r="AI1501" s="172" t="str">
        <f>IF(AJ1501&lt;&gt;"",MAX(AI$3:AI1500)+1,"")</f>
        <v/>
      </c>
      <c r="AJ1501" s="172" t="str">
        <f t="shared" si="854"/>
        <v/>
      </c>
      <c r="AK1501" s="172" t="str">
        <f t="shared" si="855"/>
        <v/>
      </c>
      <c r="AL1501" s="172" t="str">
        <f t="shared" si="856"/>
        <v/>
      </c>
      <c r="AM1501" s="172" t="str">
        <f>IF(AN1501&lt;&gt;"",MAX(AM$3:AM1500)+1,"")</f>
        <v/>
      </c>
      <c r="AN1501" s="172" t="str">
        <f t="shared" si="857"/>
        <v/>
      </c>
      <c r="AO1501" s="172" t="str">
        <f t="shared" si="858"/>
        <v/>
      </c>
      <c r="AP1501" s="172" t="str">
        <f t="shared" si="859"/>
        <v/>
      </c>
      <c r="AQ1501" s="172" t="str">
        <f t="shared" si="860"/>
        <v/>
      </c>
      <c r="AR1501" s="172" t="str">
        <f>Table1[[#This Row],[Sex ]]&amp;Table1[[#This Row],[Month]]</f>
        <v/>
      </c>
    </row>
    <row r="1502" spans="2:44" x14ac:dyDescent="0.3">
      <c r="B1502" s="14"/>
      <c r="C1502" s="14"/>
      <c r="D1502" s="14"/>
      <c r="E1502" s="14"/>
      <c r="F1502" s="14"/>
      <c r="G1502" s="14"/>
      <c r="H1502" s="14"/>
      <c r="I1502" s="14"/>
      <c r="J1502" s="14"/>
      <c r="K1502" s="14"/>
      <c r="L1502" s="14"/>
      <c r="M1502" s="24" t="str">
        <f t="shared" si="832"/>
        <v/>
      </c>
      <c r="N1502" s="24" t="str">
        <f t="shared" si="833"/>
        <v/>
      </c>
      <c r="O1502" s="24" t="str">
        <f t="shared" si="834"/>
        <v xml:space="preserve"> </v>
      </c>
      <c r="P1502" s="24">
        <f t="shared" si="835"/>
        <v>0</v>
      </c>
      <c r="Q1502" s="25">
        <f t="shared" si="836"/>
        <v>0</v>
      </c>
      <c r="R1502" s="26">
        <f t="shared" si="837"/>
        <v>0</v>
      </c>
      <c r="S1502" s="24" t="str">
        <f t="shared" si="838"/>
        <v/>
      </c>
      <c r="T1502" s="24" t="str">
        <f t="shared" si="839"/>
        <v/>
      </c>
      <c r="U1502" s="24" t="str">
        <f t="shared" si="840"/>
        <v/>
      </c>
      <c r="V1502" s="24" t="str">
        <f t="shared" si="841"/>
        <v/>
      </c>
      <c r="W1502" s="24" t="str">
        <f t="shared" si="842"/>
        <v/>
      </c>
      <c r="X1502" s="24" t="str">
        <f t="shared" si="843"/>
        <v/>
      </c>
      <c r="Y1502" s="24" t="str">
        <f t="shared" si="844"/>
        <v/>
      </c>
      <c r="Z1502" s="24" t="str">
        <f t="shared" si="845"/>
        <v/>
      </c>
      <c r="AA1502" s="24" t="b">
        <f t="shared" si="846"/>
        <v>0</v>
      </c>
      <c r="AB1502" s="34" t="str">
        <f t="shared" si="847"/>
        <v/>
      </c>
      <c r="AC1502" s="34">
        <f t="shared" si="848"/>
        <v>0</v>
      </c>
      <c r="AD1502" s="34">
        <f t="shared" si="849"/>
        <v>0</v>
      </c>
      <c r="AE1502" s="34" t="str">
        <f t="shared" si="850"/>
        <v xml:space="preserve"> 0</v>
      </c>
      <c r="AF1502" s="34">
        <f t="shared" si="851"/>
        <v>0</v>
      </c>
      <c r="AG1502" s="34">
        <f t="shared" si="852"/>
        <v>0</v>
      </c>
      <c r="AH1502" s="34" t="str">
        <f t="shared" si="853"/>
        <v/>
      </c>
      <c r="AI1502" s="172" t="str">
        <f>IF(AJ1502&lt;&gt;"",MAX(AI$3:AI1501)+1,"")</f>
        <v/>
      </c>
      <c r="AJ1502" s="172" t="str">
        <f t="shared" si="854"/>
        <v/>
      </c>
      <c r="AK1502" s="172" t="str">
        <f t="shared" si="855"/>
        <v/>
      </c>
      <c r="AL1502" s="172" t="str">
        <f t="shared" si="856"/>
        <v/>
      </c>
      <c r="AM1502" s="172" t="str">
        <f>IF(AN1502&lt;&gt;"",MAX(AM$3:AM1501)+1,"")</f>
        <v/>
      </c>
      <c r="AN1502" s="172" t="str">
        <f t="shared" si="857"/>
        <v/>
      </c>
      <c r="AO1502" s="172" t="str">
        <f t="shared" si="858"/>
        <v/>
      </c>
      <c r="AP1502" s="172" t="str">
        <f t="shared" si="859"/>
        <v/>
      </c>
      <c r="AQ1502" s="172" t="str">
        <f t="shared" si="860"/>
        <v/>
      </c>
      <c r="AR1502" s="172" t="str">
        <f>Table1[[#This Row],[Sex ]]&amp;Table1[[#This Row],[Month]]</f>
        <v/>
      </c>
    </row>
    <row r="1503" spans="2:44" x14ac:dyDescent="0.3">
      <c r="B1503" s="14"/>
      <c r="C1503" s="14"/>
      <c r="D1503" s="14"/>
      <c r="E1503" s="14"/>
      <c r="F1503" s="14"/>
      <c r="G1503" s="14"/>
      <c r="H1503" s="14"/>
      <c r="I1503" s="14"/>
      <c r="J1503" s="14"/>
      <c r="K1503" s="14"/>
      <c r="L1503" s="14"/>
      <c r="M1503" s="24" t="str">
        <f t="shared" si="832"/>
        <v/>
      </c>
      <c r="N1503" s="24" t="str">
        <f t="shared" si="833"/>
        <v/>
      </c>
      <c r="O1503" s="24" t="str">
        <f t="shared" si="834"/>
        <v xml:space="preserve"> </v>
      </c>
      <c r="P1503" s="24">
        <f t="shared" si="835"/>
        <v>0</v>
      </c>
      <c r="Q1503" s="25">
        <f t="shared" si="836"/>
        <v>0</v>
      </c>
      <c r="R1503" s="26">
        <f t="shared" si="837"/>
        <v>0</v>
      </c>
      <c r="S1503" s="24" t="str">
        <f t="shared" si="838"/>
        <v/>
      </c>
      <c r="T1503" s="24" t="str">
        <f t="shared" si="839"/>
        <v/>
      </c>
      <c r="U1503" s="24" t="str">
        <f t="shared" si="840"/>
        <v/>
      </c>
      <c r="V1503" s="24" t="str">
        <f t="shared" si="841"/>
        <v/>
      </c>
      <c r="W1503" s="24" t="str">
        <f t="shared" si="842"/>
        <v/>
      </c>
      <c r="X1503" s="24" t="str">
        <f t="shared" si="843"/>
        <v/>
      </c>
      <c r="Y1503" s="24" t="str">
        <f t="shared" si="844"/>
        <v/>
      </c>
      <c r="Z1503" s="24" t="str">
        <f t="shared" si="845"/>
        <v/>
      </c>
      <c r="AA1503" s="24" t="b">
        <f t="shared" si="846"/>
        <v>0</v>
      </c>
      <c r="AB1503" s="34" t="str">
        <f t="shared" si="847"/>
        <v/>
      </c>
      <c r="AC1503" s="34">
        <f t="shared" si="848"/>
        <v>0</v>
      </c>
      <c r="AD1503" s="34">
        <f t="shared" si="849"/>
        <v>0</v>
      </c>
      <c r="AE1503" s="34" t="str">
        <f t="shared" si="850"/>
        <v xml:space="preserve"> 0</v>
      </c>
      <c r="AF1503" s="34">
        <f t="shared" si="851"/>
        <v>0</v>
      </c>
      <c r="AG1503" s="34">
        <f t="shared" si="852"/>
        <v>0</v>
      </c>
      <c r="AH1503" s="34" t="str">
        <f t="shared" si="853"/>
        <v/>
      </c>
      <c r="AI1503" s="172" t="str">
        <f>IF(AJ1503&lt;&gt;"",MAX(AI$3:AI1502)+1,"")</f>
        <v/>
      </c>
      <c r="AJ1503" s="172" t="str">
        <f t="shared" si="854"/>
        <v/>
      </c>
      <c r="AK1503" s="172" t="str">
        <f t="shared" si="855"/>
        <v/>
      </c>
      <c r="AL1503" s="172" t="str">
        <f t="shared" si="856"/>
        <v/>
      </c>
      <c r="AM1503" s="172" t="str">
        <f>IF(AN1503&lt;&gt;"",MAX(AM$3:AM1502)+1,"")</f>
        <v/>
      </c>
      <c r="AN1503" s="172" t="str">
        <f t="shared" si="857"/>
        <v/>
      </c>
      <c r="AO1503" s="172" t="str">
        <f t="shared" si="858"/>
        <v/>
      </c>
      <c r="AP1503" s="172" t="str">
        <f t="shared" si="859"/>
        <v/>
      </c>
      <c r="AQ1503" s="172" t="str">
        <f t="shared" si="860"/>
        <v/>
      </c>
      <c r="AR1503" s="172" t="str">
        <f>Table1[[#This Row],[Sex ]]&amp;Table1[[#This Row],[Month]]</f>
        <v/>
      </c>
    </row>
    <row r="1504" spans="2:44" x14ac:dyDescent="0.3">
      <c r="B1504" s="14"/>
      <c r="C1504" s="14"/>
      <c r="D1504" s="14"/>
      <c r="E1504" s="14"/>
      <c r="F1504" s="14"/>
      <c r="G1504" s="14"/>
      <c r="H1504" s="14"/>
      <c r="I1504" s="14"/>
      <c r="J1504" s="14"/>
      <c r="K1504" s="14"/>
      <c r="L1504" s="14"/>
      <c r="M1504" s="24" t="str">
        <f t="shared" si="832"/>
        <v/>
      </c>
      <c r="N1504" s="24" t="str">
        <f t="shared" si="833"/>
        <v/>
      </c>
      <c r="O1504" s="24" t="str">
        <f t="shared" si="834"/>
        <v xml:space="preserve"> </v>
      </c>
      <c r="P1504" s="24">
        <f t="shared" si="835"/>
        <v>0</v>
      </c>
      <c r="Q1504" s="25">
        <f t="shared" si="836"/>
        <v>0</v>
      </c>
      <c r="R1504" s="26">
        <f t="shared" si="837"/>
        <v>0</v>
      </c>
      <c r="S1504" s="24" t="str">
        <f t="shared" si="838"/>
        <v/>
      </c>
      <c r="T1504" s="24" t="str">
        <f t="shared" si="839"/>
        <v/>
      </c>
      <c r="U1504" s="24" t="str">
        <f t="shared" si="840"/>
        <v/>
      </c>
      <c r="V1504" s="24" t="str">
        <f t="shared" si="841"/>
        <v/>
      </c>
      <c r="W1504" s="24" t="str">
        <f t="shared" si="842"/>
        <v/>
      </c>
      <c r="X1504" s="24" t="str">
        <f t="shared" si="843"/>
        <v/>
      </c>
      <c r="Y1504" s="24" t="str">
        <f t="shared" si="844"/>
        <v/>
      </c>
      <c r="Z1504" s="24" t="str">
        <f t="shared" si="845"/>
        <v/>
      </c>
      <c r="AA1504" s="24" t="b">
        <f t="shared" si="846"/>
        <v>0</v>
      </c>
      <c r="AB1504" s="34" t="str">
        <f t="shared" si="847"/>
        <v/>
      </c>
      <c r="AC1504" s="34">
        <f t="shared" si="848"/>
        <v>0</v>
      </c>
      <c r="AD1504" s="34">
        <f t="shared" si="849"/>
        <v>0</v>
      </c>
      <c r="AE1504" s="34" t="str">
        <f t="shared" si="850"/>
        <v xml:space="preserve"> 0</v>
      </c>
      <c r="AF1504" s="34">
        <f t="shared" si="851"/>
        <v>0</v>
      </c>
      <c r="AG1504" s="34">
        <f t="shared" si="852"/>
        <v>0</v>
      </c>
      <c r="AH1504" s="34" t="str">
        <f t="shared" si="853"/>
        <v/>
      </c>
      <c r="AI1504" s="172" t="str">
        <f>IF(AJ1504&lt;&gt;"",MAX(AI$3:AI1503)+1,"")</f>
        <v/>
      </c>
      <c r="AJ1504" s="172" t="str">
        <f t="shared" si="854"/>
        <v/>
      </c>
      <c r="AK1504" s="172" t="str">
        <f t="shared" si="855"/>
        <v/>
      </c>
      <c r="AL1504" s="172" t="str">
        <f t="shared" si="856"/>
        <v/>
      </c>
      <c r="AM1504" s="172" t="str">
        <f>IF(AN1504&lt;&gt;"",MAX(AM$3:AM1503)+1,"")</f>
        <v/>
      </c>
      <c r="AN1504" s="172" t="str">
        <f t="shared" si="857"/>
        <v/>
      </c>
      <c r="AO1504" s="172" t="str">
        <f t="shared" si="858"/>
        <v/>
      </c>
      <c r="AP1504" s="172" t="str">
        <f t="shared" si="859"/>
        <v/>
      </c>
      <c r="AQ1504" s="172" t="str">
        <f t="shared" si="860"/>
        <v/>
      </c>
      <c r="AR1504" s="172" t="str">
        <f>Table1[[#This Row],[Sex ]]&amp;Table1[[#This Row],[Month]]</f>
        <v/>
      </c>
    </row>
    <row r="1505" spans="2:44" x14ac:dyDescent="0.3">
      <c r="B1505" s="14"/>
      <c r="C1505" s="14"/>
      <c r="D1505" s="14"/>
      <c r="E1505" s="14"/>
      <c r="F1505" s="14"/>
      <c r="G1505" s="14"/>
      <c r="H1505" s="14"/>
      <c r="I1505" s="14"/>
      <c r="J1505" s="14"/>
      <c r="K1505" s="14"/>
      <c r="L1505" s="14"/>
      <c r="M1505" s="24" t="str">
        <f t="shared" si="832"/>
        <v/>
      </c>
      <c r="N1505" s="24" t="str">
        <f t="shared" si="833"/>
        <v/>
      </c>
      <c r="O1505" s="24" t="str">
        <f t="shared" si="834"/>
        <v xml:space="preserve"> </v>
      </c>
      <c r="P1505" s="24">
        <f t="shared" si="835"/>
        <v>0</v>
      </c>
      <c r="Q1505" s="25">
        <f t="shared" si="836"/>
        <v>0</v>
      </c>
      <c r="R1505" s="26">
        <f t="shared" si="837"/>
        <v>0</v>
      </c>
      <c r="S1505" s="24" t="str">
        <f t="shared" si="838"/>
        <v/>
      </c>
      <c r="T1505" s="24" t="str">
        <f t="shared" si="839"/>
        <v/>
      </c>
      <c r="U1505" s="24" t="str">
        <f t="shared" si="840"/>
        <v/>
      </c>
      <c r="V1505" s="24" t="str">
        <f t="shared" si="841"/>
        <v/>
      </c>
      <c r="W1505" s="24" t="str">
        <f t="shared" si="842"/>
        <v/>
      </c>
      <c r="X1505" s="24" t="str">
        <f t="shared" si="843"/>
        <v/>
      </c>
      <c r="Y1505" s="24" t="str">
        <f t="shared" si="844"/>
        <v/>
      </c>
      <c r="Z1505" s="24" t="str">
        <f t="shared" si="845"/>
        <v/>
      </c>
      <c r="AA1505" s="24" t="b">
        <f t="shared" si="846"/>
        <v>0</v>
      </c>
      <c r="AB1505" s="34" t="str">
        <f t="shared" si="847"/>
        <v/>
      </c>
      <c r="AC1505" s="34">
        <f t="shared" si="848"/>
        <v>0</v>
      </c>
      <c r="AD1505" s="34">
        <f t="shared" si="849"/>
        <v>0</v>
      </c>
      <c r="AE1505" s="34" t="str">
        <f t="shared" si="850"/>
        <v xml:space="preserve"> 0</v>
      </c>
      <c r="AF1505" s="34">
        <f t="shared" si="851"/>
        <v>0</v>
      </c>
      <c r="AG1505" s="34">
        <f t="shared" si="852"/>
        <v>0</v>
      </c>
      <c r="AH1505" s="34" t="str">
        <f t="shared" si="853"/>
        <v/>
      </c>
      <c r="AI1505" s="172" t="str">
        <f>IF(AJ1505&lt;&gt;"",MAX(AI$3:AI1504)+1,"")</f>
        <v/>
      </c>
      <c r="AJ1505" s="172" t="str">
        <f t="shared" si="854"/>
        <v/>
      </c>
      <c r="AK1505" s="172" t="str">
        <f t="shared" si="855"/>
        <v/>
      </c>
      <c r="AL1505" s="172" t="str">
        <f t="shared" si="856"/>
        <v/>
      </c>
      <c r="AM1505" s="172" t="str">
        <f>IF(AN1505&lt;&gt;"",MAX(AM$3:AM1504)+1,"")</f>
        <v/>
      </c>
      <c r="AN1505" s="172" t="str">
        <f t="shared" si="857"/>
        <v/>
      </c>
      <c r="AO1505" s="172" t="str">
        <f t="shared" si="858"/>
        <v/>
      </c>
      <c r="AP1505" s="172" t="str">
        <f t="shared" si="859"/>
        <v/>
      </c>
      <c r="AQ1505" s="172" t="str">
        <f t="shared" si="860"/>
        <v/>
      </c>
      <c r="AR1505" s="172" t="str">
        <f>Table1[[#This Row],[Sex ]]&amp;Table1[[#This Row],[Month]]</f>
        <v/>
      </c>
    </row>
    <row r="1506" spans="2:44" x14ac:dyDescent="0.3">
      <c r="B1506" s="14"/>
      <c r="C1506" s="14"/>
      <c r="D1506" s="14"/>
      <c r="E1506" s="14"/>
      <c r="F1506" s="14"/>
      <c r="G1506" s="14"/>
      <c r="H1506" s="14"/>
      <c r="I1506" s="14"/>
      <c r="J1506" s="14"/>
      <c r="K1506" s="14"/>
      <c r="L1506" s="14"/>
      <c r="M1506" s="24" t="str">
        <f t="shared" si="832"/>
        <v/>
      </c>
      <c r="N1506" s="24" t="str">
        <f t="shared" si="833"/>
        <v/>
      </c>
      <c r="O1506" s="24" t="str">
        <f t="shared" si="834"/>
        <v xml:space="preserve"> </v>
      </c>
      <c r="P1506" s="24">
        <f t="shared" si="835"/>
        <v>0</v>
      </c>
      <c r="Q1506" s="25">
        <f t="shared" si="836"/>
        <v>0</v>
      </c>
      <c r="R1506" s="26">
        <f t="shared" si="837"/>
        <v>0</v>
      </c>
      <c r="S1506" s="24" t="str">
        <f t="shared" si="838"/>
        <v/>
      </c>
      <c r="T1506" s="24" t="str">
        <f t="shared" si="839"/>
        <v/>
      </c>
      <c r="U1506" s="24" t="str">
        <f t="shared" si="840"/>
        <v/>
      </c>
      <c r="V1506" s="24" t="str">
        <f t="shared" si="841"/>
        <v/>
      </c>
      <c r="W1506" s="24" t="str">
        <f t="shared" si="842"/>
        <v/>
      </c>
      <c r="X1506" s="24" t="str">
        <f t="shared" si="843"/>
        <v/>
      </c>
      <c r="Y1506" s="24" t="str">
        <f t="shared" si="844"/>
        <v/>
      </c>
      <c r="Z1506" s="24" t="str">
        <f t="shared" si="845"/>
        <v/>
      </c>
      <c r="AA1506" s="24" t="b">
        <f t="shared" si="846"/>
        <v>0</v>
      </c>
      <c r="AB1506" s="34" t="str">
        <f t="shared" si="847"/>
        <v/>
      </c>
      <c r="AC1506" s="34">
        <f t="shared" si="848"/>
        <v>0</v>
      </c>
      <c r="AD1506" s="34">
        <f t="shared" si="849"/>
        <v>0</v>
      </c>
      <c r="AE1506" s="34" t="str">
        <f t="shared" si="850"/>
        <v xml:space="preserve"> 0</v>
      </c>
      <c r="AF1506" s="34">
        <f t="shared" si="851"/>
        <v>0</v>
      </c>
      <c r="AG1506" s="34">
        <f t="shared" si="852"/>
        <v>0</v>
      </c>
      <c r="AH1506" s="34" t="str">
        <f t="shared" si="853"/>
        <v/>
      </c>
      <c r="AI1506" s="172" t="str">
        <f>IF(AJ1506&lt;&gt;"",MAX(AI$3:AI1505)+1,"")</f>
        <v/>
      </c>
      <c r="AJ1506" s="172" t="str">
        <f t="shared" si="854"/>
        <v/>
      </c>
      <c r="AK1506" s="172" t="str">
        <f t="shared" si="855"/>
        <v/>
      </c>
      <c r="AL1506" s="172" t="str">
        <f t="shared" si="856"/>
        <v/>
      </c>
      <c r="AM1506" s="172" t="str">
        <f>IF(AN1506&lt;&gt;"",MAX(AM$3:AM1505)+1,"")</f>
        <v/>
      </c>
      <c r="AN1506" s="172" t="str">
        <f t="shared" si="857"/>
        <v/>
      </c>
      <c r="AO1506" s="172" t="str">
        <f t="shared" si="858"/>
        <v/>
      </c>
      <c r="AP1506" s="172" t="str">
        <f t="shared" si="859"/>
        <v/>
      </c>
      <c r="AQ1506" s="172" t="str">
        <f t="shared" si="860"/>
        <v/>
      </c>
      <c r="AR1506" s="172" t="str">
        <f>Table1[[#This Row],[Sex ]]&amp;Table1[[#This Row],[Month]]</f>
        <v/>
      </c>
    </row>
    <row r="1507" spans="2:44" x14ac:dyDescent="0.3">
      <c r="B1507" s="14"/>
      <c r="C1507" s="14"/>
      <c r="D1507" s="14"/>
      <c r="E1507" s="14"/>
      <c r="F1507" s="14"/>
      <c r="G1507" s="14"/>
      <c r="H1507" s="14"/>
      <c r="I1507" s="14"/>
      <c r="J1507" s="14"/>
      <c r="K1507" s="14"/>
      <c r="L1507" s="14"/>
      <c r="M1507" s="24" t="str">
        <f t="shared" si="832"/>
        <v/>
      </c>
      <c r="N1507" s="24" t="str">
        <f t="shared" si="833"/>
        <v/>
      </c>
      <c r="O1507" s="24" t="str">
        <f t="shared" si="834"/>
        <v xml:space="preserve"> </v>
      </c>
      <c r="P1507" s="24">
        <f t="shared" si="835"/>
        <v>0</v>
      </c>
      <c r="Q1507" s="25">
        <f t="shared" si="836"/>
        <v>0</v>
      </c>
      <c r="R1507" s="26">
        <f t="shared" si="837"/>
        <v>0</v>
      </c>
      <c r="S1507" s="24" t="str">
        <f t="shared" si="838"/>
        <v/>
      </c>
      <c r="T1507" s="24" t="str">
        <f t="shared" si="839"/>
        <v/>
      </c>
      <c r="U1507" s="24" t="str">
        <f t="shared" si="840"/>
        <v/>
      </c>
      <c r="V1507" s="24" t="str">
        <f t="shared" si="841"/>
        <v/>
      </c>
      <c r="W1507" s="24" t="str">
        <f t="shared" si="842"/>
        <v/>
      </c>
      <c r="X1507" s="24" t="str">
        <f t="shared" si="843"/>
        <v/>
      </c>
      <c r="Y1507" s="24" t="str">
        <f t="shared" si="844"/>
        <v/>
      </c>
      <c r="Z1507" s="24" t="str">
        <f t="shared" si="845"/>
        <v/>
      </c>
      <c r="AA1507" s="24" t="b">
        <f t="shared" si="846"/>
        <v>0</v>
      </c>
      <c r="AB1507" s="34" t="str">
        <f t="shared" si="847"/>
        <v/>
      </c>
      <c r="AC1507" s="34">
        <f t="shared" si="848"/>
        <v>0</v>
      </c>
      <c r="AD1507" s="34">
        <f t="shared" si="849"/>
        <v>0</v>
      </c>
      <c r="AE1507" s="34" t="str">
        <f t="shared" si="850"/>
        <v xml:space="preserve"> 0</v>
      </c>
      <c r="AF1507" s="34">
        <f t="shared" si="851"/>
        <v>0</v>
      </c>
      <c r="AG1507" s="34">
        <f t="shared" si="852"/>
        <v>0</v>
      </c>
      <c r="AH1507" s="34" t="str">
        <f t="shared" si="853"/>
        <v/>
      </c>
      <c r="AI1507" s="172" t="str">
        <f>IF(AJ1507&lt;&gt;"",MAX(AI$3:AI1506)+1,"")</f>
        <v/>
      </c>
      <c r="AJ1507" s="172" t="str">
        <f t="shared" si="854"/>
        <v/>
      </c>
      <c r="AK1507" s="172" t="str">
        <f t="shared" si="855"/>
        <v/>
      </c>
      <c r="AL1507" s="172" t="str">
        <f t="shared" si="856"/>
        <v/>
      </c>
      <c r="AM1507" s="172" t="str">
        <f>IF(AN1507&lt;&gt;"",MAX(AM$3:AM1506)+1,"")</f>
        <v/>
      </c>
      <c r="AN1507" s="172" t="str">
        <f t="shared" si="857"/>
        <v/>
      </c>
      <c r="AO1507" s="172" t="str">
        <f t="shared" si="858"/>
        <v/>
      </c>
      <c r="AP1507" s="172" t="str">
        <f t="shared" si="859"/>
        <v/>
      </c>
      <c r="AQ1507" s="172" t="str">
        <f t="shared" si="860"/>
        <v/>
      </c>
      <c r="AR1507" s="172" t="str">
        <f>Table1[[#This Row],[Sex ]]&amp;Table1[[#This Row],[Month]]</f>
        <v/>
      </c>
    </row>
    <row r="1508" spans="2:44" x14ac:dyDescent="0.3">
      <c r="B1508" s="14"/>
      <c r="C1508" s="14"/>
      <c r="D1508" s="14"/>
      <c r="E1508" s="14"/>
      <c r="F1508" s="14"/>
      <c r="G1508" s="14"/>
      <c r="H1508" s="14"/>
      <c r="I1508" s="14"/>
      <c r="J1508" s="14"/>
      <c r="K1508" s="14"/>
      <c r="L1508" s="14"/>
      <c r="M1508" s="24" t="str">
        <f t="shared" si="832"/>
        <v/>
      </c>
      <c r="N1508" s="24" t="str">
        <f t="shared" si="833"/>
        <v/>
      </c>
      <c r="O1508" s="24" t="str">
        <f t="shared" si="834"/>
        <v xml:space="preserve"> </v>
      </c>
      <c r="P1508" s="24">
        <f t="shared" si="835"/>
        <v>0</v>
      </c>
      <c r="Q1508" s="25">
        <f t="shared" si="836"/>
        <v>0</v>
      </c>
      <c r="R1508" s="26">
        <f t="shared" si="837"/>
        <v>0</v>
      </c>
      <c r="S1508" s="24" t="str">
        <f t="shared" si="838"/>
        <v/>
      </c>
      <c r="T1508" s="24" t="str">
        <f t="shared" si="839"/>
        <v/>
      </c>
      <c r="U1508" s="24" t="str">
        <f t="shared" si="840"/>
        <v/>
      </c>
      <c r="V1508" s="24" t="str">
        <f t="shared" si="841"/>
        <v/>
      </c>
      <c r="W1508" s="24" t="str">
        <f t="shared" si="842"/>
        <v/>
      </c>
      <c r="X1508" s="24" t="str">
        <f t="shared" si="843"/>
        <v/>
      </c>
      <c r="Y1508" s="24" t="str">
        <f t="shared" si="844"/>
        <v/>
      </c>
      <c r="Z1508" s="24" t="str">
        <f t="shared" si="845"/>
        <v/>
      </c>
      <c r="AA1508" s="24" t="b">
        <f t="shared" si="846"/>
        <v>0</v>
      </c>
      <c r="AB1508" s="34" t="str">
        <f t="shared" si="847"/>
        <v/>
      </c>
      <c r="AC1508" s="34">
        <f t="shared" si="848"/>
        <v>0</v>
      </c>
      <c r="AD1508" s="34">
        <f t="shared" si="849"/>
        <v>0</v>
      </c>
      <c r="AE1508" s="34" t="str">
        <f t="shared" si="850"/>
        <v xml:space="preserve"> 0</v>
      </c>
      <c r="AF1508" s="34">
        <f t="shared" si="851"/>
        <v>0</v>
      </c>
      <c r="AG1508" s="34">
        <f t="shared" si="852"/>
        <v>0</v>
      </c>
      <c r="AH1508" s="34" t="str">
        <f t="shared" si="853"/>
        <v/>
      </c>
      <c r="AI1508" s="172" t="str">
        <f>IF(AJ1508&lt;&gt;"",MAX(AI$3:AI1507)+1,"")</f>
        <v/>
      </c>
      <c r="AJ1508" s="172" t="str">
        <f t="shared" si="854"/>
        <v/>
      </c>
      <c r="AK1508" s="172" t="str">
        <f t="shared" si="855"/>
        <v/>
      </c>
      <c r="AL1508" s="172" t="str">
        <f t="shared" si="856"/>
        <v/>
      </c>
      <c r="AM1508" s="172" t="str">
        <f>IF(AN1508&lt;&gt;"",MAX(AM$3:AM1507)+1,"")</f>
        <v/>
      </c>
      <c r="AN1508" s="172" t="str">
        <f t="shared" si="857"/>
        <v/>
      </c>
      <c r="AO1508" s="172" t="str">
        <f t="shared" si="858"/>
        <v/>
      </c>
      <c r="AP1508" s="172" t="str">
        <f t="shared" si="859"/>
        <v/>
      </c>
      <c r="AQ1508" s="172" t="str">
        <f t="shared" si="860"/>
        <v/>
      </c>
      <c r="AR1508" s="172" t="str">
        <f>Table1[[#This Row],[Sex ]]&amp;Table1[[#This Row],[Month]]</f>
        <v/>
      </c>
    </row>
    <row r="1509" spans="2:44" x14ac:dyDescent="0.3">
      <c r="B1509" s="14"/>
      <c r="C1509" s="14"/>
      <c r="D1509" s="14"/>
      <c r="E1509" s="14"/>
      <c r="F1509" s="14"/>
      <c r="G1509" s="14"/>
      <c r="H1509" s="14"/>
      <c r="I1509" s="14"/>
      <c r="J1509" s="14"/>
      <c r="K1509" s="14"/>
      <c r="L1509" s="14"/>
      <c r="M1509" s="24" t="str">
        <f t="shared" si="832"/>
        <v/>
      </c>
      <c r="N1509" s="24" t="str">
        <f t="shared" si="833"/>
        <v/>
      </c>
      <c r="O1509" s="24" t="str">
        <f t="shared" si="834"/>
        <v xml:space="preserve"> </v>
      </c>
      <c r="P1509" s="24">
        <f t="shared" si="835"/>
        <v>0</v>
      </c>
      <c r="Q1509" s="25">
        <f t="shared" si="836"/>
        <v>0</v>
      </c>
      <c r="R1509" s="26">
        <f t="shared" si="837"/>
        <v>0</v>
      </c>
      <c r="S1509" s="24" t="str">
        <f t="shared" si="838"/>
        <v/>
      </c>
      <c r="T1509" s="24" t="str">
        <f t="shared" si="839"/>
        <v/>
      </c>
      <c r="U1509" s="24" t="str">
        <f t="shared" si="840"/>
        <v/>
      </c>
      <c r="V1509" s="24" t="str">
        <f t="shared" si="841"/>
        <v/>
      </c>
      <c r="W1509" s="24" t="str">
        <f t="shared" si="842"/>
        <v/>
      </c>
      <c r="X1509" s="24" t="str">
        <f t="shared" si="843"/>
        <v/>
      </c>
      <c r="Y1509" s="24" t="str">
        <f t="shared" si="844"/>
        <v/>
      </c>
      <c r="Z1509" s="24" t="str">
        <f t="shared" si="845"/>
        <v/>
      </c>
      <c r="AA1509" s="24" t="b">
        <f t="shared" si="846"/>
        <v>0</v>
      </c>
      <c r="AB1509" s="34" t="str">
        <f t="shared" si="847"/>
        <v/>
      </c>
      <c r="AC1509" s="34">
        <f t="shared" si="848"/>
        <v>0</v>
      </c>
      <c r="AD1509" s="34">
        <f t="shared" si="849"/>
        <v>0</v>
      </c>
      <c r="AE1509" s="34" t="str">
        <f t="shared" si="850"/>
        <v xml:space="preserve"> 0</v>
      </c>
      <c r="AF1509" s="34">
        <f t="shared" si="851"/>
        <v>0</v>
      </c>
      <c r="AG1509" s="34">
        <f t="shared" si="852"/>
        <v>0</v>
      </c>
      <c r="AH1509" s="34" t="str">
        <f t="shared" si="853"/>
        <v/>
      </c>
      <c r="AI1509" s="172" t="str">
        <f>IF(AJ1509&lt;&gt;"",MAX(AI$3:AI1508)+1,"")</f>
        <v/>
      </c>
      <c r="AJ1509" s="172" t="str">
        <f t="shared" si="854"/>
        <v/>
      </c>
      <c r="AK1509" s="172" t="str">
        <f t="shared" si="855"/>
        <v/>
      </c>
      <c r="AL1509" s="172" t="str">
        <f t="shared" si="856"/>
        <v/>
      </c>
      <c r="AM1509" s="172" t="str">
        <f>IF(AN1509&lt;&gt;"",MAX(AM$3:AM1508)+1,"")</f>
        <v/>
      </c>
      <c r="AN1509" s="172" t="str">
        <f t="shared" si="857"/>
        <v/>
      </c>
      <c r="AO1509" s="172" t="str">
        <f t="shared" si="858"/>
        <v/>
      </c>
      <c r="AP1509" s="172" t="str">
        <f t="shared" si="859"/>
        <v/>
      </c>
      <c r="AQ1509" s="172" t="str">
        <f t="shared" si="860"/>
        <v/>
      </c>
      <c r="AR1509" s="172" t="str">
        <f>Table1[[#This Row],[Sex ]]&amp;Table1[[#This Row],[Month]]</f>
        <v/>
      </c>
    </row>
    <row r="1510" spans="2:44" x14ac:dyDescent="0.3">
      <c r="B1510" s="14"/>
      <c r="C1510" s="14"/>
      <c r="D1510" s="14"/>
      <c r="E1510" s="14"/>
      <c r="F1510" s="14"/>
      <c r="G1510" s="14"/>
      <c r="H1510" s="14"/>
      <c r="I1510" s="14"/>
      <c r="J1510" s="14"/>
      <c r="K1510" s="14"/>
      <c r="L1510" s="14"/>
      <c r="M1510" s="24" t="str">
        <f t="shared" si="832"/>
        <v/>
      </c>
      <c r="N1510" s="24" t="str">
        <f t="shared" si="833"/>
        <v/>
      </c>
      <c r="O1510" s="24" t="str">
        <f t="shared" si="834"/>
        <v xml:space="preserve"> </v>
      </c>
      <c r="P1510" s="24">
        <f t="shared" si="835"/>
        <v>0</v>
      </c>
      <c r="Q1510" s="25">
        <f t="shared" si="836"/>
        <v>0</v>
      </c>
      <c r="R1510" s="26">
        <f t="shared" si="837"/>
        <v>0</v>
      </c>
      <c r="S1510" s="24" t="str">
        <f t="shared" si="838"/>
        <v/>
      </c>
      <c r="T1510" s="24" t="str">
        <f t="shared" si="839"/>
        <v/>
      </c>
      <c r="U1510" s="24" t="str">
        <f t="shared" si="840"/>
        <v/>
      </c>
      <c r="V1510" s="24" t="str">
        <f t="shared" si="841"/>
        <v/>
      </c>
      <c r="W1510" s="24" t="str">
        <f t="shared" si="842"/>
        <v/>
      </c>
      <c r="X1510" s="24" t="str">
        <f t="shared" si="843"/>
        <v/>
      </c>
      <c r="Y1510" s="24" t="str">
        <f t="shared" si="844"/>
        <v/>
      </c>
      <c r="Z1510" s="24" t="str">
        <f t="shared" si="845"/>
        <v/>
      </c>
      <c r="AA1510" s="24" t="b">
        <f t="shared" si="846"/>
        <v>0</v>
      </c>
      <c r="AB1510" s="34" t="str">
        <f t="shared" si="847"/>
        <v/>
      </c>
      <c r="AC1510" s="34">
        <f t="shared" si="848"/>
        <v>0</v>
      </c>
      <c r="AD1510" s="34">
        <f t="shared" si="849"/>
        <v>0</v>
      </c>
      <c r="AE1510" s="34" t="str">
        <f t="shared" si="850"/>
        <v xml:space="preserve"> 0</v>
      </c>
      <c r="AF1510" s="34">
        <f t="shared" si="851"/>
        <v>0</v>
      </c>
      <c r="AG1510" s="34">
        <f t="shared" si="852"/>
        <v>0</v>
      </c>
      <c r="AH1510" s="34" t="str">
        <f t="shared" si="853"/>
        <v/>
      </c>
      <c r="AI1510" s="172" t="str">
        <f>IF(AJ1510&lt;&gt;"",MAX(AI$3:AI1509)+1,"")</f>
        <v/>
      </c>
      <c r="AJ1510" s="172" t="str">
        <f t="shared" si="854"/>
        <v/>
      </c>
      <c r="AK1510" s="172" t="str">
        <f t="shared" si="855"/>
        <v/>
      </c>
      <c r="AL1510" s="172" t="str">
        <f t="shared" si="856"/>
        <v/>
      </c>
      <c r="AM1510" s="172" t="str">
        <f>IF(AN1510&lt;&gt;"",MAX(AM$3:AM1509)+1,"")</f>
        <v/>
      </c>
      <c r="AN1510" s="172" t="str">
        <f t="shared" si="857"/>
        <v/>
      </c>
      <c r="AO1510" s="172" t="str">
        <f t="shared" si="858"/>
        <v/>
      </c>
      <c r="AP1510" s="172" t="str">
        <f t="shared" si="859"/>
        <v/>
      </c>
      <c r="AQ1510" s="172" t="str">
        <f t="shared" si="860"/>
        <v/>
      </c>
      <c r="AR1510" s="172" t="str">
        <f>Table1[[#This Row],[Sex ]]&amp;Table1[[#This Row],[Month]]</f>
        <v/>
      </c>
    </row>
    <row r="1511" spans="2:44" x14ac:dyDescent="0.3">
      <c r="B1511" s="14"/>
      <c r="C1511" s="14"/>
      <c r="D1511" s="14"/>
      <c r="E1511" s="14"/>
      <c r="F1511" s="14"/>
      <c r="G1511" s="14"/>
      <c r="H1511" s="14"/>
      <c r="I1511" s="14"/>
      <c r="J1511" s="14"/>
      <c r="K1511" s="14"/>
      <c r="L1511" s="14"/>
      <c r="M1511" s="24" t="str">
        <f t="shared" si="832"/>
        <v/>
      </c>
      <c r="N1511" s="24" t="str">
        <f t="shared" si="833"/>
        <v/>
      </c>
      <c r="O1511" s="24" t="str">
        <f t="shared" si="834"/>
        <v xml:space="preserve"> </v>
      </c>
      <c r="P1511" s="24">
        <f t="shared" si="835"/>
        <v>0</v>
      </c>
      <c r="Q1511" s="25">
        <f t="shared" si="836"/>
        <v>0</v>
      </c>
      <c r="R1511" s="26">
        <f t="shared" si="837"/>
        <v>0</v>
      </c>
      <c r="S1511" s="24" t="str">
        <f t="shared" si="838"/>
        <v/>
      </c>
      <c r="T1511" s="24" t="str">
        <f t="shared" si="839"/>
        <v/>
      </c>
      <c r="U1511" s="24" t="str">
        <f t="shared" si="840"/>
        <v/>
      </c>
      <c r="V1511" s="24" t="str">
        <f t="shared" si="841"/>
        <v/>
      </c>
      <c r="W1511" s="24" t="str">
        <f t="shared" si="842"/>
        <v/>
      </c>
      <c r="X1511" s="24" t="str">
        <f t="shared" si="843"/>
        <v/>
      </c>
      <c r="Y1511" s="24" t="str">
        <f t="shared" si="844"/>
        <v/>
      </c>
      <c r="Z1511" s="24" t="str">
        <f t="shared" si="845"/>
        <v/>
      </c>
      <c r="AA1511" s="24" t="b">
        <f t="shared" si="846"/>
        <v>0</v>
      </c>
      <c r="AB1511" s="34" t="str">
        <f t="shared" si="847"/>
        <v/>
      </c>
      <c r="AC1511" s="34">
        <f t="shared" si="848"/>
        <v>0</v>
      </c>
      <c r="AD1511" s="34">
        <f t="shared" si="849"/>
        <v>0</v>
      </c>
      <c r="AE1511" s="34" t="str">
        <f t="shared" si="850"/>
        <v xml:space="preserve"> 0</v>
      </c>
      <c r="AF1511" s="34">
        <f t="shared" si="851"/>
        <v>0</v>
      </c>
      <c r="AG1511" s="34">
        <f t="shared" si="852"/>
        <v>0</v>
      </c>
      <c r="AH1511" s="34" t="str">
        <f t="shared" si="853"/>
        <v/>
      </c>
      <c r="AI1511" s="172" t="str">
        <f>IF(AJ1511&lt;&gt;"",MAX(AI$3:AI1510)+1,"")</f>
        <v/>
      </c>
      <c r="AJ1511" s="172" t="str">
        <f t="shared" si="854"/>
        <v/>
      </c>
      <c r="AK1511" s="172" t="str">
        <f t="shared" si="855"/>
        <v/>
      </c>
      <c r="AL1511" s="172" t="str">
        <f t="shared" si="856"/>
        <v/>
      </c>
      <c r="AM1511" s="172" t="str">
        <f>IF(AN1511&lt;&gt;"",MAX(AM$3:AM1510)+1,"")</f>
        <v/>
      </c>
      <c r="AN1511" s="172" t="str">
        <f t="shared" si="857"/>
        <v/>
      </c>
      <c r="AO1511" s="172" t="str">
        <f t="shared" si="858"/>
        <v/>
      </c>
      <c r="AP1511" s="172" t="str">
        <f t="shared" si="859"/>
        <v/>
      </c>
      <c r="AQ1511" s="172" t="str">
        <f t="shared" si="860"/>
        <v/>
      </c>
      <c r="AR1511" s="172" t="str">
        <f>Table1[[#This Row],[Sex ]]&amp;Table1[[#This Row],[Month]]</f>
        <v/>
      </c>
    </row>
    <row r="1512" spans="2:44" x14ac:dyDescent="0.3">
      <c r="B1512" s="14"/>
      <c r="C1512" s="14"/>
      <c r="D1512" s="14"/>
      <c r="E1512" s="14"/>
      <c r="F1512" s="14"/>
      <c r="G1512" s="14"/>
      <c r="H1512" s="14"/>
      <c r="I1512" s="14"/>
      <c r="J1512" s="14"/>
      <c r="K1512" s="14"/>
      <c r="L1512" s="14"/>
      <c r="M1512" s="24" t="str">
        <f t="shared" si="832"/>
        <v/>
      </c>
      <c r="N1512" s="24" t="str">
        <f t="shared" si="833"/>
        <v/>
      </c>
      <c r="O1512" s="24" t="str">
        <f t="shared" si="834"/>
        <v xml:space="preserve"> </v>
      </c>
      <c r="P1512" s="24">
        <f t="shared" si="835"/>
        <v>0</v>
      </c>
      <c r="Q1512" s="25">
        <f t="shared" si="836"/>
        <v>0</v>
      </c>
      <c r="R1512" s="26">
        <f t="shared" si="837"/>
        <v>0</v>
      </c>
      <c r="S1512" s="24" t="str">
        <f t="shared" si="838"/>
        <v/>
      </c>
      <c r="T1512" s="24" t="str">
        <f t="shared" si="839"/>
        <v/>
      </c>
      <c r="U1512" s="24" t="str">
        <f t="shared" si="840"/>
        <v/>
      </c>
      <c r="V1512" s="24" t="str">
        <f t="shared" si="841"/>
        <v/>
      </c>
      <c r="W1512" s="24" t="str">
        <f t="shared" si="842"/>
        <v/>
      </c>
      <c r="X1512" s="24" t="str">
        <f t="shared" si="843"/>
        <v/>
      </c>
      <c r="Y1512" s="24" t="str">
        <f t="shared" si="844"/>
        <v/>
      </c>
      <c r="Z1512" s="24" t="str">
        <f t="shared" si="845"/>
        <v/>
      </c>
      <c r="AA1512" s="24" t="b">
        <f t="shared" si="846"/>
        <v>0</v>
      </c>
      <c r="AB1512" s="34" t="str">
        <f t="shared" si="847"/>
        <v/>
      </c>
      <c r="AC1512" s="34">
        <f t="shared" si="848"/>
        <v>0</v>
      </c>
      <c r="AD1512" s="34">
        <f t="shared" si="849"/>
        <v>0</v>
      </c>
      <c r="AE1512" s="34" t="str">
        <f t="shared" si="850"/>
        <v xml:space="preserve"> 0</v>
      </c>
      <c r="AF1512" s="34">
        <f t="shared" si="851"/>
        <v>0</v>
      </c>
      <c r="AG1512" s="34">
        <f t="shared" si="852"/>
        <v>0</v>
      </c>
      <c r="AH1512" s="34" t="str">
        <f t="shared" si="853"/>
        <v/>
      </c>
      <c r="AI1512" s="172" t="str">
        <f>IF(AJ1512&lt;&gt;"",MAX(AI$3:AI1511)+1,"")</f>
        <v/>
      </c>
      <c r="AJ1512" s="172" t="str">
        <f t="shared" si="854"/>
        <v/>
      </c>
      <c r="AK1512" s="172" t="str">
        <f t="shared" si="855"/>
        <v/>
      </c>
      <c r="AL1512" s="172" t="str">
        <f t="shared" si="856"/>
        <v/>
      </c>
      <c r="AM1512" s="172" t="str">
        <f>IF(AN1512&lt;&gt;"",MAX(AM$3:AM1511)+1,"")</f>
        <v/>
      </c>
      <c r="AN1512" s="172" t="str">
        <f t="shared" si="857"/>
        <v/>
      </c>
      <c r="AO1512" s="172" t="str">
        <f t="shared" si="858"/>
        <v/>
      </c>
      <c r="AP1512" s="172" t="str">
        <f t="shared" si="859"/>
        <v/>
      </c>
      <c r="AQ1512" s="172" t="str">
        <f t="shared" si="860"/>
        <v/>
      </c>
      <c r="AR1512" s="172" t="str">
        <f>Table1[[#This Row],[Sex ]]&amp;Table1[[#This Row],[Month]]</f>
        <v/>
      </c>
    </row>
    <row r="1513" spans="2:44" x14ac:dyDescent="0.3">
      <c r="B1513" s="14"/>
      <c r="C1513" s="14"/>
      <c r="D1513" s="14"/>
      <c r="E1513" s="14"/>
      <c r="F1513" s="14"/>
      <c r="G1513" s="14"/>
      <c r="H1513" s="14"/>
      <c r="I1513" s="14"/>
      <c r="J1513" s="14"/>
      <c r="K1513" s="14"/>
      <c r="L1513" s="14"/>
      <c r="M1513" s="24" t="str">
        <f t="shared" si="832"/>
        <v/>
      </c>
      <c r="N1513" s="24" t="str">
        <f t="shared" si="833"/>
        <v/>
      </c>
      <c r="O1513" s="24" t="str">
        <f t="shared" si="834"/>
        <v xml:space="preserve"> </v>
      </c>
      <c r="P1513" s="24">
        <f t="shared" si="835"/>
        <v>0</v>
      </c>
      <c r="Q1513" s="25">
        <f t="shared" si="836"/>
        <v>0</v>
      </c>
      <c r="R1513" s="26">
        <f t="shared" si="837"/>
        <v>0</v>
      </c>
      <c r="S1513" s="24" t="str">
        <f t="shared" si="838"/>
        <v/>
      </c>
      <c r="T1513" s="24" t="str">
        <f t="shared" si="839"/>
        <v/>
      </c>
      <c r="U1513" s="24" t="str">
        <f t="shared" si="840"/>
        <v/>
      </c>
      <c r="V1513" s="24" t="str">
        <f t="shared" si="841"/>
        <v/>
      </c>
      <c r="W1513" s="24" t="str">
        <f t="shared" si="842"/>
        <v/>
      </c>
      <c r="X1513" s="24" t="str">
        <f t="shared" si="843"/>
        <v/>
      </c>
      <c r="Y1513" s="24" t="str">
        <f t="shared" si="844"/>
        <v/>
      </c>
      <c r="Z1513" s="24" t="str">
        <f t="shared" si="845"/>
        <v/>
      </c>
      <c r="AA1513" s="24" t="b">
        <f t="shared" si="846"/>
        <v>0</v>
      </c>
      <c r="AB1513" s="34" t="str">
        <f t="shared" si="847"/>
        <v/>
      </c>
      <c r="AC1513" s="34">
        <f t="shared" si="848"/>
        <v>0</v>
      </c>
      <c r="AD1513" s="34">
        <f t="shared" si="849"/>
        <v>0</v>
      </c>
      <c r="AE1513" s="34" t="str">
        <f t="shared" si="850"/>
        <v xml:space="preserve"> 0</v>
      </c>
      <c r="AF1513" s="34">
        <f t="shared" si="851"/>
        <v>0</v>
      </c>
      <c r="AG1513" s="34">
        <f t="shared" si="852"/>
        <v>0</v>
      </c>
      <c r="AH1513" s="34" t="str">
        <f t="shared" si="853"/>
        <v/>
      </c>
      <c r="AI1513" s="172" t="str">
        <f>IF(AJ1513&lt;&gt;"",MAX(AI$3:AI1512)+1,"")</f>
        <v/>
      </c>
      <c r="AJ1513" s="172" t="str">
        <f t="shared" si="854"/>
        <v/>
      </c>
      <c r="AK1513" s="172" t="str">
        <f t="shared" si="855"/>
        <v/>
      </c>
      <c r="AL1513" s="172" t="str">
        <f t="shared" si="856"/>
        <v/>
      </c>
      <c r="AM1513" s="172" t="str">
        <f>IF(AN1513&lt;&gt;"",MAX(AM$3:AM1512)+1,"")</f>
        <v/>
      </c>
      <c r="AN1513" s="172" t="str">
        <f t="shared" si="857"/>
        <v/>
      </c>
      <c r="AO1513" s="172" t="str">
        <f t="shared" si="858"/>
        <v/>
      </c>
      <c r="AP1513" s="172" t="str">
        <f t="shared" si="859"/>
        <v/>
      </c>
      <c r="AQ1513" s="172" t="str">
        <f t="shared" si="860"/>
        <v/>
      </c>
      <c r="AR1513" s="172" t="str">
        <f>Table1[[#This Row],[Sex ]]&amp;Table1[[#This Row],[Month]]</f>
        <v/>
      </c>
    </row>
    <row r="1514" spans="2:44" x14ac:dyDescent="0.3">
      <c r="B1514" s="14"/>
      <c r="C1514" s="14"/>
      <c r="D1514" s="14"/>
      <c r="E1514" s="14"/>
      <c r="F1514" s="14"/>
      <c r="G1514" s="14"/>
      <c r="H1514" s="14"/>
      <c r="I1514" s="14"/>
      <c r="J1514" s="14"/>
      <c r="K1514" s="14"/>
      <c r="L1514" s="14"/>
      <c r="M1514" s="24" t="str">
        <f t="shared" si="832"/>
        <v/>
      </c>
      <c r="N1514" s="24" t="str">
        <f t="shared" si="833"/>
        <v/>
      </c>
      <c r="O1514" s="24" t="str">
        <f t="shared" si="834"/>
        <v xml:space="preserve"> </v>
      </c>
      <c r="P1514" s="24">
        <f t="shared" si="835"/>
        <v>0</v>
      </c>
      <c r="Q1514" s="25">
        <f t="shared" si="836"/>
        <v>0</v>
      </c>
      <c r="R1514" s="26">
        <f t="shared" si="837"/>
        <v>0</v>
      </c>
      <c r="S1514" s="24" t="str">
        <f t="shared" si="838"/>
        <v/>
      </c>
      <c r="T1514" s="24" t="str">
        <f t="shared" si="839"/>
        <v/>
      </c>
      <c r="U1514" s="24" t="str">
        <f t="shared" si="840"/>
        <v/>
      </c>
      <c r="V1514" s="24" t="str">
        <f t="shared" si="841"/>
        <v/>
      </c>
      <c r="W1514" s="24" t="str">
        <f t="shared" si="842"/>
        <v/>
      </c>
      <c r="X1514" s="24" t="str">
        <f t="shared" si="843"/>
        <v/>
      </c>
      <c r="Y1514" s="24" t="str">
        <f t="shared" si="844"/>
        <v/>
      </c>
      <c r="Z1514" s="24" t="str">
        <f t="shared" si="845"/>
        <v/>
      </c>
      <c r="AA1514" s="24" t="b">
        <f t="shared" si="846"/>
        <v>0</v>
      </c>
      <c r="AB1514" s="34" t="str">
        <f t="shared" si="847"/>
        <v/>
      </c>
      <c r="AC1514" s="34">
        <f t="shared" si="848"/>
        <v>0</v>
      </c>
      <c r="AD1514" s="34">
        <f t="shared" si="849"/>
        <v>0</v>
      </c>
      <c r="AE1514" s="34" t="str">
        <f t="shared" si="850"/>
        <v xml:space="preserve"> 0</v>
      </c>
      <c r="AF1514" s="34">
        <f t="shared" si="851"/>
        <v>0</v>
      </c>
      <c r="AG1514" s="34">
        <f t="shared" si="852"/>
        <v>0</v>
      </c>
      <c r="AH1514" s="34" t="str">
        <f t="shared" si="853"/>
        <v/>
      </c>
      <c r="AI1514" s="172" t="str">
        <f>IF(AJ1514&lt;&gt;"",MAX(AI$3:AI1513)+1,"")</f>
        <v/>
      </c>
      <c r="AJ1514" s="172" t="str">
        <f t="shared" si="854"/>
        <v/>
      </c>
      <c r="AK1514" s="172" t="str">
        <f t="shared" si="855"/>
        <v/>
      </c>
      <c r="AL1514" s="172" t="str">
        <f t="shared" si="856"/>
        <v/>
      </c>
      <c r="AM1514" s="172" t="str">
        <f>IF(AN1514&lt;&gt;"",MAX(AM$3:AM1513)+1,"")</f>
        <v/>
      </c>
      <c r="AN1514" s="172" t="str">
        <f t="shared" si="857"/>
        <v/>
      </c>
      <c r="AO1514" s="172" t="str">
        <f t="shared" si="858"/>
        <v/>
      </c>
      <c r="AP1514" s="172" t="str">
        <f t="shared" si="859"/>
        <v/>
      </c>
      <c r="AQ1514" s="172" t="str">
        <f t="shared" si="860"/>
        <v/>
      </c>
      <c r="AR1514" s="172" t="str">
        <f>Table1[[#This Row],[Sex ]]&amp;Table1[[#This Row],[Month]]</f>
        <v/>
      </c>
    </row>
    <row r="1515" spans="2:44" x14ac:dyDescent="0.3">
      <c r="B1515" s="14"/>
      <c r="C1515" s="14"/>
      <c r="D1515" s="14"/>
      <c r="E1515" s="14"/>
      <c r="F1515" s="14"/>
      <c r="G1515" s="14"/>
      <c r="H1515" s="14"/>
      <c r="I1515" s="14"/>
      <c r="J1515" s="14"/>
      <c r="K1515" s="14"/>
      <c r="L1515" s="14"/>
      <c r="M1515" s="24" t="str">
        <f t="shared" ref="M1515:M1578" si="861">IF(I3515&lt;&gt;"",IF(SUM(I3515:I3515)&lt;99,IF(I3515=J3515,I3515,""),""),"")</f>
        <v/>
      </c>
      <c r="N1515" s="24" t="str">
        <f t="shared" ref="N1515:N1578" si="862">IF(H3515&lt;&gt;"",IF(H3515&lt;4,1,IF(H3515&lt;7,2,IF(H3515&lt;10,3,4))),"")</f>
        <v/>
      </c>
      <c r="O1515" s="24" t="str">
        <f t="shared" ref="O1515:O1578" si="863">IF(SUM(I3515:I3515)&lt;99,J3515&amp;" "&amp;I3515,99&amp;" "&amp;99)</f>
        <v xml:space="preserve"> </v>
      </c>
      <c r="P1515" s="24">
        <f t="shared" ref="P1515:P1578" si="864">(J3515+I3515)/2</f>
        <v>0</v>
      </c>
      <c r="Q1515" s="25">
        <f t="shared" ref="Q1515:Q1578" si="865">IF(SUM(I3515:J3515)&lt;99,(I3515-P1515)^2+(J3515-P1515)^2,0)</f>
        <v>0</v>
      </c>
      <c r="R1515" s="26">
        <f t="shared" ref="R1515:R1578" si="866">IF(SUM(I3515:I3515)&lt;99,IF(J3515=0,IF(I3515=0,0,((Q1515)^0.5)/P1515),((Q1515)^0.5)/P1515),"")</f>
        <v>0</v>
      </c>
      <c r="S1515" s="24" t="str">
        <f t="shared" ref="S1515:S1578" si="867">IF(SUM(I3515+J3515)&lt;98,IF(I3515&lt;&gt;"",H3515,""),"")</f>
        <v/>
      </c>
      <c r="T1515" s="24" t="str">
        <f t="shared" ref="T1515:T1578" si="868">IF(SUM(I3515+J3515)&lt;98,IF(J3515&lt;&gt;"",H3515,""),"")</f>
        <v/>
      </c>
      <c r="U1515" s="24" t="str">
        <f t="shared" ref="U1515:U1578" si="869">IF(SUM(I3515+J3515)&lt;99,IF(K3515&lt;&gt;"",H3515,""),"")</f>
        <v/>
      </c>
      <c r="V1515" s="24" t="str">
        <f t="shared" ref="V1515:V1578" si="870">IF(J3515&lt;99,IF(M1515&lt;&gt;"",L3515,""),"")</f>
        <v/>
      </c>
      <c r="W1515" s="24" t="str">
        <f t="shared" ref="W1515:W1578" si="871">IF(J3515&gt;98,99,IF(K3515&gt;98,99,IF(K3515+J3515=198,99,IF(K3515&lt;&gt;"",ABS(J3515-K3515),""))))</f>
        <v/>
      </c>
      <c r="X1515" s="24" t="str">
        <f t="shared" ref="X1515:X1578" si="872">IF(I3515&lt;&gt;0,IF(I3515-J3515&lt;&gt;0,"",H3515),"")</f>
        <v/>
      </c>
      <c r="Y1515" s="24" t="str">
        <f t="shared" ref="Y1515:Y1578" si="873">IF(J3515&lt;&gt;"",H3515,"")</f>
        <v/>
      </c>
      <c r="Z1515" s="24" t="str">
        <f t="shared" ref="Z1515:Z1578" si="874">IF(SUM(I3515+J3515)&lt;98,IF(I3515&lt;&gt;"",G3515,""),"")</f>
        <v/>
      </c>
      <c r="AA1515" s="24" t="b">
        <f t="shared" ref="AA1515:AA1578" si="875">IF(I3515&lt;&gt;"",IF(SUM(I3515:J3515)&gt;98,"",IF(I3515-J3515=0,G3515,"")))</f>
        <v>0</v>
      </c>
      <c r="AB1515" s="34" t="str">
        <f t="shared" ref="AB1515:AB1578" si="876">IF(SUM(I3515:J3515)&gt;98,G3515,"")</f>
        <v/>
      </c>
      <c r="AC1515" s="34">
        <f t="shared" ref="AC1515:AC1578" si="877">IF(SUM(I3515+J3515)&lt;99,L3515,"")</f>
        <v>0</v>
      </c>
      <c r="AD1515" s="34">
        <f t="shared" ref="AD1515:AD1578" si="878">IF(AA1515&lt;&gt;"",AC1515,"")</f>
        <v>0</v>
      </c>
      <c r="AE1515" s="34" t="str">
        <f t="shared" ref="AE1515:AE1578" si="879">H3515&amp;" "&amp;I3515-J3515</f>
        <v xml:space="preserve"> 0</v>
      </c>
      <c r="AF1515" s="34">
        <f t="shared" ref="AF1515:AF1578" si="880">IF(SUM(I3515+J3515)&lt;99,J3515,"")</f>
        <v>0</v>
      </c>
      <c r="AG1515" s="34">
        <f t="shared" ref="AG1515:AG1578" si="881">IF(AF1515&lt;&gt;"",I3515,"")</f>
        <v>0</v>
      </c>
      <c r="AH1515" s="34" t="str">
        <f t="shared" ref="AH1515:AH1578" si="882">IF(I3515&lt;&gt;"",IF((I3515+J3515)&gt;98,"",I3515-J3515),"")</f>
        <v/>
      </c>
      <c r="AI1515" s="172" t="str">
        <f>IF(AJ1515&lt;&gt;"",MAX(AI$3:AI1514)+1,"")</f>
        <v/>
      </c>
      <c r="AJ1515" s="172" t="str">
        <f t="shared" ref="AJ1515:AJ1578" si="883">IF(SUM(I3515:J3515)&lt;98,IF(G3515="F",G3515,""),"")</f>
        <v/>
      </c>
      <c r="AK1515" s="172" t="str">
        <f t="shared" ref="AK1515:AK1578" si="884">IF(AJ1515&lt;&gt;"",F3515,"")</f>
        <v/>
      </c>
      <c r="AL1515" s="172" t="str">
        <f t="shared" ref="AL1515:AL1578" si="885">IF(AK1515&lt;&gt;"",J3515,"")</f>
        <v/>
      </c>
      <c r="AM1515" s="172" t="str">
        <f>IF(AN1515&lt;&gt;"",MAX(AM$3:AM1514)+1,"")</f>
        <v/>
      </c>
      <c r="AN1515" s="172" t="str">
        <f t="shared" ref="AN1515:AN1578" si="886">IF(SUM(I3515:J3515)&lt;98,IF(G3515="M",G3515,""),"")</f>
        <v/>
      </c>
      <c r="AO1515" s="172" t="str">
        <f t="shared" ref="AO1515:AO1578" si="887">IF(AN1515&lt;&gt;"",F3515,"")</f>
        <v/>
      </c>
      <c r="AP1515" s="172" t="str">
        <f t="shared" ref="AP1515:AP1578" si="888">IF(AO1515&lt;&gt;"",J3515,"")</f>
        <v/>
      </c>
      <c r="AQ1515" s="172" t="str">
        <f t="shared" ref="AQ1515:AQ1578" si="889">IF(K3515&lt;&gt;"",J3515&amp;" "&amp;(J3515-K3515),"")</f>
        <v/>
      </c>
      <c r="AR1515" s="172" t="str">
        <f>Table1[[#This Row],[Sex ]]&amp;Table1[[#This Row],[Month]]</f>
        <v/>
      </c>
    </row>
    <row r="1516" spans="2:44" x14ac:dyDescent="0.3">
      <c r="B1516" s="14"/>
      <c r="C1516" s="14"/>
      <c r="D1516" s="14"/>
      <c r="E1516" s="14"/>
      <c r="F1516" s="14"/>
      <c r="G1516" s="14"/>
      <c r="H1516" s="14"/>
      <c r="I1516" s="14"/>
      <c r="J1516" s="14"/>
      <c r="K1516" s="14"/>
      <c r="L1516" s="14"/>
      <c r="M1516" s="24" t="str">
        <f t="shared" si="861"/>
        <v/>
      </c>
      <c r="N1516" s="24" t="str">
        <f t="shared" si="862"/>
        <v/>
      </c>
      <c r="O1516" s="24" t="str">
        <f t="shared" si="863"/>
        <v xml:space="preserve"> </v>
      </c>
      <c r="P1516" s="24">
        <f t="shared" si="864"/>
        <v>0</v>
      </c>
      <c r="Q1516" s="25">
        <f t="shared" si="865"/>
        <v>0</v>
      </c>
      <c r="R1516" s="26">
        <f t="shared" si="866"/>
        <v>0</v>
      </c>
      <c r="S1516" s="24" t="str">
        <f t="shared" si="867"/>
        <v/>
      </c>
      <c r="T1516" s="24" t="str">
        <f t="shared" si="868"/>
        <v/>
      </c>
      <c r="U1516" s="24" t="str">
        <f t="shared" si="869"/>
        <v/>
      </c>
      <c r="V1516" s="24" t="str">
        <f t="shared" si="870"/>
        <v/>
      </c>
      <c r="W1516" s="24" t="str">
        <f t="shared" si="871"/>
        <v/>
      </c>
      <c r="X1516" s="24" t="str">
        <f t="shared" si="872"/>
        <v/>
      </c>
      <c r="Y1516" s="24" t="str">
        <f t="shared" si="873"/>
        <v/>
      </c>
      <c r="Z1516" s="24" t="str">
        <f t="shared" si="874"/>
        <v/>
      </c>
      <c r="AA1516" s="24" t="b">
        <f t="shared" si="875"/>
        <v>0</v>
      </c>
      <c r="AB1516" s="34" t="str">
        <f t="shared" si="876"/>
        <v/>
      </c>
      <c r="AC1516" s="34">
        <f t="shared" si="877"/>
        <v>0</v>
      </c>
      <c r="AD1516" s="34">
        <f t="shared" si="878"/>
        <v>0</v>
      </c>
      <c r="AE1516" s="34" t="str">
        <f t="shared" si="879"/>
        <v xml:space="preserve"> 0</v>
      </c>
      <c r="AF1516" s="34">
        <f t="shared" si="880"/>
        <v>0</v>
      </c>
      <c r="AG1516" s="34">
        <f t="shared" si="881"/>
        <v>0</v>
      </c>
      <c r="AH1516" s="34" t="str">
        <f t="shared" si="882"/>
        <v/>
      </c>
      <c r="AI1516" s="172" t="str">
        <f>IF(AJ1516&lt;&gt;"",MAX(AI$3:AI1515)+1,"")</f>
        <v/>
      </c>
      <c r="AJ1516" s="172" t="str">
        <f t="shared" si="883"/>
        <v/>
      </c>
      <c r="AK1516" s="172" t="str">
        <f t="shared" si="884"/>
        <v/>
      </c>
      <c r="AL1516" s="172" t="str">
        <f t="shared" si="885"/>
        <v/>
      </c>
      <c r="AM1516" s="172" t="str">
        <f>IF(AN1516&lt;&gt;"",MAX(AM$3:AM1515)+1,"")</f>
        <v/>
      </c>
      <c r="AN1516" s="172" t="str">
        <f t="shared" si="886"/>
        <v/>
      </c>
      <c r="AO1516" s="172" t="str">
        <f t="shared" si="887"/>
        <v/>
      </c>
      <c r="AP1516" s="172" t="str">
        <f t="shared" si="888"/>
        <v/>
      </c>
      <c r="AQ1516" s="172" t="str">
        <f t="shared" si="889"/>
        <v/>
      </c>
      <c r="AR1516" s="172" t="str">
        <f>Table1[[#This Row],[Sex ]]&amp;Table1[[#This Row],[Month]]</f>
        <v/>
      </c>
    </row>
    <row r="1517" spans="2:44" x14ac:dyDescent="0.3">
      <c r="B1517" s="14"/>
      <c r="C1517" s="14"/>
      <c r="D1517" s="14"/>
      <c r="E1517" s="14"/>
      <c r="F1517" s="14"/>
      <c r="G1517" s="14"/>
      <c r="H1517" s="14"/>
      <c r="I1517" s="14"/>
      <c r="J1517" s="14"/>
      <c r="K1517" s="14"/>
      <c r="L1517" s="14"/>
      <c r="M1517" s="24" t="str">
        <f t="shared" si="861"/>
        <v/>
      </c>
      <c r="N1517" s="24" t="str">
        <f t="shared" si="862"/>
        <v/>
      </c>
      <c r="O1517" s="24" t="str">
        <f t="shared" si="863"/>
        <v xml:space="preserve"> </v>
      </c>
      <c r="P1517" s="24">
        <f t="shared" si="864"/>
        <v>0</v>
      </c>
      <c r="Q1517" s="25">
        <f t="shared" si="865"/>
        <v>0</v>
      </c>
      <c r="R1517" s="26">
        <f t="shared" si="866"/>
        <v>0</v>
      </c>
      <c r="S1517" s="24" t="str">
        <f t="shared" si="867"/>
        <v/>
      </c>
      <c r="T1517" s="24" t="str">
        <f t="shared" si="868"/>
        <v/>
      </c>
      <c r="U1517" s="24" t="str">
        <f t="shared" si="869"/>
        <v/>
      </c>
      <c r="V1517" s="24" t="str">
        <f t="shared" si="870"/>
        <v/>
      </c>
      <c r="W1517" s="24" t="str">
        <f t="shared" si="871"/>
        <v/>
      </c>
      <c r="X1517" s="24" t="str">
        <f t="shared" si="872"/>
        <v/>
      </c>
      <c r="Y1517" s="24" t="str">
        <f t="shared" si="873"/>
        <v/>
      </c>
      <c r="Z1517" s="24" t="str">
        <f t="shared" si="874"/>
        <v/>
      </c>
      <c r="AA1517" s="24" t="b">
        <f t="shared" si="875"/>
        <v>0</v>
      </c>
      <c r="AB1517" s="34" t="str">
        <f t="shared" si="876"/>
        <v/>
      </c>
      <c r="AC1517" s="34">
        <f t="shared" si="877"/>
        <v>0</v>
      </c>
      <c r="AD1517" s="34">
        <f t="shared" si="878"/>
        <v>0</v>
      </c>
      <c r="AE1517" s="34" t="str">
        <f t="shared" si="879"/>
        <v xml:space="preserve"> 0</v>
      </c>
      <c r="AF1517" s="34">
        <f t="shared" si="880"/>
        <v>0</v>
      </c>
      <c r="AG1517" s="34">
        <f t="shared" si="881"/>
        <v>0</v>
      </c>
      <c r="AH1517" s="34" t="str">
        <f t="shared" si="882"/>
        <v/>
      </c>
      <c r="AI1517" s="172" t="str">
        <f>IF(AJ1517&lt;&gt;"",MAX(AI$3:AI1516)+1,"")</f>
        <v/>
      </c>
      <c r="AJ1517" s="172" t="str">
        <f t="shared" si="883"/>
        <v/>
      </c>
      <c r="AK1517" s="172" t="str">
        <f t="shared" si="884"/>
        <v/>
      </c>
      <c r="AL1517" s="172" t="str">
        <f t="shared" si="885"/>
        <v/>
      </c>
      <c r="AM1517" s="172" t="str">
        <f>IF(AN1517&lt;&gt;"",MAX(AM$3:AM1516)+1,"")</f>
        <v/>
      </c>
      <c r="AN1517" s="172" t="str">
        <f t="shared" si="886"/>
        <v/>
      </c>
      <c r="AO1517" s="172" t="str">
        <f t="shared" si="887"/>
        <v/>
      </c>
      <c r="AP1517" s="172" t="str">
        <f t="shared" si="888"/>
        <v/>
      </c>
      <c r="AQ1517" s="172" t="str">
        <f t="shared" si="889"/>
        <v/>
      </c>
      <c r="AR1517" s="172" t="str">
        <f>Table1[[#This Row],[Sex ]]&amp;Table1[[#This Row],[Month]]</f>
        <v/>
      </c>
    </row>
    <row r="1518" spans="2:44" x14ac:dyDescent="0.3">
      <c r="B1518" s="14"/>
      <c r="C1518" s="14"/>
      <c r="D1518" s="14"/>
      <c r="E1518" s="14"/>
      <c r="F1518" s="14"/>
      <c r="G1518" s="14"/>
      <c r="H1518" s="14"/>
      <c r="I1518" s="14"/>
      <c r="J1518" s="14"/>
      <c r="K1518" s="14"/>
      <c r="L1518" s="14"/>
      <c r="M1518" s="24" t="str">
        <f t="shared" si="861"/>
        <v/>
      </c>
      <c r="N1518" s="24" t="str">
        <f t="shared" si="862"/>
        <v/>
      </c>
      <c r="O1518" s="24" t="str">
        <f t="shared" si="863"/>
        <v xml:space="preserve"> </v>
      </c>
      <c r="P1518" s="24">
        <f t="shared" si="864"/>
        <v>0</v>
      </c>
      <c r="Q1518" s="25">
        <f t="shared" si="865"/>
        <v>0</v>
      </c>
      <c r="R1518" s="26">
        <f t="shared" si="866"/>
        <v>0</v>
      </c>
      <c r="S1518" s="24" t="str">
        <f t="shared" si="867"/>
        <v/>
      </c>
      <c r="T1518" s="24" t="str">
        <f t="shared" si="868"/>
        <v/>
      </c>
      <c r="U1518" s="24" t="str">
        <f t="shared" si="869"/>
        <v/>
      </c>
      <c r="V1518" s="24" t="str">
        <f t="shared" si="870"/>
        <v/>
      </c>
      <c r="W1518" s="24" t="str">
        <f t="shared" si="871"/>
        <v/>
      </c>
      <c r="X1518" s="24" t="str">
        <f t="shared" si="872"/>
        <v/>
      </c>
      <c r="Y1518" s="24" t="str">
        <f t="shared" si="873"/>
        <v/>
      </c>
      <c r="Z1518" s="24" t="str">
        <f t="shared" si="874"/>
        <v/>
      </c>
      <c r="AA1518" s="24" t="b">
        <f t="shared" si="875"/>
        <v>0</v>
      </c>
      <c r="AB1518" s="34" t="str">
        <f t="shared" si="876"/>
        <v/>
      </c>
      <c r="AC1518" s="34">
        <f t="shared" si="877"/>
        <v>0</v>
      </c>
      <c r="AD1518" s="34">
        <f t="shared" si="878"/>
        <v>0</v>
      </c>
      <c r="AE1518" s="34" t="str">
        <f t="shared" si="879"/>
        <v xml:space="preserve"> 0</v>
      </c>
      <c r="AF1518" s="34">
        <f t="shared" si="880"/>
        <v>0</v>
      </c>
      <c r="AG1518" s="34">
        <f t="shared" si="881"/>
        <v>0</v>
      </c>
      <c r="AH1518" s="34" t="str">
        <f t="shared" si="882"/>
        <v/>
      </c>
      <c r="AI1518" s="172" t="str">
        <f>IF(AJ1518&lt;&gt;"",MAX(AI$3:AI1517)+1,"")</f>
        <v/>
      </c>
      <c r="AJ1518" s="172" t="str">
        <f t="shared" si="883"/>
        <v/>
      </c>
      <c r="AK1518" s="172" t="str">
        <f t="shared" si="884"/>
        <v/>
      </c>
      <c r="AL1518" s="172" t="str">
        <f t="shared" si="885"/>
        <v/>
      </c>
      <c r="AM1518" s="172" t="str">
        <f>IF(AN1518&lt;&gt;"",MAX(AM$3:AM1517)+1,"")</f>
        <v/>
      </c>
      <c r="AN1518" s="172" t="str">
        <f t="shared" si="886"/>
        <v/>
      </c>
      <c r="AO1518" s="172" t="str">
        <f t="shared" si="887"/>
        <v/>
      </c>
      <c r="AP1518" s="172" t="str">
        <f t="shared" si="888"/>
        <v/>
      </c>
      <c r="AQ1518" s="172" t="str">
        <f t="shared" si="889"/>
        <v/>
      </c>
      <c r="AR1518" s="172" t="str">
        <f>Table1[[#This Row],[Sex ]]&amp;Table1[[#This Row],[Month]]</f>
        <v/>
      </c>
    </row>
    <row r="1519" spans="2:44" x14ac:dyDescent="0.3">
      <c r="B1519" s="14"/>
      <c r="C1519" s="14"/>
      <c r="D1519" s="14"/>
      <c r="E1519" s="14"/>
      <c r="F1519" s="14"/>
      <c r="G1519" s="14"/>
      <c r="H1519" s="14"/>
      <c r="I1519" s="14"/>
      <c r="J1519" s="14"/>
      <c r="K1519" s="14"/>
      <c r="L1519" s="14"/>
      <c r="M1519" s="24" t="str">
        <f t="shared" si="861"/>
        <v/>
      </c>
      <c r="N1519" s="24" t="str">
        <f t="shared" si="862"/>
        <v/>
      </c>
      <c r="O1519" s="24" t="str">
        <f t="shared" si="863"/>
        <v xml:space="preserve"> </v>
      </c>
      <c r="P1519" s="24">
        <f t="shared" si="864"/>
        <v>0</v>
      </c>
      <c r="Q1519" s="25">
        <f t="shared" si="865"/>
        <v>0</v>
      </c>
      <c r="R1519" s="26">
        <f t="shared" si="866"/>
        <v>0</v>
      </c>
      <c r="S1519" s="24" t="str">
        <f t="shared" si="867"/>
        <v/>
      </c>
      <c r="T1519" s="24" t="str">
        <f t="shared" si="868"/>
        <v/>
      </c>
      <c r="U1519" s="24" t="str">
        <f t="shared" si="869"/>
        <v/>
      </c>
      <c r="V1519" s="24" t="str">
        <f t="shared" si="870"/>
        <v/>
      </c>
      <c r="W1519" s="24" t="str">
        <f t="shared" si="871"/>
        <v/>
      </c>
      <c r="X1519" s="24" t="str">
        <f t="shared" si="872"/>
        <v/>
      </c>
      <c r="Y1519" s="24" t="str">
        <f t="shared" si="873"/>
        <v/>
      </c>
      <c r="Z1519" s="24" t="str">
        <f t="shared" si="874"/>
        <v/>
      </c>
      <c r="AA1519" s="24" t="b">
        <f t="shared" si="875"/>
        <v>0</v>
      </c>
      <c r="AB1519" s="34" t="str">
        <f t="shared" si="876"/>
        <v/>
      </c>
      <c r="AC1519" s="34">
        <f t="shared" si="877"/>
        <v>0</v>
      </c>
      <c r="AD1519" s="34">
        <f t="shared" si="878"/>
        <v>0</v>
      </c>
      <c r="AE1519" s="34" t="str">
        <f t="shared" si="879"/>
        <v xml:space="preserve"> 0</v>
      </c>
      <c r="AF1519" s="34">
        <f t="shared" si="880"/>
        <v>0</v>
      </c>
      <c r="AG1519" s="34">
        <f t="shared" si="881"/>
        <v>0</v>
      </c>
      <c r="AH1519" s="34" t="str">
        <f t="shared" si="882"/>
        <v/>
      </c>
      <c r="AI1519" s="172" t="str">
        <f>IF(AJ1519&lt;&gt;"",MAX(AI$3:AI1518)+1,"")</f>
        <v/>
      </c>
      <c r="AJ1519" s="172" t="str">
        <f t="shared" si="883"/>
        <v/>
      </c>
      <c r="AK1519" s="172" t="str">
        <f t="shared" si="884"/>
        <v/>
      </c>
      <c r="AL1519" s="172" t="str">
        <f t="shared" si="885"/>
        <v/>
      </c>
      <c r="AM1519" s="172" t="str">
        <f>IF(AN1519&lt;&gt;"",MAX(AM$3:AM1518)+1,"")</f>
        <v/>
      </c>
      <c r="AN1519" s="172" t="str">
        <f t="shared" si="886"/>
        <v/>
      </c>
      <c r="AO1519" s="172" t="str">
        <f t="shared" si="887"/>
        <v/>
      </c>
      <c r="AP1519" s="172" t="str">
        <f t="shared" si="888"/>
        <v/>
      </c>
      <c r="AQ1519" s="172" t="str">
        <f t="shared" si="889"/>
        <v/>
      </c>
      <c r="AR1519" s="172" t="str">
        <f>Table1[[#This Row],[Sex ]]&amp;Table1[[#This Row],[Month]]</f>
        <v/>
      </c>
    </row>
    <row r="1520" spans="2:44" x14ac:dyDescent="0.3">
      <c r="B1520" s="14"/>
      <c r="C1520" s="14"/>
      <c r="D1520" s="14"/>
      <c r="E1520" s="14"/>
      <c r="F1520" s="14"/>
      <c r="G1520" s="14"/>
      <c r="H1520" s="14"/>
      <c r="I1520" s="14"/>
      <c r="J1520" s="14"/>
      <c r="K1520" s="14"/>
      <c r="L1520" s="14"/>
      <c r="M1520" s="24" t="str">
        <f t="shared" si="861"/>
        <v/>
      </c>
      <c r="N1520" s="24" t="str">
        <f t="shared" si="862"/>
        <v/>
      </c>
      <c r="O1520" s="24" t="str">
        <f t="shared" si="863"/>
        <v xml:space="preserve"> </v>
      </c>
      <c r="P1520" s="24">
        <f t="shared" si="864"/>
        <v>0</v>
      </c>
      <c r="Q1520" s="25">
        <f t="shared" si="865"/>
        <v>0</v>
      </c>
      <c r="R1520" s="26">
        <f t="shared" si="866"/>
        <v>0</v>
      </c>
      <c r="S1520" s="24" t="str">
        <f t="shared" si="867"/>
        <v/>
      </c>
      <c r="T1520" s="24" t="str">
        <f t="shared" si="868"/>
        <v/>
      </c>
      <c r="U1520" s="24" t="str">
        <f t="shared" si="869"/>
        <v/>
      </c>
      <c r="V1520" s="24" t="str">
        <f t="shared" si="870"/>
        <v/>
      </c>
      <c r="W1520" s="24" t="str">
        <f t="shared" si="871"/>
        <v/>
      </c>
      <c r="X1520" s="24" t="str">
        <f t="shared" si="872"/>
        <v/>
      </c>
      <c r="Y1520" s="24" t="str">
        <f t="shared" si="873"/>
        <v/>
      </c>
      <c r="Z1520" s="24" t="str">
        <f t="shared" si="874"/>
        <v/>
      </c>
      <c r="AA1520" s="24" t="b">
        <f t="shared" si="875"/>
        <v>0</v>
      </c>
      <c r="AB1520" s="34" t="str">
        <f t="shared" si="876"/>
        <v/>
      </c>
      <c r="AC1520" s="34">
        <f t="shared" si="877"/>
        <v>0</v>
      </c>
      <c r="AD1520" s="34">
        <f t="shared" si="878"/>
        <v>0</v>
      </c>
      <c r="AE1520" s="34" t="str">
        <f t="shared" si="879"/>
        <v xml:space="preserve"> 0</v>
      </c>
      <c r="AF1520" s="34">
        <f t="shared" si="880"/>
        <v>0</v>
      </c>
      <c r="AG1520" s="34">
        <f t="shared" si="881"/>
        <v>0</v>
      </c>
      <c r="AH1520" s="34" t="str">
        <f t="shared" si="882"/>
        <v/>
      </c>
      <c r="AI1520" s="172" t="str">
        <f>IF(AJ1520&lt;&gt;"",MAX(AI$3:AI1519)+1,"")</f>
        <v/>
      </c>
      <c r="AJ1520" s="172" t="str">
        <f t="shared" si="883"/>
        <v/>
      </c>
      <c r="AK1520" s="172" t="str">
        <f t="shared" si="884"/>
        <v/>
      </c>
      <c r="AL1520" s="172" t="str">
        <f t="shared" si="885"/>
        <v/>
      </c>
      <c r="AM1520" s="172" t="str">
        <f>IF(AN1520&lt;&gt;"",MAX(AM$3:AM1519)+1,"")</f>
        <v/>
      </c>
      <c r="AN1520" s="172" t="str">
        <f t="shared" si="886"/>
        <v/>
      </c>
      <c r="AO1520" s="172" t="str">
        <f t="shared" si="887"/>
        <v/>
      </c>
      <c r="AP1520" s="172" t="str">
        <f t="shared" si="888"/>
        <v/>
      </c>
      <c r="AQ1520" s="172" t="str">
        <f t="shared" si="889"/>
        <v/>
      </c>
      <c r="AR1520" s="172" t="str">
        <f>Table1[[#This Row],[Sex ]]&amp;Table1[[#This Row],[Month]]</f>
        <v/>
      </c>
    </row>
    <row r="1521" spans="2:44" x14ac:dyDescent="0.3">
      <c r="B1521" s="14"/>
      <c r="C1521" s="14"/>
      <c r="D1521" s="14"/>
      <c r="E1521" s="14"/>
      <c r="F1521" s="14"/>
      <c r="G1521" s="14"/>
      <c r="H1521" s="14"/>
      <c r="I1521" s="14"/>
      <c r="J1521" s="14"/>
      <c r="K1521" s="14"/>
      <c r="L1521" s="14"/>
      <c r="M1521" s="24" t="str">
        <f t="shared" si="861"/>
        <v/>
      </c>
      <c r="N1521" s="24" t="str">
        <f t="shared" si="862"/>
        <v/>
      </c>
      <c r="O1521" s="24" t="str">
        <f t="shared" si="863"/>
        <v xml:space="preserve"> </v>
      </c>
      <c r="P1521" s="24">
        <f t="shared" si="864"/>
        <v>0</v>
      </c>
      <c r="Q1521" s="25">
        <f t="shared" si="865"/>
        <v>0</v>
      </c>
      <c r="R1521" s="26">
        <f t="shared" si="866"/>
        <v>0</v>
      </c>
      <c r="S1521" s="24" t="str">
        <f t="shared" si="867"/>
        <v/>
      </c>
      <c r="T1521" s="24" t="str">
        <f t="shared" si="868"/>
        <v/>
      </c>
      <c r="U1521" s="24" t="str">
        <f t="shared" si="869"/>
        <v/>
      </c>
      <c r="V1521" s="24" t="str">
        <f t="shared" si="870"/>
        <v/>
      </c>
      <c r="W1521" s="24" t="str">
        <f t="shared" si="871"/>
        <v/>
      </c>
      <c r="X1521" s="24" t="str">
        <f t="shared" si="872"/>
        <v/>
      </c>
      <c r="Y1521" s="24" t="str">
        <f t="shared" si="873"/>
        <v/>
      </c>
      <c r="Z1521" s="24" t="str">
        <f t="shared" si="874"/>
        <v/>
      </c>
      <c r="AA1521" s="24" t="b">
        <f t="shared" si="875"/>
        <v>0</v>
      </c>
      <c r="AB1521" s="34" t="str">
        <f t="shared" si="876"/>
        <v/>
      </c>
      <c r="AC1521" s="34">
        <f t="shared" si="877"/>
        <v>0</v>
      </c>
      <c r="AD1521" s="34">
        <f t="shared" si="878"/>
        <v>0</v>
      </c>
      <c r="AE1521" s="34" t="str">
        <f t="shared" si="879"/>
        <v xml:space="preserve"> 0</v>
      </c>
      <c r="AF1521" s="34">
        <f t="shared" si="880"/>
        <v>0</v>
      </c>
      <c r="AG1521" s="34">
        <f t="shared" si="881"/>
        <v>0</v>
      </c>
      <c r="AH1521" s="34" t="str">
        <f t="shared" si="882"/>
        <v/>
      </c>
      <c r="AI1521" s="172" t="str">
        <f>IF(AJ1521&lt;&gt;"",MAX(AI$3:AI1520)+1,"")</f>
        <v/>
      </c>
      <c r="AJ1521" s="172" t="str">
        <f t="shared" si="883"/>
        <v/>
      </c>
      <c r="AK1521" s="172" t="str">
        <f t="shared" si="884"/>
        <v/>
      </c>
      <c r="AL1521" s="172" t="str">
        <f t="shared" si="885"/>
        <v/>
      </c>
      <c r="AM1521" s="172" t="str">
        <f>IF(AN1521&lt;&gt;"",MAX(AM$3:AM1520)+1,"")</f>
        <v/>
      </c>
      <c r="AN1521" s="172" t="str">
        <f t="shared" si="886"/>
        <v/>
      </c>
      <c r="AO1521" s="172" t="str">
        <f t="shared" si="887"/>
        <v/>
      </c>
      <c r="AP1521" s="172" t="str">
        <f t="shared" si="888"/>
        <v/>
      </c>
      <c r="AQ1521" s="172" t="str">
        <f t="shared" si="889"/>
        <v/>
      </c>
      <c r="AR1521" s="172" t="str">
        <f>Table1[[#This Row],[Sex ]]&amp;Table1[[#This Row],[Month]]</f>
        <v/>
      </c>
    </row>
    <row r="1522" spans="2:44" x14ac:dyDescent="0.3">
      <c r="B1522" s="14"/>
      <c r="C1522" s="14"/>
      <c r="D1522" s="14"/>
      <c r="E1522" s="14"/>
      <c r="F1522" s="14"/>
      <c r="G1522" s="14"/>
      <c r="H1522" s="14"/>
      <c r="I1522" s="14"/>
      <c r="J1522" s="14"/>
      <c r="K1522" s="14"/>
      <c r="L1522" s="14"/>
      <c r="M1522" s="24" t="str">
        <f t="shared" si="861"/>
        <v/>
      </c>
      <c r="N1522" s="24" t="str">
        <f t="shared" si="862"/>
        <v/>
      </c>
      <c r="O1522" s="24" t="str">
        <f t="shared" si="863"/>
        <v xml:space="preserve"> </v>
      </c>
      <c r="P1522" s="24">
        <f t="shared" si="864"/>
        <v>0</v>
      </c>
      <c r="Q1522" s="25">
        <f t="shared" si="865"/>
        <v>0</v>
      </c>
      <c r="R1522" s="26">
        <f t="shared" si="866"/>
        <v>0</v>
      </c>
      <c r="S1522" s="24" t="str">
        <f t="shared" si="867"/>
        <v/>
      </c>
      <c r="T1522" s="24" t="str">
        <f t="shared" si="868"/>
        <v/>
      </c>
      <c r="U1522" s="24" t="str">
        <f t="shared" si="869"/>
        <v/>
      </c>
      <c r="V1522" s="24" t="str">
        <f t="shared" si="870"/>
        <v/>
      </c>
      <c r="W1522" s="24" t="str">
        <f t="shared" si="871"/>
        <v/>
      </c>
      <c r="X1522" s="24" t="str">
        <f t="shared" si="872"/>
        <v/>
      </c>
      <c r="Y1522" s="24" t="str">
        <f t="shared" si="873"/>
        <v/>
      </c>
      <c r="Z1522" s="24" t="str">
        <f t="shared" si="874"/>
        <v/>
      </c>
      <c r="AA1522" s="24" t="b">
        <f t="shared" si="875"/>
        <v>0</v>
      </c>
      <c r="AB1522" s="34" t="str">
        <f t="shared" si="876"/>
        <v/>
      </c>
      <c r="AC1522" s="34">
        <f t="shared" si="877"/>
        <v>0</v>
      </c>
      <c r="AD1522" s="34">
        <f t="shared" si="878"/>
        <v>0</v>
      </c>
      <c r="AE1522" s="34" t="str">
        <f t="shared" si="879"/>
        <v xml:space="preserve"> 0</v>
      </c>
      <c r="AF1522" s="34">
        <f t="shared" si="880"/>
        <v>0</v>
      </c>
      <c r="AG1522" s="34">
        <f t="shared" si="881"/>
        <v>0</v>
      </c>
      <c r="AH1522" s="34" t="str">
        <f t="shared" si="882"/>
        <v/>
      </c>
      <c r="AI1522" s="172" t="str">
        <f>IF(AJ1522&lt;&gt;"",MAX(AI$3:AI1521)+1,"")</f>
        <v/>
      </c>
      <c r="AJ1522" s="172" t="str">
        <f t="shared" si="883"/>
        <v/>
      </c>
      <c r="AK1522" s="172" t="str">
        <f t="shared" si="884"/>
        <v/>
      </c>
      <c r="AL1522" s="172" t="str">
        <f t="shared" si="885"/>
        <v/>
      </c>
      <c r="AM1522" s="172" t="str">
        <f>IF(AN1522&lt;&gt;"",MAX(AM$3:AM1521)+1,"")</f>
        <v/>
      </c>
      <c r="AN1522" s="172" t="str">
        <f t="shared" si="886"/>
        <v/>
      </c>
      <c r="AO1522" s="172" t="str">
        <f t="shared" si="887"/>
        <v/>
      </c>
      <c r="AP1522" s="172" t="str">
        <f t="shared" si="888"/>
        <v/>
      </c>
      <c r="AQ1522" s="172" t="str">
        <f t="shared" si="889"/>
        <v/>
      </c>
      <c r="AR1522" s="172" t="str">
        <f>Table1[[#This Row],[Sex ]]&amp;Table1[[#This Row],[Month]]</f>
        <v/>
      </c>
    </row>
    <row r="1523" spans="2:44" x14ac:dyDescent="0.3">
      <c r="B1523" s="14"/>
      <c r="C1523" s="14"/>
      <c r="D1523" s="14"/>
      <c r="E1523" s="14"/>
      <c r="F1523" s="14"/>
      <c r="G1523" s="14"/>
      <c r="H1523" s="14"/>
      <c r="I1523" s="14"/>
      <c r="J1523" s="14"/>
      <c r="K1523" s="14"/>
      <c r="L1523" s="14"/>
      <c r="M1523" s="24" t="str">
        <f t="shared" si="861"/>
        <v/>
      </c>
      <c r="N1523" s="24" t="str">
        <f t="shared" si="862"/>
        <v/>
      </c>
      <c r="O1523" s="24" t="str">
        <f t="shared" si="863"/>
        <v xml:space="preserve"> </v>
      </c>
      <c r="P1523" s="24">
        <f t="shared" si="864"/>
        <v>0</v>
      </c>
      <c r="Q1523" s="25">
        <f t="shared" si="865"/>
        <v>0</v>
      </c>
      <c r="R1523" s="26">
        <f t="shared" si="866"/>
        <v>0</v>
      </c>
      <c r="S1523" s="24" t="str">
        <f t="shared" si="867"/>
        <v/>
      </c>
      <c r="T1523" s="24" t="str">
        <f t="shared" si="868"/>
        <v/>
      </c>
      <c r="U1523" s="24" t="str">
        <f t="shared" si="869"/>
        <v/>
      </c>
      <c r="V1523" s="24" t="str">
        <f t="shared" si="870"/>
        <v/>
      </c>
      <c r="W1523" s="24" t="str">
        <f t="shared" si="871"/>
        <v/>
      </c>
      <c r="X1523" s="24" t="str">
        <f t="shared" si="872"/>
        <v/>
      </c>
      <c r="Y1523" s="24" t="str">
        <f t="shared" si="873"/>
        <v/>
      </c>
      <c r="Z1523" s="24" t="str">
        <f t="shared" si="874"/>
        <v/>
      </c>
      <c r="AA1523" s="24" t="b">
        <f t="shared" si="875"/>
        <v>0</v>
      </c>
      <c r="AB1523" s="34" t="str">
        <f t="shared" si="876"/>
        <v/>
      </c>
      <c r="AC1523" s="34">
        <f t="shared" si="877"/>
        <v>0</v>
      </c>
      <c r="AD1523" s="34">
        <f t="shared" si="878"/>
        <v>0</v>
      </c>
      <c r="AE1523" s="34" t="str">
        <f t="shared" si="879"/>
        <v xml:space="preserve"> 0</v>
      </c>
      <c r="AF1523" s="34">
        <f t="shared" si="880"/>
        <v>0</v>
      </c>
      <c r="AG1523" s="34">
        <f t="shared" si="881"/>
        <v>0</v>
      </c>
      <c r="AH1523" s="34" t="str">
        <f t="shared" si="882"/>
        <v/>
      </c>
      <c r="AI1523" s="172" t="str">
        <f>IF(AJ1523&lt;&gt;"",MAX(AI$3:AI1522)+1,"")</f>
        <v/>
      </c>
      <c r="AJ1523" s="172" t="str">
        <f t="shared" si="883"/>
        <v/>
      </c>
      <c r="AK1523" s="172" t="str">
        <f t="shared" si="884"/>
        <v/>
      </c>
      <c r="AL1523" s="172" t="str">
        <f t="shared" si="885"/>
        <v/>
      </c>
      <c r="AM1523" s="172" t="str">
        <f>IF(AN1523&lt;&gt;"",MAX(AM$3:AM1522)+1,"")</f>
        <v/>
      </c>
      <c r="AN1523" s="172" t="str">
        <f t="shared" si="886"/>
        <v/>
      </c>
      <c r="AO1523" s="172" t="str">
        <f t="shared" si="887"/>
        <v/>
      </c>
      <c r="AP1523" s="172" t="str">
        <f t="shared" si="888"/>
        <v/>
      </c>
      <c r="AQ1523" s="172" t="str">
        <f t="shared" si="889"/>
        <v/>
      </c>
      <c r="AR1523" s="172" t="str">
        <f>Table1[[#This Row],[Sex ]]&amp;Table1[[#This Row],[Month]]</f>
        <v/>
      </c>
    </row>
    <row r="1524" spans="2:44" x14ac:dyDescent="0.3">
      <c r="B1524" s="14"/>
      <c r="C1524" s="14"/>
      <c r="D1524" s="14"/>
      <c r="E1524" s="14"/>
      <c r="F1524" s="14"/>
      <c r="G1524" s="14"/>
      <c r="H1524" s="14"/>
      <c r="I1524" s="14"/>
      <c r="J1524" s="14"/>
      <c r="K1524" s="14"/>
      <c r="L1524" s="14"/>
      <c r="M1524" s="24" t="str">
        <f t="shared" si="861"/>
        <v/>
      </c>
      <c r="N1524" s="24" t="str">
        <f t="shared" si="862"/>
        <v/>
      </c>
      <c r="O1524" s="24" t="str">
        <f t="shared" si="863"/>
        <v xml:space="preserve"> </v>
      </c>
      <c r="P1524" s="24">
        <f t="shared" si="864"/>
        <v>0</v>
      </c>
      <c r="Q1524" s="25">
        <f t="shared" si="865"/>
        <v>0</v>
      </c>
      <c r="R1524" s="26">
        <f t="shared" si="866"/>
        <v>0</v>
      </c>
      <c r="S1524" s="24" t="str">
        <f t="shared" si="867"/>
        <v/>
      </c>
      <c r="T1524" s="24" t="str">
        <f t="shared" si="868"/>
        <v/>
      </c>
      <c r="U1524" s="24" t="str">
        <f t="shared" si="869"/>
        <v/>
      </c>
      <c r="V1524" s="24" t="str">
        <f t="shared" si="870"/>
        <v/>
      </c>
      <c r="W1524" s="24" t="str">
        <f t="shared" si="871"/>
        <v/>
      </c>
      <c r="X1524" s="24" t="str">
        <f t="shared" si="872"/>
        <v/>
      </c>
      <c r="Y1524" s="24" t="str">
        <f t="shared" si="873"/>
        <v/>
      </c>
      <c r="Z1524" s="24" t="str">
        <f t="shared" si="874"/>
        <v/>
      </c>
      <c r="AA1524" s="24" t="b">
        <f t="shared" si="875"/>
        <v>0</v>
      </c>
      <c r="AB1524" s="34" t="str">
        <f t="shared" si="876"/>
        <v/>
      </c>
      <c r="AC1524" s="34">
        <f t="shared" si="877"/>
        <v>0</v>
      </c>
      <c r="AD1524" s="34">
        <f t="shared" si="878"/>
        <v>0</v>
      </c>
      <c r="AE1524" s="34" t="str">
        <f t="shared" si="879"/>
        <v xml:space="preserve"> 0</v>
      </c>
      <c r="AF1524" s="34">
        <f t="shared" si="880"/>
        <v>0</v>
      </c>
      <c r="AG1524" s="34">
        <f t="shared" si="881"/>
        <v>0</v>
      </c>
      <c r="AH1524" s="34" t="str">
        <f t="shared" si="882"/>
        <v/>
      </c>
      <c r="AI1524" s="172" t="str">
        <f>IF(AJ1524&lt;&gt;"",MAX(AI$3:AI1523)+1,"")</f>
        <v/>
      </c>
      <c r="AJ1524" s="172" t="str">
        <f t="shared" si="883"/>
        <v/>
      </c>
      <c r="AK1524" s="172" t="str">
        <f t="shared" si="884"/>
        <v/>
      </c>
      <c r="AL1524" s="172" t="str">
        <f t="shared" si="885"/>
        <v/>
      </c>
      <c r="AM1524" s="172" t="str">
        <f>IF(AN1524&lt;&gt;"",MAX(AM$3:AM1523)+1,"")</f>
        <v/>
      </c>
      <c r="AN1524" s="172" t="str">
        <f t="shared" si="886"/>
        <v/>
      </c>
      <c r="AO1524" s="172" t="str">
        <f t="shared" si="887"/>
        <v/>
      </c>
      <c r="AP1524" s="172" t="str">
        <f t="shared" si="888"/>
        <v/>
      </c>
      <c r="AQ1524" s="172" t="str">
        <f t="shared" si="889"/>
        <v/>
      </c>
      <c r="AR1524" s="172" t="str">
        <f>Table1[[#This Row],[Sex ]]&amp;Table1[[#This Row],[Month]]</f>
        <v/>
      </c>
    </row>
    <row r="1525" spans="2:44" x14ac:dyDescent="0.3">
      <c r="B1525" s="14"/>
      <c r="C1525" s="14"/>
      <c r="D1525" s="14"/>
      <c r="E1525" s="14"/>
      <c r="F1525" s="14"/>
      <c r="G1525" s="14"/>
      <c r="H1525" s="14"/>
      <c r="I1525" s="14"/>
      <c r="J1525" s="14"/>
      <c r="K1525" s="14"/>
      <c r="L1525" s="14"/>
      <c r="M1525" s="24" t="str">
        <f t="shared" si="861"/>
        <v/>
      </c>
      <c r="N1525" s="24" t="str">
        <f t="shared" si="862"/>
        <v/>
      </c>
      <c r="O1525" s="24" t="str">
        <f t="shared" si="863"/>
        <v xml:space="preserve"> </v>
      </c>
      <c r="P1525" s="24">
        <f t="shared" si="864"/>
        <v>0</v>
      </c>
      <c r="Q1525" s="25">
        <f t="shared" si="865"/>
        <v>0</v>
      </c>
      <c r="R1525" s="26">
        <f t="shared" si="866"/>
        <v>0</v>
      </c>
      <c r="S1525" s="24" t="str">
        <f t="shared" si="867"/>
        <v/>
      </c>
      <c r="T1525" s="24" t="str">
        <f t="shared" si="868"/>
        <v/>
      </c>
      <c r="U1525" s="24" t="str">
        <f t="shared" si="869"/>
        <v/>
      </c>
      <c r="V1525" s="24" t="str">
        <f t="shared" si="870"/>
        <v/>
      </c>
      <c r="W1525" s="24" t="str">
        <f t="shared" si="871"/>
        <v/>
      </c>
      <c r="X1525" s="24" t="str">
        <f t="shared" si="872"/>
        <v/>
      </c>
      <c r="Y1525" s="24" t="str">
        <f t="shared" si="873"/>
        <v/>
      </c>
      <c r="Z1525" s="24" t="str">
        <f t="shared" si="874"/>
        <v/>
      </c>
      <c r="AA1525" s="24" t="b">
        <f t="shared" si="875"/>
        <v>0</v>
      </c>
      <c r="AB1525" s="34" t="str">
        <f t="shared" si="876"/>
        <v/>
      </c>
      <c r="AC1525" s="34">
        <f t="shared" si="877"/>
        <v>0</v>
      </c>
      <c r="AD1525" s="34">
        <f t="shared" si="878"/>
        <v>0</v>
      </c>
      <c r="AE1525" s="34" t="str">
        <f t="shared" si="879"/>
        <v xml:space="preserve"> 0</v>
      </c>
      <c r="AF1525" s="34">
        <f t="shared" si="880"/>
        <v>0</v>
      </c>
      <c r="AG1525" s="34">
        <f t="shared" si="881"/>
        <v>0</v>
      </c>
      <c r="AH1525" s="34" t="str">
        <f t="shared" si="882"/>
        <v/>
      </c>
      <c r="AI1525" s="172" t="str">
        <f>IF(AJ1525&lt;&gt;"",MAX(AI$3:AI1524)+1,"")</f>
        <v/>
      </c>
      <c r="AJ1525" s="172" t="str">
        <f t="shared" si="883"/>
        <v/>
      </c>
      <c r="AK1525" s="172" t="str">
        <f t="shared" si="884"/>
        <v/>
      </c>
      <c r="AL1525" s="172" t="str">
        <f t="shared" si="885"/>
        <v/>
      </c>
      <c r="AM1525" s="172" t="str">
        <f>IF(AN1525&lt;&gt;"",MAX(AM$3:AM1524)+1,"")</f>
        <v/>
      </c>
      <c r="AN1525" s="172" t="str">
        <f t="shared" si="886"/>
        <v/>
      </c>
      <c r="AO1525" s="172" t="str">
        <f t="shared" si="887"/>
        <v/>
      </c>
      <c r="AP1525" s="172" t="str">
        <f t="shared" si="888"/>
        <v/>
      </c>
      <c r="AQ1525" s="172" t="str">
        <f t="shared" si="889"/>
        <v/>
      </c>
      <c r="AR1525" s="172" t="str">
        <f>Table1[[#This Row],[Sex ]]&amp;Table1[[#This Row],[Month]]</f>
        <v/>
      </c>
    </row>
    <row r="1526" spans="2:44" x14ac:dyDescent="0.3">
      <c r="B1526" s="14"/>
      <c r="C1526" s="14"/>
      <c r="D1526" s="14"/>
      <c r="E1526" s="14"/>
      <c r="F1526" s="14"/>
      <c r="G1526" s="14"/>
      <c r="H1526" s="14"/>
      <c r="I1526" s="14"/>
      <c r="J1526" s="14"/>
      <c r="K1526" s="14"/>
      <c r="L1526" s="14"/>
      <c r="M1526" s="24" t="str">
        <f t="shared" si="861"/>
        <v/>
      </c>
      <c r="N1526" s="24" t="str">
        <f t="shared" si="862"/>
        <v/>
      </c>
      <c r="O1526" s="24" t="str">
        <f t="shared" si="863"/>
        <v xml:space="preserve"> </v>
      </c>
      <c r="P1526" s="24">
        <f t="shared" si="864"/>
        <v>0</v>
      </c>
      <c r="Q1526" s="25">
        <f t="shared" si="865"/>
        <v>0</v>
      </c>
      <c r="R1526" s="26">
        <f t="shared" si="866"/>
        <v>0</v>
      </c>
      <c r="S1526" s="24" t="str">
        <f t="shared" si="867"/>
        <v/>
      </c>
      <c r="T1526" s="24" t="str">
        <f t="shared" si="868"/>
        <v/>
      </c>
      <c r="U1526" s="24" t="str">
        <f t="shared" si="869"/>
        <v/>
      </c>
      <c r="V1526" s="24" t="str">
        <f t="shared" si="870"/>
        <v/>
      </c>
      <c r="W1526" s="24" t="str">
        <f t="shared" si="871"/>
        <v/>
      </c>
      <c r="X1526" s="24" t="str">
        <f t="shared" si="872"/>
        <v/>
      </c>
      <c r="Y1526" s="24" t="str">
        <f t="shared" si="873"/>
        <v/>
      </c>
      <c r="Z1526" s="24" t="str">
        <f t="shared" si="874"/>
        <v/>
      </c>
      <c r="AA1526" s="24" t="b">
        <f t="shared" si="875"/>
        <v>0</v>
      </c>
      <c r="AB1526" s="34" t="str">
        <f t="shared" si="876"/>
        <v/>
      </c>
      <c r="AC1526" s="34">
        <f t="shared" si="877"/>
        <v>0</v>
      </c>
      <c r="AD1526" s="34">
        <f t="shared" si="878"/>
        <v>0</v>
      </c>
      <c r="AE1526" s="34" t="str">
        <f t="shared" si="879"/>
        <v xml:space="preserve"> 0</v>
      </c>
      <c r="AF1526" s="34">
        <f t="shared" si="880"/>
        <v>0</v>
      </c>
      <c r="AG1526" s="34">
        <f t="shared" si="881"/>
        <v>0</v>
      </c>
      <c r="AH1526" s="34" t="str">
        <f t="shared" si="882"/>
        <v/>
      </c>
      <c r="AI1526" s="172" t="str">
        <f>IF(AJ1526&lt;&gt;"",MAX(AI$3:AI1525)+1,"")</f>
        <v/>
      </c>
      <c r="AJ1526" s="172" t="str">
        <f t="shared" si="883"/>
        <v/>
      </c>
      <c r="AK1526" s="172" t="str">
        <f t="shared" si="884"/>
        <v/>
      </c>
      <c r="AL1526" s="172" t="str">
        <f t="shared" si="885"/>
        <v/>
      </c>
      <c r="AM1526" s="172" t="str">
        <f>IF(AN1526&lt;&gt;"",MAX(AM$3:AM1525)+1,"")</f>
        <v/>
      </c>
      <c r="AN1526" s="172" t="str">
        <f t="shared" si="886"/>
        <v/>
      </c>
      <c r="AO1526" s="172" t="str">
        <f t="shared" si="887"/>
        <v/>
      </c>
      <c r="AP1526" s="172" t="str">
        <f t="shared" si="888"/>
        <v/>
      </c>
      <c r="AQ1526" s="172" t="str">
        <f t="shared" si="889"/>
        <v/>
      </c>
      <c r="AR1526" s="172" t="str">
        <f>Table1[[#This Row],[Sex ]]&amp;Table1[[#This Row],[Month]]</f>
        <v/>
      </c>
    </row>
    <row r="1527" spans="2:44" x14ac:dyDescent="0.3">
      <c r="B1527" s="14"/>
      <c r="C1527" s="14"/>
      <c r="D1527" s="14"/>
      <c r="E1527" s="14"/>
      <c r="F1527" s="14"/>
      <c r="G1527" s="14"/>
      <c r="H1527" s="14"/>
      <c r="I1527" s="14"/>
      <c r="J1527" s="14"/>
      <c r="K1527" s="14"/>
      <c r="L1527" s="14"/>
      <c r="M1527" s="24" t="str">
        <f t="shared" si="861"/>
        <v/>
      </c>
      <c r="N1527" s="24" t="str">
        <f t="shared" si="862"/>
        <v/>
      </c>
      <c r="O1527" s="24" t="str">
        <f t="shared" si="863"/>
        <v xml:space="preserve"> </v>
      </c>
      <c r="P1527" s="24">
        <f t="shared" si="864"/>
        <v>0</v>
      </c>
      <c r="Q1527" s="25">
        <f t="shared" si="865"/>
        <v>0</v>
      </c>
      <c r="R1527" s="26">
        <f t="shared" si="866"/>
        <v>0</v>
      </c>
      <c r="S1527" s="24" t="str">
        <f t="shared" si="867"/>
        <v/>
      </c>
      <c r="T1527" s="24" t="str">
        <f t="shared" si="868"/>
        <v/>
      </c>
      <c r="U1527" s="24" t="str">
        <f t="shared" si="869"/>
        <v/>
      </c>
      <c r="V1527" s="24" t="str">
        <f t="shared" si="870"/>
        <v/>
      </c>
      <c r="W1527" s="24" t="str">
        <f t="shared" si="871"/>
        <v/>
      </c>
      <c r="X1527" s="24" t="str">
        <f t="shared" si="872"/>
        <v/>
      </c>
      <c r="Y1527" s="24" t="str">
        <f t="shared" si="873"/>
        <v/>
      </c>
      <c r="Z1527" s="24" t="str">
        <f t="shared" si="874"/>
        <v/>
      </c>
      <c r="AA1527" s="24" t="b">
        <f t="shared" si="875"/>
        <v>0</v>
      </c>
      <c r="AB1527" s="34" t="str">
        <f t="shared" si="876"/>
        <v/>
      </c>
      <c r="AC1527" s="34">
        <f t="shared" si="877"/>
        <v>0</v>
      </c>
      <c r="AD1527" s="34">
        <f t="shared" si="878"/>
        <v>0</v>
      </c>
      <c r="AE1527" s="34" t="str">
        <f t="shared" si="879"/>
        <v xml:space="preserve"> 0</v>
      </c>
      <c r="AF1527" s="34">
        <f t="shared" si="880"/>
        <v>0</v>
      </c>
      <c r="AG1527" s="34">
        <f t="shared" si="881"/>
        <v>0</v>
      </c>
      <c r="AH1527" s="34" t="str">
        <f t="shared" si="882"/>
        <v/>
      </c>
      <c r="AI1527" s="172" t="str">
        <f>IF(AJ1527&lt;&gt;"",MAX(AI$3:AI1526)+1,"")</f>
        <v/>
      </c>
      <c r="AJ1527" s="172" t="str">
        <f t="shared" si="883"/>
        <v/>
      </c>
      <c r="AK1527" s="172" t="str">
        <f t="shared" si="884"/>
        <v/>
      </c>
      <c r="AL1527" s="172" t="str">
        <f t="shared" si="885"/>
        <v/>
      </c>
      <c r="AM1527" s="172" t="str">
        <f>IF(AN1527&lt;&gt;"",MAX(AM$3:AM1526)+1,"")</f>
        <v/>
      </c>
      <c r="AN1527" s="172" t="str">
        <f t="shared" si="886"/>
        <v/>
      </c>
      <c r="AO1527" s="172" t="str">
        <f t="shared" si="887"/>
        <v/>
      </c>
      <c r="AP1527" s="172" t="str">
        <f t="shared" si="888"/>
        <v/>
      </c>
      <c r="AQ1527" s="172" t="str">
        <f t="shared" si="889"/>
        <v/>
      </c>
      <c r="AR1527" s="172" t="str">
        <f>Table1[[#This Row],[Sex ]]&amp;Table1[[#This Row],[Month]]</f>
        <v/>
      </c>
    </row>
    <row r="1528" spans="2:44" x14ac:dyDescent="0.3">
      <c r="B1528" s="14"/>
      <c r="C1528" s="14"/>
      <c r="D1528" s="14"/>
      <c r="E1528" s="14"/>
      <c r="F1528" s="14"/>
      <c r="G1528" s="14"/>
      <c r="H1528" s="14"/>
      <c r="I1528" s="14"/>
      <c r="J1528" s="14"/>
      <c r="K1528" s="14"/>
      <c r="L1528" s="14"/>
      <c r="M1528" s="24" t="str">
        <f t="shared" si="861"/>
        <v/>
      </c>
      <c r="N1528" s="24" t="str">
        <f t="shared" si="862"/>
        <v/>
      </c>
      <c r="O1528" s="24" t="str">
        <f t="shared" si="863"/>
        <v xml:space="preserve"> </v>
      </c>
      <c r="P1528" s="24">
        <f t="shared" si="864"/>
        <v>0</v>
      </c>
      <c r="Q1528" s="25">
        <f t="shared" si="865"/>
        <v>0</v>
      </c>
      <c r="R1528" s="26">
        <f t="shared" si="866"/>
        <v>0</v>
      </c>
      <c r="S1528" s="24" t="str">
        <f t="shared" si="867"/>
        <v/>
      </c>
      <c r="T1528" s="24" t="str">
        <f t="shared" si="868"/>
        <v/>
      </c>
      <c r="U1528" s="24" t="str">
        <f t="shared" si="869"/>
        <v/>
      </c>
      <c r="V1528" s="24" t="str">
        <f t="shared" si="870"/>
        <v/>
      </c>
      <c r="W1528" s="24" t="str">
        <f t="shared" si="871"/>
        <v/>
      </c>
      <c r="X1528" s="24" t="str">
        <f t="shared" si="872"/>
        <v/>
      </c>
      <c r="Y1528" s="24" t="str">
        <f t="shared" si="873"/>
        <v/>
      </c>
      <c r="Z1528" s="24" t="str">
        <f t="shared" si="874"/>
        <v/>
      </c>
      <c r="AA1528" s="24" t="b">
        <f t="shared" si="875"/>
        <v>0</v>
      </c>
      <c r="AB1528" s="34" t="str">
        <f t="shared" si="876"/>
        <v/>
      </c>
      <c r="AC1528" s="34">
        <f t="shared" si="877"/>
        <v>0</v>
      </c>
      <c r="AD1528" s="34">
        <f t="shared" si="878"/>
        <v>0</v>
      </c>
      <c r="AE1528" s="34" t="str">
        <f t="shared" si="879"/>
        <v xml:space="preserve"> 0</v>
      </c>
      <c r="AF1528" s="34">
        <f t="shared" si="880"/>
        <v>0</v>
      </c>
      <c r="AG1528" s="34">
        <f t="shared" si="881"/>
        <v>0</v>
      </c>
      <c r="AH1528" s="34" t="str">
        <f t="shared" si="882"/>
        <v/>
      </c>
      <c r="AI1528" s="172" t="str">
        <f>IF(AJ1528&lt;&gt;"",MAX(AI$3:AI1527)+1,"")</f>
        <v/>
      </c>
      <c r="AJ1528" s="172" t="str">
        <f t="shared" si="883"/>
        <v/>
      </c>
      <c r="AK1528" s="172" t="str">
        <f t="shared" si="884"/>
        <v/>
      </c>
      <c r="AL1528" s="172" t="str">
        <f t="shared" si="885"/>
        <v/>
      </c>
      <c r="AM1528" s="172" t="str">
        <f>IF(AN1528&lt;&gt;"",MAX(AM$3:AM1527)+1,"")</f>
        <v/>
      </c>
      <c r="AN1528" s="172" t="str">
        <f t="shared" si="886"/>
        <v/>
      </c>
      <c r="AO1528" s="172" t="str">
        <f t="shared" si="887"/>
        <v/>
      </c>
      <c r="AP1528" s="172" t="str">
        <f t="shared" si="888"/>
        <v/>
      </c>
      <c r="AQ1528" s="172" t="str">
        <f t="shared" si="889"/>
        <v/>
      </c>
      <c r="AR1528" s="172" t="str">
        <f>Table1[[#This Row],[Sex ]]&amp;Table1[[#This Row],[Month]]</f>
        <v/>
      </c>
    </row>
    <row r="1529" spans="2:44" x14ac:dyDescent="0.3">
      <c r="B1529" s="14"/>
      <c r="C1529" s="14"/>
      <c r="D1529" s="14"/>
      <c r="E1529" s="14"/>
      <c r="F1529" s="14"/>
      <c r="G1529" s="14"/>
      <c r="H1529" s="14"/>
      <c r="I1529" s="14"/>
      <c r="J1529" s="14"/>
      <c r="K1529" s="14"/>
      <c r="L1529" s="14"/>
      <c r="M1529" s="24" t="str">
        <f t="shared" si="861"/>
        <v/>
      </c>
      <c r="N1529" s="24" t="str">
        <f t="shared" si="862"/>
        <v/>
      </c>
      <c r="O1529" s="24" t="str">
        <f t="shared" si="863"/>
        <v xml:space="preserve"> </v>
      </c>
      <c r="P1529" s="24">
        <f t="shared" si="864"/>
        <v>0</v>
      </c>
      <c r="Q1529" s="25">
        <f t="shared" si="865"/>
        <v>0</v>
      </c>
      <c r="R1529" s="26">
        <f t="shared" si="866"/>
        <v>0</v>
      </c>
      <c r="S1529" s="24" t="str">
        <f t="shared" si="867"/>
        <v/>
      </c>
      <c r="T1529" s="24" t="str">
        <f t="shared" si="868"/>
        <v/>
      </c>
      <c r="U1529" s="24" t="str">
        <f t="shared" si="869"/>
        <v/>
      </c>
      <c r="V1529" s="24" t="str">
        <f t="shared" si="870"/>
        <v/>
      </c>
      <c r="W1529" s="24" t="str">
        <f t="shared" si="871"/>
        <v/>
      </c>
      <c r="X1529" s="24" t="str">
        <f t="shared" si="872"/>
        <v/>
      </c>
      <c r="Y1529" s="24" t="str">
        <f t="shared" si="873"/>
        <v/>
      </c>
      <c r="Z1529" s="24" t="str">
        <f t="shared" si="874"/>
        <v/>
      </c>
      <c r="AA1529" s="24" t="b">
        <f t="shared" si="875"/>
        <v>0</v>
      </c>
      <c r="AB1529" s="34" t="str">
        <f t="shared" si="876"/>
        <v/>
      </c>
      <c r="AC1529" s="34">
        <f t="shared" si="877"/>
        <v>0</v>
      </c>
      <c r="AD1529" s="34">
        <f t="shared" si="878"/>
        <v>0</v>
      </c>
      <c r="AE1529" s="34" t="str">
        <f t="shared" si="879"/>
        <v xml:space="preserve"> 0</v>
      </c>
      <c r="AF1529" s="34">
        <f t="shared" si="880"/>
        <v>0</v>
      </c>
      <c r="AG1529" s="34">
        <f t="shared" si="881"/>
        <v>0</v>
      </c>
      <c r="AH1529" s="34" t="str">
        <f t="shared" si="882"/>
        <v/>
      </c>
      <c r="AI1529" s="172" t="str">
        <f>IF(AJ1529&lt;&gt;"",MAX(AI$3:AI1528)+1,"")</f>
        <v/>
      </c>
      <c r="AJ1529" s="172" t="str">
        <f t="shared" si="883"/>
        <v/>
      </c>
      <c r="AK1529" s="172" t="str">
        <f t="shared" si="884"/>
        <v/>
      </c>
      <c r="AL1529" s="172" t="str">
        <f t="shared" si="885"/>
        <v/>
      </c>
      <c r="AM1529" s="172" t="str">
        <f>IF(AN1529&lt;&gt;"",MAX(AM$3:AM1528)+1,"")</f>
        <v/>
      </c>
      <c r="AN1529" s="172" t="str">
        <f t="shared" si="886"/>
        <v/>
      </c>
      <c r="AO1529" s="172" t="str">
        <f t="shared" si="887"/>
        <v/>
      </c>
      <c r="AP1529" s="172" t="str">
        <f t="shared" si="888"/>
        <v/>
      </c>
      <c r="AQ1529" s="172" t="str">
        <f t="shared" si="889"/>
        <v/>
      </c>
      <c r="AR1529" s="172" t="str">
        <f>Table1[[#This Row],[Sex ]]&amp;Table1[[#This Row],[Month]]</f>
        <v/>
      </c>
    </row>
    <row r="1530" spans="2:44" x14ac:dyDescent="0.3">
      <c r="B1530" s="14"/>
      <c r="C1530" s="14"/>
      <c r="D1530" s="14"/>
      <c r="E1530" s="14"/>
      <c r="F1530" s="14"/>
      <c r="G1530" s="14"/>
      <c r="H1530" s="14"/>
      <c r="I1530" s="14"/>
      <c r="J1530" s="14"/>
      <c r="K1530" s="14"/>
      <c r="L1530" s="14"/>
      <c r="M1530" s="24" t="str">
        <f t="shared" si="861"/>
        <v/>
      </c>
      <c r="N1530" s="24" t="str">
        <f t="shared" si="862"/>
        <v/>
      </c>
      <c r="O1530" s="24" t="str">
        <f t="shared" si="863"/>
        <v xml:space="preserve"> </v>
      </c>
      <c r="P1530" s="24">
        <f t="shared" si="864"/>
        <v>0</v>
      </c>
      <c r="Q1530" s="25">
        <f t="shared" si="865"/>
        <v>0</v>
      </c>
      <c r="R1530" s="26">
        <f t="shared" si="866"/>
        <v>0</v>
      </c>
      <c r="S1530" s="24" t="str">
        <f t="shared" si="867"/>
        <v/>
      </c>
      <c r="T1530" s="24" t="str">
        <f t="shared" si="868"/>
        <v/>
      </c>
      <c r="U1530" s="24" t="str">
        <f t="shared" si="869"/>
        <v/>
      </c>
      <c r="V1530" s="24" t="str">
        <f t="shared" si="870"/>
        <v/>
      </c>
      <c r="W1530" s="24" t="str">
        <f t="shared" si="871"/>
        <v/>
      </c>
      <c r="X1530" s="24" t="str">
        <f t="shared" si="872"/>
        <v/>
      </c>
      <c r="Y1530" s="24" t="str">
        <f t="shared" si="873"/>
        <v/>
      </c>
      <c r="Z1530" s="24" t="str">
        <f t="shared" si="874"/>
        <v/>
      </c>
      <c r="AA1530" s="24" t="b">
        <f t="shared" si="875"/>
        <v>0</v>
      </c>
      <c r="AB1530" s="34" t="str">
        <f t="shared" si="876"/>
        <v/>
      </c>
      <c r="AC1530" s="34">
        <f t="shared" si="877"/>
        <v>0</v>
      </c>
      <c r="AD1530" s="34">
        <f t="shared" si="878"/>
        <v>0</v>
      </c>
      <c r="AE1530" s="34" t="str">
        <f t="shared" si="879"/>
        <v xml:space="preserve"> 0</v>
      </c>
      <c r="AF1530" s="34">
        <f t="shared" si="880"/>
        <v>0</v>
      </c>
      <c r="AG1530" s="34">
        <f t="shared" si="881"/>
        <v>0</v>
      </c>
      <c r="AH1530" s="34" t="str">
        <f t="shared" si="882"/>
        <v/>
      </c>
      <c r="AI1530" s="172" t="str">
        <f>IF(AJ1530&lt;&gt;"",MAX(AI$3:AI1529)+1,"")</f>
        <v/>
      </c>
      <c r="AJ1530" s="172" t="str">
        <f t="shared" si="883"/>
        <v/>
      </c>
      <c r="AK1530" s="172" t="str">
        <f t="shared" si="884"/>
        <v/>
      </c>
      <c r="AL1530" s="172" t="str">
        <f t="shared" si="885"/>
        <v/>
      </c>
      <c r="AM1530" s="172" t="str">
        <f>IF(AN1530&lt;&gt;"",MAX(AM$3:AM1529)+1,"")</f>
        <v/>
      </c>
      <c r="AN1530" s="172" t="str">
        <f t="shared" si="886"/>
        <v/>
      </c>
      <c r="AO1530" s="172" t="str">
        <f t="shared" si="887"/>
        <v/>
      </c>
      <c r="AP1530" s="172" t="str">
        <f t="shared" si="888"/>
        <v/>
      </c>
      <c r="AQ1530" s="172" t="str">
        <f t="shared" si="889"/>
        <v/>
      </c>
      <c r="AR1530" s="172" t="str">
        <f>Table1[[#This Row],[Sex ]]&amp;Table1[[#This Row],[Month]]</f>
        <v/>
      </c>
    </row>
    <row r="1531" spans="2:44" x14ac:dyDescent="0.3">
      <c r="B1531" s="14"/>
      <c r="C1531" s="14"/>
      <c r="D1531" s="14"/>
      <c r="E1531" s="14"/>
      <c r="F1531" s="14"/>
      <c r="G1531" s="14"/>
      <c r="H1531" s="14"/>
      <c r="I1531" s="14"/>
      <c r="J1531" s="14"/>
      <c r="K1531" s="14"/>
      <c r="L1531" s="14"/>
      <c r="M1531" s="24" t="str">
        <f t="shared" si="861"/>
        <v/>
      </c>
      <c r="N1531" s="24" t="str">
        <f t="shared" si="862"/>
        <v/>
      </c>
      <c r="O1531" s="24" t="str">
        <f t="shared" si="863"/>
        <v xml:space="preserve"> </v>
      </c>
      <c r="P1531" s="24">
        <f t="shared" si="864"/>
        <v>0</v>
      </c>
      <c r="Q1531" s="25">
        <f t="shared" si="865"/>
        <v>0</v>
      </c>
      <c r="R1531" s="26">
        <f t="shared" si="866"/>
        <v>0</v>
      </c>
      <c r="S1531" s="24" t="str">
        <f t="shared" si="867"/>
        <v/>
      </c>
      <c r="T1531" s="24" t="str">
        <f t="shared" si="868"/>
        <v/>
      </c>
      <c r="U1531" s="24" t="str">
        <f t="shared" si="869"/>
        <v/>
      </c>
      <c r="V1531" s="24" t="str">
        <f t="shared" si="870"/>
        <v/>
      </c>
      <c r="W1531" s="24" t="str">
        <f t="shared" si="871"/>
        <v/>
      </c>
      <c r="X1531" s="24" t="str">
        <f t="shared" si="872"/>
        <v/>
      </c>
      <c r="Y1531" s="24" t="str">
        <f t="shared" si="873"/>
        <v/>
      </c>
      <c r="Z1531" s="24" t="str">
        <f t="shared" si="874"/>
        <v/>
      </c>
      <c r="AA1531" s="24" t="b">
        <f t="shared" si="875"/>
        <v>0</v>
      </c>
      <c r="AB1531" s="34" t="str">
        <f t="shared" si="876"/>
        <v/>
      </c>
      <c r="AC1531" s="34">
        <f t="shared" si="877"/>
        <v>0</v>
      </c>
      <c r="AD1531" s="34">
        <f t="shared" si="878"/>
        <v>0</v>
      </c>
      <c r="AE1531" s="34" t="str">
        <f t="shared" si="879"/>
        <v xml:space="preserve"> 0</v>
      </c>
      <c r="AF1531" s="34">
        <f t="shared" si="880"/>
        <v>0</v>
      </c>
      <c r="AG1531" s="34">
        <f t="shared" si="881"/>
        <v>0</v>
      </c>
      <c r="AH1531" s="34" t="str">
        <f t="shared" si="882"/>
        <v/>
      </c>
      <c r="AI1531" s="172" t="str">
        <f>IF(AJ1531&lt;&gt;"",MAX(AI$3:AI1530)+1,"")</f>
        <v/>
      </c>
      <c r="AJ1531" s="172" t="str">
        <f t="shared" si="883"/>
        <v/>
      </c>
      <c r="AK1531" s="172" t="str">
        <f t="shared" si="884"/>
        <v/>
      </c>
      <c r="AL1531" s="172" t="str">
        <f t="shared" si="885"/>
        <v/>
      </c>
      <c r="AM1531" s="172" t="str">
        <f>IF(AN1531&lt;&gt;"",MAX(AM$3:AM1530)+1,"")</f>
        <v/>
      </c>
      <c r="AN1531" s="172" t="str">
        <f t="shared" si="886"/>
        <v/>
      </c>
      <c r="AO1531" s="172" t="str">
        <f t="shared" si="887"/>
        <v/>
      </c>
      <c r="AP1531" s="172" t="str">
        <f t="shared" si="888"/>
        <v/>
      </c>
      <c r="AQ1531" s="172" t="str">
        <f t="shared" si="889"/>
        <v/>
      </c>
      <c r="AR1531" s="172" t="str">
        <f>Table1[[#This Row],[Sex ]]&amp;Table1[[#This Row],[Month]]</f>
        <v/>
      </c>
    </row>
    <row r="1532" spans="2:44" x14ac:dyDescent="0.3">
      <c r="B1532" s="14"/>
      <c r="C1532" s="14"/>
      <c r="D1532" s="14"/>
      <c r="E1532" s="14"/>
      <c r="F1532" s="14"/>
      <c r="G1532" s="14"/>
      <c r="H1532" s="14"/>
      <c r="I1532" s="14"/>
      <c r="J1532" s="14"/>
      <c r="K1532" s="14"/>
      <c r="L1532" s="14"/>
      <c r="M1532" s="24" t="str">
        <f t="shared" si="861"/>
        <v/>
      </c>
      <c r="N1532" s="24" t="str">
        <f t="shared" si="862"/>
        <v/>
      </c>
      <c r="O1532" s="24" t="str">
        <f t="shared" si="863"/>
        <v xml:space="preserve"> </v>
      </c>
      <c r="P1532" s="24">
        <f t="shared" si="864"/>
        <v>0</v>
      </c>
      <c r="Q1532" s="25">
        <f t="shared" si="865"/>
        <v>0</v>
      </c>
      <c r="R1532" s="26">
        <f t="shared" si="866"/>
        <v>0</v>
      </c>
      <c r="S1532" s="24" t="str">
        <f t="shared" si="867"/>
        <v/>
      </c>
      <c r="T1532" s="24" t="str">
        <f t="shared" si="868"/>
        <v/>
      </c>
      <c r="U1532" s="24" t="str">
        <f t="shared" si="869"/>
        <v/>
      </c>
      <c r="V1532" s="24" t="str">
        <f t="shared" si="870"/>
        <v/>
      </c>
      <c r="W1532" s="24" t="str">
        <f t="shared" si="871"/>
        <v/>
      </c>
      <c r="X1532" s="24" t="str">
        <f t="shared" si="872"/>
        <v/>
      </c>
      <c r="Y1532" s="24" t="str">
        <f t="shared" si="873"/>
        <v/>
      </c>
      <c r="Z1532" s="24" t="str">
        <f t="shared" si="874"/>
        <v/>
      </c>
      <c r="AA1532" s="24" t="b">
        <f t="shared" si="875"/>
        <v>0</v>
      </c>
      <c r="AB1532" s="34" t="str">
        <f t="shared" si="876"/>
        <v/>
      </c>
      <c r="AC1532" s="34">
        <f t="shared" si="877"/>
        <v>0</v>
      </c>
      <c r="AD1532" s="34">
        <f t="shared" si="878"/>
        <v>0</v>
      </c>
      <c r="AE1532" s="34" t="str">
        <f t="shared" si="879"/>
        <v xml:space="preserve"> 0</v>
      </c>
      <c r="AF1532" s="34">
        <f t="shared" si="880"/>
        <v>0</v>
      </c>
      <c r="AG1532" s="34">
        <f t="shared" si="881"/>
        <v>0</v>
      </c>
      <c r="AH1532" s="34" t="str">
        <f t="shared" si="882"/>
        <v/>
      </c>
      <c r="AI1532" s="172" t="str">
        <f>IF(AJ1532&lt;&gt;"",MAX(AI$3:AI1531)+1,"")</f>
        <v/>
      </c>
      <c r="AJ1532" s="172" t="str">
        <f t="shared" si="883"/>
        <v/>
      </c>
      <c r="AK1532" s="172" t="str">
        <f t="shared" si="884"/>
        <v/>
      </c>
      <c r="AL1532" s="172" t="str">
        <f t="shared" si="885"/>
        <v/>
      </c>
      <c r="AM1532" s="172" t="str">
        <f>IF(AN1532&lt;&gt;"",MAX(AM$3:AM1531)+1,"")</f>
        <v/>
      </c>
      <c r="AN1532" s="172" t="str">
        <f t="shared" si="886"/>
        <v/>
      </c>
      <c r="AO1532" s="172" t="str">
        <f t="shared" si="887"/>
        <v/>
      </c>
      <c r="AP1532" s="172" t="str">
        <f t="shared" si="888"/>
        <v/>
      </c>
      <c r="AQ1532" s="172" t="str">
        <f t="shared" si="889"/>
        <v/>
      </c>
      <c r="AR1532" s="172" t="str">
        <f>Table1[[#This Row],[Sex ]]&amp;Table1[[#This Row],[Month]]</f>
        <v/>
      </c>
    </row>
    <row r="1533" spans="2:44" x14ac:dyDescent="0.3">
      <c r="B1533" s="14"/>
      <c r="C1533" s="14"/>
      <c r="D1533" s="14"/>
      <c r="E1533" s="14"/>
      <c r="F1533" s="14"/>
      <c r="G1533" s="14"/>
      <c r="H1533" s="14"/>
      <c r="I1533" s="14"/>
      <c r="J1533" s="14"/>
      <c r="K1533" s="14"/>
      <c r="L1533" s="14"/>
      <c r="M1533" s="24" t="str">
        <f t="shared" si="861"/>
        <v/>
      </c>
      <c r="N1533" s="24" t="str">
        <f t="shared" si="862"/>
        <v/>
      </c>
      <c r="O1533" s="24" t="str">
        <f t="shared" si="863"/>
        <v xml:space="preserve"> </v>
      </c>
      <c r="P1533" s="24">
        <f t="shared" si="864"/>
        <v>0</v>
      </c>
      <c r="Q1533" s="25">
        <f t="shared" si="865"/>
        <v>0</v>
      </c>
      <c r="R1533" s="26">
        <f t="shared" si="866"/>
        <v>0</v>
      </c>
      <c r="S1533" s="24" t="str">
        <f t="shared" si="867"/>
        <v/>
      </c>
      <c r="T1533" s="24" t="str">
        <f t="shared" si="868"/>
        <v/>
      </c>
      <c r="U1533" s="24" t="str">
        <f t="shared" si="869"/>
        <v/>
      </c>
      <c r="V1533" s="24" t="str">
        <f t="shared" si="870"/>
        <v/>
      </c>
      <c r="W1533" s="24" t="str">
        <f t="shared" si="871"/>
        <v/>
      </c>
      <c r="X1533" s="24" t="str">
        <f t="shared" si="872"/>
        <v/>
      </c>
      <c r="Y1533" s="24" t="str">
        <f t="shared" si="873"/>
        <v/>
      </c>
      <c r="Z1533" s="24" t="str">
        <f t="shared" si="874"/>
        <v/>
      </c>
      <c r="AA1533" s="24" t="b">
        <f t="shared" si="875"/>
        <v>0</v>
      </c>
      <c r="AB1533" s="34" t="str">
        <f t="shared" si="876"/>
        <v/>
      </c>
      <c r="AC1533" s="34">
        <f t="shared" si="877"/>
        <v>0</v>
      </c>
      <c r="AD1533" s="34">
        <f t="shared" si="878"/>
        <v>0</v>
      </c>
      <c r="AE1533" s="34" t="str">
        <f t="shared" si="879"/>
        <v xml:space="preserve"> 0</v>
      </c>
      <c r="AF1533" s="34">
        <f t="shared" si="880"/>
        <v>0</v>
      </c>
      <c r="AG1533" s="34">
        <f t="shared" si="881"/>
        <v>0</v>
      </c>
      <c r="AH1533" s="34" t="str">
        <f t="shared" si="882"/>
        <v/>
      </c>
      <c r="AI1533" s="172" t="str">
        <f>IF(AJ1533&lt;&gt;"",MAX(AI$3:AI1532)+1,"")</f>
        <v/>
      </c>
      <c r="AJ1533" s="172" t="str">
        <f t="shared" si="883"/>
        <v/>
      </c>
      <c r="AK1533" s="172" t="str">
        <f t="shared" si="884"/>
        <v/>
      </c>
      <c r="AL1533" s="172" t="str">
        <f t="shared" si="885"/>
        <v/>
      </c>
      <c r="AM1533" s="172" t="str">
        <f>IF(AN1533&lt;&gt;"",MAX(AM$3:AM1532)+1,"")</f>
        <v/>
      </c>
      <c r="AN1533" s="172" t="str">
        <f t="shared" si="886"/>
        <v/>
      </c>
      <c r="AO1533" s="172" t="str">
        <f t="shared" si="887"/>
        <v/>
      </c>
      <c r="AP1533" s="172" t="str">
        <f t="shared" si="888"/>
        <v/>
      </c>
      <c r="AQ1533" s="172" t="str">
        <f t="shared" si="889"/>
        <v/>
      </c>
      <c r="AR1533" s="172" t="str">
        <f>Table1[[#This Row],[Sex ]]&amp;Table1[[#This Row],[Month]]</f>
        <v/>
      </c>
    </row>
    <row r="1534" spans="2:44" x14ac:dyDescent="0.3">
      <c r="B1534" s="14"/>
      <c r="C1534" s="14"/>
      <c r="D1534" s="14"/>
      <c r="E1534" s="14"/>
      <c r="F1534" s="14"/>
      <c r="G1534" s="14"/>
      <c r="H1534" s="14"/>
      <c r="I1534" s="14"/>
      <c r="J1534" s="14"/>
      <c r="K1534" s="14"/>
      <c r="L1534" s="14"/>
      <c r="M1534" s="24" t="str">
        <f t="shared" si="861"/>
        <v/>
      </c>
      <c r="N1534" s="24" t="str">
        <f t="shared" si="862"/>
        <v/>
      </c>
      <c r="O1534" s="24" t="str">
        <f t="shared" si="863"/>
        <v xml:space="preserve"> </v>
      </c>
      <c r="P1534" s="24">
        <f t="shared" si="864"/>
        <v>0</v>
      </c>
      <c r="Q1534" s="25">
        <f t="shared" si="865"/>
        <v>0</v>
      </c>
      <c r="R1534" s="26">
        <f t="shared" si="866"/>
        <v>0</v>
      </c>
      <c r="S1534" s="24" t="str">
        <f t="shared" si="867"/>
        <v/>
      </c>
      <c r="T1534" s="24" t="str">
        <f t="shared" si="868"/>
        <v/>
      </c>
      <c r="U1534" s="24" t="str">
        <f t="shared" si="869"/>
        <v/>
      </c>
      <c r="V1534" s="24" t="str">
        <f t="shared" si="870"/>
        <v/>
      </c>
      <c r="W1534" s="24" t="str">
        <f t="shared" si="871"/>
        <v/>
      </c>
      <c r="X1534" s="24" t="str">
        <f t="shared" si="872"/>
        <v/>
      </c>
      <c r="Y1534" s="24" t="str">
        <f t="shared" si="873"/>
        <v/>
      </c>
      <c r="Z1534" s="24" t="str">
        <f t="shared" si="874"/>
        <v/>
      </c>
      <c r="AA1534" s="24" t="b">
        <f t="shared" si="875"/>
        <v>0</v>
      </c>
      <c r="AB1534" s="34" t="str">
        <f t="shared" si="876"/>
        <v/>
      </c>
      <c r="AC1534" s="34">
        <f t="shared" si="877"/>
        <v>0</v>
      </c>
      <c r="AD1534" s="34">
        <f t="shared" si="878"/>
        <v>0</v>
      </c>
      <c r="AE1534" s="34" t="str">
        <f t="shared" si="879"/>
        <v xml:space="preserve"> 0</v>
      </c>
      <c r="AF1534" s="34">
        <f t="shared" si="880"/>
        <v>0</v>
      </c>
      <c r="AG1534" s="34">
        <f t="shared" si="881"/>
        <v>0</v>
      </c>
      <c r="AH1534" s="34" t="str">
        <f t="shared" si="882"/>
        <v/>
      </c>
      <c r="AI1534" s="172" t="str">
        <f>IF(AJ1534&lt;&gt;"",MAX(AI$3:AI1533)+1,"")</f>
        <v/>
      </c>
      <c r="AJ1534" s="172" t="str">
        <f t="shared" si="883"/>
        <v/>
      </c>
      <c r="AK1534" s="172" t="str">
        <f t="shared" si="884"/>
        <v/>
      </c>
      <c r="AL1534" s="172" t="str">
        <f t="shared" si="885"/>
        <v/>
      </c>
      <c r="AM1534" s="172" t="str">
        <f>IF(AN1534&lt;&gt;"",MAX(AM$3:AM1533)+1,"")</f>
        <v/>
      </c>
      <c r="AN1534" s="172" t="str">
        <f t="shared" si="886"/>
        <v/>
      </c>
      <c r="AO1534" s="172" t="str">
        <f t="shared" si="887"/>
        <v/>
      </c>
      <c r="AP1534" s="172" t="str">
        <f t="shared" si="888"/>
        <v/>
      </c>
      <c r="AQ1534" s="172" t="str">
        <f t="shared" si="889"/>
        <v/>
      </c>
      <c r="AR1534" s="172" t="str">
        <f>Table1[[#This Row],[Sex ]]&amp;Table1[[#This Row],[Month]]</f>
        <v/>
      </c>
    </row>
    <row r="1535" spans="2:44" x14ac:dyDescent="0.3">
      <c r="B1535" s="14"/>
      <c r="C1535" s="14"/>
      <c r="D1535" s="14"/>
      <c r="E1535" s="14"/>
      <c r="F1535" s="14"/>
      <c r="G1535" s="14"/>
      <c r="H1535" s="14"/>
      <c r="I1535" s="14"/>
      <c r="J1535" s="14"/>
      <c r="K1535" s="14"/>
      <c r="L1535" s="14"/>
      <c r="M1535" s="24" t="str">
        <f t="shared" si="861"/>
        <v/>
      </c>
      <c r="N1535" s="24" t="str">
        <f t="shared" si="862"/>
        <v/>
      </c>
      <c r="O1535" s="24" t="str">
        <f t="shared" si="863"/>
        <v xml:space="preserve"> </v>
      </c>
      <c r="P1535" s="24">
        <f t="shared" si="864"/>
        <v>0</v>
      </c>
      <c r="Q1535" s="25">
        <f t="shared" si="865"/>
        <v>0</v>
      </c>
      <c r="R1535" s="26">
        <f t="shared" si="866"/>
        <v>0</v>
      </c>
      <c r="S1535" s="24" t="str">
        <f t="shared" si="867"/>
        <v/>
      </c>
      <c r="T1535" s="24" t="str">
        <f t="shared" si="868"/>
        <v/>
      </c>
      <c r="U1535" s="24" t="str">
        <f t="shared" si="869"/>
        <v/>
      </c>
      <c r="V1535" s="24" t="str">
        <f t="shared" si="870"/>
        <v/>
      </c>
      <c r="W1535" s="24" t="str">
        <f t="shared" si="871"/>
        <v/>
      </c>
      <c r="X1535" s="24" t="str">
        <f t="shared" si="872"/>
        <v/>
      </c>
      <c r="Y1535" s="24" t="str">
        <f t="shared" si="873"/>
        <v/>
      </c>
      <c r="Z1535" s="24" t="str">
        <f t="shared" si="874"/>
        <v/>
      </c>
      <c r="AA1535" s="24" t="b">
        <f t="shared" si="875"/>
        <v>0</v>
      </c>
      <c r="AB1535" s="34" t="str">
        <f t="shared" si="876"/>
        <v/>
      </c>
      <c r="AC1535" s="34">
        <f t="shared" si="877"/>
        <v>0</v>
      </c>
      <c r="AD1535" s="34">
        <f t="shared" si="878"/>
        <v>0</v>
      </c>
      <c r="AE1535" s="34" t="str">
        <f t="shared" si="879"/>
        <v xml:space="preserve"> 0</v>
      </c>
      <c r="AF1535" s="34">
        <f t="shared" si="880"/>
        <v>0</v>
      </c>
      <c r="AG1535" s="34">
        <f t="shared" si="881"/>
        <v>0</v>
      </c>
      <c r="AH1535" s="34" t="str">
        <f t="shared" si="882"/>
        <v/>
      </c>
      <c r="AI1535" s="172" t="str">
        <f>IF(AJ1535&lt;&gt;"",MAX(AI$3:AI1534)+1,"")</f>
        <v/>
      </c>
      <c r="AJ1535" s="172" t="str">
        <f t="shared" si="883"/>
        <v/>
      </c>
      <c r="AK1535" s="172" t="str">
        <f t="shared" si="884"/>
        <v/>
      </c>
      <c r="AL1535" s="172" t="str">
        <f t="shared" si="885"/>
        <v/>
      </c>
      <c r="AM1535" s="172" t="str">
        <f>IF(AN1535&lt;&gt;"",MAX(AM$3:AM1534)+1,"")</f>
        <v/>
      </c>
      <c r="AN1535" s="172" t="str">
        <f t="shared" si="886"/>
        <v/>
      </c>
      <c r="AO1535" s="172" t="str">
        <f t="shared" si="887"/>
        <v/>
      </c>
      <c r="AP1535" s="172" t="str">
        <f t="shared" si="888"/>
        <v/>
      </c>
      <c r="AQ1535" s="172" t="str">
        <f t="shared" si="889"/>
        <v/>
      </c>
      <c r="AR1535" s="172" t="str">
        <f>Table1[[#This Row],[Sex ]]&amp;Table1[[#This Row],[Month]]</f>
        <v/>
      </c>
    </row>
    <row r="1536" spans="2:44" x14ac:dyDescent="0.3">
      <c r="B1536" s="14"/>
      <c r="C1536" s="14"/>
      <c r="D1536" s="14"/>
      <c r="E1536" s="14"/>
      <c r="F1536" s="14"/>
      <c r="G1536" s="14"/>
      <c r="H1536" s="14"/>
      <c r="I1536" s="14"/>
      <c r="J1536" s="14"/>
      <c r="K1536" s="14"/>
      <c r="L1536" s="14"/>
      <c r="M1536" s="24" t="str">
        <f t="shared" si="861"/>
        <v/>
      </c>
      <c r="N1536" s="24" t="str">
        <f t="shared" si="862"/>
        <v/>
      </c>
      <c r="O1536" s="24" t="str">
        <f t="shared" si="863"/>
        <v xml:space="preserve"> </v>
      </c>
      <c r="P1536" s="24">
        <f t="shared" si="864"/>
        <v>0</v>
      </c>
      <c r="Q1536" s="25">
        <f t="shared" si="865"/>
        <v>0</v>
      </c>
      <c r="R1536" s="26">
        <f t="shared" si="866"/>
        <v>0</v>
      </c>
      <c r="S1536" s="24" t="str">
        <f t="shared" si="867"/>
        <v/>
      </c>
      <c r="T1536" s="24" t="str">
        <f t="shared" si="868"/>
        <v/>
      </c>
      <c r="U1536" s="24" t="str">
        <f t="shared" si="869"/>
        <v/>
      </c>
      <c r="V1536" s="24" t="str">
        <f t="shared" si="870"/>
        <v/>
      </c>
      <c r="W1536" s="24" t="str">
        <f t="shared" si="871"/>
        <v/>
      </c>
      <c r="X1536" s="24" t="str">
        <f t="shared" si="872"/>
        <v/>
      </c>
      <c r="Y1536" s="24" t="str">
        <f t="shared" si="873"/>
        <v/>
      </c>
      <c r="Z1536" s="24" t="str">
        <f t="shared" si="874"/>
        <v/>
      </c>
      <c r="AA1536" s="24" t="b">
        <f t="shared" si="875"/>
        <v>0</v>
      </c>
      <c r="AB1536" s="34" t="str">
        <f t="shared" si="876"/>
        <v/>
      </c>
      <c r="AC1536" s="34">
        <f t="shared" si="877"/>
        <v>0</v>
      </c>
      <c r="AD1536" s="34">
        <f t="shared" si="878"/>
        <v>0</v>
      </c>
      <c r="AE1536" s="34" t="str">
        <f t="shared" si="879"/>
        <v xml:space="preserve"> 0</v>
      </c>
      <c r="AF1536" s="34">
        <f t="shared" si="880"/>
        <v>0</v>
      </c>
      <c r="AG1536" s="34">
        <f t="shared" si="881"/>
        <v>0</v>
      </c>
      <c r="AH1536" s="34" t="str">
        <f t="shared" si="882"/>
        <v/>
      </c>
      <c r="AI1536" s="172" t="str">
        <f>IF(AJ1536&lt;&gt;"",MAX(AI$3:AI1535)+1,"")</f>
        <v/>
      </c>
      <c r="AJ1536" s="172" t="str">
        <f t="shared" si="883"/>
        <v/>
      </c>
      <c r="AK1536" s="172" t="str">
        <f t="shared" si="884"/>
        <v/>
      </c>
      <c r="AL1536" s="172" t="str">
        <f t="shared" si="885"/>
        <v/>
      </c>
      <c r="AM1536" s="172" t="str">
        <f>IF(AN1536&lt;&gt;"",MAX(AM$3:AM1535)+1,"")</f>
        <v/>
      </c>
      <c r="AN1536" s="172" t="str">
        <f t="shared" si="886"/>
        <v/>
      </c>
      <c r="AO1536" s="172" t="str">
        <f t="shared" si="887"/>
        <v/>
      </c>
      <c r="AP1536" s="172" t="str">
        <f t="shared" si="888"/>
        <v/>
      </c>
      <c r="AQ1536" s="172" t="str">
        <f t="shared" si="889"/>
        <v/>
      </c>
      <c r="AR1536" s="172" t="str">
        <f>Table1[[#This Row],[Sex ]]&amp;Table1[[#This Row],[Month]]</f>
        <v/>
      </c>
    </row>
    <row r="1537" spans="2:44" x14ac:dyDescent="0.3">
      <c r="B1537" s="14"/>
      <c r="C1537" s="14"/>
      <c r="D1537" s="14"/>
      <c r="E1537" s="14"/>
      <c r="F1537" s="14"/>
      <c r="G1537" s="14"/>
      <c r="H1537" s="14"/>
      <c r="I1537" s="14"/>
      <c r="J1537" s="14"/>
      <c r="K1537" s="14"/>
      <c r="L1537" s="14"/>
      <c r="M1537" s="24" t="str">
        <f t="shared" si="861"/>
        <v/>
      </c>
      <c r="N1537" s="24" t="str">
        <f t="shared" si="862"/>
        <v/>
      </c>
      <c r="O1537" s="24" t="str">
        <f t="shared" si="863"/>
        <v xml:space="preserve"> </v>
      </c>
      <c r="P1537" s="24">
        <f t="shared" si="864"/>
        <v>0</v>
      </c>
      <c r="Q1537" s="25">
        <f t="shared" si="865"/>
        <v>0</v>
      </c>
      <c r="R1537" s="26">
        <f t="shared" si="866"/>
        <v>0</v>
      </c>
      <c r="S1537" s="24" t="str">
        <f t="shared" si="867"/>
        <v/>
      </c>
      <c r="T1537" s="24" t="str">
        <f t="shared" si="868"/>
        <v/>
      </c>
      <c r="U1537" s="24" t="str">
        <f t="shared" si="869"/>
        <v/>
      </c>
      <c r="V1537" s="24" t="str">
        <f t="shared" si="870"/>
        <v/>
      </c>
      <c r="W1537" s="24" t="str">
        <f t="shared" si="871"/>
        <v/>
      </c>
      <c r="X1537" s="24" t="str">
        <f t="shared" si="872"/>
        <v/>
      </c>
      <c r="Y1537" s="24" t="str">
        <f t="shared" si="873"/>
        <v/>
      </c>
      <c r="Z1537" s="24" t="str">
        <f t="shared" si="874"/>
        <v/>
      </c>
      <c r="AA1537" s="24" t="b">
        <f t="shared" si="875"/>
        <v>0</v>
      </c>
      <c r="AB1537" s="34" t="str">
        <f t="shared" si="876"/>
        <v/>
      </c>
      <c r="AC1537" s="34">
        <f t="shared" si="877"/>
        <v>0</v>
      </c>
      <c r="AD1537" s="34">
        <f t="shared" si="878"/>
        <v>0</v>
      </c>
      <c r="AE1537" s="34" t="str">
        <f t="shared" si="879"/>
        <v xml:space="preserve"> 0</v>
      </c>
      <c r="AF1537" s="34">
        <f t="shared" si="880"/>
        <v>0</v>
      </c>
      <c r="AG1537" s="34">
        <f t="shared" si="881"/>
        <v>0</v>
      </c>
      <c r="AH1537" s="34" t="str">
        <f t="shared" si="882"/>
        <v/>
      </c>
      <c r="AI1537" s="172" t="str">
        <f>IF(AJ1537&lt;&gt;"",MAX(AI$3:AI1536)+1,"")</f>
        <v/>
      </c>
      <c r="AJ1537" s="172" t="str">
        <f t="shared" si="883"/>
        <v/>
      </c>
      <c r="AK1537" s="172" t="str">
        <f t="shared" si="884"/>
        <v/>
      </c>
      <c r="AL1537" s="172" t="str">
        <f t="shared" si="885"/>
        <v/>
      </c>
      <c r="AM1537" s="172" t="str">
        <f>IF(AN1537&lt;&gt;"",MAX(AM$3:AM1536)+1,"")</f>
        <v/>
      </c>
      <c r="AN1537" s="172" t="str">
        <f t="shared" si="886"/>
        <v/>
      </c>
      <c r="AO1537" s="172" t="str">
        <f t="shared" si="887"/>
        <v/>
      </c>
      <c r="AP1537" s="172" t="str">
        <f t="shared" si="888"/>
        <v/>
      </c>
      <c r="AQ1537" s="172" t="str">
        <f t="shared" si="889"/>
        <v/>
      </c>
      <c r="AR1537" s="172" t="str">
        <f>Table1[[#This Row],[Sex ]]&amp;Table1[[#This Row],[Month]]</f>
        <v/>
      </c>
    </row>
    <row r="1538" spans="2:44" x14ac:dyDescent="0.3">
      <c r="B1538" s="14"/>
      <c r="C1538" s="14"/>
      <c r="D1538" s="14"/>
      <c r="E1538" s="14"/>
      <c r="F1538" s="14"/>
      <c r="G1538" s="14"/>
      <c r="H1538" s="14"/>
      <c r="I1538" s="14"/>
      <c r="J1538" s="14"/>
      <c r="K1538" s="14"/>
      <c r="L1538" s="14"/>
      <c r="M1538" s="24" t="str">
        <f t="shared" si="861"/>
        <v/>
      </c>
      <c r="N1538" s="24" t="str">
        <f t="shared" si="862"/>
        <v/>
      </c>
      <c r="O1538" s="24" t="str">
        <f t="shared" si="863"/>
        <v xml:space="preserve"> </v>
      </c>
      <c r="P1538" s="24">
        <f t="shared" si="864"/>
        <v>0</v>
      </c>
      <c r="Q1538" s="25">
        <f t="shared" si="865"/>
        <v>0</v>
      </c>
      <c r="R1538" s="26">
        <f t="shared" si="866"/>
        <v>0</v>
      </c>
      <c r="S1538" s="24" t="str">
        <f t="shared" si="867"/>
        <v/>
      </c>
      <c r="T1538" s="24" t="str">
        <f t="shared" si="868"/>
        <v/>
      </c>
      <c r="U1538" s="24" t="str">
        <f t="shared" si="869"/>
        <v/>
      </c>
      <c r="V1538" s="24" t="str">
        <f t="shared" si="870"/>
        <v/>
      </c>
      <c r="W1538" s="24" t="str">
        <f t="shared" si="871"/>
        <v/>
      </c>
      <c r="X1538" s="24" t="str">
        <f t="shared" si="872"/>
        <v/>
      </c>
      <c r="Y1538" s="24" t="str">
        <f t="shared" si="873"/>
        <v/>
      </c>
      <c r="Z1538" s="24" t="str">
        <f t="shared" si="874"/>
        <v/>
      </c>
      <c r="AA1538" s="24" t="b">
        <f t="shared" si="875"/>
        <v>0</v>
      </c>
      <c r="AB1538" s="34" t="str">
        <f t="shared" si="876"/>
        <v/>
      </c>
      <c r="AC1538" s="34">
        <f t="shared" si="877"/>
        <v>0</v>
      </c>
      <c r="AD1538" s="34">
        <f t="shared" si="878"/>
        <v>0</v>
      </c>
      <c r="AE1538" s="34" t="str">
        <f t="shared" si="879"/>
        <v xml:space="preserve"> 0</v>
      </c>
      <c r="AF1538" s="34">
        <f t="shared" si="880"/>
        <v>0</v>
      </c>
      <c r="AG1538" s="34">
        <f t="shared" si="881"/>
        <v>0</v>
      </c>
      <c r="AH1538" s="34" t="str">
        <f t="shared" si="882"/>
        <v/>
      </c>
      <c r="AI1538" s="172" t="str">
        <f>IF(AJ1538&lt;&gt;"",MAX(AI$3:AI1537)+1,"")</f>
        <v/>
      </c>
      <c r="AJ1538" s="172" t="str">
        <f t="shared" si="883"/>
        <v/>
      </c>
      <c r="AK1538" s="172" t="str">
        <f t="shared" si="884"/>
        <v/>
      </c>
      <c r="AL1538" s="172" t="str">
        <f t="shared" si="885"/>
        <v/>
      </c>
      <c r="AM1538" s="172" t="str">
        <f>IF(AN1538&lt;&gt;"",MAX(AM$3:AM1537)+1,"")</f>
        <v/>
      </c>
      <c r="AN1538" s="172" t="str">
        <f t="shared" si="886"/>
        <v/>
      </c>
      <c r="AO1538" s="172" t="str">
        <f t="shared" si="887"/>
        <v/>
      </c>
      <c r="AP1538" s="172" t="str">
        <f t="shared" si="888"/>
        <v/>
      </c>
      <c r="AQ1538" s="172" t="str">
        <f t="shared" si="889"/>
        <v/>
      </c>
      <c r="AR1538" s="172" t="str">
        <f>Table1[[#This Row],[Sex ]]&amp;Table1[[#This Row],[Month]]</f>
        <v/>
      </c>
    </row>
    <row r="1539" spans="2:44" x14ac:dyDescent="0.3">
      <c r="B1539" s="14"/>
      <c r="C1539" s="14"/>
      <c r="D1539" s="14"/>
      <c r="E1539" s="14"/>
      <c r="F1539" s="14"/>
      <c r="G1539" s="14"/>
      <c r="H1539" s="14"/>
      <c r="I1539" s="14"/>
      <c r="J1539" s="14"/>
      <c r="K1539" s="14"/>
      <c r="L1539" s="14"/>
      <c r="M1539" s="24" t="str">
        <f t="shared" si="861"/>
        <v/>
      </c>
      <c r="N1539" s="24" t="str">
        <f t="shared" si="862"/>
        <v/>
      </c>
      <c r="O1539" s="24" t="str">
        <f t="shared" si="863"/>
        <v xml:space="preserve"> </v>
      </c>
      <c r="P1539" s="24">
        <f t="shared" si="864"/>
        <v>0</v>
      </c>
      <c r="Q1539" s="25">
        <f t="shared" si="865"/>
        <v>0</v>
      </c>
      <c r="R1539" s="26">
        <f t="shared" si="866"/>
        <v>0</v>
      </c>
      <c r="S1539" s="24" t="str">
        <f t="shared" si="867"/>
        <v/>
      </c>
      <c r="T1539" s="24" t="str">
        <f t="shared" si="868"/>
        <v/>
      </c>
      <c r="U1539" s="24" t="str">
        <f t="shared" si="869"/>
        <v/>
      </c>
      <c r="V1539" s="24" t="str">
        <f t="shared" si="870"/>
        <v/>
      </c>
      <c r="W1539" s="24" t="str">
        <f t="shared" si="871"/>
        <v/>
      </c>
      <c r="X1539" s="24" t="str">
        <f t="shared" si="872"/>
        <v/>
      </c>
      <c r="Y1539" s="24" t="str">
        <f t="shared" si="873"/>
        <v/>
      </c>
      <c r="Z1539" s="24" t="str">
        <f t="shared" si="874"/>
        <v/>
      </c>
      <c r="AA1539" s="24" t="b">
        <f t="shared" si="875"/>
        <v>0</v>
      </c>
      <c r="AB1539" s="34" t="str">
        <f t="shared" si="876"/>
        <v/>
      </c>
      <c r="AC1539" s="34">
        <f t="shared" si="877"/>
        <v>0</v>
      </c>
      <c r="AD1539" s="34">
        <f t="shared" si="878"/>
        <v>0</v>
      </c>
      <c r="AE1539" s="34" t="str">
        <f t="shared" si="879"/>
        <v xml:space="preserve"> 0</v>
      </c>
      <c r="AF1539" s="34">
        <f t="shared" si="880"/>
        <v>0</v>
      </c>
      <c r="AG1539" s="34">
        <f t="shared" si="881"/>
        <v>0</v>
      </c>
      <c r="AH1539" s="34" t="str">
        <f t="shared" si="882"/>
        <v/>
      </c>
      <c r="AI1539" s="172" t="str">
        <f>IF(AJ1539&lt;&gt;"",MAX(AI$3:AI1538)+1,"")</f>
        <v/>
      </c>
      <c r="AJ1539" s="172" t="str">
        <f t="shared" si="883"/>
        <v/>
      </c>
      <c r="AK1539" s="172" t="str">
        <f t="shared" si="884"/>
        <v/>
      </c>
      <c r="AL1539" s="172" t="str">
        <f t="shared" si="885"/>
        <v/>
      </c>
      <c r="AM1539" s="172" t="str">
        <f>IF(AN1539&lt;&gt;"",MAX(AM$3:AM1538)+1,"")</f>
        <v/>
      </c>
      <c r="AN1539" s="172" t="str">
        <f t="shared" si="886"/>
        <v/>
      </c>
      <c r="AO1539" s="172" t="str">
        <f t="shared" si="887"/>
        <v/>
      </c>
      <c r="AP1539" s="172" t="str">
        <f t="shared" si="888"/>
        <v/>
      </c>
      <c r="AQ1539" s="172" t="str">
        <f t="shared" si="889"/>
        <v/>
      </c>
      <c r="AR1539" s="172" t="str">
        <f>Table1[[#This Row],[Sex ]]&amp;Table1[[#This Row],[Month]]</f>
        <v/>
      </c>
    </row>
    <row r="1540" spans="2:44" x14ac:dyDescent="0.3">
      <c r="B1540" s="14"/>
      <c r="C1540" s="14"/>
      <c r="D1540" s="14"/>
      <c r="E1540" s="14"/>
      <c r="F1540" s="14"/>
      <c r="G1540" s="14"/>
      <c r="H1540" s="14"/>
      <c r="I1540" s="14"/>
      <c r="J1540" s="14"/>
      <c r="K1540" s="14"/>
      <c r="L1540" s="14"/>
      <c r="M1540" s="24" t="str">
        <f t="shared" si="861"/>
        <v/>
      </c>
      <c r="N1540" s="24" t="str">
        <f t="shared" si="862"/>
        <v/>
      </c>
      <c r="O1540" s="24" t="str">
        <f t="shared" si="863"/>
        <v xml:space="preserve"> </v>
      </c>
      <c r="P1540" s="24">
        <f t="shared" si="864"/>
        <v>0</v>
      </c>
      <c r="Q1540" s="25">
        <f t="shared" si="865"/>
        <v>0</v>
      </c>
      <c r="R1540" s="26">
        <f t="shared" si="866"/>
        <v>0</v>
      </c>
      <c r="S1540" s="24" t="str">
        <f t="shared" si="867"/>
        <v/>
      </c>
      <c r="T1540" s="24" t="str">
        <f t="shared" si="868"/>
        <v/>
      </c>
      <c r="U1540" s="24" t="str">
        <f t="shared" si="869"/>
        <v/>
      </c>
      <c r="V1540" s="24" t="str">
        <f t="shared" si="870"/>
        <v/>
      </c>
      <c r="W1540" s="24" t="str">
        <f t="shared" si="871"/>
        <v/>
      </c>
      <c r="X1540" s="24" t="str">
        <f t="shared" si="872"/>
        <v/>
      </c>
      <c r="Y1540" s="24" t="str">
        <f t="shared" si="873"/>
        <v/>
      </c>
      <c r="Z1540" s="24" t="str">
        <f t="shared" si="874"/>
        <v/>
      </c>
      <c r="AA1540" s="24" t="b">
        <f t="shared" si="875"/>
        <v>0</v>
      </c>
      <c r="AB1540" s="34" t="str">
        <f t="shared" si="876"/>
        <v/>
      </c>
      <c r="AC1540" s="34">
        <f t="shared" si="877"/>
        <v>0</v>
      </c>
      <c r="AD1540" s="34">
        <f t="shared" si="878"/>
        <v>0</v>
      </c>
      <c r="AE1540" s="34" t="str">
        <f t="shared" si="879"/>
        <v xml:space="preserve"> 0</v>
      </c>
      <c r="AF1540" s="34">
        <f t="shared" si="880"/>
        <v>0</v>
      </c>
      <c r="AG1540" s="34">
        <f t="shared" si="881"/>
        <v>0</v>
      </c>
      <c r="AH1540" s="34" t="str">
        <f t="shared" si="882"/>
        <v/>
      </c>
      <c r="AI1540" s="172" t="str">
        <f>IF(AJ1540&lt;&gt;"",MAX(AI$3:AI1539)+1,"")</f>
        <v/>
      </c>
      <c r="AJ1540" s="172" t="str">
        <f t="shared" si="883"/>
        <v/>
      </c>
      <c r="AK1540" s="172" t="str">
        <f t="shared" si="884"/>
        <v/>
      </c>
      <c r="AL1540" s="172" t="str">
        <f t="shared" si="885"/>
        <v/>
      </c>
      <c r="AM1540" s="172" t="str">
        <f>IF(AN1540&lt;&gt;"",MAX(AM$3:AM1539)+1,"")</f>
        <v/>
      </c>
      <c r="AN1540" s="172" t="str">
        <f t="shared" si="886"/>
        <v/>
      </c>
      <c r="AO1540" s="172" t="str">
        <f t="shared" si="887"/>
        <v/>
      </c>
      <c r="AP1540" s="172" t="str">
        <f t="shared" si="888"/>
        <v/>
      </c>
      <c r="AQ1540" s="172" t="str">
        <f t="shared" si="889"/>
        <v/>
      </c>
      <c r="AR1540" s="172" t="str">
        <f>Table1[[#This Row],[Sex ]]&amp;Table1[[#This Row],[Month]]</f>
        <v/>
      </c>
    </row>
    <row r="1541" spans="2:44" x14ac:dyDescent="0.3">
      <c r="B1541" s="14"/>
      <c r="C1541" s="14"/>
      <c r="D1541" s="14"/>
      <c r="E1541" s="14"/>
      <c r="F1541" s="14"/>
      <c r="G1541" s="14"/>
      <c r="H1541" s="14"/>
      <c r="I1541" s="14"/>
      <c r="J1541" s="14"/>
      <c r="K1541" s="14"/>
      <c r="L1541" s="14"/>
      <c r="M1541" s="24" t="str">
        <f t="shared" si="861"/>
        <v/>
      </c>
      <c r="N1541" s="24" t="str">
        <f t="shared" si="862"/>
        <v/>
      </c>
      <c r="O1541" s="24" t="str">
        <f t="shared" si="863"/>
        <v xml:space="preserve"> </v>
      </c>
      <c r="P1541" s="24">
        <f t="shared" si="864"/>
        <v>0</v>
      </c>
      <c r="Q1541" s="25">
        <f t="shared" si="865"/>
        <v>0</v>
      </c>
      <c r="R1541" s="26">
        <f t="shared" si="866"/>
        <v>0</v>
      </c>
      <c r="S1541" s="24" t="str">
        <f t="shared" si="867"/>
        <v/>
      </c>
      <c r="T1541" s="24" t="str">
        <f t="shared" si="868"/>
        <v/>
      </c>
      <c r="U1541" s="24" t="str">
        <f t="shared" si="869"/>
        <v/>
      </c>
      <c r="V1541" s="24" t="str">
        <f t="shared" si="870"/>
        <v/>
      </c>
      <c r="W1541" s="24" t="str">
        <f t="shared" si="871"/>
        <v/>
      </c>
      <c r="X1541" s="24" t="str">
        <f t="shared" si="872"/>
        <v/>
      </c>
      <c r="Y1541" s="24" t="str">
        <f t="shared" si="873"/>
        <v/>
      </c>
      <c r="Z1541" s="24" t="str">
        <f t="shared" si="874"/>
        <v/>
      </c>
      <c r="AA1541" s="24" t="b">
        <f t="shared" si="875"/>
        <v>0</v>
      </c>
      <c r="AB1541" s="34" t="str">
        <f t="shared" si="876"/>
        <v/>
      </c>
      <c r="AC1541" s="34">
        <f t="shared" si="877"/>
        <v>0</v>
      </c>
      <c r="AD1541" s="34">
        <f t="shared" si="878"/>
        <v>0</v>
      </c>
      <c r="AE1541" s="34" t="str">
        <f t="shared" si="879"/>
        <v xml:space="preserve"> 0</v>
      </c>
      <c r="AF1541" s="34">
        <f t="shared" si="880"/>
        <v>0</v>
      </c>
      <c r="AG1541" s="34">
        <f t="shared" si="881"/>
        <v>0</v>
      </c>
      <c r="AH1541" s="34" t="str">
        <f t="shared" si="882"/>
        <v/>
      </c>
      <c r="AI1541" s="172" t="str">
        <f>IF(AJ1541&lt;&gt;"",MAX(AI$3:AI1540)+1,"")</f>
        <v/>
      </c>
      <c r="AJ1541" s="172" t="str">
        <f t="shared" si="883"/>
        <v/>
      </c>
      <c r="AK1541" s="172" t="str">
        <f t="shared" si="884"/>
        <v/>
      </c>
      <c r="AL1541" s="172" t="str">
        <f t="shared" si="885"/>
        <v/>
      </c>
      <c r="AM1541" s="172" t="str">
        <f>IF(AN1541&lt;&gt;"",MAX(AM$3:AM1540)+1,"")</f>
        <v/>
      </c>
      <c r="AN1541" s="172" t="str">
        <f t="shared" si="886"/>
        <v/>
      </c>
      <c r="AO1541" s="172" t="str">
        <f t="shared" si="887"/>
        <v/>
      </c>
      <c r="AP1541" s="172" t="str">
        <f t="shared" si="888"/>
        <v/>
      </c>
      <c r="AQ1541" s="172" t="str">
        <f t="shared" si="889"/>
        <v/>
      </c>
      <c r="AR1541" s="172" t="str">
        <f>Table1[[#This Row],[Sex ]]&amp;Table1[[#This Row],[Month]]</f>
        <v/>
      </c>
    </row>
    <row r="1542" spans="2:44" x14ac:dyDescent="0.3">
      <c r="B1542" s="14"/>
      <c r="C1542" s="14"/>
      <c r="D1542" s="14"/>
      <c r="E1542" s="14"/>
      <c r="F1542" s="14"/>
      <c r="G1542" s="14"/>
      <c r="H1542" s="14"/>
      <c r="I1542" s="14"/>
      <c r="J1542" s="14"/>
      <c r="K1542" s="14"/>
      <c r="L1542" s="14"/>
      <c r="M1542" s="24" t="str">
        <f t="shared" si="861"/>
        <v/>
      </c>
      <c r="N1542" s="24" t="str">
        <f t="shared" si="862"/>
        <v/>
      </c>
      <c r="O1542" s="24" t="str">
        <f t="shared" si="863"/>
        <v xml:space="preserve"> </v>
      </c>
      <c r="P1542" s="24">
        <f t="shared" si="864"/>
        <v>0</v>
      </c>
      <c r="Q1542" s="25">
        <f t="shared" si="865"/>
        <v>0</v>
      </c>
      <c r="R1542" s="26">
        <f t="shared" si="866"/>
        <v>0</v>
      </c>
      <c r="S1542" s="24" t="str">
        <f t="shared" si="867"/>
        <v/>
      </c>
      <c r="T1542" s="24" t="str">
        <f t="shared" si="868"/>
        <v/>
      </c>
      <c r="U1542" s="24" t="str">
        <f t="shared" si="869"/>
        <v/>
      </c>
      <c r="V1542" s="24" t="str">
        <f t="shared" si="870"/>
        <v/>
      </c>
      <c r="W1542" s="24" t="str">
        <f t="shared" si="871"/>
        <v/>
      </c>
      <c r="X1542" s="24" t="str">
        <f t="shared" si="872"/>
        <v/>
      </c>
      <c r="Y1542" s="24" t="str">
        <f t="shared" si="873"/>
        <v/>
      </c>
      <c r="Z1542" s="24" t="str">
        <f t="shared" si="874"/>
        <v/>
      </c>
      <c r="AA1542" s="24" t="b">
        <f t="shared" si="875"/>
        <v>0</v>
      </c>
      <c r="AB1542" s="34" t="str">
        <f t="shared" si="876"/>
        <v/>
      </c>
      <c r="AC1542" s="34">
        <f t="shared" si="877"/>
        <v>0</v>
      </c>
      <c r="AD1542" s="34">
        <f t="shared" si="878"/>
        <v>0</v>
      </c>
      <c r="AE1542" s="34" t="str">
        <f t="shared" si="879"/>
        <v xml:space="preserve"> 0</v>
      </c>
      <c r="AF1542" s="34">
        <f t="shared" si="880"/>
        <v>0</v>
      </c>
      <c r="AG1542" s="34">
        <f t="shared" si="881"/>
        <v>0</v>
      </c>
      <c r="AH1542" s="34" t="str">
        <f t="shared" si="882"/>
        <v/>
      </c>
      <c r="AI1542" s="172" t="str">
        <f>IF(AJ1542&lt;&gt;"",MAX(AI$3:AI1541)+1,"")</f>
        <v/>
      </c>
      <c r="AJ1542" s="172" t="str">
        <f t="shared" si="883"/>
        <v/>
      </c>
      <c r="AK1542" s="172" t="str">
        <f t="shared" si="884"/>
        <v/>
      </c>
      <c r="AL1542" s="172" t="str">
        <f t="shared" si="885"/>
        <v/>
      </c>
      <c r="AM1542" s="172" t="str">
        <f>IF(AN1542&lt;&gt;"",MAX(AM$3:AM1541)+1,"")</f>
        <v/>
      </c>
      <c r="AN1542" s="172" t="str">
        <f t="shared" si="886"/>
        <v/>
      </c>
      <c r="AO1542" s="172" t="str">
        <f t="shared" si="887"/>
        <v/>
      </c>
      <c r="AP1542" s="172" t="str">
        <f t="shared" si="888"/>
        <v/>
      </c>
      <c r="AQ1542" s="172" t="str">
        <f t="shared" si="889"/>
        <v/>
      </c>
      <c r="AR1542" s="172" t="str">
        <f>Table1[[#This Row],[Sex ]]&amp;Table1[[#This Row],[Month]]</f>
        <v/>
      </c>
    </row>
    <row r="1543" spans="2:44" x14ac:dyDescent="0.3">
      <c r="B1543" s="14"/>
      <c r="C1543" s="14"/>
      <c r="D1543" s="14"/>
      <c r="E1543" s="14"/>
      <c r="F1543" s="14"/>
      <c r="G1543" s="14"/>
      <c r="H1543" s="14"/>
      <c r="I1543" s="14"/>
      <c r="J1543" s="14"/>
      <c r="K1543" s="14"/>
      <c r="L1543" s="14"/>
      <c r="M1543" s="24" t="str">
        <f t="shared" si="861"/>
        <v/>
      </c>
      <c r="N1543" s="24" t="str">
        <f t="shared" si="862"/>
        <v/>
      </c>
      <c r="O1543" s="24" t="str">
        <f t="shared" si="863"/>
        <v xml:space="preserve"> </v>
      </c>
      <c r="P1543" s="24">
        <f t="shared" si="864"/>
        <v>0</v>
      </c>
      <c r="Q1543" s="25">
        <f t="shared" si="865"/>
        <v>0</v>
      </c>
      <c r="R1543" s="26">
        <f t="shared" si="866"/>
        <v>0</v>
      </c>
      <c r="S1543" s="24" t="str">
        <f t="shared" si="867"/>
        <v/>
      </c>
      <c r="T1543" s="24" t="str">
        <f t="shared" si="868"/>
        <v/>
      </c>
      <c r="U1543" s="24" t="str">
        <f t="shared" si="869"/>
        <v/>
      </c>
      <c r="V1543" s="24" t="str">
        <f t="shared" si="870"/>
        <v/>
      </c>
      <c r="W1543" s="24" t="str">
        <f t="shared" si="871"/>
        <v/>
      </c>
      <c r="X1543" s="24" t="str">
        <f t="shared" si="872"/>
        <v/>
      </c>
      <c r="Y1543" s="24" t="str">
        <f t="shared" si="873"/>
        <v/>
      </c>
      <c r="Z1543" s="24" t="str">
        <f t="shared" si="874"/>
        <v/>
      </c>
      <c r="AA1543" s="24" t="b">
        <f t="shared" si="875"/>
        <v>0</v>
      </c>
      <c r="AB1543" s="34" t="str">
        <f t="shared" si="876"/>
        <v/>
      </c>
      <c r="AC1543" s="34">
        <f t="shared" si="877"/>
        <v>0</v>
      </c>
      <c r="AD1543" s="34">
        <f t="shared" si="878"/>
        <v>0</v>
      </c>
      <c r="AE1543" s="34" t="str">
        <f t="shared" si="879"/>
        <v xml:space="preserve"> 0</v>
      </c>
      <c r="AF1543" s="34">
        <f t="shared" si="880"/>
        <v>0</v>
      </c>
      <c r="AG1543" s="34">
        <f t="shared" si="881"/>
        <v>0</v>
      </c>
      <c r="AH1543" s="34" t="str">
        <f t="shared" si="882"/>
        <v/>
      </c>
      <c r="AI1543" s="172" t="str">
        <f>IF(AJ1543&lt;&gt;"",MAX(AI$3:AI1542)+1,"")</f>
        <v/>
      </c>
      <c r="AJ1543" s="172" t="str">
        <f t="shared" si="883"/>
        <v/>
      </c>
      <c r="AK1543" s="172" t="str">
        <f t="shared" si="884"/>
        <v/>
      </c>
      <c r="AL1543" s="172" t="str">
        <f t="shared" si="885"/>
        <v/>
      </c>
      <c r="AM1543" s="172" t="str">
        <f>IF(AN1543&lt;&gt;"",MAX(AM$3:AM1542)+1,"")</f>
        <v/>
      </c>
      <c r="AN1543" s="172" t="str">
        <f t="shared" si="886"/>
        <v/>
      </c>
      <c r="AO1543" s="172" t="str">
        <f t="shared" si="887"/>
        <v/>
      </c>
      <c r="AP1543" s="172" t="str">
        <f t="shared" si="888"/>
        <v/>
      </c>
      <c r="AQ1543" s="172" t="str">
        <f t="shared" si="889"/>
        <v/>
      </c>
      <c r="AR1543" s="172" t="str">
        <f>Table1[[#This Row],[Sex ]]&amp;Table1[[#This Row],[Month]]</f>
        <v/>
      </c>
    </row>
    <row r="1544" spans="2:44" x14ac:dyDescent="0.3">
      <c r="B1544" s="14"/>
      <c r="C1544" s="14"/>
      <c r="D1544" s="14"/>
      <c r="E1544" s="14"/>
      <c r="F1544" s="14"/>
      <c r="G1544" s="14"/>
      <c r="H1544" s="14"/>
      <c r="I1544" s="14"/>
      <c r="J1544" s="14"/>
      <c r="K1544" s="14"/>
      <c r="L1544" s="14"/>
      <c r="M1544" s="24" t="str">
        <f t="shared" si="861"/>
        <v/>
      </c>
      <c r="N1544" s="24" t="str">
        <f t="shared" si="862"/>
        <v/>
      </c>
      <c r="O1544" s="24" t="str">
        <f t="shared" si="863"/>
        <v xml:space="preserve"> </v>
      </c>
      <c r="P1544" s="24">
        <f t="shared" si="864"/>
        <v>0</v>
      </c>
      <c r="Q1544" s="25">
        <f t="shared" si="865"/>
        <v>0</v>
      </c>
      <c r="R1544" s="26">
        <f t="shared" si="866"/>
        <v>0</v>
      </c>
      <c r="S1544" s="24" t="str">
        <f t="shared" si="867"/>
        <v/>
      </c>
      <c r="T1544" s="24" t="str">
        <f t="shared" si="868"/>
        <v/>
      </c>
      <c r="U1544" s="24" t="str">
        <f t="shared" si="869"/>
        <v/>
      </c>
      <c r="V1544" s="24" t="str">
        <f t="shared" si="870"/>
        <v/>
      </c>
      <c r="W1544" s="24" t="str">
        <f t="shared" si="871"/>
        <v/>
      </c>
      <c r="X1544" s="24" t="str">
        <f t="shared" si="872"/>
        <v/>
      </c>
      <c r="Y1544" s="24" t="str">
        <f t="shared" si="873"/>
        <v/>
      </c>
      <c r="Z1544" s="24" t="str">
        <f t="shared" si="874"/>
        <v/>
      </c>
      <c r="AA1544" s="24" t="b">
        <f t="shared" si="875"/>
        <v>0</v>
      </c>
      <c r="AB1544" s="34" t="str">
        <f t="shared" si="876"/>
        <v/>
      </c>
      <c r="AC1544" s="34">
        <f t="shared" si="877"/>
        <v>0</v>
      </c>
      <c r="AD1544" s="34">
        <f t="shared" si="878"/>
        <v>0</v>
      </c>
      <c r="AE1544" s="34" t="str">
        <f t="shared" si="879"/>
        <v xml:space="preserve"> 0</v>
      </c>
      <c r="AF1544" s="34">
        <f t="shared" si="880"/>
        <v>0</v>
      </c>
      <c r="AG1544" s="34">
        <f t="shared" si="881"/>
        <v>0</v>
      </c>
      <c r="AH1544" s="34" t="str">
        <f t="shared" si="882"/>
        <v/>
      </c>
      <c r="AI1544" s="172" t="str">
        <f>IF(AJ1544&lt;&gt;"",MAX(AI$3:AI1543)+1,"")</f>
        <v/>
      </c>
      <c r="AJ1544" s="172" t="str">
        <f t="shared" si="883"/>
        <v/>
      </c>
      <c r="AK1544" s="172" t="str">
        <f t="shared" si="884"/>
        <v/>
      </c>
      <c r="AL1544" s="172" t="str">
        <f t="shared" si="885"/>
        <v/>
      </c>
      <c r="AM1544" s="172" t="str">
        <f>IF(AN1544&lt;&gt;"",MAX(AM$3:AM1543)+1,"")</f>
        <v/>
      </c>
      <c r="AN1544" s="172" t="str">
        <f t="shared" si="886"/>
        <v/>
      </c>
      <c r="AO1544" s="172" t="str">
        <f t="shared" si="887"/>
        <v/>
      </c>
      <c r="AP1544" s="172" t="str">
        <f t="shared" si="888"/>
        <v/>
      </c>
      <c r="AQ1544" s="172" t="str">
        <f t="shared" si="889"/>
        <v/>
      </c>
      <c r="AR1544" s="172" t="str">
        <f>Table1[[#This Row],[Sex ]]&amp;Table1[[#This Row],[Month]]</f>
        <v/>
      </c>
    </row>
    <row r="1545" spans="2:44" x14ac:dyDescent="0.3">
      <c r="B1545" s="14"/>
      <c r="C1545" s="14"/>
      <c r="D1545" s="14"/>
      <c r="E1545" s="14"/>
      <c r="F1545" s="14"/>
      <c r="G1545" s="14"/>
      <c r="H1545" s="14"/>
      <c r="I1545" s="14"/>
      <c r="J1545" s="14"/>
      <c r="K1545" s="14"/>
      <c r="L1545" s="14"/>
      <c r="M1545" s="24" t="str">
        <f t="shared" si="861"/>
        <v/>
      </c>
      <c r="N1545" s="24" t="str">
        <f t="shared" si="862"/>
        <v/>
      </c>
      <c r="O1545" s="24" t="str">
        <f t="shared" si="863"/>
        <v xml:space="preserve"> </v>
      </c>
      <c r="P1545" s="24">
        <f t="shared" si="864"/>
        <v>0</v>
      </c>
      <c r="Q1545" s="25">
        <f t="shared" si="865"/>
        <v>0</v>
      </c>
      <c r="R1545" s="26">
        <f t="shared" si="866"/>
        <v>0</v>
      </c>
      <c r="S1545" s="24" t="str">
        <f t="shared" si="867"/>
        <v/>
      </c>
      <c r="T1545" s="24" t="str">
        <f t="shared" si="868"/>
        <v/>
      </c>
      <c r="U1545" s="24" t="str">
        <f t="shared" si="869"/>
        <v/>
      </c>
      <c r="V1545" s="24" t="str">
        <f t="shared" si="870"/>
        <v/>
      </c>
      <c r="W1545" s="24" t="str">
        <f t="shared" si="871"/>
        <v/>
      </c>
      <c r="X1545" s="24" t="str">
        <f t="shared" si="872"/>
        <v/>
      </c>
      <c r="Y1545" s="24" t="str">
        <f t="shared" si="873"/>
        <v/>
      </c>
      <c r="Z1545" s="24" t="str">
        <f t="shared" si="874"/>
        <v/>
      </c>
      <c r="AA1545" s="24" t="b">
        <f t="shared" si="875"/>
        <v>0</v>
      </c>
      <c r="AB1545" s="34" t="str">
        <f t="shared" si="876"/>
        <v/>
      </c>
      <c r="AC1545" s="34">
        <f t="shared" si="877"/>
        <v>0</v>
      </c>
      <c r="AD1545" s="34">
        <f t="shared" si="878"/>
        <v>0</v>
      </c>
      <c r="AE1545" s="34" t="str">
        <f t="shared" si="879"/>
        <v xml:space="preserve"> 0</v>
      </c>
      <c r="AF1545" s="34">
        <f t="shared" si="880"/>
        <v>0</v>
      </c>
      <c r="AG1545" s="34">
        <f t="shared" si="881"/>
        <v>0</v>
      </c>
      <c r="AH1545" s="34" t="str">
        <f t="shared" si="882"/>
        <v/>
      </c>
      <c r="AI1545" s="172" t="str">
        <f>IF(AJ1545&lt;&gt;"",MAX(AI$3:AI1544)+1,"")</f>
        <v/>
      </c>
      <c r="AJ1545" s="172" t="str">
        <f t="shared" si="883"/>
        <v/>
      </c>
      <c r="AK1545" s="172" t="str">
        <f t="shared" si="884"/>
        <v/>
      </c>
      <c r="AL1545" s="172" t="str">
        <f t="shared" si="885"/>
        <v/>
      </c>
      <c r="AM1545" s="172" t="str">
        <f>IF(AN1545&lt;&gt;"",MAX(AM$3:AM1544)+1,"")</f>
        <v/>
      </c>
      <c r="AN1545" s="172" t="str">
        <f t="shared" si="886"/>
        <v/>
      </c>
      <c r="AO1545" s="172" t="str">
        <f t="shared" si="887"/>
        <v/>
      </c>
      <c r="AP1545" s="172" t="str">
        <f t="shared" si="888"/>
        <v/>
      </c>
      <c r="AQ1545" s="172" t="str">
        <f t="shared" si="889"/>
        <v/>
      </c>
      <c r="AR1545" s="172" t="str">
        <f>Table1[[#This Row],[Sex ]]&amp;Table1[[#This Row],[Month]]</f>
        <v/>
      </c>
    </row>
    <row r="1546" spans="2:44" x14ac:dyDescent="0.3">
      <c r="B1546" s="14"/>
      <c r="C1546" s="14"/>
      <c r="D1546" s="14"/>
      <c r="E1546" s="14"/>
      <c r="F1546" s="14"/>
      <c r="G1546" s="14"/>
      <c r="H1546" s="14"/>
      <c r="I1546" s="14"/>
      <c r="J1546" s="14"/>
      <c r="K1546" s="14"/>
      <c r="L1546" s="14"/>
      <c r="M1546" s="24" t="str">
        <f t="shared" si="861"/>
        <v/>
      </c>
      <c r="N1546" s="24" t="str">
        <f t="shared" si="862"/>
        <v/>
      </c>
      <c r="O1546" s="24" t="str">
        <f t="shared" si="863"/>
        <v xml:space="preserve"> </v>
      </c>
      <c r="P1546" s="24">
        <f t="shared" si="864"/>
        <v>0</v>
      </c>
      <c r="Q1546" s="25">
        <f t="shared" si="865"/>
        <v>0</v>
      </c>
      <c r="R1546" s="26">
        <f t="shared" si="866"/>
        <v>0</v>
      </c>
      <c r="S1546" s="24" t="str">
        <f t="shared" si="867"/>
        <v/>
      </c>
      <c r="T1546" s="24" t="str">
        <f t="shared" si="868"/>
        <v/>
      </c>
      <c r="U1546" s="24" t="str">
        <f t="shared" si="869"/>
        <v/>
      </c>
      <c r="V1546" s="24" t="str">
        <f t="shared" si="870"/>
        <v/>
      </c>
      <c r="W1546" s="24" t="str">
        <f t="shared" si="871"/>
        <v/>
      </c>
      <c r="X1546" s="24" t="str">
        <f t="shared" si="872"/>
        <v/>
      </c>
      <c r="Y1546" s="24" t="str">
        <f t="shared" si="873"/>
        <v/>
      </c>
      <c r="Z1546" s="24" t="str">
        <f t="shared" si="874"/>
        <v/>
      </c>
      <c r="AA1546" s="24" t="b">
        <f t="shared" si="875"/>
        <v>0</v>
      </c>
      <c r="AB1546" s="34" t="str">
        <f t="shared" si="876"/>
        <v/>
      </c>
      <c r="AC1546" s="34">
        <f t="shared" si="877"/>
        <v>0</v>
      </c>
      <c r="AD1546" s="34">
        <f t="shared" si="878"/>
        <v>0</v>
      </c>
      <c r="AE1546" s="34" t="str">
        <f t="shared" si="879"/>
        <v xml:space="preserve"> 0</v>
      </c>
      <c r="AF1546" s="34">
        <f t="shared" si="880"/>
        <v>0</v>
      </c>
      <c r="AG1546" s="34">
        <f t="shared" si="881"/>
        <v>0</v>
      </c>
      <c r="AH1546" s="34" t="str">
        <f t="shared" si="882"/>
        <v/>
      </c>
      <c r="AI1546" s="172" t="str">
        <f>IF(AJ1546&lt;&gt;"",MAX(AI$3:AI1545)+1,"")</f>
        <v/>
      </c>
      <c r="AJ1546" s="172" t="str">
        <f t="shared" si="883"/>
        <v/>
      </c>
      <c r="AK1546" s="172" t="str">
        <f t="shared" si="884"/>
        <v/>
      </c>
      <c r="AL1546" s="172" t="str">
        <f t="shared" si="885"/>
        <v/>
      </c>
      <c r="AM1546" s="172" t="str">
        <f>IF(AN1546&lt;&gt;"",MAX(AM$3:AM1545)+1,"")</f>
        <v/>
      </c>
      <c r="AN1546" s="172" t="str">
        <f t="shared" si="886"/>
        <v/>
      </c>
      <c r="AO1546" s="172" t="str">
        <f t="shared" si="887"/>
        <v/>
      </c>
      <c r="AP1546" s="172" t="str">
        <f t="shared" si="888"/>
        <v/>
      </c>
      <c r="AQ1546" s="172" t="str">
        <f t="shared" si="889"/>
        <v/>
      </c>
      <c r="AR1546" s="172" t="str">
        <f>Table1[[#This Row],[Sex ]]&amp;Table1[[#This Row],[Month]]</f>
        <v/>
      </c>
    </row>
    <row r="1547" spans="2:44" x14ac:dyDescent="0.3">
      <c r="B1547" s="14"/>
      <c r="C1547" s="14"/>
      <c r="D1547" s="14"/>
      <c r="E1547" s="14"/>
      <c r="F1547" s="14"/>
      <c r="G1547" s="14"/>
      <c r="H1547" s="14"/>
      <c r="I1547" s="14"/>
      <c r="J1547" s="14"/>
      <c r="K1547" s="14"/>
      <c r="L1547" s="14"/>
      <c r="M1547" s="24" t="str">
        <f t="shared" si="861"/>
        <v/>
      </c>
      <c r="N1547" s="24" t="str">
        <f t="shared" si="862"/>
        <v/>
      </c>
      <c r="O1547" s="24" t="str">
        <f t="shared" si="863"/>
        <v xml:space="preserve"> </v>
      </c>
      <c r="P1547" s="24">
        <f t="shared" si="864"/>
        <v>0</v>
      </c>
      <c r="Q1547" s="25">
        <f t="shared" si="865"/>
        <v>0</v>
      </c>
      <c r="R1547" s="26">
        <f t="shared" si="866"/>
        <v>0</v>
      </c>
      <c r="S1547" s="24" t="str">
        <f t="shared" si="867"/>
        <v/>
      </c>
      <c r="T1547" s="24" t="str">
        <f t="shared" si="868"/>
        <v/>
      </c>
      <c r="U1547" s="24" t="str">
        <f t="shared" si="869"/>
        <v/>
      </c>
      <c r="V1547" s="24" t="str">
        <f t="shared" si="870"/>
        <v/>
      </c>
      <c r="W1547" s="24" t="str">
        <f t="shared" si="871"/>
        <v/>
      </c>
      <c r="X1547" s="24" t="str">
        <f t="shared" si="872"/>
        <v/>
      </c>
      <c r="Y1547" s="24" t="str">
        <f t="shared" si="873"/>
        <v/>
      </c>
      <c r="Z1547" s="24" t="str">
        <f t="shared" si="874"/>
        <v/>
      </c>
      <c r="AA1547" s="24" t="b">
        <f t="shared" si="875"/>
        <v>0</v>
      </c>
      <c r="AB1547" s="34" t="str">
        <f t="shared" si="876"/>
        <v/>
      </c>
      <c r="AC1547" s="34">
        <f t="shared" si="877"/>
        <v>0</v>
      </c>
      <c r="AD1547" s="34">
        <f t="shared" si="878"/>
        <v>0</v>
      </c>
      <c r="AE1547" s="34" t="str">
        <f t="shared" si="879"/>
        <v xml:space="preserve"> 0</v>
      </c>
      <c r="AF1547" s="34">
        <f t="shared" si="880"/>
        <v>0</v>
      </c>
      <c r="AG1547" s="34">
        <f t="shared" si="881"/>
        <v>0</v>
      </c>
      <c r="AH1547" s="34" t="str">
        <f t="shared" si="882"/>
        <v/>
      </c>
      <c r="AI1547" s="172" t="str">
        <f>IF(AJ1547&lt;&gt;"",MAX(AI$3:AI1546)+1,"")</f>
        <v/>
      </c>
      <c r="AJ1547" s="172" t="str">
        <f t="shared" si="883"/>
        <v/>
      </c>
      <c r="AK1547" s="172" t="str">
        <f t="shared" si="884"/>
        <v/>
      </c>
      <c r="AL1547" s="172" t="str">
        <f t="shared" si="885"/>
        <v/>
      </c>
      <c r="AM1547" s="172" t="str">
        <f>IF(AN1547&lt;&gt;"",MAX(AM$3:AM1546)+1,"")</f>
        <v/>
      </c>
      <c r="AN1547" s="172" t="str">
        <f t="shared" si="886"/>
        <v/>
      </c>
      <c r="AO1547" s="172" t="str">
        <f t="shared" si="887"/>
        <v/>
      </c>
      <c r="AP1547" s="172" t="str">
        <f t="shared" si="888"/>
        <v/>
      </c>
      <c r="AQ1547" s="172" t="str">
        <f t="shared" si="889"/>
        <v/>
      </c>
      <c r="AR1547" s="172" t="str">
        <f>Table1[[#This Row],[Sex ]]&amp;Table1[[#This Row],[Month]]</f>
        <v/>
      </c>
    </row>
    <row r="1548" spans="2:44" x14ac:dyDescent="0.3">
      <c r="B1548" s="14"/>
      <c r="C1548" s="14"/>
      <c r="D1548" s="14"/>
      <c r="E1548" s="14"/>
      <c r="F1548" s="14"/>
      <c r="G1548" s="14"/>
      <c r="H1548" s="14"/>
      <c r="I1548" s="14"/>
      <c r="J1548" s="14"/>
      <c r="K1548" s="14"/>
      <c r="L1548" s="14"/>
      <c r="M1548" s="24" t="str">
        <f t="shared" si="861"/>
        <v/>
      </c>
      <c r="N1548" s="24" t="str">
        <f t="shared" si="862"/>
        <v/>
      </c>
      <c r="O1548" s="24" t="str">
        <f t="shared" si="863"/>
        <v xml:space="preserve"> </v>
      </c>
      <c r="P1548" s="24">
        <f t="shared" si="864"/>
        <v>0</v>
      </c>
      <c r="Q1548" s="25">
        <f t="shared" si="865"/>
        <v>0</v>
      </c>
      <c r="R1548" s="26">
        <f t="shared" si="866"/>
        <v>0</v>
      </c>
      <c r="S1548" s="24" t="str">
        <f t="shared" si="867"/>
        <v/>
      </c>
      <c r="T1548" s="24" t="str">
        <f t="shared" si="868"/>
        <v/>
      </c>
      <c r="U1548" s="24" t="str">
        <f t="shared" si="869"/>
        <v/>
      </c>
      <c r="V1548" s="24" t="str">
        <f t="shared" si="870"/>
        <v/>
      </c>
      <c r="W1548" s="24" t="str">
        <f t="shared" si="871"/>
        <v/>
      </c>
      <c r="X1548" s="24" t="str">
        <f t="shared" si="872"/>
        <v/>
      </c>
      <c r="Y1548" s="24" t="str">
        <f t="shared" si="873"/>
        <v/>
      </c>
      <c r="Z1548" s="24" t="str">
        <f t="shared" si="874"/>
        <v/>
      </c>
      <c r="AA1548" s="24" t="b">
        <f t="shared" si="875"/>
        <v>0</v>
      </c>
      <c r="AB1548" s="34" t="str">
        <f t="shared" si="876"/>
        <v/>
      </c>
      <c r="AC1548" s="34">
        <f t="shared" si="877"/>
        <v>0</v>
      </c>
      <c r="AD1548" s="34">
        <f t="shared" si="878"/>
        <v>0</v>
      </c>
      <c r="AE1548" s="34" t="str">
        <f t="shared" si="879"/>
        <v xml:space="preserve"> 0</v>
      </c>
      <c r="AF1548" s="34">
        <f t="shared" si="880"/>
        <v>0</v>
      </c>
      <c r="AG1548" s="34">
        <f t="shared" si="881"/>
        <v>0</v>
      </c>
      <c r="AH1548" s="34" t="str">
        <f t="shared" si="882"/>
        <v/>
      </c>
      <c r="AI1548" s="172" t="str">
        <f>IF(AJ1548&lt;&gt;"",MAX(AI$3:AI1547)+1,"")</f>
        <v/>
      </c>
      <c r="AJ1548" s="172" t="str">
        <f t="shared" si="883"/>
        <v/>
      </c>
      <c r="AK1548" s="172" t="str">
        <f t="shared" si="884"/>
        <v/>
      </c>
      <c r="AL1548" s="172" t="str">
        <f t="shared" si="885"/>
        <v/>
      </c>
      <c r="AM1548" s="172" t="str">
        <f>IF(AN1548&lt;&gt;"",MAX(AM$3:AM1547)+1,"")</f>
        <v/>
      </c>
      <c r="AN1548" s="172" t="str">
        <f t="shared" si="886"/>
        <v/>
      </c>
      <c r="AO1548" s="172" t="str">
        <f t="shared" si="887"/>
        <v/>
      </c>
      <c r="AP1548" s="172" t="str">
        <f t="shared" si="888"/>
        <v/>
      </c>
      <c r="AQ1548" s="172" t="str">
        <f t="shared" si="889"/>
        <v/>
      </c>
      <c r="AR1548" s="172" t="str">
        <f>Table1[[#This Row],[Sex ]]&amp;Table1[[#This Row],[Month]]</f>
        <v/>
      </c>
    </row>
    <row r="1549" spans="2:44" x14ac:dyDescent="0.3">
      <c r="B1549" s="14"/>
      <c r="C1549" s="14"/>
      <c r="D1549" s="14"/>
      <c r="E1549" s="14"/>
      <c r="F1549" s="14"/>
      <c r="G1549" s="14"/>
      <c r="H1549" s="14"/>
      <c r="I1549" s="14"/>
      <c r="J1549" s="14"/>
      <c r="K1549" s="14"/>
      <c r="L1549" s="14"/>
      <c r="M1549" s="24" t="str">
        <f t="shared" si="861"/>
        <v/>
      </c>
      <c r="N1549" s="24" t="str">
        <f t="shared" si="862"/>
        <v/>
      </c>
      <c r="O1549" s="24" t="str">
        <f t="shared" si="863"/>
        <v xml:space="preserve"> </v>
      </c>
      <c r="P1549" s="24">
        <f t="shared" si="864"/>
        <v>0</v>
      </c>
      <c r="Q1549" s="25">
        <f t="shared" si="865"/>
        <v>0</v>
      </c>
      <c r="R1549" s="26">
        <f t="shared" si="866"/>
        <v>0</v>
      </c>
      <c r="S1549" s="24" t="str">
        <f t="shared" si="867"/>
        <v/>
      </c>
      <c r="T1549" s="24" t="str">
        <f t="shared" si="868"/>
        <v/>
      </c>
      <c r="U1549" s="24" t="str">
        <f t="shared" si="869"/>
        <v/>
      </c>
      <c r="V1549" s="24" t="str">
        <f t="shared" si="870"/>
        <v/>
      </c>
      <c r="W1549" s="24" t="str">
        <f t="shared" si="871"/>
        <v/>
      </c>
      <c r="X1549" s="24" t="str">
        <f t="shared" si="872"/>
        <v/>
      </c>
      <c r="Y1549" s="24" t="str">
        <f t="shared" si="873"/>
        <v/>
      </c>
      <c r="Z1549" s="24" t="str">
        <f t="shared" si="874"/>
        <v/>
      </c>
      <c r="AA1549" s="24" t="b">
        <f t="shared" si="875"/>
        <v>0</v>
      </c>
      <c r="AB1549" s="34" t="str">
        <f t="shared" si="876"/>
        <v/>
      </c>
      <c r="AC1549" s="34">
        <f t="shared" si="877"/>
        <v>0</v>
      </c>
      <c r="AD1549" s="34">
        <f t="shared" si="878"/>
        <v>0</v>
      </c>
      <c r="AE1549" s="34" t="str">
        <f t="shared" si="879"/>
        <v xml:space="preserve"> 0</v>
      </c>
      <c r="AF1549" s="34">
        <f t="shared" si="880"/>
        <v>0</v>
      </c>
      <c r="AG1549" s="34">
        <f t="shared" si="881"/>
        <v>0</v>
      </c>
      <c r="AH1549" s="34" t="str">
        <f t="shared" si="882"/>
        <v/>
      </c>
      <c r="AI1549" s="172" t="str">
        <f>IF(AJ1549&lt;&gt;"",MAX(AI$3:AI1548)+1,"")</f>
        <v/>
      </c>
      <c r="AJ1549" s="172" t="str">
        <f t="shared" si="883"/>
        <v/>
      </c>
      <c r="AK1549" s="172" t="str">
        <f t="shared" si="884"/>
        <v/>
      </c>
      <c r="AL1549" s="172" t="str">
        <f t="shared" si="885"/>
        <v/>
      </c>
      <c r="AM1549" s="172" t="str">
        <f>IF(AN1549&lt;&gt;"",MAX(AM$3:AM1548)+1,"")</f>
        <v/>
      </c>
      <c r="AN1549" s="172" t="str">
        <f t="shared" si="886"/>
        <v/>
      </c>
      <c r="AO1549" s="172" t="str">
        <f t="shared" si="887"/>
        <v/>
      </c>
      <c r="AP1549" s="172" t="str">
        <f t="shared" si="888"/>
        <v/>
      </c>
      <c r="AQ1549" s="172" t="str">
        <f t="shared" si="889"/>
        <v/>
      </c>
      <c r="AR1549" s="172" t="str">
        <f>Table1[[#This Row],[Sex ]]&amp;Table1[[#This Row],[Month]]</f>
        <v/>
      </c>
    </row>
    <row r="1550" spans="2:44" x14ac:dyDescent="0.3">
      <c r="B1550" s="14"/>
      <c r="C1550" s="14"/>
      <c r="D1550" s="14"/>
      <c r="E1550" s="14"/>
      <c r="F1550" s="14"/>
      <c r="G1550" s="14"/>
      <c r="H1550" s="14"/>
      <c r="I1550" s="14"/>
      <c r="J1550" s="14"/>
      <c r="K1550" s="14"/>
      <c r="L1550" s="14"/>
      <c r="M1550" s="24" t="str">
        <f t="shared" si="861"/>
        <v/>
      </c>
      <c r="N1550" s="24" t="str">
        <f t="shared" si="862"/>
        <v/>
      </c>
      <c r="O1550" s="24" t="str">
        <f t="shared" si="863"/>
        <v xml:space="preserve"> </v>
      </c>
      <c r="P1550" s="24">
        <f t="shared" si="864"/>
        <v>0</v>
      </c>
      <c r="Q1550" s="25">
        <f t="shared" si="865"/>
        <v>0</v>
      </c>
      <c r="R1550" s="26">
        <f t="shared" si="866"/>
        <v>0</v>
      </c>
      <c r="S1550" s="24" t="str">
        <f t="shared" si="867"/>
        <v/>
      </c>
      <c r="T1550" s="24" t="str">
        <f t="shared" si="868"/>
        <v/>
      </c>
      <c r="U1550" s="24" t="str">
        <f t="shared" si="869"/>
        <v/>
      </c>
      <c r="V1550" s="24" t="str">
        <f t="shared" si="870"/>
        <v/>
      </c>
      <c r="W1550" s="24" t="str">
        <f t="shared" si="871"/>
        <v/>
      </c>
      <c r="X1550" s="24" t="str">
        <f t="shared" si="872"/>
        <v/>
      </c>
      <c r="Y1550" s="24" t="str">
        <f t="shared" si="873"/>
        <v/>
      </c>
      <c r="Z1550" s="24" t="str">
        <f t="shared" si="874"/>
        <v/>
      </c>
      <c r="AA1550" s="24" t="b">
        <f t="shared" si="875"/>
        <v>0</v>
      </c>
      <c r="AB1550" s="34" t="str">
        <f t="shared" si="876"/>
        <v/>
      </c>
      <c r="AC1550" s="34">
        <f t="shared" si="877"/>
        <v>0</v>
      </c>
      <c r="AD1550" s="34">
        <f t="shared" si="878"/>
        <v>0</v>
      </c>
      <c r="AE1550" s="34" t="str">
        <f t="shared" si="879"/>
        <v xml:space="preserve"> 0</v>
      </c>
      <c r="AF1550" s="34">
        <f t="shared" si="880"/>
        <v>0</v>
      </c>
      <c r="AG1550" s="34">
        <f t="shared" si="881"/>
        <v>0</v>
      </c>
      <c r="AH1550" s="34" t="str">
        <f t="shared" si="882"/>
        <v/>
      </c>
      <c r="AI1550" s="172" t="str">
        <f>IF(AJ1550&lt;&gt;"",MAX(AI$3:AI1549)+1,"")</f>
        <v/>
      </c>
      <c r="AJ1550" s="172" t="str">
        <f t="shared" si="883"/>
        <v/>
      </c>
      <c r="AK1550" s="172" t="str">
        <f t="shared" si="884"/>
        <v/>
      </c>
      <c r="AL1550" s="172" t="str">
        <f t="shared" si="885"/>
        <v/>
      </c>
      <c r="AM1550" s="172" t="str">
        <f>IF(AN1550&lt;&gt;"",MAX(AM$3:AM1549)+1,"")</f>
        <v/>
      </c>
      <c r="AN1550" s="172" t="str">
        <f t="shared" si="886"/>
        <v/>
      </c>
      <c r="AO1550" s="172" t="str">
        <f t="shared" si="887"/>
        <v/>
      </c>
      <c r="AP1550" s="172" t="str">
        <f t="shared" si="888"/>
        <v/>
      </c>
      <c r="AQ1550" s="172" t="str">
        <f t="shared" si="889"/>
        <v/>
      </c>
      <c r="AR1550" s="172" t="str">
        <f>Table1[[#This Row],[Sex ]]&amp;Table1[[#This Row],[Month]]</f>
        <v/>
      </c>
    </row>
    <row r="1551" spans="2:44" x14ac:dyDescent="0.3">
      <c r="B1551" s="14"/>
      <c r="C1551" s="14"/>
      <c r="D1551" s="14"/>
      <c r="E1551" s="14"/>
      <c r="F1551" s="14"/>
      <c r="G1551" s="14"/>
      <c r="H1551" s="14"/>
      <c r="I1551" s="14"/>
      <c r="J1551" s="14"/>
      <c r="K1551" s="14"/>
      <c r="L1551" s="14"/>
      <c r="M1551" s="24" t="str">
        <f t="shared" si="861"/>
        <v/>
      </c>
      <c r="N1551" s="24" t="str">
        <f t="shared" si="862"/>
        <v/>
      </c>
      <c r="O1551" s="24" t="str">
        <f t="shared" si="863"/>
        <v xml:space="preserve"> </v>
      </c>
      <c r="P1551" s="24">
        <f t="shared" si="864"/>
        <v>0</v>
      </c>
      <c r="Q1551" s="25">
        <f t="shared" si="865"/>
        <v>0</v>
      </c>
      <c r="R1551" s="26">
        <f t="shared" si="866"/>
        <v>0</v>
      </c>
      <c r="S1551" s="24" t="str">
        <f t="shared" si="867"/>
        <v/>
      </c>
      <c r="T1551" s="24" t="str">
        <f t="shared" si="868"/>
        <v/>
      </c>
      <c r="U1551" s="24" t="str">
        <f t="shared" si="869"/>
        <v/>
      </c>
      <c r="V1551" s="24" t="str">
        <f t="shared" si="870"/>
        <v/>
      </c>
      <c r="W1551" s="24" t="str">
        <f t="shared" si="871"/>
        <v/>
      </c>
      <c r="X1551" s="24" t="str">
        <f t="shared" si="872"/>
        <v/>
      </c>
      <c r="Y1551" s="24" t="str">
        <f t="shared" si="873"/>
        <v/>
      </c>
      <c r="Z1551" s="24" t="str">
        <f t="shared" si="874"/>
        <v/>
      </c>
      <c r="AA1551" s="24" t="b">
        <f t="shared" si="875"/>
        <v>0</v>
      </c>
      <c r="AB1551" s="34" t="str">
        <f t="shared" si="876"/>
        <v/>
      </c>
      <c r="AC1551" s="34">
        <f t="shared" si="877"/>
        <v>0</v>
      </c>
      <c r="AD1551" s="34">
        <f t="shared" si="878"/>
        <v>0</v>
      </c>
      <c r="AE1551" s="34" t="str">
        <f t="shared" si="879"/>
        <v xml:space="preserve"> 0</v>
      </c>
      <c r="AF1551" s="34">
        <f t="shared" si="880"/>
        <v>0</v>
      </c>
      <c r="AG1551" s="34">
        <f t="shared" si="881"/>
        <v>0</v>
      </c>
      <c r="AH1551" s="34" t="str">
        <f t="shared" si="882"/>
        <v/>
      </c>
      <c r="AI1551" s="172" t="str">
        <f>IF(AJ1551&lt;&gt;"",MAX(AI$3:AI1550)+1,"")</f>
        <v/>
      </c>
      <c r="AJ1551" s="172" t="str">
        <f t="shared" si="883"/>
        <v/>
      </c>
      <c r="AK1551" s="172" t="str">
        <f t="shared" si="884"/>
        <v/>
      </c>
      <c r="AL1551" s="172" t="str">
        <f t="shared" si="885"/>
        <v/>
      </c>
      <c r="AM1551" s="172" t="str">
        <f>IF(AN1551&lt;&gt;"",MAX(AM$3:AM1550)+1,"")</f>
        <v/>
      </c>
      <c r="AN1551" s="172" t="str">
        <f t="shared" si="886"/>
        <v/>
      </c>
      <c r="AO1551" s="172" t="str">
        <f t="shared" si="887"/>
        <v/>
      </c>
      <c r="AP1551" s="172" t="str">
        <f t="shared" si="888"/>
        <v/>
      </c>
      <c r="AQ1551" s="172" t="str">
        <f t="shared" si="889"/>
        <v/>
      </c>
      <c r="AR1551" s="172" t="str">
        <f>Table1[[#This Row],[Sex ]]&amp;Table1[[#This Row],[Month]]</f>
        <v/>
      </c>
    </row>
    <row r="1552" spans="2:44" x14ac:dyDescent="0.3">
      <c r="B1552" s="14"/>
      <c r="C1552" s="14"/>
      <c r="D1552" s="14"/>
      <c r="E1552" s="14"/>
      <c r="F1552" s="14"/>
      <c r="G1552" s="14"/>
      <c r="H1552" s="14"/>
      <c r="I1552" s="14"/>
      <c r="J1552" s="14"/>
      <c r="K1552" s="14"/>
      <c r="L1552" s="14"/>
      <c r="M1552" s="24" t="str">
        <f t="shared" si="861"/>
        <v/>
      </c>
      <c r="N1552" s="24" t="str">
        <f t="shared" si="862"/>
        <v/>
      </c>
      <c r="O1552" s="24" t="str">
        <f t="shared" si="863"/>
        <v xml:space="preserve"> </v>
      </c>
      <c r="P1552" s="24">
        <f t="shared" si="864"/>
        <v>0</v>
      </c>
      <c r="Q1552" s="25">
        <f t="shared" si="865"/>
        <v>0</v>
      </c>
      <c r="R1552" s="26">
        <f t="shared" si="866"/>
        <v>0</v>
      </c>
      <c r="S1552" s="24" t="str">
        <f t="shared" si="867"/>
        <v/>
      </c>
      <c r="T1552" s="24" t="str">
        <f t="shared" si="868"/>
        <v/>
      </c>
      <c r="U1552" s="24" t="str">
        <f t="shared" si="869"/>
        <v/>
      </c>
      <c r="V1552" s="24" t="str">
        <f t="shared" si="870"/>
        <v/>
      </c>
      <c r="W1552" s="24" t="str">
        <f t="shared" si="871"/>
        <v/>
      </c>
      <c r="X1552" s="24" t="str">
        <f t="shared" si="872"/>
        <v/>
      </c>
      <c r="Y1552" s="24" t="str">
        <f t="shared" si="873"/>
        <v/>
      </c>
      <c r="Z1552" s="24" t="str">
        <f t="shared" si="874"/>
        <v/>
      </c>
      <c r="AA1552" s="24" t="b">
        <f t="shared" si="875"/>
        <v>0</v>
      </c>
      <c r="AB1552" s="34" t="str">
        <f t="shared" si="876"/>
        <v/>
      </c>
      <c r="AC1552" s="34">
        <f t="shared" si="877"/>
        <v>0</v>
      </c>
      <c r="AD1552" s="34">
        <f t="shared" si="878"/>
        <v>0</v>
      </c>
      <c r="AE1552" s="34" t="str">
        <f t="shared" si="879"/>
        <v xml:space="preserve"> 0</v>
      </c>
      <c r="AF1552" s="34">
        <f t="shared" si="880"/>
        <v>0</v>
      </c>
      <c r="AG1552" s="34">
        <f t="shared" si="881"/>
        <v>0</v>
      </c>
      <c r="AH1552" s="34" t="str">
        <f t="shared" si="882"/>
        <v/>
      </c>
      <c r="AI1552" s="172" t="str">
        <f>IF(AJ1552&lt;&gt;"",MAX(AI$3:AI1551)+1,"")</f>
        <v/>
      </c>
      <c r="AJ1552" s="172" t="str">
        <f t="shared" si="883"/>
        <v/>
      </c>
      <c r="AK1552" s="172" t="str">
        <f t="shared" si="884"/>
        <v/>
      </c>
      <c r="AL1552" s="172" t="str">
        <f t="shared" si="885"/>
        <v/>
      </c>
      <c r="AM1552" s="172" t="str">
        <f>IF(AN1552&lt;&gt;"",MAX(AM$3:AM1551)+1,"")</f>
        <v/>
      </c>
      <c r="AN1552" s="172" t="str">
        <f t="shared" si="886"/>
        <v/>
      </c>
      <c r="AO1552" s="172" t="str">
        <f t="shared" si="887"/>
        <v/>
      </c>
      <c r="AP1552" s="172" t="str">
        <f t="shared" si="888"/>
        <v/>
      </c>
      <c r="AQ1552" s="172" t="str">
        <f t="shared" si="889"/>
        <v/>
      </c>
      <c r="AR1552" s="172" t="str">
        <f>Table1[[#This Row],[Sex ]]&amp;Table1[[#This Row],[Month]]</f>
        <v/>
      </c>
    </row>
    <row r="1553" spans="2:44" x14ac:dyDescent="0.3">
      <c r="B1553" s="14"/>
      <c r="C1553" s="14"/>
      <c r="D1553" s="14"/>
      <c r="E1553" s="14"/>
      <c r="F1553" s="14"/>
      <c r="G1553" s="14"/>
      <c r="H1553" s="14"/>
      <c r="I1553" s="14"/>
      <c r="J1553" s="14"/>
      <c r="K1553" s="14"/>
      <c r="L1553" s="14"/>
      <c r="M1553" s="24" t="str">
        <f t="shared" si="861"/>
        <v/>
      </c>
      <c r="N1553" s="24" t="str">
        <f t="shared" si="862"/>
        <v/>
      </c>
      <c r="O1553" s="24" t="str">
        <f t="shared" si="863"/>
        <v xml:space="preserve"> </v>
      </c>
      <c r="P1553" s="24">
        <f t="shared" si="864"/>
        <v>0</v>
      </c>
      <c r="Q1553" s="25">
        <f t="shared" si="865"/>
        <v>0</v>
      </c>
      <c r="R1553" s="26">
        <f t="shared" si="866"/>
        <v>0</v>
      </c>
      <c r="S1553" s="24" t="str">
        <f t="shared" si="867"/>
        <v/>
      </c>
      <c r="T1553" s="24" t="str">
        <f t="shared" si="868"/>
        <v/>
      </c>
      <c r="U1553" s="24" t="str">
        <f t="shared" si="869"/>
        <v/>
      </c>
      <c r="V1553" s="24" t="str">
        <f t="shared" si="870"/>
        <v/>
      </c>
      <c r="W1553" s="24" t="str">
        <f t="shared" si="871"/>
        <v/>
      </c>
      <c r="X1553" s="24" t="str">
        <f t="shared" si="872"/>
        <v/>
      </c>
      <c r="Y1553" s="24" t="str">
        <f t="shared" si="873"/>
        <v/>
      </c>
      <c r="Z1553" s="24" t="str">
        <f t="shared" si="874"/>
        <v/>
      </c>
      <c r="AA1553" s="24" t="b">
        <f t="shared" si="875"/>
        <v>0</v>
      </c>
      <c r="AB1553" s="34" t="str">
        <f t="shared" si="876"/>
        <v/>
      </c>
      <c r="AC1553" s="34">
        <f t="shared" si="877"/>
        <v>0</v>
      </c>
      <c r="AD1553" s="34">
        <f t="shared" si="878"/>
        <v>0</v>
      </c>
      <c r="AE1553" s="34" t="str">
        <f t="shared" si="879"/>
        <v xml:space="preserve"> 0</v>
      </c>
      <c r="AF1553" s="34">
        <f t="shared" si="880"/>
        <v>0</v>
      </c>
      <c r="AG1553" s="34">
        <f t="shared" si="881"/>
        <v>0</v>
      </c>
      <c r="AH1553" s="34" t="str">
        <f t="shared" si="882"/>
        <v/>
      </c>
      <c r="AI1553" s="172" t="str">
        <f>IF(AJ1553&lt;&gt;"",MAX(AI$3:AI1552)+1,"")</f>
        <v/>
      </c>
      <c r="AJ1553" s="172" t="str">
        <f t="shared" si="883"/>
        <v/>
      </c>
      <c r="AK1553" s="172" t="str">
        <f t="shared" si="884"/>
        <v/>
      </c>
      <c r="AL1553" s="172" t="str">
        <f t="shared" si="885"/>
        <v/>
      </c>
      <c r="AM1553" s="172" t="str">
        <f>IF(AN1553&lt;&gt;"",MAX(AM$3:AM1552)+1,"")</f>
        <v/>
      </c>
      <c r="AN1553" s="172" t="str">
        <f t="shared" si="886"/>
        <v/>
      </c>
      <c r="AO1553" s="172" t="str">
        <f t="shared" si="887"/>
        <v/>
      </c>
      <c r="AP1553" s="172" t="str">
        <f t="shared" si="888"/>
        <v/>
      </c>
      <c r="AQ1553" s="172" t="str">
        <f t="shared" si="889"/>
        <v/>
      </c>
      <c r="AR1553" s="172" t="str">
        <f>Table1[[#This Row],[Sex ]]&amp;Table1[[#This Row],[Month]]</f>
        <v/>
      </c>
    </row>
    <row r="1554" spans="2:44" x14ac:dyDescent="0.3">
      <c r="B1554" s="14"/>
      <c r="C1554" s="14"/>
      <c r="D1554" s="14"/>
      <c r="E1554" s="14"/>
      <c r="F1554" s="14"/>
      <c r="G1554" s="14"/>
      <c r="H1554" s="14"/>
      <c r="I1554" s="14"/>
      <c r="J1554" s="14"/>
      <c r="K1554" s="14"/>
      <c r="L1554" s="14"/>
      <c r="M1554" s="24" t="str">
        <f t="shared" si="861"/>
        <v/>
      </c>
      <c r="N1554" s="24" t="str">
        <f t="shared" si="862"/>
        <v/>
      </c>
      <c r="O1554" s="24" t="str">
        <f t="shared" si="863"/>
        <v xml:space="preserve"> </v>
      </c>
      <c r="P1554" s="24">
        <f t="shared" si="864"/>
        <v>0</v>
      </c>
      <c r="Q1554" s="25">
        <f t="shared" si="865"/>
        <v>0</v>
      </c>
      <c r="R1554" s="26">
        <f t="shared" si="866"/>
        <v>0</v>
      </c>
      <c r="S1554" s="24" t="str">
        <f t="shared" si="867"/>
        <v/>
      </c>
      <c r="T1554" s="24" t="str">
        <f t="shared" si="868"/>
        <v/>
      </c>
      <c r="U1554" s="24" t="str">
        <f t="shared" si="869"/>
        <v/>
      </c>
      <c r="V1554" s="24" t="str">
        <f t="shared" si="870"/>
        <v/>
      </c>
      <c r="W1554" s="24" t="str">
        <f t="shared" si="871"/>
        <v/>
      </c>
      <c r="X1554" s="24" t="str">
        <f t="shared" si="872"/>
        <v/>
      </c>
      <c r="Y1554" s="24" t="str">
        <f t="shared" si="873"/>
        <v/>
      </c>
      <c r="Z1554" s="24" t="str">
        <f t="shared" si="874"/>
        <v/>
      </c>
      <c r="AA1554" s="24" t="b">
        <f t="shared" si="875"/>
        <v>0</v>
      </c>
      <c r="AB1554" s="34" t="str">
        <f t="shared" si="876"/>
        <v/>
      </c>
      <c r="AC1554" s="34">
        <f t="shared" si="877"/>
        <v>0</v>
      </c>
      <c r="AD1554" s="34">
        <f t="shared" si="878"/>
        <v>0</v>
      </c>
      <c r="AE1554" s="34" t="str">
        <f t="shared" si="879"/>
        <v xml:space="preserve"> 0</v>
      </c>
      <c r="AF1554" s="34">
        <f t="shared" si="880"/>
        <v>0</v>
      </c>
      <c r="AG1554" s="34">
        <f t="shared" si="881"/>
        <v>0</v>
      </c>
      <c r="AH1554" s="34" t="str">
        <f t="shared" si="882"/>
        <v/>
      </c>
      <c r="AI1554" s="172" t="str">
        <f>IF(AJ1554&lt;&gt;"",MAX(AI$3:AI1553)+1,"")</f>
        <v/>
      </c>
      <c r="AJ1554" s="172" t="str">
        <f t="shared" si="883"/>
        <v/>
      </c>
      <c r="AK1554" s="172" t="str">
        <f t="shared" si="884"/>
        <v/>
      </c>
      <c r="AL1554" s="172" t="str">
        <f t="shared" si="885"/>
        <v/>
      </c>
      <c r="AM1554" s="172" t="str">
        <f>IF(AN1554&lt;&gt;"",MAX(AM$3:AM1553)+1,"")</f>
        <v/>
      </c>
      <c r="AN1554" s="172" t="str">
        <f t="shared" si="886"/>
        <v/>
      </c>
      <c r="AO1554" s="172" t="str">
        <f t="shared" si="887"/>
        <v/>
      </c>
      <c r="AP1554" s="172" t="str">
        <f t="shared" si="888"/>
        <v/>
      </c>
      <c r="AQ1554" s="172" t="str">
        <f t="shared" si="889"/>
        <v/>
      </c>
      <c r="AR1554" s="172" t="str">
        <f>Table1[[#This Row],[Sex ]]&amp;Table1[[#This Row],[Month]]</f>
        <v/>
      </c>
    </row>
    <row r="1555" spans="2:44" x14ac:dyDescent="0.3">
      <c r="B1555" s="14"/>
      <c r="C1555" s="14"/>
      <c r="D1555" s="14"/>
      <c r="E1555" s="14"/>
      <c r="F1555" s="14"/>
      <c r="G1555" s="14"/>
      <c r="H1555" s="14"/>
      <c r="I1555" s="14"/>
      <c r="J1555" s="14"/>
      <c r="K1555" s="14"/>
      <c r="L1555" s="14"/>
      <c r="M1555" s="24" t="str">
        <f t="shared" si="861"/>
        <v/>
      </c>
      <c r="N1555" s="24" t="str">
        <f t="shared" si="862"/>
        <v/>
      </c>
      <c r="O1555" s="24" t="str">
        <f t="shared" si="863"/>
        <v xml:space="preserve"> </v>
      </c>
      <c r="P1555" s="24">
        <f t="shared" si="864"/>
        <v>0</v>
      </c>
      <c r="Q1555" s="25">
        <f t="shared" si="865"/>
        <v>0</v>
      </c>
      <c r="R1555" s="26">
        <f t="shared" si="866"/>
        <v>0</v>
      </c>
      <c r="S1555" s="24" t="str">
        <f t="shared" si="867"/>
        <v/>
      </c>
      <c r="T1555" s="24" t="str">
        <f t="shared" si="868"/>
        <v/>
      </c>
      <c r="U1555" s="24" t="str">
        <f t="shared" si="869"/>
        <v/>
      </c>
      <c r="V1555" s="24" t="str">
        <f t="shared" si="870"/>
        <v/>
      </c>
      <c r="W1555" s="24" t="str">
        <f t="shared" si="871"/>
        <v/>
      </c>
      <c r="X1555" s="24" t="str">
        <f t="shared" si="872"/>
        <v/>
      </c>
      <c r="Y1555" s="24" t="str">
        <f t="shared" si="873"/>
        <v/>
      </c>
      <c r="Z1555" s="24" t="str">
        <f t="shared" si="874"/>
        <v/>
      </c>
      <c r="AA1555" s="24" t="b">
        <f t="shared" si="875"/>
        <v>0</v>
      </c>
      <c r="AB1555" s="34" t="str">
        <f t="shared" si="876"/>
        <v/>
      </c>
      <c r="AC1555" s="34">
        <f t="shared" si="877"/>
        <v>0</v>
      </c>
      <c r="AD1555" s="34">
        <f t="shared" si="878"/>
        <v>0</v>
      </c>
      <c r="AE1555" s="34" t="str">
        <f t="shared" si="879"/>
        <v xml:space="preserve"> 0</v>
      </c>
      <c r="AF1555" s="34">
        <f t="shared" si="880"/>
        <v>0</v>
      </c>
      <c r="AG1555" s="34">
        <f t="shared" si="881"/>
        <v>0</v>
      </c>
      <c r="AH1555" s="34" t="str">
        <f t="shared" si="882"/>
        <v/>
      </c>
      <c r="AI1555" s="172" t="str">
        <f>IF(AJ1555&lt;&gt;"",MAX(AI$3:AI1554)+1,"")</f>
        <v/>
      </c>
      <c r="AJ1555" s="172" t="str">
        <f t="shared" si="883"/>
        <v/>
      </c>
      <c r="AK1555" s="172" t="str">
        <f t="shared" si="884"/>
        <v/>
      </c>
      <c r="AL1555" s="172" t="str">
        <f t="shared" si="885"/>
        <v/>
      </c>
      <c r="AM1555" s="172" t="str">
        <f>IF(AN1555&lt;&gt;"",MAX(AM$3:AM1554)+1,"")</f>
        <v/>
      </c>
      <c r="AN1555" s="172" t="str">
        <f t="shared" si="886"/>
        <v/>
      </c>
      <c r="AO1555" s="172" t="str">
        <f t="shared" si="887"/>
        <v/>
      </c>
      <c r="AP1555" s="172" t="str">
        <f t="shared" si="888"/>
        <v/>
      </c>
      <c r="AQ1555" s="172" t="str">
        <f t="shared" si="889"/>
        <v/>
      </c>
      <c r="AR1555" s="172" t="str">
        <f>Table1[[#This Row],[Sex ]]&amp;Table1[[#This Row],[Month]]</f>
        <v/>
      </c>
    </row>
    <row r="1556" spans="2:44" x14ac:dyDescent="0.3">
      <c r="B1556" s="14"/>
      <c r="C1556" s="14"/>
      <c r="D1556" s="14"/>
      <c r="E1556" s="14"/>
      <c r="F1556" s="14"/>
      <c r="G1556" s="14"/>
      <c r="H1556" s="14"/>
      <c r="I1556" s="14"/>
      <c r="J1556" s="14"/>
      <c r="K1556" s="14"/>
      <c r="L1556" s="14"/>
      <c r="M1556" s="24" t="str">
        <f t="shared" si="861"/>
        <v/>
      </c>
      <c r="N1556" s="24" t="str">
        <f t="shared" si="862"/>
        <v/>
      </c>
      <c r="O1556" s="24" t="str">
        <f t="shared" si="863"/>
        <v xml:space="preserve"> </v>
      </c>
      <c r="P1556" s="24">
        <f t="shared" si="864"/>
        <v>0</v>
      </c>
      <c r="Q1556" s="25">
        <f t="shared" si="865"/>
        <v>0</v>
      </c>
      <c r="R1556" s="26">
        <f t="shared" si="866"/>
        <v>0</v>
      </c>
      <c r="S1556" s="24" t="str">
        <f t="shared" si="867"/>
        <v/>
      </c>
      <c r="T1556" s="24" t="str">
        <f t="shared" si="868"/>
        <v/>
      </c>
      <c r="U1556" s="24" t="str">
        <f t="shared" si="869"/>
        <v/>
      </c>
      <c r="V1556" s="24" t="str">
        <f t="shared" si="870"/>
        <v/>
      </c>
      <c r="W1556" s="24" t="str">
        <f t="shared" si="871"/>
        <v/>
      </c>
      <c r="X1556" s="24" t="str">
        <f t="shared" si="872"/>
        <v/>
      </c>
      <c r="Y1556" s="24" t="str">
        <f t="shared" si="873"/>
        <v/>
      </c>
      <c r="Z1556" s="24" t="str">
        <f t="shared" si="874"/>
        <v/>
      </c>
      <c r="AA1556" s="24" t="b">
        <f t="shared" si="875"/>
        <v>0</v>
      </c>
      <c r="AB1556" s="34" t="str">
        <f t="shared" si="876"/>
        <v/>
      </c>
      <c r="AC1556" s="34">
        <f t="shared" si="877"/>
        <v>0</v>
      </c>
      <c r="AD1556" s="34">
        <f t="shared" si="878"/>
        <v>0</v>
      </c>
      <c r="AE1556" s="34" t="str">
        <f t="shared" si="879"/>
        <v xml:space="preserve"> 0</v>
      </c>
      <c r="AF1556" s="34">
        <f t="shared" si="880"/>
        <v>0</v>
      </c>
      <c r="AG1556" s="34">
        <f t="shared" si="881"/>
        <v>0</v>
      </c>
      <c r="AH1556" s="34" t="str">
        <f t="shared" si="882"/>
        <v/>
      </c>
      <c r="AI1556" s="172" t="str">
        <f>IF(AJ1556&lt;&gt;"",MAX(AI$3:AI1555)+1,"")</f>
        <v/>
      </c>
      <c r="AJ1556" s="172" t="str">
        <f t="shared" si="883"/>
        <v/>
      </c>
      <c r="AK1556" s="172" t="str">
        <f t="shared" si="884"/>
        <v/>
      </c>
      <c r="AL1556" s="172" t="str">
        <f t="shared" si="885"/>
        <v/>
      </c>
      <c r="AM1556" s="172" t="str">
        <f>IF(AN1556&lt;&gt;"",MAX(AM$3:AM1555)+1,"")</f>
        <v/>
      </c>
      <c r="AN1556" s="172" t="str">
        <f t="shared" si="886"/>
        <v/>
      </c>
      <c r="AO1556" s="172" t="str">
        <f t="shared" si="887"/>
        <v/>
      </c>
      <c r="AP1556" s="172" t="str">
        <f t="shared" si="888"/>
        <v/>
      </c>
      <c r="AQ1556" s="172" t="str">
        <f t="shared" si="889"/>
        <v/>
      </c>
      <c r="AR1556" s="172" t="str">
        <f>Table1[[#This Row],[Sex ]]&amp;Table1[[#This Row],[Month]]</f>
        <v/>
      </c>
    </row>
    <row r="1557" spans="2:44" x14ac:dyDescent="0.3">
      <c r="B1557" s="14"/>
      <c r="C1557" s="14"/>
      <c r="D1557" s="14"/>
      <c r="E1557" s="14"/>
      <c r="F1557" s="14"/>
      <c r="G1557" s="14"/>
      <c r="H1557" s="14"/>
      <c r="I1557" s="14"/>
      <c r="J1557" s="14"/>
      <c r="K1557" s="14"/>
      <c r="L1557" s="14"/>
      <c r="M1557" s="24" t="str">
        <f t="shared" si="861"/>
        <v/>
      </c>
      <c r="N1557" s="24" t="str">
        <f t="shared" si="862"/>
        <v/>
      </c>
      <c r="O1557" s="24" t="str">
        <f t="shared" si="863"/>
        <v xml:space="preserve"> </v>
      </c>
      <c r="P1557" s="24">
        <f t="shared" si="864"/>
        <v>0</v>
      </c>
      <c r="Q1557" s="25">
        <f t="shared" si="865"/>
        <v>0</v>
      </c>
      <c r="R1557" s="26">
        <f t="shared" si="866"/>
        <v>0</v>
      </c>
      <c r="S1557" s="24" t="str">
        <f t="shared" si="867"/>
        <v/>
      </c>
      <c r="T1557" s="24" t="str">
        <f t="shared" si="868"/>
        <v/>
      </c>
      <c r="U1557" s="24" t="str">
        <f t="shared" si="869"/>
        <v/>
      </c>
      <c r="V1557" s="24" t="str">
        <f t="shared" si="870"/>
        <v/>
      </c>
      <c r="W1557" s="24" t="str">
        <f t="shared" si="871"/>
        <v/>
      </c>
      <c r="X1557" s="24" t="str">
        <f t="shared" si="872"/>
        <v/>
      </c>
      <c r="Y1557" s="24" t="str">
        <f t="shared" si="873"/>
        <v/>
      </c>
      <c r="Z1557" s="24" t="str">
        <f t="shared" si="874"/>
        <v/>
      </c>
      <c r="AA1557" s="24" t="b">
        <f t="shared" si="875"/>
        <v>0</v>
      </c>
      <c r="AB1557" s="34" t="str">
        <f t="shared" si="876"/>
        <v/>
      </c>
      <c r="AC1557" s="34">
        <f t="shared" si="877"/>
        <v>0</v>
      </c>
      <c r="AD1557" s="34">
        <f t="shared" si="878"/>
        <v>0</v>
      </c>
      <c r="AE1557" s="34" t="str">
        <f t="shared" si="879"/>
        <v xml:space="preserve"> 0</v>
      </c>
      <c r="AF1557" s="34">
        <f t="shared" si="880"/>
        <v>0</v>
      </c>
      <c r="AG1557" s="34">
        <f t="shared" si="881"/>
        <v>0</v>
      </c>
      <c r="AH1557" s="34" t="str">
        <f t="shared" si="882"/>
        <v/>
      </c>
      <c r="AI1557" s="172" t="str">
        <f>IF(AJ1557&lt;&gt;"",MAX(AI$3:AI1556)+1,"")</f>
        <v/>
      </c>
      <c r="AJ1557" s="172" t="str">
        <f t="shared" si="883"/>
        <v/>
      </c>
      <c r="AK1557" s="172" t="str">
        <f t="shared" si="884"/>
        <v/>
      </c>
      <c r="AL1557" s="172" t="str">
        <f t="shared" si="885"/>
        <v/>
      </c>
      <c r="AM1557" s="172" t="str">
        <f>IF(AN1557&lt;&gt;"",MAX(AM$3:AM1556)+1,"")</f>
        <v/>
      </c>
      <c r="AN1557" s="172" t="str">
        <f t="shared" si="886"/>
        <v/>
      </c>
      <c r="AO1557" s="172" t="str">
        <f t="shared" si="887"/>
        <v/>
      </c>
      <c r="AP1557" s="172" t="str">
        <f t="shared" si="888"/>
        <v/>
      </c>
      <c r="AQ1557" s="172" t="str">
        <f t="shared" si="889"/>
        <v/>
      </c>
      <c r="AR1557" s="172" t="str">
        <f>Table1[[#This Row],[Sex ]]&amp;Table1[[#This Row],[Month]]</f>
        <v/>
      </c>
    </row>
    <row r="1558" spans="2:44" x14ac:dyDescent="0.3">
      <c r="B1558" s="14"/>
      <c r="C1558" s="14"/>
      <c r="D1558" s="14"/>
      <c r="E1558" s="14"/>
      <c r="F1558" s="14"/>
      <c r="G1558" s="14"/>
      <c r="H1558" s="14"/>
      <c r="I1558" s="14"/>
      <c r="J1558" s="14"/>
      <c r="K1558" s="14"/>
      <c r="L1558" s="14"/>
      <c r="M1558" s="24" t="str">
        <f t="shared" si="861"/>
        <v/>
      </c>
      <c r="N1558" s="24" t="str">
        <f t="shared" si="862"/>
        <v/>
      </c>
      <c r="O1558" s="24" t="str">
        <f t="shared" si="863"/>
        <v xml:space="preserve"> </v>
      </c>
      <c r="P1558" s="24">
        <f t="shared" si="864"/>
        <v>0</v>
      </c>
      <c r="Q1558" s="25">
        <f t="shared" si="865"/>
        <v>0</v>
      </c>
      <c r="R1558" s="26">
        <f t="shared" si="866"/>
        <v>0</v>
      </c>
      <c r="S1558" s="24" t="str">
        <f t="shared" si="867"/>
        <v/>
      </c>
      <c r="T1558" s="24" t="str">
        <f t="shared" si="868"/>
        <v/>
      </c>
      <c r="U1558" s="24" t="str">
        <f t="shared" si="869"/>
        <v/>
      </c>
      <c r="V1558" s="24" t="str">
        <f t="shared" si="870"/>
        <v/>
      </c>
      <c r="W1558" s="24" t="str">
        <f t="shared" si="871"/>
        <v/>
      </c>
      <c r="X1558" s="24" t="str">
        <f t="shared" si="872"/>
        <v/>
      </c>
      <c r="Y1558" s="24" t="str">
        <f t="shared" si="873"/>
        <v/>
      </c>
      <c r="Z1558" s="24" t="str">
        <f t="shared" si="874"/>
        <v/>
      </c>
      <c r="AA1558" s="24" t="b">
        <f t="shared" si="875"/>
        <v>0</v>
      </c>
      <c r="AB1558" s="34" t="str">
        <f t="shared" si="876"/>
        <v/>
      </c>
      <c r="AC1558" s="34">
        <f t="shared" si="877"/>
        <v>0</v>
      </c>
      <c r="AD1558" s="34">
        <f t="shared" si="878"/>
        <v>0</v>
      </c>
      <c r="AE1558" s="34" t="str">
        <f t="shared" si="879"/>
        <v xml:space="preserve"> 0</v>
      </c>
      <c r="AF1558" s="34">
        <f t="shared" si="880"/>
        <v>0</v>
      </c>
      <c r="AG1558" s="34">
        <f t="shared" si="881"/>
        <v>0</v>
      </c>
      <c r="AH1558" s="34" t="str">
        <f t="shared" si="882"/>
        <v/>
      </c>
      <c r="AI1558" s="172" t="str">
        <f>IF(AJ1558&lt;&gt;"",MAX(AI$3:AI1557)+1,"")</f>
        <v/>
      </c>
      <c r="AJ1558" s="172" t="str">
        <f t="shared" si="883"/>
        <v/>
      </c>
      <c r="AK1558" s="172" t="str">
        <f t="shared" si="884"/>
        <v/>
      </c>
      <c r="AL1558" s="172" t="str">
        <f t="shared" si="885"/>
        <v/>
      </c>
      <c r="AM1558" s="172" t="str">
        <f>IF(AN1558&lt;&gt;"",MAX(AM$3:AM1557)+1,"")</f>
        <v/>
      </c>
      <c r="AN1558" s="172" t="str">
        <f t="shared" si="886"/>
        <v/>
      </c>
      <c r="AO1558" s="172" t="str">
        <f t="shared" si="887"/>
        <v/>
      </c>
      <c r="AP1558" s="172" t="str">
        <f t="shared" si="888"/>
        <v/>
      </c>
      <c r="AQ1558" s="172" t="str">
        <f t="shared" si="889"/>
        <v/>
      </c>
      <c r="AR1558" s="172" t="str">
        <f>Table1[[#This Row],[Sex ]]&amp;Table1[[#This Row],[Month]]</f>
        <v/>
      </c>
    </row>
    <row r="1559" spans="2:44" x14ac:dyDescent="0.3">
      <c r="B1559" s="14"/>
      <c r="C1559" s="14"/>
      <c r="D1559" s="14"/>
      <c r="E1559" s="14"/>
      <c r="F1559" s="14"/>
      <c r="G1559" s="14"/>
      <c r="H1559" s="14"/>
      <c r="I1559" s="14"/>
      <c r="J1559" s="14"/>
      <c r="K1559" s="14"/>
      <c r="L1559" s="14"/>
      <c r="M1559" s="24" t="str">
        <f t="shared" si="861"/>
        <v/>
      </c>
      <c r="N1559" s="24" t="str">
        <f t="shared" si="862"/>
        <v/>
      </c>
      <c r="O1559" s="24" t="str">
        <f t="shared" si="863"/>
        <v xml:space="preserve"> </v>
      </c>
      <c r="P1559" s="24">
        <f t="shared" si="864"/>
        <v>0</v>
      </c>
      <c r="Q1559" s="25">
        <f t="shared" si="865"/>
        <v>0</v>
      </c>
      <c r="R1559" s="26">
        <f t="shared" si="866"/>
        <v>0</v>
      </c>
      <c r="S1559" s="24" t="str">
        <f t="shared" si="867"/>
        <v/>
      </c>
      <c r="T1559" s="24" t="str">
        <f t="shared" si="868"/>
        <v/>
      </c>
      <c r="U1559" s="24" t="str">
        <f t="shared" si="869"/>
        <v/>
      </c>
      <c r="V1559" s="24" t="str">
        <f t="shared" si="870"/>
        <v/>
      </c>
      <c r="W1559" s="24" t="str">
        <f t="shared" si="871"/>
        <v/>
      </c>
      <c r="X1559" s="24" t="str">
        <f t="shared" si="872"/>
        <v/>
      </c>
      <c r="Y1559" s="24" t="str">
        <f t="shared" si="873"/>
        <v/>
      </c>
      <c r="Z1559" s="24" t="str">
        <f t="shared" si="874"/>
        <v/>
      </c>
      <c r="AA1559" s="24" t="b">
        <f t="shared" si="875"/>
        <v>0</v>
      </c>
      <c r="AB1559" s="34" t="str">
        <f t="shared" si="876"/>
        <v/>
      </c>
      <c r="AC1559" s="34">
        <f t="shared" si="877"/>
        <v>0</v>
      </c>
      <c r="AD1559" s="34">
        <f t="shared" si="878"/>
        <v>0</v>
      </c>
      <c r="AE1559" s="34" t="str">
        <f t="shared" si="879"/>
        <v xml:space="preserve"> 0</v>
      </c>
      <c r="AF1559" s="34">
        <f t="shared" si="880"/>
        <v>0</v>
      </c>
      <c r="AG1559" s="34">
        <f t="shared" si="881"/>
        <v>0</v>
      </c>
      <c r="AH1559" s="34" t="str">
        <f t="shared" si="882"/>
        <v/>
      </c>
      <c r="AI1559" s="172" t="str">
        <f>IF(AJ1559&lt;&gt;"",MAX(AI$3:AI1558)+1,"")</f>
        <v/>
      </c>
      <c r="AJ1559" s="172" t="str">
        <f t="shared" si="883"/>
        <v/>
      </c>
      <c r="AK1559" s="172" t="str">
        <f t="shared" si="884"/>
        <v/>
      </c>
      <c r="AL1559" s="172" t="str">
        <f t="shared" si="885"/>
        <v/>
      </c>
      <c r="AM1559" s="172" t="str">
        <f>IF(AN1559&lt;&gt;"",MAX(AM$3:AM1558)+1,"")</f>
        <v/>
      </c>
      <c r="AN1559" s="172" t="str">
        <f t="shared" si="886"/>
        <v/>
      </c>
      <c r="AO1559" s="172" t="str">
        <f t="shared" si="887"/>
        <v/>
      </c>
      <c r="AP1559" s="172" t="str">
        <f t="shared" si="888"/>
        <v/>
      </c>
      <c r="AQ1559" s="172" t="str">
        <f t="shared" si="889"/>
        <v/>
      </c>
      <c r="AR1559" s="172" t="str">
        <f>Table1[[#This Row],[Sex ]]&amp;Table1[[#This Row],[Month]]</f>
        <v/>
      </c>
    </row>
    <row r="1560" spans="2:44" x14ac:dyDescent="0.3">
      <c r="B1560" s="14"/>
      <c r="C1560" s="14"/>
      <c r="D1560" s="14"/>
      <c r="E1560" s="14"/>
      <c r="F1560" s="14"/>
      <c r="G1560" s="14"/>
      <c r="H1560" s="14"/>
      <c r="I1560" s="14"/>
      <c r="J1560" s="14"/>
      <c r="K1560" s="14"/>
      <c r="L1560" s="14"/>
      <c r="M1560" s="24" t="str">
        <f t="shared" si="861"/>
        <v/>
      </c>
      <c r="N1560" s="24" t="str">
        <f t="shared" si="862"/>
        <v/>
      </c>
      <c r="O1560" s="24" t="str">
        <f t="shared" si="863"/>
        <v xml:space="preserve"> </v>
      </c>
      <c r="P1560" s="24">
        <f t="shared" si="864"/>
        <v>0</v>
      </c>
      <c r="Q1560" s="25">
        <f t="shared" si="865"/>
        <v>0</v>
      </c>
      <c r="R1560" s="26">
        <f t="shared" si="866"/>
        <v>0</v>
      </c>
      <c r="S1560" s="24" t="str">
        <f t="shared" si="867"/>
        <v/>
      </c>
      <c r="T1560" s="24" t="str">
        <f t="shared" si="868"/>
        <v/>
      </c>
      <c r="U1560" s="24" t="str">
        <f t="shared" si="869"/>
        <v/>
      </c>
      <c r="V1560" s="24" t="str">
        <f t="shared" si="870"/>
        <v/>
      </c>
      <c r="W1560" s="24" t="str">
        <f t="shared" si="871"/>
        <v/>
      </c>
      <c r="X1560" s="24" t="str">
        <f t="shared" si="872"/>
        <v/>
      </c>
      <c r="Y1560" s="24" t="str">
        <f t="shared" si="873"/>
        <v/>
      </c>
      <c r="Z1560" s="24" t="str">
        <f t="shared" si="874"/>
        <v/>
      </c>
      <c r="AA1560" s="24" t="b">
        <f t="shared" si="875"/>
        <v>0</v>
      </c>
      <c r="AB1560" s="34" t="str">
        <f t="shared" si="876"/>
        <v/>
      </c>
      <c r="AC1560" s="34">
        <f t="shared" si="877"/>
        <v>0</v>
      </c>
      <c r="AD1560" s="34">
        <f t="shared" si="878"/>
        <v>0</v>
      </c>
      <c r="AE1560" s="34" t="str">
        <f t="shared" si="879"/>
        <v xml:space="preserve"> 0</v>
      </c>
      <c r="AF1560" s="34">
        <f t="shared" si="880"/>
        <v>0</v>
      </c>
      <c r="AG1560" s="34">
        <f t="shared" si="881"/>
        <v>0</v>
      </c>
      <c r="AH1560" s="34" t="str">
        <f t="shared" si="882"/>
        <v/>
      </c>
      <c r="AI1560" s="172" t="str">
        <f>IF(AJ1560&lt;&gt;"",MAX(AI$3:AI1559)+1,"")</f>
        <v/>
      </c>
      <c r="AJ1560" s="172" t="str">
        <f t="shared" si="883"/>
        <v/>
      </c>
      <c r="AK1560" s="172" t="str">
        <f t="shared" si="884"/>
        <v/>
      </c>
      <c r="AL1560" s="172" t="str">
        <f t="shared" si="885"/>
        <v/>
      </c>
      <c r="AM1560" s="172" t="str">
        <f>IF(AN1560&lt;&gt;"",MAX(AM$3:AM1559)+1,"")</f>
        <v/>
      </c>
      <c r="AN1560" s="172" t="str">
        <f t="shared" si="886"/>
        <v/>
      </c>
      <c r="AO1560" s="172" t="str">
        <f t="shared" si="887"/>
        <v/>
      </c>
      <c r="AP1560" s="172" t="str">
        <f t="shared" si="888"/>
        <v/>
      </c>
      <c r="AQ1560" s="172" t="str">
        <f t="shared" si="889"/>
        <v/>
      </c>
      <c r="AR1560" s="172" t="str">
        <f>Table1[[#This Row],[Sex ]]&amp;Table1[[#This Row],[Month]]</f>
        <v/>
      </c>
    </row>
    <row r="1561" spans="2:44" x14ac:dyDescent="0.3">
      <c r="B1561" s="14"/>
      <c r="C1561" s="14"/>
      <c r="D1561" s="14"/>
      <c r="E1561" s="14"/>
      <c r="F1561" s="14"/>
      <c r="G1561" s="14"/>
      <c r="H1561" s="14"/>
      <c r="I1561" s="14"/>
      <c r="J1561" s="14"/>
      <c r="K1561" s="14"/>
      <c r="L1561" s="14"/>
      <c r="M1561" s="24" t="str">
        <f t="shared" si="861"/>
        <v/>
      </c>
      <c r="N1561" s="24" t="str">
        <f t="shared" si="862"/>
        <v/>
      </c>
      <c r="O1561" s="24" t="str">
        <f t="shared" si="863"/>
        <v xml:space="preserve"> </v>
      </c>
      <c r="P1561" s="24">
        <f t="shared" si="864"/>
        <v>0</v>
      </c>
      <c r="Q1561" s="25">
        <f t="shared" si="865"/>
        <v>0</v>
      </c>
      <c r="R1561" s="26">
        <f t="shared" si="866"/>
        <v>0</v>
      </c>
      <c r="S1561" s="24" t="str">
        <f t="shared" si="867"/>
        <v/>
      </c>
      <c r="T1561" s="24" t="str">
        <f t="shared" si="868"/>
        <v/>
      </c>
      <c r="U1561" s="24" t="str">
        <f t="shared" si="869"/>
        <v/>
      </c>
      <c r="V1561" s="24" t="str">
        <f t="shared" si="870"/>
        <v/>
      </c>
      <c r="W1561" s="24" t="str">
        <f t="shared" si="871"/>
        <v/>
      </c>
      <c r="X1561" s="24" t="str">
        <f t="shared" si="872"/>
        <v/>
      </c>
      <c r="Y1561" s="24" t="str">
        <f t="shared" si="873"/>
        <v/>
      </c>
      <c r="Z1561" s="24" t="str">
        <f t="shared" si="874"/>
        <v/>
      </c>
      <c r="AA1561" s="24" t="b">
        <f t="shared" si="875"/>
        <v>0</v>
      </c>
      <c r="AB1561" s="34" t="str">
        <f t="shared" si="876"/>
        <v/>
      </c>
      <c r="AC1561" s="34">
        <f t="shared" si="877"/>
        <v>0</v>
      </c>
      <c r="AD1561" s="34">
        <f t="shared" si="878"/>
        <v>0</v>
      </c>
      <c r="AE1561" s="34" t="str">
        <f t="shared" si="879"/>
        <v xml:space="preserve"> 0</v>
      </c>
      <c r="AF1561" s="34">
        <f t="shared" si="880"/>
        <v>0</v>
      </c>
      <c r="AG1561" s="34">
        <f t="shared" si="881"/>
        <v>0</v>
      </c>
      <c r="AH1561" s="34" t="str">
        <f t="shared" si="882"/>
        <v/>
      </c>
      <c r="AI1561" s="172" t="str">
        <f>IF(AJ1561&lt;&gt;"",MAX(AI$3:AI1560)+1,"")</f>
        <v/>
      </c>
      <c r="AJ1561" s="172" t="str">
        <f t="shared" si="883"/>
        <v/>
      </c>
      <c r="AK1561" s="172" t="str">
        <f t="shared" si="884"/>
        <v/>
      </c>
      <c r="AL1561" s="172" t="str">
        <f t="shared" si="885"/>
        <v/>
      </c>
      <c r="AM1561" s="172" t="str">
        <f>IF(AN1561&lt;&gt;"",MAX(AM$3:AM1560)+1,"")</f>
        <v/>
      </c>
      <c r="AN1561" s="172" t="str">
        <f t="shared" si="886"/>
        <v/>
      </c>
      <c r="AO1561" s="172" t="str">
        <f t="shared" si="887"/>
        <v/>
      </c>
      <c r="AP1561" s="172" t="str">
        <f t="shared" si="888"/>
        <v/>
      </c>
      <c r="AQ1561" s="172" t="str">
        <f t="shared" si="889"/>
        <v/>
      </c>
      <c r="AR1561" s="172" t="str">
        <f>Table1[[#This Row],[Sex ]]&amp;Table1[[#This Row],[Month]]</f>
        <v/>
      </c>
    </row>
    <row r="1562" spans="2:44" x14ac:dyDescent="0.3">
      <c r="B1562" s="14"/>
      <c r="C1562" s="14"/>
      <c r="D1562" s="14"/>
      <c r="E1562" s="14"/>
      <c r="F1562" s="14"/>
      <c r="G1562" s="14"/>
      <c r="H1562" s="14"/>
      <c r="I1562" s="14"/>
      <c r="J1562" s="14"/>
      <c r="K1562" s="14"/>
      <c r="L1562" s="14"/>
      <c r="M1562" s="24" t="str">
        <f t="shared" si="861"/>
        <v/>
      </c>
      <c r="N1562" s="24" t="str">
        <f t="shared" si="862"/>
        <v/>
      </c>
      <c r="O1562" s="24" t="str">
        <f t="shared" si="863"/>
        <v xml:space="preserve"> </v>
      </c>
      <c r="P1562" s="24">
        <f t="shared" si="864"/>
        <v>0</v>
      </c>
      <c r="Q1562" s="25">
        <f t="shared" si="865"/>
        <v>0</v>
      </c>
      <c r="R1562" s="26">
        <f t="shared" si="866"/>
        <v>0</v>
      </c>
      <c r="S1562" s="24" t="str">
        <f t="shared" si="867"/>
        <v/>
      </c>
      <c r="T1562" s="24" t="str">
        <f t="shared" si="868"/>
        <v/>
      </c>
      <c r="U1562" s="24" t="str">
        <f t="shared" si="869"/>
        <v/>
      </c>
      <c r="V1562" s="24" t="str">
        <f t="shared" si="870"/>
        <v/>
      </c>
      <c r="W1562" s="24" t="str">
        <f t="shared" si="871"/>
        <v/>
      </c>
      <c r="X1562" s="24" t="str">
        <f t="shared" si="872"/>
        <v/>
      </c>
      <c r="Y1562" s="24" t="str">
        <f t="shared" si="873"/>
        <v/>
      </c>
      <c r="Z1562" s="24" t="str">
        <f t="shared" si="874"/>
        <v/>
      </c>
      <c r="AA1562" s="24" t="b">
        <f t="shared" si="875"/>
        <v>0</v>
      </c>
      <c r="AB1562" s="34" t="str">
        <f t="shared" si="876"/>
        <v/>
      </c>
      <c r="AC1562" s="34">
        <f t="shared" si="877"/>
        <v>0</v>
      </c>
      <c r="AD1562" s="34">
        <f t="shared" si="878"/>
        <v>0</v>
      </c>
      <c r="AE1562" s="34" t="str">
        <f t="shared" si="879"/>
        <v xml:space="preserve"> 0</v>
      </c>
      <c r="AF1562" s="34">
        <f t="shared" si="880"/>
        <v>0</v>
      </c>
      <c r="AG1562" s="34">
        <f t="shared" si="881"/>
        <v>0</v>
      </c>
      <c r="AH1562" s="34" t="str">
        <f t="shared" si="882"/>
        <v/>
      </c>
      <c r="AI1562" s="172" t="str">
        <f>IF(AJ1562&lt;&gt;"",MAX(AI$3:AI1561)+1,"")</f>
        <v/>
      </c>
      <c r="AJ1562" s="172" t="str">
        <f t="shared" si="883"/>
        <v/>
      </c>
      <c r="AK1562" s="172" t="str">
        <f t="shared" si="884"/>
        <v/>
      </c>
      <c r="AL1562" s="172" t="str">
        <f t="shared" si="885"/>
        <v/>
      </c>
      <c r="AM1562" s="172" t="str">
        <f>IF(AN1562&lt;&gt;"",MAX(AM$3:AM1561)+1,"")</f>
        <v/>
      </c>
      <c r="AN1562" s="172" t="str">
        <f t="shared" si="886"/>
        <v/>
      </c>
      <c r="AO1562" s="172" t="str">
        <f t="shared" si="887"/>
        <v/>
      </c>
      <c r="AP1562" s="172" t="str">
        <f t="shared" si="888"/>
        <v/>
      </c>
      <c r="AQ1562" s="172" t="str">
        <f t="shared" si="889"/>
        <v/>
      </c>
      <c r="AR1562" s="172" t="str">
        <f>Table1[[#This Row],[Sex ]]&amp;Table1[[#This Row],[Month]]</f>
        <v/>
      </c>
    </row>
    <row r="1563" spans="2:44" x14ac:dyDescent="0.3">
      <c r="B1563" s="14"/>
      <c r="C1563" s="14"/>
      <c r="D1563" s="14"/>
      <c r="E1563" s="14"/>
      <c r="F1563" s="14"/>
      <c r="G1563" s="14"/>
      <c r="H1563" s="14"/>
      <c r="I1563" s="14"/>
      <c r="J1563" s="14"/>
      <c r="K1563" s="14"/>
      <c r="L1563" s="14"/>
      <c r="M1563" s="24" t="str">
        <f t="shared" si="861"/>
        <v/>
      </c>
      <c r="N1563" s="24" t="str">
        <f t="shared" si="862"/>
        <v/>
      </c>
      <c r="O1563" s="24" t="str">
        <f t="shared" si="863"/>
        <v xml:space="preserve"> </v>
      </c>
      <c r="P1563" s="24">
        <f t="shared" si="864"/>
        <v>0</v>
      </c>
      <c r="Q1563" s="25">
        <f t="shared" si="865"/>
        <v>0</v>
      </c>
      <c r="R1563" s="26">
        <f t="shared" si="866"/>
        <v>0</v>
      </c>
      <c r="S1563" s="24" t="str">
        <f t="shared" si="867"/>
        <v/>
      </c>
      <c r="T1563" s="24" t="str">
        <f t="shared" si="868"/>
        <v/>
      </c>
      <c r="U1563" s="24" t="str">
        <f t="shared" si="869"/>
        <v/>
      </c>
      <c r="V1563" s="24" t="str">
        <f t="shared" si="870"/>
        <v/>
      </c>
      <c r="W1563" s="24" t="str">
        <f t="shared" si="871"/>
        <v/>
      </c>
      <c r="X1563" s="24" t="str">
        <f t="shared" si="872"/>
        <v/>
      </c>
      <c r="Y1563" s="24" t="str">
        <f t="shared" si="873"/>
        <v/>
      </c>
      <c r="Z1563" s="24" t="str">
        <f t="shared" si="874"/>
        <v/>
      </c>
      <c r="AA1563" s="24" t="b">
        <f t="shared" si="875"/>
        <v>0</v>
      </c>
      <c r="AB1563" s="34" t="str">
        <f t="shared" si="876"/>
        <v/>
      </c>
      <c r="AC1563" s="34">
        <f t="shared" si="877"/>
        <v>0</v>
      </c>
      <c r="AD1563" s="34">
        <f t="shared" si="878"/>
        <v>0</v>
      </c>
      <c r="AE1563" s="34" t="str">
        <f t="shared" si="879"/>
        <v xml:space="preserve"> 0</v>
      </c>
      <c r="AF1563" s="34">
        <f t="shared" si="880"/>
        <v>0</v>
      </c>
      <c r="AG1563" s="34">
        <f t="shared" si="881"/>
        <v>0</v>
      </c>
      <c r="AH1563" s="34" t="str">
        <f t="shared" si="882"/>
        <v/>
      </c>
      <c r="AI1563" s="172" t="str">
        <f>IF(AJ1563&lt;&gt;"",MAX(AI$3:AI1562)+1,"")</f>
        <v/>
      </c>
      <c r="AJ1563" s="172" t="str">
        <f t="shared" si="883"/>
        <v/>
      </c>
      <c r="AK1563" s="172" t="str">
        <f t="shared" si="884"/>
        <v/>
      </c>
      <c r="AL1563" s="172" t="str">
        <f t="shared" si="885"/>
        <v/>
      </c>
      <c r="AM1563" s="172" t="str">
        <f>IF(AN1563&lt;&gt;"",MAX(AM$3:AM1562)+1,"")</f>
        <v/>
      </c>
      <c r="AN1563" s="172" t="str">
        <f t="shared" si="886"/>
        <v/>
      </c>
      <c r="AO1563" s="172" t="str">
        <f t="shared" si="887"/>
        <v/>
      </c>
      <c r="AP1563" s="172" t="str">
        <f t="shared" si="888"/>
        <v/>
      </c>
      <c r="AQ1563" s="172" t="str">
        <f t="shared" si="889"/>
        <v/>
      </c>
      <c r="AR1563" s="172" t="str">
        <f>Table1[[#This Row],[Sex ]]&amp;Table1[[#This Row],[Month]]</f>
        <v/>
      </c>
    </row>
    <row r="1564" spans="2:44" x14ac:dyDescent="0.3">
      <c r="B1564" s="14"/>
      <c r="C1564" s="14"/>
      <c r="D1564" s="14"/>
      <c r="E1564" s="14"/>
      <c r="F1564" s="14"/>
      <c r="G1564" s="14"/>
      <c r="H1564" s="14"/>
      <c r="I1564" s="14"/>
      <c r="J1564" s="14"/>
      <c r="K1564" s="14"/>
      <c r="L1564" s="14"/>
      <c r="M1564" s="24" t="str">
        <f t="shared" si="861"/>
        <v/>
      </c>
      <c r="N1564" s="24" t="str">
        <f t="shared" si="862"/>
        <v/>
      </c>
      <c r="O1564" s="24" t="str">
        <f t="shared" si="863"/>
        <v xml:space="preserve"> </v>
      </c>
      <c r="P1564" s="24">
        <f t="shared" si="864"/>
        <v>0</v>
      </c>
      <c r="Q1564" s="25">
        <f t="shared" si="865"/>
        <v>0</v>
      </c>
      <c r="R1564" s="26">
        <f t="shared" si="866"/>
        <v>0</v>
      </c>
      <c r="S1564" s="24" t="str">
        <f t="shared" si="867"/>
        <v/>
      </c>
      <c r="T1564" s="24" t="str">
        <f t="shared" si="868"/>
        <v/>
      </c>
      <c r="U1564" s="24" t="str">
        <f t="shared" si="869"/>
        <v/>
      </c>
      <c r="V1564" s="24" t="str">
        <f t="shared" si="870"/>
        <v/>
      </c>
      <c r="W1564" s="24" t="str">
        <f t="shared" si="871"/>
        <v/>
      </c>
      <c r="X1564" s="24" t="str">
        <f t="shared" si="872"/>
        <v/>
      </c>
      <c r="Y1564" s="24" t="str">
        <f t="shared" si="873"/>
        <v/>
      </c>
      <c r="Z1564" s="24" t="str">
        <f t="shared" si="874"/>
        <v/>
      </c>
      <c r="AA1564" s="24" t="b">
        <f t="shared" si="875"/>
        <v>0</v>
      </c>
      <c r="AB1564" s="34" t="str">
        <f t="shared" si="876"/>
        <v/>
      </c>
      <c r="AC1564" s="34">
        <f t="shared" si="877"/>
        <v>0</v>
      </c>
      <c r="AD1564" s="34">
        <f t="shared" si="878"/>
        <v>0</v>
      </c>
      <c r="AE1564" s="34" t="str">
        <f t="shared" si="879"/>
        <v xml:space="preserve"> 0</v>
      </c>
      <c r="AF1564" s="34">
        <f t="shared" si="880"/>
        <v>0</v>
      </c>
      <c r="AG1564" s="34">
        <f t="shared" si="881"/>
        <v>0</v>
      </c>
      <c r="AH1564" s="34" t="str">
        <f t="shared" si="882"/>
        <v/>
      </c>
      <c r="AI1564" s="172" t="str">
        <f>IF(AJ1564&lt;&gt;"",MAX(AI$3:AI1563)+1,"")</f>
        <v/>
      </c>
      <c r="AJ1564" s="172" t="str">
        <f t="shared" si="883"/>
        <v/>
      </c>
      <c r="AK1564" s="172" t="str">
        <f t="shared" si="884"/>
        <v/>
      </c>
      <c r="AL1564" s="172" t="str">
        <f t="shared" si="885"/>
        <v/>
      </c>
      <c r="AM1564" s="172" t="str">
        <f>IF(AN1564&lt;&gt;"",MAX(AM$3:AM1563)+1,"")</f>
        <v/>
      </c>
      <c r="AN1564" s="172" t="str">
        <f t="shared" si="886"/>
        <v/>
      </c>
      <c r="AO1564" s="172" t="str">
        <f t="shared" si="887"/>
        <v/>
      </c>
      <c r="AP1564" s="172" t="str">
        <f t="shared" si="888"/>
        <v/>
      </c>
      <c r="AQ1564" s="172" t="str">
        <f t="shared" si="889"/>
        <v/>
      </c>
      <c r="AR1564" s="172" t="str">
        <f>Table1[[#This Row],[Sex ]]&amp;Table1[[#This Row],[Month]]</f>
        <v/>
      </c>
    </row>
    <row r="1565" spans="2:44" x14ac:dyDescent="0.3">
      <c r="B1565" s="14"/>
      <c r="C1565" s="14"/>
      <c r="D1565" s="14"/>
      <c r="E1565" s="14"/>
      <c r="F1565" s="14"/>
      <c r="G1565" s="14"/>
      <c r="H1565" s="14"/>
      <c r="I1565" s="14"/>
      <c r="J1565" s="14"/>
      <c r="K1565" s="14"/>
      <c r="L1565" s="14"/>
      <c r="M1565" s="24" t="str">
        <f t="shared" si="861"/>
        <v/>
      </c>
      <c r="N1565" s="24" t="str">
        <f t="shared" si="862"/>
        <v/>
      </c>
      <c r="O1565" s="24" t="str">
        <f t="shared" si="863"/>
        <v xml:space="preserve"> </v>
      </c>
      <c r="P1565" s="24">
        <f t="shared" si="864"/>
        <v>0</v>
      </c>
      <c r="Q1565" s="25">
        <f t="shared" si="865"/>
        <v>0</v>
      </c>
      <c r="R1565" s="26">
        <f t="shared" si="866"/>
        <v>0</v>
      </c>
      <c r="S1565" s="24" t="str">
        <f t="shared" si="867"/>
        <v/>
      </c>
      <c r="T1565" s="24" t="str">
        <f t="shared" si="868"/>
        <v/>
      </c>
      <c r="U1565" s="24" t="str">
        <f t="shared" si="869"/>
        <v/>
      </c>
      <c r="V1565" s="24" t="str">
        <f t="shared" si="870"/>
        <v/>
      </c>
      <c r="W1565" s="24" t="str">
        <f t="shared" si="871"/>
        <v/>
      </c>
      <c r="X1565" s="24" t="str">
        <f t="shared" si="872"/>
        <v/>
      </c>
      <c r="Y1565" s="24" t="str">
        <f t="shared" si="873"/>
        <v/>
      </c>
      <c r="Z1565" s="24" t="str">
        <f t="shared" si="874"/>
        <v/>
      </c>
      <c r="AA1565" s="24" t="b">
        <f t="shared" si="875"/>
        <v>0</v>
      </c>
      <c r="AB1565" s="34" t="str">
        <f t="shared" si="876"/>
        <v/>
      </c>
      <c r="AC1565" s="34">
        <f t="shared" si="877"/>
        <v>0</v>
      </c>
      <c r="AD1565" s="34">
        <f t="shared" si="878"/>
        <v>0</v>
      </c>
      <c r="AE1565" s="34" t="str">
        <f t="shared" si="879"/>
        <v xml:space="preserve"> 0</v>
      </c>
      <c r="AF1565" s="34">
        <f t="shared" si="880"/>
        <v>0</v>
      </c>
      <c r="AG1565" s="34">
        <f t="shared" si="881"/>
        <v>0</v>
      </c>
      <c r="AH1565" s="34" t="str">
        <f t="shared" si="882"/>
        <v/>
      </c>
      <c r="AI1565" s="172" t="str">
        <f>IF(AJ1565&lt;&gt;"",MAX(AI$3:AI1564)+1,"")</f>
        <v/>
      </c>
      <c r="AJ1565" s="172" t="str">
        <f t="shared" si="883"/>
        <v/>
      </c>
      <c r="AK1565" s="172" t="str">
        <f t="shared" si="884"/>
        <v/>
      </c>
      <c r="AL1565" s="172" t="str">
        <f t="shared" si="885"/>
        <v/>
      </c>
      <c r="AM1565" s="172" t="str">
        <f>IF(AN1565&lt;&gt;"",MAX(AM$3:AM1564)+1,"")</f>
        <v/>
      </c>
      <c r="AN1565" s="172" t="str">
        <f t="shared" si="886"/>
        <v/>
      </c>
      <c r="AO1565" s="172" t="str">
        <f t="shared" si="887"/>
        <v/>
      </c>
      <c r="AP1565" s="172" t="str">
        <f t="shared" si="888"/>
        <v/>
      </c>
      <c r="AQ1565" s="172" t="str">
        <f t="shared" si="889"/>
        <v/>
      </c>
      <c r="AR1565" s="172" t="str">
        <f>Table1[[#This Row],[Sex ]]&amp;Table1[[#This Row],[Month]]</f>
        <v/>
      </c>
    </row>
    <row r="1566" spans="2:44" x14ac:dyDescent="0.3">
      <c r="B1566" s="14"/>
      <c r="C1566" s="14"/>
      <c r="D1566" s="14"/>
      <c r="E1566" s="14"/>
      <c r="F1566" s="14"/>
      <c r="G1566" s="14"/>
      <c r="H1566" s="14"/>
      <c r="I1566" s="14"/>
      <c r="J1566" s="14"/>
      <c r="K1566" s="14"/>
      <c r="L1566" s="14"/>
      <c r="M1566" s="24" t="str">
        <f t="shared" si="861"/>
        <v/>
      </c>
      <c r="N1566" s="24" t="str">
        <f t="shared" si="862"/>
        <v/>
      </c>
      <c r="O1566" s="24" t="str">
        <f t="shared" si="863"/>
        <v xml:space="preserve"> </v>
      </c>
      <c r="P1566" s="24">
        <f t="shared" si="864"/>
        <v>0</v>
      </c>
      <c r="Q1566" s="25">
        <f t="shared" si="865"/>
        <v>0</v>
      </c>
      <c r="R1566" s="26">
        <f t="shared" si="866"/>
        <v>0</v>
      </c>
      <c r="S1566" s="24" t="str">
        <f t="shared" si="867"/>
        <v/>
      </c>
      <c r="T1566" s="24" t="str">
        <f t="shared" si="868"/>
        <v/>
      </c>
      <c r="U1566" s="24" t="str">
        <f t="shared" si="869"/>
        <v/>
      </c>
      <c r="V1566" s="24" t="str">
        <f t="shared" si="870"/>
        <v/>
      </c>
      <c r="W1566" s="24" t="str">
        <f t="shared" si="871"/>
        <v/>
      </c>
      <c r="X1566" s="24" t="str">
        <f t="shared" si="872"/>
        <v/>
      </c>
      <c r="Y1566" s="24" t="str">
        <f t="shared" si="873"/>
        <v/>
      </c>
      <c r="Z1566" s="24" t="str">
        <f t="shared" si="874"/>
        <v/>
      </c>
      <c r="AA1566" s="24" t="b">
        <f t="shared" si="875"/>
        <v>0</v>
      </c>
      <c r="AB1566" s="34" t="str">
        <f t="shared" si="876"/>
        <v/>
      </c>
      <c r="AC1566" s="34">
        <f t="shared" si="877"/>
        <v>0</v>
      </c>
      <c r="AD1566" s="34">
        <f t="shared" si="878"/>
        <v>0</v>
      </c>
      <c r="AE1566" s="34" t="str">
        <f t="shared" si="879"/>
        <v xml:space="preserve"> 0</v>
      </c>
      <c r="AF1566" s="34">
        <f t="shared" si="880"/>
        <v>0</v>
      </c>
      <c r="AG1566" s="34">
        <f t="shared" si="881"/>
        <v>0</v>
      </c>
      <c r="AH1566" s="34" t="str">
        <f t="shared" si="882"/>
        <v/>
      </c>
      <c r="AI1566" s="172" t="str">
        <f>IF(AJ1566&lt;&gt;"",MAX(AI$3:AI1565)+1,"")</f>
        <v/>
      </c>
      <c r="AJ1566" s="172" t="str">
        <f t="shared" si="883"/>
        <v/>
      </c>
      <c r="AK1566" s="172" t="str">
        <f t="shared" si="884"/>
        <v/>
      </c>
      <c r="AL1566" s="172" t="str">
        <f t="shared" si="885"/>
        <v/>
      </c>
      <c r="AM1566" s="172" t="str">
        <f>IF(AN1566&lt;&gt;"",MAX(AM$3:AM1565)+1,"")</f>
        <v/>
      </c>
      <c r="AN1566" s="172" t="str">
        <f t="shared" si="886"/>
        <v/>
      </c>
      <c r="AO1566" s="172" t="str">
        <f t="shared" si="887"/>
        <v/>
      </c>
      <c r="AP1566" s="172" t="str">
        <f t="shared" si="888"/>
        <v/>
      </c>
      <c r="AQ1566" s="172" t="str">
        <f t="shared" si="889"/>
        <v/>
      </c>
      <c r="AR1566" s="172" t="str">
        <f>Table1[[#This Row],[Sex ]]&amp;Table1[[#This Row],[Month]]</f>
        <v/>
      </c>
    </row>
    <row r="1567" spans="2:44" x14ac:dyDescent="0.3">
      <c r="B1567" s="14"/>
      <c r="C1567" s="14"/>
      <c r="D1567" s="14"/>
      <c r="E1567" s="14"/>
      <c r="F1567" s="14"/>
      <c r="G1567" s="14"/>
      <c r="H1567" s="14"/>
      <c r="I1567" s="14"/>
      <c r="J1567" s="14"/>
      <c r="K1567" s="14"/>
      <c r="L1567" s="14"/>
      <c r="M1567" s="24" t="str">
        <f t="shared" si="861"/>
        <v/>
      </c>
      <c r="N1567" s="24" t="str">
        <f t="shared" si="862"/>
        <v/>
      </c>
      <c r="O1567" s="24" t="str">
        <f t="shared" si="863"/>
        <v xml:space="preserve"> </v>
      </c>
      <c r="P1567" s="24">
        <f t="shared" si="864"/>
        <v>0</v>
      </c>
      <c r="Q1567" s="25">
        <f t="shared" si="865"/>
        <v>0</v>
      </c>
      <c r="R1567" s="26">
        <f t="shared" si="866"/>
        <v>0</v>
      </c>
      <c r="S1567" s="24" t="str">
        <f t="shared" si="867"/>
        <v/>
      </c>
      <c r="T1567" s="24" t="str">
        <f t="shared" si="868"/>
        <v/>
      </c>
      <c r="U1567" s="24" t="str">
        <f t="shared" si="869"/>
        <v/>
      </c>
      <c r="V1567" s="24" t="str">
        <f t="shared" si="870"/>
        <v/>
      </c>
      <c r="W1567" s="24" t="str">
        <f t="shared" si="871"/>
        <v/>
      </c>
      <c r="X1567" s="24" t="str">
        <f t="shared" si="872"/>
        <v/>
      </c>
      <c r="Y1567" s="24" t="str">
        <f t="shared" si="873"/>
        <v/>
      </c>
      <c r="Z1567" s="24" t="str">
        <f t="shared" si="874"/>
        <v/>
      </c>
      <c r="AA1567" s="24" t="b">
        <f t="shared" si="875"/>
        <v>0</v>
      </c>
      <c r="AB1567" s="34" t="str">
        <f t="shared" si="876"/>
        <v/>
      </c>
      <c r="AC1567" s="34">
        <f t="shared" si="877"/>
        <v>0</v>
      </c>
      <c r="AD1567" s="34">
        <f t="shared" si="878"/>
        <v>0</v>
      </c>
      <c r="AE1567" s="34" t="str">
        <f t="shared" si="879"/>
        <v xml:space="preserve"> 0</v>
      </c>
      <c r="AF1567" s="34">
        <f t="shared" si="880"/>
        <v>0</v>
      </c>
      <c r="AG1567" s="34">
        <f t="shared" si="881"/>
        <v>0</v>
      </c>
      <c r="AH1567" s="34" t="str">
        <f t="shared" si="882"/>
        <v/>
      </c>
      <c r="AI1567" s="172" t="str">
        <f>IF(AJ1567&lt;&gt;"",MAX(AI$3:AI1566)+1,"")</f>
        <v/>
      </c>
      <c r="AJ1567" s="172" t="str">
        <f t="shared" si="883"/>
        <v/>
      </c>
      <c r="AK1567" s="172" t="str">
        <f t="shared" si="884"/>
        <v/>
      </c>
      <c r="AL1567" s="172" t="str">
        <f t="shared" si="885"/>
        <v/>
      </c>
      <c r="AM1567" s="172" t="str">
        <f>IF(AN1567&lt;&gt;"",MAX(AM$3:AM1566)+1,"")</f>
        <v/>
      </c>
      <c r="AN1567" s="172" t="str">
        <f t="shared" si="886"/>
        <v/>
      </c>
      <c r="AO1567" s="172" t="str">
        <f t="shared" si="887"/>
        <v/>
      </c>
      <c r="AP1567" s="172" t="str">
        <f t="shared" si="888"/>
        <v/>
      </c>
      <c r="AQ1567" s="172" t="str">
        <f t="shared" si="889"/>
        <v/>
      </c>
      <c r="AR1567" s="172" t="str">
        <f>Table1[[#This Row],[Sex ]]&amp;Table1[[#This Row],[Month]]</f>
        <v/>
      </c>
    </row>
    <row r="1568" spans="2:44" x14ac:dyDescent="0.3">
      <c r="B1568" s="14"/>
      <c r="C1568" s="14"/>
      <c r="D1568" s="14"/>
      <c r="E1568" s="14"/>
      <c r="F1568" s="14"/>
      <c r="G1568" s="14"/>
      <c r="H1568" s="14"/>
      <c r="I1568" s="14"/>
      <c r="J1568" s="14"/>
      <c r="K1568" s="14"/>
      <c r="L1568" s="14"/>
      <c r="M1568" s="24" t="str">
        <f t="shared" si="861"/>
        <v/>
      </c>
      <c r="N1568" s="24" t="str">
        <f t="shared" si="862"/>
        <v/>
      </c>
      <c r="O1568" s="24" t="str">
        <f t="shared" si="863"/>
        <v xml:space="preserve"> </v>
      </c>
      <c r="P1568" s="24">
        <f t="shared" si="864"/>
        <v>0</v>
      </c>
      <c r="Q1568" s="25">
        <f t="shared" si="865"/>
        <v>0</v>
      </c>
      <c r="R1568" s="26">
        <f t="shared" si="866"/>
        <v>0</v>
      </c>
      <c r="S1568" s="24" t="str">
        <f t="shared" si="867"/>
        <v/>
      </c>
      <c r="T1568" s="24" t="str">
        <f t="shared" si="868"/>
        <v/>
      </c>
      <c r="U1568" s="24" t="str">
        <f t="shared" si="869"/>
        <v/>
      </c>
      <c r="V1568" s="24" t="str">
        <f t="shared" si="870"/>
        <v/>
      </c>
      <c r="W1568" s="24" t="str">
        <f t="shared" si="871"/>
        <v/>
      </c>
      <c r="X1568" s="24" t="str">
        <f t="shared" si="872"/>
        <v/>
      </c>
      <c r="Y1568" s="24" t="str">
        <f t="shared" si="873"/>
        <v/>
      </c>
      <c r="Z1568" s="24" t="str">
        <f t="shared" si="874"/>
        <v/>
      </c>
      <c r="AA1568" s="24" t="b">
        <f t="shared" si="875"/>
        <v>0</v>
      </c>
      <c r="AB1568" s="34" t="str">
        <f t="shared" si="876"/>
        <v/>
      </c>
      <c r="AC1568" s="34">
        <f t="shared" si="877"/>
        <v>0</v>
      </c>
      <c r="AD1568" s="34">
        <f t="shared" si="878"/>
        <v>0</v>
      </c>
      <c r="AE1568" s="34" t="str">
        <f t="shared" si="879"/>
        <v xml:space="preserve"> 0</v>
      </c>
      <c r="AF1568" s="34">
        <f t="shared" si="880"/>
        <v>0</v>
      </c>
      <c r="AG1568" s="34">
        <f t="shared" si="881"/>
        <v>0</v>
      </c>
      <c r="AH1568" s="34" t="str">
        <f t="shared" si="882"/>
        <v/>
      </c>
      <c r="AI1568" s="172" t="str">
        <f>IF(AJ1568&lt;&gt;"",MAX(AI$3:AI1567)+1,"")</f>
        <v/>
      </c>
      <c r="AJ1568" s="172" t="str">
        <f t="shared" si="883"/>
        <v/>
      </c>
      <c r="AK1568" s="172" t="str">
        <f t="shared" si="884"/>
        <v/>
      </c>
      <c r="AL1568" s="172" t="str">
        <f t="shared" si="885"/>
        <v/>
      </c>
      <c r="AM1568" s="172" t="str">
        <f>IF(AN1568&lt;&gt;"",MAX(AM$3:AM1567)+1,"")</f>
        <v/>
      </c>
      <c r="AN1568" s="172" t="str">
        <f t="shared" si="886"/>
        <v/>
      </c>
      <c r="AO1568" s="172" t="str">
        <f t="shared" si="887"/>
        <v/>
      </c>
      <c r="AP1568" s="172" t="str">
        <f t="shared" si="888"/>
        <v/>
      </c>
      <c r="AQ1568" s="172" t="str">
        <f t="shared" si="889"/>
        <v/>
      </c>
      <c r="AR1568" s="172" t="str">
        <f>Table1[[#This Row],[Sex ]]&amp;Table1[[#This Row],[Month]]</f>
        <v/>
      </c>
    </row>
    <row r="1569" spans="2:44" x14ac:dyDescent="0.3">
      <c r="B1569" s="14"/>
      <c r="C1569" s="14"/>
      <c r="D1569" s="14"/>
      <c r="E1569" s="14"/>
      <c r="F1569" s="14"/>
      <c r="G1569" s="14"/>
      <c r="H1569" s="14"/>
      <c r="I1569" s="14"/>
      <c r="J1569" s="14"/>
      <c r="K1569" s="14"/>
      <c r="L1569" s="14"/>
      <c r="M1569" s="24" t="str">
        <f t="shared" si="861"/>
        <v/>
      </c>
      <c r="N1569" s="24" t="str">
        <f t="shared" si="862"/>
        <v/>
      </c>
      <c r="O1569" s="24" t="str">
        <f t="shared" si="863"/>
        <v xml:space="preserve"> </v>
      </c>
      <c r="P1569" s="24">
        <f t="shared" si="864"/>
        <v>0</v>
      </c>
      <c r="Q1569" s="25">
        <f t="shared" si="865"/>
        <v>0</v>
      </c>
      <c r="R1569" s="26">
        <f t="shared" si="866"/>
        <v>0</v>
      </c>
      <c r="S1569" s="24" t="str">
        <f t="shared" si="867"/>
        <v/>
      </c>
      <c r="T1569" s="24" t="str">
        <f t="shared" si="868"/>
        <v/>
      </c>
      <c r="U1569" s="24" t="str">
        <f t="shared" si="869"/>
        <v/>
      </c>
      <c r="V1569" s="24" t="str">
        <f t="shared" si="870"/>
        <v/>
      </c>
      <c r="W1569" s="24" t="str">
        <f t="shared" si="871"/>
        <v/>
      </c>
      <c r="X1569" s="24" t="str">
        <f t="shared" si="872"/>
        <v/>
      </c>
      <c r="Y1569" s="24" t="str">
        <f t="shared" si="873"/>
        <v/>
      </c>
      <c r="Z1569" s="24" t="str">
        <f t="shared" si="874"/>
        <v/>
      </c>
      <c r="AA1569" s="24" t="b">
        <f t="shared" si="875"/>
        <v>0</v>
      </c>
      <c r="AB1569" s="34" t="str">
        <f t="shared" si="876"/>
        <v/>
      </c>
      <c r="AC1569" s="34">
        <f t="shared" si="877"/>
        <v>0</v>
      </c>
      <c r="AD1569" s="34">
        <f t="shared" si="878"/>
        <v>0</v>
      </c>
      <c r="AE1569" s="34" t="str">
        <f t="shared" si="879"/>
        <v xml:space="preserve"> 0</v>
      </c>
      <c r="AF1569" s="34">
        <f t="shared" si="880"/>
        <v>0</v>
      </c>
      <c r="AG1569" s="34">
        <f t="shared" si="881"/>
        <v>0</v>
      </c>
      <c r="AH1569" s="34" t="str">
        <f t="shared" si="882"/>
        <v/>
      </c>
      <c r="AI1569" s="172" t="str">
        <f>IF(AJ1569&lt;&gt;"",MAX(AI$3:AI1568)+1,"")</f>
        <v/>
      </c>
      <c r="AJ1569" s="172" t="str">
        <f t="shared" si="883"/>
        <v/>
      </c>
      <c r="AK1569" s="172" t="str">
        <f t="shared" si="884"/>
        <v/>
      </c>
      <c r="AL1569" s="172" t="str">
        <f t="shared" si="885"/>
        <v/>
      </c>
      <c r="AM1569" s="172" t="str">
        <f>IF(AN1569&lt;&gt;"",MAX(AM$3:AM1568)+1,"")</f>
        <v/>
      </c>
      <c r="AN1569" s="172" t="str">
        <f t="shared" si="886"/>
        <v/>
      </c>
      <c r="AO1569" s="172" t="str">
        <f t="shared" si="887"/>
        <v/>
      </c>
      <c r="AP1569" s="172" t="str">
        <f t="shared" si="888"/>
        <v/>
      </c>
      <c r="AQ1569" s="172" t="str">
        <f t="shared" si="889"/>
        <v/>
      </c>
      <c r="AR1569" s="172" t="str">
        <f>Table1[[#This Row],[Sex ]]&amp;Table1[[#This Row],[Month]]</f>
        <v/>
      </c>
    </row>
    <row r="1570" spans="2:44" x14ac:dyDescent="0.3">
      <c r="B1570" s="14"/>
      <c r="C1570" s="14"/>
      <c r="D1570" s="14"/>
      <c r="E1570" s="14"/>
      <c r="F1570" s="14"/>
      <c r="G1570" s="14"/>
      <c r="H1570" s="14"/>
      <c r="I1570" s="14"/>
      <c r="J1570" s="14"/>
      <c r="K1570" s="14"/>
      <c r="L1570" s="14"/>
      <c r="M1570" s="24" t="str">
        <f t="shared" si="861"/>
        <v/>
      </c>
      <c r="N1570" s="24" t="str">
        <f t="shared" si="862"/>
        <v/>
      </c>
      <c r="O1570" s="24" t="str">
        <f t="shared" si="863"/>
        <v xml:space="preserve"> </v>
      </c>
      <c r="P1570" s="24">
        <f t="shared" si="864"/>
        <v>0</v>
      </c>
      <c r="Q1570" s="25">
        <f t="shared" si="865"/>
        <v>0</v>
      </c>
      <c r="R1570" s="26">
        <f t="shared" si="866"/>
        <v>0</v>
      </c>
      <c r="S1570" s="24" t="str">
        <f t="shared" si="867"/>
        <v/>
      </c>
      <c r="T1570" s="24" t="str">
        <f t="shared" si="868"/>
        <v/>
      </c>
      <c r="U1570" s="24" t="str">
        <f t="shared" si="869"/>
        <v/>
      </c>
      <c r="V1570" s="24" t="str">
        <f t="shared" si="870"/>
        <v/>
      </c>
      <c r="W1570" s="24" t="str">
        <f t="shared" si="871"/>
        <v/>
      </c>
      <c r="X1570" s="24" t="str">
        <f t="shared" si="872"/>
        <v/>
      </c>
      <c r="Y1570" s="24" t="str">
        <f t="shared" si="873"/>
        <v/>
      </c>
      <c r="Z1570" s="24" t="str">
        <f t="shared" si="874"/>
        <v/>
      </c>
      <c r="AA1570" s="24" t="b">
        <f t="shared" si="875"/>
        <v>0</v>
      </c>
      <c r="AB1570" s="34" t="str">
        <f t="shared" si="876"/>
        <v/>
      </c>
      <c r="AC1570" s="34">
        <f t="shared" si="877"/>
        <v>0</v>
      </c>
      <c r="AD1570" s="34">
        <f t="shared" si="878"/>
        <v>0</v>
      </c>
      <c r="AE1570" s="34" t="str">
        <f t="shared" si="879"/>
        <v xml:space="preserve"> 0</v>
      </c>
      <c r="AF1570" s="34">
        <f t="shared" si="880"/>
        <v>0</v>
      </c>
      <c r="AG1570" s="34">
        <f t="shared" si="881"/>
        <v>0</v>
      </c>
      <c r="AH1570" s="34" t="str">
        <f t="shared" si="882"/>
        <v/>
      </c>
      <c r="AI1570" s="172" t="str">
        <f>IF(AJ1570&lt;&gt;"",MAX(AI$3:AI1569)+1,"")</f>
        <v/>
      </c>
      <c r="AJ1570" s="172" t="str">
        <f t="shared" si="883"/>
        <v/>
      </c>
      <c r="AK1570" s="172" t="str">
        <f t="shared" si="884"/>
        <v/>
      </c>
      <c r="AL1570" s="172" t="str">
        <f t="shared" si="885"/>
        <v/>
      </c>
      <c r="AM1570" s="172" t="str">
        <f>IF(AN1570&lt;&gt;"",MAX(AM$3:AM1569)+1,"")</f>
        <v/>
      </c>
      <c r="AN1570" s="172" t="str">
        <f t="shared" si="886"/>
        <v/>
      </c>
      <c r="AO1570" s="172" t="str">
        <f t="shared" si="887"/>
        <v/>
      </c>
      <c r="AP1570" s="172" t="str">
        <f t="shared" si="888"/>
        <v/>
      </c>
      <c r="AQ1570" s="172" t="str">
        <f t="shared" si="889"/>
        <v/>
      </c>
      <c r="AR1570" s="172" t="str">
        <f>Table1[[#This Row],[Sex ]]&amp;Table1[[#This Row],[Month]]</f>
        <v/>
      </c>
    </row>
    <row r="1571" spans="2:44" x14ac:dyDescent="0.3">
      <c r="B1571" s="14"/>
      <c r="C1571" s="14"/>
      <c r="D1571" s="14"/>
      <c r="E1571" s="14"/>
      <c r="F1571" s="14"/>
      <c r="G1571" s="14"/>
      <c r="H1571" s="14"/>
      <c r="I1571" s="14"/>
      <c r="J1571" s="14"/>
      <c r="K1571" s="14"/>
      <c r="L1571" s="14"/>
      <c r="M1571" s="24" t="str">
        <f t="shared" si="861"/>
        <v/>
      </c>
      <c r="N1571" s="24" t="str">
        <f t="shared" si="862"/>
        <v/>
      </c>
      <c r="O1571" s="24" t="str">
        <f t="shared" si="863"/>
        <v xml:space="preserve"> </v>
      </c>
      <c r="P1571" s="24">
        <f t="shared" si="864"/>
        <v>0</v>
      </c>
      <c r="Q1571" s="25">
        <f t="shared" si="865"/>
        <v>0</v>
      </c>
      <c r="R1571" s="26">
        <f t="shared" si="866"/>
        <v>0</v>
      </c>
      <c r="S1571" s="24" t="str">
        <f t="shared" si="867"/>
        <v/>
      </c>
      <c r="T1571" s="24" t="str">
        <f t="shared" si="868"/>
        <v/>
      </c>
      <c r="U1571" s="24" t="str">
        <f t="shared" si="869"/>
        <v/>
      </c>
      <c r="V1571" s="24" t="str">
        <f t="shared" si="870"/>
        <v/>
      </c>
      <c r="W1571" s="24" t="str">
        <f t="shared" si="871"/>
        <v/>
      </c>
      <c r="X1571" s="24" t="str">
        <f t="shared" si="872"/>
        <v/>
      </c>
      <c r="Y1571" s="24" t="str">
        <f t="shared" si="873"/>
        <v/>
      </c>
      <c r="Z1571" s="24" t="str">
        <f t="shared" si="874"/>
        <v/>
      </c>
      <c r="AA1571" s="24" t="b">
        <f t="shared" si="875"/>
        <v>0</v>
      </c>
      <c r="AB1571" s="34" t="str">
        <f t="shared" si="876"/>
        <v/>
      </c>
      <c r="AC1571" s="34">
        <f t="shared" si="877"/>
        <v>0</v>
      </c>
      <c r="AD1571" s="34">
        <f t="shared" si="878"/>
        <v>0</v>
      </c>
      <c r="AE1571" s="34" t="str">
        <f t="shared" si="879"/>
        <v xml:space="preserve"> 0</v>
      </c>
      <c r="AF1571" s="34">
        <f t="shared" si="880"/>
        <v>0</v>
      </c>
      <c r="AG1571" s="34">
        <f t="shared" si="881"/>
        <v>0</v>
      </c>
      <c r="AH1571" s="34" t="str">
        <f t="shared" si="882"/>
        <v/>
      </c>
      <c r="AI1571" s="172" t="str">
        <f>IF(AJ1571&lt;&gt;"",MAX(AI$3:AI1570)+1,"")</f>
        <v/>
      </c>
      <c r="AJ1571" s="172" t="str">
        <f t="shared" si="883"/>
        <v/>
      </c>
      <c r="AK1571" s="172" t="str">
        <f t="shared" si="884"/>
        <v/>
      </c>
      <c r="AL1571" s="172" t="str">
        <f t="shared" si="885"/>
        <v/>
      </c>
      <c r="AM1571" s="172" t="str">
        <f>IF(AN1571&lt;&gt;"",MAX(AM$3:AM1570)+1,"")</f>
        <v/>
      </c>
      <c r="AN1571" s="172" t="str">
        <f t="shared" si="886"/>
        <v/>
      </c>
      <c r="AO1571" s="172" t="str">
        <f t="shared" si="887"/>
        <v/>
      </c>
      <c r="AP1571" s="172" t="str">
        <f t="shared" si="888"/>
        <v/>
      </c>
      <c r="AQ1571" s="172" t="str">
        <f t="shared" si="889"/>
        <v/>
      </c>
      <c r="AR1571" s="172" t="str">
        <f>Table1[[#This Row],[Sex ]]&amp;Table1[[#This Row],[Month]]</f>
        <v/>
      </c>
    </row>
    <row r="1572" spans="2:44" x14ac:dyDescent="0.3">
      <c r="B1572" s="14"/>
      <c r="C1572" s="14"/>
      <c r="D1572" s="14"/>
      <c r="E1572" s="14"/>
      <c r="F1572" s="14"/>
      <c r="G1572" s="14"/>
      <c r="H1572" s="14"/>
      <c r="I1572" s="14"/>
      <c r="J1572" s="14"/>
      <c r="K1572" s="14"/>
      <c r="L1572" s="14"/>
      <c r="M1572" s="24" t="str">
        <f t="shared" si="861"/>
        <v/>
      </c>
      <c r="N1572" s="24" t="str">
        <f t="shared" si="862"/>
        <v/>
      </c>
      <c r="O1572" s="24" t="str">
        <f t="shared" si="863"/>
        <v xml:space="preserve"> </v>
      </c>
      <c r="P1572" s="24">
        <f t="shared" si="864"/>
        <v>0</v>
      </c>
      <c r="Q1572" s="25">
        <f t="shared" si="865"/>
        <v>0</v>
      </c>
      <c r="R1572" s="26">
        <f t="shared" si="866"/>
        <v>0</v>
      </c>
      <c r="S1572" s="24" t="str">
        <f t="shared" si="867"/>
        <v/>
      </c>
      <c r="T1572" s="24" t="str">
        <f t="shared" si="868"/>
        <v/>
      </c>
      <c r="U1572" s="24" t="str">
        <f t="shared" si="869"/>
        <v/>
      </c>
      <c r="V1572" s="24" t="str">
        <f t="shared" si="870"/>
        <v/>
      </c>
      <c r="W1572" s="24" t="str">
        <f t="shared" si="871"/>
        <v/>
      </c>
      <c r="X1572" s="24" t="str">
        <f t="shared" si="872"/>
        <v/>
      </c>
      <c r="Y1572" s="24" t="str">
        <f t="shared" si="873"/>
        <v/>
      </c>
      <c r="Z1572" s="24" t="str">
        <f t="shared" si="874"/>
        <v/>
      </c>
      <c r="AA1572" s="24" t="b">
        <f t="shared" si="875"/>
        <v>0</v>
      </c>
      <c r="AB1572" s="34" t="str">
        <f t="shared" si="876"/>
        <v/>
      </c>
      <c r="AC1572" s="34">
        <f t="shared" si="877"/>
        <v>0</v>
      </c>
      <c r="AD1572" s="34">
        <f t="shared" si="878"/>
        <v>0</v>
      </c>
      <c r="AE1572" s="34" t="str">
        <f t="shared" si="879"/>
        <v xml:space="preserve"> 0</v>
      </c>
      <c r="AF1572" s="34">
        <f t="shared" si="880"/>
        <v>0</v>
      </c>
      <c r="AG1572" s="34">
        <f t="shared" si="881"/>
        <v>0</v>
      </c>
      <c r="AH1572" s="34" t="str">
        <f t="shared" si="882"/>
        <v/>
      </c>
      <c r="AI1572" s="172" t="str">
        <f>IF(AJ1572&lt;&gt;"",MAX(AI$3:AI1571)+1,"")</f>
        <v/>
      </c>
      <c r="AJ1572" s="172" t="str">
        <f t="shared" si="883"/>
        <v/>
      </c>
      <c r="AK1572" s="172" t="str">
        <f t="shared" si="884"/>
        <v/>
      </c>
      <c r="AL1572" s="172" t="str">
        <f t="shared" si="885"/>
        <v/>
      </c>
      <c r="AM1572" s="172" t="str">
        <f>IF(AN1572&lt;&gt;"",MAX(AM$3:AM1571)+1,"")</f>
        <v/>
      </c>
      <c r="AN1572" s="172" t="str">
        <f t="shared" si="886"/>
        <v/>
      </c>
      <c r="AO1572" s="172" t="str">
        <f t="shared" si="887"/>
        <v/>
      </c>
      <c r="AP1572" s="172" t="str">
        <f t="shared" si="888"/>
        <v/>
      </c>
      <c r="AQ1572" s="172" t="str">
        <f t="shared" si="889"/>
        <v/>
      </c>
      <c r="AR1572" s="172" t="str">
        <f>Table1[[#This Row],[Sex ]]&amp;Table1[[#This Row],[Month]]</f>
        <v/>
      </c>
    </row>
    <row r="1573" spans="2:44" x14ac:dyDescent="0.3">
      <c r="B1573" s="14"/>
      <c r="C1573" s="14"/>
      <c r="D1573" s="14"/>
      <c r="E1573" s="14"/>
      <c r="F1573" s="14"/>
      <c r="G1573" s="14"/>
      <c r="H1573" s="14"/>
      <c r="I1573" s="14"/>
      <c r="J1573" s="14"/>
      <c r="K1573" s="14"/>
      <c r="L1573" s="14"/>
      <c r="M1573" s="24" t="str">
        <f t="shared" si="861"/>
        <v/>
      </c>
      <c r="N1573" s="24" t="str">
        <f t="shared" si="862"/>
        <v/>
      </c>
      <c r="O1573" s="24" t="str">
        <f t="shared" si="863"/>
        <v xml:space="preserve"> </v>
      </c>
      <c r="P1573" s="24">
        <f t="shared" si="864"/>
        <v>0</v>
      </c>
      <c r="Q1573" s="25">
        <f t="shared" si="865"/>
        <v>0</v>
      </c>
      <c r="R1573" s="26">
        <f t="shared" si="866"/>
        <v>0</v>
      </c>
      <c r="S1573" s="24" t="str">
        <f t="shared" si="867"/>
        <v/>
      </c>
      <c r="T1573" s="24" t="str">
        <f t="shared" si="868"/>
        <v/>
      </c>
      <c r="U1573" s="24" t="str">
        <f t="shared" si="869"/>
        <v/>
      </c>
      <c r="V1573" s="24" t="str">
        <f t="shared" si="870"/>
        <v/>
      </c>
      <c r="W1573" s="24" t="str">
        <f t="shared" si="871"/>
        <v/>
      </c>
      <c r="X1573" s="24" t="str">
        <f t="shared" si="872"/>
        <v/>
      </c>
      <c r="Y1573" s="24" t="str">
        <f t="shared" si="873"/>
        <v/>
      </c>
      <c r="Z1573" s="24" t="str">
        <f t="shared" si="874"/>
        <v/>
      </c>
      <c r="AA1573" s="24" t="b">
        <f t="shared" si="875"/>
        <v>0</v>
      </c>
      <c r="AB1573" s="34" t="str">
        <f t="shared" si="876"/>
        <v/>
      </c>
      <c r="AC1573" s="34">
        <f t="shared" si="877"/>
        <v>0</v>
      </c>
      <c r="AD1573" s="34">
        <f t="shared" si="878"/>
        <v>0</v>
      </c>
      <c r="AE1573" s="34" t="str">
        <f t="shared" si="879"/>
        <v xml:space="preserve"> 0</v>
      </c>
      <c r="AF1573" s="34">
        <f t="shared" si="880"/>
        <v>0</v>
      </c>
      <c r="AG1573" s="34">
        <f t="shared" si="881"/>
        <v>0</v>
      </c>
      <c r="AH1573" s="34" t="str">
        <f t="shared" si="882"/>
        <v/>
      </c>
      <c r="AI1573" s="172" t="str">
        <f>IF(AJ1573&lt;&gt;"",MAX(AI$3:AI1572)+1,"")</f>
        <v/>
      </c>
      <c r="AJ1573" s="172" t="str">
        <f t="shared" si="883"/>
        <v/>
      </c>
      <c r="AK1573" s="172" t="str">
        <f t="shared" si="884"/>
        <v/>
      </c>
      <c r="AL1573" s="172" t="str">
        <f t="shared" si="885"/>
        <v/>
      </c>
      <c r="AM1573" s="172" t="str">
        <f>IF(AN1573&lt;&gt;"",MAX(AM$3:AM1572)+1,"")</f>
        <v/>
      </c>
      <c r="AN1573" s="172" t="str">
        <f t="shared" si="886"/>
        <v/>
      </c>
      <c r="AO1573" s="172" t="str">
        <f t="shared" si="887"/>
        <v/>
      </c>
      <c r="AP1573" s="172" t="str">
        <f t="shared" si="888"/>
        <v/>
      </c>
      <c r="AQ1573" s="172" t="str">
        <f t="shared" si="889"/>
        <v/>
      </c>
      <c r="AR1573" s="172" t="str">
        <f>Table1[[#This Row],[Sex ]]&amp;Table1[[#This Row],[Month]]</f>
        <v/>
      </c>
    </row>
    <row r="1574" spans="2:44" x14ac:dyDescent="0.3">
      <c r="B1574" s="14"/>
      <c r="C1574" s="14"/>
      <c r="D1574" s="14"/>
      <c r="E1574" s="14"/>
      <c r="F1574" s="14"/>
      <c r="G1574" s="14"/>
      <c r="H1574" s="14"/>
      <c r="I1574" s="14"/>
      <c r="J1574" s="14"/>
      <c r="K1574" s="14"/>
      <c r="L1574" s="14"/>
      <c r="M1574" s="24" t="str">
        <f t="shared" si="861"/>
        <v/>
      </c>
      <c r="N1574" s="24" t="str">
        <f t="shared" si="862"/>
        <v/>
      </c>
      <c r="O1574" s="24" t="str">
        <f t="shared" si="863"/>
        <v xml:space="preserve"> </v>
      </c>
      <c r="P1574" s="24">
        <f t="shared" si="864"/>
        <v>0</v>
      </c>
      <c r="Q1574" s="25">
        <f t="shared" si="865"/>
        <v>0</v>
      </c>
      <c r="R1574" s="26">
        <f t="shared" si="866"/>
        <v>0</v>
      </c>
      <c r="S1574" s="24" t="str">
        <f t="shared" si="867"/>
        <v/>
      </c>
      <c r="T1574" s="24" t="str">
        <f t="shared" si="868"/>
        <v/>
      </c>
      <c r="U1574" s="24" t="str">
        <f t="shared" si="869"/>
        <v/>
      </c>
      <c r="V1574" s="24" t="str">
        <f t="shared" si="870"/>
        <v/>
      </c>
      <c r="W1574" s="24" t="str">
        <f t="shared" si="871"/>
        <v/>
      </c>
      <c r="X1574" s="24" t="str">
        <f t="shared" si="872"/>
        <v/>
      </c>
      <c r="Y1574" s="24" t="str">
        <f t="shared" si="873"/>
        <v/>
      </c>
      <c r="Z1574" s="24" t="str">
        <f t="shared" si="874"/>
        <v/>
      </c>
      <c r="AA1574" s="24" t="b">
        <f t="shared" si="875"/>
        <v>0</v>
      </c>
      <c r="AB1574" s="34" t="str">
        <f t="shared" si="876"/>
        <v/>
      </c>
      <c r="AC1574" s="34">
        <f t="shared" si="877"/>
        <v>0</v>
      </c>
      <c r="AD1574" s="34">
        <f t="shared" si="878"/>
        <v>0</v>
      </c>
      <c r="AE1574" s="34" t="str">
        <f t="shared" si="879"/>
        <v xml:space="preserve"> 0</v>
      </c>
      <c r="AF1574" s="34">
        <f t="shared" si="880"/>
        <v>0</v>
      </c>
      <c r="AG1574" s="34">
        <f t="shared" si="881"/>
        <v>0</v>
      </c>
      <c r="AH1574" s="34" t="str">
        <f t="shared" si="882"/>
        <v/>
      </c>
      <c r="AI1574" s="172" t="str">
        <f>IF(AJ1574&lt;&gt;"",MAX(AI$3:AI1573)+1,"")</f>
        <v/>
      </c>
      <c r="AJ1574" s="172" t="str">
        <f t="shared" si="883"/>
        <v/>
      </c>
      <c r="AK1574" s="172" t="str">
        <f t="shared" si="884"/>
        <v/>
      </c>
      <c r="AL1574" s="172" t="str">
        <f t="shared" si="885"/>
        <v/>
      </c>
      <c r="AM1574" s="172" t="str">
        <f>IF(AN1574&lt;&gt;"",MAX(AM$3:AM1573)+1,"")</f>
        <v/>
      </c>
      <c r="AN1574" s="172" t="str">
        <f t="shared" si="886"/>
        <v/>
      </c>
      <c r="AO1574" s="172" t="str">
        <f t="shared" si="887"/>
        <v/>
      </c>
      <c r="AP1574" s="172" t="str">
        <f t="shared" si="888"/>
        <v/>
      </c>
      <c r="AQ1574" s="172" t="str">
        <f t="shared" si="889"/>
        <v/>
      </c>
      <c r="AR1574" s="172" t="str">
        <f>Table1[[#This Row],[Sex ]]&amp;Table1[[#This Row],[Month]]</f>
        <v/>
      </c>
    </row>
    <row r="1575" spans="2:44" x14ac:dyDescent="0.3">
      <c r="B1575" s="14"/>
      <c r="C1575" s="14"/>
      <c r="D1575" s="14"/>
      <c r="E1575" s="14"/>
      <c r="F1575" s="14"/>
      <c r="G1575" s="14"/>
      <c r="H1575" s="14"/>
      <c r="I1575" s="14"/>
      <c r="J1575" s="14"/>
      <c r="K1575" s="14"/>
      <c r="L1575" s="14"/>
      <c r="M1575" s="24" t="str">
        <f t="shared" si="861"/>
        <v/>
      </c>
      <c r="N1575" s="24" t="str">
        <f t="shared" si="862"/>
        <v/>
      </c>
      <c r="O1575" s="24" t="str">
        <f t="shared" si="863"/>
        <v xml:space="preserve"> </v>
      </c>
      <c r="P1575" s="24">
        <f t="shared" si="864"/>
        <v>0</v>
      </c>
      <c r="Q1575" s="25">
        <f t="shared" si="865"/>
        <v>0</v>
      </c>
      <c r="R1575" s="26">
        <f t="shared" si="866"/>
        <v>0</v>
      </c>
      <c r="S1575" s="24" t="str">
        <f t="shared" si="867"/>
        <v/>
      </c>
      <c r="T1575" s="24" t="str">
        <f t="shared" si="868"/>
        <v/>
      </c>
      <c r="U1575" s="24" t="str">
        <f t="shared" si="869"/>
        <v/>
      </c>
      <c r="V1575" s="24" t="str">
        <f t="shared" si="870"/>
        <v/>
      </c>
      <c r="W1575" s="24" t="str">
        <f t="shared" si="871"/>
        <v/>
      </c>
      <c r="X1575" s="24" t="str">
        <f t="shared" si="872"/>
        <v/>
      </c>
      <c r="Y1575" s="24" t="str">
        <f t="shared" si="873"/>
        <v/>
      </c>
      <c r="Z1575" s="24" t="str">
        <f t="shared" si="874"/>
        <v/>
      </c>
      <c r="AA1575" s="24" t="b">
        <f t="shared" si="875"/>
        <v>0</v>
      </c>
      <c r="AB1575" s="34" t="str">
        <f t="shared" si="876"/>
        <v/>
      </c>
      <c r="AC1575" s="34">
        <f t="shared" si="877"/>
        <v>0</v>
      </c>
      <c r="AD1575" s="34">
        <f t="shared" si="878"/>
        <v>0</v>
      </c>
      <c r="AE1575" s="34" t="str">
        <f t="shared" si="879"/>
        <v xml:space="preserve"> 0</v>
      </c>
      <c r="AF1575" s="34">
        <f t="shared" si="880"/>
        <v>0</v>
      </c>
      <c r="AG1575" s="34">
        <f t="shared" si="881"/>
        <v>0</v>
      </c>
      <c r="AH1575" s="34" t="str">
        <f t="shared" si="882"/>
        <v/>
      </c>
      <c r="AI1575" s="172" t="str">
        <f>IF(AJ1575&lt;&gt;"",MAX(AI$3:AI1574)+1,"")</f>
        <v/>
      </c>
      <c r="AJ1575" s="172" t="str">
        <f t="shared" si="883"/>
        <v/>
      </c>
      <c r="AK1575" s="172" t="str">
        <f t="shared" si="884"/>
        <v/>
      </c>
      <c r="AL1575" s="172" t="str">
        <f t="shared" si="885"/>
        <v/>
      </c>
      <c r="AM1575" s="172" t="str">
        <f>IF(AN1575&lt;&gt;"",MAX(AM$3:AM1574)+1,"")</f>
        <v/>
      </c>
      <c r="AN1575" s="172" t="str">
        <f t="shared" si="886"/>
        <v/>
      </c>
      <c r="AO1575" s="172" t="str">
        <f t="shared" si="887"/>
        <v/>
      </c>
      <c r="AP1575" s="172" t="str">
        <f t="shared" si="888"/>
        <v/>
      </c>
      <c r="AQ1575" s="172" t="str">
        <f t="shared" si="889"/>
        <v/>
      </c>
      <c r="AR1575" s="172" t="str">
        <f>Table1[[#This Row],[Sex ]]&amp;Table1[[#This Row],[Month]]</f>
        <v/>
      </c>
    </row>
    <row r="1576" spans="2:44" x14ac:dyDescent="0.3">
      <c r="B1576" s="14"/>
      <c r="C1576" s="14"/>
      <c r="D1576" s="14"/>
      <c r="E1576" s="14"/>
      <c r="F1576" s="14"/>
      <c r="G1576" s="14"/>
      <c r="H1576" s="14"/>
      <c r="I1576" s="14"/>
      <c r="J1576" s="14"/>
      <c r="K1576" s="14"/>
      <c r="L1576" s="14"/>
      <c r="M1576" s="24" t="str">
        <f t="shared" si="861"/>
        <v/>
      </c>
      <c r="N1576" s="24" t="str">
        <f t="shared" si="862"/>
        <v/>
      </c>
      <c r="O1576" s="24" t="str">
        <f t="shared" si="863"/>
        <v xml:space="preserve"> </v>
      </c>
      <c r="P1576" s="24">
        <f t="shared" si="864"/>
        <v>0</v>
      </c>
      <c r="Q1576" s="25">
        <f t="shared" si="865"/>
        <v>0</v>
      </c>
      <c r="R1576" s="26">
        <f t="shared" si="866"/>
        <v>0</v>
      </c>
      <c r="S1576" s="24" t="str">
        <f t="shared" si="867"/>
        <v/>
      </c>
      <c r="T1576" s="24" t="str">
        <f t="shared" si="868"/>
        <v/>
      </c>
      <c r="U1576" s="24" t="str">
        <f t="shared" si="869"/>
        <v/>
      </c>
      <c r="V1576" s="24" t="str">
        <f t="shared" si="870"/>
        <v/>
      </c>
      <c r="W1576" s="24" t="str">
        <f t="shared" si="871"/>
        <v/>
      </c>
      <c r="X1576" s="24" t="str">
        <f t="shared" si="872"/>
        <v/>
      </c>
      <c r="Y1576" s="24" t="str">
        <f t="shared" si="873"/>
        <v/>
      </c>
      <c r="Z1576" s="24" t="str">
        <f t="shared" si="874"/>
        <v/>
      </c>
      <c r="AA1576" s="24" t="b">
        <f t="shared" si="875"/>
        <v>0</v>
      </c>
      <c r="AB1576" s="34" t="str">
        <f t="shared" si="876"/>
        <v/>
      </c>
      <c r="AC1576" s="34">
        <f t="shared" si="877"/>
        <v>0</v>
      </c>
      <c r="AD1576" s="34">
        <f t="shared" si="878"/>
        <v>0</v>
      </c>
      <c r="AE1576" s="34" t="str">
        <f t="shared" si="879"/>
        <v xml:space="preserve"> 0</v>
      </c>
      <c r="AF1576" s="34">
        <f t="shared" si="880"/>
        <v>0</v>
      </c>
      <c r="AG1576" s="34">
        <f t="shared" si="881"/>
        <v>0</v>
      </c>
      <c r="AH1576" s="34" t="str">
        <f t="shared" si="882"/>
        <v/>
      </c>
      <c r="AI1576" s="172" t="str">
        <f>IF(AJ1576&lt;&gt;"",MAX(AI$3:AI1575)+1,"")</f>
        <v/>
      </c>
      <c r="AJ1576" s="172" t="str">
        <f t="shared" si="883"/>
        <v/>
      </c>
      <c r="AK1576" s="172" t="str">
        <f t="shared" si="884"/>
        <v/>
      </c>
      <c r="AL1576" s="172" t="str">
        <f t="shared" si="885"/>
        <v/>
      </c>
      <c r="AM1576" s="172" t="str">
        <f>IF(AN1576&lt;&gt;"",MAX(AM$3:AM1575)+1,"")</f>
        <v/>
      </c>
      <c r="AN1576" s="172" t="str">
        <f t="shared" si="886"/>
        <v/>
      </c>
      <c r="AO1576" s="172" t="str">
        <f t="shared" si="887"/>
        <v/>
      </c>
      <c r="AP1576" s="172" t="str">
        <f t="shared" si="888"/>
        <v/>
      </c>
      <c r="AQ1576" s="172" t="str">
        <f t="shared" si="889"/>
        <v/>
      </c>
      <c r="AR1576" s="172" t="str">
        <f>Table1[[#This Row],[Sex ]]&amp;Table1[[#This Row],[Month]]</f>
        <v/>
      </c>
    </row>
    <row r="1577" spans="2:44" x14ac:dyDescent="0.3">
      <c r="B1577" s="14"/>
      <c r="C1577" s="14"/>
      <c r="D1577" s="14"/>
      <c r="E1577" s="14"/>
      <c r="F1577" s="14"/>
      <c r="G1577" s="14"/>
      <c r="H1577" s="14"/>
      <c r="I1577" s="14"/>
      <c r="J1577" s="14"/>
      <c r="K1577" s="14"/>
      <c r="L1577" s="14"/>
      <c r="M1577" s="24" t="str">
        <f t="shared" si="861"/>
        <v/>
      </c>
      <c r="N1577" s="24" t="str">
        <f t="shared" si="862"/>
        <v/>
      </c>
      <c r="O1577" s="24" t="str">
        <f t="shared" si="863"/>
        <v xml:space="preserve"> </v>
      </c>
      <c r="P1577" s="24">
        <f t="shared" si="864"/>
        <v>0</v>
      </c>
      <c r="Q1577" s="25">
        <f t="shared" si="865"/>
        <v>0</v>
      </c>
      <c r="R1577" s="26">
        <f t="shared" si="866"/>
        <v>0</v>
      </c>
      <c r="S1577" s="24" t="str">
        <f t="shared" si="867"/>
        <v/>
      </c>
      <c r="T1577" s="24" t="str">
        <f t="shared" si="868"/>
        <v/>
      </c>
      <c r="U1577" s="24" t="str">
        <f t="shared" si="869"/>
        <v/>
      </c>
      <c r="V1577" s="24" t="str">
        <f t="shared" si="870"/>
        <v/>
      </c>
      <c r="W1577" s="24" t="str">
        <f t="shared" si="871"/>
        <v/>
      </c>
      <c r="X1577" s="24" t="str">
        <f t="shared" si="872"/>
        <v/>
      </c>
      <c r="Y1577" s="24" t="str">
        <f t="shared" si="873"/>
        <v/>
      </c>
      <c r="Z1577" s="24" t="str">
        <f t="shared" si="874"/>
        <v/>
      </c>
      <c r="AA1577" s="24" t="b">
        <f t="shared" si="875"/>
        <v>0</v>
      </c>
      <c r="AB1577" s="34" t="str">
        <f t="shared" si="876"/>
        <v/>
      </c>
      <c r="AC1577" s="34">
        <f t="shared" si="877"/>
        <v>0</v>
      </c>
      <c r="AD1577" s="34">
        <f t="shared" si="878"/>
        <v>0</v>
      </c>
      <c r="AE1577" s="34" t="str">
        <f t="shared" si="879"/>
        <v xml:space="preserve"> 0</v>
      </c>
      <c r="AF1577" s="34">
        <f t="shared" si="880"/>
        <v>0</v>
      </c>
      <c r="AG1577" s="34">
        <f t="shared" si="881"/>
        <v>0</v>
      </c>
      <c r="AH1577" s="34" t="str">
        <f t="shared" si="882"/>
        <v/>
      </c>
      <c r="AI1577" s="172" t="str">
        <f>IF(AJ1577&lt;&gt;"",MAX(AI$3:AI1576)+1,"")</f>
        <v/>
      </c>
      <c r="AJ1577" s="172" t="str">
        <f t="shared" si="883"/>
        <v/>
      </c>
      <c r="AK1577" s="172" t="str">
        <f t="shared" si="884"/>
        <v/>
      </c>
      <c r="AL1577" s="172" t="str">
        <f t="shared" si="885"/>
        <v/>
      </c>
      <c r="AM1577" s="172" t="str">
        <f>IF(AN1577&lt;&gt;"",MAX(AM$3:AM1576)+1,"")</f>
        <v/>
      </c>
      <c r="AN1577" s="172" t="str">
        <f t="shared" si="886"/>
        <v/>
      </c>
      <c r="AO1577" s="172" t="str">
        <f t="shared" si="887"/>
        <v/>
      </c>
      <c r="AP1577" s="172" t="str">
        <f t="shared" si="888"/>
        <v/>
      </c>
      <c r="AQ1577" s="172" t="str">
        <f t="shared" si="889"/>
        <v/>
      </c>
      <c r="AR1577" s="172" t="str">
        <f>Table1[[#This Row],[Sex ]]&amp;Table1[[#This Row],[Month]]</f>
        <v/>
      </c>
    </row>
    <row r="1578" spans="2:44" x14ac:dyDescent="0.3">
      <c r="B1578" s="14"/>
      <c r="C1578" s="14"/>
      <c r="D1578" s="14"/>
      <c r="E1578" s="14"/>
      <c r="F1578" s="14"/>
      <c r="G1578" s="14"/>
      <c r="H1578" s="14"/>
      <c r="I1578" s="14"/>
      <c r="J1578" s="14"/>
      <c r="K1578" s="14"/>
      <c r="L1578" s="14"/>
      <c r="M1578" s="24" t="str">
        <f t="shared" si="861"/>
        <v/>
      </c>
      <c r="N1578" s="24" t="str">
        <f t="shared" si="862"/>
        <v/>
      </c>
      <c r="O1578" s="24" t="str">
        <f t="shared" si="863"/>
        <v xml:space="preserve"> </v>
      </c>
      <c r="P1578" s="24">
        <f t="shared" si="864"/>
        <v>0</v>
      </c>
      <c r="Q1578" s="25">
        <f t="shared" si="865"/>
        <v>0</v>
      </c>
      <c r="R1578" s="26">
        <f t="shared" si="866"/>
        <v>0</v>
      </c>
      <c r="S1578" s="24" t="str">
        <f t="shared" si="867"/>
        <v/>
      </c>
      <c r="T1578" s="24" t="str">
        <f t="shared" si="868"/>
        <v/>
      </c>
      <c r="U1578" s="24" t="str">
        <f t="shared" si="869"/>
        <v/>
      </c>
      <c r="V1578" s="24" t="str">
        <f t="shared" si="870"/>
        <v/>
      </c>
      <c r="W1578" s="24" t="str">
        <f t="shared" si="871"/>
        <v/>
      </c>
      <c r="X1578" s="24" t="str">
        <f t="shared" si="872"/>
        <v/>
      </c>
      <c r="Y1578" s="24" t="str">
        <f t="shared" si="873"/>
        <v/>
      </c>
      <c r="Z1578" s="24" t="str">
        <f t="shared" si="874"/>
        <v/>
      </c>
      <c r="AA1578" s="24" t="b">
        <f t="shared" si="875"/>
        <v>0</v>
      </c>
      <c r="AB1578" s="34" t="str">
        <f t="shared" si="876"/>
        <v/>
      </c>
      <c r="AC1578" s="34">
        <f t="shared" si="877"/>
        <v>0</v>
      </c>
      <c r="AD1578" s="34">
        <f t="shared" si="878"/>
        <v>0</v>
      </c>
      <c r="AE1578" s="34" t="str">
        <f t="shared" si="879"/>
        <v xml:space="preserve"> 0</v>
      </c>
      <c r="AF1578" s="34">
        <f t="shared" si="880"/>
        <v>0</v>
      </c>
      <c r="AG1578" s="34">
        <f t="shared" si="881"/>
        <v>0</v>
      </c>
      <c r="AH1578" s="34" t="str">
        <f t="shared" si="882"/>
        <v/>
      </c>
      <c r="AI1578" s="172" t="str">
        <f>IF(AJ1578&lt;&gt;"",MAX(AI$3:AI1577)+1,"")</f>
        <v/>
      </c>
      <c r="AJ1578" s="172" t="str">
        <f t="shared" si="883"/>
        <v/>
      </c>
      <c r="AK1578" s="172" t="str">
        <f t="shared" si="884"/>
        <v/>
      </c>
      <c r="AL1578" s="172" t="str">
        <f t="shared" si="885"/>
        <v/>
      </c>
      <c r="AM1578" s="172" t="str">
        <f>IF(AN1578&lt;&gt;"",MAX(AM$3:AM1577)+1,"")</f>
        <v/>
      </c>
      <c r="AN1578" s="172" t="str">
        <f t="shared" si="886"/>
        <v/>
      </c>
      <c r="AO1578" s="172" t="str">
        <f t="shared" si="887"/>
        <v/>
      </c>
      <c r="AP1578" s="172" t="str">
        <f t="shared" si="888"/>
        <v/>
      </c>
      <c r="AQ1578" s="172" t="str">
        <f t="shared" si="889"/>
        <v/>
      </c>
      <c r="AR1578" s="172" t="str">
        <f>Table1[[#This Row],[Sex ]]&amp;Table1[[#This Row],[Month]]</f>
        <v/>
      </c>
    </row>
    <row r="1579" spans="2:44" x14ac:dyDescent="0.3">
      <c r="B1579" s="14"/>
      <c r="C1579" s="14"/>
      <c r="D1579" s="14"/>
      <c r="E1579" s="14"/>
      <c r="F1579" s="14"/>
      <c r="G1579" s="14"/>
      <c r="H1579" s="14"/>
      <c r="I1579" s="14"/>
      <c r="J1579" s="14"/>
      <c r="K1579" s="14"/>
      <c r="L1579" s="14"/>
      <c r="M1579" s="24" t="str">
        <f t="shared" ref="M1579:M1642" si="890">IF(I3579&lt;&gt;"",IF(SUM(I3579:I3579)&lt;99,IF(I3579=J3579,I3579,""),""),"")</f>
        <v/>
      </c>
      <c r="N1579" s="24" t="str">
        <f t="shared" ref="N1579:N1642" si="891">IF(H3579&lt;&gt;"",IF(H3579&lt;4,1,IF(H3579&lt;7,2,IF(H3579&lt;10,3,4))),"")</f>
        <v/>
      </c>
      <c r="O1579" s="24" t="str">
        <f t="shared" ref="O1579:O1642" si="892">IF(SUM(I3579:I3579)&lt;99,J3579&amp;" "&amp;I3579,99&amp;" "&amp;99)</f>
        <v xml:space="preserve"> </v>
      </c>
      <c r="P1579" s="24">
        <f t="shared" ref="P1579:P1642" si="893">(J3579+I3579)/2</f>
        <v>0</v>
      </c>
      <c r="Q1579" s="25">
        <f t="shared" ref="Q1579:Q1642" si="894">IF(SUM(I3579:J3579)&lt;99,(I3579-P1579)^2+(J3579-P1579)^2,0)</f>
        <v>0</v>
      </c>
      <c r="R1579" s="26">
        <f t="shared" ref="R1579:R1642" si="895">IF(SUM(I3579:I3579)&lt;99,IF(J3579=0,IF(I3579=0,0,((Q1579)^0.5)/P1579),((Q1579)^0.5)/P1579),"")</f>
        <v>0</v>
      </c>
      <c r="S1579" s="24" t="str">
        <f t="shared" ref="S1579:S1642" si="896">IF(SUM(I3579+J3579)&lt;98,IF(I3579&lt;&gt;"",H3579,""),"")</f>
        <v/>
      </c>
      <c r="T1579" s="24" t="str">
        <f t="shared" ref="T1579:T1642" si="897">IF(SUM(I3579+J3579)&lt;98,IF(J3579&lt;&gt;"",H3579,""),"")</f>
        <v/>
      </c>
      <c r="U1579" s="24" t="str">
        <f t="shared" ref="U1579:U1642" si="898">IF(SUM(I3579+J3579)&lt;99,IF(K3579&lt;&gt;"",H3579,""),"")</f>
        <v/>
      </c>
      <c r="V1579" s="24" t="str">
        <f t="shared" ref="V1579:V1642" si="899">IF(J3579&lt;99,IF(M1579&lt;&gt;"",L3579,""),"")</f>
        <v/>
      </c>
      <c r="W1579" s="24" t="str">
        <f t="shared" ref="W1579:W1642" si="900">IF(J3579&gt;98,99,IF(K3579&gt;98,99,IF(K3579+J3579=198,99,IF(K3579&lt;&gt;"",ABS(J3579-K3579),""))))</f>
        <v/>
      </c>
      <c r="X1579" s="24" t="str">
        <f t="shared" ref="X1579:X1642" si="901">IF(I3579&lt;&gt;0,IF(I3579-J3579&lt;&gt;0,"",H3579),"")</f>
        <v/>
      </c>
      <c r="Y1579" s="24" t="str">
        <f t="shared" ref="Y1579:Y1642" si="902">IF(J3579&lt;&gt;"",H3579,"")</f>
        <v/>
      </c>
      <c r="Z1579" s="24" t="str">
        <f t="shared" ref="Z1579:Z1642" si="903">IF(SUM(I3579+J3579)&lt;98,IF(I3579&lt;&gt;"",G3579,""),"")</f>
        <v/>
      </c>
      <c r="AA1579" s="24" t="b">
        <f t="shared" ref="AA1579:AA1642" si="904">IF(I3579&lt;&gt;"",IF(SUM(I3579:J3579)&gt;98,"",IF(I3579-J3579=0,G3579,"")))</f>
        <v>0</v>
      </c>
      <c r="AB1579" s="34" t="str">
        <f t="shared" ref="AB1579:AB1642" si="905">IF(SUM(I3579:J3579)&gt;98,G3579,"")</f>
        <v/>
      </c>
      <c r="AC1579" s="34">
        <f t="shared" ref="AC1579:AC1642" si="906">IF(SUM(I3579+J3579)&lt;99,L3579,"")</f>
        <v>0</v>
      </c>
      <c r="AD1579" s="34">
        <f t="shared" ref="AD1579:AD1642" si="907">IF(AA1579&lt;&gt;"",AC1579,"")</f>
        <v>0</v>
      </c>
      <c r="AE1579" s="34" t="str">
        <f t="shared" ref="AE1579:AE1642" si="908">H3579&amp;" "&amp;I3579-J3579</f>
        <v xml:space="preserve"> 0</v>
      </c>
      <c r="AF1579" s="34">
        <f t="shared" ref="AF1579:AF1642" si="909">IF(SUM(I3579+J3579)&lt;99,J3579,"")</f>
        <v>0</v>
      </c>
      <c r="AG1579" s="34">
        <f t="shared" ref="AG1579:AG1642" si="910">IF(AF1579&lt;&gt;"",I3579,"")</f>
        <v>0</v>
      </c>
      <c r="AH1579" s="34" t="str">
        <f t="shared" ref="AH1579:AH1642" si="911">IF(I3579&lt;&gt;"",IF((I3579+J3579)&gt;98,"",I3579-J3579),"")</f>
        <v/>
      </c>
      <c r="AI1579" s="172" t="str">
        <f>IF(AJ1579&lt;&gt;"",MAX(AI$3:AI1578)+1,"")</f>
        <v/>
      </c>
      <c r="AJ1579" s="172" t="str">
        <f t="shared" ref="AJ1579:AJ1642" si="912">IF(SUM(I3579:J3579)&lt;98,IF(G3579="F",G3579,""),"")</f>
        <v/>
      </c>
      <c r="AK1579" s="172" t="str">
        <f t="shared" ref="AK1579:AK1642" si="913">IF(AJ1579&lt;&gt;"",F3579,"")</f>
        <v/>
      </c>
      <c r="AL1579" s="172" t="str">
        <f t="shared" ref="AL1579:AL1642" si="914">IF(AK1579&lt;&gt;"",J3579,"")</f>
        <v/>
      </c>
      <c r="AM1579" s="172" t="str">
        <f>IF(AN1579&lt;&gt;"",MAX(AM$3:AM1578)+1,"")</f>
        <v/>
      </c>
      <c r="AN1579" s="172" t="str">
        <f t="shared" ref="AN1579:AN1642" si="915">IF(SUM(I3579:J3579)&lt;98,IF(G3579="M",G3579,""),"")</f>
        <v/>
      </c>
      <c r="AO1579" s="172" t="str">
        <f t="shared" ref="AO1579:AO1642" si="916">IF(AN1579&lt;&gt;"",F3579,"")</f>
        <v/>
      </c>
      <c r="AP1579" s="172" t="str">
        <f t="shared" ref="AP1579:AP1642" si="917">IF(AO1579&lt;&gt;"",J3579,"")</f>
        <v/>
      </c>
      <c r="AQ1579" s="172" t="str">
        <f t="shared" ref="AQ1579:AQ1642" si="918">IF(K3579&lt;&gt;"",J3579&amp;" "&amp;(J3579-K3579),"")</f>
        <v/>
      </c>
      <c r="AR1579" s="172" t="str">
        <f>Table1[[#This Row],[Sex ]]&amp;Table1[[#This Row],[Month]]</f>
        <v/>
      </c>
    </row>
    <row r="1580" spans="2:44" x14ac:dyDescent="0.3">
      <c r="B1580" s="14"/>
      <c r="C1580" s="14"/>
      <c r="D1580" s="14"/>
      <c r="E1580" s="14"/>
      <c r="F1580" s="14"/>
      <c r="G1580" s="14"/>
      <c r="H1580" s="14"/>
      <c r="I1580" s="14"/>
      <c r="J1580" s="14"/>
      <c r="K1580" s="14"/>
      <c r="L1580" s="14"/>
      <c r="M1580" s="24" t="str">
        <f t="shared" si="890"/>
        <v/>
      </c>
      <c r="N1580" s="24" t="str">
        <f t="shared" si="891"/>
        <v/>
      </c>
      <c r="O1580" s="24" t="str">
        <f t="shared" si="892"/>
        <v xml:space="preserve"> </v>
      </c>
      <c r="P1580" s="24">
        <f t="shared" si="893"/>
        <v>0</v>
      </c>
      <c r="Q1580" s="25">
        <f t="shared" si="894"/>
        <v>0</v>
      </c>
      <c r="R1580" s="26">
        <f t="shared" si="895"/>
        <v>0</v>
      </c>
      <c r="S1580" s="24" t="str">
        <f t="shared" si="896"/>
        <v/>
      </c>
      <c r="T1580" s="24" t="str">
        <f t="shared" si="897"/>
        <v/>
      </c>
      <c r="U1580" s="24" t="str">
        <f t="shared" si="898"/>
        <v/>
      </c>
      <c r="V1580" s="24" t="str">
        <f t="shared" si="899"/>
        <v/>
      </c>
      <c r="W1580" s="24" t="str">
        <f t="shared" si="900"/>
        <v/>
      </c>
      <c r="X1580" s="24" t="str">
        <f t="shared" si="901"/>
        <v/>
      </c>
      <c r="Y1580" s="24" t="str">
        <f t="shared" si="902"/>
        <v/>
      </c>
      <c r="Z1580" s="24" t="str">
        <f t="shared" si="903"/>
        <v/>
      </c>
      <c r="AA1580" s="24" t="b">
        <f t="shared" si="904"/>
        <v>0</v>
      </c>
      <c r="AB1580" s="34" t="str">
        <f t="shared" si="905"/>
        <v/>
      </c>
      <c r="AC1580" s="34">
        <f t="shared" si="906"/>
        <v>0</v>
      </c>
      <c r="AD1580" s="34">
        <f t="shared" si="907"/>
        <v>0</v>
      </c>
      <c r="AE1580" s="34" t="str">
        <f t="shared" si="908"/>
        <v xml:space="preserve"> 0</v>
      </c>
      <c r="AF1580" s="34">
        <f t="shared" si="909"/>
        <v>0</v>
      </c>
      <c r="AG1580" s="34">
        <f t="shared" si="910"/>
        <v>0</v>
      </c>
      <c r="AH1580" s="34" t="str">
        <f t="shared" si="911"/>
        <v/>
      </c>
      <c r="AI1580" s="172" t="str">
        <f>IF(AJ1580&lt;&gt;"",MAX(AI$3:AI1579)+1,"")</f>
        <v/>
      </c>
      <c r="AJ1580" s="172" t="str">
        <f t="shared" si="912"/>
        <v/>
      </c>
      <c r="AK1580" s="172" t="str">
        <f t="shared" si="913"/>
        <v/>
      </c>
      <c r="AL1580" s="172" t="str">
        <f t="shared" si="914"/>
        <v/>
      </c>
      <c r="AM1580" s="172" t="str">
        <f>IF(AN1580&lt;&gt;"",MAX(AM$3:AM1579)+1,"")</f>
        <v/>
      </c>
      <c r="AN1580" s="172" t="str">
        <f t="shared" si="915"/>
        <v/>
      </c>
      <c r="AO1580" s="172" t="str">
        <f t="shared" si="916"/>
        <v/>
      </c>
      <c r="AP1580" s="172" t="str">
        <f t="shared" si="917"/>
        <v/>
      </c>
      <c r="AQ1580" s="172" t="str">
        <f t="shared" si="918"/>
        <v/>
      </c>
      <c r="AR1580" s="172" t="str">
        <f>Table1[[#This Row],[Sex ]]&amp;Table1[[#This Row],[Month]]</f>
        <v/>
      </c>
    </row>
    <row r="1581" spans="2:44" x14ac:dyDescent="0.3">
      <c r="B1581" s="14"/>
      <c r="C1581" s="14"/>
      <c r="D1581" s="14"/>
      <c r="E1581" s="14"/>
      <c r="F1581" s="14"/>
      <c r="G1581" s="14"/>
      <c r="H1581" s="14"/>
      <c r="I1581" s="14"/>
      <c r="J1581" s="14"/>
      <c r="K1581" s="14"/>
      <c r="L1581" s="14"/>
      <c r="M1581" s="24" t="str">
        <f t="shared" si="890"/>
        <v/>
      </c>
      <c r="N1581" s="24" t="str">
        <f t="shared" si="891"/>
        <v/>
      </c>
      <c r="O1581" s="24" t="str">
        <f t="shared" si="892"/>
        <v xml:space="preserve"> </v>
      </c>
      <c r="P1581" s="24">
        <f t="shared" si="893"/>
        <v>0</v>
      </c>
      <c r="Q1581" s="25">
        <f t="shared" si="894"/>
        <v>0</v>
      </c>
      <c r="R1581" s="26">
        <f t="shared" si="895"/>
        <v>0</v>
      </c>
      <c r="S1581" s="24" t="str">
        <f t="shared" si="896"/>
        <v/>
      </c>
      <c r="T1581" s="24" t="str">
        <f t="shared" si="897"/>
        <v/>
      </c>
      <c r="U1581" s="24" t="str">
        <f t="shared" si="898"/>
        <v/>
      </c>
      <c r="V1581" s="24" t="str">
        <f t="shared" si="899"/>
        <v/>
      </c>
      <c r="W1581" s="24" t="str">
        <f t="shared" si="900"/>
        <v/>
      </c>
      <c r="X1581" s="24" t="str">
        <f t="shared" si="901"/>
        <v/>
      </c>
      <c r="Y1581" s="24" t="str">
        <f t="shared" si="902"/>
        <v/>
      </c>
      <c r="Z1581" s="24" t="str">
        <f t="shared" si="903"/>
        <v/>
      </c>
      <c r="AA1581" s="24" t="b">
        <f t="shared" si="904"/>
        <v>0</v>
      </c>
      <c r="AB1581" s="34" t="str">
        <f t="shared" si="905"/>
        <v/>
      </c>
      <c r="AC1581" s="34">
        <f t="shared" si="906"/>
        <v>0</v>
      </c>
      <c r="AD1581" s="34">
        <f t="shared" si="907"/>
        <v>0</v>
      </c>
      <c r="AE1581" s="34" t="str">
        <f t="shared" si="908"/>
        <v xml:space="preserve"> 0</v>
      </c>
      <c r="AF1581" s="34">
        <f t="shared" si="909"/>
        <v>0</v>
      </c>
      <c r="AG1581" s="34">
        <f t="shared" si="910"/>
        <v>0</v>
      </c>
      <c r="AH1581" s="34" t="str">
        <f t="shared" si="911"/>
        <v/>
      </c>
      <c r="AI1581" s="172" t="str">
        <f>IF(AJ1581&lt;&gt;"",MAX(AI$3:AI1580)+1,"")</f>
        <v/>
      </c>
      <c r="AJ1581" s="172" t="str">
        <f t="shared" si="912"/>
        <v/>
      </c>
      <c r="AK1581" s="172" t="str">
        <f t="shared" si="913"/>
        <v/>
      </c>
      <c r="AL1581" s="172" t="str">
        <f t="shared" si="914"/>
        <v/>
      </c>
      <c r="AM1581" s="172" t="str">
        <f>IF(AN1581&lt;&gt;"",MAX(AM$3:AM1580)+1,"")</f>
        <v/>
      </c>
      <c r="AN1581" s="172" t="str">
        <f t="shared" si="915"/>
        <v/>
      </c>
      <c r="AO1581" s="172" t="str">
        <f t="shared" si="916"/>
        <v/>
      </c>
      <c r="AP1581" s="172" t="str">
        <f t="shared" si="917"/>
        <v/>
      </c>
      <c r="AQ1581" s="172" t="str">
        <f t="shared" si="918"/>
        <v/>
      </c>
      <c r="AR1581" s="172" t="str">
        <f>Table1[[#This Row],[Sex ]]&amp;Table1[[#This Row],[Month]]</f>
        <v/>
      </c>
    </row>
    <row r="1582" spans="2:44" x14ac:dyDescent="0.3">
      <c r="B1582" s="14"/>
      <c r="C1582" s="14"/>
      <c r="D1582" s="14"/>
      <c r="E1582" s="14"/>
      <c r="F1582" s="14"/>
      <c r="G1582" s="14"/>
      <c r="H1582" s="14"/>
      <c r="I1582" s="14"/>
      <c r="J1582" s="14"/>
      <c r="K1582" s="14"/>
      <c r="L1582" s="14"/>
      <c r="M1582" s="24" t="str">
        <f t="shared" si="890"/>
        <v/>
      </c>
      <c r="N1582" s="24" t="str">
        <f t="shared" si="891"/>
        <v/>
      </c>
      <c r="O1582" s="24" t="str">
        <f t="shared" si="892"/>
        <v xml:space="preserve"> </v>
      </c>
      <c r="P1582" s="24">
        <f t="shared" si="893"/>
        <v>0</v>
      </c>
      <c r="Q1582" s="25">
        <f t="shared" si="894"/>
        <v>0</v>
      </c>
      <c r="R1582" s="26">
        <f t="shared" si="895"/>
        <v>0</v>
      </c>
      <c r="S1582" s="24" t="str">
        <f t="shared" si="896"/>
        <v/>
      </c>
      <c r="T1582" s="24" t="str">
        <f t="shared" si="897"/>
        <v/>
      </c>
      <c r="U1582" s="24" t="str">
        <f t="shared" si="898"/>
        <v/>
      </c>
      <c r="V1582" s="24" t="str">
        <f t="shared" si="899"/>
        <v/>
      </c>
      <c r="W1582" s="24" t="str">
        <f t="shared" si="900"/>
        <v/>
      </c>
      <c r="X1582" s="24" t="str">
        <f t="shared" si="901"/>
        <v/>
      </c>
      <c r="Y1582" s="24" t="str">
        <f t="shared" si="902"/>
        <v/>
      </c>
      <c r="Z1582" s="24" t="str">
        <f t="shared" si="903"/>
        <v/>
      </c>
      <c r="AA1582" s="24" t="b">
        <f t="shared" si="904"/>
        <v>0</v>
      </c>
      <c r="AB1582" s="34" t="str">
        <f t="shared" si="905"/>
        <v/>
      </c>
      <c r="AC1582" s="34">
        <f t="shared" si="906"/>
        <v>0</v>
      </c>
      <c r="AD1582" s="34">
        <f t="shared" si="907"/>
        <v>0</v>
      </c>
      <c r="AE1582" s="34" t="str">
        <f t="shared" si="908"/>
        <v xml:space="preserve"> 0</v>
      </c>
      <c r="AF1582" s="34">
        <f t="shared" si="909"/>
        <v>0</v>
      </c>
      <c r="AG1582" s="34">
        <f t="shared" si="910"/>
        <v>0</v>
      </c>
      <c r="AH1582" s="34" t="str">
        <f t="shared" si="911"/>
        <v/>
      </c>
      <c r="AI1582" s="172" t="str">
        <f>IF(AJ1582&lt;&gt;"",MAX(AI$3:AI1581)+1,"")</f>
        <v/>
      </c>
      <c r="AJ1582" s="172" t="str">
        <f t="shared" si="912"/>
        <v/>
      </c>
      <c r="AK1582" s="172" t="str">
        <f t="shared" si="913"/>
        <v/>
      </c>
      <c r="AL1582" s="172" t="str">
        <f t="shared" si="914"/>
        <v/>
      </c>
      <c r="AM1582" s="172" t="str">
        <f>IF(AN1582&lt;&gt;"",MAX(AM$3:AM1581)+1,"")</f>
        <v/>
      </c>
      <c r="AN1582" s="172" t="str">
        <f t="shared" si="915"/>
        <v/>
      </c>
      <c r="AO1582" s="172" t="str">
        <f t="shared" si="916"/>
        <v/>
      </c>
      <c r="AP1582" s="172" t="str">
        <f t="shared" si="917"/>
        <v/>
      </c>
      <c r="AQ1582" s="172" t="str">
        <f t="shared" si="918"/>
        <v/>
      </c>
      <c r="AR1582" s="172" t="str">
        <f>Table1[[#This Row],[Sex ]]&amp;Table1[[#This Row],[Month]]</f>
        <v/>
      </c>
    </row>
    <row r="1583" spans="2:44" x14ac:dyDescent="0.3">
      <c r="B1583" s="14"/>
      <c r="C1583" s="14"/>
      <c r="D1583" s="14"/>
      <c r="E1583" s="14"/>
      <c r="F1583" s="14"/>
      <c r="G1583" s="14"/>
      <c r="H1583" s="14"/>
      <c r="I1583" s="14"/>
      <c r="J1583" s="14"/>
      <c r="K1583" s="14"/>
      <c r="L1583" s="14"/>
      <c r="M1583" s="24" t="str">
        <f t="shared" si="890"/>
        <v/>
      </c>
      <c r="N1583" s="24" t="str">
        <f t="shared" si="891"/>
        <v/>
      </c>
      <c r="O1583" s="24" t="str">
        <f t="shared" si="892"/>
        <v xml:space="preserve"> </v>
      </c>
      <c r="P1583" s="24">
        <f t="shared" si="893"/>
        <v>0</v>
      </c>
      <c r="Q1583" s="25">
        <f t="shared" si="894"/>
        <v>0</v>
      </c>
      <c r="R1583" s="26">
        <f t="shared" si="895"/>
        <v>0</v>
      </c>
      <c r="S1583" s="24" t="str">
        <f t="shared" si="896"/>
        <v/>
      </c>
      <c r="T1583" s="24" t="str">
        <f t="shared" si="897"/>
        <v/>
      </c>
      <c r="U1583" s="24" t="str">
        <f t="shared" si="898"/>
        <v/>
      </c>
      <c r="V1583" s="24" t="str">
        <f t="shared" si="899"/>
        <v/>
      </c>
      <c r="W1583" s="24" t="str">
        <f t="shared" si="900"/>
        <v/>
      </c>
      <c r="X1583" s="24" t="str">
        <f t="shared" si="901"/>
        <v/>
      </c>
      <c r="Y1583" s="24" t="str">
        <f t="shared" si="902"/>
        <v/>
      </c>
      <c r="Z1583" s="24" t="str">
        <f t="shared" si="903"/>
        <v/>
      </c>
      <c r="AA1583" s="24" t="b">
        <f t="shared" si="904"/>
        <v>0</v>
      </c>
      <c r="AB1583" s="34" t="str">
        <f t="shared" si="905"/>
        <v/>
      </c>
      <c r="AC1583" s="34">
        <f t="shared" si="906"/>
        <v>0</v>
      </c>
      <c r="AD1583" s="34">
        <f t="shared" si="907"/>
        <v>0</v>
      </c>
      <c r="AE1583" s="34" t="str">
        <f t="shared" si="908"/>
        <v xml:space="preserve"> 0</v>
      </c>
      <c r="AF1583" s="34">
        <f t="shared" si="909"/>
        <v>0</v>
      </c>
      <c r="AG1583" s="34">
        <f t="shared" si="910"/>
        <v>0</v>
      </c>
      <c r="AH1583" s="34" t="str">
        <f t="shared" si="911"/>
        <v/>
      </c>
      <c r="AI1583" s="172" t="str">
        <f>IF(AJ1583&lt;&gt;"",MAX(AI$3:AI1582)+1,"")</f>
        <v/>
      </c>
      <c r="AJ1583" s="172" t="str">
        <f t="shared" si="912"/>
        <v/>
      </c>
      <c r="AK1583" s="172" t="str">
        <f t="shared" si="913"/>
        <v/>
      </c>
      <c r="AL1583" s="172" t="str">
        <f t="shared" si="914"/>
        <v/>
      </c>
      <c r="AM1583" s="172" t="str">
        <f>IF(AN1583&lt;&gt;"",MAX(AM$3:AM1582)+1,"")</f>
        <v/>
      </c>
      <c r="AN1583" s="172" t="str">
        <f t="shared" si="915"/>
        <v/>
      </c>
      <c r="AO1583" s="172" t="str">
        <f t="shared" si="916"/>
        <v/>
      </c>
      <c r="AP1583" s="172" t="str">
        <f t="shared" si="917"/>
        <v/>
      </c>
      <c r="AQ1583" s="172" t="str">
        <f t="shared" si="918"/>
        <v/>
      </c>
      <c r="AR1583" s="172" t="str">
        <f>Table1[[#This Row],[Sex ]]&amp;Table1[[#This Row],[Month]]</f>
        <v/>
      </c>
    </row>
    <row r="1584" spans="2:44" x14ac:dyDescent="0.3">
      <c r="B1584" s="14"/>
      <c r="C1584" s="14"/>
      <c r="D1584" s="14"/>
      <c r="E1584" s="14"/>
      <c r="F1584" s="14"/>
      <c r="G1584" s="14"/>
      <c r="H1584" s="14"/>
      <c r="I1584" s="14"/>
      <c r="J1584" s="14"/>
      <c r="K1584" s="14"/>
      <c r="L1584" s="14"/>
      <c r="M1584" s="24" t="str">
        <f t="shared" si="890"/>
        <v/>
      </c>
      <c r="N1584" s="24" t="str">
        <f t="shared" si="891"/>
        <v/>
      </c>
      <c r="O1584" s="24" t="str">
        <f t="shared" si="892"/>
        <v xml:space="preserve"> </v>
      </c>
      <c r="P1584" s="24">
        <f t="shared" si="893"/>
        <v>0</v>
      </c>
      <c r="Q1584" s="25">
        <f t="shared" si="894"/>
        <v>0</v>
      </c>
      <c r="R1584" s="26">
        <f t="shared" si="895"/>
        <v>0</v>
      </c>
      <c r="S1584" s="24" t="str">
        <f t="shared" si="896"/>
        <v/>
      </c>
      <c r="T1584" s="24" t="str">
        <f t="shared" si="897"/>
        <v/>
      </c>
      <c r="U1584" s="24" t="str">
        <f t="shared" si="898"/>
        <v/>
      </c>
      <c r="V1584" s="24" t="str">
        <f t="shared" si="899"/>
        <v/>
      </c>
      <c r="W1584" s="24" t="str">
        <f t="shared" si="900"/>
        <v/>
      </c>
      <c r="X1584" s="24" t="str">
        <f t="shared" si="901"/>
        <v/>
      </c>
      <c r="Y1584" s="24" t="str">
        <f t="shared" si="902"/>
        <v/>
      </c>
      <c r="Z1584" s="24" t="str">
        <f t="shared" si="903"/>
        <v/>
      </c>
      <c r="AA1584" s="24" t="b">
        <f t="shared" si="904"/>
        <v>0</v>
      </c>
      <c r="AB1584" s="34" t="str">
        <f t="shared" si="905"/>
        <v/>
      </c>
      <c r="AC1584" s="34">
        <f t="shared" si="906"/>
        <v>0</v>
      </c>
      <c r="AD1584" s="34">
        <f t="shared" si="907"/>
        <v>0</v>
      </c>
      <c r="AE1584" s="34" t="str">
        <f t="shared" si="908"/>
        <v xml:space="preserve"> 0</v>
      </c>
      <c r="AF1584" s="34">
        <f t="shared" si="909"/>
        <v>0</v>
      </c>
      <c r="AG1584" s="34">
        <f t="shared" si="910"/>
        <v>0</v>
      </c>
      <c r="AH1584" s="34" t="str">
        <f t="shared" si="911"/>
        <v/>
      </c>
      <c r="AI1584" s="172" t="str">
        <f>IF(AJ1584&lt;&gt;"",MAX(AI$3:AI1583)+1,"")</f>
        <v/>
      </c>
      <c r="AJ1584" s="172" t="str">
        <f t="shared" si="912"/>
        <v/>
      </c>
      <c r="AK1584" s="172" t="str">
        <f t="shared" si="913"/>
        <v/>
      </c>
      <c r="AL1584" s="172" t="str">
        <f t="shared" si="914"/>
        <v/>
      </c>
      <c r="AM1584" s="172" t="str">
        <f>IF(AN1584&lt;&gt;"",MAX(AM$3:AM1583)+1,"")</f>
        <v/>
      </c>
      <c r="AN1584" s="172" t="str">
        <f t="shared" si="915"/>
        <v/>
      </c>
      <c r="AO1584" s="172" t="str">
        <f t="shared" si="916"/>
        <v/>
      </c>
      <c r="AP1584" s="172" t="str">
        <f t="shared" si="917"/>
        <v/>
      </c>
      <c r="AQ1584" s="172" t="str">
        <f t="shared" si="918"/>
        <v/>
      </c>
      <c r="AR1584" s="172" t="str">
        <f>Table1[[#This Row],[Sex ]]&amp;Table1[[#This Row],[Month]]</f>
        <v/>
      </c>
    </row>
    <row r="1585" spans="2:44" x14ac:dyDescent="0.3">
      <c r="B1585" s="14"/>
      <c r="C1585" s="14"/>
      <c r="D1585" s="14"/>
      <c r="E1585" s="14"/>
      <c r="F1585" s="14"/>
      <c r="G1585" s="14"/>
      <c r="H1585" s="14"/>
      <c r="I1585" s="14"/>
      <c r="J1585" s="14"/>
      <c r="K1585" s="14"/>
      <c r="L1585" s="14"/>
      <c r="M1585" s="24" t="str">
        <f t="shared" si="890"/>
        <v/>
      </c>
      <c r="N1585" s="24" t="str">
        <f t="shared" si="891"/>
        <v/>
      </c>
      <c r="O1585" s="24" t="str">
        <f t="shared" si="892"/>
        <v xml:space="preserve"> </v>
      </c>
      <c r="P1585" s="24">
        <f t="shared" si="893"/>
        <v>0</v>
      </c>
      <c r="Q1585" s="25">
        <f t="shared" si="894"/>
        <v>0</v>
      </c>
      <c r="R1585" s="26">
        <f t="shared" si="895"/>
        <v>0</v>
      </c>
      <c r="S1585" s="24" t="str">
        <f t="shared" si="896"/>
        <v/>
      </c>
      <c r="T1585" s="24" t="str">
        <f t="shared" si="897"/>
        <v/>
      </c>
      <c r="U1585" s="24" t="str">
        <f t="shared" si="898"/>
        <v/>
      </c>
      <c r="V1585" s="24" t="str">
        <f t="shared" si="899"/>
        <v/>
      </c>
      <c r="W1585" s="24" t="str">
        <f t="shared" si="900"/>
        <v/>
      </c>
      <c r="X1585" s="24" t="str">
        <f t="shared" si="901"/>
        <v/>
      </c>
      <c r="Y1585" s="24" t="str">
        <f t="shared" si="902"/>
        <v/>
      </c>
      <c r="Z1585" s="24" t="str">
        <f t="shared" si="903"/>
        <v/>
      </c>
      <c r="AA1585" s="24" t="b">
        <f t="shared" si="904"/>
        <v>0</v>
      </c>
      <c r="AB1585" s="34" t="str">
        <f t="shared" si="905"/>
        <v/>
      </c>
      <c r="AC1585" s="34">
        <f t="shared" si="906"/>
        <v>0</v>
      </c>
      <c r="AD1585" s="34">
        <f t="shared" si="907"/>
        <v>0</v>
      </c>
      <c r="AE1585" s="34" t="str">
        <f t="shared" si="908"/>
        <v xml:space="preserve"> 0</v>
      </c>
      <c r="AF1585" s="34">
        <f t="shared" si="909"/>
        <v>0</v>
      </c>
      <c r="AG1585" s="34">
        <f t="shared" si="910"/>
        <v>0</v>
      </c>
      <c r="AH1585" s="34" t="str">
        <f t="shared" si="911"/>
        <v/>
      </c>
      <c r="AI1585" s="172" t="str">
        <f>IF(AJ1585&lt;&gt;"",MAX(AI$3:AI1584)+1,"")</f>
        <v/>
      </c>
      <c r="AJ1585" s="172" t="str">
        <f t="shared" si="912"/>
        <v/>
      </c>
      <c r="AK1585" s="172" t="str">
        <f t="shared" si="913"/>
        <v/>
      </c>
      <c r="AL1585" s="172" t="str">
        <f t="shared" si="914"/>
        <v/>
      </c>
      <c r="AM1585" s="172" t="str">
        <f>IF(AN1585&lt;&gt;"",MAX(AM$3:AM1584)+1,"")</f>
        <v/>
      </c>
      <c r="AN1585" s="172" t="str">
        <f t="shared" si="915"/>
        <v/>
      </c>
      <c r="AO1585" s="172" t="str">
        <f t="shared" si="916"/>
        <v/>
      </c>
      <c r="AP1585" s="172" t="str">
        <f t="shared" si="917"/>
        <v/>
      </c>
      <c r="AQ1585" s="172" t="str">
        <f t="shared" si="918"/>
        <v/>
      </c>
      <c r="AR1585" s="172" t="str">
        <f>Table1[[#This Row],[Sex ]]&amp;Table1[[#This Row],[Month]]</f>
        <v/>
      </c>
    </row>
    <row r="1586" spans="2:44" x14ac:dyDescent="0.3">
      <c r="B1586" s="14"/>
      <c r="C1586" s="14"/>
      <c r="D1586" s="14"/>
      <c r="E1586" s="14"/>
      <c r="F1586" s="14"/>
      <c r="G1586" s="14"/>
      <c r="H1586" s="14"/>
      <c r="I1586" s="14"/>
      <c r="J1586" s="14"/>
      <c r="K1586" s="14"/>
      <c r="L1586" s="14"/>
      <c r="M1586" s="24" t="str">
        <f t="shared" si="890"/>
        <v/>
      </c>
      <c r="N1586" s="24" t="str">
        <f t="shared" si="891"/>
        <v/>
      </c>
      <c r="O1586" s="24" t="str">
        <f t="shared" si="892"/>
        <v xml:space="preserve"> </v>
      </c>
      <c r="P1586" s="24">
        <f t="shared" si="893"/>
        <v>0</v>
      </c>
      <c r="Q1586" s="25">
        <f t="shared" si="894"/>
        <v>0</v>
      </c>
      <c r="R1586" s="26">
        <f t="shared" si="895"/>
        <v>0</v>
      </c>
      <c r="S1586" s="24" t="str">
        <f t="shared" si="896"/>
        <v/>
      </c>
      <c r="T1586" s="24" t="str">
        <f t="shared" si="897"/>
        <v/>
      </c>
      <c r="U1586" s="24" t="str">
        <f t="shared" si="898"/>
        <v/>
      </c>
      <c r="V1586" s="24" t="str">
        <f t="shared" si="899"/>
        <v/>
      </c>
      <c r="W1586" s="24" t="str">
        <f t="shared" si="900"/>
        <v/>
      </c>
      <c r="X1586" s="24" t="str">
        <f t="shared" si="901"/>
        <v/>
      </c>
      <c r="Y1586" s="24" t="str">
        <f t="shared" si="902"/>
        <v/>
      </c>
      <c r="Z1586" s="24" t="str">
        <f t="shared" si="903"/>
        <v/>
      </c>
      <c r="AA1586" s="24" t="b">
        <f t="shared" si="904"/>
        <v>0</v>
      </c>
      <c r="AB1586" s="34" t="str">
        <f t="shared" si="905"/>
        <v/>
      </c>
      <c r="AC1586" s="34">
        <f t="shared" si="906"/>
        <v>0</v>
      </c>
      <c r="AD1586" s="34">
        <f t="shared" si="907"/>
        <v>0</v>
      </c>
      <c r="AE1586" s="34" t="str">
        <f t="shared" si="908"/>
        <v xml:space="preserve"> 0</v>
      </c>
      <c r="AF1586" s="34">
        <f t="shared" si="909"/>
        <v>0</v>
      </c>
      <c r="AG1586" s="34">
        <f t="shared" si="910"/>
        <v>0</v>
      </c>
      <c r="AH1586" s="34" t="str">
        <f t="shared" si="911"/>
        <v/>
      </c>
      <c r="AI1586" s="172" t="str">
        <f>IF(AJ1586&lt;&gt;"",MAX(AI$3:AI1585)+1,"")</f>
        <v/>
      </c>
      <c r="AJ1586" s="172" t="str">
        <f t="shared" si="912"/>
        <v/>
      </c>
      <c r="AK1586" s="172" t="str">
        <f t="shared" si="913"/>
        <v/>
      </c>
      <c r="AL1586" s="172" t="str">
        <f t="shared" si="914"/>
        <v/>
      </c>
      <c r="AM1586" s="172" t="str">
        <f>IF(AN1586&lt;&gt;"",MAX(AM$3:AM1585)+1,"")</f>
        <v/>
      </c>
      <c r="AN1586" s="172" t="str">
        <f t="shared" si="915"/>
        <v/>
      </c>
      <c r="AO1586" s="172" t="str">
        <f t="shared" si="916"/>
        <v/>
      </c>
      <c r="AP1586" s="172" t="str">
        <f t="shared" si="917"/>
        <v/>
      </c>
      <c r="AQ1586" s="172" t="str">
        <f t="shared" si="918"/>
        <v/>
      </c>
      <c r="AR1586" s="172" t="str">
        <f>Table1[[#This Row],[Sex ]]&amp;Table1[[#This Row],[Month]]</f>
        <v/>
      </c>
    </row>
    <row r="1587" spans="2:44" x14ac:dyDescent="0.3">
      <c r="B1587" s="14"/>
      <c r="C1587" s="14"/>
      <c r="D1587" s="14"/>
      <c r="E1587" s="14"/>
      <c r="F1587" s="14"/>
      <c r="G1587" s="14"/>
      <c r="H1587" s="14"/>
      <c r="I1587" s="14"/>
      <c r="J1587" s="14"/>
      <c r="K1587" s="14"/>
      <c r="L1587" s="14"/>
      <c r="M1587" s="24" t="str">
        <f t="shared" si="890"/>
        <v/>
      </c>
      <c r="N1587" s="24" t="str">
        <f t="shared" si="891"/>
        <v/>
      </c>
      <c r="O1587" s="24" t="str">
        <f t="shared" si="892"/>
        <v xml:space="preserve"> </v>
      </c>
      <c r="P1587" s="24">
        <f t="shared" si="893"/>
        <v>0</v>
      </c>
      <c r="Q1587" s="25">
        <f t="shared" si="894"/>
        <v>0</v>
      </c>
      <c r="R1587" s="26">
        <f t="shared" si="895"/>
        <v>0</v>
      </c>
      <c r="S1587" s="24" t="str">
        <f t="shared" si="896"/>
        <v/>
      </c>
      <c r="T1587" s="24" t="str">
        <f t="shared" si="897"/>
        <v/>
      </c>
      <c r="U1587" s="24" t="str">
        <f t="shared" si="898"/>
        <v/>
      </c>
      <c r="V1587" s="24" t="str">
        <f t="shared" si="899"/>
        <v/>
      </c>
      <c r="W1587" s="24" t="str">
        <f t="shared" si="900"/>
        <v/>
      </c>
      <c r="X1587" s="24" t="str">
        <f t="shared" si="901"/>
        <v/>
      </c>
      <c r="Y1587" s="24" t="str">
        <f t="shared" si="902"/>
        <v/>
      </c>
      <c r="Z1587" s="24" t="str">
        <f t="shared" si="903"/>
        <v/>
      </c>
      <c r="AA1587" s="24" t="b">
        <f t="shared" si="904"/>
        <v>0</v>
      </c>
      <c r="AB1587" s="34" t="str">
        <f t="shared" si="905"/>
        <v/>
      </c>
      <c r="AC1587" s="34">
        <f t="shared" si="906"/>
        <v>0</v>
      </c>
      <c r="AD1587" s="34">
        <f t="shared" si="907"/>
        <v>0</v>
      </c>
      <c r="AE1587" s="34" t="str">
        <f t="shared" si="908"/>
        <v xml:space="preserve"> 0</v>
      </c>
      <c r="AF1587" s="34">
        <f t="shared" si="909"/>
        <v>0</v>
      </c>
      <c r="AG1587" s="34">
        <f t="shared" si="910"/>
        <v>0</v>
      </c>
      <c r="AH1587" s="34" t="str">
        <f t="shared" si="911"/>
        <v/>
      </c>
      <c r="AI1587" s="172" t="str">
        <f>IF(AJ1587&lt;&gt;"",MAX(AI$3:AI1586)+1,"")</f>
        <v/>
      </c>
      <c r="AJ1587" s="172" t="str">
        <f t="shared" si="912"/>
        <v/>
      </c>
      <c r="AK1587" s="172" t="str">
        <f t="shared" si="913"/>
        <v/>
      </c>
      <c r="AL1587" s="172" t="str">
        <f t="shared" si="914"/>
        <v/>
      </c>
      <c r="AM1587" s="172" t="str">
        <f>IF(AN1587&lt;&gt;"",MAX(AM$3:AM1586)+1,"")</f>
        <v/>
      </c>
      <c r="AN1587" s="172" t="str">
        <f t="shared" si="915"/>
        <v/>
      </c>
      <c r="AO1587" s="172" t="str">
        <f t="shared" si="916"/>
        <v/>
      </c>
      <c r="AP1587" s="172" t="str">
        <f t="shared" si="917"/>
        <v/>
      </c>
      <c r="AQ1587" s="172" t="str">
        <f t="shared" si="918"/>
        <v/>
      </c>
      <c r="AR1587" s="172" t="str">
        <f>Table1[[#This Row],[Sex ]]&amp;Table1[[#This Row],[Month]]</f>
        <v/>
      </c>
    </row>
    <row r="1588" spans="2:44" x14ac:dyDescent="0.3">
      <c r="B1588" s="14"/>
      <c r="C1588" s="14"/>
      <c r="D1588" s="14"/>
      <c r="E1588" s="14"/>
      <c r="F1588" s="14"/>
      <c r="G1588" s="14"/>
      <c r="H1588" s="14"/>
      <c r="I1588" s="14"/>
      <c r="J1588" s="14"/>
      <c r="K1588" s="14"/>
      <c r="L1588" s="14"/>
      <c r="M1588" s="24" t="str">
        <f t="shared" si="890"/>
        <v/>
      </c>
      <c r="N1588" s="24" t="str">
        <f t="shared" si="891"/>
        <v/>
      </c>
      <c r="O1588" s="24" t="str">
        <f t="shared" si="892"/>
        <v xml:space="preserve"> </v>
      </c>
      <c r="P1588" s="24">
        <f t="shared" si="893"/>
        <v>0</v>
      </c>
      <c r="Q1588" s="25">
        <f t="shared" si="894"/>
        <v>0</v>
      </c>
      <c r="R1588" s="26">
        <f t="shared" si="895"/>
        <v>0</v>
      </c>
      <c r="S1588" s="24" t="str">
        <f t="shared" si="896"/>
        <v/>
      </c>
      <c r="T1588" s="24" t="str">
        <f t="shared" si="897"/>
        <v/>
      </c>
      <c r="U1588" s="24" t="str">
        <f t="shared" si="898"/>
        <v/>
      </c>
      <c r="V1588" s="24" t="str">
        <f t="shared" si="899"/>
        <v/>
      </c>
      <c r="W1588" s="24" t="str">
        <f t="shared" si="900"/>
        <v/>
      </c>
      <c r="X1588" s="24" t="str">
        <f t="shared" si="901"/>
        <v/>
      </c>
      <c r="Y1588" s="24" t="str">
        <f t="shared" si="902"/>
        <v/>
      </c>
      <c r="Z1588" s="24" t="str">
        <f t="shared" si="903"/>
        <v/>
      </c>
      <c r="AA1588" s="24" t="b">
        <f t="shared" si="904"/>
        <v>0</v>
      </c>
      <c r="AB1588" s="34" t="str">
        <f t="shared" si="905"/>
        <v/>
      </c>
      <c r="AC1588" s="34">
        <f t="shared" si="906"/>
        <v>0</v>
      </c>
      <c r="AD1588" s="34">
        <f t="shared" si="907"/>
        <v>0</v>
      </c>
      <c r="AE1588" s="34" t="str">
        <f t="shared" si="908"/>
        <v xml:space="preserve"> 0</v>
      </c>
      <c r="AF1588" s="34">
        <f t="shared" si="909"/>
        <v>0</v>
      </c>
      <c r="AG1588" s="34">
        <f t="shared" si="910"/>
        <v>0</v>
      </c>
      <c r="AH1588" s="34" t="str">
        <f t="shared" si="911"/>
        <v/>
      </c>
      <c r="AI1588" s="172" t="str">
        <f>IF(AJ1588&lt;&gt;"",MAX(AI$3:AI1587)+1,"")</f>
        <v/>
      </c>
      <c r="AJ1588" s="172" t="str">
        <f t="shared" si="912"/>
        <v/>
      </c>
      <c r="AK1588" s="172" t="str">
        <f t="shared" si="913"/>
        <v/>
      </c>
      <c r="AL1588" s="172" t="str">
        <f t="shared" si="914"/>
        <v/>
      </c>
      <c r="AM1588" s="172" t="str">
        <f>IF(AN1588&lt;&gt;"",MAX(AM$3:AM1587)+1,"")</f>
        <v/>
      </c>
      <c r="AN1588" s="172" t="str">
        <f t="shared" si="915"/>
        <v/>
      </c>
      <c r="AO1588" s="172" t="str">
        <f t="shared" si="916"/>
        <v/>
      </c>
      <c r="AP1588" s="172" t="str">
        <f t="shared" si="917"/>
        <v/>
      </c>
      <c r="AQ1588" s="172" t="str">
        <f t="shared" si="918"/>
        <v/>
      </c>
      <c r="AR1588" s="172" t="str">
        <f>Table1[[#This Row],[Sex ]]&amp;Table1[[#This Row],[Month]]</f>
        <v/>
      </c>
    </row>
    <row r="1589" spans="2:44" x14ac:dyDescent="0.3">
      <c r="B1589" s="14"/>
      <c r="C1589" s="14"/>
      <c r="D1589" s="14"/>
      <c r="E1589" s="14"/>
      <c r="F1589" s="14"/>
      <c r="G1589" s="14"/>
      <c r="H1589" s="14"/>
      <c r="I1589" s="14"/>
      <c r="J1589" s="14"/>
      <c r="K1589" s="14"/>
      <c r="L1589" s="14"/>
      <c r="M1589" s="24" t="str">
        <f t="shared" si="890"/>
        <v/>
      </c>
      <c r="N1589" s="24" t="str">
        <f t="shared" si="891"/>
        <v/>
      </c>
      <c r="O1589" s="24" t="str">
        <f t="shared" si="892"/>
        <v xml:space="preserve"> </v>
      </c>
      <c r="P1589" s="24">
        <f t="shared" si="893"/>
        <v>0</v>
      </c>
      <c r="Q1589" s="25">
        <f t="shared" si="894"/>
        <v>0</v>
      </c>
      <c r="R1589" s="26">
        <f t="shared" si="895"/>
        <v>0</v>
      </c>
      <c r="S1589" s="24" t="str">
        <f t="shared" si="896"/>
        <v/>
      </c>
      <c r="T1589" s="24" t="str">
        <f t="shared" si="897"/>
        <v/>
      </c>
      <c r="U1589" s="24" t="str">
        <f t="shared" si="898"/>
        <v/>
      </c>
      <c r="V1589" s="24" t="str">
        <f t="shared" si="899"/>
        <v/>
      </c>
      <c r="W1589" s="24" t="str">
        <f t="shared" si="900"/>
        <v/>
      </c>
      <c r="X1589" s="24" t="str">
        <f t="shared" si="901"/>
        <v/>
      </c>
      <c r="Y1589" s="24" t="str">
        <f t="shared" si="902"/>
        <v/>
      </c>
      <c r="Z1589" s="24" t="str">
        <f t="shared" si="903"/>
        <v/>
      </c>
      <c r="AA1589" s="24" t="b">
        <f t="shared" si="904"/>
        <v>0</v>
      </c>
      <c r="AB1589" s="34" t="str">
        <f t="shared" si="905"/>
        <v/>
      </c>
      <c r="AC1589" s="34">
        <f t="shared" si="906"/>
        <v>0</v>
      </c>
      <c r="AD1589" s="34">
        <f t="shared" si="907"/>
        <v>0</v>
      </c>
      <c r="AE1589" s="34" t="str">
        <f t="shared" si="908"/>
        <v xml:space="preserve"> 0</v>
      </c>
      <c r="AF1589" s="34">
        <f t="shared" si="909"/>
        <v>0</v>
      </c>
      <c r="AG1589" s="34">
        <f t="shared" si="910"/>
        <v>0</v>
      </c>
      <c r="AH1589" s="34" t="str">
        <f t="shared" si="911"/>
        <v/>
      </c>
      <c r="AI1589" s="172" t="str">
        <f>IF(AJ1589&lt;&gt;"",MAX(AI$3:AI1588)+1,"")</f>
        <v/>
      </c>
      <c r="AJ1589" s="172" t="str">
        <f t="shared" si="912"/>
        <v/>
      </c>
      <c r="AK1589" s="172" t="str">
        <f t="shared" si="913"/>
        <v/>
      </c>
      <c r="AL1589" s="172" t="str">
        <f t="shared" si="914"/>
        <v/>
      </c>
      <c r="AM1589" s="172" t="str">
        <f>IF(AN1589&lt;&gt;"",MAX(AM$3:AM1588)+1,"")</f>
        <v/>
      </c>
      <c r="AN1589" s="172" t="str">
        <f t="shared" si="915"/>
        <v/>
      </c>
      <c r="AO1589" s="172" t="str">
        <f t="shared" si="916"/>
        <v/>
      </c>
      <c r="AP1589" s="172" t="str">
        <f t="shared" si="917"/>
        <v/>
      </c>
      <c r="AQ1589" s="172" t="str">
        <f t="shared" si="918"/>
        <v/>
      </c>
      <c r="AR1589" s="172" t="str">
        <f>Table1[[#This Row],[Sex ]]&amp;Table1[[#This Row],[Month]]</f>
        <v/>
      </c>
    </row>
    <row r="1590" spans="2:44" x14ac:dyDescent="0.3">
      <c r="B1590" s="14"/>
      <c r="C1590" s="14"/>
      <c r="D1590" s="14"/>
      <c r="E1590" s="14"/>
      <c r="F1590" s="14"/>
      <c r="G1590" s="14"/>
      <c r="H1590" s="14"/>
      <c r="I1590" s="14"/>
      <c r="J1590" s="14"/>
      <c r="K1590" s="14"/>
      <c r="L1590" s="14"/>
      <c r="M1590" s="24" t="str">
        <f t="shared" si="890"/>
        <v/>
      </c>
      <c r="N1590" s="24" t="str">
        <f t="shared" si="891"/>
        <v/>
      </c>
      <c r="O1590" s="24" t="str">
        <f t="shared" si="892"/>
        <v xml:space="preserve"> </v>
      </c>
      <c r="P1590" s="24">
        <f t="shared" si="893"/>
        <v>0</v>
      </c>
      <c r="Q1590" s="25">
        <f t="shared" si="894"/>
        <v>0</v>
      </c>
      <c r="R1590" s="26">
        <f t="shared" si="895"/>
        <v>0</v>
      </c>
      <c r="S1590" s="24" t="str">
        <f t="shared" si="896"/>
        <v/>
      </c>
      <c r="T1590" s="24" t="str">
        <f t="shared" si="897"/>
        <v/>
      </c>
      <c r="U1590" s="24" t="str">
        <f t="shared" si="898"/>
        <v/>
      </c>
      <c r="V1590" s="24" t="str">
        <f t="shared" si="899"/>
        <v/>
      </c>
      <c r="W1590" s="24" t="str">
        <f t="shared" si="900"/>
        <v/>
      </c>
      <c r="X1590" s="24" t="str">
        <f t="shared" si="901"/>
        <v/>
      </c>
      <c r="Y1590" s="24" t="str">
        <f t="shared" si="902"/>
        <v/>
      </c>
      <c r="Z1590" s="24" t="str">
        <f t="shared" si="903"/>
        <v/>
      </c>
      <c r="AA1590" s="24" t="b">
        <f t="shared" si="904"/>
        <v>0</v>
      </c>
      <c r="AB1590" s="34" t="str">
        <f t="shared" si="905"/>
        <v/>
      </c>
      <c r="AC1590" s="34">
        <f t="shared" si="906"/>
        <v>0</v>
      </c>
      <c r="AD1590" s="34">
        <f t="shared" si="907"/>
        <v>0</v>
      </c>
      <c r="AE1590" s="34" t="str">
        <f t="shared" si="908"/>
        <v xml:space="preserve"> 0</v>
      </c>
      <c r="AF1590" s="34">
        <f t="shared" si="909"/>
        <v>0</v>
      </c>
      <c r="AG1590" s="34">
        <f t="shared" si="910"/>
        <v>0</v>
      </c>
      <c r="AH1590" s="34" t="str">
        <f t="shared" si="911"/>
        <v/>
      </c>
      <c r="AI1590" s="172" t="str">
        <f>IF(AJ1590&lt;&gt;"",MAX(AI$3:AI1589)+1,"")</f>
        <v/>
      </c>
      <c r="AJ1590" s="172" t="str">
        <f t="shared" si="912"/>
        <v/>
      </c>
      <c r="AK1590" s="172" t="str">
        <f t="shared" si="913"/>
        <v/>
      </c>
      <c r="AL1590" s="172" t="str">
        <f t="shared" si="914"/>
        <v/>
      </c>
      <c r="AM1590" s="172" t="str">
        <f>IF(AN1590&lt;&gt;"",MAX(AM$3:AM1589)+1,"")</f>
        <v/>
      </c>
      <c r="AN1590" s="172" t="str">
        <f t="shared" si="915"/>
        <v/>
      </c>
      <c r="AO1590" s="172" t="str">
        <f t="shared" si="916"/>
        <v/>
      </c>
      <c r="AP1590" s="172" t="str">
        <f t="shared" si="917"/>
        <v/>
      </c>
      <c r="AQ1590" s="172" t="str">
        <f t="shared" si="918"/>
        <v/>
      </c>
      <c r="AR1590" s="172" t="str">
        <f>Table1[[#This Row],[Sex ]]&amp;Table1[[#This Row],[Month]]</f>
        <v/>
      </c>
    </row>
    <row r="1591" spans="2:44" x14ac:dyDescent="0.3">
      <c r="B1591" s="14"/>
      <c r="C1591" s="14"/>
      <c r="D1591" s="14"/>
      <c r="E1591" s="14"/>
      <c r="F1591" s="14"/>
      <c r="G1591" s="14"/>
      <c r="H1591" s="14"/>
      <c r="I1591" s="14"/>
      <c r="J1591" s="14"/>
      <c r="K1591" s="14"/>
      <c r="L1591" s="14"/>
      <c r="M1591" s="24" t="str">
        <f t="shared" si="890"/>
        <v/>
      </c>
      <c r="N1591" s="24" t="str">
        <f t="shared" si="891"/>
        <v/>
      </c>
      <c r="O1591" s="24" t="str">
        <f t="shared" si="892"/>
        <v xml:space="preserve"> </v>
      </c>
      <c r="P1591" s="24">
        <f t="shared" si="893"/>
        <v>0</v>
      </c>
      <c r="Q1591" s="25">
        <f t="shared" si="894"/>
        <v>0</v>
      </c>
      <c r="R1591" s="26">
        <f t="shared" si="895"/>
        <v>0</v>
      </c>
      <c r="S1591" s="24" t="str">
        <f t="shared" si="896"/>
        <v/>
      </c>
      <c r="T1591" s="24" t="str">
        <f t="shared" si="897"/>
        <v/>
      </c>
      <c r="U1591" s="24" t="str">
        <f t="shared" si="898"/>
        <v/>
      </c>
      <c r="V1591" s="24" t="str">
        <f t="shared" si="899"/>
        <v/>
      </c>
      <c r="W1591" s="24" t="str">
        <f t="shared" si="900"/>
        <v/>
      </c>
      <c r="X1591" s="24" t="str">
        <f t="shared" si="901"/>
        <v/>
      </c>
      <c r="Y1591" s="24" t="str">
        <f t="shared" si="902"/>
        <v/>
      </c>
      <c r="Z1591" s="24" t="str">
        <f t="shared" si="903"/>
        <v/>
      </c>
      <c r="AA1591" s="24" t="b">
        <f t="shared" si="904"/>
        <v>0</v>
      </c>
      <c r="AB1591" s="34" t="str">
        <f t="shared" si="905"/>
        <v/>
      </c>
      <c r="AC1591" s="34">
        <f t="shared" si="906"/>
        <v>0</v>
      </c>
      <c r="AD1591" s="34">
        <f t="shared" si="907"/>
        <v>0</v>
      </c>
      <c r="AE1591" s="34" t="str">
        <f t="shared" si="908"/>
        <v xml:space="preserve"> 0</v>
      </c>
      <c r="AF1591" s="34">
        <f t="shared" si="909"/>
        <v>0</v>
      </c>
      <c r="AG1591" s="34">
        <f t="shared" si="910"/>
        <v>0</v>
      </c>
      <c r="AH1591" s="34" t="str">
        <f t="shared" si="911"/>
        <v/>
      </c>
      <c r="AI1591" s="172" t="str">
        <f>IF(AJ1591&lt;&gt;"",MAX(AI$3:AI1590)+1,"")</f>
        <v/>
      </c>
      <c r="AJ1591" s="172" t="str">
        <f t="shared" si="912"/>
        <v/>
      </c>
      <c r="AK1591" s="172" t="str">
        <f t="shared" si="913"/>
        <v/>
      </c>
      <c r="AL1591" s="172" t="str">
        <f t="shared" si="914"/>
        <v/>
      </c>
      <c r="AM1591" s="172" t="str">
        <f>IF(AN1591&lt;&gt;"",MAX(AM$3:AM1590)+1,"")</f>
        <v/>
      </c>
      <c r="AN1591" s="172" t="str">
        <f t="shared" si="915"/>
        <v/>
      </c>
      <c r="AO1591" s="172" t="str">
        <f t="shared" si="916"/>
        <v/>
      </c>
      <c r="AP1591" s="172" t="str">
        <f t="shared" si="917"/>
        <v/>
      </c>
      <c r="AQ1591" s="172" t="str">
        <f t="shared" si="918"/>
        <v/>
      </c>
      <c r="AR1591" s="172" t="str">
        <f>Table1[[#This Row],[Sex ]]&amp;Table1[[#This Row],[Month]]</f>
        <v/>
      </c>
    </row>
    <row r="1592" spans="2:44" x14ac:dyDescent="0.3">
      <c r="B1592" s="14"/>
      <c r="C1592" s="14"/>
      <c r="D1592" s="14"/>
      <c r="E1592" s="14"/>
      <c r="F1592" s="14"/>
      <c r="G1592" s="14"/>
      <c r="H1592" s="14"/>
      <c r="I1592" s="14"/>
      <c r="J1592" s="14"/>
      <c r="K1592" s="14"/>
      <c r="L1592" s="14"/>
      <c r="M1592" s="24" t="str">
        <f t="shared" si="890"/>
        <v/>
      </c>
      <c r="N1592" s="24" t="str">
        <f t="shared" si="891"/>
        <v/>
      </c>
      <c r="O1592" s="24" t="str">
        <f t="shared" si="892"/>
        <v xml:space="preserve"> </v>
      </c>
      <c r="P1592" s="24">
        <f t="shared" si="893"/>
        <v>0</v>
      </c>
      <c r="Q1592" s="25">
        <f t="shared" si="894"/>
        <v>0</v>
      </c>
      <c r="R1592" s="26">
        <f t="shared" si="895"/>
        <v>0</v>
      </c>
      <c r="S1592" s="24" t="str">
        <f t="shared" si="896"/>
        <v/>
      </c>
      <c r="T1592" s="24" t="str">
        <f t="shared" si="897"/>
        <v/>
      </c>
      <c r="U1592" s="24" t="str">
        <f t="shared" si="898"/>
        <v/>
      </c>
      <c r="V1592" s="24" t="str">
        <f t="shared" si="899"/>
        <v/>
      </c>
      <c r="W1592" s="24" t="str">
        <f t="shared" si="900"/>
        <v/>
      </c>
      <c r="X1592" s="24" t="str">
        <f t="shared" si="901"/>
        <v/>
      </c>
      <c r="Y1592" s="24" t="str">
        <f t="shared" si="902"/>
        <v/>
      </c>
      <c r="Z1592" s="24" t="str">
        <f t="shared" si="903"/>
        <v/>
      </c>
      <c r="AA1592" s="24" t="b">
        <f t="shared" si="904"/>
        <v>0</v>
      </c>
      <c r="AB1592" s="34" t="str">
        <f t="shared" si="905"/>
        <v/>
      </c>
      <c r="AC1592" s="34">
        <f t="shared" si="906"/>
        <v>0</v>
      </c>
      <c r="AD1592" s="34">
        <f t="shared" si="907"/>
        <v>0</v>
      </c>
      <c r="AE1592" s="34" t="str">
        <f t="shared" si="908"/>
        <v xml:space="preserve"> 0</v>
      </c>
      <c r="AF1592" s="34">
        <f t="shared" si="909"/>
        <v>0</v>
      </c>
      <c r="AG1592" s="34">
        <f t="shared" si="910"/>
        <v>0</v>
      </c>
      <c r="AH1592" s="34" t="str">
        <f t="shared" si="911"/>
        <v/>
      </c>
      <c r="AI1592" s="172" t="str">
        <f>IF(AJ1592&lt;&gt;"",MAX(AI$3:AI1591)+1,"")</f>
        <v/>
      </c>
      <c r="AJ1592" s="172" t="str">
        <f t="shared" si="912"/>
        <v/>
      </c>
      <c r="AK1592" s="172" t="str">
        <f t="shared" si="913"/>
        <v/>
      </c>
      <c r="AL1592" s="172" t="str">
        <f t="shared" si="914"/>
        <v/>
      </c>
      <c r="AM1592" s="172" t="str">
        <f>IF(AN1592&lt;&gt;"",MAX(AM$3:AM1591)+1,"")</f>
        <v/>
      </c>
      <c r="AN1592" s="172" t="str">
        <f t="shared" si="915"/>
        <v/>
      </c>
      <c r="AO1592" s="172" t="str">
        <f t="shared" si="916"/>
        <v/>
      </c>
      <c r="AP1592" s="172" t="str">
        <f t="shared" si="917"/>
        <v/>
      </c>
      <c r="AQ1592" s="172" t="str">
        <f t="shared" si="918"/>
        <v/>
      </c>
      <c r="AR1592" s="172" t="str">
        <f>Table1[[#This Row],[Sex ]]&amp;Table1[[#This Row],[Month]]</f>
        <v/>
      </c>
    </row>
    <row r="1593" spans="2:44" x14ac:dyDescent="0.3">
      <c r="B1593" s="14"/>
      <c r="C1593" s="14"/>
      <c r="D1593" s="14"/>
      <c r="E1593" s="14"/>
      <c r="F1593" s="14"/>
      <c r="G1593" s="14"/>
      <c r="H1593" s="14"/>
      <c r="I1593" s="14"/>
      <c r="J1593" s="14"/>
      <c r="K1593" s="14"/>
      <c r="L1593" s="14"/>
      <c r="M1593" s="24" t="str">
        <f t="shared" si="890"/>
        <v/>
      </c>
      <c r="N1593" s="24" t="str">
        <f t="shared" si="891"/>
        <v/>
      </c>
      <c r="O1593" s="24" t="str">
        <f t="shared" si="892"/>
        <v xml:space="preserve"> </v>
      </c>
      <c r="P1593" s="24">
        <f t="shared" si="893"/>
        <v>0</v>
      </c>
      <c r="Q1593" s="25">
        <f t="shared" si="894"/>
        <v>0</v>
      </c>
      <c r="R1593" s="26">
        <f t="shared" si="895"/>
        <v>0</v>
      </c>
      <c r="S1593" s="24" t="str">
        <f t="shared" si="896"/>
        <v/>
      </c>
      <c r="T1593" s="24" t="str">
        <f t="shared" si="897"/>
        <v/>
      </c>
      <c r="U1593" s="24" t="str">
        <f t="shared" si="898"/>
        <v/>
      </c>
      <c r="V1593" s="24" t="str">
        <f t="shared" si="899"/>
        <v/>
      </c>
      <c r="W1593" s="24" t="str">
        <f t="shared" si="900"/>
        <v/>
      </c>
      <c r="X1593" s="24" t="str">
        <f t="shared" si="901"/>
        <v/>
      </c>
      <c r="Y1593" s="24" t="str">
        <f t="shared" si="902"/>
        <v/>
      </c>
      <c r="Z1593" s="24" t="str">
        <f t="shared" si="903"/>
        <v/>
      </c>
      <c r="AA1593" s="24" t="b">
        <f t="shared" si="904"/>
        <v>0</v>
      </c>
      <c r="AB1593" s="34" t="str">
        <f t="shared" si="905"/>
        <v/>
      </c>
      <c r="AC1593" s="34">
        <f t="shared" si="906"/>
        <v>0</v>
      </c>
      <c r="AD1593" s="34">
        <f t="shared" si="907"/>
        <v>0</v>
      </c>
      <c r="AE1593" s="34" t="str">
        <f t="shared" si="908"/>
        <v xml:space="preserve"> 0</v>
      </c>
      <c r="AF1593" s="34">
        <f t="shared" si="909"/>
        <v>0</v>
      </c>
      <c r="AG1593" s="34">
        <f t="shared" si="910"/>
        <v>0</v>
      </c>
      <c r="AH1593" s="34" t="str">
        <f t="shared" si="911"/>
        <v/>
      </c>
      <c r="AI1593" s="172" t="str">
        <f>IF(AJ1593&lt;&gt;"",MAX(AI$3:AI1592)+1,"")</f>
        <v/>
      </c>
      <c r="AJ1593" s="172" t="str">
        <f t="shared" si="912"/>
        <v/>
      </c>
      <c r="AK1593" s="172" t="str">
        <f t="shared" si="913"/>
        <v/>
      </c>
      <c r="AL1593" s="172" t="str">
        <f t="shared" si="914"/>
        <v/>
      </c>
      <c r="AM1593" s="172" t="str">
        <f>IF(AN1593&lt;&gt;"",MAX(AM$3:AM1592)+1,"")</f>
        <v/>
      </c>
      <c r="AN1593" s="172" t="str">
        <f t="shared" si="915"/>
        <v/>
      </c>
      <c r="AO1593" s="172" t="str">
        <f t="shared" si="916"/>
        <v/>
      </c>
      <c r="AP1593" s="172" t="str">
        <f t="shared" si="917"/>
        <v/>
      </c>
      <c r="AQ1593" s="172" t="str">
        <f t="shared" si="918"/>
        <v/>
      </c>
      <c r="AR1593" s="172" t="str">
        <f>Table1[[#This Row],[Sex ]]&amp;Table1[[#This Row],[Month]]</f>
        <v/>
      </c>
    </row>
    <row r="1594" spans="2:44" x14ac:dyDescent="0.3">
      <c r="B1594" s="14"/>
      <c r="C1594" s="14"/>
      <c r="D1594" s="14"/>
      <c r="E1594" s="14"/>
      <c r="F1594" s="14"/>
      <c r="G1594" s="14"/>
      <c r="H1594" s="14"/>
      <c r="I1594" s="14"/>
      <c r="J1594" s="14"/>
      <c r="K1594" s="14"/>
      <c r="L1594" s="14"/>
      <c r="M1594" s="24" t="str">
        <f t="shared" si="890"/>
        <v/>
      </c>
      <c r="N1594" s="24" t="str">
        <f t="shared" si="891"/>
        <v/>
      </c>
      <c r="O1594" s="24" t="str">
        <f t="shared" si="892"/>
        <v xml:space="preserve"> </v>
      </c>
      <c r="P1594" s="24">
        <f t="shared" si="893"/>
        <v>0</v>
      </c>
      <c r="Q1594" s="25">
        <f t="shared" si="894"/>
        <v>0</v>
      </c>
      <c r="R1594" s="26">
        <f t="shared" si="895"/>
        <v>0</v>
      </c>
      <c r="S1594" s="24" t="str">
        <f t="shared" si="896"/>
        <v/>
      </c>
      <c r="T1594" s="24" t="str">
        <f t="shared" si="897"/>
        <v/>
      </c>
      <c r="U1594" s="24" t="str">
        <f t="shared" si="898"/>
        <v/>
      </c>
      <c r="V1594" s="24" t="str">
        <f t="shared" si="899"/>
        <v/>
      </c>
      <c r="W1594" s="24" t="str">
        <f t="shared" si="900"/>
        <v/>
      </c>
      <c r="X1594" s="24" t="str">
        <f t="shared" si="901"/>
        <v/>
      </c>
      <c r="Y1594" s="24" t="str">
        <f t="shared" si="902"/>
        <v/>
      </c>
      <c r="Z1594" s="24" t="str">
        <f t="shared" si="903"/>
        <v/>
      </c>
      <c r="AA1594" s="24" t="b">
        <f t="shared" si="904"/>
        <v>0</v>
      </c>
      <c r="AB1594" s="34" t="str">
        <f t="shared" si="905"/>
        <v/>
      </c>
      <c r="AC1594" s="34">
        <f t="shared" si="906"/>
        <v>0</v>
      </c>
      <c r="AD1594" s="34">
        <f t="shared" si="907"/>
        <v>0</v>
      </c>
      <c r="AE1594" s="34" t="str">
        <f t="shared" si="908"/>
        <v xml:space="preserve"> 0</v>
      </c>
      <c r="AF1594" s="34">
        <f t="shared" si="909"/>
        <v>0</v>
      </c>
      <c r="AG1594" s="34">
        <f t="shared" si="910"/>
        <v>0</v>
      </c>
      <c r="AH1594" s="34" t="str">
        <f t="shared" si="911"/>
        <v/>
      </c>
      <c r="AI1594" s="172" t="str">
        <f>IF(AJ1594&lt;&gt;"",MAX(AI$3:AI1593)+1,"")</f>
        <v/>
      </c>
      <c r="AJ1594" s="172" t="str">
        <f t="shared" si="912"/>
        <v/>
      </c>
      <c r="AK1594" s="172" t="str">
        <f t="shared" si="913"/>
        <v/>
      </c>
      <c r="AL1594" s="172" t="str">
        <f t="shared" si="914"/>
        <v/>
      </c>
      <c r="AM1594" s="172" t="str">
        <f>IF(AN1594&lt;&gt;"",MAX(AM$3:AM1593)+1,"")</f>
        <v/>
      </c>
      <c r="AN1594" s="172" t="str">
        <f t="shared" si="915"/>
        <v/>
      </c>
      <c r="AO1594" s="172" t="str">
        <f t="shared" si="916"/>
        <v/>
      </c>
      <c r="AP1594" s="172" t="str">
        <f t="shared" si="917"/>
        <v/>
      </c>
      <c r="AQ1594" s="172" t="str">
        <f t="shared" si="918"/>
        <v/>
      </c>
      <c r="AR1594" s="172" t="str">
        <f>Table1[[#This Row],[Sex ]]&amp;Table1[[#This Row],[Month]]</f>
        <v/>
      </c>
    </row>
    <row r="1595" spans="2:44" x14ac:dyDescent="0.3">
      <c r="B1595" s="14"/>
      <c r="C1595" s="14"/>
      <c r="D1595" s="14"/>
      <c r="E1595" s="14"/>
      <c r="F1595" s="14"/>
      <c r="G1595" s="14"/>
      <c r="H1595" s="14"/>
      <c r="I1595" s="14"/>
      <c r="J1595" s="14"/>
      <c r="K1595" s="14"/>
      <c r="L1595" s="14"/>
      <c r="M1595" s="24" t="str">
        <f t="shared" si="890"/>
        <v/>
      </c>
      <c r="N1595" s="24" t="str">
        <f t="shared" si="891"/>
        <v/>
      </c>
      <c r="O1595" s="24" t="str">
        <f t="shared" si="892"/>
        <v xml:space="preserve"> </v>
      </c>
      <c r="P1595" s="24">
        <f t="shared" si="893"/>
        <v>0</v>
      </c>
      <c r="Q1595" s="25">
        <f t="shared" si="894"/>
        <v>0</v>
      </c>
      <c r="R1595" s="26">
        <f t="shared" si="895"/>
        <v>0</v>
      </c>
      <c r="S1595" s="24" t="str">
        <f t="shared" si="896"/>
        <v/>
      </c>
      <c r="T1595" s="24" t="str">
        <f t="shared" si="897"/>
        <v/>
      </c>
      <c r="U1595" s="24" t="str">
        <f t="shared" si="898"/>
        <v/>
      </c>
      <c r="V1595" s="24" t="str">
        <f t="shared" si="899"/>
        <v/>
      </c>
      <c r="W1595" s="24" t="str">
        <f t="shared" si="900"/>
        <v/>
      </c>
      <c r="X1595" s="24" t="str">
        <f t="shared" si="901"/>
        <v/>
      </c>
      <c r="Y1595" s="24" t="str">
        <f t="shared" si="902"/>
        <v/>
      </c>
      <c r="Z1595" s="24" t="str">
        <f t="shared" si="903"/>
        <v/>
      </c>
      <c r="AA1595" s="24" t="b">
        <f t="shared" si="904"/>
        <v>0</v>
      </c>
      <c r="AB1595" s="34" t="str">
        <f t="shared" si="905"/>
        <v/>
      </c>
      <c r="AC1595" s="34">
        <f t="shared" si="906"/>
        <v>0</v>
      </c>
      <c r="AD1595" s="34">
        <f t="shared" si="907"/>
        <v>0</v>
      </c>
      <c r="AE1595" s="34" t="str">
        <f t="shared" si="908"/>
        <v xml:space="preserve"> 0</v>
      </c>
      <c r="AF1595" s="34">
        <f t="shared" si="909"/>
        <v>0</v>
      </c>
      <c r="AG1595" s="34">
        <f t="shared" si="910"/>
        <v>0</v>
      </c>
      <c r="AH1595" s="34" t="str">
        <f t="shared" si="911"/>
        <v/>
      </c>
      <c r="AI1595" s="172" t="str">
        <f>IF(AJ1595&lt;&gt;"",MAX(AI$3:AI1594)+1,"")</f>
        <v/>
      </c>
      <c r="AJ1595" s="172" t="str">
        <f t="shared" si="912"/>
        <v/>
      </c>
      <c r="AK1595" s="172" t="str">
        <f t="shared" si="913"/>
        <v/>
      </c>
      <c r="AL1595" s="172" t="str">
        <f t="shared" si="914"/>
        <v/>
      </c>
      <c r="AM1595" s="172" t="str">
        <f>IF(AN1595&lt;&gt;"",MAX(AM$3:AM1594)+1,"")</f>
        <v/>
      </c>
      <c r="AN1595" s="172" t="str">
        <f t="shared" si="915"/>
        <v/>
      </c>
      <c r="AO1595" s="172" t="str">
        <f t="shared" si="916"/>
        <v/>
      </c>
      <c r="AP1595" s="172" t="str">
        <f t="shared" si="917"/>
        <v/>
      </c>
      <c r="AQ1595" s="172" t="str">
        <f t="shared" si="918"/>
        <v/>
      </c>
      <c r="AR1595" s="172" t="str">
        <f>Table1[[#This Row],[Sex ]]&amp;Table1[[#This Row],[Month]]</f>
        <v/>
      </c>
    </row>
    <row r="1596" spans="2:44" x14ac:dyDescent="0.3">
      <c r="B1596" s="14"/>
      <c r="C1596" s="14"/>
      <c r="D1596" s="14"/>
      <c r="E1596" s="14"/>
      <c r="F1596" s="14"/>
      <c r="G1596" s="14"/>
      <c r="H1596" s="14"/>
      <c r="I1596" s="14"/>
      <c r="J1596" s="14"/>
      <c r="K1596" s="14"/>
      <c r="L1596" s="14"/>
      <c r="M1596" s="24" t="str">
        <f t="shared" si="890"/>
        <v/>
      </c>
      <c r="N1596" s="24" t="str">
        <f t="shared" si="891"/>
        <v/>
      </c>
      <c r="O1596" s="24" t="str">
        <f t="shared" si="892"/>
        <v xml:space="preserve"> </v>
      </c>
      <c r="P1596" s="24">
        <f t="shared" si="893"/>
        <v>0</v>
      </c>
      <c r="Q1596" s="25">
        <f t="shared" si="894"/>
        <v>0</v>
      </c>
      <c r="R1596" s="26">
        <f t="shared" si="895"/>
        <v>0</v>
      </c>
      <c r="S1596" s="24" t="str">
        <f t="shared" si="896"/>
        <v/>
      </c>
      <c r="T1596" s="24" t="str">
        <f t="shared" si="897"/>
        <v/>
      </c>
      <c r="U1596" s="24" t="str">
        <f t="shared" si="898"/>
        <v/>
      </c>
      <c r="V1596" s="24" t="str">
        <f t="shared" si="899"/>
        <v/>
      </c>
      <c r="W1596" s="24" t="str">
        <f t="shared" si="900"/>
        <v/>
      </c>
      <c r="X1596" s="24" t="str">
        <f t="shared" si="901"/>
        <v/>
      </c>
      <c r="Y1596" s="24" t="str">
        <f t="shared" si="902"/>
        <v/>
      </c>
      <c r="Z1596" s="24" t="str">
        <f t="shared" si="903"/>
        <v/>
      </c>
      <c r="AA1596" s="24" t="b">
        <f t="shared" si="904"/>
        <v>0</v>
      </c>
      <c r="AB1596" s="34" t="str">
        <f t="shared" si="905"/>
        <v/>
      </c>
      <c r="AC1596" s="34">
        <f t="shared" si="906"/>
        <v>0</v>
      </c>
      <c r="AD1596" s="34">
        <f t="shared" si="907"/>
        <v>0</v>
      </c>
      <c r="AE1596" s="34" t="str">
        <f t="shared" si="908"/>
        <v xml:space="preserve"> 0</v>
      </c>
      <c r="AF1596" s="34">
        <f t="shared" si="909"/>
        <v>0</v>
      </c>
      <c r="AG1596" s="34">
        <f t="shared" si="910"/>
        <v>0</v>
      </c>
      <c r="AH1596" s="34" t="str">
        <f t="shared" si="911"/>
        <v/>
      </c>
      <c r="AI1596" s="172" t="str">
        <f>IF(AJ1596&lt;&gt;"",MAX(AI$3:AI1595)+1,"")</f>
        <v/>
      </c>
      <c r="AJ1596" s="172" t="str">
        <f t="shared" si="912"/>
        <v/>
      </c>
      <c r="AK1596" s="172" t="str">
        <f t="shared" si="913"/>
        <v/>
      </c>
      <c r="AL1596" s="172" t="str">
        <f t="shared" si="914"/>
        <v/>
      </c>
      <c r="AM1596" s="172" t="str">
        <f>IF(AN1596&lt;&gt;"",MAX(AM$3:AM1595)+1,"")</f>
        <v/>
      </c>
      <c r="AN1596" s="172" t="str">
        <f t="shared" si="915"/>
        <v/>
      </c>
      <c r="AO1596" s="172" t="str">
        <f t="shared" si="916"/>
        <v/>
      </c>
      <c r="AP1596" s="172" t="str">
        <f t="shared" si="917"/>
        <v/>
      </c>
      <c r="AQ1596" s="172" t="str">
        <f t="shared" si="918"/>
        <v/>
      </c>
      <c r="AR1596" s="172" t="str">
        <f>Table1[[#This Row],[Sex ]]&amp;Table1[[#This Row],[Month]]</f>
        <v/>
      </c>
    </row>
    <row r="1597" spans="2:44" x14ac:dyDescent="0.3">
      <c r="B1597" s="14"/>
      <c r="C1597" s="14"/>
      <c r="D1597" s="14"/>
      <c r="E1597" s="14"/>
      <c r="F1597" s="14"/>
      <c r="G1597" s="14"/>
      <c r="H1597" s="14"/>
      <c r="I1597" s="14"/>
      <c r="J1597" s="14"/>
      <c r="K1597" s="14"/>
      <c r="L1597" s="14"/>
      <c r="M1597" s="24" t="str">
        <f t="shared" si="890"/>
        <v/>
      </c>
      <c r="N1597" s="24" t="str">
        <f t="shared" si="891"/>
        <v/>
      </c>
      <c r="O1597" s="24" t="str">
        <f t="shared" si="892"/>
        <v xml:space="preserve"> </v>
      </c>
      <c r="P1597" s="24">
        <f t="shared" si="893"/>
        <v>0</v>
      </c>
      <c r="Q1597" s="25">
        <f t="shared" si="894"/>
        <v>0</v>
      </c>
      <c r="R1597" s="26">
        <f t="shared" si="895"/>
        <v>0</v>
      </c>
      <c r="S1597" s="24" t="str">
        <f t="shared" si="896"/>
        <v/>
      </c>
      <c r="T1597" s="24" t="str">
        <f t="shared" si="897"/>
        <v/>
      </c>
      <c r="U1597" s="24" t="str">
        <f t="shared" si="898"/>
        <v/>
      </c>
      <c r="V1597" s="24" t="str">
        <f t="shared" si="899"/>
        <v/>
      </c>
      <c r="W1597" s="24" t="str">
        <f t="shared" si="900"/>
        <v/>
      </c>
      <c r="X1597" s="24" t="str">
        <f t="shared" si="901"/>
        <v/>
      </c>
      <c r="Y1597" s="24" t="str">
        <f t="shared" si="902"/>
        <v/>
      </c>
      <c r="Z1597" s="24" t="str">
        <f t="shared" si="903"/>
        <v/>
      </c>
      <c r="AA1597" s="24" t="b">
        <f t="shared" si="904"/>
        <v>0</v>
      </c>
      <c r="AB1597" s="34" t="str">
        <f t="shared" si="905"/>
        <v/>
      </c>
      <c r="AC1597" s="34">
        <f t="shared" si="906"/>
        <v>0</v>
      </c>
      <c r="AD1597" s="34">
        <f t="shared" si="907"/>
        <v>0</v>
      </c>
      <c r="AE1597" s="34" t="str">
        <f t="shared" si="908"/>
        <v xml:space="preserve"> 0</v>
      </c>
      <c r="AF1597" s="34">
        <f t="shared" si="909"/>
        <v>0</v>
      </c>
      <c r="AG1597" s="34">
        <f t="shared" si="910"/>
        <v>0</v>
      </c>
      <c r="AH1597" s="34" t="str">
        <f t="shared" si="911"/>
        <v/>
      </c>
      <c r="AI1597" s="172" t="str">
        <f>IF(AJ1597&lt;&gt;"",MAX(AI$3:AI1596)+1,"")</f>
        <v/>
      </c>
      <c r="AJ1597" s="172" t="str">
        <f t="shared" si="912"/>
        <v/>
      </c>
      <c r="AK1597" s="172" t="str">
        <f t="shared" si="913"/>
        <v/>
      </c>
      <c r="AL1597" s="172" t="str">
        <f t="shared" si="914"/>
        <v/>
      </c>
      <c r="AM1597" s="172" t="str">
        <f>IF(AN1597&lt;&gt;"",MAX(AM$3:AM1596)+1,"")</f>
        <v/>
      </c>
      <c r="AN1597" s="172" t="str">
        <f t="shared" si="915"/>
        <v/>
      </c>
      <c r="AO1597" s="172" t="str">
        <f t="shared" si="916"/>
        <v/>
      </c>
      <c r="AP1597" s="172" t="str">
        <f t="shared" si="917"/>
        <v/>
      </c>
      <c r="AQ1597" s="172" t="str">
        <f t="shared" si="918"/>
        <v/>
      </c>
      <c r="AR1597" s="172" t="str">
        <f>Table1[[#This Row],[Sex ]]&amp;Table1[[#This Row],[Month]]</f>
        <v/>
      </c>
    </row>
    <row r="1598" spans="2:44" x14ac:dyDescent="0.3">
      <c r="B1598" s="14"/>
      <c r="C1598" s="14"/>
      <c r="D1598" s="14"/>
      <c r="E1598" s="14"/>
      <c r="F1598" s="14"/>
      <c r="G1598" s="14"/>
      <c r="H1598" s="14"/>
      <c r="I1598" s="14"/>
      <c r="J1598" s="14"/>
      <c r="K1598" s="14"/>
      <c r="L1598" s="14"/>
      <c r="M1598" s="24" t="str">
        <f t="shared" si="890"/>
        <v/>
      </c>
      <c r="N1598" s="24" t="str">
        <f t="shared" si="891"/>
        <v/>
      </c>
      <c r="O1598" s="24" t="str">
        <f t="shared" si="892"/>
        <v xml:space="preserve"> </v>
      </c>
      <c r="P1598" s="24">
        <f t="shared" si="893"/>
        <v>0</v>
      </c>
      <c r="Q1598" s="25">
        <f t="shared" si="894"/>
        <v>0</v>
      </c>
      <c r="R1598" s="26">
        <f t="shared" si="895"/>
        <v>0</v>
      </c>
      <c r="S1598" s="24" t="str">
        <f t="shared" si="896"/>
        <v/>
      </c>
      <c r="T1598" s="24" t="str">
        <f t="shared" si="897"/>
        <v/>
      </c>
      <c r="U1598" s="24" t="str">
        <f t="shared" si="898"/>
        <v/>
      </c>
      <c r="V1598" s="24" t="str">
        <f t="shared" si="899"/>
        <v/>
      </c>
      <c r="W1598" s="24" t="str">
        <f t="shared" si="900"/>
        <v/>
      </c>
      <c r="X1598" s="24" t="str">
        <f t="shared" si="901"/>
        <v/>
      </c>
      <c r="Y1598" s="24" t="str">
        <f t="shared" si="902"/>
        <v/>
      </c>
      <c r="Z1598" s="24" t="str">
        <f t="shared" si="903"/>
        <v/>
      </c>
      <c r="AA1598" s="24" t="b">
        <f t="shared" si="904"/>
        <v>0</v>
      </c>
      <c r="AB1598" s="34" t="str">
        <f t="shared" si="905"/>
        <v/>
      </c>
      <c r="AC1598" s="34">
        <f t="shared" si="906"/>
        <v>0</v>
      </c>
      <c r="AD1598" s="34">
        <f t="shared" si="907"/>
        <v>0</v>
      </c>
      <c r="AE1598" s="34" t="str">
        <f t="shared" si="908"/>
        <v xml:space="preserve"> 0</v>
      </c>
      <c r="AF1598" s="34">
        <f t="shared" si="909"/>
        <v>0</v>
      </c>
      <c r="AG1598" s="34">
        <f t="shared" si="910"/>
        <v>0</v>
      </c>
      <c r="AH1598" s="34" t="str">
        <f t="shared" si="911"/>
        <v/>
      </c>
      <c r="AI1598" s="172" t="str">
        <f>IF(AJ1598&lt;&gt;"",MAX(AI$3:AI1597)+1,"")</f>
        <v/>
      </c>
      <c r="AJ1598" s="172" t="str">
        <f t="shared" si="912"/>
        <v/>
      </c>
      <c r="AK1598" s="172" t="str">
        <f t="shared" si="913"/>
        <v/>
      </c>
      <c r="AL1598" s="172" t="str">
        <f t="shared" si="914"/>
        <v/>
      </c>
      <c r="AM1598" s="172" t="str">
        <f>IF(AN1598&lt;&gt;"",MAX(AM$3:AM1597)+1,"")</f>
        <v/>
      </c>
      <c r="AN1598" s="172" t="str">
        <f t="shared" si="915"/>
        <v/>
      </c>
      <c r="AO1598" s="172" t="str">
        <f t="shared" si="916"/>
        <v/>
      </c>
      <c r="AP1598" s="172" t="str">
        <f t="shared" si="917"/>
        <v/>
      </c>
      <c r="AQ1598" s="172" t="str">
        <f t="shared" si="918"/>
        <v/>
      </c>
      <c r="AR1598" s="172" t="str">
        <f>Table1[[#This Row],[Sex ]]&amp;Table1[[#This Row],[Month]]</f>
        <v/>
      </c>
    </row>
    <row r="1599" spans="2:44" x14ac:dyDescent="0.3">
      <c r="B1599" s="14"/>
      <c r="C1599" s="14"/>
      <c r="D1599" s="14"/>
      <c r="E1599" s="14"/>
      <c r="F1599" s="14"/>
      <c r="G1599" s="14"/>
      <c r="H1599" s="14"/>
      <c r="I1599" s="14"/>
      <c r="J1599" s="14"/>
      <c r="K1599" s="14"/>
      <c r="L1599" s="14"/>
      <c r="M1599" s="24" t="str">
        <f t="shared" si="890"/>
        <v/>
      </c>
      <c r="N1599" s="24" t="str">
        <f t="shared" si="891"/>
        <v/>
      </c>
      <c r="O1599" s="24" t="str">
        <f t="shared" si="892"/>
        <v xml:space="preserve"> </v>
      </c>
      <c r="P1599" s="24">
        <f t="shared" si="893"/>
        <v>0</v>
      </c>
      <c r="Q1599" s="25">
        <f t="shared" si="894"/>
        <v>0</v>
      </c>
      <c r="R1599" s="26">
        <f t="shared" si="895"/>
        <v>0</v>
      </c>
      <c r="S1599" s="24" t="str">
        <f t="shared" si="896"/>
        <v/>
      </c>
      <c r="T1599" s="24" t="str">
        <f t="shared" si="897"/>
        <v/>
      </c>
      <c r="U1599" s="24" t="str">
        <f t="shared" si="898"/>
        <v/>
      </c>
      <c r="V1599" s="24" t="str">
        <f t="shared" si="899"/>
        <v/>
      </c>
      <c r="W1599" s="24" t="str">
        <f t="shared" si="900"/>
        <v/>
      </c>
      <c r="X1599" s="24" t="str">
        <f t="shared" si="901"/>
        <v/>
      </c>
      <c r="Y1599" s="24" t="str">
        <f t="shared" si="902"/>
        <v/>
      </c>
      <c r="Z1599" s="24" t="str">
        <f t="shared" si="903"/>
        <v/>
      </c>
      <c r="AA1599" s="24" t="b">
        <f t="shared" si="904"/>
        <v>0</v>
      </c>
      <c r="AB1599" s="34" t="str">
        <f t="shared" si="905"/>
        <v/>
      </c>
      <c r="AC1599" s="34">
        <f t="shared" si="906"/>
        <v>0</v>
      </c>
      <c r="AD1599" s="34">
        <f t="shared" si="907"/>
        <v>0</v>
      </c>
      <c r="AE1599" s="34" t="str">
        <f t="shared" si="908"/>
        <v xml:space="preserve"> 0</v>
      </c>
      <c r="AF1599" s="34">
        <f t="shared" si="909"/>
        <v>0</v>
      </c>
      <c r="AG1599" s="34">
        <f t="shared" si="910"/>
        <v>0</v>
      </c>
      <c r="AH1599" s="34" t="str">
        <f t="shared" si="911"/>
        <v/>
      </c>
      <c r="AI1599" s="172" t="str">
        <f>IF(AJ1599&lt;&gt;"",MAX(AI$3:AI1598)+1,"")</f>
        <v/>
      </c>
      <c r="AJ1599" s="172" t="str">
        <f t="shared" si="912"/>
        <v/>
      </c>
      <c r="AK1599" s="172" t="str">
        <f t="shared" si="913"/>
        <v/>
      </c>
      <c r="AL1599" s="172" t="str">
        <f t="shared" si="914"/>
        <v/>
      </c>
      <c r="AM1599" s="172" t="str">
        <f>IF(AN1599&lt;&gt;"",MAX(AM$3:AM1598)+1,"")</f>
        <v/>
      </c>
      <c r="AN1599" s="172" t="str">
        <f t="shared" si="915"/>
        <v/>
      </c>
      <c r="AO1599" s="172" t="str">
        <f t="shared" si="916"/>
        <v/>
      </c>
      <c r="AP1599" s="172" t="str">
        <f t="shared" si="917"/>
        <v/>
      </c>
      <c r="AQ1599" s="172" t="str">
        <f t="shared" si="918"/>
        <v/>
      </c>
      <c r="AR1599" s="172" t="str">
        <f>Table1[[#This Row],[Sex ]]&amp;Table1[[#This Row],[Month]]</f>
        <v/>
      </c>
    </row>
    <row r="1600" spans="2:44" x14ac:dyDescent="0.3">
      <c r="B1600" s="14"/>
      <c r="C1600" s="14"/>
      <c r="D1600" s="14"/>
      <c r="E1600" s="14"/>
      <c r="F1600" s="14"/>
      <c r="G1600" s="14"/>
      <c r="H1600" s="14"/>
      <c r="I1600" s="14"/>
      <c r="J1600" s="14"/>
      <c r="K1600" s="14"/>
      <c r="L1600" s="14"/>
      <c r="M1600" s="24" t="str">
        <f t="shared" si="890"/>
        <v/>
      </c>
      <c r="N1600" s="24" t="str">
        <f t="shared" si="891"/>
        <v/>
      </c>
      <c r="O1600" s="24" t="str">
        <f t="shared" si="892"/>
        <v xml:space="preserve"> </v>
      </c>
      <c r="P1600" s="24">
        <f t="shared" si="893"/>
        <v>0</v>
      </c>
      <c r="Q1600" s="25">
        <f t="shared" si="894"/>
        <v>0</v>
      </c>
      <c r="R1600" s="26">
        <f t="shared" si="895"/>
        <v>0</v>
      </c>
      <c r="S1600" s="24" t="str">
        <f t="shared" si="896"/>
        <v/>
      </c>
      <c r="T1600" s="24" t="str">
        <f t="shared" si="897"/>
        <v/>
      </c>
      <c r="U1600" s="24" t="str">
        <f t="shared" si="898"/>
        <v/>
      </c>
      <c r="V1600" s="24" t="str">
        <f t="shared" si="899"/>
        <v/>
      </c>
      <c r="W1600" s="24" t="str">
        <f t="shared" si="900"/>
        <v/>
      </c>
      <c r="X1600" s="24" t="str">
        <f t="shared" si="901"/>
        <v/>
      </c>
      <c r="Y1600" s="24" t="str">
        <f t="shared" si="902"/>
        <v/>
      </c>
      <c r="Z1600" s="24" t="str">
        <f t="shared" si="903"/>
        <v/>
      </c>
      <c r="AA1600" s="24" t="b">
        <f t="shared" si="904"/>
        <v>0</v>
      </c>
      <c r="AB1600" s="34" t="str">
        <f t="shared" si="905"/>
        <v/>
      </c>
      <c r="AC1600" s="34">
        <f t="shared" si="906"/>
        <v>0</v>
      </c>
      <c r="AD1600" s="34">
        <f t="shared" si="907"/>
        <v>0</v>
      </c>
      <c r="AE1600" s="34" t="str">
        <f t="shared" si="908"/>
        <v xml:space="preserve"> 0</v>
      </c>
      <c r="AF1600" s="34">
        <f t="shared" si="909"/>
        <v>0</v>
      </c>
      <c r="AG1600" s="34">
        <f t="shared" si="910"/>
        <v>0</v>
      </c>
      <c r="AH1600" s="34" t="str">
        <f t="shared" si="911"/>
        <v/>
      </c>
      <c r="AI1600" s="172" t="str">
        <f>IF(AJ1600&lt;&gt;"",MAX(AI$3:AI1599)+1,"")</f>
        <v/>
      </c>
      <c r="AJ1600" s="172" t="str">
        <f t="shared" si="912"/>
        <v/>
      </c>
      <c r="AK1600" s="172" t="str">
        <f t="shared" si="913"/>
        <v/>
      </c>
      <c r="AL1600" s="172" t="str">
        <f t="shared" si="914"/>
        <v/>
      </c>
      <c r="AM1600" s="172" t="str">
        <f>IF(AN1600&lt;&gt;"",MAX(AM$3:AM1599)+1,"")</f>
        <v/>
      </c>
      <c r="AN1600" s="172" t="str">
        <f t="shared" si="915"/>
        <v/>
      </c>
      <c r="AO1600" s="172" t="str">
        <f t="shared" si="916"/>
        <v/>
      </c>
      <c r="AP1600" s="172" t="str">
        <f t="shared" si="917"/>
        <v/>
      </c>
      <c r="AQ1600" s="172" t="str">
        <f t="shared" si="918"/>
        <v/>
      </c>
      <c r="AR1600" s="172" t="str">
        <f>Table1[[#This Row],[Sex ]]&amp;Table1[[#This Row],[Month]]</f>
        <v/>
      </c>
    </row>
    <row r="1601" spans="2:44" x14ac:dyDescent="0.3">
      <c r="B1601" s="14"/>
      <c r="C1601" s="14"/>
      <c r="D1601" s="14"/>
      <c r="E1601" s="14"/>
      <c r="F1601" s="14"/>
      <c r="G1601" s="14"/>
      <c r="H1601" s="14"/>
      <c r="I1601" s="14"/>
      <c r="J1601" s="14"/>
      <c r="K1601" s="14"/>
      <c r="L1601" s="14"/>
      <c r="M1601" s="24" t="str">
        <f t="shared" si="890"/>
        <v/>
      </c>
      <c r="N1601" s="24" t="str">
        <f t="shared" si="891"/>
        <v/>
      </c>
      <c r="O1601" s="24" t="str">
        <f t="shared" si="892"/>
        <v xml:space="preserve"> </v>
      </c>
      <c r="P1601" s="24">
        <f t="shared" si="893"/>
        <v>0</v>
      </c>
      <c r="Q1601" s="25">
        <f t="shared" si="894"/>
        <v>0</v>
      </c>
      <c r="R1601" s="26">
        <f t="shared" si="895"/>
        <v>0</v>
      </c>
      <c r="S1601" s="24" t="str">
        <f t="shared" si="896"/>
        <v/>
      </c>
      <c r="T1601" s="24" t="str">
        <f t="shared" si="897"/>
        <v/>
      </c>
      <c r="U1601" s="24" t="str">
        <f t="shared" si="898"/>
        <v/>
      </c>
      <c r="V1601" s="24" t="str">
        <f t="shared" si="899"/>
        <v/>
      </c>
      <c r="W1601" s="24" t="str">
        <f t="shared" si="900"/>
        <v/>
      </c>
      <c r="X1601" s="24" t="str">
        <f t="shared" si="901"/>
        <v/>
      </c>
      <c r="Y1601" s="24" t="str">
        <f t="shared" si="902"/>
        <v/>
      </c>
      <c r="Z1601" s="24" t="str">
        <f t="shared" si="903"/>
        <v/>
      </c>
      <c r="AA1601" s="24" t="b">
        <f t="shared" si="904"/>
        <v>0</v>
      </c>
      <c r="AB1601" s="34" t="str">
        <f t="shared" si="905"/>
        <v/>
      </c>
      <c r="AC1601" s="34">
        <f t="shared" si="906"/>
        <v>0</v>
      </c>
      <c r="AD1601" s="34">
        <f t="shared" si="907"/>
        <v>0</v>
      </c>
      <c r="AE1601" s="34" t="str">
        <f t="shared" si="908"/>
        <v xml:space="preserve"> 0</v>
      </c>
      <c r="AF1601" s="34">
        <f t="shared" si="909"/>
        <v>0</v>
      </c>
      <c r="AG1601" s="34">
        <f t="shared" si="910"/>
        <v>0</v>
      </c>
      <c r="AH1601" s="34" t="str">
        <f t="shared" si="911"/>
        <v/>
      </c>
      <c r="AI1601" s="172" t="str">
        <f>IF(AJ1601&lt;&gt;"",MAX(AI$3:AI1600)+1,"")</f>
        <v/>
      </c>
      <c r="AJ1601" s="172" t="str">
        <f t="shared" si="912"/>
        <v/>
      </c>
      <c r="AK1601" s="172" t="str">
        <f t="shared" si="913"/>
        <v/>
      </c>
      <c r="AL1601" s="172" t="str">
        <f t="shared" si="914"/>
        <v/>
      </c>
      <c r="AM1601" s="172" t="str">
        <f>IF(AN1601&lt;&gt;"",MAX(AM$3:AM1600)+1,"")</f>
        <v/>
      </c>
      <c r="AN1601" s="172" t="str">
        <f t="shared" si="915"/>
        <v/>
      </c>
      <c r="AO1601" s="172" t="str">
        <f t="shared" si="916"/>
        <v/>
      </c>
      <c r="AP1601" s="172" t="str">
        <f t="shared" si="917"/>
        <v/>
      </c>
      <c r="AQ1601" s="172" t="str">
        <f t="shared" si="918"/>
        <v/>
      </c>
      <c r="AR1601" s="172" t="str">
        <f>Table1[[#This Row],[Sex ]]&amp;Table1[[#This Row],[Month]]</f>
        <v/>
      </c>
    </row>
    <row r="1602" spans="2:44" x14ac:dyDescent="0.3">
      <c r="B1602" s="14"/>
      <c r="C1602" s="14"/>
      <c r="D1602" s="14"/>
      <c r="E1602" s="14"/>
      <c r="F1602" s="14"/>
      <c r="G1602" s="14"/>
      <c r="H1602" s="14"/>
      <c r="I1602" s="14"/>
      <c r="J1602" s="14"/>
      <c r="K1602" s="14"/>
      <c r="L1602" s="14"/>
      <c r="M1602" s="24" t="str">
        <f t="shared" si="890"/>
        <v/>
      </c>
      <c r="N1602" s="24" t="str">
        <f t="shared" si="891"/>
        <v/>
      </c>
      <c r="O1602" s="24" t="str">
        <f t="shared" si="892"/>
        <v xml:space="preserve"> </v>
      </c>
      <c r="P1602" s="24">
        <f t="shared" si="893"/>
        <v>0</v>
      </c>
      <c r="Q1602" s="25">
        <f t="shared" si="894"/>
        <v>0</v>
      </c>
      <c r="R1602" s="26">
        <f t="shared" si="895"/>
        <v>0</v>
      </c>
      <c r="S1602" s="24" t="str">
        <f t="shared" si="896"/>
        <v/>
      </c>
      <c r="T1602" s="24" t="str">
        <f t="shared" si="897"/>
        <v/>
      </c>
      <c r="U1602" s="24" t="str">
        <f t="shared" si="898"/>
        <v/>
      </c>
      <c r="V1602" s="24" t="str">
        <f t="shared" si="899"/>
        <v/>
      </c>
      <c r="W1602" s="24" t="str">
        <f t="shared" si="900"/>
        <v/>
      </c>
      <c r="X1602" s="24" t="str">
        <f t="shared" si="901"/>
        <v/>
      </c>
      <c r="Y1602" s="24" t="str">
        <f t="shared" si="902"/>
        <v/>
      </c>
      <c r="Z1602" s="24" t="str">
        <f t="shared" si="903"/>
        <v/>
      </c>
      <c r="AA1602" s="24" t="b">
        <f t="shared" si="904"/>
        <v>0</v>
      </c>
      <c r="AB1602" s="34" t="str">
        <f t="shared" si="905"/>
        <v/>
      </c>
      <c r="AC1602" s="34">
        <f t="shared" si="906"/>
        <v>0</v>
      </c>
      <c r="AD1602" s="34">
        <f t="shared" si="907"/>
        <v>0</v>
      </c>
      <c r="AE1602" s="34" t="str">
        <f t="shared" si="908"/>
        <v xml:space="preserve"> 0</v>
      </c>
      <c r="AF1602" s="34">
        <f t="shared" si="909"/>
        <v>0</v>
      </c>
      <c r="AG1602" s="34">
        <f t="shared" si="910"/>
        <v>0</v>
      </c>
      <c r="AH1602" s="34" t="str">
        <f t="shared" si="911"/>
        <v/>
      </c>
      <c r="AI1602" s="172" t="str">
        <f>IF(AJ1602&lt;&gt;"",MAX(AI$3:AI1601)+1,"")</f>
        <v/>
      </c>
      <c r="AJ1602" s="172" t="str">
        <f t="shared" si="912"/>
        <v/>
      </c>
      <c r="AK1602" s="172" t="str">
        <f t="shared" si="913"/>
        <v/>
      </c>
      <c r="AL1602" s="172" t="str">
        <f t="shared" si="914"/>
        <v/>
      </c>
      <c r="AM1602" s="172" t="str">
        <f>IF(AN1602&lt;&gt;"",MAX(AM$3:AM1601)+1,"")</f>
        <v/>
      </c>
      <c r="AN1602" s="172" t="str">
        <f t="shared" si="915"/>
        <v/>
      </c>
      <c r="AO1602" s="172" t="str">
        <f t="shared" si="916"/>
        <v/>
      </c>
      <c r="AP1602" s="172" t="str">
        <f t="shared" si="917"/>
        <v/>
      </c>
      <c r="AQ1602" s="172" t="str">
        <f t="shared" si="918"/>
        <v/>
      </c>
      <c r="AR1602" s="172" t="str">
        <f>Table1[[#This Row],[Sex ]]&amp;Table1[[#This Row],[Month]]</f>
        <v/>
      </c>
    </row>
    <row r="1603" spans="2:44" x14ac:dyDescent="0.3">
      <c r="B1603" s="14"/>
      <c r="C1603" s="14"/>
      <c r="D1603" s="14"/>
      <c r="E1603" s="14"/>
      <c r="F1603" s="14"/>
      <c r="G1603" s="14"/>
      <c r="H1603" s="14"/>
      <c r="I1603" s="14"/>
      <c r="J1603" s="14"/>
      <c r="K1603" s="14"/>
      <c r="L1603" s="14"/>
      <c r="M1603" s="24" t="str">
        <f t="shared" si="890"/>
        <v/>
      </c>
      <c r="N1603" s="24" t="str">
        <f t="shared" si="891"/>
        <v/>
      </c>
      <c r="O1603" s="24" t="str">
        <f t="shared" si="892"/>
        <v xml:space="preserve"> </v>
      </c>
      <c r="P1603" s="24">
        <f t="shared" si="893"/>
        <v>0</v>
      </c>
      <c r="Q1603" s="25">
        <f t="shared" si="894"/>
        <v>0</v>
      </c>
      <c r="R1603" s="26">
        <f t="shared" si="895"/>
        <v>0</v>
      </c>
      <c r="S1603" s="24" t="str">
        <f t="shared" si="896"/>
        <v/>
      </c>
      <c r="T1603" s="24" t="str">
        <f t="shared" si="897"/>
        <v/>
      </c>
      <c r="U1603" s="24" t="str">
        <f t="shared" si="898"/>
        <v/>
      </c>
      <c r="V1603" s="24" t="str">
        <f t="shared" si="899"/>
        <v/>
      </c>
      <c r="W1603" s="24" t="str">
        <f t="shared" si="900"/>
        <v/>
      </c>
      <c r="X1603" s="24" t="str">
        <f t="shared" si="901"/>
        <v/>
      </c>
      <c r="Y1603" s="24" t="str">
        <f t="shared" si="902"/>
        <v/>
      </c>
      <c r="Z1603" s="24" t="str">
        <f t="shared" si="903"/>
        <v/>
      </c>
      <c r="AA1603" s="24" t="b">
        <f t="shared" si="904"/>
        <v>0</v>
      </c>
      <c r="AB1603" s="34" t="str">
        <f t="shared" si="905"/>
        <v/>
      </c>
      <c r="AC1603" s="34">
        <f t="shared" si="906"/>
        <v>0</v>
      </c>
      <c r="AD1603" s="34">
        <f t="shared" si="907"/>
        <v>0</v>
      </c>
      <c r="AE1603" s="34" t="str">
        <f t="shared" si="908"/>
        <v xml:space="preserve"> 0</v>
      </c>
      <c r="AF1603" s="34">
        <f t="shared" si="909"/>
        <v>0</v>
      </c>
      <c r="AG1603" s="34">
        <f t="shared" si="910"/>
        <v>0</v>
      </c>
      <c r="AH1603" s="34" t="str">
        <f t="shared" si="911"/>
        <v/>
      </c>
      <c r="AI1603" s="172" t="str">
        <f>IF(AJ1603&lt;&gt;"",MAX(AI$3:AI1602)+1,"")</f>
        <v/>
      </c>
      <c r="AJ1603" s="172" t="str">
        <f t="shared" si="912"/>
        <v/>
      </c>
      <c r="AK1603" s="172" t="str">
        <f t="shared" si="913"/>
        <v/>
      </c>
      <c r="AL1603" s="172" t="str">
        <f t="shared" si="914"/>
        <v/>
      </c>
      <c r="AM1603" s="172" t="str">
        <f>IF(AN1603&lt;&gt;"",MAX(AM$3:AM1602)+1,"")</f>
        <v/>
      </c>
      <c r="AN1603" s="172" t="str">
        <f t="shared" si="915"/>
        <v/>
      </c>
      <c r="AO1603" s="172" t="str">
        <f t="shared" si="916"/>
        <v/>
      </c>
      <c r="AP1603" s="172" t="str">
        <f t="shared" si="917"/>
        <v/>
      </c>
      <c r="AQ1603" s="172" t="str">
        <f t="shared" si="918"/>
        <v/>
      </c>
      <c r="AR1603" s="172" t="str">
        <f>Table1[[#This Row],[Sex ]]&amp;Table1[[#This Row],[Month]]</f>
        <v/>
      </c>
    </row>
    <row r="1604" spans="2:44" x14ac:dyDescent="0.3">
      <c r="B1604" s="14"/>
      <c r="C1604" s="14"/>
      <c r="D1604" s="14"/>
      <c r="E1604" s="14"/>
      <c r="F1604" s="14"/>
      <c r="G1604" s="14"/>
      <c r="H1604" s="14"/>
      <c r="I1604" s="14"/>
      <c r="J1604" s="14"/>
      <c r="K1604" s="14"/>
      <c r="L1604" s="14"/>
      <c r="M1604" s="24" t="str">
        <f t="shared" si="890"/>
        <v/>
      </c>
      <c r="N1604" s="24" t="str">
        <f t="shared" si="891"/>
        <v/>
      </c>
      <c r="O1604" s="24" t="str">
        <f t="shared" si="892"/>
        <v xml:space="preserve"> </v>
      </c>
      <c r="P1604" s="24">
        <f t="shared" si="893"/>
        <v>0</v>
      </c>
      <c r="Q1604" s="25">
        <f t="shared" si="894"/>
        <v>0</v>
      </c>
      <c r="R1604" s="26">
        <f t="shared" si="895"/>
        <v>0</v>
      </c>
      <c r="S1604" s="24" t="str">
        <f t="shared" si="896"/>
        <v/>
      </c>
      <c r="T1604" s="24" t="str">
        <f t="shared" si="897"/>
        <v/>
      </c>
      <c r="U1604" s="24" t="str">
        <f t="shared" si="898"/>
        <v/>
      </c>
      <c r="V1604" s="24" t="str">
        <f t="shared" si="899"/>
        <v/>
      </c>
      <c r="W1604" s="24" t="str">
        <f t="shared" si="900"/>
        <v/>
      </c>
      <c r="X1604" s="24" t="str">
        <f t="shared" si="901"/>
        <v/>
      </c>
      <c r="Y1604" s="24" t="str">
        <f t="shared" si="902"/>
        <v/>
      </c>
      <c r="Z1604" s="24" t="str">
        <f t="shared" si="903"/>
        <v/>
      </c>
      <c r="AA1604" s="24" t="b">
        <f t="shared" si="904"/>
        <v>0</v>
      </c>
      <c r="AB1604" s="34" t="str">
        <f t="shared" si="905"/>
        <v/>
      </c>
      <c r="AC1604" s="34">
        <f t="shared" si="906"/>
        <v>0</v>
      </c>
      <c r="AD1604" s="34">
        <f t="shared" si="907"/>
        <v>0</v>
      </c>
      <c r="AE1604" s="34" t="str">
        <f t="shared" si="908"/>
        <v xml:space="preserve"> 0</v>
      </c>
      <c r="AF1604" s="34">
        <f t="shared" si="909"/>
        <v>0</v>
      </c>
      <c r="AG1604" s="34">
        <f t="shared" si="910"/>
        <v>0</v>
      </c>
      <c r="AH1604" s="34" t="str">
        <f t="shared" si="911"/>
        <v/>
      </c>
      <c r="AI1604" s="172" t="str">
        <f>IF(AJ1604&lt;&gt;"",MAX(AI$3:AI1603)+1,"")</f>
        <v/>
      </c>
      <c r="AJ1604" s="172" t="str">
        <f t="shared" si="912"/>
        <v/>
      </c>
      <c r="AK1604" s="172" t="str">
        <f t="shared" si="913"/>
        <v/>
      </c>
      <c r="AL1604" s="172" t="str">
        <f t="shared" si="914"/>
        <v/>
      </c>
      <c r="AM1604" s="172" t="str">
        <f>IF(AN1604&lt;&gt;"",MAX(AM$3:AM1603)+1,"")</f>
        <v/>
      </c>
      <c r="AN1604" s="172" t="str">
        <f t="shared" si="915"/>
        <v/>
      </c>
      <c r="AO1604" s="172" t="str">
        <f t="shared" si="916"/>
        <v/>
      </c>
      <c r="AP1604" s="172" t="str">
        <f t="shared" si="917"/>
        <v/>
      </c>
      <c r="AQ1604" s="172" t="str">
        <f t="shared" si="918"/>
        <v/>
      </c>
      <c r="AR1604" s="172" t="str">
        <f>Table1[[#This Row],[Sex ]]&amp;Table1[[#This Row],[Month]]</f>
        <v/>
      </c>
    </row>
    <row r="1605" spans="2:44" x14ac:dyDescent="0.3">
      <c r="B1605" s="14"/>
      <c r="C1605" s="14"/>
      <c r="D1605" s="14"/>
      <c r="E1605" s="14"/>
      <c r="F1605" s="14"/>
      <c r="G1605" s="14"/>
      <c r="H1605" s="14"/>
      <c r="I1605" s="14"/>
      <c r="J1605" s="14"/>
      <c r="K1605" s="14"/>
      <c r="L1605" s="14"/>
      <c r="M1605" s="24" t="str">
        <f t="shared" si="890"/>
        <v/>
      </c>
      <c r="N1605" s="24" t="str">
        <f t="shared" si="891"/>
        <v/>
      </c>
      <c r="O1605" s="24" t="str">
        <f t="shared" si="892"/>
        <v xml:space="preserve"> </v>
      </c>
      <c r="P1605" s="24">
        <f t="shared" si="893"/>
        <v>0</v>
      </c>
      <c r="Q1605" s="25">
        <f t="shared" si="894"/>
        <v>0</v>
      </c>
      <c r="R1605" s="26">
        <f t="shared" si="895"/>
        <v>0</v>
      </c>
      <c r="S1605" s="24" t="str">
        <f t="shared" si="896"/>
        <v/>
      </c>
      <c r="T1605" s="24" t="str">
        <f t="shared" si="897"/>
        <v/>
      </c>
      <c r="U1605" s="24" t="str">
        <f t="shared" si="898"/>
        <v/>
      </c>
      <c r="V1605" s="24" t="str">
        <f t="shared" si="899"/>
        <v/>
      </c>
      <c r="W1605" s="24" t="str">
        <f t="shared" si="900"/>
        <v/>
      </c>
      <c r="X1605" s="24" t="str">
        <f t="shared" si="901"/>
        <v/>
      </c>
      <c r="Y1605" s="24" t="str">
        <f t="shared" si="902"/>
        <v/>
      </c>
      <c r="Z1605" s="24" t="str">
        <f t="shared" si="903"/>
        <v/>
      </c>
      <c r="AA1605" s="24" t="b">
        <f t="shared" si="904"/>
        <v>0</v>
      </c>
      <c r="AB1605" s="34" t="str">
        <f t="shared" si="905"/>
        <v/>
      </c>
      <c r="AC1605" s="34">
        <f t="shared" si="906"/>
        <v>0</v>
      </c>
      <c r="AD1605" s="34">
        <f t="shared" si="907"/>
        <v>0</v>
      </c>
      <c r="AE1605" s="34" t="str">
        <f t="shared" si="908"/>
        <v xml:space="preserve"> 0</v>
      </c>
      <c r="AF1605" s="34">
        <f t="shared" si="909"/>
        <v>0</v>
      </c>
      <c r="AG1605" s="34">
        <f t="shared" si="910"/>
        <v>0</v>
      </c>
      <c r="AH1605" s="34" t="str">
        <f t="shared" si="911"/>
        <v/>
      </c>
      <c r="AI1605" s="172" t="str">
        <f>IF(AJ1605&lt;&gt;"",MAX(AI$3:AI1604)+1,"")</f>
        <v/>
      </c>
      <c r="AJ1605" s="172" t="str">
        <f t="shared" si="912"/>
        <v/>
      </c>
      <c r="AK1605" s="172" t="str">
        <f t="shared" si="913"/>
        <v/>
      </c>
      <c r="AL1605" s="172" t="str">
        <f t="shared" si="914"/>
        <v/>
      </c>
      <c r="AM1605" s="172" t="str">
        <f>IF(AN1605&lt;&gt;"",MAX(AM$3:AM1604)+1,"")</f>
        <v/>
      </c>
      <c r="AN1605" s="172" t="str">
        <f t="shared" si="915"/>
        <v/>
      </c>
      <c r="AO1605" s="172" t="str">
        <f t="shared" si="916"/>
        <v/>
      </c>
      <c r="AP1605" s="172" t="str">
        <f t="shared" si="917"/>
        <v/>
      </c>
      <c r="AQ1605" s="172" t="str">
        <f t="shared" si="918"/>
        <v/>
      </c>
      <c r="AR1605" s="172" t="str">
        <f>Table1[[#This Row],[Sex ]]&amp;Table1[[#This Row],[Month]]</f>
        <v/>
      </c>
    </row>
    <row r="1606" spans="2:44" x14ac:dyDescent="0.3">
      <c r="B1606" s="14"/>
      <c r="C1606" s="14"/>
      <c r="D1606" s="14"/>
      <c r="E1606" s="14"/>
      <c r="F1606" s="14"/>
      <c r="G1606" s="14"/>
      <c r="H1606" s="14"/>
      <c r="I1606" s="14"/>
      <c r="J1606" s="14"/>
      <c r="K1606" s="14"/>
      <c r="L1606" s="14"/>
      <c r="M1606" s="24" t="str">
        <f t="shared" si="890"/>
        <v/>
      </c>
      <c r="N1606" s="24" t="str">
        <f t="shared" si="891"/>
        <v/>
      </c>
      <c r="O1606" s="24" t="str">
        <f t="shared" si="892"/>
        <v xml:space="preserve"> </v>
      </c>
      <c r="P1606" s="24">
        <f t="shared" si="893"/>
        <v>0</v>
      </c>
      <c r="Q1606" s="25">
        <f t="shared" si="894"/>
        <v>0</v>
      </c>
      <c r="R1606" s="26">
        <f t="shared" si="895"/>
        <v>0</v>
      </c>
      <c r="S1606" s="24" t="str">
        <f t="shared" si="896"/>
        <v/>
      </c>
      <c r="T1606" s="24" t="str">
        <f t="shared" si="897"/>
        <v/>
      </c>
      <c r="U1606" s="24" t="str">
        <f t="shared" si="898"/>
        <v/>
      </c>
      <c r="V1606" s="24" t="str">
        <f t="shared" si="899"/>
        <v/>
      </c>
      <c r="W1606" s="24" t="str">
        <f t="shared" si="900"/>
        <v/>
      </c>
      <c r="X1606" s="24" t="str">
        <f t="shared" si="901"/>
        <v/>
      </c>
      <c r="Y1606" s="24" t="str">
        <f t="shared" si="902"/>
        <v/>
      </c>
      <c r="Z1606" s="24" t="str">
        <f t="shared" si="903"/>
        <v/>
      </c>
      <c r="AA1606" s="24" t="b">
        <f t="shared" si="904"/>
        <v>0</v>
      </c>
      <c r="AB1606" s="34" t="str">
        <f t="shared" si="905"/>
        <v/>
      </c>
      <c r="AC1606" s="34">
        <f t="shared" si="906"/>
        <v>0</v>
      </c>
      <c r="AD1606" s="34">
        <f t="shared" si="907"/>
        <v>0</v>
      </c>
      <c r="AE1606" s="34" t="str">
        <f t="shared" si="908"/>
        <v xml:space="preserve"> 0</v>
      </c>
      <c r="AF1606" s="34">
        <f t="shared" si="909"/>
        <v>0</v>
      </c>
      <c r="AG1606" s="34">
        <f t="shared" si="910"/>
        <v>0</v>
      </c>
      <c r="AH1606" s="34" t="str">
        <f t="shared" si="911"/>
        <v/>
      </c>
      <c r="AI1606" s="172" t="str">
        <f>IF(AJ1606&lt;&gt;"",MAX(AI$3:AI1605)+1,"")</f>
        <v/>
      </c>
      <c r="AJ1606" s="172" t="str">
        <f t="shared" si="912"/>
        <v/>
      </c>
      <c r="AK1606" s="172" t="str">
        <f t="shared" si="913"/>
        <v/>
      </c>
      <c r="AL1606" s="172" t="str">
        <f t="shared" si="914"/>
        <v/>
      </c>
      <c r="AM1606" s="172" t="str">
        <f>IF(AN1606&lt;&gt;"",MAX(AM$3:AM1605)+1,"")</f>
        <v/>
      </c>
      <c r="AN1606" s="172" t="str">
        <f t="shared" si="915"/>
        <v/>
      </c>
      <c r="AO1606" s="172" t="str">
        <f t="shared" si="916"/>
        <v/>
      </c>
      <c r="AP1606" s="172" t="str">
        <f t="shared" si="917"/>
        <v/>
      </c>
      <c r="AQ1606" s="172" t="str">
        <f t="shared" si="918"/>
        <v/>
      </c>
      <c r="AR1606" s="172" t="str">
        <f>Table1[[#This Row],[Sex ]]&amp;Table1[[#This Row],[Month]]</f>
        <v/>
      </c>
    </row>
    <row r="1607" spans="2:44" x14ac:dyDescent="0.3">
      <c r="B1607" s="14"/>
      <c r="C1607" s="14"/>
      <c r="D1607" s="14"/>
      <c r="E1607" s="14"/>
      <c r="F1607" s="14"/>
      <c r="G1607" s="14"/>
      <c r="H1607" s="14"/>
      <c r="I1607" s="14"/>
      <c r="J1607" s="14"/>
      <c r="K1607" s="14"/>
      <c r="L1607" s="14"/>
      <c r="M1607" s="24" t="str">
        <f t="shared" si="890"/>
        <v/>
      </c>
      <c r="N1607" s="24" t="str">
        <f t="shared" si="891"/>
        <v/>
      </c>
      <c r="O1607" s="24" t="str">
        <f t="shared" si="892"/>
        <v xml:space="preserve"> </v>
      </c>
      <c r="P1607" s="24">
        <f t="shared" si="893"/>
        <v>0</v>
      </c>
      <c r="Q1607" s="25">
        <f t="shared" si="894"/>
        <v>0</v>
      </c>
      <c r="R1607" s="26">
        <f t="shared" si="895"/>
        <v>0</v>
      </c>
      <c r="S1607" s="24" t="str">
        <f t="shared" si="896"/>
        <v/>
      </c>
      <c r="T1607" s="24" t="str">
        <f t="shared" si="897"/>
        <v/>
      </c>
      <c r="U1607" s="24" t="str">
        <f t="shared" si="898"/>
        <v/>
      </c>
      <c r="V1607" s="24" t="str">
        <f t="shared" si="899"/>
        <v/>
      </c>
      <c r="W1607" s="24" t="str">
        <f t="shared" si="900"/>
        <v/>
      </c>
      <c r="X1607" s="24" t="str">
        <f t="shared" si="901"/>
        <v/>
      </c>
      <c r="Y1607" s="24" t="str">
        <f t="shared" si="902"/>
        <v/>
      </c>
      <c r="Z1607" s="24" t="str">
        <f t="shared" si="903"/>
        <v/>
      </c>
      <c r="AA1607" s="24" t="b">
        <f t="shared" si="904"/>
        <v>0</v>
      </c>
      <c r="AB1607" s="34" t="str">
        <f t="shared" si="905"/>
        <v/>
      </c>
      <c r="AC1607" s="34">
        <f t="shared" si="906"/>
        <v>0</v>
      </c>
      <c r="AD1607" s="34">
        <f t="shared" si="907"/>
        <v>0</v>
      </c>
      <c r="AE1607" s="34" t="str">
        <f t="shared" si="908"/>
        <v xml:space="preserve"> 0</v>
      </c>
      <c r="AF1607" s="34">
        <f t="shared" si="909"/>
        <v>0</v>
      </c>
      <c r="AG1607" s="34">
        <f t="shared" si="910"/>
        <v>0</v>
      </c>
      <c r="AH1607" s="34" t="str">
        <f t="shared" si="911"/>
        <v/>
      </c>
      <c r="AI1607" s="172" t="str">
        <f>IF(AJ1607&lt;&gt;"",MAX(AI$3:AI1606)+1,"")</f>
        <v/>
      </c>
      <c r="AJ1607" s="172" t="str">
        <f t="shared" si="912"/>
        <v/>
      </c>
      <c r="AK1607" s="172" t="str">
        <f t="shared" si="913"/>
        <v/>
      </c>
      <c r="AL1607" s="172" t="str">
        <f t="shared" si="914"/>
        <v/>
      </c>
      <c r="AM1607" s="172" t="str">
        <f>IF(AN1607&lt;&gt;"",MAX(AM$3:AM1606)+1,"")</f>
        <v/>
      </c>
      <c r="AN1607" s="172" t="str">
        <f t="shared" si="915"/>
        <v/>
      </c>
      <c r="AO1607" s="172" t="str">
        <f t="shared" si="916"/>
        <v/>
      </c>
      <c r="AP1607" s="172" t="str">
        <f t="shared" si="917"/>
        <v/>
      </c>
      <c r="AQ1607" s="172" t="str">
        <f t="shared" si="918"/>
        <v/>
      </c>
      <c r="AR1607" s="172" t="str">
        <f>Table1[[#This Row],[Sex ]]&amp;Table1[[#This Row],[Month]]</f>
        <v/>
      </c>
    </row>
    <row r="1608" spans="2:44" x14ac:dyDescent="0.3">
      <c r="B1608" s="14"/>
      <c r="C1608" s="14"/>
      <c r="D1608" s="14"/>
      <c r="E1608" s="14"/>
      <c r="F1608" s="14"/>
      <c r="G1608" s="14"/>
      <c r="H1608" s="14"/>
      <c r="I1608" s="14"/>
      <c r="J1608" s="14"/>
      <c r="K1608" s="14"/>
      <c r="L1608" s="14"/>
      <c r="M1608" s="24" t="str">
        <f t="shared" si="890"/>
        <v/>
      </c>
      <c r="N1608" s="24" t="str">
        <f t="shared" si="891"/>
        <v/>
      </c>
      <c r="O1608" s="24" t="str">
        <f t="shared" si="892"/>
        <v xml:space="preserve"> </v>
      </c>
      <c r="P1608" s="24">
        <f t="shared" si="893"/>
        <v>0</v>
      </c>
      <c r="Q1608" s="25">
        <f t="shared" si="894"/>
        <v>0</v>
      </c>
      <c r="R1608" s="26">
        <f t="shared" si="895"/>
        <v>0</v>
      </c>
      <c r="S1608" s="24" t="str">
        <f t="shared" si="896"/>
        <v/>
      </c>
      <c r="T1608" s="24" t="str">
        <f t="shared" si="897"/>
        <v/>
      </c>
      <c r="U1608" s="24" t="str">
        <f t="shared" si="898"/>
        <v/>
      </c>
      <c r="V1608" s="24" t="str">
        <f t="shared" si="899"/>
        <v/>
      </c>
      <c r="W1608" s="24" t="str">
        <f t="shared" si="900"/>
        <v/>
      </c>
      <c r="X1608" s="24" t="str">
        <f t="shared" si="901"/>
        <v/>
      </c>
      <c r="Y1608" s="24" t="str">
        <f t="shared" si="902"/>
        <v/>
      </c>
      <c r="Z1608" s="24" t="str">
        <f t="shared" si="903"/>
        <v/>
      </c>
      <c r="AA1608" s="24" t="b">
        <f t="shared" si="904"/>
        <v>0</v>
      </c>
      <c r="AB1608" s="34" t="str">
        <f t="shared" si="905"/>
        <v/>
      </c>
      <c r="AC1608" s="34">
        <f t="shared" si="906"/>
        <v>0</v>
      </c>
      <c r="AD1608" s="34">
        <f t="shared" si="907"/>
        <v>0</v>
      </c>
      <c r="AE1608" s="34" t="str">
        <f t="shared" si="908"/>
        <v xml:space="preserve"> 0</v>
      </c>
      <c r="AF1608" s="34">
        <f t="shared" si="909"/>
        <v>0</v>
      </c>
      <c r="AG1608" s="34">
        <f t="shared" si="910"/>
        <v>0</v>
      </c>
      <c r="AH1608" s="34" t="str">
        <f t="shared" si="911"/>
        <v/>
      </c>
      <c r="AI1608" s="172" t="str">
        <f>IF(AJ1608&lt;&gt;"",MAX(AI$3:AI1607)+1,"")</f>
        <v/>
      </c>
      <c r="AJ1608" s="172" t="str">
        <f t="shared" si="912"/>
        <v/>
      </c>
      <c r="AK1608" s="172" t="str">
        <f t="shared" si="913"/>
        <v/>
      </c>
      <c r="AL1608" s="172" t="str">
        <f t="shared" si="914"/>
        <v/>
      </c>
      <c r="AM1608" s="172" t="str">
        <f>IF(AN1608&lt;&gt;"",MAX(AM$3:AM1607)+1,"")</f>
        <v/>
      </c>
      <c r="AN1608" s="172" t="str">
        <f t="shared" si="915"/>
        <v/>
      </c>
      <c r="AO1608" s="172" t="str">
        <f t="shared" si="916"/>
        <v/>
      </c>
      <c r="AP1608" s="172" t="str">
        <f t="shared" si="917"/>
        <v/>
      </c>
      <c r="AQ1608" s="172" t="str">
        <f t="shared" si="918"/>
        <v/>
      </c>
      <c r="AR1608" s="172" t="str">
        <f>Table1[[#This Row],[Sex ]]&amp;Table1[[#This Row],[Month]]</f>
        <v/>
      </c>
    </row>
    <row r="1609" spans="2:44" x14ac:dyDescent="0.3">
      <c r="B1609" s="14"/>
      <c r="C1609" s="14"/>
      <c r="D1609" s="14"/>
      <c r="E1609" s="14"/>
      <c r="F1609" s="14"/>
      <c r="G1609" s="14"/>
      <c r="H1609" s="14"/>
      <c r="I1609" s="14"/>
      <c r="J1609" s="14"/>
      <c r="K1609" s="14"/>
      <c r="L1609" s="14"/>
      <c r="M1609" s="24" t="str">
        <f t="shared" si="890"/>
        <v/>
      </c>
      <c r="N1609" s="24" t="str">
        <f t="shared" si="891"/>
        <v/>
      </c>
      <c r="O1609" s="24" t="str">
        <f t="shared" si="892"/>
        <v xml:space="preserve"> </v>
      </c>
      <c r="P1609" s="24">
        <f t="shared" si="893"/>
        <v>0</v>
      </c>
      <c r="Q1609" s="25">
        <f t="shared" si="894"/>
        <v>0</v>
      </c>
      <c r="R1609" s="26">
        <f t="shared" si="895"/>
        <v>0</v>
      </c>
      <c r="S1609" s="24" t="str">
        <f t="shared" si="896"/>
        <v/>
      </c>
      <c r="T1609" s="24" t="str">
        <f t="shared" si="897"/>
        <v/>
      </c>
      <c r="U1609" s="24" t="str">
        <f t="shared" si="898"/>
        <v/>
      </c>
      <c r="V1609" s="24" t="str">
        <f t="shared" si="899"/>
        <v/>
      </c>
      <c r="W1609" s="24" t="str">
        <f t="shared" si="900"/>
        <v/>
      </c>
      <c r="X1609" s="24" t="str">
        <f t="shared" si="901"/>
        <v/>
      </c>
      <c r="Y1609" s="24" t="str">
        <f t="shared" si="902"/>
        <v/>
      </c>
      <c r="Z1609" s="24" t="str">
        <f t="shared" si="903"/>
        <v/>
      </c>
      <c r="AA1609" s="24" t="b">
        <f t="shared" si="904"/>
        <v>0</v>
      </c>
      <c r="AB1609" s="34" t="str">
        <f t="shared" si="905"/>
        <v/>
      </c>
      <c r="AC1609" s="34">
        <f t="shared" si="906"/>
        <v>0</v>
      </c>
      <c r="AD1609" s="34">
        <f t="shared" si="907"/>
        <v>0</v>
      </c>
      <c r="AE1609" s="34" t="str">
        <f t="shared" si="908"/>
        <v xml:space="preserve"> 0</v>
      </c>
      <c r="AF1609" s="34">
        <f t="shared" si="909"/>
        <v>0</v>
      </c>
      <c r="AG1609" s="34">
        <f t="shared" si="910"/>
        <v>0</v>
      </c>
      <c r="AH1609" s="34" t="str">
        <f t="shared" si="911"/>
        <v/>
      </c>
      <c r="AI1609" s="172" t="str">
        <f>IF(AJ1609&lt;&gt;"",MAX(AI$3:AI1608)+1,"")</f>
        <v/>
      </c>
      <c r="AJ1609" s="172" t="str">
        <f t="shared" si="912"/>
        <v/>
      </c>
      <c r="AK1609" s="172" t="str">
        <f t="shared" si="913"/>
        <v/>
      </c>
      <c r="AL1609" s="172" t="str">
        <f t="shared" si="914"/>
        <v/>
      </c>
      <c r="AM1609" s="172" t="str">
        <f>IF(AN1609&lt;&gt;"",MAX(AM$3:AM1608)+1,"")</f>
        <v/>
      </c>
      <c r="AN1609" s="172" t="str">
        <f t="shared" si="915"/>
        <v/>
      </c>
      <c r="AO1609" s="172" t="str">
        <f t="shared" si="916"/>
        <v/>
      </c>
      <c r="AP1609" s="172" t="str">
        <f t="shared" si="917"/>
        <v/>
      </c>
      <c r="AQ1609" s="172" t="str">
        <f t="shared" si="918"/>
        <v/>
      </c>
      <c r="AR1609" s="172" t="str">
        <f>Table1[[#This Row],[Sex ]]&amp;Table1[[#This Row],[Month]]</f>
        <v/>
      </c>
    </row>
    <row r="1610" spans="2:44" x14ac:dyDescent="0.3">
      <c r="B1610" s="14"/>
      <c r="C1610" s="14"/>
      <c r="D1610" s="14"/>
      <c r="E1610" s="14"/>
      <c r="F1610" s="14"/>
      <c r="G1610" s="14"/>
      <c r="H1610" s="14"/>
      <c r="I1610" s="14"/>
      <c r="J1610" s="14"/>
      <c r="K1610" s="14"/>
      <c r="L1610" s="14"/>
      <c r="M1610" s="24" t="str">
        <f t="shared" si="890"/>
        <v/>
      </c>
      <c r="N1610" s="24" t="str">
        <f t="shared" si="891"/>
        <v/>
      </c>
      <c r="O1610" s="24" t="str">
        <f t="shared" si="892"/>
        <v xml:space="preserve"> </v>
      </c>
      <c r="P1610" s="24">
        <f t="shared" si="893"/>
        <v>0</v>
      </c>
      <c r="Q1610" s="25">
        <f t="shared" si="894"/>
        <v>0</v>
      </c>
      <c r="R1610" s="26">
        <f t="shared" si="895"/>
        <v>0</v>
      </c>
      <c r="S1610" s="24" t="str">
        <f t="shared" si="896"/>
        <v/>
      </c>
      <c r="T1610" s="24" t="str">
        <f t="shared" si="897"/>
        <v/>
      </c>
      <c r="U1610" s="24" t="str">
        <f t="shared" si="898"/>
        <v/>
      </c>
      <c r="V1610" s="24" t="str">
        <f t="shared" si="899"/>
        <v/>
      </c>
      <c r="W1610" s="24" t="str">
        <f t="shared" si="900"/>
        <v/>
      </c>
      <c r="X1610" s="24" t="str">
        <f t="shared" si="901"/>
        <v/>
      </c>
      <c r="Y1610" s="24" t="str">
        <f t="shared" si="902"/>
        <v/>
      </c>
      <c r="Z1610" s="24" t="str">
        <f t="shared" si="903"/>
        <v/>
      </c>
      <c r="AA1610" s="24" t="b">
        <f t="shared" si="904"/>
        <v>0</v>
      </c>
      <c r="AB1610" s="34" t="str">
        <f t="shared" si="905"/>
        <v/>
      </c>
      <c r="AC1610" s="34">
        <f t="shared" si="906"/>
        <v>0</v>
      </c>
      <c r="AD1610" s="34">
        <f t="shared" si="907"/>
        <v>0</v>
      </c>
      <c r="AE1610" s="34" t="str">
        <f t="shared" si="908"/>
        <v xml:space="preserve"> 0</v>
      </c>
      <c r="AF1610" s="34">
        <f t="shared" si="909"/>
        <v>0</v>
      </c>
      <c r="AG1610" s="34">
        <f t="shared" si="910"/>
        <v>0</v>
      </c>
      <c r="AH1610" s="34" t="str">
        <f t="shared" si="911"/>
        <v/>
      </c>
      <c r="AI1610" s="172" t="str">
        <f>IF(AJ1610&lt;&gt;"",MAX(AI$3:AI1609)+1,"")</f>
        <v/>
      </c>
      <c r="AJ1610" s="172" t="str">
        <f t="shared" si="912"/>
        <v/>
      </c>
      <c r="AK1610" s="172" t="str">
        <f t="shared" si="913"/>
        <v/>
      </c>
      <c r="AL1610" s="172" t="str">
        <f t="shared" si="914"/>
        <v/>
      </c>
      <c r="AM1610" s="172" t="str">
        <f>IF(AN1610&lt;&gt;"",MAX(AM$3:AM1609)+1,"")</f>
        <v/>
      </c>
      <c r="AN1610" s="172" t="str">
        <f t="shared" si="915"/>
        <v/>
      </c>
      <c r="AO1610" s="172" t="str">
        <f t="shared" si="916"/>
        <v/>
      </c>
      <c r="AP1610" s="172" t="str">
        <f t="shared" si="917"/>
        <v/>
      </c>
      <c r="AQ1610" s="172" t="str">
        <f t="shared" si="918"/>
        <v/>
      </c>
      <c r="AR1610" s="172" t="str">
        <f>Table1[[#This Row],[Sex ]]&amp;Table1[[#This Row],[Month]]</f>
        <v/>
      </c>
    </row>
    <row r="1611" spans="2:44" x14ac:dyDescent="0.3">
      <c r="B1611" s="14"/>
      <c r="C1611" s="14"/>
      <c r="D1611" s="14"/>
      <c r="E1611" s="14"/>
      <c r="F1611" s="14"/>
      <c r="G1611" s="14"/>
      <c r="H1611" s="14"/>
      <c r="I1611" s="14"/>
      <c r="J1611" s="14"/>
      <c r="K1611" s="14"/>
      <c r="L1611" s="14"/>
      <c r="M1611" s="24" t="str">
        <f t="shared" si="890"/>
        <v/>
      </c>
      <c r="N1611" s="24" t="str">
        <f t="shared" si="891"/>
        <v/>
      </c>
      <c r="O1611" s="24" t="str">
        <f t="shared" si="892"/>
        <v xml:space="preserve"> </v>
      </c>
      <c r="P1611" s="24">
        <f t="shared" si="893"/>
        <v>0</v>
      </c>
      <c r="Q1611" s="25">
        <f t="shared" si="894"/>
        <v>0</v>
      </c>
      <c r="R1611" s="26">
        <f t="shared" si="895"/>
        <v>0</v>
      </c>
      <c r="S1611" s="24" t="str">
        <f t="shared" si="896"/>
        <v/>
      </c>
      <c r="T1611" s="24" t="str">
        <f t="shared" si="897"/>
        <v/>
      </c>
      <c r="U1611" s="24" t="str">
        <f t="shared" si="898"/>
        <v/>
      </c>
      <c r="V1611" s="24" t="str">
        <f t="shared" si="899"/>
        <v/>
      </c>
      <c r="W1611" s="24" t="str">
        <f t="shared" si="900"/>
        <v/>
      </c>
      <c r="X1611" s="24" t="str">
        <f t="shared" si="901"/>
        <v/>
      </c>
      <c r="Y1611" s="24" t="str">
        <f t="shared" si="902"/>
        <v/>
      </c>
      <c r="Z1611" s="24" t="str">
        <f t="shared" si="903"/>
        <v/>
      </c>
      <c r="AA1611" s="24" t="b">
        <f t="shared" si="904"/>
        <v>0</v>
      </c>
      <c r="AB1611" s="34" t="str">
        <f t="shared" si="905"/>
        <v/>
      </c>
      <c r="AC1611" s="34">
        <f t="shared" si="906"/>
        <v>0</v>
      </c>
      <c r="AD1611" s="34">
        <f t="shared" si="907"/>
        <v>0</v>
      </c>
      <c r="AE1611" s="34" t="str">
        <f t="shared" si="908"/>
        <v xml:space="preserve"> 0</v>
      </c>
      <c r="AF1611" s="34">
        <f t="shared" si="909"/>
        <v>0</v>
      </c>
      <c r="AG1611" s="34">
        <f t="shared" si="910"/>
        <v>0</v>
      </c>
      <c r="AH1611" s="34" t="str">
        <f t="shared" si="911"/>
        <v/>
      </c>
      <c r="AI1611" s="172" t="str">
        <f>IF(AJ1611&lt;&gt;"",MAX(AI$3:AI1610)+1,"")</f>
        <v/>
      </c>
      <c r="AJ1611" s="172" t="str">
        <f t="shared" si="912"/>
        <v/>
      </c>
      <c r="AK1611" s="172" t="str">
        <f t="shared" si="913"/>
        <v/>
      </c>
      <c r="AL1611" s="172" t="str">
        <f t="shared" si="914"/>
        <v/>
      </c>
      <c r="AM1611" s="172" t="str">
        <f>IF(AN1611&lt;&gt;"",MAX(AM$3:AM1610)+1,"")</f>
        <v/>
      </c>
      <c r="AN1611" s="172" t="str">
        <f t="shared" si="915"/>
        <v/>
      </c>
      <c r="AO1611" s="172" t="str">
        <f t="shared" si="916"/>
        <v/>
      </c>
      <c r="AP1611" s="172" t="str">
        <f t="shared" si="917"/>
        <v/>
      </c>
      <c r="AQ1611" s="172" t="str">
        <f t="shared" si="918"/>
        <v/>
      </c>
      <c r="AR1611" s="172" t="str">
        <f>Table1[[#This Row],[Sex ]]&amp;Table1[[#This Row],[Month]]</f>
        <v/>
      </c>
    </row>
    <row r="1612" spans="2:44" x14ac:dyDescent="0.3">
      <c r="B1612" s="14"/>
      <c r="C1612" s="14"/>
      <c r="D1612" s="14"/>
      <c r="E1612" s="14"/>
      <c r="F1612" s="14"/>
      <c r="G1612" s="14"/>
      <c r="H1612" s="14"/>
      <c r="I1612" s="14"/>
      <c r="J1612" s="14"/>
      <c r="K1612" s="14"/>
      <c r="L1612" s="14"/>
      <c r="M1612" s="24" t="str">
        <f t="shared" si="890"/>
        <v/>
      </c>
      <c r="N1612" s="24" t="str">
        <f t="shared" si="891"/>
        <v/>
      </c>
      <c r="O1612" s="24" t="str">
        <f t="shared" si="892"/>
        <v xml:space="preserve"> </v>
      </c>
      <c r="P1612" s="24">
        <f t="shared" si="893"/>
        <v>0</v>
      </c>
      <c r="Q1612" s="25">
        <f t="shared" si="894"/>
        <v>0</v>
      </c>
      <c r="R1612" s="26">
        <f t="shared" si="895"/>
        <v>0</v>
      </c>
      <c r="S1612" s="24" t="str">
        <f t="shared" si="896"/>
        <v/>
      </c>
      <c r="T1612" s="24" t="str">
        <f t="shared" si="897"/>
        <v/>
      </c>
      <c r="U1612" s="24" t="str">
        <f t="shared" si="898"/>
        <v/>
      </c>
      <c r="V1612" s="24" t="str">
        <f t="shared" si="899"/>
        <v/>
      </c>
      <c r="W1612" s="24" t="str">
        <f t="shared" si="900"/>
        <v/>
      </c>
      <c r="X1612" s="24" t="str">
        <f t="shared" si="901"/>
        <v/>
      </c>
      <c r="Y1612" s="24" t="str">
        <f t="shared" si="902"/>
        <v/>
      </c>
      <c r="Z1612" s="24" t="str">
        <f t="shared" si="903"/>
        <v/>
      </c>
      <c r="AA1612" s="24" t="b">
        <f t="shared" si="904"/>
        <v>0</v>
      </c>
      <c r="AB1612" s="34" t="str">
        <f t="shared" si="905"/>
        <v/>
      </c>
      <c r="AC1612" s="34">
        <f t="shared" si="906"/>
        <v>0</v>
      </c>
      <c r="AD1612" s="34">
        <f t="shared" si="907"/>
        <v>0</v>
      </c>
      <c r="AE1612" s="34" t="str">
        <f t="shared" si="908"/>
        <v xml:space="preserve"> 0</v>
      </c>
      <c r="AF1612" s="34">
        <f t="shared" si="909"/>
        <v>0</v>
      </c>
      <c r="AG1612" s="34">
        <f t="shared" si="910"/>
        <v>0</v>
      </c>
      <c r="AH1612" s="34" t="str">
        <f t="shared" si="911"/>
        <v/>
      </c>
      <c r="AI1612" s="172" t="str">
        <f>IF(AJ1612&lt;&gt;"",MAX(AI$3:AI1611)+1,"")</f>
        <v/>
      </c>
      <c r="AJ1612" s="172" t="str">
        <f t="shared" si="912"/>
        <v/>
      </c>
      <c r="AK1612" s="172" t="str">
        <f t="shared" si="913"/>
        <v/>
      </c>
      <c r="AL1612" s="172" t="str">
        <f t="shared" si="914"/>
        <v/>
      </c>
      <c r="AM1612" s="172" t="str">
        <f>IF(AN1612&lt;&gt;"",MAX(AM$3:AM1611)+1,"")</f>
        <v/>
      </c>
      <c r="AN1612" s="172" t="str">
        <f t="shared" si="915"/>
        <v/>
      </c>
      <c r="AO1612" s="172" t="str">
        <f t="shared" si="916"/>
        <v/>
      </c>
      <c r="AP1612" s="172" t="str">
        <f t="shared" si="917"/>
        <v/>
      </c>
      <c r="AQ1612" s="172" t="str">
        <f t="shared" si="918"/>
        <v/>
      </c>
      <c r="AR1612" s="172" t="str">
        <f>Table1[[#This Row],[Sex ]]&amp;Table1[[#This Row],[Month]]</f>
        <v/>
      </c>
    </row>
    <row r="1613" spans="2:44" x14ac:dyDescent="0.3">
      <c r="B1613" s="14"/>
      <c r="C1613" s="14"/>
      <c r="D1613" s="14"/>
      <c r="E1613" s="14"/>
      <c r="F1613" s="14"/>
      <c r="G1613" s="14"/>
      <c r="H1613" s="14"/>
      <c r="I1613" s="14"/>
      <c r="J1613" s="14"/>
      <c r="K1613" s="14"/>
      <c r="L1613" s="14"/>
      <c r="M1613" s="24" t="str">
        <f t="shared" si="890"/>
        <v/>
      </c>
      <c r="N1613" s="24" t="str">
        <f t="shared" si="891"/>
        <v/>
      </c>
      <c r="O1613" s="24" t="str">
        <f t="shared" si="892"/>
        <v xml:space="preserve"> </v>
      </c>
      <c r="P1613" s="24">
        <f t="shared" si="893"/>
        <v>0</v>
      </c>
      <c r="Q1613" s="25">
        <f t="shared" si="894"/>
        <v>0</v>
      </c>
      <c r="R1613" s="26">
        <f t="shared" si="895"/>
        <v>0</v>
      </c>
      <c r="S1613" s="24" t="str">
        <f t="shared" si="896"/>
        <v/>
      </c>
      <c r="T1613" s="24" t="str">
        <f t="shared" si="897"/>
        <v/>
      </c>
      <c r="U1613" s="24" t="str">
        <f t="shared" si="898"/>
        <v/>
      </c>
      <c r="V1613" s="24" t="str">
        <f t="shared" si="899"/>
        <v/>
      </c>
      <c r="W1613" s="24" t="str">
        <f t="shared" si="900"/>
        <v/>
      </c>
      <c r="X1613" s="24" t="str">
        <f t="shared" si="901"/>
        <v/>
      </c>
      <c r="Y1613" s="24" t="str">
        <f t="shared" si="902"/>
        <v/>
      </c>
      <c r="Z1613" s="24" t="str">
        <f t="shared" si="903"/>
        <v/>
      </c>
      <c r="AA1613" s="24" t="b">
        <f t="shared" si="904"/>
        <v>0</v>
      </c>
      <c r="AB1613" s="34" t="str">
        <f t="shared" si="905"/>
        <v/>
      </c>
      <c r="AC1613" s="34">
        <f t="shared" si="906"/>
        <v>0</v>
      </c>
      <c r="AD1613" s="34">
        <f t="shared" si="907"/>
        <v>0</v>
      </c>
      <c r="AE1613" s="34" t="str">
        <f t="shared" si="908"/>
        <v xml:space="preserve"> 0</v>
      </c>
      <c r="AF1613" s="34">
        <f t="shared" si="909"/>
        <v>0</v>
      </c>
      <c r="AG1613" s="34">
        <f t="shared" si="910"/>
        <v>0</v>
      </c>
      <c r="AH1613" s="34" t="str">
        <f t="shared" si="911"/>
        <v/>
      </c>
      <c r="AI1613" s="172" t="str">
        <f>IF(AJ1613&lt;&gt;"",MAX(AI$3:AI1612)+1,"")</f>
        <v/>
      </c>
      <c r="AJ1613" s="172" t="str">
        <f t="shared" si="912"/>
        <v/>
      </c>
      <c r="AK1613" s="172" t="str">
        <f t="shared" si="913"/>
        <v/>
      </c>
      <c r="AL1613" s="172" t="str">
        <f t="shared" si="914"/>
        <v/>
      </c>
      <c r="AM1613" s="172" t="str">
        <f>IF(AN1613&lt;&gt;"",MAX(AM$3:AM1612)+1,"")</f>
        <v/>
      </c>
      <c r="AN1613" s="172" t="str">
        <f t="shared" si="915"/>
        <v/>
      </c>
      <c r="AO1613" s="172" t="str">
        <f t="shared" si="916"/>
        <v/>
      </c>
      <c r="AP1613" s="172" t="str">
        <f t="shared" si="917"/>
        <v/>
      </c>
      <c r="AQ1613" s="172" t="str">
        <f t="shared" si="918"/>
        <v/>
      </c>
      <c r="AR1613" s="172" t="str">
        <f>Table1[[#This Row],[Sex ]]&amp;Table1[[#This Row],[Month]]</f>
        <v/>
      </c>
    </row>
    <row r="1614" spans="2:44" x14ac:dyDescent="0.3">
      <c r="B1614" s="14"/>
      <c r="C1614" s="14"/>
      <c r="D1614" s="14"/>
      <c r="E1614" s="14"/>
      <c r="F1614" s="14"/>
      <c r="G1614" s="14"/>
      <c r="H1614" s="14"/>
      <c r="I1614" s="14"/>
      <c r="J1614" s="14"/>
      <c r="K1614" s="14"/>
      <c r="L1614" s="14"/>
      <c r="M1614" s="24" t="str">
        <f t="shared" si="890"/>
        <v/>
      </c>
      <c r="N1614" s="24" t="str">
        <f t="shared" si="891"/>
        <v/>
      </c>
      <c r="O1614" s="24" t="str">
        <f t="shared" si="892"/>
        <v xml:space="preserve"> </v>
      </c>
      <c r="P1614" s="24">
        <f t="shared" si="893"/>
        <v>0</v>
      </c>
      <c r="Q1614" s="25">
        <f t="shared" si="894"/>
        <v>0</v>
      </c>
      <c r="R1614" s="26">
        <f t="shared" si="895"/>
        <v>0</v>
      </c>
      <c r="S1614" s="24" t="str">
        <f t="shared" si="896"/>
        <v/>
      </c>
      <c r="T1614" s="24" t="str">
        <f t="shared" si="897"/>
        <v/>
      </c>
      <c r="U1614" s="24" t="str">
        <f t="shared" si="898"/>
        <v/>
      </c>
      <c r="V1614" s="24" t="str">
        <f t="shared" si="899"/>
        <v/>
      </c>
      <c r="W1614" s="24" t="str">
        <f t="shared" si="900"/>
        <v/>
      </c>
      <c r="X1614" s="24" t="str">
        <f t="shared" si="901"/>
        <v/>
      </c>
      <c r="Y1614" s="24" t="str">
        <f t="shared" si="902"/>
        <v/>
      </c>
      <c r="Z1614" s="24" t="str">
        <f t="shared" si="903"/>
        <v/>
      </c>
      <c r="AA1614" s="24" t="b">
        <f t="shared" si="904"/>
        <v>0</v>
      </c>
      <c r="AB1614" s="34" t="str">
        <f t="shared" si="905"/>
        <v/>
      </c>
      <c r="AC1614" s="34">
        <f t="shared" si="906"/>
        <v>0</v>
      </c>
      <c r="AD1614" s="34">
        <f t="shared" si="907"/>
        <v>0</v>
      </c>
      <c r="AE1614" s="34" t="str">
        <f t="shared" si="908"/>
        <v xml:space="preserve"> 0</v>
      </c>
      <c r="AF1614" s="34">
        <f t="shared" si="909"/>
        <v>0</v>
      </c>
      <c r="AG1614" s="34">
        <f t="shared" si="910"/>
        <v>0</v>
      </c>
      <c r="AH1614" s="34" t="str">
        <f t="shared" si="911"/>
        <v/>
      </c>
      <c r="AI1614" s="172" t="str">
        <f>IF(AJ1614&lt;&gt;"",MAX(AI$3:AI1613)+1,"")</f>
        <v/>
      </c>
      <c r="AJ1614" s="172" t="str">
        <f t="shared" si="912"/>
        <v/>
      </c>
      <c r="AK1614" s="172" t="str">
        <f t="shared" si="913"/>
        <v/>
      </c>
      <c r="AL1614" s="172" t="str">
        <f t="shared" si="914"/>
        <v/>
      </c>
      <c r="AM1614" s="172" t="str">
        <f>IF(AN1614&lt;&gt;"",MAX(AM$3:AM1613)+1,"")</f>
        <v/>
      </c>
      <c r="AN1614" s="172" t="str">
        <f t="shared" si="915"/>
        <v/>
      </c>
      <c r="AO1614" s="172" t="str">
        <f t="shared" si="916"/>
        <v/>
      </c>
      <c r="AP1614" s="172" t="str">
        <f t="shared" si="917"/>
        <v/>
      </c>
      <c r="AQ1614" s="172" t="str">
        <f t="shared" si="918"/>
        <v/>
      </c>
      <c r="AR1614" s="172" t="str">
        <f>Table1[[#This Row],[Sex ]]&amp;Table1[[#This Row],[Month]]</f>
        <v/>
      </c>
    </row>
    <row r="1615" spans="2:44" x14ac:dyDescent="0.3">
      <c r="B1615" s="14"/>
      <c r="C1615" s="14"/>
      <c r="D1615" s="14"/>
      <c r="E1615" s="14"/>
      <c r="F1615" s="14"/>
      <c r="G1615" s="14"/>
      <c r="H1615" s="14"/>
      <c r="I1615" s="14"/>
      <c r="J1615" s="14"/>
      <c r="K1615" s="14"/>
      <c r="L1615" s="14"/>
      <c r="M1615" s="24" t="str">
        <f t="shared" si="890"/>
        <v/>
      </c>
      <c r="N1615" s="24" t="str">
        <f t="shared" si="891"/>
        <v/>
      </c>
      <c r="O1615" s="24" t="str">
        <f t="shared" si="892"/>
        <v xml:space="preserve"> </v>
      </c>
      <c r="P1615" s="24">
        <f t="shared" si="893"/>
        <v>0</v>
      </c>
      <c r="Q1615" s="25">
        <f t="shared" si="894"/>
        <v>0</v>
      </c>
      <c r="R1615" s="26">
        <f t="shared" si="895"/>
        <v>0</v>
      </c>
      <c r="S1615" s="24" t="str">
        <f t="shared" si="896"/>
        <v/>
      </c>
      <c r="T1615" s="24" t="str">
        <f t="shared" si="897"/>
        <v/>
      </c>
      <c r="U1615" s="24" t="str">
        <f t="shared" si="898"/>
        <v/>
      </c>
      <c r="V1615" s="24" t="str">
        <f t="shared" si="899"/>
        <v/>
      </c>
      <c r="W1615" s="24" t="str">
        <f t="shared" si="900"/>
        <v/>
      </c>
      <c r="X1615" s="24" t="str">
        <f t="shared" si="901"/>
        <v/>
      </c>
      <c r="Y1615" s="24" t="str">
        <f t="shared" si="902"/>
        <v/>
      </c>
      <c r="Z1615" s="24" t="str">
        <f t="shared" si="903"/>
        <v/>
      </c>
      <c r="AA1615" s="24" t="b">
        <f t="shared" si="904"/>
        <v>0</v>
      </c>
      <c r="AB1615" s="34" t="str">
        <f t="shared" si="905"/>
        <v/>
      </c>
      <c r="AC1615" s="34">
        <f t="shared" si="906"/>
        <v>0</v>
      </c>
      <c r="AD1615" s="34">
        <f t="shared" si="907"/>
        <v>0</v>
      </c>
      <c r="AE1615" s="34" t="str">
        <f t="shared" si="908"/>
        <v xml:space="preserve"> 0</v>
      </c>
      <c r="AF1615" s="34">
        <f t="shared" si="909"/>
        <v>0</v>
      </c>
      <c r="AG1615" s="34">
        <f t="shared" si="910"/>
        <v>0</v>
      </c>
      <c r="AH1615" s="34" t="str">
        <f t="shared" si="911"/>
        <v/>
      </c>
      <c r="AI1615" s="172" t="str">
        <f>IF(AJ1615&lt;&gt;"",MAX(AI$3:AI1614)+1,"")</f>
        <v/>
      </c>
      <c r="AJ1615" s="172" t="str">
        <f t="shared" si="912"/>
        <v/>
      </c>
      <c r="AK1615" s="172" t="str">
        <f t="shared" si="913"/>
        <v/>
      </c>
      <c r="AL1615" s="172" t="str">
        <f t="shared" si="914"/>
        <v/>
      </c>
      <c r="AM1615" s="172" t="str">
        <f>IF(AN1615&lt;&gt;"",MAX(AM$3:AM1614)+1,"")</f>
        <v/>
      </c>
      <c r="AN1615" s="172" t="str">
        <f t="shared" si="915"/>
        <v/>
      </c>
      <c r="AO1615" s="172" t="str">
        <f t="shared" si="916"/>
        <v/>
      </c>
      <c r="AP1615" s="172" t="str">
        <f t="shared" si="917"/>
        <v/>
      </c>
      <c r="AQ1615" s="172" t="str">
        <f t="shared" si="918"/>
        <v/>
      </c>
      <c r="AR1615" s="172" t="str">
        <f>Table1[[#This Row],[Sex ]]&amp;Table1[[#This Row],[Month]]</f>
        <v/>
      </c>
    </row>
    <row r="1616" spans="2:44" x14ac:dyDescent="0.3">
      <c r="B1616" s="14"/>
      <c r="C1616" s="14"/>
      <c r="D1616" s="14"/>
      <c r="E1616" s="14"/>
      <c r="F1616" s="14"/>
      <c r="G1616" s="14"/>
      <c r="H1616" s="14"/>
      <c r="I1616" s="14"/>
      <c r="J1616" s="14"/>
      <c r="K1616" s="14"/>
      <c r="L1616" s="14"/>
      <c r="M1616" s="24" t="str">
        <f t="shared" si="890"/>
        <v/>
      </c>
      <c r="N1616" s="24" t="str">
        <f t="shared" si="891"/>
        <v/>
      </c>
      <c r="O1616" s="24" t="str">
        <f t="shared" si="892"/>
        <v xml:space="preserve"> </v>
      </c>
      <c r="P1616" s="24">
        <f t="shared" si="893"/>
        <v>0</v>
      </c>
      <c r="Q1616" s="25">
        <f t="shared" si="894"/>
        <v>0</v>
      </c>
      <c r="R1616" s="26">
        <f t="shared" si="895"/>
        <v>0</v>
      </c>
      <c r="S1616" s="24" t="str">
        <f t="shared" si="896"/>
        <v/>
      </c>
      <c r="T1616" s="24" t="str">
        <f t="shared" si="897"/>
        <v/>
      </c>
      <c r="U1616" s="24" t="str">
        <f t="shared" si="898"/>
        <v/>
      </c>
      <c r="V1616" s="24" t="str">
        <f t="shared" si="899"/>
        <v/>
      </c>
      <c r="W1616" s="24" t="str">
        <f t="shared" si="900"/>
        <v/>
      </c>
      <c r="X1616" s="24" t="str">
        <f t="shared" si="901"/>
        <v/>
      </c>
      <c r="Y1616" s="24" t="str">
        <f t="shared" si="902"/>
        <v/>
      </c>
      <c r="Z1616" s="24" t="str">
        <f t="shared" si="903"/>
        <v/>
      </c>
      <c r="AA1616" s="24" t="b">
        <f t="shared" si="904"/>
        <v>0</v>
      </c>
      <c r="AB1616" s="34" t="str">
        <f t="shared" si="905"/>
        <v/>
      </c>
      <c r="AC1616" s="34">
        <f t="shared" si="906"/>
        <v>0</v>
      </c>
      <c r="AD1616" s="34">
        <f t="shared" si="907"/>
        <v>0</v>
      </c>
      <c r="AE1616" s="34" t="str">
        <f t="shared" si="908"/>
        <v xml:space="preserve"> 0</v>
      </c>
      <c r="AF1616" s="34">
        <f t="shared" si="909"/>
        <v>0</v>
      </c>
      <c r="AG1616" s="34">
        <f t="shared" si="910"/>
        <v>0</v>
      </c>
      <c r="AH1616" s="34" t="str">
        <f t="shared" si="911"/>
        <v/>
      </c>
      <c r="AI1616" s="172" t="str">
        <f>IF(AJ1616&lt;&gt;"",MAX(AI$3:AI1615)+1,"")</f>
        <v/>
      </c>
      <c r="AJ1616" s="172" t="str">
        <f t="shared" si="912"/>
        <v/>
      </c>
      <c r="AK1616" s="172" t="str">
        <f t="shared" si="913"/>
        <v/>
      </c>
      <c r="AL1616" s="172" t="str">
        <f t="shared" si="914"/>
        <v/>
      </c>
      <c r="AM1616" s="172" t="str">
        <f>IF(AN1616&lt;&gt;"",MAX(AM$3:AM1615)+1,"")</f>
        <v/>
      </c>
      <c r="AN1616" s="172" t="str">
        <f t="shared" si="915"/>
        <v/>
      </c>
      <c r="AO1616" s="172" t="str">
        <f t="shared" si="916"/>
        <v/>
      </c>
      <c r="AP1616" s="172" t="str">
        <f t="shared" si="917"/>
        <v/>
      </c>
      <c r="AQ1616" s="172" t="str">
        <f t="shared" si="918"/>
        <v/>
      </c>
      <c r="AR1616" s="172" t="str">
        <f>Table1[[#This Row],[Sex ]]&amp;Table1[[#This Row],[Month]]</f>
        <v/>
      </c>
    </row>
    <row r="1617" spans="2:44" x14ac:dyDescent="0.3">
      <c r="B1617" s="14"/>
      <c r="C1617" s="14"/>
      <c r="D1617" s="14"/>
      <c r="E1617" s="14"/>
      <c r="F1617" s="14"/>
      <c r="G1617" s="14"/>
      <c r="H1617" s="14"/>
      <c r="I1617" s="14"/>
      <c r="J1617" s="14"/>
      <c r="K1617" s="14"/>
      <c r="L1617" s="14"/>
      <c r="M1617" s="24" t="str">
        <f t="shared" si="890"/>
        <v/>
      </c>
      <c r="N1617" s="24" t="str">
        <f t="shared" si="891"/>
        <v/>
      </c>
      <c r="O1617" s="24" t="str">
        <f t="shared" si="892"/>
        <v xml:space="preserve"> </v>
      </c>
      <c r="P1617" s="24">
        <f t="shared" si="893"/>
        <v>0</v>
      </c>
      <c r="Q1617" s="25">
        <f t="shared" si="894"/>
        <v>0</v>
      </c>
      <c r="R1617" s="26">
        <f t="shared" si="895"/>
        <v>0</v>
      </c>
      <c r="S1617" s="24" t="str">
        <f t="shared" si="896"/>
        <v/>
      </c>
      <c r="T1617" s="24" t="str">
        <f t="shared" si="897"/>
        <v/>
      </c>
      <c r="U1617" s="24" t="str">
        <f t="shared" si="898"/>
        <v/>
      </c>
      <c r="V1617" s="24" t="str">
        <f t="shared" si="899"/>
        <v/>
      </c>
      <c r="W1617" s="24" t="str">
        <f t="shared" si="900"/>
        <v/>
      </c>
      <c r="X1617" s="24" t="str">
        <f t="shared" si="901"/>
        <v/>
      </c>
      <c r="Y1617" s="24" t="str">
        <f t="shared" si="902"/>
        <v/>
      </c>
      <c r="Z1617" s="24" t="str">
        <f t="shared" si="903"/>
        <v/>
      </c>
      <c r="AA1617" s="24" t="b">
        <f t="shared" si="904"/>
        <v>0</v>
      </c>
      <c r="AB1617" s="34" t="str">
        <f t="shared" si="905"/>
        <v/>
      </c>
      <c r="AC1617" s="34">
        <f t="shared" si="906"/>
        <v>0</v>
      </c>
      <c r="AD1617" s="34">
        <f t="shared" si="907"/>
        <v>0</v>
      </c>
      <c r="AE1617" s="34" t="str">
        <f t="shared" si="908"/>
        <v xml:space="preserve"> 0</v>
      </c>
      <c r="AF1617" s="34">
        <f t="shared" si="909"/>
        <v>0</v>
      </c>
      <c r="AG1617" s="34">
        <f t="shared" si="910"/>
        <v>0</v>
      </c>
      <c r="AH1617" s="34" t="str">
        <f t="shared" si="911"/>
        <v/>
      </c>
      <c r="AI1617" s="172" t="str">
        <f>IF(AJ1617&lt;&gt;"",MAX(AI$3:AI1616)+1,"")</f>
        <v/>
      </c>
      <c r="AJ1617" s="172" t="str">
        <f t="shared" si="912"/>
        <v/>
      </c>
      <c r="AK1617" s="172" t="str">
        <f t="shared" si="913"/>
        <v/>
      </c>
      <c r="AL1617" s="172" t="str">
        <f t="shared" si="914"/>
        <v/>
      </c>
      <c r="AM1617" s="172" t="str">
        <f>IF(AN1617&lt;&gt;"",MAX(AM$3:AM1616)+1,"")</f>
        <v/>
      </c>
      <c r="AN1617" s="172" t="str">
        <f t="shared" si="915"/>
        <v/>
      </c>
      <c r="AO1617" s="172" t="str">
        <f t="shared" si="916"/>
        <v/>
      </c>
      <c r="AP1617" s="172" t="str">
        <f t="shared" si="917"/>
        <v/>
      </c>
      <c r="AQ1617" s="172" t="str">
        <f t="shared" si="918"/>
        <v/>
      </c>
      <c r="AR1617" s="172" t="str">
        <f>Table1[[#This Row],[Sex ]]&amp;Table1[[#This Row],[Month]]</f>
        <v/>
      </c>
    </row>
    <row r="1618" spans="2:44" x14ac:dyDescent="0.3">
      <c r="B1618" s="14"/>
      <c r="C1618" s="14"/>
      <c r="D1618" s="14"/>
      <c r="E1618" s="14"/>
      <c r="F1618" s="14"/>
      <c r="G1618" s="14"/>
      <c r="H1618" s="14"/>
      <c r="I1618" s="14"/>
      <c r="J1618" s="14"/>
      <c r="K1618" s="14"/>
      <c r="L1618" s="14"/>
      <c r="M1618" s="24" t="str">
        <f t="shared" si="890"/>
        <v/>
      </c>
      <c r="N1618" s="24" t="str">
        <f t="shared" si="891"/>
        <v/>
      </c>
      <c r="O1618" s="24" t="str">
        <f t="shared" si="892"/>
        <v xml:space="preserve"> </v>
      </c>
      <c r="P1618" s="24">
        <f t="shared" si="893"/>
        <v>0</v>
      </c>
      <c r="Q1618" s="25">
        <f t="shared" si="894"/>
        <v>0</v>
      </c>
      <c r="R1618" s="26">
        <f t="shared" si="895"/>
        <v>0</v>
      </c>
      <c r="S1618" s="24" t="str">
        <f t="shared" si="896"/>
        <v/>
      </c>
      <c r="T1618" s="24" t="str">
        <f t="shared" si="897"/>
        <v/>
      </c>
      <c r="U1618" s="24" t="str">
        <f t="shared" si="898"/>
        <v/>
      </c>
      <c r="V1618" s="24" t="str">
        <f t="shared" si="899"/>
        <v/>
      </c>
      <c r="W1618" s="24" t="str">
        <f t="shared" si="900"/>
        <v/>
      </c>
      <c r="X1618" s="24" t="str">
        <f t="shared" si="901"/>
        <v/>
      </c>
      <c r="Y1618" s="24" t="str">
        <f t="shared" si="902"/>
        <v/>
      </c>
      <c r="Z1618" s="24" t="str">
        <f t="shared" si="903"/>
        <v/>
      </c>
      <c r="AA1618" s="24" t="b">
        <f t="shared" si="904"/>
        <v>0</v>
      </c>
      <c r="AB1618" s="34" t="str">
        <f t="shared" si="905"/>
        <v/>
      </c>
      <c r="AC1618" s="34">
        <f t="shared" si="906"/>
        <v>0</v>
      </c>
      <c r="AD1618" s="34">
        <f t="shared" si="907"/>
        <v>0</v>
      </c>
      <c r="AE1618" s="34" t="str">
        <f t="shared" si="908"/>
        <v xml:space="preserve"> 0</v>
      </c>
      <c r="AF1618" s="34">
        <f t="shared" si="909"/>
        <v>0</v>
      </c>
      <c r="AG1618" s="34">
        <f t="shared" si="910"/>
        <v>0</v>
      </c>
      <c r="AH1618" s="34" t="str">
        <f t="shared" si="911"/>
        <v/>
      </c>
      <c r="AI1618" s="172" t="str">
        <f>IF(AJ1618&lt;&gt;"",MAX(AI$3:AI1617)+1,"")</f>
        <v/>
      </c>
      <c r="AJ1618" s="172" t="str">
        <f t="shared" si="912"/>
        <v/>
      </c>
      <c r="AK1618" s="172" t="str">
        <f t="shared" si="913"/>
        <v/>
      </c>
      <c r="AL1618" s="172" t="str">
        <f t="shared" si="914"/>
        <v/>
      </c>
      <c r="AM1618" s="172" t="str">
        <f>IF(AN1618&lt;&gt;"",MAX(AM$3:AM1617)+1,"")</f>
        <v/>
      </c>
      <c r="AN1618" s="172" t="str">
        <f t="shared" si="915"/>
        <v/>
      </c>
      <c r="AO1618" s="172" t="str">
        <f t="shared" si="916"/>
        <v/>
      </c>
      <c r="AP1618" s="172" t="str">
        <f t="shared" si="917"/>
        <v/>
      </c>
      <c r="AQ1618" s="172" t="str">
        <f t="shared" si="918"/>
        <v/>
      </c>
      <c r="AR1618" s="172" t="str">
        <f>Table1[[#This Row],[Sex ]]&amp;Table1[[#This Row],[Month]]</f>
        <v/>
      </c>
    </row>
    <row r="1619" spans="2:44" x14ac:dyDescent="0.3">
      <c r="B1619" s="14"/>
      <c r="C1619" s="14"/>
      <c r="D1619" s="14"/>
      <c r="E1619" s="14"/>
      <c r="F1619" s="14"/>
      <c r="G1619" s="14"/>
      <c r="H1619" s="14"/>
      <c r="I1619" s="14"/>
      <c r="J1619" s="14"/>
      <c r="K1619" s="14"/>
      <c r="L1619" s="14"/>
      <c r="M1619" s="24" t="str">
        <f t="shared" si="890"/>
        <v/>
      </c>
      <c r="N1619" s="24" t="str">
        <f t="shared" si="891"/>
        <v/>
      </c>
      <c r="O1619" s="24" t="str">
        <f t="shared" si="892"/>
        <v xml:space="preserve"> </v>
      </c>
      <c r="P1619" s="24">
        <f t="shared" si="893"/>
        <v>0</v>
      </c>
      <c r="Q1619" s="25">
        <f t="shared" si="894"/>
        <v>0</v>
      </c>
      <c r="R1619" s="26">
        <f t="shared" si="895"/>
        <v>0</v>
      </c>
      <c r="S1619" s="24" t="str">
        <f t="shared" si="896"/>
        <v/>
      </c>
      <c r="T1619" s="24" t="str">
        <f t="shared" si="897"/>
        <v/>
      </c>
      <c r="U1619" s="24" t="str">
        <f t="shared" si="898"/>
        <v/>
      </c>
      <c r="V1619" s="24" t="str">
        <f t="shared" si="899"/>
        <v/>
      </c>
      <c r="W1619" s="24" t="str">
        <f t="shared" si="900"/>
        <v/>
      </c>
      <c r="X1619" s="24" t="str">
        <f t="shared" si="901"/>
        <v/>
      </c>
      <c r="Y1619" s="24" t="str">
        <f t="shared" si="902"/>
        <v/>
      </c>
      <c r="Z1619" s="24" t="str">
        <f t="shared" si="903"/>
        <v/>
      </c>
      <c r="AA1619" s="24" t="b">
        <f t="shared" si="904"/>
        <v>0</v>
      </c>
      <c r="AB1619" s="34" t="str">
        <f t="shared" si="905"/>
        <v/>
      </c>
      <c r="AC1619" s="34">
        <f t="shared" si="906"/>
        <v>0</v>
      </c>
      <c r="AD1619" s="34">
        <f t="shared" si="907"/>
        <v>0</v>
      </c>
      <c r="AE1619" s="34" t="str">
        <f t="shared" si="908"/>
        <v xml:space="preserve"> 0</v>
      </c>
      <c r="AF1619" s="34">
        <f t="shared" si="909"/>
        <v>0</v>
      </c>
      <c r="AG1619" s="34">
        <f t="shared" si="910"/>
        <v>0</v>
      </c>
      <c r="AH1619" s="34" t="str">
        <f t="shared" si="911"/>
        <v/>
      </c>
      <c r="AI1619" s="172" t="str">
        <f>IF(AJ1619&lt;&gt;"",MAX(AI$3:AI1618)+1,"")</f>
        <v/>
      </c>
      <c r="AJ1619" s="172" t="str">
        <f t="shared" si="912"/>
        <v/>
      </c>
      <c r="AK1619" s="172" t="str">
        <f t="shared" si="913"/>
        <v/>
      </c>
      <c r="AL1619" s="172" t="str">
        <f t="shared" si="914"/>
        <v/>
      </c>
      <c r="AM1619" s="172" t="str">
        <f>IF(AN1619&lt;&gt;"",MAX(AM$3:AM1618)+1,"")</f>
        <v/>
      </c>
      <c r="AN1619" s="172" t="str">
        <f t="shared" si="915"/>
        <v/>
      </c>
      <c r="AO1619" s="172" t="str">
        <f t="shared" si="916"/>
        <v/>
      </c>
      <c r="AP1619" s="172" t="str">
        <f t="shared" si="917"/>
        <v/>
      </c>
      <c r="AQ1619" s="172" t="str">
        <f t="shared" si="918"/>
        <v/>
      </c>
      <c r="AR1619" s="172" t="str">
        <f>Table1[[#This Row],[Sex ]]&amp;Table1[[#This Row],[Month]]</f>
        <v/>
      </c>
    </row>
    <row r="1620" spans="2:44" x14ac:dyDescent="0.3">
      <c r="B1620" s="14"/>
      <c r="C1620" s="14"/>
      <c r="D1620" s="14"/>
      <c r="E1620" s="14"/>
      <c r="F1620" s="14"/>
      <c r="G1620" s="14"/>
      <c r="H1620" s="14"/>
      <c r="I1620" s="14"/>
      <c r="J1620" s="14"/>
      <c r="K1620" s="14"/>
      <c r="L1620" s="14"/>
      <c r="M1620" s="24" t="str">
        <f t="shared" si="890"/>
        <v/>
      </c>
      <c r="N1620" s="24" t="str">
        <f t="shared" si="891"/>
        <v/>
      </c>
      <c r="O1620" s="24" t="str">
        <f t="shared" si="892"/>
        <v xml:space="preserve"> </v>
      </c>
      <c r="P1620" s="24">
        <f t="shared" si="893"/>
        <v>0</v>
      </c>
      <c r="Q1620" s="25">
        <f t="shared" si="894"/>
        <v>0</v>
      </c>
      <c r="R1620" s="26">
        <f t="shared" si="895"/>
        <v>0</v>
      </c>
      <c r="S1620" s="24" t="str">
        <f t="shared" si="896"/>
        <v/>
      </c>
      <c r="T1620" s="24" t="str">
        <f t="shared" si="897"/>
        <v/>
      </c>
      <c r="U1620" s="24" t="str">
        <f t="shared" si="898"/>
        <v/>
      </c>
      <c r="V1620" s="24" t="str">
        <f t="shared" si="899"/>
        <v/>
      </c>
      <c r="W1620" s="24" t="str">
        <f t="shared" si="900"/>
        <v/>
      </c>
      <c r="X1620" s="24" t="str">
        <f t="shared" si="901"/>
        <v/>
      </c>
      <c r="Y1620" s="24" t="str">
        <f t="shared" si="902"/>
        <v/>
      </c>
      <c r="Z1620" s="24" t="str">
        <f t="shared" si="903"/>
        <v/>
      </c>
      <c r="AA1620" s="24" t="b">
        <f t="shared" si="904"/>
        <v>0</v>
      </c>
      <c r="AB1620" s="34" t="str">
        <f t="shared" si="905"/>
        <v/>
      </c>
      <c r="AC1620" s="34">
        <f t="shared" si="906"/>
        <v>0</v>
      </c>
      <c r="AD1620" s="34">
        <f t="shared" si="907"/>
        <v>0</v>
      </c>
      <c r="AE1620" s="34" t="str">
        <f t="shared" si="908"/>
        <v xml:space="preserve"> 0</v>
      </c>
      <c r="AF1620" s="34">
        <f t="shared" si="909"/>
        <v>0</v>
      </c>
      <c r="AG1620" s="34">
        <f t="shared" si="910"/>
        <v>0</v>
      </c>
      <c r="AH1620" s="34" t="str">
        <f t="shared" si="911"/>
        <v/>
      </c>
      <c r="AI1620" s="172" t="str">
        <f>IF(AJ1620&lt;&gt;"",MAX(AI$3:AI1619)+1,"")</f>
        <v/>
      </c>
      <c r="AJ1620" s="172" t="str">
        <f t="shared" si="912"/>
        <v/>
      </c>
      <c r="AK1620" s="172" t="str">
        <f t="shared" si="913"/>
        <v/>
      </c>
      <c r="AL1620" s="172" t="str">
        <f t="shared" si="914"/>
        <v/>
      </c>
      <c r="AM1620" s="172" t="str">
        <f>IF(AN1620&lt;&gt;"",MAX(AM$3:AM1619)+1,"")</f>
        <v/>
      </c>
      <c r="AN1620" s="172" t="str">
        <f t="shared" si="915"/>
        <v/>
      </c>
      <c r="AO1620" s="172" t="str">
        <f t="shared" si="916"/>
        <v/>
      </c>
      <c r="AP1620" s="172" t="str">
        <f t="shared" si="917"/>
        <v/>
      </c>
      <c r="AQ1620" s="172" t="str">
        <f t="shared" si="918"/>
        <v/>
      </c>
      <c r="AR1620" s="172" t="str">
        <f>Table1[[#This Row],[Sex ]]&amp;Table1[[#This Row],[Month]]</f>
        <v/>
      </c>
    </row>
    <row r="1621" spans="2:44" x14ac:dyDescent="0.3">
      <c r="B1621" s="14"/>
      <c r="C1621" s="14"/>
      <c r="D1621" s="14"/>
      <c r="E1621" s="14"/>
      <c r="F1621" s="14"/>
      <c r="G1621" s="14"/>
      <c r="H1621" s="14"/>
      <c r="I1621" s="14"/>
      <c r="J1621" s="14"/>
      <c r="K1621" s="14"/>
      <c r="L1621" s="14"/>
      <c r="M1621" s="24" t="str">
        <f t="shared" si="890"/>
        <v/>
      </c>
      <c r="N1621" s="24" t="str">
        <f t="shared" si="891"/>
        <v/>
      </c>
      <c r="O1621" s="24" t="str">
        <f t="shared" si="892"/>
        <v xml:space="preserve"> </v>
      </c>
      <c r="P1621" s="24">
        <f t="shared" si="893"/>
        <v>0</v>
      </c>
      <c r="Q1621" s="25">
        <f t="shared" si="894"/>
        <v>0</v>
      </c>
      <c r="R1621" s="26">
        <f t="shared" si="895"/>
        <v>0</v>
      </c>
      <c r="S1621" s="24" t="str">
        <f t="shared" si="896"/>
        <v/>
      </c>
      <c r="T1621" s="24" t="str">
        <f t="shared" si="897"/>
        <v/>
      </c>
      <c r="U1621" s="24" t="str">
        <f t="shared" si="898"/>
        <v/>
      </c>
      <c r="V1621" s="24" t="str">
        <f t="shared" si="899"/>
        <v/>
      </c>
      <c r="W1621" s="24" t="str">
        <f t="shared" si="900"/>
        <v/>
      </c>
      <c r="X1621" s="24" t="str">
        <f t="shared" si="901"/>
        <v/>
      </c>
      <c r="Y1621" s="24" t="str">
        <f t="shared" si="902"/>
        <v/>
      </c>
      <c r="Z1621" s="24" t="str">
        <f t="shared" si="903"/>
        <v/>
      </c>
      <c r="AA1621" s="24" t="b">
        <f t="shared" si="904"/>
        <v>0</v>
      </c>
      <c r="AB1621" s="34" t="str">
        <f t="shared" si="905"/>
        <v/>
      </c>
      <c r="AC1621" s="34">
        <f t="shared" si="906"/>
        <v>0</v>
      </c>
      <c r="AD1621" s="34">
        <f t="shared" si="907"/>
        <v>0</v>
      </c>
      <c r="AE1621" s="34" t="str">
        <f t="shared" si="908"/>
        <v xml:space="preserve"> 0</v>
      </c>
      <c r="AF1621" s="34">
        <f t="shared" si="909"/>
        <v>0</v>
      </c>
      <c r="AG1621" s="34">
        <f t="shared" si="910"/>
        <v>0</v>
      </c>
      <c r="AH1621" s="34" t="str">
        <f t="shared" si="911"/>
        <v/>
      </c>
      <c r="AI1621" s="172" t="str">
        <f>IF(AJ1621&lt;&gt;"",MAX(AI$3:AI1620)+1,"")</f>
        <v/>
      </c>
      <c r="AJ1621" s="172" t="str">
        <f t="shared" si="912"/>
        <v/>
      </c>
      <c r="AK1621" s="172" t="str">
        <f t="shared" si="913"/>
        <v/>
      </c>
      <c r="AL1621" s="172" t="str">
        <f t="shared" si="914"/>
        <v/>
      </c>
      <c r="AM1621" s="172" t="str">
        <f>IF(AN1621&lt;&gt;"",MAX(AM$3:AM1620)+1,"")</f>
        <v/>
      </c>
      <c r="AN1621" s="172" t="str">
        <f t="shared" si="915"/>
        <v/>
      </c>
      <c r="AO1621" s="172" t="str">
        <f t="shared" si="916"/>
        <v/>
      </c>
      <c r="AP1621" s="172" t="str">
        <f t="shared" si="917"/>
        <v/>
      </c>
      <c r="AQ1621" s="172" t="str">
        <f t="shared" si="918"/>
        <v/>
      </c>
      <c r="AR1621" s="172" t="str">
        <f>Table1[[#This Row],[Sex ]]&amp;Table1[[#This Row],[Month]]</f>
        <v/>
      </c>
    </row>
    <row r="1622" spans="2:44" x14ac:dyDescent="0.3">
      <c r="B1622" s="14"/>
      <c r="C1622" s="14"/>
      <c r="D1622" s="14"/>
      <c r="E1622" s="14"/>
      <c r="F1622" s="14"/>
      <c r="G1622" s="14"/>
      <c r="H1622" s="14"/>
      <c r="I1622" s="14"/>
      <c r="J1622" s="14"/>
      <c r="K1622" s="14"/>
      <c r="L1622" s="14"/>
      <c r="M1622" s="24" t="str">
        <f t="shared" si="890"/>
        <v/>
      </c>
      <c r="N1622" s="24" t="str">
        <f t="shared" si="891"/>
        <v/>
      </c>
      <c r="O1622" s="24" t="str">
        <f t="shared" si="892"/>
        <v xml:space="preserve"> </v>
      </c>
      <c r="P1622" s="24">
        <f t="shared" si="893"/>
        <v>0</v>
      </c>
      <c r="Q1622" s="25">
        <f t="shared" si="894"/>
        <v>0</v>
      </c>
      <c r="R1622" s="26">
        <f t="shared" si="895"/>
        <v>0</v>
      </c>
      <c r="S1622" s="24" t="str">
        <f t="shared" si="896"/>
        <v/>
      </c>
      <c r="T1622" s="24" t="str">
        <f t="shared" si="897"/>
        <v/>
      </c>
      <c r="U1622" s="24" t="str">
        <f t="shared" si="898"/>
        <v/>
      </c>
      <c r="V1622" s="24" t="str">
        <f t="shared" si="899"/>
        <v/>
      </c>
      <c r="W1622" s="24" t="str">
        <f t="shared" si="900"/>
        <v/>
      </c>
      <c r="X1622" s="24" t="str">
        <f t="shared" si="901"/>
        <v/>
      </c>
      <c r="Y1622" s="24" t="str">
        <f t="shared" si="902"/>
        <v/>
      </c>
      <c r="Z1622" s="24" t="str">
        <f t="shared" si="903"/>
        <v/>
      </c>
      <c r="AA1622" s="24" t="b">
        <f t="shared" si="904"/>
        <v>0</v>
      </c>
      <c r="AB1622" s="34" t="str">
        <f t="shared" si="905"/>
        <v/>
      </c>
      <c r="AC1622" s="34">
        <f t="shared" si="906"/>
        <v>0</v>
      </c>
      <c r="AD1622" s="34">
        <f t="shared" si="907"/>
        <v>0</v>
      </c>
      <c r="AE1622" s="34" t="str">
        <f t="shared" si="908"/>
        <v xml:space="preserve"> 0</v>
      </c>
      <c r="AF1622" s="34">
        <f t="shared" si="909"/>
        <v>0</v>
      </c>
      <c r="AG1622" s="34">
        <f t="shared" si="910"/>
        <v>0</v>
      </c>
      <c r="AH1622" s="34" t="str">
        <f t="shared" si="911"/>
        <v/>
      </c>
      <c r="AI1622" s="172" t="str">
        <f>IF(AJ1622&lt;&gt;"",MAX(AI$3:AI1621)+1,"")</f>
        <v/>
      </c>
      <c r="AJ1622" s="172" t="str">
        <f t="shared" si="912"/>
        <v/>
      </c>
      <c r="AK1622" s="172" t="str">
        <f t="shared" si="913"/>
        <v/>
      </c>
      <c r="AL1622" s="172" t="str">
        <f t="shared" si="914"/>
        <v/>
      </c>
      <c r="AM1622" s="172" t="str">
        <f>IF(AN1622&lt;&gt;"",MAX(AM$3:AM1621)+1,"")</f>
        <v/>
      </c>
      <c r="AN1622" s="172" t="str">
        <f t="shared" si="915"/>
        <v/>
      </c>
      <c r="AO1622" s="172" t="str">
        <f t="shared" si="916"/>
        <v/>
      </c>
      <c r="AP1622" s="172" t="str">
        <f t="shared" si="917"/>
        <v/>
      </c>
      <c r="AQ1622" s="172" t="str">
        <f t="shared" si="918"/>
        <v/>
      </c>
      <c r="AR1622" s="172" t="str">
        <f>Table1[[#This Row],[Sex ]]&amp;Table1[[#This Row],[Month]]</f>
        <v/>
      </c>
    </row>
    <row r="1623" spans="2:44" x14ac:dyDescent="0.3">
      <c r="B1623" s="14"/>
      <c r="C1623" s="14"/>
      <c r="D1623" s="14"/>
      <c r="E1623" s="14"/>
      <c r="F1623" s="14"/>
      <c r="G1623" s="14"/>
      <c r="H1623" s="14"/>
      <c r="I1623" s="14"/>
      <c r="J1623" s="14"/>
      <c r="K1623" s="14"/>
      <c r="L1623" s="14"/>
      <c r="M1623" s="24" t="str">
        <f t="shared" si="890"/>
        <v/>
      </c>
      <c r="N1623" s="24" t="str">
        <f t="shared" si="891"/>
        <v/>
      </c>
      <c r="O1623" s="24" t="str">
        <f t="shared" si="892"/>
        <v xml:space="preserve"> </v>
      </c>
      <c r="P1623" s="24">
        <f t="shared" si="893"/>
        <v>0</v>
      </c>
      <c r="Q1623" s="25">
        <f t="shared" si="894"/>
        <v>0</v>
      </c>
      <c r="R1623" s="26">
        <f t="shared" si="895"/>
        <v>0</v>
      </c>
      <c r="S1623" s="24" t="str">
        <f t="shared" si="896"/>
        <v/>
      </c>
      <c r="T1623" s="24" t="str">
        <f t="shared" si="897"/>
        <v/>
      </c>
      <c r="U1623" s="24" t="str">
        <f t="shared" si="898"/>
        <v/>
      </c>
      <c r="V1623" s="24" t="str">
        <f t="shared" si="899"/>
        <v/>
      </c>
      <c r="W1623" s="24" t="str">
        <f t="shared" si="900"/>
        <v/>
      </c>
      <c r="X1623" s="24" t="str">
        <f t="shared" si="901"/>
        <v/>
      </c>
      <c r="Y1623" s="24" t="str">
        <f t="shared" si="902"/>
        <v/>
      </c>
      <c r="Z1623" s="24" t="str">
        <f t="shared" si="903"/>
        <v/>
      </c>
      <c r="AA1623" s="24" t="b">
        <f t="shared" si="904"/>
        <v>0</v>
      </c>
      <c r="AB1623" s="34" t="str">
        <f t="shared" si="905"/>
        <v/>
      </c>
      <c r="AC1623" s="34">
        <f t="shared" si="906"/>
        <v>0</v>
      </c>
      <c r="AD1623" s="34">
        <f t="shared" si="907"/>
        <v>0</v>
      </c>
      <c r="AE1623" s="34" t="str">
        <f t="shared" si="908"/>
        <v xml:space="preserve"> 0</v>
      </c>
      <c r="AF1623" s="34">
        <f t="shared" si="909"/>
        <v>0</v>
      </c>
      <c r="AG1623" s="34">
        <f t="shared" si="910"/>
        <v>0</v>
      </c>
      <c r="AH1623" s="34" t="str">
        <f t="shared" si="911"/>
        <v/>
      </c>
      <c r="AI1623" s="172" t="str">
        <f>IF(AJ1623&lt;&gt;"",MAX(AI$3:AI1622)+1,"")</f>
        <v/>
      </c>
      <c r="AJ1623" s="172" t="str">
        <f t="shared" si="912"/>
        <v/>
      </c>
      <c r="AK1623" s="172" t="str">
        <f t="shared" si="913"/>
        <v/>
      </c>
      <c r="AL1623" s="172" t="str">
        <f t="shared" si="914"/>
        <v/>
      </c>
      <c r="AM1623" s="172" t="str">
        <f>IF(AN1623&lt;&gt;"",MAX(AM$3:AM1622)+1,"")</f>
        <v/>
      </c>
      <c r="AN1623" s="172" t="str">
        <f t="shared" si="915"/>
        <v/>
      </c>
      <c r="AO1623" s="172" t="str">
        <f t="shared" si="916"/>
        <v/>
      </c>
      <c r="AP1623" s="172" t="str">
        <f t="shared" si="917"/>
        <v/>
      </c>
      <c r="AQ1623" s="172" t="str">
        <f t="shared" si="918"/>
        <v/>
      </c>
      <c r="AR1623" s="172" t="str">
        <f>Table1[[#This Row],[Sex ]]&amp;Table1[[#This Row],[Month]]</f>
        <v/>
      </c>
    </row>
    <row r="1624" spans="2:44" x14ac:dyDescent="0.3">
      <c r="B1624" s="14"/>
      <c r="C1624" s="14"/>
      <c r="D1624" s="14"/>
      <c r="E1624" s="14"/>
      <c r="F1624" s="14"/>
      <c r="G1624" s="14"/>
      <c r="H1624" s="14"/>
      <c r="I1624" s="14"/>
      <c r="J1624" s="14"/>
      <c r="K1624" s="14"/>
      <c r="L1624" s="14"/>
      <c r="M1624" s="24" t="str">
        <f t="shared" si="890"/>
        <v/>
      </c>
      <c r="N1624" s="24" t="str">
        <f t="shared" si="891"/>
        <v/>
      </c>
      <c r="O1624" s="24" t="str">
        <f t="shared" si="892"/>
        <v xml:space="preserve"> </v>
      </c>
      <c r="P1624" s="24">
        <f t="shared" si="893"/>
        <v>0</v>
      </c>
      <c r="Q1624" s="25">
        <f t="shared" si="894"/>
        <v>0</v>
      </c>
      <c r="R1624" s="26">
        <f t="shared" si="895"/>
        <v>0</v>
      </c>
      <c r="S1624" s="24" t="str">
        <f t="shared" si="896"/>
        <v/>
      </c>
      <c r="T1624" s="24" t="str">
        <f t="shared" si="897"/>
        <v/>
      </c>
      <c r="U1624" s="24" t="str">
        <f t="shared" si="898"/>
        <v/>
      </c>
      <c r="V1624" s="24" t="str">
        <f t="shared" si="899"/>
        <v/>
      </c>
      <c r="W1624" s="24" t="str">
        <f t="shared" si="900"/>
        <v/>
      </c>
      <c r="X1624" s="24" t="str">
        <f t="shared" si="901"/>
        <v/>
      </c>
      <c r="Y1624" s="24" t="str">
        <f t="shared" si="902"/>
        <v/>
      </c>
      <c r="Z1624" s="24" t="str">
        <f t="shared" si="903"/>
        <v/>
      </c>
      <c r="AA1624" s="24" t="b">
        <f t="shared" si="904"/>
        <v>0</v>
      </c>
      <c r="AB1624" s="34" t="str">
        <f t="shared" si="905"/>
        <v/>
      </c>
      <c r="AC1624" s="34">
        <f t="shared" si="906"/>
        <v>0</v>
      </c>
      <c r="AD1624" s="34">
        <f t="shared" si="907"/>
        <v>0</v>
      </c>
      <c r="AE1624" s="34" t="str">
        <f t="shared" si="908"/>
        <v xml:space="preserve"> 0</v>
      </c>
      <c r="AF1624" s="34">
        <f t="shared" si="909"/>
        <v>0</v>
      </c>
      <c r="AG1624" s="34">
        <f t="shared" si="910"/>
        <v>0</v>
      </c>
      <c r="AH1624" s="34" t="str">
        <f t="shared" si="911"/>
        <v/>
      </c>
      <c r="AI1624" s="172" t="str">
        <f>IF(AJ1624&lt;&gt;"",MAX(AI$3:AI1623)+1,"")</f>
        <v/>
      </c>
      <c r="AJ1624" s="172" t="str">
        <f t="shared" si="912"/>
        <v/>
      </c>
      <c r="AK1624" s="172" t="str">
        <f t="shared" si="913"/>
        <v/>
      </c>
      <c r="AL1624" s="172" t="str">
        <f t="shared" si="914"/>
        <v/>
      </c>
      <c r="AM1624" s="172" t="str">
        <f>IF(AN1624&lt;&gt;"",MAX(AM$3:AM1623)+1,"")</f>
        <v/>
      </c>
      <c r="AN1624" s="172" t="str">
        <f t="shared" si="915"/>
        <v/>
      </c>
      <c r="AO1624" s="172" t="str">
        <f t="shared" si="916"/>
        <v/>
      </c>
      <c r="AP1624" s="172" t="str">
        <f t="shared" si="917"/>
        <v/>
      </c>
      <c r="AQ1624" s="172" t="str">
        <f t="shared" si="918"/>
        <v/>
      </c>
      <c r="AR1624" s="172" t="str">
        <f>Table1[[#This Row],[Sex ]]&amp;Table1[[#This Row],[Month]]</f>
        <v/>
      </c>
    </row>
    <row r="1625" spans="2:44" x14ac:dyDescent="0.3">
      <c r="B1625" s="14"/>
      <c r="C1625" s="14"/>
      <c r="D1625" s="14"/>
      <c r="E1625" s="14"/>
      <c r="F1625" s="14"/>
      <c r="G1625" s="14"/>
      <c r="H1625" s="14"/>
      <c r="I1625" s="14"/>
      <c r="J1625" s="14"/>
      <c r="K1625" s="14"/>
      <c r="L1625" s="14"/>
      <c r="M1625" s="24" t="str">
        <f t="shared" si="890"/>
        <v/>
      </c>
      <c r="N1625" s="24" t="str">
        <f t="shared" si="891"/>
        <v/>
      </c>
      <c r="O1625" s="24" t="str">
        <f t="shared" si="892"/>
        <v xml:space="preserve"> </v>
      </c>
      <c r="P1625" s="24">
        <f t="shared" si="893"/>
        <v>0</v>
      </c>
      <c r="Q1625" s="25">
        <f t="shared" si="894"/>
        <v>0</v>
      </c>
      <c r="R1625" s="26">
        <f t="shared" si="895"/>
        <v>0</v>
      </c>
      <c r="S1625" s="24" t="str">
        <f t="shared" si="896"/>
        <v/>
      </c>
      <c r="T1625" s="24" t="str">
        <f t="shared" si="897"/>
        <v/>
      </c>
      <c r="U1625" s="24" t="str">
        <f t="shared" si="898"/>
        <v/>
      </c>
      <c r="V1625" s="24" t="str">
        <f t="shared" si="899"/>
        <v/>
      </c>
      <c r="W1625" s="24" t="str">
        <f t="shared" si="900"/>
        <v/>
      </c>
      <c r="X1625" s="24" t="str">
        <f t="shared" si="901"/>
        <v/>
      </c>
      <c r="Y1625" s="24" t="str">
        <f t="shared" si="902"/>
        <v/>
      </c>
      <c r="Z1625" s="24" t="str">
        <f t="shared" si="903"/>
        <v/>
      </c>
      <c r="AA1625" s="24" t="b">
        <f t="shared" si="904"/>
        <v>0</v>
      </c>
      <c r="AB1625" s="34" t="str">
        <f t="shared" si="905"/>
        <v/>
      </c>
      <c r="AC1625" s="34">
        <f t="shared" si="906"/>
        <v>0</v>
      </c>
      <c r="AD1625" s="34">
        <f t="shared" si="907"/>
        <v>0</v>
      </c>
      <c r="AE1625" s="34" t="str">
        <f t="shared" si="908"/>
        <v xml:space="preserve"> 0</v>
      </c>
      <c r="AF1625" s="34">
        <f t="shared" si="909"/>
        <v>0</v>
      </c>
      <c r="AG1625" s="34">
        <f t="shared" si="910"/>
        <v>0</v>
      </c>
      <c r="AH1625" s="34" t="str">
        <f t="shared" si="911"/>
        <v/>
      </c>
      <c r="AI1625" s="172" t="str">
        <f>IF(AJ1625&lt;&gt;"",MAX(AI$3:AI1624)+1,"")</f>
        <v/>
      </c>
      <c r="AJ1625" s="172" t="str">
        <f t="shared" si="912"/>
        <v/>
      </c>
      <c r="AK1625" s="172" t="str">
        <f t="shared" si="913"/>
        <v/>
      </c>
      <c r="AL1625" s="172" t="str">
        <f t="shared" si="914"/>
        <v/>
      </c>
      <c r="AM1625" s="172" t="str">
        <f>IF(AN1625&lt;&gt;"",MAX(AM$3:AM1624)+1,"")</f>
        <v/>
      </c>
      <c r="AN1625" s="172" t="str">
        <f t="shared" si="915"/>
        <v/>
      </c>
      <c r="AO1625" s="172" t="str">
        <f t="shared" si="916"/>
        <v/>
      </c>
      <c r="AP1625" s="172" t="str">
        <f t="shared" si="917"/>
        <v/>
      </c>
      <c r="AQ1625" s="172" t="str">
        <f t="shared" si="918"/>
        <v/>
      </c>
      <c r="AR1625" s="172" t="str">
        <f>Table1[[#This Row],[Sex ]]&amp;Table1[[#This Row],[Month]]</f>
        <v/>
      </c>
    </row>
    <row r="1626" spans="2:44" x14ac:dyDescent="0.3">
      <c r="B1626" s="14"/>
      <c r="C1626" s="14"/>
      <c r="D1626" s="14"/>
      <c r="E1626" s="14"/>
      <c r="F1626" s="14"/>
      <c r="G1626" s="14"/>
      <c r="H1626" s="14"/>
      <c r="I1626" s="14"/>
      <c r="J1626" s="14"/>
      <c r="K1626" s="14"/>
      <c r="L1626" s="14"/>
      <c r="M1626" s="24" t="str">
        <f t="shared" si="890"/>
        <v/>
      </c>
      <c r="N1626" s="24" t="str">
        <f t="shared" si="891"/>
        <v/>
      </c>
      <c r="O1626" s="24" t="str">
        <f t="shared" si="892"/>
        <v xml:space="preserve"> </v>
      </c>
      <c r="P1626" s="24">
        <f t="shared" si="893"/>
        <v>0</v>
      </c>
      <c r="Q1626" s="25">
        <f t="shared" si="894"/>
        <v>0</v>
      </c>
      <c r="R1626" s="26">
        <f t="shared" si="895"/>
        <v>0</v>
      </c>
      <c r="S1626" s="24" t="str">
        <f t="shared" si="896"/>
        <v/>
      </c>
      <c r="T1626" s="24" t="str">
        <f t="shared" si="897"/>
        <v/>
      </c>
      <c r="U1626" s="24" t="str">
        <f t="shared" si="898"/>
        <v/>
      </c>
      <c r="V1626" s="24" t="str">
        <f t="shared" si="899"/>
        <v/>
      </c>
      <c r="W1626" s="24" t="str">
        <f t="shared" si="900"/>
        <v/>
      </c>
      <c r="X1626" s="24" t="str">
        <f t="shared" si="901"/>
        <v/>
      </c>
      <c r="Y1626" s="24" t="str">
        <f t="shared" si="902"/>
        <v/>
      </c>
      <c r="Z1626" s="24" t="str">
        <f t="shared" si="903"/>
        <v/>
      </c>
      <c r="AA1626" s="24" t="b">
        <f t="shared" si="904"/>
        <v>0</v>
      </c>
      <c r="AB1626" s="34" t="str">
        <f t="shared" si="905"/>
        <v/>
      </c>
      <c r="AC1626" s="34">
        <f t="shared" si="906"/>
        <v>0</v>
      </c>
      <c r="AD1626" s="34">
        <f t="shared" si="907"/>
        <v>0</v>
      </c>
      <c r="AE1626" s="34" t="str">
        <f t="shared" si="908"/>
        <v xml:space="preserve"> 0</v>
      </c>
      <c r="AF1626" s="34">
        <f t="shared" si="909"/>
        <v>0</v>
      </c>
      <c r="AG1626" s="34">
        <f t="shared" si="910"/>
        <v>0</v>
      </c>
      <c r="AH1626" s="34" t="str">
        <f t="shared" si="911"/>
        <v/>
      </c>
      <c r="AI1626" s="172" t="str">
        <f>IF(AJ1626&lt;&gt;"",MAX(AI$3:AI1625)+1,"")</f>
        <v/>
      </c>
      <c r="AJ1626" s="172" t="str">
        <f t="shared" si="912"/>
        <v/>
      </c>
      <c r="AK1626" s="172" t="str">
        <f t="shared" si="913"/>
        <v/>
      </c>
      <c r="AL1626" s="172" t="str">
        <f t="shared" si="914"/>
        <v/>
      </c>
      <c r="AM1626" s="172" t="str">
        <f>IF(AN1626&lt;&gt;"",MAX(AM$3:AM1625)+1,"")</f>
        <v/>
      </c>
      <c r="AN1626" s="172" t="str">
        <f t="shared" si="915"/>
        <v/>
      </c>
      <c r="AO1626" s="172" t="str">
        <f t="shared" si="916"/>
        <v/>
      </c>
      <c r="AP1626" s="172" t="str">
        <f t="shared" si="917"/>
        <v/>
      </c>
      <c r="AQ1626" s="172" t="str">
        <f t="shared" si="918"/>
        <v/>
      </c>
      <c r="AR1626" s="172" t="str">
        <f>Table1[[#This Row],[Sex ]]&amp;Table1[[#This Row],[Month]]</f>
        <v/>
      </c>
    </row>
    <row r="1627" spans="2:44" x14ac:dyDescent="0.3">
      <c r="B1627" s="14"/>
      <c r="C1627" s="14"/>
      <c r="D1627" s="14"/>
      <c r="E1627" s="14"/>
      <c r="F1627" s="14"/>
      <c r="G1627" s="14"/>
      <c r="H1627" s="14"/>
      <c r="I1627" s="14"/>
      <c r="J1627" s="14"/>
      <c r="K1627" s="14"/>
      <c r="L1627" s="14"/>
      <c r="M1627" s="24" t="str">
        <f t="shared" si="890"/>
        <v/>
      </c>
      <c r="N1627" s="24" t="str">
        <f t="shared" si="891"/>
        <v/>
      </c>
      <c r="O1627" s="24" t="str">
        <f t="shared" si="892"/>
        <v xml:space="preserve"> </v>
      </c>
      <c r="P1627" s="24">
        <f t="shared" si="893"/>
        <v>0</v>
      </c>
      <c r="Q1627" s="25">
        <f t="shared" si="894"/>
        <v>0</v>
      </c>
      <c r="R1627" s="26">
        <f t="shared" si="895"/>
        <v>0</v>
      </c>
      <c r="S1627" s="24" t="str">
        <f t="shared" si="896"/>
        <v/>
      </c>
      <c r="T1627" s="24" t="str">
        <f t="shared" si="897"/>
        <v/>
      </c>
      <c r="U1627" s="24" t="str">
        <f t="shared" si="898"/>
        <v/>
      </c>
      <c r="V1627" s="24" t="str">
        <f t="shared" si="899"/>
        <v/>
      </c>
      <c r="W1627" s="24" t="str">
        <f t="shared" si="900"/>
        <v/>
      </c>
      <c r="X1627" s="24" t="str">
        <f t="shared" si="901"/>
        <v/>
      </c>
      <c r="Y1627" s="24" t="str">
        <f t="shared" si="902"/>
        <v/>
      </c>
      <c r="Z1627" s="24" t="str">
        <f t="shared" si="903"/>
        <v/>
      </c>
      <c r="AA1627" s="24" t="b">
        <f t="shared" si="904"/>
        <v>0</v>
      </c>
      <c r="AB1627" s="34" t="str">
        <f t="shared" si="905"/>
        <v/>
      </c>
      <c r="AC1627" s="34">
        <f t="shared" si="906"/>
        <v>0</v>
      </c>
      <c r="AD1627" s="34">
        <f t="shared" si="907"/>
        <v>0</v>
      </c>
      <c r="AE1627" s="34" t="str">
        <f t="shared" si="908"/>
        <v xml:space="preserve"> 0</v>
      </c>
      <c r="AF1627" s="34">
        <f t="shared" si="909"/>
        <v>0</v>
      </c>
      <c r="AG1627" s="34">
        <f t="shared" si="910"/>
        <v>0</v>
      </c>
      <c r="AH1627" s="34" t="str">
        <f t="shared" si="911"/>
        <v/>
      </c>
      <c r="AI1627" s="172" t="str">
        <f>IF(AJ1627&lt;&gt;"",MAX(AI$3:AI1626)+1,"")</f>
        <v/>
      </c>
      <c r="AJ1627" s="172" t="str">
        <f t="shared" si="912"/>
        <v/>
      </c>
      <c r="AK1627" s="172" t="str">
        <f t="shared" si="913"/>
        <v/>
      </c>
      <c r="AL1627" s="172" t="str">
        <f t="shared" si="914"/>
        <v/>
      </c>
      <c r="AM1627" s="172" t="str">
        <f>IF(AN1627&lt;&gt;"",MAX(AM$3:AM1626)+1,"")</f>
        <v/>
      </c>
      <c r="AN1627" s="172" t="str">
        <f t="shared" si="915"/>
        <v/>
      </c>
      <c r="AO1627" s="172" t="str">
        <f t="shared" si="916"/>
        <v/>
      </c>
      <c r="AP1627" s="172" t="str">
        <f t="shared" si="917"/>
        <v/>
      </c>
      <c r="AQ1627" s="172" t="str">
        <f t="shared" si="918"/>
        <v/>
      </c>
      <c r="AR1627" s="172" t="str">
        <f>Table1[[#This Row],[Sex ]]&amp;Table1[[#This Row],[Month]]</f>
        <v/>
      </c>
    </row>
    <row r="1628" spans="2:44" x14ac:dyDescent="0.3">
      <c r="B1628" s="14"/>
      <c r="C1628" s="14"/>
      <c r="D1628" s="14"/>
      <c r="E1628" s="14"/>
      <c r="F1628" s="14"/>
      <c r="G1628" s="14"/>
      <c r="H1628" s="14"/>
      <c r="I1628" s="14"/>
      <c r="J1628" s="14"/>
      <c r="K1628" s="14"/>
      <c r="L1628" s="14"/>
      <c r="M1628" s="24" t="str">
        <f t="shared" si="890"/>
        <v/>
      </c>
      <c r="N1628" s="24" t="str">
        <f t="shared" si="891"/>
        <v/>
      </c>
      <c r="O1628" s="24" t="str">
        <f t="shared" si="892"/>
        <v xml:space="preserve"> </v>
      </c>
      <c r="P1628" s="24">
        <f t="shared" si="893"/>
        <v>0</v>
      </c>
      <c r="Q1628" s="25">
        <f t="shared" si="894"/>
        <v>0</v>
      </c>
      <c r="R1628" s="26">
        <f t="shared" si="895"/>
        <v>0</v>
      </c>
      <c r="S1628" s="24" t="str">
        <f t="shared" si="896"/>
        <v/>
      </c>
      <c r="T1628" s="24" t="str">
        <f t="shared" si="897"/>
        <v/>
      </c>
      <c r="U1628" s="24" t="str">
        <f t="shared" si="898"/>
        <v/>
      </c>
      <c r="V1628" s="24" t="str">
        <f t="shared" si="899"/>
        <v/>
      </c>
      <c r="W1628" s="24" t="str">
        <f t="shared" si="900"/>
        <v/>
      </c>
      <c r="X1628" s="24" t="str">
        <f t="shared" si="901"/>
        <v/>
      </c>
      <c r="Y1628" s="24" t="str">
        <f t="shared" si="902"/>
        <v/>
      </c>
      <c r="Z1628" s="24" t="str">
        <f t="shared" si="903"/>
        <v/>
      </c>
      <c r="AA1628" s="24" t="b">
        <f t="shared" si="904"/>
        <v>0</v>
      </c>
      <c r="AB1628" s="34" t="str">
        <f t="shared" si="905"/>
        <v/>
      </c>
      <c r="AC1628" s="34">
        <f t="shared" si="906"/>
        <v>0</v>
      </c>
      <c r="AD1628" s="34">
        <f t="shared" si="907"/>
        <v>0</v>
      </c>
      <c r="AE1628" s="34" t="str">
        <f t="shared" si="908"/>
        <v xml:space="preserve"> 0</v>
      </c>
      <c r="AF1628" s="34">
        <f t="shared" si="909"/>
        <v>0</v>
      </c>
      <c r="AG1628" s="34">
        <f t="shared" si="910"/>
        <v>0</v>
      </c>
      <c r="AH1628" s="34" t="str">
        <f t="shared" si="911"/>
        <v/>
      </c>
      <c r="AI1628" s="172" t="str">
        <f>IF(AJ1628&lt;&gt;"",MAX(AI$3:AI1627)+1,"")</f>
        <v/>
      </c>
      <c r="AJ1628" s="172" t="str">
        <f t="shared" si="912"/>
        <v/>
      </c>
      <c r="AK1628" s="172" t="str">
        <f t="shared" si="913"/>
        <v/>
      </c>
      <c r="AL1628" s="172" t="str">
        <f t="shared" si="914"/>
        <v/>
      </c>
      <c r="AM1628" s="172" t="str">
        <f>IF(AN1628&lt;&gt;"",MAX(AM$3:AM1627)+1,"")</f>
        <v/>
      </c>
      <c r="AN1628" s="172" t="str">
        <f t="shared" si="915"/>
        <v/>
      </c>
      <c r="AO1628" s="172" t="str">
        <f t="shared" si="916"/>
        <v/>
      </c>
      <c r="AP1628" s="172" t="str">
        <f t="shared" si="917"/>
        <v/>
      </c>
      <c r="AQ1628" s="172" t="str">
        <f t="shared" si="918"/>
        <v/>
      </c>
      <c r="AR1628" s="172" t="str">
        <f>Table1[[#This Row],[Sex ]]&amp;Table1[[#This Row],[Month]]</f>
        <v/>
      </c>
    </row>
    <row r="1629" spans="2:44" x14ac:dyDescent="0.3">
      <c r="B1629" s="14"/>
      <c r="C1629" s="14"/>
      <c r="D1629" s="14"/>
      <c r="E1629" s="14"/>
      <c r="F1629" s="14"/>
      <c r="G1629" s="14"/>
      <c r="H1629" s="14"/>
      <c r="I1629" s="14"/>
      <c r="J1629" s="14"/>
      <c r="K1629" s="14"/>
      <c r="L1629" s="14"/>
      <c r="M1629" s="24" t="str">
        <f t="shared" si="890"/>
        <v/>
      </c>
      <c r="N1629" s="24" t="str">
        <f t="shared" si="891"/>
        <v/>
      </c>
      <c r="O1629" s="24" t="str">
        <f t="shared" si="892"/>
        <v xml:space="preserve"> </v>
      </c>
      <c r="P1629" s="24">
        <f t="shared" si="893"/>
        <v>0</v>
      </c>
      <c r="Q1629" s="25">
        <f t="shared" si="894"/>
        <v>0</v>
      </c>
      <c r="R1629" s="26">
        <f t="shared" si="895"/>
        <v>0</v>
      </c>
      <c r="S1629" s="24" t="str">
        <f t="shared" si="896"/>
        <v/>
      </c>
      <c r="T1629" s="24" t="str">
        <f t="shared" si="897"/>
        <v/>
      </c>
      <c r="U1629" s="24" t="str">
        <f t="shared" si="898"/>
        <v/>
      </c>
      <c r="V1629" s="24" t="str">
        <f t="shared" si="899"/>
        <v/>
      </c>
      <c r="W1629" s="24" t="str">
        <f t="shared" si="900"/>
        <v/>
      </c>
      <c r="X1629" s="24" t="str">
        <f t="shared" si="901"/>
        <v/>
      </c>
      <c r="Y1629" s="24" t="str">
        <f t="shared" si="902"/>
        <v/>
      </c>
      <c r="Z1629" s="24" t="str">
        <f t="shared" si="903"/>
        <v/>
      </c>
      <c r="AA1629" s="24" t="b">
        <f t="shared" si="904"/>
        <v>0</v>
      </c>
      <c r="AB1629" s="34" t="str">
        <f t="shared" si="905"/>
        <v/>
      </c>
      <c r="AC1629" s="34">
        <f t="shared" si="906"/>
        <v>0</v>
      </c>
      <c r="AD1629" s="34">
        <f t="shared" si="907"/>
        <v>0</v>
      </c>
      <c r="AE1629" s="34" t="str">
        <f t="shared" si="908"/>
        <v xml:space="preserve"> 0</v>
      </c>
      <c r="AF1629" s="34">
        <f t="shared" si="909"/>
        <v>0</v>
      </c>
      <c r="AG1629" s="34">
        <f t="shared" si="910"/>
        <v>0</v>
      </c>
      <c r="AH1629" s="34" t="str">
        <f t="shared" si="911"/>
        <v/>
      </c>
      <c r="AI1629" s="172" t="str">
        <f>IF(AJ1629&lt;&gt;"",MAX(AI$3:AI1628)+1,"")</f>
        <v/>
      </c>
      <c r="AJ1629" s="172" t="str">
        <f t="shared" si="912"/>
        <v/>
      </c>
      <c r="AK1629" s="172" t="str">
        <f t="shared" si="913"/>
        <v/>
      </c>
      <c r="AL1629" s="172" t="str">
        <f t="shared" si="914"/>
        <v/>
      </c>
      <c r="AM1629" s="172" t="str">
        <f>IF(AN1629&lt;&gt;"",MAX(AM$3:AM1628)+1,"")</f>
        <v/>
      </c>
      <c r="AN1629" s="172" t="str">
        <f t="shared" si="915"/>
        <v/>
      </c>
      <c r="AO1629" s="172" t="str">
        <f t="shared" si="916"/>
        <v/>
      </c>
      <c r="AP1629" s="172" t="str">
        <f t="shared" si="917"/>
        <v/>
      </c>
      <c r="AQ1629" s="172" t="str">
        <f t="shared" si="918"/>
        <v/>
      </c>
      <c r="AR1629" s="172" t="str">
        <f>Table1[[#This Row],[Sex ]]&amp;Table1[[#This Row],[Month]]</f>
        <v/>
      </c>
    </row>
    <row r="1630" spans="2:44" x14ac:dyDescent="0.3">
      <c r="B1630" s="14"/>
      <c r="C1630" s="14"/>
      <c r="D1630" s="14"/>
      <c r="E1630" s="14"/>
      <c r="F1630" s="14"/>
      <c r="G1630" s="14"/>
      <c r="H1630" s="14"/>
      <c r="I1630" s="14"/>
      <c r="J1630" s="14"/>
      <c r="K1630" s="14"/>
      <c r="L1630" s="14"/>
      <c r="M1630" s="24" t="str">
        <f t="shared" si="890"/>
        <v/>
      </c>
      <c r="N1630" s="24" t="str">
        <f t="shared" si="891"/>
        <v/>
      </c>
      <c r="O1630" s="24" t="str">
        <f t="shared" si="892"/>
        <v xml:space="preserve"> </v>
      </c>
      <c r="P1630" s="24">
        <f t="shared" si="893"/>
        <v>0</v>
      </c>
      <c r="Q1630" s="25">
        <f t="shared" si="894"/>
        <v>0</v>
      </c>
      <c r="R1630" s="26">
        <f t="shared" si="895"/>
        <v>0</v>
      </c>
      <c r="S1630" s="24" t="str">
        <f t="shared" si="896"/>
        <v/>
      </c>
      <c r="T1630" s="24" t="str">
        <f t="shared" si="897"/>
        <v/>
      </c>
      <c r="U1630" s="24" t="str">
        <f t="shared" si="898"/>
        <v/>
      </c>
      <c r="V1630" s="24" t="str">
        <f t="shared" si="899"/>
        <v/>
      </c>
      <c r="W1630" s="24" t="str">
        <f t="shared" si="900"/>
        <v/>
      </c>
      <c r="X1630" s="24" t="str">
        <f t="shared" si="901"/>
        <v/>
      </c>
      <c r="Y1630" s="24" t="str">
        <f t="shared" si="902"/>
        <v/>
      </c>
      <c r="Z1630" s="24" t="str">
        <f t="shared" si="903"/>
        <v/>
      </c>
      <c r="AA1630" s="24" t="b">
        <f t="shared" si="904"/>
        <v>0</v>
      </c>
      <c r="AB1630" s="34" t="str">
        <f t="shared" si="905"/>
        <v/>
      </c>
      <c r="AC1630" s="34">
        <f t="shared" si="906"/>
        <v>0</v>
      </c>
      <c r="AD1630" s="34">
        <f t="shared" si="907"/>
        <v>0</v>
      </c>
      <c r="AE1630" s="34" t="str">
        <f t="shared" si="908"/>
        <v xml:space="preserve"> 0</v>
      </c>
      <c r="AF1630" s="34">
        <f t="shared" si="909"/>
        <v>0</v>
      </c>
      <c r="AG1630" s="34">
        <f t="shared" si="910"/>
        <v>0</v>
      </c>
      <c r="AH1630" s="34" t="str">
        <f t="shared" si="911"/>
        <v/>
      </c>
      <c r="AI1630" s="172" t="str">
        <f>IF(AJ1630&lt;&gt;"",MAX(AI$3:AI1629)+1,"")</f>
        <v/>
      </c>
      <c r="AJ1630" s="172" t="str">
        <f t="shared" si="912"/>
        <v/>
      </c>
      <c r="AK1630" s="172" t="str">
        <f t="shared" si="913"/>
        <v/>
      </c>
      <c r="AL1630" s="172" t="str">
        <f t="shared" si="914"/>
        <v/>
      </c>
      <c r="AM1630" s="172" t="str">
        <f>IF(AN1630&lt;&gt;"",MAX(AM$3:AM1629)+1,"")</f>
        <v/>
      </c>
      <c r="AN1630" s="172" t="str">
        <f t="shared" si="915"/>
        <v/>
      </c>
      <c r="AO1630" s="172" t="str">
        <f t="shared" si="916"/>
        <v/>
      </c>
      <c r="AP1630" s="172" t="str">
        <f t="shared" si="917"/>
        <v/>
      </c>
      <c r="AQ1630" s="172" t="str">
        <f t="shared" si="918"/>
        <v/>
      </c>
      <c r="AR1630" s="172" t="str">
        <f>Table1[[#This Row],[Sex ]]&amp;Table1[[#This Row],[Month]]</f>
        <v/>
      </c>
    </row>
    <row r="1631" spans="2:44" x14ac:dyDescent="0.3">
      <c r="B1631" s="14"/>
      <c r="C1631" s="14"/>
      <c r="D1631" s="14"/>
      <c r="E1631" s="14"/>
      <c r="F1631" s="14"/>
      <c r="G1631" s="14"/>
      <c r="H1631" s="14"/>
      <c r="I1631" s="14"/>
      <c r="J1631" s="14"/>
      <c r="K1631" s="14"/>
      <c r="L1631" s="14"/>
      <c r="M1631" s="24" t="str">
        <f t="shared" si="890"/>
        <v/>
      </c>
      <c r="N1631" s="24" t="str">
        <f t="shared" si="891"/>
        <v/>
      </c>
      <c r="O1631" s="24" t="str">
        <f t="shared" si="892"/>
        <v xml:space="preserve"> </v>
      </c>
      <c r="P1631" s="24">
        <f t="shared" si="893"/>
        <v>0</v>
      </c>
      <c r="Q1631" s="25">
        <f t="shared" si="894"/>
        <v>0</v>
      </c>
      <c r="R1631" s="26">
        <f t="shared" si="895"/>
        <v>0</v>
      </c>
      <c r="S1631" s="24" t="str">
        <f t="shared" si="896"/>
        <v/>
      </c>
      <c r="T1631" s="24" t="str">
        <f t="shared" si="897"/>
        <v/>
      </c>
      <c r="U1631" s="24" t="str">
        <f t="shared" si="898"/>
        <v/>
      </c>
      <c r="V1631" s="24" t="str">
        <f t="shared" si="899"/>
        <v/>
      </c>
      <c r="W1631" s="24" t="str">
        <f t="shared" si="900"/>
        <v/>
      </c>
      <c r="X1631" s="24" t="str">
        <f t="shared" si="901"/>
        <v/>
      </c>
      <c r="Y1631" s="24" t="str">
        <f t="shared" si="902"/>
        <v/>
      </c>
      <c r="Z1631" s="24" t="str">
        <f t="shared" si="903"/>
        <v/>
      </c>
      <c r="AA1631" s="24" t="b">
        <f t="shared" si="904"/>
        <v>0</v>
      </c>
      <c r="AB1631" s="34" t="str">
        <f t="shared" si="905"/>
        <v/>
      </c>
      <c r="AC1631" s="34">
        <f t="shared" si="906"/>
        <v>0</v>
      </c>
      <c r="AD1631" s="34">
        <f t="shared" si="907"/>
        <v>0</v>
      </c>
      <c r="AE1631" s="34" t="str">
        <f t="shared" si="908"/>
        <v xml:space="preserve"> 0</v>
      </c>
      <c r="AF1631" s="34">
        <f t="shared" si="909"/>
        <v>0</v>
      </c>
      <c r="AG1631" s="34">
        <f t="shared" si="910"/>
        <v>0</v>
      </c>
      <c r="AH1631" s="34" t="str">
        <f t="shared" si="911"/>
        <v/>
      </c>
      <c r="AI1631" s="172" t="str">
        <f>IF(AJ1631&lt;&gt;"",MAX(AI$3:AI1630)+1,"")</f>
        <v/>
      </c>
      <c r="AJ1631" s="172" t="str">
        <f t="shared" si="912"/>
        <v/>
      </c>
      <c r="AK1631" s="172" t="str">
        <f t="shared" si="913"/>
        <v/>
      </c>
      <c r="AL1631" s="172" t="str">
        <f t="shared" si="914"/>
        <v/>
      </c>
      <c r="AM1631" s="172" t="str">
        <f>IF(AN1631&lt;&gt;"",MAX(AM$3:AM1630)+1,"")</f>
        <v/>
      </c>
      <c r="AN1631" s="172" t="str">
        <f t="shared" si="915"/>
        <v/>
      </c>
      <c r="AO1631" s="172" t="str">
        <f t="shared" si="916"/>
        <v/>
      </c>
      <c r="AP1631" s="172" t="str">
        <f t="shared" si="917"/>
        <v/>
      </c>
      <c r="AQ1631" s="172" t="str">
        <f t="shared" si="918"/>
        <v/>
      </c>
      <c r="AR1631" s="172" t="str">
        <f>Table1[[#This Row],[Sex ]]&amp;Table1[[#This Row],[Month]]</f>
        <v/>
      </c>
    </row>
    <row r="1632" spans="2:44" x14ac:dyDescent="0.3">
      <c r="B1632" s="14"/>
      <c r="C1632" s="14"/>
      <c r="D1632" s="14"/>
      <c r="E1632" s="14"/>
      <c r="F1632" s="14"/>
      <c r="G1632" s="14"/>
      <c r="H1632" s="14"/>
      <c r="I1632" s="14"/>
      <c r="J1632" s="14"/>
      <c r="K1632" s="14"/>
      <c r="L1632" s="14"/>
      <c r="M1632" s="24" t="str">
        <f t="shared" si="890"/>
        <v/>
      </c>
      <c r="N1632" s="24" t="str">
        <f t="shared" si="891"/>
        <v/>
      </c>
      <c r="O1632" s="24" t="str">
        <f t="shared" si="892"/>
        <v xml:space="preserve"> </v>
      </c>
      <c r="P1632" s="24">
        <f t="shared" si="893"/>
        <v>0</v>
      </c>
      <c r="Q1632" s="25">
        <f t="shared" si="894"/>
        <v>0</v>
      </c>
      <c r="R1632" s="26">
        <f t="shared" si="895"/>
        <v>0</v>
      </c>
      <c r="S1632" s="24" t="str">
        <f t="shared" si="896"/>
        <v/>
      </c>
      <c r="T1632" s="24" t="str">
        <f t="shared" si="897"/>
        <v/>
      </c>
      <c r="U1632" s="24" t="str">
        <f t="shared" si="898"/>
        <v/>
      </c>
      <c r="V1632" s="24" t="str">
        <f t="shared" si="899"/>
        <v/>
      </c>
      <c r="W1632" s="24" t="str">
        <f t="shared" si="900"/>
        <v/>
      </c>
      <c r="X1632" s="24" t="str">
        <f t="shared" si="901"/>
        <v/>
      </c>
      <c r="Y1632" s="24" t="str">
        <f t="shared" si="902"/>
        <v/>
      </c>
      <c r="Z1632" s="24" t="str">
        <f t="shared" si="903"/>
        <v/>
      </c>
      <c r="AA1632" s="24" t="b">
        <f t="shared" si="904"/>
        <v>0</v>
      </c>
      <c r="AB1632" s="34" t="str">
        <f t="shared" si="905"/>
        <v/>
      </c>
      <c r="AC1632" s="34">
        <f t="shared" si="906"/>
        <v>0</v>
      </c>
      <c r="AD1632" s="34">
        <f t="shared" si="907"/>
        <v>0</v>
      </c>
      <c r="AE1632" s="34" t="str">
        <f t="shared" si="908"/>
        <v xml:space="preserve"> 0</v>
      </c>
      <c r="AF1632" s="34">
        <f t="shared" si="909"/>
        <v>0</v>
      </c>
      <c r="AG1632" s="34">
        <f t="shared" si="910"/>
        <v>0</v>
      </c>
      <c r="AH1632" s="34" t="str">
        <f t="shared" si="911"/>
        <v/>
      </c>
      <c r="AI1632" s="172" t="str">
        <f>IF(AJ1632&lt;&gt;"",MAX(AI$3:AI1631)+1,"")</f>
        <v/>
      </c>
      <c r="AJ1632" s="172" t="str">
        <f t="shared" si="912"/>
        <v/>
      </c>
      <c r="AK1632" s="172" t="str">
        <f t="shared" si="913"/>
        <v/>
      </c>
      <c r="AL1632" s="172" t="str">
        <f t="shared" si="914"/>
        <v/>
      </c>
      <c r="AM1632" s="172" t="str">
        <f>IF(AN1632&lt;&gt;"",MAX(AM$3:AM1631)+1,"")</f>
        <v/>
      </c>
      <c r="AN1632" s="172" t="str">
        <f t="shared" si="915"/>
        <v/>
      </c>
      <c r="AO1632" s="172" t="str">
        <f t="shared" si="916"/>
        <v/>
      </c>
      <c r="AP1632" s="172" t="str">
        <f t="shared" si="917"/>
        <v/>
      </c>
      <c r="AQ1632" s="172" t="str">
        <f t="shared" si="918"/>
        <v/>
      </c>
      <c r="AR1632" s="172" t="str">
        <f>Table1[[#This Row],[Sex ]]&amp;Table1[[#This Row],[Month]]</f>
        <v/>
      </c>
    </row>
    <row r="1633" spans="2:44" x14ac:dyDescent="0.3">
      <c r="B1633" s="14"/>
      <c r="C1633" s="14"/>
      <c r="D1633" s="14"/>
      <c r="E1633" s="14"/>
      <c r="F1633" s="14"/>
      <c r="G1633" s="14"/>
      <c r="H1633" s="14"/>
      <c r="I1633" s="14"/>
      <c r="J1633" s="14"/>
      <c r="K1633" s="14"/>
      <c r="L1633" s="14"/>
      <c r="M1633" s="24" t="str">
        <f t="shared" si="890"/>
        <v/>
      </c>
      <c r="N1633" s="24" t="str">
        <f t="shared" si="891"/>
        <v/>
      </c>
      <c r="O1633" s="24" t="str">
        <f t="shared" si="892"/>
        <v xml:space="preserve"> </v>
      </c>
      <c r="P1633" s="24">
        <f t="shared" si="893"/>
        <v>0</v>
      </c>
      <c r="Q1633" s="25">
        <f t="shared" si="894"/>
        <v>0</v>
      </c>
      <c r="R1633" s="26">
        <f t="shared" si="895"/>
        <v>0</v>
      </c>
      <c r="S1633" s="24" t="str">
        <f t="shared" si="896"/>
        <v/>
      </c>
      <c r="T1633" s="24" t="str">
        <f t="shared" si="897"/>
        <v/>
      </c>
      <c r="U1633" s="24" t="str">
        <f t="shared" si="898"/>
        <v/>
      </c>
      <c r="V1633" s="24" t="str">
        <f t="shared" si="899"/>
        <v/>
      </c>
      <c r="W1633" s="24" t="str">
        <f t="shared" si="900"/>
        <v/>
      </c>
      <c r="X1633" s="24" t="str">
        <f t="shared" si="901"/>
        <v/>
      </c>
      <c r="Y1633" s="24" t="str">
        <f t="shared" si="902"/>
        <v/>
      </c>
      <c r="Z1633" s="24" t="str">
        <f t="shared" si="903"/>
        <v/>
      </c>
      <c r="AA1633" s="24" t="b">
        <f t="shared" si="904"/>
        <v>0</v>
      </c>
      <c r="AB1633" s="34" t="str">
        <f t="shared" si="905"/>
        <v/>
      </c>
      <c r="AC1633" s="34">
        <f t="shared" si="906"/>
        <v>0</v>
      </c>
      <c r="AD1633" s="34">
        <f t="shared" si="907"/>
        <v>0</v>
      </c>
      <c r="AE1633" s="34" t="str">
        <f t="shared" si="908"/>
        <v xml:space="preserve"> 0</v>
      </c>
      <c r="AF1633" s="34">
        <f t="shared" si="909"/>
        <v>0</v>
      </c>
      <c r="AG1633" s="34">
        <f t="shared" si="910"/>
        <v>0</v>
      </c>
      <c r="AH1633" s="34" t="str">
        <f t="shared" si="911"/>
        <v/>
      </c>
      <c r="AI1633" s="172" t="str">
        <f>IF(AJ1633&lt;&gt;"",MAX(AI$3:AI1632)+1,"")</f>
        <v/>
      </c>
      <c r="AJ1633" s="172" t="str">
        <f t="shared" si="912"/>
        <v/>
      </c>
      <c r="AK1633" s="172" t="str">
        <f t="shared" si="913"/>
        <v/>
      </c>
      <c r="AL1633" s="172" t="str">
        <f t="shared" si="914"/>
        <v/>
      </c>
      <c r="AM1633" s="172" t="str">
        <f>IF(AN1633&lt;&gt;"",MAX(AM$3:AM1632)+1,"")</f>
        <v/>
      </c>
      <c r="AN1633" s="172" t="str">
        <f t="shared" si="915"/>
        <v/>
      </c>
      <c r="AO1633" s="172" t="str">
        <f t="shared" si="916"/>
        <v/>
      </c>
      <c r="AP1633" s="172" t="str">
        <f t="shared" si="917"/>
        <v/>
      </c>
      <c r="AQ1633" s="172" t="str">
        <f t="shared" si="918"/>
        <v/>
      </c>
      <c r="AR1633" s="172" t="str">
        <f>Table1[[#This Row],[Sex ]]&amp;Table1[[#This Row],[Month]]</f>
        <v/>
      </c>
    </row>
    <row r="1634" spans="2:44" x14ac:dyDescent="0.3">
      <c r="B1634" s="14"/>
      <c r="C1634" s="14"/>
      <c r="D1634" s="14"/>
      <c r="E1634" s="14"/>
      <c r="F1634" s="14"/>
      <c r="G1634" s="14"/>
      <c r="H1634" s="14"/>
      <c r="I1634" s="14"/>
      <c r="J1634" s="14"/>
      <c r="K1634" s="14"/>
      <c r="L1634" s="14"/>
      <c r="M1634" s="24" t="str">
        <f t="shared" si="890"/>
        <v/>
      </c>
      <c r="N1634" s="24" t="str">
        <f t="shared" si="891"/>
        <v/>
      </c>
      <c r="O1634" s="24" t="str">
        <f t="shared" si="892"/>
        <v xml:space="preserve"> </v>
      </c>
      <c r="P1634" s="24">
        <f t="shared" si="893"/>
        <v>0</v>
      </c>
      <c r="Q1634" s="25">
        <f t="shared" si="894"/>
        <v>0</v>
      </c>
      <c r="R1634" s="26">
        <f t="shared" si="895"/>
        <v>0</v>
      </c>
      <c r="S1634" s="24" t="str">
        <f t="shared" si="896"/>
        <v/>
      </c>
      <c r="T1634" s="24" t="str">
        <f t="shared" si="897"/>
        <v/>
      </c>
      <c r="U1634" s="24" t="str">
        <f t="shared" si="898"/>
        <v/>
      </c>
      <c r="V1634" s="24" t="str">
        <f t="shared" si="899"/>
        <v/>
      </c>
      <c r="W1634" s="24" t="str">
        <f t="shared" si="900"/>
        <v/>
      </c>
      <c r="X1634" s="24" t="str">
        <f t="shared" si="901"/>
        <v/>
      </c>
      <c r="Y1634" s="24" t="str">
        <f t="shared" si="902"/>
        <v/>
      </c>
      <c r="Z1634" s="24" t="str">
        <f t="shared" si="903"/>
        <v/>
      </c>
      <c r="AA1634" s="24" t="b">
        <f t="shared" si="904"/>
        <v>0</v>
      </c>
      <c r="AB1634" s="34" t="str">
        <f t="shared" si="905"/>
        <v/>
      </c>
      <c r="AC1634" s="34">
        <f t="shared" si="906"/>
        <v>0</v>
      </c>
      <c r="AD1634" s="34">
        <f t="shared" si="907"/>
        <v>0</v>
      </c>
      <c r="AE1634" s="34" t="str">
        <f t="shared" si="908"/>
        <v xml:space="preserve"> 0</v>
      </c>
      <c r="AF1634" s="34">
        <f t="shared" si="909"/>
        <v>0</v>
      </c>
      <c r="AG1634" s="34">
        <f t="shared" si="910"/>
        <v>0</v>
      </c>
      <c r="AH1634" s="34" t="str">
        <f t="shared" si="911"/>
        <v/>
      </c>
      <c r="AI1634" s="172" t="str">
        <f>IF(AJ1634&lt;&gt;"",MAX(AI$3:AI1633)+1,"")</f>
        <v/>
      </c>
      <c r="AJ1634" s="172" t="str">
        <f t="shared" si="912"/>
        <v/>
      </c>
      <c r="AK1634" s="172" t="str">
        <f t="shared" si="913"/>
        <v/>
      </c>
      <c r="AL1634" s="172" t="str">
        <f t="shared" si="914"/>
        <v/>
      </c>
      <c r="AM1634" s="172" t="str">
        <f>IF(AN1634&lt;&gt;"",MAX(AM$3:AM1633)+1,"")</f>
        <v/>
      </c>
      <c r="AN1634" s="172" t="str">
        <f t="shared" si="915"/>
        <v/>
      </c>
      <c r="AO1634" s="172" t="str">
        <f t="shared" si="916"/>
        <v/>
      </c>
      <c r="AP1634" s="172" t="str">
        <f t="shared" si="917"/>
        <v/>
      </c>
      <c r="AQ1634" s="172" t="str">
        <f t="shared" si="918"/>
        <v/>
      </c>
      <c r="AR1634" s="172" t="str">
        <f>Table1[[#This Row],[Sex ]]&amp;Table1[[#This Row],[Month]]</f>
        <v/>
      </c>
    </row>
    <row r="1635" spans="2:44" x14ac:dyDescent="0.3">
      <c r="B1635" s="14"/>
      <c r="C1635" s="14"/>
      <c r="D1635" s="14"/>
      <c r="E1635" s="14"/>
      <c r="F1635" s="14"/>
      <c r="G1635" s="14"/>
      <c r="H1635" s="14"/>
      <c r="I1635" s="14"/>
      <c r="J1635" s="14"/>
      <c r="K1635" s="14"/>
      <c r="L1635" s="14"/>
      <c r="M1635" s="24" t="str">
        <f t="shared" si="890"/>
        <v/>
      </c>
      <c r="N1635" s="24" t="str">
        <f t="shared" si="891"/>
        <v/>
      </c>
      <c r="O1635" s="24" t="str">
        <f t="shared" si="892"/>
        <v xml:space="preserve"> </v>
      </c>
      <c r="P1635" s="24">
        <f t="shared" si="893"/>
        <v>0</v>
      </c>
      <c r="Q1635" s="25">
        <f t="shared" si="894"/>
        <v>0</v>
      </c>
      <c r="R1635" s="26">
        <f t="shared" si="895"/>
        <v>0</v>
      </c>
      <c r="S1635" s="24" t="str">
        <f t="shared" si="896"/>
        <v/>
      </c>
      <c r="T1635" s="24" t="str">
        <f t="shared" si="897"/>
        <v/>
      </c>
      <c r="U1635" s="24" t="str">
        <f t="shared" si="898"/>
        <v/>
      </c>
      <c r="V1635" s="24" t="str">
        <f t="shared" si="899"/>
        <v/>
      </c>
      <c r="W1635" s="24" t="str">
        <f t="shared" si="900"/>
        <v/>
      </c>
      <c r="X1635" s="24" t="str">
        <f t="shared" si="901"/>
        <v/>
      </c>
      <c r="Y1635" s="24" t="str">
        <f t="shared" si="902"/>
        <v/>
      </c>
      <c r="Z1635" s="24" t="str">
        <f t="shared" si="903"/>
        <v/>
      </c>
      <c r="AA1635" s="24" t="b">
        <f t="shared" si="904"/>
        <v>0</v>
      </c>
      <c r="AB1635" s="34" t="str">
        <f t="shared" si="905"/>
        <v/>
      </c>
      <c r="AC1635" s="34">
        <f t="shared" si="906"/>
        <v>0</v>
      </c>
      <c r="AD1635" s="34">
        <f t="shared" si="907"/>
        <v>0</v>
      </c>
      <c r="AE1635" s="34" t="str">
        <f t="shared" si="908"/>
        <v xml:space="preserve"> 0</v>
      </c>
      <c r="AF1635" s="34">
        <f t="shared" si="909"/>
        <v>0</v>
      </c>
      <c r="AG1635" s="34">
        <f t="shared" si="910"/>
        <v>0</v>
      </c>
      <c r="AH1635" s="34" t="str">
        <f t="shared" si="911"/>
        <v/>
      </c>
      <c r="AI1635" s="172" t="str">
        <f>IF(AJ1635&lt;&gt;"",MAX(AI$3:AI1634)+1,"")</f>
        <v/>
      </c>
      <c r="AJ1635" s="172" t="str">
        <f t="shared" si="912"/>
        <v/>
      </c>
      <c r="AK1635" s="172" t="str">
        <f t="shared" si="913"/>
        <v/>
      </c>
      <c r="AL1635" s="172" t="str">
        <f t="shared" si="914"/>
        <v/>
      </c>
      <c r="AM1635" s="172" t="str">
        <f>IF(AN1635&lt;&gt;"",MAX(AM$3:AM1634)+1,"")</f>
        <v/>
      </c>
      <c r="AN1635" s="172" t="str">
        <f t="shared" si="915"/>
        <v/>
      </c>
      <c r="AO1635" s="172" t="str">
        <f t="shared" si="916"/>
        <v/>
      </c>
      <c r="AP1635" s="172" t="str">
        <f t="shared" si="917"/>
        <v/>
      </c>
      <c r="AQ1635" s="172" t="str">
        <f t="shared" si="918"/>
        <v/>
      </c>
      <c r="AR1635" s="172" t="str">
        <f>Table1[[#This Row],[Sex ]]&amp;Table1[[#This Row],[Month]]</f>
        <v/>
      </c>
    </row>
    <row r="1636" spans="2:44" x14ac:dyDescent="0.3">
      <c r="B1636" s="14"/>
      <c r="C1636" s="14"/>
      <c r="D1636" s="14"/>
      <c r="E1636" s="14"/>
      <c r="F1636" s="14"/>
      <c r="G1636" s="14"/>
      <c r="H1636" s="14"/>
      <c r="I1636" s="14"/>
      <c r="J1636" s="14"/>
      <c r="K1636" s="14"/>
      <c r="L1636" s="14"/>
      <c r="M1636" s="24" t="str">
        <f t="shared" si="890"/>
        <v/>
      </c>
      <c r="N1636" s="24" t="str">
        <f t="shared" si="891"/>
        <v/>
      </c>
      <c r="O1636" s="24" t="str">
        <f t="shared" si="892"/>
        <v xml:space="preserve"> </v>
      </c>
      <c r="P1636" s="24">
        <f t="shared" si="893"/>
        <v>0</v>
      </c>
      <c r="Q1636" s="25">
        <f t="shared" si="894"/>
        <v>0</v>
      </c>
      <c r="R1636" s="26">
        <f t="shared" si="895"/>
        <v>0</v>
      </c>
      <c r="S1636" s="24" t="str">
        <f t="shared" si="896"/>
        <v/>
      </c>
      <c r="T1636" s="24" t="str">
        <f t="shared" si="897"/>
        <v/>
      </c>
      <c r="U1636" s="24" t="str">
        <f t="shared" si="898"/>
        <v/>
      </c>
      <c r="V1636" s="24" t="str">
        <f t="shared" si="899"/>
        <v/>
      </c>
      <c r="W1636" s="24" t="str">
        <f t="shared" si="900"/>
        <v/>
      </c>
      <c r="X1636" s="24" t="str">
        <f t="shared" si="901"/>
        <v/>
      </c>
      <c r="Y1636" s="24" t="str">
        <f t="shared" si="902"/>
        <v/>
      </c>
      <c r="Z1636" s="24" t="str">
        <f t="shared" si="903"/>
        <v/>
      </c>
      <c r="AA1636" s="24" t="b">
        <f t="shared" si="904"/>
        <v>0</v>
      </c>
      <c r="AB1636" s="34" t="str">
        <f t="shared" si="905"/>
        <v/>
      </c>
      <c r="AC1636" s="34">
        <f t="shared" si="906"/>
        <v>0</v>
      </c>
      <c r="AD1636" s="34">
        <f t="shared" si="907"/>
        <v>0</v>
      </c>
      <c r="AE1636" s="34" t="str">
        <f t="shared" si="908"/>
        <v xml:space="preserve"> 0</v>
      </c>
      <c r="AF1636" s="34">
        <f t="shared" si="909"/>
        <v>0</v>
      </c>
      <c r="AG1636" s="34">
        <f t="shared" si="910"/>
        <v>0</v>
      </c>
      <c r="AH1636" s="34" t="str">
        <f t="shared" si="911"/>
        <v/>
      </c>
      <c r="AI1636" s="172" t="str">
        <f>IF(AJ1636&lt;&gt;"",MAX(AI$3:AI1635)+1,"")</f>
        <v/>
      </c>
      <c r="AJ1636" s="172" t="str">
        <f t="shared" si="912"/>
        <v/>
      </c>
      <c r="AK1636" s="172" t="str">
        <f t="shared" si="913"/>
        <v/>
      </c>
      <c r="AL1636" s="172" t="str">
        <f t="shared" si="914"/>
        <v/>
      </c>
      <c r="AM1636" s="172" t="str">
        <f>IF(AN1636&lt;&gt;"",MAX(AM$3:AM1635)+1,"")</f>
        <v/>
      </c>
      <c r="AN1636" s="172" t="str">
        <f t="shared" si="915"/>
        <v/>
      </c>
      <c r="AO1636" s="172" t="str">
        <f t="shared" si="916"/>
        <v/>
      </c>
      <c r="AP1636" s="172" t="str">
        <f t="shared" si="917"/>
        <v/>
      </c>
      <c r="AQ1636" s="172" t="str">
        <f t="shared" si="918"/>
        <v/>
      </c>
      <c r="AR1636" s="172" t="str">
        <f>Table1[[#This Row],[Sex ]]&amp;Table1[[#This Row],[Month]]</f>
        <v/>
      </c>
    </row>
    <row r="1637" spans="2:44" x14ac:dyDescent="0.3">
      <c r="B1637" s="14"/>
      <c r="C1637" s="14"/>
      <c r="D1637" s="14"/>
      <c r="E1637" s="14"/>
      <c r="F1637" s="14"/>
      <c r="G1637" s="14"/>
      <c r="H1637" s="14"/>
      <c r="I1637" s="14"/>
      <c r="J1637" s="14"/>
      <c r="K1637" s="14"/>
      <c r="L1637" s="14"/>
      <c r="M1637" s="24" t="str">
        <f t="shared" si="890"/>
        <v/>
      </c>
      <c r="N1637" s="24" t="str">
        <f t="shared" si="891"/>
        <v/>
      </c>
      <c r="O1637" s="24" t="str">
        <f t="shared" si="892"/>
        <v xml:space="preserve"> </v>
      </c>
      <c r="P1637" s="24">
        <f t="shared" si="893"/>
        <v>0</v>
      </c>
      <c r="Q1637" s="25">
        <f t="shared" si="894"/>
        <v>0</v>
      </c>
      <c r="R1637" s="26">
        <f t="shared" si="895"/>
        <v>0</v>
      </c>
      <c r="S1637" s="24" t="str">
        <f t="shared" si="896"/>
        <v/>
      </c>
      <c r="T1637" s="24" t="str">
        <f t="shared" si="897"/>
        <v/>
      </c>
      <c r="U1637" s="24" t="str">
        <f t="shared" si="898"/>
        <v/>
      </c>
      <c r="V1637" s="24" t="str">
        <f t="shared" si="899"/>
        <v/>
      </c>
      <c r="W1637" s="24" t="str">
        <f t="shared" si="900"/>
        <v/>
      </c>
      <c r="X1637" s="24" t="str">
        <f t="shared" si="901"/>
        <v/>
      </c>
      <c r="Y1637" s="24" t="str">
        <f t="shared" si="902"/>
        <v/>
      </c>
      <c r="Z1637" s="24" t="str">
        <f t="shared" si="903"/>
        <v/>
      </c>
      <c r="AA1637" s="24" t="b">
        <f t="shared" si="904"/>
        <v>0</v>
      </c>
      <c r="AB1637" s="34" t="str">
        <f t="shared" si="905"/>
        <v/>
      </c>
      <c r="AC1637" s="34">
        <f t="shared" si="906"/>
        <v>0</v>
      </c>
      <c r="AD1637" s="34">
        <f t="shared" si="907"/>
        <v>0</v>
      </c>
      <c r="AE1637" s="34" t="str">
        <f t="shared" si="908"/>
        <v xml:space="preserve"> 0</v>
      </c>
      <c r="AF1637" s="34">
        <f t="shared" si="909"/>
        <v>0</v>
      </c>
      <c r="AG1637" s="34">
        <f t="shared" si="910"/>
        <v>0</v>
      </c>
      <c r="AH1637" s="34" t="str">
        <f t="shared" si="911"/>
        <v/>
      </c>
      <c r="AI1637" s="172" t="str">
        <f>IF(AJ1637&lt;&gt;"",MAX(AI$3:AI1636)+1,"")</f>
        <v/>
      </c>
      <c r="AJ1637" s="172" t="str">
        <f t="shared" si="912"/>
        <v/>
      </c>
      <c r="AK1637" s="172" t="str">
        <f t="shared" si="913"/>
        <v/>
      </c>
      <c r="AL1637" s="172" t="str">
        <f t="shared" si="914"/>
        <v/>
      </c>
      <c r="AM1637" s="172" t="str">
        <f>IF(AN1637&lt;&gt;"",MAX(AM$3:AM1636)+1,"")</f>
        <v/>
      </c>
      <c r="AN1637" s="172" t="str">
        <f t="shared" si="915"/>
        <v/>
      </c>
      <c r="AO1637" s="172" t="str">
        <f t="shared" si="916"/>
        <v/>
      </c>
      <c r="AP1637" s="172" t="str">
        <f t="shared" si="917"/>
        <v/>
      </c>
      <c r="AQ1637" s="172" t="str">
        <f t="shared" si="918"/>
        <v/>
      </c>
      <c r="AR1637" s="172" t="str">
        <f>Table1[[#This Row],[Sex ]]&amp;Table1[[#This Row],[Month]]</f>
        <v/>
      </c>
    </row>
    <row r="1638" spans="2:44" x14ac:dyDescent="0.3">
      <c r="B1638" s="14"/>
      <c r="C1638" s="14"/>
      <c r="D1638" s="14"/>
      <c r="E1638" s="14"/>
      <c r="F1638" s="14"/>
      <c r="G1638" s="14"/>
      <c r="H1638" s="14"/>
      <c r="I1638" s="14"/>
      <c r="J1638" s="14"/>
      <c r="K1638" s="14"/>
      <c r="L1638" s="14"/>
      <c r="M1638" s="24" t="str">
        <f t="shared" si="890"/>
        <v/>
      </c>
      <c r="N1638" s="24" t="str">
        <f t="shared" si="891"/>
        <v/>
      </c>
      <c r="O1638" s="24" t="str">
        <f t="shared" si="892"/>
        <v xml:space="preserve"> </v>
      </c>
      <c r="P1638" s="24">
        <f t="shared" si="893"/>
        <v>0</v>
      </c>
      <c r="Q1638" s="25">
        <f t="shared" si="894"/>
        <v>0</v>
      </c>
      <c r="R1638" s="26">
        <f t="shared" si="895"/>
        <v>0</v>
      </c>
      <c r="S1638" s="24" t="str">
        <f t="shared" si="896"/>
        <v/>
      </c>
      <c r="T1638" s="24" t="str">
        <f t="shared" si="897"/>
        <v/>
      </c>
      <c r="U1638" s="24" t="str">
        <f t="shared" si="898"/>
        <v/>
      </c>
      <c r="V1638" s="24" t="str">
        <f t="shared" si="899"/>
        <v/>
      </c>
      <c r="W1638" s="24" t="str">
        <f t="shared" si="900"/>
        <v/>
      </c>
      <c r="X1638" s="24" t="str">
        <f t="shared" si="901"/>
        <v/>
      </c>
      <c r="Y1638" s="24" t="str">
        <f t="shared" si="902"/>
        <v/>
      </c>
      <c r="Z1638" s="24" t="str">
        <f t="shared" si="903"/>
        <v/>
      </c>
      <c r="AA1638" s="24" t="b">
        <f t="shared" si="904"/>
        <v>0</v>
      </c>
      <c r="AB1638" s="34" t="str">
        <f t="shared" si="905"/>
        <v/>
      </c>
      <c r="AC1638" s="34">
        <f t="shared" si="906"/>
        <v>0</v>
      </c>
      <c r="AD1638" s="34">
        <f t="shared" si="907"/>
        <v>0</v>
      </c>
      <c r="AE1638" s="34" t="str">
        <f t="shared" si="908"/>
        <v xml:space="preserve"> 0</v>
      </c>
      <c r="AF1638" s="34">
        <f t="shared" si="909"/>
        <v>0</v>
      </c>
      <c r="AG1638" s="34">
        <f t="shared" si="910"/>
        <v>0</v>
      </c>
      <c r="AH1638" s="34" t="str">
        <f t="shared" si="911"/>
        <v/>
      </c>
      <c r="AI1638" s="172" t="str">
        <f>IF(AJ1638&lt;&gt;"",MAX(AI$3:AI1637)+1,"")</f>
        <v/>
      </c>
      <c r="AJ1638" s="172" t="str">
        <f t="shared" si="912"/>
        <v/>
      </c>
      <c r="AK1638" s="172" t="str">
        <f t="shared" si="913"/>
        <v/>
      </c>
      <c r="AL1638" s="172" t="str">
        <f t="shared" si="914"/>
        <v/>
      </c>
      <c r="AM1638" s="172" t="str">
        <f>IF(AN1638&lt;&gt;"",MAX(AM$3:AM1637)+1,"")</f>
        <v/>
      </c>
      <c r="AN1638" s="172" t="str">
        <f t="shared" si="915"/>
        <v/>
      </c>
      <c r="AO1638" s="172" t="str">
        <f t="shared" si="916"/>
        <v/>
      </c>
      <c r="AP1638" s="172" t="str">
        <f t="shared" si="917"/>
        <v/>
      </c>
      <c r="AQ1638" s="172" t="str">
        <f t="shared" si="918"/>
        <v/>
      </c>
      <c r="AR1638" s="172" t="str">
        <f>Table1[[#This Row],[Sex ]]&amp;Table1[[#This Row],[Month]]</f>
        <v/>
      </c>
    </row>
    <row r="1639" spans="2:44" x14ac:dyDescent="0.3">
      <c r="B1639" s="14"/>
      <c r="C1639" s="14"/>
      <c r="D1639" s="14"/>
      <c r="E1639" s="14"/>
      <c r="F1639" s="14"/>
      <c r="G1639" s="14"/>
      <c r="H1639" s="14"/>
      <c r="I1639" s="14"/>
      <c r="J1639" s="14"/>
      <c r="K1639" s="14"/>
      <c r="L1639" s="14"/>
      <c r="M1639" s="24" t="str">
        <f t="shared" si="890"/>
        <v/>
      </c>
      <c r="N1639" s="24" t="str">
        <f t="shared" si="891"/>
        <v/>
      </c>
      <c r="O1639" s="24" t="str">
        <f t="shared" si="892"/>
        <v xml:space="preserve"> </v>
      </c>
      <c r="P1639" s="24">
        <f t="shared" si="893"/>
        <v>0</v>
      </c>
      <c r="Q1639" s="25">
        <f t="shared" si="894"/>
        <v>0</v>
      </c>
      <c r="R1639" s="26">
        <f t="shared" si="895"/>
        <v>0</v>
      </c>
      <c r="S1639" s="24" t="str">
        <f t="shared" si="896"/>
        <v/>
      </c>
      <c r="T1639" s="24" t="str">
        <f t="shared" si="897"/>
        <v/>
      </c>
      <c r="U1639" s="24" t="str">
        <f t="shared" si="898"/>
        <v/>
      </c>
      <c r="V1639" s="24" t="str">
        <f t="shared" si="899"/>
        <v/>
      </c>
      <c r="W1639" s="24" t="str">
        <f t="shared" si="900"/>
        <v/>
      </c>
      <c r="X1639" s="24" t="str">
        <f t="shared" si="901"/>
        <v/>
      </c>
      <c r="Y1639" s="24" t="str">
        <f t="shared" si="902"/>
        <v/>
      </c>
      <c r="Z1639" s="24" t="str">
        <f t="shared" si="903"/>
        <v/>
      </c>
      <c r="AA1639" s="24" t="b">
        <f t="shared" si="904"/>
        <v>0</v>
      </c>
      <c r="AB1639" s="34" t="str">
        <f t="shared" si="905"/>
        <v/>
      </c>
      <c r="AC1639" s="34">
        <f t="shared" si="906"/>
        <v>0</v>
      </c>
      <c r="AD1639" s="34">
        <f t="shared" si="907"/>
        <v>0</v>
      </c>
      <c r="AE1639" s="34" t="str">
        <f t="shared" si="908"/>
        <v xml:space="preserve"> 0</v>
      </c>
      <c r="AF1639" s="34">
        <f t="shared" si="909"/>
        <v>0</v>
      </c>
      <c r="AG1639" s="34">
        <f t="shared" si="910"/>
        <v>0</v>
      </c>
      <c r="AH1639" s="34" t="str">
        <f t="shared" si="911"/>
        <v/>
      </c>
      <c r="AI1639" s="172" t="str">
        <f>IF(AJ1639&lt;&gt;"",MAX(AI$3:AI1638)+1,"")</f>
        <v/>
      </c>
      <c r="AJ1639" s="172" t="str">
        <f t="shared" si="912"/>
        <v/>
      </c>
      <c r="AK1639" s="172" t="str">
        <f t="shared" si="913"/>
        <v/>
      </c>
      <c r="AL1639" s="172" t="str">
        <f t="shared" si="914"/>
        <v/>
      </c>
      <c r="AM1639" s="172" t="str">
        <f>IF(AN1639&lt;&gt;"",MAX(AM$3:AM1638)+1,"")</f>
        <v/>
      </c>
      <c r="AN1639" s="172" t="str">
        <f t="shared" si="915"/>
        <v/>
      </c>
      <c r="AO1639" s="172" t="str">
        <f t="shared" si="916"/>
        <v/>
      </c>
      <c r="AP1639" s="172" t="str">
        <f t="shared" si="917"/>
        <v/>
      </c>
      <c r="AQ1639" s="172" t="str">
        <f t="shared" si="918"/>
        <v/>
      </c>
      <c r="AR1639" s="172" t="str">
        <f>Table1[[#This Row],[Sex ]]&amp;Table1[[#This Row],[Month]]</f>
        <v/>
      </c>
    </row>
    <row r="1640" spans="2:44" x14ac:dyDescent="0.3">
      <c r="B1640" s="14"/>
      <c r="C1640" s="14"/>
      <c r="D1640" s="14"/>
      <c r="E1640" s="14"/>
      <c r="F1640" s="14"/>
      <c r="G1640" s="14"/>
      <c r="H1640" s="14"/>
      <c r="I1640" s="14"/>
      <c r="J1640" s="14"/>
      <c r="K1640" s="14"/>
      <c r="L1640" s="14"/>
      <c r="M1640" s="24" t="str">
        <f t="shared" si="890"/>
        <v/>
      </c>
      <c r="N1640" s="24" t="str">
        <f t="shared" si="891"/>
        <v/>
      </c>
      <c r="O1640" s="24" t="str">
        <f t="shared" si="892"/>
        <v xml:space="preserve"> </v>
      </c>
      <c r="P1640" s="24">
        <f t="shared" si="893"/>
        <v>0</v>
      </c>
      <c r="Q1640" s="25">
        <f t="shared" si="894"/>
        <v>0</v>
      </c>
      <c r="R1640" s="26">
        <f t="shared" si="895"/>
        <v>0</v>
      </c>
      <c r="S1640" s="24" t="str">
        <f t="shared" si="896"/>
        <v/>
      </c>
      <c r="T1640" s="24" t="str">
        <f t="shared" si="897"/>
        <v/>
      </c>
      <c r="U1640" s="24" t="str">
        <f t="shared" si="898"/>
        <v/>
      </c>
      <c r="V1640" s="24" t="str">
        <f t="shared" si="899"/>
        <v/>
      </c>
      <c r="W1640" s="24" t="str">
        <f t="shared" si="900"/>
        <v/>
      </c>
      <c r="X1640" s="24" t="str">
        <f t="shared" si="901"/>
        <v/>
      </c>
      <c r="Y1640" s="24" t="str">
        <f t="shared" si="902"/>
        <v/>
      </c>
      <c r="Z1640" s="24" t="str">
        <f t="shared" si="903"/>
        <v/>
      </c>
      <c r="AA1640" s="24" t="b">
        <f t="shared" si="904"/>
        <v>0</v>
      </c>
      <c r="AB1640" s="34" t="str">
        <f t="shared" si="905"/>
        <v/>
      </c>
      <c r="AC1640" s="34">
        <f t="shared" si="906"/>
        <v>0</v>
      </c>
      <c r="AD1640" s="34">
        <f t="shared" si="907"/>
        <v>0</v>
      </c>
      <c r="AE1640" s="34" t="str">
        <f t="shared" si="908"/>
        <v xml:space="preserve"> 0</v>
      </c>
      <c r="AF1640" s="34">
        <f t="shared" si="909"/>
        <v>0</v>
      </c>
      <c r="AG1640" s="34">
        <f t="shared" si="910"/>
        <v>0</v>
      </c>
      <c r="AH1640" s="34" t="str">
        <f t="shared" si="911"/>
        <v/>
      </c>
      <c r="AI1640" s="172" t="str">
        <f>IF(AJ1640&lt;&gt;"",MAX(AI$3:AI1639)+1,"")</f>
        <v/>
      </c>
      <c r="AJ1640" s="172" t="str">
        <f t="shared" si="912"/>
        <v/>
      </c>
      <c r="AK1640" s="172" t="str">
        <f t="shared" si="913"/>
        <v/>
      </c>
      <c r="AL1640" s="172" t="str">
        <f t="shared" si="914"/>
        <v/>
      </c>
      <c r="AM1640" s="172" t="str">
        <f>IF(AN1640&lt;&gt;"",MAX(AM$3:AM1639)+1,"")</f>
        <v/>
      </c>
      <c r="AN1640" s="172" t="str">
        <f t="shared" si="915"/>
        <v/>
      </c>
      <c r="AO1640" s="172" t="str">
        <f t="shared" si="916"/>
        <v/>
      </c>
      <c r="AP1640" s="172" t="str">
        <f t="shared" si="917"/>
        <v/>
      </c>
      <c r="AQ1640" s="172" t="str">
        <f t="shared" si="918"/>
        <v/>
      </c>
      <c r="AR1640" s="172" t="str">
        <f>Table1[[#This Row],[Sex ]]&amp;Table1[[#This Row],[Month]]</f>
        <v/>
      </c>
    </row>
    <row r="1641" spans="2:44" x14ac:dyDescent="0.3">
      <c r="B1641" s="14"/>
      <c r="C1641" s="14"/>
      <c r="D1641" s="14"/>
      <c r="E1641" s="14"/>
      <c r="F1641" s="14"/>
      <c r="G1641" s="14"/>
      <c r="H1641" s="14"/>
      <c r="I1641" s="14"/>
      <c r="J1641" s="14"/>
      <c r="K1641" s="14"/>
      <c r="L1641" s="14"/>
      <c r="M1641" s="24" t="str">
        <f t="shared" si="890"/>
        <v/>
      </c>
      <c r="N1641" s="24" t="str">
        <f t="shared" si="891"/>
        <v/>
      </c>
      <c r="O1641" s="24" t="str">
        <f t="shared" si="892"/>
        <v xml:space="preserve"> </v>
      </c>
      <c r="P1641" s="24">
        <f t="shared" si="893"/>
        <v>0</v>
      </c>
      <c r="Q1641" s="25">
        <f t="shared" si="894"/>
        <v>0</v>
      </c>
      <c r="R1641" s="26">
        <f t="shared" si="895"/>
        <v>0</v>
      </c>
      <c r="S1641" s="24" t="str">
        <f t="shared" si="896"/>
        <v/>
      </c>
      <c r="T1641" s="24" t="str">
        <f t="shared" si="897"/>
        <v/>
      </c>
      <c r="U1641" s="24" t="str">
        <f t="shared" si="898"/>
        <v/>
      </c>
      <c r="V1641" s="24" t="str">
        <f t="shared" si="899"/>
        <v/>
      </c>
      <c r="W1641" s="24" t="str">
        <f t="shared" si="900"/>
        <v/>
      </c>
      <c r="X1641" s="24" t="str">
        <f t="shared" si="901"/>
        <v/>
      </c>
      <c r="Y1641" s="24" t="str">
        <f t="shared" si="902"/>
        <v/>
      </c>
      <c r="Z1641" s="24" t="str">
        <f t="shared" si="903"/>
        <v/>
      </c>
      <c r="AA1641" s="24" t="b">
        <f t="shared" si="904"/>
        <v>0</v>
      </c>
      <c r="AB1641" s="34" t="str">
        <f t="shared" si="905"/>
        <v/>
      </c>
      <c r="AC1641" s="34">
        <f t="shared" si="906"/>
        <v>0</v>
      </c>
      <c r="AD1641" s="34">
        <f t="shared" si="907"/>
        <v>0</v>
      </c>
      <c r="AE1641" s="34" t="str">
        <f t="shared" si="908"/>
        <v xml:space="preserve"> 0</v>
      </c>
      <c r="AF1641" s="34">
        <f t="shared" si="909"/>
        <v>0</v>
      </c>
      <c r="AG1641" s="34">
        <f t="shared" si="910"/>
        <v>0</v>
      </c>
      <c r="AH1641" s="34" t="str">
        <f t="shared" si="911"/>
        <v/>
      </c>
      <c r="AI1641" s="172" t="str">
        <f>IF(AJ1641&lt;&gt;"",MAX(AI$3:AI1640)+1,"")</f>
        <v/>
      </c>
      <c r="AJ1641" s="172" t="str">
        <f t="shared" si="912"/>
        <v/>
      </c>
      <c r="AK1641" s="172" t="str">
        <f t="shared" si="913"/>
        <v/>
      </c>
      <c r="AL1641" s="172" t="str">
        <f t="shared" si="914"/>
        <v/>
      </c>
      <c r="AM1641" s="172" t="str">
        <f>IF(AN1641&lt;&gt;"",MAX(AM$3:AM1640)+1,"")</f>
        <v/>
      </c>
      <c r="AN1641" s="172" t="str">
        <f t="shared" si="915"/>
        <v/>
      </c>
      <c r="AO1641" s="172" t="str">
        <f t="shared" si="916"/>
        <v/>
      </c>
      <c r="AP1641" s="172" t="str">
        <f t="shared" si="917"/>
        <v/>
      </c>
      <c r="AQ1641" s="172" t="str">
        <f t="shared" si="918"/>
        <v/>
      </c>
      <c r="AR1641" s="172" t="str">
        <f>Table1[[#This Row],[Sex ]]&amp;Table1[[#This Row],[Month]]</f>
        <v/>
      </c>
    </row>
    <row r="1642" spans="2:44" x14ac:dyDescent="0.3">
      <c r="B1642" s="14"/>
      <c r="C1642" s="14"/>
      <c r="D1642" s="14"/>
      <c r="E1642" s="14"/>
      <c r="F1642" s="14"/>
      <c r="G1642" s="14"/>
      <c r="H1642" s="14"/>
      <c r="I1642" s="14"/>
      <c r="J1642" s="14"/>
      <c r="K1642" s="14"/>
      <c r="L1642" s="14"/>
      <c r="M1642" s="24" t="str">
        <f t="shared" si="890"/>
        <v/>
      </c>
      <c r="N1642" s="24" t="str">
        <f t="shared" si="891"/>
        <v/>
      </c>
      <c r="O1642" s="24" t="str">
        <f t="shared" si="892"/>
        <v xml:space="preserve"> </v>
      </c>
      <c r="P1642" s="24">
        <f t="shared" si="893"/>
        <v>0</v>
      </c>
      <c r="Q1642" s="25">
        <f t="shared" si="894"/>
        <v>0</v>
      </c>
      <c r="R1642" s="26">
        <f t="shared" si="895"/>
        <v>0</v>
      </c>
      <c r="S1642" s="24" t="str">
        <f t="shared" si="896"/>
        <v/>
      </c>
      <c r="T1642" s="24" t="str">
        <f t="shared" si="897"/>
        <v/>
      </c>
      <c r="U1642" s="24" t="str">
        <f t="shared" si="898"/>
        <v/>
      </c>
      <c r="V1642" s="24" t="str">
        <f t="shared" si="899"/>
        <v/>
      </c>
      <c r="W1642" s="24" t="str">
        <f t="shared" si="900"/>
        <v/>
      </c>
      <c r="X1642" s="24" t="str">
        <f t="shared" si="901"/>
        <v/>
      </c>
      <c r="Y1642" s="24" t="str">
        <f t="shared" si="902"/>
        <v/>
      </c>
      <c r="Z1642" s="24" t="str">
        <f t="shared" si="903"/>
        <v/>
      </c>
      <c r="AA1642" s="24" t="b">
        <f t="shared" si="904"/>
        <v>0</v>
      </c>
      <c r="AB1642" s="34" t="str">
        <f t="shared" si="905"/>
        <v/>
      </c>
      <c r="AC1642" s="34">
        <f t="shared" si="906"/>
        <v>0</v>
      </c>
      <c r="AD1642" s="34">
        <f t="shared" si="907"/>
        <v>0</v>
      </c>
      <c r="AE1642" s="34" t="str">
        <f t="shared" si="908"/>
        <v xml:space="preserve"> 0</v>
      </c>
      <c r="AF1642" s="34">
        <f t="shared" si="909"/>
        <v>0</v>
      </c>
      <c r="AG1642" s="34">
        <f t="shared" si="910"/>
        <v>0</v>
      </c>
      <c r="AH1642" s="34" t="str">
        <f t="shared" si="911"/>
        <v/>
      </c>
      <c r="AI1642" s="172" t="str">
        <f>IF(AJ1642&lt;&gt;"",MAX(AI$3:AI1641)+1,"")</f>
        <v/>
      </c>
      <c r="AJ1642" s="172" t="str">
        <f t="shared" si="912"/>
        <v/>
      </c>
      <c r="AK1642" s="172" t="str">
        <f t="shared" si="913"/>
        <v/>
      </c>
      <c r="AL1642" s="172" t="str">
        <f t="shared" si="914"/>
        <v/>
      </c>
      <c r="AM1642" s="172" t="str">
        <f>IF(AN1642&lt;&gt;"",MAX(AM$3:AM1641)+1,"")</f>
        <v/>
      </c>
      <c r="AN1642" s="172" t="str">
        <f t="shared" si="915"/>
        <v/>
      </c>
      <c r="AO1642" s="172" t="str">
        <f t="shared" si="916"/>
        <v/>
      </c>
      <c r="AP1642" s="172" t="str">
        <f t="shared" si="917"/>
        <v/>
      </c>
      <c r="AQ1642" s="172" t="str">
        <f t="shared" si="918"/>
        <v/>
      </c>
      <c r="AR1642" s="172" t="str">
        <f>Table1[[#This Row],[Sex ]]&amp;Table1[[#This Row],[Month]]</f>
        <v/>
      </c>
    </row>
    <row r="1643" spans="2:44" x14ac:dyDescent="0.3">
      <c r="B1643" s="14"/>
      <c r="C1643" s="14"/>
      <c r="D1643" s="14"/>
      <c r="E1643" s="14"/>
      <c r="F1643" s="14"/>
      <c r="G1643" s="14"/>
      <c r="H1643" s="14"/>
      <c r="I1643" s="14"/>
      <c r="J1643" s="14"/>
      <c r="K1643" s="14"/>
      <c r="L1643" s="14"/>
      <c r="M1643" s="24" t="str">
        <f t="shared" ref="M1643:M1706" si="919">IF(I3643&lt;&gt;"",IF(SUM(I3643:I3643)&lt;99,IF(I3643=J3643,I3643,""),""),"")</f>
        <v/>
      </c>
      <c r="N1643" s="24" t="str">
        <f t="shared" ref="N1643:N1706" si="920">IF(H3643&lt;&gt;"",IF(H3643&lt;4,1,IF(H3643&lt;7,2,IF(H3643&lt;10,3,4))),"")</f>
        <v/>
      </c>
      <c r="O1643" s="24" t="str">
        <f t="shared" ref="O1643:O1706" si="921">IF(SUM(I3643:I3643)&lt;99,J3643&amp;" "&amp;I3643,99&amp;" "&amp;99)</f>
        <v xml:space="preserve"> </v>
      </c>
      <c r="P1643" s="24">
        <f t="shared" ref="P1643:P1706" si="922">(J3643+I3643)/2</f>
        <v>0</v>
      </c>
      <c r="Q1643" s="25">
        <f t="shared" ref="Q1643:Q1706" si="923">IF(SUM(I3643:J3643)&lt;99,(I3643-P1643)^2+(J3643-P1643)^2,0)</f>
        <v>0</v>
      </c>
      <c r="R1643" s="26">
        <f t="shared" ref="R1643:R1706" si="924">IF(SUM(I3643:I3643)&lt;99,IF(J3643=0,IF(I3643=0,0,((Q1643)^0.5)/P1643),((Q1643)^0.5)/P1643),"")</f>
        <v>0</v>
      </c>
      <c r="S1643" s="24" t="str">
        <f t="shared" ref="S1643:S1706" si="925">IF(SUM(I3643+J3643)&lt;98,IF(I3643&lt;&gt;"",H3643,""),"")</f>
        <v/>
      </c>
      <c r="T1643" s="24" t="str">
        <f t="shared" ref="T1643:T1706" si="926">IF(SUM(I3643+J3643)&lt;98,IF(J3643&lt;&gt;"",H3643,""),"")</f>
        <v/>
      </c>
      <c r="U1643" s="24" t="str">
        <f t="shared" ref="U1643:U1706" si="927">IF(SUM(I3643+J3643)&lt;99,IF(K3643&lt;&gt;"",H3643,""),"")</f>
        <v/>
      </c>
      <c r="V1643" s="24" t="str">
        <f t="shared" ref="V1643:V1706" si="928">IF(J3643&lt;99,IF(M1643&lt;&gt;"",L3643,""),"")</f>
        <v/>
      </c>
      <c r="W1643" s="24" t="str">
        <f t="shared" ref="W1643:W1706" si="929">IF(J3643&gt;98,99,IF(K3643&gt;98,99,IF(K3643+J3643=198,99,IF(K3643&lt;&gt;"",ABS(J3643-K3643),""))))</f>
        <v/>
      </c>
      <c r="X1643" s="24" t="str">
        <f t="shared" ref="X1643:X1706" si="930">IF(I3643&lt;&gt;0,IF(I3643-J3643&lt;&gt;0,"",H3643),"")</f>
        <v/>
      </c>
      <c r="Y1643" s="24" t="str">
        <f t="shared" ref="Y1643:Y1706" si="931">IF(J3643&lt;&gt;"",H3643,"")</f>
        <v/>
      </c>
      <c r="Z1643" s="24" t="str">
        <f t="shared" ref="Z1643:Z1706" si="932">IF(SUM(I3643+J3643)&lt;98,IF(I3643&lt;&gt;"",G3643,""),"")</f>
        <v/>
      </c>
      <c r="AA1643" s="24" t="b">
        <f t="shared" ref="AA1643:AA1706" si="933">IF(I3643&lt;&gt;"",IF(SUM(I3643:J3643)&gt;98,"",IF(I3643-J3643=0,G3643,"")))</f>
        <v>0</v>
      </c>
      <c r="AB1643" s="34" t="str">
        <f t="shared" ref="AB1643:AB1706" si="934">IF(SUM(I3643:J3643)&gt;98,G3643,"")</f>
        <v/>
      </c>
      <c r="AC1643" s="34">
        <f t="shared" ref="AC1643:AC1706" si="935">IF(SUM(I3643+J3643)&lt;99,L3643,"")</f>
        <v>0</v>
      </c>
      <c r="AD1643" s="34">
        <f t="shared" ref="AD1643:AD1706" si="936">IF(AA1643&lt;&gt;"",AC1643,"")</f>
        <v>0</v>
      </c>
      <c r="AE1643" s="34" t="str">
        <f t="shared" ref="AE1643:AE1706" si="937">H3643&amp;" "&amp;I3643-J3643</f>
        <v xml:space="preserve"> 0</v>
      </c>
      <c r="AF1643" s="34">
        <f t="shared" ref="AF1643:AF1706" si="938">IF(SUM(I3643+J3643)&lt;99,J3643,"")</f>
        <v>0</v>
      </c>
      <c r="AG1643" s="34">
        <f t="shared" ref="AG1643:AG1706" si="939">IF(AF1643&lt;&gt;"",I3643,"")</f>
        <v>0</v>
      </c>
      <c r="AH1643" s="34" t="str">
        <f t="shared" ref="AH1643:AH1706" si="940">IF(I3643&lt;&gt;"",IF((I3643+J3643)&gt;98,"",I3643-J3643),"")</f>
        <v/>
      </c>
      <c r="AI1643" s="172" t="str">
        <f>IF(AJ1643&lt;&gt;"",MAX(AI$3:AI1642)+1,"")</f>
        <v/>
      </c>
      <c r="AJ1643" s="172" t="str">
        <f t="shared" ref="AJ1643:AJ1706" si="941">IF(SUM(I3643:J3643)&lt;98,IF(G3643="F",G3643,""),"")</f>
        <v/>
      </c>
      <c r="AK1643" s="172" t="str">
        <f t="shared" ref="AK1643:AK1706" si="942">IF(AJ1643&lt;&gt;"",F3643,"")</f>
        <v/>
      </c>
      <c r="AL1643" s="172" t="str">
        <f t="shared" ref="AL1643:AL1706" si="943">IF(AK1643&lt;&gt;"",J3643,"")</f>
        <v/>
      </c>
      <c r="AM1643" s="172" t="str">
        <f>IF(AN1643&lt;&gt;"",MAX(AM$3:AM1642)+1,"")</f>
        <v/>
      </c>
      <c r="AN1643" s="172" t="str">
        <f t="shared" ref="AN1643:AN1706" si="944">IF(SUM(I3643:J3643)&lt;98,IF(G3643="M",G3643,""),"")</f>
        <v/>
      </c>
      <c r="AO1643" s="172" t="str">
        <f t="shared" ref="AO1643:AO1706" si="945">IF(AN1643&lt;&gt;"",F3643,"")</f>
        <v/>
      </c>
      <c r="AP1643" s="172" t="str">
        <f t="shared" ref="AP1643:AP1706" si="946">IF(AO1643&lt;&gt;"",J3643,"")</f>
        <v/>
      </c>
      <c r="AQ1643" s="172" t="str">
        <f t="shared" ref="AQ1643:AQ1706" si="947">IF(K3643&lt;&gt;"",J3643&amp;" "&amp;(J3643-K3643),"")</f>
        <v/>
      </c>
      <c r="AR1643" s="172" t="str">
        <f>Table1[[#This Row],[Sex ]]&amp;Table1[[#This Row],[Month]]</f>
        <v/>
      </c>
    </row>
    <row r="1644" spans="2:44" x14ac:dyDescent="0.3">
      <c r="B1644" s="14"/>
      <c r="C1644" s="14"/>
      <c r="D1644" s="14"/>
      <c r="E1644" s="14"/>
      <c r="F1644" s="14"/>
      <c r="G1644" s="14"/>
      <c r="H1644" s="14"/>
      <c r="I1644" s="14"/>
      <c r="J1644" s="14"/>
      <c r="K1644" s="14"/>
      <c r="L1644" s="14"/>
      <c r="M1644" s="24" t="str">
        <f t="shared" si="919"/>
        <v/>
      </c>
      <c r="N1644" s="24" t="str">
        <f t="shared" si="920"/>
        <v/>
      </c>
      <c r="O1644" s="24" t="str">
        <f t="shared" si="921"/>
        <v xml:space="preserve"> </v>
      </c>
      <c r="P1644" s="24">
        <f t="shared" si="922"/>
        <v>0</v>
      </c>
      <c r="Q1644" s="25">
        <f t="shared" si="923"/>
        <v>0</v>
      </c>
      <c r="R1644" s="26">
        <f t="shared" si="924"/>
        <v>0</v>
      </c>
      <c r="S1644" s="24" t="str">
        <f t="shared" si="925"/>
        <v/>
      </c>
      <c r="T1644" s="24" t="str">
        <f t="shared" si="926"/>
        <v/>
      </c>
      <c r="U1644" s="24" t="str">
        <f t="shared" si="927"/>
        <v/>
      </c>
      <c r="V1644" s="24" t="str">
        <f t="shared" si="928"/>
        <v/>
      </c>
      <c r="W1644" s="24" t="str">
        <f t="shared" si="929"/>
        <v/>
      </c>
      <c r="X1644" s="24" t="str">
        <f t="shared" si="930"/>
        <v/>
      </c>
      <c r="Y1644" s="24" t="str">
        <f t="shared" si="931"/>
        <v/>
      </c>
      <c r="Z1644" s="24" t="str">
        <f t="shared" si="932"/>
        <v/>
      </c>
      <c r="AA1644" s="24" t="b">
        <f t="shared" si="933"/>
        <v>0</v>
      </c>
      <c r="AB1644" s="34" t="str">
        <f t="shared" si="934"/>
        <v/>
      </c>
      <c r="AC1644" s="34">
        <f t="shared" si="935"/>
        <v>0</v>
      </c>
      <c r="AD1644" s="34">
        <f t="shared" si="936"/>
        <v>0</v>
      </c>
      <c r="AE1644" s="34" t="str">
        <f t="shared" si="937"/>
        <v xml:space="preserve"> 0</v>
      </c>
      <c r="AF1644" s="34">
        <f t="shared" si="938"/>
        <v>0</v>
      </c>
      <c r="AG1644" s="34">
        <f t="shared" si="939"/>
        <v>0</v>
      </c>
      <c r="AH1644" s="34" t="str">
        <f t="shared" si="940"/>
        <v/>
      </c>
      <c r="AI1644" s="172" t="str">
        <f>IF(AJ1644&lt;&gt;"",MAX(AI$3:AI1643)+1,"")</f>
        <v/>
      </c>
      <c r="AJ1644" s="172" t="str">
        <f t="shared" si="941"/>
        <v/>
      </c>
      <c r="AK1644" s="172" t="str">
        <f t="shared" si="942"/>
        <v/>
      </c>
      <c r="AL1644" s="172" t="str">
        <f t="shared" si="943"/>
        <v/>
      </c>
      <c r="AM1644" s="172" t="str">
        <f>IF(AN1644&lt;&gt;"",MAX(AM$3:AM1643)+1,"")</f>
        <v/>
      </c>
      <c r="AN1644" s="172" t="str">
        <f t="shared" si="944"/>
        <v/>
      </c>
      <c r="AO1644" s="172" t="str">
        <f t="shared" si="945"/>
        <v/>
      </c>
      <c r="AP1644" s="172" t="str">
        <f t="shared" si="946"/>
        <v/>
      </c>
      <c r="AQ1644" s="172" t="str">
        <f t="shared" si="947"/>
        <v/>
      </c>
      <c r="AR1644" s="172" t="str">
        <f>Table1[[#This Row],[Sex ]]&amp;Table1[[#This Row],[Month]]</f>
        <v/>
      </c>
    </row>
    <row r="1645" spans="2:44" x14ac:dyDescent="0.3">
      <c r="B1645" s="14"/>
      <c r="C1645" s="14"/>
      <c r="D1645" s="14"/>
      <c r="E1645" s="14"/>
      <c r="F1645" s="14"/>
      <c r="G1645" s="14"/>
      <c r="H1645" s="14"/>
      <c r="I1645" s="14"/>
      <c r="J1645" s="14"/>
      <c r="K1645" s="14"/>
      <c r="L1645" s="14"/>
      <c r="M1645" s="24" t="str">
        <f t="shared" si="919"/>
        <v/>
      </c>
      <c r="N1645" s="24" t="str">
        <f t="shared" si="920"/>
        <v/>
      </c>
      <c r="O1645" s="24" t="str">
        <f t="shared" si="921"/>
        <v xml:space="preserve"> </v>
      </c>
      <c r="P1645" s="24">
        <f t="shared" si="922"/>
        <v>0</v>
      </c>
      <c r="Q1645" s="25">
        <f t="shared" si="923"/>
        <v>0</v>
      </c>
      <c r="R1645" s="26">
        <f t="shared" si="924"/>
        <v>0</v>
      </c>
      <c r="S1645" s="24" t="str">
        <f t="shared" si="925"/>
        <v/>
      </c>
      <c r="T1645" s="24" t="str">
        <f t="shared" si="926"/>
        <v/>
      </c>
      <c r="U1645" s="24" t="str">
        <f t="shared" si="927"/>
        <v/>
      </c>
      <c r="V1645" s="24" t="str">
        <f t="shared" si="928"/>
        <v/>
      </c>
      <c r="W1645" s="24" t="str">
        <f t="shared" si="929"/>
        <v/>
      </c>
      <c r="X1645" s="24" t="str">
        <f t="shared" si="930"/>
        <v/>
      </c>
      <c r="Y1645" s="24" t="str">
        <f t="shared" si="931"/>
        <v/>
      </c>
      <c r="Z1645" s="24" t="str">
        <f t="shared" si="932"/>
        <v/>
      </c>
      <c r="AA1645" s="24" t="b">
        <f t="shared" si="933"/>
        <v>0</v>
      </c>
      <c r="AB1645" s="34" t="str">
        <f t="shared" si="934"/>
        <v/>
      </c>
      <c r="AC1645" s="34">
        <f t="shared" si="935"/>
        <v>0</v>
      </c>
      <c r="AD1645" s="34">
        <f t="shared" si="936"/>
        <v>0</v>
      </c>
      <c r="AE1645" s="34" t="str">
        <f t="shared" si="937"/>
        <v xml:space="preserve"> 0</v>
      </c>
      <c r="AF1645" s="34">
        <f t="shared" si="938"/>
        <v>0</v>
      </c>
      <c r="AG1645" s="34">
        <f t="shared" si="939"/>
        <v>0</v>
      </c>
      <c r="AH1645" s="34" t="str">
        <f t="shared" si="940"/>
        <v/>
      </c>
      <c r="AI1645" s="172" t="str">
        <f>IF(AJ1645&lt;&gt;"",MAX(AI$3:AI1644)+1,"")</f>
        <v/>
      </c>
      <c r="AJ1645" s="172" t="str">
        <f t="shared" si="941"/>
        <v/>
      </c>
      <c r="AK1645" s="172" t="str">
        <f t="shared" si="942"/>
        <v/>
      </c>
      <c r="AL1645" s="172" t="str">
        <f t="shared" si="943"/>
        <v/>
      </c>
      <c r="AM1645" s="172" t="str">
        <f>IF(AN1645&lt;&gt;"",MAX(AM$3:AM1644)+1,"")</f>
        <v/>
      </c>
      <c r="AN1645" s="172" t="str">
        <f t="shared" si="944"/>
        <v/>
      </c>
      <c r="AO1645" s="172" t="str">
        <f t="shared" si="945"/>
        <v/>
      </c>
      <c r="AP1645" s="172" t="str">
        <f t="shared" si="946"/>
        <v/>
      </c>
      <c r="AQ1645" s="172" t="str">
        <f t="shared" si="947"/>
        <v/>
      </c>
      <c r="AR1645" s="172" t="str">
        <f>Table1[[#This Row],[Sex ]]&amp;Table1[[#This Row],[Month]]</f>
        <v/>
      </c>
    </row>
    <row r="1646" spans="2:44" x14ac:dyDescent="0.3">
      <c r="B1646" s="14"/>
      <c r="C1646" s="14"/>
      <c r="D1646" s="14"/>
      <c r="E1646" s="14"/>
      <c r="F1646" s="14"/>
      <c r="G1646" s="14"/>
      <c r="H1646" s="14"/>
      <c r="I1646" s="14"/>
      <c r="J1646" s="14"/>
      <c r="K1646" s="14"/>
      <c r="L1646" s="14"/>
      <c r="M1646" s="24" t="str">
        <f t="shared" si="919"/>
        <v/>
      </c>
      <c r="N1646" s="24" t="str">
        <f t="shared" si="920"/>
        <v/>
      </c>
      <c r="O1646" s="24" t="str">
        <f t="shared" si="921"/>
        <v xml:space="preserve"> </v>
      </c>
      <c r="P1646" s="24">
        <f t="shared" si="922"/>
        <v>0</v>
      </c>
      <c r="Q1646" s="25">
        <f t="shared" si="923"/>
        <v>0</v>
      </c>
      <c r="R1646" s="26">
        <f t="shared" si="924"/>
        <v>0</v>
      </c>
      <c r="S1646" s="24" t="str">
        <f t="shared" si="925"/>
        <v/>
      </c>
      <c r="T1646" s="24" t="str">
        <f t="shared" si="926"/>
        <v/>
      </c>
      <c r="U1646" s="24" t="str">
        <f t="shared" si="927"/>
        <v/>
      </c>
      <c r="V1646" s="24" t="str">
        <f t="shared" si="928"/>
        <v/>
      </c>
      <c r="W1646" s="24" t="str">
        <f t="shared" si="929"/>
        <v/>
      </c>
      <c r="X1646" s="24" t="str">
        <f t="shared" si="930"/>
        <v/>
      </c>
      <c r="Y1646" s="24" t="str">
        <f t="shared" si="931"/>
        <v/>
      </c>
      <c r="Z1646" s="24" t="str">
        <f t="shared" si="932"/>
        <v/>
      </c>
      <c r="AA1646" s="24" t="b">
        <f t="shared" si="933"/>
        <v>0</v>
      </c>
      <c r="AB1646" s="34" t="str">
        <f t="shared" si="934"/>
        <v/>
      </c>
      <c r="AC1646" s="34">
        <f t="shared" si="935"/>
        <v>0</v>
      </c>
      <c r="AD1646" s="34">
        <f t="shared" si="936"/>
        <v>0</v>
      </c>
      <c r="AE1646" s="34" t="str">
        <f t="shared" si="937"/>
        <v xml:space="preserve"> 0</v>
      </c>
      <c r="AF1646" s="34">
        <f t="shared" si="938"/>
        <v>0</v>
      </c>
      <c r="AG1646" s="34">
        <f t="shared" si="939"/>
        <v>0</v>
      </c>
      <c r="AH1646" s="34" t="str">
        <f t="shared" si="940"/>
        <v/>
      </c>
      <c r="AI1646" s="172" t="str">
        <f>IF(AJ1646&lt;&gt;"",MAX(AI$3:AI1645)+1,"")</f>
        <v/>
      </c>
      <c r="AJ1646" s="172" t="str">
        <f t="shared" si="941"/>
        <v/>
      </c>
      <c r="AK1646" s="172" t="str">
        <f t="shared" si="942"/>
        <v/>
      </c>
      <c r="AL1646" s="172" t="str">
        <f t="shared" si="943"/>
        <v/>
      </c>
      <c r="AM1646" s="172" t="str">
        <f>IF(AN1646&lt;&gt;"",MAX(AM$3:AM1645)+1,"")</f>
        <v/>
      </c>
      <c r="AN1646" s="172" t="str">
        <f t="shared" si="944"/>
        <v/>
      </c>
      <c r="AO1646" s="172" t="str">
        <f t="shared" si="945"/>
        <v/>
      </c>
      <c r="AP1646" s="172" t="str">
        <f t="shared" si="946"/>
        <v/>
      </c>
      <c r="AQ1646" s="172" t="str">
        <f t="shared" si="947"/>
        <v/>
      </c>
      <c r="AR1646" s="172" t="str">
        <f>Table1[[#This Row],[Sex ]]&amp;Table1[[#This Row],[Month]]</f>
        <v/>
      </c>
    </row>
    <row r="1647" spans="2:44" x14ac:dyDescent="0.3">
      <c r="B1647" s="14"/>
      <c r="C1647" s="14"/>
      <c r="D1647" s="14"/>
      <c r="E1647" s="14"/>
      <c r="F1647" s="14"/>
      <c r="G1647" s="14"/>
      <c r="H1647" s="14"/>
      <c r="I1647" s="14"/>
      <c r="J1647" s="14"/>
      <c r="K1647" s="14"/>
      <c r="L1647" s="14"/>
      <c r="M1647" s="24" t="str">
        <f t="shared" si="919"/>
        <v/>
      </c>
      <c r="N1647" s="24" t="str">
        <f t="shared" si="920"/>
        <v/>
      </c>
      <c r="O1647" s="24" t="str">
        <f t="shared" si="921"/>
        <v xml:space="preserve"> </v>
      </c>
      <c r="P1647" s="24">
        <f t="shared" si="922"/>
        <v>0</v>
      </c>
      <c r="Q1647" s="25">
        <f t="shared" si="923"/>
        <v>0</v>
      </c>
      <c r="R1647" s="26">
        <f t="shared" si="924"/>
        <v>0</v>
      </c>
      <c r="S1647" s="24" t="str">
        <f t="shared" si="925"/>
        <v/>
      </c>
      <c r="T1647" s="24" t="str">
        <f t="shared" si="926"/>
        <v/>
      </c>
      <c r="U1647" s="24" t="str">
        <f t="shared" si="927"/>
        <v/>
      </c>
      <c r="V1647" s="24" t="str">
        <f t="shared" si="928"/>
        <v/>
      </c>
      <c r="W1647" s="24" t="str">
        <f t="shared" si="929"/>
        <v/>
      </c>
      <c r="X1647" s="24" t="str">
        <f t="shared" si="930"/>
        <v/>
      </c>
      <c r="Y1647" s="24" t="str">
        <f t="shared" si="931"/>
        <v/>
      </c>
      <c r="Z1647" s="24" t="str">
        <f t="shared" si="932"/>
        <v/>
      </c>
      <c r="AA1647" s="24" t="b">
        <f t="shared" si="933"/>
        <v>0</v>
      </c>
      <c r="AB1647" s="34" t="str">
        <f t="shared" si="934"/>
        <v/>
      </c>
      <c r="AC1647" s="34">
        <f t="shared" si="935"/>
        <v>0</v>
      </c>
      <c r="AD1647" s="34">
        <f t="shared" si="936"/>
        <v>0</v>
      </c>
      <c r="AE1647" s="34" t="str">
        <f t="shared" si="937"/>
        <v xml:space="preserve"> 0</v>
      </c>
      <c r="AF1647" s="34">
        <f t="shared" si="938"/>
        <v>0</v>
      </c>
      <c r="AG1647" s="34">
        <f t="shared" si="939"/>
        <v>0</v>
      </c>
      <c r="AH1647" s="34" t="str">
        <f t="shared" si="940"/>
        <v/>
      </c>
      <c r="AI1647" s="172" t="str">
        <f>IF(AJ1647&lt;&gt;"",MAX(AI$3:AI1646)+1,"")</f>
        <v/>
      </c>
      <c r="AJ1647" s="172" t="str">
        <f t="shared" si="941"/>
        <v/>
      </c>
      <c r="AK1647" s="172" t="str">
        <f t="shared" si="942"/>
        <v/>
      </c>
      <c r="AL1647" s="172" t="str">
        <f t="shared" si="943"/>
        <v/>
      </c>
      <c r="AM1647" s="172" t="str">
        <f>IF(AN1647&lt;&gt;"",MAX(AM$3:AM1646)+1,"")</f>
        <v/>
      </c>
      <c r="AN1647" s="172" t="str">
        <f t="shared" si="944"/>
        <v/>
      </c>
      <c r="AO1647" s="172" t="str">
        <f t="shared" si="945"/>
        <v/>
      </c>
      <c r="AP1647" s="172" t="str">
        <f t="shared" si="946"/>
        <v/>
      </c>
      <c r="AQ1647" s="172" t="str">
        <f t="shared" si="947"/>
        <v/>
      </c>
      <c r="AR1647" s="172" t="str">
        <f>Table1[[#This Row],[Sex ]]&amp;Table1[[#This Row],[Month]]</f>
        <v/>
      </c>
    </row>
    <row r="1648" spans="2:44" x14ac:dyDescent="0.3">
      <c r="B1648" s="14"/>
      <c r="C1648" s="14"/>
      <c r="D1648" s="14"/>
      <c r="E1648" s="14"/>
      <c r="F1648" s="14"/>
      <c r="G1648" s="14"/>
      <c r="H1648" s="14"/>
      <c r="I1648" s="14"/>
      <c r="J1648" s="14"/>
      <c r="K1648" s="14"/>
      <c r="L1648" s="14"/>
      <c r="M1648" s="24" t="str">
        <f t="shared" si="919"/>
        <v/>
      </c>
      <c r="N1648" s="24" t="str">
        <f t="shared" si="920"/>
        <v/>
      </c>
      <c r="O1648" s="24" t="str">
        <f t="shared" si="921"/>
        <v xml:space="preserve"> </v>
      </c>
      <c r="P1648" s="24">
        <f t="shared" si="922"/>
        <v>0</v>
      </c>
      <c r="Q1648" s="25">
        <f t="shared" si="923"/>
        <v>0</v>
      </c>
      <c r="R1648" s="26">
        <f t="shared" si="924"/>
        <v>0</v>
      </c>
      <c r="S1648" s="24" t="str">
        <f t="shared" si="925"/>
        <v/>
      </c>
      <c r="T1648" s="24" t="str">
        <f t="shared" si="926"/>
        <v/>
      </c>
      <c r="U1648" s="24" t="str">
        <f t="shared" si="927"/>
        <v/>
      </c>
      <c r="V1648" s="24" t="str">
        <f t="shared" si="928"/>
        <v/>
      </c>
      <c r="W1648" s="24" t="str">
        <f t="shared" si="929"/>
        <v/>
      </c>
      <c r="X1648" s="24" t="str">
        <f t="shared" si="930"/>
        <v/>
      </c>
      <c r="Y1648" s="24" t="str">
        <f t="shared" si="931"/>
        <v/>
      </c>
      <c r="Z1648" s="24" t="str">
        <f t="shared" si="932"/>
        <v/>
      </c>
      <c r="AA1648" s="24" t="b">
        <f t="shared" si="933"/>
        <v>0</v>
      </c>
      <c r="AB1648" s="34" t="str">
        <f t="shared" si="934"/>
        <v/>
      </c>
      <c r="AC1648" s="34">
        <f t="shared" si="935"/>
        <v>0</v>
      </c>
      <c r="AD1648" s="34">
        <f t="shared" si="936"/>
        <v>0</v>
      </c>
      <c r="AE1648" s="34" t="str">
        <f t="shared" si="937"/>
        <v xml:space="preserve"> 0</v>
      </c>
      <c r="AF1648" s="34">
        <f t="shared" si="938"/>
        <v>0</v>
      </c>
      <c r="AG1648" s="34">
        <f t="shared" si="939"/>
        <v>0</v>
      </c>
      <c r="AH1648" s="34" t="str">
        <f t="shared" si="940"/>
        <v/>
      </c>
      <c r="AI1648" s="172" t="str">
        <f>IF(AJ1648&lt;&gt;"",MAX(AI$3:AI1647)+1,"")</f>
        <v/>
      </c>
      <c r="AJ1648" s="172" t="str">
        <f t="shared" si="941"/>
        <v/>
      </c>
      <c r="AK1648" s="172" t="str">
        <f t="shared" si="942"/>
        <v/>
      </c>
      <c r="AL1648" s="172" t="str">
        <f t="shared" si="943"/>
        <v/>
      </c>
      <c r="AM1648" s="172" t="str">
        <f>IF(AN1648&lt;&gt;"",MAX(AM$3:AM1647)+1,"")</f>
        <v/>
      </c>
      <c r="AN1648" s="172" t="str">
        <f t="shared" si="944"/>
        <v/>
      </c>
      <c r="AO1648" s="172" t="str">
        <f t="shared" si="945"/>
        <v/>
      </c>
      <c r="AP1648" s="172" t="str">
        <f t="shared" si="946"/>
        <v/>
      </c>
      <c r="AQ1648" s="172" t="str">
        <f t="shared" si="947"/>
        <v/>
      </c>
      <c r="AR1648" s="172" t="str">
        <f>Table1[[#This Row],[Sex ]]&amp;Table1[[#This Row],[Month]]</f>
        <v/>
      </c>
    </row>
    <row r="1649" spans="2:44" x14ac:dyDescent="0.3">
      <c r="B1649" s="14"/>
      <c r="C1649" s="14"/>
      <c r="D1649" s="14"/>
      <c r="E1649" s="14"/>
      <c r="F1649" s="14"/>
      <c r="G1649" s="14"/>
      <c r="H1649" s="14"/>
      <c r="I1649" s="14"/>
      <c r="J1649" s="14"/>
      <c r="K1649" s="14"/>
      <c r="L1649" s="14"/>
      <c r="M1649" s="24" t="str">
        <f t="shared" si="919"/>
        <v/>
      </c>
      <c r="N1649" s="24" t="str">
        <f t="shared" si="920"/>
        <v/>
      </c>
      <c r="O1649" s="24" t="str">
        <f t="shared" si="921"/>
        <v xml:space="preserve"> </v>
      </c>
      <c r="P1649" s="24">
        <f t="shared" si="922"/>
        <v>0</v>
      </c>
      <c r="Q1649" s="25">
        <f t="shared" si="923"/>
        <v>0</v>
      </c>
      <c r="R1649" s="26">
        <f t="shared" si="924"/>
        <v>0</v>
      </c>
      <c r="S1649" s="24" t="str">
        <f t="shared" si="925"/>
        <v/>
      </c>
      <c r="T1649" s="24" t="str">
        <f t="shared" si="926"/>
        <v/>
      </c>
      <c r="U1649" s="24" t="str">
        <f t="shared" si="927"/>
        <v/>
      </c>
      <c r="V1649" s="24" t="str">
        <f t="shared" si="928"/>
        <v/>
      </c>
      <c r="W1649" s="24" t="str">
        <f t="shared" si="929"/>
        <v/>
      </c>
      <c r="X1649" s="24" t="str">
        <f t="shared" si="930"/>
        <v/>
      </c>
      <c r="Y1649" s="24" t="str">
        <f t="shared" si="931"/>
        <v/>
      </c>
      <c r="Z1649" s="24" t="str">
        <f t="shared" si="932"/>
        <v/>
      </c>
      <c r="AA1649" s="24" t="b">
        <f t="shared" si="933"/>
        <v>0</v>
      </c>
      <c r="AB1649" s="34" t="str">
        <f t="shared" si="934"/>
        <v/>
      </c>
      <c r="AC1649" s="34">
        <f t="shared" si="935"/>
        <v>0</v>
      </c>
      <c r="AD1649" s="34">
        <f t="shared" si="936"/>
        <v>0</v>
      </c>
      <c r="AE1649" s="34" t="str">
        <f t="shared" si="937"/>
        <v xml:space="preserve"> 0</v>
      </c>
      <c r="AF1649" s="34">
        <f t="shared" si="938"/>
        <v>0</v>
      </c>
      <c r="AG1649" s="34">
        <f t="shared" si="939"/>
        <v>0</v>
      </c>
      <c r="AH1649" s="34" t="str">
        <f t="shared" si="940"/>
        <v/>
      </c>
      <c r="AI1649" s="172" t="str">
        <f>IF(AJ1649&lt;&gt;"",MAX(AI$3:AI1648)+1,"")</f>
        <v/>
      </c>
      <c r="AJ1649" s="172" t="str">
        <f t="shared" si="941"/>
        <v/>
      </c>
      <c r="AK1649" s="172" t="str">
        <f t="shared" si="942"/>
        <v/>
      </c>
      <c r="AL1649" s="172" t="str">
        <f t="shared" si="943"/>
        <v/>
      </c>
      <c r="AM1649" s="172" t="str">
        <f>IF(AN1649&lt;&gt;"",MAX(AM$3:AM1648)+1,"")</f>
        <v/>
      </c>
      <c r="AN1649" s="172" t="str">
        <f t="shared" si="944"/>
        <v/>
      </c>
      <c r="AO1649" s="172" t="str">
        <f t="shared" si="945"/>
        <v/>
      </c>
      <c r="AP1649" s="172" t="str">
        <f t="shared" si="946"/>
        <v/>
      </c>
      <c r="AQ1649" s="172" t="str">
        <f t="shared" si="947"/>
        <v/>
      </c>
      <c r="AR1649" s="172" t="str">
        <f>Table1[[#This Row],[Sex ]]&amp;Table1[[#This Row],[Month]]</f>
        <v/>
      </c>
    </row>
    <row r="1650" spans="2:44" x14ac:dyDescent="0.3">
      <c r="B1650" s="14"/>
      <c r="C1650" s="14"/>
      <c r="D1650" s="14"/>
      <c r="E1650" s="14"/>
      <c r="F1650" s="14"/>
      <c r="G1650" s="14"/>
      <c r="H1650" s="14"/>
      <c r="I1650" s="14"/>
      <c r="J1650" s="14"/>
      <c r="K1650" s="14"/>
      <c r="L1650" s="14"/>
      <c r="M1650" s="24" t="str">
        <f t="shared" si="919"/>
        <v/>
      </c>
      <c r="N1650" s="24" t="str">
        <f t="shared" si="920"/>
        <v/>
      </c>
      <c r="O1650" s="24" t="str">
        <f t="shared" si="921"/>
        <v xml:space="preserve"> </v>
      </c>
      <c r="P1650" s="24">
        <f t="shared" si="922"/>
        <v>0</v>
      </c>
      <c r="Q1650" s="25">
        <f t="shared" si="923"/>
        <v>0</v>
      </c>
      <c r="R1650" s="26">
        <f t="shared" si="924"/>
        <v>0</v>
      </c>
      <c r="S1650" s="24" t="str">
        <f t="shared" si="925"/>
        <v/>
      </c>
      <c r="T1650" s="24" t="str">
        <f t="shared" si="926"/>
        <v/>
      </c>
      <c r="U1650" s="24" t="str">
        <f t="shared" si="927"/>
        <v/>
      </c>
      <c r="V1650" s="24" t="str">
        <f t="shared" si="928"/>
        <v/>
      </c>
      <c r="W1650" s="24" t="str">
        <f t="shared" si="929"/>
        <v/>
      </c>
      <c r="X1650" s="24" t="str">
        <f t="shared" si="930"/>
        <v/>
      </c>
      <c r="Y1650" s="24" t="str">
        <f t="shared" si="931"/>
        <v/>
      </c>
      <c r="Z1650" s="24" t="str">
        <f t="shared" si="932"/>
        <v/>
      </c>
      <c r="AA1650" s="24" t="b">
        <f t="shared" si="933"/>
        <v>0</v>
      </c>
      <c r="AB1650" s="34" t="str">
        <f t="shared" si="934"/>
        <v/>
      </c>
      <c r="AC1650" s="34">
        <f t="shared" si="935"/>
        <v>0</v>
      </c>
      <c r="AD1650" s="34">
        <f t="shared" si="936"/>
        <v>0</v>
      </c>
      <c r="AE1650" s="34" t="str">
        <f t="shared" si="937"/>
        <v xml:space="preserve"> 0</v>
      </c>
      <c r="AF1650" s="34">
        <f t="shared" si="938"/>
        <v>0</v>
      </c>
      <c r="AG1650" s="34">
        <f t="shared" si="939"/>
        <v>0</v>
      </c>
      <c r="AH1650" s="34" t="str">
        <f t="shared" si="940"/>
        <v/>
      </c>
      <c r="AI1650" s="172" t="str">
        <f>IF(AJ1650&lt;&gt;"",MAX(AI$3:AI1649)+1,"")</f>
        <v/>
      </c>
      <c r="AJ1650" s="172" t="str">
        <f t="shared" si="941"/>
        <v/>
      </c>
      <c r="AK1650" s="172" t="str">
        <f t="shared" si="942"/>
        <v/>
      </c>
      <c r="AL1650" s="172" t="str">
        <f t="shared" si="943"/>
        <v/>
      </c>
      <c r="AM1650" s="172" t="str">
        <f>IF(AN1650&lt;&gt;"",MAX(AM$3:AM1649)+1,"")</f>
        <v/>
      </c>
      <c r="AN1650" s="172" t="str">
        <f t="shared" si="944"/>
        <v/>
      </c>
      <c r="AO1650" s="172" t="str">
        <f t="shared" si="945"/>
        <v/>
      </c>
      <c r="AP1650" s="172" t="str">
        <f t="shared" si="946"/>
        <v/>
      </c>
      <c r="AQ1650" s="172" t="str">
        <f t="shared" si="947"/>
        <v/>
      </c>
      <c r="AR1650" s="172" t="str">
        <f>Table1[[#This Row],[Sex ]]&amp;Table1[[#This Row],[Month]]</f>
        <v/>
      </c>
    </row>
    <row r="1651" spans="2:44" x14ac:dyDescent="0.3">
      <c r="B1651" s="14"/>
      <c r="C1651" s="14"/>
      <c r="D1651" s="14"/>
      <c r="E1651" s="14"/>
      <c r="F1651" s="14"/>
      <c r="G1651" s="14"/>
      <c r="H1651" s="14"/>
      <c r="I1651" s="14"/>
      <c r="J1651" s="14"/>
      <c r="K1651" s="14"/>
      <c r="L1651" s="14"/>
      <c r="M1651" s="24" t="str">
        <f t="shared" si="919"/>
        <v/>
      </c>
      <c r="N1651" s="24" t="str">
        <f t="shared" si="920"/>
        <v/>
      </c>
      <c r="O1651" s="24" t="str">
        <f t="shared" si="921"/>
        <v xml:space="preserve"> </v>
      </c>
      <c r="P1651" s="24">
        <f t="shared" si="922"/>
        <v>0</v>
      </c>
      <c r="Q1651" s="25">
        <f t="shared" si="923"/>
        <v>0</v>
      </c>
      <c r="R1651" s="26">
        <f t="shared" si="924"/>
        <v>0</v>
      </c>
      <c r="S1651" s="24" t="str">
        <f t="shared" si="925"/>
        <v/>
      </c>
      <c r="T1651" s="24" t="str">
        <f t="shared" si="926"/>
        <v/>
      </c>
      <c r="U1651" s="24" t="str">
        <f t="shared" si="927"/>
        <v/>
      </c>
      <c r="V1651" s="24" t="str">
        <f t="shared" si="928"/>
        <v/>
      </c>
      <c r="W1651" s="24" t="str">
        <f t="shared" si="929"/>
        <v/>
      </c>
      <c r="X1651" s="24" t="str">
        <f t="shared" si="930"/>
        <v/>
      </c>
      <c r="Y1651" s="24" t="str">
        <f t="shared" si="931"/>
        <v/>
      </c>
      <c r="Z1651" s="24" t="str">
        <f t="shared" si="932"/>
        <v/>
      </c>
      <c r="AA1651" s="24" t="b">
        <f t="shared" si="933"/>
        <v>0</v>
      </c>
      <c r="AB1651" s="34" t="str">
        <f t="shared" si="934"/>
        <v/>
      </c>
      <c r="AC1651" s="34">
        <f t="shared" si="935"/>
        <v>0</v>
      </c>
      <c r="AD1651" s="34">
        <f t="shared" si="936"/>
        <v>0</v>
      </c>
      <c r="AE1651" s="34" t="str">
        <f t="shared" si="937"/>
        <v xml:space="preserve"> 0</v>
      </c>
      <c r="AF1651" s="34">
        <f t="shared" si="938"/>
        <v>0</v>
      </c>
      <c r="AG1651" s="34">
        <f t="shared" si="939"/>
        <v>0</v>
      </c>
      <c r="AH1651" s="34" t="str">
        <f t="shared" si="940"/>
        <v/>
      </c>
      <c r="AI1651" s="172" t="str">
        <f>IF(AJ1651&lt;&gt;"",MAX(AI$3:AI1650)+1,"")</f>
        <v/>
      </c>
      <c r="AJ1651" s="172" t="str">
        <f t="shared" si="941"/>
        <v/>
      </c>
      <c r="AK1651" s="172" t="str">
        <f t="shared" si="942"/>
        <v/>
      </c>
      <c r="AL1651" s="172" t="str">
        <f t="shared" si="943"/>
        <v/>
      </c>
      <c r="AM1651" s="172" t="str">
        <f>IF(AN1651&lt;&gt;"",MAX(AM$3:AM1650)+1,"")</f>
        <v/>
      </c>
      <c r="AN1651" s="172" t="str">
        <f t="shared" si="944"/>
        <v/>
      </c>
      <c r="AO1651" s="172" t="str">
        <f t="shared" si="945"/>
        <v/>
      </c>
      <c r="AP1651" s="172" t="str">
        <f t="shared" si="946"/>
        <v/>
      </c>
      <c r="AQ1651" s="172" t="str">
        <f t="shared" si="947"/>
        <v/>
      </c>
      <c r="AR1651" s="172" t="str">
        <f>Table1[[#This Row],[Sex ]]&amp;Table1[[#This Row],[Month]]</f>
        <v/>
      </c>
    </row>
    <row r="1652" spans="2:44" x14ac:dyDescent="0.3">
      <c r="B1652" s="14"/>
      <c r="C1652" s="14"/>
      <c r="D1652" s="14"/>
      <c r="E1652" s="14"/>
      <c r="F1652" s="14"/>
      <c r="G1652" s="14"/>
      <c r="H1652" s="14"/>
      <c r="I1652" s="14"/>
      <c r="J1652" s="14"/>
      <c r="K1652" s="14"/>
      <c r="L1652" s="14"/>
      <c r="M1652" s="24" t="str">
        <f t="shared" si="919"/>
        <v/>
      </c>
      <c r="N1652" s="24" t="str">
        <f t="shared" si="920"/>
        <v/>
      </c>
      <c r="O1652" s="24" t="str">
        <f t="shared" si="921"/>
        <v xml:space="preserve"> </v>
      </c>
      <c r="P1652" s="24">
        <f t="shared" si="922"/>
        <v>0</v>
      </c>
      <c r="Q1652" s="25">
        <f t="shared" si="923"/>
        <v>0</v>
      </c>
      <c r="R1652" s="26">
        <f t="shared" si="924"/>
        <v>0</v>
      </c>
      <c r="S1652" s="24" t="str">
        <f t="shared" si="925"/>
        <v/>
      </c>
      <c r="T1652" s="24" t="str">
        <f t="shared" si="926"/>
        <v/>
      </c>
      <c r="U1652" s="24" t="str">
        <f t="shared" si="927"/>
        <v/>
      </c>
      <c r="V1652" s="24" t="str">
        <f t="shared" si="928"/>
        <v/>
      </c>
      <c r="W1652" s="24" t="str">
        <f t="shared" si="929"/>
        <v/>
      </c>
      <c r="X1652" s="24" t="str">
        <f t="shared" si="930"/>
        <v/>
      </c>
      <c r="Y1652" s="24" t="str">
        <f t="shared" si="931"/>
        <v/>
      </c>
      <c r="Z1652" s="24" t="str">
        <f t="shared" si="932"/>
        <v/>
      </c>
      <c r="AA1652" s="24" t="b">
        <f t="shared" si="933"/>
        <v>0</v>
      </c>
      <c r="AB1652" s="34" t="str">
        <f t="shared" si="934"/>
        <v/>
      </c>
      <c r="AC1652" s="34">
        <f t="shared" si="935"/>
        <v>0</v>
      </c>
      <c r="AD1652" s="34">
        <f t="shared" si="936"/>
        <v>0</v>
      </c>
      <c r="AE1652" s="34" t="str">
        <f t="shared" si="937"/>
        <v xml:space="preserve"> 0</v>
      </c>
      <c r="AF1652" s="34">
        <f t="shared" si="938"/>
        <v>0</v>
      </c>
      <c r="AG1652" s="34">
        <f t="shared" si="939"/>
        <v>0</v>
      </c>
      <c r="AH1652" s="34" t="str">
        <f t="shared" si="940"/>
        <v/>
      </c>
      <c r="AI1652" s="172" t="str">
        <f>IF(AJ1652&lt;&gt;"",MAX(AI$3:AI1651)+1,"")</f>
        <v/>
      </c>
      <c r="AJ1652" s="172" t="str">
        <f t="shared" si="941"/>
        <v/>
      </c>
      <c r="AK1652" s="172" t="str">
        <f t="shared" si="942"/>
        <v/>
      </c>
      <c r="AL1652" s="172" t="str">
        <f t="shared" si="943"/>
        <v/>
      </c>
      <c r="AM1652" s="172" t="str">
        <f>IF(AN1652&lt;&gt;"",MAX(AM$3:AM1651)+1,"")</f>
        <v/>
      </c>
      <c r="AN1652" s="172" t="str">
        <f t="shared" si="944"/>
        <v/>
      </c>
      <c r="AO1652" s="172" t="str">
        <f t="shared" si="945"/>
        <v/>
      </c>
      <c r="AP1652" s="172" t="str">
        <f t="shared" si="946"/>
        <v/>
      </c>
      <c r="AQ1652" s="172" t="str">
        <f t="shared" si="947"/>
        <v/>
      </c>
      <c r="AR1652" s="172" t="str">
        <f>Table1[[#This Row],[Sex ]]&amp;Table1[[#This Row],[Month]]</f>
        <v/>
      </c>
    </row>
    <row r="1653" spans="2:44" x14ac:dyDescent="0.3">
      <c r="B1653" s="14"/>
      <c r="C1653" s="14"/>
      <c r="D1653" s="14"/>
      <c r="E1653" s="14"/>
      <c r="F1653" s="14"/>
      <c r="G1653" s="14"/>
      <c r="H1653" s="14"/>
      <c r="I1653" s="14"/>
      <c r="J1653" s="14"/>
      <c r="K1653" s="14"/>
      <c r="L1653" s="14"/>
      <c r="M1653" s="24" t="str">
        <f t="shared" si="919"/>
        <v/>
      </c>
      <c r="N1653" s="24" t="str">
        <f t="shared" si="920"/>
        <v/>
      </c>
      <c r="O1653" s="24" t="str">
        <f t="shared" si="921"/>
        <v xml:space="preserve"> </v>
      </c>
      <c r="P1653" s="24">
        <f t="shared" si="922"/>
        <v>0</v>
      </c>
      <c r="Q1653" s="25">
        <f t="shared" si="923"/>
        <v>0</v>
      </c>
      <c r="R1653" s="26">
        <f t="shared" si="924"/>
        <v>0</v>
      </c>
      <c r="S1653" s="24" t="str">
        <f t="shared" si="925"/>
        <v/>
      </c>
      <c r="T1653" s="24" t="str">
        <f t="shared" si="926"/>
        <v/>
      </c>
      <c r="U1653" s="24" t="str">
        <f t="shared" si="927"/>
        <v/>
      </c>
      <c r="V1653" s="24" t="str">
        <f t="shared" si="928"/>
        <v/>
      </c>
      <c r="W1653" s="24" t="str">
        <f t="shared" si="929"/>
        <v/>
      </c>
      <c r="X1653" s="24" t="str">
        <f t="shared" si="930"/>
        <v/>
      </c>
      <c r="Y1653" s="24" t="str">
        <f t="shared" si="931"/>
        <v/>
      </c>
      <c r="Z1653" s="24" t="str">
        <f t="shared" si="932"/>
        <v/>
      </c>
      <c r="AA1653" s="24" t="b">
        <f t="shared" si="933"/>
        <v>0</v>
      </c>
      <c r="AB1653" s="34" t="str">
        <f t="shared" si="934"/>
        <v/>
      </c>
      <c r="AC1653" s="34">
        <f t="shared" si="935"/>
        <v>0</v>
      </c>
      <c r="AD1653" s="34">
        <f t="shared" si="936"/>
        <v>0</v>
      </c>
      <c r="AE1653" s="34" t="str">
        <f t="shared" si="937"/>
        <v xml:space="preserve"> 0</v>
      </c>
      <c r="AF1653" s="34">
        <f t="shared" si="938"/>
        <v>0</v>
      </c>
      <c r="AG1653" s="34">
        <f t="shared" si="939"/>
        <v>0</v>
      </c>
      <c r="AH1653" s="34" t="str">
        <f t="shared" si="940"/>
        <v/>
      </c>
      <c r="AI1653" s="172" t="str">
        <f>IF(AJ1653&lt;&gt;"",MAX(AI$3:AI1652)+1,"")</f>
        <v/>
      </c>
      <c r="AJ1653" s="172" t="str">
        <f t="shared" si="941"/>
        <v/>
      </c>
      <c r="AK1653" s="172" t="str">
        <f t="shared" si="942"/>
        <v/>
      </c>
      <c r="AL1653" s="172" t="str">
        <f t="shared" si="943"/>
        <v/>
      </c>
      <c r="AM1653" s="172" t="str">
        <f>IF(AN1653&lt;&gt;"",MAX(AM$3:AM1652)+1,"")</f>
        <v/>
      </c>
      <c r="AN1653" s="172" t="str">
        <f t="shared" si="944"/>
        <v/>
      </c>
      <c r="AO1653" s="172" t="str">
        <f t="shared" si="945"/>
        <v/>
      </c>
      <c r="AP1653" s="172" t="str">
        <f t="shared" si="946"/>
        <v/>
      </c>
      <c r="AQ1653" s="172" t="str">
        <f t="shared" si="947"/>
        <v/>
      </c>
      <c r="AR1653" s="172" t="str">
        <f>Table1[[#This Row],[Sex ]]&amp;Table1[[#This Row],[Month]]</f>
        <v/>
      </c>
    </row>
    <row r="1654" spans="2:44" x14ac:dyDescent="0.3">
      <c r="B1654" s="14"/>
      <c r="C1654" s="14"/>
      <c r="D1654" s="14"/>
      <c r="E1654" s="14"/>
      <c r="F1654" s="14"/>
      <c r="G1654" s="14"/>
      <c r="H1654" s="14"/>
      <c r="I1654" s="14"/>
      <c r="J1654" s="14"/>
      <c r="K1654" s="14"/>
      <c r="L1654" s="14"/>
      <c r="M1654" s="24" t="str">
        <f t="shared" si="919"/>
        <v/>
      </c>
      <c r="N1654" s="24" t="str">
        <f t="shared" si="920"/>
        <v/>
      </c>
      <c r="O1654" s="24" t="str">
        <f t="shared" si="921"/>
        <v xml:space="preserve"> </v>
      </c>
      <c r="P1654" s="24">
        <f t="shared" si="922"/>
        <v>0</v>
      </c>
      <c r="Q1654" s="25">
        <f t="shared" si="923"/>
        <v>0</v>
      </c>
      <c r="R1654" s="26">
        <f t="shared" si="924"/>
        <v>0</v>
      </c>
      <c r="S1654" s="24" t="str">
        <f t="shared" si="925"/>
        <v/>
      </c>
      <c r="T1654" s="24" t="str">
        <f t="shared" si="926"/>
        <v/>
      </c>
      <c r="U1654" s="24" t="str">
        <f t="shared" si="927"/>
        <v/>
      </c>
      <c r="V1654" s="24" t="str">
        <f t="shared" si="928"/>
        <v/>
      </c>
      <c r="W1654" s="24" t="str">
        <f t="shared" si="929"/>
        <v/>
      </c>
      <c r="X1654" s="24" t="str">
        <f t="shared" si="930"/>
        <v/>
      </c>
      <c r="Y1654" s="24" t="str">
        <f t="shared" si="931"/>
        <v/>
      </c>
      <c r="Z1654" s="24" t="str">
        <f t="shared" si="932"/>
        <v/>
      </c>
      <c r="AA1654" s="24" t="b">
        <f t="shared" si="933"/>
        <v>0</v>
      </c>
      <c r="AB1654" s="34" t="str">
        <f t="shared" si="934"/>
        <v/>
      </c>
      <c r="AC1654" s="34">
        <f t="shared" si="935"/>
        <v>0</v>
      </c>
      <c r="AD1654" s="34">
        <f t="shared" si="936"/>
        <v>0</v>
      </c>
      <c r="AE1654" s="34" t="str">
        <f t="shared" si="937"/>
        <v xml:space="preserve"> 0</v>
      </c>
      <c r="AF1654" s="34">
        <f t="shared" si="938"/>
        <v>0</v>
      </c>
      <c r="AG1654" s="34">
        <f t="shared" si="939"/>
        <v>0</v>
      </c>
      <c r="AH1654" s="34" t="str">
        <f t="shared" si="940"/>
        <v/>
      </c>
      <c r="AI1654" s="172" t="str">
        <f>IF(AJ1654&lt;&gt;"",MAX(AI$3:AI1653)+1,"")</f>
        <v/>
      </c>
      <c r="AJ1654" s="172" t="str">
        <f t="shared" si="941"/>
        <v/>
      </c>
      <c r="AK1654" s="172" t="str">
        <f t="shared" si="942"/>
        <v/>
      </c>
      <c r="AL1654" s="172" t="str">
        <f t="shared" si="943"/>
        <v/>
      </c>
      <c r="AM1654" s="172" t="str">
        <f>IF(AN1654&lt;&gt;"",MAX(AM$3:AM1653)+1,"")</f>
        <v/>
      </c>
      <c r="AN1654" s="172" t="str">
        <f t="shared" si="944"/>
        <v/>
      </c>
      <c r="AO1654" s="172" t="str">
        <f t="shared" si="945"/>
        <v/>
      </c>
      <c r="AP1654" s="172" t="str">
        <f t="shared" si="946"/>
        <v/>
      </c>
      <c r="AQ1654" s="172" t="str">
        <f t="shared" si="947"/>
        <v/>
      </c>
      <c r="AR1654" s="172" t="str">
        <f>Table1[[#This Row],[Sex ]]&amp;Table1[[#This Row],[Month]]</f>
        <v/>
      </c>
    </row>
    <row r="1655" spans="2:44" x14ac:dyDescent="0.3">
      <c r="B1655" s="14"/>
      <c r="C1655" s="14"/>
      <c r="D1655" s="14"/>
      <c r="E1655" s="14"/>
      <c r="F1655" s="14"/>
      <c r="G1655" s="14"/>
      <c r="H1655" s="14"/>
      <c r="I1655" s="14"/>
      <c r="J1655" s="14"/>
      <c r="K1655" s="14"/>
      <c r="L1655" s="14"/>
      <c r="M1655" s="24" t="str">
        <f t="shared" si="919"/>
        <v/>
      </c>
      <c r="N1655" s="24" t="str">
        <f t="shared" si="920"/>
        <v/>
      </c>
      <c r="O1655" s="24" t="str">
        <f t="shared" si="921"/>
        <v xml:space="preserve"> </v>
      </c>
      <c r="P1655" s="24">
        <f t="shared" si="922"/>
        <v>0</v>
      </c>
      <c r="Q1655" s="25">
        <f t="shared" si="923"/>
        <v>0</v>
      </c>
      <c r="R1655" s="26">
        <f t="shared" si="924"/>
        <v>0</v>
      </c>
      <c r="S1655" s="24" t="str">
        <f t="shared" si="925"/>
        <v/>
      </c>
      <c r="T1655" s="24" t="str">
        <f t="shared" si="926"/>
        <v/>
      </c>
      <c r="U1655" s="24" t="str">
        <f t="shared" si="927"/>
        <v/>
      </c>
      <c r="V1655" s="24" t="str">
        <f t="shared" si="928"/>
        <v/>
      </c>
      <c r="W1655" s="24" t="str">
        <f t="shared" si="929"/>
        <v/>
      </c>
      <c r="X1655" s="24" t="str">
        <f t="shared" si="930"/>
        <v/>
      </c>
      <c r="Y1655" s="24" t="str">
        <f t="shared" si="931"/>
        <v/>
      </c>
      <c r="Z1655" s="24" t="str">
        <f t="shared" si="932"/>
        <v/>
      </c>
      <c r="AA1655" s="24" t="b">
        <f t="shared" si="933"/>
        <v>0</v>
      </c>
      <c r="AB1655" s="34" t="str">
        <f t="shared" si="934"/>
        <v/>
      </c>
      <c r="AC1655" s="34">
        <f t="shared" si="935"/>
        <v>0</v>
      </c>
      <c r="AD1655" s="34">
        <f t="shared" si="936"/>
        <v>0</v>
      </c>
      <c r="AE1655" s="34" t="str">
        <f t="shared" si="937"/>
        <v xml:space="preserve"> 0</v>
      </c>
      <c r="AF1655" s="34">
        <f t="shared" si="938"/>
        <v>0</v>
      </c>
      <c r="AG1655" s="34">
        <f t="shared" si="939"/>
        <v>0</v>
      </c>
      <c r="AH1655" s="34" t="str">
        <f t="shared" si="940"/>
        <v/>
      </c>
      <c r="AI1655" s="172" t="str">
        <f>IF(AJ1655&lt;&gt;"",MAX(AI$3:AI1654)+1,"")</f>
        <v/>
      </c>
      <c r="AJ1655" s="172" t="str">
        <f t="shared" si="941"/>
        <v/>
      </c>
      <c r="AK1655" s="172" t="str">
        <f t="shared" si="942"/>
        <v/>
      </c>
      <c r="AL1655" s="172" t="str">
        <f t="shared" si="943"/>
        <v/>
      </c>
      <c r="AM1655" s="172" t="str">
        <f>IF(AN1655&lt;&gt;"",MAX(AM$3:AM1654)+1,"")</f>
        <v/>
      </c>
      <c r="AN1655" s="172" t="str">
        <f t="shared" si="944"/>
        <v/>
      </c>
      <c r="AO1655" s="172" t="str">
        <f t="shared" si="945"/>
        <v/>
      </c>
      <c r="AP1655" s="172" t="str">
        <f t="shared" si="946"/>
        <v/>
      </c>
      <c r="AQ1655" s="172" t="str">
        <f t="shared" si="947"/>
        <v/>
      </c>
      <c r="AR1655" s="172" t="str">
        <f>Table1[[#This Row],[Sex ]]&amp;Table1[[#This Row],[Month]]</f>
        <v/>
      </c>
    </row>
    <row r="1656" spans="2:44" x14ac:dyDescent="0.3">
      <c r="B1656" s="14"/>
      <c r="C1656" s="14"/>
      <c r="D1656" s="14"/>
      <c r="E1656" s="14"/>
      <c r="F1656" s="14"/>
      <c r="G1656" s="14"/>
      <c r="H1656" s="14"/>
      <c r="I1656" s="14"/>
      <c r="J1656" s="14"/>
      <c r="K1656" s="14"/>
      <c r="L1656" s="14"/>
      <c r="M1656" s="24" t="str">
        <f t="shared" si="919"/>
        <v/>
      </c>
      <c r="N1656" s="24" t="str">
        <f t="shared" si="920"/>
        <v/>
      </c>
      <c r="O1656" s="24" t="str">
        <f t="shared" si="921"/>
        <v xml:space="preserve"> </v>
      </c>
      <c r="P1656" s="24">
        <f t="shared" si="922"/>
        <v>0</v>
      </c>
      <c r="Q1656" s="25">
        <f t="shared" si="923"/>
        <v>0</v>
      </c>
      <c r="R1656" s="26">
        <f t="shared" si="924"/>
        <v>0</v>
      </c>
      <c r="S1656" s="24" t="str">
        <f t="shared" si="925"/>
        <v/>
      </c>
      <c r="T1656" s="24" t="str">
        <f t="shared" si="926"/>
        <v/>
      </c>
      <c r="U1656" s="24" t="str">
        <f t="shared" si="927"/>
        <v/>
      </c>
      <c r="V1656" s="24" t="str">
        <f t="shared" si="928"/>
        <v/>
      </c>
      <c r="W1656" s="24" t="str">
        <f t="shared" si="929"/>
        <v/>
      </c>
      <c r="X1656" s="24" t="str">
        <f t="shared" si="930"/>
        <v/>
      </c>
      <c r="Y1656" s="24" t="str">
        <f t="shared" si="931"/>
        <v/>
      </c>
      <c r="Z1656" s="24" t="str">
        <f t="shared" si="932"/>
        <v/>
      </c>
      <c r="AA1656" s="24" t="b">
        <f t="shared" si="933"/>
        <v>0</v>
      </c>
      <c r="AB1656" s="34" t="str">
        <f t="shared" si="934"/>
        <v/>
      </c>
      <c r="AC1656" s="34">
        <f t="shared" si="935"/>
        <v>0</v>
      </c>
      <c r="AD1656" s="34">
        <f t="shared" si="936"/>
        <v>0</v>
      </c>
      <c r="AE1656" s="34" t="str">
        <f t="shared" si="937"/>
        <v xml:space="preserve"> 0</v>
      </c>
      <c r="AF1656" s="34">
        <f t="shared" si="938"/>
        <v>0</v>
      </c>
      <c r="AG1656" s="34">
        <f t="shared" si="939"/>
        <v>0</v>
      </c>
      <c r="AH1656" s="34" t="str">
        <f t="shared" si="940"/>
        <v/>
      </c>
      <c r="AI1656" s="172" t="str">
        <f>IF(AJ1656&lt;&gt;"",MAX(AI$3:AI1655)+1,"")</f>
        <v/>
      </c>
      <c r="AJ1656" s="172" t="str">
        <f t="shared" si="941"/>
        <v/>
      </c>
      <c r="AK1656" s="172" t="str">
        <f t="shared" si="942"/>
        <v/>
      </c>
      <c r="AL1656" s="172" t="str">
        <f t="shared" si="943"/>
        <v/>
      </c>
      <c r="AM1656" s="172" t="str">
        <f>IF(AN1656&lt;&gt;"",MAX(AM$3:AM1655)+1,"")</f>
        <v/>
      </c>
      <c r="AN1656" s="172" t="str">
        <f t="shared" si="944"/>
        <v/>
      </c>
      <c r="AO1656" s="172" t="str">
        <f t="shared" si="945"/>
        <v/>
      </c>
      <c r="AP1656" s="172" t="str">
        <f t="shared" si="946"/>
        <v/>
      </c>
      <c r="AQ1656" s="172" t="str">
        <f t="shared" si="947"/>
        <v/>
      </c>
      <c r="AR1656" s="172" t="str">
        <f>Table1[[#This Row],[Sex ]]&amp;Table1[[#This Row],[Month]]</f>
        <v/>
      </c>
    </row>
    <row r="1657" spans="2:44" x14ac:dyDescent="0.3">
      <c r="B1657" s="14"/>
      <c r="C1657" s="14"/>
      <c r="D1657" s="14"/>
      <c r="E1657" s="14"/>
      <c r="F1657" s="14"/>
      <c r="G1657" s="14"/>
      <c r="H1657" s="14"/>
      <c r="I1657" s="14"/>
      <c r="J1657" s="14"/>
      <c r="K1657" s="14"/>
      <c r="L1657" s="14"/>
      <c r="M1657" s="24" t="str">
        <f t="shared" si="919"/>
        <v/>
      </c>
      <c r="N1657" s="24" t="str">
        <f t="shared" si="920"/>
        <v/>
      </c>
      <c r="O1657" s="24" t="str">
        <f t="shared" si="921"/>
        <v xml:space="preserve"> </v>
      </c>
      <c r="P1657" s="24">
        <f t="shared" si="922"/>
        <v>0</v>
      </c>
      <c r="Q1657" s="25">
        <f t="shared" si="923"/>
        <v>0</v>
      </c>
      <c r="R1657" s="26">
        <f t="shared" si="924"/>
        <v>0</v>
      </c>
      <c r="S1657" s="24" t="str">
        <f t="shared" si="925"/>
        <v/>
      </c>
      <c r="T1657" s="24" t="str">
        <f t="shared" si="926"/>
        <v/>
      </c>
      <c r="U1657" s="24" t="str">
        <f t="shared" si="927"/>
        <v/>
      </c>
      <c r="V1657" s="24" t="str">
        <f t="shared" si="928"/>
        <v/>
      </c>
      <c r="W1657" s="24" t="str">
        <f t="shared" si="929"/>
        <v/>
      </c>
      <c r="X1657" s="24" t="str">
        <f t="shared" si="930"/>
        <v/>
      </c>
      <c r="Y1657" s="24" t="str">
        <f t="shared" si="931"/>
        <v/>
      </c>
      <c r="Z1657" s="24" t="str">
        <f t="shared" si="932"/>
        <v/>
      </c>
      <c r="AA1657" s="24" t="b">
        <f t="shared" si="933"/>
        <v>0</v>
      </c>
      <c r="AB1657" s="34" t="str">
        <f t="shared" si="934"/>
        <v/>
      </c>
      <c r="AC1657" s="34">
        <f t="shared" si="935"/>
        <v>0</v>
      </c>
      <c r="AD1657" s="34">
        <f t="shared" si="936"/>
        <v>0</v>
      </c>
      <c r="AE1657" s="34" t="str">
        <f t="shared" si="937"/>
        <v xml:space="preserve"> 0</v>
      </c>
      <c r="AF1657" s="34">
        <f t="shared" si="938"/>
        <v>0</v>
      </c>
      <c r="AG1657" s="34">
        <f t="shared" si="939"/>
        <v>0</v>
      </c>
      <c r="AH1657" s="34" t="str">
        <f t="shared" si="940"/>
        <v/>
      </c>
      <c r="AI1657" s="172" t="str">
        <f>IF(AJ1657&lt;&gt;"",MAX(AI$3:AI1656)+1,"")</f>
        <v/>
      </c>
      <c r="AJ1657" s="172" t="str">
        <f t="shared" si="941"/>
        <v/>
      </c>
      <c r="AK1657" s="172" t="str">
        <f t="shared" si="942"/>
        <v/>
      </c>
      <c r="AL1657" s="172" t="str">
        <f t="shared" si="943"/>
        <v/>
      </c>
      <c r="AM1657" s="172" t="str">
        <f>IF(AN1657&lt;&gt;"",MAX(AM$3:AM1656)+1,"")</f>
        <v/>
      </c>
      <c r="AN1657" s="172" t="str">
        <f t="shared" si="944"/>
        <v/>
      </c>
      <c r="AO1657" s="172" t="str">
        <f t="shared" si="945"/>
        <v/>
      </c>
      <c r="AP1657" s="172" t="str">
        <f t="shared" si="946"/>
        <v/>
      </c>
      <c r="AQ1657" s="172" t="str">
        <f t="shared" si="947"/>
        <v/>
      </c>
      <c r="AR1657" s="172" t="str">
        <f>Table1[[#This Row],[Sex ]]&amp;Table1[[#This Row],[Month]]</f>
        <v/>
      </c>
    </row>
    <row r="1658" spans="2:44" x14ac:dyDescent="0.3">
      <c r="B1658" s="14"/>
      <c r="C1658" s="14"/>
      <c r="D1658" s="14"/>
      <c r="E1658" s="14"/>
      <c r="F1658" s="14"/>
      <c r="G1658" s="14"/>
      <c r="H1658" s="14"/>
      <c r="I1658" s="14"/>
      <c r="J1658" s="14"/>
      <c r="K1658" s="14"/>
      <c r="L1658" s="14"/>
      <c r="M1658" s="24" t="str">
        <f t="shared" si="919"/>
        <v/>
      </c>
      <c r="N1658" s="24" t="str">
        <f t="shared" si="920"/>
        <v/>
      </c>
      <c r="O1658" s="24" t="str">
        <f t="shared" si="921"/>
        <v xml:space="preserve"> </v>
      </c>
      <c r="P1658" s="24">
        <f t="shared" si="922"/>
        <v>0</v>
      </c>
      <c r="Q1658" s="25">
        <f t="shared" si="923"/>
        <v>0</v>
      </c>
      <c r="R1658" s="26">
        <f t="shared" si="924"/>
        <v>0</v>
      </c>
      <c r="S1658" s="24" t="str">
        <f t="shared" si="925"/>
        <v/>
      </c>
      <c r="T1658" s="24" t="str">
        <f t="shared" si="926"/>
        <v/>
      </c>
      <c r="U1658" s="24" t="str">
        <f t="shared" si="927"/>
        <v/>
      </c>
      <c r="V1658" s="24" t="str">
        <f t="shared" si="928"/>
        <v/>
      </c>
      <c r="W1658" s="24" t="str">
        <f t="shared" si="929"/>
        <v/>
      </c>
      <c r="X1658" s="24" t="str">
        <f t="shared" si="930"/>
        <v/>
      </c>
      <c r="Y1658" s="24" t="str">
        <f t="shared" si="931"/>
        <v/>
      </c>
      <c r="Z1658" s="24" t="str">
        <f t="shared" si="932"/>
        <v/>
      </c>
      <c r="AA1658" s="24" t="b">
        <f t="shared" si="933"/>
        <v>0</v>
      </c>
      <c r="AB1658" s="34" t="str">
        <f t="shared" si="934"/>
        <v/>
      </c>
      <c r="AC1658" s="34">
        <f t="shared" si="935"/>
        <v>0</v>
      </c>
      <c r="AD1658" s="34">
        <f t="shared" si="936"/>
        <v>0</v>
      </c>
      <c r="AE1658" s="34" t="str">
        <f t="shared" si="937"/>
        <v xml:space="preserve"> 0</v>
      </c>
      <c r="AF1658" s="34">
        <f t="shared" si="938"/>
        <v>0</v>
      </c>
      <c r="AG1658" s="34">
        <f t="shared" si="939"/>
        <v>0</v>
      </c>
      <c r="AH1658" s="34" t="str">
        <f t="shared" si="940"/>
        <v/>
      </c>
      <c r="AI1658" s="172" t="str">
        <f>IF(AJ1658&lt;&gt;"",MAX(AI$3:AI1657)+1,"")</f>
        <v/>
      </c>
      <c r="AJ1658" s="172" t="str">
        <f t="shared" si="941"/>
        <v/>
      </c>
      <c r="AK1658" s="172" t="str">
        <f t="shared" si="942"/>
        <v/>
      </c>
      <c r="AL1658" s="172" t="str">
        <f t="shared" si="943"/>
        <v/>
      </c>
      <c r="AM1658" s="172" t="str">
        <f>IF(AN1658&lt;&gt;"",MAX(AM$3:AM1657)+1,"")</f>
        <v/>
      </c>
      <c r="AN1658" s="172" t="str">
        <f t="shared" si="944"/>
        <v/>
      </c>
      <c r="AO1658" s="172" t="str">
        <f t="shared" si="945"/>
        <v/>
      </c>
      <c r="AP1658" s="172" t="str">
        <f t="shared" si="946"/>
        <v/>
      </c>
      <c r="AQ1658" s="172" t="str">
        <f t="shared" si="947"/>
        <v/>
      </c>
      <c r="AR1658" s="172" t="str">
        <f>Table1[[#This Row],[Sex ]]&amp;Table1[[#This Row],[Month]]</f>
        <v/>
      </c>
    </row>
    <row r="1659" spans="2:44" x14ac:dyDescent="0.3">
      <c r="B1659" s="14"/>
      <c r="C1659" s="14"/>
      <c r="D1659" s="14"/>
      <c r="E1659" s="14"/>
      <c r="F1659" s="14"/>
      <c r="G1659" s="14"/>
      <c r="H1659" s="14"/>
      <c r="I1659" s="14"/>
      <c r="J1659" s="14"/>
      <c r="K1659" s="14"/>
      <c r="L1659" s="14"/>
      <c r="M1659" s="24" t="str">
        <f t="shared" si="919"/>
        <v/>
      </c>
      <c r="N1659" s="24" t="str">
        <f t="shared" si="920"/>
        <v/>
      </c>
      <c r="O1659" s="24" t="str">
        <f t="shared" si="921"/>
        <v xml:space="preserve"> </v>
      </c>
      <c r="P1659" s="24">
        <f t="shared" si="922"/>
        <v>0</v>
      </c>
      <c r="Q1659" s="25">
        <f t="shared" si="923"/>
        <v>0</v>
      </c>
      <c r="R1659" s="26">
        <f t="shared" si="924"/>
        <v>0</v>
      </c>
      <c r="S1659" s="24" t="str">
        <f t="shared" si="925"/>
        <v/>
      </c>
      <c r="T1659" s="24" t="str">
        <f t="shared" si="926"/>
        <v/>
      </c>
      <c r="U1659" s="24" t="str">
        <f t="shared" si="927"/>
        <v/>
      </c>
      <c r="V1659" s="24" t="str">
        <f t="shared" si="928"/>
        <v/>
      </c>
      <c r="W1659" s="24" t="str">
        <f t="shared" si="929"/>
        <v/>
      </c>
      <c r="X1659" s="24" t="str">
        <f t="shared" si="930"/>
        <v/>
      </c>
      <c r="Y1659" s="24" t="str">
        <f t="shared" si="931"/>
        <v/>
      </c>
      <c r="Z1659" s="24" t="str">
        <f t="shared" si="932"/>
        <v/>
      </c>
      <c r="AA1659" s="24" t="b">
        <f t="shared" si="933"/>
        <v>0</v>
      </c>
      <c r="AB1659" s="34" t="str">
        <f t="shared" si="934"/>
        <v/>
      </c>
      <c r="AC1659" s="34">
        <f t="shared" si="935"/>
        <v>0</v>
      </c>
      <c r="AD1659" s="34">
        <f t="shared" si="936"/>
        <v>0</v>
      </c>
      <c r="AE1659" s="34" t="str">
        <f t="shared" si="937"/>
        <v xml:space="preserve"> 0</v>
      </c>
      <c r="AF1659" s="34">
        <f t="shared" si="938"/>
        <v>0</v>
      </c>
      <c r="AG1659" s="34">
        <f t="shared" si="939"/>
        <v>0</v>
      </c>
      <c r="AH1659" s="34" t="str">
        <f t="shared" si="940"/>
        <v/>
      </c>
      <c r="AI1659" s="172" t="str">
        <f>IF(AJ1659&lt;&gt;"",MAX(AI$3:AI1658)+1,"")</f>
        <v/>
      </c>
      <c r="AJ1659" s="172" t="str">
        <f t="shared" si="941"/>
        <v/>
      </c>
      <c r="AK1659" s="172" t="str">
        <f t="shared" si="942"/>
        <v/>
      </c>
      <c r="AL1659" s="172" t="str">
        <f t="shared" si="943"/>
        <v/>
      </c>
      <c r="AM1659" s="172" t="str">
        <f>IF(AN1659&lt;&gt;"",MAX(AM$3:AM1658)+1,"")</f>
        <v/>
      </c>
      <c r="AN1659" s="172" t="str">
        <f t="shared" si="944"/>
        <v/>
      </c>
      <c r="AO1659" s="172" t="str">
        <f t="shared" si="945"/>
        <v/>
      </c>
      <c r="AP1659" s="172" t="str">
        <f t="shared" si="946"/>
        <v/>
      </c>
      <c r="AQ1659" s="172" t="str">
        <f t="shared" si="947"/>
        <v/>
      </c>
      <c r="AR1659" s="172" t="str">
        <f>Table1[[#This Row],[Sex ]]&amp;Table1[[#This Row],[Month]]</f>
        <v/>
      </c>
    </row>
    <row r="1660" spans="2:44" x14ac:dyDescent="0.3">
      <c r="B1660" s="14"/>
      <c r="C1660" s="14"/>
      <c r="D1660" s="14"/>
      <c r="E1660" s="14"/>
      <c r="F1660" s="14"/>
      <c r="G1660" s="14"/>
      <c r="H1660" s="14"/>
      <c r="I1660" s="14"/>
      <c r="J1660" s="14"/>
      <c r="K1660" s="14"/>
      <c r="L1660" s="14"/>
      <c r="M1660" s="24" t="str">
        <f t="shared" si="919"/>
        <v/>
      </c>
      <c r="N1660" s="24" t="str">
        <f t="shared" si="920"/>
        <v/>
      </c>
      <c r="O1660" s="24" t="str">
        <f t="shared" si="921"/>
        <v xml:space="preserve"> </v>
      </c>
      <c r="P1660" s="24">
        <f t="shared" si="922"/>
        <v>0</v>
      </c>
      <c r="Q1660" s="25">
        <f t="shared" si="923"/>
        <v>0</v>
      </c>
      <c r="R1660" s="26">
        <f t="shared" si="924"/>
        <v>0</v>
      </c>
      <c r="S1660" s="24" t="str">
        <f t="shared" si="925"/>
        <v/>
      </c>
      <c r="T1660" s="24" t="str">
        <f t="shared" si="926"/>
        <v/>
      </c>
      <c r="U1660" s="24" t="str">
        <f t="shared" si="927"/>
        <v/>
      </c>
      <c r="V1660" s="24" t="str">
        <f t="shared" si="928"/>
        <v/>
      </c>
      <c r="W1660" s="24" t="str">
        <f t="shared" si="929"/>
        <v/>
      </c>
      <c r="X1660" s="24" t="str">
        <f t="shared" si="930"/>
        <v/>
      </c>
      <c r="Y1660" s="24" t="str">
        <f t="shared" si="931"/>
        <v/>
      </c>
      <c r="Z1660" s="24" t="str">
        <f t="shared" si="932"/>
        <v/>
      </c>
      <c r="AA1660" s="24" t="b">
        <f t="shared" si="933"/>
        <v>0</v>
      </c>
      <c r="AB1660" s="34" t="str">
        <f t="shared" si="934"/>
        <v/>
      </c>
      <c r="AC1660" s="34">
        <f t="shared" si="935"/>
        <v>0</v>
      </c>
      <c r="AD1660" s="34">
        <f t="shared" si="936"/>
        <v>0</v>
      </c>
      <c r="AE1660" s="34" t="str">
        <f t="shared" si="937"/>
        <v xml:space="preserve"> 0</v>
      </c>
      <c r="AF1660" s="34">
        <f t="shared" si="938"/>
        <v>0</v>
      </c>
      <c r="AG1660" s="34">
        <f t="shared" si="939"/>
        <v>0</v>
      </c>
      <c r="AH1660" s="34" t="str">
        <f t="shared" si="940"/>
        <v/>
      </c>
      <c r="AI1660" s="172" t="str">
        <f>IF(AJ1660&lt;&gt;"",MAX(AI$3:AI1659)+1,"")</f>
        <v/>
      </c>
      <c r="AJ1660" s="172" t="str">
        <f t="shared" si="941"/>
        <v/>
      </c>
      <c r="AK1660" s="172" t="str">
        <f t="shared" si="942"/>
        <v/>
      </c>
      <c r="AL1660" s="172" t="str">
        <f t="shared" si="943"/>
        <v/>
      </c>
      <c r="AM1660" s="172" t="str">
        <f>IF(AN1660&lt;&gt;"",MAX(AM$3:AM1659)+1,"")</f>
        <v/>
      </c>
      <c r="AN1660" s="172" t="str">
        <f t="shared" si="944"/>
        <v/>
      </c>
      <c r="AO1660" s="172" t="str">
        <f t="shared" si="945"/>
        <v/>
      </c>
      <c r="AP1660" s="172" t="str">
        <f t="shared" si="946"/>
        <v/>
      </c>
      <c r="AQ1660" s="172" t="str">
        <f t="shared" si="947"/>
        <v/>
      </c>
      <c r="AR1660" s="172" t="str">
        <f>Table1[[#This Row],[Sex ]]&amp;Table1[[#This Row],[Month]]</f>
        <v/>
      </c>
    </row>
    <row r="1661" spans="2:44" x14ac:dyDescent="0.3">
      <c r="B1661" s="14"/>
      <c r="C1661" s="14"/>
      <c r="D1661" s="14"/>
      <c r="E1661" s="14"/>
      <c r="F1661" s="14"/>
      <c r="G1661" s="14"/>
      <c r="H1661" s="14"/>
      <c r="I1661" s="14"/>
      <c r="J1661" s="14"/>
      <c r="K1661" s="14"/>
      <c r="L1661" s="14"/>
      <c r="M1661" s="24" t="str">
        <f t="shared" si="919"/>
        <v/>
      </c>
      <c r="N1661" s="24" t="str">
        <f t="shared" si="920"/>
        <v/>
      </c>
      <c r="O1661" s="24" t="str">
        <f t="shared" si="921"/>
        <v xml:space="preserve"> </v>
      </c>
      <c r="P1661" s="24">
        <f t="shared" si="922"/>
        <v>0</v>
      </c>
      <c r="Q1661" s="25">
        <f t="shared" si="923"/>
        <v>0</v>
      </c>
      <c r="R1661" s="26">
        <f t="shared" si="924"/>
        <v>0</v>
      </c>
      <c r="S1661" s="24" t="str">
        <f t="shared" si="925"/>
        <v/>
      </c>
      <c r="T1661" s="24" t="str">
        <f t="shared" si="926"/>
        <v/>
      </c>
      <c r="U1661" s="24" t="str">
        <f t="shared" si="927"/>
        <v/>
      </c>
      <c r="V1661" s="24" t="str">
        <f t="shared" si="928"/>
        <v/>
      </c>
      <c r="W1661" s="24" t="str">
        <f t="shared" si="929"/>
        <v/>
      </c>
      <c r="X1661" s="24" t="str">
        <f t="shared" si="930"/>
        <v/>
      </c>
      <c r="Y1661" s="24" t="str">
        <f t="shared" si="931"/>
        <v/>
      </c>
      <c r="Z1661" s="24" t="str">
        <f t="shared" si="932"/>
        <v/>
      </c>
      <c r="AA1661" s="24" t="b">
        <f t="shared" si="933"/>
        <v>0</v>
      </c>
      <c r="AB1661" s="34" t="str">
        <f t="shared" si="934"/>
        <v/>
      </c>
      <c r="AC1661" s="34">
        <f t="shared" si="935"/>
        <v>0</v>
      </c>
      <c r="AD1661" s="34">
        <f t="shared" si="936"/>
        <v>0</v>
      </c>
      <c r="AE1661" s="34" t="str">
        <f t="shared" si="937"/>
        <v xml:space="preserve"> 0</v>
      </c>
      <c r="AF1661" s="34">
        <f t="shared" si="938"/>
        <v>0</v>
      </c>
      <c r="AG1661" s="34">
        <f t="shared" si="939"/>
        <v>0</v>
      </c>
      <c r="AH1661" s="34" t="str">
        <f t="shared" si="940"/>
        <v/>
      </c>
      <c r="AI1661" s="172" t="str">
        <f>IF(AJ1661&lt;&gt;"",MAX(AI$3:AI1660)+1,"")</f>
        <v/>
      </c>
      <c r="AJ1661" s="172" t="str">
        <f t="shared" si="941"/>
        <v/>
      </c>
      <c r="AK1661" s="172" t="str">
        <f t="shared" si="942"/>
        <v/>
      </c>
      <c r="AL1661" s="172" t="str">
        <f t="shared" si="943"/>
        <v/>
      </c>
      <c r="AM1661" s="172" t="str">
        <f>IF(AN1661&lt;&gt;"",MAX(AM$3:AM1660)+1,"")</f>
        <v/>
      </c>
      <c r="AN1661" s="172" t="str">
        <f t="shared" si="944"/>
        <v/>
      </c>
      <c r="AO1661" s="172" t="str">
        <f t="shared" si="945"/>
        <v/>
      </c>
      <c r="AP1661" s="172" t="str">
        <f t="shared" si="946"/>
        <v/>
      </c>
      <c r="AQ1661" s="172" t="str">
        <f t="shared" si="947"/>
        <v/>
      </c>
      <c r="AR1661" s="172" t="str">
        <f>Table1[[#This Row],[Sex ]]&amp;Table1[[#This Row],[Month]]</f>
        <v/>
      </c>
    </row>
    <row r="1662" spans="2:44" x14ac:dyDescent="0.3">
      <c r="B1662" s="14"/>
      <c r="C1662" s="14"/>
      <c r="D1662" s="14"/>
      <c r="E1662" s="14"/>
      <c r="F1662" s="14"/>
      <c r="G1662" s="14"/>
      <c r="H1662" s="14"/>
      <c r="I1662" s="14"/>
      <c r="J1662" s="14"/>
      <c r="K1662" s="14"/>
      <c r="L1662" s="14"/>
      <c r="M1662" s="24" t="str">
        <f t="shared" si="919"/>
        <v/>
      </c>
      <c r="N1662" s="24" t="str">
        <f t="shared" si="920"/>
        <v/>
      </c>
      <c r="O1662" s="24" t="str">
        <f t="shared" si="921"/>
        <v xml:space="preserve"> </v>
      </c>
      <c r="P1662" s="24">
        <f t="shared" si="922"/>
        <v>0</v>
      </c>
      <c r="Q1662" s="25">
        <f t="shared" si="923"/>
        <v>0</v>
      </c>
      <c r="R1662" s="26">
        <f t="shared" si="924"/>
        <v>0</v>
      </c>
      <c r="S1662" s="24" t="str">
        <f t="shared" si="925"/>
        <v/>
      </c>
      <c r="T1662" s="24" t="str">
        <f t="shared" si="926"/>
        <v/>
      </c>
      <c r="U1662" s="24" t="str">
        <f t="shared" si="927"/>
        <v/>
      </c>
      <c r="V1662" s="24" t="str">
        <f t="shared" si="928"/>
        <v/>
      </c>
      <c r="W1662" s="24" t="str">
        <f t="shared" si="929"/>
        <v/>
      </c>
      <c r="X1662" s="24" t="str">
        <f t="shared" si="930"/>
        <v/>
      </c>
      <c r="Y1662" s="24" t="str">
        <f t="shared" si="931"/>
        <v/>
      </c>
      <c r="Z1662" s="24" t="str">
        <f t="shared" si="932"/>
        <v/>
      </c>
      <c r="AA1662" s="24" t="b">
        <f t="shared" si="933"/>
        <v>0</v>
      </c>
      <c r="AB1662" s="34" t="str">
        <f t="shared" si="934"/>
        <v/>
      </c>
      <c r="AC1662" s="34">
        <f t="shared" si="935"/>
        <v>0</v>
      </c>
      <c r="AD1662" s="34">
        <f t="shared" si="936"/>
        <v>0</v>
      </c>
      <c r="AE1662" s="34" t="str">
        <f t="shared" si="937"/>
        <v xml:space="preserve"> 0</v>
      </c>
      <c r="AF1662" s="34">
        <f t="shared" si="938"/>
        <v>0</v>
      </c>
      <c r="AG1662" s="34">
        <f t="shared" si="939"/>
        <v>0</v>
      </c>
      <c r="AH1662" s="34" t="str">
        <f t="shared" si="940"/>
        <v/>
      </c>
      <c r="AI1662" s="172" t="str">
        <f>IF(AJ1662&lt;&gt;"",MAX(AI$3:AI1661)+1,"")</f>
        <v/>
      </c>
      <c r="AJ1662" s="172" t="str">
        <f t="shared" si="941"/>
        <v/>
      </c>
      <c r="AK1662" s="172" t="str">
        <f t="shared" si="942"/>
        <v/>
      </c>
      <c r="AL1662" s="172" t="str">
        <f t="shared" si="943"/>
        <v/>
      </c>
      <c r="AM1662" s="172" t="str">
        <f>IF(AN1662&lt;&gt;"",MAX(AM$3:AM1661)+1,"")</f>
        <v/>
      </c>
      <c r="AN1662" s="172" t="str">
        <f t="shared" si="944"/>
        <v/>
      </c>
      <c r="AO1662" s="172" t="str">
        <f t="shared" si="945"/>
        <v/>
      </c>
      <c r="AP1662" s="172" t="str">
        <f t="shared" si="946"/>
        <v/>
      </c>
      <c r="AQ1662" s="172" t="str">
        <f t="shared" si="947"/>
        <v/>
      </c>
      <c r="AR1662" s="172" t="str">
        <f>Table1[[#This Row],[Sex ]]&amp;Table1[[#This Row],[Month]]</f>
        <v/>
      </c>
    </row>
    <row r="1663" spans="2:44" x14ac:dyDescent="0.3">
      <c r="B1663" s="14"/>
      <c r="C1663" s="14"/>
      <c r="D1663" s="14"/>
      <c r="E1663" s="14"/>
      <c r="F1663" s="14"/>
      <c r="G1663" s="14"/>
      <c r="H1663" s="14"/>
      <c r="I1663" s="14"/>
      <c r="J1663" s="14"/>
      <c r="K1663" s="14"/>
      <c r="L1663" s="14"/>
      <c r="M1663" s="24" t="str">
        <f t="shared" si="919"/>
        <v/>
      </c>
      <c r="N1663" s="24" t="str">
        <f t="shared" si="920"/>
        <v/>
      </c>
      <c r="O1663" s="24" t="str">
        <f t="shared" si="921"/>
        <v xml:space="preserve"> </v>
      </c>
      <c r="P1663" s="24">
        <f t="shared" si="922"/>
        <v>0</v>
      </c>
      <c r="Q1663" s="25">
        <f t="shared" si="923"/>
        <v>0</v>
      </c>
      <c r="R1663" s="26">
        <f t="shared" si="924"/>
        <v>0</v>
      </c>
      <c r="S1663" s="24" t="str">
        <f t="shared" si="925"/>
        <v/>
      </c>
      <c r="T1663" s="24" t="str">
        <f t="shared" si="926"/>
        <v/>
      </c>
      <c r="U1663" s="24" t="str">
        <f t="shared" si="927"/>
        <v/>
      </c>
      <c r="V1663" s="24" t="str">
        <f t="shared" si="928"/>
        <v/>
      </c>
      <c r="W1663" s="24" t="str">
        <f t="shared" si="929"/>
        <v/>
      </c>
      <c r="X1663" s="24" t="str">
        <f t="shared" si="930"/>
        <v/>
      </c>
      <c r="Y1663" s="24" t="str">
        <f t="shared" si="931"/>
        <v/>
      </c>
      <c r="Z1663" s="24" t="str">
        <f t="shared" si="932"/>
        <v/>
      </c>
      <c r="AA1663" s="24" t="b">
        <f t="shared" si="933"/>
        <v>0</v>
      </c>
      <c r="AB1663" s="34" t="str">
        <f t="shared" si="934"/>
        <v/>
      </c>
      <c r="AC1663" s="34">
        <f t="shared" si="935"/>
        <v>0</v>
      </c>
      <c r="AD1663" s="34">
        <f t="shared" si="936"/>
        <v>0</v>
      </c>
      <c r="AE1663" s="34" t="str">
        <f t="shared" si="937"/>
        <v xml:space="preserve"> 0</v>
      </c>
      <c r="AF1663" s="34">
        <f t="shared" si="938"/>
        <v>0</v>
      </c>
      <c r="AG1663" s="34">
        <f t="shared" si="939"/>
        <v>0</v>
      </c>
      <c r="AH1663" s="34" t="str">
        <f t="shared" si="940"/>
        <v/>
      </c>
      <c r="AI1663" s="172" t="str">
        <f>IF(AJ1663&lt;&gt;"",MAX(AI$3:AI1662)+1,"")</f>
        <v/>
      </c>
      <c r="AJ1663" s="172" t="str">
        <f t="shared" si="941"/>
        <v/>
      </c>
      <c r="AK1663" s="172" t="str">
        <f t="shared" si="942"/>
        <v/>
      </c>
      <c r="AL1663" s="172" t="str">
        <f t="shared" si="943"/>
        <v/>
      </c>
      <c r="AM1663" s="172" t="str">
        <f>IF(AN1663&lt;&gt;"",MAX(AM$3:AM1662)+1,"")</f>
        <v/>
      </c>
      <c r="AN1663" s="172" t="str">
        <f t="shared" si="944"/>
        <v/>
      </c>
      <c r="AO1663" s="172" t="str">
        <f t="shared" si="945"/>
        <v/>
      </c>
      <c r="AP1663" s="172" t="str">
        <f t="shared" si="946"/>
        <v/>
      </c>
      <c r="AQ1663" s="172" t="str">
        <f t="shared" si="947"/>
        <v/>
      </c>
      <c r="AR1663" s="172" t="str">
        <f>Table1[[#This Row],[Sex ]]&amp;Table1[[#This Row],[Month]]</f>
        <v/>
      </c>
    </row>
    <row r="1664" spans="2:44" x14ac:dyDescent="0.3">
      <c r="B1664" s="14"/>
      <c r="C1664" s="14"/>
      <c r="D1664" s="14"/>
      <c r="E1664" s="14"/>
      <c r="F1664" s="14"/>
      <c r="G1664" s="14"/>
      <c r="H1664" s="14"/>
      <c r="I1664" s="14"/>
      <c r="J1664" s="14"/>
      <c r="K1664" s="14"/>
      <c r="L1664" s="14"/>
      <c r="M1664" s="24" t="str">
        <f t="shared" si="919"/>
        <v/>
      </c>
      <c r="N1664" s="24" t="str">
        <f t="shared" si="920"/>
        <v/>
      </c>
      <c r="O1664" s="24" t="str">
        <f t="shared" si="921"/>
        <v xml:space="preserve"> </v>
      </c>
      <c r="P1664" s="24">
        <f t="shared" si="922"/>
        <v>0</v>
      </c>
      <c r="Q1664" s="25">
        <f t="shared" si="923"/>
        <v>0</v>
      </c>
      <c r="R1664" s="26">
        <f t="shared" si="924"/>
        <v>0</v>
      </c>
      <c r="S1664" s="24" t="str">
        <f t="shared" si="925"/>
        <v/>
      </c>
      <c r="T1664" s="24" t="str">
        <f t="shared" si="926"/>
        <v/>
      </c>
      <c r="U1664" s="24" t="str">
        <f t="shared" si="927"/>
        <v/>
      </c>
      <c r="V1664" s="24" t="str">
        <f t="shared" si="928"/>
        <v/>
      </c>
      <c r="W1664" s="24" t="str">
        <f t="shared" si="929"/>
        <v/>
      </c>
      <c r="X1664" s="24" t="str">
        <f t="shared" si="930"/>
        <v/>
      </c>
      <c r="Y1664" s="24" t="str">
        <f t="shared" si="931"/>
        <v/>
      </c>
      <c r="Z1664" s="24" t="str">
        <f t="shared" si="932"/>
        <v/>
      </c>
      <c r="AA1664" s="24" t="b">
        <f t="shared" si="933"/>
        <v>0</v>
      </c>
      <c r="AB1664" s="34" t="str">
        <f t="shared" si="934"/>
        <v/>
      </c>
      <c r="AC1664" s="34">
        <f t="shared" si="935"/>
        <v>0</v>
      </c>
      <c r="AD1664" s="34">
        <f t="shared" si="936"/>
        <v>0</v>
      </c>
      <c r="AE1664" s="34" t="str">
        <f t="shared" si="937"/>
        <v xml:space="preserve"> 0</v>
      </c>
      <c r="AF1664" s="34">
        <f t="shared" si="938"/>
        <v>0</v>
      </c>
      <c r="AG1664" s="34">
        <f t="shared" si="939"/>
        <v>0</v>
      </c>
      <c r="AH1664" s="34" t="str">
        <f t="shared" si="940"/>
        <v/>
      </c>
      <c r="AI1664" s="172" t="str">
        <f>IF(AJ1664&lt;&gt;"",MAX(AI$3:AI1663)+1,"")</f>
        <v/>
      </c>
      <c r="AJ1664" s="172" t="str">
        <f t="shared" si="941"/>
        <v/>
      </c>
      <c r="AK1664" s="172" t="str">
        <f t="shared" si="942"/>
        <v/>
      </c>
      <c r="AL1664" s="172" t="str">
        <f t="shared" si="943"/>
        <v/>
      </c>
      <c r="AM1664" s="172" t="str">
        <f>IF(AN1664&lt;&gt;"",MAX(AM$3:AM1663)+1,"")</f>
        <v/>
      </c>
      <c r="AN1664" s="172" t="str">
        <f t="shared" si="944"/>
        <v/>
      </c>
      <c r="AO1664" s="172" t="str">
        <f t="shared" si="945"/>
        <v/>
      </c>
      <c r="AP1664" s="172" t="str">
        <f t="shared" si="946"/>
        <v/>
      </c>
      <c r="AQ1664" s="172" t="str">
        <f t="shared" si="947"/>
        <v/>
      </c>
      <c r="AR1664" s="172" t="str">
        <f>Table1[[#This Row],[Sex ]]&amp;Table1[[#This Row],[Month]]</f>
        <v/>
      </c>
    </row>
    <row r="1665" spans="2:44" x14ac:dyDescent="0.3">
      <c r="B1665" s="14"/>
      <c r="C1665" s="14"/>
      <c r="D1665" s="14"/>
      <c r="E1665" s="14"/>
      <c r="F1665" s="14"/>
      <c r="G1665" s="14"/>
      <c r="H1665" s="14"/>
      <c r="I1665" s="14"/>
      <c r="J1665" s="14"/>
      <c r="K1665" s="14"/>
      <c r="L1665" s="14"/>
      <c r="M1665" s="24" t="str">
        <f t="shared" si="919"/>
        <v/>
      </c>
      <c r="N1665" s="24" t="str">
        <f t="shared" si="920"/>
        <v/>
      </c>
      <c r="O1665" s="24" t="str">
        <f t="shared" si="921"/>
        <v xml:space="preserve"> </v>
      </c>
      <c r="P1665" s="24">
        <f t="shared" si="922"/>
        <v>0</v>
      </c>
      <c r="Q1665" s="25">
        <f t="shared" si="923"/>
        <v>0</v>
      </c>
      <c r="R1665" s="26">
        <f t="shared" si="924"/>
        <v>0</v>
      </c>
      <c r="S1665" s="24" t="str">
        <f t="shared" si="925"/>
        <v/>
      </c>
      <c r="T1665" s="24" t="str">
        <f t="shared" si="926"/>
        <v/>
      </c>
      <c r="U1665" s="24" t="str">
        <f t="shared" si="927"/>
        <v/>
      </c>
      <c r="V1665" s="24" t="str">
        <f t="shared" si="928"/>
        <v/>
      </c>
      <c r="W1665" s="24" t="str">
        <f t="shared" si="929"/>
        <v/>
      </c>
      <c r="X1665" s="24" t="str">
        <f t="shared" si="930"/>
        <v/>
      </c>
      <c r="Y1665" s="24" t="str">
        <f t="shared" si="931"/>
        <v/>
      </c>
      <c r="Z1665" s="24" t="str">
        <f t="shared" si="932"/>
        <v/>
      </c>
      <c r="AA1665" s="24" t="b">
        <f t="shared" si="933"/>
        <v>0</v>
      </c>
      <c r="AB1665" s="34" t="str">
        <f t="shared" si="934"/>
        <v/>
      </c>
      <c r="AC1665" s="34">
        <f t="shared" si="935"/>
        <v>0</v>
      </c>
      <c r="AD1665" s="34">
        <f t="shared" si="936"/>
        <v>0</v>
      </c>
      <c r="AE1665" s="34" t="str">
        <f t="shared" si="937"/>
        <v xml:space="preserve"> 0</v>
      </c>
      <c r="AF1665" s="34">
        <f t="shared" si="938"/>
        <v>0</v>
      </c>
      <c r="AG1665" s="34">
        <f t="shared" si="939"/>
        <v>0</v>
      </c>
      <c r="AH1665" s="34" t="str">
        <f t="shared" si="940"/>
        <v/>
      </c>
      <c r="AI1665" s="172" t="str">
        <f>IF(AJ1665&lt;&gt;"",MAX(AI$3:AI1664)+1,"")</f>
        <v/>
      </c>
      <c r="AJ1665" s="172" t="str">
        <f t="shared" si="941"/>
        <v/>
      </c>
      <c r="AK1665" s="172" t="str">
        <f t="shared" si="942"/>
        <v/>
      </c>
      <c r="AL1665" s="172" t="str">
        <f t="shared" si="943"/>
        <v/>
      </c>
      <c r="AM1665" s="172" t="str">
        <f>IF(AN1665&lt;&gt;"",MAX(AM$3:AM1664)+1,"")</f>
        <v/>
      </c>
      <c r="AN1665" s="172" t="str">
        <f t="shared" si="944"/>
        <v/>
      </c>
      <c r="AO1665" s="172" t="str">
        <f t="shared" si="945"/>
        <v/>
      </c>
      <c r="AP1665" s="172" t="str">
        <f t="shared" si="946"/>
        <v/>
      </c>
      <c r="AQ1665" s="172" t="str">
        <f t="shared" si="947"/>
        <v/>
      </c>
      <c r="AR1665" s="172" t="str">
        <f>Table1[[#This Row],[Sex ]]&amp;Table1[[#This Row],[Month]]</f>
        <v/>
      </c>
    </row>
    <row r="1666" spans="2:44" x14ac:dyDescent="0.3">
      <c r="B1666" s="14"/>
      <c r="C1666" s="14"/>
      <c r="D1666" s="14"/>
      <c r="E1666" s="14"/>
      <c r="F1666" s="14"/>
      <c r="G1666" s="14"/>
      <c r="H1666" s="14"/>
      <c r="I1666" s="14"/>
      <c r="J1666" s="14"/>
      <c r="K1666" s="14"/>
      <c r="L1666" s="14"/>
      <c r="M1666" s="24" t="str">
        <f t="shared" si="919"/>
        <v/>
      </c>
      <c r="N1666" s="24" t="str">
        <f t="shared" si="920"/>
        <v/>
      </c>
      <c r="O1666" s="24" t="str">
        <f t="shared" si="921"/>
        <v xml:space="preserve"> </v>
      </c>
      <c r="P1666" s="24">
        <f t="shared" si="922"/>
        <v>0</v>
      </c>
      <c r="Q1666" s="25">
        <f t="shared" si="923"/>
        <v>0</v>
      </c>
      <c r="R1666" s="26">
        <f t="shared" si="924"/>
        <v>0</v>
      </c>
      <c r="S1666" s="24" t="str">
        <f t="shared" si="925"/>
        <v/>
      </c>
      <c r="T1666" s="24" t="str">
        <f t="shared" si="926"/>
        <v/>
      </c>
      <c r="U1666" s="24" t="str">
        <f t="shared" si="927"/>
        <v/>
      </c>
      <c r="V1666" s="24" t="str">
        <f t="shared" si="928"/>
        <v/>
      </c>
      <c r="W1666" s="24" t="str">
        <f t="shared" si="929"/>
        <v/>
      </c>
      <c r="X1666" s="24" t="str">
        <f t="shared" si="930"/>
        <v/>
      </c>
      <c r="Y1666" s="24" t="str">
        <f t="shared" si="931"/>
        <v/>
      </c>
      <c r="Z1666" s="24" t="str">
        <f t="shared" si="932"/>
        <v/>
      </c>
      <c r="AA1666" s="24" t="b">
        <f t="shared" si="933"/>
        <v>0</v>
      </c>
      <c r="AB1666" s="34" t="str">
        <f t="shared" si="934"/>
        <v/>
      </c>
      <c r="AC1666" s="34">
        <f t="shared" si="935"/>
        <v>0</v>
      </c>
      <c r="AD1666" s="34">
        <f t="shared" si="936"/>
        <v>0</v>
      </c>
      <c r="AE1666" s="34" t="str">
        <f t="shared" si="937"/>
        <v xml:space="preserve"> 0</v>
      </c>
      <c r="AF1666" s="34">
        <f t="shared" si="938"/>
        <v>0</v>
      </c>
      <c r="AG1666" s="34">
        <f t="shared" si="939"/>
        <v>0</v>
      </c>
      <c r="AH1666" s="34" t="str">
        <f t="shared" si="940"/>
        <v/>
      </c>
      <c r="AI1666" s="172" t="str">
        <f>IF(AJ1666&lt;&gt;"",MAX(AI$3:AI1665)+1,"")</f>
        <v/>
      </c>
      <c r="AJ1666" s="172" t="str">
        <f t="shared" si="941"/>
        <v/>
      </c>
      <c r="AK1666" s="172" t="str">
        <f t="shared" si="942"/>
        <v/>
      </c>
      <c r="AL1666" s="172" t="str">
        <f t="shared" si="943"/>
        <v/>
      </c>
      <c r="AM1666" s="172" t="str">
        <f>IF(AN1666&lt;&gt;"",MAX(AM$3:AM1665)+1,"")</f>
        <v/>
      </c>
      <c r="AN1666" s="172" t="str">
        <f t="shared" si="944"/>
        <v/>
      </c>
      <c r="AO1666" s="172" t="str">
        <f t="shared" si="945"/>
        <v/>
      </c>
      <c r="AP1666" s="172" t="str">
        <f t="shared" si="946"/>
        <v/>
      </c>
      <c r="AQ1666" s="172" t="str">
        <f t="shared" si="947"/>
        <v/>
      </c>
      <c r="AR1666" s="172" t="str">
        <f>Table1[[#This Row],[Sex ]]&amp;Table1[[#This Row],[Month]]</f>
        <v/>
      </c>
    </row>
    <row r="1667" spans="2:44" x14ac:dyDescent="0.3">
      <c r="B1667" s="14"/>
      <c r="C1667" s="14"/>
      <c r="D1667" s="14"/>
      <c r="E1667" s="14"/>
      <c r="F1667" s="14"/>
      <c r="G1667" s="14"/>
      <c r="H1667" s="14"/>
      <c r="I1667" s="14"/>
      <c r="J1667" s="14"/>
      <c r="K1667" s="14"/>
      <c r="L1667" s="14"/>
      <c r="M1667" s="24" t="str">
        <f t="shared" si="919"/>
        <v/>
      </c>
      <c r="N1667" s="24" t="str">
        <f t="shared" si="920"/>
        <v/>
      </c>
      <c r="O1667" s="24" t="str">
        <f t="shared" si="921"/>
        <v xml:space="preserve"> </v>
      </c>
      <c r="P1667" s="24">
        <f t="shared" si="922"/>
        <v>0</v>
      </c>
      <c r="Q1667" s="25">
        <f t="shared" si="923"/>
        <v>0</v>
      </c>
      <c r="R1667" s="26">
        <f t="shared" si="924"/>
        <v>0</v>
      </c>
      <c r="S1667" s="24" t="str">
        <f t="shared" si="925"/>
        <v/>
      </c>
      <c r="T1667" s="24" t="str">
        <f t="shared" si="926"/>
        <v/>
      </c>
      <c r="U1667" s="24" t="str">
        <f t="shared" si="927"/>
        <v/>
      </c>
      <c r="V1667" s="24" t="str">
        <f t="shared" si="928"/>
        <v/>
      </c>
      <c r="W1667" s="24" t="str">
        <f t="shared" si="929"/>
        <v/>
      </c>
      <c r="X1667" s="24" t="str">
        <f t="shared" si="930"/>
        <v/>
      </c>
      <c r="Y1667" s="24" t="str">
        <f t="shared" si="931"/>
        <v/>
      </c>
      <c r="Z1667" s="24" t="str">
        <f t="shared" si="932"/>
        <v/>
      </c>
      <c r="AA1667" s="24" t="b">
        <f t="shared" si="933"/>
        <v>0</v>
      </c>
      <c r="AB1667" s="34" t="str">
        <f t="shared" si="934"/>
        <v/>
      </c>
      <c r="AC1667" s="34">
        <f t="shared" si="935"/>
        <v>0</v>
      </c>
      <c r="AD1667" s="34">
        <f t="shared" si="936"/>
        <v>0</v>
      </c>
      <c r="AE1667" s="34" t="str">
        <f t="shared" si="937"/>
        <v xml:space="preserve"> 0</v>
      </c>
      <c r="AF1667" s="34">
        <f t="shared" si="938"/>
        <v>0</v>
      </c>
      <c r="AG1667" s="34">
        <f t="shared" si="939"/>
        <v>0</v>
      </c>
      <c r="AH1667" s="34" t="str">
        <f t="shared" si="940"/>
        <v/>
      </c>
      <c r="AI1667" s="172" t="str">
        <f>IF(AJ1667&lt;&gt;"",MAX(AI$3:AI1666)+1,"")</f>
        <v/>
      </c>
      <c r="AJ1667" s="172" t="str">
        <f t="shared" si="941"/>
        <v/>
      </c>
      <c r="AK1667" s="172" t="str">
        <f t="shared" si="942"/>
        <v/>
      </c>
      <c r="AL1667" s="172" t="str">
        <f t="shared" si="943"/>
        <v/>
      </c>
      <c r="AM1667" s="172" t="str">
        <f>IF(AN1667&lt;&gt;"",MAX(AM$3:AM1666)+1,"")</f>
        <v/>
      </c>
      <c r="AN1667" s="172" t="str">
        <f t="shared" si="944"/>
        <v/>
      </c>
      <c r="AO1667" s="172" t="str">
        <f t="shared" si="945"/>
        <v/>
      </c>
      <c r="AP1667" s="172" t="str">
        <f t="shared" si="946"/>
        <v/>
      </c>
      <c r="AQ1667" s="172" t="str">
        <f t="shared" si="947"/>
        <v/>
      </c>
      <c r="AR1667" s="172" t="str">
        <f>Table1[[#This Row],[Sex ]]&amp;Table1[[#This Row],[Month]]</f>
        <v/>
      </c>
    </row>
    <row r="1668" spans="2:44" x14ac:dyDescent="0.3">
      <c r="B1668" s="14"/>
      <c r="C1668" s="14"/>
      <c r="D1668" s="14"/>
      <c r="E1668" s="14"/>
      <c r="F1668" s="14"/>
      <c r="G1668" s="14"/>
      <c r="H1668" s="14"/>
      <c r="I1668" s="14"/>
      <c r="J1668" s="14"/>
      <c r="K1668" s="14"/>
      <c r="L1668" s="14"/>
      <c r="M1668" s="24" t="str">
        <f t="shared" si="919"/>
        <v/>
      </c>
      <c r="N1668" s="24" t="str">
        <f t="shared" si="920"/>
        <v/>
      </c>
      <c r="O1668" s="24" t="str">
        <f t="shared" si="921"/>
        <v xml:space="preserve"> </v>
      </c>
      <c r="P1668" s="24">
        <f t="shared" si="922"/>
        <v>0</v>
      </c>
      <c r="Q1668" s="25">
        <f t="shared" si="923"/>
        <v>0</v>
      </c>
      <c r="R1668" s="26">
        <f t="shared" si="924"/>
        <v>0</v>
      </c>
      <c r="S1668" s="24" t="str">
        <f t="shared" si="925"/>
        <v/>
      </c>
      <c r="T1668" s="24" t="str">
        <f t="shared" si="926"/>
        <v/>
      </c>
      <c r="U1668" s="24" t="str">
        <f t="shared" si="927"/>
        <v/>
      </c>
      <c r="V1668" s="24" t="str">
        <f t="shared" si="928"/>
        <v/>
      </c>
      <c r="W1668" s="24" t="str">
        <f t="shared" si="929"/>
        <v/>
      </c>
      <c r="X1668" s="24" t="str">
        <f t="shared" si="930"/>
        <v/>
      </c>
      <c r="Y1668" s="24" t="str">
        <f t="shared" si="931"/>
        <v/>
      </c>
      <c r="Z1668" s="24" t="str">
        <f t="shared" si="932"/>
        <v/>
      </c>
      <c r="AA1668" s="24" t="b">
        <f t="shared" si="933"/>
        <v>0</v>
      </c>
      <c r="AB1668" s="34" t="str">
        <f t="shared" si="934"/>
        <v/>
      </c>
      <c r="AC1668" s="34">
        <f t="shared" si="935"/>
        <v>0</v>
      </c>
      <c r="AD1668" s="34">
        <f t="shared" si="936"/>
        <v>0</v>
      </c>
      <c r="AE1668" s="34" t="str">
        <f t="shared" si="937"/>
        <v xml:space="preserve"> 0</v>
      </c>
      <c r="AF1668" s="34">
        <f t="shared" si="938"/>
        <v>0</v>
      </c>
      <c r="AG1668" s="34">
        <f t="shared" si="939"/>
        <v>0</v>
      </c>
      <c r="AH1668" s="34" t="str">
        <f t="shared" si="940"/>
        <v/>
      </c>
      <c r="AI1668" s="172" t="str">
        <f>IF(AJ1668&lt;&gt;"",MAX(AI$3:AI1667)+1,"")</f>
        <v/>
      </c>
      <c r="AJ1668" s="172" t="str">
        <f t="shared" si="941"/>
        <v/>
      </c>
      <c r="AK1668" s="172" t="str">
        <f t="shared" si="942"/>
        <v/>
      </c>
      <c r="AL1668" s="172" t="str">
        <f t="shared" si="943"/>
        <v/>
      </c>
      <c r="AM1668" s="172" t="str">
        <f>IF(AN1668&lt;&gt;"",MAX(AM$3:AM1667)+1,"")</f>
        <v/>
      </c>
      <c r="AN1668" s="172" t="str">
        <f t="shared" si="944"/>
        <v/>
      </c>
      <c r="AO1668" s="172" t="str">
        <f t="shared" si="945"/>
        <v/>
      </c>
      <c r="AP1668" s="172" t="str">
        <f t="shared" si="946"/>
        <v/>
      </c>
      <c r="AQ1668" s="172" t="str">
        <f t="shared" si="947"/>
        <v/>
      </c>
      <c r="AR1668" s="172" t="str">
        <f>Table1[[#This Row],[Sex ]]&amp;Table1[[#This Row],[Month]]</f>
        <v/>
      </c>
    </row>
    <row r="1669" spans="2:44" x14ac:dyDescent="0.3">
      <c r="B1669" s="14"/>
      <c r="C1669" s="14"/>
      <c r="D1669" s="14"/>
      <c r="E1669" s="14"/>
      <c r="F1669" s="14"/>
      <c r="G1669" s="14"/>
      <c r="H1669" s="14"/>
      <c r="I1669" s="14"/>
      <c r="J1669" s="14"/>
      <c r="K1669" s="14"/>
      <c r="L1669" s="14"/>
      <c r="M1669" s="24" t="str">
        <f t="shared" si="919"/>
        <v/>
      </c>
      <c r="N1669" s="24" t="str">
        <f t="shared" si="920"/>
        <v/>
      </c>
      <c r="O1669" s="24" t="str">
        <f t="shared" si="921"/>
        <v xml:space="preserve"> </v>
      </c>
      <c r="P1669" s="24">
        <f t="shared" si="922"/>
        <v>0</v>
      </c>
      <c r="Q1669" s="25">
        <f t="shared" si="923"/>
        <v>0</v>
      </c>
      <c r="R1669" s="26">
        <f t="shared" si="924"/>
        <v>0</v>
      </c>
      <c r="S1669" s="24" t="str">
        <f t="shared" si="925"/>
        <v/>
      </c>
      <c r="T1669" s="24" t="str">
        <f t="shared" si="926"/>
        <v/>
      </c>
      <c r="U1669" s="24" t="str">
        <f t="shared" si="927"/>
        <v/>
      </c>
      <c r="V1669" s="24" t="str">
        <f t="shared" si="928"/>
        <v/>
      </c>
      <c r="W1669" s="24" t="str">
        <f t="shared" si="929"/>
        <v/>
      </c>
      <c r="X1669" s="24" t="str">
        <f t="shared" si="930"/>
        <v/>
      </c>
      <c r="Y1669" s="24" t="str">
        <f t="shared" si="931"/>
        <v/>
      </c>
      <c r="Z1669" s="24" t="str">
        <f t="shared" si="932"/>
        <v/>
      </c>
      <c r="AA1669" s="24" t="b">
        <f t="shared" si="933"/>
        <v>0</v>
      </c>
      <c r="AB1669" s="34" t="str">
        <f t="shared" si="934"/>
        <v/>
      </c>
      <c r="AC1669" s="34">
        <f t="shared" si="935"/>
        <v>0</v>
      </c>
      <c r="AD1669" s="34">
        <f t="shared" si="936"/>
        <v>0</v>
      </c>
      <c r="AE1669" s="34" t="str">
        <f t="shared" si="937"/>
        <v xml:space="preserve"> 0</v>
      </c>
      <c r="AF1669" s="34">
        <f t="shared" si="938"/>
        <v>0</v>
      </c>
      <c r="AG1669" s="34">
        <f t="shared" si="939"/>
        <v>0</v>
      </c>
      <c r="AH1669" s="34" t="str">
        <f t="shared" si="940"/>
        <v/>
      </c>
      <c r="AI1669" s="172" t="str">
        <f>IF(AJ1669&lt;&gt;"",MAX(AI$3:AI1668)+1,"")</f>
        <v/>
      </c>
      <c r="AJ1669" s="172" t="str">
        <f t="shared" si="941"/>
        <v/>
      </c>
      <c r="AK1669" s="172" t="str">
        <f t="shared" si="942"/>
        <v/>
      </c>
      <c r="AL1669" s="172" t="str">
        <f t="shared" si="943"/>
        <v/>
      </c>
      <c r="AM1669" s="172" t="str">
        <f>IF(AN1669&lt;&gt;"",MAX(AM$3:AM1668)+1,"")</f>
        <v/>
      </c>
      <c r="AN1669" s="172" t="str">
        <f t="shared" si="944"/>
        <v/>
      </c>
      <c r="AO1669" s="172" t="str">
        <f t="shared" si="945"/>
        <v/>
      </c>
      <c r="AP1669" s="172" t="str">
        <f t="shared" si="946"/>
        <v/>
      </c>
      <c r="AQ1669" s="172" t="str">
        <f t="shared" si="947"/>
        <v/>
      </c>
      <c r="AR1669" s="172" t="str">
        <f>Table1[[#This Row],[Sex ]]&amp;Table1[[#This Row],[Month]]</f>
        <v/>
      </c>
    </row>
    <row r="1670" spans="2:44" x14ac:dyDescent="0.3">
      <c r="B1670" s="14"/>
      <c r="C1670" s="14"/>
      <c r="D1670" s="14"/>
      <c r="E1670" s="14"/>
      <c r="F1670" s="14"/>
      <c r="G1670" s="14"/>
      <c r="H1670" s="14"/>
      <c r="I1670" s="14"/>
      <c r="J1670" s="14"/>
      <c r="K1670" s="14"/>
      <c r="L1670" s="14"/>
      <c r="M1670" s="24" t="str">
        <f t="shared" si="919"/>
        <v/>
      </c>
      <c r="N1670" s="24" t="str">
        <f t="shared" si="920"/>
        <v/>
      </c>
      <c r="O1670" s="24" t="str">
        <f t="shared" si="921"/>
        <v xml:space="preserve"> </v>
      </c>
      <c r="P1670" s="24">
        <f t="shared" si="922"/>
        <v>0</v>
      </c>
      <c r="Q1670" s="25">
        <f t="shared" si="923"/>
        <v>0</v>
      </c>
      <c r="R1670" s="26">
        <f t="shared" si="924"/>
        <v>0</v>
      </c>
      <c r="S1670" s="24" t="str">
        <f t="shared" si="925"/>
        <v/>
      </c>
      <c r="T1670" s="24" t="str">
        <f t="shared" si="926"/>
        <v/>
      </c>
      <c r="U1670" s="24" t="str">
        <f t="shared" si="927"/>
        <v/>
      </c>
      <c r="V1670" s="24" t="str">
        <f t="shared" si="928"/>
        <v/>
      </c>
      <c r="W1670" s="24" t="str">
        <f t="shared" si="929"/>
        <v/>
      </c>
      <c r="X1670" s="24" t="str">
        <f t="shared" si="930"/>
        <v/>
      </c>
      <c r="Y1670" s="24" t="str">
        <f t="shared" si="931"/>
        <v/>
      </c>
      <c r="Z1670" s="24" t="str">
        <f t="shared" si="932"/>
        <v/>
      </c>
      <c r="AA1670" s="24" t="b">
        <f t="shared" si="933"/>
        <v>0</v>
      </c>
      <c r="AB1670" s="34" t="str">
        <f t="shared" si="934"/>
        <v/>
      </c>
      <c r="AC1670" s="34">
        <f t="shared" si="935"/>
        <v>0</v>
      </c>
      <c r="AD1670" s="34">
        <f t="shared" si="936"/>
        <v>0</v>
      </c>
      <c r="AE1670" s="34" t="str">
        <f t="shared" si="937"/>
        <v xml:space="preserve"> 0</v>
      </c>
      <c r="AF1670" s="34">
        <f t="shared" si="938"/>
        <v>0</v>
      </c>
      <c r="AG1670" s="34">
        <f t="shared" si="939"/>
        <v>0</v>
      </c>
      <c r="AH1670" s="34" t="str">
        <f t="shared" si="940"/>
        <v/>
      </c>
      <c r="AI1670" s="172" t="str">
        <f>IF(AJ1670&lt;&gt;"",MAX(AI$3:AI1669)+1,"")</f>
        <v/>
      </c>
      <c r="AJ1670" s="172" t="str">
        <f t="shared" si="941"/>
        <v/>
      </c>
      <c r="AK1670" s="172" t="str">
        <f t="shared" si="942"/>
        <v/>
      </c>
      <c r="AL1670" s="172" t="str">
        <f t="shared" si="943"/>
        <v/>
      </c>
      <c r="AM1670" s="172" t="str">
        <f>IF(AN1670&lt;&gt;"",MAX(AM$3:AM1669)+1,"")</f>
        <v/>
      </c>
      <c r="AN1670" s="172" t="str">
        <f t="shared" si="944"/>
        <v/>
      </c>
      <c r="AO1670" s="172" t="str">
        <f t="shared" si="945"/>
        <v/>
      </c>
      <c r="AP1670" s="172" t="str">
        <f t="shared" si="946"/>
        <v/>
      </c>
      <c r="AQ1670" s="172" t="str">
        <f t="shared" si="947"/>
        <v/>
      </c>
      <c r="AR1670" s="172" t="str">
        <f>Table1[[#This Row],[Sex ]]&amp;Table1[[#This Row],[Month]]</f>
        <v/>
      </c>
    </row>
    <row r="1671" spans="2:44" x14ac:dyDescent="0.3">
      <c r="B1671" s="14"/>
      <c r="C1671" s="14"/>
      <c r="D1671" s="14"/>
      <c r="E1671" s="14"/>
      <c r="F1671" s="14"/>
      <c r="G1671" s="14"/>
      <c r="H1671" s="14"/>
      <c r="I1671" s="14"/>
      <c r="J1671" s="14"/>
      <c r="K1671" s="14"/>
      <c r="L1671" s="14"/>
      <c r="M1671" s="24" t="str">
        <f t="shared" si="919"/>
        <v/>
      </c>
      <c r="N1671" s="24" t="str">
        <f t="shared" si="920"/>
        <v/>
      </c>
      <c r="O1671" s="24" t="str">
        <f t="shared" si="921"/>
        <v xml:space="preserve"> </v>
      </c>
      <c r="P1671" s="24">
        <f t="shared" si="922"/>
        <v>0</v>
      </c>
      <c r="Q1671" s="25">
        <f t="shared" si="923"/>
        <v>0</v>
      </c>
      <c r="R1671" s="26">
        <f t="shared" si="924"/>
        <v>0</v>
      </c>
      <c r="S1671" s="24" t="str">
        <f t="shared" si="925"/>
        <v/>
      </c>
      <c r="T1671" s="24" t="str">
        <f t="shared" si="926"/>
        <v/>
      </c>
      <c r="U1671" s="24" t="str">
        <f t="shared" si="927"/>
        <v/>
      </c>
      <c r="V1671" s="24" t="str">
        <f t="shared" si="928"/>
        <v/>
      </c>
      <c r="W1671" s="24" t="str">
        <f t="shared" si="929"/>
        <v/>
      </c>
      <c r="X1671" s="24" t="str">
        <f t="shared" si="930"/>
        <v/>
      </c>
      <c r="Y1671" s="24" t="str">
        <f t="shared" si="931"/>
        <v/>
      </c>
      <c r="Z1671" s="24" t="str">
        <f t="shared" si="932"/>
        <v/>
      </c>
      <c r="AA1671" s="24" t="b">
        <f t="shared" si="933"/>
        <v>0</v>
      </c>
      <c r="AB1671" s="34" t="str">
        <f t="shared" si="934"/>
        <v/>
      </c>
      <c r="AC1671" s="34">
        <f t="shared" si="935"/>
        <v>0</v>
      </c>
      <c r="AD1671" s="34">
        <f t="shared" si="936"/>
        <v>0</v>
      </c>
      <c r="AE1671" s="34" t="str">
        <f t="shared" si="937"/>
        <v xml:space="preserve"> 0</v>
      </c>
      <c r="AF1671" s="34">
        <f t="shared" si="938"/>
        <v>0</v>
      </c>
      <c r="AG1671" s="34">
        <f t="shared" si="939"/>
        <v>0</v>
      </c>
      <c r="AH1671" s="34" t="str">
        <f t="shared" si="940"/>
        <v/>
      </c>
      <c r="AI1671" s="172" t="str">
        <f>IF(AJ1671&lt;&gt;"",MAX(AI$3:AI1670)+1,"")</f>
        <v/>
      </c>
      <c r="AJ1671" s="172" t="str">
        <f t="shared" si="941"/>
        <v/>
      </c>
      <c r="AK1671" s="172" t="str">
        <f t="shared" si="942"/>
        <v/>
      </c>
      <c r="AL1671" s="172" t="str">
        <f t="shared" si="943"/>
        <v/>
      </c>
      <c r="AM1671" s="172" t="str">
        <f>IF(AN1671&lt;&gt;"",MAX(AM$3:AM1670)+1,"")</f>
        <v/>
      </c>
      <c r="AN1671" s="172" t="str">
        <f t="shared" si="944"/>
        <v/>
      </c>
      <c r="AO1671" s="172" t="str">
        <f t="shared" si="945"/>
        <v/>
      </c>
      <c r="AP1671" s="172" t="str">
        <f t="shared" si="946"/>
        <v/>
      </c>
      <c r="AQ1671" s="172" t="str">
        <f t="shared" si="947"/>
        <v/>
      </c>
      <c r="AR1671" s="172" t="str">
        <f>Table1[[#This Row],[Sex ]]&amp;Table1[[#This Row],[Month]]</f>
        <v/>
      </c>
    </row>
    <row r="1672" spans="2:44" x14ac:dyDescent="0.3">
      <c r="B1672" s="14"/>
      <c r="C1672" s="14"/>
      <c r="D1672" s="14"/>
      <c r="E1672" s="14"/>
      <c r="F1672" s="14"/>
      <c r="G1672" s="14"/>
      <c r="H1672" s="14"/>
      <c r="I1672" s="14"/>
      <c r="J1672" s="14"/>
      <c r="K1672" s="14"/>
      <c r="L1672" s="14"/>
      <c r="M1672" s="24" t="str">
        <f t="shared" si="919"/>
        <v/>
      </c>
      <c r="N1672" s="24" t="str">
        <f t="shared" si="920"/>
        <v/>
      </c>
      <c r="O1672" s="24" t="str">
        <f t="shared" si="921"/>
        <v xml:space="preserve"> </v>
      </c>
      <c r="P1672" s="24">
        <f t="shared" si="922"/>
        <v>0</v>
      </c>
      <c r="Q1672" s="25">
        <f t="shared" si="923"/>
        <v>0</v>
      </c>
      <c r="R1672" s="26">
        <f t="shared" si="924"/>
        <v>0</v>
      </c>
      <c r="S1672" s="24" t="str">
        <f t="shared" si="925"/>
        <v/>
      </c>
      <c r="T1672" s="24" t="str">
        <f t="shared" si="926"/>
        <v/>
      </c>
      <c r="U1672" s="24" t="str">
        <f t="shared" si="927"/>
        <v/>
      </c>
      <c r="V1672" s="24" t="str">
        <f t="shared" si="928"/>
        <v/>
      </c>
      <c r="W1672" s="24" t="str">
        <f t="shared" si="929"/>
        <v/>
      </c>
      <c r="X1672" s="24" t="str">
        <f t="shared" si="930"/>
        <v/>
      </c>
      <c r="Y1672" s="24" t="str">
        <f t="shared" si="931"/>
        <v/>
      </c>
      <c r="Z1672" s="24" t="str">
        <f t="shared" si="932"/>
        <v/>
      </c>
      <c r="AA1672" s="24" t="b">
        <f t="shared" si="933"/>
        <v>0</v>
      </c>
      <c r="AB1672" s="34" t="str">
        <f t="shared" si="934"/>
        <v/>
      </c>
      <c r="AC1672" s="34">
        <f t="shared" si="935"/>
        <v>0</v>
      </c>
      <c r="AD1672" s="34">
        <f t="shared" si="936"/>
        <v>0</v>
      </c>
      <c r="AE1672" s="34" t="str">
        <f t="shared" si="937"/>
        <v xml:space="preserve"> 0</v>
      </c>
      <c r="AF1672" s="34">
        <f t="shared" si="938"/>
        <v>0</v>
      </c>
      <c r="AG1672" s="34">
        <f t="shared" si="939"/>
        <v>0</v>
      </c>
      <c r="AH1672" s="34" t="str">
        <f t="shared" si="940"/>
        <v/>
      </c>
      <c r="AI1672" s="172" t="str">
        <f>IF(AJ1672&lt;&gt;"",MAX(AI$3:AI1671)+1,"")</f>
        <v/>
      </c>
      <c r="AJ1672" s="172" t="str">
        <f t="shared" si="941"/>
        <v/>
      </c>
      <c r="AK1672" s="172" t="str">
        <f t="shared" si="942"/>
        <v/>
      </c>
      <c r="AL1672" s="172" t="str">
        <f t="shared" si="943"/>
        <v/>
      </c>
      <c r="AM1672" s="172" t="str">
        <f>IF(AN1672&lt;&gt;"",MAX(AM$3:AM1671)+1,"")</f>
        <v/>
      </c>
      <c r="AN1672" s="172" t="str">
        <f t="shared" si="944"/>
        <v/>
      </c>
      <c r="AO1672" s="172" t="str">
        <f t="shared" si="945"/>
        <v/>
      </c>
      <c r="AP1672" s="172" t="str">
        <f t="shared" si="946"/>
        <v/>
      </c>
      <c r="AQ1672" s="172" t="str">
        <f t="shared" si="947"/>
        <v/>
      </c>
      <c r="AR1672" s="172" t="str">
        <f>Table1[[#This Row],[Sex ]]&amp;Table1[[#This Row],[Month]]</f>
        <v/>
      </c>
    </row>
    <row r="1673" spans="2:44" x14ac:dyDescent="0.3">
      <c r="B1673" s="14"/>
      <c r="C1673" s="14"/>
      <c r="D1673" s="14"/>
      <c r="E1673" s="14"/>
      <c r="F1673" s="14"/>
      <c r="G1673" s="14"/>
      <c r="H1673" s="14"/>
      <c r="I1673" s="14"/>
      <c r="J1673" s="14"/>
      <c r="K1673" s="14"/>
      <c r="L1673" s="14"/>
      <c r="M1673" s="24" t="str">
        <f t="shared" si="919"/>
        <v/>
      </c>
      <c r="N1673" s="24" t="str">
        <f t="shared" si="920"/>
        <v/>
      </c>
      <c r="O1673" s="24" t="str">
        <f t="shared" si="921"/>
        <v xml:space="preserve"> </v>
      </c>
      <c r="P1673" s="24">
        <f t="shared" si="922"/>
        <v>0</v>
      </c>
      <c r="Q1673" s="25">
        <f t="shared" si="923"/>
        <v>0</v>
      </c>
      <c r="R1673" s="26">
        <f t="shared" si="924"/>
        <v>0</v>
      </c>
      <c r="S1673" s="24" t="str">
        <f t="shared" si="925"/>
        <v/>
      </c>
      <c r="T1673" s="24" t="str">
        <f t="shared" si="926"/>
        <v/>
      </c>
      <c r="U1673" s="24" t="str">
        <f t="shared" si="927"/>
        <v/>
      </c>
      <c r="V1673" s="24" t="str">
        <f t="shared" si="928"/>
        <v/>
      </c>
      <c r="W1673" s="24" t="str">
        <f t="shared" si="929"/>
        <v/>
      </c>
      <c r="X1673" s="24" t="str">
        <f t="shared" si="930"/>
        <v/>
      </c>
      <c r="Y1673" s="24" t="str">
        <f t="shared" si="931"/>
        <v/>
      </c>
      <c r="Z1673" s="24" t="str">
        <f t="shared" si="932"/>
        <v/>
      </c>
      <c r="AA1673" s="24" t="b">
        <f t="shared" si="933"/>
        <v>0</v>
      </c>
      <c r="AB1673" s="34" t="str">
        <f t="shared" si="934"/>
        <v/>
      </c>
      <c r="AC1673" s="34">
        <f t="shared" si="935"/>
        <v>0</v>
      </c>
      <c r="AD1673" s="34">
        <f t="shared" si="936"/>
        <v>0</v>
      </c>
      <c r="AE1673" s="34" t="str">
        <f t="shared" si="937"/>
        <v xml:space="preserve"> 0</v>
      </c>
      <c r="AF1673" s="34">
        <f t="shared" si="938"/>
        <v>0</v>
      </c>
      <c r="AG1673" s="34">
        <f t="shared" si="939"/>
        <v>0</v>
      </c>
      <c r="AH1673" s="34" t="str">
        <f t="shared" si="940"/>
        <v/>
      </c>
      <c r="AI1673" s="172" t="str">
        <f>IF(AJ1673&lt;&gt;"",MAX(AI$3:AI1672)+1,"")</f>
        <v/>
      </c>
      <c r="AJ1673" s="172" t="str">
        <f t="shared" si="941"/>
        <v/>
      </c>
      <c r="AK1673" s="172" t="str">
        <f t="shared" si="942"/>
        <v/>
      </c>
      <c r="AL1673" s="172" t="str">
        <f t="shared" si="943"/>
        <v/>
      </c>
      <c r="AM1673" s="172" t="str">
        <f>IF(AN1673&lt;&gt;"",MAX(AM$3:AM1672)+1,"")</f>
        <v/>
      </c>
      <c r="AN1673" s="172" t="str">
        <f t="shared" si="944"/>
        <v/>
      </c>
      <c r="AO1673" s="172" t="str">
        <f t="shared" si="945"/>
        <v/>
      </c>
      <c r="AP1673" s="172" t="str">
        <f t="shared" si="946"/>
        <v/>
      </c>
      <c r="AQ1673" s="172" t="str">
        <f t="shared" si="947"/>
        <v/>
      </c>
      <c r="AR1673" s="172" t="str">
        <f>Table1[[#This Row],[Sex ]]&amp;Table1[[#This Row],[Month]]</f>
        <v/>
      </c>
    </row>
    <row r="1674" spans="2:44" x14ac:dyDescent="0.3">
      <c r="B1674" s="14"/>
      <c r="C1674" s="14"/>
      <c r="D1674" s="14"/>
      <c r="E1674" s="14"/>
      <c r="F1674" s="14"/>
      <c r="G1674" s="14"/>
      <c r="H1674" s="14"/>
      <c r="I1674" s="14"/>
      <c r="J1674" s="14"/>
      <c r="K1674" s="14"/>
      <c r="L1674" s="14"/>
      <c r="M1674" s="24" t="str">
        <f t="shared" si="919"/>
        <v/>
      </c>
      <c r="N1674" s="24" t="str">
        <f t="shared" si="920"/>
        <v/>
      </c>
      <c r="O1674" s="24" t="str">
        <f t="shared" si="921"/>
        <v xml:space="preserve"> </v>
      </c>
      <c r="P1674" s="24">
        <f t="shared" si="922"/>
        <v>0</v>
      </c>
      <c r="Q1674" s="25">
        <f t="shared" si="923"/>
        <v>0</v>
      </c>
      <c r="R1674" s="26">
        <f t="shared" si="924"/>
        <v>0</v>
      </c>
      <c r="S1674" s="24" t="str">
        <f t="shared" si="925"/>
        <v/>
      </c>
      <c r="T1674" s="24" t="str">
        <f t="shared" si="926"/>
        <v/>
      </c>
      <c r="U1674" s="24" t="str">
        <f t="shared" si="927"/>
        <v/>
      </c>
      <c r="V1674" s="24" t="str">
        <f t="shared" si="928"/>
        <v/>
      </c>
      <c r="W1674" s="24" t="str">
        <f t="shared" si="929"/>
        <v/>
      </c>
      <c r="X1674" s="24" t="str">
        <f t="shared" si="930"/>
        <v/>
      </c>
      <c r="Y1674" s="24" t="str">
        <f t="shared" si="931"/>
        <v/>
      </c>
      <c r="Z1674" s="24" t="str">
        <f t="shared" si="932"/>
        <v/>
      </c>
      <c r="AA1674" s="24" t="b">
        <f t="shared" si="933"/>
        <v>0</v>
      </c>
      <c r="AB1674" s="34" t="str">
        <f t="shared" si="934"/>
        <v/>
      </c>
      <c r="AC1674" s="34">
        <f t="shared" si="935"/>
        <v>0</v>
      </c>
      <c r="AD1674" s="34">
        <f t="shared" si="936"/>
        <v>0</v>
      </c>
      <c r="AE1674" s="34" t="str">
        <f t="shared" si="937"/>
        <v xml:space="preserve"> 0</v>
      </c>
      <c r="AF1674" s="34">
        <f t="shared" si="938"/>
        <v>0</v>
      </c>
      <c r="AG1674" s="34">
        <f t="shared" si="939"/>
        <v>0</v>
      </c>
      <c r="AH1674" s="34" t="str">
        <f t="shared" si="940"/>
        <v/>
      </c>
      <c r="AI1674" s="172" t="str">
        <f>IF(AJ1674&lt;&gt;"",MAX(AI$3:AI1673)+1,"")</f>
        <v/>
      </c>
      <c r="AJ1674" s="172" t="str">
        <f t="shared" si="941"/>
        <v/>
      </c>
      <c r="AK1674" s="172" t="str">
        <f t="shared" si="942"/>
        <v/>
      </c>
      <c r="AL1674" s="172" t="str">
        <f t="shared" si="943"/>
        <v/>
      </c>
      <c r="AM1674" s="172" t="str">
        <f>IF(AN1674&lt;&gt;"",MAX(AM$3:AM1673)+1,"")</f>
        <v/>
      </c>
      <c r="AN1674" s="172" t="str">
        <f t="shared" si="944"/>
        <v/>
      </c>
      <c r="AO1674" s="172" t="str">
        <f t="shared" si="945"/>
        <v/>
      </c>
      <c r="AP1674" s="172" t="str">
        <f t="shared" si="946"/>
        <v/>
      </c>
      <c r="AQ1674" s="172" t="str">
        <f t="shared" si="947"/>
        <v/>
      </c>
      <c r="AR1674" s="172" t="str">
        <f>Table1[[#This Row],[Sex ]]&amp;Table1[[#This Row],[Month]]</f>
        <v/>
      </c>
    </row>
    <row r="1675" spans="2:44" x14ac:dyDescent="0.3">
      <c r="B1675" s="14"/>
      <c r="C1675" s="14"/>
      <c r="D1675" s="14"/>
      <c r="E1675" s="14"/>
      <c r="F1675" s="14"/>
      <c r="G1675" s="14"/>
      <c r="H1675" s="14"/>
      <c r="I1675" s="14"/>
      <c r="J1675" s="14"/>
      <c r="K1675" s="14"/>
      <c r="L1675" s="14"/>
      <c r="M1675" s="24" t="str">
        <f t="shared" si="919"/>
        <v/>
      </c>
      <c r="N1675" s="24" t="str">
        <f t="shared" si="920"/>
        <v/>
      </c>
      <c r="O1675" s="24" t="str">
        <f t="shared" si="921"/>
        <v xml:space="preserve"> </v>
      </c>
      <c r="P1675" s="24">
        <f t="shared" si="922"/>
        <v>0</v>
      </c>
      <c r="Q1675" s="25">
        <f t="shared" si="923"/>
        <v>0</v>
      </c>
      <c r="R1675" s="26">
        <f t="shared" si="924"/>
        <v>0</v>
      </c>
      <c r="S1675" s="24" t="str">
        <f t="shared" si="925"/>
        <v/>
      </c>
      <c r="T1675" s="24" t="str">
        <f t="shared" si="926"/>
        <v/>
      </c>
      <c r="U1675" s="24" t="str">
        <f t="shared" si="927"/>
        <v/>
      </c>
      <c r="V1675" s="24" t="str">
        <f t="shared" si="928"/>
        <v/>
      </c>
      <c r="W1675" s="24" t="str">
        <f t="shared" si="929"/>
        <v/>
      </c>
      <c r="X1675" s="24" t="str">
        <f t="shared" si="930"/>
        <v/>
      </c>
      <c r="Y1675" s="24" t="str">
        <f t="shared" si="931"/>
        <v/>
      </c>
      <c r="Z1675" s="24" t="str">
        <f t="shared" si="932"/>
        <v/>
      </c>
      <c r="AA1675" s="24" t="b">
        <f t="shared" si="933"/>
        <v>0</v>
      </c>
      <c r="AB1675" s="34" t="str">
        <f t="shared" si="934"/>
        <v/>
      </c>
      <c r="AC1675" s="34">
        <f t="shared" si="935"/>
        <v>0</v>
      </c>
      <c r="AD1675" s="34">
        <f t="shared" si="936"/>
        <v>0</v>
      </c>
      <c r="AE1675" s="34" t="str">
        <f t="shared" si="937"/>
        <v xml:space="preserve"> 0</v>
      </c>
      <c r="AF1675" s="34">
        <f t="shared" si="938"/>
        <v>0</v>
      </c>
      <c r="AG1675" s="34">
        <f t="shared" si="939"/>
        <v>0</v>
      </c>
      <c r="AH1675" s="34" t="str">
        <f t="shared" si="940"/>
        <v/>
      </c>
      <c r="AI1675" s="172" t="str">
        <f>IF(AJ1675&lt;&gt;"",MAX(AI$3:AI1674)+1,"")</f>
        <v/>
      </c>
      <c r="AJ1675" s="172" t="str">
        <f t="shared" si="941"/>
        <v/>
      </c>
      <c r="AK1675" s="172" t="str">
        <f t="shared" si="942"/>
        <v/>
      </c>
      <c r="AL1675" s="172" t="str">
        <f t="shared" si="943"/>
        <v/>
      </c>
      <c r="AM1675" s="172" t="str">
        <f>IF(AN1675&lt;&gt;"",MAX(AM$3:AM1674)+1,"")</f>
        <v/>
      </c>
      <c r="AN1675" s="172" t="str">
        <f t="shared" si="944"/>
        <v/>
      </c>
      <c r="AO1675" s="172" t="str">
        <f t="shared" si="945"/>
        <v/>
      </c>
      <c r="AP1675" s="172" t="str">
        <f t="shared" si="946"/>
        <v/>
      </c>
      <c r="AQ1675" s="172" t="str">
        <f t="shared" si="947"/>
        <v/>
      </c>
      <c r="AR1675" s="172" t="str">
        <f>Table1[[#This Row],[Sex ]]&amp;Table1[[#This Row],[Month]]</f>
        <v/>
      </c>
    </row>
    <row r="1676" spans="2:44" x14ac:dyDescent="0.3">
      <c r="B1676" s="14"/>
      <c r="C1676" s="14"/>
      <c r="D1676" s="14"/>
      <c r="E1676" s="14"/>
      <c r="F1676" s="14"/>
      <c r="G1676" s="14"/>
      <c r="H1676" s="14"/>
      <c r="I1676" s="14"/>
      <c r="J1676" s="14"/>
      <c r="K1676" s="14"/>
      <c r="L1676" s="14"/>
      <c r="M1676" s="24" t="str">
        <f t="shared" si="919"/>
        <v/>
      </c>
      <c r="N1676" s="24" t="str">
        <f t="shared" si="920"/>
        <v/>
      </c>
      <c r="O1676" s="24" t="str">
        <f t="shared" si="921"/>
        <v xml:space="preserve"> </v>
      </c>
      <c r="P1676" s="24">
        <f t="shared" si="922"/>
        <v>0</v>
      </c>
      <c r="Q1676" s="25">
        <f t="shared" si="923"/>
        <v>0</v>
      </c>
      <c r="R1676" s="26">
        <f t="shared" si="924"/>
        <v>0</v>
      </c>
      <c r="S1676" s="24" t="str">
        <f t="shared" si="925"/>
        <v/>
      </c>
      <c r="T1676" s="24" t="str">
        <f t="shared" si="926"/>
        <v/>
      </c>
      <c r="U1676" s="24" t="str">
        <f t="shared" si="927"/>
        <v/>
      </c>
      <c r="V1676" s="24" t="str">
        <f t="shared" si="928"/>
        <v/>
      </c>
      <c r="W1676" s="24" t="str">
        <f t="shared" si="929"/>
        <v/>
      </c>
      <c r="X1676" s="24" t="str">
        <f t="shared" si="930"/>
        <v/>
      </c>
      <c r="Y1676" s="24" t="str">
        <f t="shared" si="931"/>
        <v/>
      </c>
      <c r="Z1676" s="24" t="str">
        <f t="shared" si="932"/>
        <v/>
      </c>
      <c r="AA1676" s="24" t="b">
        <f t="shared" si="933"/>
        <v>0</v>
      </c>
      <c r="AB1676" s="34" t="str">
        <f t="shared" si="934"/>
        <v/>
      </c>
      <c r="AC1676" s="34">
        <f t="shared" si="935"/>
        <v>0</v>
      </c>
      <c r="AD1676" s="34">
        <f t="shared" si="936"/>
        <v>0</v>
      </c>
      <c r="AE1676" s="34" t="str">
        <f t="shared" si="937"/>
        <v xml:space="preserve"> 0</v>
      </c>
      <c r="AF1676" s="34">
        <f t="shared" si="938"/>
        <v>0</v>
      </c>
      <c r="AG1676" s="34">
        <f t="shared" si="939"/>
        <v>0</v>
      </c>
      <c r="AH1676" s="34" t="str">
        <f t="shared" si="940"/>
        <v/>
      </c>
      <c r="AI1676" s="172" t="str">
        <f>IF(AJ1676&lt;&gt;"",MAX(AI$3:AI1675)+1,"")</f>
        <v/>
      </c>
      <c r="AJ1676" s="172" t="str">
        <f t="shared" si="941"/>
        <v/>
      </c>
      <c r="AK1676" s="172" t="str">
        <f t="shared" si="942"/>
        <v/>
      </c>
      <c r="AL1676" s="172" t="str">
        <f t="shared" si="943"/>
        <v/>
      </c>
      <c r="AM1676" s="172" t="str">
        <f>IF(AN1676&lt;&gt;"",MAX(AM$3:AM1675)+1,"")</f>
        <v/>
      </c>
      <c r="AN1676" s="172" t="str">
        <f t="shared" si="944"/>
        <v/>
      </c>
      <c r="AO1676" s="172" t="str">
        <f t="shared" si="945"/>
        <v/>
      </c>
      <c r="AP1676" s="172" t="str">
        <f t="shared" si="946"/>
        <v/>
      </c>
      <c r="AQ1676" s="172" t="str">
        <f t="shared" si="947"/>
        <v/>
      </c>
      <c r="AR1676" s="172" t="str">
        <f>Table1[[#This Row],[Sex ]]&amp;Table1[[#This Row],[Month]]</f>
        <v/>
      </c>
    </row>
    <row r="1677" spans="2:44" x14ac:dyDescent="0.3">
      <c r="B1677" s="14"/>
      <c r="C1677" s="14"/>
      <c r="D1677" s="14"/>
      <c r="E1677" s="14"/>
      <c r="F1677" s="14"/>
      <c r="G1677" s="14"/>
      <c r="H1677" s="14"/>
      <c r="I1677" s="14"/>
      <c r="J1677" s="14"/>
      <c r="K1677" s="14"/>
      <c r="L1677" s="14"/>
      <c r="M1677" s="24" t="str">
        <f t="shared" si="919"/>
        <v/>
      </c>
      <c r="N1677" s="24" t="str">
        <f t="shared" si="920"/>
        <v/>
      </c>
      <c r="O1677" s="24" t="str">
        <f t="shared" si="921"/>
        <v xml:space="preserve"> </v>
      </c>
      <c r="P1677" s="24">
        <f t="shared" si="922"/>
        <v>0</v>
      </c>
      <c r="Q1677" s="25">
        <f t="shared" si="923"/>
        <v>0</v>
      </c>
      <c r="R1677" s="26">
        <f t="shared" si="924"/>
        <v>0</v>
      </c>
      <c r="S1677" s="24" t="str">
        <f t="shared" si="925"/>
        <v/>
      </c>
      <c r="T1677" s="24" t="str">
        <f t="shared" si="926"/>
        <v/>
      </c>
      <c r="U1677" s="24" t="str">
        <f t="shared" si="927"/>
        <v/>
      </c>
      <c r="V1677" s="24" t="str">
        <f t="shared" si="928"/>
        <v/>
      </c>
      <c r="W1677" s="24" t="str">
        <f t="shared" si="929"/>
        <v/>
      </c>
      <c r="X1677" s="24" t="str">
        <f t="shared" si="930"/>
        <v/>
      </c>
      <c r="Y1677" s="24" t="str">
        <f t="shared" si="931"/>
        <v/>
      </c>
      <c r="Z1677" s="24" t="str">
        <f t="shared" si="932"/>
        <v/>
      </c>
      <c r="AA1677" s="24" t="b">
        <f t="shared" si="933"/>
        <v>0</v>
      </c>
      <c r="AB1677" s="34" t="str">
        <f t="shared" si="934"/>
        <v/>
      </c>
      <c r="AC1677" s="34">
        <f t="shared" si="935"/>
        <v>0</v>
      </c>
      <c r="AD1677" s="34">
        <f t="shared" si="936"/>
        <v>0</v>
      </c>
      <c r="AE1677" s="34" t="str">
        <f t="shared" si="937"/>
        <v xml:space="preserve"> 0</v>
      </c>
      <c r="AF1677" s="34">
        <f t="shared" si="938"/>
        <v>0</v>
      </c>
      <c r="AG1677" s="34">
        <f t="shared" si="939"/>
        <v>0</v>
      </c>
      <c r="AH1677" s="34" t="str">
        <f t="shared" si="940"/>
        <v/>
      </c>
      <c r="AI1677" s="172" t="str">
        <f>IF(AJ1677&lt;&gt;"",MAX(AI$3:AI1676)+1,"")</f>
        <v/>
      </c>
      <c r="AJ1677" s="172" t="str">
        <f t="shared" si="941"/>
        <v/>
      </c>
      <c r="AK1677" s="172" t="str">
        <f t="shared" si="942"/>
        <v/>
      </c>
      <c r="AL1677" s="172" t="str">
        <f t="shared" si="943"/>
        <v/>
      </c>
      <c r="AM1677" s="172" t="str">
        <f>IF(AN1677&lt;&gt;"",MAX(AM$3:AM1676)+1,"")</f>
        <v/>
      </c>
      <c r="AN1677" s="172" t="str">
        <f t="shared" si="944"/>
        <v/>
      </c>
      <c r="AO1677" s="172" t="str">
        <f t="shared" si="945"/>
        <v/>
      </c>
      <c r="AP1677" s="172" t="str">
        <f t="shared" si="946"/>
        <v/>
      </c>
      <c r="AQ1677" s="172" t="str">
        <f t="shared" si="947"/>
        <v/>
      </c>
      <c r="AR1677" s="172" t="str">
        <f>Table1[[#This Row],[Sex ]]&amp;Table1[[#This Row],[Month]]</f>
        <v/>
      </c>
    </row>
    <row r="1678" spans="2:44" x14ac:dyDescent="0.3">
      <c r="B1678" s="14"/>
      <c r="C1678" s="14"/>
      <c r="D1678" s="14"/>
      <c r="E1678" s="14"/>
      <c r="F1678" s="14"/>
      <c r="G1678" s="14"/>
      <c r="H1678" s="14"/>
      <c r="I1678" s="14"/>
      <c r="J1678" s="14"/>
      <c r="K1678" s="14"/>
      <c r="L1678" s="14"/>
      <c r="M1678" s="24" t="str">
        <f t="shared" si="919"/>
        <v/>
      </c>
      <c r="N1678" s="24" t="str">
        <f t="shared" si="920"/>
        <v/>
      </c>
      <c r="O1678" s="24" t="str">
        <f t="shared" si="921"/>
        <v xml:space="preserve"> </v>
      </c>
      <c r="P1678" s="24">
        <f t="shared" si="922"/>
        <v>0</v>
      </c>
      <c r="Q1678" s="25">
        <f t="shared" si="923"/>
        <v>0</v>
      </c>
      <c r="R1678" s="26">
        <f t="shared" si="924"/>
        <v>0</v>
      </c>
      <c r="S1678" s="24" t="str">
        <f t="shared" si="925"/>
        <v/>
      </c>
      <c r="T1678" s="24" t="str">
        <f t="shared" si="926"/>
        <v/>
      </c>
      <c r="U1678" s="24" t="str">
        <f t="shared" si="927"/>
        <v/>
      </c>
      <c r="V1678" s="24" t="str">
        <f t="shared" si="928"/>
        <v/>
      </c>
      <c r="W1678" s="24" t="str">
        <f t="shared" si="929"/>
        <v/>
      </c>
      <c r="X1678" s="24" t="str">
        <f t="shared" si="930"/>
        <v/>
      </c>
      <c r="Y1678" s="24" t="str">
        <f t="shared" si="931"/>
        <v/>
      </c>
      <c r="Z1678" s="24" t="str">
        <f t="shared" si="932"/>
        <v/>
      </c>
      <c r="AA1678" s="24" t="b">
        <f t="shared" si="933"/>
        <v>0</v>
      </c>
      <c r="AB1678" s="34" t="str">
        <f t="shared" si="934"/>
        <v/>
      </c>
      <c r="AC1678" s="34">
        <f t="shared" si="935"/>
        <v>0</v>
      </c>
      <c r="AD1678" s="34">
        <f t="shared" si="936"/>
        <v>0</v>
      </c>
      <c r="AE1678" s="34" t="str">
        <f t="shared" si="937"/>
        <v xml:space="preserve"> 0</v>
      </c>
      <c r="AF1678" s="34">
        <f t="shared" si="938"/>
        <v>0</v>
      </c>
      <c r="AG1678" s="34">
        <f t="shared" si="939"/>
        <v>0</v>
      </c>
      <c r="AH1678" s="34" t="str">
        <f t="shared" si="940"/>
        <v/>
      </c>
      <c r="AI1678" s="172" t="str">
        <f>IF(AJ1678&lt;&gt;"",MAX(AI$3:AI1677)+1,"")</f>
        <v/>
      </c>
      <c r="AJ1678" s="172" t="str">
        <f t="shared" si="941"/>
        <v/>
      </c>
      <c r="AK1678" s="172" t="str">
        <f t="shared" si="942"/>
        <v/>
      </c>
      <c r="AL1678" s="172" t="str">
        <f t="shared" si="943"/>
        <v/>
      </c>
      <c r="AM1678" s="172" t="str">
        <f>IF(AN1678&lt;&gt;"",MAX(AM$3:AM1677)+1,"")</f>
        <v/>
      </c>
      <c r="AN1678" s="172" t="str">
        <f t="shared" si="944"/>
        <v/>
      </c>
      <c r="AO1678" s="172" t="str">
        <f t="shared" si="945"/>
        <v/>
      </c>
      <c r="AP1678" s="172" t="str">
        <f t="shared" si="946"/>
        <v/>
      </c>
      <c r="AQ1678" s="172" t="str">
        <f t="shared" si="947"/>
        <v/>
      </c>
      <c r="AR1678" s="172" t="str">
        <f>Table1[[#This Row],[Sex ]]&amp;Table1[[#This Row],[Month]]</f>
        <v/>
      </c>
    </row>
    <row r="1679" spans="2:44" x14ac:dyDescent="0.3">
      <c r="B1679" s="14"/>
      <c r="C1679" s="14"/>
      <c r="D1679" s="14"/>
      <c r="E1679" s="14"/>
      <c r="F1679" s="14"/>
      <c r="G1679" s="14"/>
      <c r="H1679" s="14"/>
      <c r="I1679" s="14"/>
      <c r="J1679" s="14"/>
      <c r="K1679" s="14"/>
      <c r="L1679" s="14"/>
      <c r="M1679" s="24" t="str">
        <f t="shared" si="919"/>
        <v/>
      </c>
      <c r="N1679" s="24" t="str">
        <f t="shared" si="920"/>
        <v/>
      </c>
      <c r="O1679" s="24" t="str">
        <f t="shared" si="921"/>
        <v xml:space="preserve"> </v>
      </c>
      <c r="P1679" s="24">
        <f t="shared" si="922"/>
        <v>0</v>
      </c>
      <c r="Q1679" s="25">
        <f t="shared" si="923"/>
        <v>0</v>
      </c>
      <c r="R1679" s="26">
        <f t="shared" si="924"/>
        <v>0</v>
      </c>
      <c r="S1679" s="24" t="str">
        <f t="shared" si="925"/>
        <v/>
      </c>
      <c r="T1679" s="24" t="str">
        <f t="shared" si="926"/>
        <v/>
      </c>
      <c r="U1679" s="24" t="str">
        <f t="shared" si="927"/>
        <v/>
      </c>
      <c r="V1679" s="24" t="str">
        <f t="shared" si="928"/>
        <v/>
      </c>
      <c r="W1679" s="24" t="str">
        <f t="shared" si="929"/>
        <v/>
      </c>
      <c r="X1679" s="24" t="str">
        <f t="shared" si="930"/>
        <v/>
      </c>
      <c r="Y1679" s="24" t="str">
        <f t="shared" si="931"/>
        <v/>
      </c>
      <c r="Z1679" s="24" t="str">
        <f t="shared" si="932"/>
        <v/>
      </c>
      <c r="AA1679" s="24" t="b">
        <f t="shared" si="933"/>
        <v>0</v>
      </c>
      <c r="AB1679" s="34" t="str">
        <f t="shared" si="934"/>
        <v/>
      </c>
      <c r="AC1679" s="34">
        <f t="shared" si="935"/>
        <v>0</v>
      </c>
      <c r="AD1679" s="34">
        <f t="shared" si="936"/>
        <v>0</v>
      </c>
      <c r="AE1679" s="34" t="str">
        <f t="shared" si="937"/>
        <v xml:space="preserve"> 0</v>
      </c>
      <c r="AF1679" s="34">
        <f t="shared" si="938"/>
        <v>0</v>
      </c>
      <c r="AG1679" s="34">
        <f t="shared" si="939"/>
        <v>0</v>
      </c>
      <c r="AH1679" s="34" t="str">
        <f t="shared" si="940"/>
        <v/>
      </c>
      <c r="AI1679" s="172" t="str">
        <f>IF(AJ1679&lt;&gt;"",MAX(AI$3:AI1678)+1,"")</f>
        <v/>
      </c>
      <c r="AJ1679" s="172" t="str">
        <f t="shared" si="941"/>
        <v/>
      </c>
      <c r="AK1679" s="172" t="str">
        <f t="shared" si="942"/>
        <v/>
      </c>
      <c r="AL1679" s="172" t="str">
        <f t="shared" si="943"/>
        <v/>
      </c>
      <c r="AM1679" s="172" t="str">
        <f>IF(AN1679&lt;&gt;"",MAX(AM$3:AM1678)+1,"")</f>
        <v/>
      </c>
      <c r="AN1679" s="172" t="str">
        <f t="shared" si="944"/>
        <v/>
      </c>
      <c r="AO1679" s="172" t="str">
        <f t="shared" si="945"/>
        <v/>
      </c>
      <c r="AP1679" s="172" t="str">
        <f t="shared" si="946"/>
        <v/>
      </c>
      <c r="AQ1679" s="172" t="str">
        <f t="shared" si="947"/>
        <v/>
      </c>
      <c r="AR1679" s="172" t="str">
        <f>Table1[[#This Row],[Sex ]]&amp;Table1[[#This Row],[Month]]</f>
        <v/>
      </c>
    </row>
    <row r="1680" spans="2:44" x14ac:dyDescent="0.3">
      <c r="B1680" s="14"/>
      <c r="C1680" s="14"/>
      <c r="D1680" s="14"/>
      <c r="E1680" s="14"/>
      <c r="F1680" s="14"/>
      <c r="G1680" s="14"/>
      <c r="H1680" s="14"/>
      <c r="I1680" s="14"/>
      <c r="J1680" s="14"/>
      <c r="K1680" s="14"/>
      <c r="L1680" s="14"/>
      <c r="M1680" s="24" t="str">
        <f t="shared" si="919"/>
        <v/>
      </c>
      <c r="N1680" s="24" t="str">
        <f t="shared" si="920"/>
        <v/>
      </c>
      <c r="O1680" s="24" t="str">
        <f t="shared" si="921"/>
        <v xml:space="preserve"> </v>
      </c>
      <c r="P1680" s="24">
        <f t="shared" si="922"/>
        <v>0</v>
      </c>
      <c r="Q1680" s="25">
        <f t="shared" si="923"/>
        <v>0</v>
      </c>
      <c r="R1680" s="26">
        <f t="shared" si="924"/>
        <v>0</v>
      </c>
      <c r="S1680" s="24" t="str">
        <f t="shared" si="925"/>
        <v/>
      </c>
      <c r="T1680" s="24" t="str">
        <f t="shared" si="926"/>
        <v/>
      </c>
      <c r="U1680" s="24" t="str">
        <f t="shared" si="927"/>
        <v/>
      </c>
      <c r="V1680" s="24" t="str">
        <f t="shared" si="928"/>
        <v/>
      </c>
      <c r="W1680" s="24" t="str">
        <f t="shared" si="929"/>
        <v/>
      </c>
      <c r="X1680" s="24" t="str">
        <f t="shared" si="930"/>
        <v/>
      </c>
      <c r="Y1680" s="24" t="str">
        <f t="shared" si="931"/>
        <v/>
      </c>
      <c r="Z1680" s="24" t="str">
        <f t="shared" si="932"/>
        <v/>
      </c>
      <c r="AA1680" s="24" t="b">
        <f t="shared" si="933"/>
        <v>0</v>
      </c>
      <c r="AB1680" s="34" t="str">
        <f t="shared" si="934"/>
        <v/>
      </c>
      <c r="AC1680" s="34">
        <f t="shared" si="935"/>
        <v>0</v>
      </c>
      <c r="AD1680" s="34">
        <f t="shared" si="936"/>
        <v>0</v>
      </c>
      <c r="AE1680" s="34" t="str">
        <f t="shared" si="937"/>
        <v xml:space="preserve"> 0</v>
      </c>
      <c r="AF1680" s="34">
        <f t="shared" si="938"/>
        <v>0</v>
      </c>
      <c r="AG1680" s="34">
        <f t="shared" si="939"/>
        <v>0</v>
      </c>
      <c r="AH1680" s="34" t="str">
        <f t="shared" si="940"/>
        <v/>
      </c>
      <c r="AI1680" s="172" t="str">
        <f>IF(AJ1680&lt;&gt;"",MAX(AI$3:AI1679)+1,"")</f>
        <v/>
      </c>
      <c r="AJ1680" s="172" t="str">
        <f t="shared" si="941"/>
        <v/>
      </c>
      <c r="AK1680" s="172" t="str">
        <f t="shared" si="942"/>
        <v/>
      </c>
      <c r="AL1680" s="172" t="str">
        <f t="shared" si="943"/>
        <v/>
      </c>
      <c r="AM1680" s="172" t="str">
        <f>IF(AN1680&lt;&gt;"",MAX(AM$3:AM1679)+1,"")</f>
        <v/>
      </c>
      <c r="AN1680" s="172" t="str">
        <f t="shared" si="944"/>
        <v/>
      </c>
      <c r="AO1680" s="172" t="str">
        <f t="shared" si="945"/>
        <v/>
      </c>
      <c r="AP1680" s="172" t="str">
        <f t="shared" si="946"/>
        <v/>
      </c>
      <c r="AQ1680" s="172" t="str">
        <f t="shared" si="947"/>
        <v/>
      </c>
      <c r="AR1680" s="172" t="str">
        <f>Table1[[#This Row],[Sex ]]&amp;Table1[[#This Row],[Month]]</f>
        <v/>
      </c>
    </row>
    <row r="1681" spans="2:44" x14ac:dyDescent="0.3">
      <c r="B1681" s="14"/>
      <c r="C1681" s="14"/>
      <c r="D1681" s="14"/>
      <c r="E1681" s="14"/>
      <c r="F1681" s="14"/>
      <c r="G1681" s="14"/>
      <c r="H1681" s="14"/>
      <c r="I1681" s="14"/>
      <c r="J1681" s="14"/>
      <c r="K1681" s="14"/>
      <c r="L1681" s="14"/>
      <c r="M1681" s="24" t="str">
        <f t="shared" si="919"/>
        <v/>
      </c>
      <c r="N1681" s="24" t="str">
        <f t="shared" si="920"/>
        <v/>
      </c>
      <c r="O1681" s="24" t="str">
        <f t="shared" si="921"/>
        <v xml:space="preserve"> </v>
      </c>
      <c r="P1681" s="24">
        <f t="shared" si="922"/>
        <v>0</v>
      </c>
      <c r="Q1681" s="25">
        <f t="shared" si="923"/>
        <v>0</v>
      </c>
      <c r="R1681" s="26">
        <f t="shared" si="924"/>
        <v>0</v>
      </c>
      <c r="S1681" s="24" t="str">
        <f t="shared" si="925"/>
        <v/>
      </c>
      <c r="T1681" s="24" t="str">
        <f t="shared" si="926"/>
        <v/>
      </c>
      <c r="U1681" s="24" t="str">
        <f t="shared" si="927"/>
        <v/>
      </c>
      <c r="V1681" s="24" t="str">
        <f t="shared" si="928"/>
        <v/>
      </c>
      <c r="W1681" s="24" t="str">
        <f t="shared" si="929"/>
        <v/>
      </c>
      <c r="X1681" s="24" t="str">
        <f t="shared" si="930"/>
        <v/>
      </c>
      <c r="Y1681" s="24" t="str">
        <f t="shared" si="931"/>
        <v/>
      </c>
      <c r="Z1681" s="24" t="str">
        <f t="shared" si="932"/>
        <v/>
      </c>
      <c r="AA1681" s="24" t="b">
        <f t="shared" si="933"/>
        <v>0</v>
      </c>
      <c r="AB1681" s="34" t="str">
        <f t="shared" si="934"/>
        <v/>
      </c>
      <c r="AC1681" s="34">
        <f t="shared" si="935"/>
        <v>0</v>
      </c>
      <c r="AD1681" s="34">
        <f t="shared" si="936"/>
        <v>0</v>
      </c>
      <c r="AE1681" s="34" t="str">
        <f t="shared" si="937"/>
        <v xml:space="preserve"> 0</v>
      </c>
      <c r="AF1681" s="34">
        <f t="shared" si="938"/>
        <v>0</v>
      </c>
      <c r="AG1681" s="34">
        <f t="shared" si="939"/>
        <v>0</v>
      </c>
      <c r="AH1681" s="34" t="str">
        <f t="shared" si="940"/>
        <v/>
      </c>
      <c r="AI1681" s="172" t="str">
        <f>IF(AJ1681&lt;&gt;"",MAX(AI$3:AI1680)+1,"")</f>
        <v/>
      </c>
      <c r="AJ1681" s="172" t="str">
        <f t="shared" si="941"/>
        <v/>
      </c>
      <c r="AK1681" s="172" t="str">
        <f t="shared" si="942"/>
        <v/>
      </c>
      <c r="AL1681" s="172" t="str">
        <f t="shared" si="943"/>
        <v/>
      </c>
      <c r="AM1681" s="172" t="str">
        <f>IF(AN1681&lt;&gt;"",MAX(AM$3:AM1680)+1,"")</f>
        <v/>
      </c>
      <c r="AN1681" s="172" t="str">
        <f t="shared" si="944"/>
        <v/>
      </c>
      <c r="AO1681" s="172" t="str">
        <f t="shared" si="945"/>
        <v/>
      </c>
      <c r="AP1681" s="172" t="str">
        <f t="shared" si="946"/>
        <v/>
      </c>
      <c r="AQ1681" s="172" t="str">
        <f t="shared" si="947"/>
        <v/>
      </c>
      <c r="AR1681" s="172" t="str">
        <f>Table1[[#This Row],[Sex ]]&amp;Table1[[#This Row],[Month]]</f>
        <v/>
      </c>
    </row>
    <row r="1682" spans="2:44" x14ac:dyDescent="0.3">
      <c r="B1682" s="14"/>
      <c r="C1682" s="14"/>
      <c r="D1682" s="14"/>
      <c r="E1682" s="14"/>
      <c r="F1682" s="14"/>
      <c r="G1682" s="14"/>
      <c r="H1682" s="14"/>
      <c r="I1682" s="14"/>
      <c r="J1682" s="14"/>
      <c r="K1682" s="14"/>
      <c r="L1682" s="14"/>
      <c r="M1682" s="24" t="str">
        <f t="shared" si="919"/>
        <v/>
      </c>
      <c r="N1682" s="24" t="str">
        <f t="shared" si="920"/>
        <v/>
      </c>
      <c r="O1682" s="24" t="str">
        <f t="shared" si="921"/>
        <v xml:space="preserve"> </v>
      </c>
      <c r="P1682" s="24">
        <f t="shared" si="922"/>
        <v>0</v>
      </c>
      <c r="Q1682" s="25">
        <f t="shared" si="923"/>
        <v>0</v>
      </c>
      <c r="R1682" s="26">
        <f t="shared" si="924"/>
        <v>0</v>
      </c>
      <c r="S1682" s="24" t="str">
        <f t="shared" si="925"/>
        <v/>
      </c>
      <c r="T1682" s="24" t="str">
        <f t="shared" si="926"/>
        <v/>
      </c>
      <c r="U1682" s="24" t="str">
        <f t="shared" si="927"/>
        <v/>
      </c>
      <c r="V1682" s="24" t="str">
        <f t="shared" si="928"/>
        <v/>
      </c>
      <c r="W1682" s="24" t="str">
        <f t="shared" si="929"/>
        <v/>
      </c>
      <c r="X1682" s="24" t="str">
        <f t="shared" si="930"/>
        <v/>
      </c>
      <c r="Y1682" s="24" t="str">
        <f t="shared" si="931"/>
        <v/>
      </c>
      <c r="Z1682" s="24" t="str">
        <f t="shared" si="932"/>
        <v/>
      </c>
      <c r="AA1682" s="24" t="b">
        <f t="shared" si="933"/>
        <v>0</v>
      </c>
      <c r="AB1682" s="34" t="str">
        <f t="shared" si="934"/>
        <v/>
      </c>
      <c r="AC1682" s="34">
        <f t="shared" si="935"/>
        <v>0</v>
      </c>
      <c r="AD1682" s="34">
        <f t="shared" si="936"/>
        <v>0</v>
      </c>
      <c r="AE1682" s="34" t="str">
        <f t="shared" si="937"/>
        <v xml:space="preserve"> 0</v>
      </c>
      <c r="AF1682" s="34">
        <f t="shared" si="938"/>
        <v>0</v>
      </c>
      <c r="AG1682" s="34">
        <f t="shared" si="939"/>
        <v>0</v>
      </c>
      <c r="AH1682" s="34" t="str">
        <f t="shared" si="940"/>
        <v/>
      </c>
      <c r="AI1682" s="172" t="str">
        <f>IF(AJ1682&lt;&gt;"",MAX(AI$3:AI1681)+1,"")</f>
        <v/>
      </c>
      <c r="AJ1682" s="172" t="str">
        <f t="shared" si="941"/>
        <v/>
      </c>
      <c r="AK1682" s="172" t="str">
        <f t="shared" si="942"/>
        <v/>
      </c>
      <c r="AL1682" s="172" t="str">
        <f t="shared" si="943"/>
        <v/>
      </c>
      <c r="AM1682" s="172" t="str">
        <f>IF(AN1682&lt;&gt;"",MAX(AM$3:AM1681)+1,"")</f>
        <v/>
      </c>
      <c r="AN1682" s="172" t="str">
        <f t="shared" si="944"/>
        <v/>
      </c>
      <c r="AO1682" s="172" t="str">
        <f t="shared" si="945"/>
        <v/>
      </c>
      <c r="AP1682" s="172" t="str">
        <f t="shared" si="946"/>
        <v/>
      </c>
      <c r="AQ1682" s="172" t="str">
        <f t="shared" si="947"/>
        <v/>
      </c>
      <c r="AR1682" s="172" t="str">
        <f>Table1[[#This Row],[Sex ]]&amp;Table1[[#This Row],[Month]]</f>
        <v/>
      </c>
    </row>
    <row r="1683" spans="2:44" x14ac:dyDescent="0.3">
      <c r="B1683" s="14"/>
      <c r="C1683" s="14"/>
      <c r="D1683" s="14"/>
      <c r="E1683" s="14"/>
      <c r="F1683" s="14"/>
      <c r="G1683" s="14"/>
      <c r="H1683" s="14"/>
      <c r="I1683" s="14"/>
      <c r="J1683" s="14"/>
      <c r="K1683" s="14"/>
      <c r="L1683" s="14"/>
      <c r="M1683" s="24" t="str">
        <f t="shared" si="919"/>
        <v/>
      </c>
      <c r="N1683" s="24" t="str">
        <f t="shared" si="920"/>
        <v/>
      </c>
      <c r="O1683" s="24" t="str">
        <f t="shared" si="921"/>
        <v xml:space="preserve"> </v>
      </c>
      <c r="P1683" s="24">
        <f t="shared" si="922"/>
        <v>0</v>
      </c>
      <c r="Q1683" s="25">
        <f t="shared" si="923"/>
        <v>0</v>
      </c>
      <c r="R1683" s="26">
        <f t="shared" si="924"/>
        <v>0</v>
      </c>
      <c r="S1683" s="24" t="str">
        <f t="shared" si="925"/>
        <v/>
      </c>
      <c r="T1683" s="24" t="str">
        <f t="shared" si="926"/>
        <v/>
      </c>
      <c r="U1683" s="24" t="str">
        <f t="shared" si="927"/>
        <v/>
      </c>
      <c r="V1683" s="24" t="str">
        <f t="shared" si="928"/>
        <v/>
      </c>
      <c r="W1683" s="24" t="str">
        <f t="shared" si="929"/>
        <v/>
      </c>
      <c r="X1683" s="24" t="str">
        <f t="shared" si="930"/>
        <v/>
      </c>
      <c r="Y1683" s="24" t="str">
        <f t="shared" si="931"/>
        <v/>
      </c>
      <c r="Z1683" s="24" t="str">
        <f t="shared" si="932"/>
        <v/>
      </c>
      <c r="AA1683" s="24" t="b">
        <f t="shared" si="933"/>
        <v>0</v>
      </c>
      <c r="AB1683" s="34" t="str">
        <f t="shared" si="934"/>
        <v/>
      </c>
      <c r="AC1683" s="34">
        <f t="shared" si="935"/>
        <v>0</v>
      </c>
      <c r="AD1683" s="34">
        <f t="shared" si="936"/>
        <v>0</v>
      </c>
      <c r="AE1683" s="34" t="str">
        <f t="shared" si="937"/>
        <v xml:space="preserve"> 0</v>
      </c>
      <c r="AF1683" s="34">
        <f t="shared" si="938"/>
        <v>0</v>
      </c>
      <c r="AG1683" s="34">
        <f t="shared" si="939"/>
        <v>0</v>
      </c>
      <c r="AH1683" s="34" t="str">
        <f t="shared" si="940"/>
        <v/>
      </c>
      <c r="AI1683" s="172" t="str">
        <f>IF(AJ1683&lt;&gt;"",MAX(AI$3:AI1682)+1,"")</f>
        <v/>
      </c>
      <c r="AJ1683" s="172" t="str">
        <f t="shared" si="941"/>
        <v/>
      </c>
      <c r="AK1683" s="172" t="str">
        <f t="shared" si="942"/>
        <v/>
      </c>
      <c r="AL1683" s="172" t="str">
        <f t="shared" si="943"/>
        <v/>
      </c>
      <c r="AM1683" s="172" t="str">
        <f>IF(AN1683&lt;&gt;"",MAX(AM$3:AM1682)+1,"")</f>
        <v/>
      </c>
      <c r="AN1683" s="172" t="str">
        <f t="shared" si="944"/>
        <v/>
      </c>
      <c r="AO1683" s="172" t="str">
        <f t="shared" si="945"/>
        <v/>
      </c>
      <c r="AP1683" s="172" t="str">
        <f t="shared" si="946"/>
        <v/>
      </c>
      <c r="AQ1683" s="172" t="str">
        <f t="shared" si="947"/>
        <v/>
      </c>
      <c r="AR1683" s="172" t="str">
        <f>Table1[[#This Row],[Sex ]]&amp;Table1[[#This Row],[Month]]</f>
        <v/>
      </c>
    </row>
    <row r="1684" spans="2:44" x14ac:dyDescent="0.3">
      <c r="B1684" s="14"/>
      <c r="C1684" s="14"/>
      <c r="D1684" s="14"/>
      <c r="E1684" s="14"/>
      <c r="F1684" s="14"/>
      <c r="G1684" s="14"/>
      <c r="H1684" s="14"/>
      <c r="I1684" s="14"/>
      <c r="J1684" s="14"/>
      <c r="K1684" s="14"/>
      <c r="L1684" s="14"/>
      <c r="M1684" s="24" t="str">
        <f t="shared" si="919"/>
        <v/>
      </c>
      <c r="N1684" s="24" t="str">
        <f t="shared" si="920"/>
        <v/>
      </c>
      <c r="O1684" s="24" t="str">
        <f t="shared" si="921"/>
        <v xml:space="preserve"> </v>
      </c>
      <c r="P1684" s="24">
        <f t="shared" si="922"/>
        <v>0</v>
      </c>
      <c r="Q1684" s="25">
        <f t="shared" si="923"/>
        <v>0</v>
      </c>
      <c r="R1684" s="26">
        <f t="shared" si="924"/>
        <v>0</v>
      </c>
      <c r="S1684" s="24" t="str">
        <f t="shared" si="925"/>
        <v/>
      </c>
      <c r="T1684" s="24" t="str">
        <f t="shared" si="926"/>
        <v/>
      </c>
      <c r="U1684" s="24" t="str">
        <f t="shared" si="927"/>
        <v/>
      </c>
      <c r="V1684" s="24" t="str">
        <f t="shared" si="928"/>
        <v/>
      </c>
      <c r="W1684" s="24" t="str">
        <f t="shared" si="929"/>
        <v/>
      </c>
      <c r="X1684" s="24" t="str">
        <f t="shared" si="930"/>
        <v/>
      </c>
      <c r="Y1684" s="24" t="str">
        <f t="shared" si="931"/>
        <v/>
      </c>
      <c r="Z1684" s="24" t="str">
        <f t="shared" si="932"/>
        <v/>
      </c>
      <c r="AA1684" s="24" t="b">
        <f t="shared" si="933"/>
        <v>0</v>
      </c>
      <c r="AB1684" s="34" t="str">
        <f t="shared" si="934"/>
        <v/>
      </c>
      <c r="AC1684" s="34">
        <f t="shared" si="935"/>
        <v>0</v>
      </c>
      <c r="AD1684" s="34">
        <f t="shared" si="936"/>
        <v>0</v>
      </c>
      <c r="AE1684" s="34" t="str">
        <f t="shared" si="937"/>
        <v xml:space="preserve"> 0</v>
      </c>
      <c r="AF1684" s="34">
        <f t="shared" si="938"/>
        <v>0</v>
      </c>
      <c r="AG1684" s="34">
        <f t="shared" si="939"/>
        <v>0</v>
      </c>
      <c r="AH1684" s="34" t="str">
        <f t="shared" si="940"/>
        <v/>
      </c>
      <c r="AI1684" s="172" t="str">
        <f>IF(AJ1684&lt;&gt;"",MAX(AI$3:AI1683)+1,"")</f>
        <v/>
      </c>
      <c r="AJ1684" s="172" t="str">
        <f t="shared" si="941"/>
        <v/>
      </c>
      <c r="AK1684" s="172" t="str">
        <f t="shared" si="942"/>
        <v/>
      </c>
      <c r="AL1684" s="172" t="str">
        <f t="shared" si="943"/>
        <v/>
      </c>
      <c r="AM1684" s="172" t="str">
        <f>IF(AN1684&lt;&gt;"",MAX(AM$3:AM1683)+1,"")</f>
        <v/>
      </c>
      <c r="AN1684" s="172" t="str">
        <f t="shared" si="944"/>
        <v/>
      </c>
      <c r="AO1684" s="172" t="str">
        <f t="shared" si="945"/>
        <v/>
      </c>
      <c r="AP1684" s="172" t="str">
        <f t="shared" si="946"/>
        <v/>
      </c>
      <c r="AQ1684" s="172" t="str">
        <f t="shared" si="947"/>
        <v/>
      </c>
      <c r="AR1684" s="172" t="str">
        <f>Table1[[#This Row],[Sex ]]&amp;Table1[[#This Row],[Month]]</f>
        <v/>
      </c>
    </row>
    <row r="1685" spans="2:44" x14ac:dyDescent="0.3">
      <c r="B1685" s="14"/>
      <c r="C1685" s="14"/>
      <c r="D1685" s="14"/>
      <c r="E1685" s="14"/>
      <c r="F1685" s="14"/>
      <c r="G1685" s="14"/>
      <c r="H1685" s="14"/>
      <c r="I1685" s="14"/>
      <c r="J1685" s="14"/>
      <c r="K1685" s="14"/>
      <c r="L1685" s="14"/>
      <c r="M1685" s="24" t="str">
        <f t="shared" si="919"/>
        <v/>
      </c>
      <c r="N1685" s="24" t="str">
        <f t="shared" si="920"/>
        <v/>
      </c>
      <c r="O1685" s="24" t="str">
        <f t="shared" si="921"/>
        <v xml:space="preserve"> </v>
      </c>
      <c r="P1685" s="24">
        <f t="shared" si="922"/>
        <v>0</v>
      </c>
      <c r="Q1685" s="25">
        <f t="shared" si="923"/>
        <v>0</v>
      </c>
      <c r="R1685" s="26">
        <f t="shared" si="924"/>
        <v>0</v>
      </c>
      <c r="S1685" s="24" t="str">
        <f t="shared" si="925"/>
        <v/>
      </c>
      <c r="T1685" s="24" t="str">
        <f t="shared" si="926"/>
        <v/>
      </c>
      <c r="U1685" s="24" t="str">
        <f t="shared" si="927"/>
        <v/>
      </c>
      <c r="V1685" s="24" t="str">
        <f t="shared" si="928"/>
        <v/>
      </c>
      <c r="W1685" s="24" t="str">
        <f t="shared" si="929"/>
        <v/>
      </c>
      <c r="X1685" s="24" t="str">
        <f t="shared" si="930"/>
        <v/>
      </c>
      <c r="Y1685" s="24" t="str">
        <f t="shared" si="931"/>
        <v/>
      </c>
      <c r="Z1685" s="24" t="str">
        <f t="shared" si="932"/>
        <v/>
      </c>
      <c r="AA1685" s="24" t="b">
        <f t="shared" si="933"/>
        <v>0</v>
      </c>
      <c r="AB1685" s="34" t="str">
        <f t="shared" si="934"/>
        <v/>
      </c>
      <c r="AC1685" s="34">
        <f t="shared" si="935"/>
        <v>0</v>
      </c>
      <c r="AD1685" s="34">
        <f t="shared" si="936"/>
        <v>0</v>
      </c>
      <c r="AE1685" s="34" t="str">
        <f t="shared" si="937"/>
        <v xml:space="preserve"> 0</v>
      </c>
      <c r="AF1685" s="34">
        <f t="shared" si="938"/>
        <v>0</v>
      </c>
      <c r="AG1685" s="34">
        <f t="shared" si="939"/>
        <v>0</v>
      </c>
      <c r="AH1685" s="34" t="str">
        <f t="shared" si="940"/>
        <v/>
      </c>
      <c r="AI1685" s="172" t="str">
        <f>IF(AJ1685&lt;&gt;"",MAX(AI$3:AI1684)+1,"")</f>
        <v/>
      </c>
      <c r="AJ1685" s="172" t="str">
        <f t="shared" si="941"/>
        <v/>
      </c>
      <c r="AK1685" s="172" t="str">
        <f t="shared" si="942"/>
        <v/>
      </c>
      <c r="AL1685" s="172" t="str">
        <f t="shared" si="943"/>
        <v/>
      </c>
      <c r="AM1685" s="172" t="str">
        <f>IF(AN1685&lt;&gt;"",MAX(AM$3:AM1684)+1,"")</f>
        <v/>
      </c>
      <c r="AN1685" s="172" t="str">
        <f t="shared" si="944"/>
        <v/>
      </c>
      <c r="AO1685" s="172" t="str">
        <f t="shared" si="945"/>
        <v/>
      </c>
      <c r="AP1685" s="172" t="str">
        <f t="shared" si="946"/>
        <v/>
      </c>
      <c r="AQ1685" s="172" t="str">
        <f t="shared" si="947"/>
        <v/>
      </c>
      <c r="AR1685" s="172" t="str">
        <f>Table1[[#This Row],[Sex ]]&amp;Table1[[#This Row],[Month]]</f>
        <v/>
      </c>
    </row>
    <row r="1686" spans="2:44" x14ac:dyDescent="0.3">
      <c r="B1686" s="14"/>
      <c r="C1686" s="14"/>
      <c r="D1686" s="14"/>
      <c r="E1686" s="14"/>
      <c r="F1686" s="14"/>
      <c r="G1686" s="14"/>
      <c r="H1686" s="14"/>
      <c r="I1686" s="14"/>
      <c r="J1686" s="14"/>
      <c r="K1686" s="14"/>
      <c r="L1686" s="14"/>
      <c r="M1686" s="24" t="str">
        <f t="shared" si="919"/>
        <v/>
      </c>
      <c r="N1686" s="24" t="str">
        <f t="shared" si="920"/>
        <v/>
      </c>
      <c r="O1686" s="24" t="str">
        <f t="shared" si="921"/>
        <v xml:space="preserve"> </v>
      </c>
      <c r="P1686" s="24">
        <f t="shared" si="922"/>
        <v>0</v>
      </c>
      <c r="Q1686" s="25">
        <f t="shared" si="923"/>
        <v>0</v>
      </c>
      <c r="R1686" s="26">
        <f t="shared" si="924"/>
        <v>0</v>
      </c>
      <c r="S1686" s="24" t="str">
        <f t="shared" si="925"/>
        <v/>
      </c>
      <c r="T1686" s="24" t="str">
        <f t="shared" si="926"/>
        <v/>
      </c>
      <c r="U1686" s="24" t="str">
        <f t="shared" si="927"/>
        <v/>
      </c>
      <c r="V1686" s="24" t="str">
        <f t="shared" si="928"/>
        <v/>
      </c>
      <c r="W1686" s="24" t="str">
        <f t="shared" si="929"/>
        <v/>
      </c>
      <c r="X1686" s="24" t="str">
        <f t="shared" si="930"/>
        <v/>
      </c>
      <c r="Y1686" s="24" t="str">
        <f t="shared" si="931"/>
        <v/>
      </c>
      <c r="Z1686" s="24" t="str">
        <f t="shared" si="932"/>
        <v/>
      </c>
      <c r="AA1686" s="24" t="b">
        <f t="shared" si="933"/>
        <v>0</v>
      </c>
      <c r="AB1686" s="34" t="str">
        <f t="shared" si="934"/>
        <v/>
      </c>
      <c r="AC1686" s="34">
        <f t="shared" si="935"/>
        <v>0</v>
      </c>
      <c r="AD1686" s="34">
        <f t="shared" si="936"/>
        <v>0</v>
      </c>
      <c r="AE1686" s="34" t="str">
        <f t="shared" si="937"/>
        <v xml:space="preserve"> 0</v>
      </c>
      <c r="AF1686" s="34">
        <f t="shared" si="938"/>
        <v>0</v>
      </c>
      <c r="AG1686" s="34">
        <f t="shared" si="939"/>
        <v>0</v>
      </c>
      <c r="AH1686" s="34" t="str">
        <f t="shared" si="940"/>
        <v/>
      </c>
      <c r="AI1686" s="172" t="str">
        <f>IF(AJ1686&lt;&gt;"",MAX(AI$3:AI1685)+1,"")</f>
        <v/>
      </c>
      <c r="AJ1686" s="172" t="str">
        <f t="shared" si="941"/>
        <v/>
      </c>
      <c r="AK1686" s="172" t="str">
        <f t="shared" si="942"/>
        <v/>
      </c>
      <c r="AL1686" s="172" t="str">
        <f t="shared" si="943"/>
        <v/>
      </c>
      <c r="AM1686" s="172" t="str">
        <f>IF(AN1686&lt;&gt;"",MAX(AM$3:AM1685)+1,"")</f>
        <v/>
      </c>
      <c r="AN1686" s="172" t="str">
        <f t="shared" si="944"/>
        <v/>
      </c>
      <c r="AO1686" s="172" t="str">
        <f t="shared" si="945"/>
        <v/>
      </c>
      <c r="AP1686" s="172" t="str">
        <f t="shared" si="946"/>
        <v/>
      </c>
      <c r="AQ1686" s="172" t="str">
        <f t="shared" si="947"/>
        <v/>
      </c>
      <c r="AR1686" s="172" t="str">
        <f>Table1[[#This Row],[Sex ]]&amp;Table1[[#This Row],[Month]]</f>
        <v/>
      </c>
    </row>
    <row r="1687" spans="2:44" x14ac:dyDescent="0.3">
      <c r="B1687" s="14"/>
      <c r="C1687" s="14"/>
      <c r="D1687" s="14"/>
      <c r="E1687" s="14"/>
      <c r="F1687" s="14"/>
      <c r="G1687" s="14"/>
      <c r="H1687" s="14"/>
      <c r="I1687" s="14"/>
      <c r="J1687" s="14"/>
      <c r="K1687" s="14"/>
      <c r="L1687" s="14"/>
      <c r="M1687" s="24" t="str">
        <f t="shared" si="919"/>
        <v/>
      </c>
      <c r="N1687" s="24" t="str">
        <f t="shared" si="920"/>
        <v/>
      </c>
      <c r="O1687" s="24" t="str">
        <f t="shared" si="921"/>
        <v xml:space="preserve"> </v>
      </c>
      <c r="P1687" s="24">
        <f t="shared" si="922"/>
        <v>0</v>
      </c>
      <c r="Q1687" s="25">
        <f t="shared" si="923"/>
        <v>0</v>
      </c>
      <c r="R1687" s="26">
        <f t="shared" si="924"/>
        <v>0</v>
      </c>
      <c r="S1687" s="24" t="str">
        <f t="shared" si="925"/>
        <v/>
      </c>
      <c r="T1687" s="24" t="str">
        <f t="shared" si="926"/>
        <v/>
      </c>
      <c r="U1687" s="24" t="str">
        <f t="shared" si="927"/>
        <v/>
      </c>
      <c r="V1687" s="24" t="str">
        <f t="shared" si="928"/>
        <v/>
      </c>
      <c r="W1687" s="24" t="str">
        <f t="shared" si="929"/>
        <v/>
      </c>
      <c r="X1687" s="24" t="str">
        <f t="shared" si="930"/>
        <v/>
      </c>
      <c r="Y1687" s="24" t="str">
        <f t="shared" si="931"/>
        <v/>
      </c>
      <c r="Z1687" s="24" t="str">
        <f t="shared" si="932"/>
        <v/>
      </c>
      <c r="AA1687" s="24" t="b">
        <f t="shared" si="933"/>
        <v>0</v>
      </c>
      <c r="AB1687" s="34" t="str">
        <f t="shared" si="934"/>
        <v/>
      </c>
      <c r="AC1687" s="34">
        <f t="shared" si="935"/>
        <v>0</v>
      </c>
      <c r="AD1687" s="34">
        <f t="shared" si="936"/>
        <v>0</v>
      </c>
      <c r="AE1687" s="34" t="str">
        <f t="shared" si="937"/>
        <v xml:space="preserve"> 0</v>
      </c>
      <c r="AF1687" s="34">
        <f t="shared" si="938"/>
        <v>0</v>
      </c>
      <c r="AG1687" s="34">
        <f t="shared" si="939"/>
        <v>0</v>
      </c>
      <c r="AH1687" s="34" t="str">
        <f t="shared" si="940"/>
        <v/>
      </c>
      <c r="AI1687" s="172" t="str">
        <f>IF(AJ1687&lt;&gt;"",MAX(AI$3:AI1686)+1,"")</f>
        <v/>
      </c>
      <c r="AJ1687" s="172" t="str">
        <f t="shared" si="941"/>
        <v/>
      </c>
      <c r="AK1687" s="172" t="str">
        <f t="shared" si="942"/>
        <v/>
      </c>
      <c r="AL1687" s="172" t="str">
        <f t="shared" si="943"/>
        <v/>
      </c>
      <c r="AM1687" s="172" t="str">
        <f>IF(AN1687&lt;&gt;"",MAX(AM$3:AM1686)+1,"")</f>
        <v/>
      </c>
      <c r="AN1687" s="172" t="str">
        <f t="shared" si="944"/>
        <v/>
      </c>
      <c r="AO1687" s="172" t="str">
        <f t="shared" si="945"/>
        <v/>
      </c>
      <c r="AP1687" s="172" t="str">
        <f t="shared" si="946"/>
        <v/>
      </c>
      <c r="AQ1687" s="172" t="str">
        <f t="shared" si="947"/>
        <v/>
      </c>
      <c r="AR1687" s="172" t="str">
        <f>Table1[[#This Row],[Sex ]]&amp;Table1[[#This Row],[Month]]</f>
        <v/>
      </c>
    </row>
    <row r="1688" spans="2:44" x14ac:dyDescent="0.3">
      <c r="B1688" s="14"/>
      <c r="C1688" s="14"/>
      <c r="D1688" s="14"/>
      <c r="E1688" s="14"/>
      <c r="F1688" s="14"/>
      <c r="G1688" s="14"/>
      <c r="H1688" s="14"/>
      <c r="I1688" s="14"/>
      <c r="J1688" s="14"/>
      <c r="K1688" s="14"/>
      <c r="L1688" s="14"/>
      <c r="M1688" s="24" t="str">
        <f t="shared" si="919"/>
        <v/>
      </c>
      <c r="N1688" s="24" t="str">
        <f t="shared" si="920"/>
        <v/>
      </c>
      <c r="O1688" s="24" t="str">
        <f t="shared" si="921"/>
        <v xml:space="preserve"> </v>
      </c>
      <c r="P1688" s="24">
        <f t="shared" si="922"/>
        <v>0</v>
      </c>
      <c r="Q1688" s="25">
        <f t="shared" si="923"/>
        <v>0</v>
      </c>
      <c r="R1688" s="26">
        <f t="shared" si="924"/>
        <v>0</v>
      </c>
      <c r="S1688" s="24" t="str">
        <f t="shared" si="925"/>
        <v/>
      </c>
      <c r="T1688" s="24" t="str">
        <f t="shared" si="926"/>
        <v/>
      </c>
      <c r="U1688" s="24" t="str">
        <f t="shared" si="927"/>
        <v/>
      </c>
      <c r="V1688" s="24" t="str">
        <f t="shared" si="928"/>
        <v/>
      </c>
      <c r="W1688" s="24" t="str">
        <f t="shared" si="929"/>
        <v/>
      </c>
      <c r="X1688" s="24" t="str">
        <f t="shared" si="930"/>
        <v/>
      </c>
      <c r="Y1688" s="24" t="str">
        <f t="shared" si="931"/>
        <v/>
      </c>
      <c r="Z1688" s="24" t="str">
        <f t="shared" si="932"/>
        <v/>
      </c>
      <c r="AA1688" s="24" t="b">
        <f t="shared" si="933"/>
        <v>0</v>
      </c>
      <c r="AB1688" s="34" t="str">
        <f t="shared" si="934"/>
        <v/>
      </c>
      <c r="AC1688" s="34">
        <f t="shared" si="935"/>
        <v>0</v>
      </c>
      <c r="AD1688" s="34">
        <f t="shared" si="936"/>
        <v>0</v>
      </c>
      <c r="AE1688" s="34" t="str">
        <f t="shared" si="937"/>
        <v xml:space="preserve"> 0</v>
      </c>
      <c r="AF1688" s="34">
        <f t="shared" si="938"/>
        <v>0</v>
      </c>
      <c r="AG1688" s="34">
        <f t="shared" si="939"/>
        <v>0</v>
      </c>
      <c r="AH1688" s="34" t="str">
        <f t="shared" si="940"/>
        <v/>
      </c>
      <c r="AI1688" s="172" t="str">
        <f>IF(AJ1688&lt;&gt;"",MAX(AI$3:AI1687)+1,"")</f>
        <v/>
      </c>
      <c r="AJ1688" s="172" t="str">
        <f t="shared" si="941"/>
        <v/>
      </c>
      <c r="AK1688" s="172" t="str">
        <f t="shared" si="942"/>
        <v/>
      </c>
      <c r="AL1688" s="172" t="str">
        <f t="shared" si="943"/>
        <v/>
      </c>
      <c r="AM1688" s="172" t="str">
        <f>IF(AN1688&lt;&gt;"",MAX(AM$3:AM1687)+1,"")</f>
        <v/>
      </c>
      <c r="AN1688" s="172" t="str">
        <f t="shared" si="944"/>
        <v/>
      </c>
      <c r="AO1688" s="172" t="str">
        <f t="shared" si="945"/>
        <v/>
      </c>
      <c r="AP1688" s="172" t="str">
        <f t="shared" si="946"/>
        <v/>
      </c>
      <c r="AQ1688" s="172" t="str">
        <f t="shared" si="947"/>
        <v/>
      </c>
      <c r="AR1688" s="172" t="str">
        <f>Table1[[#This Row],[Sex ]]&amp;Table1[[#This Row],[Month]]</f>
        <v/>
      </c>
    </row>
    <row r="1689" spans="2:44" x14ac:dyDescent="0.3">
      <c r="B1689" s="14"/>
      <c r="C1689" s="14"/>
      <c r="D1689" s="14"/>
      <c r="E1689" s="14"/>
      <c r="F1689" s="14"/>
      <c r="G1689" s="14"/>
      <c r="H1689" s="14"/>
      <c r="I1689" s="14"/>
      <c r="J1689" s="14"/>
      <c r="K1689" s="14"/>
      <c r="L1689" s="14"/>
      <c r="M1689" s="24" t="str">
        <f t="shared" si="919"/>
        <v/>
      </c>
      <c r="N1689" s="24" t="str">
        <f t="shared" si="920"/>
        <v/>
      </c>
      <c r="O1689" s="24" t="str">
        <f t="shared" si="921"/>
        <v xml:space="preserve"> </v>
      </c>
      <c r="P1689" s="24">
        <f t="shared" si="922"/>
        <v>0</v>
      </c>
      <c r="Q1689" s="25">
        <f t="shared" si="923"/>
        <v>0</v>
      </c>
      <c r="R1689" s="26">
        <f t="shared" si="924"/>
        <v>0</v>
      </c>
      <c r="S1689" s="24" t="str">
        <f t="shared" si="925"/>
        <v/>
      </c>
      <c r="T1689" s="24" t="str">
        <f t="shared" si="926"/>
        <v/>
      </c>
      <c r="U1689" s="24" t="str">
        <f t="shared" si="927"/>
        <v/>
      </c>
      <c r="V1689" s="24" t="str">
        <f t="shared" si="928"/>
        <v/>
      </c>
      <c r="W1689" s="24" t="str">
        <f t="shared" si="929"/>
        <v/>
      </c>
      <c r="X1689" s="24" t="str">
        <f t="shared" si="930"/>
        <v/>
      </c>
      <c r="Y1689" s="24" t="str">
        <f t="shared" si="931"/>
        <v/>
      </c>
      <c r="Z1689" s="24" t="str">
        <f t="shared" si="932"/>
        <v/>
      </c>
      <c r="AA1689" s="24" t="b">
        <f t="shared" si="933"/>
        <v>0</v>
      </c>
      <c r="AB1689" s="34" t="str">
        <f t="shared" si="934"/>
        <v/>
      </c>
      <c r="AC1689" s="34">
        <f t="shared" si="935"/>
        <v>0</v>
      </c>
      <c r="AD1689" s="34">
        <f t="shared" si="936"/>
        <v>0</v>
      </c>
      <c r="AE1689" s="34" t="str">
        <f t="shared" si="937"/>
        <v xml:space="preserve"> 0</v>
      </c>
      <c r="AF1689" s="34">
        <f t="shared" si="938"/>
        <v>0</v>
      </c>
      <c r="AG1689" s="34">
        <f t="shared" si="939"/>
        <v>0</v>
      </c>
      <c r="AH1689" s="34" t="str">
        <f t="shared" si="940"/>
        <v/>
      </c>
      <c r="AI1689" s="172" t="str">
        <f>IF(AJ1689&lt;&gt;"",MAX(AI$3:AI1688)+1,"")</f>
        <v/>
      </c>
      <c r="AJ1689" s="172" t="str">
        <f t="shared" si="941"/>
        <v/>
      </c>
      <c r="AK1689" s="172" t="str">
        <f t="shared" si="942"/>
        <v/>
      </c>
      <c r="AL1689" s="172" t="str">
        <f t="shared" si="943"/>
        <v/>
      </c>
      <c r="AM1689" s="172" t="str">
        <f>IF(AN1689&lt;&gt;"",MAX(AM$3:AM1688)+1,"")</f>
        <v/>
      </c>
      <c r="AN1689" s="172" t="str">
        <f t="shared" si="944"/>
        <v/>
      </c>
      <c r="AO1689" s="172" t="str">
        <f t="shared" si="945"/>
        <v/>
      </c>
      <c r="AP1689" s="172" t="str">
        <f t="shared" si="946"/>
        <v/>
      </c>
      <c r="AQ1689" s="172" t="str">
        <f t="shared" si="947"/>
        <v/>
      </c>
      <c r="AR1689" s="172" t="str">
        <f>Table1[[#This Row],[Sex ]]&amp;Table1[[#This Row],[Month]]</f>
        <v/>
      </c>
    </row>
    <row r="1690" spans="2:44" x14ac:dyDescent="0.3">
      <c r="B1690" s="14"/>
      <c r="C1690" s="14"/>
      <c r="D1690" s="14"/>
      <c r="E1690" s="14"/>
      <c r="F1690" s="14"/>
      <c r="G1690" s="14"/>
      <c r="H1690" s="14"/>
      <c r="I1690" s="14"/>
      <c r="J1690" s="14"/>
      <c r="K1690" s="14"/>
      <c r="L1690" s="14"/>
      <c r="M1690" s="24" t="str">
        <f t="shared" si="919"/>
        <v/>
      </c>
      <c r="N1690" s="24" t="str">
        <f t="shared" si="920"/>
        <v/>
      </c>
      <c r="O1690" s="24" t="str">
        <f t="shared" si="921"/>
        <v xml:space="preserve"> </v>
      </c>
      <c r="P1690" s="24">
        <f t="shared" si="922"/>
        <v>0</v>
      </c>
      <c r="Q1690" s="25">
        <f t="shared" si="923"/>
        <v>0</v>
      </c>
      <c r="R1690" s="26">
        <f t="shared" si="924"/>
        <v>0</v>
      </c>
      <c r="S1690" s="24" t="str">
        <f t="shared" si="925"/>
        <v/>
      </c>
      <c r="T1690" s="24" t="str">
        <f t="shared" si="926"/>
        <v/>
      </c>
      <c r="U1690" s="24" t="str">
        <f t="shared" si="927"/>
        <v/>
      </c>
      <c r="V1690" s="24" t="str">
        <f t="shared" si="928"/>
        <v/>
      </c>
      <c r="W1690" s="24" t="str">
        <f t="shared" si="929"/>
        <v/>
      </c>
      <c r="X1690" s="24" t="str">
        <f t="shared" si="930"/>
        <v/>
      </c>
      <c r="Y1690" s="24" t="str">
        <f t="shared" si="931"/>
        <v/>
      </c>
      <c r="Z1690" s="24" t="str">
        <f t="shared" si="932"/>
        <v/>
      </c>
      <c r="AA1690" s="24" t="b">
        <f t="shared" si="933"/>
        <v>0</v>
      </c>
      <c r="AB1690" s="34" t="str">
        <f t="shared" si="934"/>
        <v/>
      </c>
      <c r="AC1690" s="34">
        <f t="shared" si="935"/>
        <v>0</v>
      </c>
      <c r="AD1690" s="34">
        <f t="shared" si="936"/>
        <v>0</v>
      </c>
      <c r="AE1690" s="34" t="str">
        <f t="shared" si="937"/>
        <v xml:space="preserve"> 0</v>
      </c>
      <c r="AF1690" s="34">
        <f t="shared" si="938"/>
        <v>0</v>
      </c>
      <c r="AG1690" s="34">
        <f t="shared" si="939"/>
        <v>0</v>
      </c>
      <c r="AH1690" s="34" t="str">
        <f t="shared" si="940"/>
        <v/>
      </c>
      <c r="AI1690" s="172" t="str">
        <f>IF(AJ1690&lt;&gt;"",MAX(AI$3:AI1689)+1,"")</f>
        <v/>
      </c>
      <c r="AJ1690" s="172" t="str">
        <f t="shared" si="941"/>
        <v/>
      </c>
      <c r="AK1690" s="172" t="str">
        <f t="shared" si="942"/>
        <v/>
      </c>
      <c r="AL1690" s="172" t="str">
        <f t="shared" si="943"/>
        <v/>
      </c>
      <c r="AM1690" s="172" t="str">
        <f>IF(AN1690&lt;&gt;"",MAX(AM$3:AM1689)+1,"")</f>
        <v/>
      </c>
      <c r="AN1690" s="172" t="str">
        <f t="shared" si="944"/>
        <v/>
      </c>
      <c r="AO1690" s="172" t="str">
        <f t="shared" si="945"/>
        <v/>
      </c>
      <c r="AP1690" s="172" t="str">
        <f t="shared" si="946"/>
        <v/>
      </c>
      <c r="AQ1690" s="172" t="str">
        <f t="shared" si="947"/>
        <v/>
      </c>
      <c r="AR1690" s="172" t="str">
        <f>Table1[[#This Row],[Sex ]]&amp;Table1[[#This Row],[Month]]</f>
        <v/>
      </c>
    </row>
    <row r="1691" spans="2:44" x14ac:dyDescent="0.3">
      <c r="B1691" s="14"/>
      <c r="C1691" s="14"/>
      <c r="D1691" s="14"/>
      <c r="E1691" s="14"/>
      <c r="F1691" s="14"/>
      <c r="G1691" s="14"/>
      <c r="H1691" s="14"/>
      <c r="I1691" s="14"/>
      <c r="J1691" s="14"/>
      <c r="K1691" s="14"/>
      <c r="L1691" s="14"/>
      <c r="M1691" s="24" t="str">
        <f t="shared" si="919"/>
        <v/>
      </c>
      <c r="N1691" s="24" t="str">
        <f t="shared" si="920"/>
        <v/>
      </c>
      <c r="O1691" s="24" t="str">
        <f t="shared" si="921"/>
        <v xml:space="preserve"> </v>
      </c>
      <c r="P1691" s="24">
        <f t="shared" si="922"/>
        <v>0</v>
      </c>
      <c r="Q1691" s="25">
        <f t="shared" si="923"/>
        <v>0</v>
      </c>
      <c r="R1691" s="26">
        <f t="shared" si="924"/>
        <v>0</v>
      </c>
      <c r="S1691" s="24" t="str">
        <f t="shared" si="925"/>
        <v/>
      </c>
      <c r="T1691" s="24" t="str">
        <f t="shared" si="926"/>
        <v/>
      </c>
      <c r="U1691" s="24" t="str">
        <f t="shared" si="927"/>
        <v/>
      </c>
      <c r="V1691" s="24" t="str">
        <f t="shared" si="928"/>
        <v/>
      </c>
      <c r="W1691" s="24" t="str">
        <f t="shared" si="929"/>
        <v/>
      </c>
      <c r="X1691" s="24" t="str">
        <f t="shared" si="930"/>
        <v/>
      </c>
      <c r="Y1691" s="24" t="str">
        <f t="shared" si="931"/>
        <v/>
      </c>
      <c r="Z1691" s="24" t="str">
        <f t="shared" si="932"/>
        <v/>
      </c>
      <c r="AA1691" s="24" t="b">
        <f t="shared" si="933"/>
        <v>0</v>
      </c>
      <c r="AB1691" s="34" t="str">
        <f t="shared" si="934"/>
        <v/>
      </c>
      <c r="AC1691" s="34">
        <f t="shared" si="935"/>
        <v>0</v>
      </c>
      <c r="AD1691" s="34">
        <f t="shared" si="936"/>
        <v>0</v>
      </c>
      <c r="AE1691" s="34" t="str">
        <f t="shared" si="937"/>
        <v xml:space="preserve"> 0</v>
      </c>
      <c r="AF1691" s="34">
        <f t="shared" si="938"/>
        <v>0</v>
      </c>
      <c r="AG1691" s="34">
        <f t="shared" si="939"/>
        <v>0</v>
      </c>
      <c r="AH1691" s="34" t="str">
        <f t="shared" si="940"/>
        <v/>
      </c>
      <c r="AI1691" s="172" t="str">
        <f>IF(AJ1691&lt;&gt;"",MAX(AI$3:AI1690)+1,"")</f>
        <v/>
      </c>
      <c r="AJ1691" s="172" t="str">
        <f t="shared" si="941"/>
        <v/>
      </c>
      <c r="AK1691" s="172" t="str">
        <f t="shared" si="942"/>
        <v/>
      </c>
      <c r="AL1691" s="172" t="str">
        <f t="shared" si="943"/>
        <v/>
      </c>
      <c r="AM1691" s="172" t="str">
        <f>IF(AN1691&lt;&gt;"",MAX(AM$3:AM1690)+1,"")</f>
        <v/>
      </c>
      <c r="AN1691" s="172" t="str">
        <f t="shared" si="944"/>
        <v/>
      </c>
      <c r="AO1691" s="172" t="str">
        <f t="shared" si="945"/>
        <v/>
      </c>
      <c r="AP1691" s="172" t="str">
        <f t="shared" si="946"/>
        <v/>
      </c>
      <c r="AQ1691" s="172" t="str">
        <f t="shared" si="947"/>
        <v/>
      </c>
      <c r="AR1691" s="172" t="str">
        <f>Table1[[#This Row],[Sex ]]&amp;Table1[[#This Row],[Month]]</f>
        <v/>
      </c>
    </row>
    <row r="1692" spans="2:44" x14ac:dyDescent="0.3">
      <c r="B1692" s="14"/>
      <c r="C1692" s="14"/>
      <c r="D1692" s="14"/>
      <c r="E1692" s="14"/>
      <c r="F1692" s="14"/>
      <c r="G1692" s="14"/>
      <c r="H1692" s="14"/>
      <c r="I1692" s="14"/>
      <c r="J1692" s="14"/>
      <c r="K1692" s="14"/>
      <c r="L1692" s="14"/>
      <c r="M1692" s="24" t="str">
        <f t="shared" si="919"/>
        <v/>
      </c>
      <c r="N1692" s="24" t="str">
        <f t="shared" si="920"/>
        <v/>
      </c>
      <c r="O1692" s="24" t="str">
        <f t="shared" si="921"/>
        <v xml:space="preserve"> </v>
      </c>
      <c r="P1692" s="24">
        <f t="shared" si="922"/>
        <v>0</v>
      </c>
      <c r="Q1692" s="25">
        <f t="shared" si="923"/>
        <v>0</v>
      </c>
      <c r="R1692" s="26">
        <f t="shared" si="924"/>
        <v>0</v>
      </c>
      <c r="S1692" s="24" t="str">
        <f t="shared" si="925"/>
        <v/>
      </c>
      <c r="T1692" s="24" t="str">
        <f t="shared" si="926"/>
        <v/>
      </c>
      <c r="U1692" s="24" t="str">
        <f t="shared" si="927"/>
        <v/>
      </c>
      <c r="V1692" s="24" t="str">
        <f t="shared" si="928"/>
        <v/>
      </c>
      <c r="W1692" s="24" t="str">
        <f t="shared" si="929"/>
        <v/>
      </c>
      <c r="X1692" s="24" t="str">
        <f t="shared" si="930"/>
        <v/>
      </c>
      <c r="Y1692" s="24" t="str">
        <f t="shared" si="931"/>
        <v/>
      </c>
      <c r="Z1692" s="24" t="str">
        <f t="shared" si="932"/>
        <v/>
      </c>
      <c r="AA1692" s="24" t="b">
        <f t="shared" si="933"/>
        <v>0</v>
      </c>
      <c r="AB1692" s="34" t="str">
        <f t="shared" si="934"/>
        <v/>
      </c>
      <c r="AC1692" s="34">
        <f t="shared" si="935"/>
        <v>0</v>
      </c>
      <c r="AD1692" s="34">
        <f t="shared" si="936"/>
        <v>0</v>
      </c>
      <c r="AE1692" s="34" t="str">
        <f t="shared" si="937"/>
        <v xml:space="preserve"> 0</v>
      </c>
      <c r="AF1692" s="34">
        <f t="shared" si="938"/>
        <v>0</v>
      </c>
      <c r="AG1692" s="34">
        <f t="shared" si="939"/>
        <v>0</v>
      </c>
      <c r="AH1692" s="34" t="str">
        <f t="shared" si="940"/>
        <v/>
      </c>
      <c r="AI1692" s="172" t="str">
        <f>IF(AJ1692&lt;&gt;"",MAX(AI$3:AI1691)+1,"")</f>
        <v/>
      </c>
      <c r="AJ1692" s="172" t="str">
        <f t="shared" si="941"/>
        <v/>
      </c>
      <c r="AK1692" s="172" t="str">
        <f t="shared" si="942"/>
        <v/>
      </c>
      <c r="AL1692" s="172" t="str">
        <f t="shared" si="943"/>
        <v/>
      </c>
      <c r="AM1692" s="172" t="str">
        <f>IF(AN1692&lt;&gt;"",MAX(AM$3:AM1691)+1,"")</f>
        <v/>
      </c>
      <c r="AN1692" s="172" t="str">
        <f t="shared" si="944"/>
        <v/>
      </c>
      <c r="AO1692" s="172" t="str">
        <f t="shared" si="945"/>
        <v/>
      </c>
      <c r="AP1692" s="172" t="str">
        <f t="shared" si="946"/>
        <v/>
      </c>
      <c r="AQ1692" s="172" t="str">
        <f t="shared" si="947"/>
        <v/>
      </c>
      <c r="AR1692" s="172" t="str">
        <f>Table1[[#This Row],[Sex ]]&amp;Table1[[#This Row],[Month]]</f>
        <v/>
      </c>
    </row>
    <row r="1693" spans="2:44" x14ac:dyDescent="0.3">
      <c r="B1693" s="14"/>
      <c r="C1693" s="14"/>
      <c r="D1693" s="14"/>
      <c r="E1693" s="14"/>
      <c r="F1693" s="14"/>
      <c r="G1693" s="14"/>
      <c r="H1693" s="14"/>
      <c r="I1693" s="14"/>
      <c r="J1693" s="14"/>
      <c r="K1693" s="14"/>
      <c r="L1693" s="14"/>
      <c r="M1693" s="24" t="str">
        <f t="shared" si="919"/>
        <v/>
      </c>
      <c r="N1693" s="24" t="str">
        <f t="shared" si="920"/>
        <v/>
      </c>
      <c r="O1693" s="24" t="str">
        <f t="shared" si="921"/>
        <v xml:space="preserve"> </v>
      </c>
      <c r="P1693" s="24">
        <f t="shared" si="922"/>
        <v>0</v>
      </c>
      <c r="Q1693" s="25">
        <f t="shared" si="923"/>
        <v>0</v>
      </c>
      <c r="R1693" s="26">
        <f t="shared" si="924"/>
        <v>0</v>
      </c>
      <c r="S1693" s="24" t="str">
        <f t="shared" si="925"/>
        <v/>
      </c>
      <c r="T1693" s="24" t="str">
        <f t="shared" si="926"/>
        <v/>
      </c>
      <c r="U1693" s="24" t="str">
        <f t="shared" si="927"/>
        <v/>
      </c>
      <c r="V1693" s="24" t="str">
        <f t="shared" si="928"/>
        <v/>
      </c>
      <c r="W1693" s="24" t="str">
        <f t="shared" si="929"/>
        <v/>
      </c>
      <c r="X1693" s="24" t="str">
        <f t="shared" si="930"/>
        <v/>
      </c>
      <c r="Y1693" s="24" t="str">
        <f t="shared" si="931"/>
        <v/>
      </c>
      <c r="Z1693" s="24" t="str">
        <f t="shared" si="932"/>
        <v/>
      </c>
      <c r="AA1693" s="24" t="b">
        <f t="shared" si="933"/>
        <v>0</v>
      </c>
      <c r="AB1693" s="34" t="str">
        <f t="shared" si="934"/>
        <v/>
      </c>
      <c r="AC1693" s="34">
        <f t="shared" si="935"/>
        <v>0</v>
      </c>
      <c r="AD1693" s="34">
        <f t="shared" si="936"/>
        <v>0</v>
      </c>
      <c r="AE1693" s="34" t="str">
        <f t="shared" si="937"/>
        <v xml:space="preserve"> 0</v>
      </c>
      <c r="AF1693" s="34">
        <f t="shared" si="938"/>
        <v>0</v>
      </c>
      <c r="AG1693" s="34">
        <f t="shared" si="939"/>
        <v>0</v>
      </c>
      <c r="AH1693" s="34" t="str">
        <f t="shared" si="940"/>
        <v/>
      </c>
      <c r="AI1693" s="172" t="str">
        <f>IF(AJ1693&lt;&gt;"",MAX(AI$3:AI1692)+1,"")</f>
        <v/>
      </c>
      <c r="AJ1693" s="172" t="str">
        <f t="shared" si="941"/>
        <v/>
      </c>
      <c r="AK1693" s="172" t="str">
        <f t="shared" si="942"/>
        <v/>
      </c>
      <c r="AL1693" s="172" t="str">
        <f t="shared" si="943"/>
        <v/>
      </c>
      <c r="AM1693" s="172" t="str">
        <f>IF(AN1693&lt;&gt;"",MAX(AM$3:AM1692)+1,"")</f>
        <v/>
      </c>
      <c r="AN1693" s="172" t="str">
        <f t="shared" si="944"/>
        <v/>
      </c>
      <c r="AO1693" s="172" t="str">
        <f t="shared" si="945"/>
        <v/>
      </c>
      <c r="AP1693" s="172" t="str">
        <f t="shared" si="946"/>
        <v/>
      </c>
      <c r="AQ1693" s="172" t="str">
        <f t="shared" si="947"/>
        <v/>
      </c>
      <c r="AR1693" s="172" t="str">
        <f>Table1[[#This Row],[Sex ]]&amp;Table1[[#This Row],[Month]]</f>
        <v/>
      </c>
    </row>
    <row r="1694" spans="2:44" x14ac:dyDescent="0.3">
      <c r="B1694" s="14"/>
      <c r="C1694" s="14"/>
      <c r="D1694" s="14"/>
      <c r="E1694" s="14"/>
      <c r="F1694" s="14"/>
      <c r="G1694" s="14"/>
      <c r="H1694" s="14"/>
      <c r="I1694" s="14"/>
      <c r="J1694" s="14"/>
      <c r="K1694" s="14"/>
      <c r="L1694" s="14"/>
      <c r="M1694" s="24" t="str">
        <f t="shared" si="919"/>
        <v/>
      </c>
      <c r="N1694" s="24" t="str">
        <f t="shared" si="920"/>
        <v/>
      </c>
      <c r="O1694" s="24" t="str">
        <f t="shared" si="921"/>
        <v xml:space="preserve"> </v>
      </c>
      <c r="P1694" s="24">
        <f t="shared" si="922"/>
        <v>0</v>
      </c>
      <c r="Q1694" s="25">
        <f t="shared" si="923"/>
        <v>0</v>
      </c>
      <c r="R1694" s="26">
        <f t="shared" si="924"/>
        <v>0</v>
      </c>
      <c r="S1694" s="24" t="str">
        <f t="shared" si="925"/>
        <v/>
      </c>
      <c r="T1694" s="24" t="str">
        <f t="shared" si="926"/>
        <v/>
      </c>
      <c r="U1694" s="24" t="str">
        <f t="shared" si="927"/>
        <v/>
      </c>
      <c r="V1694" s="24" t="str">
        <f t="shared" si="928"/>
        <v/>
      </c>
      <c r="W1694" s="24" t="str">
        <f t="shared" si="929"/>
        <v/>
      </c>
      <c r="X1694" s="24" t="str">
        <f t="shared" si="930"/>
        <v/>
      </c>
      <c r="Y1694" s="24" t="str">
        <f t="shared" si="931"/>
        <v/>
      </c>
      <c r="Z1694" s="24" t="str">
        <f t="shared" si="932"/>
        <v/>
      </c>
      <c r="AA1694" s="24" t="b">
        <f t="shared" si="933"/>
        <v>0</v>
      </c>
      <c r="AB1694" s="34" t="str">
        <f t="shared" si="934"/>
        <v/>
      </c>
      <c r="AC1694" s="34">
        <f t="shared" si="935"/>
        <v>0</v>
      </c>
      <c r="AD1694" s="34">
        <f t="shared" si="936"/>
        <v>0</v>
      </c>
      <c r="AE1694" s="34" t="str">
        <f t="shared" si="937"/>
        <v xml:space="preserve"> 0</v>
      </c>
      <c r="AF1694" s="34">
        <f t="shared" si="938"/>
        <v>0</v>
      </c>
      <c r="AG1694" s="34">
        <f t="shared" si="939"/>
        <v>0</v>
      </c>
      <c r="AH1694" s="34" t="str">
        <f t="shared" si="940"/>
        <v/>
      </c>
      <c r="AI1694" s="172" t="str">
        <f>IF(AJ1694&lt;&gt;"",MAX(AI$3:AI1693)+1,"")</f>
        <v/>
      </c>
      <c r="AJ1694" s="172" t="str">
        <f t="shared" si="941"/>
        <v/>
      </c>
      <c r="AK1694" s="172" t="str">
        <f t="shared" si="942"/>
        <v/>
      </c>
      <c r="AL1694" s="172" t="str">
        <f t="shared" si="943"/>
        <v/>
      </c>
      <c r="AM1694" s="172" t="str">
        <f>IF(AN1694&lt;&gt;"",MAX(AM$3:AM1693)+1,"")</f>
        <v/>
      </c>
      <c r="AN1694" s="172" t="str">
        <f t="shared" si="944"/>
        <v/>
      </c>
      <c r="AO1694" s="172" t="str">
        <f t="shared" si="945"/>
        <v/>
      </c>
      <c r="AP1694" s="172" t="str">
        <f t="shared" si="946"/>
        <v/>
      </c>
      <c r="AQ1694" s="172" t="str">
        <f t="shared" si="947"/>
        <v/>
      </c>
      <c r="AR1694" s="172" t="str">
        <f>Table1[[#This Row],[Sex ]]&amp;Table1[[#This Row],[Month]]</f>
        <v/>
      </c>
    </row>
    <row r="1695" spans="2:44" x14ac:dyDescent="0.3">
      <c r="B1695" s="14"/>
      <c r="C1695" s="14"/>
      <c r="D1695" s="14"/>
      <c r="E1695" s="14"/>
      <c r="F1695" s="14"/>
      <c r="G1695" s="14"/>
      <c r="H1695" s="14"/>
      <c r="I1695" s="14"/>
      <c r="J1695" s="14"/>
      <c r="K1695" s="14"/>
      <c r="L1695" s="14"/>
      <c r="M1695" s="24" t="str">
        <f t="shared" si="919"/>
        <v/>
      </c>
      <c r="N1695" s="24" t="str">
        <f t="shared" si="920"/>
        <v/>
      </c>
      <c r="O1695" s="24" t="str">
        <f t="shared" si="921"/>
        <v xml:space="preserve"> </v>
      </c>
      <c r="P1695" s="24">
        <f t="shared" si="922"/>
        <v>0</v>
      </c>
      <c r="Q1695" s="25">
        <f t="shared" si="923"/>
        <v>0</v>
      </c>
      <c r="R1695" s="26">
        <f t="shared" si="924"/>
        <v>0</v>
      </c>
      <c r="S1695" s="24" t="str">
        <f t="shared" si="925"/>
        <v/>
      </c>
      <c r="T1695" s="24" t="str">
        <f t="shared" si="926"/>
        <v/>
      </c>
      <c r="U1695" s="24" t="str">
        <f t="shared" si="927"/>
        <v/>
      </c>
      <c r="V1695" s="24" t="str">
        <f t="shared" si="928"/>
        <v/>
      </c>
      <c r="W1695" s="24" t="str">
        <f t="shared" si="929"/>
        <v/>
      </c>
      <c r="X1695" s="24" t="str">
        <f t="shared" si="930"/>
        <v/>
      </c>
      <c r="Y1695" s="24" t="str">
        <f t="shared" si="931"/>
        <v/>
      </c>
      <c r="Z1695" s="24" t="str">
        <f t="shared" si="932"/>
        <v/>
      </c>
      <c r="AA1695" s="24" t="b">
        <f t="shared" si="933"/>
        <v>0</v>
      </c>
      <c r="AB1695" s="34" t="str">
        <f t="shared" si="934"/>
        <v/>
      </c>
      <c r="AC1695" s="34">
        <f t="shared" si="935"/>
        <v>0</v>
      </c>
      <c r="AD1695" s="34">
        <f t="shared" si="936"/>
        <v>0</v>
      </c>
      <c r="AE1695" s="34" t="str">
        <f t="shared" si="937"/>
        <v xml:space="preserve"> 0</v>
      </c>
      <c r="AF1695" s="34">
        <f t="shared" si="938"/>
        <v>0</v>
      </c>
      <c r="AG1695" s="34">
        <f t="shared" si="939"/>
        <v>0</v>
      </c>
      <c r="AH1695" s="34" t="str">
        <f t="shared" si="940"/>
        <v/>
      </c>
      <c r="AI1695" s="172" t="str">
        <f>IF(AJ1695&lt;&gt;"",MAX(AI$3:AI1694)+1,"")</f>
        <v/>
      </c>
      <c r="AJ1695" s="172" t="str">
        <f t="shared" si="941"/>
        <v/>
      </c>
      <c r="AK1695" s="172" t="str">
        <f t="shared" si="942"/>
        <v/>
      </c>
      <c r="AL1695" s="172" t="str">
        <f t="shared" si="943"/>
        <v/>
      </c>
      <c r="AM1695" s="172" t="str">
        <f>IF(AN1695&lt;&gt;"",MAX(AM$3:AM1694)+1,"")</f>
        <v/>
      </c>
      <c r="AN1695" s="172" t="str">
        <f t="shared" si="944"/>
        <v/>
      </c>
      <c r="AO1695" s="172" t="str">
        <f t="shared" si="945"/>
        <v/>
      </c>
      <c r="AP1695" s="172" t="str">
        <f t="shared" si="946"/>
        <v/>
      </c>
      <c r="AQ1695" s="172" t="str">
        <f t="shared" si="947"/>
        <v/>
      </c>
      <c r="AR1695" s="172" t="str">
        <f>Table1[[#This Row],[Sex ]]&amp;Table1[[#This Row],[Month]]</f>
        <v/>
      </c>
    </row>
    <row r="1696" spans="2:44" x14ac:dyDescent="0.3">
      <c r="B1696" s="14"/>
      <c r="C1696" s="14"/>
      <c r="D1696" s="14"/>
      <c r="E1696" s="14"/>
      <c r="F1696" s="14"/>
      <c r="G1696" s="14"/>
      <c r="H1696" s="14"/>
      <c r="I1696" s="14"/>
      <c r="J1696" s="14"/>
      <c r="K1696" s="14"/>
      <c r="L1696" s="14"/>
      <c r="M1696" s="24" t="str">
        <f t="shared" si="919"/>
        <v/>
      </c>
      <c r="N1696" s="24" t="str">
        <f t="shared" si="920"/>
        <v/>
      </c>
      <c r="O1696" s="24" t="str">
        <f t="shared" si="921"/>
        <v xml:space="preserve"> </v>
      </c>
      <c r="P1696" s="24">
        <f t="shared" si="922"/>
        <v>0</v>
      </c>
      <c r="Q1696" s="25">
        <f t="shared" si="923"/>
        <v>0</v>
      </c>
      <c r="R1696" s="26">
        <f t="shared" si="924"/>
        <v>0</v>
      </c>
      <c r="S1696" s="24" t="str">
        <f t="shared" si="925"/>
        <v/>
      </c>
      <c r="T1696" s="24" t="str">
        <f t="shared" si="926"/>
        <v/>
      </c>
      <c r="U1696" s="24" t="str">
        <f t="shared" si="927"/>
        <v/>
      </c>
      <c r="V1696" s="24" t="str">
        <f t="shared" si="928"/>
        <v/>
      </c>
      <c r="W1696" s="24" t="str">
        <f t="shared" si="929"/>
        <v/>
      </c>
      <c r="X1696" s="24" t="str">
        <f t="shared" si="930"/>
        <v/>
      </c>
      <c r="Y1696" s="24" t="str">
        <f t="shared" si="931"/>
        <v/>
      </c>
      <c r="Z1696" s="24" t="str">
        <f t="shared" si="932"/>
        <v/>
      </c>
      <c r="AA1696" s="24" t="b">
        <f t="shared" si="933"/>
        <v>0</v>
      </c>
      <c r="AB1696" s="34" t="str">
        <f t="shared" si="934"/>
        <v/>
      </c>
      <c r="AC1696" s="34">
        <f t="shared" si="935"/>
        <v>0</v>
      </c>
      <c r="AD1696" s="34">
        <f t="shared" si="936"/>
        <v>0</v>
      </c>
      <c r="AE1696" s="34" t="str">
        <f t="shared" si="937"/>
        <v xml:space="preserve"> 0</v>
      </c>
      <c r="AF1696" s="34">
        <f t="shared" si="938"/>
        <v>0</v>
      </c>
      <c r="AG1696" s="34">
        <f t="shared" si="939"/>
        <v>0</v>
      </c>
      <c r="AH1696" s="34" t="str">
        <f t="shared" si="940"/>
        <v/>
      </c>
      <c r="AI1696" s="172" t="str">
        <f>IF(AJ1696&lt;&gt;"",MAX(AI$3:AI1695)+1,"")</f>
        <v/>
      </c>
      <c r="AJ1696" s="172" t="str">
        <f t="shared" si="941"/>
        <v/>
      </c>
      <c r="AK1696" s="172" t="str">
        <f t="shared" si="942"/>
        <v/>
      </c>
      <c r="AL1696" s="172" t="str">
        <f t="shared" si="943"/>
        <v/>
      </c>
      <c r="AM1696" s="172" t="str">
        <f>IF(AN1696&lt;&gt;"",MAX(AM$3:AM1695)+1,"")</f>
        <v/>
      </c>
      <c r="AN1696" s="172" t="str">
        <f t="shared" si="944"/>
        <v/>
      </c>
      <c r="AO1696" s="172" t="str">
        <f t="shared" si="945"/>
        <v/>
      </c>
      <c r="AP1696" s="172" t="str">
        <f t="shared" si="946"/>
        <v/>
      </c>
      <c r="AQ1696" s="172" t="str">
        <f t="shared" si="947"/>
        <v/>
      </c>
      <c r="AR1696" s="172" t="str">
        <f>Table1[[#This Row],[Sex ]]&amp;Table1[[#This Row],[Month]]</f>
        <v/>
      </c>
    </row>
    <row r="1697" spans="2:44" x14ac:dyDescent="0.3">
      <c r="B1697" s="14"/>
      <c r="C1697" s="14"/>
      <c r="D1697" s="14"/>
      <c r="E1697" s="14"/>
      <c r="F1697" s="14"/>
      <c r="G1697" s="14"/>
      <c r="H1697" s="14"/>
      <c r="I1697" s="14"/>
      <c r="J1697" s="14"/>
      <c r="K1697" s="14"/>
      <c r="L1697" s="14"/>
      <c r="M1697" s="24" t="str">
        <f t="shared" si="919"/>
        <v/>
      </c>
      <c r="N1697" s="24" t="str">
        <f t="shared" si="920"/>
        <v/>
      </c>
      <c r="O1697" s="24" t="str">
        <f t="shared" si="921"/>
        <v xml:space="preserve"> </v>
      </c>
      <c r="P1697" s="24">
        <f t="shared" si="922"/>
        <v>0</v>
      </c>
      <c r="Q1697" s="25">
        <f t="shared" si="923"/>
        <v>0</v>
      </c>
      <c r="R1697" s="26">
        <f t="shared" si="924"/>
        <v>0</v>
      </c>
      <c r="S1697" s="24" t="str">
        <f t="shared" si="925"/>
        <v/>
      </c>
      <c r="T1697" s="24" t="str">
        <f t="shared" si="926"/>
        <v/>
      </c>
      <c r="U1697" s="24" t="str">
        <f t="shared" si="927"/>
        <v/>
      </c>
      <c r="V1697" s="24" t="str">
        <f t="shared" si="928"/>
        <v/>
      </c>
      <c r="W1697" s="24" t="str">
        <f t="shared" si="929"/>
        <v/>
      </c>
      <c r="X1697" s="24" t="str">
        <f t="shared" si="930"/>
        <v/>
      </c>
      <c r="Y1697" s="24" t="str">
        <f t="shared" si="931"/>
        <v/>
      </c>
      <c r="Z1697" s="24" t="str">
        <f t="shared" si="932"/>
        <v/>
      </c>
      <c r="AA1697" s="24" t="b">
        <f t="shared" si="933"/>
        <v>0</v>
      </c>
      <c r="AB1697" s="34" t="str">
        <f t="shared" si="934"/>
        <v/>
      </c>
      <c r="AC1697" s="34">
        <f t="shared" si="935"/>
        <v>0</v>
      </c>
      <c r="AD1697" s="34">
        <f t="shared" si="936"/>
        <v>0</v>
      </c>
      <c r="AE1697" s="34" t="str">
        <f t="shared" si="937"/>
        <v xml:space="preserve"> 0</v>
      </c>
      <c r="AF1697" s="34">
        <f t="shared" si="938"/>
        <v>0</v>
      </c>
      <c r="AG1697" s="34">
        <f t="shared" si="939"/>
        <v>0</v>
      </c>
      <c r="AH1697" s="34" t="str">
        <f t="shared" si="940"/>
        <v/>
      </c>
      <c r="AI1697" s="172" t="str">
        <f>IF(AJ1697&lt;&gt;"",MAX(AI$3:AI1696)+1,"")</f>
        <v/>
      </c>
      <c r="AJ1697" s="172" t="str">
        <f t="shared" si="941"/>
        <v/>
      </c>
      <c r="AK1697" s="172" t="str">
        <f t="shared" si="942"/>
        <v/>
      </c>
      <c r="AL1697" s="172" t="str">
        <f t="shared" si="943"/>
        <v/>
      </c>
      <c r="AM1697" s="172" t="str">
        <f>IF(AN1697&lt;&gt;"",MAX(AM$3:AM1696)+1,"")</f>
        <v/>
      </c>
      <c r="AN1697" s="172" t="str">
        <f t="shared" si="944"/>
        <v/>
      </c>
      <c r="AO1697" s="172" t="str">
        <f t="shared" si="945"/>
        <v/>
      </c>
      <c r="AP1697" s="172" t="str">
        <f t="shared" si="946"/>
        <v/>
      </c>
      <c r="AQ1697" s="172" t="str">
        <f t="shared" si="947"/>
        <v/>
      </c>
      <c r="AR1697" s="172" t="str">
        <f>Table1[[#This Row],[Sex ]]&amp;Table1[[#This Row],[Month]]</f>
        <v/>
      </c>
    </row>
    <row r="1698" spans="2:44" x14ac:dyDescent="0.3">
      <c r="B1698" s="14"/>
      <c r="C1698" s="14"/>
      <c r="D1698" s="14"/>
      <c r="E1698" s="14"/>
      <c r="F1698" s="14"/>
      <c r="G1698" s="14"/>
      <c r="H1698" s="14"/>
      <c r="I1698" s="14"/>
      <c r="J1698" s="14"/>
      <c r="K1698" s="14"/>
      <c r="L1698" s="14"/>
      <c r="M1698" s="24" t="str">
        <f t="shared" si="919"/>
        <v/>
      </c>
      <c r="N1698" s="24" t="str">
        <f t="shared" si="920"/>
        <v/>
      </c>
      <c r="O1698" s="24" t="str">
        <f t="shared" si="921"/>
        <v xml:space="preserve"> </v>
      </c>
      <c r="P1698" s="24">
        <f t="shared" si="922"/>
        <v>0</v>
      </c>
      <c r="Q1698" s="25">
        <f t="shared" si="923"/>
        <v>0</v>
      </c>
      <c r="R1698" s="26">
        <f t="shared" si="924"/>
        <v>0</v>
      </c>
      <c r="S1698" s="24" t="str">
        <f t="shared" si="925"/>
        <v/>
      </c>
      <c r="T1698" s="24" t="str">
        <f t="shared" si="926"/>
        <v/>
      </c>
      <c r="U1698" s="24" t="str">
        <f t="shared" si="927"/>
        <v/>
      </c>
      <c r="V1698" s="24" t="str">
        <f t="shared" si="928"/>
        <v/>
      </c>
      <c r="W1698" s="24" t="str">
        <f t="shared" si="929"/>
        <v/>
      </c>
      <c r="X1698" s="24" t="str">
        <f t="shared" si="930"/>
        <v/>
      </c>
      <c r="Y1698" s="24" t="str">
        <f t="shared" si="931"/>
        <v/>
      </c>
      <c r="Z1698" s="24" t="str">
        <f t="shared" si="932"/>
        <v/>
      </c>
      <c r="AA1698" s="24" t="b">
        <f t="shared" si="933"/>
        <v>0</v>
      </c>
      <c r="AB1698" s="34" t="str">
        <f t="shared" si="934"/>
        <v/>
      </c>
      <c r="AC1698" s="34">
        <f t="shared" si="935"/>
        <v>0</v>
      </c>
      <c r="AD1698" s="34">
        <f t="shared" si="936"/>
        <v>0</v>
      </c>
      <c r="AE1698" s="34" t="str">
        <f t="shared" si="937"/>
        <v xml:space="preserve"> 0</v>
      </c>
      <c r="AF1698" s="34">
        <f t="shared" si="938"/>
        <v>0</v>
      </c>
      <c r="AG1698" s="34">
        <f t="shared" si="939"/>
        <v>0</v>
      </c>
      <c r="AH1698" s="34" t="str">
        <f t="shared" si="940"/>
        <v/>
      </c>
      <c r="AI1698" s="172" t="str">
        <f>IF(AJ1698&lt;&gt;"",MAX(AI$3:AI1697)+1,"")</f>
        <v/>
      </c>
      <c r="AJ1698" s="172" t="str">
        <f t="shared" si="941"/>
        <v/>
      </c>
      <c r="AK1698" s="172" t="str">
        <f t="shared" si="942"/>
        <v/>
      </c>
      <c r="AL1698" s="172" t="str">
        <f t="shared" si="943"/>
        <v/>
      </c>
      <c r="AM1698" s="172" t="str">
        <f>IF(AN1698&lt;&gt;"",MAX(AM$3:AM1697)+1,"")</f>
        <v/>
      </c>
      <c r="AN1698" s="172" t="str">
        <f t="shared" si="944"/>
        <v/>
      </c>
      <c r="AO1698" s="172" t="str">
        <f t="shared" si="945"/>
        <v/>
      </c>
      <c r="AP1698" s="172" t="str">
        <f t="shared" si="946"/>
        <v/>
      </c>
      <c r="AQ1698" s="172" t="str">
        <f t="shared" si="947"/>
        <v/>
      </c>
      <c r="AR1698" s="172" t="str">
        <f>Table1[[#This Row],[Sex ]]&amp;Table1[[#This Row],[Month]]</f>
        <v/>
      </c>
    </row>
    <row r="1699" spans="2:44" x14ac:dyDescent="0.3">
      <c r="B1699" s="14"/>
      <c r="C1699" s="14"/>
      <c r="D1699" s="14"/>
      <c r="E1699" s="14"/>
      <c r="F1699" s="14"/>
      <c r="G1699" s="14"/>
      <c r="H1699" s="14"/>
      <c r="I1699" s="14"/>
      <c r="J1699" s="14"/>
      <c r="K1699" s="14"/>
      <c r="L1699" s="14"/>
      <c r="M1699" s="24" t="str">
        <f t="shared" si="919"/>
        <v/>
      </c>
      <c r="N1699" s="24" t="str">
        <f t="shared" si="920"/>
        <v/>
      </c>
      <c r="O1699" s="24" t="str">
        <f t="shared" si="921"/>
        <v xml:space="preserve"> </v>
      </c>
      <c r="P1699" s="24">
        <f t="shared" si="922"/>
        <v>0</v>
      </c>
      <c r="Q1699" s="25">
        <f t="shared" si="923"/>
        <v>0</v>
      </c>
      <c r="R1699" s="26">
        <f t="shared" si="924"/>
        <v>0</v>
      </c>
      <c r="S1699" s="24" t="str">
        <f t="shared" si="925"/>
        <v/>
      </c>
      <c r="T1699" s="24" t="str">
        <f t="shared" si="926"/>
        <v/>
      </c>
      <c r="U1699" s="24" t="str">
        <f t="shared" si="927"/>
        <v/>
      </c>
      <c r="V1699" s="24" t="str">
        <f t="shared" si="928"/>
        <v/>
      </c>
      <c r="W1699" s="24" t="str">
        <f t="shared" si="929"/>
        <v/>
      </c>
      <c r="X1699" s="24" t="str">
        <f t="shared" si="930"/>
        <v/>
      </c>
      <c r="Y1699" s="24" t="str">
        <f t="shared" si="931"/>
        <v/>
      </c>
      <c r="Z1699" s="24" t="str">
        <f t="shared" si="932"/>
        <v/>
      </c>
      <c r="AA1699" s="24" t="b">
        <f t="shared" si="933"/>
        <v>0</v>
      </c>
      <c r="AB1699" s="34" t="str">
        <f t="shared" si="934"/>
        <v/>
      </c>
      <c r="AC1699" s="34">
        <f t="shared" si="935"/>
        <v>0</v>
      </c>
      <c r="AD1699" s="34">
        <f t="shared" si="936"/>
        <v>0</v>
      </c>
      <c r="AE1699" s="34" t="str">
        <f t="shared" si="937"/>
        <v xml:space="preserve"> 0</v>
      </c>
      <c r="AF1699" s="34">
        <f t="shared" si="938"/>
        <v>0</v>
      </c>
      <c r="AG1699" s="34">
        <f t="shared" si="939"/>
        <v>0</v>
      </c>
      <c r="AH1699" s="34" t="str">
        <f t="shared" si="940"/>
        <v/>
      </c>
      <c r="AI1699" s="172" t="str">
        <f>IF(AJ1699&lt;&gt;"",MAX(AI$3:AI1698)+1,"")</f>
        <v/>
      </c>
      <c r="AJ1699" s="172" t="str">
        <f t="shared" si="941"/>
        <v/>
      </c>
      <c r="AK1699" s="172" t="str">
        <f t="shared" si="942"/>
        <v/>
      </c>
      <c r="AL1699" s="172" t="str">
        <f t="shared" si="943"/>
        <v/>
      </c>
      <c r="AM1699" s="172" t="str">
        <f>IF(AN1699&lt;&gt;"",MAX(AM$3:AM1698)+1,"")</f>
        <v/>
      </c>
      <c r="AN1699" s="172" t="str">
        <f t="shared" si="944"/>
        <v/>
      </c>
      <c r="AO1699" s="172" t="str">
        <f t="shared" si="945"/>
        <v/>
      </c>
      <c r="AP1699" s="172" t="str">
        <f t="shared" si="946"/>
        <v/>
      </c>
      <c r="AQ1699" s="172" t="str">
        <f t="shared" si="947"/>
        <v/>
      </c>
      <c r="AR1699" s="172" t="str">
        <f>Table1[[#This Row],[Sex ]]&amp;Table1[[#This Row],[Month]]</f>
        <v/>
      </c>
    </row>
    <row r="1700" spans="2:44" x14ac:dyDescent="0.3">
      <c r="B1700" s="14"/>
      <c r="C1700" s="14"/>
      <c r="D1700" s="14"/>
      <c r="E1700" s="14"/>
      <c r="F1700" s="14"/>
      <c r="G1700" s="14"/>
      <c r="H1700" s="14"/>
      <c r="I1700" s="14"/>
      <c r="J1700" s="14"/>
      <c r="K1700" s="14"/>
      <c r="L1700" s="14"/>
      <c r="M1700" s="24" t="str">
        <f t="shared" si="919"/>
        <v/>
      </c>
      <c r="N1700" s="24" t="str">
        <f t="shared" si="920"/>
        <v/>
      </c>
      <c r="O1700" s="24" t="str">
        <f t="shared" si="921"/>
        <v xml:space="preserve"> </v>
      </c>
      <c r="P1700" s="24">
        <f t="shared" si="922"/>
        <v>0</v>
      </c>
      <c r="Q1700" s="25">
        <f t="shared" si="923"/>
        <v>0</v>
      </c>
      <c r="R1700" s="26">
        <f t="shared" si="924"/>
        <v>0</v>
      </c>
      <c r="S1700" s="24" t="str">
        <f t="shared" si="925"/>
        <v/>
      </c>
      <c r="T1700" s="24" t="str">
        <f t="shared" si="926"/>
        <v/>
      </c>
      <c r="U1700" s="24" t="str">
        <f t="shared" si="927"/>
        <v/>
      </c>
      <c r="V1700" s="24" t="str">
        <f t="shared" si="928"/>
        <v/>
      </c>
      <c r="W1700" s="24" t="str">
        <f t="shared" si="929"/>
        <v/>
      </c>
      <c r="X1700" s="24" t="str">
        <f t="shared" si="930"/>
        <v/>
      </c>
      <c r="Y1700" s="24" t="str">
        <f t="shared" si="931"/>
        <v/>
      </c>
      <c r="Z1700" s="24" t="str">
        <f t="shared" si="932"/>
        <v/>
      </c>
      <c r="AA1700" s="24" t="b">
        <f t="shared" si="933"/>
        <v>0</v>
      </c>
      <c r="AB1700" s="34" t="str">
        <f t="shared" si="934"/>
        <v/>
      </c>
      <c r="AC1700" s="34">
        <f t="shared" si="935"/>
        <v>0</v>
      </c>
      <c r="AD1700" s="34">
        <f t="shared" si="936"/>
        <v>0</v>
      </c>
      <c r="AE1700" s="34" t="str">
        <f t="shared" si="937"/>
        <v xml:space="preserve"> 0</v>
      </c>
      <c r="AF1700" s="34">
        <f t="shared" si="938"/>
        <v>0</v>
      </c>
      <c r="AG1700" s="34">
        <f t="shared" si="939"/>
        <v>0</v>
      </c>
      <c r="AH1700" s="34" t="str">
        <f t="shared" si="940"/>
        <v/>
      </c>
      <c r="AI1700" s="172" t="str">
        <f>IF(AJ1700&lt;&gt;"",MAX(AI$3:AI1699)+1,"")</f>
        <v/>
      </c>
      <c r="AJ1700" s="172" t="str">
        <f t="shared" si="941"/>
        <v/>
      </c>
      <c r="AK1700" s="172" t="str">
        <f t="shared" si="942"/>
        <v/>
      </c>
      <c r="AL1700" s="172" t="str">
        <f t="shared" si="943"/>
        <v/>
      </c>
      <c r="AM1700" s="172" t="str">
        <f>IF(AN1700&lt;&gt;"",MAX(AM$3:AM1699)+1,"")</f>
        <v/>
      </c>
      <c r="AN1700" s="172" t="str">
        <f t="shared" si="944"/>
        <v/>
      </c>
      <c r="AO1700" s="172" t="str">
        <f t="shared" si="945"/>
        <v/>
      </c>
      <c r="AP1700" s="172" t="str">
        <f t="shared" si="946"/>
        <v/>
      </c>
      <c r="AQ1700" s="172" t="str">
        <f t="shared" si="947"/>
        <v/>
      </c>
      <c r="AR1700" s="172" t="str">
        <f>Table1[[#This Row],[Sex ]]&amp;Table1[[#This Row],[Month]]</f>
        <v/>
      </c>
    </row>
    <row r="1701" spans="2:44" x14ac:dyDescent="0.3">
      <c r="B1701" s="14"/>
      <c r="C1701" s="14"/>
      <c r="D1701" s="14"/>
      <c r="E1701" s="14"/>
      <c r="F1701" s="14"/>
      <c r="G1701" s="14"/>
      <c r="H1701" s="14"/>
      <c r="I1701" s="14"/>
      <c r="J1701" s="14"/>
      <c r="K1701" s="14"/>
      <c r="L1701" s="14"/>
      <c r="M1701" s="24" t="str">
        <f t="shared" si="919"/>
        <v/>
      </c>
      <c r="N1701" s="24" t="str">
        <f t="shared" si="920"/>
        <v/>
      </c>
      <c r="O1701" s="24" t="str">
        <f t="shared" si="921"/>
        <v xml:space="preserve"> </v>
      </c>
      <c r="P1701" s="24">
        <f t="shared" si="922"/>
        <v>0</v>
      </c>
      <c r="Q1701" s="25">
        <f t="shared" si="923"/>
        <v>0</v>
      </c>
      <c r="R1701" s="26">
        <f t="shared" si="924"/>
        <v>0</v>
      </c>
      <c r="S1701" s="24" t="str">
        <f t="shared" si="925"/>
        <v/>
      </c>
      <c r="T1701" s="24" t="str">
        <f t="shared" si="926"/>
        <v/>
      </c>
      <c r="U1701" s="24" t="str">
        <f t="shared" si="927"/>
        <v/>
      </c>
      <c r="V1701" s="24" t="str">
        <f t="shared" si="928"/>
        <v/>
      </c>
      <c r="W1701" s="24" t="str">
        <f t="shared" si="929"/>
        <v/>
      </c>
      <c r="X1701" s="24" t="str">
        <f t="shared" si="930"/>
        <v/>
      </c>
      <c r="Y1701" s="24" t="str">
        <f t="shared" si="931"/>
        <v/>
      </c>
      <c r="Z1701" s="24" t="str">
        <f t="shared" si="932"/>
        <v/>
      </c>
      <c r="AA1701" s="24" t="b">
        <f t="shared" si="933"/>
        <v>0</v>
      </c>
      <c r="AB1701" s="34" t="str">
        <f t="shared" si="934"/>
        <v/>
      </c>
      <c r="AC1701" s="34">
        <f t="shared" si="935"/>
        <v>0</v>
      </c>
      <c r="AD1701" s="34">
        <f t="shared" si="936"/>
        <v>0</v>
      </c>
      <c r="AE1701" s="34" t="str">
        <f t="shared" si="937"/>
        <v xml:space="preserve"> 0</v>
      </c>
      <c r="AF1701" s="34">
        <f t="shared" si="938"/>
        <v>0</v>
      </c>
      <c r="AG1701" s="34">
        <f t="shared" si="939"/>
        <v>0</v>
      </c>
      <c r="AH1701" s="34" t="str">
        <f t="shared" si="940"/>
        <v/>
      </c>
      <c r="AI1701" s="172" t="str">
        <f>IF(AJ1701&lt;&gt;"",MAX(AI$3:AI1700)+1,"")</f>
        <v/>
      </c>
      <c r="AJ1701" s="172" t="str">
        <f t="shared" si="941"/>
        <v/>
      </c>
      <c r="AK1701" s="172" t="str">
        <f t="shared" si="942"/>
        <v/>
      </c>
      <c r="AL1701" s="172" t="str">
        <f t="shared" si="943"/>
        <v/>
      </c>
      <c r="AM1701" s="172" t="str">
        <f>IF(AN1701&lt;&gt;"",MAX(AM$3:AM1700)+1,"")</f>
        <v/>
      </c>
      <c r="AN1701" s="172" t="str">
        <f t="shared" si="944"/>
        <v/>
      </c>
      <c r="AO1701" s="172" t="str">
        <f t="shared" si="945"/>
        <v/>
      </c>
      <c r="AP1701" s="172" t="str">
        <f t="shared" si="946"/>
        <v/>
      </c>
      <c r="AQ1701" s="172" t="str">
        <f t="shared" si="947"/>
        <v/>
      </c>
      <c r="AR1701" s="172" t="str">
        <f>Table1[[#This Row],[Sex ]]&amp;Table1[[#This Row],[Month]]</f>
        <v/>
      </c>
    </row>
    <row r="1702" spans="2:44" x14ac:dyDescent="0.3">
      <c r="B1702" s="14"/>
      <c r="C1702" s="14"/>
      <c r="D1702" s="14"/>
      <c r="E1702" s="14"/>
      <c r="F1702" s="14"/>
      <c r="G1702" s="14"/>
      <c r="H1702" s="14"/>
      <c r="I1702" s="14"/>
      <c r="J1702" s="14"/>
      <c r="K1702" s="14"/>
      <c r="L1702" s="14"/>
      <c r="M1702" s="24" t="str">
        <f t="shared" si="919"/>
        <v/>
      </c>
      <c r="N1702" s="24" t="str">
        <f t="shared" si="920"/>
        <v/>
      </c>
      <c r="O1702" s="24" t="str">
        <f t="shared" si="921"/>
        <v xml:space="preserve"> </v>
      </c>
      <c r="P1702" s="24">
        <f t="shared" si="922"/>
        <v>0</v>
      </c>
      <c r="Q1702" s="25">
        <f t="shared" si="923"/>
        <v>0</v>
      </c>
      <c r="R1702" s="26">
        <f t="shared" si="924"/>
        <v>0</v>
      </c>
      <c r="S1702" s="24" t="str">
        <f t="shared" si="925"/>
        <v/>
      </c>
      <c r="T1702" s="24" t="str">
        <f t="shared" si="926"/>
        <v/>
      </c>
      <c r="U1702" s="24" t="str">
        <f t="shared" si="927"/>
        <v/>
      </c>
      <c r="V1702" s="24" t="str">
        <f t="shared" si="928"/>
        <v/>
      </c>
      <c r="W1702" s="24" t="str">
        <f t="shared" si="929"/>
        <v/>
      </c>
      <c r="X1702" s="24" t="str">
        <f t="shared" si="930"/>
        <v/>
      </c>
      <c r="Y1702" s="24" t="str">
        <f t="shared" si="931"/>
        <v/>
      </c>
      <c r="Z1702" s="24" t="str">
        <f t="shared" si="932"/>
        <v/>
      </c>
      <c r="AA1702" s="24" t="b">
        <f t="shared" si="933"/>
        <v>0</v>
      </c>
      <c r="AB1702" s="34" t="str">
        <f t="shared" si="934"/>
        <v/>
      </c>
      <c r="AC1702" s="34">
        <f t="shared" si="935"/>
        <v>0</v>
      </c>
      <c r="AD1702" s="34">
        <f t="shared" si="936"/>
        <v>0</v>
      </c>
      <c r="AE1702" s="34" t="str">
        <f t="shared" si="937"/>
        <v xml:space="preserve"> 0</v>
      </c>
      <c r="AF1702" s="34">
        <f t="shared" si="938"/>
        <v>0</v>
      </c>
      <c r="AG1702" s="34">
        <f t="shared" si="939"/>
        <v>0</v>
      </c>
      <c r="AH1702" s="34" t="str">
        <f t="shared" si="940"/>
        <v/>
      </c>
      <c r="AI1702" s="172" t="str">
        <f>IF(AJ1702&lt;&gt;"",MAX(AI$3:AI1701)+1,"")</f>
        <v/>
      </c>
      <c r="AJ1702" s="172" t="str">
        <f t="shared" si="941"/>
        <v/>
      </c>
      <c r="AK1702" s="172" t="str">
        <f t="shared" si="942"/>
        <v/>
      </c>
      <c r="AL1702" s="172" t="str">
        <f t="shared" si="943"/>
        <v/>
      </c>
      <c r="AM1702" s="172" t="str">
        <f>IF(AN1702&lt;&gt;"",MAX(AM$3:AM1701)+1,"")</f>
        <v/>
      </c>
      <c r="AN1702" s="172" t="str">
        <f t="shared" si="944"/>
        <v/>
      </c>
      <c r="AO1702" s="172" t="str">
        <f t="shared" si="945"/>
        <v/>
      </c>
      <c r="AP1702" s="172" t="str">
        <f t="shared" si="946"/>
        <v/>
      </c>
      <c r="AQ1702" s="172" t="str">
        <f t="shared" si="947"/>
        <v/>
      </c>
      <c r="AR1702" s="172" t="str">
        <f>Table1[[#This Row],[Sex ]]&amp;Table1[[#This Row],[Month]]</f>
        <v/>
      </c>
    </row>
    <row r="1703" spans="2:44" x14ac:dyDescent="0.3">
      <c r="B1703" s="14"/>
      <c r="C1703" s="14"/>
      <c r="D1703" s="14"/>
      <c r="E1703" s="14"/>
      <c r="F1703" s="14"/>
      <c r="G1703" s="14"/>
      <c r="H1703" s="14"/>
      <c r="I1703" s="14"/>
      <c r="J1703" s="14"/>
      <c r="K1703" s="14"/>
      <c r="L1703" s="14"/>
      <c r="M1703" s="24" t="str">
        <f t="shared" si="919"/>
        <v/>
      </c>
      <c r="N1703" s="24" t="str">
        <f t="shared" si="920"/>
        <v/>
      </c>
      <c r="O1703" s="24" t="str">
        <f t="shared" si="921"/>
        <v xml:space="preserve"> </v>
      </c>
      <c r="P1703" s="24">
        <f t="shared" si="922"/>
        <v>0</v>
      </c>
      <c r="Q1703" s="25">
        <f t="shared" si="923"/>
        <v>0</v>
      </c>
      <c r="R1703" s="26">
        <f t="shared" si="924"/>
        <v>0</v>
      </c>
      <c r="S1703" s="24" t="str">
        <f t="shared" si="925"/>
        <v/>
      </c>
      <c r="T1703" s="24" t="str">
        <f t="shared" si="926"/>
        <v/>
      </c>
      <c r="U1703" s="24" t="str">
        <f t="shared" si="927"/>
        <v/>
      </c>
      <c r="V1703" s="24" t="str">
        <f t="shared" si="928"/>
        <v/>
      </c>
      <c r="W1703" s="24" t="str">
        <f t="shared" si="929"/>
        <v/>
      </c>
      <c r="X1703" s="24" t="str">
        <f t="shared" si="930"/>
        <v/>
      </c>
      <c r="Y1703" s="24" t="str">
        <f t="shared" si="931"/>
        <v/>
      </c>
      <c r="Z1703" s="24" t="str">
        <f t="shared" si="932"/>
        <v/>
      </c>
      <c r="AA1703" s="24" t="b">
        <f t="shared" si="933"/>
        <v>0</v>
      </c>
      <c r="AB1703" s="34" t="str">
        <f t="shared" si="934"/>
        <v/>
      </c>
      <c r="AC1703" s="34">
        <f t="shared" si="935"/>
        <v>0</v>
      </c>
      <c r="AD1703" s="34">
        <f t="shared" si="936"/>
        <v>0</v>
      </c>
      <c r="AE1703" s="34" t="str">
        <f t="shared" si="937"/>
        <v xml:space="preserve"> 0</v>
      </c>
      <c r="AF1703" s="34">
        <f t="shared" si="938"/>
        <v>0</v>
      </c>
      <c r="AG1703" s="34">
        <f t="shared" si="939"/>
        <v>0</v>
      </c>
      <c r="AH1703" s="34" t="str">
        <f t="shared" si="940"/>
        <v/>
      </c>
      <c r="AI1703" s="172" t="str">
        <f>IF(AJ1703&lt;&gt;"",MAX(AI$3:AI1702)+1,"")</f>
        <v/>
      </c>
      <c r="AJ1703" s="172" t="str">
        <f t="shared" si="941"/>
        <v/>
      </c>
      <c r="AK1703" s="172" t="str">
        <f t="shared" si="942"/>
        <v/>
      </c>
      <c r="AL1703" s="172" t="str">
        <f t="shared" si="943"/>
        <v/>
      </c>
      <c r="AM1703" s="172" t="str">
        <f>IF(AN1703&lt;&gt;"",MAX(AM$3:AM1702)+1,"")</f>
        <v/>
      </c>
      <c r="AN1703" s="172" t="str">
        <f t="shared" si="944"/>
        <v/>
      </c>
      <c r="AO1703" s="172" t="str">
        <f t="shared" si="945"/>
        <v/>
      </c>
      <c r="AP1703" s="172" t="str">
        <f t="shared" si="946"/>
        <v/>
      </c>
      <c r="AQ1703" s="172" t="str">
        <f t="shared" si="947"/>
        <v/>
      </c>
      <c r="AR1703" s="172" t="str">
        <f>Table1[[#This Row],[Sex ]]&amp;Table1[[#This Row],[Month]]</f>
        <v/>
      </c>
    </row>
    <row r="1704" spans="2:44" x14ac:dyDescent="0.3">
      <c r="B1704" s="14"/>
      <c r="C1704" s="14"/>
      <c r="D1704" s="14"/>
      <c r="E1704" s="14"/>
      <c r="F1704" s="14"/>
      <c r="G1704" s="14"/>
      <c r="H1704" s="14"/>
      <c r="I1704" s="14"/>
      <c r="J1704" s="14"/>
      <c r="K1704" s="14"/>
      <c r="L1704" s="14"/>
      <c r="M1704" s="24" t="str">
        <f t="shared" si="919"/>
        <v/>
      </c>
      <c r="N1704" s="24" t="str">
        <f t="shared" si="920"/>
        <v/>
      </c>
      <c r="O1704" s="24" t="str">
        <f t="shared" si="921"/>
        <v xml:space="preserve"> </v>
      </c>
      <c r="P1704" s="24">
        <f t="shared" si="922"/>
        <v>0</v>
      </c>
      <c r="Q1704" s="25">
        <f t="shared" si="923"/>
        <v>0</v>
      </c>
      <c r="R1704" s="26">
        <f t="shared" si="924"/>
        <v>0</v>
      </c>
      <c r="S1704" s="24" t="str">
        <f t="shared" si="925"/>
        <v/>
      </c>
      <c r="T1704" s="24" t="str">
        <f t="shared" si="926"/>
        <v/>
      </c>
      <c r="U1704" s="24" t="str">
        <f t="shared" si="927"/>
        <v/>
      </c>
      <c r="V1704" s="24" t="str">
        <f t="shared" si="928"/>
        <v/>
      </c>
      <c r="W1704" s="24" t="str">
        <f t="shared" si="929"/>
        <v/>
      </c>
      <c r="X1704" s="24" t="str">
        <f t="shared" si="930"/>
        <v/>
      </c>
      <c r="Y1704" s="24" t="str">
        <f t="shared" si="931"/>
        <v/>
      </c>
      <c r="Z1704" s="24" t="str">
        <f t="shared" si="932"/>
        <v/>
      </c>
      <c r="AA1704" s="24" t="b">
        <f t="shared" si="933"/>
        <v>0</v>
      </c>
      <c r="AB1704" s="34" t="str">
        <f t="shared" si="934"/>
        <v/>
      </c>
      <c r="AC1704" s="34">
        <f t="shared" si="935"/>
        <v>0</v>
      </c>
      <c r="AD1704" s="34">
        <f t="shared" si="936"/>
        <v>0</v>
      </c>
      <c r="AE1704" s="34" t="str">
        <f t="shared" si="937"/>
        <v xml:space="preserve"> 0</v>
      </c>
      <c r="AF1704" s="34">
        <f t="shared" si="938"/>
        <v>0</v>
      </c>
      <c r="AG1704" s="34">
        <f t="shared" si="939"/>
        <v>0</v>
      </c>
      <c r="AH1704" s="34" t="str">
        <f t="shared" si="940"/>
        <v/>
      </c>
      <c r="AI1704" s="172" t="str">
        <f>IF(AJ1704&lt;&gt;"",MAX(AI$3:AI1703)+1,"")</f>
        <v/>
      </c>
      <c r="AJ1704" s="172" t="str">
        <f t="shared" si="941"/>
        <v/>
      </c>
      <c r="AK1704" s="172" t="str">
        <f t="shared" si="942"/>
        <v/>
      </c>
      <c r="AL1704" s="172" t="str">
        <f t="shared" si="943"/>
        <v/>
      </c>
      <c r="AM1704" s="172" t="str">
        <f>IF(AN1704&lt;&gt;"",MAX(AM$3:AM1703)+1,"")</f>
        <v/>
      </c>
      <c r="AN1704" s="172" t="str">
        <f t="shared" si="944"/>
        <v/>
      </c>
      <c r="AO1704" s="172" t="str">
        <f t="shared" si="945"/>
        <v/>
      </c>
      <c r="AP1704" s="172" t="str">
        <f t="shared" si="946"/>
        <v/>
      </c>
      <c r="AQ1704" s="172" t="str">
        <f t="shared" si="947"/>
        <v/>
      </c>
      <c r="AR1704" s="172" t="str">
        <f>Table1[[#This Row],[Sex ]]&amp;Table1[[#This Row],[Month]]</f>
        <v/>
      </c>
    </row>
    <row r="1705" spans="2:44" x14ac:dyDescent="0.3">
      <c r="B1705" s="14"/>
      <c r="C1705" s="14"/>
      <c r="D1705" s="14"/>
      <c r="E1705" s="14"/>
      <c r="F1705" s="14"/>
      <c r="G1705" s="14"/>
      <c r="H1705" s="14"/>
      <c r="I1705" s="14"/>
      <c r="J1705" s="14"/>
      <c r="K1705" s="14"/>
      <c r="L1705" s="14"/>
      <c r="M1705" s="24" t="str">
        <f t="shared" si="919"/>
        <v/>
      </c>
      <c r="N1705" s="24" t="str">
        <f t="shared" si="920"/>
        <v/>
      </c>
      <c r="O1705" s="24" t="str">
        <f t="shared" si="921"/>
        <v xml:space="preserve"> </v>
      </c>
      <c r="P1705" s="24">
        <f t="shared" si="922"/>
        <v>0</v>
      </c>
      <c r="Q1705" s="25">
        <f t="shared" si="923"/>
        <v>0</v>
      </c>
      <c r="R1705" s="26">
        <f t="shared" si="924"/>
        <v>0</v>
      </c>
      <c r="S1705" s="24" t="str">
        <f t="shared" si="925"/>
        <v/>
      </c>
      <c r="T1705" s="24" t="str">
        <f t="shared" si="926"/>
        <v/>
      </c>
      <c r="U1705" s="24" t="str">
        <f t="shared" si="927"/>
        <v/>
      </c>
      <c r="V1705" s="24" t="str">
        <f t="shared" si="928"/>
        <v/>
      </c>
      <c r="W1705" s="24" t="str">
        <f t="shared" si="929"/>
        <v/>
      </c>
      <c r="X1705" s="24" t="str">
        <f t="shared" si="930"/>
        <v/>
      </c>
      <c r="Y1705" s="24" t="str">
        <f t="shared" si="931"/>
        <v/>
      </c>
      <c r="Z1705" s="24" t="str">
        <f t="shared" si="932"/>
        <v/>
      </c>
      <c r="AA1705" s="24" t="b">
        <f t="shared" si="933"/>
        <v>0</v>
      </c>
      <c r="AB1705" s="34" t="str">
        <f t="shared" si="934"/>
        <v/>
      </c>
      <c r="AC1705" s="34">
        <f t="shared" si="935"/>
        <v>0</v>
      </c>
      <c r="AD1705" s="34">
        <f t="shared" si="936"/>
        <v>0</v>
      </c>
      <c r="AE1705" s="34" t="str">
        <f t="shared" si="937"/>
        <v xml:space="preserve"> 0</v>
      </c>
      <c r="AF1705" s="34">
        <f t="shared" si="938"/>
        <v>0</v>
      </c>
      <c r="AG1705" s="34">
        <f t="shared" si="939"/>
        <v>0</v>
      </c>
      <c r="AH1705" s="34" t="str">
        <f t="shared" si="940"/>
        <v/>
      </c>
      <c r="AI1705" s="172" t="str">
        <f>IF(AJ1705&lt;&gt;"",MAX(AI$3:AI1704)+1,"")</f>
        <v/>
      </c>
      <c r="AJ1705" s="172" t="str">
        <f t="shared" si="941"/>
        <v/>
      </c>
      <c r="AK1705" s="172" t="str">
        <f t="shared" si="942"/>
        <v/>
      </c>
      <c r="AL1705" s="172" t="str">
        <f t="shared" si="943"/>
        <v/>
      </c>
      <c r="AM1705" s="172" t="str">
        <f>IF(AN1705&lt;&gt;"",MAX(AM$3:AM1704)+1,"")</f>
        <v/>
      </c>
      <c r="AN1705" s="172" t="str">
        <f t="shared" si="944"/>
        <v/>
      </c>
      <c r="AO1705" s="172" t="str">
        <f t="shared" si="945"/>
        <v/>
      </c>
      <c r="AP1705" s="172" t="str">
        <f t="shared" si="946"/>
        <v/>
      </c>
      <c r="AQ1705" s="172" t="str">
        <f t="shared" si="947"/>
        <v/>
      </c>
      <c r="AR1705" s="172" t="str">
        <f>Table1[[#This Row],[Sex ]]&amp;Table1[[#This Row],[Month]]</f>
        <v/>
      </c>
    </row>
    <row r="1706" spans="2:44" x14ac:dyDescent="0.3">
      <c r="B1706" s="14"/>
      <c r="C1706" s="14"/>
      <c r="D1706" s="14"/>
      <c r="E1706" s="14"/>
      <c r="F1706" s="14"/>
      <c r="G1706" s="14"/>
      <c r="H1706" s="14"/>
      <c r="I1706" s="14"/>
      <c r="J1706" s="14"/>
      <c r="K1706" s="14"/>
      <c r="L1706" s="14"/>
      <c r="M1706" s="24" t="str">
        <f t="shared" si="919"/>
        <v/>
      </c>
      <c r="N1706" s="24" t="str">
        <f t="shared" si="920"/>
        <v/>
      </c>
      <c r="O1706" s="24" t="str">
        <f t="shared" si="921"/>
        <v xml:space="preserve"> </v>
      </c>
      <c r="P1706" s="24">
        <f t="shared" si="922"/>
        <v>0</v>
      </c>
      <c r="Q1706" s="25">
        <f t="shared" si="923"/>
        <v>0</v>
      </c>
      <c r="R1706" s="26">
        <f t="shared" si="924"/>
        <v>0</v>
      </c>
      <c r="S1706" s="24" t="str">
        <f t="shared" si="925"/>
        <v/>
      </c>
      <c r="T1706" s="24" t="str">
        <f t="shared" si="926"/>
        <v/>
      </c>
      <c r="U1706" s="24" t="str">
        <f t="shared" si="927"/>
        <v/>
      </c>
      <c r="V1706" s="24" t="str">
        <f t="shared" si="928"/>
        <v/>
      </c>
      <c r="W1706" s="24" t="str">
        <f t="shared" si="929"/>
        <v/>
      </c>
      <c r="X1706" s="24" t="str">
        <f t="shared" si="930"/>
        <v/>
      </c>
      <c r="Y1706" s="24" t="str">
        <f t="shared" si="931"/>
        <v/>
      </c>
      <c r="Z1706" s="24" t="str">
        <f t="shared" si="932"/>
        <v/>
      </c>
      <c r="AA1706" s="24" t="b">
        <f t="shared" si="933"/>
        <v>0</v>
      </c>
      <c r="AB1706" s="34" t="str">
        <f t="shared" si="934"/>
        <v/>
      </c>
      <c r="AC1706" s="34">
        <f t="shared" si="935"/>
        <v>0</v>
      </c>
      <c r="AD1706" s="34">
        <f t="shared" si="936"/>
        <v>0</v>
      </c>
      <c r="AE1706" s="34" t="str">
        <f t="shared" si="937"/>
        <v xml:space="preserve"> 0</v>
      </c>
      <c r="AF1706" s="34">
        <f t="shared" si="938"/>
        <v>0</v>
      </c>
      <c r="AG1706" s="34">
        <f t="shared" si="939"/>
        <v>0</v>
      </c>
      <c r="AH1706" s="34" t="str">
        <f t="shared" si="940"/>
        <v/>
      </c>
      <c r="AI1706" s="172" t="str">
        <f>IF(AJ1706&lt;&gt;"",MAX(AI$3:AI1705)+1,"")</f>
        <v/>
      </c>
      <c r="AJ1706" s="172" t="str">
        <f t="shared" si="941"/>
        <v/>
      </c>
      <c r="AK1706" s="172" t="str">
        <f t="shared" si="942"/>
        <v/>
      </c>
      <c r="AL1706" s="172" t="str">
        <f t="shared" si="943"/>
        <v/>
      </c>
      <c r="AM1706" s="172" t="str">
        <f>IF(AN1706&lt;&gt;"",MAX(AM$3:AM1705)+1,"")</f>
        <v/>
      </c>
      <c r="AN1706" s="172" t="str">
        <f t="shared" si="944"/>
        <v/>
      </c>
      <c r="AO1706" s="172" t="str">
        <f t="shared" si="945"/>
        <v/>
      </c>
      <c r="AP1706" s="172" t="str">
        <f t="shared" si="946"/>
        <v/>
      </c>
      <c r="AQ1706" s="172" t="str">
        <f t="shared" si="947"/>
        <v/>
      </c>
      <c r="AR1706" s="172" t="str">
        <f>Table1[[#This Row],[Sex ]]&amp;Table1[[#This Row],[Month]]</f>
        <v/>
      </c>
    </row>
    <row r="1707" spans="2:44" x14ac:dyDescent="0.3">
      <c r="B1707" s="14"/>
      <c r="C1707" s="14"/>
      <c r="D1707" s="14"/>
      <c r="E1707" s="14"/>
      <c r="F1707" s="14"/>
      <c r="G1707" s="14"/>
      <c r="H1707" s="14"/>
      <c r="I1707" s="14"/>
      <c r="J1707" s="14"/>
      <c r="K1707" s="14"/>
      <c r="L1707" s="14"/>
      <c r="M1707" s="24" t="str">
        <f t="shared" ref="M1707:M1770" si="948">IF(I3707&lt;&gt;"",IF(SUM(I3707:I3707)&lt;99,IF(I3707=J3707,I3707,""),""),"")</f>
        <v/>
      </c>
      <c r="N1707" s="24" t="str">
        <f t="shared" ref="N1707:N1770" si="949">IF(H3707&lt;&gt;"",IF(H3707&lt;4,1,IF(H3707&lt;7,2,IF(H3707&lt;10,3,4))),"")</f>
        <v/>
      </c>
      <c r="O1707" s="24" t="str">
        <f t="shared" ref="O1707:O1770" si="950">IF(SUM(I3707:I3707)&lt;99,J3707&amp;" "&amp;I3707,99&amp;" "&amp;99)</f>
        <v xml:space="preserve"> </v>
      </c>
      <c r="P1707" s="24">
        <f t="shared" ref="P1707:P1770" si="951">(J3707+I3707)/2</f>
        <v>0</v>
      </c>
      <c r="Q1707" s="25">
        <f t="shared" ref="Q1707:Q1770" si="952">IF(SUM(I3707:J3707)&lt;99,(I3707-P1707)^2+(J3707-P1707)^2,0)</f>
        <v>0</v>
      </c>
      <c r="R1707" s="26">
        <f t="shared" ref="R1707:R1770" si="953">IF(SUM(I3707:I3707)&lt;99,IF(J3707=0,IF(I3707=0,0,((Q1707)^0.5)/P1707),((Q1707)^0.5)/P1707),"")</f>
        <v>0</v>
      </c>
      <c r="S1707" s="24" t="str">
        <f t="shared" ref="S1707:S1770" si="954">IF(SUM(I3707+J3707)&lt;98,IF(I3707&lt;&gt;"",H3707,""),"")</f>
        <v/>
      </c>
      <c r="T1707" s="24" t="str">
        <f t="shared" ref="T1707:T1770" si="955">IF(SUM(I3707+J3707)&lt;98,IF(J3707&lt;&gt;"",H3707,""),"")</f>
        <v/>
      </c>
      <c r="U1707" s="24" t="str">
        <f t="shared" ref="U1707:U1770" si="956">IF(SUM(I3707+J3707)&lt;99,IF(K3707&lt;&gt;"",H3707,""),"")</f>
        <v/>
      </c>
      <c r="V1707" s="24" t="str">
        <f t="shared" ref="V1707:V1770" si="957">IF(J3707&lt;99,IF(M1707&lt;&gt;"",L3707,""),"")</f>
        <v/>
      </c>
      <c r="W1707" s="24" t="str">
        <f t="shared" ref="W1707:W1770" si="958">IF(J3707&gt;98,99,IF(K3707&gt;98,99,IF(K3707+J3707=198,99,IF(K3707&lt;&gt;"",ABS(J3707-K3707),""))))</f>
        <v/>
      </c>
      <c r="X1707" s="24" t="str">
        <f t="shared" ref="X1707:X1770" si="959">IF(I3707&lt;&gt;0,IF(I3707-J3707&lt;&gt;0,"",H3707),"")</f>
        <v/>
      </c>
      <c r="Y1707" s="24" t="str">
        <f t="shared" ref="Y1707:Y1770" si="960">IF(J3707&lt;&gt;"",H3707,"")</f>
        <v/>
      </c>
      <c r="Z1707" s="24" t="str">
        <f t="shared" ref="Z1707:Z1770" si="961">IF(SUM(I3707+J3707)&lt;98,IF(I3707&lt;&gt;"",G3707,""),"")</f>
        <v/>
      </c>
      <c r="AA1707" s="24" t="b">
        <f t="shared" ref="AA1707:AA1770" si="962">IF(I3707&lt;&gt;"",IF(SUM(I3707:J3707)&gt;98,"",IF(I3707-J3707=0,G3707,"")))</f>
        <v>0</v>
      </c>
      <c r="AB1707" s="34" t="str">
        <f t="shared" ref="AB1707:AB1770" si="963">IF(SUM(I3707:J3707)&gt;98,G3707,"")</f>
        <v/>
      </c>
      <c r="AC1707" s="34">
        <f t="shared" ref="AC1707:AC1770" si="964">IF(SUM(I3707+J3707)&lt;99,L3707,"")</f>
        <v>0</v>
      </c>
      <c r="AD1707" s="34">
        <f t="shared" ref="AD1707:AD1770" si="965">IF(AA1707&lt;&gt;"",AC1707,"")</f>
        <v>0</v>
      </c>
      <c r="AE1707" s="34" t="str">
        <f t="shared" ref="AE1707:AE1770" si="966">H3707&amp;" "&amp;I3707-J3707</f>
        <v xml:space="preserve"> 0</v>
      </c>
      <c r="AF1707" s="34">
        <f t="shared" ref="AF1707:AF1770" si="967">IF(SUM(I3707+J3707)&lt;99,J3707,"")</f>
        <v>0</v>
      </c>
      <c r="AG1707" s="34">
        <f t="shared" ref="AG1707:AG1770" si="968">IF(AF1707&lt;&gt;"",I3707,"")</f>
        <v>0</v>
      </c>
      <c r="AH1707" s="34" t="str">
        <f t="shared" ref="AH1707:AH1770" si="969">IF(I3707&lt;&gt;"",IF((I3707+J3707)&gt;98,"",I3707-J3707),"")</f>
        <v/>
      </c>
      <c r="AI1707" s="172" t="str">
        <f>IF(AJ1707&lt;&gt;"",MAX(AI$3:AI1706)+1,"")</f>
        <v/>
      </c>
      <c r="AJ1707" s="172" t="str">
        <f t="shared" ref="AJ1707:AJ1770" si="970">IF(SUM(I3707:J3707)&lt;98,IF(G3707="F",G3707,""),"")</f>
        <v/>
      </c>
      <c r="AK1707" s="172" t="str">
        <f t="shared" ref="AK1707:AK1770" si="971">IF(AJ1707&lt;&gt;"",F3707,"")</f>
        <v/>
      </c>
      <c r="AL1707" s="172" t="str">
        <f t="shared" ref="AL1707:AL1770" si="972">IF(AK1707&lt;&gt;"",J3707,"")</f>
        <v/>
      </c>
      <c r="AM1707" s="172" t="str">
        <f>IF(AN1707&lt;&gt;"",MAX(AM$3:AM1706)+1,"")</f>
        <v/>
      </c>
      <c r="AN1707" s="172" t="str">
        <f t="shared" ref="AN1707:AN1770" si="973">IF(SUM(I3707:J3707)&lt;98,IF(G3707="M",G3707,""),"")</f>
        <v/>
      </c>
      <c r="AO1707" s="172" t="str">
        <f t="shared" ref="AO1707:AO1770" si="974">IF(AN1707&lt;&gt;"",F3707,"")</f>
        <v/>
      </c>
      <c r="AP1707" s="172" t="str">
        <f t="shared" ref="AP1707:AP1770" si="975">IF(AO1707&lt;&gt;"",J3707,"")</f>
        <v/>
      </c>
      <c r="AQ1707" s="172" t="str">
        <f t="shared" ref="AQ1707:AQ1770" si="976">IF(K3707&lt;&gt;"",J3707&amp;" "&amp;(J3707-K3707),"")</f>
        <v/>
      </c>
      <c r="AR1707" s="172" t="str">
        <f>Table1[[#This Row],[Sex ]]&amp;Table1[[#This Row],[Month]]</f>
        <v/>
      </c>
    </row>
    <row r="1708" spans="2:44" x14ac:dyDescent="0.3">
      <c r="B1708" s="14"/>
      <c r="C1708" s="14"/>
      <c r="D1708" s="14"/>
      <c r="E1708" s="14"/>
      <c r="F1708" s="14"/>
      <c r="G1708" s="14"/>
      <c r="H1708" s="14"/>
      <c r="I1708" s="14"/>
      <c r="J1708" s="14"/>
      <c r="K1708" s="14"/>
      <c r="L1708" s="14"/>
      <c r="M1708" s="24" t="str">
        <f t="shared" si="948"/>
        <v/>
      </c>
      <c r="N1708" s="24" t="str">
        <f t="shared" si="949"/>
        <v/>
      </c>
      <c r="O1708" s="24" t="str">
        <f t="shared" si="950"/>
        <v xml:space="preserve"> </v>
      </c>
      <c r="P1708" s="24">
        <f t="shared" si="951"/>
        <v>0</v>
      </c>
      <c r="Q1708" s="25">
        <f t="shared" si="952"/>
        <v>0</v>
      </c>
      <c r="R1708" s="26">
        <f t="shared" si="953"/>
        <v>0</v>
      </c>
      <c r="S1708" s="24" t="str">
        <f t="shared" si="954"/>
        <v/>
      </c>
      <c r="T1708" s="24" t="str">
        <f t="shared" si="955"/>
        <v/>
      </c>
      <c r="U1708" s="24" t="str">
        <f t="shared" si="956"/>
        <v/>
      </c>
      <c r="V1708" s="24" t="str">
        <f t="shared" si="957"/>
        <v/>
      </c>
      <c r="W1708" s="24" t="str">
        <f t="shared" si="958"/>
        <v/>
      </c>
      <c r="X1708" s="24" t="str">
        <f t="shared" si="959"/>
        <v/>
      </c>
      <c r="Y1708" s="24" t="str">
        <f t="shared" si="960"/>
        <v/>
      </c>
      <c r="Z1708" s="24" t="str">
        <f t="shared" si="961"/>
        <v/>
      </c>
      <c r="AA1708" s="24" t="b">
        <f t="shared" si="962"/>
        <v>0</v>
      </c>
      <c r="AB1708" s="34" t="str">
        <f t="shared" si="963"/>
        <v/>
      </c>
      <c r="AC1708" s="34">
        <f t="shared" si="964"/>
        <v>0</v>
      </c>
      <c r="AD1708" s="34">
        <f t="shared" si="965"/>
        <v>0</v>
      </c>
      <c r="AE1708" s="34" t="str">
        <f t="shared" si="966"/>
        <v xml:space="preserve"> 0</v>
      </c>
      <c r="AF1708" s="34">
        <f t="shared" si="967"/>
        <v>0</v>
      </c>
      <c r="AG1708" s="34">
        <f t="shared" si="968"/>
        <v>0</v>
      </c>
      <c r="AH1708" s="34" t="str">
        <f t="shared" si="969"/>
        <v/>
      </c>
      <c r="AI1708" s="172" t="str">
        <f>IF(AJ1708&lt;&gt;"",MAX(AI$3:AI1707)+1,"")</f>
        <v/>
      </c>
      <c r="AJ1708" s="172" t="str">
        <f t="shared" si="970"/>
        <v/>
      </c>
      <c r="AK1708" s="172" t="str">
        <f t="shared" si="971"/>
        <v/>
      </c>
      <c r="AL1708" s="172" t="str">
        <f t="shared" si="972"/>
        <v/>
      </c>
      <c r="AM1708" s="172" t="str">
        <f>IF(AN1708&lt;&gt;"",MAX(AM$3:AM1707)+1,"")</f>
        <v/>
      </c>
      <c r="AN1708" s="172" t="str">
        <f t="shared" si="973"/>
        <v/>
      </c>
      <c r="AO1708" s="172" t="str">
        <f t="shared" si="974"/>
        <v/>
      </c>
      <c r="AP1708" s="172" t="str">
        <f t="shared" si="975"/>
        <v/>
      </c>
      <c r="AQ1708" s="172" t="str">
        <f t="shared" si="976"/>
        <v/>
      </c>
      <c r="AR1708" s="172" t="str">
        <f>Table1[[#This Row],[Sex ]]&amp;Table1[[#This Row],[Month]]</f>
        <v/>
      </c>
    </row>
    <row r="1709" spans="2:44" x14ac:dyDescent="0.3">
      <c r="B1709" s="14"/>
      <c r="C1709" s="14"/>
      <c r="D1709" s="14"/>
      <c r="E1709" s="14"/>
      <c r="F1709" s="14"/>
      <c r="G1709" s="14"/>
      <c r="H1709" s="14"/>
      <c r="I1709" s="14"/>
      <c r="J1709" s="14"/>
      <c r="K1709" s="14"/>
      <c r="L1709" s="14"/>
      <c r="M1709" s="24" t="str">
        <f t="shared" si="948"/>
        <v/>
      </c>
      <c r="N1709" s="24" t="str">
        <f t="shared" si="949"/>
        <v/>
      </c>
      <c r="O1709" s="24" t="str">
        <f t="shared" si="950"/>
        <v xml:space="preserve"> </v>
      </c>
      <c r="P1709" s="24">
        <f t="shared" si="951"/>
        <v>0</v>
      </c>
      <c r="Q1709" s="25">
        <f t="shared" si="952"/>
        <v>0</v>
      </c>
      <c r="R1709" s="26">
        <f t="shared" si="953"/>
        <v>0</v>
      </c>
      <c r="S1709" s="24" t="str">
        <f t="shared" si="954"/>
        <v/>
      </c>
      <c r="T1709" s="24" t="str">
        <f t="shared" si="955"/>
        <v/>
      </c>
      <c r="U1709" s="24" t="str">
        <f t="shared" si="956"/>
        <v/>
      </c>
      <c r="V1709" s="24" t="str">
        <f t="shared" si="957"/>
        <v/>
      </c>
      <c r="W1709" s="24" t="str">
        <f t="shared" si="958"/>
        <v/>
      </c>
      <c r="X1709" s="24" t="str">
        <f t="shared" si="959"/>
        <v/>
      </c>
      <c r="Y1709" s="24" t="str">
        <f t="shared" si="960"/>
        <v/>
      </c>
      <c r="Z1709" s="24" t="str">
        <f t="shared" si="961"/>
        <v/>
      </c>
      <c r="AA1709" s="24" t="b">
        <f t="shared" si="962"/>
        <v>0</v>
      </c>
      <c r="AB1709" s="34" t="str">
        <f t="shared" si="963"/>
        <v/>
      </c>
      <c r="AC1709" s="34">
        <f t="shared" si="964"/>
        <v>0</v>
      </c>
      <c r="AD1709" s="34">
        <f t="shared" si="965"/>
        <v>0</v>
      </c>
      <c r="AE1709" s="34" t="str">
        <f t="shared" si="966"/>
        <v xml:space="preserve"> 0</v>
      </c>
      <c r="AF1709" s="34">
        <f t="shared" si="967"/>
        <v>0</v>
      </c>
      <c r="AG1709" s="34">
        <f t="shared" si="968"/>
        <v>0</v>
      </c>
      <c r="AH1709" s="34" t="str">
        <f t="shared" si="969"/>
        <v/>
      </c>
      <c r="AI1709" s="172" t="str">
        <f>IF(AJ1709&lt;&gt;"",MAX(AI$3:AI1708)+1,"")</f>
        <v/>
      </c>
      <c r="AJ1709" s="172" t="str">
        <f t="shared" si="970"/>
        <v/>
      </c>
      <c r="AK1709" s="172" t="str">
        <f t="shared" si="971"/>
        <v/>
      </c>
      <c r="AL1709" s="172" t="str">
        <f t="shared" si="972"/>
        <v/>
      </c>
      <c r="AM1709" s="172" t="str">
        <f>IF(AN1709&lt;&gt;"",MAX(AM$3:AM1708)+1,"")</f>
        <v/>
      </c>
      <c r="AN1709" s="172" t="str">
        <f t="shared" si="973"/>
        <v/>
      </c>
      <c r="AO1709" s="172" t="str">
        <f t="shared" si="974"/>
        <v/>
      </c>
      <c r="AP1709" s="172" t="str">
        <f t="shared" si="975"/>
        <v/>
      </c>
      <c r="AQ1709" s="172" t="str">
        <f t="shared" si="976"/>
        <v/>
      </c>
      <c r="AR1709" s="172" t="str">
        <f>Table1[[#This Row],[Sex ]]&amp;Table1[[#This Row],[Month]]</f>
        <v/>
      </c>
    </row>
    <row r="1710" spans="2:44" x14ac:dyDescent="0.3">
      <c r="B1710" s="14"/>
      <c r="C1710" s="14"/>
      <c r="D1710" s="14"/>
      <c r="E1710" s="14"/>
      <c r="F1710" s="14"/>
      <c r="G1710" s="14"/>
      <c r="H1710" s="14"/>
      <c r="I1710" s="14"/>
      <c r="J1710" s="14"/>
      <c r="K1710" s="14"/>
      <c r="L1710" s="14"/>
      <c r="M1710" s="24" t="str">
        <f t="shared" si="948"/>
        <v/>
      </c>
      <c r="N1710" s="24" t="str">
        <f t="shared" si="949"/>
        <v/>
      </c>
      <c r="O1710" s="24" t="str">
        <f t="shared" si="950"/>
        <v xml:space="preserve"> </v>
      </c>
      <c r="P1710" s="24">
        <f t="shared" si="951"/>
        <v>0</v>
      </c>
      <c r="Q1710" s="25">
        <f t="shared" si="952"/>
        <v>0</v>
      </c>
      <c r="R1710" s="26">
        <f t="shared" si="953"/>
        <v>0</v>
      </c>
      <c r="S1710" s="24" t="str">
        <f t="shared" si="954"/>
        <v/>
      </c>
      <c r="T1710" s="24" t="str">
        <f t="shared" si="955"/>
        <v/>
      </c>
      <c r="U1710" s="24" t="str">
        <f t="shared" si="956"/>
        <v/>
      </c>
      <c r="V1710" s="24" t="str">
        <f t="shared" si="957"/>
        <v/>
      </c>
      <c r="W1710" s="24" t="str">
        <f t="shared" si="958"/>
        <v/>
      </c>
      <c r="X1710" s="24" t="str">
        <f t="shared" si="959"/>
        <v/>
      </c>
      <c r="Y1710" s="24" t="str">
        <f t="shared" si="960"/>
        <v/>
      </c>
      <c r="Z1710" s="24" t="str">
        <f t="shared" si="961"/>
        <v/>
      </c>
      <c r="AA1710" s="24" t="b">
        <f t="shared" si="962"/>
        <v>0</v>
      </c>
      <c r="AB1710" s="34" t="str">
        <f t="shared" si="963"/>
        <v/>
      </c>
      <c r="AC1710" s="34">
        <f t="shared" si="964"/>
        <v>0</v>
      </c>
      <c r="AD1710" s="34">
        <f t="shared" si="965"/>
        <v>0</v>
      </c>
      <c r="AE1710" s="34" t="str">
        <f t="shared" si="966"/>
        <v xml:space="preserve"> 0</v>
      </c>
      <c r="AF1710" s="34">
        <f t="shared" si="967"/>
        <v>0</v>
      </c>
      <c r="AG1710" s="34">
        <f t="shared" si="968"/>
        <v>0</v>
      </c>
      <c r="AH1710" s="34" t="str">
        <f t="shared" si="969"/>
        <v/>
      </c>
      <c r="AI1710" s="172" t="str">
        <f>IF(AJ1710&lt;&gt;"",MAX(AI$3:AI1709)+1,"")</f>
        <v/>
      </c>
      <c r="AJ1710" s="172" t="str">
        <f t="shared" si="970"/>
        <v/>
      </c>
      <c r="AK1710" s="172" t="str">
        <f t="shared" si="971"/>
        <v/>
      </c>
      <c r="AL1710" s="172" t="str">
        <f t="shared" si="972"/>
        <v/>
      </c>
      <c r="AM1710" s="172" t="str">
        <f>IF(AN1710&lt;&gt;"",MAX(AM$3:AM1709)+1,"")</f>
        <v/>
      </c>
      <c r="AN1710" s="172" t="str">
        <f t="shared" si="973"/>
        <v/>
      </c>
      <c r="AO1710" s="172" t="str">
        <f t="shared" si="974"/>
        <v/>
      </c>
      <c r="AP1710" s="172" t="str">
        <f t="shared" si="975"/>
        <v/>
      </c>
      <c r="AQ1710" s="172" t="str">
        <f t="shared" si="976"/>
        <v/>
      </c>
      <c r="AR1710" s="172" t="str">
        <f>Table1[[#This Row],[Sex ]]&amp;Table1[[#This Row],[Month]]</f>
        <v/>
      </c>
    </row>
    <row r="1711" spans="2:44" x14ac:dyDescent="0.3">
      <c r="B1711" s="14"/>
      <c r="C1711" s="14"/>
      <c r="D1711" s="14"/>
      <c r="E1711" s="14"/>
      <c r="F1711" s="14"/>
      <c r="G1711" s="14"/>
      <c r="H1711" s="14"/>
      <c r="I1711" s="14"/>
      <c r="J1711" s="14"/>
      <c r="K1711" s="14"/>
      <c r="L1711" s="14"/>
      <c r="M1711" s="24" t="str">
        <f t="shared" si="948"/>
        <v/>
      </c>
      <c r="N1711" s="24" t="str">
        <f t="shared" si="949"/>
        <v/>
      </c>
      <c r="O1711" s="24" t="str">
        <f t="shared" si="950"/>
        <v xml:space="preserve"> </v>
      </c>
      <c r="P1711" s="24">
        <f t="shared" si="951"/>
        <v>0</v>
      </c>
      <c r="Q1711" s="25">
        <f t="shared" si="952"/>
        <v>0</v>
      </c>
      <c r="R1711" s="26">
        <f t="shared" si="953"/>
        <v>0</v>
      </c>
      <c r="S1711" s="24" t="str">
        <f t="shared" si="954"/>
        <v/>
      </c>
      <c r="T1711" s="24" t="str">
        <f t="shared" si="955"/>
        <v/>
      </c>
      <c r="U1711" s="24" t="str">
        <f t="shared" si="956"/>
        <v/>
      </c>
      <c r="V1711" s="24" t="str">
        <f t="shared" si="957"/>
        <v/>
      </c>
      <c r="W1711" s="24" t="str">
        <f t="shared" si="958"/>
        <v/>
      </c>
      <c r="X1711" s="24" t="str">
        <f t="shared" si="959"/>
        <v/>
      </c>
      <c r="Y1711" s="24" t="str">
        <f t="shared" si="960"/>
        <v/>
      </c>
      <c r="Z1711" s="24" t="str">
        <f t="shared" si="961"/>
        <v/>
      </c>
      <c r="AA1711" s="24" t="b">
        <f t="shared" si="962"/>
        <v>0</v>
      </c>
      <c r="AB1711" s="34" t="str">
        <f t="shared" si="963"/>
        <v/>
      </c>
      <c r="AC1711" s="34">
        <f t="shared" si="964"/>
        <v>0</v>
      </c>
      <c r="AD1711" s="34">
        <f t="shared" si="965"/>
        <v>0</v>
      </c>
      <c r="AE1711" s="34" t="str">
        <f t="shared" si="966"/>
        <v xml:space="preserve"> 0</v>
      </c>
      <c r="AF1711" s="34">
        <f t="shared" si="967"/>
        <v>0</v>
      </c>
      <c r="AG1711" s="34">
        <f t="shared" si="968"/>
        <v>0</v>
      </c>
      <c r="AH1711" s="34" t="str">
        <f t="shared" si="969"/>
        <v/>
      </c>
      <c r="AI1711" s="172" t="str">
        <f>IF(AJ1711&lt;&gt;"",MAX(AI$3:AI1710)+1,"")</f>
        <v/>
      </c>
      <c r="AJ1711" s="172" t="str">
        <f t="shared" si="970"/>
        <v/>
      </c>
      <c r="AK1711" s="172" t="str">
        <f t="shared" si="971"/>
        <v/>
      </c>
      <c r="AL1711" s="172" t="str">
        <f t="shared" si="972"/>
        <v/>
      </c>
      <c r="AM1711" s="172" t="str">
        <f>IF(AN1711&lt;&gt;"",MAX(AM$3:AM1710)+1,"")</f>
        <v/>
      </c>
      <c r="AN1711" s="172" t="str">
        <f t="shared" si="973"/>
        <v/>
      </c>
      <c r="AO1711" s="172" t="str">
        <f t="shared" si="974"/>
        <v/>
      </c>
      <c r="AP1711" s="172" t="str">
        <f t="shared" si="975"/>
        <v/>
      </c>
      <c r="AQ1711" s="172" t="str">
        <f t="shared" si="976"/>
        <v/>
      </c>
      <c r="AR1711" s="172" t="str">
        <f>Table1[[#This Row],[Sex ]]&amp;Table1[[#This Row],[Month]]</f>
        <v/>
      </c>
    </row>
    <row r="1712" spans="2:44" x14ac:dyDescent="0.3">
      <c r="B1712" s="14"/>
      <c r="C1712" s="14"/>
      <c r="D1712" s="14"/>
      <c r="E1712" s="14"/>
      <c r="F1712" s="14"/>
      <c r="G1712" s="14"/>
      <c r="H1712" s="14"/>
      <c r="I1712" s="14"/>
      <c r="J1712" s="14"/>
      <c r="K1712" s="14"/>
      <c r="L1712" s="14"/>
      <c r="M1712" s="24" t="str">
        <f t="shared" si="948"/>
        <v/>
      </c>
      <c r="N1712" s="24" t="str">
        <f t="shared" si="949"/>
        <v/>
      </c>
      <c r="O1712" s="24" t="str">
        <f t="shared" si="950"/>
        <v xml:space="preserve"> </v>
      </c>
      <c r="P1712" s="24">
        <f t="shared" si="951"/>
        <v>0</v>
      </c>
      <c r="Q1712" s="25">
        <f t="shared" si="952"/>
        <v>0</v>
      </c>
      <c r="R1712" s="26">
        <f t="shared" si="953"/>
        <v>0</v>
      </c>
      <c r="S1712" s="24" t="str">
        <f t="shared" si="954"/>
        <v/>
      </c>
      <c r="T1712" s="24" t="str">
        <f t="shared" si="955"/>
        <v/>
      </c>
      <c r="U1712" s="24" t="str">
        <f t="shared" si="956"/>
        <v/>
      </c>
      <c r="V1712" s="24" t="str">
        <f t="shared" si="957"/>
        <v/>
      </c>
      <c r="W1712" s="24" t="str">
        <f t="shared" si="958"/>
        <v/>
      </c>
      <c r="X1712" s="24" t="str">
        <f t="shared" si="959"/>
        <v/>
      </c>
      <c r="Y1712" s="24" t="str">
        <f t="shared" si="960"/>
        <v/>
      </c>
      <c r="Z1712" s="24" t="str">
        <f t="shared" si="961"/>
        <v/>
      </c>
      <c r="AA1712" s="24" t="b">
        <f t="shared" si="962"/>
        <v>0</v>
      </c>
      <c r="AB1712" s="34" t="str">
        <f t="shared" si="963"/>
        <v/>
      </c>
      <c r="AC1712" s="34">
        <f t="shared" si="964"/>
        <v>0</v>
      </c>
      <c r="AD1712" s="34">
        <f t="shared" si="965"/>
        <v>0</v>
      </c>
      <c r="AE1712" s="34" t="str">
        <f t="shared" si="966"/>
        <v xml:space="preserve"> 0</v>
      </c>
      <c r="AF1712" s="34">
        <f t="shared" si="967"/>
        <v>0</v>
      </c>
      <c r="AG1712" s="34">
        <f t="shared" si="968"/>
        <v>0</v>
      </c>
      <c r="AH1712" s="34" t="str">
        <f t="shared" si="969"/>
        <v/>
      </c>
      <c r="AI1712" s="172" t="str">
        <f>IF(AJ1712&lt;&gt;"",MAX(AI$3:AI1711)+1,"")</f>
        <v/>
      </c>
      <c r="AJ1712" s="172" t="str">
        <f t="shared" si="970"/>
        <v/>
      </c>
      <c r="AK1712" s="172" t="str">
        <f t="shared" si="971"/>
        <v/>
      </c>
      <c r="AL1712" s="172" t="str">
        <f t="shared" si="972"/>
        <v/>
      </c>
      <c r="AM1712" s="172" t="str">
        <f>IF(AN1712&lt;&gt;"",MAX(AM$3:AM1711)+1,"")</f>
        <v/>
      </c>
      <c r="AN1712" s="172" t="str">
        <f t="shared" si="973"/>
        <v/>
      </c>
      <c r="AO1712" s="172" t="str">
        <f t="shared" si="974"/>
        <v/>
      </c>
      <c r="AP1712" s="172" t="str">
        <f t="shared" si="975"/>
        <v/>
      </c>
      <c r="AQ1712" s="172" t="str">
        <f t="shared" si="976"/>
        <v/>
      </c>
      <c r="AR1712" s="172" t="str">
        <f>Table1[[#This Row],[Sex ]]&amp;Table1[[#This Row],[Month]]</f>
        <v/>
      </c>
    </row>
    <row r="1713" spans="2:44" x14ac:dyDescent="0.3">
      <c r="B1713" s="14"/>
      <c r="C1713" s="14"/>
      <c r="D1713" s="14"/>
      <c r="E1713" s="14"/>
      <c r="F1713" s="14"/>
      <c r="G1713" s="14"/>
      <c r="H1713" s="14"/>
      <c r="I1713" s="14"/>
      <c r="J1713" s="14"/>
      <c r="K1713" s="14"/>
      <c r="L1713" s="14"/>
      <c r="M1713" s="24" t="str">
        <f t="shared" si="948"/>
        <v/>
      </c>
      <c r="N1713" s="24" t="str">
        <f t="shared" si="949"/>
        <v/>
      </c>
      <c r="O1713" s="24" t="str">
        <f t="shared" si="950"/>
        <v xml:space="preserve"> </v>
      </c>
      <c r="P1713" s="24">
        <f t="shared" si="951"/>
        <v>0</v>
      </c>
      <c r="Q1713" s="25">
        <f t="shared" si="952"/>
        <v>0</v>
      </c>
      <c r="R1713" s="26">
        <f t="shared" si="953"/>
        <v>0</v>
      </c>
      <c r="S1713" s="24" t="str">
        <f t="shared" si="954"/>
        <v/>
      </c>
      <c r="T1713" s="24" t="str">
        <f t="shared" si="955"/>
        <v/>
      </c>
      <c r="U1713" s="24" t="str">
        <f t="shared" si="956"/>
        <v/>
      </c>
      <c r="V1713" s="24" t="str">
        <f t="shared" si="957"/>
        <v/>
      </c>
      <c r="W1713" s="24" t="str">
        <f t="shared" si="958"/>
        <v/>
      </c>
      <c r="X1713" s="24" t="str">
        <f t="shared" si="959"/>
        <v/>
      </c>
      <c r="Y1713" s="24" t="str">
        <f t="shared" si="960"/>
        <v/>
      </c>
      <c r="Z1713" s="24" t="str">
        <f t="shared" si="961"/>
        <v/>
      </c>
      <c r="AA1713" s="24" t="b">
        <f t="shared" si="962"/>
        <v>0</v>
      </c>
      <c r="AB1713" s="34" t="str">
        <f t="shared" si="963"/>
        <v/>
      </c>
      <c r="AC1713" s="34">
        <f t="shared" si="964"/>
        <v>0</v>
      </c>
      <c r="AD1713" s="34">
        <f t="shared" si="965"/>
        <v>0</v>
      </c>
      <c r="AE1713" s="34" t="str">
        <f t="shared" si="966"/>
        <v xml:space="preserve"> 0</v>
      </c>
      <c r="AF1713" s="34">
        <f t="shared" si="967"/>
        <v>0</v>
      </c>
      <c r="AG1713" s="34">
        <f t="shared" si="968"/>
        <v>0</v>
      </c>
      <c r="AH1713" s="34" t="str">
        <f t="shared" si="969"/>
        <v/>
      </c>
      <c r="AI1713" s="172" t="str">
        <f>IF(AJ1713&lt;&gt;"",MAX(AI$3:AI1712)+1,"")</f>
        <v/>
      </c>
      <c r="AJ1713" s="172" t="str">
        <f t="shared" si="970"/>
        <v/>
      </c>
      <c r="AK1713" s="172" t="str">
        <f t="shared" si="971"/>
        <v/>
      </c>
      <c r="AL1713" s="172" t="str">
        <f t="shared" si="972"/>
        <v/>
      </c>
      <c r="AM1713" s="172" t="str">
        <f>IF(AN1713&lt;&gt;"",MAX(AM$3:AM1712)+1,"")</f>
        <v/>
      </c>
      <c r="AN1713" s="172" t="str">
        <f t="shared" si="973"/>
        <v/>
      </c>
      <c r="AO1713" s="172" t="str">
        <f t="shared" si="974"/>
        <v/>
      </c>
      <c r="AP1713" s="172" t="str">
        <f t="shared" si="975"/>
        <v/>
      </c>
      <c r="AQ1713" s="172" t="str">
        <f t="shared" si="976"/>
        <v/>
      </c>
      <c r="AR1713" s="172" t="str">
        <f>Table1[[#This Row],[Sex ]]&amp;Table1[[#This Row],[Month]]</f>
        <v/>
      </c>
    </row>
    <row r="1714" spans="2:44" x14ac:dyDescent="0.3">
      <c r="B1714" s="14"/>
      <c r="C1714" s="14"/>
      <c r="D1714" s="14"/>
      <c r="E1714" s="14"/>
      <c r="F1714" s="14"/>
      <c r="G1714" s="14"/>
      <c r="H1714" s="14"/>
      <c r="I1714" s="14"/>
      <c r="J1714" s="14"/>
      <c r="K1714" s="14"/>
      <c r="L1714" s="14"/>
      <c r="M1714" s="24" t="str">
        <f t="shared" si="948"/>
        <v/>
      </c>
      <c r="N1714" s="24" t="str">
        <f t="shared" si="949"/>
        <v/>
      </c>
      <c r="O1714" s="24" t="str">
        <f t="shared" si="950"/>
        <v xml:space="preserve"> </v>
      </c>
      <c r="P1714" s="24">
        <f t="shared" si="951"/>
        <v>0</v>
      </c>
      <c r="Q1714" s="25">
        <f t="shared" si="952"/>
        <v>0</v>
      </c>
      <c r="R1714" s="26">
        <f t="shared" si="953"/>
        <v>0</v>
      </c>
      <c r="S1714" s="24" t="str">
        <f t="shared" si="954"/>
        <v/>
      </c>
      <c r="T1714" s="24" t="str">
        <f t="shared" si="955"/>
        <v/>
      </c>
      <c r="U1714" s="24" t="str">
        <f t="shared" si="956"/>
        <v/>
      </c>
      <c r="V1714" s="24" t="str">
        <f t="shared" si="957"/>
        <v/>
      </c>
      <c r="W1714" s="24" t="str">
        <f t="shared" si="958"/>
        <v/>
      </c>
      <c r="X1714" s="24" t="str">
        <f t="shared" si="959"/>
        <v/>
      </c>
      <c r="Y1714" s="24" t="str">
        <f t="shared" si="960"/>
        <v/>
      </c>
      <c r="Z1714" s="24" t="str">
        <f t="shared" si="961"/>
        <v/>
      </c>
      <c r="AA1714" s="24" t="b">
        <f t="shared" si="962"/>
        <v>0</v>
      </c>
      <c r="AB1714" s="34" t="str">
        <f t="shared" si="963"/>
        <v/>
      </c>
      <c r="AC1714" s="34">
        <f t="shared" si="964"/>
        <v>0</v>
      </c>
      <c r="AD1714" s="34">
        <f t="shared" si="965"/>
        <v>0</v>
      </c>
      <c r="AE1714" s="34" t="str">
        <f t="shared" si="966"/>
        <v xml:space="preserve"> 0</v>
      </c>
      <c r="AF1714" s="34">
        <f t="shared" si="967"/>
        <v>0</v>
      </c>
      <c r="AG1714" s="34">
        <f t="shared" si="968"/>
        <v>0</v>
      </c>
      <c r="AH1714" s="34" t="str">
        <f t="shared" si="969"/>
        <v/>
      </c>
      <c r="AI1714" s="172" t="str">
        <f>IF(AJ1714&lt;&gt;"",MAX(AI$3:AI1713)+1,"")</f>
        <v/>
      </c>
      <c r="AJ1714" s="172" t="str">
        <f t="shared" si="970"/>
        <v/>
      </c>
      <c r="AK1714" s="172" t="str">
        <f t="shared" si="971"/>
        <v/>
      </c>
      <c r="AL1714" s="172" t="str">
        <f t="shared" si="972"/>
        <v/>
      </c>
      <c r="AM1714" s="172" t="str">
        <f>IF(AN1714&lt;&gt;"",MAX(AM$3:AM1713)+1,"")</f>
        <v/>
      </c>
      <c r="AN1714" s="172" t="str">
        <f t="shared" si="973"/>
        <v/>
      </c>
      <c r="AO1714" s="172" t="str">
        <f t="shared" si="974"/>
        <v/>
      </c>
      <c r="AP1714" s="172" t="str">
        <f t="shared" si="975"/>
        <v/>
      </c>
      <c r="AQ1714" s="172" t="str">
        <f t="shared" si="976"/>
        <v/>
      </c>
      <c r="AR1714" s="172" t="str">
        <f>Table1[[#This Row],[Sex ]]&amp;Table1[[#This Row],[Month]]</f>
        <v/>
      </c>
    </row>
    <row r="1715" spans="2:44" x14ac:dyDescent="0.3">
      <c r="B1715" s="14"/>
      <c r="C1715" s="14"/>
      <c r="D1715" s="14"/>
      <c r="E1715" s="14"/>
      <c r="F1715" s="14"/>
      <c r="G1715" s="14"/>
      <c r="H1715" s="14"/>
      <c r="I1715" s="14"/>
      <c r="J1715" s="14"/>
      <c r="K1715" s="14"/>
      <c r="L1715" s="14"/>
      <c r="M1715" s="24" t="str">
        <f t="shared" si="948"/>
        <v/>
      </c>
      <c r="N1715" s="24" t="str">
        <f t="shared" si="949"/>
        <v/>
      </c>
      <c r="O1715" s="24" t="str">
        <f t="shared" si="950"/>
        <v xml:space="preserve"> </v>
      </c>
      <c r="P1715" s="24">
        <f t="shared" si="951"/>
        <v>0</v>
      </c>
      <c r="Q1715" s="25">
        <f t="shared" si="952"/>
        <v>0</v>
      </c>
      <c r="R1715" s="26">
        <f t="shared" si="953"/>
        <v>0</v>
      </c>
      <c r="S1715" s="24" t="str">
        <f t="shared" si="954"/>
        <v/>
      </c>
      <c r="T1715" s="24" t="str">
        <f t="shared" si="955"/>
        <v/>
      </c>
      <c r="U1715" s="24" t="str">
        <f t="shared" si="956"/>
        <v/>
      </c>
      <c r="V1715" s="24" t="str">
        <f t="shared" si="957"/>
        <v/>
      </c>
      <c r="W1715" s="24" t="str">
        <f t="shared" si="958"/>
        <v/>
      </c>
      <c r="X1715" s="24" t="str">
        <f t="shared" si="959"/>
        <v/>
      </c>
      <c r="Y1715" s="24" t="str">
        <f t="shared" si="960"/>
        <v/>
      </c>
      <c r="Z1715" s="24" t="str">
        <f t="shared" si="961"/>
        <v/>
      </c>
      <c r="AA1715" s="24" t="b">
        <f t="shared" si="962"/>
        <v>0</v>
      </c>
      <c r="AB1715" s="34" t="str">
        <f t="shared" si="963"/>
        <v/>
      </c>
      <c r="AC1715" s="34">
        <f t="shared" si="964"/>
        <v>0</v>
      </c>
      <c r="AD1715" s="34">
        <f t="shared" si="965"/>
        <v>0</v>
      </c>
      <c r="AE1715" s="34" t="str">
        <f t="shared" si="966"/>
        <v xml:space="preserve"> 0</v>
      </c>
      <c r="AF1715" s="34">
        <f t="shared" si="967"/>
        <v>0</v>
      </c>
      <c r="AG1715" s="34">
        <f t="shared" si="968"/>
        <v>0</v>
      </c>
      <c r="AH1715" s="34" t="str">
        <f t="shared" si="969"/>
        <v/>
      </c>
      <c r="AI1715" s="172" t="str">
        <f>IF(AJ1715&lt;&gt;"",MAX(AI$3:AI1714)+1,"")</f>
        <v/>
      </c>
      <c r="AJ1715" s="172" t="str">
        <f t="shared" si="970"/>
        <v/>
      </c>
      <c r="AK1715" s="172" t="str">
        <f t="shared" si="971"/>
        <v/>
      </c>
      <c r="AL1715" s="172" t="str">
        <f t="shared" si="972"/>
        <v/>
      </c>
      <c r="AM1715" s="172" t="str">
        <f>IF(AN1715&lt;&gt;"",MAX(AM$3:AM1714)+1,"")</f>
        <v/>
      </c>
      <c r="AN1715" s="172" t="str">
        <f t="shared" si="973"/>
        <v/>
      </c>
      <c r="AO1715" s="172" t="str">
        <f t="shared" si="974"/>
        <v/>
      </c>
      <c r="AP1715" s="172" t="str">
        <f t="shared" si="975"/>
        <v/>
      </c>
      <c r="AQ1715" s="172" t="str">
        <f t="shared" si="976"/>
        <v/>
      </c>
      <c r="AR1715" s="172" t="str">
        <f>Table1[[#This Row],[Sex ]]&amp;Table1[[#This Row],[Month]]</f>
        <v/>
      </c>
    </row>
    <row r="1716" spans="2:44" x14ac:dyDescent="0.3">
      <c r="B1716" s="14"/>
      <c r="C1716" s="14"/>
      <c r="D1716" s="14"/>
      <c r="E1716" s="14"/>
      <c r="F1716" s="14"/>
      <c r="G1716" s="14"/>
      <c r="H1716" s="14"/>
      <c r="I1716" s="14"/>
      <c r="J1716" s="14"/>
      <c r="K1716" s="14"/>
      <c r="L1716" s="14"/>
      <c r="M1716" s="24" t="str">
        <f t="shared" si="948"/>
        <v/>
      </c>
      <c r="N1716" s="24" t="str">
        <f t="shared" si="949"/>
        <v/>
      </c>
      <c r="O1716" s="24" t="str">
        <f t="shared" si="950"/>
        <v xml:space="preserve"> </v>
      </c>
      <c r="P1716" s="24">
        <f t="shared" si="951"/>
        <v>0</v>
      </c>
      <c r="Q1716" s="25">
        <f t="shared" si="952"/>
        <v>0</v>
      </c>
      <c r="R1716" s="26">
        <f t="shared" si="953"/>
        <v>0</v>
      </c>
      <c r="S1716" s="24" t="str">
        <f t="shared" si="954"/>
        <v/>
      </c>
      <c r="T1716" s="24" t="str">
        <f t="shared" si="955"/>
        <v/>
      </c>
      <c r="U1716" s="24" t="str">
        <f t="shared" si="956"/>
        <v/>
      </c>
      <c r="V1716" s="24" t="str">
        <f t="shared" si="957"/>
        <v/>
      </c>
      <c r="W1716" s="24" t="str">
        <f t="shared" si="958"/>
        <v/>
      </c>
      <c r="X1716" s="24" t="str">
        <f t="shared" si="959"/>
        <v/>
      </c>
      <c r="Y1716" s="24" t="str">
        <f t="shared" si="960"/>
        <v/>
      </c>
      <c r="Z1716" s="24" t="str">
        <f t="shared" si="961"/>
        <v/>
      </c>
      <c r="AA1716" s="24" t="b">
        <f t="shared" si="962"/>
        <v>0</v>
      </c>
      <c r="AB1716" s="34" t="str">
        <f t="shared" si="963"/>
        <v/>
      </c>
      <c r="AC1716" s="34">
        <f t="shared" si="964"/>
        <v>0</v>
      </c>
      <c r="AD1716" s="34">
        <f t="shared" si="965"/>
        <v>0</v>
      </c>
      <c r="AE1716" s="34" t="str">
        <f t="shared" si="966"/>
        <v xml:space="preserve"> 0</v>
      </c>
      <c r="AF1716" s="34">
        <f t="shared" si="967"/>
        <v>0</v>
      </c>
      <c r="AG1716" s="34">
        <f t="shared" si="968"/>
        <v>0</v>
      </c>
      <c r="AH1716" s="34" t="str">
        <f t="shared" si="969"/>
        <v/>
      </c>
      <c r="AI1716" s="172" t="str">
        <f>IF(AJ1716&lt;&gt;"",MAX(AI$3:AI1715)+1,"")</f>
        <v/>
      </c>
      <c r="AJ1716" s="172" t="str">
        <f t="shared" si="970"/>
        <v/>
      </c>
      <c r="AK1716" s="172" t="str">
        <f t="shared" si="971"/>
        <v/>
      </c>
      <c r="AL1716" s="172" t="str">
        <f t="shared" si="972"/>
        <v/>
      </c>
      <c r="AM1716" s="172" t="str">
        <f>IF(AN1716&lt;&gt;"",MAX(AM$3:AM1715)+1,"")</f>
        <v/>
      </c>
      <c r="AN1716" s="172" t="str">
        <f t="shared" si="973"/>
        <v/>
      </c>
      <c r="AO1716" s="172" t="str">
        <f t="shared" si="974"/>
        <v/>
      </c>
      <c r="AP1716" s="172" t="str">
        <f t="shared" si="975"/>
        <v/>
      </c>
      <c r="AQ1716" s="172" t="str">
        <f t="shared" si="976"/>
        <v/>
      </c>
      <c r="AR1716" s="172" t="str">
        <f>Table1[[#This Row],[Sex ]]&amp;Table1[[#This Row],[Month]]</f>
        <v/>
      </c>
    </row>
    <row r="1717" spans="2:44" x14ac:dyDescent="0.3">
      <c r="B1717" s="14"/>
      <c r="C1717" s="14"/>
      <c r="D1717" s="14"/>
      <c r="E1717" s="14"/>
      <c r="F1717" s="14"/>
      <c r="G1717" s="14"/>
      <c r="H1717" s="14"/>
      <c r="I1717" s="14"/>
      <c r="J1717" s="14"/>
      <c r="K1717" s="14"/>
      <c r="L1717" s="14"/>
      <c r="M1717" s="24" t="str">
        <f t="shared" si="948"/>
        <v/>
      </c>
      <c r="N1717" s="24" t="str">
        <f t="shared" si="949"/>
        <v/>
      </c>
      <c r="O1717" s="24" t="str">
        <f t="shared" si="950"/>
        <v xml:space="preserve"> </v>
      </c>
      <c r="P1717" s="24">
        <f t="shared" si="951"/>
        <v>0</v>
      </c>
      <c r="Q1717" s="25">
        <f t="shared" si="952"/>
        <v>0</v>
      </c>
      <c r="R1717" s="26">
        <f t="shared" si="953"/>
        <v>0</v>
      </c>
      <c r="S1717" s="24" t="str">
        <f t="shared" si="954"/>
        <v/>
      </c>
      <c r="T1717" s="24" t="str">
        <f t="shared" si="955"/>
        <v/>
      </c>
      <c r="U1717" s="24" t="str">
        <f t="shared" si="956"/>
        <v/>
      </c>
      <c r="V1717" s="24" t="str">
        <f t="shared" si="957"/>
        <v/>
      </c>
      <c r="W1717" s="24" t="str">
        <f t="shared" si="958"/>
        <v/>
      </c>
      <c r="X1717" s="24" t="str">
        <f t="shared" si="959"/>
        <v/>
      </c>
      <c r="Y1717" s="24" t="str">
        <f t="shared" si="960"/>
        <v/>
      </c>
      <c r="Z1717" s="24" t="str">
        <f t="shared" si="961"/>
        <v/>
      </c>
      <c r="AA1717" s="24" t="b">
        <f t="shared" si="962"/>
        <v>0</v>
      </c>
      <c r="AB1717" s="34" t="str">
        <f t="shared" si="963"/>
        <v/>
      </c>
      <c r="AC1717" s="34">
        <f t="shared" si="964"/>
        <v>0</v>
      </c>
      <c r="AD1717" s="34">
        <f t="shared" si="965"/>
        <v>0</v>
      </c>
      <c r="AE1717" s="34" t="str">
        <f t="shared" si="966"/>
        <v xml:space="preserve"> 0</v>
      </c>
      <c r="AF1717" s="34">
        <f t="shared" si="967"/>
        <v>0</v>
      </c>
      <c r="AG1717" s="34">
        <f t="shared" si="968"/>
        <v>0</v>
      </c>
      <c r="AH1717" s="34" t="str">
        <f t="shared" si="969"/>
        <v/>
      </c>
      <c r="AI1717" s="172" t="str">
        <f>IF(AJ1717&lt;&gt;"",MAX(AI$3:AI1716)+1,"")</f>
        <v/>
      </c>
      <c r="AJ1717" s="172" t="str">
        <f t="shared" si="970"/>
        <v/>
      </c>
      <c r="AK1717" s="172" t="str">
        <f t="shared" si="971"/>
        <v/>
      </c>
      <c r="AL1717" s="172" t="str">
        <f t="shared" si="972"/>
        <v/>
      </c>
      <c r="AM1717" s="172" t="str">
        <f>IF(AN1717&lt;&gt;"",MAX(AM$3:AM1716)+1,"")</f>
        <v/>
      </c>
      <c r="AN1717" s="172" t="str">
        <f t="shared" si="973"/>
        <v/>
      </c>
      <c r="AO1717" s="172" t="str">
        <f t="shared" si="974"/>
        <v/>
      </c>
      <c r="AP1717" s="172" t="str">
        <f t="shared" si="975"/>
        <v/>
      </c>
      <c r="AQ1717" s="172" t="str">
        <f t="shared" si="976"/>
        <v/>
      </c>
      <c r="AR1717" s="172" t="str">
        <f>Table1[[#This Row],[Sex ]]&amp;Table1[[#This Row],[Month]]</f>
        <v/>
      </c>
    </row>
    <row r="1718" spans="2:44" x14ac:dyDescent="0.3">
      <c r="B1718" s="14"/>
      <c r="C1718" s="14"/>
      <c r="D1718" s="14"/>
      <c r="E1718" s="14"/>
      <c r="F1718" s="14"/>
      <c r="G1718" s="14"/>
      <c r="H1718" s="14"/>
      <c r="I1718" s="14"/>
      <c r="J1718" s="14"/>
      <c r="K1718" s="14"/>
      <c r="L1718" s="14"/>
      <c r="M1718" s="24" t="str">
        <f t="shared" si="948"/>
        <v/>
      </c>
      <c r="N1718" s="24" t="str">
        <f t="shared" si="949"/>
        <v/>
      </c>
      <c r="O1718" s="24" t="str">
        <f t="shared" si="950"/>
        <v xml:space="preserve"> </v>
      </c>
      <c r="P1718" s="24">
        <f t="shared" si="951"/>
        <v>0</v>
      </c>
      <c r="Q1718" s="25">
        <f t="shared" si="952"/>
        <v>0</v>
      </c>
      <c r="R1718" s="26">
        <f t="shared" si="953"/>
        <v>0</v>
      </c>
      <c r="S1718" s="24" t="str">
        <f t="shared" si="954"/>
        <v/>
      </c>
      <c r="T1718" s="24" t="str">
        <f t="shared" si="955"/>
        <v/>
      </c>
      <c r="U1718" s="24" t="str">
        <f t="shared" si="956"/>
        <v/>
      </c>
      <c r="V1718" s="24" t="str">
        <f t="shared" si="957"/>
        <v/>
      </c>
      <c r="W1718" s="24" t="str">
        <f t="shared" si="958"/>
        <v/>
      </c>
      <c r="X1718" s="24" t="str">
        <f t="shared" si="959"/>
        <v/>
      </c>
      <c r="Y1718" s="24" t="str">
        <f t="shared" si="960"/>
        <v/>
      </c>
      <c r="Z1718" s="24" t="str">
        <f t="shared" si="961"/>
        <v/>
      </c>
      <c r="AA1718" s="24" t="b">
        <f t="shared" si="962"/>
        <v>0</v>
      </c>
      <c r="AB1718" s="34" t="str">
        <f t="shared" si="963"/>
        <v/>
      </c>
      <c r="AC1718" s="34">
        <f t="shared" si="964"/>
        <v>0</v>
      </c>
      <c r="AD1718" s="34">
        <f t="shared" si="965"/>
        <v>0</v>
      </c>
      <c r="AE1718" s="34" t="str">
        <f t="shared" si="966"/>
        <v xml:space="preserve"> 0</v>
      </c>
      <c r="AF1718" s="34">
        <f t="shared" si="967"/>
        <v>0</v>
      </c>
      <c r="AG1718" s="34">
        <f t="shared" si="968"/>
        <v>0</v>
      </c>
      <c r="AH1718" s="34" t="str">
        <f t="shared" si="969"/>
        <v/>
      </c>
      <c r="AI1718" s="172" t="str">
        <f>IF(AJ1718&lt;&gt;"",MAX(AI$3:AI1717)+1,"")</f>
        <v/>
      </c>
      <c r="AJ1718" s="172" t="str">
        <f t="shared" si="970"/>
        <v/>
      </c>
      <c r="AK1718" s="172" t="str">
        <f t="shared" si="971"/>
        <v/>
      </c>
      <c r="AL1718" s="172" t="str">
        <f t="shared" si="972"/>
        <v/>
      </c>
      <c r="AM1718" s="172" t="str">
        <f>IF(AN1718&lt;&gt;"",MAX(AM$3:AM1717)+1,"")</f>
        <v/>
      </c>
      <c r="AN1718" s="172" t="str">
        <f t="shared" si="973"/>
        <v/>
      </c>
      <c r="AO1718" s="172" t="str">
        <f t="shared" si="974"/>
        <v/>
      </c>
      <c r="AP1718" s="172" t="str">
        <f t="shared" si="975"/>
        <v/>
      </c>
      <c r="AQ1718" s="172" t="str">
        <f t="shared" si="976"/>
        <v/>
      </c>
      <c r="AR1718" s="172" t="str">
        <f>Table1[[#This Row],[Sex ]]&amp;Table1[[#This Row],[Month]]</f>
        <v/>
      </c>
    </row>
    <row r="1719" spans="2:44" x14ac:dyDescent="0.3">
      <c r="B1719" s="14"/>
      <c r="C1719" s="14"/>
      <c r="D1719" s="14"/>
      <c r="E1719" s="14"/>
      <c r="F1719" s="14"/>
      <c r="G1719" s="14"/>
      <c r="H1719" s="14"/>
      <c r="I1719" s="14"/>
      <c r="J1719" s="14"/>
      <c r="K1719" s="14"/>
      <c r="L1719" s="14"/>
      <c r="M1719" s="24" t="str">
        <f t="shared" si="948"/>
        <v/>
      </c>
      <c r="N1719" s="24" t="str">
        <f t="shared" si="949"/>
        <v/>
      </c>
      <c r="O1719" s="24" t="str">
        <f t="shared" si="950"/>
        <v xml:space="preserve"> </v>
      </c>
      <c r="P1719" s="24">
        <f t="shared" si="951"/>
        <v>0</v>
      </c>
      <c r="Q1719" s="25">
        <f t="shared" si="952"/>
        <v>0</v>
      </c>
      <c r="R1719" s="26">
        <f t="shared" si="953"/>
        <v>0</v>
      </c>
      <c r="S1719" s="24" t="str">
        <f t="shared" si="954"/>
        <v/>
      </c>
      <c r="T1719" s="24" t="str">
        <f t="shared" si="955"/>
        <v/>
      </c>
      <c r="U1719" s="24" t="str">
        <f t="shared" si="956"/>
        <v/>
      </c>
      <c r="V1719" s="24" t="str">
        <f t="shared" si="957"/>
        <v/>
      </c>
      <c r="W1719" s="24" t="str">
        <f t="shared" si="958"/>
        <v/>
      </c>
      <c r="X1719" s="24" t="str">
        <f t="shared" si="959"/>
        <v/>
      </c>
      <c r="Y1719" s="24" t="str">
        <f t="shared" si="960"/>
        <v/>
      </c>
      <c r="Z1719" s="24" t="str">
        <f t="shared" si="961"/>
        <v/>
      </c>
      <c r="AA1719" s="24" t="b">
        <f t="shared" si="962"/>
        <v>0</v>
      </c>
      <c r="AB1719" s="34" t="str">
        <f t="shared" si="963"/>
        <v/>
      </c>
      <c r="AC1719" s="34">
        <f t="shared" si="964"/>
        <v>0</v>
      </c>
      <c r="AD1719" s="34">
        <f t="shared" si="965"/>
        <v>0</v>
      </c>
      <c r="AE1719" s="34" t="str">
        <f t="shared" si="966"/>
        <v xml:space="preserve"> 0</v>
      </c>
      <c r="AF1719" s="34">
        <f t="shared" si="967"/>
        <v>0</v>
      </c>
      <c r="AG1719" s="34">
        <f t="shared" si="968"/>
        <v>0</v>
      </c>
      <c r="AH1719" s="34" t="str">
        <f t="shared" si="969"/>
        <v/>
      </c>
      <c r="AI1719" s="172" t="str">
        <f>IF(AJ1719&lt;&gt;"",MAX(AI$3:AI1718)+1,"")</f>
        <v/>
      </c>
      <c r="AJ1719" s="172" t="str">
        <f t="shared" si="970"/>
        <v/>
      </c>
      <c r="AK1719" s="172" t="str">
        <f t="shared" si="971"/>
        <v/>
      </c>
      <c r="AL1719" s="172" t="str">
        <f t="shared" si="972"/>
        <v/>
      </c>
      <c r="AM1719" s="172" t="str">
        <f>IF(AN1719&lt;&gt;"",MAX(AM$3:AM1718)+1,"")</f>
        <v/>
      </c>
      <c r="AN1719" s="172" t="str">
        <f t="shared" si="973"/>
        <v/>
      </c>
      <c r="AO1719" s="172" t="str">
        <f t="shared" si="974"/>
        <v/>
      </c>
      <c r="AP1719" s="172" t="str">
        <f t="shared" si="975"/>
        <v/>
      </c>
      <c r="AQ1719" s="172" t="str">
        <f t="shared" si="976"/>
        <v/>
      </c>
      <c r="AR1719" s="172" t="str">
        <f>Table1[[#This Row],[Sex ]]&amp;Table1[[#This Row],[Month]]</f>
        <v/>
      </c>
    </row>
    <row r="1720" spans="2:44" x14ac:dyDescent="0.3">
      <c r="B1720" s="14"/>
      <c r="C1720" s="14"/>
      <c r="D1720" s="14"/>
      <c r="E1720" s="14"/>
      <c r="F1720" s="14"/>
      <c r="G1720" s="14"/>
      <c r="H1720" s="14"/>
      <c r="I1720" s="14"/>
      <c r="J1720" s="14"/>
      <c r="K1720" s="14"/>
      <c r="L1720" s="14"/>
      <c r="M1720" s="24" t="str">
        <f t="shared" si="948"/>
        <v/>
      </c>
      <c r="N1720" s="24" t="str">
        <f t="shared" si="949"/>
        <v/>
      </c>
      <c r="O1720" s="24" t="str">
        <f t="shared" si="950"/>
        <v xml:space="preserve"> </v>
      </c>
      <c r="P1720" s="24">
        <f t="shared" si="951"/>
        <v>0</v>
      </c>
      <c r="Q1720" s="25">
        <f t="shared" si="952"/>
        <v>0</v>
      </c>
      <c r="R1720" s="26">
        <f t="shared" si="953"/>
        <v>0</v>
      </c>
      <c r="S1720" s="24" t="str">
        <f t="shared" si="954"/>
        <v/>
      </c>
      <c r="T1720" s="24" t="str">
        <f t="shared" si="955"/>
        <v/>
      </c>
      <c r="U1720" s="24" t="str">
        <f t="shared" si="956"/>
        <v/>
      </c>
      <c r="V1720" s="24" t="str">
        <f t="shared" si="957"/>
        <v/>
      </c>
      <c r="W1720" s="24" t="str">
        <f t="shared" si="958"/>
        <v/>
      </c>
      <c r="X1720" s="24" t="str">
        <f t="shared" si="959"/>
        <v/>
      </c>
      <c r="Y1720" s="24" t="str">
        <f t="shared" si="960"/>
        <v/>
      </c>
      <c r="Z1720" s="24" t="str">
        <f t="shared" si="961"/>
        <v/>
      </c>
      <c r="AA1720" s="24" t="b">
        <f t="shared" si="962"/>
        <v>0</v>
      </c>
      <c r="AB1720" s="34" t="str">
        <f t="shared" si="963"/>
        <v/>
      </c>
      <c r="AC1720" s="34">
        <f t="shared" si="964"/>
        <v>0</v>
      </c>
      <c r="AD1720" s="34">
        <f t="shared" si="965"/>
        <v>0</v>
      </c>
      <c r="AE1720" s="34" t="str">
        <f t="shared" si="966"/>
        <v xml:space="preserve"> 0</v>
      </c>
      <c r="AF1720" s="34">
        <f t="shared" si="967"/>
        <v>0</v>
      </c>
      <c r="AG1720" s="34">
        <f t="shared" si="968"/>
        <v>0</v>
      </c>
      <c r="AH1720" s="34" t="str">
        <f t="shared" si="969"/>
        <v/>
      </c>
      <c r="AI1720" s="172" t="str">
        <f>IF(AJ1720&lt;&gt;"",MAX(AI$3:AI1719)+1,"")</f>
        <v/>
      </c>
      <c r="AJ1720" s="172" t="str">
        <f t="shared" si="970"/>
        <v/>
      </c>
      <c r="AK1720" s="172" t="str">
        <f t="shared" si="971"/>
        <v/>
      </c>
      <c r="AL1720" s="172" t="str">
        <f t="shared" si="972"/>
        <v/>
      </c>
      <c r="AM1720" s="172" t="str">
        <f>IF(AN1720&lt;&gt;"",MAX(AM$3:AM1719)+1,"")</f>
        <v/>
      </c>
      <c r="AN1720" s="172" t="str">
        <f t="shared" si="973"/>
        <v/>
      </c>
      <c r="AO1720" s="172" t="str">
        <f t="shared" si="974"/>
        <v/>
      </c>
      <c r="AP1720" s="172" t="str">
        <f t="shared" si="975"/>
        <v/>
      </c>
      <c r="AQ1720" s="172" t="str">
        <f t="shared" si="976"/>
        <v/>
      </c>
      <c r="AR1720" s="172" t="str">
        <f>Table1[[#This Row],[Sex ]]&amp;Table1[[#This Row],[Month]]</f>
        <v/>
      </c>
    </row>
    <row r="1721" spans="2:44" x14ac:dyDescent="0.3">
      <c r="B1721" s="14"/>
      <c r="C1721" s="14"/>
      <c r="D1721" s="14"/>
      <c r="E1721" s="14"/>
      <c r="F1721" s="14"/>
      <c r="G1721" s="14"/>
      <c r="H1721" s="14"/>
      <c r="I1721" s="14"/>
      <c r="J1721" s="14"/>
      <c r="K1721" s="14"/>
      <c r="L1721" s="14"/>
      <c r="M1721" s="24" t="str">
        <f t="shared" si="948"/>
        <v/>
      </c>
      <c r="N1721" s="24" t="str">
        <f t="shared" si="949"/>
        <v/>
      </c>
      <c r="O1721" s="24" t="str">
        <f t="shared" si="950"/>
        <v xml:space="preserve"> </v>
      </c>
      <c r="P1721" s="24">
        <f t="shared" si="951"/>
        <v>0</v>
      </c>
      <c r="Q1721" s="25">
        <f t="shared" si="952"/>
        <v>0</v>
      </c>
      <c r="R1721" s="26">
        <f t="shared" si="953"/>
        <v>0</v>
      </c>
      <c r="S1721" s="24" t="str">
        <f t="shared" si="954"/>
        <v/>
      </c>
      <c r="T1721" s="24" t="str">
        <f t="shared" si="955"/>
        <v/>
      </c>
      <c r="U1721" s="24" t="str">
        <f t="shared" si="956"/>
        <v/>
      </c>
      <c r="V1721" s="24" t="str">
        <f t="shared" si="957"/>
        <v/>
      </c>
      <c r="W1721" s="24" t="str">
        <f t="shared" si="958"/>
        <v/>
      </c>
      <c r="X1721" s="24" t="str">
        <f t="shared" si="959"/>
        <v/>
      </c>
      <c r="Y1721" s="24" t="str">
        <f t="shared" si="960"/>
        <v/>
      </c>
      <c r="Z1721" s="24" t="str">
        <f t="shared" si="961"/>
        <v/>
      </c>
      <c r="AA1721" s="24" t="b">
        <f t="shared" si="962"/>
        <v>0</v>
      </c>
      <c r="AB1721" s="34" t="str">
        <f t="shared" si="963"/>
        <v/>
      </c>
      <c r="AC1721" s="34">
        <f t="shared" si="964"/>
        <v>0</v>
      </c>
      <c r="AD1721" s="34">
        <f t="shared" si="965"/>
        <v>0</v>
      </c>
      <c r="AE1721" s="34" t="str">
        <f t="shared" si="966"/>
        <v xml:space="preserve"> 0</v>
      </c>
      <c r="AF1721" s="34">
        <f t="shared" si="967"/>
        <v>0</v>
      </c>
      <c r="AG1721" s="34">
        <f t="shared" si="968"/>
        <v>0</v>
      </c>
      <c r="AH1721" s="34" t="str">
        <f t="shared" si="969"/>
        <v/>
      </c>
      <c r="AI1721" s="172" t="str">
        <f>IF(AJ1721&lt;&gt;"",MAX(AI$3:AI1720)+1,"")</f>
        <v/>
      </c>
      <c r="AJ1721" s="172" t="str">
        <f t="shared" si="970"/>
        <v/>
      </c>
      <c r="AK1721" s="172" t="str">
        <f t="shared" si="971"/>
        <v/>
      </c>
      <c r="AL1721" s="172" t="str">
        <f t="shared" si="972"/>
        <v/>
      </c>
      <c r="AM1721" s="172" t="str">
        <f>IF(AN1721&lt;&gt;"",MAX(AM$3:AM1720)+1,"")</f>
        <v/>
      </c>
      <c r="AN1721" s="172" t="str">
        <f t="shared" si="973"/>
        <v/>
      </c>
      <c r="AO1721" s="172" t="str">
        <f t="shared" si="974"/>
        <v/>
      </c>
      <c r="AP1721" s="172" t="str">
        <f t="shared" si="975"/>
        <v/>
      </c>
      <c r="AQ1721" s="172" t="str">
        <f t="shared" si="976"/>
        <v/>
      </c>
      <c r="AR1721" s="172" t="str">
        <f>Table1[[#This Row],[Sex ]]&amp;Table1[[#This Row],[Month]]</f>
        <v/>
      </c>
    </row>
    <row r="1722" spans="2:44" x14ac:dyDescent="0.3">
      <c r="B1722" s="14"/>
      <c r="C1722" s="14"/>
      <c r="D1722" s="14"/>
      <c r="E1722" s="14"/>
      <c r="F1722" s="14"/>
      <c r="G1722" s="14"/>
      <c r="H1722" s="14"/>
      <c r="I1722" s="14"/>
      <c r="J1722" s="14"/>
      <c r="K1722" s="14"/>
      <c r="L1722" s="14"/>
      <c r="M1722" s="24" t="str">
        <f t="shared" si="948"/>
        <v/>
      </c>
      <c r="N1722" s="24" t="str">
        <f t="shared" si="949"/>
        <v/>
      </c>
      <c r="O1722" s="24" t="str">
        <f t="shared" si="950"/>
        <v xml:space="preserve"> </v>
      </c>
      <c r="P1722" s="24">
        <f t="shared" si="951"/>
        <v>0</v>
      </c>
      <c r="Q1722" s="25">
        <f t="shared" si="952"/>
        <v>0</v>
      </c>
      <c r="R1722" s="26">
        <f t="shared" si="953"/>
        <v>0</v>
      </c>
      <c r="S1722" s="24" t="str">
        <f t="shared" si="954"/>
        <v/>
      </c>
      <c r="T1722" s="24" t="str">
        <f t="shared" si="955"/>
        <v/>
      </c>
      <c r="U1722" s="24" t="str">
        <f t="shared" si="956"/>
        <v/>
      </c>
      <c r="V1722" s="24" t="str">
        <f t="shared" si="957"/>
        <v/>
      </c>
      <c r="W1722" s="24" t="str">
        <f t="shared" si="958"/>
        <v/>
      </c>
      <c r="X1722" s="24" t="str">
        <f t="shared" si="959"/>
        <v/>
      </c>
      <c r="Y1722" s="24" t="str">
        <f t="shared" si="960"/>
        <v/>
      </c>
      <c r="Z1722" s="24" t="str">
        <f t="shared" si="961"/>
        <v/>
      </c>
      <c r="AA1722" s="24" t="b">
        <f t="shared" si="962"/>
        <v>0</v>
      </c>
      <c r="AB1722" s="34" t="str">
        <f t="shared" si="963"/>
        <v/>
      </c>
      <c r="AC1722" s="34">
        <f t="shared" si="964"/>
        <v>0</v>
      </c>
      <c r="AD1722" s="34">
        <f t="shared" si="965"/>
        <v>0</v>
      </c>
      <c r="AE1722" s="34" t="str">
        <f t="shared" si="966"/>
        <v xml:space="preserve"> 0</v>
      </c>
      <c r="AF1722" s="34">
        <f t="shared" si="967"/>
        <v>0</v>
      </c>
      <c r="AG1722" s="34">
        <f t="shared" si="968"/>
        <v>0</v>
      </c>
      <c r="AH1722" s="34" t="str">
        <f t="shared" si="969"/>
        <v/>
      </c>
      <c r="AI1722" s="172" t="str">
        <f>IF(AJ1722&lt;&gt;"",MAX(AI$3:AI1721)+1,"")</f>
        <v/>
      </c>
      <c r="AJ1722" s="172" t="str">
        <f t="shared" si="970"/>
        <v/>
      </c>
      <c r="AK1722" s="172" t="str">
        <f t="shared" si="971"/>
        <v/>
      </c>
      <c r="AL1722" s="172" t="str">
        <f t="shared" si="972"/>
        <v/>
      </c>
      <c r="AM1722" s="172" t="str">
        <f>IF(AN1722&lt;&gt;"",MAX(AM$3:AM1721)+1,"")</f>
        <v/>
      </c>
      <c r="AN1722" s="172" t="str">
        <f t="shared" si="973"/>
        <v/>
      </c>
      <c r="AO1722" s="172" t="str">
        <f t="shared" si="974"/>
        <v/>
      </c>
      <c r="AP1722" s="172" t="str">
        <f t="shared" si="975"/>
        <v/>
      </c>
      <c r="AQ1722" s="172" t="str">
        <f t="shared" si="976"/>
        <v/>
      </c>
      <c r="AR1722" s="172" t="str">
        <f>Table1[[#This Row],[Sex ]]&amp;Table1[[#This Row],[Month]]</f>
        <v/>
      </c>
    </row>
    <row r="1723" spans="2:44" x14ac:dyDescent="0.3">
      <c r="B1723" s="14"/>
      <c r="C1723" s="14"/>
      <c r="D1723" s="14"/>
      <c r="E1723" s="14"/>
      <c r="F1723" s="14"/>
      <c r="G1723" s="14"/>
      <c r="H1723" s="14"/>
      <c r="I1723" s="14"/>
      <c r="J1723" s="14"/>
      <c r="K1723" s="14"/>
      <c r="L1723" s="14"/>
      <c r="M1723" s="24" t="str">
        <f t="shared" si="948"/>
        <v/>
      </c>
      <c r="N1723" s="24" t="str">
        <f t="shared" si="949"/>
        <v/>
      </c>
      <c r="O1723" s="24" t="str">
        <f t="shared" si="950"/>
        <v xml:space="preserve"> </v>
      </c>
      <c r="P1723" s="24">
        <f t="shared" si="951"/>
        <v>0</v>
      </c>
      <c r="Q1723" s="25">
        <f t="shared" si="952"/>
        <v>0</v>
      </c>
      <c r="R1723" s="26">
        <f t="shared" si="953"/>
        <v>0</v>
      </c>
      <c r="S1723" s="24" t="str">
        <f t="shared" si="954"/>
        <v/>
      </c>
      <c r="T1723" s="24" t="str">
        <f t="shared" si="955"/>
        <v/>
      </c>
      <c r="U1723" s="24" t="str">
        <f t="shared" si="956"/>
        <v/>
      </c>
      <c r="V1723" s="24" t="str">
        <f t="shared" si="957"/>
        <v/>
      </c>
      <c r="W1723" s="24" t="str">
        <f t="shared" si="958"/>
        <v/>
      </c>
      <c r="X1723" s="24" t="str">
        <f t="shared" si="959"/>
        <v/>
      </c>
      <c r="Y1723" s="24" t="str">
        <f t="shared" si="960"/>
        <v/>
      </c>
      <c r="Z1723" s="24" t="str">
        <f t="shared" si="961"/>
        <v/>
      </c>
      <c r="AA1723" s="24" t="b">
        <f t="shared" si="962"/>
        <v>0</v>
      </c>
      <c r="AB1723" s="34" t="str">
        <f t="shared" si="963"/>
        <v/>
      </c>
      <c r="AC1723" s="34">
        <f t="shared" si="964"/>
        <v>0</v>
      </c>
      <c r="AD1723" s="34">
        <f t="shared" si="965"/>
        <v>0</v>
      </c>
      <c r="AE1723" s="34" t="str">
        <f t="shared" si="966"/>
        <v xml:space="preserve"> 0</v>
      </c>
      <c r="AF1723" s="34">
        <f t="shared" si="967"/>
        <v>0</v>
      </c>
      <c r="AG1723" s="34">
        <f t="shared" si="968"/>
        <v>0</v>
      </c>
      <c r="AH1723" s="34" t="str">
        <f t="shared" si="969"/>
        <v/>
      </c>
      <c r="AI1723" s="172" t="str">
        <f>IF(AJ1723&lt;&gt;"",MAX(AI$3:AI1722)+1,"")</f>
        <v/>
      </c>
      <c r="AJ1723" s="172" t="str">
        <f t="shared" si="970"/>
        <v/>
      </c>
      <c r="AK1723" s="172" t="str">
        <f t="shared" si="971"/>
        <v/>
      </c>
      <c r="AL1723" s="172" t="str">
        <f t="shared" si="972"/>
        <v/>
      </c>
      <c r="AM1723" s="172" t="str">
        <f>IF(AN1723&lt;&gt;"",MAX(AM$3:AM1722)+1,"")</f>
        <v/>
      </c>
      <c r="AN1723" s="172" t="str">
        <f t="shared" si="973"/>
        <v/>
      </c>
      <c r="AO1723" s="172" t="str">
        <f t="shared" si="974"/>
        <v/>
      </c>
      <c r="AP1723" s="172" t="str">
        <f t="shared" si="975"/>
        <v/>
      </c>
      <c r="AQ1723" s="172" t="str">
        <f t="shared" si="976"/>
        <v/>
      </c>
      <c r="AR1723" s="172" t="str">
        <f>Table1[[#This Row],[Sex ]]&amp;Table1[[#This Row],[Month]]</f>
        <v/>
      </c>
    </row>
    <row r="1724" spans="2:44" x14ac:dyDescent="0.3">
      <c r="B1724" s="14"/>
      <c r="C1724" s="14"/>
      <c r="D1724" s="14"/>
      <c r="E1724" s="14"/>
      <c r="F1724" s="14"/>
      <c r="G1724" s="14"/>
      <c r="H1724" s="14"/>
      <c r="I1724" s="14"/>
      <c r="J1724" s="14"/>
      <c r="K1724" s="14"/>
      <c r="L1724" s="14"/>
      <c r="M1724" s="24" t="str">
        <f t="shared" si="948"/>
        <v/>
      </c>
      <c r="N1724" s="24" t="str">
        <f t="shared" si="949"/>
        <v/>
      </c>
      <c r="O1724" s="24" t="str">
        <f t="shared" si="950"/>
        <v xml:space="preserve"> </v>
      </c>
      <c r="P1724" s="24">
        <f t="shared" si="951"/>
        <v>0</v>
      </c>
      <c r="Q1724" s="25">
        <f t="shared" si="952"/>
        <v>0</v>
      </c>
      <c r="R1724" s="26">
        <f t="shared" si="953"/>
        <v>0</v>
      </c>
      <c r="S1724" s="24" t="str">
        <f t="shared" si="954"/>
        <v/>
      </c>
      <c r="T1724" s="24" t="str">
        <f t="shared" si="955"/>
        <v/>
      </c>
      <c r="U1724" s="24" t="str">
        <f t="shared" si="956"/>
        <v/>
      </c>
      <c r="V1724" s="24" t="str">
        <f t="shared" si="957"/>
        <v/>
      </c>
      <c r="W1724" s="24" t="str">
        <f t="shared" si="958"/>
        <v/>
      </c>
      <c r="X1724" s="24" t="str">
        <f t="shared" si="959"/>
        <v/>
      </c>
      <c r="Y1724" s="24" t="str">
        <f t="shared" si="960"/>
        <v/>
      </c>
      <c r="Z1724" s="24" t="str">
        <f t="shared" si="961"/>
        <v/>
      </c>
      <c r="AA1724" s="24" t="b">
        <f t="shared" si="962"/>
        <v>0</v>
      </c>
      <c r="AB1724" s="34" t="str">
        <f t="shared" si="963"/>
        <v/>
      </c>
      <c r="AC1724" s="34">
        <f t="shared" si="964"/>
        <v>0</v>
      </c>
      <c r="AD1724" s="34">
        <f t="shared" si="965"/>
        <v>0</v>
      </c>
      <c r="AE1724" s="34" t="str">
        <f t="shared" si="966"/>
        <v xml:space="preserve"> 0</v>
      </c>
      <c r="AF1724" s="34">
        <f t="shared" si="967"/>
        <v>0</v>
      </c>
      <c r="AG1724" s="34">
        <f t="shared" si="968"/>
        <v>0</v>
      </c>
      <c r="AH1724" s="34" t="str">
        <f t="shared" si="969"/>
        <v/>
      </c>
      <c r="AI1724" s="172" t="str">
        <f>IF(AJ1724&lt;&gt;"",MAX(AI$3:AI1723)+1,"")</f>
        <v/>
      </c>
      <c r="AJ1724" s="172" t="str">
        <f t="shared" si="970"/>
        <v/>
      </c>
      <c r="AK1724" s="172" t="str">
        <f t="shared" si="971"/>
        <v/>
      </c>
      <c r="AL1724" s="172" t="str">
        <f t="shared" si="972"/>
        <v/>
      </c>
      <c r="AM1724" s="172" t="str">
        <f>IF(AN1724&lt;&gt;"",MAX(AM$3:AM1723)+1,"")</f>
        <v/>
      </c>
      <c r="AN1724" s="172" t="str">
        <f t="shared" si="973"/>
        <v/>
      </c>
      <c r="AO1724" s="172" t="str">
        <f t="shared" si="974"/>
        <v/>
      </c>
      <c r="AP1724" s="172" t="str">
        <f t="shared" si="975"/>
        <v/>
      </c>
      <c r="AQ1724" s="172" t="str">
        <f t="shared" si="976"/>
        <v/>
      </c>
      <c r="AR1724" s="172" t="str">
        <f>Table1[[#This Row],[Sex ]]&amp;Table1[[#This Row],[Month]]</f>
        <v/>
      </c>
    </row>
    <row r="1725" spans="2:44" x14ac:dyDescent="0.3">
      <c r="B1725" s="14"/>
      <c r="C1725" s="14"/>
      <c r="D1725" s="14"/>
      <c r="E1725" s="14"/>
      <c r="F1725" s="14"/>
      <c r="G1725" s="14"/>
      <c r="H1725" s="14"/>
      <c r="I1725" s="14"/>
      <c r="J1725" s="14"/>
      <c r="K1725" s="14"/>
      <c r="L1725" s="14"/>
      <c r="M1725" s="24" t="str">
        <f t="shared" si="948"/>
        <v/>
      </c>
      <c r="N1725" s="24" t="str">
        <f t="shared" si="949"/>
        <v/>
      </c>
      <c r="O1725" s="24" t="str">
        <f t="shared" si="950"/>
        <v xml:space="preserve"> </v>
      </c>
      <c r="P1725" s="24">
        <f t="shared" si="951"/>
        <v>0</v>
      </c>
      <c r="Q1725" s="25">
        <f t="shared" si="952"/>
        <v>0</v>
      </c>
      <c r="R1725" s="26">
        <f t="shared" si="953"/>
        <v>0</v>
      </c>
      <c r="S1725" s="24" t="str">
        <f t="shared" si="954"/>
        <v/>
      </c>
      <c r="T1725" s="24" t="str">
        <f t="shared" si="955"/>
        <v/>
      </c>
      <c r="U1725" s="24" t="str">
        <f t="shared" si="956"/>
        <v/>
      </c>
      <c r="V1725" s="24" t="str">
        <f t="shared" si="957"/>
        <v/>
      </c>
      <c r="W1725" s="24" t="str">
        <f t="shared" si="958"/>
        <v/>
      </c>
      <c r="X1725" s="24" t="str">
        <f t="shared" si="959"/>
        <v/>
      </c>
      <c r="Y1725" s="24" t="str">
        <f t="shared" si="960"/>
        <v/>
      </c>
      <c r="Z1725" s="24" t="str">
        <f t="shared" si="961"/>
        <v/>
      </c>
      <c r="AA1725" s="24" t="b">
        <f t="shared" si="962"/>
        <v>0</v>
      </c>
      <c r="AB1725" s="34" t="str">
        <f t="shared" si="963"/>
        <v/>
      </c>
      <c r="AC1725" s="34">
        <f t="shared" si="964"/>
        <v>0</v>
      </c>
      <c r="AD1725" s="34">
        <f t="shared" si="965"/>
        <v>0</v>
      </c>
      <c r="AE1725" s="34" t="str">
        <f t="shared" si="966"/>
        <v xml:space="preserve"> 0</v>
      </c>
      <c r="AF1725" s="34">
        <f t="shared" si="967"/>
        <v>0</v>
      </c>
      <c r="AG1725" s="34">
        <f t="shared" si="968"/>
        <v>0</v>
      </c>
      <c r="AH1725" s="34" t="str">
        <f t="shared" si="969"/>
        <v/>
      </c>
      <c r="AI1725" s="172" t="str">
        <f>IF(AJ1725&lt;&gt;"",MAX(AI$3:AI1724)+1,"")</f>
        <v/>
      </c>
      <c r="AJ1725" s="172" t="str">
        <f t="shared" si="970"/>
        <v/>
      </c>
      <c r="AK1725" s="172" t="str">
        <f t="shared" si="971"/>
        <v/>
      </c>
      <c r="AL1725" s="172" t="str">
        <f t="shared" si="972"/>
        <v/>
      </c>
      <c r="AM1725" s="172" t="str">
        <f>IF(AN1725&lt;&gt;"",MAX(AM$3:AM1724)+1,"")</f>
        <v/>
      </c>
      <c r="AN1725" s="172" t="str">
        <f t="shared" si="973"/>
        <v/>
      </c>
      <c r="AO1725" s="172" t="str">
        <f t="shared" si="974"/>
        <v/>
      </c>
      <c r="AP1725" s="172" t="str">
        <f t="shared" si="975"/>
        <v/>
      </c>
      <c r="AQ1725" s="172" t="str">
        <f t="shared" si="976"/>
        <v/>
      </c>
      <c r="AR1725" s="172" t="str">
        <f>Table1[[#This Row],[Sex ]]&amp;Table1[[#This Row],[Month]]</f>
        <v/>
      </c>
    </row>
    <row r="1726" spans="2:44" x14ac:dyDescent="0.3">
      <c r="B1726" s="14"/>
      <c r="C1726" s="14"/>
      <c r="D1726" s="14"/>
      <c r="E1726" s="14"/>
      <c r="F1726" s="14"/>
      <c r="G1726" s="14"/>
      <c r="H1726" s="14"/>
      <c r="I1726" s="14"/>
      <c r="J1726" s="14"/>
      <c r="K1726" s="14"/>
      <c r="L1726" s="14"/>
      <c r="M1726" s="24" t="str">
        <f t="shared" si="948"/>
        <v/>
      </c>
      <c r="N1726" s="24" t="str">
        <f t="shared" si="949"/>
        <v/>
      </c>
      <c r="O1726" s="24" t="str">
        <f t="shared" si="950"/>
        <v xml:space="preserve"> </v>
      </c>
      <c r="P1726" s="24">
        <f t="shared" si="951"/>
        <v>0</v>
      </c>
      <c r="Q1726" s="25">
        <f t="shared" si="952"/>
        <v>0</v>
      </c>
      <c r="R1726" s="26">
        <f t="shared" si="953"/>
        <v>0</v>
      </c>
      <c r="S1726" s="24" t="str">
        <f t="shared" si="954"/>
        <v/>
      </c>
      <c r="T1726" s="24" t="str">
        <f t="shared" si="955"/>
        <v/>
      </c>
      <c r="U1726" s="24" t="str">
        <f t="shared" si="956"/>
        <v/>
      </c>
      <c r="V1726" s="24" t="str">
        <f t="shared" si="957"/>
        <v/>
      </c>
      <c r="W1726" s="24" t="str">
        <f t="shared" si="958"/>
        <v/>
      </c>
      <c r="X1726" s="24" t="str">
        <f t="shared" si="959"/>
        <v/>
      </c>
      <c r="Y1726" s="24" t="str">
        <f t="shared" si="960"/>
        <v/>
      </c>
      <c r="Z1726" s="24" t="str">
        <f t="shared" si="961"/>
        <v/>
      </c>
      <c r="AA1726" s="24" t="b">
        <f t="shared" si="962"/>
        <v>0</v>
      </c>
      <c r="AB1726" s="34" t="str">
        <f t="shared" si="963"/>
        <v/>
      </c>
      <c r="AC1726" s="34">
        <f t="shared" si="964"/>
        <v>0</v>
      </c>
      <c r="AD1726" s="34">
        <f t="shared" si="965"/>
        <v>0</v>
      </c>
      <c r="AE1726" s="34" t="str">
        <f t="shared" si="966"/>
        <v xml:space="preserve"> 0</v>
      </c>
      <c r="AF1726" s="34">
        <f t="shared" si="967"/>
        <v>0</v>
      </c>
      <c r="AG1726" s="34">
        <f t="shared" si="968"/>
        <v>0</v>
      </c>
      <c r="AH1726" s="34" t="str">
        <f t="shared" si="969"/>
        <v/>
      </c>
      <c r="AI1726" s="172" t="str">
        <f>IF(AJ1726&lt;&gt;"",MAX(AI$3:AI1725)+1,"")</f>
        <v/>
      </c>
      <c r="AJ1726" s="172" t="str">
        <f t="shared" si="970"/>
        <v/>
      </c>
      <c r="AK1726" s="172" t="str">
        <f t="shared" si="971"/>
        <v/>
      </c>
      <c r="AL1726" s="172" t="str">
        <f t="shared" si="972"/>
        <v/>
      </c>
      <c r="AM1726" s="172" t="str">
        <f>IF(AN1726&lt;&gt;"",MAX(AM$3:AM1725)+1,"")</f>
        <v/>
      </c>
      <c r="AN1726" s="172" t="str">
        <f t="shared" si="973"/>
        <v/>
      </c>
      <c r="AO1726" s="172" t="str">
        <f t="shared" si="974"/>
        <v/>
      </c>
      <c r="AP1726" s="172" t="str">
        <f t="shared" si="975"/>
        <v/>
      </c>
      <c r="AQ1726" s="172" t="str">
        <f t="shared" si="976"/>
        <v/>
      </c>
      <c r="AR1726" s="172" t="str">
        <f>Table1[[#This Row],[Sex ]]&amp;Table1[[#This Row],[Month]]</f>
        <v/>
      </c>
    </row>
    <row r="1727" spans="2:44" x14ac:dyDescent="0.3">
      <c r="B1727" s="14"/>
      <c r="C1727" s="14"/>
      <c r="D1727" s="14"/>
      <c r="E1727" s="14"/>
      <c r="F1727" s="14"/>
      <c r="G1727" s="14"/>
      <c r="H1727" s="14"/>
      <c r="I1727" s="14"/>
      <c r="J1727" s="14"/>
      <c r="K1727" s="14"/>
      <c r="L1727" s="14"/>
      <c r="M1727" s="24" t="str">
        <f t="shared" si="948"/>
        <v/>
      </c>
      <c r="N1727" s="24" t="str">
        <f t="shared" si="949"/>
        <v/>
      </c>
      <c r="O1727" s="24" t="str">
        <f t="shared" si="950"/>
        <v xml:space="preserve"> </v>
      </c>
      <c r="P1727" s="24">
        <f t="shared" si="951"/>
        <v>0</v>
      </c>
      <c r="Q1727" s="25">
        <f t="shared" si="952"/>
        <v>0</v>
      </c>
      <c r="R1727" s="26">
        <f t="shared" si="953"/>
        <v>0</v>
      </c>
      <c r="S1727" s="24" t="str">
        <f t="shared" si="954"/>
        <v/>
      </c>
      <c r="T1727" s="24" t="str">
        <f t="shared" si="955"/>
        <v/>
      </c>
      <c r="U1727" s="24" t="str">
        <f t="shared" si="956"/>
        <v/>
      </c>
      <c r="V1727" s="24" t="str">
        <f t="shared" si="957"/>
        <v/>
      </c>
      <c r="W1727" s="24" t="str">
        <f t="shared" si="958"/>
        <v/>
      </c>
      <c r="X1727" s="24" t="str">
        <f t="shared" si="959"/>
        <v/>
      </c>
      <c r="Y1727" s="24" t="str">
        <f t="shared" si="960"/>
        <v/>
      </c>
      <c r="Z1727" s="24" t="str">
        <f t="shared" si="961"/>
        <v/>
      </c>
      <c r="AA1727" s="24" t="b">
        <f t="shared" si="962"/>
        <v>0</v>
      </c>
      <c r="AB1727" s="34" t="str">
        <f t="shared" si="963"/>
        <v/>
      </c>
      <c r="AC1727" s="34">
        <f t="shared" si="964"/>
        <v>0</v>
      </c>
      <c r="AD1727" s="34">
        <f t="shared" si="965"/>
        <v>0</v>
      </c>
      <c r="AE1727" s="34" t="str">
        <f t="shared" si="966"/>
        <v xml:space="preserve"> 0</v>
      </c>
      <c r="AF1727" s="34">
        <f t="shared" si="967"/>
        <v>0</v>
      </c>
      <c r="AG1727" s="34">
        <f t="shared" si="968"/>
        <v>0</v>
      </c>
      <c r="AH1727" s="34" t="str">
        <f t="shared" si="969"/>
        <v/>
      </c>
      <c r="AI1727" s="172" t="str">
        <f>IF(AJ1727&lt;&gt;"",MAX(AI$3:AI1726)+1,"")</f>
        <v/>
      </c>
      <c r="AJ1727" s="172" t="str">
        <f t="shared" si="970"/>
        <v/>
      </c>
      <c r="AK1727" s="172" t="str">
        <f t="shared" si="971"/>
        <v/>
      </c>
      <c r="AL1727" s="172" t="str">
        <f t="shared" si="972"/>
        <v/>
      </c>
      <c r="AM1727" s="172" t="str">
        <f>IF(AN1727&lt;&gt;"",MAX(AM$3:AM1726)+1,"")</f>
        <v/>
      </c>
      <c r="AN1727" s="172" t="str">
        <f t="shared" si="973"/>
        <v/>
      </c>
      <c r="AO1727" s="172" t="str">
        <f t="shared" si="974"/>
        <v/>
      </c>
      <c r="AP1727" s="172" t="str">
        <f t="shared" si="975"/>
        <v/>
      </c>
      <c r="AQ1727" s="172" t="str">
        <f t="shared" si="976"/>
        <v/>
      </c>
      <c r="AR1727" s="172" t="str">
        <f>Table1[[#This Row],[Sex ]]&amp;Table1[[#This Row],[Month]]</f>
        <v/>
      </c>
    </row>
    <row r="1728" spans="2:44" x14ac:dyDescent="0.3">
      <c r="B1728" s="14"/>
      <c r="C1728" s="14"/>
      <c r="D1728" s="14"/>
      <c r="E1728" s="14"/>
      <c r="F1728" s="14"/>
      <c r="G1728" s="14"/>
      <c r="H1728" s="14"/>
      <c r="I1728" s="14"/>
      <c r="J1728" s="14"/>
      <c r="K1728" s="14"/>
      <c r="L1728" s="14"/>
      <c r="M1728" s="24" t="str">
        <f t="shared" si="948"/>
        <v/>
      </c>
      <c r="N1728" s="24" t="str">
        <f t="shared" si="949"/>
        <v/>
      </c>
      <c r="O1728" s="24" t="str">
        <f t="shared" si="950"/>
        <v xml:space="preserve"> </v>
      </c>
      <c r="P1728" s="24">
        <f t="shared" si="951"/>
        <v>0</v>
      </c>
      <c r="Q1728" s="25">
        <f t="shared" si="952"/>
        <v>0</v>
      </c>
      <c r="R1728" s="26">
        <f t="shared" si="953"/>
        <v>0</v>
      </c>
      <c r="S1728" s="24" t="str">
        <f t="shared" si="954"/>
        <v/>
      </c>
      <c r="T1728" s="24" t="str">
        <f t="shared" si="955"/>
        <v/>
      </c>
      <c r="U1728" s="24" t="str">
        <f t="shared" si="956"/>
        <v/>
      </c>
      <c r="V1728" s="24" t="str">
        <f t="shared" si="957"/>
        <v/>
      </c>
      <c r="W1728" s="24" t="str">
        <f t="shared" si="958"/>
        <v/>
      </c>
      <c r="X1728" s="24" t="str">
        <f t="shared" si="959"/>
        <v/>
      </c>
      <c r="Y1728" s="24" t="str">
        <f t="shared" si="960"/>
        <v/>
      </c>
      <c r="Z1728" s="24" t="str">
        <f t="shared" si="961"/>
        <v/>
      </c>
      <c r="AA1728" s="24" t="b">
        <f t="shared" si="962"/>
        <v>0</v>
      </c>
      <c r="AB1728" s="34" t="str">
        <f t="shared" si="963"/>
        <v/>
      </c>
      <c r="AC1728" s="34">
        <f t="shared" si="964"/>
        <v>0</v>
      </c>
      <c r="AD1728" s="34">
        <f t="shared" si="965"/>
        <v>0</v>
      </c>
      <c r="AE1728" s="34" t="str">
        <f t="shared" si="966"/>
        <v xml:space="preserve"> 0</v>
      </c>
      <c r="AF1728" s="34">
        <f t="shared" si="967"/>
        <v>0</v>
      </c>
      <c r="AG1728" s="34">
        <f t="shared" si="968"/>
        <v>0</v>
      </c>
      <c r="AH1728" s="34" t="str">
        <f t="shared" si="969"/>
        <v/>
      </c>
      <c r="AI1728" s="172" t="str">
        <f>IF(AJ1728&lt;&gt;"",MAX(AI$3:AI1727)+1,"")</f>
        <v/>
      </c>
      <c r="AJ1728" s="172" t="str">
        <f t="shared" si="970"/>
        <v/>
      </c>
      <c r="AK1728" s="172" t="str">
        <f t="shared" si="971"/>
        <v/>
      </c>
      <c r="AL1728" s="172" t="str">
        <f t="shared" si="972"/>
        <v/>
      </c>
      <c r="AM1728" s="172" t="str">
        <f>IF(AN1728&lt;&gt;"",MAX(AM$3:AM1727)+1,"")</f>
        <v/>
      </c>
      <c r="AN1728" s="172" t="str">
        <f t="shared" si="973"/>
        <v/>
      </c>
      <c r="AO1728" s="172" t="str">
        <f t="shared" si="974"/>
        <v/>
      </c>
      <c r="AP1728" s="172" t="str">
        <f t="shared" si="975"/>
        <v/>
      </c>
      <c r="AQ1728" s="172" t="str">
        <f t="shared" si="976"/>
        <v/>
      </c>
      <c r="AR1728" s="172" t="str">
        <f>Table1[[#This Row],[Sex ]]&amp;Table1[[#This Row],[Month]]</f>
        <v/>
      </c>
    </row>
    <row r="1729" spans="2:44" x14ac:dyDescent="0.3">
      <c r="B1729" s="14"/>
      <c r="C1729" s="14"/>
      <c r="D1729" s="14"/>
      <c r="E1729" s="14"/>
      <c r="F1729" s="14"/>
      <c r="G1729" s="14"/>
      <c r="H1729" s="14"/>
      <c r="I1729" s="14"/>
      <c r="J1729" s="14"/>
      <c r="K1729" s="14"/>
      <c r="L1729" s="14"/>
      <c r="M1729" s="24" t="str">
        <f t="shared" si="948"/>
        <v/>
      </c>
      <c r="N1729" s="24" t="str">
        <f t="shared" si="949"/>
        <v/>
      </c>
      <c r="O1729" s="24" t="str">
        <f t="shared" si="950"/>
        <v xml:space="preserve"> </v>
      </c>
      <c r="P1729" s="24">
        <f t="shared" si="951"/>
        <v>0</v>
      </c>
      <c r="Q1729" s="25">
        <f t="shared" si="952"/>
        <v>0</v>
      </c>
      <c r="R1729" s="26">
        <f t="shared" si="953"/>
        <v>0</v>
      </c>
      <c r="S1729" s="24" t="str">
        <f t="shared" si="954"/>
        <v/>
      </c>
      <c r="T1729" s="24" t="str">
        <f t="shared" si="955"/>
        <v/>
      </c>
      <c r="U1729" s="24" t="str">
        <f t="shared" si="956"/>
        <v/>
      </c>
      <c r="V1729" s="24" t="str">
        <f t="shared" si="957"/>
        <v/>
      </c>
      <c r="W1729" s="24" t="str">
        <f t="shared" si="958"/>
        <v/>
      </c>
      <c r="X1729" s="24" t="str">
        <f t="shared" si="959"/>
        <v/>
      </c>
      <c r="Y1729" s="24" t="str">
        <f t="shared" si="960"/>
        <v/>
      </c>
      <c r="Z1729" s="24" t="str">
        <f t="shared" si="961"/>
        <v/>
      </c>
      <c r="AA1729" s="24" t="b">
        <f t="shared" si="962"/>
        <v>0</v>
      </c>
      <c r="AB1729" s="34" t="str">
        <f t="shared" si="963"/>
        <v/>
      </c>
      <c r="AC1729" s="34">
        <f t="shared" si="964"/>
        <v>0</v>
      </c>
      <c r="AD1729" s="34">
        <f t="shared" si="965"/>
        <v>0</v>
      </c>
      <c r="AE1729" s="34" t="str">
        <f t="shared" si="966"/>
        <v xml:space="preserve"> 0</v>
      </c>
      <c r="AF1729" s="34">
        <f t="shared" si="967"/>
        <v>0</v>
      </c>
      <c r="AG1729" s="34">
        <f t="shared" si="968"/>
        <v>0</v>
      </c>
      <c r="AH1729" s="34" t="str">
        <f t="shared" si="969"/>
        <v/>
      </c>
      <c r="AI1729" s="172" t="str">
        <f>IF(AJ1729&lt;&gt;"",MAX(AI$3:AI1728)+1,"")</f>
        <v/>
      </c>
      <c r="AJ1729" s="172" t="str">
        <f t="shared" si="970"/>
        <v/>
      </c>
      <c r="AK1729" s="172" t="str">
        <f t="shared" si="971"/>
        <v/>
      </c>
      <c r="AL1729" s="172" t="str">
        <f t="shared" si="972"/>
        <v/>
      </c>
      <c r="AM1729" s="172" t="str">
        <f>IF(AN1729&lt;&gt;"",MAX(AM$3:AM1728)+1,"")</f>
        <v/>
      </c>
      <c r="AN1729" s="172" t="str">
        <f t="shared" si="973"/>
        <v/>
      </c>
      <c r="AO1729" s="172" t="str">
        <f t="shared" si="974"/>
        <v/>
      </c>
      <c r="AP1729" s="172" t="str">
        <f t="shared" si="975"/>
        <v/>
      </c>
      <c r="AQ1729" s="172" t="str">
        <f t="shared" si="976"/>
        <v/>
      </c>
      <c r="AR1729" s="172" t="str">
        <f>Table1[[#This Row],[Sex ]]&amp;Table1[[#This Row],[Month]]</f>
        <v/>
      </c>
    </row>
    <row r="1730" spans="2:44" x14ac:dyDescent="0.3">
      <c r="B1730" s="14"/>
      <c r="C1730" s="14"/>
      <c r="D1730" s="14"/>
      <c r="E1730" s="14"/>
      <c r="F1730" s="14"/>
      <c r="G1730" s="14"/>
      <c r="H1730" s="14"/>
      <c r="I1730" s="14"/>
      <c r="J1730" s="14"/>
      <c r="K1730" s="14"/>
      <c r="L1730" s="14"/>
      <c r="M1730" s="24" t="str">
        <f t="shared" si="948"/>
        <v/>
      </c>
      <c r="N1730" s="24" t="str">
        <f t="shared" si="949"/>
        <v/>
      </c>
      <c r="O1730" s="24" t="str">
        <f t="shared" si="950"/>
        <v xml:space="preserve"> </v>
      </c>
      <c r="P1730" s="24">
        <f t="shared" si="951"/>
        <v>0</v>
      </c>
      <c r="Q1730" s="25">
        <f t="shared" si="952"/>
        <v>0</v>
      </c>
      <c r="R1730" s="26">
        <f t="shared" si="953"/>
        <v>0</v>
      </c>
      <c r="S1730" s="24" t="str">
        <f t="shared" si="954"/>
        <v/>
      </c>
      <c r="T1730" s="24" t="str">
        <f t="shared" si="955"/>
        <v/>
      </c>
      <c r="U1730" s="24" t="str">
        <f t="shared" si="956"/>
        <v/>
      </c>
      <c r="V1730" s="24" t="str">
        <f t="shared" si="957"/>
        <v/>
      </c>
      <c r="W1730" s="24" t="str">
        <f t="shared" si="958"/>
        <v/>
      </c>
      <c r="X1730" s="24" t="str">
        <f t="shared" si="959"/>
        <v/>
      </c>
      <c r="Y1730" s="24" t="str">
        <f t="shared" si="960"/>
        <v/>
      </c>
      <c r="Z1730" s="24" t="str">
        <f t="shared" si="961"/>
        <v/>
      </c>
      <c r="AA1730" s="24" t="b">
        <f t="shared" si="962"/>
        <v>0</v>
      </c>
      <c r="AB1730" s="34" t="str">
        <f t="shared" si="963"/>
        <v/>
      </c>
      <c r="AC1730" s="34">
        <f t="shared" si="964"/>
        <v>0</v>
      </c>
      <c r="AD1730" s="34">
        <f t="shared" si="965"/>
        <v>0</v>
      </c>
      <c r="AE1730" s="34" t="str">
        <f t="shared" si="966"/>
        <v xml:space="preserve"> 0</v>
      </c>
      <c r="AF1730" s="34">
        <f t="shared" si="967"/>
        <v>0</v>
      </c>
      <c r="AG1730" s="34">
        <f t="shared" si="968"/>
        <v>0</v>
      </c>
      <c r="AH1730" s="34" t="str">
        <f t="shared" si="969"/>
        <v/>
      </c>
      <c r="AI1730" s="172" t="str">
        <f>IF(AJ1730&lt;&gt;"",MAX(AI$3:AI1729)+1,"")</f>
        <v/>
      </c>
      <c r="AJ1730" s="172" t="str">
        <f t="shared" si="970"/>
        <v/>
      </c>
      <c r="AK1730" s="172" t="str">
        <f t="shared" si="971"/>
        <v/>
      </c>
      <c r="AL1730" s="172" t="str">
        <f t="shared" si="972"/>
        <v/>
      </c>
      <c r="AM1730" s="172" t="str">
        <f>IF(AN1730&lt;&gt;"",MAX(AM$3:AM1729)+1,"")</f>
        <v/>
      </c>
      <c r="AN1730" s="172" t="str">
        <f t="shared" si="973"/>
        <v/>
      </c>
      <c r="AO1730" s="172" t="str">
        <f t="shared" si="974"/>
        <v/>
      </c>
      <c r="AP1730" s="172" t="str">
        <f t="shared" si="975"/>
        <v/>
      </c>
      <c r="AQ1730" s="172" t="str">
        <f t="shared" si="976"/>
        <v/>
      </c>
      <c r="AR1730" s="172" t="str">
        <f>Table1[[#This Row],[Sex ]]&amp;Table1[[#This Row],[Month]]</f>
        <v/>
      </c>
    </row>
    <row r="1731" spans="2:44" x14ac:dyDescent="0.3">
      <c r="B1731" s="14"/>
      <c r="C1731" s="14"/>
      <c r="D1731" s="14"/>
      <c r="E1731" s="14"/>
      <c r="F1731" s="14"/>
      <c r="G1731" s="14"/>
      <c r="H1731" s="14"/>
      <c r="I1731" s="14"/>
      <c r="J1731" s="14"/>
      <c r="K1731" s="14"/>
      <c r="L1731" s="14"/>
      <c r="M1731" s="24" t="str">
        <f t="shared" si="948"/>
        <v/>
      </c>
      <c r="N1731" s="24" t="str">
        <f t="shared" si="949"/>
        <v/>
      </c>
      <c r="O1731" s="24" t="str">
        <f t="shared" si="950"/>
        <v xml:space="preserve"> </v>
      </c>
      <c r="P1731" s="24">
        <f t="shared" si="951"/>
        <v>0</v>
      </c>
      <c r="Q1731" s="25">
        <f t="shared" si="952"/>
        <v>0</v>
      </c>
      <c r="R1731" s="26">
        <f t="shared" si="953"/>
        <v>0</v>
      </c>
      <c r="S1731" s="24" t="str">
        <f t="shared" si="954"/>
        <v/>
      </c>
      <c r="T1731" s="24" t="str">
        <f t="shared" si="955"/>
        <v/>
      </c>
      <c r="U1731" s="24" t="str">
        <f t="shared" si="956"/>
        <v/>
      </c>
      <c r="V1731" s="24" t="str">
        <f t="shared" si="957"/>
        <v/>
      </c>
      <c r="W1731" s="24" t="str">
        <f t="shared" si="958"/>
        <v/>
      </c>
      <c r="X1731" s="24" t="str">
        <f t="shared" si="959"/>
        <v/>
      </c>
      <c r="Y1731" s="24" t="str">
        <f t="shared" si="960"/>
        <v/>
      </c>
      <c r="Z1731" s="24" t="str">
        <f t="shared" si="961"/>
        <v/>
      </c>
      <c r="AA1731" s="24" t="b">
        <f t="shared" si="962"/>
        <v>0</v>
      </c>
      <c r="AB1731" s="34" t="str">
        <f t="shared" si="963"/>
        <v/>
      </c>
      <c r="AC1731" s="34">
        <f t="shared" si="964"/>
        <v>0</v>
      </c>
      <c r="AD1731" s="34">
        <f t="shared" si="965"/>
        <v>0</v>
      </c>
      <c r="AE1731" s="34" t="str">
        <f t="shared" si="966"/>
        <v xml:space="preserve"> 0</v>
      </c>
      <c r="AF1731" s="34">
        <f t="shared" si="967"/>
        <v>0</v>
      </c>
      <c r="AG1731" s="34">
        <f t="shared" si="968"/>
        <v>0</v>
      </c>
      <c r="AH1731" s="34" t="str">
        <f t="shared" si="969"/>
        <v/>
      </c>
      <c r="AI1731" s="172" t="str">
        <f>IF(AJ1731&lt;&gt;"",MAX(AI$3:AI1730)+1,"")</f>
        <v/>
      </c>
      <c r="AJ1731" s="172" t="str">
        <f t="shared" si="970"/>
        <v/>
      </c>
      <c r="AK1731" s="172" t="str">
        <f t="shared" si="971"/>
        <v/>
      </c>
      <c r="AL1731" s="172" t="str">
        <f t="shared" si="972"/>
        <v/>
      </c>
      <c r="AM1731" s="172" t="str">
        <f>IF(AN1731&lt;&gt;"",MAX(AM$3:AM1730)+1,"")</f>
        <v/>
      </c>
      <c r="AN1731" s="172" t="str">
        <f t="shared" si="973"/>
        <v/>
      </c>
      <c r="AO1731" s="172" t="str">
        <f t="shared" si="974"/>
        <v/>
      </c>
      <c r="AP1731" s="172" t="str">
        <f t="shared" si="975"/>
        <v/>
      </c>
      <c r="AQ1731" s="172" t="str">
        <f t="shared" si="976"/>
        <v/>
      </c>
      <c r="AR1731" s="172" t="str">
        <f>Table1[[#This Row],[Sex ]]&amp;Table1[[#This Row],[Month]]</f>
        <v/>
      </c>
    </row>
    <row r="1732" spans="2:44" x14ac:dyDescent="0.3">
      <c r="B1732" s="14"/>
      <c r="C1732" s="14"/>
      <c r="D1732" s="14"/>
      <c r="E1732" s="14"/>
      <c r="F1732" s="14"/>
      <c r="G1732" s="14"/>
      <c r="H1732" s="14"/>
      <c r="I1732" s="14"/>
      <c r="J1732" s="14"/>
      <c r="K1732" s="14"/>
      <c r="L1732" s="14"/>
      <c r="M1732" s="24" t="str">
        <f t="shared" si="948"/>
        <v/>
      </c>
      <c r="N1732" s="24" t="str">
        <f t="shared" si="949"/>
        <v/>
      </c>
      <c r="O1732" s="24" t="str">
        <f t="shared" si="950"/>
        <v xml:space="preserve"> </v>
      </c>
      <c r="P1732" s="24">
        <f t="shared" si="951"/>
        <v>0</v>
      </c>
      <c r="Q1732" s="25">
        <f t="shared" si="952"/>
        <v>0</v>
      </c>
      <c r="R1732" s="26">
        <f t="shared" si="953"/>
        <v>0</v>
      </c>
      <c r="S1732" s="24" t="str">
        <f t="shared" si="954"/>
        <v/>
      </c>
      <c r="T1732" s="24" t="str">
        <f t="shared" si="955"/>
        <v/>
      </c>
      <c r="U1732" s="24" t="str">
        <f t="shared" si="956"/>
        <v/>
      </c>
      <c r="V1732" s="24" t="str">
        <f t="shared" si="957"/>
        <v/>
      </c>
      <c r="W1732" s="24" t="str">
        <f t="shared" si="958"/>
        <v/>
      </c>
      <c r="X1732" s="24" t="str">
        <f t="shared" si="959"/>
        <v/>
      </c>
      <c r="Y1732" s="24" t="str">
        <f t="shared" si="960"/>
        <v/>
      </c>
      <c r="Z1732" s="24" t="str">
        <f t="shared" si="961"/>
        <v/>
      </c>
      <c r="AA1732" s="24" t="b">
        <f t="shared" si="962"/>
        <v>0</v>
      </c>
      <c r="AB1732" s="34" t="str">
        <f t="shared" si="963"/>
        <v/>
      </c>
      <c r="AC1732" s="34">
        <f t="shared" si="964"/>
        <v>0</v>
      </c>
      <c r="AD1732" s="34">
        <f t="shared" si="965"/>
        <v>0</v>
      </c>
      <c r="AE1732" s="34" t="str">
        <f t="shared" si="966"/>
        <v xml:space="preserve"> 0</v>
      </c>
      <c r="AF1732" s="34">
        <f t="shared" si="967"/>
        <v>0</v>
      </c>
      <c r="AG1732" s="34">
        <f t="shared" si="968"/>
        <v>0</v>
      </c>
      <c r="AH1732" s="34" t="str">
        <f t="shared" si="969"/>
        <v/>
      </c>
      <c r="AI1732" s="172" t="str">
        <f>IF(AJ1732&lt;&gt;"",MAX(AI$3:AI1731)+1,"")</f>
        <v/>
      </c>
      <c r="AJ1732" s="172" t="str">
        <f t="shared" si="970"/>
        <v/>
      </c>
      <c r="AK1732" s="172" t="str">
        <f t="shared" si="971"/>
        <v/>
      </c>
      <c r="AL1732" s="172" t="str">
        <f t="shared" si="972"/>
        <v/>
      </c>
      <c r="AM1732" s="172" t="str">
        <f>IF(AN1732&lt;&gt;"",MAX(AM$3:AM1731)+1,"")</f>
        <v/>
      </c>
      <c r="AN1732" s="172" t="str">
        <f t="shared" si="973"/>
        <v/>
      </c>
      <c r="AO1732" s="172" t="str">
        <f t="shared" si="974"/>
        <v/>
      </c>
      <c r="AP1732" s="172" t="str">
        <f t="shared" si="975"/>
        <v/>
      </c>
      <c r="AQ1732" s="172" t="str">
        <f t="shared" si="976"/>
        <v/>
      </c>
      <c r="AR1732" s="172" t="str">
        <f>Table1[[#This Row],[Sex ]]&amp;Table1[[#This Row],[Month]]</f>
        <v/>
      </c>
    </row>
    <row r="1733" spans="2:44" x14ac:dyDescent="0.3">
      <c r="B1733" s="14"/>
      <c r="C1733" s="14"/>
      <c r="D1733" s="14"/>
      <c r="E1733" s="14"/>
      <c r="F1733" s="14"/>
      <c r="G1733" s="14"/>
      <c r="H1733" s="14"/>
      <c r="I1733" s="14"/>
      <c r="J1733" s="14"/>
      <c r="K1733" s="14"/>
      <c r="L1733" s="14"/>
      <c r="M1733" s="24" t="str">
        <f t="shared" si="948"/>
        <v/>
      </c>
      <c r="N1733" s="24" t="str">
        <f t="shared" si="949"/>
        <v/>
      </c>
      <c r="O1733" s="24" t="str">
        <f t="shared" si="950"/>
        <v xml:space="preserve"> </v>
      </c>
      <c r="P1733" s="24">
        <f t="shared" si="951"/>
        <v>0</v>
      </c>
      <c r="Q1733" s="25">
        <f t="shared" si="952"/>
        <v>0</v>
      </c>
      <c r="R1733" s="26">
        <f t="shared" si="953"/>
        <v>0</v>
      </c>
      <c r="S1733" s="24" t="str">
        <f t="shared" si="954"/>
        <v/>
      </c>
      <c r="T1733" s="24" t="str">
        <f t="shared" si="955"/>
        <v/>
      </c>
      <c r="U1733" s="24" t="str">
        <f t="shared" si="956"/>
        <v/>
      </c>
      <c r="V1733" s="24" t="str">
        <f t="shared" si="957"/>
        <v/>
      </c>
      <c r="W1733" s="24" t="str">
        <f t="shared" si="958"/>
        <v/>
      </c>
      <c r="X1733" s="24" t="str">
        <f t="shared" si="959"/>
        <v/>
      </c>
      <c r="Y1733" s="24" t="str">
        <f t="shared" si="960"/>
        <v/>
      </c>
      <c r="Z1733" s="24" t="str">
        <f t="shared" si="961"/>
        <v/>
      </c>
      <c r="AA1733" s="24" t="b">
        <f t="shared" si="962"/>
        <v>0</v>
      </c>
      <c r="AB1733" s="34" t="str">
        <f t="shared" si="963"/>
        <v/>
      </c>
      <c r="AC1733" s="34">
        <f t="shared" si="964"/>
        <v>0</v>
      </c>
      <c r="AD1733" s="34">
        <f t="shared" si="965"/>
        <v>0</v>
      </c>
      <c r="AE1733" s="34" t="str">
        <f t="shared" si="966"/>
        <v xml:space="preserve"> 0</v>
      </c>
      <c r="AF1733" s="34">
        <f t="shared" si="967"/>
        <v>0</v>
      </c>
      <c r="AG1733" s="34">
        <f t="shared" si="968"/>
        <v>0</v>
      </c>
      <c r="AH1733" s="34" t="str">
        <f t="shared" si="969"/>
        <v/>
      </c>
      <c r="AI1733" s="172" t="str">
        <f>IF(AJ1733&lt;&gt;"",MAX(AI$3:AI1732)+1,"")</f>
        <v/>
      </c>
      <c r="AJ1733" s="172" t="str">
        <f t="shared" si="970"/>
        <v/>
      </c>
      <c r="AK1733" s="172" t="str">
        <f t="shared" si="971"/>
        <v/>
      </c>
      <c r="AL1733" s="172" t="str">
        <f t="shared" si="972"/>
        <v/>
      </c>
      <c r="AM1733" s="172" t="str">
        <f>IF(AN1733&lt;&gt;"",MAX(AM$3:AM1732)+1,"")</f>
        <v/>
      </c>
      <c r="AN1733" s="172" t="str">
        <f t="shared" si="973"/>
        <v/>
      </c>
      <c r="AO1733" s="172" t="str">
        <f t="shared" si="974"/>
        <v/>
      </c>
      <c r="AP1733" s="172" t="str">
        <f t="shared" si="975"/>
        <v/>
      </c>
      <c r="AQ1733" s="172" t="str">
        <f t="shared" si="976"/>
        <v/>
      </c>
      <c r="AR1733" s="172" t="str">
        <f>Table1[[#This Row],[Sex ]]&amp;Table1[[#This Row],[Month]]</f>
        <v/>
      </c>
    </row>
    <row r="1734" spans="2:44" x14ac:dyDescent="0.3">
      <c r="B1734" s="14"/>
      <c r="C1734" s="14"/>
      <c r="D1734" s="14"/>
      <c r="E1734" s="14"/>
      <c r="F1734" s="14"/>
      <c r="G1734" s="14"/>
      <c r="H1734" s="14"/>
      <c r="I1734" s="14"/>
      <c r="J1734" s="14"/>
      <c r="K1734" s="14"/>
      <c r="L1734" s="14"/>
      <c r="M1734" s="24" t="str">
        <f t="shared" si="948"/>
        <v/>
      </c>
      <c r="N1734" s="24" t="str">
        <f t="shared" si="949"/>
        <v/>
      </c>
      <c r="O1734" s="24" t="str">
        <f t="shared" si="950"/>
        <v xml:space="preserve"> </v>
      </c>
      <c r="P1734" s="24">
        <f t="shared" si="951"/>
        <v>0</v>
      </c>
      <c r="Q1734" s="25">
        <f t="shared" si="952"/>
        <v>0</v>
      </c>
      <c r="R1734" s="26">
        <f t="shared" si="953"/>
        <v>0</v>
      </c>
      <c r="S1734" s="24" t="str">
        <f t="shared" si="954"/>
        <v/>
      </c>
      <c r="T1734" s="24" t="str">
        <f t="shared" si="955"/>
        <v/>
      </c>
      <c r="U1734" s="24" t="str">
        <f t="shared" si="956"/>
        <v/>
      </c>
      <c r="V1734" s="24" t="str">
        <f t="shared" si="957"/>
        <v/>
      </c>
      <c r="W1734" s="24" t="str">
        <f t="shared" si="958"/>
        <v/>
      </c>
      <c r="X1734" s="24" t="str">
        <f t="shared" si="959"/>
        <v/>
      </c>
      <c r="Y1734" s="24" t="str">
        <f t="shared" si="960"/>
        <v/>
      </c>
      <c r="Z1734" s="24" t="str">
        <f t="shared" si="961"/>
        <v/>
      </c>
      <c r="AA1734" s="24" t="b">
        <f t="shared" si="962"/>
        <v>0</v>
      </c>
      <c r="AB1734" s="34" t="str">
        <f t="shared" si="963"/>
        <v/>
      </c>
      <c r="AC1734" s="34">
        <f t="shared" si="964"/>
        <v>0</v>
      </c>
      <c r="AD1734" s="34">
        <f t="shared" si="965"/>
        <v>0</v>
      </c>
      <c r="AE1734" s="34" t="str">
        <f t="shared" si="966"/>
        <v xml:space="preserve"> 0</v>
      </c>
      <c r="AF1734" s="34">
        <f t="shared" si="967"/>
        <v>0</v>
      </c>
      <c r="AG1734" s="34">
        <f t="shared" si="968"/>
        <v>0</v>
      </c>
      <c r="AH1734" s="34" t="str">
        <f t="shared" si="969"/>
        <v/>
      </c>
      <c r="AI1734" s="172" t="str">
        <f>IF(AJ1734&lt;&gt;"",MAX(AI$3:AI1733)+1,"")</f>
        <v/>
      </c>
      <c r="AJ1734" s="172" t="str">
        <f t="shared" si="970"/>
        <v/>
      </c>
      <c r="AK1734" s="172" t="str">
        <f t="shared" si="971"/>
        <v/>
      </c>
      <c r="AL1734" s="172" t="str">
        <f t="shared" si="972"/>
        <v/>
      </c>
      <c r="AM1734" s="172" t="str">
        <f>IF(AN1734&lt;&gt;"",MAX(AM$3:AM1733)+1,"")</f>
        <v/>
      </c>
      <c r="AN1734" s="172" t="str">
        <f t="shared" si="973"/>
        <v/>
      </c>
      <c r="AO1734" s="172" t="str">
        <f t="shared" si="974"/>
        <v/>
      </c>
      <c r="AP1734" s="172" t="str">
        <f t="shared" si="975"/>
        <v/>
      </c>
      <c r="AQ1734" s="172" t="str">
        <f t="shared" si="976"/>
        <v/>
      </c>
      <c r="AR1734" s="172" t="str">
        <f>Table1[[#This Row],[Sex ]]&amp;Table1[[#This Row],[Month]]</f>
        <v/>
      </c>
    </row>
    <row r="1735" spans="2:44" x14ac:dyDescent="0.3">
      <c r="B1735" s="14"/>
      <c r="C1735" s="14"/>
      <c r="D1735" s="14"/>
      <c r="E1735" s="14"/>
      <c r="F1735" s="14"/>
      <c r="G1735" s="14"/>
      <c r="H1735" s="14"/>
      <c r="I1735" s="14"/>
      <c r="J1735" s="14"/>
      <c r="K1735" s="14"/>
      <c r="L1735" s="14"/>
      <c r="M1735" s="24" t="str">
        <f t="shared" si="948"/>
        <v/>
      </c>
      <c r="N1735" s="24" t="str">
        <f t="shared" si="949"/>
        <v/>
      </c>
      <c r="O1735" s="24" t="str">
        <f t="shared" si="950"/>
        <v xml:space="preserve"> </v>
      </c>
      <c r="P1735" s="24">
        <f t="shared" si="951"/>
        <v>0</v>
      </c>
      <c r="Q1735" s="25">
        <f t="shared" si="952"/>
        <v>0</v>
      </c>
      <c r="R1735" s="26">
        <f t="shared" si="953"/>
        <v>0</v>
      </c>
      <c r="S1735" s="24" t="str">
        <f t="shared" si="954"/>
        <v/>
      </c>
      <c r="T1735" s="24" t="str">
        <f t="shared" si="955"/>
        <v/>
      </c>
      <c r="U1735" s="24" t="str">
        <f t="shared" si="956"/>
        <v/>
      </c>
      <c r="V1735" s="24" t="str">
        <f t="shared" si="957"/>
        <v/>
      </c>
      <c r="W1735" s="24" t="str">
        <f t="shared" si="958"/>
        <v/>
      </c>
      <c r="X1735" s="24" t="str">
        <f t="shared" si="959"/>
        <v/>
      </c>
      <c r="Y1735" s="24" t="str">
        <f t="shared" si="960"/>
        <v/>
      </c>
      <c r="Z1735" s="24" t="str">
        <f t="shared" si="961"/>
        <v/>
      </c>
      <c r="AA1735" s="24" t="b">
        <f t="shared" si="962"/>
        <v>0</v>
      </c>
      <c r="AB1735" s="34" t="str">
        <f t="shared" si="963"/>
        <v/>
      </c>
      <c r="AC1735" s="34">
        <f t="shared" si="964"/>
        <v>0</v>
      </c>
      <c r="AD1735" s="34">
        <f t="shared" si="965"/>
        <v>0</v>
      </c>
      <c r="AE1735" s="34" t="str">
        <f t="shared" si="966"/>
        <v xml:space="preserve"> 0</v>
      </c>
      <c r="AF1735" s="34">
        <f t="shared" si="967"/>
        <v>0</v>
      </c>
      <c r="AG1735" s="34">
        <f t="shared" si="968"/>
        <v>0</v>
      </c>
      <c r="AH1735" s="34" t="str">
        <f t="shared" si="969"/>
        <v/>
      </c>
      <c r="AI1735" s="172" t="str">
        <f>IF(AJ1735&lt;&gt;"",MAX(AI$3:AI1734)+1,"")</f>
        <v/>
      </c>
      <c r="AJ1735" s="172" t="str">
        <f t="shared" si="970"/>
        <v/>
      </c>
      <c r="AK1735" s="172" t="str">
        <f t="shared" si="971"/>
        <v/>
      </c>
      <c r="AL1735" s="172" t="str">
        <f t="shared" si="972"/>
        <v/>
      </c>
      <c r="AM1735" s="172" t="str">
        <f>IF(AN1735&lt;&gt;"",MAX(AM$3:AM1734)+1,"")</f>
        <v/>
      </c>
      <c r="AN1735" s="172" t="str">
        <f t="shared" si="973"/>
        <v/>
      </c>
      <c r="AO1735" s="172" t="str">
        <f t="shared" si="974"/>
        <v/>
      </c>
      <c r="AP1735" s="172" t="str">
        <f t="shared" si="975"/>
        <v/>
      </c>
      <c r="AQ1735" s="172" t="str">
        <f t="shared" si="976"/>
        <v/>
      </c>
      <c r="AR1735" s="172" t="str">
        <f>Table1[[#This Row],[Sex ]]&amp;Table1[[#This Row],[Month]]</f>
        <v/>
      </c>
    </row>
    <row r="1736" spans="2:44" x14ac:dyDescent="0.3">
      <c r="B1736" s="14"/>
      <c r="C1736" s="14"/>
      <c r="D1736" s="14"/>
      <c r="E1736" s="14"/>
      <c r="F1736" s="14"/>
      <c r="G1736" s="14"/>
      <c r="H1736" s="14"/>
      <c r="I1736" s="14"/>
      <c r="J1736" s="14"/>
      <c r="K1736" s="14"/>
      <c r="L1736" s="14"/>
      <c r="M1736" s="24" t="str">
        <f t="shared" si="948"/>
        <v/>
      </c>
      <c r="N1736" s="24" t="str">
        <f t="shared" si="949"/>
        <v/>
      </c>
      <c r="O1736" s="24" t="str">
        <f t="shared" si="950"/>
        <v xml:space="preserve"> </v>
      </c>
      <c r="P1736" s="24">
        <f t="shared" si="951"/>
        <v>0</v>
      </c>
      <c r="Q1736" s="25">
        <f t="shared" si="952"/>
        <v>0</v>
      </c>
      <c r="R1736" s="26">
        <f t="shared" si="953"/>
        <v>0</v>
      </c>
      <c r="S1736" s="24" t="str">
        <f t="shared" si="954"/>
        <v/>
      </c>
      <c r="T1736" s="24" t="str">
        <f t="shared" si="955"/>
        <v/>
      </c>
      <c r="U1736" s="24" t="str">
        <f t="shared" si="956"/>
        <v/>
      </c>
      <c r="V1736" s="24" t="str">
        <f t="shared" si="957"/>
        <v/>
      </c>
      <c r="W1736" s="24" t="str">
        <f t="shared" si="958"/>
        <v/>
      </c>
      <c r="X1736" s="24" t="str">
        <f t="shared" si="959"/>
        <v/>
      </c>
      <c r="Y1736" s="24" t="str">
        <f t="shared" si="960"/>
        <v/>
      </c>
      <c r="Z1736" s="24" t="str">
        <f t="shared" si="961"/>
        <v/>
      </c>
      <c r="AA1736" s="24" t="b">
        <f t="shared" si="962"/>
        <v>0</v>
      </c>
      <c r="AB1736" s="34" t="str">
        <f t="shared" si="963"/>
        <v/>
      </c>
      <c r="AC1736" s="34">
        <f t="shared" si="964"/>
        <v>0</v>
      </c>
      <c r="AD1736" s="34">
        <f t="shared" si="965"/>
        <v>0</v>
      </c>
      <c r="AE1736" s="34" t="str">
        <f t="shared" si="966"/>
        <v xml:space="preserve"> 0</v>
      </c>
      <c r="AF1736" s="34">
        <f t="shared" si="967"/>
        <v>0</v>
      </c>
      <c r="AG1736" s="34">
        <f t="shared" si="968"/>
        <v>0</v>
      </c>
      <c r="AH1736" s="34" t="str">
        <f t="shared" si="969"/>
        <v/>
      </c>
      <c r="AI1736" s="172" t="str">
        <f>IF(AJ1736&lt;&gt;"",MAX(AI$3:AI1735)+1,"")</f>
        <v/>
      </c>
      <c r="AJ1736" s="172" t="str">
        <f t="shared" si="970"/>
        <v/>
      </c>
      <c r="AK1736" s="172" t="str">
        <f t="shared" si="971"/>
        <v/>
      </c>
      <c r="AL1736" s="172" t="str">
        <f t="shared" si="972"/>
        <v/>
      </c>
      <c r="AM1736" s="172" t="str">
        <f>IF(AN1736&lt;&gt;"",MAX(AM$3:AM1735)+1,"")</f>
        <v/>
      </c>
      <c r="AN1736" s="172" t="str">
        <f t="shared" si="973"/>
        <v/>
      </c>
      <c r="AO1736" s="172" t="str">
        <f t="shared" si="974"/>
        <v/>
      </c>
      <c r="AP1736" s="172" t="str">
        <f t="shared" si="975"/>
        <v/>
      </c>
      <c r="AQ1736" s="172" t="str">
        <f t="shared" si="976"/>
        <v/>
      </c>
      <c r="AR1736" s="172" t="str">
        <f>Table1[[#This Row],[Sex ]]&amp;Table1[[#This Row],[Month]]</f>
        <v/>
      </c>
    </row>
    <row r="1737" spans="2:44" x14ac:dyDescent="0.3">
      <c r="B1737" s="14"/>
      <c r="C1737" s="14"/>
      <c r="D1737" s="14"/>
      <c r="E1737" s="14"/>
      <c r="F1737" s="14"/>
      <c r="G1737" s="14"/>
      <c r="H1737" s="14"/>
      <c r="I1737" s="14"/>
      <c r="J1737" s="14"/>
      <c r="K1737" s="14"/>
      <c r="L1737" s="14"/>
      <c r="M1737" s="24" t="str">
        <f t="shared" si="948"/>
        <v/>
      </c>
      <c r="N1737" s="24" t="str">
        <f t="shared" si="949"/>
        <v/>
      </c>
      <c r="O1737" s="24" t="str">
        <f t="shared" si="950"/>
        <v xml:space="preserve"> </v>
      </c>
      <c r="P1737" s="24">
        <f t="shared" si="951"/>
        <v>0</v>
      </c>
      <c r="Q1737" s="25">
        <f t="shared" si="952"/>
        <v>0</v>
      </c>
      <c r="R1737" s="26">
        <f t="shared" si="953"/>
        <v>0</v>
      </c>
      <c r="S1737" s="24" t="str">
        <f t="shared" si="954"/>
        <v/>
      </c>
      <c r="T1737" s="24" t="str">
        <f t="shared" si="955"/>
        <v/>
      </c>
      <c r="U1737" s="24" t="str">
        <f t="shared" si="956"/>
        <v/>
      </c>
      <c r="V1737" s="24" t="str">
        <f t="shared" si="957"/>
        <v/>
      </c>
      <c r="W1737" s="24" t="str">
        <f t="shared" si="958"/>
        <v/>
      </c>
      <c r="X1737" s="24" t="str">
        <f t="shared" si="959"/>
        <v/>
      </c>
      <c r="Y1737" s="24" t="str">
        <f t="shared" si="960"/>
        <v/>
      </c>
      <c r="Z1737" s="24" t="str">
        <f t="shared" si="961"/>
        <v/>
      </c>
      <c r="AA1737" s="24" t="b">
        <f t="shared" si="962"/>
        <v>0</v>
      </c>
      <c r="AB1737" s="34" t="str">
        <f t="shared" si="963"/>
        <v/>
      </c>
      <c r="AC1737" s="34">
        <f t="shared" si="964"/>
        <v>0</v>
      </c>
      <c r="AD1737" s="34">
        <f t="shared" si="965"/>
        <v>0</v>
      </c>
      <c r="AE1737" s="34" t="str">
        <f t="shared" si="966"/>
        <v xml:space="preserve"> 0</v>
      </c>
      <c r="AF1737" s="34">
        <f t="shared" si="967"/>
        <v>0</v>
      </c>
      <c r="AG1737" s="34">
        <f t="shared" si="968"/>
        <v>0</v>
      </c>
      <c r="AH1737" s="34" t="str">
        <f t="shared" si="969"/>
        <v/>
      </c>
      <c r="AI1737" s="172" t="str">
        <f>IF(AJ1737&lt;&gt;"",MAX(AI$3:AI1736)+1,"")</f>
        <v/>
      </c>
      <c r="AJ1737" s="172" t="str">
        <f t="shared" si="970"/>
        <v/>
      </c>
      <c r="AK1737" s="172" t="str">
        <f t="shared" si="971"/>
        <v/>
      </c>
      <c r="AL1737" s="172" t="str">
        <f t="shared" si="972"/>
        <v/>
      </c>
      <c r="AM1737" s="172" t="str">
        <f>IF(AN1737&lt;&gt;"",MAX(AM$3:AM1736)+1,"")</f>
        <v/>
      </c>
      <c r="AN1737" s="172" t="str">
        <f t="shared" si="973"/>
        <v/>
      </c>
      <c r="AO1737" s="172" t="str">
        <f t="shared" si="974"/>
        <v/>
      </c>
      <c r="AP1737" s="172" t="str">
        <f t="shared" si="975"/>
        <v/>
      </c>
      <c r="AQ1737" s="172" t="str">
        <f t="shared" si="976"/>
        <v/>
      </c>
      <c r="AR1737" s="172" t="str">
        <f>Table1[[#This Row],[Sex ]]&amp;Table1[[#This Row],[Month]]</f>
        <v/>
      </c>
    </row>
    <row r="1738" spans="2:44" x14ac:dyDescent="0.3">
      <c r="B1738" s="14"/>
      <c r="C1738" s="14"/>
      <c r="D1738" s="14"/>
      <c r="E1738" s="14"/>
      <c r="F1738" s="14"/>
      <c r="G1738" s="14"/>
      <c r="H1738" s="14"/>
      <c r="I1738" s="14"/>
      <c r="J1738" s="14"/>
      <c r="K1738" s="14"/>
      <c r="L1738" s="14"/>
      <c r="M1738" s="24" t="str">
        <f t="shared" si="948"/>
        <v/>
      </c>
      <c r="N1738" s="24" t="str">
        <f t="shared" si="949"/>
        <v/>
      </c>
      <c r="O1738" s="24" t="str">
        <f t="shared" si="950"/>
        <v xml:space="preserve"> </v>
      </c>
      <c r="P1738" s="24">
        <f t="shared" si="951"/>
        <v>0</v>
      </c>
      <c r="Q1738" s="25">
        <f t="shared" si="952"/>
        <v>0</v>
      </c>
      <c r="R1738" s="26">
        <f t="shared" si="953"/>
        <v>0</v>
      </c>
      <c r="S1738" s="24" t="str">
        <f t="shared" si="954"/>
        <v/>
      </c>
      <c r="T1738" s="24" t="str">
        <f t="shared" si="955"/>
        <v/>
      </c>
      <c r="U1738" s="24" t="str">
        <f t="shared" si="956"/>
        <v/>
      </c>
      <c r="V1738" s="24" t="str">
        <f t="shared" si="957"/>
        <v/>
      </c>
      <c r="W1738" s="24" t="str">
        <f t="shared" si="958"/>
        <v/>
      </c>
      <c r="X1738" s="24" t="str">
        <f t="shared" si="959"/>
        <v/>
      </c>
      <c r="Y1738" s="24" t="str">
        <f t="shared" si="960"/>
        <v/>
      </c>
      <c r="Z1738" s="24" t="str">
        <f t="shared" si="961"/>
        <v/>
      </c>
      <c r="AA1738" s="24" t="b">
        <f t="shared" si="962"/>
        <v>0</v>
      </c>
      <c r="AB1738" s="34" t="str">
        <f t="shared" si="963"/>
        <v/>
      </c>
      <c r="AC1738" s="34">
        <f t="shared" si="964"/>
        <v>0</v>
      </c>
      <c r="AD1738" s="34">
        <f t="shared" si="965"/>
        <v>0</v>
      </c>
      <c r="AE1738" s="34" t="str">
        <f t="shared" si="966"/>
        <v xml:space="preserve"> 0</v>
      </c>
      <c r="AF1738" s="34">
        <f t="shared" si="967"/>
        <v>0</v>
      </c>
      <c r="AG1738" s="34">
        <f t="shared" si="968"/>
        <v>0</v>
      </c>
      <c r="AH1738" s="34" t="str">
        <f t="shared" si="969"/>
        <v/>
      </c>
      <c r="AI1738" s="172" t="str">
        <f>IF(AJ1738&lt;&gt;"",MAX(AI$3:AI1737)+1,"")</f>
        <v/>
      </c>
      <c r="AJ1738" s="172" t="str">
        <f t="shared" si="970"/>
        <v/>
      </c>
      <c r="AK1738" s="172" t="str">
        <f t="shared" si="971"/>
        <v/>
      </c>
      <c r="AL1738" s="172" t="str">
        <f t="shared" si="972"/>
        <v/>
      </c>
      <c r="AM1738" s="172" t="str">
        <f>IF(AN1738&lt;&gt;"",MAX(AM$3:AM1737)+1,"")</f>
        <v/>
      </c>
      <c r="AN1738" s="172" t="str">
        <f t="shared" si="973"/>
        <v/>
      </c>
      <c r="AO1738" s="172" t="str">
        <f t="shared" si="974"/>
        <v/>
      </c>
      <c r="AP1738" s="172" t="str">
        <f t="shared" si="975"/>
        <v/>
      </c>
      <c r="AQ1738" s="172" t="str">
        <f t="shared" si="976"/>
        <v/>
      </c>
      <c r="AR1738" s="172" t="str">
        <f>Table1[[#This Row],[Sex ]]&amp;Table1[[#This Row],[Month]]</f>
        <v/>
      </c>
    </row>
    <row r="1739" spans="2:44" x14ac:dyDescent="0.3">
      <c r="B1739" s="14"/>
      <c r="C1739" s="14"/>
      <c r="D1739" s="14"/>
      <c r="E1739" s="14"/>
      <c r="F1739" s="14"/>
      <c r="G1739" s="14"/>
      <c r="H1739" s="14"/>
      <c r="I1739" s="14"/>
      <c r="J1739" s="14"/>
      <c r="K1739" s="14"/>
      <c r="L1739" s="14"/>
      <c r="M1739" s="24" t="str">
        <f t="shared" si="948"/>
        <v/>
      </c>
      <c r="N1739" s="24" t="str">
        <f t="shared" si="949"/>
        <v/>
      </c>
      <c r="O1739" s="24" t="str">
        <f t="shared" si="950"/>
        <v xml:space="preserve"> </v>
      </c>
      <c r="P1739" s="24">
        <f t="shared" si="951"/>
        <v>0</v>
      </c>
      <c r="Q1739" s="25">
        <f t="shared" si="952"/>
        <v>0</v>
      </c>
      <c r="R1739" s="26">
        <f t="shared" si="953"/>
        <v>0</v>
      </c>
      <c r="S1739" s="24" t="str">
        <f t="shared" si="954"/>
        <v/>
      </c>
      <c r="T1739" s="24" t="str">
        <f t="shared" si="955"/>
        <v/>
      </c>
      <c r="U1739" s="24" t="str">
        <f t="shared" si="956"/>
        <v/>
      </c>
      <c r="V1739" s="24" t="str">
        <f t="shared" si="957"/>
        <v/>
      </c>
      <c r="W1739" s="24" t="str">
        <f t="shared" si="958"/>
        <v/>
      </c>
      <c r="X1739" s="24" t="str">
        <f t="shared" si="959"/>
        <v/>
      </c>
      <c r="Y1739" s="24" t="str">
        <f t="shared" si="960"/>
        <v/>
      </c>
      <c r="Z1739" s="24" t="str">
        <f t="shared" si="961"/>
        <v/>
      </c>
      <c r="AA1739" s="24" t="b">
        <f t="shared" si="962"/>
        <v>0</v>
      </c>
      <c r="AB1739" s="34" t="str">
        <f t="shared" si="963"/>
        <v/>
      </c>
      <c r="AC1739" s="34">
        <f t="shared" si="964"/>
        <v>0</v>
      </c>
      <c r="AD1739" s="34">
        <f t="shared" si="965"/>
        <v>0</v>
      </c>
      <c r="AE1739" s="34" t="str">
        <f t="shared" si="966"/>
        <v xml:space="preserve"> 0</v>
      </c>
      <c r="AF1739" s="34">
        <f t="shared" si="967"/>
        <v>0</v>
      </c>
      <c r="AG1739" s="34">
        <f t="shared" si="968"/>
        <v>0</v>
      </c>
      <c r="AH1739" s="34" t="str">
        <f t="shared" si="969"/>
        <v/>
      </c>
      <c r="AI1739" s="172" t="str">
        <f>IF(AJ1739&lt;&gt;"",MAX(AI$3:AI1738)+1,"")</f>
        <v/>
      </c>
      <c r="AJ1739" s="172" t="str">
        <f t="shared" si="970"/>
        <v/>
      </c>
      <c r="AK1739" s="172" t="str">
        <f t="shared" si="971"/>
        <v/>
      </c>
      <c r="AL1739" s="172" t="str">
        <f t="shared" si="972"/>
        <v/>
      </c>
      <c r="AM1739" s="172" t="str">
        <f>IF(AN1739&lt;&gt;"",MAX(AM$3:AM1738)+1,"")</f>
        <v/>
      </c>
      <c r="AN1739" s="172" t="str">
        <f t="shared" si="973"/>
        <v/>
      </c>
      <c r="AO1739" s="172" t="str">
        <f t="shared" si="974"/>
        <v/>
      </c>
      <c r="AP1739" s="172" t="str">
        <f t="shared" si="975"/>
        <v/>
      </c>
      <c r="AQ1739" s="172" t="str">
        <f t="shared" si="976"/>
        <v/>
      </c>
      <c r="AR1739" s="172" t="str">
        <f>Table1[[#This Row],[Sex ]]&amp;Table1[[#This Row],[Month]]</f>
        <v/>
      </c>
    </row>
    <row r="1740" spans="2:44" x14ac:dyDescent="0.3">
      <c r="B1740" s="14"/>
      <c r="C1740" s="14"/>
      <c r="D1740" s="14"/>
      <c r="E1740" s="14"/>
      <c r="F1740" s="14"/>
      <c r="G1740" s="14"/>
      <c r="H1740" s="14"/>
      <c r="I1740" s="14"/>
      <c r="J1740" s="14"/>
      <c r="K1740" s="14"/>
      <c r="L1740" s="14"/>
      <c r="M1740" s="24" t="str">
        <f t="shared" si="948"/>
        <v/>
      </c>
      <c r="N1740" s="24" t="str">
        <f t="shared" si="949"/>
        <v/>
      </c>
      <c r="O1740" s="24" t="str">
        <f t="shared" si="950"/>
        <v xml:space="preserve"> </v>
      </c>
      <c r="P1740" s="24">
        <f t="shared" si="951"/>
        <v>0</v>
      </c>
      <c r="Q1740" s="25">
        <f t="shared" si="952"/>
        <v>0</v>
      </c>
      <c r="R1740" s="26">
        <f t="shared" si="953"/>
        <v>0</v>
      </c>
      <c r="S1740" s="24" t="str">
        <f t="shared" si="954"/>
        <v/>
      </c>
      <c r="T1740" s="24" t="str">
        <f t="shared" si="955"/>
        <v/>
      </c>
      <c r="U1740" s="24" t="str">
        <f t="shared" si="956"/>
        <v/>
      </c>
      <c r="V1740" s="24" t="str">
        <f t="shared" si="957"/>
        <v/>
      </c>
      <c r="W1740" s="24" t="str">
        <f t="shared" si="958"/>
        <v/>
      </c>
      <c r="X1740" s="24" t="str">
        <f t="shared" si="959"/>
        <v/>
      </c>
      <c r="Y1740" s="24" t="str">
        <f t="shared" si="960"/>
        <v/>
      </c>
      <c r="Z1740" s="24" t="str">
        <f t="shared" si="961"/>
        <v/>
      </c>
      <c r="AA1740" s="24" t="b">
        <f t="shared" si="962"/>
        <v>0</v>
      </c>
      <c r="AB1740" s="34" t="str">
        <f t="shared" si="963"/>
        <v/>
      </c>
      <c r="AC1740" s="34">
        <f t="shared" si="964"/>
        <v>0</v>
      </c>
      <c r="AD1740" s="34">
        <f t="shared" si="965"/>
        <v>0</v>
      </c>
      <c r="AE1740" s="34" t="str">
        <f t="shared" si="966"/>
        <v xml:space="preserve"> 0</v>
      </c>
      <c r="AF1740" s="34">
        <f t="shared" si="967"/>
        <v>0</v>
      </c>
      <c r="AG1740" s="34">
        <f t="shared" si="968"/>
        <v>0</v>
      </c>
      <c r="AH1740" s="34" t="str">
        <f t="shared" si="969"/>
        <v/>
      </c>
      <c r="AI1740" s="172" t="str">
        <f>IF(AJ1740&lt;&gt;"",MAX(AI$3:AI1739)+1,"")</f>
        <v/>
      </c>
      <c r="AJ1740" s="172" t="str">
        <f t="shared" si="970"/>
        <v/>
      </c>
      <c r="AK1740" s="172" t="str">
        <f t="shared" si="971"/>
        <v/>
      </c>
      <c r="AL1740" s="172" t="str">
        <f t="shared" si="972"/>
        <v/>
      </c>
      <c r="AM1740" s="172" t="str">
        <f>IF(AN1740&lt;&gt;"",MAX(AM$3:AM1739)+1,"")</f>
        <v/>
      </c>
      <c r="AN1740" s="172" t="str">
        <f t="shared" si="973"/>
        <v/>
      </c>
      <c r="AO1740" s="172" t="str">
        <f t="shared" si="974"/>
        <v/>
      </c>
      <c r="AP1740" s="172" t="str">
        <f t="shared" si="975"/>
        <v/>
      </c>
      <c r="AQ1740" s="172" t="str">
        <f t="shared" si="976"/>
        <v/>
      </c>
      <c r="AR1740" s="172" t="str">
        <f>Table1[[#This Row],[Sex ]]&amp;Table1[[#This Row],[Month]]</f>
        <v/>
      </c>
    </row>
    <row r="1741" spans="2:44" x14ac:dyDescent="0.3">
      <c r="B1741" s="14"/>
      <c r="C1741" s="14"/>
      <c r="D1741" s="14"/>
      <c r="E1741" s="14"/>
      <c r="F1741" s="14"/>
      <c r="G1741" s="14"/>
      <c r="H1741" s="14"/>
      <c r="I1741" s="14"/>
      <c r="J1741" s="14"/>
      <c r="K1741" s="14"/>
      <c r="L1741" s="14"/>
      <c r="M1741" s="24" t="str">
        <f t="shared" si="948"/>
        <v/>
      </c>
      <c r="N1741" s="24" t="str">
        <f t="shared" si="949"/>
        <v/>
      </c>
      <c r="O1741" s="24" t="str">
        <f t="shared" si="950"/>
        <v xml:space="preserve"> </v>
      </c>
      <c r="P1741" s="24">
        <f t="shared" si="951"/>
        <v>0</v>
      </c>
      <c r="Q1741" s="25">
        <f t="shared" si="952"/>
        <v>0</v>
      </c>
      <c r="R1741" s="26">
        <f t="shared" si="953"/>
        <v>0</v>
      </c>
      <c r="S1741" s="24" t="str">
        <f t="shared" si="954"/>
        <v/>
      </c>
      <c r="T1741" s="24" t="str">
        <f t="shared" si="955"/>
        <v/>
      </c>
      <c r="U1741" s="24" t="str">
        <f t="shared" si="956"/>
        <v/>
      </c>
      <c r="V1741" s="24" t="str">
        <f t="shared" si="957"/>
        <v/>
      </c>
      <c r="W1741" s="24" t="str">
        <f t="shared" si="958"/>
        <v/>
      </c>
      <c r="X1741" s="24" t="str">
        <f t="shared" si="959"/>
        <v/>
      </c>
      <c r="Y1741" s="24" t="str">
        <f t="shared" si="960"/>
        <v/>
      </c>
      <c r="Z1741" s="24" t="str">
        <f t="shared" si="961"/>
        <v/>
      </c>
      <c r="AA1741" s="24" t="b">
        <f t="shared" si="962"/>
        <v>0</v>
      </c>
      <c r="AB1741" s="34" t="str">
        <f t="shared" si="963"/>
        <v/>
      </c>
      <c r="AC1741" s="34">
        <f t="shared" si="964"/>
        <v>0</v>
      </c>
      <c r="AD1741" s="34">
        <f t="shared" si="965"/>
        <v>0</v>
      </c>
      <c r="AE1741" s="34" t="str">
        <f t="shared" si="966"/>
        <v xml:space="preserve"> 0</v>
      </c>
      <c r="AF1741" s="34">
        <f t="shared" si="967"/>
        <v>0</v>
      </c>
      <c r="AG1741" s="34">
        <f t="shared" si="968"/>
        <v>0</v>
      </c>
      <c r="AH1741" s="34" t="str">
        <f t="shared" si="969"/>
        <v/>
      </c>
      <c r="AI1741" s="172" t="str">
        <f>IF(AJ1741&lt;&gt;"",MAX(AI$3:AI1740)+1,"")</f>
        <v/>
      </c>
      <c r="AJ1741" s="172" t="str">
        <f t="shared" si="970"/>
        <v/>
      </c>
      <c r="AK1741" s="172" t="str">
        <f t="shared" si="971"/>
        <v/>
      </c>
      <c r="AL1741" s="172" t="str">
        <f t="shared" si="972"/>
        <v/>
      </c>
      <c r="AM1741" s="172" t="str">
        <f>IF(AN1741&lt;&gt;"",MAX(AM$3:AM1740)+1,"")</f>
        <v/>
      </c>
      <c r="AN1741" s="172" t="str">
        <f t="shared" si="973"/>
        <v/>
      </c>
      <c r="AO1741" s="172" t="str">
        <f t="shared" si="974"/>
        <v/>
      </c>
      <c r="AP1741" s="172" t="str">
        <f t="shared" si="975"/>
        <v/>
      </c>
      <c r="AQ1741" s="172" t="str">
        <f t="shared" si="976"/>
        <v/>
      </c>
      <c r="AR1741" s="172" t="str">
        <f>Table1[[#This Row],[Sex ]]&amp;Table1[[#This Row],[Month]]</f>
        <v/>
      </c>
    </row>
    <row r="1742" spans="2:44" x14ac:dyDescent="0.3">
      <c r="B1742" s="14"/>
      <c r="C1742" s="14"/>
      <c r="D1742" s="14"/>
      <c r="E1742" s="14"/>
      <c r="F1742" s="14"/>
      <c r="G1742" s="14"/>
      <c r="H1742" s="14"/>
      <c r="I1742" s="14"/>
      <c r="J1742" s="14"/>
      <c r="K1742" s="14"/>
      <c r="L1742" s="14"/>
      <c r="M1742" s="24" t="str">
        <f t="shared" si="948"/>
        <v/>
      </c>
      <c r="N1742" s="24" t="str">
        <f t="shared" si="949"/>
        <v/>
      </c>
      <c r="O1742" s="24" t="str">
        <f t="shared" si="950"/>
        <v xml:space="preserve"> </v>
      </c>
      <c r="P1742" s="24">
        <f t="shared" si="951"/>
        <v>0</v>
      </c>
      <c r="Q1742" s="25">
        <f t="shared" si="952"/>
        <v>0</v>
      </c>
      <c r="R1742" s="26">
        <f t="shared" si="953"/>
        <v>0</v>
      </c>
      <c r="S1742" s="24" t="str">
        <f t="shared" si="954"/>
        <v/>
      </c>
      <c r="T1742" s="24" t="str">
        <f t="shared" si="955"/>
        <v/>
      </c>
      <c r="U1742" s="24" t="str">
        <f t="shared" si="956"/>
        <v/>
      </c>
      <c r="V1742" s="24" t="str">
        <f t="shared" si="957"/>
        <v/>
      </c>
      <c r="W1742" s="24" t="str">
        <f t="shared" si="958"/>
        <v/>
      </c>
      <c r="X1742" s="24" t="str">
        <f t="shared" si="959"/>
        <v/>
      </c>
      <c r="Y1742" s="24" t="str">
        <f t="shared" si="960"/>
        <v/>
      </c>
      <c r="Z1742" s="24" t="str">
        <f t="shared" si="961"/>
        <v/>
      </c>
      <c r="AA1742" s="24" t="b">
        <f t="shared" si="962"/>
        <v>0</v>
      </c>
      <c r="AB1742" s="34" t="str">
        <f t="shared" si="963"/>
        <v/>
      </c>
      <c r="AC1742" s="34">
        <f t="shared" si="964"/>
        <v>0</v>
      </c>
      <c r="AD1742" s="34">
        <f t="shared" si="965"/>
        <v>0</v>
      </c>
      <c r="AE1742" s="34" t="str">
        <f t="shared" si="966"/>
        <v xml:space="preserve"> 0</v>
      </c>
      <c r="AF1742" s="34">
        <f t="shared" si="967"/>
        <v>0</v>
      </c>
      <c r="AG1742" s="34">
        <f t="shared" si="968"/>
        <v>0</v>
      </c>
      <c r="AH1742" s="34" t="str">
        <f t="shared" si="969"/>
        <v/>
      </c>
      <c r="AI1742" s="172" t="str">
        <f>IF(AJ1742&lt;&gt;"",MAX(AI$3:AI1741)+1,"")</f>
        <v/>
      </c>
      <c r="AJ1742" s="172" t="str">
        <f t="shared" si="970"/>
        <v/>
      </c>
      <c r="AK1742" s="172" t="str">
        <f t="shared" si="971"/>
        <v/>
      </c>
      <c r="AL1742" s="172" t="str">
        <f t="shared" si="972"/>
        <v/>
      </c>
      <c r="AM1742" s="172" t="str">
        <f>IF(AN1742&lt;&gt;"",MAX(AM$3:AM1741)+1,"")</f>
        <v/>
      </c>
      <c r="AN1742" s="172" t="str">
        <f t="shared" si="973"/>
        <v/>
      </c>
      <c r="AO1742" s="172" t="str">
        <f t="shared" si="974"/>
        <v/>
      </c>
      <c r="AP1742" s="172" t="str">
        <f t="shared" si="975"/>
        <v/>
      </c>
      <c r="AQ1742" s="172" t="str">
        <f t="shared" si="976"/>
        <v/>
      </c>
      <c r="AR1742" s="172" t="str">
        <f>Table1[[#This Row],[Sex ]]&amp;Table1[[#This Row],[Month]]</f>
        <v/>
      </c>
    </row>
    <row r="1743" spans="2:44" x14ac:dyDescent="0.3">
      <c r="B1743" s="14"/>
      <c r="C1743" s="14"/>
      <c r="D1743" s="14"/>
      <c r="E1743" s="14"/>
      <c r="F1743" s="14"/>
      <c r="G1743" s="14"/>
      <c r="H1743" s="14"/>
      <c r="I1743" s="14"/>
      <c r="J1743" s="14"/>
      <c r="K1743" s="14"/>
      <c r="L1743" s="14"/>
      <c r="M1743" s="24" t="str">
        <f t="shared" si="948"/>
        <v/>
      </c>
      <c r="N1743" s="24" t="str">
        <f t="shared" si="949"/>
        <v/>
      </c>
      <c r="O1743" s="24" t="str">
        <f t="shared" si="950"/>
        <v xml:space="preserve"> </v>
      </c>
      <c r="P1743" s="24">
        <f t="shared" si="951"/>
        <v>0</v>
      </c>
      <c r="Q1743" s="25">
        <f t="shared" si="952"/>
        <v>0</v>
      </c>
      <c r="R1743" s="26">
        <f t="shared" si="953"/>
        <v>0</v>
      </c>
      <c r="S1743" s="24" t="str">
        <f t="shared" si="954"/>
        <v/>
      </c>
      <c r="T1743" s="24" t="str">
        <f t="shared" si="955"/>
        <v/>
      </c>
      <c r="U1743" s="24" t="str">
        <f t="shared" si="956"/>
        <v/>
      </c>
      <c r="V1743" s="24" t="str">
        <f t="shared" si="957"/>
        <v/>
      </c>
      <c r="W1743" s="24" t="str">
        <f t="shared" si="958"/>
        <v/>
      </c>
      <c r="X1743" s="24" t="str">
        <f t="shared" si="959"/>
        <v/>
      </c>
      <c r="Y1743" s="24" t="str">
        <f t="shared" si="960"/>
        <v/>
      </c>
      <c r="Z1743" s="24" t="str">
        <f t="shared" si="961"/>
        <v/>
      </c>
      <c r="AA1743" s="24" t="b">
        <f t="shared" si="962"/>
        <v>0</v>
      </c>
      <c r="AB1743" s="34" t="str">
        <f t="shared" si="963"/>
        <v/>
      </c>
      <c r="AC1743" s="34">
        <f t="shared" si="964"/>
        <v>0</v>
      </c>
      <c r="AD1743" s="34">
        <f t="shared" si="965"/>
        <v>0</v>
      </c>
      <c r="AE1743" s="34" t="str">
        <f t="shared" si="966"/>
        <v xml:space="preserve"> 0</v>
      </c>
      <c r="AF1743" s="34">
        <f t="shared" si="967"/>
        <v>0</v>
      </c>
      <c r="AG1743" s="34">
        <f t="shared" si="968"/>
        <v>0</v>
      </c>
      <c r="AH1743" s="34" t="str">
        <f t="shared" si="969"/>
        <v/>
      </c>
      <c r="AI1743" s="172" t="str">
        <f>IF(AJ1743&lt;&gt;"",MAX(AI$3:AI1742)+1,"")</f>
        <v/>
      </c>
      <c r="AJ1743" s="172" t="str">
        <f t="shared" si="970"/>
        <v/>
      </c>
      <c r="AK1743" s="172" t="str">
        <f t="shared" si="971"/>
        <v/>
      </c>
      <c r="AL1743" s="172" t="str">
        <f t="shared" si="972"/>
        <v/>
      </c>
      <c r="AM1743" s="172" t="str">
        <f>IF(AN1743&lt;&gt;"",MAX(AM$3:AM1742)+1,"")</f>
        <v/>
      </c>
      <c r="AN1743" s="172" t="str">
        <f t="shared" si="973"/>
        <v/>
      </c>
      <c r="AO1743" s="172" t="str">
        <f t="shared" si="974"/>
        <v/>
      </c>
      <c r="AP1743" s="172" t="str">
        <f t="shared" si="975"/>
        <v/>
      </c>
      <c r="AQ1743" s="172" t="str">
        <f t="shared" si="976"/>
        <v/>
      </c>
      <c r="AR1743" s="172" t="str">
        <f>Table1[[#This Row],[Sex ]]&amp;Table1[[#This Row],[Month]]</f>
        <v/>
      </c>
    </row>
    <row r="1744" spans="2:44" x14ac:dyDescent="0.3">
      <c r="B1744" s="14"/>
      <c r="C1744" s="14"/>
      <c r="D1744" s="14"/>
      <c r="E1744" s="14"/>
      <c r="F1744" s="14"/>
      <c r="G1744" s="14"/>
      <c r="H1744" s="14"/>
      <c r="I1744" s="14"/>
      <c r="J1744" s="14"/>
      <c r="K1744" s="14"/>
      <c r="L1744" s="14"/>
      <c r="M1744" s="24" t="str">
        <f t="shared" si="948"/>
        <v/>
      </c>
      <c r="N1744" s="24" t="str">
        <f t="shared" si="949"/>
        <v/>
      </c>
      <c r="O1744" s="24" t="str">
        <f t="shared" si="950"/>
        <v xml:space="preserve"> </v>
      </c>
      <c r="P1744" s="24">
        <f t="shared" si="951"/>
        <v>0</v>
      </c>
      <c r="Q1744" s="25">
        <f t="shared" si="952"/>
        <v>0</v>
      </c>
      <c r="R1744" s="26">
        <f t="shared" si="953"/>
        <v>0</v>
      </c>
      <c r="S1744" s="24" t="str">
        <f t="shared" si="954"/>
        <v/>
      </c>
      <c r="T1744" s="24" t="str">
        <f t="shared" si="955"/>
        <v/>
      </c>
      <c r="U1744" s="24" t="str">
        <f t="shared" si="956"/>
        <v/>
      </c>
      <c r="V1744" s="24" t="str">
        <f t="shared" si="957"/>
        <v/>
      </c>
      <c r="W1744" s="24" t="str">
        <f t="shared" si="958"/>
        <v/>
      </c>
      <c r="X1744" s="24" t="str">
        <f t="shared" si="959"/>
        <v/>
      </c>
      <c r="Y1744" s="24" t="str">
        <f t="shared" si="960"/>
        <v/>
      </c>
      <c r="Z1744" s="24" t="str">
        <f t="shared" si="961"/>
        <v/>
      </c>
      <c r="AA1744" s="24" t="b">
        <f t="shared" si="962"/>
        <v>0</v>
      </c>
      <c r="AB1744" s="34" t="str">
        <f t="shared" si="963"/>
        <v/>
      </c>
      <c r="AC1744" s="34">
        <f t="shared" si="964"/>
        <v>0</v>
      </c>
      <c r="AD1744" s="34">
        <f t="shared" si="965"/>
        <v>0</v>
      </c>
      <c r="AE1744" s="34" t="str">
        <f t="shared" si="966"/>
        <v xml:space="preserve"> 0</v>
      </c>
      <c r="AF1744" s="34">
        <f t="shared" si="967"/>
        <v>0</v>
      </c>
      <c r="AG1744" s="34">
        <f t="shared" si="968"/>
        <v>0</v>
      </c>
      <c r="AH1744" s="34" t="str">
        <f t="shared" si="969"/>
        <v/>
      </c>
      <c r="AI1744" s="172" t="str">
        <f>IF(AJ1744&lt;&gt;"",MAX(AI$3:AI1743)+1,"")</f>
        <v/>
      </c>
      <c r="AJ1744" s="172" t="str">
        <f t="shared" si="970"/>
        <v/>
      </c>
      <c r="AK1744" s="172" t="str">
        <f t="shared" si="971"/>
        <v/>
      </c>
      <c r="AL1744" s="172" t="str">
        <f t="shared" si="972"/>
        <v/>
      </c>
      <c r="AM1744" s="172" t="str">
        <f>IF(AN1744&lt;&gt;"",MAX(AM$3:AM1743)+1,"")</f>
        <v/>
      </c>
      <c r="AN1744" s="172" t="str">
        <f t="shared" si="973"/>
        <v/>
      </c>
      <c r="AO1744" s="172" t="str">
        <f t="shared" si="974"/>
        <v/>
      </c>
      <c r="AP1744" s="172" t="str">
        <f t="shared" si="975"/>
        <v/>
      </c>
      <c r="AQ1744" s="172" t="str">
        <f t="shared" si="976"/>
        <v/>
      </c>
      <c r="AR1744" s="172" t="str">
        <f>Table1[[#This Row],[Sex ]]&amp;Table1[[#This Row],[Month]]</f>
        <v/>
      </c>
    </row>
    <row r="1745" spans="2:44" x14ac:dyDescent="0.3">
      <c r="B1745" s="14"/>
      <c r="C1745" s="14"/>
      <c r="D1745" s="14"/>
      <c r="E1745" s="14"/>
      <c r="F1745" s="14"/>
      <c r="G1745" s="14"/>
      <c r="H1745" s="14"/>
      <c r="I1745" s="14"/>
      <c r="J1745" s="14"/>
      <c r="K1745" s="14"/>
      <c r="L1745" s="14"/>
      <c r="M1745" s="24" t="str">
        <f t="shared" si="948"/>
        <v/>
      </c>
      <c r="N1745" s="24" t="str">
        <f t="shared" si="949"/>
        <v/>
      </c>
      <c r="O1745" s="24" t="str">
        <f t="shared" si="950"/>
        <v xml:space="preserve"> </v>
      </c>
      <c r="P1745" s="24">
        <f t="shared" si="951"/>
        <v>0</v>
      </c>
      <c r="Q1745" s="25">
        <f t="shared" si="952"/>
        <v>0</v>
      </c>
      <c r="R1745" s="26">
        <f t="shared" si="953"/>
        <v>0</v>
      </c>
      <c r="S1745" s="24" t="str">
        <f t="shared" si="954"/>
        <v/>
      </c>
      <c r="T1745" s="24" t="str">
        <f t="shared" si="955"/>
        <v/>
      </c>
      <c r="U1745" s="24" t="str">
        <f t="shared" si="956"/>
        <v/>
      </c>
      <c r="V1745" s="24" t="str">
        <f t="shared" si="957"/>
        <v/>
      </c>
      <c r="W1745" s="24" t="str">
        <f t="shared" si="958"/>
        <v/>
      </c>
      <c r="X1745" s="24" t="str">
        <f t="shared" si="959"/>
        <v/>
      </c>
      <c r="Y1745" s="24" t="str">
        <f t="shared" si="960"/>
        <v/>
      </c>
      <c r="Z1745" s="24" t="str">
        <f t="shared" si="961"/>
        <v/>
      </c>
      <c r="AA1745" s="24" t="b">
        <f t="shared" si="962"/>
        <v>0</v>
      </c>
      <c r="AB1745" s="34" t="str">
        <f t="shared" si="963"/>
        <v/>
      </c>
      <c r="AC1745" s="34">
        <f t="shared" si="964"/>
        <v>0</v>
      </c>
      <c r="AD1745" s="34">
        <f t="shared" si="965"/>
        <v>0</v>
      </c>
      <c r="AE1745" s="34" t="str">
        <f t="shared" si="966"/>
        <v xml:space="preserve"> 0</v>
      </c>
      <c r="AF1745" s="34">
        <f t="shared" si="967"/>
        <v>0</v>
      </c>
      <c r="AG1745" s="34">
        <f t="shared" si="968"/>
        <v>0</v>
      </c>
      <c r="AH1745" s="34" t="str">
        <f t="shared" si="969"/>
        <v/>
      </c>
      <c r="AI1745" s="172" t="str">
        <f>IF(AJ1745&lt;&gt;"",MAX(AI$3:AI1744)+1,"")</f>
        <v/>
      </c>
      <c r="AJ1745" s="172" t="str">
        <f t="shared" si="970"/>
        <v/>
      </c>
      <c r="AK1745" s="172" t="str">
        <f t="shared" si="971"/>
        <v/>
      </c>
      <c r="AL1745" s="172" t="str">
        <f t="shared" si="972"/>
        <v/>
      </c>
      <c r="AM1745" s="172" t="str">
        <f>IF(AN1745&lt;&gt;"",MAX(AM$3:AM1744)+1,"")</f>
        <v/>
      </c>
      <c r="AN1745" s="172" t="str">
        <f t="shared" si="973"/>
        <v/>
      </c>
      <c r="AO1745" s="172" t="str">
        <f t="shared" si="974"/>
        <v/>
      </c>
      <c r="AP1745" s="172" t="str">
        <f t="shared" si="975"/>
        <v/>
      </c>
      <c r="AQ1745" s="172" t="str">
        <f t="shared" si="976"/>
        <v/>
      </c>
      <c r="AR1745" s="172" t="str">
        <f>Table1[[#This Row],[Sex ]]&amp;Table1[[#This Row],[Month]]</f>
        <v/>
      </c>
    </row>
    <row r="1746" spans="2:44" x14ac:dyDescent="0.3">
      <c r="B1746" s="14"/>
      <c r="C1746" s="14"/>
      <c r="D1746" s="14"/>
      <c r="E1746" s="14"/>
      <c r="F1746" s="14"/>
      <c r="G1746" s="14"/>
      <c r="H1746" s="14"/>
      <c r="I1746" s="14"/>
      <c r="J1746" s="14"/>
      <c r="K1746" s="14"/>
      <c r="L1746" s="14"/>
      <c r="M1746" s="24" t="str">
        <f t="shared" si="948"/>
        <v/>
      </c>
      <c r="N1746" s="24" t="str">
        <f t="shared" si="949"/>
        <v/>
      </c>
      <c r="O1746" s="24" t="str">
        <f t="shared" si="950"/>
        <v xml:space="preserve"> </v>
      </c>
      <c r="P1746" s="24">
        <f t="shared" si="951"/>
        <v>0</v>
      </c>
      <c r="Q1746" s="25">
        <f t="shared" si="952"/>
        <v>0</v>
      </c>
      <c r="R1746" s="26">
        <f t="shared" si="953"/>
        <v>0</v>
      </c>
      <c r="S1746" s="24" t="str">
        <f t="shared" si="954"/>
        <v/>
      </c>
      <c r="T1746" s="24" t="str">
        <f t="shared" si="955"/>
        <v/>
      </c>
      <c r="U1746" s="24" t="str">
        <f t="shared" si="956"/>
        <v/>
      </c>
      <c r="V1746" s="24" t="str">
        <f t="shared" si="957"/>
        <v/>
      </c>
      <c r="W1746" s="24" t="str">
        <f t="shared" si="958"/>
        <v/>
      </c>
      <c r="X1746" s="24" t="str">
        <f t="shared" si="959"/>
        <v/>
      </c>
      <c r="Y1746" s="24" t="str">
        <f t="shared" si="960"/>
        <v/>
      </c>
      <c r="Z1746" s="24" t="str">
        <f t="shared" si="961"/>
        <v/>
      </c>
      <c r="AA1746" s="24" t="b">
        <f t="shared" si="962"/>
        <v>0</v>
      </c>
      <c r="AB1746" s="34" t="str">
        <f t="shared" si="963"/>
        <v/>
      </c>
      <c r="AC1746" s="34">
        <f t="shared" si="964"/>
        <v>0</v>
      </c>
      <c r="AD1746" s="34">
        <f t="shared" si="965"/>
        <v>0</v>
      </c>
      <c r="AE1746" s="34" t="str">
        <f t="shared" si="966"/>
        <v xml:space="preserve"> 0</v>
      </c>
      <c r="AF1746" s="34">
        <f t="shared" si="967"/>
        <v>0</v>
      </c>
      <c r="AG1746" s="34">
        <f t="shared" si="968"/>
        <v>0</v>
      </c>
      <c r="AH1746" s="34" t="str">
        <f t="shared" si="969"/>
        <v/>
      </c>
      <c r="AI1746" s="172" t="str">
        <f>IF(AJ1746&lt;&gt;"",MAX(AI$3:AI1745)+1,"")</f>
        <v/>
      </c>
      <c r="AJ1746" s="172" t="str">
        <f t="shared" si="970"/>
        <v/>
      </c>
      <c r="AK1746" s="172" t="str">
        <f t="shared" si="971"/>
        <v/>
      </c>
      <c r="AL1746" s="172" t="str">
        <f t="shared" si="972"/>
        <v/>
      </c>
      <c r="AM1746" s="172" t="str">
        <f>IF(AN1746&lt;&gt;"",MAX(AM$3:AM1745)+1,"")</f>
        <v/>
      </c>
      <c r="AN1746" s="172" t="str">
        <f t="shared" si="973"/>
        <v/>
      </c>
      <c r="AO1746" s="172" t="str">
        <f t="shared" si="974"/>
        <v/>
      </c>
      <c r="AP1746" s="172" t="str">
        <f t="shared" si="975"/>
        <v/>
      </c>
      <c r="AQ1746" s="172" t="str">
        <f t="shared" si="976"/>
        <v/>
      </c>
      <c r="AR1746" s="172" t="str">
        <f>Table1[[#This Row],[Sex ]]&amp;Table1[[#This Row],[Month]]</f>
        <v/>
      </c>
    </row>
    <row r="1747" spans="2:44" x14ac:dyDescent="0.3">
      <c r="B1747" s="14"/>
      <c r="C1747" s="14"/>
      <c r="D1747" s="14"/>
      <c r="E1747" s="14"/>
      <c r="F1747" s="14"/>
      <c r="G1747" s="14"/>
      <c r="H1747" s="14"/>
      <c r="I1747" s="14"/>
      <c r="J1747" s="14"/>
      <c r="K1747" s="14"/>
      <c r="L1747" s="14"/>
      <c r="M1747" s="24" t="str">
        <f t="shared" si="948"/>
        <v/>
      </c>
      <c r="N1747" s="24" t="str">
        <f t="shared" si="949"/>
        <v/>
      </c>
      <c r="O1747" s="24" t="str">
        <f t="shared" si="950"/>
        <v xml:space="preserve"> </v>
      </c>
      <c r="P1747" s="24">
        <f t="shared" si="951"/>
        <v>0</v>
      </c>
      <c r="Q1747" s="25">
        <f t="shared" si="952"/>
        <v>0</v>
      </c>
      <c r="R1747" s="26">
        <f t="shared" si="953"/>
        <v>0</v>
      </c>
      <c r="S1747" s="24" t="str">
        <f t="shared" si="954"/>
        <v/>
      </c>
      <c r="T1747" s="24" t="str">
        <f t="shared" si="955"/>
        <v/>
      </c>
      <c r="U1747" s="24" t="str">
        <f t="shared" si="956"/>
        <v/>
      </c>
      <c r="V1747" s="24" t="str">
        <f t="shared" si="957"/>
        <v/>
      </c>
      <c r="W1747" s="24" t="str">
        <f t="shared" si="958"/>
        <v/>
      </c>
      <c r="X1747" s="24" t="str">
        <f t="shared" si="959"/>
        <v/>
      </c>
      <c r="Y1747" s="24" t="str">
        <f t="shared" si="960"/>
        <v/>
      </c>
      <c r="Z1747" s="24" t="str">
        <f t="shared" si="961"/>
        <v/>
      </c>
      <c r="AA1747" s="24" t="b">
        <f t="shared" si="962"/>
        <v>0</v>
      </c>
      <c r="AB1747" s="34" t="str">
        <f t="shared" si="963"/>
        <v/>
      </c>
      <c r="AC1747" s="34">
        <f t="shared" si="964"/>
        <v>0</v>
      </c>
      <c r="AD1747" s="34">
        <f t="shared" si="965"/>
        <v>0</v>
      </c>
      <c r="AE1747" s="34" t="str">
        <f t="shared" si="966"/>
        <v xml:space="preserve"> 0</v>
      </c>
      <c r="AF1747" s="34">
        <f t="shared" si="967"/>
        <v>0</v>
      </c>
      <c r="AG1747" s="34">
        <f t="shared" si="968"/>
        <v>0</v>
      </c>
      <c r="AH1747" s="34" t="str">
        <f t="shared" si="969"/>
        <v/>
      </c>
      <c r="AI1747" s="172" t="str">
        <f>IF(AJ1747&lt;&gt;"",MAX(AI$3:AI1746)+1,"")</f>
        <v/>
      </c>
      <c r="AJ1747" s="172" t="str">
        <f t="shared" si="970"/>
        <v/>
      </c>
      <c r="AK1747" s="172" t="str">
        <f t="shared" si="971"/>
        <v/>
      </c>
      <c r="AL1747" s="172" t="str">
        <f t="shared" si="972"/>
        <v/>
      </c>
      <c r="AM1747" s="172" t="str">
        <f>IF(AN1747&lt;&gt;"",MAX(AM$3:AM1746)+1,"")</f>
        <v/>
      </c>
      <c r="AN1747" s="172" t="str">
        <f t="shared" si="973"/>
        <v/>
      </c>
      <c r="AO1747" s="172" t="str">
        <f t="shared" si="974"/>
        <v/>
      </c>
      <c r="AP1747" s="172" t="str">
        <f t="shared" si="975"/>
        <v/>
      </c>
      <c r="AQ1747" s="172" t="str">
        <f t="shared" si="976"/>
        <v/>
      </c>
      <c r="AR1747" s="172" t="str">
        <f>Table1[[#This Row],[Sex ]]&amp;Table1[[#This Row],[Month]]</f>
        <v/>
      </c>
    </row>
    <row r="1748" spans="2:44" x14ac:dyDescent="0.3">
      <c r="B1748" s="14"/>
      <c r="C1748" s="14"/>
      <c r="D1748" s="14"/>
      <c r="E1748" s="14"/>
      <c r="F1748" s="14"/>
      <c r="G1748" s="14"/>
      <c r="H1748" s="14"/>
      <c r="I1748" s="14"/>
      <c r="J1748" s="14"/>
      <c r="K1748" s="14"/>
      <c r="L1748" s="14"/>
      <c r="M1748" s="24" t="str">
        <f t="shared" si="948"/>
        <v/>
      </c>
      <c r="N1748" s="24" t="str">
        <f t="shared" si="949"/>
        <v/>
      </c>
      <c r="O1748" s="24" t="str">
        <f t="shared" si="950"/>
        <v xml:space="preserve"> </v>
      </c>
      <c r="P1748" s="24">
        <f t="shared" si="951"/>
        <v>0</v>
      </c>
      <c r="Q1748" s="25">
        <f t="shared" si="952"/>
        <v>0</v>
      </c>
      <c r="R1748" s="26">
        <f t="shared" si="953"/>
        <v>0</v>
      </c>
      <c r="S1748" s="24" t="str">
        <f t="shared" si="954"/>
        <v/>
      </c>
      <c r="T1748" s="24" t="str">
        <f t="shared" si="955"/>
        <v/>
      </c>
      <c r="U1748" s="24" t="str">
        <f t="shared" si="956"/>
        <v/>
      </c>
      <c r="V1748" s="24" t="str">
        <f t="shared" si="957"/>
        <v/>
      </c>
      <c r="W1748" s="24" t="str">
        <f t="shared" si="958"/>
        <v/>
      </c>
      <c r="X1748" s="24" t="str">
        <f t="shared" si="959"/>
        <v/>
      </c>
      <c r="Y1748" s="24" t="str">
        <f t="shared" si="960"/>
        <v/>
      </c>
      <c r="Z1748" s="24" t="str">
        <f t="shared" si="961"/>
        <v/>
      </c>
      <c r="AA1748" s="24" t="b">
        <f t="shared" si="962"/>
        <v>0</v>
      </c>
      <c r="AB1748" s="34" t="str">
        <f t="shared" si="963"/>
        <v/>
      </c>
      <c r="AC1748" s="34">
        <f t="shared" si="964"/>
        <v>0</v>
      </c>
      <c r="AD1748" s="34">
        <f t="shared" si="965"/>
        <v>0</v>
      </c>
      <c r="AE1748" s="34" t="str">
        <f t="shared" si="966"/>
        <v xml:space="preserve"> 0</v>
      </c>
      <c r="AF1748" s="34">
        <f t="shared" si="967"/>
        <v>0</v>
      </c>
      <c r="AG1748" s="34">
        <f t="shared" si="968"/>
        <v>0</v>
      </c>
      <c r="AH1748" s="34" t="str">
        <f t="shared" si="969"/>
        <v/>
      </c>
      <c r="AI1748" s="172" t="str">
        <f>IF(AJ1748&lt;&gt;"",MAX(AI$3:AI1747)+1,"")</f>
        <v/>
      </c>
      <c r="AJ1748" s="172" t="str">
        <f t="shared" si="970"/>
        <v/>
      </c>
      <c r="AK1748" s="172" t="str">
        <f t="shared" si="971"/>
        <v/>
      </c>
      <c r="AL1748" s="172" t="str">
        <f t="shared" si="972"/>
        <v/>
      </c>
      <c r="AM1748" s="172" t="str">
        <f>IF(AN1748&lt;&gt;"",MAX(AM$3:AM1747)+1,"")</f>
        <v/>
      </c>
      <c r="AN1748" s="172" t="str">
        <f t="shared" si="973"/>
        <v/>
      </c>
      <c r="AO1748" s="172" t="str">
        <f t="shared" si="974"/>
        <v/>
      </c>
      <c r="AP1748" s="172" t="str">
        <f t="shared" si="975"/>
        <v/>
      </c>
      <c r="AQ1748" s="172" t="str">
        <f t="shared" si="976"/>
        <v/>
      </c>
      <c r="AR1748" s="172" t="str">
        <f>Table1[[#This Row],[Sex ]]&amp;Table1[[#This Row],[Month]]</f>
        <v/>
      </c>
    </row>
    <row r="1749" spans="2:44" x14ac:dyDescent="0.3">
      <c r="B1749" s="14"/>
      <c r="C1749" s="14"/>
      <c r="D1749" s="14"/>
      <c r="E1749" s="14"/>
      <c r="F1749" s="14"/>
      <c r="G1749" s="14"/>
      <c r="H1749" s="14"/>
      <c r="I1749" s="14"/>
      <c r="J1749" s="14"/>
      <c r="K1749" s="14"/>
      <c r="L1749" s="14"/>
      <c r="M1749" s="24" t="str">
        <f t="shared" si="948"/>
        <v/>
      </c>
      <c r="N1749" s="24" t="str">
        <f t="shared" si="949"/>
        <v/>
      </c>
      <c r="O1749" s="24" t="str">
        <f t="shared" si="950"/>
        <v xml:space="preserve"> </v>
      </c>
      <c r="P1749" s="24">
        <f t="shared" si="951"/>
        <v>0</v>
      </c>
      <c r="Q1749" s="25">
        <f t="shared" si="952"/>
        <v>0</v>
      </c>
      <c r="R1749" s="26">
        <f t="shared" si="953"/>
        <v>0</v>
      </c>
      <c r="S1749" s="24" t="str">
        <f t="shared" si="954"/>
        <v/>
      </c>
      <c r="T1749" s="24" t="str">
        <f t="shared" si="955"/>
        <v/>
      </c>
      <c r="U1749" s="24" t="str">
        <f t="shared" si="956"/>
        <v/>
      </c>
      <c r="V1749" s="24" t="str">
        <f t="shared" si="957"/>
        <v/>
      </c>
      <c r="W1749" s="24" t="str">
        <f t="shared" si="958"/>
        <v/>
      </c>
      <c r="X1749" s="24" t="str">
        <f t="shared" si="959"/>
        <v/>
      </c>
      <c r="Y1749" s="24" t="str">
        <f t="shared" si="960"/>
        <v/>
      </c>
      <c r="Z1749" s="24" t="str">
        <f t="shared" si="961"/>
        <v/>
      </c>
      <c r="AA1749" s="24" t="b">
        <f t="shared" si="962"/>
        <v>0</v>
      </c>
      <c r="AB1749" s="34" t="str">
        <f t="shared" si="963"/>
        <v/>
      </c>
      <c r="AC1749" s="34">
        <f t="shared" si="964"/>
        <v>0</v>
      </c>
      <c r="AD1749" s="34">
        <f t="shared" si="965"/>
        <v>0</v>
      </c>
      <c r="AE1749" s="34" t="str">
        <f t="shared" si="966"/>
        <v xml:space="preserve"> 0</v>
      </c>
      <c r="AF1749" s="34">
        <f t="shared" si="967"/>
        <v>0</v>
      </c>
      <c r="AG1749" s="34">
        <f t="shared" si="968"/>
        <v>0</v>
      </c>
      <c r="AH1749" s="34" t="str">
        <f t="shared" si="969"/>
        <v/>
      </c>
      <c r="AI1749" s="172" t="str">
        <f>IF(AJ1749&lt;&gt;"",MAX(AI$3:AI1748)+1,"")</f>
        <v/>
      </c>
      <c r="AJ1749" s="172" t="str">
        <f t="shared" si="970"/>
        <v/>
      </c>
      <c r="AK1749" s="172" t="str">
        <f t="shared" si="971"/>
        <v/>
      </c>
      <c r="AL1749" s="172" t="str">
        <f t="shared" si="972"/>
        <v/>
      </c>
      <c r="AM1749" s="172" t="str">
        <f>IF(AN1749&lt;&gt;"",MAX(AM$3:AM1748)+1,"")</f>
        <v/>
      </c>
      <c r="AN1749" s="172" t="str">
        <f t="shared" si="973"/>
        <v/>
      </c>
      <c r="AO1749" s="172" t="str">
        <f t="shared" si="974"/>
        <v/>
      </c>
      <c r="AP1749" s="172" t="str">
        <f t="shared" si="975"/>
        <v/>
      </c>
      <c r="AQ1749" s="172" t="str">
        <f t="shared" si="976"/>
        <v/>
      </c>
      <c r="AR1749" s="172" t="str">
        <f>Table1[[#This Row],[Sex ]]&amp;Table1[[#This Row],[Month]]</f>
        <v/>
      </c>
    </row>
    <row r="1750" spans="2:44" x14ac:dyDescent="0.3">
      <c r="B1750" s="14"/>
      <c r="C1750" s="14"/>
      <c r="D1750" s="14"/>
      <c r="E1750" s="14"/>
      <c r="F1750" s="14"/>
      <c r="G1750" s="14"/>
      <c r="H1750" s="14"/>
      <c r="I1750" s="14"/>
      <c r="J1750" s="14"/>
      <c r="K1750" s="14"/>
      <c r="L1750" s="14"/>
      <c r="M1750" s="24" t="str">
        <f t="shared" si="948"/>
        <v/>
      </c>
      <c r="N1750" s="24" t="str">
        <f t="shared" si="949"/>
        <v/>
      </c>
      <c r="O1750" s="24" t="str">
        <f t="shared" si="950"/>
        <v xml:space="preserve"> </v>
      </c>
      <c r="P1750" s="24">
        <f t="shared" si="951"/>
        <v>0</v>
      </c>
      <c r="Q1750" s="25">
        <f t="shared" si="952"/>
        <v>0</v>
      </c>
      <c r="R1750" s="26">
        <f t="shared" si="953"/>
        <v>0</v>
      </c>
      <c r="S1750" s="24" t="str">
        <f t="shared" si="954"/>
        <v/>
      </c>
      <c r="T1750" s="24" t="str">
        <f t="shared" si="955"/>
        <v/>
      </c>
      <c r="U1750" s="24" t="str">
        <f t="shared" si="956"/>
        <v/>
      </c>
      <c r="V1750" s="24" t="str">
        <f t="shared" si="957"/>
        <v/>
      </c>
      <c r="W1750" s="24" t="str">
        <f t="shared" si="958"/>
        <v/>
      </c>
      <c r="X1750" s="24" t="str">
        <f t="shared" si="959"/>
        <v/>
      </c>
      <c r="Y1750" s="24" t="str">
        <f t="shared" si="960"/>
        <v/>
      </c>
      <c r="Z1750" s="24" t="str">
        <f t="shared" si="961"/>
        <v/>
      </c>
      <c r="AA1750" s="24" t="b">
        <f t="shared" si="962"/>
        <v>0</v>
      </c>
      <c r="AB1750" s="34" t="str">
        <f t="shared" si="963"/>
        <v/>
      </c>
      <c r="AC1750" s="34">
        <f t="shared" si="964"/>
        <v>0</v>
      </c>
      <c r="AD1750" s="34">
        <f t="shared" si="965"/>
        <v>0</v>
      </c>
      <c r="AE1750" s="34" t="str">
        <f t="shared" si="966"/>
        <v xml:space="preserve"> 0</v>
      </c>
      <c r="AF1750" s="34">
        <f t="shared" si="967"/>
        <v>0</v>
      </c>
      <c r="AG1750" s="34">
        <f t="shared" si="968"/>
        <v>0</v>
      </c>
      <c r="AH1750" s="34" t="str">
        <f t="shared" si="969"/>
        <v/>
      </c>
      <c r="AI1750" s="172" t="str">
        <f>IF(AJ1750&lt;&gt;"",MAX(AI$3:AI1749)+1,"")</f>
        <v/>
      </c>
      <c r="AJ1750" s="172" t="str">
        <f t="shared" si="970"/>
        <v/>
      </c>
      <c r="AK1750" s="172" t="str">
        <f t="shared" si="971"/>
        <v/>
      </c>
      <c r="AL1750" s="172" t="str">
        <f t="shared" si="972"/>
        <v/>
      </c>
      <c r="AM1750" s="172" t="str">
        <f>IF(AN1750&lt;&gt;"",MAX(AM$3:AM1749)+1,"")</f>
        <v/>
      </c>
      <c r="AN1750" s="172" t="str">
        <f t="shared" si="973"/>
        <v/>
      </c>
      <c r="AO1750" s="172" t="str">
        <f t="shared" si="974"/>
        <v/>
      </c>
      <c r="AP1750" s="172" t="str">
        <f t="shared" si="975"/>
        <v/>
      </c>
      <c r="AQ1750" s="172" t="str">
        <f t="shared" si="976"/>
        <v/>
      </c>
      <c r="AR1750" s="172" t="str">
        <f>Table1[[#This Row],[Sex ]]&amp;Table1[[#This Row],[Month]]</f>
        <v/>
      </c>
    </row>
    <row r="1751" spans="2:44" x14ac:dyDescent="0.3">
      <c r="B1751" s="14"/>
      <c r="C1751" s="14"/>
      <c r="D1751" s="14"/>
      <c r="E1751" s="14"/>
      <c r="F1751" s="14"/>
      <c r="G1751" s="14"/>
      <c r="H1751" s="14"/>
      <c r="I1751" s="14"/>
      <c r="J1751" s="14"/>
      <c r="K1751" s="14"/>
      <c r="L1751" s="14"/>
      <c r="M1751" s="24" t="str">
        <f t="shared" si="948"/>
        <v/>
      </c>
      <c r="N1751" s="24" t="str">
        <f t="shared" si="949"/>
        <v/>
      </c>
      <c r="O1751" s="24" t="str">
        <f t="shared" si="950"/>
        <v xml:space="preserve"> </v>
      </c>
      <c r="P1751" s="24">
        <f t="shared" si="951"/>
        <v>0</v>
      </c>
      <c r="Q1751" s="25">
        <f t="shared" si="952"/>
        <v>0</v>
      </c>
      <c r="R1751" s="26">
        <f t="shared" si="953"/>
        <v>0</v>
      </c>
      <c r="S1751" s="24" t="str">
        <f t="shared" si="954"/>
        <v/>
      </c>
      <c r="T1751" s="24" t="str">
        <f t="shared" si="955"/>
        <v/>
      </c>
      <c r="U1751" s="24" t="str">
        <f t="shared" si="956"/>
        <v/>
      </c>
      <c r="V1751" s="24" t="str">
        <f t="shared" si="957"/>
        <v/>
      </c>
      <c r="W1751" s="24" t="str">
        <f t="shared" si="958"/>
        <v/>
      </c>
      <c r="X1751" s="24" t="str">
        <f t="shared" si="959"/>
        <v/>
      </c>
      <c r="Y1751" s="24" t="str">
        <f t="shared" si="960"/>
        <v/>
      </c>
      <c r="Z1751" s="24" t="str">
        <f t="shared" si="961"/>
        <v/>
      </c>
      <c r="AA1751" s="24" t="b">
        <f t="shared" si="962"/>
        <v>0</v>
      </c>
      <c r="AB1751" s="34" t="str">
        <f t="shared" si="963"/>
        <v/>
      </c>
      <c r="AC1751" s="34">
        <f t="shared" si="964"/>
        <v>0</v>
      </c>
      <c r="AD1751" s="34">
        <f t="shared" si="965"/>
        <v>0</v>
      </c>
      <c r="AE1751" s="34" t="str">
        <f t="shared" si="966"/>
        <v xml:space="preserve"> 0</v>
      </c>
      <c r="AF1751" s="34">
        <f t="shared" si="967"/>
        <v>0</v>
      </c>
      <c r="AG1751" s="34">
        <f t="shared" si="968"/>
        <v>0</v>
      </c>
      <c r="AH1751" s="34" t="str">
        <f t="shared" si="969"/>
        <v/>
      </c>
      <c r="AI1751" s="172" t="str">
        <f>IF(AJ1751&lt;&gt;"",MAX(AI$3:AI1750)+1,"")</f>
        <v/>
      </c>
      <c r="AJ1751" s="172" t="str">
        <f t="shared" si="970"/>
        <v/>
      </c>
      <c r="AK1751" s="172" t="str">
        <f t="shared" si="971"/>
        <v/>
      </c>
      <c r="AL1751" s="172" t="str">
        <f t="shared" si="972"/>
        <v/>
      </c>
      <c r="AM1751" s="172" t="str">
        <f>IF(AN1751&lt;&gt;"",MAX(AM$3:AM1750)+1,"")</f>
        <v/>
      </c>
      <c r="AN1751" s="172" t="str">
        <f t="shared" si="973"/>
        <v/>
      </c>
      <c r="AO1751" s="172" t="str">
        <f t="shared" si="974"/>
        <v/>
      </c>
      <c r="AP1751" s="172" t="str">
        <f t="shared" si="975"/>
        <v/>
      </c>
      <c r="AQ1751" s="172" t="str">
        <f t="shared" si="976"/>
        <v/>
      </c>
      <c r="AR1751" s="172" t="str">
        <f>Table1[[#This Row],[Sex ]]&amp;Table1[[#This Row],[Month]]</f>
        <v/>
      </c>
    </row>
    <row r="1752" spans="2:44" x14ac:dyDescent="0.3">
      <c r="B1752" s="14"/>
      <c r="C1752" s="14"/>
      <c r="D1752" s="14"/>
      <c r="E1752" s="14"/>
      <c r="F1752" s="14"/>
      <c r="G1752" s="14"/>
      <c r="H1752" s="14"/>
      <c r="I1752" s="14"/>
      <c r="J1752" s="14"/>
      <c r="K1752" s="14"/>
      <c r="L1752" s="14"/>
      <c r="M1752" s="24" t="str">
        <f t="shared" si="948"/>
        <v/>
      </c>
      <c r="N1752" s="24" t="str">
        <f t="shared" si="949"/>
        <v/>
      </c>
      <c r="O1752" s="24" t="str">
        <f t="shared" si="950"/>
        <v xml:space="preserve"> </v>
      </c>
      <c r="P1752" s="24">
        <f t="shared" si="951"/>
        <v>0</v>
      </c>
      <c r="Q1752" s="25">
        <f t="shared" si="952"/>
        <v>0</v>
      </c>
      <c r="R1752" s="26">
        <f t="shared" si="953"/>
        <v>0</v>
      </c>
      <c r="S1752" s="24" t="str">
        <f t="shared" si="954"/>
        <v/>
      </c>
      <c r="T1752" s="24" t="str">
        <f t="shared" si="955"/>
        <v/>
      </c>
      <c r="U1752" s="24" t="str">
        <f t="shared" si="956"/>
        <v/>
      </c>
      <c r="V1752" s="24" t="str">
        <f t="shared" si="957"/>
        <v/>
      </c>
      <c r="W1752" s="24" t="str">
        <f t="shared" si="958"/>
        <v/>
      </c>
      <c r="X1752" s="24" t="str">
        <f t="shared" si="959"/>
        <v/>
      </c>
      <c r="Y1752" s="24" t="str">
        <f t="shared" si="960"/>
        <v/>
      </c>
      <c r="Z1752" s="24" t="str">
        <f t="shared" si="961"/>
        <v/>
      </c>
      <c r="AA1752" s="24" t="b">
        <f t="shared" si="962"/>
        <v>0</v>
      </c>
      <c r="AB1752" s="34" t="str">
        <f t="shared" si="963"/>
        <v/>
      </c>
      <c r="AC1752" s="34">
        <f t="shared" si="964"/>
        <v>0</v>
      </c>
      <c r="AD1752" s="34">
        <f t="shared" si="965"/>
        <v>0</v>
      </c>
      <c r="AE1752" s="34" t="str">
        <f t="shared" si="966"/>
        <v xml:space="preserve"> 0</v>
      </c>
      <c r="AF1752" s="34">
        <f t="shared" si="967"/>
        <v>0</v>
      </c>
      <c r="AG1752" s="34">
        <f t="shared" si="968"/>
        <v>0</v>
      </c>
      <c r="AH1752" s="34" t="str">
        <f t="shared" si="969"/>
        <v/>
      </c>
      <c r="AI1752" s="172" t="str">
        <f>IF(AJ1752&lt;&gt;"",MAX(AI$3:AI1751)+1,"")</f>
        <v/>
      </c>
      <c r="AJ1752" s="172" t="str">
        <f t="shared" si="970"/>
        <v/>
      </c>
      <c r="AK1752" s="172" t="str">
        <f t="shared" si="971"/>
        <v/>
      </c>
      <c r="AL1752" s="172" t="str">
        <f t="shared" si="972"/>
        <v/>
      </c>
      <c r="AM1752" s="172" t="str">
        <f>IF(AN1752&lt;&gt;"",MAX(AM$3:AM1751)+1,"")</f>
        <v/>
      </c>
      <c r="AN1752" s="172" t="str">
        <f t="shared" si="973"/>
        <v/>
      </c>
      <c r="AO1752" s="172" t="str">
        <f t="shared" si="974"/>
        <v/>
      </c>
      <c r="AP1752" s="172" t="str">
        <f t="shared" si="975"/>
        <v/>
      </c>
      <c r="AQ1752" s="172" t="str">
        <f t="shared" si="976"/>
        <v/>
      </c>
      <c r="AR1752" s="172" t="str">
        <f>Table1[[#This Row],[Sex ]]&amp;Table1[[#This Row],[Month]]</f>
        <v/>
      </c>
    </row>
    <row r="1753" spans="2:44" x14ac:dyDescent="0.3">
      <c r="B1753" s="14"/>
      <c r="C1753" s="14"/>
      <c r="D1753" s="14"/>
      <c r="E1753" s="14"/>
      <c r="F1753" s="14"/>
      <c r="G1753" s="14"/>
      <c r="H1753" s="14"/>
      <c r="I1753" s="14"/>
      <c r="J1753" s="14"/>
      <c r="K1753" s="14"/>
      <c r="L1753" s="14"/>
      <c r="M1753" s="24" t="str">
        <f t="shared" si="948"/>
        <v/>
      </c>
      <c r="N1753" s="24" t="str">
        <f t="shared" si="949"/>
        <v/>
      </c>
      <c r="O1753" s="24" t="str">
        <f t="shared" si="950"/>
        <v xml:space="preserve"> </v>
      </c>
      <c r="P1753" s="24">
        <f t="shared" si="951"/>
        <v>0</v>
      </c>
      <c r="Q1753" s="25">
        <f t="shared" si="952"/>
        <v>0</v>
      </c>
      <c r="R1753" s="26">
        <f t="shared" si="953"/>
        <v>0</v>
      </c>
      <c r="S1753" s="24" t="str">
        <f t="shared" si="954"/>
        <v/>
      </c>
      <c r="T1753" s="24" t="str">
        <f t="shared" si="955"/>
        <v/>
      </c>
      <c r="U1753" s="24" t="str">
        <f t="shared" si="956"/>
        <v/>
      </c>
      <c r="V1753" s="24" t="str">
        <f t="shared" si="957"/>
        <v/>
      </c>
      <c r="W1753" s="24" t="str">
        <f t="shared" si="958"/>
        <v/>
      </c>
      <c r="X1753" s="24" t="str">
        <f t="shared" si="959"/>
        <v/>
      </c>
      <c r="Y1753" s="24" t="str">
        <f t="shared" si="960"/>
        <v/>
      </c>
      <c r="Z1753" s="24" t="str">
        <f t="shared" si="961"/>
        <v/>
      </c>
      <c r="AA1753" s="24" t="b">
        <f t="shared" si="962"/>
        <v>0</v>
      </c>
      <c r="AB1753" s="34" t="str">
        <f t="shared" si="963"/>
        <v/>
      </c>
      <c r="AC1753" s="34">
        <f t="shared" si="964"/>
        <v>0</v>
      </c>
      <c r="AD1753" s="34">
        <f t="shared" si="965"/>
        <v>0</v>
      </c>
      <c r="AE1753" s="34" t="str">
        <f t="shared" si="966"/>
        <v xml:space="preserve"> 0</v>
      </c>
      <c r="AF1753" s="34">
        <f t="shared" si="967"/>
        <v>0</v>
      </c>
      <c r="AG1753" s="34">
        <f t="shared" si="968"/>
        <v>0</v>
      </c>
      <c r="AH1753" s="34" t="str">
        <f t="shared" si="969"/>
        <v/>
      </c>
      <c r="AI1753" s="172" t="str">
        <f>IF(AJ1753&lt;&gt;"",MAX(AI$3:AI1752)+1,"")</f>
        <v/>
      </c>
      <c r="AJ1753" s="172" t="str">
        <f t="shared" si="970"/>
        <v/>
      </c>
      <c r="AK1753" s="172" t="str">
        <f t="shared" si="971"/>
        <v/>
      </c>
      <c r="AL1753" s="172" t="str">
        <f t="shared" si="972"/>
        <v/>
      </c>
      <c r="AM1753" s="172" t="str">
        <f>IF(AN1753&lt;&gt;"",MAX(AM$3:AM1752)+1,"")</f>
        <v/>
      </c>
      <c r="AN1753" s="172" t="str">
        <f t="shared" si="973"/>
        <v/>
      </c>
      <c r="AO1753" s="172" t="str">
        <f t="shared" si="974"/>
        <v/>
      </c>
      <c r="AP1753" s="172" t="str">
        <f t="shared" si="975"/>
        <v/>
      </c>
      <c r="AQ1753" s="172" t="str">
        <f t="shared" si="976"/>
        <v/>
      </c>
      <c r="AR1753" s="172" t="str">
        <f>Table1[[#This Row],[Sex ]]&amp;Table1[[#This Row],[Month]]</f>
        <v/>
      </c>
    </row>
    <row r="1754" spans="2:44" x14ac:dyDescent="0.3">
      <c r="B1754" s="14"/>
      <c r="C1754" s="14"/>
      <c r="D1754" s="14"/>
      <c r="E1754" s="14"/>
      <c r="F1754" s="14"/>
      <c r="G1754" s="14"/>
      <c r="H1754" s="14"/>
      <c r="I1754" s="14"/>
      <c r="J1754" s="14"/>
      <c r="K1754" s="14"/>
      <c r="L1754" s="14"/>
      <c r="M1754" s="24" t="str">
        <f t="shared" si="948"/>
        <v/>
      </c>
      <c r="N1754" s="24" t="str">
        <f t="shared" si="949"/>
        <v/>
      </c>
      <c r="O1754" s="24" t="str">
        <f t="shared" si="950"/>
        <v xml:space="preserve"> </v>
      </c>
      <c r="P1754" s="24">
        <f t="shared" si="951"/>
        <v>0</v>
      </c>
      <c r="Q1754" s="25">
        <f t="shared" si="952"/>
        <v>0</v>
      </c>
      <c r="R1754" s="26">
        <f t="shared" si="953"/>
        <v>0</v>
      </c>
      <c r="S1754" s="24" t="str">
        <f t="shared" si="954"/>
        <v/>
      </c>
      <c r="T1754" s="24" t="str">
        <f t="shared" si="955"/>
        <v/>
      </c>
      <c r="U1754" s="24" t="str">
        <f t="shared" si="956"/>
        <v/>
      </c>
      <c r="V1754" s="24" t="str">
        <f t="shared" si="957"/>
        <v/>
      </c>
      <c r="W1754" s="24" t="str">
        <f t="shared" si="958"/>
        <v/>
      </c>
      <c r="X1754" s="24" t="str">
        <f t="shared" si="959"/>
        <v/>
      </c>
      <c r="Y1754" s="24" t="str">
        <f t="shared" si="960"/>
        <v/>
      </c>
      <c r="Z1754" s="24" t="str">
        <f t="shared" si="961"/>
        <v/>
      </c>
      <c r="AA1754" s="24" t="b">
        <f t="shared" si="962"/>
        <v>0</v>
      </c>
      <c r="AB1754" s="34" t="str">
        <f t="shared" si="963"/>
        <v/>
      </c>
      <c r="AC1754" s="34">
        <f t="shared" si="964"/>
        <v>0</v>
      </c>
      <c r="AD1754" s="34">
        <f t="shared" si="965"/>
        <v>0</v>
      </c>
      <c r="AE1754" s="34" t="str">
        <f t="shared" si="966"/>
        <v xml:space="preserve"> 0</v>
      </c>
      <c r="AF1754" s="34">
        <f t="shared" si="967"/>
        <v>0</v>
      </c>
      <c r="AG1754" s="34">
        <f t="shared" si="968"/>
        <v>0</v>
      </c>
      <c r="AH1754" s="34" t="str">
        <f t="shared" si="969"/>
        <v/>
      </c>
      <c r="AI1754" s="172" t="str">
        <f>IF(AJ1754&lt;&gt;"",MAX(AI$3:AI1753)+1,"")</f>
        <v/>
      </c>
      <c r="AJ1754" s="172" t="str">
        <f t="shared" si="970"/>
        <v/>
      </c>
      <c r="AK1754" s="172" t="str">
        <f t="shared" si="971"/>
        <v/>
      </c>
      <c r="AL1754" s="172" t="str">
        <f t="shared" si="972"/>
        <v/>
      </c>
      <c r="AM1754" s="172" t="str">
        <f>IF(AN1754&lt;&gt;"",MAX(AM$3:AM1753)+1,"")</f>
        <v/>
      </c>
      <c r="AN1754" s="172" t="str">
        <f t="shared" si="973"/>
        <v/>
      </c>
      <c r="AO1754" s="172" t="str">
        <f t="shared" si="974"/>
        <v/>
      </c>
      <c r="AP1754" s="172" t="str">
        <f t="shared" si="975"/>
        <v/>
      </c>
      <c r="AQ1754" s="172" t="str">
        <f t="shared" si="976"/>
        <v/>
      </c>
      <c r="AR1754" s="172" t="str">
        <f>Table1[[#This Row],[Sex ]]&amp;Table1[[#This Row],[Month]]</f>
        <v/>
      </c>
    </row>
    <row r="1755" spans="2:44" x14ac:dyDescent="0.3">
      <c r="B1755" s="14"/>
      <c r="C1755" s="14"/>
      <c r="D1755" s="14"/>
      <c r="E1755" s="14"/>
      <c r="F1755" s="14"/>
      <c r="G1755" s="14"/>
      <c r="H1755" s="14"/>
      <c r="I1755" s="14"/>
      <c r="J1755" s="14"/>
      <c r="K1755" s="14"/>
      <c r="L1755" s="14"/>
      <c r="M1755" s="24" t="str">
        <f t="shared" si="948"/>
        <v/>
      </c>
      <c r="N1755" s="24" t="str">
        <f t="shared" si="949"/>
        <v/>
      </c>
      <c r="O1755" s="24" t="str">
        <f t="shared" si="950"/>
        <v xml:space="preserve"> </v>
      </c>
      <c r="P1755" s="24">
        <f t="shared" si="951"/>
        <v>0</v>
      </c>
      <c r="Q1755" s="25">
        <f t="shared" si="952"/>
        <v>0</v>
      </c>
      <c r="R1755" s="26">
        <f t="shared" si="953"/>
        <v>0</v>
      </c>
      <c r="S1755" s="24" t="str">
        <f t="shared" si="954"/>
        <v/>
      </c>
      <c r="T1755" s="24" t="str">
        <f t="shared" si="955"/>
        <v/>
      </c>
      <c r="U1755" s="24" t="str">
        <f t="shared" si="956"/>
        <v/>
      </c>
      <c r="V1755" s="24" t="str">
        <f t="shared" si="957"/>
        <v/>
      </c>
      <c r="W1755" s="24" t="str">
        <f t="shared" si="958"/>
        <v/>
      </c>
      <c r="X1755" s="24" t="str">
        <f t="shared" si="959"/>
        <v/>
      </c>
      <c r="Y1755" s="24" t="str">
        <f t="shared" si="960"/>
        <v/>
      </c>
      <c r="Z1755" s="24" t="str">
        <f t="shared" si="961"/>
        <v/>
      </c>
      <c r="AA1755" s="24" t="b">
        <f t="shared" si="962"/>
        <v>0</v>
      </c>
      <c r="AB1755" s="34" t="str">
        <f t="shared" si="963"/>
        <v/>
      </c>
      <c r="AC1755" s="34">
        <f t="shared" si="964"/>
        <v>0</v>
      </c>
      <c r="AD1755" s="34">
        <f t="shared" si="965"/>
        <v>0</v>
      </c>
      <c r="AE1755" s="34" t="str">
        <f t="shared" si="966"/>
        <v xml:space="preserve"> 0</v>
      </c>
      <c r="AF1755" s="34">
        <f t="shared" si="967"/>
        <v>0</v>
      </c>
      <c r="AG1755" s="34">
        <f t="shared" si="968"/>
        <v>0</v>
      </c>
      <c r="AH1755" s="34" t="str">
        <f t="shared" si="969"/>
        <v/>
      </c>
      <c r="AI1755" s="172" t="str">
        <f>IF(AJ1755&lt;&gt;"",MAX(AI$3:AI1754)+1,"")</f>
        <v/>
      </c>
      <c r="AJ1755" s="172" t="str">
        <f t="shared" si="970"/>
        <v/>
      </c>
      <c r="AK1755" s="172" t="str">
        <f t="shared" si="971"/>
        <v/>
      </c>
      <c r="AL1755" s="172" t="str">
        <f t="shared" si="972"/>
        <v/>
      </c>
      <c r="AM1755" s="172" t="str">
        <f>IF(AN1755&lt;&gt;"",MAX(AM$3:AM1754)+1,"")</f>
        <v/>
      </c>
      <c r="AN1755" s="172" t="str">
        <f t="shared" si="973"/>
        <v/>
      </c>
      <c r="AO1755" s="172" t="str">
        <f t="shared" si="974"/>
        <v/>
      </c>
      <c r="AP1755" s="172" t="str">
        <f t="shared" si="975"/>
        <v/>
      </c>
      <c r="AQ1755" s="172" t="str">
        <f t="shared" si="976"/>
        <v/>
      </c>
      <c r="AR1755" s="172" t="str">
        <f>Table1[[#This Row],[Sex ]]&amp;Table1[[#This Row],[Month]]</f>
        <v/>
      </c>
    </row>
    <row r="1756" spans="2:44" x14ac:dyDescent="0.3">
      <c r="B1756" s="14"/>
      <c r="C1756" s="14"/>
      <c r="D1756" s="14"/>
      <c r="E1756" s="14"/>
      <c r="F1756" s="14"/>
      <c r="G1756" s="14"/>
      <c r="H1756" s="14"/>
      <c r="I1756" s="14"/>
      <c r="J1756" s="14"/>
      <c r="K1756" s="14"/>
      <c r="L1756" s="14"/>
      <c r="M1756" s="24" t="str">
        <f t="shared" si="948"/>
        <v/>
      </c>
      <c r="N1756" s="24" t="str">
        <f t="shared" si="949"/>
        <v/>
      </c>
      <c r="O1756" s="24" t="str">
        <f t="shared" si="950"/>
        <v xml:space="preserve"> </v>
      </c>
      <c r="P1756" s="24">
        <f t="shared" si="951"/>
        <v>0</v>
      </c>
      <c r="Q1756" s="25">
        <f t="shared" si="952"/>
        <v>0</v>
      </c>
      <c r="R1756" s="26">
        <f t="shared" si="953"/>
        <v>0</v>
      </c>
      <c r="S1756" s="24" t="str">
        <f t="shared" si="954"/>
        <v/>
      </c>
      <c r="T1756" s="24" t="str">
        <f t="shared" si="955"/>
        <v/>
      </c>
      <c r="U1756" s="24" t="str">
        <f t="shared" si="956"/>
        <v/>
      </c>
      <c r="V1756" s="24" t="str">
        <f t="shared" si="957"/>
        <v/>
      </c>
      <c r="W1756" s="24" t="str">
        <f t="shared" si="958"/>
        <v/>
      </c>
      <c r="X1756" s="24" t="str">
        <f t="shared" si="959"/>
        <v/>
      </c>
      <c r="Y1756" s="24" t="str">
        <f t="shared" si="960"/>
        <v/>
      </c>
      <c r="Z1756" s="24" t="str">
        <f t="shared" si="961"/>
        <v/>
      </c>
      <c r="AA1756" s="24" t="b">
        <f t="shared" si="962"/>
        <v>0</v>
      </c>
      <c r="AB1756" s="34" t="str">
        <f t="shared" si="963"/>
        <v/>
      </c>
      <c r="AC1756" s="34">
        <f t="shared" si="964"/>
        <v>0</v>
      </c>
      <c r="AD1756" s="34">
        <f t="shared" si="965"/>
        <v>0</v>
      </c>
      <c r="AE1756" s="34" t="str">
        <f t="shared" si="966"/>
        <v xml:space="preserve"> 0</v>
      </c>
      <c r="AF1756" s="34">
        <f t="shared" si="967"/>
        <v>0</v>
      </c>
      <c r="AG1756" s="34">
        <f t="shared" si="968"/>
        <v>0</v>
      </c>
      <c r="AH1756" s="34" t="str">
        <f t="shared" si="969"/>
        <v/>
      </c>
      <c r="AI1756" s="172" t="str">
        <f>IF(AJ1756&lt;&gt;"",MAX(AI$3:AI1755)+1,"")</f>
        <v/>
      </c>
      <c r="AJ1756" s="172" t="str">
        <f t="shared" si="970"/>
        <v/>
      </c>
      <c r="AK1756" s="172" t="str">
        <f t="shared" si="971"/>
        <v/>
      </c>
      <c r="AL1756" s="172" t="str">
        <f t="shared" si="972"/>
        <v/>
      </c>
      <c r="AM1756" s="172" t="str">
        <f>IF(AN1756&lt;&gt;"",MAX(AM$3:AM1755)+1,"")</f>
        <v/>
      </c>
      <c r="AN1756" s="172" t="str">
        <f t="shared" si="973"/>
        <v/>
      </c>
      <c r="AO1756" s="172" t="str">
        <f t="shared" si="974"/>
        <v/>
      </c>
      <c r="AP1756" s="172" t="str">
        <f t="shared" si="975"/>
        <v/>
      </c>
      <c r="AQ1756" s="172" t="str">
        <f t="shared" si="976"/>
        <v/>
      </c>
      <c r="AR1756" s="172" t="str">
        <f>Table1[[#This Row],[Sex ]]&amp;Table1[[#This Row],[Month]]</f>
        <v/>
      </c>
    </row>
    <row r="1757" spans="2:44" x14ac:dyDescent="0.3">
      <c r="B1757" s="14"/>
      <c r="C1757" s="14"/>
      <c r="D1757" s="14"/>
      <c r="E1757" s="14"/>
      <c r="F1757" s="14"/>
      <c r="G1757" s="14"/>
      <c r="H1757" s="14"/>
      <c r="I1757" s="14"/>
      <c r="J1757" s="14"/>
      <c r="K1757" s="14"/>
      <c r="L1757" s="14"/>
      <c r="M1757" s="24" t="str">
        <f t="shared" si="948"/>
        <v/>
      </c>
      <c r="N1757" s="24" t="str">
        <f t="shared" si="949"/>
        <v/>
      </c>
      <c r="O1757" s="24" t="str">
        <f t="shared" si="950"/>
        <v xml:space="preserve"> </v>
      </c>
      <c r="P1757" s="24">
        <f t="shared" si="951"/>
        <v>0</v>
      </c>
      <c r="Q1757" s="25">
        <f t="shared" si="952"/>
        <v>0</v>
      </c>
      <c r="R1757" s="26">
        <f t="shared" si="953"/>
        <v>0</v>
      </c>
      <c r="S1757" s="24" t="str">
        <f t="shared" si="954"/>
        <v/>
      </c>
      <c r="T1757" s="24" t="str">
        <f t="shared" si="955"/>
        <v/>
      </c>
      <c r="U1757" s="24" t="str">
        <f t="shared" si="956"/>
        <v/>
      </c>
      <c r="V1757" s="24" t="str">
        <f t="shared" si="957"/>
        <v/>
      </c>
      <c r="W1757" s="24" t="str">
        <f t="shared" si="958"/>
        <v/>
      </c>
      <c r="X1757" s="24" t="str">
        <f t="shared" si="959"/>
        <v/>
      </c>
      <c r="Y1757" s="24" t="str">
        <f t="shared" si="960"/>
        <v/>
      </c>
      <c r="Z1757" s="24" t="str">
        <f t="shared" si="961"/>
        <v/>
      </c>
      <c r="AA1757" s="24" t="b">
        <f t="shared" si="962"/>
        <v>0</v>
      </c>
      <c r="AB1757" s="34" t="str">
        <f t="shared" si="963"/>
        <v/>
      </c>
      <c r="AC1757" s="34">
        <f t="shared" si="964"/>
        <v>0</v>
      </c>
      <c r="AD1757" s="34">
        <f t="shared" si="965"/>
        <v>0</v>
      </c>
      <c r="AE1757" s="34" t="str">
        <f t="shared" si="966"/>
        <v xml:space="preserve"> 0</v>
      </c>
      <c r="AF1757" s="34">
        <f t="shared" si="967"/>
        <v>0</v>
      </c>
      <c r="AG1757" s="34">
        <f t="shared" si="968"/>
        <v>0</v>
      </c>
      <c r="AH1757" s="34" t="str">
        <f t="shared" si="969"/>
        <v/>
      </c>
      <c r="AI1757" s="172" t="str">
        <f>IF(AJ1757&lt;&gt;"",MAX(AI$3:AI1756)+1,"")</f>
        <v/>
      </c>
      <c r="AJ1757" s="172" t="str">
        <f t="shared" si="970"/>
        <v/>
      </c>
      <c r="AK1757" s="172" t="str">
        <f t="shared" si="971"/>
        <v/>
      </c>
      <c r="AL1757" s="172" t="str">
        <f t="shared" si="972"/>
        <v/>
      </c>
      <c r="AM1757" s="172" t="str">
        <f>IF(AN1757&lt;&gt;"",MAX(AM$3:AM1756)+1,"")</f>
        <v/>
      </c>
      <c r="AN1757" s="172" t="str">
        <f t="shared" si="973"/>
        <v/>
      </c>
      <c r="AO1757" s="172" t="str">
        <f t="shared" si="974"/>
        <v/>
      </c>
      <c r="AP1757" s="172" t="str">
        <f t="shared" si="975"/>
        <v/>
      </c>
      <c r="AQ1757" s="172" t="str">
        <f t="shared" si="976"/>
        <v/>
      </c>
      <c r="AR1757" s="172" t="str">
        <f>Table1[[#This Row],[Sex ]]&amp;Table1[[#This Row],[Month]]</f>
        <v/>
      </c>
    </row>
    <row r="1758" spans="2:44" x14ac:dyDescent="0.3">
      <c r="B1758" s="14"/>
      <c r="C1758" s="14"/>
      <c r="D1758" s="14"/>
      <c r="E1758" s="14"/>
      <c r="F1758" s="14"/>
      <c r="G1758" s="14"/>
      <c r="H1758" s="14"/>
      <c r="I1758" s="14"/>
      <c r="J1758" s="14"/>
      <c r="K1758" s="14"/>
      <c r="L1758" s="14"/>
      <c r="M1758" s="24" t="str">
        <f t="shared" si="948"/>
        <v/>
      </c>
      <c r="N1758" s="24" t="str">
        <f t="shared" si="949"/>
        <v/>
      </c>
      <c r="O1758" s="24" t="str">
        <f t="shared" si="950"/>
        <v xml:space="preserve"> </v>
      </c>
      <c r="P1758" s="24">
        <f t="shared" si="951"/>
        <v>0</v>
      </c>
      <c r="Q1758" s="25">
        <f t="shared" si="952"/>
        <v>0</v>
      </c>
      <c r="R1758" s="26">
        <f t="shared" si="953"/>
        <v>0</v>
      </c>
      <c r="S1758" s="24" t="str">
        <f t="shared" si="954"/>
        <v/>
      </c>
      <c r="T1758" s="24" t="str">
        <f t="shared" si="955"/>
        <v/>
      </c>
      <c r="U1758" s="24" t="str">
        <f t="shared" si="956"/>
        <v/>
      </c>
      <c r="V1758" s="24" t="str">
        <f t="shared" si="957"/>
        <v/>
      </c>
      <c r="W1758" s="24" t="str">
        <f t="shared" si="958"/>
        <v/>
      </c>
      <c r="X1758" s="24" t="str">
        <f t="shared" si="959"/>
        <v/>
      </c>
      <c r="Y1758" s="24" t="str">
        <f t="shared" si="960"/>
        <v/>
      </c>
      <c r="Z1758" s="24" t="str">
        <f t="shared" si="961"/>
        <v/>
      </c>
      <c r="AA1758" s="24" t="b">
        <f t="shared" si="962"/>
        <v>0</v>
      </c>
      <c r="AB1758" s="34" t="str">
        <f t="shared" si="963"/>
        <v/>
      </c>
      <c r="AC1758" s="34">
        <f t="shared" si="964"/>
        <v>0</v>
      </c>
      <c r="AD1758" s="34">
        <f t="shared" si="965"/>
        <v>0</v>
      </c>
      <c r="AE1758" s="34" t="str">
        <f t="shared" si="966"/>
        <v xml:space="preserve"> 0</v>
      </c>
      <c r="AF1758" s="34">
        <f t="shared" si="967"/>
        <v>0</v>
      </c>
      <c r="AG1758" s="34">
        <f t="shared" si="968"/>
        <v>0</v>
      </c>
      <c r="AH1758" s="34" t="str">
        <f t="shared" si="969"/>
        <v/>
      </c>
      <c r="AI1758" s="172" t="str">
        <f>IF(AJ1758&lt;&gt;"",MAX(AI$3:AI1757)+1,"")</f>
        <v/>
      </c>
      <c r="AJ1758" s="172" t="str">
        <f t="shared" si="970"/>
        <v/>
      </c>
      <c r="AK1758" s="172" t="str">
        <f t="shared" si="971"/>
        <v/>
      </c>
      <c r="AL1758" s="172" t="str">
        <f t="shared" si="972"/>
        <v/>
      </c>
      <c r="AM1758" s="172" t="str">
        <f>IF(AN1758&lt;&gt;"",MAX(AM$3:AM1757)+1,"")</f>
        <v/>
      </c>
      <c r="AN1758" s="172" t="str">
        <f t="shared" si="973"/>
        <v/>
      </c>
      <c r="AO1758" s="172" t="str">
        <f t="shared" si="974"/>
        <v/>
      </c>
      <c r="AP1758" s="172" t="str">
        <f t="shared" si="975"/>
        <v/>
      </c>
      <c r="AQ1758" s="172" t="str">
        <f t="shared" si="976"/>
        <v/>
      </c>
      <c r="AR1758" s="172" t="str">
        <f>Table1[[#This Row],[Sex ]]&amp;Table1[[#This Row],[Month]]</f>
        <v/>
      </c>
    </row>
    <row r="1759" spans="2:44" x14ac:dyDescent="0.3">
      <c r="B1759" s="14"/>
      <c r="C1759" s="14"/>
      <c r="D1759" s="14"/>
      <c r="E1759" s="14"/>
      <c r="F1759" s="14"/>
      <c r="G1759" s="14"/>
      <c r="H1759" s="14"/>
      <c r="I1759" s="14"/>
      <c r="J1759" s="14"/>
      <c r="K1759" s="14"/>
      <c r="L1759" s="14"/>
      <c r="M1759" s="24" t="str">
        <f t="shared" si="948"/>
        <v/>
      </c>
      <c r="N1759" s="24" t="str">
        <f t="shared" si="949"/>
        <v/>
      </c>
      <c r="O1759" s="24" t="str">
        <f t="shared" si="950"/>
        <v xml:space="preserve"> </v>
      </c>
      <c r="P1759" s="24">
        <f t="shared" si="951"/>
        <v>0</v>
      </c>
      <c r="Q1759" s="25">
        <f t="shared" si="952"/>
        <v>0</v>
      </c>
      <c r="R1759" s="26">
        <f t="shared" si="953"/>
        <v>0</v>
      </c>
      <c r="S1759" s="24" t="str">
        <f t="shared" si="954"/>
        <v/>
      </c>
      <c r="T1759" s="24" t="str">
        <f t="shared" si="955"/>
        <v/>
      </c>
      <c r="U1759" s="24" t="str">
        <f t="shared" si="956"/>
        <v/>
      </c>
      <c r="V1759" s="24" t="str">
        <f t="shared" si="957"/>
        <v/>
      </c>
      <c r="W1759" s="24" t="str">
        <f t="shared" si="958"/>
        <v/>
      </c>
      <c r="X1759" s="24" t="str">
        <f t="shared" si="959"/>
        <v/>
      </c>
      <c r="Y1759" s="24" t="str">
        <f t="shared" si="960"/>
        <v/>
      </c>
      <c r="Z1759" s="24" t="str">
        <f t="shared" si="961"/>
        <v/>
      </c>
      <c r="AA1759" s="24" t="b">
        <f t="shared" si="962"/>
        <v>0</v>
      </c>
      <c r="AB1759" s="34" t="str">
        <f t="shared" si="963"/>
        <v/>
      </c>
      <c r="AC1759" s="34">
        <f t="shared" si="964"/>
        <v>0</v>
      </c>
      <c r="AD1759" s="34">
        <f t="shared" si="965"/>
        <v>0</v>
      </c>
      <c r="AE1759" s="34" t="str">
        <f t="shared" si="966"/>
        <v xml:space="preserve"> 0</v>
      </c>
      <c r="AF1759" s="34">
        <f t="shared" si="967"/>
        <v>0</v>
      </c>
      <c r="AG1759" s="34">
        <f t="shared" si="968"/>
        <v>0</v>
      </c>
      <c r="AH1759" s="34" t="str">
        <f t="shared" si="969"/>
        <v/>
      </c>
      <c r="AI1759" s="172" t="str">
        <f>IF(AJ1759&lt;&gt;"",MAX(AI$3:AI1758)+1,"")</f>
        <v/>
      </c>
      <c r="AJ1759" s="172" t="str">
        <f t="shared" si="970"/>
        <v/>
      </c>
      <c r="AK1759" s="172" t="str">
        <f t="shared" si="971"/>
        <v/>
      </c>
      <c r="AL1759" s="172" t="str">
        <f t="shared" si="972"/>
        <v/>
      </c>
      <c r="AM1759" s="172" t="str">
        <f>IF(AN1759&lt;&gt;"",MAX(AM$3:AM1758)+1,"")</f>
        <v/>
      </c>
      <c r="AN1759" s="172" t="str">
        <f t="shared" si="973"/>
        <v/>
      </c>
      <c r="AO1759" s="172" t="str">
        <f t="shared" si="974"/>
        <v/>
      </c>
      <c r="AP1759" s="172" t="str">
        <f t="shared" si="975"/>
        <v/>
      </c>
      <c r="AQ1759" s="172" t="str">
        <f t="shared" si="976"/>
        <v/>
      </c>
      <c r="AR1759" s="172" t="str">
        <f>Table1[[#This Row],[Sex ]]&amp;Table1[[#This Row],[Month]]</f>
        <v/>
      </c>
    </row>
    <row r="1760" spans="2:44" x14ac:dyDescent="0.3">
      <c r="B1760" s="14"/>
      <c r="C1760" s="14"/>
      <c r="D1760" s="14"/>
      <c r="E1760" s="14"/>
      <c r="F1760" s="14"/>
      <c r="G1760" s="14"/>
      <c r="H1760" s="14"/>
      <c r="I1760" s="14"/>
      <c r="J1760" s="14"/>
      <c r="K1760" s="14"/>
      <c r="L1760" s="14"/>
      <c r="M1760" s="24" t="str">
        <f t="shared" si="948"/>
        <v/>
      </c>
      <c r="N1760" s="24" t="str">
        <f t="shared" si="949"/>
        <v/>
      </c>
      <c r="O1760" s="24" t="str">
        <f t="shared" si="950"/>
        <v xml:space="preserve"> </v>
      </c>
      <c r="P1760" s="24">
        <f t="shared" si="951"/>
        <v>0</v>
      </c>
      <c r="Q1760" s="25">
        <f t="shared" si="952"/>
        <v>0</v>
      </c>
      <c r="R1760" s="26">
        <f t="shared" si="953"/>
        <v>0</v>
      </c>
      <c r="S1760" s="24" t="str">
        <f t="shared" si="954"/>
        <v/>
      </c>
      <c r="T1760" s="24" t="str">
        <f t="shared" si="955"/>
        <v/>
      </c>
      <c r="U1760" s="24" t="str">
        <f t="shared" si="956"/>
        <v/>
      </c>
      <c r="V1760" s="24" t="str">
        <f t="shared" si="957"/>
        <v/>
      </c>
      <c r="W1760" s="24" t="str">
        <f t="shared" si="958"/>
        <v/>
      </c>
      <c r="X1760" s="24" t="str">
        <f t="shared" si="959"/>
        <v/>
      </c>
      <c r="Y1760" s="24" t="str">
        <f t="shared" si="960"/>
        <v/>
      </c>
      <c r="Z1760" s="24" t="str">
        <f t="shared" si="961"/>
        <v/>
      </c>
      <c r="AA1760" s="24" t="b">
        <f t="shared" si="962"/>
        <v>0</v>
      </c>
      <c r="AB1760" s="34" t="str">
        <f t="shared" si="963"/>
        <v/>
      </c>
      <c r="AC1760" s="34">
        <f t="shared" si="964"/>
        <v>0</v>
      </c>
      <c r="AD1760" s="34">
        <f t="shared" si="965"/>
        <v>0</v>
      </c>
      <c r="AE1760" s="34" t="str">
        <f t="shared" si="966"/>
        <v xml:space="preserve"> 0</v>
      </c>
      <c r="AF1760" s="34">
        <f t="shared" si="967"/>
        <v>0</v>
      </c>
      <c r="AG1760" s="34">
        <f t="shared" si="968"/>
        <v>0</v>
      </c>
      <c r="AH1760" s="34" t="str">
        <f t="shared" si="969"/>
        <v/>
      </c>
      <c r="AI1760" s="172" t="str">
        <f>IF(AJ1760&lt;&gt;"",MAX(AI$3:AI1759)+1,"")</f>
        <v/>
      </c>
      <c r="AJ1760" s="172" t="str">
        <f t="shared" si="970"/>
        <v/>
      </c>
      <c r="AK1760" s="172" t="str">
        <f t="shared" si="971"/>
        <v/>
      </c>
      <c r="AL1760" s="172" t="str">
        <f t="shared" si="972"/>
        <v/>
      </c>
      <c r="AM1760" s="172" t="str">
        <f>IF(AN1760&lt;&gt;"",MAX(AM$3:AM1759)+1,"")</f>
        <v/>
      </c>
      <c r="AN1760" s="172" t="str">
        <f t="shared" si="973"/>
        <v/>
      </c>
      <c r="AO1760" s="172" t="str">
        <f t="shared" si="974"/>
        <v/>
      </c>
      <c r="AP1760" s="172" t="str">
        <f t="shared" si="975"/>
        <v/>
      </c>
      <c r="AQ1760" s="172" t="str">
        <f t="shared" si="976"/>
        <v/>
      </c>
      <c r="AR1760" s="172" t="str">
        <f>Table1[[#This Row],[Sex ]]&amp;Table1[[#This Row],[Month]]</f>
        <v/>
      </c>
    </row>
    <row r="1761" spans="2:44" x14ac:dyDescent="0.3">
      <c r="B1761" s="14"/>
      <c r="C1761" s="14"/>
      <c r="D1761" s="14"/>
      <c r="E1761" s="14"/>
      <c r="F1761" s="14"/>
      <c r="G1761" s="14"/>
      <c r="H1761" s="14"/>
      <c r="I1761" s="14"/>
      <c r="J1761" s="14"/>
      <c r="K1761" s="14"/>
      <c r="L1761" s="14"/>
      <c r="M1761" s="24" t="str">
        <f t="shared" si="948"/>
        <v/>
      </c>
      <c r="N1761" s="24" t="str">
        <f t="shared" si="949"/>
        <v/>
      </c>
      <c r="O1761" s="24" t="str">
        <f t="shared" si="950"/>
        <v xml:space="preserve"> </v>
      </c>
      <c r="P1761" s="24">
        <f t="shared" si="951"/>
        <v>0</v>
      </c>
      <c r="Q1761" s="25">
        <f t="shared" si="952"/>
        <v>0</v>
      </c>
      <c r="R1761" s="26">
        <f t="shared" si="953"/>
        <v>0</v>
      </c>
      <c r="S1761" s="24" t="str">
        <f t="shared" si="954"/>
        <v/>
      </c>
      <c r="T1761" s="24" t="str">
        <f t="shared" si="955"/>
        <v/>
      </c>
      <c r="U1761" s="24" t="str">
        <f t="shared" si="956"/>
        <v/>
      </c>
      <c r="V1761" s="24" t="str">
        <f t="shared" si="957"/>
        <v/>
      </c>
      <c r="W1761" s="24" t="str">
        <f t="shared" si="958"/>
        <v/>
      </c>
      <c r="X1761" s="24" t="str">
        <f t="shared" si="959"/>
        <v/>
      </c>
      <c r="Y1761" s="24" t="str">
        <f t="shared" si="960"/>
        <v/>
      </c>
      <c r="Z1761" s="24" t="str">
        <f t="shared" si="961"/>
        <v/>
      </c>
      <c r="AA1761" s="24" t="b">
        <f t="shared" si="962"/>
        <v>0</v>
      </c>
      <c r="AB1761" s="34" t="str">
        <f t="shared" si="963"/>
        <v/>
      </c>
      <c r="AC1761" s="34">
        <f t="shared" si="964"/>
        <v>0</v>
      </c>
      <c r="AD1761" s="34">
        <f t="shared" si="965"/>
        <v>0</v>
      </c>
      <c r="AE1761" s="34" t="str">
        <f t="shared" si="966"/>
        <v xml:space="preserve"> 0</v>
      </c>
      <c r="AF1761" s="34">
        <f t="shared" si="967"/>
        <v>0</v>
      </c>
      <c r="AG1761" s="34">
        <f t="shared" si="968"/>
        <v>0</v>
      </c>
      <c r="AH1761" s="34" t="str">
        <f t="shared" si="969"/>
        <v/>
      </c>
      <c r="AI1761" s="172" t="str">
        <f>IF(AJ1761&lt;&gt;"",MAX(AI$3:AI1760)+1,"")</f>
        <v/>
      </c>
      <c r="AJ1761" s="172" t="str">
        <f t="shared" si="970"/>
        <v/>
      </c>
      <c r="AK1761" s="172" t="str">
        <f t="shared" si="971"/>
        <v/>
      </c>
      <c r="AL1761" s="172" t="str">
        <f t="shared" si="972"/>
        <v/>
      </c>
      <c r="AM1761" s="172" t="str">
        <f>IF(AN1761&lt;&gt;"",MAX(AM$3:AM1760)+1,"")</f>
        <v/>
      </c>
      <c r="AN1761" s="172" t="str">
        <f t="shared" si="973"/>
        <v/>
      </c>
      <c r="AO1761" s="172" t="str">
        <f t="shared" si="974"/>
        <v/>
      </c>
      <c r="AP1761" s="172" t="str">
        <f t="shared" si="975"/>
        <v/>
      </c>
      <c r="AQ1761" s="172" t="str">
        <f t="shared" si="976"/>
        <v/>
      </c>
      <c r="AR1761" s="172" t="str">
        <f>Table1[[#This Row],[Sex ]]&amp;Table1[[#This Row],[Month]]</f>
        <v/>
      </c>
    </row>
    <row r="1762" spans="2:44" x14ac:dyDescent="0.3">
      <c r="B1762" s="14"/>
      <c r="C1762" s="14"/>
      <c r="D1762" s="14"/>
      <c r="E1762" s="14"/>
      <c r="F1762" s="14"/>
      <c r="G1762" s="14"/>
      <c r="H1762" s="14"/>
      <c r="I1762" s="14"/>
      <c r="J1762" s="14"/>
      <c r="K1762" s="14"/>
      <c r="L1762" s="14"/>
      <c r="M1762" s="24" t="str">
        <f t="shared" si="948"/>
        <v/>
      </c>
      <c r="N1762" s="24" t="str">
        <f t="shared" si="949"/>
        <v/>
      </c>
      <c r="O1762" s="24" t="str">
        <f t="shared" si="950"/>
        <v xml:space="preserve"> </v>
      </c>
      <c r="P1762" s="24">
        <f t="shared" si="951"/>
        <v>0</v>
      </c>
      <c r="Q1762" s="25">
        <f t="shared" si="952"/>
        <v>0</v>
      </c>
      <c r="R1762" s="26">
        <f t="shared" si="953"/>
        <v>0</v>
      </c>
      <c r="S1762" s="24" t="str">
        <f t="shared" si="954"/>
        <v/>
      </c>
      <c r="T1762" s="24" t="str">
        <f t="shared" si="955"/>
        <v/>
      </c>
      <c r="U1762" s="24" t="str">
        <f t="shared" si="956"/>
        <v/>
      </c>
      <c r="V1762" s="24" t="str">
        <f t="shared" si="957"/>
        <v/>
      </c>
      <c r="W1762" s="24" t="str">
        <f t="shared" si="958"/>
        <v/>
      </c>
      <c r="X1762" s="24" t="str">
        <f t="shared" si="959"/>
        <v/>
      </c>
      <c r="Y1762" s="24" t="str">
        <f t="shared" si="960"/>
        <v/>
      </c>
      <c r="Z1762" s="24" t="str">
        <f t="shared" si="961"/>
        <v/>
      </c>
      <c r="AA1762" s="24" t="b">
        <f t="shared" si="962"/>
        <v>0</v>
      </c>
      <c r="AB1762" s="34" t="str">
        <f t="shared" si="963"/>
        <v/>
      </c>
      <c r="AC1762" s="34">
        <f t="shared" si="964"/>
        <v>0</v>
      </c>
      <c r="AD1762" s="34">
        <f t="shared" si="965"/>
        <v>0</v>
      </c>
      <c r="AE1762" s="34" t="str">
        <f t="shared" si="966"/>
        <v xml:space="preserve"> 0</v>
      </c>
      <c r="AF1762" s="34">
        <f t="shared" si="967"/>
        <v>0</v>
      </c>
      <c r="AG1762" s="34">
        <f t="shared" si="968"/>
        <v>0</v>
      </c>
      <c r="AH1762" s="34" t="str">
        <f t="shared" si="969"/>
        <v/>
      </c>
      <c r="AI1762" s="172" t="str">
        <f>IF(AJ1762&lt;&gt;"",MAX(AI$3:AI1761)+1,"")</f>
        <v/>
      </c>
      <c r="AJ1762" s="172" t="str">
        <f t="shared" si="970"/>
        <v/>
      </c>
      <c r="AK1762" s="172" t="str">
        <f t="shared" si="971"/>
        <v/>
      </c>
      <c r="AL1762" s="172" t="str">
        <f t="shared" si="972"/>
        <v/>
      </c>
      <c r="AM1762" s="172" t="str">
        <f>IF(AN1762&lt;&gt;"",MAX(AM$3:AM1761)+1,"")</f>
        <v/>
      </c>
      <c r="AN1762" s="172" t="str">
        <f t="shared" si="973"/>
        <v/>
      </c>
      <c r="AO1762" s="172" t="str">
        <f t="shared" si="974"/>
        <v/>
      </c>
      <c r="AP1762" s="172" t="str">
        <f t="shared" si="975"/>
        <v/>
      </c>
      <c r="AQ1762" s="172" t="str">
        <f t="shared" si="976"/>
        <v/>
      </c>
      <c r="AR1762" s="172" t="str">
        <f>Table1[[#This Row],[Sex ]]&amp;Table1[[#This Row],[Month]]</f>
        <v/>
      </c>
    </row>
    <row r="1763" spans="2:44" x14ac:dyDescent="0.3">
      <c r="B1763" s="14"/>
      <c r="C1763" s="14"/>
      <c r="D1763" s="14"/>
      <c r="E1763" s="14"/>
      <c r="F1763" s="14"/>
      <c r="G1763" s="14"/>
      <c r="H1763" s="14"/>
      <c r="I1763" s="14"/>
      <c r="J1763" s="14"/>
      <c r="K1763" s="14"/>
      <c r="L1763" s="14"/>
      <c r="M1763" s="24" t="str">
        <f t="shared" si="948"/>
        <v/>
      </c>
      <c r="N1763" s="24" t="str">
        <f t="shared" si="949"/>
        <v/>
      </c>
      <c r="O1763" s="24" t="str">
        <f t="shared" si="950"/>
        <v xml:space="preserve"> </v>
      </c>
      <c r="P1763" s="24">
        <f t="shared" si="951"/>
        <v>0</v>
      </c>
      <c r="Q1763" s="25">
        <f t="shared" si="952"/>
        <v>0</v>
      </c>
      <c r="R1763" s="26">
        <f t="shared" si="953"/>
        <v>0</v>
      </c>
      <c r="S1763" s="24" t="str">
        <f t="shared" si="954"/>
        <v/>
      </c>
      <c r="T1763" s="24" t="str">
        <f t="shared" si="955"/>
        <v/>
      </c>
      <c r="U1763" s="24" t="str">
        <f t="shared" si="956"/>
        <v/>
      </c>
      <c r="V1763" s="24" t="str">
        <f t="shared" si="957"/>
        <v/>
      </c>
      <c r="W1763" s="24" t="str">
        <f t="shared" si="958"/>
        <v/>
      </c>
      <c r="X1763" s="24" t="str">
        <f t="shared" si="959"/>
        <v/>
      </c>
      <c r="Y1763" s="24" t="str">
        <f t="shared" si="960"/>
        <v/>
      </c>
      <c r="Z1763" s="24" t="str">
        <f t="shared" si="961"/>
        <v/>
      </c>
      <c r="AA1763" s="24" t="b">
        <f t="shared" si="962"/>
        <v>0</v>
      </c>
      <c r="AB1763" s="34" t="str">
        <f t="shared" si="963"/>
        <v/>
      </c>
      <c r="AC1763" s="34">
        <f t="shared" si="964"/>
        <v>0</v>
      </c>
      <c r="AD1763" s="34">
        <f t="shared" si="965"/>
        <v>0</v>
      </c>
      <c r="AE1763" s="34" t="str">
        <f t="shared" si="966"/>
        <v xml:space="preserve"> 0</v>
      </c>
      <c r="AF1763" s="34">
        <f t="shared" si="967"/>
        <v>0</v>
      </c>
      <c r="AG1763" s="34">
        <f t="shared" si="968"/>
        <v>0</v>
      </c>
      <c r="AH1763" s="34" t="str">
        <f t="shared" si="969"/>
        <v/>
      </c>
      <c r="AI1763" s="172" t="str">
        <f>IF(AJ1763&lt;&gt;"",MAX(AI$3:AI1762)+1,"")</f>
        <v/>
      </c>
      <c r="AJ1763" s="172" t="str">
        <f t="shared" si="970"/>
        <v/>
      </c>
      <c r="AK1763" s="172" t="str">
        <f t="shared" si="971"/>
        <v/>
      </c>
      <c r="AL1763" s="172" t="str">
        <f t="shared" si="972"/>
        <v/>
      </c>
      <c r="AM1763" s="172" t="str">
        <f>IF(AN1763&lt;&gt;"",MAX(AM$3:AM1762)+1,"")</f>
        <v/>
      </c>
      <c r="AN1763" s="172" t="str">
        <f t="shared" si="973"/>
        <v/>
      </c>
      <c r="AO1763" s="172" t="str">
        <f t="shared" si="974"/>
        <v/>
      </c>
      <c r="AP1763" s="172" t="str">
        <f t="shared" si="975"/>
        <v/>
      </c>
      <c r="AQ1763" s="172" t="str">
        <f t="shared" si="976"/>
        <v/>
      </c>
      <c r="AR1763" s="172" t="str">
        <f>Table1[[#This Row],[Sex ]]&amp;Table1[[#This Row],[Month]]</f>
        <v/>
      </c>
    </row>
    <row r="1764" spans="2:44" x14ac:dyDescent="0.3">
      <c r="B1764" s="14"/>
      <c r="C1764" s="14"/>
      <c r="D1764" s="14"/>
      <c r="E1764" s="14"/>
      <c r="F1764" s="14"/>
      <c r="G1764" s="14"/>
      <c r="H1764" s="14"/>
      <c r="I1764" s="14"/>
      <c r="J1764" s="14"/>
      <c r="K1764" s="14"/>
      <c r="L1764" s="14"/>
      <c r="M1764" s="24" t="str">
        <f t="shared" si="948"/>
        <v/>
      </c>
      <c r="N1764" s="24" t="str">
        <f t="shared" si="949"/>
        <v/>
      </c>
      <c r="O1764" s="24" t="str">
        <f t="shared" si="950"/>
        <v xml:space="preserve"> </v>
      </c>
      <c r="P1764" s="24">
        <f t="shared" si="951"/>
        <v>0</v>
      </c>
      <c r="Q1764" s="25">
        <f t="shared" si="952"/>
        <v>0</v>
      </c>
      <c r="R1764" s="26">
        <f t="shared" si="953"/>
        <v>0</v>
      </c>
      <c r="S1764" s="24" t="str">
        <f t="shared" si="954"/>
        <v/>
      </c>
      <c r="T1764" s="24" t="str">
        <f t="shared" si="955"/>
        <v/>
      </c>
      <c r="U1764" s="24" t="str">
        <f t="shared" si="956"/>
        <v/>
      </c>
      <c r="V1764" s="24" t="str">
        <f t="shared" si="957"/>
        <v/>
      </c>
      <c r="W1764" s="24" t="str">
        <f t="shared" si="958"/>
        <v/>
      </c>
      <c r="X1764" s="24" t="str">
        <f t="shared" si="959"/>
        <v/>
      </c>
      <c r="Y1764" s="24" t="str">
        <f t="shared" si="960"/>
        <v/>
      </c>
      <c r="Z1764" s="24" t="str">
        <f t="shared" si="961"/>
        <v/>
      </c>
      <c r="AA1764" s="24" t="b">
        <f t="shared" si="962"/>
        <v>0</v>
      </c>
      <c r="AB1764" s="34" t="str">
        <f t="shared" si="963"/>
        <v/>
      </c>
      <c r="AC1764" s="34">
        <f t="shared" si="964"/>
        <v>0</v>
      </c>
      <c r="AD1764" s="34">
        <f t="shared" si="965"/>
        <v>0</v>
      </c>
      <c r="AE1764" s="34" t="str">
        <f t="shared" si="966"/>
        <v xml:space="preserve"> 0</v>
      </c>
      <c r="AF1764" s="34">
        <f t="shared" si="967"/>
        <v>0</v>
      </c>
      <c r="AG1764" s="34">
        <f t="shared" si="968"/>
        <v>0</v>
      </c>
      <c r="AH1764" s="34" t="str">
        <f t="shared" si="969"/>
        <v/>
      </c>
      <c r="AI1764" s="172" t="str">
        <f>IF(AJ1764&lt;&gt;"",MAX(AI$3:AI1763)+1,"")</f>
        <v/>
      </c>
      <c r="AJ1764" s="172" t="str">
        <f t="shared" si="970"/>
        <v/>
      </c>
      <c r="AK1764" s="172" t="str">
        <f t="shared" si="971"/>
        <v/>
      </c>
      <c r="AL1764" s="172" t="str">
        <f t="shared" si="972"/>
        <v/>
      </c>
      <c r="AM1764" s="172" t="str">
        <f>IF(AN1764&lt;&gt;"",MAX(AM$3:AM1763)+1,"")</f>
        <v/>
      </c>
      <c r="AN1764" s="172" t="str">
        <f t="shared" si="973"/>
        <v/>
      </c>
      <c r="AO1764" s="172" t="str">
        <f t="shared" si="974"/>
        <v/>
      </c>
      <c r="AP1764" s="172" t="str">
        <f t="shared" si="975"/>
        <v/>
      </c>
      <c r="AQ1764" s="172" t="str">
        <f t="shared" si="976"/>
        <v/>
      </c>
      <c r="AR1764" s="172" t="str">
        <f>Table1[[#This Row],[Sex ]]&amp;Table1[[#This Row],[Month]]</f>
        <v/>
      </c>
    </row>
    <row r="1765" spans="2:44" x14ac:dyDescent="0.3">
      <c r="B1765" s="14"/>
      <c r="C1765" s="14"/>
      <c r="D1765" s="14"/>
      <c r="E1765" s="14"/>
      <c r="F1765" s="14"/>
      <c r="G1765" s="14"/>
      <c r="H1765" s="14"/>
      <c r="I1765" s="14"/>
      <c r="J1765" s="14"/>
      <c r="K1765" s="14"/>
      <c r="L1765" s="14"/>
      <c r="M1765" s="24" t="str">
        <f t="shared" si="948"/>
        <v/>
      </c>
      <c r="N1765" s="24" t="str">
        <f t="shared" si="949"/>
        <v/>
      </c>
      <c r="O1765" s="24" t="str">
        <f t="shared" si="950"/>
        <v xml:space="preserve"> </v>
      </c>
      <c r="P1765" s="24">
        <f t="shared" si="951"/>
        <v>0</v>
      </c>
      <c r="Q1765" s="25">
        <f t="shared" si="952"/>
        <v>0</v>
      </c>
      <c r="R1765" s="26">
        <f t="shared" si="953"/>
        <v>0</v>
      </c>
      <c r="S1765" s="24" t="str">
        <f t="shared" si="954"/>
        <v/>
      </c>
      <c r="T1765" s="24" t="str">
        <f t="shared" si="955"/>
        <v/>
      </c>
      <c r="U1765" s="24" t="str">
        <f t="shared" si="956"/>
        <v/>
      </c>
      <c r="V1765" s="24" t="str">
        <f t="shared" si="957"/>
        <v/>
      </c>
      <c r="W1765" s="24" t="str">
        <f t="shared" si="958"/>
        <v/>
      </c>
      <c r="X1765" s="24" t="str">
        <f t="shared" si="959"/>
        <v/>
      </c>
      <c r="Y1765" s="24" t="str">
        <f t="shared" si="960"/>
        <v/>
      </c>
      <c r="Z1765" s="24" t="str">
        <f t="shared" si="961"/>
        <v/>
      </c>
      <c r="AA1765" s="24" t="b">
        <f t="shared" si="962"/>
        <v>0</v>
      </c>
      <c r="AB1765" s="34" t="str">
        <f t="shared" si="963"/>
        <v/>
      </c>
      <c r="AC1765" s="34">
        <f t="shared" si="964"/>
        <v>0</v>
      </c>
      <c r="AD1765" s="34">
        <f t="shared" si="965"/>
        <v>0</v>
      </c>
      <c r="AE1765" s="34" t="str">
        <f t="shared" si="966"/>
        <v xml:space="preserve"> 0</v>
      </c>
      <c r="AF1765" s="34">
        <f t="shared" si="967"/>
        <v>0</v>
      </c>
      <c r="AG1765" s="34">
        <f t="shared" si="968"/>
        <v>0</v>
      </c>
      <c r="AH1765" s="34" t="str">
        <f t="shared" si="969"/>
        <v/>
      </c>
      <c r="AI1765" s="172" t="str">
        <f>IF(AJ1765&lt;&gt;"",MAX(AI$3:AI1764)+1,"")</f>
        <v/>
      </c>
      <c r="AJ1765" s="172" t="str">
        <f t="shared" si="970"/>
        <v/>
      </c>
      <c r="AK1765" s="172" t="str">
        <f t="shared" si="971"/>
        <v/>
      </c>
      <c r="AL1765" s="172" t="str">
        <f t="shared" si="972"/>
        <v/>
      </c>
      <c r="AM1765" s="172" t="str">
        <f>IF(AN1765&lt;&gt;"",MAX(AM$3:AM1764)+1,"")</f>
        <v/>
      </c>
      <c r="AN1765" s="172" t="str">
        <f t="shared" si="973"/>
        <v/>
      </c>
      <c r="AO1765" s="172" t="str">
        <f t="shared" si="974"/>
        <v/>
      </c>
      <c r="AP1765" s="172" t="str">
        <f t="shared" si="975"/>
        <v/>
      </c>
      <c r="AQ1765" s="172" t="str">
        <f t="shared" si="976"/>
        <v/>
      </c>
      <c r="AR1765" s="172" t="str">
        <f>Table1[[#This Row],[Sex ]]&amp;Table1[[#This Row],[Month]]</f>
        <v/>
      </c>
    </row>
    <row r="1766" spans="2:44" x14ac:dyDescent="0.3">
      <c r="B1766" s="14"/>
      <c r="C1766" s="14"/>
      <c r="D1766" s="14"/>
      <c r="E1766" s="14"/>
      <c r="F1766" s="14"/>
      <c r="G1766" s="14"/>
      <c r="H1766" s="14"/>
      <c r="I1766" s="14"/>
      <c r="J1766" s="14"/>
      <c r="K1766" s="14"/>
      <c r="L1766" s="14"/>
      <c r="M1766" s="24" t="str">
        <f t="shared" si="948"/>
        <v/>
      </c>
      <c r="N1766" s="24" t="str">
        <f t="shared" si="949"/>
        <v/>
      </c>
      <c r="O1766" s="24" t="str">
        <f t="shared" si="950"/>
        <v xml:space="preserve"> </v>
      </c>
      <c r="P1766" s="24">
        <f t="shared" si="951"/>
        <v>0</v>
      </c>
      <c r="Q1766" s="25">
        <f t="shared" si="952"/>
        <v>0</v>
      </c>
      <c r="R1766" s="26">
        <f t="shared" si="953"/>
        <v>0</v>
      </c>
      <c r="S1766" s="24" t="str">
        <f t="shared" si="954"/>
        <v/>
      </c>
      <c r="T1766" s="24" t="str">
        <f t="shared" si="955"/>
        <v/>
      </c>
      <c r="U1766" s="24" t="str">
        <f t="shared" si="956"/>
        <v/>
      </c>
      <c r="V1766" s="24" t="str">
        <f t="shared" si="957"/>
        <v/>
      </c>
      <c r="W1766" s="24" t="str">
        <f t="shared" si="958"/>
        <v/>
      </c>
      <c r="X1766" s="24" t="str">
        <f t="shared" si="959"/>
        <v/>
      </c>
      <c r="Y1766" s="24" t="str">
        <f t="shared" si="960"/>
        <v/>
      </c>
      <c r="Z1766" s="24" t="str">
        <f t="shared" si="961"/>
        <v/>
      </c>
      <c r="AA1766" s="24" t="b">
        <f t="shared" si="962"/>
        <v>0</v>
      </c>
      <c r="AB1766" s="34" t="str">
        <f t="shared" si="963"/>
        <v/>
      </c>
      <c r="AC1766" s="34">
        <f t="shared" si="964"/>
        <v>0</v>
      </c>
      <c r="AD1766" s="34">
        <f t="shared" si="965"/>
        <v>0</v>
      </c>
      <c r="AE1766" s="34" t="str">
        <f t="shared" si="966"/>
        <v xml:space="preserve"> 0</v>
      </c>
      <c r="AF1766" s="34">
        <f t="shared" si="967"/>
        <v>0</v>
      </c>
      <c r="AG1766" s="34">
        <f t="shared" si="968"/>
        <v>0</v>
      </c>
      <c r="AH1766" s="34" t="str">
        <f t="shared" si="969"/>
        <v/>
      </c>
      <c r="AI1766" s="172" t="str">
        <f>IF(AJ1766&lt;&gt;"",MAX(AI$3:AI1765)+1,"")</f>
        <v/>
      </c>
      <c r="AJ1766" s="172" t="str">
        <f t="shared" si="970"/>
        <v/>
      </c>
      <c r="AK1766" s="172" t="str">
        <f t="shared" si="971"/>
        <v/>
      </c>
      <c r="AL1766" s="172" t="str">
        <f t="shared" si="972"/>
        <v/>
      </c>
      <c r="AM1766" s="172" t="str">
        <f>IF(AN1766&lt;&gt;"",MAX(AM$3:AM1765)+1,"")</f>
        <v/>
      </c>
      <c r="AN1766" s="172" t="str">
        <f t="shared" si="973"/>
        <v/>
      </c>
      <c r="AO1766" s="172" t="str">
        <f t="shared" si="974"/>
        <v/>
      </c>
      <c r="AP1766" s="172" t="str">
        <f t="shared" si="975"/>
        <v/>
      </c>
      <c r="AQ1766" s="172" t="str">
        <f t="shared" si="976"/>
        <v/>
      </c>
      <c r="AR1766" s="172" t="str">
        <f>Table1[[#This Row],[Sex ]]&amp;Table1[[#This Row],[Month]]</f>
        <v/>
      </c>
    </row>
    <row r="1767" spans="2:44" x14ac:dyDescent="0.3">
      <c r="B1767" s="14"/>
      <c r="C1767" s="14"/>
      <c r="D1767" s="14"/>
      <c r="E1767" s="14"/>
      <c r="F1767" s="14"/>
      <c r="G1767" s="14"/>
      <c r="H1767" s="14"/>
      <c r="I1767" s="14"/>
      <c r="J1767" s="14"/>
      <c r="K1767" s="14"/>
      <c r="L1767" s="14"/>
      <c r="M1767" s="24" t="str">
        <f t="shared" si="948"/>
        <v/>
      </c>
      <c r="N1767" s="24" t="str">
        <f t="shared" si="949"/>
        <v/>
      </c>
      <c r="O1767" s="24" t="str">
        <f t="shared" si="950"/>
        <v xml:space="preserve"> </v>
      </c>
      <c r="P1767" s="24">
        <f t="shared" si="951"/>
        <v>0</v>
      </c>
      <c r="Q1767" s="25">
        <f t="shared" si="952"/>
        <v>0</v>
      </c>
      <c r="R1767" s="26">
        <f t="shared" si="953"/>
        <v>0</v>
      </c>
      <c r="S1767" s="24" t="str">
        <f t="shared" si="954"/>
        <v/>
      </c>
      <c r="T1767" s="24" t="str">
        <f t="shared" si="955"/>
        <v/>
      </c>
      <c r="U1767" s="24" t="str">
        <f t="shared" si="956"/>
        <v/>
      </c>
      <c r="V1767" s="24" t="str">
        <f t="shared" si="957"/>
        <v/>
      </c>
      <c r="W1767" s="24" t="str">
        <f t="shared" si="958"/>
        <v/>
      </c>
      <c r="X1767" s="24" t="str">
        <f t="shared" si="959"/>
        <v/>
      </c>
      <c r="Y1767" s="24" t="str">
        <f t="shared" si="960"/>
        <v/>
      </c>
      <c r="Z1767" s="24" t="str">
        <f t="shared" si="961"/>
        <v/>
      </c>
      <c r="AA1767" s="24" t="b">
        <f t="shared" si="962"/>
        <v>0</v>
      </c>
      <c r="AB1767" s="34" t="str">
        <f t="shared" si="963"/>
        <v/>
      </c>
      <c r="AC1767" s="34">
        <f t="shared" si="964"/>
        <v>0</v>
      </c>
      <c r="AD1767" s="34">
        <f t="shared" si="965"/>
        <v>0</v>
      </c>
      <c r="AE1767" s="34" t="str">
        <f t="shared" si="966"/>
        <v xml:space="preserve"> 0</v>
      </c>
      <c r="AF1767" s="34">
        <f t="shared" si="967"/>
        <v>0</v>
      </c>
      <c r="AG1767" s="34">
        <f t="shared" si="968"/>
        <v>0</v>
      </c>
      <c r="AH1767" s="34" t="str">
        <f t="shared" si="969"/>
        <v/>
      </c>
      <c r="AI1767" s="172" t="str">
        <f>IF(AJ1767&lt;&gt;"",MAX(AI$3:AI1766)+1,"")</f>
        <v/>
      </c>
      <c r="AJ1767" s="172" t="str">
        <f t="shared" si="970"/>
        <v/>
      </c>
      <c r="AK1767" s="172" t="str">
        <f t="shared" si="971"/>
        <v/>
      </c>
      <c r="AL1767" s="172" t="str">
        <f t="shared" si="972"/>
        <v/>
      </c>
      <c r="AM1767" s="172" t="str">
        <f>IF(AN1767&lt;&gt;"",MAX(AM$3:AM1766)+1,"")</f>
        <v/>
      </c>
      <c r="AN1767" s="172" t="str">
        <f t="shared" si="973"/>
        <v/>
      </c>
      <c r="AO1767" s="172" t="str">
        <f t="shared" si="974"/>
        <v/>
      </c>
      <c r="AP1767" s="172" t="str">
        <f t="shared" si="975"/>
        <v/>
      </c>
      <c r="AQ1767" s="172" t="str">
        <f t="shared" si="976"/>
        <v/>
      </c>
      <c r="AR1767" s="172" t="str">
        <f>Table1[[#This Row],[Sex ]]&amp;Table1[[#This Row],[Month]]</f>
        <v/>
      </c>
    </row>
    <row r="1768" spans="2:44" x14ac:dyDescent="0.3">
      <c r="B1768" s="14"/>
      <c r="C1768" s="14"/>
      <c r="D1768" s="14"/>
      <c r="E1768" s="14"/>
      <c r="F1768" s="14"/>
      <c r="G1768" s="14"/>
      <c r="H1768" s="14"/>
      <c r="I1768" s="14"/>
      <c r="J1768" s="14"/>
      <c r="K1768" s="14"/>
      <c r="L1768" s="14"/>
      <c r="M1768" s="24" t="str">
        <f t="shared" si="948"/>
        <v/>
      </c>
      <c r="N1768" s="24" t="str">
        <f t="shared" si="949"/>
        <v/>
      </c>
      <c r="O1768" s="24" t="str">
        <f t="shared" si="950"/>
        <v xml:space="preserve"> </v>
      </c>
      <c r="P1768" s="24">
        <f t="shared" si="951"/>
        <v>0</v>
      </c>
      <c r="Q1768" s="25">
        <f t="shared" si="952"/>
        <v>0</v>
      </c>
      <c r="R1768" s="26">
        <f t="shared" si="953"/>
        <v>0</v>
      </c>
      <c r="S1768" s="24" t="str">
        <f t="shared" si="954"/>
        <v/>
      </c>
      <c r="T1768" s="24" t="str">
        <f t="shared" si="955"/>
        <v/>
      </c>
      <c r="U1768" s="24" t="str">
        <f t="shared" si="956"/>
        <v/>
      </c>
      <c r="V1768" s="24" t="str">
        <f t="shared" si="957"/>
        <v/>
      </c>
      <c r="W1768" s="24" t="str">
        <f t="shared" si="958"/>
        <v/>
      </c>
      <c r="X1768" s="24" t="str">
        <f t="shared" si="959"/>
        <v/>
      </c>
      <c r="Y1768" s="24" t="str">
        <f t="shared" si="960"/>
        <v/>
      </c>
      <c r="Z1768" s="24" t="str">
        <f t="shared" si="961"/>
        <v/>
      </c>
      <c r="AA1768" s="24" t="b">
        <f t="shared" si="962"/>
        <v>0</v>
      </c>
      <c r="AB1768" s="34" t="str">
        <f t="shared" si="963"/>
        <v/>
      </c>
      <c r="AC1768" s="34">
        <f t="shared" si="964"/>
        <v>0</v>
      </c>
      <c r="AD1768" s="34">
        <f t="shared" si="965"/>
        <v>0</v>
      </c>
      <c r="AE1768" s="34" t="str">
        <f t="shared" si="966"/>
        <v xml:space="preserve"> 0</v>
      </c>
      <c r="AF1768" s="34">
        <f t="shared" si="967"/>
        <v>0</v>
      </c>
      <c r="AG1768" s="34">
        <f t="shared" si="968"/>
        <v>0</v>
      </c>
      <c r="AH1768" s="34" t="str">
        <f t="shared" si="969"/>
        <v/>
      </c>
      <c r="AI1768" s="172" t="str">
        <f>IF(AJ1768&lt;&gt;"",MAX(AI$3:AI1767)+1,"")</f>
        <v/>
      </c>
      <c r="AJ1768" s="172" t="str">
        <f t="shared" si="970"/>
        <v/>
      </c>
      <c r="AK1768" s="172" t="str">
        <f t="shared" si="971"/>
        <v/>
      </c>
      <c r="AL1768" s="172" t="str">
        <f t="shared" si="972"/>
        <v/>
      </c>
      <c r="AM1768" s="172" t="str">
        <f>IF(AN1768&lt;&gt;"",MAX(AM$3:AM1767)+1,"")</f>
        <v/>
      </c>
      <c r="AN1768" s="172" t="str">
        <f t="shared" si="973"/>
        <v/>
      </c>
      <c r="AO1768" s="172" t="str">
        <f t="shared" si="974"/>
        <v/>
      </c>
      <c r="AP1768" s="172" t="str">
        <f t="shared" si="975"/>
        <v/>
      </c>
      <c r="AQ1768" s="172" t="str">
        <f t="shared" si="976"/>
        <v/>
      </c>
      <c r="AR1768" s="172" t="str">
        <f>Table1[[#This Row],[Sex ]]&amp;Table1[[#This Row],[Month]]</f>
        <v/>
      </c>
    </row>
    <row r="1769" spans="2:44" x14ac:dyDescent="0.3">
      <c r="B1769" s="14"/>
      <c r="C1769" s="14"/>
      <c r="D1769" s="14"/>
      <c r="E1769" s="14"/>
      <c r="F1769" s="14"/>
      <c r="G1769" s="14"/>
      <c r="H1769" s="14"/>
      <c r="I1769" s="14"/>
      <c r="J1769" s="14"/>
      <c r="K1769" s="14"/>
      <c r="L1769" s="14"/>
      <c r="M1769" s="24" t="str">
        <f t="shared" si="948"/>
        <v/>
      </c>
      <c r="N1769" s="24" t="str">
        <f t="shared" si="949"/>
        <v/>
      </c>
      <c r="O1769" s="24" t="str">
        <f t="shared" si="950"/>
        <v xml:space="preserve"> </v>
      </c>
      <c r="P1769" s="24">
        <f t="shared" si="951"/>
        <v>0</v>
      </c>
      <c r="Q1769" s="25">
        <f t="shared" si="952"/>
        <v>0</v>
      </c>
      <c r="R1769" s="26">
        <f t="shared" si="953"/>
        <v>0</v>
      </c>
      <c r="S1769" s="24" t="str">
        <f t="shared" si="954"/>
        <v/>
      </c>
      <c r="T1769" s="24" t="str">
        <f t="shared" si="955"/>
        <v/>
      </c>
      <c r="U1769" s="24" t="str">
        <f t="shared" si="956"/>
        <v/>
      </c>
      <c r="V1769" s="24" t="str">
        <f t="shared" si="957"/>
        <v/>
      </c>
      <c r="W1769" s="24" t="str">
        <f t="shared" si="958"/>
        <v/>
      </c>
      <c r="X1769" s="24" t="str">
        <f t="shared" si="959"/>
        <v/>
      </c>
      <c r="Y1769" s="24" t="str">
        <f t="shared" si="960"/>
        <v/>
      </c>
      <c r="Z1769" s="24" t="str">
        <f t="shared" si="961"/>
        <v/>
      </c>
      <c r="AA1769" s="24" t="b">
        <f t="shared" si="962"/>
        <v>0</v>
      </c>
      <c r="AB1769" s="34" t="str">
        <f t="shared" si="963"/>
        <v/>
      </c>
      <c r="AC1769" s="34">
        <f t="shared" si="964"/>
        <v>0</v>
      </c>
      <c r="AD1769" s="34">
        <f t="shared" si="965"/>
        <v>0</v>
      </c>
      <c r="AE1769" s="34" t="str">
        <f t="shared" si="966"/>
        <v xml:space="preserve"> 0</v>
      </c>
      <c r="AF1769" s="34">
        <f t="shared" si="967"/>
        <v>0</v>
      </c>
      <c r="AG1769" s="34">
        <f t="shared" si="968"/>
        <v>0</v>
      </c>
      <c r="AH1769" s="34" t="str">
        <f t="shared" si="969"/>
        <v/>
      </c>
      <c r="AI1769" s="172" t="str">
        <f>IF(AJ1769&lt;&gt;"",MAX(AI$3:AI1768)+1,"")</f>
        <v/>
      </c>
      <c r="AJ1769" s="172" t="str">
        <f t="shared" si="970"/>
        <v/>
      </c>
      <c r="AK1769" s="172" t="str">
        <f t="shared" si="971"/>
        <v/>
      </c>
      <c r="AL1769" s="172" t="str">
        <f t="shared" si="972"/>
        <v/>
      </c>
      <c r="AM1769" s="172" t="str">
        <f>IF(AN1769&lt;&gt;"",MAX(AM$3:AM1768)+1,"")</f>
        <v/>
      </c>
      <c r="AN1769" s="172" t="str">
        <f t="shared" si="973"/>
        <v/>
      </c>
      <c r="AO1769" s="172" t="str">
        <f t="shared" si="974"/>
        <v/>
      </c>
      <c r="AP1769" s="172" t="str">
        <f t="shared" si="975"/>
        <v/>
      </c>
      <c r="AQ1769" s="172" t="str">
        <f t="shared" si="976"/>
        <v/>
      </c>
      <c r="AR1769" s="172" t="str">
        <f>Table1[[#This Row],[Sex ]]&amp;Table1[[#This Row],[Month]]</f>
        <v/>
      </c>
    </row>
    <row r="1770" spans="2:44" x14ac:dyDescent="0.3">
      <c r="B1770" s="14"/>
      <c r="C1770" s="14"/>
      <c r="D1770" s="14"/>
      <c r="E1770" s="14"/>
      <c r="F1770" s="14"/>
      <c r="G1770" s="14"/>
      <c r="H1770" s="14"/>
      <c r="I1770" s="14"/>
      <c r="J1770" s="14"/>
      <c r="K1770" s="14"/>
      <c r="L1770" s="14"/>
      <c r="M1770" s="24" t="str">
        <f t="shared" si="948"/>
        <v/>
      </c>
      <c r="N1770" s="24" t="str">
        <f t="shared" si="949"/>
        <v/>
      </c>
      <c r="O1770" s="24" t="str">
        <f t="shared" si="950"/>
        <v xml:space="preserve"> </v>
      </c>
      <c r="P1770" s="24">
        <f t="shared" si="951"/>
        <v>0</v>
      </c>
      <c r="Q1770" s="25">
        <f t="shared" si="952"/>
        <v>0</v>
      </c>
      <c r="R1770" s="26">
        <f t="shared" si="953"/>
        <v>0</v>
      </c>
      <c r="S1770" s="24" t="str">
        <f t="shared" si="954"/>
        <v/>
      </c>
      <c r="T1770" s="24" t="str">
        <f t="shared" si="955"/>
        <v/>
      </c>
      <c r="U1770" s="24" t="str">
        <f t="shared" si="956"/>
        <v/>
      </c>
      <c r="V1770" s="24" t="str">
        <f t="shared" si="957"/>
        <v/>
      </c>
      <c r="W1770" s="24" t="str">
        <f t="shared" si="958"/>
        <v/>
      </c>
      <c r="X1770" s="24" t="str">
        <f t="shared" si="959"/>
        <v/>
      </c>
      <c r="Y1770" s="24" t="str">
        <f t="shared" si="960"/>
        <v/>
      </c>
      <c r="Z1770" s="24" t="str">
        <f t="shared" si="961"/>
        <v/>
      </c>
      <c r="AA1770" s="24" t="b">
        <f t="shared" si="962"/>
        <v>0</v>
      </c>
      <c r="AB1770" s="34" t="str">
        <f t="shared" si="963"/>
        <v/>
      </c>
      <c r="AC1770" s="34">
        <f t="shared" si="964"/>
        <v>0</v>
      </c>
      <c r="AD1770" s="34">
        <f t="shared" si="965"/>
        <v>0</v>
      </c>
      <c r="AE1770" s="34" t="str">
        <f t="shared" si="966"/>
        <v xml:space="preserve"> 0</v>
      </c>
      <c r="AF1770" s="34">
        <f t="shared" si="967"/>
        <v>0</v>
      </c>
      <c r="AG1770" s="34">
        <f t="shared" si="968"/>
        <v>0</v>
      </c>
      <c r="AH1770" s="34" t="str">
        <f t="shared" si="969"/>
        <v/>
      </c>
      <c r="AI1770" s="172" t="str">
        <f>IF(AJ1770&lt;&gt;"",MAX(AI$3:AI1769)+1,"")</f>
        <v/>
      </c>
      <c r="AJ1770" s="172" t="str">
        <f t="shared" si="970"/>
        <v/>
      </c>
      <c r="AK1770" s="172" t="str">
        <f t="shared" si="971"/>
        <v/>
      </c>
      <c r="AL1770" s="172" t="str">
        <f t="shared" si="972"/>
        <v/>
      </c>
      <c r="AM1770" s="172" t="str">
        <f>IF(AN1770&lt;&gt;"",MAX(AM$3:AM1769)+1,"")</f>
        <v/>
      </c>
      <c r="AN1770" s="172" t="str">
        <f t="shared" si="973"/>
        <v/>
      </c>
      <c r="AO1770" s="172" t="str">
        <f t="shared" si="974"/>
        <v/>
      </c>
      <c r="AP1770" s="172" t="str">
        <f t="shared" si="975"/>
        <v/>
      </c>
      <c r="AQ1770" s="172" t="str">
        <f t="shared" si="976"/>
        <v/>
      </c>
      <c r="AR1770" s="172" t="str">
        <f>Table1[[#This Row],[Sex ]]&amp;Table1[[#This Row],[Month]]</f>
        <v/>
      </c>
    </row>
    <row r="1771" spans="2:44" x14ac:dyDescent="0.3">
      <c r="B1771" s="14"/>
      <c r="C1771" s="14"/>
      <c r="D1771" s="14"/>
      <c r="E1771" s="14"/>
      <c r="F1771" s="14"/>
      <c r="G1771" s="14"/>
      <c r="H1771" s="14"/>
      <c r="I1771" s="14"/>
      <c r="J1771" s="14"/>
      <c r="K1771" s="14"/>
      <c r="L1771" s="14"/>
      <c r="M1771" s="24" t="str">
        <f t="shared" ref="M1771:M1834" si="977">IF(I3771&lt;&gt;"",IF(SUM(I3771:I3771)&lt;99,IF(I3771=J3771,I3771,""),""),"")</f>
        <v/>
      </c>
      <c r="N1771" s="24" t="str">
        <f t="shared" ref="N1771:N1834" si="978">IF(H3771&lt;&gt;"",IF(H3771&lt;4,1,IF(H3771&lt;7,2,IF(H3771&lt;10,3,4))),"")</f>
        <v/>
      </c>
      <c r="O1771" s="24" t="str">
        <f t="shared" ref="O1771:O1834" si="979">IF(SUM(I3771:I3771)&lt;99,J3771&amp;" "&amp;I3771,99&amp;" "&amp;99)</f>
        <v xml:space="preserve"> </v>
      </c>
      <c r="P1771" s="24">
        <f t="shared" ref="P1771:P1834" si="980">(J3771+I3771)/2</f>
        <v>0</v>
      </c>
      <c r="Q1771" s="25">
        <f t="shared" ref="Q1771:Q1834" si="981">IF(SUM(I3771:J3771)&lt;99,(I3771-P1771)^2+(J3771-P1771)^2,0)</f>
        <v>0</v>
      </c>
      <c r="R1771" s="26">
        <f t="shared" ref="R1771:R1834" si="982">IF(SUM(I3771:I3771)&lt;99,IF(J3771=0,IF(I3771=0,0,((Q1771)^0.5)/P1771),((Q1771)^0.5)/P1771),"")</f>
        <v>0</v>
      </c>
      <c r="S1771" s="24" t="str">
        <f t="shared" ref="S1771:S1834" si="983">IF(SUM(I3771+J3771)&lt;98,IF(I3771&lt;&gt;"",H3771,""),"")</f>
        <v/>
      </c>
      <c r="T1771" s="24" t="str">
        <f t="shared" ref="T1771:T1834" si="984">IF(SUM(I3771+J3771)&lt;98,IF(J3771&lt;&gt;"",H3771,""),"")</f>
        <v/>
      </c>
      <c r="U1771" s="24" t="str">
        <f t="shared" ref="U1771:U1834" si="985">IF(SUM(I3771+J3771)&lt;99,IF(K3771&lt;&gt;"",H3771,""),"")</f>
        <v/>
      </c>
      <c r="V1771" s="24" t="str">
        <f t="shared" ref="V1771:V1834" si="986">IF(J3771&lt;99,IF(M1771&lt;&gt;"",L3771,""),"")</f>
        <v/>
      </c>
      <c r="W1771" s="24" t="str">
        <f t="shared" ref="W1771:W1834" si="987">IF(J3771&gt;98,99,IF(K3771&gt;98,99,IF(K3771+J3771=198,99,IF(K3771&lt;&gt;"",ABS(J3771-K3771),""))))</f>
        <v/>
      </c>
      <c r="X1771" s="24" t="str">
        <f t="shared" ref="X1771:X1834" si="988">IF(I3771&lt;&gt;0,IF(I3771-J3771&lt;&gt;0,"",H3771),"")</f>
        <v/>
      </c>
      <c r="Y1771" s="24" t="str">
        <f t="shared" ref="Y1771:Y1834" si="989">IF(J3771&lt;&gt;"",H3771,"")</f>
        <v/>
      </c>
      <c r="Z1771" s="24" t="str">
        <f t="shared" ref="Z1771:Z1834" si="990">IF(SUM(I3771+J3771)&lt;98,IF(I3771&lt;&gt;"",G3771,""),"")</f>
        <v/>
      </c>
      <c r="AA1771" s="24" t="b">
        <f t="shared" ref="AA1771:AA1834" si="991">IF(I3771&lt;&gt;"",IF(SUM(I3771:J3771)&gt;98,"",IF(I3771-J3771=0,G3771,"")))</f>
        <v>0</v>
      </c>
      <c r="AB1771" s="34" t="str">
        <f t="shared" ref="AB1771:AB1834" si="992">IF(SUM(I3771:J3771)&gt;98,G3771,"")</f>
        <v/>
      </c>
      <c r="AC1771" s="34">
        <f t="shared" ref="AC1771:AC1834" si="993">IF(SUM(I3771+J3771)&lt;99,L3771,"")</f>
        <v>0</v>
      </c>
      <c r="AD1771" s="34">
        <f t="shared" ref="AD1771:AD1834" si="994">IF(AA1771&lt;&gt;"",AC1771,"")</f>
        <v>0</v>
      </c>
      <c r="AE1771" s="34" t="str">
        <f t="shared" ref="AE1771:AE1834" si="995">H3771&amp;" "&amp;I3771-J3771</f>
        <v xml:space="preserve"> 0</v>
      </c>
      <c r="AF1771" s="34">
        <f t="shared" ref="AF1771:AF1834" si="996">IF(SUM(I3771+J3771)&lt;99,J3771,"")</f>
        <v>0</v>
      </c>
      <c r="AG1771" s="34">
        <f t="shared" ref="AG1771:AG1834" si="997">IF(AF1771&lt;&gt;"",I3771,"")</f>
        <v>0</v>
      </c>
      <c r="AH1771" s="34" t="str">
        <f t="shared" ref="AH1771:AH1834" si="998">IF(I3771&lt;&gt;"",IF((I3771+J3771)&gt;98,"",I3771-J3771),"")</f>
        <v/>
      </c>
      <c r="AI1771" s="172" t="str">
        <f>IF(AJ1771&lt;&gt;"",MAX(AI$3:AI1770)+1,"")</f>
        <v/>
      </c>
      <c r="AJ1771" s="172" t="str">
        <f t="shared" ref="AJ1771:AJ1834" si="999">IF(SUM(I3771:J3771)&lt;98,IF(G3771="F",G3771,""),"")</f>
        <v/>
      </c>
      <c r="AK1771" s="172" t="str">
        <f t="shared" ref="AK1771:AK1834" si="1000">IF(AJ1771&lt;&gt;"",F3771,"")</f>
        <v/>
      </c>
      <c r="AL1771" s="172" t="str">
        <f t="shared" ref="AL1771:AL1834" si="1001">IF(AK1771&lt;&gt;"",J3771,"")</f>
        <v/>
      </c>
      <c r="AM1771" s="172" t="str">
        <f>IF(AN1771&lt;&gt;"",MAX(AM$3:AM1770)+1,"")</f>
        <v/>
      </c>
      <c r="AN1771" s="172" t="str">
        <f t="shared" ref="AN1771:AN1834" si="1002">IF(SUM(I3771:J3771)&lt;98,IF(G3771="M",G3771,""),"")</f>
        <v/>
      </c>
      <c r="AO1771" s="172" t="str">
        <f t="shared" ref="AO1771:AO1834" si="1003">IF(AN1771&lt;&gt;"",F3771,"")</f>
        <v/>
      </c>
      <c r="AP1771" s="172" t="str">
        <f t="shared" ref="AP1771:AP1834" si="1004">IF(AO1771&lt;&gt;"",J3771,"")</f>
        <v/>
      </c>
      <c r="AQ1771" s="172" t="str">
        <f t="shared" ref="AQ1771:AQ1834" si="1005">IF(K3771&lt;&gt;"",J3771&amp;" "&amp;(J3771-K3771),"")</f>
        <v/>
      </c>
      <c r="AR1771" s="172" t="str">
        <f>Table1[[#This Row],[Sex ]]&amp;Table1[[#This Row],[Month]]</f>
        <v/>
      </c>
    </row>
    <row r="1772" spans="2:44" x14ac:dyDescent="0.3">
      <c r="B1772" s="14"/>
      <c r="C1772" s="14"/>
      <c r="D1772" s="14"/>
      <c r="E1772" s="14"/>
      <c r="F1772" s="14"/>
      <c r="G1772" s="14"/>
      <c r="H1772" s="14"/>
      <c r="I1772" s="14"/>
      <c r="J1772" s="14"/>
      <c r="K1772" s="14"/>
      <c r="L1772" s="14"/>
      <c r="M1772" s="24" t="str">
        <f t="shared" si="977"/>
        <v/>
      </c>
      <c r="N1772" s="24" t="str">
        <f t="shared" si="978"/>
        <v/>
      </c>
      <c r="O1772" s="24" t="str">
        <f t="shared" si="979"/>
        <v xml:space="preserve"> </v>
      </c>
      <c r="P1772" s="24">
        <f t="shared" si="980"/>
        <v>0</v>
      </c>
      <c r="Q1772" s="25">
        <f t="shared" si="981"/>
        <v>0</v>
      </c>
      <c r="R1772" s="26">
        <f t="shared" si="982"/>
        <v>0</v>
      </c>
      <c r="S1772" s="24" t="str">
        <f t="shared" si="983"/>
        <v/>
      </c>
      <c r="T1772" s="24" t="str">
        <f t="shared" si="984"/>
        <v/>
      </c>
      <c r="U1772" s="24" t="str">
        <f t="shared" si="985"/>
        <v/>
      </c>
      <c r="V1772" s="24" t="str">
        <f t="shared" si="986"/>
        <v/>
      </c>
      <c r="W1772" s="24" t="str">
        <f t="shared" si="987"/>
        <v/>
      </c>
      <c r="X1772" s="24" t="str">
        <f t="shared" si="988"/>
        <v/>
      </c>
      <c r="Y1772" s="24" t="str">
        <f t="shared" si="989"/>
        <v/>
      </c>
      <c r="Z1772" s="24" t="str">
        <f t="shared" si="990"/>
        <v/>
      </c>
      <c r="AA1772" s="24" t="b">
        <f t="shared" si="991"/>
        <v>0</v>
      </c>
      <c r="AB1772" s="34" t="str">
        <f t="shared" si="992"/>
        <v/>
      </c>
      <c r="AC1772" s="34">
        <f t="shared" si="993"/>
        <v>0</v>
      </c>
      <c r="AD1772" s="34">
        <f t="shared" si="994"/>
        <v>0</v>
      </c>
      <c r="AE1772" s="34" t="str">
        <f t="shared" si="995"/>
        <v xml:space="preserve"> 0</v>
      </c>
      <c r="AF1772" s="34">
        <f t="shared" si="996"/>
        <v>0</v>
      </c>
      <c r="AG1772" s="34">
        <f t="shared" si="997"/>
        <v>0</v>
      </c>
      <c r="AH1772" s="34" t="str">
        <f t="shared" si="998"/>
        <v/>
      </c>
      <c r="AI1772" s="172" t="str">
        <f>IF(AJ1772&lt;&gt;"",MAX(AI$3:AI1771)+1,"")</f>
        <v/>
      </c>
      <c r="AJ1772" s="172" t="str">
        <f t="shared" si="999"/>
        <v/>
      </c>
      <c r="AK1772" s="172" t="str">
        <f t="shared" si="1000"/>
        <v/>
      </c>
      <c r="AL1772" s="172" t="str">
        <f t="shared" si="1001"/>
        <v/>
      </c>
      <c r="AM1772" s="172" t="str">
        <f>IF(AN1772&lt;&gt;"",MAX(AM$3:AM1771)+1,"")</f>
        <v/>
      </c>
      <c r="AN1772" s="172" t="str">
        <f t="shared" si="1002"/>
        <v/>
      </c>
      <c r="AO1772" s="172" t="str">
        <f t="shared" si="1003"/>
        <v/>
      </c>
      <c r="AP1772" s="172" t="str">
        <f t="shared" si="1004"/>
        <v/>
      </c>
      <c r="AQ1772" s="172" t="str">
        <f t="shared" si="1005"/>
        <v/>
      </c>
      <c r="AR1772" s="172" t="str">
        <f>Table1[[#This Row],[Sex ]]&amp;Table1[[#This Row],[Month]]</f>
        <v/>
      </c>
    </row>
    <row r="1773" spans="2:44" x14ac:dyDescent="0.3">
      <c r="B1773" s="14"/>
      <c r="C1773" s="14"/>
      <c r="D1773" s="14"/>
      <c r="E1773" s="14"/>
      <c r="F1773" s="14"/>
      <c r="G1773" s="14"/>
      <c r="H1773" s="14"/>
      <c r="I1773" s="14"/>
      <c r="J1773" s="14"/>
      <c r="K1773" s="14"/>
      <c r="L1773" s="14"/>
      <c r="M1773" s="24" t="str">
        <f t="shared" si="977"/>
        <v/>
      </c>
      <c r="N1773" s="24" t="str">
        <f t="shared" si="978"/>
        <v/>
      </c>
      <c r="O1773" s="24" t="str">
        <f t="shared" si="979"/>
        <v xml:space="preserve"> </v>
      </c>
      <c r="P1773" s="24">
        <f t="shared" si="980"/>
        <v>0</v>
      </c>
      <c r="Q1773" s="25">
        <f t="shared" si="981"/>
        <v>0</v>
      </c>
      <c r="R1773" s="26">
        <f t="shared" si="982"/>
        <v>0</v>
      </c>
      <c r="S1773" s="24" t="str">
        <f t="shared" si="983"/>
        <v/>
      </c>
      <c r="T1773" s="24" t="str">
        <f t="shared" si="984"/>
        <v/>
      </c>
      <c r="U1773" s="24" t="str">
        <f t="shared" si="985"/>
        <v/>
      </c>
      <c r="V1773" s="24" t="str">
        <f t="shared" si="986"/>
        <v/>
      </c>
      <c r="W1773" s="24" t="str">
        <f t="shared" si="987"/>
        <v/>
      </c>
      <c r="X1773" s="24" t="str">
        <f t="shared" si="988"/>
        <v/>
      </c>
      <c r="Y1773" s="24" t="str">
        <f t="shared" si="989"/>
        <v/>
      </c>
      <c r="Z1773" s="24" t="str">
        <f t="shared" si="990"/>
        <v/>
      </c>
      <c r="AA1773" s="24" t="b">
        <f t="shared" si="991"/>
        <v>0</v>
      </c>
      <c r="AB1773" s="34" t="str">
        <f t="shared" si="992"/>
        <v/>
      </c>
      <c r="AC1773" s="34">
        <f t="shared" si="993"/>
        <v>0</v>
      </c>
      <c r="AD1773" s="34">
        <f t="shared" si="994"/>
        <v>0</v>
      </c>
      <c r="AE1773" s="34" t="str">
        <f t="shared" si="995"/>
        <v xml:space="preserve"> 0</v>
      </c>
      <c r="AF1773" s="34">
        <f t="shared" si="996"/>
        <v>0</v>
      </c>
      <c r="AG1773" s="34">
        <f t="shared" si="997"/>
        <v>0</v>
      </c>
      <c r="AH1773" s="34" t="str">
        <f t="shared" si="998"/>
        <v/>
      </c>
      <c r="AI1773" s="172" t="str">
        <f>IF(AJ1773&lt;&gt;"",MAX(AI$3:AI1772)+1,"")</f>
        <v/>
      </c>
      <c r="AJ1773" s="172" t="str">
        <f t="shared" si="999"/>
        <v/>
      </c>
      <c r="AK1773" s="172" t="str">
        <f t="shared" si="1000"/>
        <v/>
      </c>
      <c r="AL1773" s="172" t="str">
        <f t="shared" si="1001"/>
        <v/>
      </c>
      <c r="AM1773" s="172" t="str">
        <f>IF(AN1773&lt;&gt;"",MAX(AM$3:AM1772)+1,"")</f>
        <v/>
      </c>
      <c r="AN1773" s="172" t="str">
        <f t="shared" si="1002"/>
        <v/>
      </c>
      <c r="AO1773" s="172" t="str">
        <f t="shared" si="1003"/>
        <v/>
      </c>
      <c r="AP1773" s="172" t="str">
        <f t="shared" si="1004"/>
        <v/>
      </c>
      <c r="AQ1773" s="172" t="str">
        <f t="shared" si="1005"/>
        <v/>
      </c>
      <c r="AR1773" s="172" t="str">
        <f>Table1[[#This Row],[Sex ]]&amp;Table1[[#This Row],[Month]]</f>
        <v/>
      </c>
    </row>
    <row r="1774" spans="2:44" x14ac:dyDescent="0.3">
      <c r="B1774" s="14"/>
      <c r="C1774" s="14"/>
      <c r="D1774" s="14"/>
      <c r="E1774" s="14"/>
      <c r="F1774" s="14"/>
      <c r="G1774" s="14"/>
      <c r="H1774" s="14"/>
      <c r="I1774" s="14"/>
      <c r="J1774" s="14"/>
      <c r="K1774" s="14"/>
      <c r="L1774" s="14"/>
      <c r="M1774" s="24" t="str">
        <f t="shared" si="977"/>
        <v/>
      </c>
      <c r="N1774" s="24" t="str">
        <f t="shared" si="978"/>
        <v/>
      </c>
      <c r="O1774" s="24" t="str">
        <f t="shared" si="979"/>
        <v xml:space="preserve"> </v>
      </c>
      <c r="P1774" s="24">
        <f t="shared" si="980"/>
        <v>0</v>
      </c>
      <c r="Q1774" s="25">
        <f t="shared" si="981"/>
        <v>0</v>
      </c>
      <c r="R1774" s="26">
        <f t="shared" si="982"/>
        <v>0</v>
      </c>
      <c r="S1774" s="24" t="str">
        <f t="shared" si="983"/>
        <v/>
      </c>
      <c r="T1774" s="24" t="str">
        <f t="shared" si="984"/>
        <v/>
      </c>
      <c r="U1774" s="24" t="str">
        <f t="shared" si="985"/>
        <v/>
      </c>
      <c r="V1774" s="24" t="str">
        <f t="shared" si="986"/>
        <v/>
      </c>
      <c r="W1774" s="24" t="str">
        <f t="shared" si="987"/>
        <v/>
      </c>
      <c r="X1774" s="24" t="str">
        <f t="shared" si="988"/>
        <v/>
      </c>
      <c r="Y1774" s="24" t="str">
        <f t="shared" si="989"/>
        <v/>
      </c>
      <c r="Z1774" s="24" t="str">
        <f t="shared" si="990"/>
        <v/>
      </c>
      <c r="AA1774" s="24" t="b">
        <f t="shared" si="991"/>
        <v>0</v>
      </c>
      <c r="AB1774" s="34" t="str">
        <f t="shared" si="992"/>
        <v/>
      </c>
      <c r="AC1774" s="34">
        <f t="shared" si="993"/>
        <v>0</v>
      </c>
      <c r="AD1774" s="34">
        <f t="shared" si="994"/>
        <v>0</v>
      </c>
      <c r="AE1774" s="34" t="str">
        <f t="shared" si="995"/>
        <v xml:space="preserve"> 0</v>
      </c>
      <c r="AF1774" s="34">
        <f t="shared" si="996"/>
        <v>0</v>
      </c>
      <c r="AG1774" s="34">
        <f t="shared" si="997"/>
        <v>0</v>
      </c>
      <c r="AH1774" s="34" t="str">
        <f t="shared" si="998"/>
        <v/>
      </c>
      <c r="AI1774" s="172" t="str">
        <f>IF(AJ1774&lt;&gt;"",MAX(AI$3:AI1773)+1,"")</f>
        <v/>
      </c>
      <c r="AJ1774" s="172" t="str">
        <f t="shared" si="999"/>
        <v/>
      </c>
      <c r="AK1774" s="172" t="str">
        <f t="shared" si="1000"/>
        <v/>
      </c>
      <c r="AL1774" s="172" t="str">
        <f t="shared" si="1001"/>
        <v/>
      </c>
      <c r="AM1774" s="172" t="str">
        <f>IF(AN1774&lt;&gt;"",MAX(AM$3:AM1773)+1,"")</f>
        <v/>
      </c>
      <c r="AN1774" s="172" t="str">
        <f t="shared" si="1002"/>
        <v/>
      </c>
      <c r="AO1774" s="172" t="str">
        <f t="shared" si="1003"/>
        <v/>
      </c>
      <c r="AP1774" s="172" t="str">
        <f t="shared" si="1004"/>
        <v/>
      </c>
      <c r="AQ1774" s="172" t="str">
        <f t="shared" si="1005"/>
        <v/>
      </c>
      <c r="AR1774" s="172" t="str">
        <f>Table1[[#This Row],[Sex ]]&amp;Table1[[#This Row],[Month]]</f>
        <v/>
      </c>
    </row>
    <row r="1775" spans="2:44" x14ac:dyDescent="0.3">
      <c r="B1775" s="14"/>
      <c r="C1775" s="14"/>
      <c r="D1775" s="14"/>
      <c r="E1775" s="14"/>
      <c r="F1775" s="14"/>
      <c r="G1775" s="14"/>
      <c r="H1775" s="14"/>
      <c r="I1775" s="14"/>
      <c r="J1775" s="14"/>
      <c r="K1775" s="14"/>
      <c r="L1775" s="14"/>
      <c r="M1775" s="24" t="str">
        <f t="shared" si="977"/>
        <v/>
      </c>
      <c r="N1775" s="24" t="str">
        <f t="shared" si="978"/>
        <v/>
      </c>
      <c r="O1775" s="24" t="str">
        <f t="shared" si="979"/>
        <v xml:space="preserve"> </v>
      </c>
      <c r="P1775" s="24">
        <f t="shared" si="980"/>
        <v>0</v>
      </c>
      <c r="Q1775" s="25">
        <f t="shared" si="981"/>
        <v>0</v>
      </c>
      <c r="R1775" s="26">
        <f t="shared" si="982"/>
        <v>0</v>
      </c>
      <c r="S1775" s="24" t="str">
        <f t="shared" si="983"/>
        <v/>
      </c>
      <c r="T1775" s="24" t="str">
        <f t="shared" si="984"/>
        <v/>
      </c>
      <c r="U1775" s="24" t="str">
        <f t="shared" si="985"/>
        <v/>
      </c>
      <c r="V1775" s="24" t="str">
        <f t="shared" si="986"/>
        <v/>
      </c>
      <c r="W1775" s="24" t="str">
        <f t="shared" si="987"/>
        <v/>
      </c>
      <c r="X1775" s="24" t="str">
        <f t="shared" si="988"/>
        <v/>
      </c>
      <c r="Y1775" s="24" t="str">
        <f t="shared" si="989"/>
        <v/>
      </c>
      <c r="Z1775" s="24" t="str">
        <f t="shared" si="990"/>
        <v/>
      </c>
      <c r="AA1775" s="24" t="b">
        <f t="shared" si="991"/>
        <v>0</v>
      </c>
      <c r="AB1775" s="34" t="str">
        <f t="shared" si="992"/>
        <v/>
      </c>
      <c r="AC1775" s="34">
        <f t="shared" si="993"/>
        <v>0</v>
      </c>
      <c r="AD1775" s="34">
        <f t="shared" si="994"/>
        <v>0</v>
      </c>
      <c r="AE1775" s="34" t="str">
        <f t="shared" si="995"/>
        <v xml:space="preserve"> 0</v>
      </c>
      <c r="AF1775" s="34">
        <f t="shared" si="996"/>
        <v>0</v>
      </c>
      <c r="AG1775" s="34">
        <f t="shared" si="997"/>
        <v>0</v>
      </c>
      <c r="AH1775" s="34" t="str">
        <f t="shared" si="998"/>
        <v/>
      </c>
      <c r="AI1775" s="172" t="str">
        <f>IF(AJ1775&lt;&gt;"",MAX(AI$3:AI1774)+1,"")</f>
        <v/>
      </c>
      <c r="AJ1775" s="172" t="str">
        <f t="shared" si="999"/>
        <v/>
      </c>
      <c r="AK1775" s="172" t="str">
        <f t="shared" si="1000"/>
        <v/>
      </c>
      <c r="AL1775" s="172" t="str">
        <f t="shared" si="1001"/>
        <v/>
      </c>
      <c r="AM1775" s="172" t="str">
        <f>IF(AN1775&lt;&gt;"",MAX(AM$3:AM1774)+1,"")</f>
        <v/>
      </c>
      <c r="AN1775" s="172" t="str">
        <f t="shared" si="1002"/>
        <v/>
      </c>
      <c r="AO1775" s="172" t="str">
        <f t="shared" si="1003"/>
        <v/>
      </c>
      <c r="AP1775" s="172" t="str">
        <f t="shared" si="1004"/>
        <v/>
      </c>
      <c r="AQ1775" s="172" t="str">
        <f t="shared" si="1005"/>
        <v/>
      </c>
      <c r="AR1775" s="172" t="str">
        <f>Table1[[#This Row],[Sex ]]&amp;Table1[[#This Row],[Month]]</f>
        <v/>
      </c>
    </row>
    <row r="1776" spans="2:44" x14ac:dyDescent="0.3">
      <c r="B1776" s="14"/>
      <c r="C1776" s="14"/>
      <c r="D1776" s="14"/>
      <c r="E1776" s="14"/>
      <c r="F1776" s="14"/>
      <c r="G1776" s="14"/>
      <c r="H1776" s="14"/>
      <c r="I1776" s="14"/>
      <c r="J1776" s="14"/>
      <c r="K1776" s="14"/>
      <c r="L1776" s="14"/>
      <c r="M1776" s="24" t="str">
        <f t="shared" si="977"/>
        <v/>
      </c>
      <c r="N1776" s="24" t="str">
        <f t="shared" si="978"/>
        <v/>
      </c>
      <c r="O1776" s="24" t="str">
        <f t="shared" si="979"/>
        <v xml:space="preserve"> </v>
      </c>
      <c r="P1776" s="24">
        <f t="shared" si="980"/>
        <v>0</v>
      </c>
      <c r="Q1776" s="25">
        <f t="shared" si="981"/>
        <v>0</v>
      </c>
      <c r="R1776" s="26">
        <f t="shared" si="982"/>
        <v>0</v>
      </c>
      <c r="S1776" s="24" t="str">
        <f t="shared" si="983"/>
        <v/>
      </c>
      <c r="T1776" s="24" t="str">
        <f t="shared" si="984"/>
        <v/>
      </c>
      <c r="U1776" s="24" t="str">
        <f t="shared" si="985"/>
        <v/>
      </c>
      <c r="V1776" s="24" t="str">
        <f t="shared" si="986"/>
        <v/>
      </c>
      <c r="W1776" s="24" t="str">
        <f t="shared" si="987"/>
        <v/>
      </c>
      <c r="X1776" s="24" t="str">
        <f t="shared" si="988"/>
        <v/>
      </c>
      <c r="Y1776" s="24" t="str">
        <f t="shared" si="989"/>
        <v/>
      </c>
      <c r="Z1776" s="24" t="str">
        <f t="shared" si="990"/>
        <v/>
      </c>
      <c r="AA1776" s="24" t="b">
        <f t="shared" si="991"/>
        <v>0</v>
      </c>
      <c r="AB1776" s="34" t="str">
        <f t="shared" si="992"/>
        <v/>
      </c>
      <c r="AC1776" s="34">
        <f t="shared" si="993"/>
        <v>0</v>
      </c>
      <c r="AD1776" s="34">
        <f t="shared" si="994"/>
        <v>0</v>
      </c>
      <c r="AE1776" s="34" t="str">
        <f t="shared" si="995"/>
        <v xml:space="preserve"> 0</v>
      </c>
      <c r="AF1776" s="34">
        <f t="shared" si="996"/>
        <v>0</v>
      </c>
      <c r="AG1776" s="34">
        <f t="shared" si="997"/>
        <v>0</v>
      </c>
      <c r="AH1776" s="34" t="str">
        <f t="shared" si="998"/>
        <v/>
      </c>
      <c r="AI1776" s="172" t="str">
        <f>IF(AJ1776&lt;&gt;"",MAX(AI$3:AI1775)+1,"")</f>
        <v/>
      </c>
      <c r="AJ1776" s="172" t="str">
        <f t="shared" si="999"/>
        <v/>
      </c>
      <c r="AK1776" s="172" t="str">
        <f t="shared" si="1000"/>
        <v/>
      </c>
      <c r="AL1776" s="172" t="str">
        <f t="shared" si="1001"/>
        <v/>
      </c>
      <c r="AM1776" s="172" t="str">
        <f>IF(AN1776&lt;&gt;"",MAX(AM$3:AM1775)+1,"")</f>
        <v/>
      </c>
      <c r="AN1776" s="172" t="str">
        <f t="shared" si="1002"/>
        <v/>
      </c>
      <c r="AO1776" s="172" t="str">
        <f t="shared" si="1003"/>
        <v/>
      </c>
      <c r="AP1776" s="172" t="str">
        <f t="shared" si="1004"/>
        <v/>
      </c>
      <c r="AQ1776" s="172" t="str">
        <f t="shared" si="1005"/>
        <v/>
      </c>
      <c r="AR1776" s="172" t="str">
        <f>Table1[[#This Row],[Sex ]]&amp;Table1[[#This Row],[Month]]</f>
        <v/>
      </c>
    </row>
    <row r="1777" spans="2:44" x14ac:dyDescent="0.3">
      <c r="B1777" s="14"/>
      <c r="C1777" s="14"/>
      <c r="D1777" s="14"/>
      <c r="E1777" s="14"/>
      <c r="F1777" s="14"/>
      <c r="G1777" s="14"/>
      <c r="H1777" s="14"/>
      <c r="I1777" s="14"/>
      <c r="J1777" s="14"/>
      <c r="K1777" s="14"/>
      <c r="L1777" s="14"/>
      <c r="M1777" s="24" t="str">
        <f t="shared" si="977"/>
        <v/>
      </c>
      <c r="N1777" s="24" t="str">
        <f t="shared" si="978"/>
        <v/>
      </c>
      <c r="O1777" s="24" t="str">
        <f t="shared" si="979"/>
        <v xml:space="preserve"> </v>
      </c>
      <c r="P1777" s="24">
        <f t="shared" si="980"/>
        <v>0</v>
      </c>
      <c r="Q1777" s="25">
        <f t="shared" si="981"/>
        <v>0</v>
      </c>
      <c r="R1777" s="26">
        <f t="shared" si="982"/>
        <v>0</v>
      </c>
      <c r="S1777" s="24" t="str">
        <f t="shared" si="983"/>
        <v/>
      </c>
      <c r="T1777" s="24" t="str">
        <f t="shared" si="984"/>
        <v/>
      </c>
      <c r="U1777" s="24" t="str">
        <f t="shared" si="985"/>
        <v/>
      </c>
      <c r="V1777" s="24" t="str">
        <f t="shared" si="986"/>
        <v/>
      </c>
      <c r="W1777" s="24" t="str">
        <f t="shared" si="987"/>
        <v/>
      </c>
      <c r="X1777" s="24" t="str">
        <f t="shared" si="988"/>
        <v/>
      </c>
      <c r="Y1777" s="24" t="str">
        <f t="shared" si="989"/>
        <v/>
      </c>
      <c r="Z1777" s="24" t="str">
        <f t="shared" si="990"/>
        <v/>
      </c>
      <c r="AA1777" s="24" t="b">
        <f t="shared" si="991"/>
        <v>0</v>
      </c>
      <c r="AB1777" s="34" t="str">
        <f t="shared" si="992"/>
        <v/>
      </c>
      <c r="AC1777" s="34">
        <f t="shared" si="993"/>
        <v>0</v>
      </c>
      <c r="AD1777" s="34">
        <f t="shared" si="994"/>
        <v>0</v>
      </c>
      <c r="AE1777" s="34" t="str">
        <f t="shared" si="995"/>
        <v xml:space="preserve"> 0</v>
      </c>
      <c r="AF1777" s="34">
        <f t="shared" si="996"/>
        <v>0</v>
      </c>
      <c r="AG1777" s="34">
        <f t="shared" si="997"/>
        <v>0</v>
      </c>
      <c r="AH1777" s="34" t="str">
        <f t="shared" si="998"/>
        <v/>
      </c>
      <c r="AI1777" s="172" t="str">
        <f>IF(AJ1777&lt;&gt;"",MAX(AI$3:AI1776)+1,"")</f>
        <v/>
      </c>
      <c r="AJ1777" s="172" t="str">
        <f t="shared" si="999"/>
        <v/>
      </c>
      <c r="AK1777" s="172" t="str">
        <f t="shared" si="1000"/>
        <v/>
      </c>
      <c r="AL1777" s="172" t="str">
        <f t="shared" si="1001"/>
        <v/>
      </c>
      <c r="AM1777" s="172" t="str">
        <f>IF(AN1777&lt;&gt;"",MAX(AM$3:AM1776)+1,"")</f>
        <v/>
      </c>
      <c r="AN1777" s="172" t="str">
        <f t="shared" si="1002"/>
        <v/>
      </c>
      <c r="AO1777" s="172" t="str">
        <f t="shared" si="1003"/>
        <v/>
      </c>
      <c r="AP1777" s="172" t="str">
        <f t="shared" si="1004"/>
        <v/>
      </c>
      <c r="AQ1777" s="172" t="str">
        <f t="shared" si="1005"/>
        <v/>
      </c>
      <c r="AR1777" s="172" t="str">
        <f>Table1[[#This Row],[Sex ]]&amp;Table1[[#This Row],[Month]]</f>
        <v/>
      </c>
    </row>
    <row r="1778" spans="2:44" x14ac:dyDescent="0.3">
      <c r="B1778" s="14"/>
      <c r="C1778" s="14"/>
      <c r="D1778" s="14"/>
      <c r="E1778" s="14"/>
      <c r="F1778" s="14"/>
      <c r="G1778" s="14"/>
      <c r="H1778" s="14"/>
      <c r="I1778" s="14"/>
      <c r="J1778" s="14"/>
      <c r="K1778" s="14"/>
      <c r="L1778" s="14"/>
      <c r="M1778" s="24" t="str">
        <f t="shared" si="977"/>
        <v/>
      </c>
      <c r="N1778" s="24" t="str">
        <f t="shared" si="978"/>
        <v/>
      </c>
      <c r="O1778" s="24" t="str">
        <f t="shared" si="979"/>
        <v xml:space="preserve"> </v>
      </c>
      <c r="P1778" s="24">
        <f t="shared" si="980"/>
        <v>0</v>
      </c>
      <c r="Q1778" s="25">
        <f t="shared" si="981"/>
        <v>0</v>
      </c>
      <c r="R1778" s="26">
        <f t="shared" si="982"/>
        <v>0</v>
      </c>
      <c r="S1778" s="24" t="str">
        <f t="shared" si="983"/>
        <v/>
      </c>
      <c r="T1778" s="24" t="str">
        <f t="shared" si="984"/>
        <v/>
      </c>
      <c r="U1778" s="24" t="str">
        <f t="shared" si="985"/>
        <v/>
      </c>
      <c r="V1778" s="24" t="str">
        <f t="shared" si="986"/>
        <v/>
      </c>
      <c r="W1778" s="24" t="str">
        <f t="shared" si="987"/>
        <v/>
      </c>
      <c r="X1778" s="24" t="str">
        <f t="shared" si="988"/>
        <v/>
      </c>
      <c r="Y1778" s="24" t="str">
        <f t="shared" si="989"/>
        <v/>
      </c>
      <c r="Z1778" s="24" t="str">
        <f t="shared" si="990"/>
        <v/>
      </c>
      <c r="AA1778" s="24" t="b">
        <f t="shared" si="991"/>
        <v>0</v>
      </c>
      <c r="AB1778" s="34" t="str">
        <f t="shared" si="992"/>
        <v/>
      </c>
      <c r="AC1778" s="34">
        <f t="shared" si="993"/>
        <v>0</v>
      </c>
      <c r="AD1778" s="34">
        <f t="shared" si="994"/>
        <v>0</v>
      </c>
      <c r="AE1778" s="34" t="str">
        <f t="shared" si="995"/>
        <v xml:space="preserve"> 0</v>
      </c>
      <c r="AF1778" s="34">
        <f t="shared" si="996"/>
        <v>0</v>
      </c>
      <c r="AG1778" s="34">
        <f t="shared" si="997"/>
        <v>0</v>
      </c>
      <c r="AH1778" s="34" t="str">
        <f t="shared" si="998"/>
        <v/>
      </c>
      <c r="AI1778" s="172" t="str">
        <f>IF(AJ1778&lt;&gt;"",MAX(AI$3:AI1777)+1,"")</f>
        <v/>
      </c>
      <c r="AJ1778" s="172" t="str">
        <f t="shared" si="999"/>
        <v/>
      </c>
      <c r="AK1778" s="172" t="str">
        <f t="shared" si="1000"/>
        <v/>
      </c>
      <c r="AL1778" s="172" t="str">
        <f t="shared" si="1001"/>
        <v/>
      </c>
      <c r="AM1778" s="172" t="str">
        <f>IF(AN1778&lt;&gt;"",MAX(AM$3:AM1777)+1,"")</f>
        <v/>
      </c>
      <c r="AN1778" s="172" t="str">
        <f t="shared" si="1002"/>
        <v/>
      </c>
      <c r="AO1778" s="172" t="str">
        <f t="shared" si="1003"/>
        <v/>
      </c>
      <c r="AP1778" s="172" t="str">
        <f t="shared" si="1004"/>
        <v/>
      </c>
      <c r="AQ1778" s="172" t="str">
        <f t="shared" si="1005"/>
        <v/>
      </c>
      <c r="AR1778" s="172" t="str">
        <f>Table1[[#This Row],[Sex ]]&amp;Table1[[#This Row],[Month]]</f>
        <v/>
      </c>
    </row>
    <row r="1779" spans="2:44" x14ac:dyDescent="0.3">
      <c r="B1779" s="14"/>
      <c r="C1779" s="14"/>
      <c r="D1779" s="14"/>
      <c r="E1779" s="14"/>
      <c r="F1779" s="14"/>
      <c r="G1779" s="14"/>
      <c r="H1779" s="14"/>
      <c r="I1779" s="14"/>
      <c r="J1779" s="14"/>
      <c r="K1779" s="14"/>
      <c r="L1779" s="14"/>
      <c r="M1779" s="24" t="str">
        <f t="shared" si="977"/>
        <v/>
      </c>
      <c r="N1779" s="24" t="str">
        <f t="shared" si="978"/>
        <v/>
      </c>
      <c r="O1779" s="24" t="str">
        <f t="shared" si="979"/>
        <v xml:space="preserve"> </v>
      </c>
      <c r="P1779" s="24">
        <f t="shared" si="980"/>
        <v>0</v>
      </c>
      <c r="Q1779" s="25">
        <f t="shared" si="981"/>
        <v>0</v>
      </c>
      <c r="R1779" s="26">
        <f t="shared" si="982"/>
        <v>0</v>
      </c>
      <c r="S1779" s="24" t="str">
        <f t="shared" si="983"/>
        <v/>
      </c>
      <c r="T1779" s="24" t="str">
        <f t="shared" si="984"/>
        <v/>
      </c>
      <c r="U1779" s="24" t="str">
        <f t="shared" si="985"/>
        <v/>
      </c>
      <c r="V1779" s="24" t="str">
        <f t="shared" si="986"/>
        <v/>
      </c>
      <c r="W1779" s="24" t="str">
        <f t="shared" si="987"/>
        <v/>
      </c>
      <c r="X1779" s="24" t="str">
        <f t="shared" si="988"/>
        <v/>
      </c>
      <c r="Y1779" s="24" t="str">
        <f t="shared" si="989"/>
        <v/>
      </c>
      <c r="Z1779" s="24" t="str">
        <f t="shared" si="990"/>
        <v/>
      </c>
      <c r="AA1779" s="24" t="b">
        <f t="shared" si="991"/>
        <v>0</v>
      </c>
      <c r="AB1779" s="34" t="str">
        <f t="shared" si="992"/>
        <v/>
      </c>
      <c r="AC1779" s="34">
        <f t="shared" si="993"/>
        <v>0</v>
      </c>
      <c r="AD1779" s="34">
        <f t="shared" si="994"/>
        <v>0</v>
      </c>
      <c r="AE1779" s="34" t="str">
        <f t="shared" si="995"/>
        <v xml:space="preserve"> 0</v>
      </c>
      <c r="AF1779" s="34">
        <f t="shared" si="996"/>
        <v>0</v>
      </c>
      <c r="AG1779" s="34">
        <f t="shared" si="997"/>
        <v>0</v>
      </c>
      <c r="AH1779" s="34" t="str">
        <f t="shared" si="998"/>
        <v/>
      </c>
      <c r="AI1779" s="172" t="str">
        <f>IF(AJ1779&lt;&gt;"",MAX(AI$3:AI1778)+1,"")</f>
        <v/>
      </c>
      <c r="AJ1779" s="172" t="str">
        <f t="shared" si="999"/>
        <v/>
      </c>
      <c r="AK1779" s="172" t="str">
        <f t="shared" si="1000"/>
        <v/>
      </c>
      <c r="AL1779" s="172" t="str">
        <f t="shared" si="1001"/>
        <v/>
      </c>
      <c r="AM1779" s="172" t="str">
        <f>IF(AN1779&lt;&gt;"",MAX(AM$3:AM1778)+1,"")</f>
        <v/>
      </c>
      <c r="AN1779" s="172" t="str">
        <f t="shared" si="1002"/>
        <v/>
      </c>
      <c r="AO1779" s="172" t="str">
        <f t="shared" si="1003"/>
        <v/>
      </c>
      <c r="AP1779" s="172" t="str">
        <f t="shared" si="1004"/>
        <v/>
      </c>
      <c r="AQ1779" s="172" t="str">
        <f t="shared" si="1005"/>
        <v/>
      </c>
      <c r="AR1779" s="172" t="str">
        <f>Table1[[#This Row],[Sex ]]&amp;Table1[[#This Row],[Month]]</f>
        <v/>
      </c>
    </row>
    <row r="1780" spans="2:44" x14ac:dyDescent="0.3">
      <c r="B1780" s="14"/>
      <c r="C1780" s="14"/>
      <c r="D1780" s="14"/>
      <c r="E1780" s="14"/>
      <c r="F1780" s="14"/>
      <c r="G1780" s="14"/>
      <c r="H1780" s="14"/>
      <c r="I1780" s="14"/>
      <c r="J1780" s="14"/>
      <c r="K1780" s="14"/>
      <c r="L1780" s="14"/>
      <c r="M1780" s="24" t="str">
        <f t="shared" si="977"/>
        <v/>
      </c>
      <c r="N1780" s="24" t="str">
        <f t="shared" si="978"/>
        <v/>
      </c>
      <c r="O1780" s="24" t="str">
        <f t="shared" si="979"/>
        <v xml:space="preserve"> </v>
      </c>
      <c r="P1780" s="24">
        <f t="shared" si="980"/>
        <v>0</v>
      </c>
      <c r="Q1780" s="25">
        <f t="shared" si="981"/>
        <v>0</v>
      </c>
      <c r="R1780" s="26">
        <f t="shared" si="982"/>
        <v>0</v>
      </c>
      <c r="S1780" s="24" t="str">
        <f t="shared" si="983"/>
        <v/>
      </c>
      <c r="T1780" s="24" t="str">
        <f t="shared" si="984"/>
        <v/>
      </c>
      <c r="U1780" s="24" t="str">
        <f t="shared" si="985"/>
        <v/>
      </c>
      <c r="V1780" s="24" t="str">
        <f t="shared" si="986"/>
        <v/>
      </c>
      <c r="W1780" s="24" t="str">
        <f t="shared" si="987"/>
        <v/>
      </c>
      <c r="X1780" s="24" t="str">
        <f t="shared" si="988"/>
        <v/>
      </c>
      <c r="Y1780" s="24" t="str">
        <f t="shared" si="989"/>
        <v/>
      </c>
      <c r="Z1780" s="24" t="str">
        <f t="shared" si="990"/>
        <v/>
      </c>
      <c r="AA1780" s="24" t="b">
        <f t="shared" si="991"/>
        <v>0</v>
      </c>
      <c r="AB1780" s="34" t="str">
        <f t="shared" si="992"/>
        <v/>
      </c>
      <c r="AC1780" s="34">
        <f t="shared" si="993"/>
        <v>0</v>
      </c>
      <c r="AD1780" s="34">
        <f t="shared" si="994"/>
        <v>0</v>
      </c>
      <c r="AE1780" s="34" t="str">
        <f t="shared" si="995"/>
        <v xml:space="preserve"> 0</v>
      </c>
      <c r="AF1780" s="34">
        <f t="shared" si="996"/>
        <v>0</v>
      </c>
      <c r="AG1780" s="34">
        <f t="shared" si="997"/>
        <v>0</v>
      </c>
      <c r="AH1780" s="34" t="str">
        <f t="shared" si="998"/>
        <v/>
      </c>
      <c r="AI1780" s="172" t="str">
        <f>IF(AJ1780&lt;&gt;"",MAX(AI$3:AI1779)+1,"")</f>
        <v/>
      </c>
      <c r="AJ1780" s="172" t="str">
        <f t="shared" si="999"/>
        <v/>
      </c>
      <c r="AK1780" s="172" t="str">
        <f t="shared" si="1000"/>
        <v/>
      </c>
      <c r="AL1780" s="172" t="str">
        <f t="shared" si="1001"/>
        <v/>
      </c>
      <c r="AM1780" s="172" t="str">
        <f>IF(AN1780&lt;&gt;"",MAX(AM$3:AM1779)+1,"")</f>
        <v/>
      </c>
      <c r="AN1780" s="172" t="str">
        <f t="shared" si="1002"/>
        <v/>
      </c>
      <c r="AO1780" s="172" t="str">
        <f t="shared" si="1003"/>
        <v/>
      </c>
      <c r="AP1780" s="172" t="str">
        <f t="shared" si="1004"/>
        <v/>
      </c>
      <c r="AQ1780" s="172" t="str">
        <f t="shared" si="1005"/>
        <v/>
      </c>
      <c r="AR1780" s="172" t="str">
        <f>Table1[[#This Row],[Sex ]]&amp;Table1[[#This Row],[Month]]</f>
        <v/>
      </c>
    </row>
    <row r="1781" spans="2:44" x14ac:dyDescent="0.3">
      <c r="B1781" s="14"/>
      <c r="C1781" s="14"/>
      <c r="D1781" s="14"/>
      <c r="E1781" s="14"/>
      <c r="F1781" s="14"/>
      <c r="G1781" s="14"/>
      <c r="H1781" s="14"/>
      <c r="I1781" s="14"/>
      <c r="J1781" s="14"/>
      <c r="K1781" s="14"/>
      <c r="L1781" s="14"/>
      <c r="M1781" s="24" t="str">
        <f t="shared" si="977"/>
        <v/>
      </c>
      <c r="N1781" s="24" t="str">
        <f t="shared" si="978"/>
        <v/>
      </c>
      <c r="O1781" s="24" t="str">
        <f t="shared" si="979"/>
        <v xml:space="preserve"> </v>
      </c>
      <c r="P1781" s="24">
        <f t="shared" si="980"/>
        <v>0</v>
      </c>
      <c r="Q1781" s="25">
        <f t="shared" si="981"/>
        <v>0</v>
      </c>
      <c r="R1781" s="26">
        <f t="shared" si="982"/>
        <v>0</v>
      </c>
      <c r="S1781" s="24" t="str">
        <f t="shared" si="983"/>
        <v/>
      </c>
      <c r="T1781" s="24" t="str">
        <f t="shared" si="984"/>
        <v/>
      </c>
      <c r="U1781" s="24" t="str">
        <f t="shared" si="985"/>
        <v/>
      </c>
      <c r="V1781" s="24" t="str">
        <f t="shared" si="986"/>
        <v/>
      </c>
      <c r="W1781" s="24" t="str">
        <f t="shared" si="987"/>
        <v/>
      </c>
      <c r="X1781" s="24" t="str">
        <f t="shared" si="988"/>
        <v/>
      </c>
      <c r="Y1781" s="24" t="str">
        <f t="shared" si="989"/>
        <v/>
      </c>
      <c r="Z1781" s="24" t="str">
        <f t="shared" si="990"/>
        <v/>
      </c>
      <c r="AA1781" s="24" t="b">
        <f t="shared" si="991"/>
        <v>0</v>
      </c>
      <c r="AB1781" s="34" t="str">
        <f t="shared" si="992"/>
        <v/>
      </c>
      <c r="AC1781" s="34">
        <f t="shared" si="993"/>
        <v>0</v>
      </c>
      <c r="AD1781" s="34">
        <f t="shared" si="994"/>
        <v>0</v>
      </c>
      <c r="AE1781" s="34" t="str">
        <f t="shared" si="995"/>
        <v xml:space="preserve"> 0</v>
      </c>
      <c r="AF1781" s="34">
        <f t="shared" si="996"/>
        <v>0</v>
      </c>
      <c r="AG1781" s="34">
        <f t="shared" si="997"/>
        <v>0</v>
      </c>
      <c r="AH1781" s="34" t="str">
        <f t="shared" si="998"/>
        <v/>
      </c>
      <c r="AI1781" s="172" t="str">
        <f>IF(AJ1781&lt;&gt;"",MAX(AI$3:AI1780)+1,"")</f>
        <v/>
      </c>
      <c r="AJ1781" s="172" t="str">
        <f t="shared" si="999"/>
        <v/>
      </c>
      <c r="AK1781" s="172" t="str">
        <f t="shared" si="1000"/>
        <v/>
      </c>
      <c r="AL1781" s="172" t="str">
        <f t="shared" si="1001"/>
        <v/>
      </c>
      <c r="AM1781" s="172" t="str">
        <f>IF(AN1781&lt;&gt;"",MAX(AM$3:AM1780)+1,"")</f>
        <v/>
      </c>
      <c r="AN1781" s="172" t="str">
        <f t="shared" si="1002"/>
        <v/>
      </c>
      <c r="AO1781" s="172" t="str">
        <f t="shared" si="1003"/>
        <v/>
      </c>
      <c r="AP1781" s="172" t="str">
        <f t="shared" si="1004"/>
        <v/>
      </c>
      <c r="AQ1781" s="172" t="str">
        <f t="shared" si="1005"/>
        <v/>
      </c>
      <c r="AR1781" s="172" t="str">
        <f>Table1[[#This Row],[Sex ]]&amp;Table1[[#This Row],[Month]]</f>
        <v/>
      </c>
    </row>
    <row r="1782" spans="2:44" x14ac:dyDescent="0.3">
      <c r="B1782" s="14"/>
      <c r="C1782" s="14"/>
      <c r="D1782" s="14"/>
      <c r="E1782" s="14"/>
      <c r="F1782" s="14"/>
      <c r="G1782" s="14"/>
      <c r="H1782" s="14"/>
      <c r="I1782" s="14"/>
      <c r="J1782" s="14"/>
      <c r="K1782" s="14"/>
      <c r="L1782" s="14"/>
      <c r="M1782" s="24" t="str">
        <f t="shared" si="977"/>
        <v/>
      </c>
      <c r="N1782" s="24" t="str">
        <f t="shared" si="978"/>
        <v/>
      </c>
      <c r="O1782" s="24" t="str">
        <f t="shared" si="979"/>
        <v xml:space="preserve"> </v>
      </c>
      <c r="P1782" s="24">
        <f t="shared" si="980"/>
        <v>0</v>
      </c>
      <c r="Q1782" s="25">
        <f t="shared" si="981"/>
        <v>0</v>
      </c>
      <c r="R1782" s="26">
        <f t="shared" si="982"/>
        <v>0</v>
      </c>
      <c r="S1782" s="24" t="str">
        <f t="shared" si="983"/>
        <v/>
      </c>
      <c r="T1782" s="24" t="str">
        <f t="shared" si="984"/>
        <v/>
      </c>
      <c r="U1782" s="24" t="str">
        <f t="shared" si="985"/>
        <v/>
      </c>
      <c r="V1782" s="24" t="str">
        <f t="shared" si="986"/>
        <v/>
      </c>
      <c r="W1782" s="24" t="str">
        <f t="shared" si="987"/>
        <v/>
      </c>
      <c r="X1782" s="24" t="str">
        <f t="shared" si="988"/>
        <v/>
      </c>
      <c r="Y1782" s="24" t="str">
        <f t="shared" si="989"/>
        <v/>
      </c>
      <c r="Z1782" s="24" t="str">
        <f t="shared" si="990"/>
        <v/>
      </c>
      <c r="AA1782" s="24" t="b">
        <f t="shared" si="991"/>
        <v>0</v>
      </c>
      <c r="AB1782" s="34" t="str">
        <f t="shared" si="992"/>
        <v/>
      </c>
      <c r="AC1782" s="34">
        <f t="shared" si="993"/>
        <v>0</v>
      </c>
      <c r="AD1782" s="34">
        <f t="shared" si="994"/>
        <v>0</v>
      </c>
      <c r="AE1782" s="34" t="str">
        <f t="shared" si="995"/>
        <v xml:space="preserve"> 0</v>
      </c>
      <c r="AF1782" s="34">
        <f t="shared" si="996"/>
        <v>0</v>
      </c>
      <c r="AG1782" s="34">
        <f t="shared" si="997"/>
        <v>0</v>
      </c>
      <c r="AH1782" s="34" t="str">
        <f t="shared" si="998"/>
        <v/>
      </c>
      <c r="AI1782" s="172" t="str">
        <f>IF(AJ1782&lt;&gt;"",MAX(AI$3:AI1781)+1,"")</f>
        <v/>
      </c>
      <c r="AJ1782" s="172" t="str">
        <f t="shared" si="999"/>
        <v/>
      </c>
      <c r="AK1782" s="172" t="str">
        <f t="shared" si="1000"/>
        <v/>
      </c>
      <c r="AL1782" s="172" t="str">
        <f t="shared" si="1001"/>
        <v/>
      </c>
      <c r="AM1782" s="172" t="str">
        <f>IF(AN1782&lt;&gt;"",MAX(AM$3:AM1781)+1,"")</f>
        <v/>
      </c>
      <c r="AN1782" s="172" t="str">
        <f t="shared" si="1002"/>
        <v/>
      </c>
      <c r="AO1782" s="172" t="str">
        <f t="shared" si="1003"/>
        <v/>
      </c>
      <c r="AP1782" s="172" t="str">
        <f t="shared" si="1004"/>
        <v/>
      </c>
      <c r="AQ1782" s="172" t="str">
        <f t="shared" si="1005"/>
        <v/>
      </c>
      <c r="AR1782" s="172" t="str">
        <f>Table1[[#This Row],[Sex ]]&amp;Table1[[#This Row],[Month]]</f>
        <v/>
      </c>
    </row>
    <row r="1783" spans="2:44" x14ac:dyDescent="0.3">
      <c r="B1783" s="14"/>
      <c r="C1783" s="14"/>
      <c r="D1783" s="14"/>
      <c r="E1783" s="14"/>
      <c r="F1783" s="14"/>
      <c r="G1783" s="14"/>
      <c r="H1783" s="14"/>
      <c r="I1783" s="14"/>
      <c r="J1783" s="14"/>
      <c r="K1783" s="14"/>
      <c r="L1783" s="14"/>
      <c r="M1783" s="24" t="str">
        <f t="shared" si="977"/>
        <v/>
      </c>
      <c r="N1783" s="24" t="str">
        <f t="shared" si="978"/>
        <v/>
      </c>
      <c r="O1783" s="24" t="str">
        <f t="shared" si="979"/>
        <v xml:space="preserve"> </v>
      </c>
      <c r="P1783" s="24">
        <f t="shared" si="980"/>
        <v>0</v>
      </c>
      <c r="Q1783" s="25">
        <f t="shared" si="981"/>
        <v>0</v>
      </c>
      <c r="R1783" s="26">
        <f t="shared" si="982"/>
        <v>0</v>
      </c>
      <c r="S1783" s="24" t="str">
        <f t="shared" si="983"/>
        <v/>
      </c>
      <c r="T1783" s="24" t="str">
        <f t="shared" si="984"/>
        <v/>
      </c>
      <c r="U1783" s="24" t="str">
        <f t="shared" si="985"/>
        <v/>
      </c>
      <c r="V1783" s="24" t="str">
        <f t="shared" si="986"/>
        <v/>
      </c>
      <c r="W1783" s="24" t="str">
        <f t="shared" si="987"/>
        <v/>
      </c>
      <c r="X1783" s="24" t="str">
        <f t="shared" si="988"/>
        <v/>
      </c>
      <c r="Y1783" s="24" t="str">
        <f t="shared" si="989"/>
        <v/>
      </c>
      <c r="Z1783" s="24" t="str">
        <f t="shared" si="990"/>
        <v/>
      </c>
      <c r="AA1783" s="24" t="b">
        <f t="shared" si="991"/>
        <v>0</v>
      </c>
      <c r="AB1783" s="34" t="str">
        <f t="shared" si="992"/>
        <v/>
      </c>
      <c r="AC1783" s="34">
        <f t="shared" si="993"/>
        <v>0</v>
      </c>
      <c r="AD1783" s="34">
        <f t="shared" si="994"/>
        <v>0</v>
      </c>
      <c r="AE1783" s="34" t="str">
        <f t="shared" si="995"/>
        <v xml:space="preserve"> 0</v>
      </c>
      <c r="AF1783" s="34">
        <f t="shared" si="996"/>
        <v>0</v>
      </c>
      <c r="AG1783" s="34">
        <f t="shared" si="997"/>
        <v>0</v>
      </c>
      <c r="AH1783" s="34" t="str">
        <f t="shared" si="998"/>
        <v/>
      </c>
      <c r="AI1783" s="172" t="str">
        <f>IF(AJ1783&lt;&gt;"",MAX(AI$3:AI1782)+1,"")</f>
        <v/>
      </c>
      <c r="AJ1783" s="172" t="str">
        <f t="shared" si="999"/>
        <v/>
      </c>
      <c r="AK1783" s="172" t="str">
        <f t="shared" si="1000"/>
        <v/>
      </c>
      <c r="AL1783" s="172" t="str">
        <f t="shared" si="1001"/>
        <v/>
      </c>
      <c r="AM1783" s="172" t="str">
        <f>IF(AN1783&lt;&gt;"",MAX(AM$3:AM1782)+1,"")</f>
        <v/>
      </c>
      <c r="AN1783" s="172" t="str">
        <f t="shared" si="1002"/>
        <v/>
      </c>
      <c r="AO1783" s="172" t="str">
        <f t="shared" si="1003"/>
        <v/>
      </c>
      <c r="AP1783" s="172" t="str">
        <f t="shared" si="1004"/>
        <v/>
      </c>
      <c r="AQ1783" s="172" t="str">
        <f t="shared" si="1005"/>
        <v/>
      </c>
      <c r="AR1783" s="172" t="str">
        <f>Table1[[#This Row],[Sex ]]&amp;Table1[[#This Row],[Month]]</f>
        <v/>
      </c>
    </row>
    <row r="1784" spans="2:44" x14ac:dyDescent="0.3">
      <c r="B1784" s="14"/>
      <c r="C1784" s="14"/>
      <c r="D1784" s="14"/>
      <c r="E1784" s="14"/>
      <c r="F1784" s="14"/>
      <c r="G1784" s="14"/>
      <c r="H1784" s="14"/>
      <c r="I1784" s="14"/>
      <c r="J1784" s="14"/>
      <c r="K1784" s="14"/>
      <c r="L1784" s="14"/>
      <c r="M1784" s="24" t="str">
        <f t="shared" si="977"/>
        <v/>
      </c>
      <c r="N1784" s="24" t="str">
        <f t="shared" si="978"/>
        <v/>
      </c>
      <c r="O1784" s="24" t="str">
        <f t="shared" si="979"/>
        <v xml:space="preserve"> </v>
      </c>
      <c r="P1784" s="24">
        <f t="shared" si="980"/>
        <v>0</v>
      </c>
      <c r="Q1784" s="25">
        <f t="shared" si="981"/>
        <v>0</v>
      </c>
      <c r="R1784" s="26">
        <f t="shared" si="982"/>
        <v>0</v>
      </c>
      <c r="S1784" s="24" t="str">
        <f t="shared" si="983"/>
        <v/>
      </c>
      <c r="T1784" s="24" t="str">
        <f t="shared" si="984"/>
        <v/>
      </c>
      <c r="U1784" s="24" t="str">
        <f t="shared" si="985"/>
        <v/>
      </c>
      <c r="V1784" s="24" t="str">
        <f t="shared" si="986"/>
        <v/>
      </c>
      <c r="W1784" s="24" t="str">
        <f t="shared" si="987"/>
        <v/>
      </c>
      <c r="X1784" s="24" t="str">
        <f t="shared" si="988"/>
        <v/>
      </c>
      <c r="Y1784" s="24" t="str">
        <f t="shared" si="989"/>
        <v/>
      </c>
      <c r="Z1784" s="24" t="str">
        <f t="shared" si="990"/>
        <v/>
      </c>
      <c r="AA1784" s="24" t="b">
        <f t="shared" si="991"/>
        <v>0</v>
      </c>
      <c r="AB1784" s="34" t="str">
        <f t="shared" si="992"/>
        <v/>
      </c>
      <c r="AC1784" s="34">
        <f t="shared" si="993"/>
        <v>0</v>
      </c>
      <c r="AD1784" s="34">
        <f t="shared" si="994"/>
        <v>0</v>
      </c>
      <c r="AE1784" s="34" t="str">
        <f t="shared" si="995"/>
        <v xml:space="preserve"> 0</v>
      </c>
      <c r="AF1784" s="34">
        <f t="shared" si="996"/>
        <v>0</v>
      </c>
      <c r="AG1784" s="34">
        <f t="shared" si="997"/>
        <v>0</v>
      </c>
      <c r="AH1784" s="34" t="str">
        <f t="shared" si="998"/>
        <v/>
      </c>
      <c r="AI1784" s="172" t="str">
        <f>IF(AJ1784&lt;&gt;"",MAX(AI$3:AI1783)+1,"")</f>
        <v/>
      </c>
      <c r="AJ1784" s="172" t="str">
        <f t="shared" si="999"/>
        <v/>
      </c>
      <c r="AK1784" s="172" t="str">
        <f t="shared" si="1000"/>
        <v/>
      </c>
      <c r="AL1784" s="172" t="str">
        <f t="shared" si="1001"/>
        <v/>
      </c>
      <c r="AM1784" s="172" t="str">
        <f>IF(AN1784&lt;&gt;"",MAX(AM$3:AM1783)+1,"")</f>
        <v/>
      </c>
      <c r="AN1784" s="172" t="str">
        <f t="shared" si="1002"/>
        <v/>
      </c>
      <c r="AO1784" s="172" t="str">
        <f t="shared" si="1003"/>
        <v/>
      </c>
      <c r="AP1784" s="172" t="str">
        <f t="shared" si="1004"/>
        <v/>
      </c>
      <c r="AQ1784" s="172" t="str">
        <f t="shared" si="1005"/>
        <v/>
      </c>
      <c r="AR1784" s="172" t="str">
        <f>Table1[[#This Row],[Sex ]]&amp;Table1[[#This Row],[Month]]</f>
        <v/>
      </c>
    </row>
    <row r="1785" spans="2:44" x14ac:dyDescent="0.3">
      <c r="B1785" s="14"/>
      <c r="C1785" s="14"/>
      <c r="D1785" s="14"/>
      <c r="E1785" s="14"/>
      <c r="F1785" s="14"/>
      <c r="G1785" s="14"/>
      <c r="H1785" s="14"/>
      <c r="I1785" s="14"/>
      <c r="J1785" s="14"/>
      <c r="K1785" s="14"/>
      <c r="L1785" s="14"/>
      <c r="M1785" s="24" t="str">
        <f t="shared" si="977"/>
        <v/>
      </c>
      <c r="N1785" s="24" t="str">
        <f t="shared" si="978"/>
        <v/>
      </c>
      <c r="O1785" s="24" t="str">
        <f t="shared" si="979"/>
        <v xml:space="preserve"> </v>
      </c>
      <c r="P1785" s="24">
        <f t="shared" si="980"/>
        <v>0</v>
      </c>
      <c r="Q1785" s="25">
        <f t="shared" si="981"/>
        <v>0</v>
      </c>
      <c r="R1785" s="26">
        <f t="shared" si="982"/>
        <v>0</v>
      </c>
      <c r="S1785" s="24" t="str">
        <f t="shared" si="983"/>
        <v/>
      </c>
      <c r="T1785" s="24" t="str">
        <f t="shared" si="984"/>
        <v/>
      </c>
      <c r="U1785" s="24" t="str">
        <f t="shared" si="985"/>
        <v/>
      </c>
      <c r="V1785" s="24" t="str">
        <f t="shared" si="986"/>
        <v/>
      </c>
      <c r="W1785" s="24" t="str">
        <f t="shared" si="987"/>
        <v/>
      </c>
      <c r="X1785" s="24" t="str">
        <f t="shared" si="988"/>
        <v/>
      </c>
      <c r="Y1785" s="24" t="str">
        <f t="shared" si="989"/>
        <v/>
      </c>
      <c r="Z1785" s="24" t="str">
        <f t="shared" si="990"/>
        <v/>
      </c>
      <c r="AA1785" s="24" t="b">
        <f t="shared" si="991"/>
        <v>0</v>
      </c>
      <c r="AB1785" s="34" t="str">
        <f t="shared" si="992"/>
        <v/>
      </c>
      <c r="AC1785" s="34">
        <f t="shared" si="993"/>
        <v>0</v>
      </c>
      <c r="AD1785" s="34">
        <f t="shared" si="994"/>
        <v>0</v>
      </c>
      <c r="AE1785" s="34" t="str">
        <f t="shared" si="995"/>
        <v xml:space="preserve"> 0</v>
      </c>
      <c r="AF1785" s="34">
        <f t="shared" si="996"/>
        <v>0</v>
      </c>
      <c r="AG1785" s="34">
        <f t="shared" si="997"/>
        <v>0</v>
      </c>
      <c r="AH1785" s="34" t="str">
        <f t="shared" si="998"/>
        <v/>
      </c>
      <c r="AI1785" s="172" t="str">
        <f>IF(AJ1785&lt;&gt;"",MAX(AI$3:AI1784)+1,"")</f>
        <v/>
      </c>
      <c r="AJ1785" s="172" t="str">
        <f t="shared" si="999"/>
        <v/>
      </c>
      <c r="AK1785" s="172" t="str">
        <f t="shared" si="1000"/>
        <v/>
      </c>
      <c r="AL1785" s="172" t="str">
        <f t="shared" si="1001"/>
        <v/>
      </c>
      <c r="AM1785" s="172" t="str">
        <f>IF(AN1785&lt;&gt;"",MAX(AM$3:AM1784)+1,"")</f>
        <v/>
      </c>
      <c r="AN1785" s="172" t="str">
        <f t="shared" si="1002"/>
        <v/>
      </c>
      <c r="AO1785" s="172" t="str">
        <f t="shared" si="1003"/>
        <v/>
      </c>
      <c r="AP1785" s="172" t="str">
        <f t="shared" si="1004"/>
        <v/>
      </c>
      <c r="AQ1785" s="172" t="str">
        <f t="shared" si="1005"/>
        <v/>
      </c>
      <c r="AR1785" s="172" t="str">
        <f>Table1[[#This Row],[Sex ]]&amp;Table1[[#This Row],[Month]]</f>
        <v/>
      </c>
    </row>
    <row r="1786" spans="2:44" x14ac:dyDescent="0.3">
      <c r="B1786" s="14"/>
      <c r="C1786" s="14"/>
      <c r="D1786" s="14"/>
      <c r="E1786" s="14"/>
      <c r="F1786" s="14"/>
      <c r="G1786" s="14"/>
      <c r="H1786" s="14"/>
      <c r="I1786" s="14"/>
      <c r="J1786" s="14"/>
      <c r="K1786" s="14"/>
      <c r="L1786" s="14"/>
      <c r="M1786" s="24" t="str">
        <f t="shared" si="977"/>
        <v/>
      </c>
      <c r="N1786" s="24" t="str">
        <f t="shared" si="978"/>
        <v/>
      </c>
      <c r="O1786" s="24" t="str">
        <f t="shared" si="979"/>
        <v xml:space="preserve"> </v>
      </c>
      <c r="P1786" s="24">
        <f t="shared" si="980"/>
        <v>0</v>
      </c>
      <c r="Q1786" s="25">
        <f t="shared" si="981"/>
        <v>0</v>
      </c>
      <c r="R1786" s="26">
        <f t="shared" si="982"/>
        <v>0</v>
      </c>
      <c r="S1786" s="24" t="str">
        <f t="shared" si="983"/>
        <v/>
      </c>
      <c r="T1786" s="24" t="str">
        <f t="shared" si="984"/>
        <v/>
      </c>
      <c r="U1786" s="24" t="str">
        <f t="shared" si="985"/>
        <v/>
      </c>
      <c r="V1786" s="24" t="str">
        <f t="shared" si="986"/>
        <v/>
      </c>
      <c r="W1786" s="24" t="str">
        <f t="shared" si="987"/>
        <v/>
      </c>
      <c r="X1786" s="24" t="str">
        <f t="shared" si="988"/>
        <v/>
      </c>
      <c r="Y1786" s="24" t="str">
        <f t="shared" si="989"/>
        <v/>
      </c>
      <c r="Z1786" s="24" t="str">
        <f t="shared" si="990"/>
        <v/>
      </c>
      <c r="AA1786" s="24" t="b">
        <f t="shared" si="991"/>
        <v>0</v>
      </c>
      <c r="AB1786" s="34" t="str">
        <f t="shared" si="992"/>
        <v/>
      </c>
      <c r="AC1786" s="34">
        <f t="shared" si="993"/>
        <v>0</v>
      </c>
      <c r="AD1786" s="34">
        <f t="shared" si="994"/>
        <v>0</v>
      </c>
      <c r="AE1786" s="34" t="str">
        <f t="shared" si="995"/>
        <v xml:space="preserve"> 0</v>
      </c>
      <c r="AF1786" s="34">
        <f t="shared" si="996"/>
        <v>0</v>
      </c>
      <c r="AG1786" s="34">
        <f t="shared" si="997"/>
        <v>0</v>
      </c>
      <c r="AH1786" s="34" t="str">
        <f t="shared" si="998"/>
        <v/>
      </c>
      <c r="AI1786" s="172" t="str">
        <f>IF(AJ1786&lt;&gt;"",MAX(AI$3:AI1785)+1,"")</f>
        <v/>
      </c>
      <c r="AJ1786" s="172" t="str">
        <f t="shared" si="999"/>
        <v/>
      </c>
      <c r="AK1786" s="172" t="str">
        <f t="shared" si="1000"/>
        <v/>
      </c>
      <c r="AL1786" s="172" t="str">
        <f t="shared" si="1001"/>
        <v/>
      </c>
      <c r="AM1786" s="172" t="str">
        <f>IF(AN1786&lt;&gt;"",MAX(AM$3:AM1785)+1,"")</f>
        <v/>
      </c>
      <c r="AN1786" s="172" t="str">
        <f t="shared" si="1002"/>
        <v/>
      </c>
      <c r="AO1786" s="172" t="str">
        <f t="shared" si="1003"/>
        <v/>
      </c>
      <c r="AP1786" s="172" t="str">
        <f t="shared" si="1004"/>
        <v/>
      </c>
      <c r="AQ1786" s="172" t="str">
        <f t="shared" si="1005"/>
        <v/>
      </c>
      <c r="AR1786" s="172" t="str">
        <f>Table1[[#This Row],[Sex ]]&amp;Table1[[#This Row],[Month]]</f>
        <v/>
      </c>
    </row>
    <row r="1787" spans="2:44" x14ac:dyDescent="0.3">
      <c r="B1787" s="14"/>
      <c r="C1787" s="14"/>
      <c r="D1787" s="14"/>
      <c r="E1787" s="14"/>
      <c r="F1787" s="14"/>
      <c r="G1787" s="14"/>
      <c r="H1787" s="14"/>
      <c r="I1787" s="14"/>
      <c r="J1787" s="14"/>
      <c r="K1787" s="14"/>
      <c r="L1787" s="14"/>
      <c r="M1787" s="24" t="str">
        <f t="shared" si="977"/>
        <v/>
      </c>
      <c r="N1787" s="24" t="str">
        <f t="shared" si="978"/>
        <v/>
      </c>
      <c r="O1787" s="24" t="str">
        <f t="shared" si="979"/>
        <v xml:space="preserve"> </v>
      </c>
      <c r="P1787" s="24">
        <f t="shared" si="980"/>
        <v>0</v>
      </c>
      <c r="Q1787" s="25">
        <f t="shared" si="981"/>
        <v>0</v>
      </c>
      <c r="R1787" s="26">
        <f t="shared" si="982"/>
        <v>0</v>
      </c>
      <c r="S1787" s="24" t="str">
        <f t="shared" si="983"/>
        <v/>
      </c>
      <c r="T1787" s="24" t="str">
        <f t="shared" si="984"/>
        <v/>
      </c>
      <c r="U1787" s="24" t="str">
        <f t="shared" si="985"/>
        <v/>
      </c>
      <c r="V1787" s="24" t="str">
        <f t="shared" si="986"/>
        <v/>
      </c>
      <c r="W1787" s="24" t="str">
        <f t="shared" si="987"/>
        <v/>
      </c>
      <c r="X1787" s="24" t="str">
        <f t="shared" si="988"/>
        <v/>
      </c>
      <c r="Y1787" s="24" t="str">
        <f t="shared" si="989"/>
        <v/>
      </c>
      <c r="Z1787" s="24" t="str">
        <f t="shared" si="990"/>
        <v/>
      </c>
      <c r="AA1787" s="24" t="b">
        <f t="shared" si="991"/>
        <v>0</v>
      </c>
      <c r="AB1787" s="34" t="str">
        <f t="shared" si="992"/>
        <v/>
      </c>
      <c r="AC1787" s="34">
        <f t="shared" si="993"/>
        <v>0</v>
      </c>
      <c r="AD1787" s="34">
        <f t="shared" si="994"/>
        <v>0</v>
      </c>
      <c r="AE1787" s="34" t="str">
        <f t="shared" si="995"/>
        <v xml:space="preserve"> 0</v>
      </c>
      <c r="AF1787" s="34">
        <f t="shared" si="996"/>
        <v>0</v>
      </c>
      <c r="AG1787" s="34">
        <f t="shared" si="997"/>
        <v>0</v>
      </c>
      <c r="AH1787" s="34" t="str">
        <f t="shared" si="998"/>
        <v/>
      </c>
      <c r="AI1787" s="172" t="str">
        <f>IF(AJ1787&lt;&gt;"",MAX(AI$3:AI1786)+1,"")</f>
        <v/>
      </c>
      <c r="AJ1787" s="172" t="str">
        <f t="shared" si="999"/>
        <v/>
      </c>
      <c r="AK1787" s="172" t="str">
        <f t="shared" si="1000"/>
        <v/>
      </c>
      <c r="AL1787" s="172" t="str">
        <f t="shared" si="1001"/>
        <v/>
      </c>
      <c r="AM1787" s="172" t="str">
        <f>IF(AN1787&lt;&gt;"",MAX(AM$3:AM1786)+1,"")</f>
        <v/>
      </c>
      <c r="AN1787" s="172" t="str">
        <f t="shared" si="1002"/>
        <v/>
      </c>
      <c r="AO1787" s="172" t="str">
        <f t="shared" si="1003"/>
        <v/>
      </c>
      <c r="AP1787" s="172" t="str">
        <f t="shared" si="1004"/>
        <v/>
      </c>
      <c r="AQ1787" s="172" t="str">
        <f t="shared" si="1005"/>
        <v/>
      </c>
      <c r="AR1787" s="172" t="str">
        <f>Table1[[#This Row],[Sex ]]&amp;Table1[[#This Row],[Month]]</f>
        <v/>
      </c>
    </row>
    <row r="1788" spans="2:44" x14ac:dyDescent="0.3">
      <c r="B1788" s="14"/>
      <c r="C1788" s="14"/>
      <c r="D1788" s="14"/>
      <c r="E1788" s="14"/>
      <c r="F1788" s="14"/>
      <c r="G1788" s="14"/>
      <c r="H1788" s="14"/>
      <c r="I1788" s="14"/>
      <c r="J1788" s="14"/>
      <c r="K1788" s="14"/>
      <c r="L1788" s="14"/>
      <c r="M1788" s="24" t="str">
        <f t="shared" si="977"/>
        <v/>
      </c>
      <c r="N1788" s="24" t="str">
        <f t="shared" si="978"/>
        <v/>
      </c>
      <c r="O1788" s="24" t="str">
        <f t="shared" si="979"/>
        <v xml:space="preserve"> </v>
      </c>
      <c r="P1788" s="24">
        <f t="shared" si="980"/>
        <v>0</v>
      </c>
      <c r="Q1788" s="25">
        <f t="shared" si="981"/>
        <v>0</v>
      </c>
      <c r="R1788" s="26">
        <f t="shared" si="982"/>
        <v>0</v>
      </c>
      <c r="S1788" s="24" t="str">
        <f t="shared" si="983"/>
        <v/>
      </c>
      <c r="T1788" s="24" t="str">
        <f t="shared" si="984"/>
        <v/>
      </c>
      <c r="U1788" s="24" t="str">
        <f t="shared" si="985"/>
        <v/>
      </c>
      <c r="V1788" s="24" t="str">
        <f t="shared" si="986"/>
        <v/>
      </c>
      <c r="W1788" s="24" t="str">
        <f t="shared" si="987"/>
        <v/>
      </c>
      <c r="X1788" s="24" t="str">
        <f t="shared" si="988"/>
        <v/>
      </c>
      <c r="Y1788" s="24" t="str">
        <f t="shared" si="989"/>
        <v/>
      </c>
      <c r="Z1788" s="24" t="str">
        <f t="shared" si="990"/>
        <v/>
      </c>
      <c r="AA1788" s="24" t="b">
        <f t="shared" si="991"/>
        <v>0</v>
      </c>
      <c r="AB1788" s="34" t="str">
        <f t="shared" si="992"/>
        <v/>
      </c>
      <c r="AC1788" s="34">
        <f t="shared" si="993"/>
        <v>0</v>
      </c>
      <c r="AD1788" s="34">
        <f t="shared" si="994"/>
        <v>0</v>
      </c>
      <c r="AE1788" s="34" t="str">
        <f t="shared" si="995"/>
        <v xml:space="preserve"> 0</v>
      </c>
      <c r="AF1788" s="34">
        <f t="shared" si="996"/>
        <v>0</v>
      </c>
      <c r="AG1788" s="34">
        <f t="shared" si="997"/>
        <v>0</v>
      </c>
      <c r="AH1788" s="34" t="str">
        <f t="shared" si="998"/>
        <v/>
      </c>
      <c r="AI1788" s="172" t="str">
        <f>IF(AJ1788&lt;&gt;"",MAX(AI$3:AI1787)+1,"")</f>
        <v/>
      </c>
      <c r="AJ1788" s="172" t="str">
        <f t="shared" si="999"/>
        <v/>
      </c>
      <c r="AK1788" s="172" t="str">
        <f t="shared" si="1000"/>
        <v/>
      </c>
      <c r="AL1788" s="172" t="str">
        <f t="shared" si="1001"/>
        <v/>
      </c>
      <c r="AM1788" s="172" t="str">
        <f>IF(AN1788&lt;&gt;"",MAX(AM$3:AM1787)+1,"")</f>
        <v/>
      </c>
      <c r="AN1788" s="172" t="str">
        <f t="shared" si="1002"/>
        <v/>
      </c>
      <c r="AO1788" s="172" t="str">
        <f t="shared" si="1003"/>
        <v/>
      </c>
      <c r="AP1788" s="172" t="str">
        <f t="shared" si="1004"/>
        <v/>
      </c>
      <c r="AQ1788" s="172" t="str">
        <f t="shared" si="1005"/>
        <v/>
      </c>
      <c r="AR1788" s="172" t="str">
        <f>Table1[[#This Row],[Sex ]]&amp;Table1[[#This Row],[Month]]</f>
        <v/>
      </c>
    </row>
    <row r="1789" spans="2:44" x14ac:dyDescent="0.3">
      <c r="B1789" s="14"/>
      <c r="C1789" s="14"/>
      <c r="D1789" s="14"/>
      <c r="E1789" s="14"/>
      <c r="F1789" s="14"/>
      <c r="G1789" s="14"/>
      <c r="H1789" s="14"/>
      <c r="I1789" s="14"/>
      <c r="J1789" s="14"/>
      <c r="K1789" s="14"/>
      <c r="L1789" s="14"/>
      <c r="M1789" s="24" t="str">
        <f t="shared" si="977"/>
        <v/>
      </c>
      <c r="N1789" s="24" t="str">
        <f t="shared" si="978"/>
        <v/>
      </c>
      <c r="O1789" s="24" t="str">
        <f t="shared" si="979"/>
        <v xml:space="preserve"> </v>
      </c>
      <c r="P1789" s="24">
        <f t="shared" si="980"/>
        <v>0</v>
      </c>
      <c r="Q1789" s="25">
        <f t="shared" si="981"/>
        <v>0</v>
      </c>
      <c r="R1789" s="26">
        <f t="shared" si="982"/>
        <v>0</v>
      </c>
      <c r="S1789" s="24" t="str">
        <f t="shared" si="983"/>
        <v/>
      </c>
      <c r="T1789" s="24" t="str">
        <f t="shared" si="984"/>
        <v/>
      </c>
      <c r="U1789" s="24" t="str">
        <f t="shared" si="985"/>
        <v/>
      </c>
      <c r="V1789" s="24" t="str">
        <f t="shared" si="986"/>
        <v/>
      </c>
      <c r="W1789" s="24" t="str">
        <f t="shared" si="987"/>
        <v/>
      </c>
      <c r="X1789" s="24" t="str">
        <f t="shared" si="988"/>
        <v/>
      </c>
      <c r="Y1789" s="24" t="str">
        <f t="shared" si="989"/>
        <v/>
      </c>
      <c r="Z1789" s="24" t="str">
        <f t="shared" si="990"/>
        <v/>
      </c>
      <c r="AA1789" s="24" t="b">
        <f t="shared" si="991"/>
        <v>0</v>
      </c>
      <c r="AB1789" s="34" t="str">
        <f t="shared" si="992"/>
        <v/>
      </c>
      <c r="AC1789" s="34">
        <f t="shared" si="993"/>
        <v>0</v>
      </c>
      <c r="AD1789" s="34">
        <f t="shared" si="994"/>
        <v>0</v>
      </c>
      <c r="AE1789" s="34" t="str">
        <f t="shared" si="995"/>
        <v xml:space="preserve"> 0</v>
      </c>
      <c r="AF1789" s="34">
        <f t="shared" si="996"/>
        <v>0</v>
      </c>
      <c r="AG1789" s="34">
        <f t="shared" si="997"/>
        <v>0</v>
      </c>
      <c r="AH1789" s="34" t="str">
        <f t="shared" si="998"/>
        <v/>
      </c>
      <c r="AI1789" s="172" t="str">
        <f>IF(AJ1789&lt;&gt;"",MAX(AI$3:AI1788)+1,"")</f>
        <v/>
      </c>
      <c r="AJ1789" s="172" t="str">
        <f t="shared" si="999"/>
        <v/>
      </c>
      <c r="AK1789" s="172" t="str">
        <f t="shared" si="1000"/>
        <v/>
      </c>
      <c r="AL1789" s="172" t="str">
        <f t="shared" si="1001"/>
        <v/>
      </c>
      <c r="AM1789" s="172" t="str">
        <f>IF(AN1789&lt;&gt;"",MAX(AM$3:AM1788)+1,"")</f>
        <v/>
      </c>
      <c r="AN1789" s="172" t="str">
        <f t="shared" si="1002"/>
        <v/>
      </c>
      <c r="AO1789" s="172" t="str">
        <f t="shared" si="1003"/>
        <v/>
      </c>
      <c r="AP1789" s="172" t="str">
        <f t="shared" si="1004"/>
        <v/>
      </c>
      <c r="AQ1789" s="172" t="str">
        <f t="shared" si="1005"/>
        <v/>
      </c>
      <c r="AR1789" s="172" t="str">
        <f>Table1[[#This Row],[Sex ]]&amp;Table1[[#This Row],[Month]]</f>
        <v/>
      </c>
    </row>
    <row r="1790" spans="2:44" x14ac:dyDescent="0.3">
      <c r="B1790" s="14"/>
      <c r="C1790" s="14"/>
      <c r="D1790" s="14"/>
      <c r="E1790" s="14"/>
      <c r="F1790" s="14"/>
      <c r="G1790" s="14"/>
      <c r="H1790" s="14"/>
      <c r="I1790" s="14"/>
      <c r="J1790" s="14"/>
      <c r="K1790" s="14"/>
      <c r="L1790" s="14"/>
      <c r="M1790" s="24" t="str">
        <f t="shared" si="977"/>
        <v/>
      </c>
      <c r="N1790" s="24" t="str">
        <f t="shared" si="978"/>
        <v/>
      </c>
      <c r="O1790" s="24" t="str">
        <f t="shared" si="979"/>
        <v xml:space="preserve"> </v>
      </c>
      <c r="P1790" s="24">
        <f t="shared" si="980"/>
        <v>0</v>
      </c>
      <c r="Q1790" s="25">
        <f t="shared" si="981"/>
        <v>0</v>
      </c>
      <c r="R1790" s="26">
        <f t="shared" si="982"/>
        <v>0</v>
      </c>
      <c r="S1790" s="24" t="str">
        <f t="shared" si="983"/>
        <v/>
      </c>
      <c r="T1790" s="24" t="str">
        <f t="shared" si="984"/>
        <v/>
      </c>
      <c r="U1790" s="24" t="str">
        <f t="shared" si="985"/>
        <v/>
      </c>
      <c r="V1790" s="24" t="str">
        <f t="shared" si="986"/>
        <v/>
      </c>
      <c r="W1790" s="24" t="str">
        <f t="shared" si="987"/>
        <v/>
      </c>
      <c r="X1790" s="24" t="str">
        <f t="shared" si="988"/>
        <v/>
      </c>
      <c r="Y1790" s="24" t="str">
        <f t="shared" si="989"/>
        <v/>
      </c>
      <c r="Z1790" s="24" t="str">
        <f t="shared" si="990"/>
        <v/>
      </c>
      <c r="AA1790" s="24" t="b">
        <f t="shared" si="991"/>
        <v>0</v>
      </c>
      <c r="AB1790" s="34" t="str">
        <f t="shared" si="992"/>
        <v/>
      </c>
      <c r="AC1790" s="34">
        <f t="shared" si="993"/>
        <v>0</v>
      </c>
      <c r="AD1790" s="34">
        <f t="shared" si="994"/>
        <v>0</v>
      </c>
      <c r="AE1790" s="34" t="str">
        <f t="shared" si="995"/>
        <v xml:space="preserve"> 0</v>
      </c>
      <c r="AF1790" s="34">
        <f t="shared" si="996"/>
        <v>0</v>
      </c>
      <c r="AG1790" s="34">
        <f t="shared" si="997"/>
        <v>0</v>
      </c>
      <c r="AH1790" s="34" t="str">
        <f t="shared" si="998"/>
        <v/>
      </c>
      <c r="AI1790" s="172" t="str">
        <f>IF(AJ1790&lt;&gt;"",MAX(AI$3:AI1789)+1,"")</f>
        <v/>
      </c>
      <c r="AJ1790" s="172" t="str">
        <f t="shared" si="999"/>
        <v/>
      </c>
      <c r="AK1790" s="172" t="str">
        <f t="shared" si="1000"/>
        <v/>
      </c>
      <c r="AL1790" s="172" t="str">
        <f t="shared" si="1001"/>
        <v/>
      </c>
      <c r="AM1790" s="172" t="str">
        <f>IF(AN1790&lt;&gt;"",MAX(AM$3:AM1789)+1,"")</f>
        <v/>
      </c>
      <c r="AN1790" s="172" t="str">
        <f t="shared" si="1002"/>
        <v/>
      </c>
      <c r="AO1790" s="172" t="str">
        <f t="shared" si="1003"/>
        <v/>
      </c>
      <c r="AP1790" s="172" t="str">
        <f t="shared" si="1004"/>
        <v/>
      </c>
      <c r="AQ1790" s="172" t="str">
        <f t="shared" si="1005"/>
        <v/>
      </c>
      <c r="AR1790" s="172" t="str">
        <f>Table1[[#This Row],[Sex ]]&amp;Table1[[#This Row],[Month]]</f>
        <v/>
      </c>
    </row>
    <row r="1791" spans="2:44" x14ac:dyDescent="0.3">
      <c r="B1791" s="14"/>
      <c r="C1791" s="14"/>
      <c r="D1791" s="14"/>
      <c r="E1791" s="14"/>
      <c r="F1791" s="14"/>
      <c r="G1791" s="14"/>
      <c r="H1791" s="14"/>
      <c r="I1791" s="14"/>
      <c r="J1791" s="14"/>
      <c r="K1791" s="14"/>
      <c r="L1791" s="14"/>
      <c r="M1791" s="24" t="str">
        <f t="shared" si="977"/>
        <v/>
      </c>
      <c r="N1791" s="24" t="str">
        <f t="shared" si="978"/>
        <v/>
      </c>
      <c r="O1791" s="24" t="str">
        <f t="shared" si="979"/>
        <v xml:space="preserve"> </v>
      </c>
      <c r="P1791" s="24">
        <f t="shared" si="980"/>
        <v>0</v>
      </c>
      <c r="Q1791" s="25">
        <f t="shared" si="981"/>
        <v>0</v>
      </c>
      <c r="R1791" s="26">
        <f t="shared" si="982"/>
        <v>0</v>
      </c>
      <c r="S1791" s="24" t="str">
        <f t="shared" si="983"/>
        <v/>
      </c>
      <c r="T1791" s="24" t="str">
        <f t="shared" si="984"/>
        <v/>
      </c>
      <c r="U1791" s="24" t="str">
        <f t="shared" si="985"/>
        <v/>
      </c>
      <c r="V1791" s="24" t="str">
        <f t="shared" si="986"/>
        <v/>
      </c>
      <c r="W1791" s="24" t="str">
        <f t="shared" si="987"/>
        <v/>
      </c>
      <c r="X1791" s="24" t="str">
        <f t="shared" si="988"/>
        <v/>
      </c>
      <c r="Y1791" s="24" t="str">
        <f t="shared" si="989"/>
        <v/>
      </c>
      <c r="Z1791" s="24" t="str">
        <f t="shared" si="990"/>
        <v/>
      </c>
      <c r="AA1791" s="24" t="b">
        <f t="shared" si="991"/>
        <v>0</v>
      </c>
      <c r="AB1791" s="34" t="str">
        <f t="shared" si="992"/>
        <v/>
      </c>
      <c r="AC1791" s="34">
        <f t="shared" si="993"/>
        <v>0</v>
      </c>
      <c r="AD1791" s="34">
        <f t="shared" si="994"/>
        <v>0</v>
      </c>
      <c r="AE1791" s="34" t="str">
        <f t="shared" si="995"/>
        <v xml:space="preserve"> 0</v>
      </c>
      <c r="AF1791" s="34">
        <f t="shared" si="996"/>
        <v>0</v>
      </c>
      <c r="AG1791" s="34">
        <f t="shared" si="997"/>
        <v>0</v>
      </c>
      <c r="AH1791" s="34" t="str">
        <f t="shared" si="998"/>
        <v/>
      </c>
      <c r="AI1791" s="172" t="str">
        <f>IF(AJ1791&lt;&gt;"",MAX(AI$3:AI1790)+1,"")</f>
        <v/>
      </c>
      <c r="AJ1791" s="172" t="str">
        <f t="shared" si="999"/>
        <v/>
      </c>
      <c r="AK1791" s="172" t="str">
        <f t="shared" si="1000"/>
        <v/>
      </c>
      <c r="AL1791" s="172" t="str">
        <f t="shared" si="1001"/>
        <v/>
      </c>
      <c r="AM1791" s="172" t="str">
        <f>IF(AN1791&lt;&gt;"",MAX(AM$3:AM1790)+1,"")</f>
        <v/>
      </c>
      <c r="AN1791" s="172" t="str">
        <f t="shared" si="1002"/>
        <v/>
      </c>
      <c r="AO1791" s="172" t="str">
        <f t="shared" si="1003"/>
        <v/>
      </c>
      <c r="AP1791" s="172" t="str">
        <f t="shared" si="1004"/>
        <v/>
      </c>
      <c r="AQ1791" s="172" t="str">
        <f t="shared" si="1005"/>
        <v/>
      </c>
      <c r="AR1791" s="172" t="str">
        <f>Table1[[#This Row],[Sex ]]&amp;Table1[[#This Row],[Month]]</f>
        <v/>
      </c>
    </row>
    <row r="1792" spans="2:44" x14ac:dyDescent="0.3">
      <c r="B1792" s="14"/>
      <c r="C1792" s="14"/>
      <c r="D1792" s="14"/>
      <c r="E1792" s="14"/>
      <c r="F1792" s="14"/>
      <c r="G1792" s="14"/>
      <c r="H1792" s="14"/>
      <c r="I1792" s="14"/>
      <c r="J1792" s="14"/>
      <c r="K1792" s="14"/>
      <c r="L1792" s="14"/>
      <c r="M1792" s="24" t="str">
        <f t="shared" si="977"/>
        <v/>
      </c>
      <c r="N1792" s="24" t="str">
        <f t="shared" si="978"/>
        <v/>
      </c>
      <c r="O1792" s="24" t="str">
        <f t="shared" si="979"/>
        <v xml:space="preserve"> </v>
      </c>
      <c r="P1792" s="24">
        <f t="shared" si="980"/>
        <v>0</v>
      </c>
      <c r="Q1792" s="25">
        <f t="shared" si="981"/>
        <v>0</v>
      </c>
      <c r="R1792" s="26">
        <f t="shared" si="982"/>
        <v>0</v>
      </c>
      <c r="S1792" s="24" t="str">
        <f t="shared" si="983"/>
        <v/>
      </c>
      <c r="T1792" s="24" t="str">
        <f t="shared" si="984"/>
        <v/>
      </c>
      <c r="U1792" s="24" t="str">
        <f t="shared" si="985"/>
        <v/>
      </c>
      <c r="V1792" s="24" t="str">
        <f t="shared" si="986"/>
        <v/>
      </c>
      <c r="W1792" s="24" t="str">
        <f t="shared" si="987"/>
        <v/>
      </c>
      <c r="X1792" s="24" t="str">
        <f t="shared" si="988"/>
        <v/>
      </c>
      <c r="Y1792" s="24" t="str">
        <f t="shared" si="989"/>
        <v/>
      </c>
      <c r="Z1792" s="24" t="str">
        <f t="shared" si="990"/>
        <v/>
      </c>
      <c r="AA1792" s="24" t="b">
        <f t="shared" si="991"/>
        <v>0</v>
      </c>
      <c r="AB1792" s="34" t="str">
        <f t="shared" si="992"/>
        <v/>
      </c>
      <c r="AC1792" s="34">
        <f t="shared" si="993"/>
        <v>0</v>
      </c>
      <c r="AD1792" s="34">
        <f t="shared" si="994"/>
        <v>0</v>
      </c>
      <c r="AE1792" s="34" t="str">
        <f t="shared" si="995"/>
        <v xml:space="preserve"> 0</v>
      </c>
      <c r="AF1792" s="34">
        <f t="shared" si="996"/>
        <v>0</v>
      </c>
      <c r="AG1792" s="34">
        <f t="shared" si="997"/>
        <v>0</v>
      </c>
      <c r="AH1792" s="34" t="str">
        <f t="shared" si="998"/>
        <v/>
      </c>
      <c r="AI1792" s="172" t="str">
        <f>IF(AJ1792&lt;&gt;"",MAX(AI$3:AI1791)+1,"")</f>
        <v/>
      </c>
      <c r="AJ1792" s="172" t="str">
        <f t="shared" si="999"/>
        <v/>
      </c>
      <c r="AK1792" s="172" t="str">
        <f t="shared" si="1000"/>
        <v/>
      </c>
      <c r="AL1792" s="172" t="str">
        <f t="shared" si="1001"/>
        <v/>
      </c>
      <c r="AM1792" s="172" t="str">
        <f>IF(AN1792&lt;&gt;"",MAX(AM$3:AM1791)+1,"")</f>
        <v/>
      </c>
      <c r="AN1792" s="172" t="str">
        <f t="shared" si="1002"/>
        <v/>
      </c>
      <c r="AO1792" s="172" t="str">
        <f t="shared" si="1003"/>
        <v/>
      </c>
      <c r="AP1792" s="172" t="str">
        <f t="shared" si="1004"/>
        <v/>
      </c>
      <c r="AQ1792" s="172" t="str">
        <f t="shared" si="1005"/>
        <v/>
      </c>
      <c r="AR1792" s="172" t="str">
        <f>Table1[[#This Row],[Sex ]]&amp;Table1[[#This Row],[Month]]</f>
        <v/>
      </c>
    </row>
    <row r="1793" spans="2:44" x14ac:dyDescent="0.3">
      <c r="B1793" s="14"/>
      <c r="C1793" s="14"/>
      <c r="D1793" s="14"/>
      <c r="E1793" s="14"/>
      <c r="F1793" s="14"/>
      <c r="G1793" s="14"/>
      <c r="H1793" s="14"/>
      <c r="I1793" s="14"/>
      <c r="J1793" s="14"/>
      <c r="K1793" s="14"/>
      <c r="L1793" s="14"/>
      <c r="M1793" s="24" t="str">
        <f t="shared" si="977"/>
        <v/>
      </c>
      <c r="N1793" s="24" t="str">
        <f t="shared" si="978"/>
        <v/>
      </c>
      <c r="O1793" s="24" t="str">
        <f t="shared" si="979"/>
        <v xml:space="preserve"> </v>
      </c>
      <c r="P1793" s="24">
        <f t="shared" si="980"/>
        <v>0</v>
      </c>
      <c r="Q1793" s="25">
        <f t="shared" si="981"/>
        <v>0</v>
      </c>
      <c r="R1793" s="26">
        <f t="shared" si="982"/>
        <v>0</v>
      </c>
      <c r="S1793" s="24" t="str">
        <f t="shared" si="983"/>
        <v/>
      </c>
      <c r="T1793" s="24" t="str">
        <f t="shared" si="984"/>
        <v/>
      </c>
      <c r="U1793" s="24" t="str">
        <f t="shared" si="985"/>
        <v/>
      </c>
      <c r="V1793" s="24" t="str">
        <f t="shared" si="986"/>
        <v/>
      </c>
      <c r="W1793" s="24" t="str">
        <f t="shared" si="987"/>
        <v/>
      </c>
      <c r="X1793" s="24" t="str">
        <f t="shared" si="988"/>
        <v/>
      </c>
      <c r="Y1793" s="24" t="str">
        <f t="shared" si="989"/>
        <v/>
      </c>
      <c r="Z1793" s="24" t="str">
        <f t="shared" si="990"/>
        <v/>
      </c>
      <c r="AA1793" s="24" t="b">
        <f t="shared" si="991"/>
        <v>0</v>
      </c>
      <c r="AB1793" s="34" t="str">
        <f t="shared" si="992"/>
        <v/>
      </c>
      <c r="AC1793" s="34">
        <f t="shared" si="993"/>
        <v>0</v>
      </c>
      <c r="AD1793" s="34">
        <f t="shared" si="994"/>
        <v>0</v>
      </c>
      <c r="AE1793" s="34" t="str">
        <f t="shared" si="995"/>
        <v xml:space="preserve"> 0</v>
      </c>
      <c r="AF1793" s="34">
        <f t="shared" si="996"/>
        <v>0</v>
      </c>
      <c r="AG1793" s="34">
        <f t="shared" si="997"/>
        <v>0</v>
      </c>
      <c r="AH1793" s="34" t="str">
        <f t="shared" si="998"/>
        <v/>
      </c>
      <c r="AI1793" s="172" t="str">
        <f>IF(AJ1793&lt;&gt;"",MAX(AI$3:AI1792)+1,"")</f>
        <v/>
      </c>
      <c r="AJ1793" s="172" t="str">
        <f t="shared" si="999"/>
        <v/>
      </c>
      <c r="AK1793" s="172" t="str">
        <f t="shared" si="1000"/>
        <v/>
      </c>
      <c r="AL1793" s="172" t="str">
        <f t="shared" si="1001"/>
        <v/>
      </c>
      <c r="AM1793" s="172" t="str">
        <f>IF(AN1793&lt;&gt;"",MAX(AM$3:AM1792)+1,"")</f>
        <v/>
      </c>
      <c r="AN1793" s="172" t="str">
        <f t="shared" si="1002"/>
        <v/>
      </c>
      <c r="AO1793" s="172" t="str">
        <f t="shared" si="1003"/>
        <v/>
      </c>
      <c r="AP1793" s="172" t="str">
        <f t="shared" si="1004"/>
        <v/>
      </c>
      <c r="AQ1793" s="172" t="str">
        <f t="shared" si="1005"/>
        <v/>
      </c>
      <c r="AR1793" s="172" t="str">
        <f>Table1[[#This Row],[Sex ]]&amp;Table1[[#This Row],[Month]]</f>
        <v/>
      </c>
    </row>
    <row r="1794" spans="2:44" x14ac:dyDescent="0.3">
      <c r="B1794" s="14"/>
      <c r="C1794" s="14"/>
      <c r="D1794" s="14"/>
      <c r="E1794" s="14"/>
      <c r="F1794" s="14"/>
      <c r="G1794" s="14"/>
      <c r="H1794" s="14"/>
      <c r="I1794" s="14"/>
      <c r="J1794" s="14"/>
      <c r="K1794" s="14"/>
      <c r="L1794" s="14"/>
      <c r="M1794" s="24" t="str">
        <f t="shared" si="977"/>
        <v/>
      </c>
      <c r="N1794" s="24" t="str">
        <f t="shared" si="978"/>
        <v/>
      </c>
      <c r="O1794" s="24" t="str">
        <f t="shared" si="979"/>
        <v xml:space="preserve"> </v>
      </c>
      <c r="P1794" s="24">
        <f t="shared" si="980"/>
        <v>0</v>
      </c>
      <c r="Q1794" s="25">
        <f t="shared" si="981"/>
        <v>0</v>
      </c>
      <c r="R1794" s="26">
        <f t="shared" si="982"/>
        <v>0</v>
      </c>
      <c r="S1794" s="24" t="str">
        <f t="shared" si="983"/>
        <v/>
      </c>
      <c r="T1794" s="24" t="str">
        <f t="shared" si="984"/>
        <v/>
      </c>
      <c r="U1794" s="24" t="str">
        <f t="shared" si="985"/>
        <v/>
      </c>
      <c r="V1794" s="24" t="str">
        <f t="shared" si="986"/>
        <v/>
      </c>
      <c r="W1794" s="24" t="str">
        <f t="shared" si="987"/>
        <v/>
      </c>
      <c r="X1794" s="24" t="str">
        <f t="shared" si="988"/>
        <v/>
      </c>
      <c r="Y1794" s="24" t="str">
        <f t="shared" si="989"/>
        <v/>
      </c>
      <c r="Z1794" s="24" t="str">
        <f t="shared" si="990"/>
        <v/>
      </c>
      <c r="AA1794" s="24" t="b">
        <f t="shared" si="991"/>
        <v>0</v>
      </c>
      <c r="AB1794" s="34" t="str">
        <f t="shared" si="992"/>
        <v/>
      </c>
      <c r="AC1794" s="34">
        <f t="shared" si="993"/>
        <v>0</v>
      </c>
      <c r="AD1794" s="34">
        <f t="shared" si="994"/>
        <v>0</v>
      </c>
      <c r="AE1794" s="34" t="str">
        <f t="shared" si="995"/>
        <v xml:space="preserve"> 0</v>
      </c>
      <c r="AF1794" s="34">
        <f t="shared" si="996"/>
        <v>0</v>
      </c>
      <c r="AG1794" s="34">
        <f t="shared" si="997"/>
        <v>0</v>
      </c>
      <c r="AH1794" s="34" t="str">
        <f t="shared" si="998"/>
        <v/>
      </c>
      <c r="AI1794" s="172" t="str">
        <f>IF(AJ1794&lt;&gt;"",MAX(AI$3:AI1793)+1,"")</f>
        <v/>
      </c>
      <c r="AJ1794" s="172" t="str">
        <f t="shared" si="999"/>
        <v/>
      </c>
      <c r="AK1794" s="172" t="str">
        <f t="shared" si="1000"/>
        <v/>
      </c>
      <c r="AL1794" s="172" t="str">
        <f t="shared" si="1001"/>
        <v/>
      </c>
      <c r="AM1794" s="172" t="str">
        <f>IF(AN1794&lt;&gt;"",MAX(AM$3:AM1793)+1,"")</f>
        <v/>
      </c>
      <c r="AN1794" s="172" t="str">
        <f t="shared" si="1002"/>
        <v/>
      </c>
      <c r="AO1794" s="172" t="str">
        <f t="shared" si="1003"/>
        <v/>
      </c>
      <c r="AP1794" s="172" t="str">
        <f t="shared" si="1004"/>
        <v/>
      </c>
      <c r="AQ1794" s="172" t="str">
        <f t="shared" si="1005"/>
        <v/>
      </c>
      <c r="AR1794" s="172" t="str">
        <f>Table1[[#This Row],[Sex ]]&amp;Table1[[#This Row],[Month]]</f>
        <v/>
      </c>
    </row>
    <row r="1795" spans="2:44" x14ac:dyDescent="0.3">
      <c r="B1795" s="14"/>
      <c r="C1795" s="14"/>
      <c r="D1795" s="14"/>
      <c r="E1795" s="14"/>
      <c r="F1795" s="14"/>
      <c r="G1795" s="14"/>
      <c r="H1795" s="14"/>
      <c r="I1795" s="14"/>
      <c r="J1795" s="14"/>
      <c r="K1795" s="14"/>
      <c r="L1795" s="14"/>
      <c r="M1795" s="24" t="str">
        <f t="shared" si="977"/>
        <v/>
      </c>
      <c r="N1795" s="24" t="str">
        <f t="shared" si="978"/>
        <v/>
      </c>
      <c r="O1795" s="24" t="str">
        <f t="shared" si="979"/>
        <v xml:space="preserve"> </v>
      </c>
      <c r="P1795" s="24">
        <f t="shared" si="980"/>
        <v>0</v>
      </c>
      <c r="Q1795" s="25">
        <f t="shared" si="981"/>
        <v>0</v>
      </c>
      <c r="R1795" s="26">
        <f t="shared" si="982"/>
        <v>0</v>
      </c>
      <c r="S1795" s="24" t="str">
        <f t="shared" si="983"/>
        <v/>
      </c>
      <c r="T1795" s="24" t="str">
        <f t="shared" si="984"/>
        <v/>
      </c>
      <c r="U1795" s="24" t="str">
        <f t="shared" si="985"/>
        <v/>
      </c>
      <c r="V1795" s="24" t="str">
        <f t="shared" si="986"/>
        <v/>
      </c>
      <c r="W1795" s="24" t="str">
        <f t="shared" si="987"/>
        <v/>
      </c>
      <c r="X1795" s="24" t="str">
        <f t="shared" si="988"/>
        <v/>
      </c>
      <c r="Y1795" s="24" t="str">
        <f t="shared" si="989"/>
        <v/>
      </c>
      <c r="Z1795" s="24" t="str">
        <f t="shared" si="990"/>
        <v/>
      </c>
      <c r="AA1795" s="24" t="b">
        <f t="shared" si="991"/>
        <v>0</v>
      </c>
      <c r="AB1795" s="34" t="str">
        <f t="shared" si="992"/>
        <v/>
      </c>
      <c r="AC1795" s="34">
        <f t="shared" si="993"/>
        <v>0</v>
      </c>
      <c r="AD1795" s="34">
        <f t="shared" si="994"/>
        <v>0</v>
      </c>
      <c r="AE1795" s="34" t="str">
        <f t="shared" si="995"/>
        <v xml:space="preserve"> 0</v>
      </c>
      <c r="AF1795" s="34">
        <f t="shared" si="996"/>
        <v>0</v>
      </c>
      <c r="AG1795" s="34">
        <f t="shared" si="997"/>
        <v>0</v>
      </c>
      <c r="AH1795" s="34" t="str">
        <f t="shared" si="998"/>
        <v/>
      </c>
      <c r="AI1795" s="172" t="str">
        <f>IF(AJ1795&lt;&gt;"",MAX(AI$3:AI1794)+1,"")</f>
        <v/>
      </c>
      <c r="AJ1795" s="172" t="str">
        <f t="shared" si="999"/>
        <v/>
      </c>
      <c r="AK1795" s="172" t="str">
        <f t="shared" si="1000"/>
        <v/>
      </c>
      <c r="AL1795" s="172" t="str">
        <f t="shared" si="1001"/>
        <v/>
      </c>
      <c r="AM1795" s="172" t="str">
        <f>IF(AN1795&lt;&gt;"",MAX(AM$3:AM1794)+1,"")</f>
        <v/>
      </c>
      <c r="AN1795" s="172" t="str">
        <f t="shared" si="1002"/>
        <v/>
      </c>
      <c r="AO1795" s="172" t="str">
        <f t="shared" si="1003"/>
        <v/>
      </c>
      <c r="AP1795" s="172" t="str">
        <f t="shared" si="1004"/>
        <v/>
      </c>
      <c r="AQ1795" s="172" t="str">
        <f t="shared" si="1005"/>
        <v/>
      </c>
      <c r="AR1795" s="172" t="str">
        <f>Table1[[#This Row],[Sex ]]&amp;Table1[[#This Row],[Month]]</f>
        <v/>
      </c>
    </row>
    <row r="1796" spans="2:44" x14ac:dyDescent="0.3">
      <c r="B1796" s="14"/>
      <c r="C1796" s="14"/>
      <c r="D1796" s="14"/>
      <c r="E1796" s="14"/>
      <c r="F1796" s="14"/>
      <c r="G1796" s="14"/>
      <c r="H1796" s="14"/>
      <c r="I1796" s="14"/>
      <c r="J1796" s="14"/>
      <c r="K1796" s="14"/>
      <c r="L1796" s="14"/>
      <c r="M1796" s="24" t="str">
        <f t="shared" si="977"/>
        <v/>
      </c>
      <c r="N1796" s="24" t="str">
        <f t="shared" si="978"/>
        <v/>
      </c>
      <c r="O1796" s="24" t="str">
        <f t="shared" si="979"/>
        <v xml:space="preserve"> </v>
      </c>
      <c r="P1796" s="24">
        <f t="shared" si="980"/>
        <v>0</v>
      </c>
      <c r="Q1796" s="25">
        <f t="shared" si="981"/>
        <v>0</v>
      </c>
      <c r="R1796" s="26">
        <f t="shared" si="982"/>
        <v>0</v>
      </c>
      <c r="S1796" s="24" t="str">
        <f t="shared" si="983"/>
        <v/>
      </c>
      <c r="T1796" s="24" t="str">
        <f t="shared" si="984"/>
        <v/>
      </c>
      <c r="U1796" s="24" t="str">
        <f t="shared" si="985"/>
        <v/>
      </c>
      <c r="V1796" s="24" t="str">
        <f t="shared" si="986"/>
        <v/>
      </c>
      <c r="W1796" s="24" t="str">
        <f t="shared" si="987"/>
        <v/>
      </c>
      <c r="X1796" s="24" t="str">
        <f t="shared" si="988"/>
        <v/>
      </c>
      <c r="Y1796" s="24" t="str">
        <f t="shared" si="989"/>
        <v/>
      </c>
      <c r="Z1796" s="24" t="str">
        <f t="shared" si="990"/>
        <v/>
      </c>
      <c r="AA1796" s="24" t="b">
        <f t="shared" si="991"/>
        <v>0</v>
      </c>
      <c r="AB1796" s="34" t="str">
        <f t="shared" si="992"/>
        <v/>
      </c>
      <c r="AC1796" s="34">
        <f t="shared" si="993"/>
        <v>0</v>
      </c>
      <c r="AD1796" s="34">
        <f t="shared" si="994"/>
        <v>0</v>
      </c>
      <c r="AE1796" s="34" t="str">
        <f t="shared" si="995"/>
        <v xml:space="preserve"> 0</v>
      </c>
      <c r="AF1796" s="34">
        <f t="shared" si="996"/>
        <v>0</v>
      </c>
      <c r="AG1796" s="34">
        <f t="shared" si="997"/>
        <v>0</v>
      </c>
      <c r="AH1796" s="34" t="str">
        <f t="shared" si="998"/>
        <v/>
      </c>
      <c r="AI1796" s="172" t="str">
        <f>IF(AJ1796&lt;&gt;"",MAX(AI$3:AI1795)+1,"")</f>
        <v/>
      </c>
      <c r="AJ1796" s="172" t="str">
        <f t="shared" si="999"/>
        <v/>
      </c>
      <c r="AK1796" s="172" t="str">
        <f t="shared" si="1000"/>
        <v/>
      </c>
      <c r="AL1796" s="172" t="str">
        <f t="shared" si="1001"/>
        <v/>
      </c>
      <c r="AM1796" s="172" t="str">
        <f>IF(AN1796&lt;&gt;"",MAX(AM$3:AM1795)+1,"")</f>
        <v/>
      </c>
      <c r="AN1796" s="172" t="str">
        <f t="shared" si="1002"/>
        <v/>
      </c>
      <c r="AO1796" s="172" t="str">
        <f t="shared" si="1003"/>
        <v/>
      </c>
      <c r="AP1796" s="172" t="str">
        <f t="shared" si="1004"/>
        <v/>
      </c>
      <c r="AQ1796" s="172" t="str">
        <f t="shared" si="1005"/>
        <v/>
      </c>
      <c r="AR1796" s="172" t="str">
        <f>Table1[[#This Row],[Sex ]]&amp;Table1[[#This Row],[Month]]</f>
        <v/>
      </c>
    </row>
    <row r="1797" spans="2:44" x14ac:dyDescent="0.3">
      <c r="B1797" s="14"/>
      <c r="C1797" s="14"/>
      <c r="D1797" s="14"/>
      <c r="E1797" s="14"/>
      <c r="F1797" s="14"/>
      <c r="G1797" s="14"/>
      <c r="H1797" s="14"/>
      <c r="I1797" s="14"/>
      <c r="J1797" s="14"/>
      <c r="K1797" s="14"/>
      <c r="L1797" s="14"/>
      <c r="M1797" s="24" t="str">
        <f t="shared" si="977"/>
        <v/>
      </c>
      <c r="N1797" s="24" t="str">
        <f t="shared" si="978"/>
        <v/>
      </c>
      <c r="O1797" s="24" t="str">
        <f t="shared" si="979"/>
        <v xml:space="preserve"> </v>
      </c>
      <c r="P1797" s="24">
        <f t="shared" si="980"/>
        <v>0</v>
      </c>
      <c r="Q1797" s="25">
        <f t="shared" si="981"/>
        <v>0</v>
      </c>
      <c r="R1797" s="26">
        <f t="shared" si="982"/>
        <v>0</v>
      </c>
      <c r="S1797" s="24" t="str">
        <f t="shared" si="983"/>
        <v/>
      </c>
      <c r="T1797" s="24" t="str">
        <f t="shared" si="984"/>
        <v/>
      </c>
      <c r="U1797" s="24" t="str">
        <f t="shared" si="985"/>
        <v/>
      </c>
      <c r="V1797" s="24" t="str">
        <f t="shared" si="986"/>
        <v/>
      </c>
      <c r="W1797" s="24" t="str">
        <f t="shared" si="987"/>
        <v/>
      </c>
      <c r="X1797" s="24" t="str">
        <f t="shared" si="988"/>
        <v/>
      </c>
      <c r="Y1797" s="24" t="str">
        <f t="shared" si="989"/>
        <v/>
      </c>
      <c r="Z1797" s="24" t="str">
        <f t="shared" si="990"/>
        <v/>
      </c>
      <c r="AA1797" s="24" t="b">
        <f t="shared" si="991"/>
        <v>0</v>
      </c>
      <c r="AB1797" s="34" t="str">
        <f t="shared" si="992"/>
        <v/>
      </c>
      <c r="AC1797" s="34">
        <f t="shared" si="993"/>
        <v>0</v>
      </c>
      <c r="AD1797" s="34">
        <f t="shared" si="994"/>
        <v>0</v>
      </c>
      <c r="AE1797" s="34" t="str">
        <f t="shared" si="995"/>
        <v xml:space="preserve"> 0</v>
      </c>
      <c r="AF1797" s="34">
        <f t="shared" si="996"/>
        <v>0</v>
      </c>
      <c r="AG1797" s="34">
        <f t="shared" si="997"/>
        <v>0</v>
      </c>
      <c r="AH1797" s="34" t="str">
        <f t="shared" si="998"/>
        <v/>
      </c>
      <c r="AI1797" s="172" t="str">
        <f>IF(AJ1797&lt;&gt;"",MAX(AI$3:AI1796)+1,"")</f>
        <v/>
      </c>
      <c r="AJ1797" s="172" t="str">
        <f t="shared" si="999"/>
        <v/>
      </c>
      <c r="AK1797" s="172" t="str">
        <f t="shared" si="1000"/>
        <v/>
      </c>
      <c r="AL1797" s="172" t="str">
        <f t="shared" si="1001"/>
        <v/>
      </c>
      <c r="AM1797" s="172" t="str">
        <f>IF(AN1797&lt;&gt;"",MAX(AM$3:AM1796)+1,"")</f>
        <v/>
      </c>
      <c r="AN1797" s="172" t="str">
        <f t="shared" si="1002"/>
        <v/>
      </c>
      <c r="AO1797" s="172" t="str">
        <f t="shared" si="1003"/>
        <v/>
      </c>
      <c r="AP1797" s="172" t="str">
        <f t="shared" si="1004"/>
        <v/>
      </c>
      <c r="AQ1797" s="172" t="str">
        <f t="shared" si="1005"/>
        <v/>
      </c>
      <c r="AR1797" s="172" t="str">
        <f>Table1[[#This Row],[Sex ]]&amp;Table1[[#This Row],[Month]]</f>
        <v/>
      </c>
    </row>
    <row r="1798" spans="2:44" x14ac:dyDescent="0.3">
      <c r="B1798" s="14"/>
      <c r="C1798" s="14"/>
      <c r="D1798" s="14"/>
      <c r="E1798" s="14"/>
      <c r="F1798" s="14"/>
      <c r="G1798" s="14"/>
      <c r="H1798" s="14"/>
      <c r="I1798" s="14"/>
      <c r="J1798" s="14"/>
      <c r="K1798" s="14"/>
      <c r="L1798" s="14"/>
      <c r="M1798" s="24" t="str">
        <f t="shared" si="977"/>
        <v/>
      </c>
      <c r="N1798" s="24" t="str">
        <f t="shared" si="978"/>
        <v/>
      </c>
      <c r="O1798" s="24" t="str">
        <f t="shared" si="979"/>
        <v xml:space="preserve"> </v>
      </c>
      <c r="P1798" s="24">
        <f t="shared" si="980"/>
        <v>0</v>
      </c>
      <c r="Q1798" s="25">
        <f t="shared" si="981"/>
        <v>0</v>
      </c>
      <c r="R1798" s="26">
        <f t="shared" si="982"/>
        <v>0</v>
      </c>
      <c r="S1798" s="24" t="str">
        <f t="shared" si="983"/>
        <v/>
      </c>
      <c r="T1798" s="24" t="str">
        <f t="shared" si="984"/>
        <v/>
      </c>
      <c r="U1798" s="24" t="str">
        <f t="shared" si="985"/>
        <v/>
      </c>
      <c r="V1798" s="24" t="str">
        <f t="shared" si="986"/>
        <v/>
      </c>
      <c r="W1798" s="24" t="str">
        <f t="shared" si="987"/>
        <v/>
      </c>
      <c r="X1798" s="24" t="str">
        <f t="shared" si="988"/>
        <v/>
      </c>
      <c r="Y1798" s="24" t="str">
        <f t="shared" si="989"/>
        <v/>
      </c>
      <c r="Z1798" s="24" t="str">
        <f t="shared" si="990"/>
        <v/>
      </c>
      <c r="AA1798" s="24" t="b">
        <f t="shared" si="991"/>
        <v>0</v>
      </c>
      <c r="AB1798" s="34" t="str">
        <f t="shared" si="992"/>
        <v/>
      </c>
      <c r="AC1798" s="34">
        <f t="shared" si="993"/>
        <v>0</v>
      </c>
      <c r="AD1798" s="34">
        <f t="shared" si="994"/>
        <v>0</v>
      </c>
      <c r="AE1798" s="34" t="str">
        <f t="shared" si="995"/>
        <v xml:space="preserve"> 0</v>
      </c>
      <c r="AF1798" s="34">
        <f t="shared" si="996"/>
        <v>0</v>
      </c>
      <c r="AG1798" s="34">
        <f t="shared" si="997"/>
        <v>0</v>
      </c>
      <c r="AH1798" s="34" t="str">
        <f t="shared" si="998"/>
        <v/>
      </c>
      <c r="AI1798" s="172" t="str">
        <f>IF(AJ1798&lt;&gt;"",MAX(AI$3:AI1797)+1,"")</f>
        <v/>
      </c>
      <c r="AJ1798" s="172" t="str">
        <f t="shared" si="999"/>
        <v/>
      </c>
      <c r="AK1798" s="172" t="str">
        <f t="shared" si="1000"/>
        <v/>
      </c>
      <c r="AL1798" s="172" t="str">
        <f t="shared" si="1001"/>
        <v/>
      </c>
      <c r="AM1798" s="172" t="str">
        <f>IF(AN1798&lt;&gt;"",MAX(AM$3:AM1797)+1,"")</f>
        <v/>
      </c>
      <c r="AN1798" s="172" t="str">
        <f t="shared" si="1002"/>
        <v/>
      </c>
      <c r="AO1798" s="172" t="str">
        <f t="shared" si="1003"/>
        <v/>
      </c>
      <c r="AP1798" s="172" t="str">
        <f t="shared" si="1004"/>
        <v/>
      </c>
      <c r="AQ1798" s="172" t="str">
        <f t="shared" si="1005"/>
        <v/>
      </c>
      <c r="AR1798" s="172" t="str">
        <f>Table1[[#This Row],[Sex ]]&amp;Table1[[#This Row],[Month]]</f>
        <v/>
      </c>
    </row>
    <row r="1799" spans="2:44" x14ac:dyDescent="0.3">
      <c r="B1799" s="14"/>
      <c r="C1799" s="14"/>
      <c r="D1799" s="14"/>
      <c r="E1799" s="14"/>
      <c r="F1799" s="14"/>
      <c r="G1799" s="14"/>
      <c r="H1799" s="14"/>
      <c r="I1799" s="14"/>
      <c r="J1799" s="14"/>
      <c r="K1799" s="14"/>
      <c r="L1799" s="14"/>
      <c r="M1799" s="24" t="str">
        <f t="shared" si="977"/>
        <v/>
      </c>
      <c r="N1799" s="24" t="str">
        <f t="shared" si="978"/>
        <v/>
      </c>
      <c r="O1799" s="24" t="str">
        <f t="shared" si="979"/>
        <v xml:space="preserve"> </v>
      </c>
      <c r="P1799" s="24">
        <f t="shared" si="980"/>
        <v>0</v>
      </c>
      <c r="Q1799" s="25">
        <f t="shared" si="981"/>
        <v>0</v>
      </c>
      <c r="R1799" s="26">
        <f t="shared" si="982"/>
        <v>0</v>
      </c>
      <c r="S1799" s="24" t="str">
        <f t="shared" si="983"/>
        <v/>
      </c>
      <c r="T1799" s="24" t="str">
        <f t="shared" si="984"/>
        <v/>
      </c>
      <c r="U1799" s="24" t="str">
        <f t="shared" si="985"/>
        <v/>
      </c>
      <c r="V1799" s="24" t="str">
        <f t="shared" si="986"/>
        <v/>
      </c>
      <c r="W1799" s="24" t="str">
        <f t="shared" si="987"/>
        <v/>
      </c>
      <c r="X1799" s="24" t="str">
        <f t="shared" si="988"/>
        <v/>
      </c>
      <c r="Y1799" s="24" t="str">
        <f t="shared" si="989"/>
        <v/>
      </c>
      <c r="Z1799" s="24" t="str">
        <f t="shared" si="990"/>
        <v/>
      </c>
      <c r="AA1799" s="24" t="b">
        <f t="shared" si="991"/>
        <v>0</v>
      </c>
      <c r="AB1799" s="34" t="str">
        <f t="shared" si="992"/>
        <v/>
      </c>
      <c r="AC1799" s="34">
        <f t="shared" si="993"/>
        <v>0</v>
      </c>
      <c r="AD1799" s="34">
        <f t="shared" si="994"/>
        <v>0</v>
      </c>
      <c r="AE1799" s="34" t="str">
        <f t="shared" si="995"/>
        <v xml:space="preserve"> 0</v>
      </c>
      <c r="AF1799" s="34">
        <f t="shared" si="996"/>
        <v>0</v>
      </c>
      <c r="AG1799" s="34">
        <f t="shared" si="997"/>
        <v>0</v>
      </c>
      <c r="AH1799" s="34" t="str">
        <f t="shared" si="998"/>
        <v/>
      </c>
      <c r="AI1799" s="172" t="str">
        <f>IF(AJ1799&lt;&gt;"",MAX(AI$3:AI1798)+1,"")</f>
        <v/>
      </c>
      <c r="AJ1799" s="172" t="str">
        <f t="shared" si="999"/>
        <v/>
      </c>
      <c r="AK1799" s="172" t="str">
        <f t="shared" si="1000"/>
        <v/>
      </c>
      <c r="AL1799" s="172" t="str">
        <f t="shared" si="1001"/>
        <v/>
      </c>
      <c r="AM1799" s="172" t="str">
        <f>IF(AN1799&lt;&gt;"",MAX(AM$3:AM1798)+1,"")</f>
        <v/>
      </c>
      <c r="AN1799" s="172" t="str">
        <f t="shared" si="1002"/>
        <v/>
      </c>
      <c r="AO1799" s="172" t="str">
        <f t="shared" si="1003"/>
        <v/>
      </c>
      <c r="AP1799" s="172" t="str">
        <f t="shared" si="1004"/>
        <v/>
      </c>
      <c r="AQ1799" s="172" t="str">
        <f t="shared" si="1005"/>
        <v/>
      </c>
      <c r="AR1799" s="172" t="str">
        <f>Table1[[#This Row],[Sex ]]&amp;Table1[[#This Row],[Month]]</f>
        <v/>
      </c>
    </row>
    <row r="1800" spans="2:44" x14ac:dyDescent="0.3">
      <c r="B1800" s="14"/>
      <c r="C1800" s="14"/>
      <c r="D1800" s="14"/>
      <c r="E1800" s="14"/>
      <c r="F1800" s="14"/>
      <c r="G1800" s="14"/>
      <c r="H1800" s="14"/>
      <c r="I1800" s="14"/>
      <c r="J1800" s="14"/>
      <c r="K1800" s="14"/>
      <c r="L1800" s="14"/>
      <c r="M1800" s="24" t="str">
        <f t="shared" si="977"/>
        <v/>
      </c>
      <c r="N1800" s="24" t="str">
        <f t="shared" si="978"/>
        <v/>
      </c>
      <c r="O1800" s="24" t="str">
        <f t="shared" si="979"/>
        <v xml:space="preserve"> </v>
      </c>
      <c r="P1800" s="24">
        <f t="shared" si="980"/>
        <v>0</v>
      </c>
      <c r="Q1800" s="25">
        <f t="shared" si="981"/>
        <v>0</v>
      </c>
      <c r="R1800" s="26">
        <f t="shared" si="982"/>
        <v>0</v>
      </c>
      <c r="S1800" s="24" t="str">
        <f t="shared" si="983"/>
        <v/>
      </c>
      <c r="T1800" s="24" t="str">
        <f t="shared" si="984"/>
        <v/>
      </c>
      <c r="U1800" s="24" t="str">
        <f t="shared" si="985"/>
        <v/>
      </c>
      <c r="V1800" s="24" t="str">
        <f t="shared" si="986"/>
        <v/>
      </c>
      <c r="W1800" s="24" t="str">
        <f t="shared" si="987"/>
        <v/>
      </c>
      <c r="X1800" s="24" t="str">
        <f t="shared" si="988"/>
        <v/>
      </c>
      <c r="Y1800" s="24" t="str">
        <f t="shared" si="989"/>
        <v/>
      </c>
      <c r="Z1800" s="24" t="str">
        <f t="shared" si="990"/>
        <v/>
      </c>
      <c r="AA1800" s="24" t="b">
        <f t="shared" si="991"/>
        <v>0</v>
      </c>
      <c r="AB1800" s="34" t="str">
        <f t="shared" si="992"/>
        <v/>
      </c>
      <c r="AC1800" s="34">
        <f t="shared" si="993"/>
        <v>0</v>
      </c>
      <c r="AD1800" s="34">
        <f t="shared" si="994"/>
        <v>0</v>
      </c>
      <c r="AE1800" s="34" t="str">
        <f t="shared" si="995"/>
        <v xml:space="preserve"> 0</v>
      </c>
      <c r="AF1800" s="34">
        <f t="shared" si="996"/>
        <v>0</v>
      </c>
      <c r="AG1800" s="34">
        <f t="shared" si="997"/>
        <v>0</v>
      </c>
      <c r="AH1800" s="34" t="str">
        <f t="shared" si="998"/>
        <v/>
      </c>
      <c r="AI1800" s="172" t="str">
        <f>IF(AJ1800&lt;&gt;"",MAX(AI$3:AI1799)+1,"")</f>
        <v/>
      </c>
      <c r="AJ1800" s="172" t="str">
        <f t="shared" si="999"/>
        <v/>
      </c>
      <c r="AK1800" s="172" t="str">
        <f t="shared" si="1000"/>
        <v/>
      </c>
      <c r="AL1800" s="172" t="str">
        <f t="shared" si="1001"/>
        <v/>
      </c>
      <c r="AM1800" s="172" t="str">
        <f>IF(AN1800&lt;&gt;"",MAX(AM$3:AM1799)+1,"")</f>
        <v/>
      </c>
      <c r="AN1800" s="172" t="str">
        <f t="shared" si="1002"/>
        <v/>
      </c>
      <c r="AO1800" s="172" t="str">
        <f t="shared" si="1003"/>
        <v/>
      </c>
      <c r="AP1800" s="172" t="str">
        <f t="shared" si="1004"/>
        <v/>
      </c>
      <c r="AQ1800" s="172" t="str">
        <f t="shared" si="1005"/>
        <v/>
      </c>
      <c r="AR1800" s="172" t="str">
        <f>Table1[[#This Row],[Sex ]]&amp;Table1[[#This Row],[Month]]</f>
        <v/>
      </c>
    </row>
    <row r="1801" spans="2:44" x14ac:dyDescent="0.3">
      <c r="B1801" s="14"/>
      <c r="C1801" s="14"/>
      <c r="D1801" s="14"/>
      <c r="E1801" s="14"/>
      <c r="F1801" s="14"/>
      <c r="G1801" s="14"/>
      <c r="H1801" s="14"/>
      <c r="I1801" s="14"/>
      <c r="J1801" s="14"/>
      <c r="K1801" s="14"/>
      <c r="L1801" s="14"/>
      <c r="M1801" s="24" t="str">
        <f t="shared" si="977"/>
        <v/>
      </c>
      <c r="N1801" s="24" t="str">
        <f t="shared" si="978"/>
        <v/>
      </c>
      <c r="O1801" s="24" t="str">
        <f t="shared" si="979"/>
        <v xml:space="preserve"> </v>
      </c>
      <c r="P1801" s="24">
        <f t="shared" si="980"/>
        <v>0</v>
      </c>
      <c r="Q1801" s="25">
        <f t="shared" si="981"/>
        <v>0</v>
      </c>
      <c r="R1801" s="26">
        <f t="shared" si="982"/>
        <v>0</v>
      </c>
      <c r="S1801" s="24" t="str">
        <f t="shared" si="983"/>
        <v/>
      </c>
      <c r="T1801" s="24" t="str">
        <f t="shared" si="984"/>
        <v/>
      </c>
      <c r="U1801" s="24" t="str">
        <f t="shared" si="985"/>
        <v/>
      </c>
      <c r="V1801" s="24" t="str">
        <f t="shared" si="986"/>
        <v/>
      </c>
      <c r="W1801" s="24" t="str">
        <f t="shared" si="987"/>
        <v/>
      </c>
      <c r="X1801" s="24" t="str">
        <f t="shared" si="988"/>
        <v/>
      </c>
      <c r="Y1801" s="24" t="str">
        <f t="shared" si="989"/>
        <v/>
      </c>
      <c r="Z1801" s="24" t="str">
        <f t="shared" si="990"/>
        <v/>
      </c>
      <c r="AA1801" s="24" t="b">
        <f t="shared" si="991"/>
        <v>0</v>
      </c>
      <c r="AB1801" s="34" t="str">
        <f t="shared" si="992"/>
        <v/>
      </c>
      <c r="AC1801" s="34">
        <f t="shared" si="993"/>
        <v>0</v>
      </c>
      <c r="AD1801" s="34">
        <f t="shared" si="994"/>
        <v>0</v>
      </c>
      <c r="AE1801" s="34" t="str">
        <f t="shared" si="995"/>
        <v xml:space="preserve"> 0</v>
      </c>
      <c r="AF1801" s="34">
        <f t="shared" si="996"/>
        <v>0</v>
      </c>
      <c r="AG1801" s="34">
        <f t="shared" si="997"/>
        <v>0</v>
      </c>
      <c r="AH1801" s="34" t="str">
        <f t="shared" si="998"/>
        <v/>
      </c>
      <c r="AI1801" s="172" t="str">
        <f>IF(AJ1801&lt;&gt;"",MAX(AI$3:AI1800)+1,"")</f>
        <v/>
      </c>
      <c r="AJ1801" s="172" t="str">
        <f t="shared" si="999"/>
        <v/>
      </c>
      <c r="AK1801" s="172" t="str">
        <f t="shared" si="1000"/>
        <v/>
      </c>
      <c r="AL1801" s="172" t="str">
        <f t="shared" si="1001"/>
        <v/>
      </c>
      <c r="AM1801" s="172" t="str">
        <f>IF(AN1801&lt;&gt;"",MAX(AM$3:AM1800)+1,"")</f>
        <v/>
      </c>
      <c r="AN1801" s="172" t="str">
        <f t="shared" si="1002"/>
        <v/>
      </c>
      <c r="AO1801" s="172" t="str">
        <f t="shared" si="1003"/>
        <v/>
      </c>
      <c r="AP1801" s="172" t="str">
        <f t="shared" si="1004"/>
        <v/>
      </c>
      <c r="AQ1801" s="172" t="str">
        <f t="shared" si="1005"/>
        <v/>
      </c>
      <c r="AR1801" s="172" t="str">
        <f>Table1[[#This Row],[Sex ]]&amp;Table1[[#This Row],[Month]]</f>
        <v/>
      </c>
    </row>
    <row r="1802" spans="2:44" x14ac:dyDescent="0.3">
      <c r="B1802" s="14"/>
      <c r="C1802" s="14"/>
      <c r="D1802" s="14"/>
      <c r="E1802" s="14"/>
      <c r="F1802" s="14"/>
      <c r="G1802" s="14"/>
      <c r="H1802" s="14"/>
      <c r="I1802" s="14"/>
      <c r="J1802" s="14"/>
      <c r="K1802" s="14"/>
      <c r="L1802" s="14"/>
      <c r="M1802" s="24" t="str">
        <f t="shared" si="977"/>
        <v/>
      </c>
      <c r="N1802" s="24" t="str">
        <f t="shared" si="978"/>
        <v/>
      </c>
      <c r="O1802" s="24" t="str">
        <f t="shared" si="979"/>
        <v xml:space="preserve"> </v>
      </c>
      <c r="P1802" s="24">
        <f t="shared" si="980"/>
        <v>0</v>
      </c>
      <c r="Q1802" s="25">
        <f t="shared" si="981"/>
        <v>0</v>
      </c>
      <c r="R1802" s="26">
        <f t="shared" si="982"/>
        <v>0</v>
      </c>
      <c r="S1802" s="24" t="str">
        <f t="shared" si="983"/>
        <v/>
      </c>
      <c r="T1802" s="24" t="str">
        <f t="shared" si="984"/>
        <v/>
      </c>
      <c r="U1802" s="24" t="str">
        <f t="shared" si="985"/>
        <v/>
      </c>
      <c r="V1802" s="24" t="str">
        <f t="shared" si="986"/>
        <v/>
      </c>
      <c r="W1802" s="24" t="str">
        <f t="shared" si="987"/>
        <v/>
      </c>
      <c r="X1802" s="24" t="str">
        <f t="shared" si="988"/>
        <v/>
      </c>
      <c r="Y1802" s="24" t="str">
        <f t="shared" si="989"/>
        <v/>
      </c>
      <c r="Z1802" s="24" t="str">
        <f t="shared" si="990"/>
        <v/>
      </c>
      <c r="AA1802" s="24" t="b">
        <f t="shared" si="991"/>
        <v>0</v>
      </c>
      <c r="AB1802" s="34" t="str">
        <f t="shared" si="992"/>
        <v/>
      </c>
      <c r="AC1802" s="34">
        <f t="shared" si="993"/>
        <v>0</v>
      </c>
      <c r="AD1802" s="34">
        <f t="shared" si="994"/>
        <v>0</v>
      </c>
      <c r="AE1802" s="34" t="str">
        <f t="shared" si="995"/>
        <v xml:space="preserve"> 0</v>
      </c>
      <c r="AF1802" s="34">
        <f t="shared" si="996"/>
        <v>0</v>
      </c>
      <c r="AG1802" s="34">
        <f t="shared" si="997"/>
        <v>0</v>
      </c>
      <c r="AH1802" s="34" t="str">
        <f t="shared" si="998"/>
        <v/>
      </c>
      <c r="AI1802" s="172" t="str">
        <f>IF(AJ1802&lt;&gt;"",MAX(AI$3:AI1801)+1,"")</f>
        <v/>
      </c>
      <c r="AJ1802" s="172" t="str">
        <f t="shared" si="999"/>
        <v/>
      </c>
      <c r="AK1802" s="172" t="str">
        <f t="shared" si="1000"/>
        <v/>
      </c>
      <c r="AL1802" s="172" t="str">
        <f t="shared" si="1001"/>
        <v/>
      </c>
      <c r="AM1802" s="172" t="str">
        <f>IF(AN1802&lt;&gt;"",MAX(AM$3:AM1801)+1,"")</f>
        <v/>
      </c>
      <c r="AN1802" s="172" t="str">
        <f t="shared" si="1002"/>
        <v/>
      </c>
      <c r="AO1802" s="172" t="str">
        <f t="shared" si="1003"/>
        <v/>
      </c>
      <c r="AP1802" s="172" t="str">
        <f t="shared" si="1004"/>
        <v/>
      </c>
      <c r="AQ1802" s="172" t="str">
        <f t="shared" si="1005"/>
        <v/>
      </c>
      <c r="AR1802" s="172" t="str">
        <f>Table1[[#This Row],[Sex ]]&amp;Table1[[#This Row],[Month]]</f>
        <v/>
      </c>
    </row>
    <row r="1803" spans="2:44" x14ac:dyDescent="0.3">
      <c r="B1803" s="14"/>
      <c r="C1803" s="14"/>
      <c r="D1803" s="14"/>
      <c r="E1803" s="14"/>
      <c r="F1803" s="14"/>
      <c r="G1803" s="14"/>
      <c r="H1803" s="14"/>
      <c r="I1803" s="14"/>
      <c r="J1803" s="14"/>
      <c r="K1803" s="14"/>
      <c r="L1803" s="14"/>
      <c r="M1803" s="24" t="str">
        <f t="shared" si="977"/>
        <v/>
      </c>
      <c r="N1803" s="24" t="str">
        <f t="shared" si="978"/>
        <v/>
      </c>
      <c r="O1803" s="24" t="str">
        <f t="shared" si="979"/>
        <v xml:space="preserve"> </v>
      </c>
      <c r="P1803" s="24">
        <f t="shared" si="980"/>
        <v>0</v>
      </c>
      <c r="Q1803" s="25">
        <f t="shared" si="981"/>
        <v>0</v>
      </c>
      <c r="R1803" s="26">
        <f t="shared" si="982"/>
        <v>0</v>
      </c>
      <c r="S1803" s="24" t="str">
        <f t="shared" si="983"/>
        <v/>
      </c>
      <c r="T1803" s="24" t="str">
        <f t="shared" si="984"/>
        <v/>
      </c>
      <c r="U1803" s="24" t="str">
        <f t="shared" si="985"/>
        <v/>
      </c>
      <c r="V1803" s="24" t="str">
        <f t="shared" si="986"/>
        <v/>
      </c>
      <c r="W1803" s="24" t="str">
        <f t="shared" si="987"/>
        <v/>
      </c>
      <c r="X1803" s="24" t="str">
        <f t="shared" si="988"/>
        <v/>
      </c>
      <c r="Y1803" s="24" t="str">
        <f t="shared" si="989"/>
        <v/>
      </c>
      <c r="Z1803" s="24" t="str">
        <f t="shared" si="990"/>
        <v/>
      </c>
      <c r="AA1803" s="24" t="b">
        <f t="shared" si="991"/>
        <v>0</v>
      </c>
      <c r="AB1803" s="34" t="str">
        <f t="shared" si="992"/>
        <v/>
      </c>
      <c r="AC1803" s="34">
        <f t="shared" si="993"/>
        <v>0</v>
      </c>
      <c r="AD1803" s="34">
        <f t="shared" si="994"/>
        <v>0</v>
      </c>
      <c r="AE1803" s="34" t="str">
        <f t="shared" si="995"/>
        <v xml:space="preserve"> 0</v>
      </c>
      <c r="AF1803" s="34">
        <f t="shared" si="996"/>
        <v>0</v>
      </c>
      <c r="AG1803" s="34">
        <f t="shared" si="997"/>
        <v>0</v>
      </c>
      <c r="AH1803" s="34" t="str">
        <f t="shared" si="998"/>
        <v/>
      </c>
      <c r="AI1803" s="172" t="str">
        <f>IF(AJ1803&lt;&gt;"",MAX(AI$3:AI1802)+1,"")</f>
        <v/>
      </c>
      <c r="AJ1803" s="172" t="str">
        <f t="shared" si="999"/>
        <v/>
      </c>
      <c r="AK1803" s="172" t="str">
        <f t="shared" si="1000"/>
        <v/>
      </c>
      <c r="AL1803" s="172" t="str">
        <f t="shared" si="1001"/>
        <v/>
      </c>
      <c r="AM1803" s="172" t="str">
        <f>IF(AN1803&lt;&gt;"",MAX(AM$3:AM1802)+1,"")</f>
        <v/>
      </c>
      <c r="AN1803" s="172" t="str">
        <f t="shared" si="1002"/>
        <v/>
      </c>
      <c r="AO1803" s="172" t="str">
        <f t="shared" si="1003"/>
        <v/>
      </c>
      <c r="AP1803" s="172" t="str">
        <f t="shared" si="1004"/>
        <v/>
      </c>
      <c r="AQ1803" s="172" t="str">
        <f t="shared" si="1005"/>
        <v/>
      </c>
      <c r="AR1803" s="172" t="str">
        <f>Table1[[#This Row],[Sex ]]&amp;Table1[[#This Row],[Month]]</f>
        <v/>
      </c>
    </row>
    <row r="1804" spans="2:44" x14ac:dyDescent="0.3">
      <c r="B1804" s="14"/>
      <c r="C1804" s="14"/>
      <c r="D1804" s="14"/>
      <c r="E1804" s="14"/>
      <c r="F1804" s="14"/>
      <c r="G1804" s="14"/>
      <c r="H1804" s="14"/>
      <c r="I1804" s="14"/>
      <c r="J1804" s="14"/>
      <c r="K1804" s="14"/>
      <c r="L1804" s="14"/>
      <c r="M1804" s="24" t="str">
        <f t="shared" si="977"/>
        <v/>
      </c>
      <c r="N1804" s="24" t="str">
        <f t="shared" si="978"/>
        <v/>
      </c>
      <c r="O1804" s="24" t="str">
        <f t="shared" si="979"/>
        <v xml:space="preserve"> </v>
      </c>
      <c r="P1804" s="24">
        <f t="shared" si="980"/>
        <v>0</v>
      </c>
      <c r="Q1804" s="25">
        <f t="shared" si="981"/>
        <v>0</v>
      </c>
      <c r="R1804" s="26">
        <f t="shared" si="982"/>
        <v>0</v>
      </c>
      <c r="S1804" s="24" t="str">
        <f t="shared" si="983"/>
        <v/>
      </c>
      <c r="T1804" s="24" t="str">
        <f t="shared" si="984"/>
        <v/>
      </c>
      <c r="U1804" s="24" t="str">
        <f t="shared" si="985"/>
        <v/>
      </c>
      <c r="V1804" s="24" t="str">
        <f t="shared" si="986"/>
        <v/>
      </c>
      <c r="W1804" s="24" t="str">
        <f t="shared" si="987"/>
        <v/>
      </c>
      <c r="X1804" s="24" t="str">
        <f t="shared" si="988"/>
        <v/>
      </c>
      <c r="Y1804" s="24" t="str">
        <f t="shared" si="989"/>
        <v/>
      </c>
      <c r="Z1804" s="24" t="str">
        <f t="shared" si="990"/>
        <v/>
      </c>
      <c r="AA1804" s="24" t="b">
        <f t="shared" si="991"/>
        <v>0</v>
      </c>
      <c r="AB1804" s="34" t="str">
        <f t="shared" si="992"/>
        <v/>
      </c>
      <c r="AC1804" s="34">
        <f t="shared" si="993"/>
        <v>0</v>
      </c>
      <c r="AD1804" s="34">
        <f t="shared" si="994"/>
        <v>0</v>
      </c>
      <c r="AE1804" s="34" t="str">
        <f t="shared" si="995"/>
        <v xml:space="preserve"> 0</v>
      </c>
      <c r="AF1804" s="34">
        <f t="shared" si="996"/>
        <v>0</v>
      </c>
      <c r="AG1804" s="34">
        <f t="shared" si="997"/>
        <v>0</v>
      </c>
      <c r="AH1804" s="34" t="str">
        <f t="shared" si="998"/>
        <v/>
      </c>
      <c r="AI1804" s="172" t="str">
        <f>IF(AJ1804&lt;&gt;"",MAX(AI$3:AI1803)+1,"")</f>
        <v/>
      </c>
      <c r="AJ1804" s="172" t="str">
        <f t="shared" si="999"/>
        <v/>
      </c>
      <c r="AK1804" s="172" t="str">
        <f t="shared" si="1000"/>
        <v/>
      </c>
      <c r="AL1804" s="172" t="str">
        <f t="shared" si="1001"/>
        <v/>
      </c>
      <c r="AM1804" s="172" t="str">
        <f>IF(AN1804&lt;&gt;"",MAX(AM$3:AM1803)+1,"")</f>
        <v/>
      </c>
      <c r="AN1804" s="172" t="str">
        <f t="shared" si="1002"/>
        <v/>
      </c>
      <c r="AO1804" s="172" t="str">
        <f t="shared" si="1003"/>
        <v/>
      </c>
      <c r="AP1804" s="172" t="str">
        <f t="shared" si="1004"/>
        <v/>
      </c>
      <c r="AQ1804" s="172" t="str">
        <f t="shared" si="1005"/>
        <v/>
      </c>
      <c r="AR1804" s="172" t="str">
        <f>Table1[[#This Row],[Sex ]]&amp;Table1[[#This Row],[Month]]</f>
        <v/>
      </c>
    </row>
    <row r="1805" spans="2:44" x14ac:dyDescent="0.3">
      <c r="B1805" s="14"/>
      <c r="C1805" s="14"/>
      <c r="D1805" s="14"/>
      <c r="E1805" s="14"/>
      <c r="F1805" s="14"/>
      <c r="G1805" s="14"/>
      <c r="H1805" s="14"/>
      <c r="I1805" s="14"/>
      <c r="J1805" s="14"/>
      <c r="K1805" s="14"/>
      <c r="L1805" s="14"/>
      <c r="M1805" s="24" t="str">
        <f t="shared" si="977"/>
        <v/>
      </c>
      <c r="N1805" s="24" t="str">
        <f t="shared" si="978"/>
        <v/>
      </c>
      <c r="O1805" s="24" t="str">
        <f t="shared" si="979"/>
        <v xml:space="preserve"> </v>
      </c>
      <c r="P1805" s="24">
        <f t="shared" si="980"/>
        <v>0</v>
      </c>
      <c r="Q1805" s="25">
        <f t="shared" si="981"/>
        <v>0</v>
      </c>
      <c r="R1805" s="26">
        <f t="shared" si="982"/>
        <v>0</v>
      </c>
      <c r="S1805" s="24" t="str">
        <f t="shared" si="983"/>
        <v/>
      </c>
      <c r="T1805" s="24" t="str">
        <f t="shared" si="984"/>
        <v/>
      </c>
      <c r="U1805" s="24" t="str">
        <f t="shared" si="985"/>
        <v/>
      </c>
      <c r="V1805" s="24" t="str">
        <f t="shared" si="986"/>
        <v/>
      </c>
      <c r="W1805" s="24" t="str">
        <f t="shared" si="987"/>
        <v/>
      </c>
      <c r="X1805" s="24" t="str">
        <f t="shared" si="988"/>
        <v/>
      </c>
      <c r="Y1805" s="24" t="str">
        <f t="shared" si="989"/>
        <v/>
      </c>
      <c r="Z1805" s="24" t="str">
        <f t="shared" si="990"/>
        <v/>
      </c>
      <c r="AA1805" s="24" t="b">
        <f t="shared" si="991"/>
        <v>0</v>
      </c>
      <c r="AB1805" s="34" t="str">
        <f t="shared" si="992"/>
        <v/>
      </c>
      <c r="AC1805" s="34">
        <f t="shared" si="993"/>
        <v>0</v>
      </c>
      <c r="AD1805" s="34">
        <f t="shared" si="994"/>
        <v>0</v>
      </c>
      <c r="AE1805" s="34" t="str">
        <f t="shared" si="995"/>
        <v xml:space="preserve"> 0</v>
      </c>
      <c r="AF1805" s="34">
        <f t="shared" si="996"/>
        <v>0</v>
      </c>
      <c r="AG1805" s="34">
        <f t="shared" si="997"/>
        <v>0</v>
      </c>
      <c r="AH1805" s="34" t="str">
        <f t="shared" si="998"/>
        <v/>
      </c>
      <c r="AI1805" s="172" t="str">
        <f>IF(AJ1805&lt;&gt;"",MAX(AI$3:AI1804)+1,"")</f>
        <v/>
      </c>
      <c r="AJ1805" s="172" t="str">
        <f t="shared" si="999"/>
        <v/>
      </c>
      <c r="AK1805" s="172" t="str">
        <f t="shared" si="1000"/>
        <v/>
      </c>
      <c r="AL1805" s="172" t="str">
        <f t="shared" si="1001"/>
        <v/>
      </c>
      <c r="AM1805" s="172" t="str">
        <f>IF(AN1805&lt;&gt;"",MAX(AM$3:AM1804)+1,"")</f>
        <v/>
      </c>
      <c r="AN1805" s="172" t="str">
        <f t="shared" si="1002"/>
        <v/>
      </c>
      <c r="AO1805" s="172" t="str">
        <f t="shared" si="1003"/>
        <v/>
      </c>
      <c r="AP1805" s="172" t="str">
        <f t="shared" si="1004"/>
        <v/>
      </c>
      <c r="AQ1805" s="172" t="str">
        <f t="shared" si="1005"/>
        <v/>
      </c>
      <c r="AR1805" s="172" t="str">
        <f>Table1[[#This Row],[Sex ]]&amp;Table1[[#This Row],[Month]]</f>
        <v/>
      </c>
    </row>
    <row r="1806" spans="2:44" x14ac:dyDescent="0.3">
      <c r="B1806" s="14"/>
      <c r="C1806" s="14"/>
      <c r="D1806" s="14"/>
      <c r="E1806" s="14"/>
      <c r="F1806" s="14"/>
      <c r="G1806" s="14"/>
      <c r="H1806" s="14"/>
      <c r="I1806" s="14"/>
      <c r="J1806" s="14"/>
      <c r="K1806" s="14"/>
      <c r="L1806" s="14"/>
      <c r="M1806" s="24" t="str">
        <f t="shared" si="977"/>
        <v/>
      </c>
      <c r="N1806" s="24" t="str">
        <f t="shared" si="978"/>
        <v/>
      </c>
      <c r="O1806" s="24" t="str">
        <f t="shared" si="979"/>
        <v xml:space="preserve"> </v>
      </c>
      <c r="P1806" s="24">
        <f t="shared" si="980"/>
        <v>0</v>
      </c>
      <c r="Q1806" s="25">
        <f t="shared" si="981"/>
        <v>0</v>
      </c>
      <c r="R1806" s="26">
        <f t="shared" si="982"/>
        <v>0</v>
      </c>
      <c r="S1806" s="24" t="str">
        <f t="shared" si="983"/>
        <v/>
      </c>
      <c r="T1806" s="24" t="str">
        <f t="shared" si="984"/>
        <v/>
      </c>
      <c r="U1806" s="24" t="str">
        <f t="shared" si="985"/>
        <v/>
      </c>
      <c r="V1806" s="24" t="str">
        <f t="shared" si="986"/>
        <v/>
      </c>
      <c r="W1806" s="24" t="str">
        <f t="shared" si="987"/>
        <v/>
      </c>
      <c r="X1806" s="24" t="str">
        <f t="shared" si="988"/>
        <v/>
      </c>
      <c r="Y1806" s="24" t="str">
        <f t="shared" si="989"/>
        <v/>
      </c>
      <c r="Z1806" s="24" t="str">
        <f t="shared" si="990"/>
        <v/>
      </c>
      <c r="AA1806" s="24" t="b">
        <f t="shared" si="991"/>
        <v>0</v>
      </c>
      <c r="AB1806" s="34" t="str">
        <f t="shared" si="992"/>
        <v/>
      </c>
      <c r="AC1806" s="34">
        <f t="shared" si="993"/>
        <v>0</v>
      </c>
      <c r="AD1806" s="34">
        <f t="shared" si="994"/>
        <v>0</v>
      </c>
      <c r="AE1806" s="34" t="str">
        <f t="shared" si="995"/>
        <v xml:space="preserve"> 0</v>
      </c>
      <c r="AF1806" s="34">
        <f t="shared" si="996"/>
        <v>0</v>
      </c>
      <c r="AG1806" s="34">
        <f t="shared" si="997"/>
        <v>0</v>
      </c>
      <c r="AH1806" s="34" t="str">
        <f t="shared" si="998"/>
        <v/>
      </c>
      <c r="AI1806" s="172" t="str">
        <f>IF(AJ1806&lt;&gt;"",MAX(AI$3:AI1805)+1,"")</f>
        <v/>
      </c>
      <c r="AJ1806" s="172" t="str">
        <f t="shared" si="999"/>
        <v/>
      </c>
      <c r="AK1806" s="172" t="str">
        <f t="shared" si="1000"/>
        <v/>
      </c>
      <c r="AL1806" s="172" t="str">
        <f t="shared" si="1001"/>
        <v/>
      </c>
      <c r="AM1806" s="172" t="str">
        <f>IF(AN1806&lt;&gt;"",MAX(AM$3:AM1805)+1,"")</f>
        <v/>
      </c>
      <c r="AN1806" s="172" t="str">
        <f t="shared" si="1002"/>
        <v/>
      </c>
      <c r="AO1806" s="172" t="str">
        <f t="shared" si="1003"/>
        <v/>
      </c>
      <c r="AP1806" s="172" t="str">
        <f t="shared" si="1004"/>
        <v/>
      </c>
      <c r="AQ1806" s="172" t="str">
        <f t="shared" si="1005"/>
        <v/>
      </c>
      <c r="AR1806" s="172" t="str">
        <f>Table1[[#This Row],[Sex ]]&amp;Table1[[#This Row],[Month]]</f>
        <v/>
      </c>
    </row>
    <row r="1807" spans="2:44" x14ac:dyDescent="0.3">
      <c r="B1807" s="14"/>
      <c r="C1807" s="14"/>
      <c r="D1807" s="14"/>
      <c r="E1807" s="14"/>
      <c r="F1807" s="14"/>
      <c r="G1807" s="14"/>
      <c r="H1807" s="14"/>
      <c r="I1807" s="14"/>
      <c r="J1807" s="14"/>
      <c r="K1807" s="14"/>
      <c r="L1807" s="14"/>
      <c r="M1807" s="24" t="str">
        <f t="shared" si="977"/>
        <v/>
      </c>
      <c r="N1807" s="24" t="str">
        <f t="shared" si="978"/>
        <v/>
      </c>
      <c r="O1807" s="24" t="str">
        <f t="shared" si="979"/>
        <v xml:space="preserve"> </v>
      </c>
      <c r="P1807" s="24">
        <f t="shared" si="980"/>
        <v>0</v>
      </c>
      <c r="Q1807" s="25">
        <f t="shared" si="981"/>
        <v>0</v>
      </c>
      <c r="R1807" s="26">
        <f t="shared" si="982"/>
        <v>0</v>
      </c>
      <c r="S1807" s="24" t="str">
        <f t="shared" si="983"/>
        <v/>
      </c>
      <c r="T1807" s="24" t="str">
        <f t="shared" si="984"/>
        <v/>
      </c>
      <c r="U1807" s="24" t="str">
        <f t="shared" si="985"/>
        <v/>
      </c>
      <c r="V1807" s="24" t="str">
        <f t="shared" si="986"/>
        <v/>
      </c>
      <c r="W1807" s="24" t="str">
        <f t="shared" si="987"/>
        <v/>
      </c>
      <c r="X1807" s="24" t="str">
        <f t="shared" si="988"/>
        <v/>
      </c>
      <c r="Y1807" s="24" t="str">
        <f t="shared" si="989"/>
        <v/>
      </c>
      <c r="Z1807" s="24" t="str">
        <f t="shared" si="990"/>
        <v/>
      </c>
      <c r="AA1807" s="24" t="b">
        <f t="shared" si="991"/>
        <v>0</v>
      </c>
      <c r="AB1807" s="34" t="str">
        <f t="shared" si="992"/>
        <v/>
      </c>
      <c r="AC1807" s="34">
        <f t="shared" si="993"/>
        <v>0</v>
      </c>
      <c r="AD1807" s="34">
        <f t="shared" si="994"/>
        <v>0</v>
      </c>
      <c r="AE1807" s="34" t="str">
        <f t="shared" si="995"/>
        <v xml:space="preserve"> 0</v>
      </c>
      <c r="AF1807" s="34">
        <f t="shared" si="996"/>
        <v>0</v>
      </c>
      <c r="AG1807" s="34">
        <f t="shared" si="997"/>
        <v>0</v>
      </c>
      <c r="AH1807" s="34" t="str">
        <f t="shared" si="998"/>
        <v/>
      </c>
      <c r="AI1807" s="172" t="str">
        <f>IF(AJ1807&lt;&gt;"",MAX(AI$3:AI1806)+1,"")</f>
        <v/>
      </c>
      <c r="AJ1807" s="172" t="str">
        <f t="shared" si="999"/>
        <v/>
      </c>
      <c r="AK1807" s="172" t="str">
        <f t="shared" si="1000"/>
        <v/>
      </c>
      <c r="AL1807" s="172" t="str">
        <f t="shared" si="1001"/>
        <v/>
      </c>
      <c r="AM1807" s="172" t="str">
        <f>IF(AN1807&lt;&gt;"",MAX(AM$3:AM1806)+1,"")</f>
        <v/>
      </c>
      <c r="AN1807" s="172" t="str">
        <f t="shared" si="1002"/>
        <v/>
      </c>
      <c r="AO1807" s="172" t="str">
        <f t="shared" si="1003"/>
        <v/>
      </c>
      <c r="AP1807" s="172" t="str">
        <f t="shared" si="1004"/>
        <v/>
      </c>
      <c r="AQ1807" s="172" t="str">
        <f t="shared" si="1005"/>
        <v/>
      </c>
      <c r="AR1807" s="172" t="str">
        <f>Table1[[#This Row],[Sex ]]&amp;Table1[[#This Row],[Month]]</f>
        <v/>
      </c>
    </row>
    <row r="1808" spans="2:44" x14ac:dyDescent="0.3">
      <c r="B1808" s="14"/>
      <c r="C1808" s="14"/>
      <c r="D1808" s="14"/>
      <c r="E1808" s="14"/>
      <c r="F1808" s="14"/>
      <c r="G1808" s="14"/>
      <c r="H1808" s="14"/>
      <c r="I1808" s="14"/>
      <c r="J1808" s="14"/>
      <c r="K1808" s="14"/>
      <c r="L1808" s="14"/>
      <c r="M1808" s="24" t="str">
        <f t="shared" si="977"/>
        <v/>
      </c>
      <c r="N1808" s="24" t="str">
        <f t="shared" si="978"/>
        <v/>
      </c>
      <c r="O1808" s="24" t="str">
        <f t="shared" si="979"/>
        <v xml:space="preserve"> </v>
      </c>
      <c r="P1808" s="24">
        <f t="shared" si="980"/>
        <v>0</v>
      </c>
      <c r="Q1808" s="25">
        <f t="shared" si="981"/>
        <v>0</v>
      </c>
      <c r="R1808" s="26">
        <f t="shared" si="982"/>
        <v>0</v>
      </c>
      <c r="S1808" s="24" t="str">
        <f t="shared" si="983"/>
        <v/>
      </c>
      <c r="T1808" s="24" t="str">
        <f t="shared" si="984"/>
        <v/>
      </c>
      <c r="U1808" s="24" t="str">
        <f t="shared" si="985"/>
        <v/>
      </c>
      <c r="V1808" s="24" t="str">
        <f t="shared" si="986"/>
        <v/>
      </c>
      <c r="W1808" s="24" t="str">
        <f t="shared" si="987"/>
        <v/>
      </c>
      <c r="X1808" s="24" t="str">
        <f t="shared" si="988"/>
        <v/>
      </c>
      <c r="Y1808" s="24" t="str">
        <f t="shared" si="989"/>
        <v/>
      </c>
      <c r="Z1808" s="24" t="str">
        <f t="shared" si="990"/>
        <v/>
      </c>
      <c r="AA1808" s="24" t="b">
        <f t="shared" si="991"/>
        <v>0</v>
      </c>
      <c r="AB1808" s="34" t="str">
        <f t="shared" si="992"/>
        <v/>
      </c>
      <c r="AC1808" s="34">
        <f t="shared" si="993"/>
        <v>0</v>
      </c>
      <c r="AD1808" s="34">
        <f t="shared" si="994"/>
        <v>0</v>
      </c>
      <c r="AE1808" s="34" t="str">
        <f t="shared" si="995"/>
        <v xml:space="preserve"> 0</v>
      </c>
      <c r="AF1808" s="34">
        <f t="shared" si="996"/>
        <v>0</v>
      </c>
      <c r="AG1808" s="34">
        <f t="shared" si="997"/>
        <v>0</v>
      </c>
      <c r="AH1808" s="34" t="str">
        <f t="shared" si="998"/>
        <v/>
      </c>
      <c r="AI1808" s="172" t="str">
        <f>IF(AJ1808&lt;&gt;"",MAX(AI$3:AI1807)+1,"")</f>
        <v/>
      </c>
      <c r="AJ1808" s="172" t="str">
        <f t="shared" si="999"/>
        <v/>
      </c>
      <c r="AK1808" s="172" t="str">
        <f t="shared" si="1000"/>
        <v/>
      </c>
      <c r="AL1808" s="172" t="str">
        <f t="shared" si="1001"/>
        <v/>
      </c>
      <c r="AM1808" s="172" t="str">
        <f>IF(AN1808&lt;&gt;"",MAX(AM$3:AM1807)+1,"")</f>
        <v/>
      </c>
      <c r="AN1808" s="172" t="str">
        <f t="shared" si="1002"/>
        <v/>
      </c>
      <c r="AO1808" s="172" t="str">
        <f t="shared" si="1003"/>
        <v/>
      </c>
      <c r="AP1808" s="172" t="str">
        <f t="shared" si="1004"/>
        <v/>
      </c>
      <c r="AQ1808" s="172" t="str">
        <f t="shared" si="1005"/>
        <v/>
      </c>
      <c r="AR1808" s="172" t="str">
        <f>Table1[[#This Row],[Sex ]]&amp;Table1[[#This Row],[Month]]</f>
        <v/>
      </c>
    </row>
    <row r="1809" spans="2:44" x14ac:dyDescent="0.3">
      <c r="B1809" s="14"/>
      <c r="C1809" s="14"/>
      <c r="D1809" s="14"/>
      <c r="E1809" s="14"/>
      <c r="F1809" s="14"/>
      <c r="G1809" s="14"/>
      <c r="H1809" s="14"/>
      <c r="I1809" s="14"/>
      <c r="J1809" s="14"/>
      <c r="K1809" s="14"/>
      <c r="L1809" s="14"/>
      <c r="M1809" s="24" t="str">
        <f t="shared" si="977"/>
        <v/>
      </c>
      <c r="N1809" s="24" t="str">
        <f t="shared" si="978"/>
        <v/>
      </c>
      <c r="O1809" s="24" t="str">
        <f t="shared" si="979"/>
        <v xml:space="preserve"> </v>
      </c>
      <c r="P1809" s="24">
        <f t="shared" si="980"/>
        <v>0</v>
      </c>
      <c r="Q1809" s="25">
        <f t="shared" si="981"/>
        <v>0</v>
      </c>
      <c r="R1809" s="26">
        <f t="shared" si="982"/>
        <v>0</v>
      </c>
      <c r="S1809" s="24" t="str">
        <f t="shared" si="983"/>
        <v/>
      </c>
      <c r="T1809" s="24" t="str">
        <f t="shared" si="984"/>
        <v/>
      </c>
      <c r="U1809" s="24" t="str">
        <f t="shared" si="985"/>
        <v/>
      </c>
      <c r="V1809" s="24" t="str">
        <f t="shared" si="986"/>
        <v/>
      </c>
      <c r="W1809" s="24" t="str">
        <f t="shared" si="987"/>
        <v/>
      </c>
      <c r="X1809" s="24" t="str">
        <f t="shared" si="988"/>
        <v/>
      </c>
      <c r="Y1809" s="24" t="str">
        <f t="shared" si="989"/>
        <v/>
      </c>
      <c r="Z1809" s="24" t="str">
        <f t="shared" si="990"/>
        <v/>
      </c>
      <c r="AA1809" s="24" t="b">
        <f t="shared" si="991"/>
        <v>0</v>
      </c>
      <c r="AB1809" s="34" t="str">
        <f t="shared" si="992"/>
        <v/>
      </c>
      <c r="AC1809" s="34">
        <f t="shared" si="993"/>
        <v>0</v>
      </c>
      <c r="AD1809" s="34">
        <f t="shared" si="994"/>
        <v>0</v>
      </c>
      <c r="AE1809" s="34" t="str">
        <f t="shared" si="995"/>
        <v xml:space="preserve"> 0</v>
      </c>
      <c r="AF1809" s="34">
        <f t="shared" si="996"/>
        <v>0</v>
      </c>
      <c r="AG1809" s="34">
        <f t="shared" si="997"/>
        <v>0</v>
      </c>
      <c r="AH1809" s="34" t="str">
        <f t="shared" si="998"/>
        <v/>
      </c>
      <c r="AI1809" s="172" t="str">
        <f>IF(AJ1809&lt;&gt;"",MAX(AI$3:AI1808)+1,"")</f>
        <v/>
      </c>
      <c r="AJ1809" s="172" t="str">
        <f t="shared" si="999"/>
        <v/>
      </c>
      <c r="AK1809" s="172" t="str">
        <f t="shared" si="1000"/>
        <v/>
      </c>
      <c r="AL1809" s="172" t="str">
        <f t="shared" si="1001"/>
        <v/>
      </c>
      <c r="AM1809" s="172" t="str">
        <f>IF(AN1809&lt;&gt;"",MAX(AM$3:AM1808)+1,"")</f>
        <v/>
      </c>
      <c r="AN1809" s="172" t="str">
        <f t="shared" si="1002"/>
        <v/>
      </c>
      <c r="AO1809" s="172" t="str">
        <f t="shared" si="1003"/>
        <v/>
      </c>
      <c r="AP1809" s="172" t="str">
        <f t="shared" si="1004"/>
        <v/>
      </c>
      <c r="AQ1809" s="172" t="str">
        <f t="shared" si="1005"/>
        <v/>
      </c>
      <c r="AR1809" s="172" t="str">
        <f>Table1[[#This Row],[Sex ]]&amp;Table1[[#This Row],[Month]]</f>
        <v/>
      </c>
    </row>
    <row r="1810" spans="2:44" x14ac:dyDescent="0.3">
      <c r="B1810" s="14"/>
      <c r="C1810" s="14"/>
      <c r="D1810" s="14"/>
      <c r="E1810" s="14"/>
      <c r="F1810" s="14"/>
      <c r="G1810" s="14"/>
      <c r="H1810" s="14"/>
      <c r="I1810" s="14"/>
      <c r="J1810" s="14"/>
      <c r="K1810" s="14"/>
      <c r="L1810" s="14"/>
      <c r="M1810" s="24" t="str">
        <f t="shared" si="977"/>
        <v/>
      </c>
      <c r="N1810" s="24" t="str">
        <f t="shared" si="978"/>
        <v/>
      </c>
      <c r="O1810" s="24" t="str">
        <f t="shared" si="979"/>
        <v xml:space="preserve"> </v>
      </c>
      <c r="P1810" s="24">
        <f t="shared" si="980"/>
        <v>0</v>
      </c>
      <c r="Q1810" s="25">
        <f t="shared" si="981"/>
        <v>0</v>
      </c>
      <c r="R1810" s="26">
        <f t="shared" si="982"/>
        <v>0</v>
      </c>
      <c r="S1810" s="24" t="str">
        <f t="shared" si="983"/>
        <v/>
      </c>
      <c r="T1810" s="24" t="str">
        <f t="shared" si="984"/>
        <v/>
      </c>
      <c r="U1810" s="24" t="str">
        <f t="shared" si="985"/>
        <v/>
      </c>
      <c r="V1810" s="24" t="str">
        <f t="shared" si="986"/>
        <v/>
      </c>
      <c r="W1810" s="24" t="str">
        <f t="shared" si="987"/>
        <v/>
      </c>
      <c r="X1810" s="24" t="str">
        <f t="shared" si="988"/>
        <v/>
      </c>
      <c r="Y1810" s="24" t="str">
        <f t="shared" si="989"/>
        <v/>
      </c>
      <c r="Z1810" s="24" t="str">
        <f t="shared" si="990"/>
        <v/>
      </c>
      <c r="AA1810" s="24" t="b">
        <f t="shared" si="991"/>
        <v>0</v>
      </c>
      <c r="AB1810" s="34" t="str">
        <f t="shared" si="992"/>
        <v/>
      </c>
      <c r="AC1810" s="34">
        <f t="shared" si="993"/>
        <v>0</v>
      </c>
      <c r="AD1810" s="34">
        <f t="shared" si="994"/>
        <v>0</v>
      </c>
      <c r="AE1810" s="34" t="str">
        <f t="shared" si="995"/>
        <v xml:space="preserve"> 0</v>
      </c>
      <c r="AF1810" s="34">
        <f t="shared" si="996"/>
        <v>0</v>
      </c>
      <c r="AG1810" s="34">
        <f t="shared" si="997"/>
        <v>0</v>
      </c>
      <c r="AH1810" s="34" t="str">
        <f t="shared" si="998"/>
        <v/>
      </c>
      <c r="AI1810" s="172" t="str">
        <f>IF(AJ1810&lt;&gt;"",MAX(AI$3:AI1809)+1,"")</f>
        <v/>
      </c>
      <c r="AJ1810" s="172" t="str">
        <f t="shared" si="999"/>
        <v/>
      </c>
      <c r="AK1810" s="172" t="str">
        <f t="shared" si="1000"/>
        <v/>
      </c>
      <c r="AL1810" s="172" t="str">
        <f t="shared" si="1001"/>
        <v/>
      </c>
      <c r="AM1810" s="172" t="str">
        <f>IF(AN1810&lt;&gt;"",MAX(AM$3:AM1809)+1,"")</f>
        <v/>
      </c>
      <c r="AN1810" s="172" t="str">
        <f t="shared" si="1002"/>
        <v/>
      </c>
      <c r="AO1810" s="172" t="str">
        <f t="shared" si="1003"/>
        <v/>
      </c>
      <c r="AP1810" s="172" t="str">
        <f t="shared" si="1004"/>
        <v/>
      </c>
      <c r="AQ1810" s="172" t="str">
        <f t="shared" si="1005"/>
        <v/>
      </c>
      <c r="AR1810" s="172" t="str">
        <f>Table1[[#This Row],[Sex ]]&amp;Table1[[#This Row],[Month]]</f>
        <v/>
      </c>
    </row>
    <row r="1811" spans="2:44" x14ac:dyDescent="0.3">
      <c r="B1811" s="14"/>
      <c r="C1811" s="14"/>
      <c r="D1811" s="14"/>
      <c r="E1811" s="14"/>
      <c r="F1811" s="14"/>
      <c r="G1811" s="14"/>
      <c r="H1811" s="14"/>
      <c r="I1811" s="14"/>
      <c r="J1811" s="14"/>
      <c r="K1811" s="14"/>
      <c r="L1811" s="14"/>
      <c r="M1811" s="24" t="str">
        <f t="shared" si="977"/>
        <v/>
      </c>
      <c r="N1811" s="24" t="str">
        <f t="shared" si="978"/>
        <v/>
      </c>
      <c r="O1811" s="24" t="str">
        <f t="shared" si="979"/>
        <v xml:space="preserve"> </v>
      </c>
      <c r="P1811" s="24">
        <f t="shared" si="980"/>
        <v>0</v>
      </c>
      <c r="Q1811" s="25">
        <f t="shared" si="981"/>
        <v>0</v>
      </c>
      <c r="R1811" s="26">
        <f t="shared" si="982"/>
        <v>0</v>
      </c>
      <c r="S1811" s="24" t="str">
        <f t="shared" si="983"/>
        <v/>
      </c>
      <c r="T1811" s="24" t="str">
        <f t="shared" si="984"/>
        <v/>
      </c>
      <c r="U1811" s="24" t="str">
        <f t="shared" si="985"/>
        <v/>
      </c>
      <c r="V1811" s="24" t="str">
        <f t="shared" si="986"/>
        <v/>
      </c>
      <c r="W1811" s="24" t="str">
        <f t="shared" si="987"/>
        <v/>
      </c>
      <c r="X1811" s="24" t="str">
        <f t="shared" si="988"/>
        <v/>
      </c>
      <c r="Y1811" s="24" t="str">
        <f t="shared" si="989"/>
        <v/>
      </c>
      <c r="Z1811" s="24" t="str">
        <f t="shared" si="990"/>
        <v/>
      </c>
      <c r="AA1811" s="24" t="b">
        <f t="shared" si="991"/>
        <v>0</v>
      </c>
      <c r="AB1811" s="34" t="str">
        <f t="shared" si="992"/>
        <v/>
      </c>
      <c r="AC1811" s="34">
        <f t="shared" si="993"/>
        <v>0</v>
      </c>
      <c r="AD1811" s="34">
        <f t="shared" si="994"/>
        <v>0</v>
      </c>
      <c r="AE1811" s="34" t="str">
        <f t="shared" si="995"/>
        <v xml:space="preserve"> 0</v>
      </c>
      <c r="AF1811" s="34">
        <f t="shared" si="996"/>
        <v>0</v>
      </c>
      <c r="AG1811" s="34">
        <f t="shared" si="997"/>
        <v>0</v>
      </c>
      <c r="AH1811" s="34" t="str">
        <f t="shared" si="998"/>
        <v/>
      </c>
      <c r="AI1811" s="172" t="str">
        <f>IF(AJ1811&lt;&gt;"",MAX(AI$3:AI1810)+1,"")</f>
        <v/>
      </c>
      <c r="AJ1811" s="172" t="str">
        <f t="shared" si="999"/>
        <v/>
      </c>
      <c r="AK1811" s="172" t="str">
        <f t="shared" si="1000"/>
        <v/>
      </c>
      <c r="AL1811" s="172" t="str">
        <f t="shared" si="1001"/>
        <v/>
      </c>
      <c r="AM1811" s="172" t="str">
        <f>IF(AN1811&lt;&gt;"",MAX(AM$3:AM1810)+1,"")</f>
        <v/>
      </c>
      <c r="AN1811" s="172" t="str">
        <f t="shared" si="1002"/>
        <v/>
      </c>
      <c r="AO1811" s="172" t="str">
        <f t="shared" si="1003"/>
        <v/>
      </c>
      <c r="AP1811" s="172" t="str">
        <f t="shared" si="1004"/>
        <v/>
      </c>
      <c r="AQ1811" s="172" t="str">
        <f t="shared" si="1005"/>
        <v/>
      </c>
      <c r="AR1811" s="172" t="str">
        <f>Table1[[#This Row],[Sex ]]&amp;Table1[[#This Row],[Month]]</f>
        <v/>
      </c>
    </row>
    <row r="1812" spans="2:44" x14ac:dyDescent="0.3">
      <c r="B1812" s="14"/>
      <c r="C1812" s="14"/>
      <c r="D1812" s="14"/>
      <c r="E1812" s="14"/>
      <c r="F1812" s="14"/>
      <c r="G1812" s="14"/>
      <c r="H1812" s="14"/>
      <c r="I1812" s="14"/>
      <c r="J1812" s="14"/>
      <c r="K1812" s="14"/>
      <c r="L1812" s="14"/>
      <c r="M1812" s="24" t="str">
        <f t="shared" si="977"/>
        <v/>
      </c>
      <c r="N1812" s="24" t="str">
        <f t="shared" si="978"/>
        <v/>
      </c>
      <c r="O1812" s="24" t="str">
        <f t="shared" si="979"/>
        <v xml:space="preserve"> </v>
      </c>
      <c r="P1812" s="24">
        <f t="shared" si="980"/>
        <v>0</v>
      </c>
      <c r="Q1812" s="25">
        <f t="shared" si="981"/>
        <v>0</v>
      </c>
      <c r="R1812" s="26">
        <f t="shared" si="982"/>
        <v>0</v>
      </c>
      <c r="S1812" s="24" t="str">
        <f t="shared" si="983"/>
        <v/>
      </c>
      <c r="T1812" s="24" t="str">
        <f t="shared" si="984"/>
        <v/>
      </c>
      <c r="U1812" s="24" t="str">
        <f t="shared" si="985"/>
        <v/>
      </c>
      <c r="V1812" s="24" t="str">
        <f t="shared" si="986"/>
        <v/>
      </c>
      <c r="W1812" s="24" t="str">
        <f t="shared" si="987"/>
        <v/>
      </c>
      <c r="X1812" s="24" t="str">
        <f t="shared" si="988"/>
        <v/>
      </c>
      <c r="Y1812" s="24" t="str">
        <f t="shared" si="989"/>
        <v/>
      </c>
      <c r="Z1812" s="24" t="str">
        <f t="shared" si="990"/>
        <v/>
      </c>
      <c r="AA1812" s="24" t="b">
        <f t="shared" si="991"/>
        <v>0</v>
      </c>
      <c r="AB1812" s="34" t="str">
        <f t="shared" si="992"/>
        <v/>
      </c>
      <c r="AC1812" s="34">
        <f t="shared" si="993"/>
        <v>0</v>
      </c>
      <c r="AD1812" s="34">
        <f t="shared" si="994"/>
        <v>0</v>
      </c>
      <c r="AE1812" s="34" t="str">
        <f t="shared" si="995"/>
        <v xml:space="preserve"> 0</v>
      </c>
      <c r="AF1812" s="34">
        <f t="shared" si="996"/>
        <v>0</v>
      </c>
      <c r="AG1812" s="34">
        <f t="shared" si="997"/>
        <v>0</v>
      </c>
      <c r="AH1812" s="34" t="str">
        <f t="shared" si="998"/>
        <v/>
      </c>
      <c r="AI1812" s="172" t="str">
        <f>IF(AJ1812&lt;&gt;"",MAX(AI$3:AI1811)+1,"")</f>
        <v/>
      </c>
      <c r="AJ1812" s="172" t="str">
        <f t="shared" si="999"/>
        <v/>
      </c>
      <c r="AK1812" s="172" t="str">
        <f t="shared" si="1000"/>
        <v/>
      </c>
      <c r="AL1812" s="172" t="str">
        <f t="shared" si="1001"/>
        <v/>
      </c>
      <c r="AM1812" s="172" t="str">
        <f>IF(AN1812&lt;&gt;"",MAX(AM$3:AM1811)+1,"")</f>
        <v/>
      </c>
      <c r="AN1812" s="172" t="str">
        <f t="shared" si="1002"/>
        <v/>
      </c>
      <c r="AO1812" s="172" t="str">
        <f t="shared" si="1003"/>
        <v/>
      </c>
      <c r="AP1812" s="172" t="str">
        <f t="shared" si="1004"/>
        <v/>
      </c>
      <c r="AQ1812" s="172" t="str">
        <f t="shared" si="1005"/>
        <v/>
      </c>
      <c r="AR1812" s="172" t="str">
        <f>Table1[[#This Row],[Sex ]]&amp;Table1[[#This Row],[Month]]</f>
        <v/>
      </c>
    </row>
    <row r="1813" spans="2:44" x14ac:dyDescent="0.3">
      <c r="B1813" s="14"/>
      <c r="C1813" s="14"/>
      <c r="D1813" s="14"/>
      <c r="E1813" s="14"/>
      <c r="F1813" s="14"/>
      <c r="G1813" s="14"/>
      <c r="H1813" s="14"/>
      <c r="I1813" s="14"/>
      <c r="J1813" s="14"/>
      <c r="K1813" s="14"/>
      <c r="L1813" s="14"/>
      <c r="M1813" s="24" t="str">
        <f t="shared" si="977"/>
        <v/>
      </c>
      <c r="N1813" s="24" t="str">
        <f t="shared" si="978"/>
        <v/>
      </c>
      <c r="O1813" s="24" t="str">
        <f t="shared" si="979"/>
        <v xml:space="preserve"> </v>
      </c>
      <c r="P1813" s="24">
        <f t="shared" si="980"/>
        <v>0</v>
      </c>
      <c r="Q1813" s="25">
        <f t="shared" si="981"/>
        <v>0</v>
      </c>
      <c r="R1813" s="26">
        <f t="shared" si="982"/>
        <v>0</v>
      </c>
      <c r="S1813" s="24" t="str">
        <f t="shared" si="983"/>
        <v/>
      </c>
      <c r="T1813" s="24" t="str">
        <f t="shared" si="984"/>
        <v/>
      </c>
      <c r="U1813" s="24" t="str">
        <f t="shared" si="985"/>
        <v/>
      </c>
      <c r="V1813" s="24" t="str">
        <f t="shared" si="986"/>
        <v/>
      </c>
      <c r="W1813" s="24" t="str">
        <f t="shared" si="987"/>
        <v/>
      </c>
      <c r="X1813" s="24" t="str">
        <f t="shared" si="988"/>
        <v/>
      </c>
      <c r="Y1813" s="24" t="str">
        <f t="shared" si="989"/>
        <v/>
      </c>
      <c r="Z1813" s="24" t="str">
        <f t="shared" si="990"/>
        <v/>
      </c>
      <c r="AA1813" s="24" t="b">
        <f t="shared" si="991"/>
        <v>0</v>
      </c>
      <c r="AB1813" s="34" t="str">
        <f t="shared" si="992"/>
        <v/>
      </c>
      <c r="AC1813" s="34">
        <f t="shared" si="993"/>
        <v>0</v>
      </c>
      <c r="AD1813" s="34">
        <f t="shared" si="994"/>
        <v>0</v>
      </c>
      <c r="AE1813" s="34" t="str">
        <f t="shared" si="995"/>
        <v xml:space="preserve"> 0</v>
      </c>
      <c r="AF1813" s="34">
        <f t="shared" si="996"/>
        <v>0</v>
      </c>
      <c r="AG1813" s="34">
        <f t="shared" si="997"/>
        <v>0</v>
      </c>
      <c r="AH1813" s="34" t="str">
        <f t="shared" si="998"/>
        <v/>
      </c>
      <c r="AI1813" s="172" t="str">
        <f>IF(AJ1813&lt;&gt;"",MAX(AI$3:AI1812)+1,"")</f>
        <v/>
      </c>
      <c r="AJ1813" s="172" t="str">
        <f t="shared" si="999"/>
        <v/>
      </c>
      <c r="AK1813" s="172" t="str">
        <f t="shared" si="1000"/>
        <v/>
      </c>
      <c r="AL1813" s="172" t="str">
        <f t="shared" si="1001"/>
        <v/>
      </c>
      <c r="AM1813" s="172" t="str">
        <f>IF(AN1813&lt;&gt;"",MAX(AM$3:AM1812)+1,"")</f>
        <v/>
      </c>
      <c r="AN1813" s="172" t="str">
        <f t="shared" si="1002"/>
        <v/>
      </c>
      <c r="AO1813" s="172" t="str">
        <f t="shared" si="1003"/>
        <v/>
      </c>
      <c r="AP1813" s="172" t="str">
        <f t="shared" si="1004"/>
        <v/>
      </c>
      <c r="AQ1813" s="172" t="str">
        <f t="shared" si="1005"/>
        <v/>
      </c>
      <c r="AR1813" s="172" t="str">
        <f>Table1[[#This Row],[Sex ]]&amp;Table1[[#This Row],[Month]]</f>
        <v/>
      </c>
    </row>
    <row r="1814" spans="2:44" x14ac:dyDescent="0.3">
      <c r="B1814" s="14"/>
      <c r="C1814" s="14"/>
      <c r="D1814" s="14"/>
      <c r="E1814" s="14"/>
      <c r="F1814" s="14"/>
      <c r="G1814" s="14"/>
      <c r="H1814" s="14"/>
      <c r="I1814" s="14"/>
      <c r="J1814" s="14"/>
      <c r="K1814" s="14"/>
      <c r="L1814" s="14"/>
      <c r="M1814" s="24" t="str">
        <f t="shared" si="977"/>
        <v/>
      </c>
      <c r="N1814" s="24" t="str">
        <f t="shared" si="978"/>
        <v/>
      </c>
      <c r="O1814" s="24" t="str">
        <f t="shared" si="979"/>
        <v xml:space="preserve"> </v>
      </c>
      <c r="P1814" s="24">
        <f t="shared" si="980"/>
        <v>0</v>
      </c>
      <c r="Q1814" s="25">
        <f t="shared" si="981"/>
        <v>0</v>
      </c>
      <c r="R1814" s="26">
        <f t="shared" si="982"/>
        <v>0</v>
      </c>
      <c r="S1814" s="24" t="str">
        <f t="shared" si="983"/>
        <v/>
      </c>
      <c r="T1814" s="24" t="str">
        <f t="shared" si="984"/>
        <v/>
      </c>
      <c r="U1814" s="24" t="str">
        <f t="shared" si="985"/>
        <v/>
      </c>
      <c r="V1814" s="24" t="str">
        <f t="shared" si="986"/>
        <v/>
      </c>
      <c r="W1814" s="24" t="str">
        <f t="shared" si="987"/>
        <v/>
      </c>
      <c r="X1814" s="24" t="str">
        <f t="shared" si="988"/>
        <v/>
      </c>
      <c r="Y1814" s="24" t="str">
        <f t="shared" si="989"/>
        <v/>
      </c>
      <c r="Z1814" s="24" t="str">
        <f t="shared" si="990"/>
        <v/>
      </c>
      <c r="AA1814" s="24" t="b">
        <f t="shared" si="991"/>
        <v>0</v>
      </c>
      <c r="AB1814" s="34" t="str">
        <f t="shared" si="992"/>
        <v/>
      </c>
      <c r="AC1814" s="34">
        <f t="shared" si="993"/>
        <v>0</v>
      </c>
      <c r="AD1814" s="34">
        <f t="shared" si="994"/>
        <v>0</v>
      </c>
      <c r="AE1814" s="34" t="str">
        <f t="shared" si="995"/>
        <v xml:space="preserve"> 0</v>
      </c>
      <c r="AF1814" s="34">
        <f t="shared" si="996"/>
        <v>0</v>
      </c>
      <c r="AG1814" s="34">
        <f t="shared" si="997"/>
        <v>0</v>
      </c>
      <c r="AH1814" s="34" t="str">
        <f t="shared" si="998"/>
        <v/>
      </c>
      <c r="AI1814" s="172" t="str">
        <f>IF(AJ1814&lt;&gt;"",MAX(AI$3:AI1813)+1,"")</f>
        <v/>
      </c>
      <c r="AJ1814" s="172" t="str">
        <f t="shared" si="999"/>
        <v/>
      </c>
      <c r="AK1814" s="172" t="str">
        <f t="shared" si="1000"/>
        <v/>
      </c>
      <c r="AL1814" s="172" t="str">
        <f t="shared" si="1001"/>
        <v/>
      </c>
      <c r="AM1814" s="172" t="str">
        <f>IF(AN1814&lt;&gt;"",MAX(AM$3:AM1813)+1,"")</f>
        <v/>
      </c>
      <c r="AN1814" s="172" t="str">
        <f t="shared" si="1002"/>
        <v/>
      </c>
      <c r="AO1814" s="172" t="str">
        <f t="shared" si="1003"/>
        <v/>
      </c>
      <c r="AP1814" s="172" t="str">
        <f t="shared" si="1004"/>
        <v/>
      </c>
      <c r="AQ1814" s="172" t="str">
        <f t="shared" si="1005"/>
        <v/>
      </c>
      <c r="AR1814" s="172" t="str">
        <f>Table1[[#This Row],[Sex ]]&amp;Table1[[#This Row],[Month]]</f>
        <v/>
      </c>
    </row>
    <row r="1815" spans="2:44" x14ac:dyDescent="0.3">
      <c r="B1815" s="14"/>
      <c r="C1815" s="14"/>
      <c r="D1815" s="14"/>
      <c r="E1815" s="14"/>
      <c r="F1815" s="14"/>
      <c r="G1815" s="14"/>
      <c r="H1815" s="14"/>
      <c r="I1815" s="14"/>
      <c r="J1815" s="14"/>
      <c r="K1815" s="14"/>
      <c r="L1815" s="14"/>
      <c r="M1815" s="24" t="str">
        <f t="shared" si="977"/>
        <v/>
      </c>
      <c r="N1815" s="24" t="str">
        <f t="shared" si="978"/>
        <v/>
      </c>
      <c r="O1815" s="24" t="str">
        <f t="shared" si="979"/>
        <v xml:space="preserve"> </v>
      </c>
      <c r="P1815" s="24">
        <f t="shared" si="980"/>
        <v>0</v>
      </c>
      <c r="Q1815" s="25">
        <f t="shared" si="981"/>
        <v>0</v>
      </c>
      <c r="R1815" s="26">
        <f t="shared" si="982"/>
        <v>0</v>
      </c>
      <c r="S1815" s="24" t="str">
        <f t="shared" si="983"/>
        <v/>
      </c>
      <c r="T1815" s="24" t="str">
        <f t="shared" si="984"/>
        <v/>
      </c>
      <c r="U1815" s="24" t="str">
        <f t="shared" si="985"/>
        <v/>
      </c>
      <c r="V1815" s="24" t="str">
        <f t="shared" si="986"/>
        <v/>
      </c>
      <c r="W1815" s="24" t="str">
        <f t="shared" si="987"/>
        <v/>
      </c>
      <c r="X1815" s="24" t="str">
        <f t="shared" si="988"/>
        <v/>
      </c>
      <c r="Y1815" s="24" t="str">
        <f t="shared" si="989"/>
        <v/>
      </c>
      <c r="Z1815" s="24" t="str">
        <f t="shared" si="990"/>
        <v/>
      </c>
      <c r="AA1815" s="24" t="b">
        <f t="shared" si="991"/>
        <v>0</v>
      </c>
      <c r="AB1815" s="34" t="str">
        <f t="shared" si="992"/>
        <v/>
      </c>
      <c r="AC1815" s="34">
        <f t="shared" si="993"/>
        <v>0</v>
      </c>
      <c r="AD1815" s="34">
        <f t="shared" si="994"/>
        <v>0</v>
      </c>
      <c r="AE1815" s="34" t="str">
        <f t="shared" si="995"/>
        <v xml:space="preserve"> 0</v>
      </c>
      <c r="AF1815" s="34">
        <f t="shared" si="996"/>
        <v>0</v>
      </c>
      <c r="AG1815" s="34">
        <f t="shared" si="997"/>
        <v>0</v>
      </c>
      <c r="AH1815" s="34" t="str">
        <f t="shared" si="998"/>
        <v/>
      </c>
      <c r="AI1815" s="172" t="str">
        <f>IF(AJ1815&lt;&gt;"",MAX(AI$3:AI1814)+1,"")</f>
        <v/>
      </c>
      <c r="AJ1815" s="172" t="str">
        <f t="shared" si="999"/>
        <v/>
      </c>
      <c r="AK1815" s="172" t="str">
        <f t="shared" si="1000"/>
        <v/>
      </c>
      <c r="AL1815" s="172" t="str">
        <f t="shared" si="1001"/>
        <v/>
      </c>
      <c r="AM1815" s="172" t="str">
        <f>IF(AN1815&lt;&gt;"",MAX(AM$3:AM1814)+1,"")</f>
        <v/>
      </c>
      <c r="AN1815" s="172" t="str">
        <f t="shared" si="1002"/>
        <v/>
      </c>
      <c r="AO1815" s="172" t="str">
        <f t="shared" si="1003"/>
        <v/>
      </c>
      <c r="AP1815" s="172" t="str">
        <f t="shared" si="1004"/>
        <v/>
      </c>
      <c r="AQ1815" s="172" t="str">
        <f t="shared" si="1005"/>
        <v/>
      </c>
      <c r="AR1815" s="172" t="str">
        <f>Table1[[#This Row],[Sex ]]&amp;Table1[[#This Row],[Month]]</f>
        <v/>
      </c>
    </row>
    <row r="1816" spans="2:44" x14ac:dyDescent="0.3">
      <c r="B1816" s="14"/>
      <c r="C1816" s="14"/>
      <c r="D1816" s="14"/>
      <c r="E1816" s="14"/>
      <c r="F1816" s="14"/>
      <c r="G1816" s="14"/>
      <c r="H1816" s="14"/>
      <c r="I1816" s="14"/>
      <c r="J1816" s="14"/>
      <c r="K1816" s="14"/>
      <c r="L1816" s="14"/>
      <c r="M1816" s="24" t="str">
        <f t="shared" si="977"/>
        <v/>
      </c>
      <c r="N1816" s="24" t="str">
        <f t="shared" si="978"/>
        <v/>
      </c>
      <c r="O1816" s="24" t="str">
        <f t="shared" si="979"/>
        <v xml:space="preserve"> </v>
      </c>
      <c r="P1816" s="24">
        <f t="shared" si="980"/>
        <v>0</v>
      </c>
      <c r="Q1816" s="25">
        <f t="shared" si="981"/>
        <v>0</v>
      </c>
      <c r="R1816" s="26">
        <f t="shared" si="982"/>
        <v>0</v>
      </c>
      <c r="S1816" s="24" t="str">
        <f t="shared" si="983"/>
        <v/>
      </c>
      <c r="T1816" s="24" t="str">
        <f t="shared" si="984"/>
        <v/>
      </c>
      <c r="U1816" s="24" t="str">
        <f t="shared" si="985"/>
        <v/>
      </c>
      <c r="V1816" s="24" t="str">
        <f t="shared" si="986"/>
        <v/>
      </c>
      <c r="W1816" s="24" t="str">
        <f t="shared" si="987"/>
        <v/>
      </c>
      <c r="X1816" s="24" t="str">
        <f t="shared" si="988"/>
        <v/>
      </c>
      <c r="Y1816" s="24" t="str">
        <f t="shared" si="989"/>
        <v/>
      </c>
      <c r="Z1816" s="24" t="str">
        <f t="shared" si="990"/>
        <v/>
      </c>
      <c r="AA1816" s="24" t="b">
        <f t="shared" si="991"/>
        <v>0</v>
      </c>
      <c r="AB1816" s="34" t="str">
        <f t="shared" si="992"/>
        <v/>
      </c>
      <c r="AC1816" s="34">
        <f t="shared" si="993"/>
        <v>0</v>
      </c>
      <c r="AD1816" s="34">
        <f t="shared" si="994"/>
        <v>0</v>
      </c>
      <c r="AE1816" s="34" t="str">
        <f t="shared" si="995"/>
        <v xml:space="preserve"> 0</v>
      </c>
      <c r="AF1816" s="34">
        <f t="shared" si="996"/>
        <v>0</v>
      </c>
      <c r="AG1816" s="34">
        <f t="shared" si="997"/>
        <v>0</v>
      </c>
      <c r="AH1816" s="34" t="str">
        <f t="shared" si="998"/>
        <v/>
      </c>
      <c r="AI1816" s="172" t="str">
        <f>IF(AJ1816&lt;&gt;"",MAX(AI$3:AI1815)+1,"")</f>
        <v/>
      </c>
      <c r="AJ1816" s="172" t="str">
        <f t="shared" si="999"/>
        <v/>
      </c>
      <c r="AK1816" s="172" t="str">
        <f t="shared" si="1000"/>
        <v/>
      </c>
      <c r="AL1816" s="172" t="str">
        <f t="shared" si="1001"/>
        <v/>
      </c>
      <c r="AM1816" s="172" t="str">
        <f>IF(AN1816&lt;&gt;"",MAX(AM$3:AM1815)+1,"")</f>
        <v/>
      </c>
      <c r="AN1816" s="172" t="str">
        <f t="shared" si="1002"/>
        <v/>
      </c>
      <c r="AO1816" s="172" t="str">
        <f t="shared" si="1003"/>
        <v/>
      </c>
      <c r="AP1816" s="172" t="str">
        <f t="shared" si="1004"/>
        <v/>
      </c>
      <c r="AQ1816" s="172" t="str">
        <f t="shared" si="1005"/>
        <v/>
      </c>
      <c r="AR1816" s="172" t="str">
        <f>Table1[[#This Row],[Sex ]]&amp;Table1[[#This Row],[Month]]</f>
        <v/>
      </c>
    </row>
    <row r="1817" spans="2:44" x14ac:dyDescent="0.3">
      <c r="B1817" s="14"/>
      <c r="C1817" s="14"/>
      <c r="D1817" s="14"/>
      <c r="E1817" s="14"/>
      <c r="F1817" s="14"/>
      <c r="G1817" s="14"/>
      <c r="H1817" s="14"/>
      <c r="I1817" s="14"/>
      <c r="J1817" s="14"/>
      <c r="K1817" s="14"/>
      <c r="L1817" s="14"/>
      <c r="M1817" s="24" t="str">
        <f t="shared" si="977"/>
        <v/>
      </c>
      <c r="N1817" s="24" t="str">
        <f t="shared" si="978"/>
        <v/>
      </c>
      <c r="O1817" s="24" t="str">
        <f t="shared" si="979"/>
        <v xml:space="preserve"> </v>
      </c>
      <c r="P1817" s="24">
        <f t="shared" si="980"/>
        <v>0</v>
      </c>
      <c r="Q1817" s="25">
        <f t="shared" si="981"/>
        <v>0</v>
      </c>
      <c r="R1817" s="26">
        <f t="shared" si="982"/>
        <v>0</v>
      </c>
      <c r="S1817" s="24" t="str">
        <f t="shared" si="983"/>
        <v/>
      </c>
      <c r="T1817" s="24" t="str">
        <f t="shared" si="984"/>
        <v/>
      </c>
      <c r="U1817" s="24" t="str">
        <f t="shared" si="985"/>
        <v/>
      </c>
      <c r="V1817" s="24" t="str">
        <f t="shared" si="986"/>
        <v/>
      </c>
      <c r="W1817" s="24" t="str">
        <f t="shared" si="987"/>
        <v/>
      </c>
      <c r="X1817" s="24" t="str">
        <f t="shared" si="988"/>
        <v/>
      </c>
      <c r="Y1817" s="24" t="str">
        <f t="shared" si="989"/>
        <v/>
      </c>
      <c r="Z1817" s="24" t="str">
        <f t="shared" si="990"/>
        <v/>
      </c>
      <c r="AA1817" s="24" t="b">
        <f t="shared" si="991"/>
        <v>0</v>
      </c>
      <c r="AB1817" s="34" t="str">
        <f t="shared" si="992"/>
        <v/>
      </c>
      <c r="AC1817" s="34">
        <f t="shared" si="993"/>
        <v>0</v>
      </c>
      <c r="AD1817" s="34">
        <f t="shared" si="994"/>
        <v>0</v>
      </c>
      <c r="AE1817" s="34" t="str">
        <f t="shared" si="995"/>
        <v xml:space="preserve"> 0</v>
      </c>
      <c r="AF1817" s="34">
        <f t="shared" si="996"/>
        <v>0</v>
      </c>
      <c r="AG1817" s="34">
        <f t="shared" si="997"/>
        <v>0</v>
      </c>
      <c r="AH1817" s="34" t="str">
        <f t="shared" si="998"/>
        <v/>
      </c>
      <c r="AI1817" s="172" t="str">
        <f>IF(AJ1817&lt;&gt;"",MAX(AI$3:AI1816)+1,"")</f>
        <v/>
      </c>
      <c r="AJ1817" s="172" t="str">
        <f t="shared" si="999"/>
        <v/>
      </c>
      <c r="AK1817" s="172" t="str">
        <f t="shared" si="1000"/>
        <v/>
      </c>
      <c r="AL1817" s="172" t="str">
        <f t="shared" si="1001"/>
        <v/>
      </c>
      <c r="AM1817" s="172" t="str">
        <f>IF(AN1817&lt;&gt;"",MAX(AM$3:AM1816)+1,"")</f>
        <v/>
      </c>
      <c r="AN1817" s="172" t="str">
        <f t="shared" si="1002"/>
        <v/>
      </c>
      <c r="AO1817" s="172" t="str">
        <f t="shared" si="1003"/>
        <v/>
      </c>
      <c r="AP1817" s="172" t="str">
        <f t="shared" si="1004"/>
        <v/>
      </c>
      <c r="AQ1817" s="172" t="str">
        <f t="shared" si="1005"/>
        <v/>
      </c>
      <c r="AR1817" s="172" t="str">
        <f>Table1[[#This Row],[Sex ]]&amp;Table1[[#This Row],[Month]]</f>
        <v/>
      </c>
    </row>
    <row r="1818" spans="2:44" x14ac:dyDescent="0.3">
      <c r="B1818" s="14"/>
      <c r="C1818" s="14"/>
      <c r="D1818" s="14"/>
      <c r="E1818" s="14"/>
      <c r="F1818" s="14"/>
      <c r="G1818" s="14"/>
      <c r="H1818" s="14"/>
      <c r="I1818" s="14"/>
      <c r="J1818" s="14"/>
      <c r="K1818" s="14"/>
      <c r="L1818" s="14"/>
      <c r="M1818" s="24" t="str">
        <f t="shared" si="977"/>
        <v/>
      </c>
      <c r="N1818" s="24" t="str">
        <f t="shared" si="978"/>
        <v/>
      </c>
      <c r="O1818" s="24" t="str">
        <f t="shared" si="979"/>
        <v xml:space="preserve"> </v>
      </c>
      <c r="P1818" s="24">
        <f t="shared" si="980"/>
        <v>0</v>
      </c>
      <c r="Q1818" s="25">
        <f t="shared" si="981"/>
        <v>0</v>
      </c>
      <c r="R1818" s="26">
        <f t="shared" si="982"/>
        <v>0</v>
      </c>
      <c r="S1818" s="24" t="str">
        <f t="shared" si="983"/>
        <v/>
      </c>
      <c r="T1818" s="24" t="str">
        <f t="shared" si="984"/>
        <v/>
      </c>
      <c r="U1818" s="24" t="str">
        <f t="shared" si="985"/>
        <v/>
      </c>
      <c r="V1818" s="24" t="str">
        <f t="shared" si="986"/>
        <v/>
      </c>
      <c r="W1818" s="24" t="str">
        <f t="shared" si="987"/>
        <v/>
      </c>
      <c r="X1818" s="24" t="str">
        <f t="shared" si="988"/>
        <v/>
      </c>
      <c r="Y1818" s="24" t="str">
        <f t="shared" si="989"/>
        <v/>
      </c>
      <c r="Z1818" s="24" t="str">
        <f t="shared" si="990"/>
        <v/>
      </c>
      <c r="AA1818" s="24" t="b">
        <f t="shared" si="991"/>
        <v>0</v>
      </c>
      <c r="AB1818" s="34" t="str">
        <f t="shared" si="992"/>
        <v/>
      </c>
      <c r="AC1818" s="34">
        <f t="shared" si="993"/>
        <v>0</v>
      </c>
      <c r="AD1818" s="34">
        <f t="shared" si="994"/>
        <v>0</v>
      </c>
      <c r="AE1818" s="34" t="str">
        <f t="shared" si="995"/>
        <v xml:space="preserve"> 0</v>
      </c>
      <c r="AF1818" s="34">
        <f t="shared" si="996"/>
        <v>0</v>
      </c>
      <c r="AG1818" s="34">
        <f t="shared" si="997"/>
        <v>0</v>
      </c>
      <c r="AH1818" s="34" t="str">
        <f t="shared" si="998"/>
        <v/>
      </c>
      <c r="AI1818" s="172" t="str">
        <f>IF(AJ1818&lt;&gt;"",MAX(AI$3:AI1817)+1,"")</f>
        <v/>
      </c>
      <c r="AJ1818" s="172" t="str">
        <f t="shared" si="999"/>
        <v/>
      </c>
      <c r="AK1818" s="172" t="str">
        <f t="shared" si="1000"/>
        <v/>
      </c>
      <c r="AL1818" s="172" t="str">
        <f t="shared" si="1001"/>
        <v/>
      </c>
      <c r="AM1818" s="172" t="str">
        <f>IF(AN1818&lt;&gt;"",MAX(AM$3:AM1817)+1,"")</f>
        <v/>
      </c>
      <c r="AN1818" s="172" t="str">
        <f t="shared" si="1002"/>
        <v/>
      </c>
      <c r="AO1818" s="172" t="str">
        <f t="shared" si="1003"/>
        <v/>
      </c>
      <c r="AP1818" s="172" t="str">
        <f t="shared" si="1004"/>
        <v/>
      </c>
      <c r="AQ1818" s="172" t="str">
        <f t="shared" si="1005"/>
        <v/>
      </c>
      <c r="AR1818" s="172" t="str">
        <f>Table1[[#This Row],[Sex ]]&amp;Table1[[#This Row],[Month]]</f>
        <v/>
      </c>
    </row>
    <row r="1819" spans="2:44" x14ac:dyDescent="0.3">
      <c r="B1819" s="14"/>
      <c r="C1819" s="14"/>
      <c r="D1819" s="14"/>
      <c r="E1819" s="14"/>
      <c r="F1819" s="14"/>
      <c r="G1819" s="14"/>
      <c r="H1819" s="14"/>
      <c r="I1819" s="14"/>
      <c r="J1819" s="14"/>
      <c r="K1819" s="14"/>
      <c r="L1819" s="14"/>
      <c r="M1819" s="24" t="str">
        <f t="shared" si="977"/>
        <v/>
      </c>
      <c r="N1819" s="24" t="str">
        <f t="shared" si="978"/>
        <v/>
      </c>
      <c r="O1819" s="24" t="str">
        <f t="shared" si="979"/>
        <v xml:space="preserve"> </v>
      </c>
      <c r="P1819" s="24">
        <f t="shared" si="980"/>
        <v>0</v>
      </c>
      <c r="Q1819" s="25">
        <f t="shared" si="981"/>
        <v>0</v>
      </c>
      <c r="R1819" s="26">
        <f t="shared" si="982"/>
        <v>0</v>
      </c>
      <c r="S1819" s="24" t="str">
        <f t="shared" si="983"/>
        <v/>
      </c>
      <c r="T1819" s="24" t="str">
        <f t="shared" si="984"/>
        <v/>
      </c>
      <c r="U1819" s="24" t="str">
        <f t="shared" si="985"/>
        <v/>
      </c>
      <c r="V1819" s="24" t="str">
        <f t="shared" si="986"/>
        <v/>
      </c>
      <c r="W1819" s="24" t="str">
        <f t="shared" si="987"/>
        <v/>
      </c>
      <c r="X1819" s="24" t="str">
        <f t="shared" si="988"/>
        <v/>
      </c>
      <c r="Y1819" s="24" t="str">
        <f t="shared" si="989"/>
        <v/>
      </c>
      <c r="Z1819" s="24" t="str">
        <f t="shared" si="990"/>
        <v/>
      </c>
      <c r="AA1819" s="24" t="b">
        <f t="shared" si="991"/>
        <v>0</v>
      </c>
      <c r="AB1819" s="34" t="str">
        <f t="shared" si="992"/>
        <v/>
      </c>
      <c r="AC1819" s="34">
        <f t="shared" si="993"/>
        <v>0</v>
      </c>
      <c r="AD1819" s="34">
        <f t="shared" si="994"/>
        <v>0</v>
      </c>
      <c r="AE1819" s="34" t="str">
        <f t="shared" si="995"/>
        <v xml:space="preserve"> 0</v>
      </c>
      <c r="AF1819" s="34">
        <f t="shared" si="996"/>
        <v>0</v>
      </c>
      <c r="AG1819" s="34">
        <f t="shared" si="997"/>
        <v>0</v>
      </c>
      <c r="AH1819" s="34" t="str">
        <f t="shared" si="998"/>
        <v/>
      </c>
      <c r="AI1819" s="172" t="str">
        <f>IF(AJ1819&lt;&gt;"",MAX(AI$3:AI1818)+1,"")</f>
        <v/>
      </c>
      <c r="AJ1819" s="172" t="str">
        <f t="shared" si="999"/>
        <v/>
      </c>
      <c r="AK1819" s="172" t="str">
        <f t="shared" si="1000"/>
        <v/>
      </c>
      <c r="AL1819" s="172" t="str">
        <f t="shared" si="1001"/>
        <v/>
      </c>
      <c r="AM1819" s="172" t="str">
        <f>IF(AN1819&lt;&gt;"",MAX(AM$3:AM1818)+1,"")</f>
        <v/>
      </c>
      <c r="AN1819" s="172" t="str">
        <f t="shared" si="1002"/>
        <v/>
      </c>
      <c r="AO1819" s="172" t="str">
        <f t="shared" si="1003"/>
        <v/>
      </c>
      <c r="AP1819" s="172" t="str">
        <f t="shared" si="1004"/>
        <v/>
      </c>
      <c r="AQ1819" s="172" t="str">
        <f t="shared" si="1005"/>
        <v/>
      </c>
      <c r="AR1819" s="172" t="str">
        <f>Table1[[#This Row],[Sex ]]&amp;Table1[[#This Row],[Month]]</f>
        <v/>
      </c>
    </row>
    <row r="1820" spans="2:44" x14ac:dyDescent="0.3">
      <c r="B1820" s="14"/>
      <c r="C1820" s="14"/>
      <c r="D1820" s="14"/>
      <c r="E1820" s="14"/>
      <c r="F1820" s="14"/>
      <c r="G1820" s="14"/>
      <c r="H1820" s="14"/>
      <c r="I1820" s="14"/>
      <c r="J1820" s="14"/>
      <c r="K1820" s="14"/>
      <c r="L1820" s="14"/>
      <c r="M1820" s="24" t="str">
        <f t="shared" si="977"/>
        <v/>
      </c>
      <c r="N1820" s="24" t="str">
        <f t="shared" si="978"/>
        <v/>
      </c>
      <c r="O1820" s="24" t="str">
        <f t="shared" si="979"/>
        <v xml:space="preserve"> </v>
      </c>
      <c r="P1820" s="24">
        <f t="shared" si="980"/>
        <v>0</v>
      </c>
      <c r="Q1820" s="25">
        <f t="shared" si="981"/>
        <v>0</v>
      </c>
      <c r="R1820" s="26">
        <f t="shared" si="982"/>
        <v>0</v>
      </c>
      <c r="S1820" s="24" t="str">
        <f t="shared" si="983"/>
        <v/>
      </c>
      <c r="T1820" s="24" t="str">
        <f t="shared" si="984"/>
        <v/>
      </c>
      <c r="U1820" s="24" t="str">
        <f t="shared" si="985"/>
        <v/>
      </c>
      <c r="V1820" s="24" t="str">
        <f t="shared" si="986"/>
        <v/>
      </c>
      <c r="W1820" s="24" t="str">
        <f t="shared" si="987"/>
        <v/>
      </c>
      <c r="X1820" s="24" t="str">
        <f t="shared" si="988"/>
        <v/>
      </c>
      <c r="Y1820" s="24" t="str">
        <f t="shared" si="989"/>
        <v/>
      </c>
      <c r="Z1820" s="24" t="str">
        <f t="shared" si="990"/>
        <v/>
      </c>
      <c r="AA1820" s="24" t="b">
        <f t="shared" si="991"/>
        <v>0</v>
      </c>
      <c r="AB1820" s="34" t="str">
        <f t="shared" si="992"/>
        <v/>
      </c>
      <c r="AC1820" s="34">
        <f t="shared" si="993"/>
        <v>0</v>
      </c>
      <c r="AD1820" s="34">
        <f t="shared" si="994"/>
        <v>0</v>
      </c>
      <c r="AE1820" s="34" t="str">
        <f t="shared" si="995"/>
        <v xml:space="preserve"> 0</v>
      </c>
      <c r="AF1820" s="34">
        <f t="shared" si="996"/>
        <v>0</v>
      </c>
      <c r="AG1820" s="34">
        <f t="shared" si="997"/>
        <v>0</v>
      </c>
      <c r="AH1820" s="34" t="str">
        <f t="shared" si="998"/>
        <v/>
      </c>
      <c r="AI1820" s="172" t="str">
        <f>IF(AJ1820&lt;&gt;"",MAX(AI$3:AI1819)+1,"")</f>
        <v/>
      </c>
      <c r="AJ1820" s="172" t="str">
        <f t="shared" si="999"/>
        <v/>
      </c>
      <c r="AK1820" s="172" t="str">
        <f t="shared" si="1000"/>
        <v/>
      </c>
      <c r="AL1820" s="172" t="str">
        <f t="shared" si="1001"/>
        <v/>
      </c>
      <c r="AM1820" s="172" t="str">
        <f>IF(AN1820&lt;&gt;"",MAX(AM$3:AM1819)+1,"")</f>
        <v/>
      </c>
      <c r="AN1820" s="172" t="str">
        <f t="shared" si="1002"/>
        <v/>
      </c>
      <c r="AO1820" s="172" t="str">
        <f t="shared" si="1003"/>
        <v/>
      </c>
      <c r="AP1820" s="172" t="str">
        <f t="shared" si="1004"/>
        <v/>
      </c>
      <c r="AQ1820" s="172" t="str">
        <f t="shared" si="1005"/>
        <v/>
      </c>
      <c r="AR1820" s="172" t="str">
        <f>Table1[[#This Row],[Sex ]]&amp;Table1[[#This Row],[Month]]</f>
        <v/>
      </c>
    </row>
    <row r="1821" spans="2:44" x14ac:dyDescent="0.3">
      <c r="B1821" s="14"/>
      <c r="C1821" s="14"/>
      <c r="D1821" s="14"/>
      <c r="E1821" s="14"/>
      <c r="F1821" s="14"/>
      <c r="G1821" s="14"/>
      <c r="H1821" s="14"/>
      <c r="I1821" s="14"/>
      <c r="J1821" s="14"/>
      <c r="K1821" s="14"/>
      <c r="L1821" s="14"/>
      <c r="M1821" s="24" t="str">
        <f t="shared" si="977"/>
        <v/>
      </c>
      <c r="N1821" s="24" t="str">
        <f t="shared" si="978"/>
        <v/>
      </c>
      <c r="O1821" s="24" t="str">
        <f t="shared" si="979"/>
        <v xml:space="preserve"> </v>
      </c>
      <c r="P1821" s="24">
        <f t="shared" si="980"/>
        <v>0</v>
      </c>
      <c r="Q1821" s="25">
        <f t="shared" si="981"/>
        <v>0</v>
      </c>
      <c r="R1821" s="26">
        <f t="shared" si="982"/>
        <v>0</v>
      </c>
      <c r="S1821" s="24" t="str">
        <f t="shared" si="983"/>
        <v/>
      </c>
      <c r="T1821" s="24" t="str">
        <f t="shared" si="984"/>
        <v/>
      </c>
      <c r="U1821" s="24" t="str">
        <f t="shared" si="985"/>
        <v/>
      </c>
      <c r="V1821" s="24" t="str">
        <f t="shared" si="986"/>
        <v/>
      </c>
      <c r="W1821" s="24" t="str">
        <f t="shared" si="987"/>
        <v/>
      </c>
      <c r="X1821" s="24" t="str">
        <f t="shared" si="988"/>
        <v/>
      </c>
      <c r="Y1821" s="24" t="str">
        <f t="shared" si="989"/>
        <v/>
      </c>
      <c r="Z1821" s="24" t="str">
        <f t="shared" si="990"/>
        <v/>
      </c>
      <c r="AA1821" s="24" t="b">
        <f t="shared" si="991"/>
        <v>0</v>
      </c>
      <c r="AB1821" s="34" t="str">
        <f t="shared" si="992"/>
        <v/>
      </c>
      <c r="AC1821" s="34">
        <f t="shared" si="993"/>
        <v>0</v>
      </c>
      <c r="AD1821" s="34">
        <f t="shared" si="994"/>
        <v>0</v>
      </c>
      <c r="AE1821" s="34" t="str">
        <f t="shared" si="995"/>
        <v xml:space="preserve"> 0</v>
      </c>
      <c r="AF1821" s="34">
        <f t="shared" si="996"/>
        <v>0</v>
      </c>
      <c r="AG1821" s="34">
        <f t="shared" si="997"/>
        <v>0</v>
      </c>
      <c r="AH1821" s="34" t="str">
        <f t="shared" si="998"/>
        <v/>
      </c>
      <c r="AI1821" s="172" t="str">
        <f>IF(AJ1821&lt;&gt;"",MAX(AI$3:AI1820)+1,"")</f>
        <v/>
      </c>
      <c r="AJ1821" s="172" t="str">
        <f t="shared" si="999"/>
        <v/>
      </c>
      <c r="AK1821" s="172" t="str">
        <f t="shared" si="1000"/>
        <v/>
      </c>
      <c r="AL1821" s="172" t="str">
        <f t="shared" si="1001"/>
        <v/>
      </c>
      <c r="AM1821" s="172" t="str">
        <f>IF(AN1821&lt;&gt;"",MAX(AM$3:AM1820)+1,"")</f>
        <v/>
      </c>
      <c r="AN1821" s="172" t="str">
        <f t="shared" si="1002"/>
        <v/>
      </c>
      <c r="AO1821" s="172" t="str">
        <f t="shared" si="1003"/>
        <v/>
      </c>
      <c r="AP1821" s="172" t="str">
        <f t="shared" si="1004"/>
        <v/>
      </c>
      <c r="AQ1821" s="172" t="str">
        <f t="shared" si="1005"/>
        <v/>
      </c>
      <c r="AR1821" s="172" t="str">
        <f>Table1[[#This Row],[Sex ]]&amp;Table1[[#This Row],[Month]]</f>
        <v/>
      </c>
    </row>
    <row r="1822" spans="2:44" x14ac:dyDescent="0.3">
      <c r="B1822" s="14"/>
      <c r="C1822" s="14"/>
      <c r="D1822" s="14"/>
      <c r="E1822" s="14"/>
      <c r="F1822" s="14"/>
      <c r="G1822" s="14"/>
      <c r="H1822" s="14"/>
      <c r="I1822" s="14"/>
      <c r="J1822" s="14"/>
      <c r="K1822" s="14"/>
      <c r="L1822" s="14"/>
      <c r="M1822" s="24" t="str">
        <f t="shared" si="977"/>
        <v/>
      </c>
      <c r="N1822" s="24" t="str">
        <f t="shared" si="978"/>
        <v/>
      </c>
      <c r="O1822" s="24" t="str">
        <f t="shared" si="979"/>
        <v xml:space="preserve"> </v>
      </c>
      <c r="P1822" s="24">
        <f t="shared" si="980"/>
        <v>0</v>
      </c>
      <c r="Q1822" s="25">
        <f t="shared" si="981"/>
        <v>0</v>
      </c>
      <c r="R1822" s="26">
        <f t="shared" si="982"/>
        <v>0</v>
      </c>
      <c r="S1822" s="24" t="str">
        <f t="shared" si="983"/>
        <v/>
      </c>
      <c r="T1822" s="24" t="str">
        <f t="shared" si="984"/>
        <v/>
      </c>
      <c r="U1822" s="24" t="str">
        <f t="shared" si="985"/>
        <v/>
      </c>
      <c r="V1822" s="24" t="str">
        <f t="shared" si="986"/>
        <v/>
      </c>
      <c r="W1822" s="24" t="str">
        <f t="shared" si="987"/>
        <v/>
      </c>
      <c r="X1822" s="24" t="str">
        <f t="shared" si="988"/>
        <v/>
      </c>
      <c r="Y1822" s="24" t="str">
        <f t="shared" si="989"/>
        <v/>
      </c>
      <c r="Z1822" s="24" t="str">
        <f t="shared" si="990"/>
        <v/>
      </c>
      <c r="AA1822" s="24" t="b">
        <f t="shared" si="991"/>
        <v>0</v>
      </c>
      <c r="AB1822" s="34" t="str">
        <f t="shared" si="992"/>
        <v/>
      </c>
      <c r="AC1822" s="34">
        <f t="shared" si="993"/>
        <v>0</v>
      </c>
      <c r="AD1822" s="34">
        <f t="shared" si="994"/>
        <v>0</v>
      </c>
      <c r="AE1822" s="34" t="str">
        <f t="shared" si="995"/>
        <v xml:space="preserve"> 0</v>
      </c>
      <c r="AF1822" s="34">
        <f t="shared" si="996"/>
        <v>0</v>
      </c>
      <c r="AG1822" s="34">
        <f t="shared" si="997"/>
        <v>0</v>
      </c>
      <c r="AH1822" s="34" t="str">
        <f t="shared" si="998"/>
        <v/>
      </c>
      <c r="AI1822" s="172" t="str">
        <f>IF(AJ1822&lt;&gt;"",MAX(AI$3:AI1821)+1,"")</f>
        <v/>
      </c>
      <c r="AJ1822" s="172" t="str">
        <f t="shared" si="999"/>
        <v/>
      </c>
      <c r="AK1822" s="172" t="str">
        <f t="shared" si="1000"/>
        <v/>
      </c>
      <c r="AL1822" s="172" t="str">
        <f t="shared" si="1001"/>
        <v/>
      </c>
      <c r="AM1822" s="172" t="str">
        <f>IF(AN1822&lt;&gt;"",MAX(AM$3:AM1821)+1,"")</f>
        <v/>
      </c>
      <c r="AN1822" s="172" t="str">
        <f t="shared" si="1002"/>
        <v/>
      </c>
      <c r="AO1822" s="172" t="str">
        <f t="shared" si="1003"/>
        <v/>
      </c>
      <c r="AP1822" s="172" t="str">
        <f t="shared" si="1004"/>
        <v/>
      </c>
      <c r="AQ1822" s="172" t="str">
        <f t="shared" si="1005"/>
        <v/>
      </c>
      <c r="AR1822" s="172" t="str">
        <f>Table1[[#This Row],[Sex ]]&amp;Table1[[#This Row],[Month]]</f>
        <v/>
      </c>
    </row>
    <row r="1823" spans="2:44" x14ac:dyDescent="0.3">
      <c r="B1823" s="14"/>
      <c r="C1823" s="14"/>
      <c r="D1823" s="14"/>
      <c r="E1823" s="14"/>
      <c r="F1823" s="14"/>
      <c r="G1823" s="14"/>
      <c r="H1823" s="14"/>
      <c r="I1823" s="14"/>
      <c r="J1823" s="14"/>
      <c r="K1823" s="14"/>
      <c r="L1823" s="14"/>
      <c r="M1823" s="24" t="str">
        <f t="shared" si="977"/>
        <v/>
      </c>
      <c r="N1823" s="24" t="str">
        <f t="shared" si="978"/>
        <v/>
      </c>
      <c r="O1823" s="24" t="str">
        <f t="shared" si="979"/>
        <v xml:space="preserve"> </v>
      </c>
      <c r="P1823" s="24">
        <f t="shared" si="980"/>
        <v>0</v>
      </c>
      <c r="Q1823" s="25">
        <f t="shared" si="981"/>
        <v>0</v>
      </c>
      <c r="R1823" s="26">
        <f t="shared" si="982"/>
        <v>0</v>
      </c>
      <c r="S1823" s="24" t="str">
        <f t="shared" si="983"/>
        <v/>
      </c>
      <c r="T1823" s="24" t="str">
        <f t="shared" si="984"/>
        <v/>
      </c>
      <c r="U1823" s="24" t="str">
        <f t="shared" si="985"/>
        <v/>
      </c>
      <c r="V1823" s="24" t="str">
        <f t="shared" si="986"/>
        <v/>
      </c>
      <c r="W1823" s="24" t="str">
        <f t="shared" si="987"/>
        <v/>
      </c>
      <c r="X1823" s="24" t="str">
        <f t="shared" si="988"/>
        <v/>
      </c>
      <c r="Y1823" s="24" t="str">
        <f t="shared" si="989"/>
        <v/>
      </c>
      <c r="Z1823" s="24" t="str">
        <f t="shared" si="990"/>
        <v/>
      </c>
      <c r="AA1823" s="24" t="b">
        <f t="shared" si="991"/>
        <v>0</v>
      </c>
      <c r="AB1823" s="34" t="str">
        <f t="shared" si="992"/>
        <v/>
      </c>
      <c r="AC1823" s="34">
        <f t="shared" si="993"/>
        <v>0</v>
      </c>
      <c r="AD1823" s="34">
        <f t="shared" si="994"/>
        <v>0</v>
      </c>
      <c r="AE1823" s="34" t="str">
        <f t="shared" si="995"/>
        <v xml:space="preserve"> 0</v>
      </c>
      <c r="AF1823" s="34">
        <f t="shared" si="996"/>
        <v>0</v>
      </c>
      <c r="AG1823" s="34">
        <f t="shared" si="997"/>
        <v>0</v>
      </c>
      <c r="AH1823" s="34" t="str">
        <f t="shared" si="998"/>
        <v/>
      </c>
      <c r="AI1823" s="172" t="str">
        <f>IF(AJ1823&lt;&gt;"",MAX(AI$3:AI1822)+1,"")</f>
        <v/>
      </c>
      <c r="AJ1823" s="172" t="str">
        <f t="shared" si="999"/>
        <v/>
      </c>
      <c r="AK1823" s="172" t="str">
        <f t="shared" si="1000"/>
        <v/>
      </c>
      <c r="AL1823" s="172" t="str">
        <f t="shared" si="1001"/>
        <v/>
      </c>
      <c r="AM1823" s="172" t="str">
        <f>IF(AN1823&lt;&gt;"",MAX(AM$3:AM1822)+1,"")</f>
        <v/>
      </c>
      <c r="AN1823" s="172" t="str">
        <f t="shared" si="1002"/>
        <v/>
      </c>
      <c r="AO1823" s="172" t="str">
        <f t="shared" si="1003"/>
        <v/>
      </c>
      <c r="AP1823" s="172" t="str">
        <f t="shared" si="1004"/>
        <v/>
      </c>
      <c r="AQ1823" s="172" t="str">
        <f t="shared" si="1005"/>
        <v/>
      </c>
      <c r="AR1823" s="172" t="str">
        <f>Table1[[#This Row],[Sex ]]&amp;Table1[[#This Row],[Month]]</f>
        <v/>
      </c>
    </row>
    <row r="1824" spans="2:44" x14ac:dyDescent="0.3">
      <c r="B1824" s="14"/>
      <c r="C1824" s="14"/>
      <c r="D1824" s="14"/>
      <c r="E1824" s="14"/>
      <c r="F1824" s="14"/>
      <c r="G1824" s="14"/>
      <c r="H1824" s="14"/>
      <c r="I1824" s="14"/>
      <c r="J1824" s="14"/>
      <c r="K1824" s="14"/>
      <c r="L1824" s="14"/>
      <c r="M1824" s="24" t="str">
        <f t="shared" si="977"/>
        <v/>
      </c>
      <c r="N1824" s="24" t="str">
        <f t="shared" si="978"/>
        <v/>
      </c>
      <c r="O1824" s="24" t="str">
        <f t="shared" si="979"/>
        <v xml:space="preserve"> </v>
      </c>
      <c r="P1824" s="24">
        <f t="shared" si="980"/>
        <v>0</v>
      </c>
      <c r="Q1824" s="25">
        <f t="shared" si="981"/>
        <v>0</v>
      </c>
      <c r="R1824" s="26">
        <f t="shared" si="982"/>
        <v>0</v>
      </c>
      <c r="S1824" s="24" t="str">
        <f t="shared" si="983"/>
        <v/>
      </c>
      <c r="T1824" s="24" t="str">
        <f t="shared" si="984"/>
        <v/>
      </c>
      <c r="U1824" s="24" t="str">
        <f t="shared" si="985"/>
        <v/>
      </c>
      <c r="V1824" s="24" t="str">
        <f t="shared" si="986"/>
        <v/>
      </c>
      <c r="W1824" s="24" t="str">
        <f t="shared" si="987"/>
        <v/>
      </c>
      <c r="X1824" s="24" t="str">
        <f t="shared" si="988"/>
        <v/>
      </c>
      <c r="Y1824" s="24" t="str">
        <f t="shared" si="989"/>
        <v/>
      </c>
      <c r="Z1824" s="24" t="str">
        <f t="shared" si="990"/>
        <v/>
      </c>
      <c r="AA1824" s="24" t="b">
        <f t="shared" si="991"/>
        <v>0</v>
      </c>
      <c r="AB1824" s="34" t="str">
        <f t="shared" si="992"/>
        <v/>
      </c>
      <c r="AC1824" s="34">
        <f t="shared" si="993"/>
        <v>0</v>
      </c>
      <c r="AD1824" s="34">
        <f t="shared" si="994"/>
        <v>0</v>
      </c>
      <c r="AE1824" s="34" t="str">
        <f t="shared" si="995"/>
        <v xml:space="preserve"> 0</v>
      </c>
      <c r="AF1824" s="34">
        <f t="shared" si="996"/>
        <v>0</v>
      </c>
      <c r="AG1824" s="34">
        <f t="shared" si="997"/>
        <v>0</v>
      </c>
      <c r="AH1824" s="34" t="str">
        <f t="shared" si="998"/>
        <v/>
      </c>
      <c r="AI1824" s="172" t="str">
        <f>IF(AJ1824&lt;&gt;"",MAX(AI$3:AI1823)+1,"")</f>
        <v/>
      </c>
      <c r="AJ1824" s="172" t="str">
        <f t="shared" si="999"/>
        <v/>
      </c>
      <c r="AK1824" s="172" t="str">
        <f t="shared" si="1000"/>
        <v/>
      </c>
      <c r="AL1824" s="172" t="str">
        <f t="shared" si="1001"/>
        <v/>
      </c>
      <c r="AM1824" s="172" t="str">
        <f>IF(AN1824&lt;&gt;"",MAX(AM$3:AM1823)+1,"")</f>
        <v/>
      </c>
      <c r="AN1824" s="172" t="str">
        <f t="shared" si="1002"/>
        <v/>
      </c>
      <c r="AO1824" s="172" t="str">
        <f t="shared" si="1003"/>
        <v/>
      </c>
      <c r="AP1824" s="172" t="str">
        <f t="shared" si="1004"/>
        <v/>
      </c>
      <c r="AQ1824" s="172" t="str">
        <f t="shared" si="1005"/>
        <v/>
      </c>
      <c r="AR1824" s="172" t="str">
        <f>Table1[[#This Row],[Sex ]]&amp;Table1[[#This Row],[Month]]</f>
        <v/>
      </c>
    </row>
    <row r="1825" spans="2:44" x14ac:dyDescent="0.3">
      <c r="B1825" s="14"/>
      <c r="C1825" s="14"/>
      <c r="D1825" s="14"/>
      <c r="E1825" s="14"/>
      <c r="F1825" s="14"/>
      <c r="G1825" s="14"/>
      <c r="H1825" s="14"/>
      <c r="I1825" s="14"/>
      <c r="J1825" s="14"/>
      <c r="K1825" s="14"/>
      <c r="L1825" s="14"/>
      <c r="M1825" s="24" t="str">
        <f t="shared" si="977"/>
        <v/>
      </c>
      <c r="N1825" s="24" t="str">
        <f t="shared" si="978"/>
        <v/>
      </c>
      <c r="O1825" s="24" t="str">
        <f t="shared" si="979"/>
        <v xml:space="preserve"> </v>
      </c>
      <c r="P1825" s="24">
        <f t="shared" si="980"/>
        <v>0</v>
      </c>
      <c r="Q1825" s="25">
        <f t="shared" si="981"/>
        <v>0</v>
      </c>
      <c r="R1825" s="26">
        <f t="shared" si="982"/>
        <v>0</v>
      </c>
      <c r="S1825" s="24" t="str">
        <f t="shared" si="983"/>
        <v/>
      </c>
      <c r="T1825" s="24" t="str">
        <f t="shared" si="984"/>
        <v/>
      </c>
      <c r="U1825" s="24" t="str">
        <f t="shared" si="985"/>
        <v/>
      </c>
      <c r="V1825" s="24" t="str">
        <f t="shared" si="986"/>
        <v/>
      </c>
      <c r="W1825" s="24" t="str">
        <f t="shared" si="987"/>
        <v/>
      </c>
      <c r="X1825" s="24" t="str">
        <f t="shared" si="988"/>
        <v/>
      </c>
      <c r="Y1825" s="24" t="str">
        <f t="shared" si="989"/>
        <v/>
      </c>
      <c r="Z1825" s="24" t="str">
        <f t="shared" si="990"/>
        <v/>
      </c>
      <c r="AA1825" s="24" t="b">
        <f t="shared" si="991"/>
        <v>0</v>
      </c>
      <c r="AB1825" s="34" t="str">
        <f t="shared" si="992"/>
        <v/>
      </c>
      <c r="AC1825" s="34">
        <f t="shared" si="993"/>
        <v>0</v>
      </c>
      <c r="AD1825" s="34">
        <f t="shared" si="994"/>
        <v>0</v>
      </c>
      <c r="AE1825" s="34" t="str">
        <f t="shared" si="995"/>
        <v xml:space="preserve"> 0</v>
      </c>
      <c r="AF1825" s="34">
        <f t="shared" si="996"/>
        <v>0</v>
      </c>
      <c r="AG1825" s="34">
        <f t="shared" si="997"/>
        <v>0</v>
      </c>
      <c r="AH1825" s="34" t="str">
        <f t="shared" si="998"/>
        <v/>
      </c>
      <c r="AI1825" s="172" t="str">
        <f>IF(AJ1825&lt;&gt;"",MAX(AI$3:AI1824)+1,"")</f>
        <v/>
      </c>
      <c r="AJ1825" s="172" t="str">
        <f t="shared" si="999"/>
        <v/>
      </c>
      <c r="AK1825" s="172" t="str">
        <f t="shared" si="1000"/>
        <v/>
      </c>
      <c r="AL1825" s="172" t="str">
        <f t="shared" si="1001"/>
        <v/>
      </c>
      <c r="AM1825" s="172" t="str">
        <f>IF(AN1825&lt;&gt;"",MAX(AM$3:AM1824)+1,"")</f>
        <v/>
      </c>
      <c r="AN1825" s="172" t="str">
        <f t="shared" si="1002"/>
        <v/>
      </c>
      <c r="AO1825" s="172" t="str">
        <f t="shared" si="1003"/>
        <v/>
      </c>
      <c r="AP1825" s="172" t="str">
        <f t="shared" si="1004"/>
        <v/>
      </c>
      <c r="AQ1825" s="172" t="str">
        <f t="shared" si="1005"/>
        <v/>
      </c>
      <c r="AR1825" s="172" t="str">
        <f>Table1[[#This Row],[Sex ]]&amp;Table1[[#This Row],[Month]]</f>
        <v/>
      </c>
    </row>
    <row r="1826" spans="2:44" x14ac:dyDescent="0.3">
      <c r="B1826" s="14"/>
      <c r="C1826" s="14"/>
      <c r="D1826" s="14"/>
      <c r="E1826" s="14"/>
      <c r="F1826" s="14"/>
      <c r="G1826" s="14"/>
      <c r="H1826" s="14"/>
      <c r="I1826" s="14"/>
      <c r="J1826" s="14"/>
      <c r="K1826" s="14"/>
      <c r="L1826" s="14"/>
      <c r="M1826" s="24" t="str">
        <f t="shared" si="977"/>
        <v/>
      </c>
      <c r="N1826" s="24" t="str">
        <f t="shared" si="978"/>
        <v/>
      </c>
      <c r="O1826" s="24" t="str">
        <f t="shared" si="979"/>
        <v xml:space="preserve"> </v>
      </c>
      <c r="P1826" s="24">
        <f t="shared" si="980"/>
        <v>0</v>
      </c>
      <c r="Q1826" s="25">
        <f t="shared" si="981"/>
        <v>0</v>
      </c>
      <c r="R1826" s="26">
        <f t="shared" si="982"/>
        <v>0</v>
      </c>
      <c r="S1826" s="24" t="str">
        <f t="shared" si="983"/>
        <v/>
      </c>
      <c r="T1826" s="24" t="str">
        <f t="shared" si="984"/>
        <v/>
      </c>
      <c r="U1826" s="24" t="str">
        <f t="shared" si="985"/>
        <v/>
      </c>
      <c r="V1826" s="24" t="str">
        <f t="shared" si="986"/>
        <v/>
      </c>
      <c r="W1826" s="24" t="str">
        <f t="shared" si="987"/>
        <v/>
      </c>
      <c r="X1826" s="24" t="str">
        <f t="shared" si="988"/>
        <v/>
      </c>
      <c r="Y1826" s="24" t="str">
        <f t="shared" si="989"/>
        <v/>
      </c>
      <c r="Z1826" s="24" t="str">
        <f t="shared" si="990"/>
        <v/>
      </c>
      <c r="AA1826" s="24" t="b">
        <f t="shared" si="991"/>
        <v>0</v>
      </c>
      <c r="AB1826" s="34" t="str">
        <f t="shared" si="992"/>
        <v/>
      </c>
      <c r="AC1826" s="34">
        <f t="shared" si="993"/>
        <v>0</v>
      </c>
      <c r="AD1826" s="34">
        <f t="shared" si="994"/>
        <v>0</v>
      </c>
      <c r="AE1826" s="34" t="str">
        <f t="shared" si="995"/>
        <v xml:space="preserve"> 0</v>
      </c>
      <c r="AF1826" s="34">
        <f t="shared" si="996"/>
        <v>0</v>
      </c>
      <c r="AG1826" s="34">
        <f t="shared" si="997"/>
        <v>0</v>
      </c>
      <c r="AH1826" s="34" t="str">
        <f t="shared" si="998"/>
        <v/>
      </c>
      <c r="AI1826" s="172" t="str">
        <f>IF(AJ1826&lt;&gt;"",MAX(AI$3:AI1825)+1,"")</f>
        <v/>
      </c>
      <c r="AJ1826" s="172" t="str">
        <f t="shared" si="999"/>
        <v/>
      </c>
      <c r="AK1826" s="172" t="str">
        <f t="shared" si="1000"/>
        <v/>
      </c>
      <c r="AL1826" s="172" t="str">
        <f t="shared" si="1001"/>
        <v/>
      </c>
      <c r="AM1826" s="172" t="str">
        <f>IF(AN1826&lt;&gt;"",MAX(AM$3:AM1825)+1,"")</f>
        <v/>
      </c>
      <c r="AN1826" s="172" t="str">
        <f t="shared" si="1002"/>
        <v/>
      </c>
      <c r="AO1826" s="172" t="str">
        <f t="shared" si="1003"/>
        <v/>
      </c>
      <c r="AP1826" s="172" t="str">
        <f t="shared" si="1004"/>
        <v/>
      </c>
      <c r="AQ1826" s="172" t="str">
        <f t="shared" si="1005"/>
        <v/>
      </c>
      <c r="AR1826" s="172" t="str">
        <f>Table1[[#This Row],[Sex ]]&amp;Table1[[#This Row],[Month]]</f>
        <v/>
      </c>
    </row>
    <row r="1827" spans="2:44" x14ac:dyDescent="0.3">
      <c r="B1827" s="14"/>
      <c r="C1827" s="14"/>
      <c r="D1827" s="14"/>
      <c r="E1827" s="14"/>
      <c r="F1827" s="14"/>
      <c r="G1827" s="14"/>
      <c r="H1827" s="14"/>
      <c r="I1827" s="14"/>
      <c r="J1827" s="14"/>
      <c r="K1827" s="14"/>
      <c r="L1827" s="14"/>
      <c r="M1827" s="24" t="str">
        <f t="shared" si="977"/>
        <v/>
      </c>
      <c r="N1827" s="24" t="str">
        <f t="shared" si="978"/>
        <v/>
      </c>
      <c r="O1827" s="24" t="str">
        <f t="shared" si="979"/>
        <v xml:space="preserve"> </v>
      </c>
      <c r="P1827" s="24">
        <f t="shared" si="980"/>
        <v>0</v>
      </c>
      <c r="Q1827" s="25">
        <f t="shared" si="981"/>
        <v>0</v>
      </c>
      <c r="R1827" s="26">
        <f t="shared" si="982"/>
        <v>0</v>
      </c>
      <c r="S1827" s="24" t="str">
        <f t="shared" si="983"/>
        <v/>
      </c>
      <c r="T1827" s="24" t="str">
        <f t="shared" si="984"/>
        <v/>
      </c>
      <c r="U1827" s="24" t="str">
        <f t="shared" si="985"/>
        <v/>
      </c>
      <c r="V1827" s="24" t="str">
        <f t="shared" si="986"/>
        <v/>
      </c>
      <c r="W1827" s="24" t="str">
        <f t="shared" si="987"/>
        <v/>
      </c>
      <c r="X1827" s="24" t="str">
        <f t="shared" si="988"/>
        <v/>
      </c>
      <c r="Y1827" s="24" t="str">
        <f t="shared" si="989"/>
        <v/>
      </c>
      <c r="Z1827" s="24" t="str">
        <f t="shared" si="990"/>
        <v/>
      </c>
      <c r="AA1827" s="24" t="b">
        <f t="shared" si="991"/>
        <v>0</v>
      </c>
      <c r="AB1827" s="34" t="str">
        <f t="shared" si="992"/>
        <v/>
      </c>
      <c r="AC1827" s="34">
        <f t="shared" si="993"/>
        <v>0</v>
      </c>
      <c r="AD1827" s="34">
        <f t="shared" si="994"/>
        <v>0</v>
      </c>
      <c r="AE1827" s="34" t="str">
        <f t="shared" si="995"/>
        <v xml:space="preserve"> 0</v>
      </c>
      <c r="AF1827" s="34">
        <f t="shared" si="996"/>
        <v>0</v>
      </c>
      <c r="AG1827" s="34">
        <f t="shared" si="997"/>
        <v>0</v>
      </c>
      <c r="AH1827" s="34" t="str">
        <f t="shared" si="998"/>
        <v/>
      </c>
      <c r="AI1827" s="172" t="str">
        <f>IF(AJ1827&lt;&gt;"",MAX(AI$3:AI1826)+1,"")</f>
        <v/>
      </c>
      <c r="AJ1827" s="172" t="str">
        <f t="shared" si="999"/>
        <v/>
      </c>
      <c r="AK1827" s="172" t="str">
        <f t="shared" si="1000"/>
        <v/>
      </c>
      <c r="AL1827" s="172" t="str">
        <f t="shared" si="1001"/>
        <v/>
      </c>
      <c r="AM1827" s="172" t="str">
        <f>IF(AN1827&lt;&gt;"",MAX(AM$3:AM1826)+1,"")</f>
        <v/>
      </c>
      <c r="AN1827" s="172" t="str">
        <f t="shared" si="1002"/>
        <v/>
      </c>
      <c r="AO1827" s="172" t="str">
        <f t="shared" si="1003"/>
        <v/>
      </c>
      <c r="AP1827" s="172" t="str">
        <f t="shared" si="1004"/>
        <v/>
      </c>
      <c r="AQ1827" s="172" t="str">
        <f t="shared" si="1005"/>
        <v/>
      </c>
      <c r="AR1827" s="172" t="str">
        <f>Table1[[#This Row],[Sex ]]&amp;Table1[[#This Row],[Month]]</f>
        <v/>
      </c>
    </row>
    <row r="1828" spans="2:44" x14ac:dyDescent="0.3">
      <c r="B1828" s="14"/>
      <c r="C1828" s="14"/>
      <c r="D1828" s="14"/>
      <c r="E1828" s="14"/>
      <c r="F1828" s="14"/>
      <c r="G1828" s="14"/>
      <c r="H1828" s="14"/>
      <c r="I1828" s="14"/>
      <c r="J1828" s="14"/>
      <c r="K1828" s="14"/>
      <c r="L1828" s="14"/>
      <c r="M1828" s="24" t="str">
        <f t="shared" si="977"/>
        <v/>
      </c>
      <c r="N1828" s="24" t="str">
        <f t="shared" si="978"/>
        <v/>
      </c>
      <c r="O1828" s="24" t="str">
        <f t="shared" si="979"/>
        <v xml:space="preserve"> </v>
      </c>
      <c r="P1828" s="24">
        <f t="shared" si="980"/>
        <v>0</v>
      </c>
      <c r="Q1828" s="25">
        <f t="shared" si="981"/>
        <v>0</v>
      </c>
      <c r="R1828" s="26">
        <f t="shared" si="982"/>
        <v>0</v>
      </c>
      <c r="S1828" s="24" t="str">
        <f t="shared" si="983"/>
        <v/>
      </c>
      <c r="T1828" s="24" t="str">
        <f t="shared" si="984"/>
        <v/>
      </c>
      <c r="U1828" s="24" t="str">
        <f t="shared" si="985"/>
        <v/>
      </c>
      <c r="V1828" s="24" t="str">
        <f t="shared" si="986"/>
        <v/>
      </c>
      <c r="W1828" s="24" t="str">
        <f t="shared" si="987"/>
        <v/>
      </c>
      <c r="X1828" s="24" t="str">
        <f t="shared" si="988"/>
        <v/>
      </c>
      <c r="Y1828" s="24" t="str">
        <f t="shared" si="989"/>
        <v/>
      </c>
      <c r="Z1828" s="24" t="str">
        <f t="shared" si="990"/>
        <v/>
      </c>
      <c r="AA1828" s="24" t="b">
        <f t="shared" si="991"/>
        <v>0</v>
      </c>
      <c r="AB1828" s="34" t="str">
        <f t="shared" si="992"/>
        <v/>
      </c>
      <c r="AC1828" s="34">
        <f t="shared" si="993"/>
        <v>0</v>
      </c>
      <c r="AD1828" s="34">
        <f t="shared" si="994"/>
        <v>0</v>
      </c>
      <c r="AE1828" s="34" t="str">
        <f t="shared" si="995"/>
        <v xml:space="preserve"> 0</v>
      </c>
      <c r="AF1828" s="34">
        <f t="shared" si="996"/>
        <v>0</v>
      </c>
      <c r="AG1828" s="34">
        <f t="shared" si="997"/>
        <v>0</v>
      </c>
      <c r="AH1828" s="34" t="str">
        <f t="shared" si="998"/>
        <v/>
      </c>
      <c r="AI1828" s="172" t="str">
        <f>IF(AJ1828&lt;&gt;"",MAX(AI$3:AI1827)+1,"")</f>
        <v/>
      </c>
      <c r="AJ1828" s="172" t="str">
        <f t="shared" si="999"/>
        <v/>
      </c>
      <c r="AK1828" s="172" t="str">
        <f t="shared" si="1000"/>
        <v/>
      </c>
      <c r="AL1828" s="172" t="str">
        <f t="shared" si="1001"/>
        <v/>
      </c>
      <c r="AM1828" s="172" t="str">
        <f>IF(AN1828&lt;&gt;"",MAX(AM$3:AM1827)+1,"")</f>
        <v/>
      </c>
      <c r="AN1828" s="172" t="str">
        <f t="shared" si="1002"/>
        <v/>
      </c>
      <c r="AO1828" s="172" t="str">
        <f t="shared" si="1003"/>
        <v/>
      </c>
      <c r="AP1828" s="172" t="str">
        <f t="shared" si="1004"/>
        <v/>
      </c>
      <c r="AQ1828" s="172" t="str">
        <f t="shared" si="1005"/>
        <v/>
      </c>
      <c r="AR1828" s="172" t="str">
        <f>Table1[[#This Row],[Sex ]]&amp;Table1[[#This Row],[Month]]</f>
        <v/>
      </c>
    </row>
    <row r="1829" spans="2:44" x14ac:dyDescent="0.3">
      <c r="B1829" s="14"/>
      <c r="C1829" s="14"/>
      <c r="D1829" s="14"/>
      <c r="E1829" s="14"/>
      <c r="F1829" s="14"/>
      <c r="G1829" s="14"/>
      <c r="H1829" s="14"/>
      <c r="I1829" s="14"/>
      <c r="J1829" s="14"/>
      <c r="K1829" s="14"/>
      <c r="L1829" s="14"/>
      <c r="M1829" s="24" t="str">
        <f t="shared" si="977"/>
        <v/>
      </c>
      <c r="N1829" s="24" t="str">
        <f t="shared" si="978"/>
        <v/>
      </c>
      <c r="O1829" s="24" t="str">
        <f t="shared" si="979"/>
        <v xml:space="preserve"> </v>
      </c>
      <c r="P1829" s="24">
        <f t="shared" si="980"/>
        <v>0</v>
      </c>
      <c r="Q1829" s="25">
        <f t="shared" si="981"/>
        <v>0</v>
      </c>
      <c r="R1829" s="26">
        <f t="shared" si="982"/>
        <v>0</v>
      </c>
      <c r="S1829" s="24" t="str">
        <f t="shared" si="983"/>
        <v/>
      </c>
      <c r="T1829" s="24" t="str">
        <f t="shared" si="984"/>
        <v/>
      </c>
      <c r="U1829" s="24" t="str">
        <f t="shared" si="985"/>
        <v/>
      </c>
      <c r="V1829" s="24" t="str">
        <f t="shared" si="986"/>
        <v/>
      </c>
      <c r="W1829" s="24" t="str">
        <f t="shared" si="987"/>
        <v/>
      </c>
      <c r="X1829" s="24" t="str">
        <f t="shared" si="988"/>
        <v/>
      </c>
      <c r="Y1829" s="24" t="str">
        <f t="shared" si="989"/>
        <v/>
      </c>
      <c r="Z1829" s="24" t="str">
        <f t="shared" si="990"/>
        <v/>
      </c>
      <c r="AA1829" s="24" t="b">
        <f t="shared" si="991"/>
        <v>0</v>
      </c>
      <c r="AB1829" s="34" t="str">
        <f t="shared" si="992"/>
        <v/>
      </c>
      <c r="AC1829" s="34">
        <f t="shared" si="993"/>
        <v>0</v>
      </c>
      <c r="AD1829" s="34">
        <f t="shared" si="994"/>
        <v>0</v>
      </c>
      <c r="AE1829" s="34" t="str">
        <f t="shared" si="995"/>
        <v xml:space="preserve"> 0</v>
      </c>
      <c r="AF1829" s="34">
        <f t="shared" si="996"/>
        <v>0</v>
      </c>
      <c r="AG1829" s="34">
        <f t="shared" si="997"/>
        <v>0</v>
      </c>
      <c r="AH1829" s="34" t="str">
        <f t="shared" si="998"/>
        <v/>
      </c>
      <c r="AI1829" s="172" t="str">
        <f>IF(AJ1829&lt;&gt;"",MAX(AI$3:AI1828)+1,"")</f>
        <v/>
      </c>
      <c r="AJ1829" s="172" t="str">
        <f t="shared" si="999"/>
        <v/>
      </c>
      <c r="AK1829" s="172" t="str">
        <f t="shared" si="1000"/>
        <v/>
      </c>
      <c r="AL1829" s="172" t="str">
        <f t="shared" si="1001"/>
        <v/>
      </c>
      <c r="AM1829" s="172" t="str">
        <f>IF(AN1829&lt;&gt;"",MAX(AM$3:AM1828)+1,"")</f>
        <v/>
      </c>
      <c r="AN1829" s="172" t="str">
        <f t="shared" si="1002"/>
        <v/>
      </c>
      <c r="AO1829" s="172" t="str">
        <f t="shared" si="1003"/>
        <v/>
      </c>
      <c r="AP1829" s="172" t="str">
        <f t="shared" si="1004"/>
        <v/>
      </c>
      <c r="AQ1829" s="172" t="str">
        <f t="shared" si="1005"/>
        <v/>
      </c>
      <c r="AR1829" s="172" t="str">
        <f>Table1[[#This Row],[Sex ]]&amp;Table1[[#This Row],[Month]]</f>
        <v/>
      </c>
    </row>
    <row r="1830" spans="2:44" x14ac:dyDescent="0.3">
      <c r="B1830" s="14"/>
      <c r="C1830" s="14"/>
      <c r="D1830" s="14"/>
      <c r="E1830" s="14"/>
      <c r="F1830" s="14"/>
      <c r="G1830" s="14"/>
      <c r="H1830" s="14"/>
      <c r="I1830" s="14"/>
      <c r="J1830" s="14"/>
      <c r="K1830" s="14"/>
      <c r="L1830" s="14"/>
      <c r="M1830" s="24" t="str">
        <f t="shared" si="977"/>
        <v/>
      </c>
      <c r="N1830" s="24" t="str">
        <f t="shared" si="978"/>
        <v/>
      </c>
      <c r="O1830" s="24" t="str">
        <f t="shared" si="979"/>
        <v xml:space="preserve"> </v>
      </c>
      <c r="P1830" s="24">
        <f t="shared" si="980"/>
        <v>0</v>
      </c>
      <c r="Q1830" s="25">
        <f t="shared" si="981"/>
        <v>0</v>
      </c>
      <c r="R1830" s="26">
        <f t="shared" si="982"/>
        <v>0</v>
      </c>
      <c r="S1830" s="24" t="str">
        <f t="shared" si="983"/>
        <v/>
      </c>
      <c r="T1830" s="24" t="str">
        <f t="shared" si="984"/>
        <v/>
      </c>
      <c r="U1830" s="24" t="str">
        <f t="shared" si="985"/>
        <v/>
      </c>
      <c r="V1830" s="24" t="str">
        <f t="shared" si="986"/>
        <v/>
      </c>
      <c r="W1830" s="24" t="str">
        <f t="shared" si="987"/>
        <v/>
      </c>
      <c r="X1830" s="24" t="str">
        <f t="shared" si="988"/>
        <v/>
      </c>
      <c r="Y1830" s="24" t="str">
        <f t="shared" si="989"/>
        <v/>
      </c>
      <c r="Z1830" s="24" t="str">
        <f t="shared" si="990"/>
        <v/>
      </c>
      <c r="AA1830" s="24" t="b">
        <f t="shared" si="991"/>
        <v>0</v>
      </c>
      <c r="AB1830" s="34" t="str">
        <f t="shared" si="992"/>
        <v/>
      </c>
      <c r="AC1830" s="34">
        <f t="shared" si="993"/>
        <v>0</v>
      </c>
      <c r="AD1830" s="34">
        <f t="shared" si="994"/>
        <v>0</v>
      </c>
      <c r="AE1830" s="34" t="str">
        <f t="shared" si="995"/>
        <v xml:space="preserve"> 0</v>
      </c>
      <c r="AF1830" s="34">
        <f t="shared" si="996"/>
        <v>0</v>
      </c>
      <c r="AG1830" s="34">
        <f t="shared" si="997"/>
        <v>0</v>
      </c>
      <c r="AH1830" s="34" t="str">
        <f t="shared" si="998"/>
        <v/>
      </c>
      <c r="AI1830" s="172" t="str">
        <f>IF(AJ1830&lt;&gt;"",MAX(AI$3:AI1829)+1,"")</f>
        <v/>
      </c>
      <c r="AJ1830" s="172" t="str">
        <f t="shared" si="999"/>
        <v/>
      </c>
      <c r="AK1830" s="172" t="str">
        <f t="shared" si="1000"/>
        <v/>
      </c>
      <c r="AL1830" s="172" t="str">
        <f t="shared" si="1001"/>
        <v/>
      </c>
      <c r="AM1830" s="172" t="str">
        <f>IF(AN1830&lt;&gt;"",MAX(AM$3:AM1829)+1,"")</f>
        <v/>
      </c>
      <c r="AN1830" s="172" t="str">
        <f t="shared" si="1002"/>
        <v/>
      </c>
      <c r="AO1830" s="172" t="str">
        <f t="shared" si="1003"/>
        <v/>
      </c>
      <c r="AP1830" s="172" t="str">
        <f t="shared" si="1004"/>
        <v/>
      </c>
      <c r="AQ1830" s="172" t="str">
        <f t="shared" si="1005"/>
        <v/>
      </c>
      <c r="AR1830" s="172" t="str">
        <f>Table1[[#This Row],[Sex ]]&amp;Table1[[#This Row],[Month]]</f>
        <v/>
      </c>
    </row>
    <row r="1831" spans="2:44" x14ac:dyDescent="0.3">
      <c r="B1831" s="14"/>
      <c r="C1831" s="14"/>
      <c r="D1831" s="14"/>
      <c r="E1831" s="14"/>
      <c r="F1831" s="14"/>
      <c r="G1831" s="14"/>
      <c r="H1831" s="14"/>
      <c r="I1831" s="14"/>
      <c r="J1831" s="14"/>
      <c r="K1831" s="14"/>
      <c r="L1831" s="14"/>
      <c r="M1831" s="24" t="str">
        <f t="shared" si="977"/>
        <v/>
      </c>
      <c r="N1831" s="24" t="str">
        <f t="shared" si="978"/>
        <v/>
      </c>
      <c r="O1831" s="24" t="str">
        <f t="shared" si="979"/>
        <v xml:space="preserve"> </v>
      </c>
      <c r="P1831" s="24">
        <f t="shared" si="980"/>
        <v>0</v>
      </c>
      <c r="Q1831" s="25">
        <f t="shared" si="981"/>
        <v>0</v>
      </c>
      <c r="R1831" s="26">
        <f t="shared" si="982"/>
        <v>0</v>
      </c>
      <c r="S1831" s="24" t="str">
        <f t="shared" si="983"/>
        <v/>
      </c>
      <c r="T1831" s="24" t="str">
        <f t="shared" si="984"/>
        <v/>
      </c>
      <c r="U1831" s="24" t="str">
        <f t="shared" si="985"/>
        <v/>
      </c>
      <c r="V1831" s="24" t="str">
        <f t="shared" si="986"/>
        <v/>
      </c>
      <c r="W1831" s="24" t="str">
        <f t="shared" si="987"/>
        <v/>
      </c>
      <c r="X1831" s="24" t="str">
        <f t="shared" si="988"/>
        <v/>
      </c>
      <c r="Y1831" s="24" t="str">
        <f t="shared" si="989"/>
        <v/>
      </c>
      <c r="Z1831" s="24" t="str">
        <f t="shared" si="990"/>
        <v/>
      </c>
      <c r="AA1831" s="24" t="b">
        <f t="shared" si="991"/>
        <v>0</v>
      </c>
      <c r="AB1831" s="34" t="str">
        <f t="shared" si="992"/>
        <v/>
      </c>
      <c r="AC1831" s="34">
        <f t="shared" si="993"/>
        <v>0</v>
      </c>
      <c r="AD1831" s="34">
        <f t="shared" si="994"/>
        <v>0</v>
      </c>
      <c r="AE1831" s="34" t="str">
        <f t="shared" si="995"/>
        <v xml:space="preserve"> 0</v>
      </c>
      <c r="AF1831" s="34">
        <f t="shared" si="996"/>
        <v>0</v>
      </c>
      <c r="AG1831" s="34">
        <f t="shared" si="997"/>
        <v>0</v>
      </c>
      <c r="AH1831" s="34" t="str">
        <f t="shared" si="998"/>
        <v/>
      </c>
      <c r="AI1831" s="172" t="str">
        <f>IF(AJ1831&lt;&gt;"",MAX(AI$3:AI1830)+1,"")</f>
        <v/>
      </c>
      <c r="AJ1831" s="172" t="str">
        <f t="shared" si="999"/>
        <v/>
      </c>
      <c r="AK1831" s="172" t="str">
        <f t="shared" si="1000"/>
        <v/>
      </c>
      <c r="AL1831" s="172" t="str">
        <f t="shared" si="1001"/>
        <v/>
      </c>
      <c r="AM1831" s="172" t="str">
        <f>IF(AN1831&lt;&gt;"",MAX(AM$3:AM1830)+1,"")</f>
        <v/>
      </c>
      <c r="AN1831" s="172" t="str">
        <f t="shared" si="1002"/>
        <v/>
      </c>
      <c r="AO1831" s="172" t="str">
        <f t="shared" si="1003"/>
        <v/>
      </c>
      <c r="AP1831" s="172" t="str">
        <f t="shared" si="1004"/>
        <v/>
      </c>
      <c r="AQ1831" s="172" t="str">
        <f t="shared" si="1005"/>
        <v/>
      </c>
      <c r="AR1831" s="172" t="str">
        <f>Table1[[#This Row],[Sex ]]&amp;Table1[[#This Row],[Month]]</f>
        <v/>
      </c>
    </row>
    <row r="1832" spans="2:44" x14ac:dyDescent="0.3">
      <c r="B1832" s="14"/>
      <c r="C1832" s="14"/>
      <c r="D1832" s="14"/>
      <c r="E1832" s="14"/>
      <c r="F1832" s="14"/>
      <c r="G1832" s="14"/>
      <c r="H1832" s="14"/>
      <c r="I1832" s="14"/>
      <c r="J1832" s="14"/>
      <c r="K1832" s="14"/>
      <c r="L1832" s="14"/>
      <c r="M1832" s="24" t="str">
        <f t="shared" si="977"/>
        <v/>
      </c>
      <c r="N1832" s="24" t="str">
        <f t="shared" si="978"/>
        <v/>
      </c>
      <c r="O1832" s="24" t="str">
        <f t="shared" si="979"/>
        <v xml:space="preserve"> </v>
      </c>
      <c r="P1832" s="24">
        <f t="shared" si="980"/>
        <v>0</v>
      </c>
      <c r="Q1832" s="25">
        <f t="shared" si="981"/>
        <v>0</v>
      </c>
      <c r="R1832" s="26">
        <f t="shared" si="982"/>
        <v>0</v>
      </c>
      <c r="S1832" s="24" t="str">
        <f t="shared" si="983"/>
        <v/>
      </c>
      <c r="T1832" s="24" t="str">
        <f t="shared" si="984"/>
        <v/>
      </c>
      <c r="U1832" s="24" t="str">
        <f t="shared" si="985"/>
        <v/>
      </c>
      <c r="V1832" s="24" t="str">
        <f t="shared" si="986"/>
        <v/>
      </c>
      <c r="W1832" s="24" t="str">
        <f t="shared" si="987"/>
        <v/>
      </c>
      <c r="X1832" s="24" t="str">
        <f t="shared" si="988"/>
        <v/>
      </c>
      <c r="Y1832" s="24" t="str">
        <f t="shared" si="989"/>
        <v/>
      </c>
      <c r="Z1832" s="24" t="str">
        <f t="shared" si="990"/>
        <v/>
      </c>
      <c r="AA1832" s="24" t="b">
        <f t="shared" si="991"/>
        <v>0</v>
      </c>
      <c r="AB1832" s="34" t="str">
        <f t="shared" si="992"/>
        <v/>
      </c>
      <c r="AC1832" s="34">
        <f t="shared" si="993"/>
        <v>0</v>
      </c>
      <c r="AD1832" s="34">
        <f t="shared" si="994"/>
        <v>0</v>
      </c>
      <c r="AE1832" s="34" t="str">
        <f t="shared" si="995"/>
        <v xml:space="preserve"> 0</v>
      </c>
      <c r="AF1832" s="34">
        <f t="shared" si="996"/>
        <v>0</v>
      </c>
      <c r="AG1832" s="34">
        <f t="shared" si="997"/>
        <v>0</v>
      </c>
      <c r="AH1832" s="34" t="str">
        <f t="shared" si="998"/>
        <v/>
      </c>
      <c r="AI1832" s="172" t="str">
        <f>IF(AJ1832&lt;&gt;"",MAX(AI$3:AI1831)+1,"")</f>
        <v/>
      </c>
      <c r="AJ1832" s="172" t="str">
        <f t="shared" si="999"/>
        <v/>
      </c>
      <c r="AK1832" s="172" t="str">
        <f t="shared" si="1000"/>
        <v/>
      </c>
      <c r="AL1832" s="172" t="str">
        <f t="shared" si="1001"/>
        <v/>
      </c>
      <c r="AM1832" s="172" t="str">
        <f>IF(AN1832&lt;&gt;"",MAX(AM$3:AM1831)+1,"")</f>
        <v/>
      </c>
      <c r="AN1832" s="172" t="str">
        <f t="shared" si="1002"/>
        <v/>
      </c>
      <c r="AO1832" s="172" t="str">
        <f t="shared" si="1003"/>
        <v/>
      </c>
      <c r="AP1832" s="172" t="str">
        <f t="shared" si="1004"/>
        <v/>
      </c>
      <c r="AQ1832" s="172" t="str">
        <f t="shared" si="1005"/>
        <v/>
      </c>
      <c r="AR1832" s="172" t="str">
        <f>Table1[[#This Row],[Sex ]]&amp;Table1[[#This Row],[Month]]</f>
        <v/>
      </c>
    </row>
    <row r="1833" spans="2:44" x14ac:dyDescent="0.3">
      <c r="B1833" s="14"/>
      <c r="C1833" s="14"/>
      <c r="D1833" s="14"/>
      <c r="E1833" s="14"/>
      <c r="F1833" s="14"/>
      <c r="G1833" s="14"/>
      <c r="H1833" s="14"/>
      <c r="I1833" s="14"/>
      <c r="J1833" s="14"/>
      <c r="K1833" s="14"/>
      <c r="L1833" s="14"/>
      <c r="M1833" s="24" t="str">
        <f t="shared" si="977"/>
        <v/>
      </c>
      <c r="N1833" s="24" t="str">
        <f t="shared" si="978"/>
        <v/>
      </c>
      <c r="O1833" s="24" t="str">
        <f t="shared" si="979"/>
        <v xml:space="preserve"> </v>
      </c>
      <c r="P1833" s="24">
        <f t="shared" si="980"/>
        <v>0</v>
      </c>
      <c r="Q1833" s="25">
        <f t="shared" si="981"/>
        <v>0</v>
      </c>
      <c r="R1833" s="26">
        <f t="shared" si="982"/>
        <v>0</v>
      </c>
      <c r="S1833" s="24" t="str">
        <f t="shared" si="983"/>
        <v/>
      </c>
      <c r="T1833" s="24" t="str">
        <f t="shared" si="984"/>
        <v/>
      </c>
      <c r="U1833" s="24" t="str">
        <f t="shared" si="985"/>
        <v/>
      </c>
      <c r="V1833" s="24" t="str">
        <f t="shared" si="986"/>
        <v/>
      </c>
      <c r="W1833" s="24" t="str">
        <f t="shared" si="987"/>
        <v/>
      </c>
      <c r="X1833" s="24" t="str">
        <f t="shared" si="988"/>
        <v/>
      </c>
      <c r="Y1833" s="24" t="str">
        <f t="shared" si="989"/>
        <v/>
      </c>
      <c r="Z1833" s="24" t="str">
        <f t="shared" si="990"/>
        <v/>
      </c>
      <c r="AA1833" s="24" t="b">
        <f t="shared" si="991"/>
        <v>0</v>
      </c>
      <c r="AB1833" s="34" t="str">
        <f t="shared" si="992"/>
        <v/>
      </c>
      <c r="AC1833" s="34">
        <f t="shared" si="993"/>
        <v>0</v>
      </c>
      <c r="AD1833" s="34">
        <f t="shared" si="994"/>
        <v>0</v>
      </c>
      <c r="AE1833" s="34" t="str">
        <f t="shared" si="995"/>
        <v xml:space="preserve"> 0</v>
      </c>
      <c r="AF1833" s="34">
        <f t="shared" si="996"/>
        <v>0</v>
      </c>
      <c r="AG1833" s="34">
        <f t="shared" si="997"/>
        <v>0</v>
      </c>
      <c r="AH1833" s="34" t="str">
        <f t="shared" si="998"/>
        <v/>
      </c>
      <c r="AI1833" s="172" t="str">
        <f>IF(AJ1833&lt;&gt;"",MAX(AI$3:AI1832)+1,"")</f>
        <v/>
      </c>
      <c r="AJ1833" s="172" t="str">
        <f t="shared" si="999"/>
        <v/>
      </c>
      <c r="AK1833" s="172" t="str">
        <f t="shared" si="1000"/>
        <v/>
      </c>
      <c r="AL1833" s="172" t="str">
        <f t="shared" si="1001"/>
        <v/>
      </c>
      <c r="AM1833" s="172" t="str">
        <f>IF(AN1833&lt;&gt;"",MAX(AM$3:AM1832)+1,"")</f>
        <v/>
      </c>
      <c r="AN1833" s="172" t="str">
        <f t="shared" si="1002"/>
        <v/>
      </c>
      <c r="AO1833" s="172" t="str">
        <f t="shared" si="1003"/>
        <v/>
      </c>
      <c r="AP1833" s="172" t="str">
        <f t="shared" si="1004"/>
        <v/>
      </c>
      <c r="AQ1833" s="172" t="str">
        <f t="shared" si="1005"/>
        <v/>
      </c>
      <c r="AR1833" s="172" t="str">
        <f>Table1[[#This Row],[Sex ]]&amp;Table1[[#This Row],[Month]]</f>
        <v/>
      </c>
    </row>
    <row r="1834" spans="2:44" x14ac:dyDescent="0.3">
      <c r="B1834" s="14"/>
      <c r="C1834" s="14"/>
      <c r="D1834" s="14"/>
      <c r="E1834" s="14"/>
      <c r="F1834" s="14"/>
      <c r="G1834" s="14"/>
      <c r="H1834" s="14"/>
      <c r="I1834" s="14"/>
      <c r="J1834" s="14"/>
      <c r="K1834" s="14"/>
      <c r="L1834" s="14"/>
      <c r="M1834" s="24" t="str">
        <f t="shared" si="977"/>
        <v/>
      </c>
      <c r="N1834" s="24" t="str">
        <f t="shared" si="978"/>
        <v/>
      </c>
      <c r="O1834" s="24" t="str">
        <f t="shared" si="979"/>
        <v xml:space="preserve"> </v>
      </c>
      <c r="P1834" s="24">
        <f t="shared" si="980"/>
        <v>0</v>
      </c>
      <c r="Q1834" s="25">
        <f t="shared" si="981"/>
        <v>0</v>
      </c>
      <c r="R1834" s="26">
        <f t="shared" si="982"/>
        <v>0</v>
      </c>
      <c r="S1834" s="24" t="str">
        <f t="shared" si="983"/>
        <v/>
      </c>
      <c r="T1834" s="24" t="str">
        <f t="shared" si="984"/>
        <v/>
      </c>
      <c r="U1834" s="24" t="str">
        <f t="shared" si="985"/>
        <v/>
      </c>
      <c r="V1834" s="24" t="str">
        <f t="shared" si="986"/>
        <v/>
      </c>
      <c r="W1834" s="24" t="str">
        <f t="shared" si="987"/>
        <v/>
      </c>
      <c r="X1834" s="24" t="str">
        <f t="shared" si="988"/>
        <v/>
      </c>
      <c r="Y1834" s="24" t="str">
        <f t="shared" si="989"/>
        <v/>
      </c>
      <c r="Z1834" s="24" t="str">
        <f t="shared" si="990"/>
        <v/>
      </c>
      <c r="AA1834" s="24" t="b">
        <f t="shared" si="991"/>
        <v>0</v>
      </c>
      <c r="AB1834" s="34" t="str">
        <f t="shared" si="992"/>
        <v/>
      </c>
      <c r="AC1834" s="34">
        <f t="shared" si="993"/>
        <v>0</v>
      </c>
      <c r="AD1834" s="34">
        <f t="shared" si="994"/>
        <v>0</v>
      </c>
      <c r="AE1834" s="34" t="str">
        <f t="shared" si="995"/>
        <v xml:space="preserve"> 0</v>
      </c>
      <c r="AF1834" s="34">
        <f t="shared" si="996"/>
        <v>0</v>
      </c>
      <c r="AG1834" s="34">
        <f t="shared" si="997"/>
        <v>0</v>
      </c>
      <c r="AH1834" s="34" t="str">
        <f t="shared" si="998"/>
        <v/>
      </c>
      <c r="AI1834" s="172" t="str">
        <f>IF(AJ1834&lt;&gt;"",MAX(AI$3:AI1833)+1,"")</f>
        <v/>
      </c>
      <c r="AJ1834" s="172" t="str">
        <f t="shared" si="999"/>
        <v/>
      </c>
      <c r="AK1834" s="172" t="str">
        <f t="shared" si="1000"/>
        <v/>
      </c>
      <c r="AL1834" s="172" t="str">
        <f t="shared" si="1001"/>
        <v/>
      </c>
      <c r="AM1834" s="172" t="str">
        <f>IF(AN1834&lt;&gt;"",MAX(AM$3:AM1833)+1,"")</f>
        <v/>
      </c>
      <c r="AN1834" s="172" t="str">
        <f t="shared" si="1002"/>
        <v/>
      </c>
      <c r="AO1834" s="172" t="str">
        <f t="shared" si="1003"/>
        <v/>
      </c>
      <c r="AP1834" s="172" t="str">
        <f t="shared" si="1004"/>
        <v/>
      </c>
      <c r="AQ1834" s="172" t="str">
        <f t="shared" si="1005"/>
        <v/>
      </c>
      <c r="AR1834" s="172" t="str">
        <f>Table1[[#This Row],[Sex ]]&amp;Table1[[#This Row],[Month]]</f>
        <v/>
      </c>
    </row>
    <row r="1835" spans="2:44" x14ac:dyDescent="0.3">
      <c r="B1835" s="14"/>
      <c r="C1835" s="14"/>
      <c r="D1835" s="14"/>
      <c r="E1835" s="14"/>
      <c r="F1835" s="14"/>
      <c r="G1835" s="14"/>
      <c r="H1835" s="14"/>
      <c r="I1835" s="14"/>
      <c r="J1835" s="14"/>
      <c r="K1835" s="14"/>
      <c r="L1835" s="14"/>
      <c r="M1835" s="24" t="str">
        <f t="shared" ref="M1835:M1898" si="1006">IF(I3835&lt;&gt;"",IF(SUM(I3835:I3835)&lt;99,IF(I3835=J3835,I3835,""),""),"")</f>
        <v/>
      </c>
      <c r="N1835" s="24" t="str">
        <f t="shared" ref="N1835:N1898" si="1007">IF(H3835&lt;&gt;"",IF(H3835&lt;4,1,IF(H3835&lt;7,2,IF(H3835&lt;10,3,4))),"")</f>
        <v/>
      </c>
      <c r="O1835" s="24" t="str">
        <f t="shared" ref="O1835:O1898" si="1008">IF(SUM(I3835:I3835)&lt;99,J3835&amp;" "&amp;I3835,99&amp;" "&amp;99)</f>
        <v xml:space="preserve"> </v>
      </c>
      <c r="P1835" s="24">
        <f t="shared" ref="P1835:P1898" si="1009">(J3835+I3835)/2</f>
        <v>0</v>
      </c>
      <c r="Q1835" s="25">
        <f t="shared" ref="Q1835:Q1898" si="1010">IF(SUM(I3835:J3835)&lt;99,(I3835-P1835)^2+(J3835-P1835)^2,0)</f>
        <v>0</v>
      </c>
      <c r="R1835" s="26">
        <f t="shared" ref="R1835:R1898" si="1011">IF(SUM(I3835:I3835)&lt;99,IF(J3835=0,IF(I3835=0,0,((Q1835)^0.5)/P1835),((Q1835)^0.5)/P1835),"")</f>
        <v>0</v>
      </c>
      <c r="S1835" s="24" t="str">
        <f t="shared" ref="S1835:S1898" si="1012">IF(SUM(I3835+J3835)&lt;98,IF(I3835&lt;&gt;"",H3835,""),"")</f>
        <v/>
      </c>
      <c r="T1835" s="24" t="str">
        <f t="shared" ref="T1835:T1898" si="1013">IF(SUM(I3835+J3835)&lt;98,IF(J3835&lt;&gt;"",H3835,""),"")</f>
        <v/>
      </c>
      <c r="U1835" s="24" t="str">
        <f t="shared" ref="U1835:U1898" si="1014">IF(SUM(I3835+J3835)&lt;99,IF(K3835&lt;&gt;"",H3835,""),"")</f>
        <v/>
      </c>
      <c r="V1835" s="24" t="str">
        <f t="shared" ref="V1835:V1898" si="1015">IF(J3835&lt;99,IF(M1835&lt;&gt;"",L3835,""),"")</f>
        <v/>
      </c>
      <c r="W1835" s="24" t="str">
        <f t="shared" ref="W1835:W1898" si="1016">IF(J3835&gt;98,99,IF(K3835&gt;98,99,IF(K3835+J3835=198,99,IF(K3835&lt;&gt;"",ABS(J3835-K3835),""))))</f>
        <v/>
      </c>
      <c r="X1835" s="24" t="str">
        <f t="shared" ref="X1835:X1898" si="1017">IF(I3835&lt;&gt;0,IF(I3835-J3835&lt;&gt;0,"",H3835),"")</f>
        <v/>
      </c>
      <c r="Y1835" s="24" t="str">
        <f t="shared" ref="Y1835:Y1898" si="1018">IF(J3835&lt;&gt;"",H3835,"")</f>
        <v/>
      </c>
      <c r="Z1835" s="24" t="str">
        <f t="shared" ref="Z1835:Z1898" si="1019">IF(SUM(I3835+J3835)&lt;98,IF(I3835&lt;&gt;"",G3835,""),"")</f>
        <v/>
      </c>
      <c r="AA1835" s="24" t="b">
        <f t="shared" ref="AA1835:AA1898" si="1020">IF(I3835&lt;&gt;"",IF(SUM(I3835:J3835)&gt;98,"",IF(I3835-J3835=0,G3835,"")))</f>
        <v>0</v>
      </c>
      <c r="AB1835" s="34" t="str">
        <f t="shared" ref="AB1835:AB1898" si="1021">IF(SUM(I3835:J3835)&gt;98,G3835,"")</f>
        <v/>
      </c>
      <c r="AC1835" s="34">
        <f t="shared" ref="AC1835:AC1898" si="1022">IF(SUM(I3835+J3835)&lt;99,L3835,"")</f>
        <v>0</v>
      </c>
      <c r="AD1835" s="34">
        <f t="shared" ref="AD1835:AD1898" si="1023">IF(AA1835&lt;&gt;"",AC1835,"")</f>
        <v>0</v>
      </c>
      <c r="AE1835" s="34" t="str">
        <f t="shared" ref="AE1835:AE1898" si="1024">H3835&amp;" "&amp;I3835-J3835</f>
        <v xml:space="preserve"> 0</v>
      </c>
      <c r="AF1835" s="34">
        <f t="shared" ref="AF1835:AF1898" si="1025">IF(SUM(I3835+J3835)&lt;99,J3835,"")</f>
        <v>0</v>
      </c>
      <c r="AG1835" s="34">
        <f t="shared" ref="AG1835:AG1898" si="1026">IF(AF1835&lt;&gt;"",I3835,"")</f>
        <v>0</v>
      </c>
      <c r="AH1835" s="34" t="str">
        <f t="shared" ref="AH1835:AH1898" si="1027">IF(I3835&lt;&gt;"",IF((I3835+J3835)&gt;98,"",I3835-J3835),"")</f>
        <v/>
      </c>
      <c r="AI1835" s="172" t="str">
        <f>IF(AJ1835&lt;&gt;"",MAX(AI$3:AI1834)+1,"")</f>
        <v/>
      </c>
      <c r="AJ1835" s="172" t="str">
        <f t="shared" ref="AJ1835:AJ1898" si="1028">IF(SUM(I3835:J3835)&lt;98,IF(G3835="F",G3835,""),"")</f>
        <v/>
      </c>
      <c r="AK1835" s="172" t="str">
        <f t="shared" ref="AK1835:AK1898" si="1029">IF(AJ1835&lt;&gt;"",F3835,"")</f>
        <v/>
      </c>
      <c r="AL1835" s="172" t="str">
        <f t="shared" ref="AL1835:AL1898" si="1030">IF(AK1835&lt;&gt;"",J3835,"")</f>
        <v/>
      </c>
      <c r="AM1835" s="172" t="str">
        <f>IF(AN1835&lt;&gt;"",MAX(AM$3:AM1834)+1,"")</f>
        <v/>
      </c>
      <c r="AN1835" s="172" t="str">
        <f t="shared" ref="AN1835:AN1898" si="1031">IF(SUM(I3835:J3835)&lt;98,IF(G3835="M",G3835,""),"")</f>
        <v/>
      </c>
      <c r="AO1835" s="172" t="str">
        <f t="shared" ref="AO1835:AO1898" si="1032">IF(AN1835&lt;&gt;"",F3835,"")</f>
        <v/>
      </c>
      <c r="AP1835" s="172" t="str">
        <f t="shared" ref="AP1835:AP1898" si="1033">IF(AO1835&lt;&gt;"",J3835,"")</f>
        <v/>
      </c>
      <c r="AQ1835" s="172" t="str">
        <f t="shared" ref="AQ1835:AQ1898" si="1034">IF(K3835&lt;&gt;"",J3835&amp;" "&amp;(J3835-K3835),"")</f>
        <v/>
      </c>
      <c r="AR1835" s="172" t="str">
        <f>Table1[[#This Row],[Sex ]]&amp;Table1[[#This Row],[Month]]</f>
        <v/>
      </c>
    </row>
    <row r="1836" spans="2:44" x14ac:dyDescent="0.3">
      <c r="B1836" s="14"/>
      <c r="C1836" s="14"/>
      <c r="D1836" s="14"/>
      <c r="E1836" s="14"/>
      <c r="F1836" s="14"/>
      <c r="G1836" s="14"/>
      <c r="H1836" s="14"/>
      <c r="I1836" s="14"/>
      <c r="J1836" s="14"/>
      <c r="K1836" s="14"/>
      <c r="L1836" s="14"/>
      <c r="M1836" s="24" t="str">
        <f t="shared" si="1006"/>
        <v/>
      </c>
      <c r="N1836" s="24" t="str">
        <f t="shared" si="1007"/>
        <v/>
      </c>
      <c r="O1836" s="24" t="str">
        <f t="shared" si="1008"/>
        <v xml:space="preserve"> </v>
      </c>
      <c r="P1836" s="24">
        <f t="shared" si="1009"/>
        <v>0</v>
      </c>
      <c r="Q1836" s="25">
        <f t="shared" si="1010"/>
        <v>0</v>
      </c>
      <c r="R1836" s="26">
        <f t="shared" si="1011"/>
        <v>0</v>
      </c>
      <c r="S1836" s="24" t="str">
        <f t="shared" si="1012"/>
        <v/>
      </c>
      <c r="T1836" s="24" t="str">
        <f t="shared" si="1013"/>
        <v/>
      </c>
      <c r="U1836" s="24" t="str">
        <f t="shared" si="1014"/>
        <v/>
      </c>
      <c r="V1836" s="24" t="str">
        <f t="shared" si="1015"/>
        <v/>
      </c>
      <c r="W1836" s="24" t="str">
        <f t="shared" si="1016"/>
        <v/>
      </c>
      <c r="X1836" s="24" t="str">
        <f t="shared" si="1017"/>
        <v/>
      </c>
      <c r="Y1836" s="24" t="str">
        <f t="shared" si="1018"/>
        <v/>
      </c>
      <c r="Z1836" s="24" t="str">
        <f t="shared" si="1019"/>
        <v/>
      </c>
      <c r="AA1836" s="24" t="b">
        <f t="shared" si="1020"/>
        <v>0</v>
      </c>
      <c r="AB1836" s="34" t="str">
        <f t="shared" si="1021"/>
        <v/>
      </c>
      <c r="AC1836" s="34">
        <f t="shared" si="1022"/>
        <v>0</v>
      </c>
      <c r="AD1836" s="34">
        <f t="shared" si="1023"/>
        <v>0</v>
      </c>
      <c r="AE1836" s="34" t="str">
        <f t="shared" si="1024"/>
        <v xml:space="preserve"> 0</v>
      </c>
      <c r="AF1836" s="34">
        <f t="shared" si="1025"/>
        <v>0</v>
      </c>
      <c r="AG1836" s="34">
        <f t="shared" si="1026"/>
        <v>0</v>
      </c>
      <c r="AH1836" s="34" t="str">
        <f t="shared" si="1027"/>
        <v/>
      </c>
      <c r="AI1836" s="172" t="str">
        <f>IF(AJ1836&lt;&gt;"",MAX(AI$3:AI1835)+1,"")</f>
        <v/>
      </c>
      <c r="AJ1836" s="172" t="str">
        <f t="shared" si="1028"/>
        <v/>
      </c>
      <c r="AK1836" s="172" t="str">
        <f t="shared" si="1029"/>
        <v/>
      </c>
      <c r="AL1836" s="172" t="str">
        <f t="shared" si="1030"/>
        <v/>
      </c>
      <c r="AM1836" s="172" t="str">
        <f>IF(AN1836&lt;&gt;"",MAX(AM$3:AM1835)+1,"")</f>
        <v/>
      </c>
      <c r="AN1836" s="172" t="str">
        <f t="shared" si="1031"/>
        <v/>
      </c>
      <c r="AO1836" s="172" t="str">
        <f t="shared" si="1032"/>
        <v/>
      </c>
      <c r="AP1836" s="172" t="str">
        <f t="shared" si="1033"/>
        <v/>
      </c>
      <c r="AQ1836" s="172" t="str">
        <f t="shared" si="1034"/>
        <v/>
      </c>
      <c r="AR1836" s="172" t="str">
        <f>Table1[[#This Row],[Sex ]]&amp;Table1[[#This Row],[Month]]</f>
        <v/>
      </c>
    </row>
    <row r="1837" spans="2:44" x14ac:dyDescent="0.3">
      <c r="B1837" s="14"/>
      <c r="C1837" s="14"/>
      <c r="D1837" s="14"/>
      <c r="E1837" s="14"/>
      <c r="F1837" s="14"/>
      <c r="G1837" s="14"/>
      <c r="H1837" s="14"/>
      <c r="I1837" s="14"/>
      <c r="J1837" s="14"/>
      <c r="K1837" s="14"/>
      <c r="L1837" s="14"/>
      <c r="M1837" s="24" t="str">
        <f t="shared" si="1006"/>
        <v/>
      </c>
      <c r="N1837" s="24" t="str">
        <f t="shared" si="1007"/>
        <v/>
      </c>
      <c r="O1837" s="24" t="str">
        <f t="shared" si="1008"/>
        <v xml:space="preserve"> </v>
      </c>
      <c r="P1837" s="24">
        <f t="shared" si="1009"/>
        <v>0</v>
      </c>
      <c r="Q1837" s="25">
        <f t="shared" si="1010"/>
        <v>0</v>
      </c>
      <c r="R1837" s="26">
        <f t="shared" si="1011"/>
        <v>0</v>
      </c>
      <c r="S1837" s="24" t="str">
        <f t="shared" si="1012"/>
        <v/>
      </c>
      <c r="T1837" s="24" t="str">
        <f t="shared" si="1013"/>
        <v/>
      </c>
      <c r="U1837" s="24" t="str">
        <f t="shared" si="1014"/>
        <v/>
      </c>
      <c r="V1837" s="24" t="str">
        <f t="shared" si="1015"/>
        <v/>
      </c>
      <c r="W1837" s="24" t="str">
        <f t="shared" si="1016"/>
        <v/>
      </c>
      <c r="X1837" s="24" t="str">
        <f t="shared" si="1017"/>
        <v/>
      </c>
      <c r="Y1837" s="24" t="str">
        <f t="shared" si="1018"/>
        <v/>
      </c>
      <c r="Z1837" s="24" t="str">
        <f t="shared" si="1019"/>
        <v/>
      </c>
      <c r="AA1837" s="24" t="b">
        <f t="shared" si="1020"/>
        <v>0</v>
      </c>
      <c r="AB1837" s="34" t="str">
        <f t="shared" si="1021"/>
        <v/>
      </c>
      <c r="AC1837" s="34">
        <f t="shared" si="1022"/>
        <v>0</v>
      </c>
      <c r="AD1837" s="34">
        <f t="shared" si="1023"/>
        <v>0</v>
      </c>
      <c r="AE1837" s="34" t="str">
        <f t="shared" si="1024"/>
        <v xml:space="preserve"> 0</v>
      </c>
      <c r="AF1837" s="34">
        <f t="shared" si="1025"/>
        <v>0</v>
      </c>
      <c r="AG1837" s="34">
        <f t="shared" si="1026"/>
        <v>0</v>
      </c>
      <c r="AH1837" s="34" t="str">
        <f t="shared" si="1027"/>
        <v/>
      </c>
      <c r="AI1837" s="172" t="str">
        <f>IF(AJ1837&lt;&gt;"",MAX(AI$3:AI1836)+1,"")</f>
        <v/>
      </c>
      <c r="AJ1837" s="172" t="str">
        <f t="shared" si="1028"/>
        <v/>
      </c>
      <c r="AK1837" s="172" t="str">
        <f t="shared" si="1029"/>
        <v/>
      </c>
      <c r="AL1837" s="172" t="str">
        <f t="shared" si="1030"/>
        <v/>
      </c>
      <c r="AM1837" s="172" t="str">
        <f>IF(AN1837&lt;&gt;"",MAX(AM$3:AM1836)+1,"")</f>
        <v/>
      </c>
      <c r="AN1837" s="172" t="str">
        <f t="shared" si="1031"/>
        <v/>
      </c>
      <c r="AO1837" s="172" t="str">
        <f t="shared" si="1032"/>
        <v/>
      </c>
      <c r="AP1837" s="172" t="str">
        <f t="shared" si="1033"/>
        <v/>
      </c>
      <c r="AQ1837" s="172" t="str">
        <f t="shared" si="1034"/>
        <v/>
      </c>
      <c r="AR1837" s="172" t="str">
        <f>Table1[[#This Row],[Sex ]]&amp;Table1[[#This Row],[Month]]</f>
        <v/>
      </c>
    </row>
    <row r="1838" spans="2:44" x14ac:dyDescent="0.3">
      <c r="B1838" s="14"/>
      <c r="C1838" s="14"/>
      <c r="D1838" s="14"/>
      <c r="E1838" s="14"/>
      <c r="F1838" s="14"/>
      <c r="G1838" s="14"/>
      <c r="H1838" s="14"/>
      <c r="I1838" s="14"/>
      <c r="J1838" s="14"/>
      <c r="K1838" s="14"/>
      <c r="L1838" s="14"/>
      <c r="M1838" s="24" t="str">
        <f t="shared" si="1006"/>
        <v/>
      </c>
      <c r="N1838" s="24" t="str">
        <f t="shared" si="1007"/>
        <v/>
      </c>
      <c r="O1838" s="24" t="str">
        <f t="shared" si="1008"/>
        <v xml:space="preserve"> </v>
      </c>
      <c r="P1838" s="24">
        <f t="shared" si="1009"/>
        <v>0</v>
      </c>
      <c r="Q1838" s="25">
        <f t="shared" si="1010"/>
        <v>0</v>
      </c>
      <c r="R1838" s="26">
        <f t="shared" si="1011"/>
        <v>0</v>
      </c>
      <c r="S1838" s="24" t="str">
        <f t="shared" si="1012"/>
        <v/>
      </c>
      <c r="T1838" s="24" t="str">
        <f t="shared" si="1013"/>
        <v/>
      </c>
      <c r="U1838" s="24" t="str">
        <f t="shared" si="1014"/>
        <v/>
      </c>
      <c r="V1838" s="24" t="str">
        <f t="shared" si="1015"/>
        <v/>
      </c>
      <c r="W1838" s="24" t="str">
        <f t="shared" si="1016"/>
        <v/>
      </c>
      <c r="X1838" s="24" t="str">
        <f t="shared" si="1017"/>
        <v/>
      </c>
      <c r="Y1838" s="24" t="str">
        <f t="shared" si="1018"/>
        <v/>
      </c>
      <c r="Z1838" s="24" t="str">
        <f t="shared" si="1019"/>
        <v/>
      </c>
      <c r="AA1838" s="24" t="b">
        <f t="shared" si="1020"/>
        <v>0</v>
      </c>
      <c r="AB1838" s="34" t="str">
        <f t="shared" si="1021"/>
        <v/>
      </c>
      <c r="AC1838" s="34">
        <f t="shared" si="1022"/>
        <v>0</v>
      </c>
      <c r="AD1838" s="34">
        <f t="shared" si="1023"/>
        <v>0</v>
      </c>
      <c r="AE1838" s="34" t="str">
        <f t="shared" si="1024"/>
        <v xml:space="preserve"> 0</v>
      </c>
      <c r="AF1838" s="34">
        <f t="shared" si="1025"/>
        <v>0</v>
      </c>
      <c r="AG1838" s="34">
        <f t="shared" si="1026"/>
        <v>0</v>
      </c>
      <c r="AH1838" s="34" t="str">
        <f t="shared" si="1027"/>
        <v/>
      </c>
      <c r="AI1838" s="172" t="str">
        <f>IF(AJ1838&lt;&gt;"",MAX(AI$3:AI1837)+1,"")</f>
        <v/>
      </c>
      <c r="AJ1838" s="172" t="str">
        <f t="shared" si="1028"/>
        <v/>
      </c>
      <c r="AK1838" s="172" t="str">
        <f t="shared" si="1029"/>
        <v/>
      </c>
      <c r="AL1838" s="172" t="str">
        <f t="shared" si="1030"/>
        <v/>
      </c>
      <c r="AM1838" s="172" t="str">
        <f>IF(AN1838&lt;&gt;"",MAX(AM$3:AM1837)+1,"")</f>
        <v/>
      </c>
      <c r="AN1838" s="172" t="str">
        <f t="shared" si="1031"/>
        <v/>
      </c>
      <c r="AO1838" s="172" t="str">
        <f t="shared" si="1032"/>
        <v/>
      </c>
      <c r="AP1838" s="172" t="str">
        <f t="shared" si="1033"/>
        <v/>
      </c>
      <c r="AQ1838" s="172" t="str">
        <f t="shared" si="1034"/>
        <v/>
      </c>
      <c r="AR1838" s="172" t="str">
        <f>Table1[[#This Row],[Sex ]]&amp;Table1[[#This Row],[Month]]</f>
        <v/>
      </c>
    </row>
    <row r="1839" spans="2:44" x14ac:dyDescent="0.3">
      <c r="B1839" s="14"/>
      <c r="C1839" s="14"/>
      <c r="D1839" s="14"/>
      <c r="E1839" s="14"/>
      <c r="F1839" s="14"/>
      <c r="G1839" s="14"/>
      <c r="H1839" s="14"/>
      <c r="I1839" s="14"/>
      <c r="J1839" s="14"/>
      <c r="K1839" s="14"/>
      <c r="L1839" s="14"/>
      <c r="M1839" s="24" t="str">
        <f t="shared" si="1006"/>
        <v/>
      </c>
      <c r="N1839" s="24" t="str">
        <f t="shared" si="1007"/>
        <v/>
      </c>
      <c r="O1839" s="24" t="str">
        <f t="shared" si="1008"/>
        <v xml:space="preserve"> </v>
      </c>
      <c r="P1839" s="24">
        <f t="shared" si="1009"/>
        <v>0</v>
      </c>
      <c r="Q1839" s="25">
        <f t="shared" si="1010"/>
        <v>0</v>
      </c>
      <c r="R1839" s="26">
        <f t="shared" si="1011"/>
        <v>0</v>
      </c>
      <c r="S1839" s="24" t="str">
        <f t="shared" si="1012"/>
        <v/>
      </c>
      <c r="T1839" s="24" t="str">
        <f t="shared" si="1013"/>
        <v/>
      </c>
      <c r="U1839" s="24" t="str">
        <f t="shared" si="1014"/>
        <v/>
      </c>
      <c r="V1839" s="24" t="str">
        <f t="shared" si="1015"/>
        <v/>
      </c>
      <c r="W1839" s="24" t="str">
        <f t="shared" si="1016"/>
        <v/>
      </c>
      <c r="X1839" s="24" t="str">
        <f t="shared" si="1017"/>
        <v/>
      </c>
      <c r="Y1839" s="24" t="str">
        <f t="shared" si="1018"/>
        <v/>
      </c>
      <c r="Z1839" s="24" t="str">
        <f t="shared" si="1019"/>
        <v/>
      </c>
      <c r="AA1839" s="24" t="b">
        <f t="shared" si="1020"/>
        <v>0</v>
      </c>
      <c r="AB1839" s="34" t="str">
        <f t="shared" si="1021"/>
        <v/>
      </c>
      <c r="AC1839" s="34">
        <f t="shared" si="1022"/>
        <v>0</v>
      </c>
      <c r="AD1839" s="34">
        <f t="shared" si="1023"/>
        <v>0</v>
      </c>
      <c r="AE1839" s="34" t="str">
        <f t="shared" si="1024"/>
        <v xml:space="preserve"> 0</v>
      </c>
      <c r="AF1839" s="34">
        <f t="shared" si="1025"/>
        <v>0</v>
      </c>
      <c r="AG1839" s="34">
        <f t="shared" si="1026"/>
        <v>0</v>
      </c>
      <c r="AH1839" s="34" t="str">
        <f t="shared" si="1027"/>
        <v/>
      </c>
      <c r="AI1839" s="172" t="str">
        <f>IF(AJ1839&lt;&gt;"",MAX(AI$3:AI1838)+1,"")</f>
        <v/>
      </c>
      <c r="AJ1839" s="172" t="str">
        <f t="shared" si="1028"/>
        <v/>
      </c>
      <c r="AK1839" s="172" t="str">
        <f t="shared" si="1029"/>
        <v/>
      </c>
      <c r="AL1839" s="172" t="str">
        <f t="shared" si="1030"/>
        <v/>
      </c>
      <c r="AM1839" s="172" t="str">
        <f>IF(AN1839&lt;&gt;"",MAX(AM$3:AM1838)+1,"")</f>
        <v/>
      </c>
      <c r="AN1839" s="172" t="str">
        <f t="shared" si="1031"/>
        <v/>
      </c>
      <c r="AO1839" s="172" t="str">
        <f t="shared" si="1032"/>
        <v/>
      </c>
      <c r="AP1839" s="172" t="str">
        <f t="shared" si="1033"/>
        <v/>
      </c>
      <c r="AQ1839" s="172" t="str">
        <f t="shared" si="1034"/>
        <v/>
      </c>
      <c r="AR1839" s="172" t="str">
        <f>Table1[[#This Row],[Sex ]]&amp;Table1[[#This Row],[Month]]</f>
        <v/>
      </c>
    </row>
    <row r="1840" spans="2:44" x14ac:dyDescent="0.3">
      <c r="B1840" s="14"/>
      <c r="C1840" s="14"/>
      <c r="D1840" s="14"/>
      <c r="E1840" s="14"/>
      <c r="F1840" s="14"/>
      <c r="G1840" s="14"/>
      <c r="H1840" s="14"/>
      <c r="I1840" s="14"/>
      <c r="J1840" s="14"/>
      <c r="K1840" s="14"/>
      <c r="L1840" s="14"/>
      <c r="M1840" s="24" t="str">
        <f t="shared" si="1006"/>
        <v/>
      </c>
      <c r="N1840" s="24" t="str">
        <f t="shared" si="1007"/>
        <v/>
      </c>
      <c r="O1840" s="24" t="str">
        <f t="shared" si="1008"/>
        <v xml:space="preserve"> </v>
      </c>
      <c r="P1840" s="24">
        <f t="shared" si="1009"/>
        <v>0</v>
      </c>
      <c r="Q1840" s="25">
        <f t="shared" si="1010"/>
        <v>0</v>
      </c>
      <c r="R1840" s="26">
        <f t="shared" si="1011"/>
        <v>0</v>
      </c>
      <c r="S1840" s="24" t="str">
        <f t="shared" si="1012"/>
        <v/>
      </c>
      <c r="T1840" s="24" t="str">
        <f t="shared" si="1013"/>
        <v/>
      </c>
      <c r="U1840" s="24" t="str">
        <f t="shared" si="1014"/>
        <v/>
      </c>
      <c r="V1840" s="24" t="str">
        <f t="shared" si="1015"/>
        <v/>
      </c>
      <c r="W1840" s="24" t="str">
        <f t="shared" si="1016"/>
        <v/>
      </c>
      <c r="X1840" s="24" t="str">
        <f t="shared" si="1017"/>
        <v/>
      </c>
      <c r="Y1840" s="24" t="str">
        <f t="shared" si="1018"/>
        <v/>
      </c>
      <c r="Z1840" s="24" t="str">
        <f t="shared" si="1019"/>
        <v/>
      </c>
      <c r="AA1840" s="24" t="b">
        <f t="shared" si="1020"/>
        <v>0</v>
      </c>
      <c r="AB1840" s="34" t="str">
        <f t="shared" si="1021"/>
        <v/>
      </c>
      <c r="AC1840" s="34">
        <f t="shared" si="1022"/>
        <v>0</v>
      </c>
      <c r="AD1840" s="34">
        <f t="shared" si="1023"/>
        <v>0</v>
      </c>
      <c r="AE1840" s="34" t="str">
        <f t="shared" si="1024"/>
        <v xml:space="preserve"> 0</v>
      </c>
      <c r="AF1840" s="34">
        <f t="shared" si="1025"/>
        <v>0</v>
      </c>
      <c r="AG1840" s="34">
        <f t="shared" si="1026"/>
        <v>0</v>
      </c>
      <c r="AH1840" s="34" t="str">
        <f t="shared" si="1027"/>
        <v/>
      </c>
      <c r="AI1840" s="172" t="str">
        <f>IF(AJ1840&lt;&gt;"",MAX(AI$3:AI1839)+1,"")</f>
        <v/>
      </c>
      <c r="AJ1840" s="172" t="str">
        <f t="shared" si="1028"/>
        <v/>
      </c>
      <c r="AK1840" s="172" t="str">
        <f t="shared" si="1029"/>
        <v/>
      </c>
      <c r="AL1840" s="172" t="str">
        <f t="shared" si="1030"/>
        <v/>
      </c>
      <c r="AM1840" s="172" t="str">
        <f>IF(AN1840&lt;&gt;"",MAX(AM$3:AM1839)+1,"")</f>
        <v/>
      </c>
      <c r="AN1840" s="172" t="str">
        <f t="shared" si="1031"/>
        <v/>
      </c>
      <c r="AO1840" s="172" t="str">
        <f t="shared" si="1032"/>
        <v/>
      </c>
      <c r="AP1840" s="172" t="str">
        <f t="shared" si="1033"/>
        <v/>
      </c>
      <c r="AQ1840" s="172" t="str">
        <f t="shared" si="1034"/>
        <v/>
      </c>
      <c r="AR1840" s="172" t="str">
        <f>Table1[[#This Row],[Sex ]]&amp;Table1[[#This Row],[Month]]</f>
        <v/>
      </c>
    </row>
    <row r="1841" spans="2:44" x14ac:dyDescent="0.3">
      <c r="B1841" s="14"/>
      <c r="C1841" s="14"/>
      <c r="D1841" s="14"/>
      <c r="E1841" s="14"/>
      <c r="F1841" s="14"/>
      <c r="G1841" s="14"/>
      <c r="H1841" s="14"/>
      <c r="I1841" s="14"/>
      <c r="J1841" s="14"/>
      <c r="K1841" s="14"/>
      <c r="L1841" s="14"/>
      <c r="M1841" s="24" t="str">
        <f t="shared" si="1006"/>
        <v/>
      </c>
      <c r="N1841" s="24" t="str">
        <f t="shared" si="1007"/>
        <v/>
      </c>
      <c r="O1841" s="24" t="str">
        <f t="shared" si="1008"/>
        <v xml:space="preserve"> </v>
      </c>
      <c r="P1841" s="24">
        <f t="shared" si="1009"/>
        <v>0</v>
      </c>
      <c r="Q1841" s="25">
        <f t="shared" si="1010"/>
        <v>0</v>
      </c>
      <c r="R1841" s="26">
        <f t="shared" si="1011"/>
        <v>0</v>
      </c>
      <c r="S1841" s="24" t="str">
        <f t="shared" si="1012"/>
        <v/>
      </c>
      <c r="T1841" s="24" t="str">
        <f t="shared" si="1013"/>
        <v/>
      </c>
      <c r="U1841" s="24" t="str">
        <f t="shared" si="1014"/>
        <v/>
      </c>
      <c r="V1841" s="24" t="str">
        <f t="shared" si="1015"/>
        <v/>
      </c>
      <c r="W1841" s="24" t="str">
        <f t="shared" si="1016"/>
        <v/>
      </c>
      <c r="X1841" s="24" t="str">
        <f t="shared" si="1017"/>
        <v/>
      </c>
      <c r="Y1841" s="24" t="str">
        <f t="shared" si="1018"/>
        <v/>
      </c>
      <c r="Z1841" s="24" t="str">
        <f t="shared" si="1019"/>
        <v/>
      </c>
      <c r="AA1841" s="24" t="b">
        <f t="shared" si="1020"/>
        <v>0</v>
      </c>
      <c r="AB1841" s="34" t="str">
        <f t="shared" si="1021"/>
        <v/>
      </c>
      <c r="AC1841" s="34">
        <f t="shared" si="1022"/>
        <v>0</v>
      </c>
      <c r="AD1841" s="34">
        <f t="shared" si="1023"/>
        <v>0</v>
      </c>
      <c r="AE1841" s="34" t="str">
        <f t="shared" si="1024"/>
        <v xml:space="preserve"> 0</v>
      </c>
      <c r="AF1841" s="34">
        <f t="shared" si="1025"/>
        <v>0</v>
      </c>
      <c r="AG1841" s="34">
        <f t="shared" si="1026"/>
        <v>0</v>
      </c>
      <c r="AH1841" s="34" t="str">
        <f t="shared" si="1027"/>
        <v/>
      </c>
      <c r="AI1841" s="172" t="str">
        <f>IF(AJ1841&lt;&gt;"",MAX(AI$3:AI1840)+1,"")</f>
        <v/>
      </c>
      <c r="AJ1841" s="172" t="str">
        <f t="shared" si="1028"/>
        <v/>
      </c>
      <c r="AK1841" s="172" t="str">
        <f t="shared" si="1029"/>
        <v/>
      </c>
      <c r="AL1841" s="172" t="str">
        <f t="shared" si="1030"/>
        <v/>
      </c>
      <c r="AM1841" s="172" t="str">
        <f>IF(AN1841&lt;&gt;"",MAX(AM$3:AM1840)+1,"")</f>
        <v/>
      </c>
      <c r="AN1841" s="172" t="str">
        <f t="shared" si="1031"/>
        <v/>
      </c>
      <c r="AO1841" s="172" t="str">
        <f t="shared" si="1032"/>
        <v/>
      </c>
      <c r="AP1841" s="172" t="str">
        <f t="shared" si="1033"/>
        <v/>
      </c>
      <c r="AQ1841" s="172" t="str">
        <f t="shared" si="1034"/>
        <v/>
      </c>
      <c r="AR1841" s="172" t="str">
        <f>Table1[[#This Row],[Sex ]]&amp;Table1[[#This Row],[Month]]</f>
        <v/>
      </c>
    </row>
    <row r="1842" spans="2:44" x14ac:dyDescent="0.3">
      <c r="B1842" s="14"/>
      <c r="C1842" s="14"/>
      <c r="D1842" s="14"/>
      <c r="E1842" s="14"/>
      <c r="F1842" s="14"/>
      <c r="G1842" s="14"/>
      <c r="H1842" s="14"/>
      <c r="I1842" s="14"/>
      <c r="J1842" s="14"/>
      <c r="K1842" s="14"/>
      <c r="L1842" s="14"/>
      <c r="M1842" s="24" t="str">
        <f t="shared" si="1006"/>
        <v/>
      </c>
      <c r="N1842" s="24" t="str">
        <f t="shared" si="1007"/>
        <v/>
      </c>
      <c r="O1842" s="24" t="str">
        <f t="shared" si="1008"/>
        <v xml:space="preserve"> </v>
      </c>
      <c r="P1842" s="24">
        <f t="shared" si="1009"/>
        <v>0</v>
      </c>
      <c r="Q1842" s="25">
        <f t="shared" si="1010"/>
        <v>0</v>
      </c>
      <c r="R1842" s="26">
        <f t="shared" si="1011"/>
        <v>0</v>
      </c>
      <c r="S1842" s="24" t="str">
        <f t="shared" si="1012"/>
        <v/>
      </c>
      <c r="T1842" s="24" t="str">
        <f t="shared" si="1013"/>
        <v/>
      </c>
      <c r="U1842" s="24" t="str">
        <f t="shared" si="1014"/>
        <v/>
      </c>
      <c r="V1842" s="24" t="str">
        <f t="shared" si="1015"/>
        <v/>
      </c>
      <c r="W1842" s="24" t="str">
        <f t="shared" si="1016"/>
        <v/>
      </c>
      <c r="X1842" s="24" t="str">
        <f t="shared" si="1017"/>
        <v/>
      </c>
      <c r="Y1842" s="24" t="str">
        <f t="shared" si="1018"/>
        <v/>
      </c>
      <c r="Z1842" s="24" t="str">
        <f t="shared" si="1019"/>
        <v/>
      </c>
      <c r="AA1842" s="24" t="b">
        <f t="shared" si="1020"/>
        <v>0</v>
      </c>
      <c r="AB1842" s="34" t="str">
        <f t="shared" si="1021"/>
        <v/>
      </c>
      <c r="AC1842" s="34">
        <f t="shared" si="1022"/>
        <v>0</v>
      </c>
      <c r="AD1842" s="34">
        <f t="shared" si="1023"/>
        <v>0</v>
      </c>
      <c r="AE1842" s="34" t="str">
        <f t="shared" si="1024"/>
        <v xml:space="preserve"> 0</v>
      </c>
      <c r="AF1842" s="34">
        <f t="shared" si="1025"/>
        <v>0</v>
      </c>
      <c r="AG1842" s="34">
        <f t="shared" si="1026"/>
        <v>0</v>
      </c>
      <c r="AH1842" s="34" t="str">
        <f t="shared" si="1027"/>
        <v/>
      </c>
      <c r="AI1842" s="172" t="str">
        <f>IF(AJ1842&lt;&gt;"",MAX(AI$3:AI1841)+1,"")</f>
        <v/>
      </c>
      <c r="AJ1842" s="172" t="str">
        <f t="shared" si="1028"/>
        <v/>
      </c>
      <c r="AK1842" s="172" t="str">
        <f t="shared" si="1029"/>
        <v/>
      </c>
      <c r="AL1842" s="172" t="str">
        <f t="shared" si="1030"/>
        <v/>
      </c>
      <c r="AM1842" s="172" t="str">
        <f>IF(AN1842&lt;&gt;"",MAX(AM$3:AM1841)+1,"")</f>
        <v/>
      </c>
      <c r="AN1842" s="172" t="str">
        <f t="shared" si="1031"/>
        <v/>
      </c>
      <c r="AO1842" s="172" t="str">
        <f t="shared" si="1032"/>
        <v/>
      </c>
      <c r="AP1842" s="172" t="str">
        <f t="shared" si="1033"/>
        <v/>
      </c>
      <c r="AQ1842" s="172" t="str">
        <f t="shared" si="1034"/>
        <v/>
      </c>
      <c r="AR1842" s="172" t="str">
        <f>Table1[[#This Row],[Sex ]]&amp;Table1[[#This Row],[Month]]</f>
        <v/>
      </c>
    </row>
    <row r="1843" spans="2:44" x14ac:dyDescent="0.3">
      <c r="B1843" s="14"/>
      <c r="C1843" s="14"/>
      <c r="D1843" s="14"/>
      <c r="E1843" s="14"/>
      <c r="F1843" s="14"/>
      <c r="G1843" s="14"/>
      <c r="H1843" s="14"/>
      <c r="I1843" s="14"/>
      <c r="J1843" s="14"/>
      <c r="K1843" s="14"/>
      <c r="L1843" s="14"/>
      <c r="M1843" s="24" t="str">
        <f t="shared" si="1006"/>
        <v/>
      </c>
      <c r="N1843" s="24" t="str">
        <f t="shared" si="1007"/>
        <v/>
      </c>
      <c r="O1843" s="24" t="str">
        <f t="shared" si="1008"/>
        <v xml:space="preserve"> </v>
      </c>
      <c r="P1843" s="24">
        <f t="shared" si="1009"/>
        <v>0</v>
      </c>
      <c r="Q1843" s="25">
        <f t="shared" si="1010"/>
        <v>0</v>
      </c>
      <c r="R1843" s="26">
        <f t="shared" si="1011"/>
        <v>0</v>
      </c>
      <c r="S1843" s="24" t="str">
        <f t="shared" si="1012"/>
        <v/>
      </c>
      <c r="T1843" s="24" t="str">
        <f t="shared" si="1013"/>
        <v/>
      </c>
      <c r="U1843" s="24" t="str">
        <f t="shared" si="1014"/>
        <v/>
      </c>
      <c r="V1843" s="24" t="str">
        <f t="shared" si="1015"/>
        <v/>
      </c>
      <c r="W1843" s="24" t="str">
        <f t="shared" si="1016"/>
        <v/>
      </c>
      <c r="X1843" s="24" t="str">
        <f t="shared" si="1017"/>
        <v/>
      </c>
      <c r="Y1843" s="24" t="str">
        <f t="shared" si="1018"/>
        <v/>
      </c>
      <c r="Z1843" s="24" t="str">
        <f t="shared" si="1019"/>
        <v/>
      </c>
      <c r="AA1843" s="24" t="b">
        <f t="shared" si="1020"/>
        <v>0</v>
      </c>
      <c r="AB1843" s="34" t="str">
        <f t="shared" si="1021"/>
        <v/>
      </c>
      <c r="AC1843" s="34">
        <f t="shared" si="1022"/>
        <v>0</v>
      </c>
      <c r="AD1843" s="34">
        <f t="shared" si="1023"/>
        <v>0</v>
      </c>
      <c r="AE1843" s="34" t="str">
        <f t="shared" si="1024"/>
        <v xml:space="preserve"> 0</v>
      </c>
      <c r="AF1843" s="34">
        <f t="shared" si="1025"/>
        <v>0</v>
      </c>
      <c r="AG1843" s="34">
        <f t="shared" si="1026"/>
        <v>0</v>
      </c>
      <c r="AH1843" s="34" t="str">
        <f t="shared" si="1027"/>
        <v/>
      </c>
      <c r="AI1843" s="172" t="str">
        <f>IF(AJ1843&lt;&gt;"",MAX(AI$3:AI1842)+1,"")</f>
        <v/>
      </c>
      <c r="AJ1843" s="172" t="str">
        <f t="shared" si="1028"/>
        <v/>
      </c>
      <c r="AK1843" s="172" t="str">
        <f t="shared" si="1029"/>
        <v/>
      </c>
      <c r="AL1843" s="172" t="str">
        <f t="shared" si="1030"/>
        <v/>
      </c>
      <c r="AM1843" s="172" t="str">
        <f>IF(AN1843&lt;&gt;"",MAX(AM$3:AM1842)+1,"")</f>
        <v/>
      </c>
      <c r="AN1843" s="172" t="str">
        <f t="shared" si="1031"/>
        <v/>
      </c>
      <c r="AO1843" s="172" t="str">
        <f t="shared" si="1032"/>
        <v/>
      </c>
      <c r="AP1843" s="172" t="str">
        <f t="shared" si="1033"/>
        <v/>
      </c>
      <c r="AQ1843" s="172" t="str">
        <f t="shared" si="1034"/>
        <v/>
      </c>
      <c r="AR1843" s="172" t="str">
        <f>Table1[[#This Row],[Sex ]]&amp;Table1[[#This Row],[Month]]</f>
        <v/>
      </c>
    </row>
    <row r="1844" spans="2:44" x14ac:dyDescent="0.3">
      <c r="B1844" s="14"/>
      <c r="C1844" s="14"/>
      <c r="D1844" s="14"/>
      <c r="E1844" s="14"/>
      <c r="F1844" s="14"/>
      <c r="G1844" s="14"/>
      <c r="H1844" s="14"/>
      <c r="I1844" s="14"/>
      <c r="J1844" s="14"/>
      <c r="K1844" s="14"/>
      <c r="L1844" s="14"/>
      <c r="M1844" s="24" t="str">
        <f t="shared" si="1006"/>
        <v/>
      </c>
      <c r="N1844" s="24" t="str">
        <f t="shared" si="1007"/>
        <v/>
      </c>
      <c r="O1844" s="24" t="str">
        <f t="shared" si="1008"/>
        <v xml:space="preserve"> </v>
      </c>
      <c r="P1844" s="24">
        <f t="shared" si="1009"/>
        <v>0</v>
      </c>
      <c r="Q1844" s="25">
        <f t="shared" si="1010"/>
        <v>0</v>
      </c>
      <c r="R1844" s="26">
        <f t="shared" si="1011"/>
        <v>0</v>
      </c>
      <c r="S1844" s="24" t="str">
        <f t="shared" si="1012"/>
        <v/>
      </c>
      <c r="T1844" s="24" t="str">
        <f t="shared" si="1013"/>
        <v/>
      </c>
      <c r="U1844" s="24" t="str">
        <f t="shared" si="1014"/>
        <v/>
      </c>
      <c r="V1844" s="24" t="str">
        <f t="shared" si="1015"/>
        <v/>
      </c>
      <c r="W1844" s="24" t="str">
        <f t="shared" si="1016"/>
        <v/>
      </c>
      <c r="X1844" s="24" t="str">
        <f t="shared" si="1017"/>
        <v/>
      </c>
      <c r="Y1844" s="24" t="str">
        <f t="shared" si="1018"/>
        <v/>
      </c>
      <c r="Z1844" s="24" t="str">
        <f t="shared" si="1019"/>
        <v/>
      </c>
      <c r="AA1844" s="24" t="b">
        <f t="shared" si="1020"/>
        <v>0</v>
      </c>
      <c r="AB1844" s="34" t="str">
        <f t="shared" si="1021"/>
        <v/>
      </c>
      <c r="AC1844" s="34">
        <f t="shared" si="1022"/>
        <v>0</v>
      </c>
      <c r="AD1844" s="34">
        <f t="shared" si="1023"/>
        <v>0</v>
      </c>
      <c r="AE1844" s="34" t="str">
        <f t="shared" si="1024"/>
        <v xml:space="preserve"> 0</v>
      </c>
      <c r="AF1844" s="34">
        <f t="shared" si="1025"/>
        <v>0</v>
      </c>
      <c r="AG1844" s="34">
        <f t="shared" si="1026"/>
        <v>0</v>
      </c>
      <c r="AH1844" s="34" t="str">
        <f t="shared" si="1027"/>
        <v/>
      </c>
      <c r="AI1844" s="172" t="str">
        <f>IF(AJ1844&lt;&gt;"",MAX(AI$3:AI1843)+1,"")</f>
        <v/>
      </c>
      <c r="AJ1844" s="172" t="str">
        <f t="shared" si="1028"/>
        <v/>
      </c>
      <c r="AK1844" s="172" t="str">
        <f t="shared" si="1029"/>
        <v/>
      </c>
      <c r="AL1844" s="172" t="str">
        <f t="shared" si="1030"/>
        <v/>
      </c>
      <c r="AM1844" s="172" t="str">
        <f>IF(AN1844&lt;&gt;"",MAX(AM$3:AM1843)+1,"")</f>
        <v/>
      </c>
      <c r="AN1844" s="172" t="str">
        <f t="shared" si="1031"/>
        <v/>
      </c>
      <c r="AO1844" s="172" t="str">
        <f t="shared" si="1032"/>
        <v/>
      </c>
      <c r="AP1844" s="172" t="str">
        <f t="shared" si="1033"/>
        <v/>
      </c>
      <c r="AQ1844" s="172" t="str">
        <f t="shared" si="1034"/>
        <v/>
      </c>
      <c r="AR1844" s="172" t="str">
        <f>Table1[[#This Row],[Sex ]]&amp;Table1[[#This Row],[Month]]</f>
        <v/>
      </c>
    </row>
    <row r="1845" spans="2:44" x14ac:dyDescent="0.3">
      <c r="B1845" s="14"/>
      <c r="C1845" s="14"/>
      <c r="D1845" s="14"/>
      <c r="E1845" s="14"/>
      <c r="F1845" s="14"/>
      <c r="G1845" s="14"/>
      <c r="H1845" s="14"/>
      <c r="I1845" s="14"/>
      <c r="J1845" s="14"/>
      <c r="K1845" s="14"/>
      <c r="L1845" s="14"/>
      <c r="M1845" s="24" t="str">
        <f t="shared" si="1006"/>
        <v/>
      </c>
      <c r="N1845" s="24" t="str">
        <f t="shared" si="1007"/>
        <v/>
      </c>
      <c r="O1845" s="24" t="str">
        <f t="shared" si="1008"/>
        <v xml:space="preserve"> </v>
      </c>
      <c r="P1845" s="24">
        <f t="shared" si="1009"/>
        <v>0</v>
      </c>
      <c r="Q1845" s="25">
        <f t="shared" si="1010"/>
        <v>0</v>
      </c>
      <c r="R1845" s="26">
        <f t="shared" si="1011"/>
        <v>0</v>
      </c>
      <c r="S1845" s="24" t="str">
        <f t="shared" si="1012"/>
        <v/>
      </c>
      <c r="T1845" s="24" t="str">
        <f t="shared" si="1013"/>
        <v/>
      </c>
      <c r="U1845" s="24" t="str">
        <f t="shared" si="1014"/>
        <v/>
      </c>
      <c r="V1845" s="24" t="str">
        <f t="shared" si="1015"/>
        <v/>
      </c>
      <c r="W1845" s="24" t="str">
        <f t="shared" si="1016"/>
        <v/>
      </c>
      <c r="X1845" s="24" t="str">
        <f t="shared" si="1017"/>
        <v/>
      </c>
      <c r="Y1845" s="24" t="str">
        <f t="shared" si="1018"/>
        <v/>
      </c>
      <c r="Z1845" s="24" t="str">
        <f t="shared" si="1019"/>
        <v/>
      </c>
      <c r="AA1845" s="24" t="b">
        <f t="shared" si="1020"/>
        <v>0</v>
      </c>
      <c r="AB1845" s="34" t="str">
        <f t="shared" si="1021"/>
        <v/>
      </c>
      <c r="AC1845" s="34">
        <f t="shared" si="1022"/>
        <v>0</v>
      </c>
      <c r="AD1845" s="34">
        <f t="shared" si="1023"/>
        <v>0</v>
      </c>
      <c r="AE1845" s="34" t="str">
        <f t="shared" si="1024"/>
        <v xml:space="preserve"> 0</v>
      </c>
      <c r="AF1845" s="34">
        <f t="shared" si="1025"/>
        <v>0</v>
      </c>
      <c r="AG1845" s="34">
        <f t="shared" si="1026"/>
        <v>0</v>
      </c>
      <c r="AH1845" s="34" t="str">
        <f t="shared" si="1027"/>
        <v/>
      </c>
      <c r="AI1845" s="172" t="str">
        <f>IF(AJ1845&lt;&gt;"",MAX(AI$3:AI1844)+1,"")</f>
        <v/>
      </c>
      <c r="AJ1845" s="172" t="str">
        <f t="shared" si="1028"/>
        <v/>
      </c>
      <c r="AK1845" s="172" t="str">
        <f t="shared" si="1029"/>
        <v/>
      </c>
      <c r="AL1845" s="172" t="str">
        <f t="shared" si="1030"/>
        <v/>
      </c>
      <c r="AM1845" s="172" t="str">
        <f>IF(AN1845&lt;&gt;"",MAX(AM$3:AM1844)+1,"")</f>
        <v/>
      </c>
      <c r="AN1845" s="172" t="str">
        <f t="shared" si="1031"/>
        <v/>
      </c>
      <c r="AO1845" s="172" t="str">
        <f t="shared" si="1032"/>
        <v/>
      </c>
      <c r="AP1845" s="172" t="str">
        <f t="shared" si="1033"/>
        <v/>
      </c>
      <c r="AQ1845" s="172" t="str">
        <f t="shared" si="1034"/>
        <v/>
      </c>
      <c r="AR1845" s="172" t="str">
        <f>Table1[[#This Row],[Sex ]]&amp;Table1[[#This Row],[Month]]</f>
        <v/>
      </c>
    </row>
    <row r="1846" spans="2:44" x14ac:dyDescent="0.3">
      <c r="B1846" s="14"/>
      <c r="C1846" s="14"/>
      <c r="D1846" s="14"/>
      <c r="E1846" s="14"/>
      <c r="F1846" s="14"/>
      <c r="G1846" s="14"/>
      <c r="H1846" s="14"/>
      <c r="I1846" s="14"/>
      <c r="J1846" s="14"/>
      <c r="K1846" s="14"/>
      <c r="L1846" s="14"/>
      <c r="M1846" s="24" t="str">
        <f t="shared" si="1006"/>
        <v/>
      </c>
      <c r="N1846" s="24" t="str">
        <f t="shared" si="1007"/>
        <v/>
      </c>
      <c r="O1846" s="24" t="str">
        <f t="shared" si="1008"/>
        <v xml:space="preserve"> </v>
      </c>
      <c r="P1846" s="24">
        <f t="shared" si="1009"/>
        <v>0</v>
      </c>
      <c r="Q1846" s="25">
        <f t="shared" si="1010"/>
        <v>0</v>
      </c>
      <c r="R1846" s="26">
        <f t="shared" si="1011"/>
        <v>0</v>
      </c>
      <c r="S1846" s="24" t="str">
        <f t="shared" si="1012"/>
        <v/>
      </c>
      <c r="T1846" s="24" t="str">
        <f t="shared" si="1013"/>
        <v/>
      </c>
      <c r="U1846" s="24" t="str">
        <f t="shared" si="1014"/>
        <v/>
      </c>
      <c r="V1846" s="24" t="str">
        <f t="shared" si="1015"/>
        <v/>
      </c>
      <c r="W1846" s="24" t="str">
        <f t="shared" si="1016"/>
        <v/>
      </c>
      <c r="X1846" s="24" t="str">
        <f t="shared" si="1017"/>
        <v/>
      </c>
      <c r="Y1846" s="24" t="str">
        <f t="shared" si="1018"/>
        <v/>
      </c>
      <c r="Z1846" s="24" t="str">
        <f t="shared" si="1019"/>
        <v/>
      </c>
      <c r="AA1846" s="24" t="b">
        <f t="shared" si="1020"/>
        <v>0</v>
      </c>
      <c r="AB1846" s="34" t="str">
        <f t="shared" si="1021"/>
        <v/>
      </c>
      <c r="AC1846" s="34">
        <f t="shared" si="1022"/>
        <v>0</v>
      </c>
      <c r="AD1846" s="34">
        <f t="shared" si="1023"/>
        <v>0</v>
      </c>
      <c r="AE1846" s="34" t="str">
        <f t="shared" si="1024"/>
        <v xml:space="preserve"> 0</v>
      </c>
      <c r="AF1846" s="34">
        <f t="shared" si="1025"/>
        <v>0</v>
      </c>
      <c r="AG1846" s="34">
        <f t="shared" si="1026"/>
        <v>0</v>
      </c>
      <c r="AH1846" s="34" t="str">
        <f t="shared" si="1027"/>
        <v/>
      </c>
      <c r="AI1846" s="172" t="str">
        <f>IF(AJ1846&lt;&gt;"",MAX(AI$3:AI1845)+1,"")</f>
        <v/>
      </c>
      <c r="AJ1846" s="172" t="str">
        <f t="shared" si="1028"/>
        <v/>
      </c>
      <c r="AK1846" s="172" t="str">
        <f t="shared" si="1029"/>
        <v/>
      </c>
      <c r="AL1846" s="172" t="str">
        <f t="shared" si="1030"/>
        <v/>
      </c>
      <c r="AM1846" s="172" t="str">
        <f>IF(AN1846&lt;&gt;"",MAX(AM$3:AM1845)+1,"")</f>
        <v/>
      </c>
      <c r="AN1846" s="172" t="str">
        <f t="shared" si="1031"/>
        <v/>
      </c>
      <c r="AO1846" s="172" t="str">
        <f t="shared" si="1032"/>
        <v/>
      </c>
      <c r="AP1846" s="172" t="str">
        <f t="shared" si="1033"/>
        <v/>
      </c>
      <c r="AQ1846" s="172" t="str">
        <f t="shared" si="1034"/>
        <v/>
      </c>
      <c r="AR1846" s="172" t="str">
        <f>Table1[[#This Row],[Sex ]]&amp;Table1[[#This Row],[Month]]</f>
        <v/>
      </c>
    </row>
    <row r="1847" spans="2:44" x14ac:dyDescent="0.3">
      <c r="B1847" s="14"/>
      <c r="C1847" s="14"/>
      <c r="D1847" s="14"/>
      <c r="E1847" s="14"/>
      <c r="F1847" s="14"/>
      <c r="G1847" s="14"/>
      <c r="H1847" s="14"/>
      <c r="I1847" s="14"/>
      <c r="J1847" s="14"/>
      <c r="K1847" s="14"/>
      <c r="L1847" s="14"/>
      <c r="M1847" s="24" t="str">
        <f t="shared" si="1006"/>
        <v/>
      </c>
      <c r="N1847" s="24" t="str">
        <f t="shared" si="1007"/>
        <v/>
      </c>
      <c r="O1847" s="24" t="str">
        <f t="shared" si="1008"/>
        <v xml:space="preserve"> </v>
      </c>
      <c r="P1847" s="24">
        <f t="shared" si="1009"/>
        <v>0</v>
      </c>
      <c r="Q1847" s="25">
        <f t="shared" si="1010"/>
        <v>0</v>
      </c>
      <c r="R1847" s="26">
        <f t="shared" si="1011"/>
        <v>0</v>
      </c>
      <c r="S1847" s="24" t="str">
        <f t="shared" si="1012"/>
        <v/>
      </c>
      <c r="T1847" s="24" t="str">
        <f t="shared" si="1013"/>
        <v/>
      </c>
      <c r="U1847" s="24" t="str">
        <f t="shared" si="1014"/>
        <v/>
      </c>
      <c r="V1847" s="24" t="str">
        <f t="shared" si="1015"/>
        <v/>
      </c>
      <c r="W1847" s="24" t="str">
        <f t="shared" si="1016"/>
        <v/>
      </c>
      <c r="X1847" s="24" t="str">
        <f t="shared" si="1017"/>
        <v/>
      </c>
      <c r="Y1847" s="24" t="str">
        <f t="shared" si="1018"/>
        <v/>
      </c>
      <c r="Z1847" s="24" t="str">
        <f t="shared" si="1019"/>
        <v/>
      </c>
      <c r="AA1847" s="24" t="b">
        <f t="shared" si="1020"/>
        <v>0</v>
      </c>
      <c r="AB1847" s="34" t="str">
        <f t="shared" si="1021"/>
        <v/>
      </c>
      <c r="AC1847" s="34">
        <f t="shared" si="1022"/>
        <v>0</v>
      </c>
      <c r="AD1847" s="34">
        <f t="shared" si="1023"/>
        <v>0</v>
      </c>
      <c r="AE1847" s="34" t="str">
        <f t="shared" si="1024"/>
        <v xml:space="preserve"> 0</v>
      </c>
      <c r="AF1847" s="34">
        <f t="shared" si="1025"/>
        <v>0</v>
      </c>
      <c r="AG1847" s="34">
        <f t="shared" si="1026"/>
        <v>0</v>
      </c>
      <c r="AH1847" s="34" t="str">
        <f t="shared" si="1027"/>
        <v/>
      </c>
      <c r="AI1847" s="172" t="str">
        <f>IF(AJ1847&lt;&gt;"",MAX(AI$3:AI1846)+1,"")</f>
        <v/>
      </c>
      <c r="AJ1847" s="172" t="str">
        <f t="shared" si="1028"/>
        <v/>
      </c>
      <c r="AK1847" s="172" t="str">
        <f t="shared" si="1029"/>
        <v/>
      </c>
      <c r="AL1847" s="172" t="str">
        <f t="shared" si="1030"/>
        <v/>
      </c>
      <c r="AM1847" s="172" t="str">
        <f>IF(AN1847&lt;&gt;"",MAX(AM$3:AM1846)+1,"")</f>
        <v/>
      </c>
      <c r="AN1847" s="172" t="str">
        <f t="shared" si="1031"/>
        <v/>
      </c>
      <c r="AO1847" s="172" t="str">
        <f t="shared" si="1032"/>
        <v/>
      </c>
      <c r="AP1847" s="172" t="str">
        <f t="shared" si="1033"/>
        <v/>
      </c>
      <c r="AQ1847" s="172" t="str">
        <f t="shared" si="1034"/>
        <v/>
      </c>
      <c r="AR1847" s="172" t="str">
        <f>Table1[[#This Row],[Sex ]]&amp;Table1[[#This Row],[Month]]</f>
        <v/>
      </c>
    </row>
    <row r="1848" spans="2:44" x14ac:dyDescent="0.3">
      <c r="B1848" s="14"/>
      <c r="C1848" s="14"/>
      <c r="D1848" s="14"/>
      <c r="E1848" s="14"/>
      <c r="F1848" s="14"/>
      <c r="G1848" s="14"/>
      <c r="H1848" s="14"/>
      <c r="I1848" s="14"/>
      <c r="J1848" s="14"/>
      <c r="K1848" s="14"/>
      <c r="L1848" s="14"/>
      <c r="M1848" s="24" t="str">
        <f t="shared" si="1006"/>
        <v/>
      </c>
      <c r="N1848" s="24" t="str">
        <f t="shared" si="1007"/>
        <v/>
      </c>
      <c r="O1848" s="24" t="str">
        <f t="shared" si="1008"/>
        <v xml:space="preserve"> </v>
      </c>
      <c r="P1848" s="24">
        <f t="shared" si="1009"/>
        <v>0</v>
      </c>
      <c r="Q1848" s="25">
        <f t="shared" si="1010"/>
        <v>0</v>
      </c>
      <c r="R1848" s="26">
        <f t="shared" si="1011"/>
        <v>0</v>
      </c>
      <c r="S1848" s="24" t="str">
        <f t="shared" si="1012"/>
        <v/>
      </c>
      <c r="T1848" s="24" t="str">
        <f t="shared" si="1013"/>
        <v/>
      </c>
      <c r="U1848" s="24" t="str">
        <f t="shared" si="1014"/>
        <v/>
      </c>
      <c r="V1848" s="24" t="str">
        <f t="shared" si="1015"/>
        <v/>
      </c>
      <c r="W1848" s="24" t="str">
        <f t="shared" si="1016"/>
        <v/>
      </c>
      <c r="X1848" s="24" t="str">
        <f t="shared" si="1017"/>
        <v/>
      </c>
      <c r="Y1848" s="24" t="str">
        <f t="shared" si="1018"/>
        <v/>
      </c>
      <c r="Z1848" s="24" t="str">
        <f t="shared" si="1019"/>
        <v/>
      </c>
      <c r="AA1848" s="24" t="b">
        <f t="shared" si="1020"/>
        <v>0</v>
      </c>
      <c r="AB1848" s="34" t="str">
        <f t="shared" si="1021"/>
        <v/>
      </c>
      <c r="AC1848" s="34">
        <f t="shared" si="1022"/>
        <v>0</v>
      </c>
      <c r="AD1848" s="34">
        <f t="shared" si="1023"/>
        <v>0</v>
      </c>
      <c r="AE1848" s="34" t="str">
        <f t="shared" si="1024"/>
        <v xml:space="preserve"> 0</v>
      </c>
      <c r="AF1848" s="34">
        <f t="shared" si="1025"/>
        <v>0</v>
      </c>
      <c r="AG1848" s="34">
        <f t="shared" si="1026"/>
        <v>0</v>
      </c>
      <c r="AH1848" s="34" t="str">
        <f t="shared" si="1027"/>
        <v/>
      </c>
      <c r="AI1848" s="172" t="str">
        <f>IF(AJ1848&lt;&gt;"",MAX(AI$3:AI1847)+1,"")</f>
        <v/>
      </c>
      <c r="AJ1848" s="172" t="str">
        <f t="shared" si="1028"/>
        <v/>
      </c>
      <c r="AK1848" s="172" t="str">
        <f t="shared" si="1029"/>
        <v/>
      </c>
      <c r="AL1848" s="172" t="str">
        <f t="shared" si="1030"/>
        <v/>
      </c>
      <c r="AM1848" s="172" t="str">
        <f>IF(AN1848&lt;&gt;"",MAX(AM$3:AM1847)+1,"")</f>
        <v/>
      </c>
      <c r="AN1848" s="172" t="str">
        <f t="shared" si="1031"/>
        <v/>
      </c>
      <c r="AO1848" s="172" t="str">
        <f t="shared" si="1032"/>
        <v/>
      </c>
      <c r="AP1848" s="172" t="str">
        <f t="shared" si="1033"/>
        <v/>
      </c>
      <c r="AQ1848" s="172" t="str">
        <f t="shared" si="1034"/>
        <v/>
      </c>
      <c r="AR1848" s="172" t="str">
        <f>Table1[[#This Row],[Sex ]]&amp;Table1[[#This Row],[Month]]</f>
        <v/>
      </c>
    </row>
    <row r="1849" spans="2:44" x14ac:dyDescent="0.3">
      <c r="B1849" s="14"/>
      <c r="C1849" s="14"/>
      <c r="D1849" s="14"/>
      <c r="E1849" s="14"/>
      <c r="F1849" s="14"/>
      <c r="G1849" s="14"/>
      <c r="H1849" s="14"/>
      <c r="I1849" s="14"/>
      <c r="J1849" s="14"/>
      <c r="K1849" s="14"/>
      <c r="L1849" s="14"/>
      <c r="M1849" s="24" t="str">
        <f t="shared" si="1006"/>
        <v/>
      </c>
      <c r="N1849" s="24" t="str">
        <f t="shared" si="1007"/>
        <v/>
      </c>
      <c r="O1849" s="24" t="str">
        <f t="shared" si="1008"/>
        <v xml:space="preserve"> </v>
      </c>
      <c r="P1849" s="24">
        <f t="shared" si="1009"/>
        <v>0</v>
      </c>
      <c r="Q1849" s="25">
        <f t="shared" si="1010"/>
        <v>0</v>
      </c>
      <c r="R1849" s="26">
        <f t="shared" si="1011"/>
        <v>0</v>
      </c>
      <c r="S1849" s="24" t="str">
        <f t="shared" si="1012"/>
        <v/>
      </c>
      <c r="T1849" s="24" t="str">
        <f t="shared" si="1013"/>
        <v/>
      </c>
      <c r="U1849" s="24" t="str">
        <f t="shared" si="1014"/>
        <v/>
      </c>
      <c r="V1849" s="24" t="str">
        <f t="shared" si="1015"/>
        <v/>
      </c>
      <c r="W1849" s="24" t="str">
        <f t="shared" si="1016"/>
        <v/>
      </c>
      <c r="X1849" s="24" t="str">
        <f t="shared" si="1017"/>
        <v/>
      </c>
      <c r="Y1849" s="24" t="str">
        <f t="shared" si="1018"/>
        <v/>
      </c>
      <c r="Z1849" s="24" t="str">
        <f t="shared" si="1019"/>
        <v/>
      </c>
      <c r="AA1849" s="24" t="b">
        <f t="shared" si="1020"/>
        <v>0</v>
      </c>
      <c r="AB1849" s="34" t="str">
        <f t="shared" si="1021"/>
        <v/>
      </c>
      <c r="AC1849" s="34">
        <f t="shared" si="1022"/>
        <v>0</v>
      </c>
      <c r="AD1849" s="34">
        <f t="shared" si="1023"/>
        <v>0</v>
      </c>
      <c r="AE1849" s="34" t="str">
        <f t="shared" si="1024"/>
        <v xml:space="preserve"> 0</v>
      </c>
      <c r="AF1849" s="34">
        <f t="shared" si="1025"/>
        <v>0</v>
      </c>
      <c r="AG1849" s="34">
        <f t="shared" si="1026"/>
        <v>0</v>
      </c>
      <c r="AH1849" s="34" t="str">
        <f t="shared" si="1027"/>
        <v/>
      </c>
      <c r="AI1849" s="172" t="str">
        <f>IF(AJ1849&lt;&gt;"",MAX(AI$3:AI1848)+1,"")</f>
        <v/>
      </c>
      <c r="AJ1849" s="172" t="str">
        <f t="shared" si="1028"/>
        <v/>
      </c>
      <c r="AK1849" s="172" t="str">
        <f t="shared" si="1029"/>
        <v/>
      </c>
      <c r="AL1849" s="172" t="str">
        <f t="shared" si="1030"/>
        <v/>
      </c>
      <c r="AM1849" s="172" t="str">
        <f>IF(AN1849&lt;&gt;"",MAX(AM$3:AM1848)+1,"")</f>
        <v/>
      </c>
      <c r="AN1849" s="172" t="str">
        <f t="shared" si="1031"/>
        <v/>
      </c>
      <c r="AO1849" s="172" t="str">
        <f t="shared" si="1032"/>
        <v/>
      </c>
      <c r="AP1849" s="172" t="str">
        <f t="shared" si="1033"/>
        <v/>
      </c>
      <c r="AQ1849" s="172" t="str">
        <f t="shared" si="1034"/>
        <v/>
      </c>
      <c r="AR1849" s="172" t="str">
        <f>Table1[[#This Row],[Sex ]]&amp;Table1[[#This Row],[Month]]</f>
        <v/>
      </c>
    </row>
    <row r="1850" spans="2:44" x14ac:dyDescent="0.3">
      <c r="B1850" s="14"/>
      <c r="C1850" s="14"/>
      <c r="D1850" s="14"/>
      <c r="E1850" s="14"/>
      <c r="F1850" s="14"/>
      <c r="G1850" s="14"/>
      <c r="H1850" s="14"/>
      <c r="I1850" s="14"/>
      <c r="J1850" s="14"/>
      <c r="K1850" s="14"/>
      <c r="L1850" s="14"/>
      <c r="M1850" s="24" t="str">
        <f t="shared" si="1006"/>
        <v/>
      </c>
      <c r="N1850" s="24" t="str">
        <f t="shared" si="1007"/>
        <v/>
      </c>
      <c r="O1850" s="24" t="str">
        <f t="shared" si="1008"/>
        <v xml:space="preserve"> </v>
      </c>
      <c r="P1850" s="24">
        <f t="shared" si="1009"/>
        <v>0</v>
      </c>
      <c r="Q1850" s="25">
        <f t="shared" si="1010"/>
        <v>0</v>
      </c>
      <c r="R1850" s="26">
        <f t="shared" si="1011"/>
        <v>0</v>
      </c>
      <c r="S1850" s="24" t="str">
        <f t="shared" si="1012"/>
        <v/>
      </c>
      <c r="T1850" s="24" t="str">
        <f t="shared" si="1013"/>
        <v/>
      </c>
      <c r="U1850" s="24" t="str">
        <f t="shared" si="1014"/>
        <v/>
      </c>
      <c r="V1850" s="24" t="str">
        <f t="shared" si="1015"/>
        <v/>
      </c>
      <c r="W1850" s="24" t="str">
        <f t="shared" si="1016"/>
        <v/>
      </c>
      <c r="X1850" s="24" t="str">
        <f t="shared" si="1017"/>
        <v/>
      </c>
      <c r="Y1850" s="24" t="str">
        <f t="shared" si="1018"/>
        <v/>
      </c>
      <c r="Z1850" s="24" t="str">
        <f t="shared" si="1019"/>
        <v/>
      </c>
      <c r="AA1850" s="24" t="b">
        <f t="shared" si="1020"/>
        <v>0</v>
      </c>
      <c r="AB1850" s="34" t="str">
        <f t="shared" si="1021"/>
        <v/>
      </c>
      <c r="AC1850" s="34">
        <f t="shared" si="1022"/>
        <v>0</v>
      </c>
      <c r="AD1850" s="34">
        <f t="shared" si="1023"/>
        <v>0</v>
      </c>
      <c r="AE1850" s="34" t="str">
        <f t="shared" si="1024"/>
        <v xml:space="preserve"> 0</v>
      </c>
      <c r="AF1850" s="34">
        <f t="shared" si="1025"/>
        <v>0</v>
      </c>
      <c r="AG1850" s="34">
        <f t="shared" si="1026"/>
        <v>0</v>
      </c>
      <c r="AH1850" s="34" t="str">
        <f t="shared" si="1027"/>
        <v/>
      </c>
      <c r="AI1850" s="172" t="str">
        <f>IF(AJ1850&lt;&gt;"",MAX(AI$3:AI1849)+1,"")</f>
        <v/>
      </c>
      <c r="AJ1850" s="172" t="str">
        <f t="shared" si="1028"/>
        <v/>
      </c>
      <c r="AK1850" s="172" t="str">
        <f t="shared" si="1029"/>
        <v/>
      </c>
      <c r="AL1850" s="172" t="str">
        <f t="shared" si="1030"/>
        <v/>
      </c>
      <c r="AM1850" s="172" t="str">
        <f>IF(AN1850&lt;&gt;"",MAX(AM$3:AM1849)+1,"")</f>
        <v/>
      </c>
      <c r="AN1850" s="172" t="str">
        <f t="shared" si="1031"/>
        <v/>
      </c>
      <c r="AO1850" s="172" t="str">
        <f t="shared" si="1032"/>
        <v/>
      </c>
      <c r="AP1850" s="172" t="str">
        <f t="shared" si="1033"/>
        <v/>
      </c>
      <c r="AQ1850" s="172" t="str">
        <f t="shared" si="1034"/>
        <v/>
      </c>
      <c r="AR1850" s="172" t="str">
        <f>Table1[[#This Row],[Sex ]]&amp;Table1[[#This Row],[Month]]</f>
        <v/>
      </c>
    </row>
    <row r="1851" spans="2:44" x14ac:dyDescent="0.3">
      <c r="B1851" s="14"/>
      <c r="C1851" s="14"/>
      <c r="D1851" s="14"/>
      <c r="E1851" s="14"/>
      <c r="F1851" s="14"/>
      <c r="G1851" s="14"/>
      <c r="H1851" s="14"/>
      <c r="I1851" s="14"/>
      <c r="J1851" s="14"/>
      <c r="K1851" s="14"/>
      <c r="L1851" s="14"/>
      <c r="M1851" s="24" t="str">
        <f t="shared" si="1006"/>
        <v/>
      </c>
      <c r="N1851" s="24" t="str">
        <f t="shared" si="1007"/>
        <v/>
      </c>
      <c r="O1851" s="24" t="str">
        <f t="shared" si="1008"/>
        <v xml:space="preserve"> </v>
      </c>
      <c r="P1851" s="24">
        <f t="shared" si="1009"/>
        <v>0</v>
      </c>
      <c r="Q1851" s="25">
        <f t="shared" si="1010"/>
        <v>0</v>
      </c>
      <c r="R1851" s="26">
        <f t="shared" si="1011"/>
        <v>0</v>
      </c>
      <c r="S1851" s="24" t="str">
        <f t="shared" si="1012"/>
        <v/>
      </c>
      <c r="T1851" s="24" t="str">
        <f t="shared" si="1013"/>
        <v/>
      </c>
      <c r="U1851" s="24" t="str">
        <f t="shared" si="1014"/>
        <v/>
      </c>
      <c r="V1851" s="24" t="str">
        <f t="shared" si="1015"/>
        <v/>
      </c>
      <c r="W1851" s="24" t="str">
        <f t="shared" si="1016"/>
        <v/>
      </c>
      <c r="X1851" s="24" t="str">
        <f t="shared" si="1017"/>
        <v/>
      </c>
      <c r="Y1851" s="24" t="str">
        <f t="shared" si="1018"/>
        <v/>
      </c>
      <c r="Z1851" s="24" t="str">
        <f t="shared" si="1019"/>
        <v/>
      </c>
      <c r="AA1851" s="24" t="b">
        <f t="shared" si="1020"/>
        <v>0</v>
      </c>
      <c r="AB1851" s="34" t="str">
        <f t="shared" si="1021"/>
        <v/>
      </c>
      <c r="AC1851" s="34">
        <f t="shared" si="1022"/>
        <v>0</v>
      </c>
      <c r="AD1851" s="34">
        <f t="shared" si="1023"/>
        <v>0</v>
      </c>
      <c r="AE1851" s="34" t="str">
        <f t="shared" si="1024"/>
        <v xml:space="preserve"> 0</v>
      </c>
      <c r="AF1851" s="34">
        <f t="shared" si="1025"/>
        <v>0</v>
      </c>
      <c r="AG1851" s="34">
        <f t="shared" si="1026"/>
        <v>0</v>
      </c>
      <c r="AH1851" s="34" t="str">
        <f t="shared" si="1027"/>
        <v/>
      </c>
      <c r="AI1851" s="172" t="str">
        <f>IF(AJ1851&lt;&gt;"",MAX(AI$3:AI1850)+1,"")</f>
        <v/>
      </c>
      <c r="AJ1851" s="172" t="str">
        <f t="shared" si="1028"/>
        <v/>
      </c>
      <c r="AK1851" s="172" t="str">
        <f t="shared" si="1029"/>
        <v/>
      </c>
      <c r="AL1851" s="172" t="str">
        <f t="shared" si="1030"/>
        <v/>
      </c>
      <c r="AM1851" s="172" t="str">
        <f>IF(AN1851&lt;&gt;"",MAX(AM$3:AM1850)+1,"")</f>
        <v/>
      </c>
      <c r="AN1851" s="172" t="str">
        <f t="shared" si="1031"/>
        <v/>
      </c>
      <c r="AO1851" s="172" t="str">
        <f t="shared" si="1032"/>
        <v/>
      </c>
      <c r="AP1851" s="172" t="str">
        <f t="shared" si="1033"/>
        <v/>
      </c>
      <c r="AQ1851" s="172" t="str">
        <f t="shared" si="1034"/>
        <v/>
      </c>
      <c r="AR1851" s="172" t="str">
        <f>Table1[[#This Row],[Sex ]]&amp;Table1[[#This Row],[Month]]</f>
        <v/>
      </c>
    </row>
    <row r="1852" spans="2:44" x14ac:dyDescent="0.3">
      <c r="B1852" s="14"/>
      <c r="C1852" s="14"/>
      <c r="D1852" s="14"/>
      <c r="E1852" s="14"/>
      <c r="F1852" s="14"/>
      <c r="G1852" s="14"/>
      <c r="H1852" s="14"/>
      <c r="I1852" s="14"/>
      <c r="J1852" s="14"/>
      <c r="K1852" s="14"/>
      <c r="L1852" s="14"/>
      <c r="M1852" s="24" t="str">
        <f t="shared" si="1006"/>
        <v/>
      </c>
      <c r="N1852" s="24" t="str">
        <f t="shared" si="1007"/>
        <v/>
      </c>
      <c r="O1852" s="24" t="str">
        <f t="shared" si="1008"/>
        <v xml:space="preserve"> </v>
      </c>
      <c r="P1852" s="24">
        <f t="shared" si="1009"/>
        <v>0</v>
      </c>
      <c r="Q1852" s="25">
        <f t="shared" si="1010"/>
        <v>0</v>
      </c>
      <c r="R1852" s="26">
        <f t="shared" si="1011"/>
        <v>0</v>
      </c>
      <c r="S1852" s="24" t="str">
        <f t="shared" si="1012"/>
        <v/>
      </c>
      <c r="T1852" s="24" t="str">
        <f t="shared" si="1013"/>
        <v/>
      </c>
      <c r="U1852" s="24" t="str">
        <f t="shared" si="1014"/>
        <v/>
      </c>
      <c r="V1852" s="24" t="str">
        <f t="shared" si="1015"/>
        <v/>
      </c>
      <c r="W1852" s="24" t="str">
        <f t="shared" si="1016"/>
        <v/>
      </c>
      <c r="X1852" s="24" t="str">
        <f t="shared" si="1017"/>
        <v/>
      </c>
      <c r="Y1852" s="24" t="str">
        <f t="shared" si="1018"/>
        <v/>
      </c>
      <c r="Z1852" s="24" t="str">
        <f t="shared" si="1019"/>
        <v/>
      </c>
      <c r="AA1852" s="24" t="b">
        <f t="shared" si="1020"/>
        <v>0</v>
      </c>
      <c r="AB1852" s="34" t="str">
        <f t="shared" si="1021"/>
        <v/>
      </c>
      <c r="AC1852" s="34">
        <f t="shared" si="1022"/>
        <v>0</v>
      </c>
      <c r="AD1852" s="34">
        <f t="shared" si="1023"/>
        <v>0</v>
      </c>
      <c r="AE1852" s="34" t="str">
        <f t="shared" si="1024"/>
        <v xml:space="preserve"> 0</v>
      </c>
      <c r="AF1852" s="34">
        <f t="shared" si="1025"/>
        <v>0</v>
      </c>
      <c r="AG1852" s="34">
        <f t="shared" si="1026"/>
        <v>0</v>
      </c>
      <c r="AH1852" s="34" t="str">
        <f t="shared" si="1027"/>
        <v/>
      </c>
      <c r="AI1852" s="172" t="str">
        <f>IF(AJ1852&lt;&gt;"",MAX(AI$3:AI1851)+1,"")</f>
        <v/>
      </c>
      <c r="AJ1852" s="172" t="str">
        <f t="shared" si="1028"/>
        <v/>
      </c>
      <c r="AK1852" s="172" t="str">
        <f t="shared" si="1029"/>
        <v/>
      </c>
      <c r="AL1852" s="172" t="str">
        <f t="shared" si="1030"/>
        <v/>
      </c>
      <c r="AM1852" s="172" t="str">
        <f>IF(AN1852&lt;&gt;"",MAX(AM$3:AM1851)+1,"")</f>
        <v/>
      </c>
      <c r="AN1852" s="172" t="str">
        <f t="shared" si="1031"/>
        <v/>
      </c>
      <c r="AO1852" s="172" t="str">
        <f t="shared" si="1032"/>
        <v/>
      </c>
      <c r="AP1852" s="172" t="str">
        <f t="shared" si="1033"/>
        <v/>
      </c>
      <c r="AQ1852" s="172" t="str">
        <f t="shared" si="1034"/>
        <v/>
      </c>
      <c r="AR1852" s="172" t="str">
        <f>Table1[[#This Row],[Sex ]]&amp;Table1[[#This Row],[Month]]</f>
        <v/>
      </c>
    </row>
    <row r="1853" spans="2:44" x14ac:dyDescent="0.3">
      <c r="B1853" s="14"/>
      <c r="C1853" s="14"/>
      <c r="D1853" s="14"/>
      <c r="E1853" s="14"/>
      <c r="F1853" s="14"/>
      <c r="G1853" s="14"/>
      <c r="H1853" s="14"/>
      <c r="I1853" s="14"/>
      <c r="J1853" s="14"/>
      <c r="K1853" s="14"/>
      <c r="L1853" s="14"/>
      <c r="M1853" s="24" t="str">
        <f t="shared" si="1006"/>
        <v/>
      </c>
      <c r="N1853" s="24" t="str">
        <f t="shared" si="1007"/>
        <v/>
      </c>
      <c r="O1853" s="24" t="str">
        <f t="shared" si="1008"/>
        <v xml:space="preserve"> </v>
      </c>
      <c r="P1853" s="24">
        <f t="shared" si="1009"/>
        <v>0</v>
      </c>
      <c r="Q1853" s="25">
        <f t="shared" si="1010"/>
        <v>0</v>
      </c>
      <c r="R1853" s="26">
        <f t="shared" si="1011"/>
        <v>0</v>
      </c>
      <c r="S1853" s="24" t="str">
        <f t="shared" si="1012"/>
        <v/>
      </c>
      <c r="T1853" s="24" t="str">
        <f t="shared" si="1013"/>
        <v/>
      </c>
      <c r="U1853" s="24" t="str">
        <f t="shared" si="1014"/>
        <v/>
      </c>
      <c r="V1853" s="24" t="str">
        <f t="shared" si="1015"/>
        <v/>
      </c>
      <c r="W1853" s="24" t="str">
        <f t="shared" si="1016"/>
        <v/>
      </c>
      <c r="X1853" s="24" t="str">
        <f t="shared" si="1017"/>
        <v/>
      </c>
      <c r="Y1853" s="24" t="str">
        <f t="shared" si="1018"/>
        <v/>
      </c>
      <c r="Z1853" s="24" t="str">
        <f t="shared" si="1019"/>
        <v/>
      </c>
      <c r="AA1853" s="24" t="b">
        <f t="shared" si="1020"/>
        <v>0</v>
      </c>
      <c r="AB1853" s="34" t="str">
        <f t="shared" si="1021"/>
        <v/>
      </c>
      <c r="AC1853" s="34">
        <f t="shared" si="1022"/>
        <v>0</v>
      </c>
      <c r="AD1853" s="34">
        <f t="shared" si="1023"/>
        <v>0</v>
      </c>
      <c r="AE1853" s="34" t="str">
        <f t="shared" si="1024"/>
        <v xml:space="preserve"> 0</v>
      </c>
      <c r="AF1853" s="34">
        <f t="shared" si="1025"/>
        <v>0</v>
      </c>
      <c r="AG1853" s="34">
        <f t="shared" si="1026"/>
        <v>0</v>
      </c>
      <c r="AH1853" s="34" t="str">
        <f t="shared" si="1027"/>
        <v/>
      </c>
      <c r="AI1853" s="172" t="str">
        <f>IF(AJ1853&lt;&gt;"",MAX(AI$3:AI1852)+1,"")</f>
        <v/>
      </c>
      <c r="AJ1853" s="172" t="str">
        <f t="shared" si="1028"/>
        <v/>
      </c>
      <c r="AK1853" s="172" t="str">
        <f t="shared" si="1029"/>
        <v/>
      </c>
      <c r="AL1853" s="172" t="str">
        <f t="shared" si="1030"/>
        <v/>
      </c>
      <c r="AM1853" s="172" t="str">
        <f>IF(AN1853&lt;&gt;"",MAX(AM$3:AM1852)+1,"")</f>
        <v/>
      </c>
      <c r="AN1853" s="172" t="str">
        <f t="shared" si="1031"/>
        <v/>
      </c>
      <c r="AO1853" s="172" t="str">
        <f t="shared" si="1032"/>
        <v/>
      </c>
      <c r="AP1853" s="172" t="str">
        <f t="shared" si="1033"/>
        <v/>
      </c>
      <c r="AQ1853" s="172" t="str">
        <f t="shared" si="1034"/>
        <v/>
      </c>
      <c r="AR1853" s="172" t="str">
        <f>Table1[[#This Row],[Sex ]]&amp;Table1[[#This Row],[Month]]</f>
        <v/>
      </c>
    </row>
    <row r="1854" spans="2:44" x14ac:dyDescent="0.3">
      <c r="B1854" s="14"/>
      <c r="C1854" s="14"/>
      <c r="D1854" s="14"/>
      <c r="E1854" s="14"/>
      <c r="F1854" s="14"/>
      <c r="G1854" s="14"/>
      <c r="H1854" s="14"/>
      <c r="I1854" s="14"/>
      <c r="J1854" s="14"/>
      <c r="K1854" s="14"/>
      <c r="L1854" s="14"/>
      <c r="M1854" s="24" t="str">
        <f t="shared" si="1006"/>
        <v/>
      </c>
      <c r="N1854" s="24" t="str">
        <f t="shared" si="1007"/>
        <v/>
      </c>
      <c r="O1854" s="24" t="str">
        <f t="shared" si="1008"/>
        <v xml:space="preserve"> </v>
      </c>
      <c r="P1854" s="24">
        <f t="shared" si="1009"/>
        <v>0</v>
      </c>
      <c r="Q1854" s="25">
        <f t="shared" si="1010"/>
        <v>0</v>
      </c>
      <c r="R1854" s="26">
        <f t="shared" si="1011"/>
        <v>0</v>
      </c>
      <c r="S1854" s="24" t="str">
        <f t="shared" si="1012"/>
        <v/>
      </c>
      <c r="T1854" s="24" t="str">
        <f t="shared" si="1013"/>
        <v/>
      </c>
      <c r="U1854" s="24" t="str">
        <f t="shared" si="1014"/>
        <v/>
      </c>
      <c r="V1854" s="24" t="str">
        <f t="shared" si="1015"/>
        <v/>
      </c>
      <c r="W1854" s="24" t="str">
        <f t="shared" si="1016"/>
        <v/>
      </c>
      <c r="X1854" s="24" t="str">
        <f t="shared" si="1017"/>
        <v/>
      </c>
      <c r="Y1854" s="24" t="str">
        <f t="shared" si="1018"/>
        <v/>
      </c>
      <c r="Z1854" s="24" t="str">
        <f t="shared" si="1019"/>
        <v/>
      </c>
      <c r="AA1854" s="24" t="b">
        <f t="shared" si="1020"/>
        <v>0</v>
      </c>
      <c r="AB1854" s="34" t="str">
        <f t="shared" si="1021"/>
        <v/>
      </c>
      <c r="AC1854" s="34">
        <f t="shared" si="1022"/>
        <v>0</v>
      </c>
      <c r="AD1854" s="34">
        <f t="shared" si="1023"/>
        <v>0</v>
      </c>
      <c r="AE1854" s="34" t="str">
        <f t="shared" si="1024"/>
        <v xml:space="preserve"> 0</v>
      </c>
      <c r="AF1854" s="34">
        <f t="shared" si="1025"/>
        <v>0</v>
      </c>
      <c r="AG1854" s="34">
        <f t="shared" si="1026"/>
        <v>0</v>
      </c>
      <c r="AH1854" s="34" t="str">
        <f t="shared" si="1027"/>
        <v/>
      </c>
      <c r="AI1854" s="172" t="str">
        <f>IF(AJ1854&lt;&gt;"",MAX(AI$3:AI1853)+1,"")</f>
        <v/>
      </c>
      <c r="AJ1854" s="172" t="str">
        <f t="shared" si="1028"/>
        <v/>
      </c>
      <c r="AK1854" s="172" t="str">
        <f t="shared" si="1029"/>
        <v/>
      </c>
      <c r="AL1854" s="172" t="str">
        <f t="shared" si="1030"/>
        <v/>
      </c>
      <c r="AM1854" s="172" t="str">
        <f>IF(AN1854&lt;&gt;"",MAX(AM$3:AM1853)+1,"")</f>
        <v/>
      </c>
      <c r="AN1854" s="172" t="str">
        <f t="shared" si="1031"/>
        <v/>
      </c>
      <c r="AO1854" s="172" t="str">
        <f t="shared" si="1032"/>
        <v/>
      </c>
      <c r="AP1854" s="172" t="str">
        <f t="shared" si="1033"/>
        <v/>
      </c>
      <c r="AQ1854" s="172" t="str">
        <f t="shared" si="1034"/>
        <v/>
      </c>
      <c r="AR1854" s="172" t="str">
        <f>Table1[[#This Row],[Sex ]]&amp;Table1[[#This Row],[Month]]</f>
        <v/>
      </c>
    </row>
    <row r="1855" spans="2:44" x14ac:dyDescent="0.3">
      <c r="B1855" s="14"/>
      <c r="C1855" s="14"/>
      <c r="D1855" s="14"/>
      <c r="E1855" s="14"/>
      <c r="F1855" s="14"/>
      <c r="G1855" s="14"/>
      <c r="H1855" s="14"/>
      <c r="I1855" s="14"/>
      <c r="J1855" s="14"/>
      <c r="K1855" s="14"/>
      <c r="L1855" s="14"/>
      <c r="M1855" s="24" t="str">
        <f t="shared" si="1006"/>
        <v/>
      </c>
      <c r="N1855" s="24" t="str">
        <f t="shared" si="1007"/>
        <v/>
      </c>
      <c r="O1855" s="24" t="str">
        <f t="shared" si="1008"/>
        <v xml:space="preserve"> </v>
      </c>
      <c r="P1855" s="24">
        <f t="shared" si="1009"/>
        <v>0</v>
      </c>
      <c r="Q1855" s="25">
        <f t="shared" si="1010"/>
        <v>0</v>
      </c>
      <c r="R1855" s="26">
        <f t="shared" si="1011"/>
        <v>0</v>
      </c>
      <c r="S1855" s="24" t="str">
        <f t="shared" si="1012"/>
        <v/>
      </c>
      <c r="T1855" s="24" t="str">
        <f t="shared" si="1013"/>
        <v/>
      </c>
      <c r="U1855" s="24" t="str">
        <f t="shared" si="1014"/>
        <v/>
      </c>
      <c r="V1855" s="24" t="str">
        <f t="shared" si="1015"/>
        <v/>
      </c>
      <c r="W1855" s="24" t="str">
        <f t="shared" si="1016"/>
        <v/>
      </c>
      <c r="X1855" s="24" t="str">
        <f t="shared" si="1017"/>
        <v/>
      </c>
      <c r="Y1855" s="24" t="str">
        <f t="shared" si="1018"/>
        <v/>
      </c>
      <c r="Z1855" s="24" t="str">
        <f t="shared" si="1019"/>
        <v/>
      </c>
      <c r="AA1855" s="24" t="b">
        <f t="shared" si="1020"/>
        <v>0</v>
      </c>
      <c r="AB1855" s="34" t="str">
        <f t="shared" si="1021"/>
        <v/>
      </c>
      <c r="AC1855" s="34">
        <f t="shared" si="1022"/>
        <v>0</v>
      </c>
      <c r="AD1855" s="34">
        <f t="shared" si="1023"/>
        <v>0</v>
      </c>
      <c r="AE1855" s="34" t="str">
        <f t="shared" si="1024"/>
        <v xml:space="preserve"> 0</v>
      </c>
      <c r="AF1855" s="34">
        <f t="shared" si="1025"/>
        <v>0</v>
      </c>
      <c r="AG1855" s="34">
        <f t="shared" si="1026"/>
        <v>0</v>
      </c>
      <c r="AH1855" s="34" t="str">
        <f t="shared" si="1027"/>
        <v/>
      </c>
      <c r="AI1855" s="172" t="str">
        <f>IF(AJ1855&lt;&gt;"",MAX(AI$3:AI1854)+1,"")</f>
        <v/>
      </c>
      <c r="AJ1855" s="172" t="str">
        <f t="shared" si="1028"/>
        <v/>
      </c>
      <c r="AK1855" s="172" t="str">
        <f t="shared" si="1029"/>
        <v/>
      </c>
      <c r="AL1855" s="172" t="str">
        <f t="shared" si="1030"/>
        <v/>
      </c>
      <c r="AM1855" s="172" t="str">
        <f>IF(AN1855&lt;&gt;"",MAX(AM$3:AM1854)+1,"")</f>
        <v/>
      </c>
      <c r="AN1855" s="172" t="str">
        <f t="shared" si="1031"/>
        <v/>
      </c>
      <c r="AO1855" s="172" t="str">
        <f t="shared" si="1032"/>
        <v/>
      </c>
      <c r="AP1855" s="172" t="str">
        <f t="shared" si="1033"/>
        <v/>
      </c>
      <c r="AQ1855" s="172" t="str">
        <f t="shared" si="1034"/>
        <v/>
      </c>
      <c r="AR1855" s="172" t="str">
        <f>Table1[[#This Row],[Sex ]]&amp;Table1[[#This Row],[Month]]</f>
        <v/>
      </c>
    </row>
    <row r="1856" spans="2:44" x14ac:dyDescent="0.3">
      <c r="B1856" s="14"/>
      <c r="C1856" s="14"/>
      <c r="D1856" s="14"/>
      <c r="E1856" s="14"/>
      <c r="F1856" s="14"/>
      <c r="G1856" s="14"/>
      <c r="H1856" s="14"/>
      <c r="I1856" s="14"/>
      <c r="J1856" s="14"/>
      <c r="K1856" s="14"/>
      <c r="L1856" s="14"/>
      <c r="M1856" s="24" t="str">
        <f t="shared" si="1006"/>
        <v/>
      </c>
      <c r="N1856" s="24" t="str">
        <f t="shared" si="1007"/>
        <v/>
      </c>
      <c r="O1856" s="24" t="str">
        <f t="shared" si="1008"/>
        <v xml:space="preserve"> </v>
      </c>
      <c r="P1856" s="24">
        <f t="shared" si="1009"/>
        <v>0</v>
      </c>
      <c r="Q1856" s="25">
        <f t="shared" si="1010"/>
        <v>0</v>
      </c>
      <c r="R1856" s="26">
        <f t="shared" si="1011"/>
        <v>0</v>
      </c>
      <c r="S1856" s="24" t="str">
        <f t="shared" si="1012"/>
        <v/>
      </c>
      <c r="T1856" s="24" t="str">
        <f t="shared" si="1013"/>
        <v/>
      </c>
      <c r="U1856" s="24" t="str">
        <f t="shared" si="1014"/>
        <v/>
      </c>
      <c r="V1856" s="24" t="str">
        <f t="shared" si="1015"/>
        <v/>
      </c>
      <c r="W1856" s="24" t="str">
        <f t="shared" si="1016"/>
        <v/>
      </c>
      <c r="X1856" s="24" t="str">
        <f t="shared" si="1017"/>
        <v/>
      </c>
      <c r="Y1856" s="24" t="str">
        <f t="shared" si="1018"/>
        <v/>
      </c>
      <c r="Z1856" s="24" t="str">
        <f t="shared" si="1019"/>
        <v/>
      </c>
      <c r="AA1856" s="24" t="b">
        <f t="shared" si="1020"/>
        <v>0</v>
      </c>
      <c r="AB1856" s="34" t="str">
        <f t="shared" si="1021"/>
        <v/>
      </c>
      <c r="AC1856" s="34">
        <f t="shared" si="1022"/>
        <v>0</v>
      </c>
      <c r="AD1856" s="34">
        <f t="shared" si="1023"/>
        <v>0</v>
      </c>
      <c r="AE1856" s="34" t="str">
        <f t="shared" si="1024"/>
        <v xml:space="preserve"> 0</v>
      </c>
      <c r="AF1856" s="34">
        <f t="shared" si="1025"/>
        <v>0</v>
      </c>
      <c r="AG1856" s="34">
        <f t="shared" si="1026"/>
        <v>0</v>
      </c>
      <c r="AH1856" s="34" t="str">
        <f t="shared" si="1027"/>
        <v/>
      </c>
      <c r="AI1856" s="172" t="str">
        <f>IF(AJ1856&lt;&gt;"",MAX(AI$3:AI1855)+1,"")</f>
        <v/>
      </c>
      <c r="AJ1856" s="172" t="str">
        <f t="shared" si="1028"/>
        <v/>
      </c>
      <c r="AK1856" s="172" t="str">
        <f t="shared" si="1029"/>
        <v/>
      </c>
      <c r="AL1856" s="172" t="str">
        <f t="shared" si="1030"/>
        <v/>
      </c>
      <c r="AM1856" s="172" t="str">
        <f>IF(AN1856&lt;&gt;"",MAX(AM$3:AM1855)+1,"")</f>
        <v/>
      </c>
      <c r="AN1856" s="172" t="str">
        <f t="shared" si="1031"/>
        <v/>
      </c>
      <c r="AO1856" s="172" t="str">
        <f t="shared" si="1032"/>
        <v/>
      </c>
      <c r="AP1856" s="172" t="str">
        <f t="shared" si="1033"/>
        <v/>
      </c>
      <c r="AQ1856" s="172" t="str">
        <f t="shared" si="1034"/>
        <v/>
      </c>
      <c r="AR1856" s="172" t="str">
        <f>Table1[[#This Row],[Sex ]]&amp;Table1[[#This Row],[Month]]</f>
        <v/>
      </c>
    </row>
    <row r="1857" spans="2:44" x14ac:dyDescent="0.3">
      <c r="B1857" s="14"/>
      <c r="C1857" s="14"/>
      <c r="D1857" s="14"/>
      <c r="E1857" s="14"/>
      <c r="F1857" s="14"/>
      <c r="G1857" s="14"/>
      <c r="H1857" s="14"/>
      <c r="I1857" s="14"/>
      <c r="J1857" s="14"/>
      <c r="K1857" s="14"/>
      <c r="L1857" s="14"/>
      <c r="M1857" s="24" t="str">
        <f t="shared" si="1006"/>
        <v/>
      </c>
      <c r="N1857" s="24" t="str">
        <f t="shared" si="1007"/>
        <v/>
      </c>
      <c r="O1857" s="24" t="str">
        <f t="shared" si="1008"/>
        <v xml:space="preserve"> </v>
      </c>
      <c r="P1857" s="24">
        <f t="shared" si="1009"/>
        <v>0</v>
      </c>
      <c r="Q1857" s="25">
        <f t="shared" si="1010"/>
        <v>0</v>
      </c>
      <c r="R1857" s="26">
        <f t="shared" si="1011"/>
        <v>0</v>
      </c>
      <c r="S1857" s="24" t="str">
        <f t="shared" si="1012"/>
        <v/>
      </c>
      <c r="T1857" s="24" t="str">
        <f t="shared" si="1013"/>
        <v/>
      </c>
      <c r="U1857" s="24" t="str">
        <f t="shared" si="1014"/>
        <v/>
      </c>
      <c r="V1857" s="24" t="str">
        <f t="shared" si="1015"/>
        <v/>
      </c>
      <c r="W1857" s="24" t="str">
        <f t="shared" si="1016"/>
        <v/>
      </c>
      <c r="X1857" s="24" t="str">
        <f t="shared" si="1017"/>
        <v/>
      </c>
      <c r="Y1857" s="24" t="str">
        <f t="shared" si="1018"/>
        <v/>
      </c>
      <c r="Z1857" s="24" t="str">
        <f t="shared" si="1019"/>
        <v/>
      </c>
      <c r="AA1857" s="24" t="b">
        <f t="shared" si="1020"/>
        <v>0</v>
      </c>
      <c r="AB1857" s="34" t="str">
        <f t="shared" si="1021"/>
        <v/>
      </c>
      <c r="AC1857" s="34">
        <f t="shared" si="1022"/>
        <v>0</v>
      </c>
      <c r="AD1857" s="34">
        <f t="shared" si="1023"/>
        <v>0</v>
      </c>
      <c r="AE1857" s="34" t="str">
        <f t="shared" si="1024"/>
        <v xml:space="preserve"> 0</v>
      </c>
      <c r="AF1857" s="34">
        <f t="shared" si="1025"/>
        <v>0</v>
      </c>
      <c r="AG1857" s="34">
        <f t="shared" si="1026"/>
        <v>0</v>
      </c>
      <c r="AH1857" s="34" t="str">
        <f t="shared" si="1027"/>
        <v/>
      </c>
      <c r="AI1857" s="172" t="str">
        <f>IF(AJ1857&lt;&gt;"",MAX(AI$3:AI1856)+1,"")</f>
        <v/>
      </c>
      <c r="AJ1857" s="172" t="str">
        <f t="shared" si="1028"/>
        <v/>
      </c>
      <c r="AK1857" s="172" t="str">
        <f t="shared" si="1029"/>
        <v/>
      </c>
      <c r="AL1857" s="172" t="str">
        <f t="shared" si="1030"/>
        <v/>
      </c>
      <c r="AM1857" s="172" t="str">
        <f>IF(AN1857&lt;&gt;"",MAX(AM$3:AM1856)+1,"")</f>
        <v/>
      </c>
      <c r="AN1857" s="172" t="str">
        <f t="shared" si="1031"/>
        <v/>
      </c>
      <c r="AO1857" s="172" t="str">
        <f t="shared" si="1032"/>
        <v/>
      </c>
      <c r="AP1857" s="172" t="str">
        <f t="shared" si="1033"/>
        <v/>
      </c>
      <c r="AQ1857" s="172" t="str">
        <f t="shared" si="1034"/>
        <v/>
      </c>
      <c r="AR1857" s="172" t="str">
        <f>Table1[[#This Row],[Sex ]]&amp;Table1[[#This Row],[Month]]</f>
        <v/>
      </c>
    </row>
    <row r="1858" spans="2:44" x14ac:dyDescent="0.3">
      <c r="B1858" s="14"/>
      <c r="C1858" s="14"/>
      <c r="D1858" s="14"/>
      <c r="E1858" s="14"/>
      <c r="F1858" s="14"/>
      <c r="G1858" s="14"/>
      <c r="H1858" s="14"/>
      <c r="I1858" s="14"/>
      <c r="J1858" s="14"/>
      <c r="K1858" s="14"/>
      <c r="L1858" s="14"/>
      <c r="M1858" s="24" t="str">
        <f t="shared" si="1006"/>
        <v/>
      </c>
      <c r="N1858" s="24" t="str">
        <f t="shared" si="1007"/>
        <v/>
      </c>
      <c r="O1858" s="24" t="str">
        <f t="shared" si="1008"/>
        <v xml:space="preserve"> </v>
      </c>
      <c r="P1858" s="24">
        <f t="shared" si="1009"/>
        <v>0</v>
      </c>
      <c r="Q1858" s="25">
        <f t="shared" si="1010"/>
        <v>0</v>
      </c>
      <c r="R1858" s="26">
        <f t="shared" si="1011"/>
        <v>0</v>
      </c>
      <c r="S1858" s="24" t="str">
        <f t="shared" si="1012"/>
        <v/>
      </c>
      <c r="T1858" s="24" t="str">
        <f t="shared" si="1013"/>
        <v/>
      </c>
      <c r="U1858" s="24" t="str">
        <f t="shared" si="1014"/>
        <v/>
      </c>
      <c r="V1858" s="24" t="str">
        <f t="shared" si="1015"/>
        <v/>
      </c>
      <c r="W1858" s="24" t="str">
        <f t="shared" si="1016"/>
        <v/>
      </c>
      <c r="X1858" s="24" t="str">
        <f t="shared" si="1017"/>
        <v/>
      </c>
      <c r="Y1858" s="24" t="str">
        <f t="shared" si="1018"/>
        <v/>
      </c>
      <c r="Z1858" s="24" t="str">
        <f t="shared" si="1019"/>
        <v/>
      </c>
      <c r="AA1858" s="24" t="b">
        <f t="shared" si="1020"/>
        <v>0</v>
      </c>
      <c r="AB1858" s="34" t="str">
        <f t="shared" si="1021"/>
        <v/>
      </c>
      <c r="AC1858" s="34">
        <f t="shared" si="1022"/>
        <v>0</v>
      </c>
      <c r="AD1858" s="34">
        <f t="shared" si="1023"/>
        <v>0</v>
      </c>
      <c r="AE1858" s="34" t="str">
        <f t="shared" si="1024"/>
        <v xml:space="preserve"> 0</v>
      </c>
      <c r="AF1858" s="34">
        <f t="shared" si="1025"/>
        <v>0</v>
      </c>
      <c r="AG1858" s="34">
        <f t="shared" si="1026"/>
        <v>0</v>
      </c>
      <c r="AH1858" s="34" t="str">
        <f t="shared" si="1027"/>
        <v/>
      </c>
      <c r="AI1858" s="172" t="str">
        <f>IF(AJ1858&lt;&gt;"",MAX(AI$3:AI1857)+1,"")</f>
        <v/>
      </c>
      <c r="AJ1858" s="172" t="str">
        <f t="shared" si="1028"/>
        <v/>
      </c>
      <c r="AK1858" s="172" t="str">
        <f t="shared" si="1029"/>
        <v/>
      </c>
      <c r="AL1858" s="172" t="str">
        <f t="shared" si="1030"/>
        <v/>
      </c>
      <c r="AM1858" s="172" t="str">
        <f>IF(AN1858&lt;&gt;"",MAX(AM$3:AM1857)+1,"")</f>
        <v/>
      </c>
      <c r="AN1858" s="172" t="str">
        <f t="shared" si="1031"/>
        <v/>
      </c>
      <c r="AO1858" s="172" t="str">
        <f t="shared" si="1032"/>
        <v/>
      </c>
      <c r="AP1858" s="172" t="str">
        <f t="shared" si="1033"/>
        <v/>
      </c>
      <c r="AQ1858" s="172" t="str">
        <f t="shared" si="1034"/>
        <v/>
      </c>
      <c r="AR1858" s="172" t="str">
        <f>Table1[[#This Row],[Sex ]]&amp;Table1[[#This Row],[Month]]</f>
        <v/>
      </c>
    </row>
    <row r="1859" spans="2:44" x14ac:dyDescent="0.3">
      <c r="B1859" s="14"/>
      <c r="C1859" s="14"/>
      <c r="D1859" s="14"/>
      <c r="E1859" s="14"/>
      <c r="F1859" s="14"/>
      <c r="G1859" s="14"/>
      <c r="H1859" s="14"/>
      <c r="I1859" s="14"/>
      <c r="J1859" s="14"/>
      <c r="K1859" s="14"/>
      <c r="L1859" s="14"/>
      <c r="M1859" s="24" t="str">
        <f t="shared" si="1006"/>
        <v/>
      </c>
      <c r="N1859" s="24" t="str">
        <f t="shared" si="1007"/>
        <v/>
      </c>
      <c r="O1859" s="24" t="str">
        <f t="shared" si="1008"/>
        <v xml:space="preserve"> </v>
      </c>
      <c r="P1859" s="24">
        <f t="shared" si="1009"/>
        <v>0</v>
      </c>
      <c r="Q1859" s="25">
        <f t="shared" si="1010"/>
        <v>0</v>
      </c>
      <c r="R1859" s="26">
        <f t="shared" si="1011"/>
        <v>0</v>
      </c>
      <c r="S1859" s="24" t="str">
        <f t="shared" si="1012"/>
        <v/>
      </c>
      <c r="T1859" s="24" t="str">
        <f t="shared" si="1013"/>
        <v/>
      </c>
      <c r="U1859" s="24" t="str">
        <f t="shared" si="1014"/>
        <v/>
      </c>
      <c r="V1859" s="24" t="str">
        <f t="shared" si="1015"/>
        <v/>
      </c>
      <c r="W1859" s="24" t="str">
        <f t="shared" si="1016"/>
        <v/>
      </c>
      <c r="X1859" s="24" t="str">
        <f t="shared" si="1017"/>
        <v/>
      </c>
      <c r="Y1859" s="24" t="str">
        <f t="shared" si="1018"/>
        <v/>
      </c>
      <c r="Z1859" s="24" t="str">
        <f t="shared" si="1019"/>
        <v/>
      </c>
      <c r="AA1859" s="24" t="b">
        <f t="shared" si="1020"/>
        <v>0</v>
      </c>
      <c r="AB1859" s="34" t="str">
        <f t="shared" si="1021"/>
        <v/>
      </c>
      <c r="AC1859" s="34">
        <f t="shared" si="1022"/>
        <v>0</v>
      </c>
      <c r="AD1859" s="34">
        <f t="shared" si="1023"/>
        <v>0</v>
      </c>
      <c r="AE1859" s="34" t="str">
        <f t="shared" si="1024"/>
        <v xml:space="preserve"> 0</v>
      </c>
      <c r="AF1859" s="34">
        <f t="shared" si="1025"/>
        <v>0</v>
      </c>
      <c r="AG1859" s="34">
        <f t="shared" si="1026"/>
        <v>0</v>
      </c>
      <c r="AH1859" s="34" t="str">
        <f t="shared" si="1027"/>
        <v/>
      </c>
      <c r="AI1859" s="172" t="str">
        <f>IF(AJ1859&lt;&gt;"",MAX(AI$3:AI1858)+1,"")</f>
        <v/>
      </c>
      <c r="AJ1859" s="172" t="str">
        <f t="shared" si="1028"/>
        <v/>
      </c>
      <c r="AK1859" s="172" t="str">
        <f t="shared" si="1029"/>
        <v/>
      </c>
      <c r="AL1859" s="172" t="str">
        <f t="shared" si="1030"/>
        <v/>
      </c>
      <c r="AM1859" s="172" t="str">
        <f>IF(AN1859&lt;&gt;"",MAX(AM$3:AM1858)+1,"")</f>
        <v/>
      </c>
      <c r="AN1859" s="172" t="str">
        <f t="shared" si="1031"/>
        <v/>
      </c>
      <c r="AO1859" s="172" t="str">
        <f t="shared" si="1032"/>
        <v/>
      </c>
      <c r="AP1859" s="172" t="str">
        <f t="shared" si="1033"/>
        <v/>
      </c>
      <c r="AQ1859" s="172" t="str">
        <f t="shared" si="1034"/>
        <v/>
      </c>
      <c r="AR1859" s="172" t="str">
        <f>Table1[[#This Row],[Sex ]]&amp;Table1[[#This Row],[Month]]</f>
        <v/>
      </c>
    </row>
    <row r="1860" spans="2:44" x14ac:dyDescent="0.3">
      <c r="B1860" s="14"/>
      <c r="C1860" s="14"/>
      <c r="D1860" s="14"/>
      <c r="E1860" s="14"/>
      <c r="F1860" s="14"/>
      <c r="G1860" s="14"/>
      <c r="H1860" s="14"/>
      <c r="I1860" s="14"/>
      <c r="J1860" s="14"/>
      <c r="K1860" s="14"/>
      <c r="L1860" s="14"/>
      <c r="M1860" s="24" t="str">
        <f t="shared" si="1006"/>
        <v/>
      </c>
      <c r="N1860" s="24" t="str">
        <f t="shared" si="1007"/>
        <v/>
      </c>
      <c r="O1860" s="24" t="str">
        <f t="shared" si="1008"/>
        <v xml:space="preserve"> </v>
      </c>
      <c r="P1860" s="24">
        <f t="shared" si="1009"/>
        <v>0</v>
      </c>
      <c r="Q1860" s="25">
        <f t="shared" si="1010"/>
        <v>0</v>
      </c>
      <c r="R1860" s="26">
        <f t="shared" si="1011"/>
        <v>0</v>
      </c>
      <c r="S1860" s="24" t="str">
        <f t="shared" si="1012"/>
        <v/>
      </c>
      <c r="T1860" s="24" t="str">
        <f t="shared" si="1013"/>
        <v/>
      </c>
      <c r="U1860" s="24" t="str">
        <f t="shared" si="1014"/>
        <v/>
      </c>
      <c r="V1860" s="24" t="str">
        <f t="shared" si="1015"/>
        <v/>
      </c>
      <c r="W1860" s="24" t="str">
        <f t="shared" si="1016"/>
        <v/>
      </c>
      <c r="X1860" s="24" t="str">
        <f t="shared" si="1017"/>
        <v/>
      </c>
      <c r="Y1860" s="24" t="str">
        <f t="shared" si="1018"/>
        <v/>
      </c>
      <c r="Z1860" s="24" t="str">
        <f t="shared" si="1019"/>
        <v/>
      </c>
      <c r="AA1860" s="24" t="b">
        <f t="shared" si="1020"/>
        <v>0</v>
      </c>
      <c r="AB1860" s="34" t="str">
        <f t="shared" si="1021"/>
        <v/>
      </c>
      <c r="AC1860" s="34">
        <f t="shared" si="1022"/>
        <v>0</v>
      </c>
      <c r="AD1860" s="34">
        <f t="shared" si="1023"/>
        <v>0</v>
      </c>
      <c r="AE1860" s="34" t="str">
        <f t="shared" si="1024"/>
        <v xml:space="preserve"> 0</v>
      </c>
      <c r="AF1860" s="34">
        <f t="shared" si="1025"/>
        <v>0</v>
      </c>
      <c r="AG1860" s="34">
        <f t="shared" si="1026"/>
        <v>0</v>
      </c>
      <c r="AH1860" s="34" t="str">
        <f t="shared" si="1027"/>
        <v/>
      </c>
      <c r="AI1860" s="172" t="str">
        <f>IF(AJ1860&lt;&gt;"",MAX(AI$3:AI1859)+1,"")</f>
        <v/>
      </c>
      <c r="AJ1860" s="172" t="str">
        <f t="shared" si="1028"/>
        <v/>
      </c>
      <c r="AK1860" s="172" t="str">
        <f t="shared" si="1029"/>
        <v/>
      </c>
      <c r="AL1860" s="172" t="str">
        <f t="shared" si="1030"/>
        <v/>
      </c>
      <c r="AM1860" s="172" t="str">
        <f>IF(AN1860&lt;&gt;"",MAX(AM$3:AM1859)+1,"")</f>
        <v/>
      </c>
      <c r="AN1860" s="172" t="str">
        <f t="shared" si="1031"/>
        <v/>
      </c>
      <c r="AO1860" s="172" t="str">
        <f t="shared" si="1032"/>
        <v/>
      </c>
      <c r="AP1860" s="172" t="str">
        <f t="shared" si="1033"/>
        <v/>
      </c>
      <c r="AQ1860" s="172" t="str">
        <f t="shared" si="1034"/>
        <v/>
      </c>
      <c r="AR1860" s="172" t="str">
        <f>Table1[[#This Row],[Sex ]]&amp;Table1[[#This Row],[Month]]</f>
        <v/>
      </c>
    </row>
    <row r="1861" spans="2:44" x14ac:dyDescent="0.3">
      <c r="B1861" s="14"/>
      <c r="C1861" s="14"/>
      <c r="D1861" s="14"/>
      <c r="E1861" s="14"/>
      <c r="F1861" s="14"/>
      <c r="G1861" s="14"/>
      <c r="H1861" s="14"/>
      <c r="I1861" s="14"/>
      <c r="J1861" s="14"/>
      <c r="K1861" s="14"/>
      <c r="L1861" s="14"/>
      <c r="M1861" s="24" t="str">
        <f t="shared" si="1006"/>
        <v/>
      </c>
      <c r="N1861" s="24" t="str">
        <f t="shared" si="1007"/>
        <v/>
      </c>
      <c r="O1861" s="24" t="str">
        <f t="shared" si="1008"/>
        <v xml:space="preserve"> </v>
      </c>
      <c r="P1861" s="24">
        <f t="shared" si="1009"/>
        <v>0</v>
      </c>
      <c r="Q1861" s="25">
        <f t="shared" si="1010"/>
        <v>0</v>
      </c>
      <c r="R1861" s="26">
        <f t="shared" si="1011"/>
        <v>0</v>
      </c>
      <c r="S1861" s="24" t="str">
        <f t="shared" si="1012"/>
        <v/>
      </c>
      <c r="T1861" s="24" t="str">
        <f t="shared" si="1013"/>
        <v/>
      </c>
      <c r="U1861" s="24" t="str">
        <f t="shared" si="1014"/>
        <v/>
      </c>
      <c r="V1861" s="24" t="str">
        <f t="shared" si="1015"/>
        <v/>
      </c>
      <c r="W1861" s="24" t="str">
        <f t="shared" si="1016"/>
        <v/>
      </c>
      <c r="X1861" s="24" t="str">
        <f t="shared" si="1017"/>
        <v/>
      </c>
      <c r="Y1861" s="24" t="str">
        <f t="shared" si="1018"/>
        <v/>
      </c>
      <c r="Z1861" s="24" t="str">
        <f t="shared" si="1019"/>
        <v/>
      </c>
      <c r="AA1861" s="24" t="b">
        <f t="shared" si="1020"/>
        <v>0</v>
      </c>
      <c r="AB1861" s="34" t="str">
        <f t="shared" si="1021"/>
        <v/>
      </c>
      <c r="AC1861" s="34">
        <f t="shared" si="1022"/>
        <v>0</v>
      </c>
      <c r="AD1861" s="34">
        <f t="shared" si="1023"/>
        <v>0</v>
      </c>
      <c r="AE1861" s="34" t="str">
        <f t="shared" si="1024"/>
        <v xml:space="preserve"> 0</v>
      </c>
      <c r="AF1861" s="34">
        <f t="shared" si="1025"/>
        <v>0</v>
      </c>
      <c r="AG1861" s="34">
        <f t="shared" si="1026"/>
        <v>0</v>
      </c>
      <c r="AH1861" s="34" t="str">
        <f t="shared" si="1027"/>
        <v/>
      </c>
      <c r="AI1861" s="172" t="str">
        <f>IF(AJ1861&lt;&gt;"",MAX(AI$3:AI1860)+1,"")</f>
        <v/>
      </c>
      <c r="AJ1861" s="172" t="str">
        <f t="shared" si="1028"/>
        <v/>
      </c>
      <c r="AK1861" s="172" t="str">
        <f t="shared" si="1029"/>
        <v/>
      </c>
      <c r="AL1861" s="172" t="str">
        <f t="shared" si="1030"/>
        <v/>
      </c>
      <c r="AM1861" s="172" t="str">
        <f>IF(AN1861&lt;&gt;"",MAX(AM$3:AM1860)+1,"")</f>
        <v/>
      </c>
      <c r="AN1861" s="172" t="str">
        <f t="shared" si="1031"/>
        <v/>
      </c>
      <c r="AO1861" s="172" t="str">
        <f t="shared" si="1032"/>
        <v/>
      </c>
      <c r="AP1861" s="172" t="str">
        <f t="shared" si="1033"/>
        <v/>
      </c>
      <c r="AQ1861" s="172" t="str">
        <f t="shared" si="1034"/>
        <v/>
      </c>
      <c r="AR1861" s="172" t="str">
        <f>Table1[[#This Row],[Sex ]]&amp;Table1[[#This Row],[Month]]</f>
        <v/>
      </c>
    </row>
    <row r="1862" spans="2:44" x14ac:dyDescent="0.3">
      <c r="B1862" s="14"/>
      <c r="C1862" s="14"/>
      <c r="D1862" s="14"/>
      <c r="E1862" s="14"/>
      <c r="F1862" s="14"/>
      <c r="G1862" s="14"/>
      <c r="H1862" s="14"/>
      <c r="I1862" s="14"/>
      <c r="J1862" s="14"/>
      <c r="K1862" s="14"/>
      <c r="L1862" s="14"/>
      <c r="M1862" s="24" t="str">
        <f t="shared" si="1006"/>
        <v/>
      </c>
      <c r="N1862" s="24" t="str">
        <f t="shared" si="1007"/>
        <v/>
      </c>
      <c r="O1862" s="24" t="str">
        <f t="shared" si="1008"/>
        <v xml:space="preserve"> </v>
      </c>
      <c r="P1862" s="24">
        <f t="shared" si="1009"/>
        <v>0</v>
      </c>
      <c r="Q1862" s="25">
        <f t="shared" si="1010"/>
        <v>0</v>
      </c>
      <c r="R1862" s="26">
        <f t="shared" si="1011"/>
        <v>0</v>
      </c>
      <c r="S1862" s="24" t="str">
        <f t="shared" si="1012"/>
        <v/>
      </c>
      <c r="T1862" s="24" t="str">
        <f t="shared" si="1013"/>
        <v/>
      </c>
      <c r="U1862" s="24" t="str">
        <f t="shared" si="1014"/>
        <v/>
      </c>
      <c r="V1862" s="24" t="str">
        <f t="shared" si="1015"/>
        <v/>
      </c>
      <c r="W1862" s="24" t="str">
        <f t="shared" si="1016"/>
        <v/>
      </c>
      <c r="X1862" s="24" t="str">
        <f t="shared" si="1017"/>
        <v/>
      </c>
      <c r="Y1862" s="24" t="str">
        <f t="shared" si="1018"/>
        <v/>
      </c>
      <c r="Z1862" s="24" t="str">
        <f t="shared" si="1019"/>
        <v/>
      </c>
      <c r="AA1862" s="24" t="b">
        <f t="shared" si="1020"/>
        <v>0</v>
      </c>
      <c r="AB1862" s="34" t="str">
        <f t="shared" si="1021"/>
        <v/>
      </c>
      <c r="AC1862" s="34">
        <f t="shared" si="1022"/>
        <v>0</v>
      </c>
      <c r="AD1862" s="34">
        <f t="shared" si="1023"/>
        <v>0</v>
      </c>
      <c r="AE1862" s="34" t="str">
        <f t="shared" si="1024"/>
        <v xml:space="preserve"> 0</v>
      </c>
      <c r="AF1862" s="34">
        <f t="shared" si="1025"/>
        <v>0</v>
      </c>
      <c r="AG1862" s="34">
        <f t="shared" si="1026"/>
        <v>0</v>
      </c>
      <c r="AH1862" s="34" t="str">
        <f t="shared" si="1027"/>
        <v/>
      </c>
      <c r="AI1862" s="172" t="str">
        <f>IF(AJ1862&lt;&gt;"",MAX(AI$3:AI1861)+1,"")</f>
        <v/>
      </c>
      <c r="AJ1862" s="172" t="str">
        <f t="shared" si="1028"/>
        <v/>
      </c>
      <c r="AK1862" s="172" t="str">
        <f t="shared" si="1029"/>
        <v/>
      </c>
      <c r="AL1862" s="172" t="str">
        <f t="shared" si="1030"/>
        <v/>
      </c>
      <c r="AM1862" s="172" t="str">
        <f>IF(AN1862&lt;&gt;"",MAX(AM$3:AM1861)+1,"")</f>
        <v/>
      </c>
      <c r="AN1862" s="172" t="str">
        <f t="shared" si="1031"/>
        <v/>
      </c>
      <c r="AO1862" s="172" t="str">
        <f t="shared" si="1032"/>
        <v/>
      </c>
      <c r="AP1862" s="172" t="str">
        <f t="shared" si="1033"/>
        <v/>
      </c>
      <c r="AQ1862" s="172" t="str">
        <f t="shared" si="1034"/>
        <v/>
      </c>
      <c r="AR1862" s="172" t="str">
        <f>Table1[[#This Row],[Sex ]]&amp;Table1[[#This Row],[Month]]</f>
        <v/>
      </c>
    </row>
    <row r="1863" spans="2:44" x14ac:dyDescent="0.3">
      <c r="B1863" s="14"/>
      <c r="C1863" s="14"/>
      <c r="D1863" s="14"/>
      <c r="E1863" s="14"/>
      <c r="F1863" s="14"/>
      <c r="G1863" s="14"/>
      <c r="H1863" s="14"/>
      <c r="I1863" s="14"/>
      <c r="J1863" s="14"/>
      <c r="K1863" s="14"/>
      <c r="L1863" s="14"/>
      <c r="M1863" s="24" t="str">
        <f t="shared" si="1006"/>
        <v/>
      </c>
      <c r="N1863" s="24" t="str">
        <f t="shared" si="1007"/>
        <v/>
      </c>
      <c r="O1863" s="24" t="str">
        <f t="shared" si="1008"/>
        <v xml:space="preserve"> </v>
      </c>
      <c r="P1863" s="24">
        <f t="shared" si="1009"/>
        <v>0</v>
      </c>
      <c r="Q1863" s="25">
        <f t="shared" si="1010"/>
        <v>0</v>
      </c>
      <c r="R1863" s="26">
        <f t="shared" si="1011"/>
        <v>0</v>
      </c>
      <c r="S1863" s="24" t="str">
        <f t="shared" si="1012"/>
        <v/>
      </c>
      <c r="T1863" s="24" t="str">
        <f t="shared" si="1013"/>
        <v/>
      </c>
      <c r="U1863" s="24" t="str">
        <f t="shared" si="1014"/>
        <v/>
      </c>
      <c r="V1863" s="24" t="str">
        <f t="shared" si="1015"/>
        <v/>
      </c>
      <c r="W1863" s="24" t="str">
        <f t="shared" si="1016"/>
        <v/>
      </c>
      <c r="X1863" s="24" t="str">
        <f t="shared" si="1017"/>
        <v/>
      </c>
      <c r="Y1863" s="24" t="str">
        <f t="shared" si="1018"/>
        <v/>
      </c>
      <c r="Z1863" s="24" t="str">
        <f t="shared" si="1019"/>
        <v/>
      </c>
      <c r="AA1863" s="24" t="b">
        <f t="shared" si="1020"/>
        <v>0</v>
      </c>
      <c r="AB1863" s="34" t="str">
        <f t="shared" si="1021"/>
        <v/>
      </c>
      <c r="AC1863" s="34">
        <f t="shared" si="1022"/>
        <v>0</v>
      </c>
      <c r="AD1863" s="34">
        <f t="shared" si="1023"/>
        <v>0</v>
      </c>
      <c r="AE1863" s="34" t="str">
        <f t="shared" si="1024"/>
        <v xml:space="preserve"> 0</v>
      </c>
      <c r="AF1863" s="34">
        <f t="shared" si="1025"/>
        <v>0</v>
      </c>
      <c r="AG1863" s="34">
        <f t="shared" si="1026"/>
        <v>0</v>
      </c>
      <c r="AH1863" s="34" t="str">
        <f t="shared" si="1027"/>
        <v/>
      </c>
      <c r="AI1863" s="172" t="str">
        <f>IF(AJ1863&lt;&gt;"",MAX(AI$3:AI1862)+1,"")</f>
        <v/>
      </c>
      <c r="AJ1863" s="172" t="str">
        <f t="shared" si="1028"/>
        <v/>
      </c>
      <c r="AK1863" s="172" t="str">
        <f t="shared" si="1029"/>
        <v/>
      </c>
      <c r="AL1863" s="172" t="str">
        <f t="shared" si="1030"/>
        <v/>
      </c>
      <c r="AM1863" s="172" t="str">
        <f>IF(AN1863&lt;&gt;"",MAX(AM$3:AM1862)+1,"")</f>
        <v/>
      </c>
      <c r="AN1863" s="172" t="str">
        <f t="shared" si="1031"/>
        <v/>
      </c>
      <c r="AO1863" s="172" t="str">
        <f t="shared" si="1032"/>
        <v/>
      </c>
      <c r="AP1863" s="172" t="str">
        <f t="shared" si="1033"/>
        <v/>
      </c>
      <c r="AQ1863" s="172" t="str">
        <f t="shared" si="1034"/>
        <v/>
      </c>
      <c r="AR1863" s="172" t="str">
        <f>Table1[[#This Row],[Sex ]]&amp;Table1[[#This Row],[Month]]</f>
        <v/>
      </c>
    </row>
    <row r="1864" spans="2:44" x14ac:dyDescent="0.3">
      <c r="B1864" s="14"/>
      <c r="C1864" s="14"/>
      <c r="D1864" s="14"/>
      <c r="E1864" s="14"/>
      <c r="F1864" s="14"/>
      <c r="G1864" s="14"/>
      <c r="H1864" s="14"/>
      <c r="I1864" s="14"/>
      <c r="J1864" s="14"/>
      <c r="K1864" s="14"/>
      <c r="L1864" s="14"/>
      <c r="M1864" s="24" t="str">
        <f t="shared" si="1006"/>
        <v/>
      </c>
      <c r="N1864" s="24" t="str">
        <f t="shared" si="1007"/>
        <v/>
      </c>
      <c r="O1864" s="24" t="str">
        <f t="shared" si="1008"/>
        <v xml:space="preserve"> </v>
      </c>
      <c r="P1864" s="24">
        <f t="shared" si="1009"/>
        <v>0</v>
      </c>
      <c r="Q1864" s="25">
        <f t="shared" si="1010"/>
        <v>0</v>
      </c>
      <c r="R1864" s="26">
        <f t="shared" si="1011"/>
        <v>0</v>
      </c>
      <c r="S1864" s="24" t="str">
        <f t="shared" si="1012"/>
        <v/>
      </c>
      <c r="T1864" s="24" t="str">
        <f t="shared" si="1013"/>
        <v/>
      </c>
      <c r="U1864" s="24" t="str">
        <f t="shared" si="1014"/>
        <v/>
      </c>
      <c r="V1864" s="24" t="str">
        <f t="shared" si="1015"/>
        <v/>
      </c>
      <c r="W1864" s="24" t="str">
        <f t="shared" si="1016"/>
        <v/>
      </c>
      <c r="X1864" s="24" t="str">
        <f t="shared" si="1017"/>
        <v/>
      </c>
      <c r="Y1864" s="24" t="str">
        <f t="shared" si="1018"/>
        <v/>
      </c>
      <c r="Z1864" s="24" t="str">
        <f t="shared" si="1019"/>
        <v/>
      </c>
      <c r="AA1864" s="24" t="b">
        <f t="shared" si="1020"/>
        <v>0</v>
      </c>
      <c r="AB1864" s="34" t="str">
        <f t="shared" si="1021"/>
        <v/>
      </c>
      <c r="AC1864" s="34">
        <f t="shared" si="1022"/>
        <v>0</v>
      </c>
      <c r="AD1864" s="34">
        <f t="shared" si="1023"/>
        <v>0</v>
      </c>
      <c r="AE1864" s="34" t="str">
        <f t="shared" si="1024"/>
        <v xml:space="preserve"> 0</v>
      </c>
      <c r="AF1864" s="34">
        <f t="shared" si="1025"/>
        <v>0</v>
      </c>
      <c r="AG1864" s="34">
        <f t="shared" si="1026"/>
        <v>0</v>
      </c>
      <c r="AH1864" s="34" t="str">
        <f t="shared" si="1027"/>
        <v/>
      </c>
      <c r="AI1864" s="172" t="str">
        <f>IF(AJ1864&lt;&gt;"",MAX(AI$3:AI1863)+1,"")</f>
        <v/>
      </c>
      <c r="AJ1864" s="172" t="str">
        <f t="shared" si="1028"/>
        <v/>
      </c>
      <c r="AK1864" s="172" t="str">
        <f t="shared" si="1029"/>
        <v/>
      </c>
      <c r="AL1864" s="172" t="str">
        <f t="shared" si="1030"/>
        <v/>
      </c>
      <c r="AM1864" s="172" t="str">
        <f>IF(AN1864&lt;&gt;"",MAX(AM$3:AM1863)+1,"")</f>
        <v/>
      </c>
      <c r="AN1864" s="172" t="str">
        <f t="shared" si="1031"/>
        <v/>
      </c>
      <c r="AO1864" s="172" t="str">
        <f t="shared" si="1032"/>
        <v/>
      </c>
      <c r="AP1864" s="172" t="str">
        <f t="shared" si="1033"/>
        <v/>
      </c>
      <c r="AQ1864" s="172" t="str">
        <f t="shared" si="1034"/>
        <v/>
      </c>
      <c r="AR1864" s="172" t="str">
        <f>Table1[[#This Row],[Sex ]]&amp;Table1[[#This Row],[Month]]</f>
        <v/>
      </c>
    </row>
    <row r="1865" spans="2:44" x14ac:dyDescent="0.3">
      <c r="B1865" s="14"/>
      <c r="C1865" s="14"/>
      <c r="D1865" s="14"/>
      <c r="E1865" s="14"/>
      <c r="F1865" s="14"/>
      <c r="G1865" s="14"/>
      <c r="H1865" s="14"/>
      <c r="I1865" s="14"/>
      <c r="J1865" s="14"/>
      <c r="K1865" s="14"/>
      <c r="L1865" s="14"/>
      <c r="M1865" s="24" t="str">
        <f t="shared" si="1006"/>
        <v/>
      </c>
      <c r="N1865" s="24" t="str">
        <f t="shared" si="1007"/>
        <v/>
      </c>
      <c r="O1865" s="24" t="str">
        <f t="shared" si="1008"/>
        <v xml:space="preserve"> </v>
      </c>
      <c r="P1865" s="24">
        <f t="shared" si="1009"/>
        <v>0</v>
      </c>
      <c r="Q1865" s="25">
        <f t="shared" si="1010"/>
        <v>0</v>
      </c>
      <c r="R1865" s="26">
        <f t="shared" si="1011"/>
        <v>0</v>
      </c>
      <c r="S1865" s="24" t="str">
        <f t="shared" si="1012"/>
        <v/>
      </c>
      <c r="T1865" s="24" t="str">
        <f t="shared" si="1013"/>
        <v/>
      </c>
      <c r="U1865" s="24" t="str">
        <f t="shared" si="1014"/>
        <v/>
      </c>
      <c r="V1865" s="24" t="str">
        <f t="shared" si="1015"/>
        <v/>
      </c>
      <c r="W1865" s="24" t="str">
        <f t="shared" si="1016"/>
        <v/>
      </c>
      <c r="X1865" s="24" t="str">
        <f t="shared" si="1017"/>
        <v/>
      </c>
      <c r="Y1865" s="24" t="str">
        <f t="shared" si="1018"/>
        <v/>
      </c>
      <c r="Z1865" s="24" t="str">
        <f t="shared" si="1019"/>
        <v/>
      </c>
      <c r="AA1865" s="24" t="b">
        <f t="shared" si="1020"/>
        <v>0</v>
      </c>
      <c r="AB1865" s="34" t="str">
        <f t="shared" si="1021"/>
        <v/>
      </c>
      <c r="AC1865" s="34">
        <f t="shared" si="1022"/>
        <v>0</v>
      </c>
      <c r="AD1865" s="34">
        <f t="shared" si="1023"/>
        <v>0</v>
      </c>
      <c r="AE1865" s="34" t="str">
        <f t="shared" si="1024"/>
        <v xml:space="preserve"> 0</v>
      </c>
      <c r="AF1865" s="34">
        <f t="shared" si="1025"/>
        <v>0</v>
      </c>
      <c r="AG1865" s="34">
        <f t="shared" si="1026"/>
        <v>0</v>
      </c>
      <c r="AH1865" s="34" t="str">
        <f t="shared" si="1027"/>
        <v/>
      </c>
      <c r="AI1865" s="172" t="str">
        <f>IF(AJ1865&lt;&gt;"",MAX(AI$3:AI1864)+1,"")</f>
        <v/>
      </c>
      <c r="AJ1865" s="172" t="str">
        <f t="shared" si="1028"/>
        <v/>
      </c>
      <c r="AK1865" s="172" t="str">
        <f t="shared" si="1029"/>
        <v/>
      </c>
      <c r="AL1865" s="172" t="str">
        <f t="shared" si="1030"/>
        <v/>
      </c>
      <c r="AM1865" s="172" t="str">
        <f>IF(AN1865&lt;&gt;"",MAX(AM$3:AM1864)+1,"")</f>
        <v/>
      </c>
      <c r="AN1865" s="172" t="str">
        <f t="shared" si="1031"/>
        <v/>
      </c>
      <c r="AO1865" s="172" t="str">
        <f t="shared" si="1032"/>
        <v/>
      </c>
      <c r="AP1865" s="172" t="str">
        <f t="shared" si="1033"/>
        <v/>
      </c>
      <c r="AQ1865" s="172" t="str">
        <f t="shared" si="1034"/>
        <v/>
      </c>
      <c r="AR1865" s="172" t="str">
        <f>Table1[[#This Row],[Sex ]]&amp;Table1[[#This Row],[Month]]</f>
        <v/>
      </c>
    </row>
    <row r="1866" spans="2:44" x14ac:dyDescent="0.3">
      <c r="B1866" s="14"/>
      <c r="C1866" s="14"/>
      <c r="D1866" s="14"/>
      <c r="E1866" s="14"/>
      <c r="F1866" s="14"/>
      <c r="G1866" s="14"/>
      <c r="H1866" s="14"/>
      <c r="I1866" s="14"/>
      <c r="J1866" s="14"/>
      <c r="K1866" s="14"/>
      <c r="L1866" s="14"/>
      <c r="M1866" s="24" t="str">
        <f t="shared" si="1006"/>
        <v/>
      </c>
      <c r="N1866" s="24" t="str">
        <f t="shared" si="1007"/>
        <v/>
      </c>
      <c r="O1866" s="24" t="str">
        <f t="shared" si="1008"/>
        <v xml:space="preserve"> </v>
      </c>
      <c r="P1866" s="24">
        <f t="shared" si="1009"/>
        <v>0</v>
      </c>
      <c r="Q1866" s="25">
        <f t="shared" si="1010"/>
        <v>0</v>
      </c>
      <c r="R1866" s="26">
        <f t="shared" si="1011"/>
        <v>0</v>
      </c>
      <c r="S1866" s="24" t="str">
        <f t="shared" si="1012"/>
        <v/>
      </c>
      <c r="T1866" s="24" t="str">
        <f t="shared" si="1013"/>
        <v/>
      </c>
      <c r="U1866" s="24" t="str">
        <f t="shared" si="1014"/>
        <v/>
      </c>
      <c r="V1866" s="24" t="str">
        <f t="shared" si="1015"/>
        <v/>
      </c>
      <c r="W1866" s="24" t="str">
        <f t="shared" si="1016"/>
        <v/>
      </c>
      <c r="X1866" s="24" t="str">
        <f t="shared" si="1017"/>
        <v/>
      </c>
      <c r="Y1866" s="24" t="str">
        <f t="shared" si="1018"/>
        <v/>
      </c>
      <c r="Z1866" s="24" t="str">
        <f t="shared" si="1019"/>
        <v/>
      </c>
      <c r="AA1866" s="24" t="b">
        <f t="shared" si="1020"/>
        <v>0</v>
      </c>
      <c r="AB1866" s="34" t="str">
        <f t="shared" si="1021"/>
        <v/>
      </c>
      <c r="AC1866" s="34">
        <f t="shared" si="1022"/>
        <v>0</v>
      </c>
      <c r="AD1866" s="34">
        <f t="shared" si="1023"/>
        <v>0</v>
      </c>
      <c r="AE1866" s="34" t="str">
        <f t="shared" si="1024"/>
        <v xml:space="preserve"> 0</v>
      </c>
      <c r="AF1866" s="34">
        <f t="shared" si="1025"/>
        <v>0</v>
      </c>
      <c r="AG1866" s="34">
        <f t="shared" si="1026"/>
        <v>0</v>
      </c>
      <c r="AH1866" s="34" t="str">
        <f t="shared" si="1027"/>
        <v/>
      </c>
      <c r="AI1866" s="172" t="str">
        <f>IF(AJ1866&lt;&gt;"",MAX(AI$3:AI1865)+1,"")</f>
        <v/>
      </c>
      <c r="AJ1866" s="172" t="str">
        <f t="shared" si="1028"/>
        <v/>
      </c>
      <c r="AK1866" s="172" t="str">
        <f t="shared" si="1029"/>
        <v/>
      </c>
      <c r="AL1866" s="172" t="str">
        <f t="shared" si="1030"/>
        <v/>
      </c>
      <c r="AM1866" s="172" t="str">
        <f>IF(AN1866&lt;&gt;"",MAX(AM$3:AM1865)+1,"")</f>
        <v/>
      </c>
      <c r="AN1866" s="172" t="str">
        <f t="shared" si="1031"/>
        <v/>
      </c>
      <c r="AO1866" s="172" t="str">
        <f t="shared" si="1032"/>
        <v/>
      </c>
      <c r="AP1866" s="172" t="str">
        <f t="shared" si="1033"/>
        <v/>
      </c>
      <c r="AQ1866" s="172" t="str">
        <f t="shared" si="1034"/>
        <v/>
      </c>
      <c r="AR1866" s="172" t="str">
        <f>Table1[[#This Row],[Sex ]]&amp;Table1[[#This Row],[Month]]</f>
        <v/>
      </c>
    </row>
    <row r="1867" spans="2:44" x14ac:dyDescent="0.3">
      <c r="B1867" s="14"/>
      <c r="C1867" s="14"/>
      <c r="D1867" s="14"/>
      <c r="E1867" s="14"/>
      <c r="F1867" s="14"/>
      <c r="G1867" s="14"/>
      <c r="H1867" s="14"/>
      <c r="I1867" s="14"/>
      <c r="J1867" s="14"/>
      <c r="K1867" s="14"/>
      <c r="L1867" s="14"/>
      <c r="M1867" s="24" t="str">
        <f t="shared" si="1006"/>
        <v/>
      </c>
      <c r="N1867" s="24" t="str">
        <f t="shared" si="1007"/>
        <v/>
      </c>
      <c r="O1867" s="24" t="str">
        <f t="shared" si="1008"/>
        <v xml:space="preserve"> </v>
      </c>
      <c r="P1867" s="24">
        <f t="shared" si="1009"/>
        <v>0</v>
      </c>
      <c r="Q1867" s="25">
        <f t="shared" si="1010"/>
        <v>0</v>
      </c>
      <c r="R1867" s="26">
        <f t="shared" si="1011"/>
        <v>0</v>
      </c>
      <c r="S1867" s="24" t="str">
        <f t="shared" si="1012"/>
        <v/>
      </c>
      <c r="T1867" s="24" t="str">
        <f t="shared" si="1013"/>
        <v/>
      </c>
      <c r="U1867" s="24" t="str">
        <f t="shared" si="1014"/>
        <v/>
      </c>
      <c r="V1867" s="24" t="str">
        <f t="shared" si="1015"/>
        <v/>
      </c>
      <c r="W1867" s="24" t="str">
        <f t="shared" si="1016"/>
        <v/>
      </c>
      <c r="X1867" s="24" t="str">
        <f t="shared" si="1017"/>
        <v/>
      </c>
      <c r="Y1867" s="24" t="str">
        <f t="shared" si="1018"/>
        <v/>
      </c>
      <c r="Z1867" s="24" t="str">
        <f t="shared" si="1019"/>
        <v/>
      </c>
      <c r="AA1867" s="24" t="b">
        <f t="shared" si="1020"/>
        <v>0</v>
      </c>
      <c r="AB1867" s="34" t="str">
        <f t="shared" si="1021"/>
        <v/>
      </c>
      <c r="AC1867" s="34">
        <f t="shared" si="1022"/>
        <v>0</v>
      </c>
      <c r="AD1867" s="34">
        <f t="shared" si="1023"/>
        <v>0</v>
      </c>
      <c r="AE1867" s="34" t="str">
        <f t="shared" si="1024"/>
        <v xml:space="preserve"> 0</v>
      </c>
      <c r="AF1867" s="34">
        <f t="shared" si="1025"/>
        <v>0</v>
      </c>
      <c r="AG1867" s="34">
        <f t="shared" si="1026"/>
        <v>0</v>
      </c>
      <c r="AH1867" s="34" t="str">
        <f t="shared" si="1027"/>
        <v/>
      </c>
      <c r="AI1867" s="172" t="str">
        <f>IF(AJ1867&lt;&gt;"",MAX(AI$3:AI1866)+1,"")</f>
        <v/>
      </c>
      <c r="AJ1867" s="172" t="str">
        <f t="shared" si="1028"/>
        <v/>
      </c>
      <c r="AK1867" s="172" t="str">
        <f t="shared" si="1029"/>
        <v/>
      </c>
      <c r="AL1867" s="172" t="str">
        <f t="shared" si="1030"/>
        <v/>
      </c>
      <c r="AM1867" s="172" t="str">
        <f>IF(AN1867&lt;&gt;"",MAX(AM$3:AM1866)+1,"")</f>
        <v/>
      </c>
      <c r="AN1867" s="172" t="str">
        <f t="shared" si="1031"/>
        <v/>
      </c>
      <c r="AO1867" s="172" t="str">
        <f t="shared" si="1032"/>
        <v/>
      </c>
      <c r="AP1867" s="172" t="str">
        <f t="shared" si="1033"/>
        <v/>
      </c>
      <c r="AQ1867" s="172" t="str">
        <f t="shared" si="1034"/>
        <v/>
      </c>
      <c r="AR1867" s="172" t="str">
        <f>Table1[[#This Row],[Sex ]]&amp;Table1[[#This Row],[Month]]</f>
        <v/>
      </c>
    </row>
    <row r="1868" spans="2:44" x14ac:dyDescent="0.3">
      <c r="B1868" s="14"/>
      <c r="C1868" s="14"/>
      <c r="D1868" s="14"/>
      <c r="E1868" s="14"/>
      <c r="F1868" s="14"/>
      <c r="G1868" s="14"/>
      <c r="H1868" s="14"/>
      <c r="I1868" s="14"/>
      <c r="J1868" s="14"/>
      <c r="K1868" s="14"/>
      <c r="L1868" s="14"/>
      <c r="M1868" s="24" t="str">
        <f t="shared" si="1006"/>
        <v/>
      </c>
      <c r="N1868" s="24" t="str">
        <f t="shared" si="1007"/>
        <v/>
      </c>
      <c r="O1868" s="24" t="str">
        <f t="shared" si="1008"/>
        <v xml:space="preserve"> </v>
      </c>
      <c r="P1868" s="24">
        <f t="shared" si="1009"/>
        <v>0</v>
      </c>
      <c r="Q1868" s="25">
        <f t="shared" si="1010"/>
        <v>0</v>
      </c>
      <c r="R1868" s="26">
        <f t="shared" si="1011"/>
        <v>0</v>
      </c>
      <c r="S1868" s="24" t="str">
        <f t="shared" si="1012"/>
        <v/>
      </c>
      <c r="T1868" s="24" t="str">
        <f t="shared" si="1013"/>
        <v/>
      </c>
      <c r="U1868" s="24" t="str">
        <f t="shared" si="1014"/>
        <v/>
      </c>
      <c r="V1868" s="24" t="str">
        <f t="shared" si="1015"/>
        <v/>
      </c>
      <c r="W1868" s="24" t="str">
        <f t="shared" si="1016"/>
        <v/>
      </c>
      <c r="X1868" s="24" t="str">
        <f t="shared" si="1017"/>
        <v/>
      </c>
      <c r="Y1868" s="24" t="str">
        <f t="shared" si="1018"/>
        <v/>
      </c>
      <c r="Z1868" s="24" t="str">
        <f t="shared" si="1019"/>
        <v/>
      </c>
      <c r="AA1868" s="24" t="b">
        <f t="shared" si="1020"/>
        <v>0</v>
      </c>
      <c r="AB1868" s="34" t="str">
        <f t="shared" si="1021"/>
        <v/>
      </c>
      <c r="AC1868" s="34">
        <f t="shared" si="1022"/>
        <v>0</v>
      </c>
      <c r="AD1868" s="34">
        <f t="shared" si="1023"/>
        <v>0</v>
      </c>
      <c r="AE1868" s="34" t="str">
        <f t="shared" si="1024"/>
        <v xml:space="preserve"> 0</v>
      </c>
      <c r="AF1868" s="34">
        <f t="shared" si="1025"/>
        <v>0</v>
      </c>
      <c r="AG1868" s="34">
        <f t="shared" si="1026"/>
        <v>0</v>
      </c>
      <c r="AH1868" s="34" t="str">
        <f t="shared" si="1027"/>
        <v/>
      </c>
      <c r="AI1868" s="172" t="str">
        <f>IF(AJ1868&lt;&gt;"",MAX(AI$3:AI1867)+1,"")</f>
        <v/>
      </c>
      <c r="AJ1868" s="172" t="str">
        <f t="shared" si="1028"/>
        <v/>
      </c>
      <c r="AK1868" s="172" t="str">
        <f t="shared" si="1029"/>
        <v/>
      </c>
      <c r="AL1868" s="172" t="str">
        <f t="shared" si="1030"/>
        <v/>
      </c>
      <c r="AM1868" s="172" t="str">
        <f>IF(AN1868&lt;&gt;"",MAX(AM$3:AM1867)+1,"")</f>
        <v/>
      </c>
      <c r="AN1868" s="172" t="str">
        <f t="shared" si="1031"/>
        <v/>
      </c>
      <c r="AO1868" s="172" t="str">
        <f t="shared" si="1032"/>
        <v/>
      </c>
      <c r="AP1868" s="172" t="str">
        <f t="shared" si="1033"/>
        <v/>
      </c>
      <c r="AQ1868" s="172" t="str">
        <f t="shared" si="1034"/>
        <v/>
      </c>
      <c r="AR1868" s="172" t="str">
        <f>Table1[[#This Row],[Sex ]]&amp;Table1[[#This Row],[Month]]</f>
        <v/>
      </c>
    </row>
    <row r="1869" spans="2:44" x14ac:dyDescent="0.3">
      <c r="B1869" s="14"/>
      <c r="C1869" s="14"/>
      <c r="D1869" s="14"/>
      <c r="E1869" s="14"/>
      <c r="F1869" s="14"/>
      <c r="G1869" s="14"/>
      <c r="H1869" s="14"/>
      <c r="I1869" s="14"/>
      <c r="J1869" s="14"/>
      <c r="K1869" s="14"/>
      <c r="L1869" s="14"/>
      <c r="M1869" s="24" t="str">
        <f t="shared" si="1006"/>
        <v/>
      </c>
      <c r="N1869" s="24" t="str">
        <f t="shared" si="1007"/>
        <v/>
      </c>
      <c r="O1869" s="24" t="str">
        <f t="shared" si="1008"/>
        <v xml:space="preserve"> </v>
      </c>
      <c r="P1869" s="24">
        <f t="shared" si="1009"/>
        <v>0</v>
      </c>
      <c r="Q1869" s="25">
        <f t="shared" si="1010"/>
        <v>0</v>
      </c>
      <c r="R1869" s="26">
        <f t="shared" si="1011"/>
        <v>0</v>
      </c>
      <c r="S1869" s="24" t="str">
        <f t="shared" si="1012"/>
        <v/>
      </c>
      <c r="T1869" s="24" t="str">
        <f t="shared" si="1013"/>
        <v/>
      </c>
      <c r="U1869" s="24" t="str">
        <f t="shared" si="1014"/>
        <v/>
      </c>
      <c r="V1869" s="24" t="str">
        <f t="shared" si="1015"/>
        <v/>
      </c>
      <c r="W1869" s="24" t="str">
        <f t="shared" si="1016"/>
        <v/>
      </c>
      <c r="X1869" s="24" t="str">
        <f t="shared" si="1017"/>
        <v/>
      </c>
      <c r="Y1869" s="24" t="str">
        <f t="shared" si="1018"/>
        <v/>
      </c>
      <c r="Z1869" s="24" t="str">
        <f t="shared" si="1019"/>
        <v/>
      </c>
      <c r="AA1869" s="24" t="b">
        <f t="shared" si="1020"/>
        <v>0</v>
      </c>
      <c r="AB1869" s="34" t="str">
        <f t="shared" si="1021"/>
        <v/>
      </c>
      <c r="AC1869" s="34">
        <f t="shared" si="1022"/>
        <v>0</v>
      </c>
      <c r="AD1869" s="34">
        <f t="shared" si="1023"/>
        <v>0</v>
      </c>
      <c r="AE1869" s="34" t="str">
        <f t="shared" si="1024"/>
        <v xml:space="preserve"> 0</v>
      </c>
      <c r="AF1869" s="34">
        <f t="shared" si="1025"/>
        <v>0</v>
      </c>
      <c r="AG1869" s="34">
        <f t="shared" si="1026"/>
        <v>0</v>
      </c>
      <c r="AH1869" s="34" t="str">
        <f t="shared" si="1027"/>
        <v/>
      </c>
      <c r="AI1869" s="172" t="str">
        <f>IF(AJ1869&lt;&gt;"",MAX(AI$3:AI1868)+1,"")</f>
        <v/>
      </c>
      <c r="AJ1869" s="172" t="str">
        <f t="shared" si="1028"/>
        <v/>
      </c>
      <c r="AK1869" s="172" t="str">
        <f t="shared" si="1029"/>
        <v/>
      </c>
      <c r="AL1869" s="172" t="str">
        <f t="shared" si="1030"/>
        <v/>
      </c>
      <c r="AM1869" s="172" t="str">
        <f>IF(AN1869&lt;&gt;"",MAX(AM$3:AM1868)+1,"")</f>
        <v/>
      </c>
      <c r="AN1869" s="172" t="str">
        <f t="shared" si="1031"/>
        <v/>
      </c>
      <c r="AO1869" s="172" t="str">
        <f t="shared" si="1032"/>
        <v/>
      </c>
      <c r="AP1869" s="172" t="str">
        <f t="shared" si="1033"/>
        <v/>
      </c>
      <c r="AQ1869" s="172" t="str">
        <f t="shared" si="1034"/>
        <v/>
      </c>
      <c r="AR1869" s="172" t="str">
        <f>Table1[[#This Row],[Sex ]]&amp;Table1[[#This Row],[Month]]</f>
        <v/>
      </c>
    </row>
    <row r="1870" spans="2:44" x14ac:dyDescent="0.3">
      <c r="B1870" s="14"/>
      <c r="C1870" s="14"/>
      <c r="D1870" s="14"/>
      <c r="E1870" s="14"/>
      <c r="F1870" s="14"/>
      <c r="G1870" s="14"/>
      <c r="H1870" s="14"/>
      <c r="I1870" s="14"/>
      <c r="J1870" s="14"/>
      <c r="K1870" s="14"/>
      <c r="L1870" s="14"/>
      <c r="M1870" s="24" t="str">
        <f t="shared" si="1006"/>
        <v/>
      </c>
      <c r="N1870" s="24" t="str">
        <f t="shared" si="1007"/>
        <v/>
      </c>
      <c r="O1870" s="24" t="str">
        <f t="shared" si="1008"/>
        <v xml:space="preserve"> </v>
      </c>
      <c r="P1870" s="24">
        <f t="shared" si="1009"/>
        <v>0</v>
      </c>
      <c r="Q1870" s="25">
        <f t="shared" si="1010"/>
        <v>0</v>
      </c>
      <c r="R1870" s="26">
        <f t="shared" si="1011"/>
        <v>0</v>
      </c>
      <c r="S1870" s="24" t="str">
        <f t="shared" si="1012"/>
        <v/>
      </c>
      <c r="T1870" s="24" t="str">
        <f t="shared" si="1013"/>
        <v/>
      </c>
      <c r="U1870" s="24" t="str">
        <f t="shared" si="1014"/>
        <v/>
      </c>
      <c r="V1870" s="24" t="str">
        <f t="shared" si="1015"/>
        <v/>
      </c>
      <c r="W1870" s="24" t="str">
        <f t="shared" si="1016"/>
        <v/>
      </c>
      <c r="X1870" s="24" t="str">
        <f t="shared" si="1017"/>
        <v/>
      </c>
      <c r="Y1870" s="24" t="str">
        <f t="shared" si="1018"/>
        <v/>
      </c>
      <c r="Z1870" s="24" t="str">
        <f t="shared" si="1019"/>
        <v/>
      </c>
      <c r="AA1870" s="24" t="b">
        <f t="shared" si="1020"/>
        <v>0</v>
      </c>
      <c r="AB1870" s="34" t="str">
        <f t="shared" si="1021"/>
        <v/>
      </c>
      <c r="AC1870" s="34">
        <f t="shared" si="1022"/>
        <v>0</v>
      </c>
      <c r="AD1870" s="34">
        <f t="shared" si="1023"/>
        <v>0</v>
      </c>
      <c r="AE1870" s="34" t="str">
        <f t="shared" si="1024"/>
        <v xml:space="preserve"> 0</v>
      </c>
      <c r="AF1870" s="34">
        <f t="shared" si="1025"/>
        <v>0</v>
      </c>
      <c r="AG1870" s="34">
        <f t="shared" si="1026"/>
        <v>0</v>
      </c>
      <c r="AH1870" s="34" t="str">
        <f t="shared" si="1027"/>
        <v/>
      </c>
      <c r="AI1870" s="172" t="str">
        <f>IF(AJ1870&lt;&gt;"",MAX(AI$3:AI1869)+1,"")</f>
        <v/>
      </c>
      <c r="AJ1870" s="172" t="str">
        <f t="shared" si="1028"/>
        <v/>
      </c>
      <c r="AK1870" s="172" t="str">
        <f t="shared" si="1029"/>
        <v/>
      </c>
      <c r="AL1870" s="172" t="str">
        <f t="shared" si="1030"/>
        <v/>
      </c>
      <c r="AM1870" s="172" t="str">
        <f>IF(AN1870&lt;&gt;"",MAX(AM$3:AM1869)+1,"")</f>
        <v/>
      </c>
      <c r="AN1870" s="172" t="str">
        <f t="shared" si="1031"/>
        <v/>
      </c>
      <c r="AO1870" s="172" t="str">
        <f t="shared" si="1032"/>
        <v/>
      </c>
      <c r="AP1870" s="172" t="str">
        <f t="shared" si="1033"/>
        <v/>
      </c>
      <c r="AQ1870" s="172" t="str">
        <f t="shared" si="1034"/>
        <v/>
      </c>
      <c r="AR1870" s="172" t="str">
        <f>Table1[[#This Row],[Sex ]]&amp;Table1[[#This Row],[Month]]</f>
        <v/>
      </c>
    </row>
    <row r="1871" spans="2:44" x14ac:dyDescent="0.3">
      <c r="B1871" s="14"/>
      <c r="C1871" s="14"/>
      <c r="D1871" s="14"/>
      <c r="E1871" s="14"/>
      <c r="F1871" s="14"/>
      <c r="G1871" s="14"/>
      <c r="H1871" s="14"/>
      <c r="I1871" s="14"/>
      <c r="J1871" s="14"/>
      <c r="K1871" s="14"/>
      <c r="L1871" s="14"/>
      <c r="M1871" s="24" t="str">
        <f t="shared" si="1006"/>
        <v/>
      </c>
      <c r="N1871" s="24" t="str">
        <f t="shared" si="1007"/>
        <v/>
      </c>
      <c r="O1871" s="24" t="str">
        <f t="shared" si="1008"/>
        <v xml:space="preserve"> </v>
      </c>
      <c r="P1871" s="24">
        <f t="shared" si="1009"/>
        <v>0</v>
      </c>
      <c r="Q1871" s="25">
        <f t="shared" si="1010"/>
        <v>0</v>
      </c>
      <c r="R1871" s="26">
        <f t="shared" si="1011"/>
        <v>0</v>
      </c>
      <c r="S1871" s="24" t="str">
        <f t="shared" si="1012"/>
        <v/>
      </c>
      <c r="T1871" s="24" t="str">
        <f t="shared" si="1013"/>
        <v/>
      </c>
      <c r="U1871" s="24" t="str">
        <f t="shared" si="1014"/>
        <v/>
      </c>
      <c r="V1871" s="24" t="str">
        <f t="shared" si="1015"/>
        <v/>
      </c>
      <c r="W1871" s="24" t="str">
        <f t="shared" si="1016"/>
        <v/>
      </c>
      <c r="X1871" s="24" t="str">
        <f t="shared" si="1017"/>
        <v/>
      </c>
      <c r="Y1871" s="24" t="str">
        <f t="shared" si="1018"/>
        <v/>
      </c>
      <c r="Z1871" s="24" t="str">
        <f t="shared" si="1019"/>
        <v/>
      </c>
      <c r="AA1871" s="24" t="b">
        <f t="shared" si="1020"/>
        <v>0</v>
      </c>
      <c r="AB1871" s="34" t="str">
        <f t="shared" si="1021"/>
        <v/>
      </c>
      <c r="AC1871" s="34">
        <f t="shared" si="1022"/>
        <v>0</v>
      </c>
      <c r="AD1871" s="34">
        <f t="shared" si="1023"/>
        <v>0</v>
      </c>
      <c r="AE1871" s="34" t="str">
        <f t="shared" si="1024"/>
        <v xml:space="preserve"> 0</v>
      </c>
      <c r="AF1871" s="34">
        <f t="shared" si="1025"/>
        <v>0</v>
      </c>
      <c r="AG1871" s="34">
        <f t="shared" si="1026"/>
        <v>0</v>
      </c>
      <c r="AH1871" s="34" t="str">
        <f t="shared" si="1027"/>
        <v/>
      </c>
      <c r="AI1871" s="172" t="str">
        <f>IF(AJ1871&lt;&gt;"",MAX(AI$3:AI1870)+1,"")</f>
        <v/>
      </c>
      <c r="AJ1871" s="172" t="str">
        <f t="shared" si="1028"/>
        <v/>
      </c>
      <c r="AK1871" s="172" t="str">
        <f t="shared" si="1029"/>
        <v/>
      </c>
      <c r="AL1871" s="172" t="str">
        <f t="shared" si="1030"/>
        <v/>
      </c>
      <c r="AM1871" s="172" t="str">
        <f>IF(AN1871&lt;&gt;"",MAX(AM$3:AM1870)+1,"")</f>
        <v/>
      </c>
      <c r="AN1871" s="172" t="str">
        <f t="shared" si="1031"/>
        <v/>
      </c>
      <c r="AO1871" s="172" t="str">
        <f t="shared" si="1032"/>
        <v/>
      </c>
      <c r="AP1871" s="172" t="str">
        <f t="shared" si="1033"/>
        <v/>
      </c>
      <c r="AQ1871" s="172" t="str">
        <f t="shared" si="1034"/>
        <v/>
      </c>
      <c r="AR1871" s="172" t="str">
        <f>Table1[[#This Row],[Sex ]]&amp;Table1[[#This Row],[Month]]</f>
        <v/>
      </c>
    </row>
    <row r="1872" spans="2:44" x14ac:dyDescent="0.3">
      <c r="B1872" s="14"/>
      <c r="C1872" s="14"/>
      <c r="D1872" s="14"/>
      <c r="E1872" s="14"/>
      <c r="F1872" s="14"/>
      <c r="G1872" s="14"/>
      <c r="H1872" s="14"/>
      <c r="I1872" s="14"/>
      <c r="J1872" s="14"/>
      <c r="K1872" s="14"/>
      <c r="L1872" s="14"/>
      <c r="M1872" s="24" t="str">
        <f t="shared" si="1006"/>
        <v/>
      </c>
      <c r="N1872" s="24" t="str">
        <f t="shared" si="1007"/>
        <v/>
      </c>
      <c r="O1872" s="24" t="str">
        <f t="shared" si="1008"/>
        <v xml:space="preserve"> </v>
      </c>
      <c r="P1872" s="24">
        <f t="shared" si="1009"/>
        <v>0</v>
      </c>
      <c r="Q1872" s="25">
        <f t="shared" si="1010"/>
        <v>0</v>
      </c>
      <c r="R1872" s="26">
        <f t="shared" si="1011"/>
        <v>0</v>
      </c>
      <c r="S1872" s="24" t="str">
        <f t="shared" si="1012"/>
        <v/>
      </c>
      <c r="T1872" s="24" t="str">
        <f t="shared" si="1013"/>
        <v/>
      </c>
      <c r="U1872" s="24" t="str">
        <f t="shared" si="1014"/>
        <v/>
      </c>
      <c r="V1872" s="24" t="str">
        <f t="shared" si="1015"/>
        <v/>
      </c>
      <c r="W1872" s="24" t="str">
        <f t="shared" si="1016"/>
        <v/>
      </c>
      <c r="X1872" s="24" t="str">
        <f t="shared" si="1017"/>
        <v/>
      </c>
      <c r="Y1872" s="24" t="str">
        <f t="shared" si="1018"/>
        <v/>
      </c>
      <c r="Z1872" s="24" t="str">
        <f t="shared" si="1019"/>
        <v/>
      </c>
      <c r="AA1872" s="24" t="b">
        <f t="shared" si="1020"/>
        <v>0</v>
      </c>
      <c r="AB1872" s="34" t="str">
        <f t="shared" si="1021"/>
        <v/>
      </c>
      <c r="AC1872" s="34">
        <f t="shared" si="1022"/>
        <v>0</v>
      </c>
      <c r="AD1872" s="34">
        <f t="shared" si="1023"/>
        <v>0</v>
      </c>
      <c r="AE1872" s="34" t="str">
        <f t="shared" si="1024"/>
        <v xml:space="preserve"> 0</v>
      </c>
      <c r="AF1872" s="34">
        <f t="shared" si="1025"/>
        <v>0</v>
      </c>
      <c r="AG1872" s="34">
        <f t="shared" si="1026"/>
        <v>0</v>
      </c>
      <c r="AH1872" s="34" t="str">
        <f t="shared" si="1027"/>
        <v/>
      </c>
      <c r="AI1872" s="172" t="str">
        <f>IF(AJ1872&lt;&gt;"",MAX(AI$3:AI1871)+1,"")</f>
        <v/>
      </c>
      <c r="AJ1872" s="172" t="str">
        <f t="shared" si="1028"/>
        <v/>
      </c>
      <c r="AK1872" s="172" t="str">
        <f t="shared" si="1029"/>
        <v/>
      </c>
      <c r="AL1872" s="172" t="str">
        <f t="shared" si="1030"/>
        <v/>
      </c>
      <c r="AM1872" s="172" t="str">
        <f>IF(AN1872&lt;&gt;"",MAX(AM$3:AM1871)+1,"")</f>
        <v/>
      </c>
      <c r="AN1872" s="172" t="str">
        <f t="shared" si="1031"/>
        <v/>
      </c>
      <c r="AO1872" s="172" t="str">
        <f t="shared" si="1032"/>
        <v/>
      </c>
      <c r="AP1872" s="172" t="str">
        <f t="shared" si="1033"/>
        <v/>
      </c>
      <c r="AQ1872" s="172" t="str">
        <f t="shared" si="1034"/>
        <v/>
      </c>
      <c r="AR1872" s="172" t="str">
        <f>Table1[[#This Row],[Sex ]]&amp;Table1[[#This Row],[Month]]</f>
        <v/>
      </c>
    </row>
    <row r="1873" spans="2:44" x14ac:dyDescent="0.3">
      <c r="B1873" s="14"/>
      <c r="C1873" s="14"/>
      <c r="D1873" s="14"/>
      <c r="E1873" s="14"/>
      <c r="F1873" s="14"/>
      <c r="G1873" s="14"/>
      <c r="H1873" s="14"/>
      <c r="I1873" s="14"/>
      <c r="J1873" s="14"/>
      <c r="K1873" s="14"/>
      <c r="L1873" s="14"/>
      <c r="M1873" s="24" t="str">
        <f t="shared" si="1006"/>
        <v/>
      </c>
      <c r="N1873" s="24" t="str">
        <f t="shared" si="1007"/>
        <v/>
      </c>
      <c r="O1873" s="24" t="str">
        <f t="shared" si="1008"/>
        <v xml:space="preserve"> </v>
      </c>
      <c r="P1873" s="24">
        <f t="shared" si="1009"/>
        <v>0</v>
      </c>
      <c r="Q1873" s="25">
        <f t="shared" si="1010"/>
        <v>0</v>
      </c>
      <c r="R1873" s="26">
        <f t="shared" si="1011"/>
        <v>0</v>
      </c>
      <c r="S1873" s="24" t="str">
        <f t="shared" si="1012"/>
        <v/>
      </c>
      <c r="T1873" s="24" t="str">
        <f t="shared" si="1013"/>
        <v/>
      </c>
      <c r="U1873" s="24" t="str">
        <f t="shared" si="1014"/>
        <v/>
      </c>
      <c r="V1873" s="24" t="str">
        <f t="shared" si="1015"/>
        <v/>
      </c>
      <c r="W1873" s="24" t="str">
        <f t="shared" si="1016"/>
        <v/>
      </c>
      <c r="X1873" s="24" t="str">
        <f t="shared" si="1017"/>
        <v/>
      </c>
      <c r="Y1873" s="24" t="str">
        <f t="shared" si="1018"/>
        <v/>
      </c>
      <c r="Z1873" s="24" t="str">
        <f t="shared" si="1019"/>
        <v/>
      </c>
      <c r="AA1873" s="24" t="b">
        <f t="shared" si="1020"/>
        <v>0</v>
      </c>
      <c r="AB1873" s="34" t="str">
        <f t="shared" si="1021"/>
        <v/>
      </c>
      <c r="AC1873" s="34">
        <f t="shared" si="1022"/>
        <v>0</v>
      </c>
      <c r="AD1873" s="34">
        <f t="shared" si="1023"/>
        <v>0</v>
      </c>
      <c r="AE1873" s="34" t="str">
        <f t="shared" si="1024"/>
        <v xml:space="preserve"> 0</v>
      </c>
      <c r="AF1873" s="34">
        <f t="shared" si="1025"/>
        <v>0</v>
      </c>
      <c r="AG1873" s="34">
        <f t="shared" si="1026"/>
        <v>0</v>
      </c>
      <c r="AH1873" s="34" t="str">
        <f t="shared" si="1027"/>
        <v/>
      </c>
      <c r="AI1873" s="172" t="str">
        <f>IF(AJ1873&lt;&gt;"",MAX(AI$3:AI1872)+1,"")</f>
        <v/>
      </c>
      <c r="AJ1873" s="172" t="str">
        <f t="shared" si="1028"/>
        <v/>
      </c>
      <c r="AK1873" s="172" t="str">
        <f t="shared" si="1029"/>
        <v/>
      </c>
      <c r="AL1873" s="172" t="str">
        <f t="shared" si="1030"/>
        <v/>
      </c>
      <c r="AM1873" s="172" t="str">
        <f>IF(AN1873&lt;&gt;"",MAX(AM$3:AM1872)+1,"")</f>
        <v/>
      </c>
      <c r="AN1873" s="172" t="str">
        <f t="shared" si="1031"/>
        <v/>
      </c>
      <c r="AO1873" s="172" t="str">
        <f t="shared" si="1032"/>
        <v/>
      </c>
      <c r="AP1873" s="172" t="str">
        <f t="shared" si="1033"/>
        <v/>
      </c>
      <c r="AQ1873" s="172" t="str">
        <f t="shared" si="1034"/>
        <v/>
      </c>
      <c r="AR1873" s="172" t="str">
        <f>Table1[[#This Row],[Sex ]]&amp;Table1[[#This Row],[Month]]</f>
        <v/>
      </c>
    </row>
    <row r="1874" spans="2:44" x14ac:dyDescent="0.3">
      <c r="B1874" s="14"/>
      <c r="C1874" s="14"/>
      <c r="D1874" s="14"/>
      <c r="E1874" s="14"/>
      <c r="F1874" s="14"/>
      <c r="G1874" s="14"/>
      <c r="H1874" s="14"/>
      <c r="I1874" s="14"/>
      <c r="J1874" s="14"/>
      <c r="K1874" s="14"/>
      <c r="L1874" s="14"/>
      <c r="M1874" s="24" t="str">
        <f t="shared" si="1006"/>
        <v/>
      </c>
      <c r="N1874" s="24" t="str">
        <f t="shared" si="1007"/>
        <v/>
      </c>
      <c r="O1874" s="24" t="str">
        <f t="shared" si="1008"/>
        <v xml:space="preserve"> </v>
      </c>
      <c r="P1874" s="24">
        <f t="shared" si="1009"/>
        <v>0</v>
      </c>
      <c r="Q1874" s="25">
        <f t="shared" si="1010"/>
        <v>0</v>
      </c>
      <c r="R1874" s="26">
        <f t="shared" si="1011"/>
        <v>0</v>
      </c>
      <c r="S1874" s="24" t="str">
        <f t="shared" si="1012"/>
        <v/>
      </c>
      <c r="T1874" s="24" t="str">
        <f t="shared" si="1013"/>
        <v/>
      </c>
      <c r="U1874" s="24" t="str">
        <f t="shared" si="1014"/>
        <v/>
      </c>
      <c r="V1874" s="24" t="str">
        <f t="shared" si="1015"/>
        <v/>
      </c>
      <c r="W1874" s="24" t="str">
        <f t="shared" si="1016"/>
        <v/>
      </c>
      <c r="X1874" s="24" t="str">
        <f t="shared" si="1017"/>
        <v/>
      </c>
      <c r="Y1874" s="24" t="str">
        <f t="shared" si="1018"/>
        <v/>
      </c>
      <c r="Z1874" s="24" t="str">
        <f t="shared" si="1019"/>
        <v/>
      </c>
      <c r="AA1874" s="24" t="b">
        <f t="shared" si="1020"/>
        <v>0</v>
      </c>
      <c r="AB1874" s="34" t="str">
        <f t="shared" si="1021"/>
        <v/>
      </c>
      <c r="AC1874" s="34">
        <f t="shared" si="1022"/>
        <v>0</v>
      </c>
      <c r="AD1874" s="34">
        <f t="shared" si="1023"/>
        <v>0</v>
      </c>
      <c r="AE1874" s="34" t="str">
        <f t="shared" si="1024"/>
        <v xml:space="preserve"> 0</v>
      </c>
      <c r="AF1874" s="34">
        <f t="shared" si="1025"/>
        <v>0</v>
      </c>
      <c r="AG1874" s="34">
        <f t="shared" si="1026"/>
        <v>0</v>
      </c>
      <c r="AH1874" s="34" t="str">
        <f t="shared" si="1027"/>
        <v/>
      </c>
      <c r="AI1874" s="172" t="str">
        <f>IF(AJ1874&lt;&gt;"",MAX(AI$3:AI1873)+1,"")</f>
        <v/>
      </c>
      <c r="AJ1874" s="172" t="str">
        <f t="shared" si="1028"/>
        <v/>
      </c>
      <c r="AK1874" s="172" t="str">
        <f t="shared" si="1029"/>
        <v/>
      </c>
      <c r="AL1874" s="172" t="str">
        <f t="shared" si="1030"/>
        <v/>
      </c>
      <c r="AM1874" s="172" t="str">
        <f>IF(AN1874&lt;&gt;"",MAX(AM$3:AM1873)+1,"")</f>
        <v/>
      </c>
      <c r="AN1874" s="172" t="str">
        <f t="shared" si="1031"/>
        <v/>
      </c>
      <c r="AO1874" s="172" t="str">
        <f t="shared" si="1032"/>
        <v/>
      </c>
      <c r="AP1874" s="172" t="str">
        <f t="shared" si="1033"/>
        <v/>
      </c>
      <c r="AQ1874" s="172" t="str">
        <f t="shared" si="1034"/>
        <v/>
      </c>
      <c r="AR1874" s="172" t="str">
        <f>Table1[[#This Row],[Sex ]]&amp;Table1[[#This Row],[Month]]</f>
        <v/>
      </c>
    </row>
    <row r="1875" spans="2:44" x14ac:dyDescent="0.3">
      <c r="B1875" s="14"/>
      <c r="C1875" s="14"/>
      <c r="D1875" s="14"/>
      <c r="E1875" s="14"/>
      <c r="F1875" s="14"/>
      <c r="G1875" s="14"/>
      <c r="H1875" s="14"/>
      <c r="I1875" s="14"/>
      <c r="J1875" s="14"/>
      <c r="K1875" s="14"/>
      <c r="L1875" s="14"/>
      <c r="M1875" s="24" t="str">
        <f t="shared" si="1006"/>
        <v/>
      </c>
      <c r="N1875" s="24" t="str">
        <f t="shared" si="1007"/>
        <v/>
      </c>
      <c r="O1875" s="24" t="str">
        <f t="shared" si="1008"/>
        <v xml:space="preserve"> </v>
      </c>
      <c r="P1875" s="24">
        <f t="shared" si="1009"/>
        <v>0</v>
      </c>
      <c r="Q1875" s="25">
        <f t="shared" si="1010"/>
        <v>0</v>
      </c>
      <c r="R1875" s="26">
        <f t="shared" si="1011"/>
        <v>0</v>
      </c>
      <c r="S1875" s="24" t="str">
        <f t="shared" si="1012"/>
        <v/>
      </c>
      <c r="T1875" s="24" t="str">
        <f t="shared" si="1013"/>
        <v/>
      </c>
      <c r="U1875" s="24" t="str">
        <f t="shared" si="1014"/>
        <v/>
      </c>
      <c r="V1875" s="24" t="str">
        <f t="shared" si="1015"/>
        <v/>
      </c>
      <c r="W1875" s="24" t="str">
        <f t="shared" si="1016"/>
        <v/>
      </c>
      <c r="X1875" s="24" t="str">
        <f t="shared" si="1017"/>
        <v/>
      </c>
      <c r="Y1875" s="24" t="str">
        <f t="shared" si="1018"/>
        <v/>
      </c>
      <c r="Z1875" s="24" t="str">
        <f t="shared" si="1019"/>
        <v/>
      </c>
      <c r="AA1875" s="24" t="b">
        <f t="shared" si="1020"/>
        <v>0</v>
      </c>
      <c r="AB1875" s="34" t="str">
        <f t="shared" si="1021"/>
        <v/>
      </c>
      <c r="AC1875" s="34">
        <f t="shared" si="1022"/>
        <v>0</v>
      </c>
      <c r="AD1875" s="34">
        <f t="shared" si="1023"/>
        <v>0</v>
      </c>
      <c r="AE1875" s="34" t="str">
        <f t="shared" si="1024"/>
        <v xml:space="preserve"> 0</v>
      </c>
      <c r="AF1875" s="34">
        <f t="shared" si="1025"/>
        <v>0</v>
      </c>
      <c r="AG1875" s="34">
        <f t="shared" si="1026"/>
        <v>0</v>
      </c>
      <c r="AH1875" s="34" t="str">
        <f t="shared" si="1027"/>
        <v/>
      </c>
      <c r="AI1875" s="172" t="str">
        <f>IF(AJ1875&lt;&gt;"",MAX(AI$3:AI1874)+1,"")</f>
        <v/>
      </c>
      <c r="AJ1875" s="172" t="str">
        <f t="shared" si="1028"/>
        <v/>
      </c>
      <c r="AK1875" s="172" t="str">
        <f t="shared" si="1029"/>
        <v/>
      </c>
      <c r="AL1875" s="172" t="str">
        <f t="shared" si="1030"/>
        <v/>
      </c>
      <c r="AM1875" s="172" t="str">
        <f>IF(AN1875&lt;&gt;"",MAX(AM$3:AM1874)+1,"")</f>
        <v/>
      </c>
      <c r="AN1875" s="172" t="str">
        <f t="shared" si="1031"/>
        <v/>
      </c>
      <c r="AO1875" s="172" t="str">
        <f t="shared" si="1032"/>
        <v/>
      </c>
      <c r="AP1875" s="172" t="str">
        <f t="shared" si="1033"/>
        <v/>
      </c>
      <c r="AQ1875" s="172" t="str">
        <f t="shared" si="1034"/>
        <v/>
      </c>
      <c r="AR1875" s="172" t="str">
        <f>Table1[[#This Row],[Sex ]]&amp;Table1[[#This Row],[Month]]</f>
        <v/>
      </c>
    </row>
    <row r="1876" spans="2:44" x14ac:dyDescent="0.3">
      <c r="B1876" s="14"/>
      <c r="C1876" s="14"/>
      <c r="D1876" s="14"/>
      <c r="E1876" s="14"/>
      <c r="F1876" s="14"/>
      <c r="G1876" s="14"/>
      <c r="H1876" s="14"/>
      <c r="I1876" s="14"/>
      <c r="J1876" s="14"/>
      <c r="K1876" s="14"/>
      <c r="L1876" s="14"/>
      <c r="M1876" s="24" t="str">
        <f t="shared" si="1006"/>
        <v/>
      </c>
      <c r="N1876" s="24" t="str">
        <f t="shared" si="1007"/>
        <v/>
      </c>
      <c r="O1876" s="24" t="str">
        <f t="shared" si="1008"/>
        <v xml:space="preserve"> </v>
      </c>
      <c r="P1876" s="24">
        <f t="shared" si="1009"/>
        <v>0</v>
      </c>
      <c r="Q1876" s="25">
        <f t="shared" si="1010"/>
        <v>0</v>
      </c>
      <c r="R1876" s="26">
        <f t="shared" si="1011"/>
        <v>0</v>
      </c>
      <c r="S1876" s="24" t="str">
        <f t="shared" si="1012"/>
        <v/>
      </c>
      <c r="T1876" s="24" t="str">
        <f t="shared" si="1013"/>
        <v/>
      </c>
      <c r="U1876" s="24" t="str">
        <f t="shared" si="1014"/>
        <v/>
      </c>
      <c r="V1876" s="24" t="str">
        <f t="shared" si="1015"/>
        <v/>
      </c>
      <c r="W1876" s="24" t="str">
        <f t="shared" si="1016"/>
        <v/>
      </c>
      <c r="X1876" s="24" t="str">
        <f t="shared" si="1017"/>
        <v/>
      </c>
      <c r="Y1876" s="24" t="str">
        <f t="shared" si="1018"/>
        <v/>
      </c>
      <c r="Z1876" s="24" t="str">
        <f t="shared" si="1019"/>
        <v/>
      </c>
      <c r="AA1876" s="24" t="b">
        <f t="shared" si="1020"/>
        <v>0</v>
      </c>
      <c r="AB1876" s="34" t="str">
        <f t="shared" si="1021"/>
        <v/>
      </c>
      <c r="AC1876" s="34">
        <f t="shared" si="1022"/>
        <v>0</v>
      </c>
      <c r="AD1876" s="34">
        <f t="shared" si="1023"/>
        <v>0</v>
      </c>
      <c r="AE1876" s="34" t="str">
        <f t="shared" si="1024"/>
        <v xml:space="preserve"> 0</v>
      </c>
      <c r="AF1876" s="34">
        <f t="shared" si="1025"/>
        <v>0</v>
      </c>
      <c r="AG1876" s="34">
        <f t="shared" si="1026"/>
        <v>0</v>
      </c>
      <c r="AH1876" s="34" t="str">
        <f t="shared" si="1027"/>
        <v/>
      </c>
      <c r="AI1876" s="172" t="str">
        <f>IF(AJ1876&lt;&gt;"",MAX(AI$3:AI1875)+1,"")</f>
        <v/>
      </c>
      <c r="AJ1876" s="172" t="str">
        <f t="shared" si="1028"/>
        <v/>
      </c>
      <c r="AK1876" s="172" t="str">
        <f t="shared" si="1029"/>
        <v/>
      </c>
      <c r="AL1876" s="172" t="str">
        <f t="shared" si="1030"/>
        <v/>
      </c>
      <c r="AM1876" s="172" t="str">
        <f>IF(AN1876&lt;&gt;"",MAX(AM$3:AM1875)+1,"")</f>
        <v/>
      </c>
      <c r="AN1876" s="172" t="str">
        <f t="shared" si="1031"/>
        <v/>
      </c>
      <c r="AO1876" s="172" t="str">
        <f t="shared" si="1032"/>
        <v/>
      </c>
      <c r="AP1876" s="172" t="str">
        <f t="shared" si="1033"/>
        <v/>
      </c>
      <c r="AQ1876" s="172" t="str">
        <f t="shared" si="1034"/>
        <v/>
      </c>
      <c r="AR1876" s="172" t="str">
        <f>Table1[[#This Row],[Sex ]]&amp;Table1[[#This Row],[Month]]</f>
        <v/>
      </c>
    </row>
    <row r="1877" spans="2:44" x14ac:dyDescent="0.3">
      <c r="B1877" s="14"/>
      <c r="C1877" s="14"/>
      <c r="D1877" s="14"/>
      <c r="E1877" s="14"/>
      <c r="F1877" s="14"/>
      <c r="G1877" s="14"/>
      <c r="H1877" s="14"/>
      <c r="I1877" s="14"/>
      <c r="J1877" s="14"/>
      <c r="K1877" s="14"/>
      <c r="L1877" s="14"/>
      <c r="M1877" s="24" t="str">
        <f t="shared" si="1006"/>
        <v/>
      </c>
      <c r="N1877" s="24" t="str">
        <f t="shared" si="1007"/>
        <v/>
      </c>
      <c r="O1877" s="24" t="str">
        <f t="shared" si="1008"/>
        <v xml:space="preserve"> </v>
      </c>
      <c r="P1877" s="24">
        <f t="shared" si="1009"/>
        <v>0</v>
      </c>
      <c r="Q1877" s="25">
        <f t="shared" si="1010"/>
        <v>0</v>
      </c>
      <c r="R1877" s="26">
        <f t="shared" si="1011"/>
        <v>0</v>
      </c>
      <c r="S1877" s="24" t="str">
        <f t="shared" si="1012"/>
        <v/>
      </c>
      <c r="T1877" s="24" t="str">
        <f t="shared" si="1013"/>
        <v/>
      </c>
      <c r="U1877" s="24" t="str">
        <f t="shared" si="1014"/>
        <v/>
      </c>
      <c r="V1877" s="24" t="str">
        <f t="shared" si="1015"/>
        <v/>
      </c>
      <c r="W1877" s="24" t="str">
        <f t="shared" si="1016"/>
        <v/>
      </c>
      <c r="X1877" s="24" t="str">
        <f t="shared" si="1017"/>
        <v/>
      </c>
      <c r="Y1877" s="24" t="str">
        <f t="shared" si="1018"/>
        <v/>
      </c>
      <c r="Z1877" s="24" t="str">
        <f t="shared" si="1019"/>
        <v/>
      </c>
      <c r="AA1877" s="24" t="b">
        <f t="shared" si="1020"/>
        <v>0</v>
      </c>
      <c r="AB1877" s="34" t="str">
        <f t="shared" si="1021"/>
        <v/>
      </c>
      <c r="AC1877" s="34">
        <f t="shared" si="1022"/>
        <v>0</v>
      </c>
      <c r="AD1877" s="34">
        <f t="shared" si="1023"/>
        <v>0</v>
      </c>
      <c r="AE1877" s="34" t="str">
        <f t="shared" si="1024"/>
        <v xml:space="preserve"> 0</v>
      </c>
      <c r="AF1877" s="34">
        <f t="shared" si="1025"/>
        <v>0</v>
      </c>
      <c r="AG1877" s="34">
        <f t="shared" si="1026"/>
        <v>0</v>
      </c>
      <c r="AH1877" s="34" t="str">
        <f t="shared" si="1027"/>
        <v/>
      </c>
      <c r="AI1877" s="172" t="str">
        <f>IF(AJ1877&lt;&gt;"",MAX(AI$3:AI1876)+1,"")</f>
        <v/>
      </c>
      <c r="AJ1877" s="172" t="str">
        <f t="shared" si="1028"/>
        <v/>
      </c>
      <c r="AK1877" s="172" t="str">
        <f t="shared" si="1029"/>
        <v/>
      </c>
      <c r="AL1877" s="172" t="str">
        <f t="shared" si="1030"/>
        <v/>
      </c>
      <c r="AM1877" s="172" t="str">
        <f>IF(AN1877&lt;&gt;"",MAX(AM$3:AM1876)+1,"")</f>
        <v/>
      </c>
      <c r="AN1877" s="172" t="str">
        <f t="shared" si="1031"/>
        <v/>
      </c>
      <c r="AO1877" s="172" t="str">
        <f t="shared" si="1032"/>
        <v/>
      </c>
      <c r="AP1877" s="172" t="str">
        <f t="shared" si="1033"/>
        <v/>
      </c>
      <c r="AQ1877" s="172" t="str">
        <f t="shared" si="1034"/>
        <v/>
      </c>
      <c r="AR1877" s="172" t="str">
        <f>Table1[[#This Row],[Sex ]]&amp;Table1[[#This Row],[Month]]</f>
        <v/>
      </c>
    </row>
    <row r="1878" spans="2:44" x14ac:dyDescent="0.3">
      <c r="B1878" s="14"/>
      <c r="C1878" s="14"/>
      <c r="D1878" s="14"/>
      <c r="E1878" s="14"/>
      <c r="F1878" s="14"/>
      <c r="G1878" s="14"/>
      <c r="H1878" s="14"/>
      <c r="I1878" s="14"/>
      <c r="J1878" s="14"/>
      <c r="K1878" s="14"/>
      <c r="L1878" s="14"/>
      <c r="M1878" s="24" t="str">
        <f t="shared" si="1006"/>
        <v/>
      </c>
      <c r="N1878" s="24" t="str">
        <f t="shared" si="1007"/>
        <v/>
      </c>
      <c r="O1878" s="24" t="str">
        <f t="shared" si="1008"/>
        <v xml:space="preserve"> </v>
      </c>
      <c r="P1878" s="24">
        <f t="shared" si="1009"/>
        <v>0</v>
      </c>
      <c r="Q1878" s="25">
        <f t="shared" si="1010"/>
        <v>0</v>
      </c>
      <c r="R1878" s="26">
        <f t="shared" si="1011"/>
        <v>0</v>
      </c>
      <c r="S1878" s="24" t="str">
        <f t="shared" si="1012"/>
        <v/>
      </c>
      <c r="T1878" s="24" t="str">
        <f t="shared" si="1013"/>
        <v/>
      </c>
      <c r="U1878" s="24" t="str">
        <f t="shared" si="1014"/>
        <v/>
      </c>
      <c r="V1878" s="24" t="str">
        <f t="shared" si="1015"/>
        <v/>
      </c>
      <c r="W1878" s="24" t="str">
        <f t="shared" si="1016"/>
        <v/>
      </c>
      <c r="X1878" s="24" t="str">
        <f t="shared" si="1017"/>
        <v/>
      </c>
      <c r="Y1878" s="24" t="str">
        <f t="shared" si="1018"/>
        <v/>
      </c>
      <c r="Z1878" s="24" t="str">
        <f t="shared" si="1019"/>
        <v/>
      </c>
      <c r="AA1878" s="24" t="b">
        <f t="shared" si="1020"/>
        <v>0</v>
      </c>
      <c r="AB1878" s="34" t="str">
        <f t="shared" si="1021"/>
        <v/>
      </c>
      <c r="AC1878" s="34">
        <f t="shared" si="1022"/>
        <v>0</v>
      </c>
      <c r="AD1878" s="34">
        <f t="shared" si="1023"/>
        <v>0</v>
      </c>
      <c r="AE1878" s="34" t="str">
        <f t="shared" si="1024"/>
        <v xml:space="preserve"> 0</v>
      </c>
      <c r="AF1878" s="34">
        <f t="shared" si="1025"/>
        <v>0</v>
      </c>
      <c r="AG1878" s="34">
        <f t="shared" si="1026"/>
        <v>0</v>
      </c>
      <c r="AH1878" s="34" t="str">
        <f t="shared" si="1027"/>
        <v/>
      </c>
      <c r="AI1878" s="172" t="str">
        <f>IF(AJ1878&lt;&gt;"",MAX(AI$3:AI1877)+1,"")</f>
        <v/>
      </c>
      <c r="AJ1878" s="172" t="str">
        <f t="shared" si="1028"/>
        <v/>
      </c>
      <c r="AK1878" s="172" t="str">
        <f t="shared" si="1029"/>
        <v/>
      </c>
      <c r="AL1878" s="172" t="str">
        <f t="shared" si="1030"/>
        <v/>
      </c>
      <c r="AM1878" s="172" t="str">
        <f>IF(AN1878&lt;&gt;"",MAX(AM$3:AM1877)+1,"")</f>
        <v/>
      </c>
      <c r="AN1878" s="172" t="str">
        <f t="shared" si="1031"/>
        <v/>
      </c>
      <c r="AO1878" s="172" t="str">
        <f t="shared" si="1032"/>
        <v/>
      </c>
      <c r="AP1878" s="172" t="str">
        <f t="shared" si="1033"/>
        <v/>
      </c>
      <c r="AQ1878" s="172" t="str">
        <f t="shared" si="1034"/>
        <v/>
      </c>
      <c r="AR1878" s="172" t="str">
        <f>Table1[[#This Row],[Sex ]]&amp;Table1[[#This Row],[Month]]</f>
        <v/>
      </c>
    </row>
    <row r="1879" spans="2:44" x14ac:dyDescent="0.3">
      <c r="B1879" s="14"/>
      <c r="C1879" s="14"/>
      <c r="D1879" s="14"/>
      <c r="E1879" s="14"/>
      <c r="F1879" s="14"/>
      <c r="G1879" s="14"/>
      <c r="H1879" s="14"/>
      <c r="I1879" s="14"/>
      <c r="J1879" s="14"/>
      <c r="K1879" s="14"/>
      <c r="L1879" s="14"/>
      <c r="M1879" s="24" t="str">
        <f t="shared" si="1006"/>
        <v/>
      </c>
      <c r="N1879" s="24" t="str">
        <f t="shared" si="1007"/>
        <v/>
      </c>
      <c r="O1879" s="24" t="str">
        <f t="shared" si="1008"/>
        <v xml:space="preserve"> </v>
      </c>
      <c r="P1879" s="24">
        <f t="shared" si="1009"/>
        <v>0</v>
      </c>
      <c r="Q1879" s="25">
        <f t="shared" si="1010"/>
        <v>0</v>
      </c>
      <c r="R1879" s="26">
        <f t="shared" si="1011"/>
        <v>0</v>
      </c>
      <c r="S1879" s="24" t="str">
        <f t="shared" si="1012"/>
        <v/>
      </c>
      <c r="T1879" s="24" t="str">
        <f t="shared" si="1013"/>
        <v/>
      </c>
      <c r="U1879" s="24" t="str">
        <f t="shared" si="1014"/>
        <v/>
      </c>
      <c r="V1879" s="24" t="str">
        <f t="shared" si="1015"/>
        <v/>
      </c>
      <c r="W1879" s="24" t="str">
        <f t="shared" si="1016"/>
        <v/>
      </c>
      <c r="X1879" s="24" t="str">
        <f t="shared" si="1017"/>
        <v/>
      </c>
      <c r="Y1879" s="24" t="str">
        <f t="shared" si="1018"/>
        <v/>
      </c>
      <c r="Z1879" s="24" t="str">
        <f t="shared" si="1019"/>
        <v/>
      </c>
      <c r="AA1879" s="24" t="b">
        <f t="shared" si="1020"/>
        <v>0</v>
      </c>
      <c r="AB1879" s="34" t="str">
        <f t="shared" si="1021"/>
        <v/>
      </c>
      <c r="AC1879" s="34">
        <f t="shared" si="1022"/>
        <v>0</v>
      </c>
      <c r="AD1879" s="34">
        <f t="shared" si="1023"/>
        <v>0</v>
      </c>
      <c r="AE1879" s="34" t="str">
        <f t="shared" si="1024"/>
        <v xml:space="preserve"> 0</v>
      </c>
      <c r="AF1879" s="34">
        <f t="shared" si="1025"/>
        <v>0</v>
      </c>
      <c r="AG1879" s="34">
        <f t="shared" si="1026"/>
        <v>0</v>
      </c>
      <c r="AH1879" s="34" t="str">
        <f t="shared" si="1027"/>
        <v/>
      </c>
      <c r="AI1879" s="172" t="str">
        <f>IF(AJ1879&lt;&gt;"",MAX(AI$3:AI1878)+1,"")</f>
        <v/>
      </c>
      <c r="AJ1879" s="172" t="str">
        <f t="shared" si="1028"/>
        <v/>
      </c>
      <c r="AK1879" s="172" t="str">
        <f t="shared" si="1029"/>
        <v/>
      </c>
      <c r="AL1879" s="172" t="str">
        <f t="shared" si="1030"/>
        <v/>
      </c>
      <c r="AM1879" s="172" t="str">
        <f>IF(AN1879&lt;&gt;"",MAX(AM$3:AM1878)+1,"")</f>
        <v/>
      </c>
      <c r="AN1879" s="172" t="str">
        <f t="shared" si="1031"/>
        <v/>
      </c>
      <c r="AO1879" s="172" t="str">
        <f t="shared" si="1032"/>
        <v/>
      </c>
      <c r="AP1879" s="172" t="str">
        <f t="shared" si="1033"/>
        <v/>
      </c>
      <c r="AQ1879" s="172" t="str">
        <f t="shared" si="1034"/>
        <v/>
      </c>
      <c r="AR1879" s="172" t="str">
        <f>Table1[[#This Row],[Sex ]]&amp;Table1[[#This Row],[Month]]</f>
        <v/>
      </c>
    </row>
    <row r="1880" spans="2:44" x14ac:dyDescent="0.3">
      <c r="B1880" s="14"/>
      <c r="C1880" s="14"/>
      <c r="D1880" s="14"/>
      <c r="E1880" s="14"/>
      <c r="F1880" s="14"/>
      <c r="G1880" s="14"/>
      <c r="H1880" s="14"/>
      <c r="I1880" s="14"/>
      <c r="J1880" s="14"/>
      <c r="K1880" s="14"/>
      <c r="L1880" s="14"/>
      <c r="M1880" s="24" t="str">
        <f t="shared" si="1006"/>
        <v/>
      </c>
      <c r="N1880" s="24" t="str">
        <f t="shared" si="1007"/>
        <v/>
      </c>
      <c r="O1880" s="24" t="str">
        <f t="shared" si="1008"/>
        <v xml:space="preserve"> </v>
      </c>
      <c r="P1880" s="24">
        <f t="shared" si="1009"/>
        <v>0</v>
      </c>
      <c r="Q1880" s="25">
        <f t="shared" si="1010"/>
        <v>0</v>
      </c>
      <c r="R1880" s="26">
        <f t="shared" si="1011"/>
        <v>0</v>
      </c>
      <c r="S1880" s="24" t="str">
        <f t="shared" si="1012"/>
        <v/>
      </c>
      <c r="T1880" s="24" t="str">
        <f t="shared" si="1013"/>
        <v/>
      </c>
      <c r="U1880" s="24" t="str">
        <f t="shared" si="1014"/>
        <v/>
      </c>
      <c r="V1880" s="24" t="str">
        <f t="shared" si="1015"/>
        <v/>
      </c>
      <c r="W1880" s="24" t="str">
        <f t="shared" si="1016"/>
        <v/>
      </c>
      <c r="X1880" s="24" t="str">
        <f t="shared" si="1017"/>
        <v/>
      </c>
      <c r="Y1880" s="24" t="str">
        <f t="shared" si="1018"/>
        <v/>
      </c>
      <c r="Z1880" s="24" t="str">
        <f t="shared" si="1019"/>
        <v/>
      </c>
      <c r="AA1880" s="24" t="b">
        <f t="shared" si="1020"/>
        <v>0</v>
      </c>
      <c r="AB1880" s="34" t="str">
        <f t="shared" si="1021"/>
        <v/>
      </c>
      <c r="AC1880" s="34">
        <f t="shared" si="1022"/>
        <v>0</v>
      </c>
      <c r="AD1880" s="34">
        <f t="shared" si="1023"/>
        <v>0</v>
      </c>
      <c r="AE1880" s="34" t="str">
        <f t="shared" si="1024"/>
        <v xml:space="preserve"> 0</v>
      </c>
      <c r="AF1880" s="34">
        <f t="shared" si="1025"/>
        <v>0</v>
      </c>
      <c r="AG1880" s="34">
        <f t="shared" si="1026"/>
        <v>0</v>
      </c>
      <c r="AH1880" s="34" t="str">
        <f t="shared" si="1027"/>
        <v/>
      </c>
      <c r="AI1880" s="172" t="str">
        <f>IF(AJ1880&lt;&gt;"",MAX(AI$3:AI1879)+1,"")</f>
        <v/>
      </c>
      <c r="AJ1880" s="172" t="str">
        <f t="shared" si="1028"/>
        <v/>
      </c>
      <c r="AK1880" s="172" t="str">
        <f t="shared" si="1029"/>
        <v/>
      </c>
      <c r="AL1880" s="172" t="str">
        <f t="shared" si="1030"/>
        <v/>
      </c>
      <c r="AM1880" s="172" t="str">
        <f>IF(AN1880&lt;&gt;"",MAX(AM$3:AM1879)+1,"")</f>
        <v/>
      </c>
      <c r="AN1880" s="172" t="str">
        <f t="shared" si="1031"/>
        <v/>
      </c>
      <c r="AO1880" s="172" t="str">
        <f t="shared" si="1032"/>
        <v/>
      </c>
      <c r="AP1880" s="172" t="str">
        <f t="shared" si="1033"/>
        <v/>
      </c>
      <c r="AQ1880" s="172" t="str">
        <f t="shared" si="1034"/>
        <v/>
      </c>
      <c r="AR1880" s="172" t="str">
        <f>Table1[[#This Row],[Sex ]]&amp;Table1[[#This Row],[Month]]</f>
        <v/>
      </c>
    </row>
    <row r="1881" spans="2:44" x14ac:dyDescent="0.3">
      <c r="B1881" s="14"/>
      <c r="C1881" s="14"/>
      <c r="D1881" s="14"/>
      <c r="E1881" s="14"/>
      <c r="F1881" s="14"/>
      <c r="G1881" s="14"/>
      <c r="H1881" s="14"/>
      <c r="I1881" s="14"/>
      <c r="J1881" s="14"/>
      <c r="K1881" s="14"/>
      <c r="L1881" s="14"/>
      <c r="M1881" s="24" t="str">
        <f t="shared" si="1006"/>
        <v/>
      </c>
      <c r="N1881" s="24" t="str">
        <f t="shared" si="1007"/>
        <v/>
      </c>
      <c r="O1881" s="24" t="str">
        <f t="shared" si="1008"/>
        <v xml:space="preserve"> </v>
      </c>
      <c r="P1881" s="24">
        <f t="shared" si="1009"/>
        <v>0</v>
      </c>
      <c r="Q1881" s="25">
        <f t="shared" si="1010"/>
        <v>0</v>
      </c>
      <c r="R1881" s="26">
        <f t="shared" si="1011"/>
        <v>0</v>
      </c>
      <c r="S1881" s="24" t="str">
        <f t="shared" si="1012"/>
        <v/>
      </c>
      <c r="T1881" s="24" t="str">
        <f t="shared" si="1013"/>
        <v/>
      </c>
      <c r="U1881" s="24" t="str">
        <f t="shared" si="1014"/>
        <v/>
      </c>
      <c r="V1881" s="24" t="str">
        <f t="shared" si="1015"/>
        <v/>
      </c>
      <c r="W1881" s="24" t="str">
        <f t="shared" si="1016"/>
        <v/>
      </c>
      <c r="X1881" s="24" t="str">
        <f t="shared" si="1017"/>
        <v/>
      </c>
      <c r="Y1881" s="24" t="str">
        <f t="shared" si="1018"/>
        <v/>
      </c>
      <c r="Z1881" s="24" t="str">
        <f t="shared" si="1019"/>
        <v/>
      </c>
      <c r="AA1881" s="24" t="b">
        <f t="shared" si="1020"/>
        <v>0</v>
      </c>
      <c r="AB1881" s="34" t="str">
        <f t="shared" si="1021"/>
        <v/>
      </c>
      <c r="AC1881" s="34">
        <f t="shared" si="1022"/>
        <v>0</v>
      </c>
      <c r="AD1881" s="34">
        <f t="shared" si="1023"/>
        <v>0</v>
      </c>
      <c r="AE1881" s="34" t="str">
        <f t="shared" si="1024"/>
        <v xml:space="preserve"> 0</v>
      </c>
      <c r="AF1881" s="34">
        <f t="shared" si="1025"/>
        <v>0</v>
      </c>
      <c r="AG1881" s="34">
        <f t="shared" si="1026"/>
        <v>0</v>
      </c>
      <c r="AH1881" s="34" t="str">
        <f t="shared" si="1027"/>
        <v/>
      </c>
      <c r="AI1881" s="172" t="str">
        <f>IF(AJ1881&lt;&gt;"",MAX(AI$3:AI1880)+1,"")</f>
        <v/>
      </c>
      <c r="AJ1881" s="172" t="str">
        <f t="shared" si="1028"/>
        <v/>
      </c>
      <c r="AK1881" s="172" t="str">
        <f t="shared" si="1029"/>
        <v/>
      </c>
      <c r="AL1881" s="172" t="str">
        <f t="shared" si="1030"/>
        <v/>
      </c>
      <c r="AM1881" s="172" t="str">
        <f>IF(AN1881&lt;&gt;"",MAX(AM$3:AM1880)+1,"")</f>
        <v/>
      </c>
      <c r="AN1881" s="172" t="str">
        <f t="shared" si="1031"/>
        <v/>
      </c>
      <c r="AO1881" s="172" t="str">
        <f t="shared" si="1032"/>
        <v/>
      </c>
      <c r="AP1881" s="172" t="str">
        <f t="shared" si="1033"/>
        <v/>
      </c>
      <c r="AQ1881" s="172" t="str">
        <f t="shared" si="1034"/>
        <v/>
      </c>
      <c r="AR1881" s="172" t="str">
        <f>Table1[[#This Row],[Sex ]]&amp;Table1[[#This Row],[Month]]</f>
        <v/>
      </c>
    </row>
    <row r="1882" spans="2:44" x14ac:dyDescent="0.3">
      <c r="B1882" s="14"/>
      <c r="C1882" s="14"/>
      <c r="D1882" s="14"/>
      <c r="E1882" s="14"/>
      <c r="F1882" s="14"/>
      <c r="G1882" s="14"/>
      <c r="H1882" s="14"/>
      <c r="I1882" s="14"/>
      <c r="J1882" s="14"/>
      <c r="K1882" s="14"/>
      <c r="L1882" s="14"/>
      <c r="M1882" s="24" t="str">
        <f t="shared" si="1006"/>
        <v/>
      </c>
      <c r="N1882" s="24" t="str">
        <f t="shared" si="1007"/>
        <v/>
      </c>
      <c r="O1882" s="24" t="str">
        <f t="shared" si="1008"/>
        <v xml:space="preserve"> </v>
      </c>
      <c r="P1882" s="24">
        <f t="shared" si="1009"/>
        <v>0</v>
      </c>
      <c r="Q1882" s="25">
        <f t="shared" si="1010"/>
        <v>0</v>
      </c>
      <c r="R1882" s="26">
        <f t="shared" si="1011"/>
        <v>0</v>
      </c>
      <c r="S1882" s="24" t="str">
        <f t="shared" si="1012"/>
        <v/>
      </c>
      <c r="T1882" s="24" t="str">
        <f t="shared" si="1013"/>
        <v/>
      </c>
      <c r="U1882" s="24" t="str">
        <f t="shared" si="1014"/>
        <v/>
      </c>
      <c r="V1882" s="24" t="str">
        <f t="shared" si="1015"/>
        <v/>
      </c>
      <c r="W1882" s="24" t="str">
        <f t="shared" si="1016"/>
        <v/>
      </c>
      <c r="X1882" s="24" t="str">
        <f t="shared" si="1017"/>
        <v/>
      </c>
      <c r="Y1882" s="24" t="str">
        <f t="shared" si="1018"/>
        <v/>
      </c>
      <c r="Z1882" s="24" t="str">
        <f t="shared" si="1019"/>
        <v/>
      </c>
      <c r="AA1882" s="24" t="b">
        <f t="shared" si="1020"/>
        <v>0</v>
      </c>
      <c r="AB1882" s="34" t="str">
        <f t="shared" si="1021"/>
        <v/>
      </c>
      <c r="AC1882" s="34">
        <f t="shared" si="1022"/>
        <v>0</v>
      </c>
      <c r="AD1882" s="34">
        <f t="shared" si="1023"/>
        <v>0</v>
      </c>
      <c r="AE1882" s="34" t="str">
        <f t="shared" si="1024"/>
        <v xml:space="preserve"> 0</v>
      </c>
      <c r="AF1882" s="34">
        <f t="shared" si="1025"/>
        <v>0</v>
      </c>
      <c r="AG1882" s="34">
        <f t="shared" si="1026"/>
        <v>0</v>
      </c>
      <c r="AH1882" s="34" t="str">
        <f t="shared" si="1027"/>
        <v/>
      </c>
      <c r="AI1882" s="172" t="str">
        <f>IF(AJ1882&lt;&gt;"",MAX(AI$3:AI1881)+1,"")</f>
        <v/>
      </c>
      <c r="AJ1882" s="172" t="str">
        <f t="shared" si="1028"/>
        <v/>
      </c>
      <c r="AK1882" s="172" t="str">
        <f t="shared" si="1029"/>
        <v/>
      </c>
      <c r="AL1882" s="172" t="str">
        <f t="shared" si="1030"/>
        <v/>
      </c>
      <c r="AM1882" s="172" t="str">
        <f>IF(AN1882&lt;&gt;"",MAX(AM$3:AM1881)+1,"")</f>
        <v/>
      </c>
      <c r="AN1882" s="172" t="str">
        <f t="shared" si="1031"/>
        <v/>
      </c>
      <c r="AO1882" s="172" t="str">
        <f t="shared" si="1032"/>
        <v/>
      </c>
      <c r="AP1882" s="172" t="str">
        <f t="shared" si="1033"/>
        <v/>
      </c>
      <c r="AQ1882" s="172" t="str">
        <f t="shared" si="1034"/>
        <v/>
      </c>
      <c r="AR1882" s="172" t="str">
        <f>Table1[[#This Row],[Sex ]]&amp;Table1[[#This Row],[Month]]</f>
        <v/>
      </c>
    </row>
    <row r="1883" spans="2:44" x14ac:dyDescent="0.3">
      <c r="B1883" s="14"/>
      <c r="C1883" s="14"/>
      <c r="D1883" s="14"/>
      <c r="E1883" s="14"/>
      <c r="F1883" s="14"/>
      <c r="G1883" s="14"/>
      <c r="H1883" s="14"/>
      <c r="I1883" s="14"/>
      <c r="J1883" s="14"/>
      <c r="K1883" s="14"/>
      <c r="L1883" s="14"/>
      <c r="M1883" s="24" t="str">
        <f t="shared" si="1006"/>
        <v/>
      </c>
      <c r="N1883" s="24" t="str">
        <f t="shared" si="1007"/>
        <v/>
      </c>
      <c r="O1883" s="24" t="str">
        <f t="shared" si="1008"/>
        <v xml:space="preserve"> </v>
      </c>
      <c r="P1883" s="24">
        <f t="shared" si="1009"/>
        <v>0</v>
      </c>
      <c r="Q1883" s="25">
        <f t="shared" si="1010"/>
        <v>0</v>
      </c>
      <c r="R1883" s="26">
        <f t="shared" si="1011"/>
        <v>0</v>
      </c>
      <c r="S1883" s="24" t="str">
        <f t="shared" si="1012"/>
        <v/>
      </c>
      <c r="T1883" s="24" t="str">
        <f t="shared" si="1013"/>
        <v/>
      </c>
      <c r="U1883" s="24" t="str">
        <f t="shared" si="1014"/>
        <v/>
      </c>
      <c r="V1883" s="24" t="str">
        <f t="shared" si="1015"/>
        <v/>
      </c>
      <c r="W1883" s="24" t="str">
        <f t="shared" si="1016"/>
        <v/>
      </c>
      <c r="X1883" s="24" t="str">
        <f t="shared" si="1017"/>
        <v/>
      </c>
      <c r="Y1883" s="24" t="str">
        <f t="shared" si="1018"/>
        <v/>
      </c>
      <c r="Z1883" s="24" t="str">
        <f t="shared" si="1019"/>
        <v/>
      </c>
      <c r="AA1883" s="24" t="b">
        <f t="shared" si="1020"/>
        <v>0</v>
      </c>
      <c r="AB1883" s="34" t="str">
        <f t="shared" si="1021"/>
        <v/>
      </c>
      <c r="AC1883" s="34">
        <f t="shared" si="1022"/>
        <v>0</v>
      </c>
      <c r="AD1883" s="34">
        <f t="shared" si="1023"/>
        <v>0</v>
      </c>
      <c r="AE1883" s="34" t="str">
        <f t="shared" si="1024"/>
        <v xml:space="preserve"> 0</v>
      </c>
      <c r="AF1883" s="34">
        <f t="shared" si="1025"/>
        <v>0</v>
      </c>
      <c r="AG1883" s="34">
        <f t="shared" si="1026"/>
        <v>0</v>
      </c>
      <c r="AH1883" s="34" t="str">
        <f t="shared" si="1027"/>
        <v/>
      </c>
      <c r="AI1883" s="172" t="str">
        <f>IF(AJ1883&lt;&gt;"",MAX(AI$3:AI1882)+1,"")</f>
        <v/>
      </c>
      <c r="AJ1883" s="172" t="str">
        <f t="shared" si="1028"/>
        <v/>
      </c>
      <c r="AK1883" s="172" t="str">
        <f t="shared" si="1029"/>
        <v/>
      </c>
      <c r="AL1883" s="172" t="str">
        <f t="shared" si="1030"/>
        <v/>
      </c>
      <c r="AM1883" s="172" t="str">
        <f>IF(AN1883&lt;&gt;"",MAX(AM$3:AM1882)+1,"")</f>
        <v/>
      </c>
      <c r="AN1883" s="172" t="str">
        <f t="shared" si="1031"/>
        <v/>
      </c>
      <c r="AO1883" s="172" t="str">
        <f t="shared" si="1032"/>
        <v/>
      </c>
      <c r="AP1883" s="172" t="str">
        <f t="shared" si="1033"/>
        <v/>
      </c>
      <c r="AQ1883" s="172" t="str">
        <f t="shared" si="1034"/>
        <v/>
      </c>
      <c r="AR1883" s="172" t="str">
        <f>Table1[[#This Row],[Sex ]]&amp;Table1[[#This Row],[Month]]</f>
        <v/>
      </c>
    </row>
    <row r="1884" spans="2:44" x14ac:dyDescent="0.3">
      <c r="B1884" s="14"/>
      <c r="C1884" s="14"/>
      <c r="D1884" s="14"/>
      <c r="E1884" s="14"/>
      <c r="F1884" s="14"/>
      <c r="G1884" s="14"/>
      <c r="H1884" s="14"/>
      <c r="I1884" s="14"/>
      <c r="J1884" s="14"/>
      <c r="K1884" s="14"/>
      <c r="L1884" s="14"/>
      <c r="M1884" s="24" t="str">
        <f t="shared" si="1006"/>
        <v/>
      </c>
      <c r="N1884" s="24" t="str">
        <f t="shared" si="1007"/>
        <v/>
      </c>
      <c r="O1884" s="24" t="str">
        <f t="shared" si="1008"/>
        <v xml:space="preserve"> </v>
      </c>
      <c r="P1884" s="24">
        <f t="shared" si="1009"/>
        <v>0</v>
      </c>
      <c r="Q1884" s="25">
        <f t="shared" si="1010"/>
        <v>0</v>
      </c>
      <c r="R1884" s="26">
        <f t="shared" si="1011"/>
        <v>0</v>
      </c>
      <c r="S1884" s="24" t="str">
        <f t="shared" si="1012"/>
        <v/>
      </c>
      <c r="T1884" s="24" t="str">
        <f t="shared" si="1013"/>
        <v/>
      </c>
      <c r="U1884" s="24" t="str">
        <f t="shared" si="1014"/>
        <v/>
      </c>
      <c r="V1884" s="24" t="str">
        <f t="shared" si="1015"/>
        <v/>
      </c>
      <c r="W1884" s="24" t="str">
        <f t="shared" si="1016"/>
        <v/>
      </c>
      <c r="X1884" s="24" t="str">
        <f t="shared" si="1017"/>
        <v/>
      </c>
      <c r="Y1884" s="24" t="str">
        <f t="shared" si="1018"/>
        <v/>
      </c>
      <c r="Z1884" s="24" t="str">
        <f t="shared" si="1019"/>
        <v/>
      </c>
      <c r="AA1884" s="24" t="b">
        <f t="shared" si="1020"/>
        <v>0</v>
      </c>
      <c r="AB1884" s="34" t="str">
        <f t="shared" si="1021"/>
        <v/>
      </c>
      <c r="AC1884" s="34">
        <f t="shared" si="1022"/>
        <v>0</v>
      </c>
      <c r="AD1884" s="34">
        <f t="shared" si="1023"/>
        <v>0</v>
      </c>
      <c r="AE1884" s="34" t="str">
        <f t="shared" si="1024"/>
        <v xml:space="preserve"> 0</v>
      </c>
      <c r="AF1884" s="34">
        <f t="shared" si="1025"/>
        <v>0</v>
      </c>
      <c r="AG1884" s="34">
        <f t="shared" si="1026"/>
        <v>0</v>
      </c>
      <c r="AH1884" s="34" t="str">
        <f t="shared" si="1027"/>
        <v/>
      </c>
      <c r="AI1884" s="172" t="str">
        <f>IF(AJ1884&lt;&gt;"",MAX(AI$3:AI1883)+1,"")</f>
        <v/>
      </c>
      <c r="AJ1884" s="172" t="str">
        <f t="shared" si="1028"/>
        <v/>
      </c>
      <c r="AK1884" s="172" t="str">
        <f t="shared" si="1029"/>
        <v/>
      </c>
      <c r="AL1884" s="172" t="str">
        <f t="shared" si="1030"/>
        <v/>
      </c>
      <c r="AM1884" s="172" t="str">
        <f>IF(AN1884&lt;&gt;"",MAX(AM$3:AM1883)+1,"")</f>
        <v/>
      </c>
      <c r="AN1884" s="172" t="str">
        <f t="shared" si="1031"/>
        <v/>
      </c>
      <c r="AO1884" s="172" t="str">
        <f t="shared" si="1032"/>
        <v/>
      </c>
      <c r="AP1884" s="172" t="str">
        <f t="shared" si="1033"/>
        <v/>
      </c>
      <c r="AQ1884" s="172" t="str">
        <f t="shared" si="1034"/>
        <v/>
      </c>
      <c r="AR1884" s="172" t="str">
        <f>Table1[[#This Row],[Sex ]]&amp;Table1[[#This Row],[Month]]</f>
        <v/>
      </c>
    </row>
    <row r="1885" spans="2:44" x14ac:dyDescent="0.3">
      <c r="B1885" s="14"/>
      <c r="C1885" s="14"/>
      <c r="D1885" s="14"/>
      <c r="E1885" s="14"/>
      <c r="F1885" s="14"/>
      <c r="G1885" s="14"/>
      <c r="H1885" s="14"/>
      <c r="I1885" s="14"/>
      <c r="J1885" s="14"/>
      <c r="K1885" s="14"/>
      <c r="L1885" s="14"/>
      <c r="M1885" s="24" t="str">
        <f t="shared" si="1006"/>
        <v/>
      </c>
      <c r="N1885" s="24" t="str">
        <f t="shared" si="1007"/>
        <v/>
      </c>
      <c r="O1885" s="24" t="str">
        <f t="shared" si="1008"/>
        <v xml:space="preserve"> </v>
      </c>
      <c r="P1885" s="24">
        <f t="shared" si="1009"/>
        <v>0</v>
      </c>
      <c r="Q1885" s="25">
        <f t="shared" si="1010"/>
        <v>0</v>
      </c>
      <c r="R1885" s="26">
        <f t="shared" si="1011"/>
        <v>0</v>
      </c>
      <c r="S1885" s="24" t="str">
        <f t="shared" si="1012"/>
        <v/>
      </c>
      <c r="T1885" s="24" t="str">
        <f t="shared" si="1013"/>
        <v/>
      </c>
      <c r="U1885" s="24" t="str">
        <f t="shared" si="1014"/>
        <v/>
      </c>
      <c r="V1885" s="24" t="str">
        <f t="shared" si="1015"/>
        <v/>
      </c>
      <c r="W1885" s="24" t="str">
        <f t="shared" si="1016"/>
        <v/>
      </c>
      <c r="X1885" s="24" t="str">
        <f t="shared" si="1017"/>
        <v/>
      </c>
      <c r="Y1885" s="24" t="str">
        <f t="shared" si="1018"/>
        <v/>
      </c>
      <c r="Z1885" s="24" t="str">
        <f t="shared" si="1019"/>
        <v/>
      </c>
      <c r="AA1885" s="24" t="b">
        <f t="shared" si="1020"/>
        <v>0</v>
      </c>
      <c r="AB1885" s="34" t="str">
        <f t="shared" si="1021"/>
        <v/>
      </c>
      <c r="AC1885" s="34">
        <f t="shared" si="1022"/>
        <v>0</v>
      </c>
      <c r="AD1885" s="34">
        <f t="shared" si="1023"/>
        <v>0</v>
      </c>
      <c r="AE1885" s="34" t="str">
        <f t="shared" si="1024"/>
        <v xml:space="preserve"> 0</v>
      </c>
      <c r="AF1885" s="34">
        <f t="shared" si="1025"/>
        <v>0</v>
      </c>
      <c r="AG1885" s="34">
        <f t="shared" si="1026"/>
        <v>0</v>
      </c>
      <c r="AH1885" s="34" t="str">
        <f t="shared" si="1027"/>
        <v/>
      </c>
      <c r="AI1885" s="172" t="str">
        <f>IF(AJ1885&lt;&gt;"",MAX(AI$3:AI1884)+1,"")</f>
        <v/>
      </c>
      <c r="AJ1885" s="172" t="str">
        <f t="shared" si="1028"/>
        <v/>
      </c>
      <c r="AK1885" s="172" t="str">
        <f t="shared" si="1029"/>
        <v/>
      </c>
      <c r="AL1885" s="172" t="str">
        <f t="shared" si="1030"/>
        <v/>
      </c>
      <c r="AM1885" s="172" t="str">
        <f>IF(AN1885&lt;&gt;"",MAX(AM$3:AM1884)+1,"")</f>
        <v/>
      </c>
      <c r="AN1885" s="172" t="str">
        <f t="shared" si="1031"/>
        <v/>
      </c>
      <c r="AO1885" s="172" t="str">
        <f t="shared" si="1032"/>
        <v/>
      </c>
      <c r="AP1885" s="172" t="str">
        <f t="shared" si="1033"/>
        <v/>
      </c>
      <c r="AQ1885" s="172" t="str">
        <f t="shared" si="1034"/>
        <v/>
      </c>
      <c r="AR1885" s="172" t="str">
        <f>Table1[[#This Row],[Sex ]]&amp;Table1[[#This Row],[Month]]</f>
        <v/>
      </c>
    </row>
    <row r="1886" spans="2:44" x14ac:dyDescent="0.3">
      <c r="B1886" s="14"/>
      <c r="C1886" s="14"/>
      <c r="D1886" s="14"/>
      <c r="E1886" s="14"/>
      <c r="F1886" s="14"/>
      <c r="G1886" s="14"/>
      <c r="H1886" s="14"/>
      <c r="I1886" s="14"/>
      <c r="J1886" s="14"/>
      <c r="K1886" s="14"/>
      <c r="L1886" s="14"/>
      <c r="M1886" s="24" t="str">
        <f t="shared" si="1006"/>
        <v/>
      </c>
      <c r="N1886" s="24" t="str">
        <f t="shared" si="1007"/>
        <v/>
      </c>
      <c r="O1886" s="24" t="str">
        <f t="shared" si="1008"/>
        <v xml:space="preserve"> </v>
      </c>
      <c r="P1886" s="24">
        <f t="shared" si="1009"/>
        <v>0</v>
      </c>
      <c r="Q1886" s="25">
        <f t="shared" si="1010"/>
        <v>0</v>
      </c>
      <c r="R1886" s="26">
        <f t="shared" si="1011"/>
        <v>0</v>
      </c>
      <c r="S1886" s="24" t="str">
        <f t="shared" si="1012"/>
        <v/>
      </c>
      <c r="T1886" s="24" t="str">
        <f t="shared" si="1013"/>
        <v/>
      </c>
      <c r="U1886" s="24" t="str">
        <f t="shared" si="1014"/>
        <v/>
      </c>
      <c r="V1886" s="24" t="str">
        <f t="shared" si="1015"/>
        <v/>
      </c>
      <c r="W1886" s="24" t="str">
        <f t="shared" si="1016"/>
        <v/>
      </c>
      <c r="X1886" s="24" t="str">
        <f t="shared" si="1017"/>
        <v/>
      </c>
      <c r="Y1886" s="24" t="str">
        <f t="shared" si="1018"/>
        <v/>
      </c>
      <c r="Z1886" s="24" t="str">
        <f t="shared" si="1019"/>
        <v/>
      </c>
      <c r="AA1886" s="24" t="b">
        <f t="shared" si="1020"/>
        <v>0</v>
      </c>
      <c r="AB1886" s="34" t="str">
        <f t="shared" si="1021"/>
        <v/>
      </c>
      <c r="AC1886" s="34">
        <f t="shared" si="1022"/>
        <v>0</v>
      </c>
      <c r="AD1886" s="34">
        <f t="shared" si="1023"/>
        <v>0</v>
      </c>
      <c r="AE1886" s="34" t="str">
        <f t="shared" si="1024"/>
        <v xml:space="preserve"> 0</v>
      </c>
      <c r="AF1886" s="34">
        <f t="shared" si="1025"/>
        <v>0</v>
      </c>
      <c r="AG1886" s="34">
        <f t="shared" si="1026"/>
        <v>0</v>
      </c>
      <c r="AH1886" s="34" t="str">
        <f t="shared" si="1027"/>
        <v/>
      </c>
      <c r="AI1886" s="172" t="str">
        <f>IF(AJ1886&lt;&gt;"",MAX(AI$3:AI1885)+1,"")</f>
        <v/>
      </c>
      <c r="AJ1886" s="172" t="str">
        <f t="shared" si="1028"/>
        <v/>
      </c>
      <c r="AK1886" s="172" t="str">
        <f t="shared" si="1029"/>
        <v/>
      </c>
      <c r="AL1886" s="172" t="str">
        <f t="shared" si="1030"/>
        <v/>
      </c>
      <c r="AM1886" s="172" t="str">
        <f>IF(AN1886&lt;&gt;"",MAX(AM$3:AM1885)+1,"")</f>
        <v/>
      </c>
      <c r="AN1886" s="172" t="str">
        <f t="shared" si="1031"/>
        <v/>
      </c>
      <c r="AO1886" s="172" t="str">
        <f t="shared" si="1032"/>
        <v/>
      </c>
      <c r="AP1886" s="172" t="str">
        <f t="shared" si="1033"/>
        <v/>
      </c>
      <c r="AQ1886" s="172" t="str">
        <f t="shared" si="1034"/>
        <v/>
      </c>
      <c r="AR1886" s="172" t="str">
        <f>Table1[[#This Row],[Sex ]]&amp;Table1[[#This Row],[Month]]</f>
        <v/>
      </c>
    </row>
    <row r="1887" spans="2:44" x14ac:dyDescent="0.3">
      <c r="B1887" s="14"/>
      <c r="C1887" s="14"/>
      <c r="D1887" s="14"/>
      <c r="E1887" s="14"/>
      <c r="F1887" s="14"/>
      <c r="G1887" s="14"/>
      <c r="H1887" s="14"/>
      <c r="I1887" s="14"/>
      <c r="J1887" s="14"/>
      <c r="K1887" s="14"/>
      <c r="L1887" s="14"/>
      <c r="M1887" s="24" t="str">
        <f t="shared" si="1006"/>
        <v/>
      </c>
      <c r="N1887" s="24" t="str">
        <f t="shared" si="1007"/>
        <v/>
      </c>
      <c r="O1887" s="24" t="str">
        <f t="shared" si="1008"/>
        <v xml:space="preserve"> </v>
      </c>
      <c r="P1887" s="24">
        <f t="shared" si="1009"/>
        <v>0</v>
      </c>
      <c r="Q1887" s="25">
        <f t="shared" si="1010"/>
        <v>0</v>
      </c>
      <c r="R1887" s="26">
        <f t="shared" si="1011"/>
        <v>0</v>
      </c>
      <c r="S1887" s="24" t="str">
        <f t="shared" si="1012"/>
        <v/>
      </c>
      <c r="T1887" s="24" t="str">
        <f t="shared" si="1013"/>
        <v/>
      </c>
      <c r="U1887" s="24" t="str">
        <f t="shared" si="1014"/>
        <v/>
      </c>
      <c r="V1887" s="24" t="str">
        <f t="shared" si="1015"/>
        <v/>
      </c>
      <c r="W1887" s="24" t="str">
        <f t="shared" si="1016"/>
        <v/>
      </c>
      <c r="X1887" s="24" t="str">
        <f t="shared" si="1017"/>
        <v/>
      </c>
      <c r="Y1887" s="24" t="str">
        <f t="shared" si="1018"/>
        <v/>
      </c>
      <c r="Z1887" s="24" t="str">
        <f t="shared" si="1019"/>
        <v/>
      </c>
      <c r="AA1887" s="24" t="b">
        <f t="shared" si="1020"/>
        <v>0</v>
      </c>
      <c r="AB1887" s="34" t="str">
        <f t="shared" si="1021"/>
        <v/>
      </c>
      <c r="AC1887" s="34">
        <f t="shared" si="1022"/>
        <v>0</v>
      </c>
      <c r="AD1887" s="34">
        <f t="shared" si="1023"/>
        <v>0</v>
      </c>
      <c r="AE1887" s="34" t="str">
        <f t="shared" si="1024"/>
        <v xml:space="preserve"> 0</v>
      </c>
      <c r="AF1887" s="34">
        <f t="shared" si="1025"/>
        <v>0</v>
      </c>
      <c r="AG1887" s="34">
        <f t="shared" si="1026"/>
        <v>0</v>
      </c>
      <c r="AH1887" s="34" t="str">
        <f t="shared" si="1027"/>
        <v/>
      </c>
      <c r="AI1887" s="172" t="str">
        <f>IF(AJ1887&lt;&gt;"",MAX(AI$3:AI1886)+1,"")</f>
        <v/>
      </c>
      <c r="AJ1887" s="172" t="str">
        <f t="shared" si="1028"/>
        <v/>
      </c>
      <c r="AK1887" s="172" t="str">
        <f t="shared" si="1029"/>
        <v/>
      </c>
      <c r="AL1887" s="172" t="str">
        <f t="shared" si="1030"/>
        <v/>
      </c>
      <c r="AM1887" s="172" t="str">
        <f>IF(AN1887&lt;&gt;"",MAX(AM$3:AM1886)+1,"")</f>
        <v/>
      </c>
      <c r="AN1887" s="172" t="str">
        <f t="shared" si="1031"/>
        <v/>
      </c>
      <c r="AO1887" s="172" t="str">
        <f t="shared" si="1032"/>
        <v/>
      </c>
      <c r="AP1887" s="172" t="str">
        <f t="shared" si="1033"/>
        <v/>
      </c>
      <c r="AQ1887" s="172" t="str">
        <f t="shared" si="1034"/>
        <v/>
      </c>
      <c r="AR1887" s="172" t="str">
        <f>Table1[[#This Row],[Sex ]]&amp;Table1[[#This Row],[Month]]</f>
        <v/>
      </c>
    </row>
    <row r="1888" spans="2:44" x14ac:dyDescent="0.3">
      <c r="B1888" s="14"/>
      <c r="C1888" s="14"/>
      <c r="D1888" s="14"/>
      <c r="E1888" s="14"/>
      <c r="F1888" s="14"/>
      <c r="G1888" s="14"/>
      <c r="H1888" s="14"/>
      <c r="I1888" s="14"/>
      <c r="J1888" s="14"/>
      <c r="K1888" s="14"/>
      <c r="L1888" s="14"/>
      <c r="M1888" s="24" t="str">
        <f t="shared" si="1006"/>
        <v/>
      </c>
      <c r="N1888" s="24" t="str">
        <f t="shared" si="1007"/>
        <v/>
      </c>
      <c r="O1888" s="24" t="str">
        <f t="shared" si="1008"/>
        <v xml:space="preserve"> </v>
      </c>
      <c r="P1888" s="24">
        <f t="shared" si="1009"/>
        <v>0</v>
      </c>
      <c r="Q1888" s="25">
        <f t="shared" si="1010"/>
        <v>0</v>
      </c>
      <c r="R1888" s="26">
        <f t="shared" si="1011"/>
        <v>0</v>
      </c>
      <c r="S1888" s="24" t="str">
        <f t="shared" si="1012"/>
        <v/>
      </c>
      <c r="T1888" s="24" t="str">
        <f t="shared" si="1013"/>
        <v/>
      </c>
      <c r="U1888" s="24" t="str">
        <f t="shared" si="1014"/>
        <v/>
      </c>
      <c r="V1888" s="24" t="str">
        <f t="shared" si="1015"/>
        <v/>
      </c>
      <c r="W1888" s="24" t="str">
        <f t="shared" si="1016"/>
        <v/>
      </c>
      <c r="X1888" s="24" t="str">
        <f t="shared" si="1017"/>
        <v/>
      </c>
      <c r="Y1888" s="24" t="str">
        <f t="shared" si="1018"/>
        <v/>
      </c>
      <c r="Z1888" s="24" t="str">
        <f t="shared" si="1019"/>
        <v/>
      </c>
      <c r="AA1888" s="24" t="b">
        <f t="shared" si="1020"/>
        <v>0</v>
      </c>
      <c r="AB1888" s="34" t="str">
        <f t="shared" si="1021"/>
        <v/>
      </c>
      <c r="AC1888" s="34">
        <f t="shared" si="1022"/>
        <v>0</v>
      </c>
      <c r="AD1888" s="34">
        <f t="shared" si="1023"/>
        <v>0</v>
      </c>
      <c r="AE1888" s="34" t="str">
        <f t="shared" si="1024"/>
        <v xml:space="preserve"> 0</v>
      </c>
      <c r="AF1888" s="34">
        <f t="shared" si="1025"/>
        <v>0</v>
      </c>
      <c r="AG1888" s="34">
        <f t="shared" si="1026"/>
        <v>0</v>
      </c>
      <c r="AH1888" s="34" t="str">
        <f t="shared" si="1027"/>
        <v/>
      </c>
      <c r="AI1888" s="172" t="str">
        <f>IF(AJ1888&lt;&gt;"",MAX(AI$3:AI1887)+1,"")</f>
        <v/>
      </c>
      <c r="AJ1888" s="172" t="str">
        <f t="shared" si="1028"/>
        <v/>
      </c>
      <c r="AK1888" s="172" t="str">
        <f t="shared" si="1029"/>
        <v/>
      </c>
      <c r="AL1888" s="172" t="str">
        <f t="shared" si="1030"/>
        <v/>
      </c>
      <c r="AM1888" s="172" t="str">
        <f>IF(AN1888&lt;&gt;"",MAX(AM$3:AM1887)+1,"")</f>
        <v/>
      </c>
      <c r="AN1888" s="172" t="str">
        <f t="shared" si="1031"/>
        <v/>
      </c>
      <c r="AO1888" s="172" t="str">
        <f t="shared" si="1032"/>
        <v/>
      </c>
      <c r="AP1888" s="172" t="str">
        <f t="shared" si="1033"/>
        <v/>
      </c>
      <c r="AQ1888" s="172" t="str">
        <f t="shared" si="1034"/>
        <v/>
      </c>
      <c r="AR1888" s="172" t="str">
        <f>Table1[[#This Row],[Sex ]]&amp;Table1[[#This Row],[Month]]</f>
        <v/>
      </c>
    </row>
    <row r="1889" spans="2:44" x14ac:dyDescent="0.3">
      <c r="B1889" s="14"/>
      <c r="C1889" s="14"/>
      <c r="D1889" s="14"/>
      <c r="E1889" s="14"/>
      <c r="F1889" s="14"/>
      <c r="G1889" s="14"/>
      <c r="H1889" s="14"/>
      <c r="I1889" s="14"/>
      <c r="J1889" s="14"/>
      <c r="K1889" s="14"/>
      <c r="L1889" s="14"/>
      <c r="M1889" s="24" t="str">
        <f t="shared" si="1006"/>
        <v/>
      </c>
      <c r="N1889" s="24" t="str">
        <f t="shared" si="1007"/>
        <v/>
      </c>
      <c r="O1889" s="24" t="str">
        <f t="shared" si="1008"/>
        <v xml:space="preserve"> </v>
      </c>
      <c r="P1889" s="24">
        <f t="shared" si="1009"/>
        <v>0</v>
      </c>
      <c r="Q1889" s="25">
        <f t="shared" si="1010"/>
        <v>0</v>
      </c>
      <c r="R1889" s="26">
        <f t="shared" si="1011"/>
        <v>0</v>
      </c>
      <c r="S1889" s="24" t="str">
        <f t="shared" si="1012"/>
        <v/>
      </c>
      <c r="T1889" s="24" t="str">
        <f t="shared" si="1013"/>
        <v/>
      </c>
      <c r="U1889" s="24" t="str">
        <f t="shared" si="1014"/>
        <v/>
      </c>
      <c r="V1889" s="24" t="str">
        <f t="shared" si="1015"/>
        <v/>
      </c>
      <c r="W1889" s="24" t="str">
        <f t="shared" si="1016"/>
        <v/>
      </c>
      <c r="X1889" s="24" t="str">
        <f t="shared" si="1017"/>
        <v/>
      </c>
      <c r="Y1889" s="24" t="str">
        <f t="shared" si="1018"/>
        <v/>
      </c>
      <c r="Z1889" s="24" t="str">
        <f t="shared" si="1019"/>
        <v/>
      </c>
      <c r="AA1889" s="24" t="b">
        <f t="shared" si="1020"/>
        <v>0</v>
      </c>
      <c r="AB1889" s="34" t="str">
        <f t="shared" si="1021"/>
        <v/>
      </c>
      <c r="AC1889" s="34">
        <f t="shared" si="1022"/>
        <v>0</v>
      </c>
      <c r="AD1889" s="34">
        <f t="shared" si="1023"/>
        <v>0</v>
      </c>
      <c r="AE1889" s="34" t="str">
        <f t="shared" si="1024"/>
        <v xml:space="preserve"> 0</v>
      </c>
      <c r="AF1889" s="34">
        <f t="shared" si="1025"/>
        <v>0</v>
      </c>
      <c r="AG1889" s="34">
        <f t="shared" si="1026"/>
        <v>0</v>
      </c>
      <c r="AH1889" s="34" t="str">
        <f t="shared" si="1027"/>
        <v/>
      </c>
      <c r="AI1889" s="172" t="str">
        <f>IF(AJ1889&lt;&gt;"",MAX(AI$3:AI1888)+1,"")</f>
        <v/>
      </c>
      <c r="AJ1889" s="172" t="str">
        <f t="shared" si="1028"/>
        <v/>
      </c>
      <c r="AK1889" s="172" t="str">
        <f t="shared" si="1029"/>
        <v/>
      </c>
      <c r="AL1889" s="172" t="str">
        <f t="shared" si="1030"/>
        <v/>
      </c>
      <c r="AM1889" s="172" t="str">
        <f>IF(AN1889&lt;&gt;"",MAX(AM$3:AM1888)+1,"")</f>
        <v/>
      </c>
      <c r="AN1889" s="172" t="str">
        <f t="shared" si="1031"/>
        <v/>
      </c>
      <c r="AO1889" s="172" t="str">
        <f t="shared" si="1032"/>
        <v/>
      </c>
      <c r="AP1889" s="172" t="str">
        <f t="shared" si="1033"/>
        <v/>
      </c>
      <c r="AQ1889" s="172" t="str">
        <f t="shared" si="1034"/>
        <v/>
      </c>
      <c r="AR1889" s="172" t="str">
        <f>Table1[[#This Row],[Sex ]]&amp;Table1[[#This Row],[Month]]</f>
        <v/>
      </c>
    </row>
    <row r="1890" spans="2:44" x14ac:dyDescent="0.3">
      <c r="B1890" s="14"/>
      <c r="C1890" s="14"/>
      <c r="D1890" s="14"/>
      <c r="E1890" s="14"/>
      <c r="F1890" s="14"/>
      <c r="G1890" s="14"/>
      <c r="H1890" s="14"/>
      <c r="I1890" s="14"/>
      <c r="J1890" s="14"/>
      <c r="K1890" s="14"/>
      <c r="L1890" s="14"/>
      <c r="M1890" s="24" t="str">
        <f t="shared" si="1006"/>
        <v/>
      </c>
      <c r="N1890" s="24" t="str">
        <f t="shared" si="1007"/>
        <v/>
      </c>
      <c r="O1890" s="24" t="str">
        <f t="shared" si="1008"/>
        <v xml:space="preserve"> </v>
      </c>
      <c r="P1890" s="24">
        <f t="shared" si="1009"/>
        <v>0</v>
      </c>
      <c r="Q1890" s="25">
        <f t="shared" si="1010"/>
        <v>0</v>
      </c>
      <c r="R1890" s="26">
        <f t="shared" si="1011"/>
        <v>0</v>
      </c>
      <c r="S1890" s="24" t="str">
        <f t="shared" si="1012"/>
        <v/>
      </c>
      <c r="T1890" s="24" t="str">
        <f t="shared" si="1013"/>
        <v/>
      </c>
      <c r="U1890" s="24" t="str">
        <f t="shared" si="1014"/>
        <v/>
      </c>
      <c r="V1890" s="24" t="str">
        <f t="shared" si="1015"/>
        <v/>
      </c>
      <c r="W1890" s="24" t="str">
        <f t="shared" si="1016"/>
        <v/>
      </c>
      <c r="X1890" s="24" t="str">
        <f t="shared" si="1017"/>
        <v/>
      </c>
      <c r="Y1890" s="24" t="str">
        <f t="shared" si="1018"/>
        <v/>
      </c>
      <c r="Z1890" s="24" t="str">
        <f t="shared" si="1019"/>
        <v/>
      </c>
      <c r="AA1890" s="24" t="b">
        <f t="shared" si="1020"/>
        <v>0</v>
      </c>
      <c r="AB1890" s="34" t="str">
        <f t="shared" si="1021"/>
        <v/>
      </c>
      <c r="AC1890" s="34">
        <f t="shared" si="1022"/>
        <v>0</v>
      </c>
      <c r="AD1890" s="34">
        <f t="shared" si="1023"/>
        <v>0</v>
      </c>
      <c r="AE1890" s="34" t="str">
        <f t="shared" si="1024"/>
        <v xml:space="preserve"> 0</v>
      </c>
      <c r="AF1890" s="34">
        <f t="shared" si="1025"/>
        <v>0</v>
      </c>
      <c r="AG1890" s="34">
        <f t="shared" si="1026"/>
        <v>0</v>
      </c>
      <c r="AH1890" s="34" t="str">
        <f t="shared" si="1027"/>
        <v/>
      </c>
      <c r="AI1890" s="172" t="str">
        <f>IF(AJ1890&lt;&gt;"",MAX(AI$3:AI1889)+1,"")</f>
        <v/>
      </c>
      <c r="AJ1890" s="172" t="str">
        <f t="shared" si="1028"/>
        <v/>
      </c>
      <c r="AK1890" s="172" t="str">
        <f t="shared" si="1029"/>
        <v/>
      </c>
      <c r="AL1890" s="172" t="str">
        <f t="shared" si="1030"/>
        <v/>
      </c>
      <c r="AM1890" s="172" t="str">
        <f>IF(AN1890&lt;&gt;"",MAX(AM$3:AM1889)+1,"")</f>
        <v/>
      </c>
      <c r="AN1890" s="172" t="str">
        <f t="shared" si="1031"/>
        <v/>
      </c>
      <c r="AO1890" s="172" t="str">
        <f t="shared" si="1032"/>
        <v/>
      </c>
      <c r="AP1890" s="172" t="str">
        <f t="shared" si="1033"/>
        <v/>
      </c>
      <c r="AQ1890" s="172" t="str">
        <f t="shared" si="1034"/>
        <v/>
      </c>
      <c r="AR1890" s="172" t="str">
        <f>Table1[[#This Row],[Sex ]]&amp;Table1[[#This Row],[Month]]</f>
        <v/>
      </c>
    </row>
    <row r="1891" spans="2:44" x14ac:dyDescent="0.3">
      <c r="B1891" s="14"/>
      <c r="C1891" s="14"/>
      <c r="D1891" s="14"/>
      <c r="E1891" s="14"/>
      <c r="F1891" s="14"/>
      <c r="G1891" s="14"/>
      <c r="H1891" s="14"/>
      <c r="I1891" s="14"/>
      <c r="J1891" s="14"/>
      <c r="K1891" s="14"/>
      <c r="L1891" s="14"/>
      <c r="M1891" s="24" t="str">
        <f t="shared" si="1006"/>
        <v/>
      </c>
      <c r="N1891" s="24" t="str">
        <f t="shared" si="1007"/>
        <v/>
      </c>
      <c r="O1891" s="24" t="str">
        <f t="shared" si="1008"/>
        <v xml:space="preserve"> </v>
      </c>
      <c r="P1891" s="24">
        <f t="shared" si="1009"/>
        <v>0</v>
      </c>
      <c r="Q1891" s="25">
        <f t="shared" si="1010"/>
        <v>0</v>
      </c>
      <c r="R1891" s="26">
        <f t="shared" si="1011"/>
        <v>0</v>
      </c>
      <c r="S1891" s="24" t="str">
        <f t="shared" si="1012"/>
        <v/>
      </c>
      <c r="T1891" s="24" t="str">
        <f t="shared" si="1013"/>
        <v/>
      </c>
      <c r="U1891" s="24" t="str">
        <f t="shared" si="1014"/>
        <v/>
      </c>
      <c r="V1891" s="24" t="str">
        <f t="shared" si="1015"/>
        <v/>
      </c>
      <c r="W1891" s="24" t="str">
        <f t="shared" si="1016"/>
        <v/>
      </c>
      <c r="X1891" s="24" t="str">
        <f t="shared" si="1017"/>
        <v/>
      </c>
      <c r="Y1891" s="24" t="str">
        <f t="shared" si="1018"/>
        <v/>
      </c>
      <c r="Z1891" s="24" t="str">
        <f t="shared" si="1019"/>
        <v/>
      </c>
      <c r="AA1891" s="24" t="b">
        <f t="shared" si="1020"/>
        <v>0</v>
      </c>
      <c r="AB1891" s="34" t="str">
        <f t="shared" si="1021"/>
        <v/>
      </c>
      <c r="AC1891" s="34">
        <f t="shared" si="1022"/>
        <v>0</v>
      </c>
      <c r="AD1891" s="34">
        <f t="shared" si="1023"/>
        <v>0</v>
      </c>
      <c r="AE1891" s="34" t="str">
        <f t="shared" si="1024"/>
        <v xml:space="preserve"> 0</v>
      </c>
      <c r="AF1891" s="34">
        <f t="shared" si="1025"/>
        <v>0</v>
      </c>
      <c r="AG1891" s="34">
        <f t="shared" si="1026"/>
        <v>0</v>
      </c>
      <c r="AH1891" s="34" t="str">
        <f t="shared" si="1027"/>
        <v/>
      </c>
      <c r="AI1891" s="172" t="str">
        <f>IF(AJ1891&lt;&gt;"",MAX(AI$3:AI1890)+1,"")</f>
        <v/>
      </c>
      <c r="AJ1891" s="172" t="str">
        <f t="shared" si="1028"/>
        <v/>
      </c>
      <c r="AK1891" s="172" t="str">
        <f t="shared" si="1029"/>
        <v/>
      </c>
      <c r="AL1891" s="172" t="str">
        <f t="shared" si="1030"/>
        <v/>
      </c>
      <c r="AM1891" s="172" t="str">
        <f>IF(AN1891&lt;&gt;"",MAX(AM$3:AM1890)+1,"")</f>
        <v/>
      </c>
      <c r="AN1891" s="172" t="str">
        <f t="shared" si="1031"/>
        <v/>
      </c>
      <c r="AO1891" s="172" t="str">
        <f t="shared" si="1032"/>
        <v/>
      </c>
      <c r="AP1891" s="172" t="str">
        <f t="shared" si="1033"/>
        <v/>
      </c>
      <c r="AQ1891" s="172" t="str">
        <f t="shared" si="1034"/>
        <v/>
      </c>
      <c r="AR1891" s="172" t="str">
        <f>Table1[[#This Row],[Sex ]]&amp;Table1[[#This Row],[Month]]</f>
        <v/>
      </c>
    </row>
    <row r="1892" spans="2:44" x14ac:dyDescent="0.3">
      <c r="B1892" s="14"/>
      <c r="C1892" s="14"/>
      <c r="D1892" s="14"/>
      <c r="E1892" s="14"/>
      <c r="F1892" s="14"/>
      <c r="G1892" s="14"/>
      <c r="H1892" s="14"/>
      <c r="I1892" s="14"/>
      <c r="J1892" s="14"/>
      <c r="K1892" s="14"/>
      <c r="L1892" s="14"/>
      <c r="M1892" s="24" t="str">
        <f t="shared" si="1006"/>
        <v/>
      </c>
      <c r="N1892" s="24" t="str">
        <f t="shared" si="1007"/>
        <v/>
      </c>
      <c r="O1892" s="24" t="str">
        <f t="shared" si="1008"/>
        <v xml:space="preserve"> </v>
      </c>
      <c r="P1892" s="24">
        <f t="shared" si="1009"/>
        <v>0</v>
      </c>
      <c r="Q1892" s="25">
        <f t="shared" si="1010"/>
        <v>0</v>
      </c>
      <c r="R1892" s="26">
        <f t="shared" si="1011"/>
        <v>0</v>
      </c>
      <c r="S1892" s="24" t="str">
        <f t="shared" si="1012"/>
        <v/>
      </c>
      <c r="T1892" s="24" t="str">
        <f t="shared" si="1013"/>
        <v/>
      </c>
      <c r="U1892" s="24" t="str">
        <f t="shared" si="1014"/>
        <v/>
      </c>
      <c r="V1892" s="24" t="str">
        <f t="shared" si="1015"/>
        <v/>
      </c>
      <c r="W1892" s="24" t="str">
        <f t="shared" si="1016"/>
        <v/>
      </c>
      <c r="X1892" s="24" t="str">
        <f t="shared" si="1017"/>
        <v/>
      </c>
      <c r="Y1892" s="24" t="str">
        <f t="shared" si="1018"/>
        <v/>
      </c>
      <c r="Z1892" s="24" t="str">
        <f t="shared" si="1019"/>
        <v/>
      </c>
      <c r="AA1892" s="24" t="b">
        <f t="shared" si="1020"/>
        <v>0</v>
      </c>
      <c r="AB1892" s="34" t="str">
        <f t="shared" si="1021"/>
        <v/>
      </c>
      <c r="AC1892" s="34">
        <f t="shared" si="1022"/>
        <v>0</v>
      </c>
      <c r="AD1892" s="34">
        <f t="shared" si="1023"/>
        <v>0</v>
      </c>
      <c r="AE1892" s="34" t="str">
        <f t="shared" si="1024"/>
        <v xml:space="preserve"> 0</v>
      </c>
      <c r="AF1892" s="34">
        <f t="shared" si="1025"/>
        <v>0</v>
      </c>
      <c r="AG1892" s="34">
        <f t="shared" si="1026"/>
        <v>0</v>
      </c>
      <c r="AH1892" s="34" t="str">
        <f t="shared" si="1027"/>
        <v/>
      </c>
      <c r="AI1892" s="172" t="str">
        <f>IF(AJ1892&lt;&gt;"",MAX(AI$3:AI1891)+1,"")</f>
        <v/>
      </c>
      <c r="AJ1892" s="172" t="str">
        <f t="shared" si="1028"/>
        <v/>
      </c>
      <c r="AK1892" s="172" t="str">
        <f t="shared" si="1029"/>
        <v/>
      </c>
      <c r="AL1892" s="172" t="str">
        <f t="shared" si="1030"/>
        <v/>
      </c>
      <c r="AM1892" s="172" t="str">
        <f>IF(AN1892&lt;&gt;"",MAX(AM$3:AM1891)+1,"")</f>
        <v/>
      </c>
      <c r="AN1892" s="172" t="str">
        <f t="shared" si="1031"/>
        <v/>
      </c>
      <c r="AO1892" s="172" t="str">
        <f t="shared" si="1032"/>
        <v/>
      </c>
      <c r="AP1892" s="172" t="str">
        <f t="shared" si="1033"/>
        <v/>
      </c>
      <c r="AQ1892" s="172" t="str">
        <f t="shared" si="1034"/>
        <v/>
      </c>
      <c r="AR1892" s="172" t="str">
        <f>Table1[[#This Row],[Sex ]]&amp;Table1[[#This Row],[Month]]</f>
        <v/>
      </c>
    </row>
    <row r="1893" spans="2:44" x14ac:dyDescent="0.3">
      <c r="B1893" s="14"/>
      <c r="C1893" s="14"/>
      <c r="D1893" s="14"/>
      <c r="E1893" s="14"/>
      <c r="F1893" s="14"/>
      <c r="G1893" s="14"/>
      <c r="H1893" s="14"/>
      <c r="I1893" s="14"/>
      <c r="J1893" s="14"/>
      <c r="K1893" s="14"/>
      <c r="L1893" s="14"/>
      <c r="M1893" s="24" t="str">
        <f t="shared" si="1006"/>
        <v/>
      </c>
      <c r="N1893" s="24" t="str">
        <f t="shared" si="1007"/>
        <v/>
      </c>
      <c r="O1893" s="24" t="str">
        <f t="shared" si="1008"/>
        <v xml:space="preserve"> </v>
      </c>
      <c r="P1893" s="24">
        <f t="shared" si="1009"/>
        <v>0</v>
      </c>
      <c r="Q1893" s="25">
        <f t="shared" si="1010"/>
        <v>0</v>
      </c>
      <c r="R1893" s="26">
        <f t="shared" si="1011"/>
        <v>0</v>
      </c>
      <c r="S1893" s="24" t="str">
        <f t="shared" si="1012"/>
        <v/>
      </c>
      <c r="T1893" s="24" t="str">
        <f t="shared" si="1013"/>
        <v/>
      </c>
      <c r="U1893" s="24" t="str">
        <f t="shared" si="1014"/>
        <v/>
      </c>
      <c r="V1893" s="24" t="str">
        <f t="shared" si="1015"/>
        <v/>
      </c>
      <c r="W1893" s="24" t="str">
        <f t="shared" si="1016"/>
        <v/>
      </c>
      <c r="X1893" s="24" t="str">
        <f t="shared" si="1017"/>
        <v/>
      </c>
      <c r="Y1893" s="24" t="str">
        <f t="shared" si="1018"/>
        <v/>
      </c>
      <c r="Z1893" s="24" t="str">
        <f t="shared" si="1019"/>
        <v/>
      </c>
      <c r="AA1893" s="24" t="b">
        <f t="shared" si="1020"/>
        <v>0</v>
      </c>
      <c r="AB1893" s="34" t="str">
        <f t="shared" si="1021"/>
        <v/>
      </c>
      <c r="AC1893" s="34">
        <f t="shared" si="1022"/>
        <v>0</v>
      </c>
      <c r="AD1893" s="34">
        <f t="shared" si="1023"/>
        <v>0</v>
      </c>
      <c r="AE1893" s="34" t="str">
        <f t="shared" si="1024"/>
        <v xml:space="preserve"> 0</v>
      </c>
      <c r="AF1893" s="34">
        <f t="shared" si="1025"/>
        <v>0</v>
      </c>
      <c r="AG1893" s="34">
        <f t="shared" si="1026"/>
        <v>0</v>
      </c>
      <c r="AH1893" s="34" t="str">
        <f t="shared" si="1027"/>
        <v/>
      </c>
      <c r="AI1893" s="172" t="str">
        <f>IF(AJ1893&lt;&gt;"",MAX(AI$3:AI1892)+1,"")</f>
        <v/>
      </c>
      <c r="AJ1893" s="172" t="str">
        <f t="shared" si="1028"/>
        <v/>
      </c>
      <c r="AK1893" s="172" t="str">
        <f t="shared" si="1029"/>
        <v/>
      </c>
      <c r="AL1893" s="172" t="str">
        <f t="shared" si="1030"/>
        <v/>
      </c>
      <c r="AM1893" s="172" t="str">
        <f>IF(AN1893&lt;&gt;"",MAX(AM$3:AM1892)+1,"")</f>
        <v/>
      </c>
      <c r="AN1893" s="172" t="str">
        <f t="shared" si="1031"/>
        <v/>
      </c>
      <c r="AO1893" s="172" t="str">
        <f t="shared" si="1032"/>
        <v/>
      </c>
      <c r="AP1893" s="172" t="str">
        <f t="shared" si="1033"/>
        <v/>
      </c>
      <c r="AQ1893" s="172" t="str">
        <f t="shared" si="1034"/>
        <v/>
      </c>
      <c r="AR1893" s="172" t="str">
        <f>Table1[[#This Row],[Sex ]]&amp;Table1[[#This Row],[Month]]</f>
        <v/>
      </c>
    </row>
    <row r="1894" spans="2:44" x14ac:dyDescent="0.3">
      <c r="B1894" s="14"/>
      <c r="C1894" s="14"/>
      <c r="D1894" s="14"/>
      <c r="E1894" s="14"/>
      <c r="F1894" s="14"/>
      <c r="G1894" s="14"/>
      <c r="H1894" s="14"/>
      <c r="I1894" s="14"/>
      <c r="J1894" s="14"/>
      <c r="K1894" s="14"/>
      <c r="L1894" s="14"/>
      <c r="M1894" s="24" t="str">
        <f t="shared" si="1006"/>
        <v/>
      </c>
      <c r="N1894" s="24" t="str">
        <f t="shared" si="1007"/>
        <v/>
      </c>
      <c r="O1894" s="24" t="str">
        <f t="shared" si="1008"/>
        <v xml:space="preserve"> </v>
      </c>
      <c r="P1894" s="24">
        <f t="shared" si="1009"/>
        <v>0</v>
      </c>
      <c r="Q1894" s="25">
        <f t="shared" si="1010"/>
        <v>0</v>
      </c>
      <c r="R1894" s="26">
        <f t="shared" si="1011"/>
        <v>0</v>
      </c>
      <c r="S1894" s="24" t="str">
        <f t="shared" si="1012"/>
        <v/>
      </c>
      <c r="T1894" s="24" t="str">
        <f t="shared" si="1013"/>
        <v/>
      </c>
      <c r="U1894" s="24" t="str">
        <f t="shared" si="1014"/>
        <v/>
      </c>
      <c r="V1894" s="24" t="str">
        <f t="shared" si="1015"/>
        <v/>
      </c>
      <c r="W1894" s="24" t="str">
        <f t="shared" si="1016"/>
        <v/>
      </c>
      <c r="X1894" s="24" t="str">
        <f t="shared" si="1017"/>
        <v/>
      </c>
      <c r="Y1894" s="24" t="str">
        <f t="shared" si="1018"/>
        <v/>
      </c>
      <c r="Z1894" s="24" t="str">
        <f t="shared" si="1019"/>
        <v/>
      </c>
      <c r="AA1894" s="24" t="b">
        <f t="shared" si="1020"/>
        <v>0</v>
      </c>
      <c r="AB1894" s="34" t="str">
        <f t="shared" si="1021"/>
        <v/>
      </c>
      <c r="AC1894" s="34">
        <f t="shared" si="1022"/>
        <v>0</v>
      </c>
      <c r="AD1894" s="34">
        <f t="shared" si="1023"/>
        <v>0</v>
      </c>
      <c r="AE1894" s="34" t="str">
        <f t="shared" si="1024"/>
        <v xml:space="preserve"> 0</v>
      </c>
      <c r="AF1894" s="34">
        <f t="shared" si="1025"/>
        <v>0</v>
      </c>
      <c r="AG1894" s="34">
        <f t="shared" si="1026"/>
        <v>0</v>
      </c>
      <c r="AH1894" s="34" t="str">
        <f t="shared" si="1027"/>
        <v/>
      </c>
      <c r="AI1894" s="172" t="str">
        <f>IF(AJ1894&lt;&gt;"",MAX(AI$3:AI1893)+1,"")</f>
        <v/>
      </c>
      <c r="AJ1894" s="172" t="str">
        <f t="shared" si="1028"/>
        <v/>
      </c>
      <c r="AK1894" s="172" t="str">
        <f t="shared" si="1029"/>
        <v/>
      </c>
      <c r="AL1894" s="172" t="str">
        <f t="shared" si="1030"/>
        <v/>
      </c>
      <c r="AM1894" s="172" t="str">
        <f>IF(AN1894&lt;&gt;"",MAX(AM$3:AM1893)+1,"")</f>
        <v/>
      </c>
      <c r="AN1894" s="172" t="str">
        <f t="shared" si="1031"/>
        <v/>
      </c>
      <c r="AO1894" s="172" t="str">
        <f t="shared" si="1032"/>
        <v/>
      </c>
      <c r="AP1894" s="172" t="str">
        <f t="shared" si="1033"/>
        <v/>
      </c>
      <c r="AQ1894" s="172" t="str">
        <f t="shared" si="1034"/>
        <v/>
      </c>
      <c r="AR1894" s="172" t="str">
        <f>Table1[[#This Row],[Sex ]]&amp;Table1[[#This Row],[Month]]</f>
        <v/>
      </c>
    </row>
    <row r="1895" spans="2:44" x14ac:dyDescent="0.3">
      <c r="B1895" s="14"/>
      <c r="C1895" s="14"/>
      <c r="D1895" s="14"/>
      <c r="E1895" s="14"/>
      <c r="F1895" s="14"/>
      <c r="G1895" s="14"/>
      <c r="H1895" s="14"/>
      <c r="I1895" s="14"/>
      <c r="J1895" s="14"/>
      <c r="K1895" s="14"/>
      <c r="L1895" s="14"/>
      <c r="M1895" s="24" t="str">
        <f t="shared" si="1006"/>
        <v/>
      </c>
      <c r="N1895" s="24" t="str">
        <f t="shared" si="1007"/>
        <v/>
      </c>
      <c r="O1895" s="24" t="str">
        <f t="shared" si="1008"/>
        <v xml:space="preserve"> </v>
      </c>
      <c r="P1895" s="24">
        <f t="shared" si="1009"/>
        <v>0</v>
      </c>
      <c r="Q1895" s="25">
        <f t="shared" si="1010"/>
        <v>0</v>
      </c>
      <c r="R1895" s="26">
        <f t="shared" si="1011"/>
        <v>0</v>
      </c>
      <c r="S1895" s="24" t="str">
        <f t="shared" si="1012"/>
        <v/>
      </c>
      <c r="T1895" s="24" t="str">
        <f t="shared" si="1013"/>
        <v/>
      </c>
      <c r="U1895" s="24" t="str">
        <f t="shared" si="1014"/>
        <v/>
      </c>
      <c r="V1895" s="24" t="str">
        <f t="shared" si="1015"/>
        <v/>
      </c>
      <c r="W1895" s="24" t="str">
        <f t="shared" si="1016"/>
        <v/>
      </c>
      <c r="X1895" s="24" t="str">
        <f t="shared" si="1017"/>
        <v/>
      </c>
      <c r="Y1895" s="24" t="str">
        <f t="shared" si="1018"/>
        <v/>
      </c>
      <c r="Z1895" s="24" t="str">
        <f t="shared" si="1019"/>
        <v/>
      </c>
      <c r="AA1895" s="24" t="b">
        <f t="shared" si="1020"/>
        <v>0</v>
      </c>
      <c r="AB1895" s="34" t="str">
        <f t="shared" si="1021"/>
        <v/>
      </c>
      <c r="AC1895" s="34">
        <f t="shared" si="1022"/>
        <v>0</v>
      </c>
      <c r="AD1895" s="34">
        <f t="shared" si="1023"/>
        <v>0</v>
      </c>
      <c r="AE1895" s="34" t="str">
        <f t="shared" si="1024"/>
        <v xml:space="preserve"> 0</v>
      </c>
      <c r="AF1895" s="34">
        <f t="shared" si="1025"/>
        <v>0</v>
      </c>
      <c r="AG1895" s="34">
        <f t="shared" si="1026"/>
        <v>0</v>
      </c>
      <c r="AH1895" s="34" t="str">
        <f t="shared" si="1027"/>
        <v/>
      </c>
      <c r="AI1895" s="172" t="str">
        <f>IF(AJ1895&lt;&gt;"",MAX(AI$3:AI1894)+1,"")</f>
        <v/>
      </c>
      <c r="AJ1895" s="172" t="str">
        <f t="shared" si="1028"/>
        <v/>
      </c>
      <c r="AK1895" s="172" t="str">
        <f t="shared" si="1029"/>
        <v/>
      </c>
      <c r="AL1895" s="172" t="str">
        <f t="shared" si="1030"/>
        <v/>
      </c>
      <c r="AM1895" s="172" t="str">
        <f>IF(AN1895&lt;&gt;"",MAX(AM$3:AM1894)+1,"")</f>
        <v/>
      </c>
      <c r="AN1895" s="172" t="str">
        <f t="shared" si="1031"/>
        <v/>
      </c>
      <c r="AO1895" s="172" t="str">
        <f t="shared" si="1032"/>
        <v/>
      </c>
      <c r="AP1895" s="172" t="str">
        <f t="shared" si="1033"/>
        <v/>
      </c>
      <c r="AQ1895" s="172" t="str">
        <f t="shared" si="1034"/>
        <v/>
      </c>
      <c r="AR1895" s="172" t="str">
        <f>Table1[[#This Row],[Sex ]]&amp;Table1[[#This Row],[Month]]</f>
        <v/>
      </c>
    </row>
    <row r="1896" spans="2:44" x14ac:dyDescent="0.3">
      <c r="B1896" s="14"/>
      <c r="C1896" s="14"/>
      <c r="D1896" s="14"/>
      <c r="E1896" s="14"/>
      <c r="F1896" s="14"/>
      <c r="G1896" s="14"/>
      <c r="H1896" s="14"/>
      <c r="I1896" s="14"/>
      <c r="J1896" s="14"/>
      <c r="K1896" s="14"/>
      <c r="L1896" s="14"/>
      <c r="M1896" s="24" t="str">
        <f t="shared" si="1006"/>
        <v/>
      </c>
      <c r="N1896" s="24" t="str">
        <f t="shared" si="1007"/>
        <v/>
      </c>
      <c r="O1896" s="24" t="str">
        <f t="shared" si="1008"/>
        <v xml:space="preserve"> </v>
      </c>
      <c r="P1896" s="24">
        <f t="shared" si="1009"/>
        <v>0</v>
      </c>
      <c r="Q1896" s="25">
        <f t="shared" si="1010"/>
        <v>0</v>
      </c>
      <c r="R1896" s="26">
        <f t="shared" si="1011"/>
        <v>0</v>
      </c>
      <c r="S1896" s="24" t="str">
        <f t="shared" si="1012"/>
        <v/>
      </c>
      <c r="T1896" s="24" t="str">
        <f t="shared" si="1013"/>
        <v/>
      </c>
      <c r="U1896" s="24" t="str">
        <f t="shared" si="1014"/>
        <v/>
      </c>
      <c r="V1896" s="24" t="str">
        <f t="shared" si="1015"/>
        <v/>
      </c>
      <c r="W1896" s="24" t="str">
        <f t="shared" si="1016"/>
        <v/>
      </c>
      <c r="X1896" s="24" t="str">
        <f t="shared" si="1017"/>
        <v/>
      </c>
      <c r="Y1896" s="24" t="str">
        <f t="shared" si="1018"/>
        <v/>
      </c>
      <c r="Z1896" s="24" t="str">
        <f t="shared" si="1019"/>
        <v/>
      </c>
      <c r="AA1896" s="24" t="b">
        <f t="shared" si="1020"/>
        <v>0</v>
      </c>
      <c r="AB1896" s="34" t="str">
        <f t="shared" si="1021"/>
        <v/>
      </c>
      <c r="AC1896" s="34">
        <f t="shared" si="1022"/>
        <v>0</v>
      </c>
      <c r="AD1896" s="34">
        <f t="shared" si="1023"/>
        <v>0</v>
      </c>
      <c r="AE1896" s="34" t="str">
        <f t="shared" si="1024"/>
        <v xml:space="preserve"> 0</v>
      </c>
      <c r="AF1896" s="34">
        <f t="shared" si="1025"/>
        <v>0</v>
      </c>
      <c r="AG1896" s="34">
        <f t="shared" si="1026"/>
        <v>0</v>
      </c>
      <c r="AH1896" s="34" t="str">
        <f t="shared" si="1027"/>
        <v/>
      </c>
      <c r="AI1896" s="172" t="str">
        <f>IF(AJ1896&lt;&gt;"",MAX(AI$3:AI1895)+1,"")</f>
        <v/>
      </c>
      <c r="AJ1896" s="172" t="str">
        <f t="shared" si="1028"/>
        <v/>
      </c>
      <c r="AK1896" s="172" t="str">
        <f t="shared" si="1029"/>
        <v/>
      </c>
      <c r="AL1896" s="172" t="str">
        <f t="shared" si="1030"/>
        <v/>
      </c>
      <c r="AM1896" s="172" t="str">
        <f>IF(AN1896&lt;&gt;"",MAX(AM$3:AM1895)+1,"")</f>
        <v/>
      </c>
      <c r="AN1896" s="172" t="str">
        <f t="shared" si="1031"/>
        <v/>
      </c>
      <c r="AO1896" s="172" t="str">
        <f t="shared" si="1032"/>
        <v/>
      </c>
      <c r="AP1896" s="172" t="str">
        <f t="shared" si="1033"/>
        <v/>
      </c>
      <c r="AQ1896" s="172" t="str">
        <f t="shared" si="1034"/>
        <v/>
      </c>
      <c r="AR1896" s="172" t="str">
        <f>Table1[[#This Row],[Sex ]]&amp;Table1[[#This Row],[Month]]</f>
        <v/>
      </c>
    </row>
    <row r="1897" spans="2:44" x14ac:dyDescent="0.3">
      <c r="B1897" s="14"/>
      <c r="C1897" s="14"/>
      <c r="D1897" s="14"/>
      <c r="E1897" s="14"/>
      <c r="F1897" s="14"/>
      <c r="G1897" s="14"/>
      <c r="H1897" s="14"/>
      <c r="I1897" s="14"/>
      <c r="J1897" s="14"/>
      <c r="K1897" s="14"/>
      <c r="L1897" s="14"/>
      <c r="M1897" s="24" t="str">
        <f t="shared" si="1006"/>
        <v/>
      </c>
      <c r="N1897" s="24" t="str">
        <f t="shared" si="1007"/>
        <v/>
      </c>
      <c r="O1897" s="24" t="str">
        <f t="shared" si="1008"/>
        <v xml:space="preserve"> </v>
      </c>
      <c r="P1897" s="24">
        <f t="shared" si="1009"/>
        <v>0</v>
      </c>
      <c r="Q1897" s="25">
        <f t="shared" si="1010"/>
        <v>0</v>
      </c>
      <c r="R1897" s="26">
        <f t="shared" si="1011"/>
        <v>0</v>
      </c>
      <c r="S1897" s="24" t="str">
        <f t="shared" si="1012"/>
        <v/>
      </c>
      <c r="T1897" s="24" t="str">
        <f t="shared" si="1013"/>
        <v/>
      </c>
      <c r="U1897" s="24" t="str">
        <f t="shared" si="1014"/>
        <v/>
      </c>
      <c r="V1897" s="24" t="str">
        <f t="shared" si="1015"/>
        <v/>
      </c>
      <c r="W1897" s="24" t="str">
        <f t="shared" si="1016"/>
        <v/>
      </c>
      <c r="X1897" s="24" t="str">
        <f t="shared" si="1017"/>
        <v/>
      </c>
      <c r="Y1897" s="24" t="str">
        <f t="shared" si="1018"/>
        <v/>
      </c>
      <c r="Z1897" s="24" t="str">
        <f t="shared" si="1019"/>
        <v/>
      </c>
      <c r="AA1897" s="24" t="b">
        <f t="shared" si="1020"/>
        <v>0</v>
      </c>
      <c r="AB1897" s="34" t="str">
        <f t="shared" si="1021"/>
        <v/>
      </c>
      <c r="AC1897" s="34">
        <f t="shared" si="1022"/>
        <v>0</v>
      </c>
      <c r="AD1897" s="34">
        <f t="shared" si="1023"/>
        <v>0</v>
      </c>
      <c r="AE1897" s="34" t="str">
        <f t="shared" si="1024"/>
        <v xml:space="preserve"> 0</v>
      </c>
      <c r="AF1897" s="34">
        <f t="shared" si="1025"/>
        <v>0</v>
      </c>
      <c r="AG1897" s="34">
        <f t="shared" si="1026"/>
        <v>0</v>
      </c>
      <c r="AH1897" s="34" t="str">
        <f t="shared" si="1027"/>
        <v/>
      </c>
      <c r="AI1897" s="172" t="str">
        <f>IF(AJ1897&lt;&gt;"",MAX(AI$3:AI1896)+1,"")</f>
        <v/>
      </c>
      <c r="AJ1897" s="172" t="str">
        <f t="shared" si="1028"/>
        <v/>
      </c>
      <c r="AK1897" s="172" t="str">
        <f t="shared" si="1029"/>
        <v/>
      </c>
      <c r="AL1897" s="172" t="str">
        <f t="shared" si="1030"/>
        <v/>
      </c>
      <c r="AM1897" s="172" t="str">
        <f>IF(AN1897&lt;&gt;"",MAX(AM$3:AM1896)+1,"")</f>
        <v/>
      </c>
      <c r="AN1897" s="172" t="str">
        <f t="shared" si="1031"/>
        <v/>
      </c>
      <c r="AO1897" s="172" t="str">
        <f t="shared" si="1032"/>
        <v/>
      </c>
      <c r="AP1897" s="172" t="str">
        <f t="shared" si="1033"/>
        <v/>
      </c>
      <c r="AQ1897" s="172" t="str">
        <f t="shared" si="1034"/>
        <v/>
      </c>
      <c r="AR1897" s="172" t="str">
        <f>Table1[[#This Row],[Sex ]]&amp;Table1[[#This Row],[Month]]</f>
        <v/>
      </c>
    </row>
    <row r="1898" spans="2:44" x14ac:dyDescent="0.3">
      <c r="B1898" s="14"/>
      <c r="C1898" s="14"/>
      <c r="D1898" s="14"/>
      <c r="E1898" s="14"/>
      <c r="F1898" s="14"/>
      <c r="G1898" s="14"/>
      <c r="H1898" s="14"/>
      <c r="I1898" s="14"/>
      <c r="J1898" s="14"/>
      <c r="K1898" s="14"/>
      <c r="L1898" s="14"/>
      <c r="M1898" s="24" t="str">
        <f t="shared" si="1006"/>
        <v/>
      </c>
      <c r="N1898" s="24" t="str">
        <f t="shared" si="1007"/>
        <v/>
      </c>
      <c r="O1898" s="24" t="str">
        <f t="shared" si="1008"/>
        <v xml:space="preserve"> </v>
      </c>
      <c r="P1898" s="24">
        <f t="shared" si="1009"/>
        <v>0</v>
      </c>
      <c r="Q1898" s="25">
        <f t="shared" si="1010"/>
        <v>0</v>
      </c>
      <c r="R1898" s="26">
        <f t="shared" si="1011"/>
        <v>0</v>
      </c>
      <c r="S1898" s="24" t="str">
        <f t="shared" si="1012"/>
        <v/>
      </c>
      <c r="T1898" s="24" t="str">
        <f t="shared" si="1013"/>
        <v/>
      </c>
      <c r="U1898" s="24" t="str">
        <f t="shared" si="1014"/>
        <v/>
      </c>
      <c r="V1898" s="24" t="str">
        <f t="shared" si="1015"/>
        <v/>
      </c>
      <c r="W1898" s="24" t="str">
        <f t="shared" si="1016"/>
        <v/>
      </c>
      <c r="X1898" s="24" t="str">
        <f t="shared" si="1017"/>
        <v/>
      </c>
      <c r="Y1898" s="24" t="str">
        <f t="shared" si="1018"/>
        <v/>
      </c>
      <c r="Z1898" s="24" t="str">
        <f t="shared" si="1019"/>
        <v/>
      </c>
      <c r="AA1898" s="24" t="b">
        <f t="shared" si="1020"/>
        <v>0</v>
      </c>
      <c r="AB1898" s="34" t="str">
        <f t="shared" si="1021"/>
        <v/>
      </c>
      <c r="AC1898" s="34">
        <f t="shared" si="1022"/>
        <v>0</v>
      </c>
      <c r="AD1898" s="34">
        <f t="shared" si="1023"/>
        <v>0</v>
      </c>
      <c r="AE1898" s="34" t="str">
        <f t="shared" si="1024"/>
        <v xml:space="preserve"> 0</v>
      </c>
      <c r="AF1898" s="34">
        <f t="shared" si="1025"/>
        <v>0</v>
      </c>
      <c r="AG1898" s="34">
        <f t="shared" si="1026"/>
        <v>0</v>
      </c>
      <c r="AH1898" s="34" t="str">
        <f t="shared" si="1027"/>
        <v/>
      </c>
      <c r="AI1898" s="172" t="str">
        <f>IF(AJ1898&lt;&gt;"",MAX(AI$3:AI1897)+1,"")</f>
        <v/>
      </c>
      <c r="AJ1898" s="172" t="str">
        <f t="shared" si="1028"/>
        <v/>
      </c>
      <c r="AK1898" s="172" t="str">
        <f t="shared" si="1029"/>
        <v/>
      </c>
      <c r="AL1898" s="172" t="str">
        <f t="shared" si="1030"/>
        <v/>
      </c>
      <c r="AM1898" s="172" t="str">
        <f>IF(AN1898&lt;&gt;"",MAX(AM$3:AM1897)+1,"")</f>
        <v/>
      </c>
      <c r="AN1898" s="172" t="str">
        <f t="shared" si="1031"/>
        <v/>
      </c>
      <c r="AO1898" s="172" t="str">
        <f t="shared" si="1032"/>
        <v/>
      </c>
      <c r="AP1898" s="172" t="str">
        <f t="shared" si="1033"/>
        <v/>
      </c>
      <c r="AQ1898" s="172" t="str">
        <f t="shared" si="1034"/>
        <v/>
      </c>
      <c r="AR1898" s="172" t="str">
        <f>Table1[[#This Row],[Sex ]]&amp;Table1[[#This Row],[Month]]</f>
        <v/>
      </c>
    </row>
    <row r="1899" spans="2:44" x14ac:dyDescent="0.3">
      <c r="B1899" s="14"/>
      <c r="C1899" s="14"/>
      <c r="D1899" s="14"/>
      <c r="E1899" s="14"/>
      <c r="F1899" s="14"/>
      <c r="G1899" s="14"/>
      <c r="H1899" s="14"/>
      <c r="I1899" s="14"/>
      <c r="J1899" s="14"/>
      <c r="K1899" s="14"/>
      <c r="L1899" s="14"/>
      <c r="M1899" s="24" t="str">
        <f t="shared" ref="M1899:M1962" si="1035">IF(I3899&lt;&gt;"",IF(SUM(I3899:I3899)&lt;99,IF(I3899=J3899,I3899,""),""),"")</f>
        <v/>
      </c>
      <c r="N1899" s="24" t="str">
        <f t="shared" ref="N1899:N1962" si="1036">IF(H3899&lt;&gt;"",IF(H3899&lt;4,1,IF(H3899&lt;7,2,IF(H3899&lt;10,3,4))),"")</f>
        <v/>
      </c>
      <c r="O1899" s="24" t="str">
        <f t="shared" ref="O1899:O1962" si="1037">IF(SUM(I3899:I3899)&lt;99,J3899&amp;" "&amp;I3899,99&amp;" "&amp;99)</f>
        <v xml:space="preserve"> </v>
      </c>
      <c r="P1899" s="24">
        <f t="shared" ref="P1899:P1962" si="1038">(J3899+I3899)/2</f>
        <v>0</v>
      </c>
      <c r="Q1899" s="25">
        <f t="shared" ref="Q1899:Q1962" si="1039">IF(SUM(I3899:J3899)&lt;99,(I3899-P1899)^2+(J3899-P1899)^2,0)</f>
        <v>0</v>
      </c>
      <c r="R1899" s="26">
        <f t="shared" ref="R1899:R1962" si="1040">IF(SUM(I3899:I3899)&lt;99,IF(J3899=0,IF(I3899=0,0,((Q1899)^0.5)/P1899),((Q1899)^0.5)/P1899),"")</f>
        <v>0</v>
      </c>
      <c r="S1899" s="24" t="str">
        <f t="shared" ref="S1899:S1962" si="1041">IF(SUM(I3899+J3899)&lt;98,IF(I3899&lt;&gt;"",H3899,""),"")</f>
        <v/>
      </c>
      <c r="T1899" s="24" t="str">
        <f t="shared" ref="T1899:T1962" si="1042">IF(SUM(I3899+J3899)&lt;98,IF(J3899&lt;&gt;"",H3899,""),"")</f>
        <v/>
      </c>
      <c r="U1899" s="24" t="str">
        <f t="shared" ref="U1899:U1962" si="1043">IF(SUM(I3899+J3899)&lt;99,IF(K3899&lt;&gt;"",H3899,""),"")</f>
        <v/>
      </c>
      <c r="V1899" s="24" t="str">
        <f t="shared" ref="V1899:V1962" si="1044">IF(J3899&lt;99,IF(M1899&lt;&gt;"",L3899,""),"")</f>
        <v/>
      </c>
      <c r="W1899" s="24" t="str">
        <f t="shared" ref="W1899:W1962" si="1045">IF(J3899&gt;98,99,IF(K3899&gt;98,99,IF(K3899+J3899=198,99,IF(K3899&lt;&gt;"",ABS(J3899-K3899),""))))</f>
        <v/>
      </c>
      <c r="X1899" s="24" t="str">
        <f t="shared" ref="X1899:X1962" si="1046">IF(I3899&lt;&gt;0,IF(I3899-J3899&lt;&gt;0,"",H3899),"")</f>
        <v/>
      </c>
      <c r="Y1899" s="24" t="str">
        <f t="shared" ref="Y1899:Y1962" si="1047">IF(J3899&lt;&gt;"",H3899,"")</f>
        <v/>
      </c>
      <c r="Z1899" s="24" t="str">
        <f t="shared" ref="Z1899:Z1962" si="1048">IF(SUM(I3899+J3899)&lt;98,IF(I3899&lt;&gt;"",G3899,""),"")</f>
        <v/>
      </c>
      <c r="AA1899" s="24" t="b">
        <f t="shared" ref="AA1899:AA1962" si="1049">IF(I3899&lt;&gt;"",IF(SUM(I3899:J3899)&gt;98,"",IF(I3899-J3899=0,G3899,"")))</f>
        <v>0</v>
      </c>
      <c r="AB1899" s="34" t="str">
        <f t="shared" ref="AB1899:AB1962" si="1050">IF(SUM(I3899:J3899)&gt;98,G3899,"")</f>
        <v/>
      </c>
      <c r="AC1899" s="34">
        <f t="shared" ref="AC1899:AC1962" si="1051">IF(SUM(I3899+J3899)&lt;99,L3899,"")</f>
        <v>0</v>
      </c>
      <c r="AD1899" s="34">
        <f t="shared" ref="AD1899:AD1962" si="1052">IF(AA1899&lt;&gt;"",AC1899,"")</f>
        <v>0</v>
      </c>
      <c r="AE1899" s="34" t="str">
        <f t="shared" ref="AE1899:AE1962" si="1053">H3899&amp;" "&amp;I3899-J3899</f>
        <v xml:space="preserve"> 0</v>
      </c>
      <c r="AF1899" s="34">
        <f t="shared" ref="AF1899:AF1962" si="1054">IF(SUM(I3899+J3899)&lt;99,J3899,"")</f>
        <v>0</v>
      </c>
      <c r="AG1899" s="34">
        <f t="shared" ref="AG1899:AG1962" si="1055">IF(AF1899&lt;&gt;"",I3899,"")</f>
        <v>0</v>
      </c>
      <c r="AH1899" s="34" t="str">
        <f t="shared" ref="AH1899:AH1962" si="1056">IF(I3899&lt;&gt;"",IF((I3899+J3899)&gt;98,"",I3899-J3899),"")</f>
        <v/>
      </c>
      <c r="AI1899" s="172" t="str">
        <f>IF(AJ1899&lt;&gt;"",MAX(AI$3:AI1898)+1,"")</f>
        <v/>
      </c>
      <c r="AJ1899" s="172" t="str">
        <f t="shared" ref="AJ1899:AJ1962" si="1057">IF(SUM(I3899:J3899)&lt;98,IF(G3899="F",G3899,""),"")</f>
        <v/>
      </c>
      <c r="AK1899" s="172" t="str">
        <f t="shared" ref="AK1899:AK1962" si="1058">IF(AJ1899&lt;&gt;"",F3899,"")</f>
        <v/>
      </c>
      <c r="AL1899" s="172" t="str">
        <f t="shared" ref="AL1899:AL1962" si="1059">IF(AK1899&lt;&gt;"",J3899,"")</f>
        <v/>
      </c>
      <c r="AM1899" s="172" t="str">
        <f>IF(AN1899&lt;&gt;"",MAX(AM$3:AM1898)+1,"")</f>
        <v/>
      </c>
      <c r="AN1899" s="172" t="str">
        <f t="shared" ref="AN1899:AN1962" si="1060">IF(SUM(I3899:J3899)&lt;98,IF(G3899="M",G3899,""),"")</f>
        <v/>
      </c>
      <c r="AO1899" s="172" t="str">
        <f t="shared" ref="AO1899:AO1962" si="1061">IF(AN1899&lt;&gt;"",F3899,"")</f>
        <v/>
      </c>
      <c r="AP1899" s="172" t="str">
        <f t="shared" ref="AP1899:AP1962" si="1062">IF(AO1899&lt;&gt;"",J3899,"")</f>
        <v/>
      </c>
      <c r="AQ1899" s="172" t="str">
        <f t="shared" ref="AQ1899:AQ1962" si="1063">IF(K3899&lt;&gt;"",J3899&amp;" "&amp;(J3899-K3899),"")</f>
        <v/>
      </c>
      <c r="AR1899" s="172" t="str">
        <f>Table1[[#This Row],[Sex ]]&amp;Table1[[#This Row],[Month]]</f>
        <v/>
      </c>
    </row>
    <row r="1900" spans="2:44" x14ac:dyDescent="0.3">
      <c r="B1900" s="14"/>
      <c r="C1900" s="14"/>
      <c r="D1900" s="14"/>
      <c r="E1900" s="14"/>
      <c r="F1900" s="14"/>
      <c r="G1900" s="14"/>
      <c r="H1900" s="14"/>
      <c r="I1900" s="14"/>
      <c r="J1900" s="14"/>
      <c r="K1900" s="14"/>
      <c r="L1900" s="14"/>
      <c r="M1900" s="24" t="str">
        <f t="shared" si="1035"/>
        <v/>
      </c>
      <c r="N1900" s="24" t="str">
        <f t="shared" si="1036"/>
        <v/>
      </c>
      <c r="O1900" s="24" t="str">
        <f t="shared" si="1037"/>
        <v xml:space="preserve"> </v>
      </c>
      <c r="P1900" s="24">
        <f t="shared" si="1038"/>
        <v>0</v>
      </c>
      <c r="Q1900" s="25">
        <f t="shared" si="1039"/>
        <v>0</v>
      </c>
      <c r="R1900" s="26">
        <f t="shared" si="1040"/>
        <v>0</v>
      </c>
      <c r="S1900" s="24" t="str">
        <f t="shared" si="1041"/>
        <v/>
      </c>
      <c r="T1900" s="24" t="str">
        <f t="shared" si="1042"/>
        <v/>
      </c>
      <c r="U1900" s="24" t="str">
        <f t="shared" si="1043"/>
        <v/>
      </c>
      <c r="V1900" s="24" t="str">
        <f t="shared" si="1044"/>
        <v/>
      </c>
      <c r="W1900" s="24" t="str">
        <f t="shared" si="1045"/>
        <v/>
      </c>
      <c r="X1900" s="24" t="str">
        <f t="shared" si="1046"/>
        <v/>
      </c>
      <c r="Y1900" s="24" t="str">
        <f t="shared" si="1047"/>
        <v/>
      </c>
      <c r="Z1900" s="24" t="str">
        <f t="shared" si="1048"/>
        <v/>
      </c>
      <c r="AA1900" s="24" t="b">
        <f t="shared" si="1049"/>
        <v>0</v>
      </c>
      <c r="AB1900" s="34" t="str">
        <f t="shared" si="1050"/>
        <v/>
      </c>
      <c r="AC1900" s="34">
        <f t="shared" si="1051"/>
        <v>0</v>
      </c>
      <c r="AD1900" s="34">
        <f t="shared" si="1052"/>
        <v>0</v>
      </c>
      <c r="AE1900" s="34" t="str">
        <f t="shared" si="1053"/>
        <v xml:space="preserve"> 0</v>
      </c>
      <c r="AF1900" s="34">
        <f t="shared" si="1054"/>
        <v>0</v>
      </c>
      <c r="AG1900" s="34">
        <f t="shared" si="1055"/>
        <v>0</v>
      </c>
      <c r="AH1900" s="34" t="str">
        <f t="shared" si="1056"/>
        <v/>
      </c>
      <c r="AI1900" s="172" t="str">
        <f>IF(AJ1900&lt;&gt;"",MAX(AI$3:AI1899)+1,"")</f>
        <v/>
      </c>
      <c r="AJ1900" s="172" t="str">
        <f t="shared" si="1057"/>
        <v/>
      </c>
      <c r="AK1900" s="172" t="str">
        <f t="shared" si="1058"/>
        <v/>
      </c>
      <c r="AL1900" s="172" t="str">
        <f t="shared" si="1059"/>
        <v/>
      </c>
      <c r="AM1900" s="172" t="str">
        <f>IF(AN1900&lt;&gt;"",MAX(AM$3:AM1899)+1,"")</f>
        <v/>
      </c>
      <c r="AN1900" s="172" t="str">
        <f t="shared" si="1060"/>
        <v/>
      </c>
      <c r="AO1900" s="172" t="str">
        <f t="shared" si="1061"/>
        <v/>
      </c>
      <c r="AP1900" s="172" t="str">
        <f t="shared" si="1062"/>
        <v/>
      </c>
      <c r="AQ1900" s="172" t="str">
        <f t="shared" si="1063"/>
        <v/>
      </c>
      <c r="AR1900" s="172" t="str">
        <f>Table1[[#This Row],[Sex ]]&amp;Table1[[#This Row],[Month]]</f>
        <v/>
      </c>
    </row>
    <row r="1901" spans="2:44" x14ac:dyDescent="0.3">
      <c r="B1901" s="14"/>
      <c r="C1901" s="14"/>
      <c r="D1901" s="14"/>
      <c r="E1901" s="14"/>
      <c r="F1901" s="14"/>
      <c r="G1901" s="14"/>
      <c r="H1901" s="14"/>
      <c r="I1901" s="14"/>
      <c r="J1901" s="14"/>
      <c r="K1901" s="14"/>
      <c r="L1901" s="14"/>
      <c r="M1901" s="24" t="str">
        <f t="shared" si="1035"/>
        <v/>
      </c>
      <c r="N1901" s="24" t="str">
        <f t="shared" si="1036"/>
        <v/>
      </c>
      <c r="O1901" s="24" t="str">
        <f t="shared" si="1037"/>
        <v xml:space="preserve"> </v>
      </c>
      <c r="P1901" s="24">
        <f t="shared" si="1038"/>
        <v>0</v>
      </c>
      <c r="Q1901" s="25">
        <f t="shared" si="1039"/>
        <v>0</v>
      </c>
      <c r="R1901" s="26">
        <f t="shared" si="1040"/>
        <v>0</v>
      </c>
      <c r="S1901" s="24" t="str">
        <f t="shared" si="1041"/>
        <v/>
      </c>
      <c r="T1901" s="24" t="str">
        <f t="shared" si="1042"/>
        <v/>
      </c>
      <c r="U1901" s="24" t="str">
        <f t="shared" si="1043"/>
        <v/>
      </c>
      <c r="V1901" s="24" t="str">
        <f t="shared" si="1044"/>
        <v/>
      </c>
      <c r="W1901" s="24" t="str">
        <f t="shared" si="1045"/>
        <v/>
      </c>
      <c r="X1901" s="24" t="str">
        <f t="shared" si="1046"/>
        <v/>
      </c>
      <c r="Y1901" s="24" t="str">
        <f t="shared" si="1047"/>
        <v/>
      </c>
      <c r="Z1901" s="24" t="str">
        <f t="shared" si="1048"/>
        <v/>
      </c>
      <c r="AA1901" s="24" t="b">
        <f t="shared" si="1049"/>
        <v>0</v>
      </c>
      <c r="AB1901" s="34" t="str">
        <f t="shared" si="1050"/>
        <v/>
      </c>
      <c r="AC1901" s="34">
        <f t="shared" si="1051"/>
        <v>0</v>
      </c>
      <c r="AD1901" s="34">
        <f t="shared" si="1052"/>
        <v>0</v>
      </c>
      <c r="AE1901" s="34" t="str">
        <f t="shared" si="1053"/>
        <v xml:space="preserve"> 0</v>
      </c>
      <c r="AF1901" s="34">
        <f t="shared" si="1054"/>
        <v>0</v>
      </c>
      <c r="AG1901" s="34">
        <f t="shared" si="1055"/>
        <v>0</v>
      </c>
      <c r="AH1901" s="34" t="str">
        <f t="shared" si="1056"/>
        <v/>
      </c>
      <c r="AI1901" s="172" t="str">
        <f>IF(AJ1901&lt;&gt;"",MAX(AI$3:AI1900)+1,"")</f>
        <v/>
      </c>
      <c r="AJ1901" s="172" t="str">
        <f t="shared" si="1057"/>
        <v/>
      </c>
      <c r="AK1901" s="172" t="str">
        <f t="shared" si="1058"/>
        <v/>
      </c>
      <c r="AL1901" s="172" t="str">
        <f t="shared" si="1059"/>
        <v/>
      </c>
      <c r="AM1901" s="172" t="str">
        <f>IF(AN1901&lt;&gt;"",MAX(AM$3:AM1900)+1,"")</f>
        <v/>
      </c>
      <c r="AN1901" s="172" t="str">
        <f t="shared" si="1060"/>
        <v/>
      </c>
      <c r="AO1901" s="172" t="str">
        <f t="shared" si="1061"/>
        <v/>
      </c>
      <c r="AP1901" s="172" t="str">
        <f t="shared" si="1062"/>
        <v/>
      </c>
      <c r="AQ1901" s="172" t="str">
        <f t="shared" si="1063"/>
        <v/>
      </c>
      <c r="AR1901" s="172" t="str">
        <f>Table1[[#This Row],[Sex ]]&amp;Table1[[#This Row],[Month]]</f>
        <v/>
      </c>
    </row>
    <row r="1902" spans="2:44" x14ac:dyDescent="0.3">
      <c r="B1902" s="14"/>
      <c r="C1902" s="14"/>
      <c r="D1902" s="14"/>
      <c r="E1902" s="14"/>
      <c r="F1902" s="14"/>
      <c r="G1902" s="14"/>
      <c r="H1902" s="14"/>
      <c r="I1902" s="14"/>
      <c r="J1902" s="14"/>
      <c r="K1902" s="14"/>
      <c r="L1902" s="14"/>
      <c r="M1902" s="24" t="str">
        <f t="shared" si="1035"/>
        <v/>
      </c>
      <c r="N1902" s="24" t="str">
        <f t="shared" si="1036"/>
        <v/>
      </c>
      <c r="O1902" s="24" t="str">
        <f t="shared" si="1037"/>
        <v xml:space="preserve"> </v>
      </c>
      <c r="P1902" s="24">
        <f t="shared" si="1038"/>
        <v>0</v>
      </c>
      <c r="Q1902" s="25">
        <f t="shared" si="1039"/>
        <v>0</v>
      </c>
      <c r="R1902" s="26">
        <f t="shared" si="1040"/>
        <v>0</v>
      </c>
      <c r="S1902" s="24" t="str">
        <f t="shared" si="1041"/>
        <v/>
      </c>
      <c r="T1902" s="24" t="str">
        <f t="shared" si="1042"/>
        <v/>
      </c>
      <c r="U1902" s="24" t="str">
        <f t="shared" si="1043"/>
        <v/>
      </c>
      <c r="V1902" s="24" t="str">
        <f t="shared" si="1044"/>
        <v/>
      </c>
      <c r="W1902" s="24" t="str">
        <f t="shared" si="1045"/>
        <v/>
      </c>
      <c r="X1902" s="24" t="str">
        <f t="shared" si="1046"/>
        <v/>
      </c>
      <c r="Y1902" s="24" t="str">
        <f t="shared" si="1047"/>
        <v/>
      </c>
      <c r="Z1902" s="24" t="str">
        <f t="shared" si="1048"/>
        <v/>
      </c>
      <c r="AA1902" s="24" t="b">
        <f t="shared" si="1049"/>
        <v>0</v>
      </c>
      <c r="AB1902" s="34" t="str">
        <f t="shared" si="1050"/>
        <v/>
      </c>
      <c r="AC1902" s="34">
        <f t="shared" si="1051"/>
        <v>0</v>
      </c>
      <c r="AD1902" s="34">
        <f t="shared" si="1052"/>
        <v>0</v>
      </c>
      <c r="AE1902" s="34" t="str">
        <f t="shared" si="1053"/>
        <v xml:space="preserve"> 0</v>
      </c>
      <c r="AF1902" s="34">
        <f t="shared" si="1054"/>
        <v>0</v>
      </c>
      <c r="AG1902" s="34">
        <f t="shared" si="1055"/>
        <v>0</v>
      </c>
      <c r="AH1902" s="34" t="str">
        <f t="shared" si="1056"/>
        <v/>
      </c>
      <c r="AI1902" s="172" t="str">
        <f>IF(AJ1902&lt;&gt;"",MAX(AI$3:AI1901)+1,"")</f>
        <v/>
      </c>
      <c r="AJ1902" s="172" t="str">
        <f t="shared" si="1057"/>
        <v/>
      </c>
      <c r="AK1902" s="172" t="str">
        <f t="shared" si="1058"/>
        <v/>
      </c>
      <c r="AL1902" s="172" t="str">
        <f t="shared" si="1059"/>
        <v/>
      </c>
      <c r="AM1902" s="172" t="str">
        <f>IF(AN1902&lt;&gt;"",MAX(AM$3:AM1901)+1,"")</f>
        <v/>
      </c>
      <c r="AN1902" s="172" t="str">
        <f t="shared" si="1060"/>
        <v/>
      </c>
      <c r="AO1902" s="172" t="str">
        <f t="shared" si="1061"/>
        <v/>
      </c>
      <c r="AP1902" s="172" t="str">
        <f t="shared" si="1062"/>
        <v/>
      </c>
      <c r="AQ1902" s="172" t="str">
        <f t="shared" si="1063"/>
        <v/>
      </c>
      <c r="AR1902" s="172" t="str">
        <f>Table1[[#This Row],[Sex ]]&amp;Table1[[#This Row],[Month]]</f>
        <v/>
      </c>
    </row>
    <row r="1903" spans="2:44" x14ac:dyDescent="0.3">
      <c r="B1903" s="14"/>
      <c r="C1903" s="14"/>
      <c r="D1903" s="14"/>
      <c r="E1903" s="14"/>
      <c r="F1903" s="14"/>
      <c r="G1903" s="14"/>
      <c r="H1903" s="14"/>
      <c r="I1903" s="14"/>
      <c r="J1903" s="14"/>
      <c r="K1903" s="14"/>
      <c r="L1903" s="14"/>
      <c r="M1903" s="24" t="str">
        <f t="shared" si="1035"/>
        <v/>
      </c>
      <c r="N1903" s="24" t="str">
        <f t="shared" si="1036"/>
        <v/>
      </c>
      <c r="O1903" s="24" t="str">
        <f t="shared" si="1037"/>
        <v xml:space="preserve"> </v>
      </c>
      <c r="P1903" s="24">
        <f t="shared" si="1038"/>
        <v>0</v>
      </c>
      <c r="Q1903" s="25">
        <f t="shared" si="1039"/>
        <v>0</v>
      </c>
      <c r="R1903" s="26">
        <f t="shared" si="1040"/>
        <v>0</v>
      </c>
      <c r="S1903" s="24" t="str">
        <f t="shared" si="1041"/>
        <v/>
      </c>
      <c r="T1903" s="24" t="str">
        <f t="shared" si="1042"/>
        <v/>
      </c>
      <c r="U1903" s="24" t="str">
        <f t="shared" si="1043"/>
        <v/>
      </c>
      <c r="V1903" s="24" t="str">
        <f t="shared" si="1044"/>
        <v/>
      </c>
      <c r="W1903" s="24" t="str">
        <f t="shared" si="1045"/>
        <v/>
      </c>
      <c r="X1903" s="24" t="str">
        <f t="shared" si="1046"/>
        <v/>
      </c>
      <c r="Y1903" s="24" t="str">
        <f t="shared" si="1047"/>
        <v/>
      </c>
      <c r="Z1903" s="24" t="str">
        <f t="shared" si="1048"/>
        <v/>
      </c>
      <c r="AA1903" s="24" t="b">
        <f t="shared" si="1049"/>
        <v>0</v>
      </c>
      <c r="AB1903" s="34" t="str">
        <f t="shared" si="1050"/>
        <v/>
      </c>
      <c r="AC1903" s="34">
        <f t="shared" si="1051"/>
        <v>0</v>
      </c>
      <c r="AD1903" s="34">
        <f t="shared" si="1052"/>
        <v>0</v>
      </c>
      <c r="AE1903" s="34" t="str">
        <f t="shared" si="1053"/>
        <v xml:space="preserve"> 0</v>
      </c>
      <c r="AF1903" s="34">
        <f t="shared" si="1054"/>
        <v>0</v>
      </c>
      <c r="AG1903" s="34">
        <f t="shared" si="1055"/>
        <v>0</v>
      </c>
      <c r="AH1903" s="34" t="str">
        <f t="shared" si="1056"/>
        <v/>
      </c>
      <c r="AI1903" s="172" t="str">
        <f>IF(AJ1903&lt;&gt;"",MAX(AI$3:AI1902)+1,"")</f>
        <v/>
      </c>
      <c r="AJ1903" s="172" t="str">
        <f t="shared" si="1057"/>
        <v/>
      </c>
      <c r="AK1903" s="172" t="str">
        <f t="shared" si="1058"/>
        <v/>
      </c>
      <c r="AL1903" s="172" t="str">
        <f t="shared" si="1059"/>
        <v/>
      </c>
      <c r="AM1903" s="172" t="str">
        <f>IF(AN1903&lt;&gt;"",MAX(AM$3:AM1902)+1,"")</f>
        <v/>
      </c>
      <c r="AN1903" s="172" t="str">
        <f t="shared" si="1060"/>
        <v/>
      </c>
      <c r="AO1903" s="172" t="str">
        <f t="shared" si="1061"/>
        <v/>
      </c>
      <c r="AP1903" s="172" t="str">
        <f t="shared" si="1062"/>
        <v/>
      </c>
      <c r="AQ1903" s="172" t="str">
        <f t="shared" si="1063"/>
        <v/>
      </c>
      <c r="AR1903" s="172" t="str">
        <f>Table1[[#This Row],[Sex ]]&amp;Table1[[#This Row],[Month]]</f>
        <v/>
      </c>
    </row>
    <row r="1904" spans="2:44" x14ac:dyDescent="0.3">
      <c r="B1904" s="14"/>
      <c r="C1904" s="14"/>
      <c r="D1904" s="14"/>
      <c r="E1904" s="14"/>
      <c r="F1904" s="14"/>
      <c r="G1904" s="14"/>
      <c r="H1904" s="14"/>
      <c r="I1904" s="14"/>
      <c r="J1904" s="14"/>
      <c r="K1904" s="14"/>
      <c r="L1904" s="14"/>
      <c r="M1904" s="24" t="str">
        <f t="shared" si="1035"/>
        <v/>
      </c>
      <c r="N1904" s="24" t="str">
        <f t="shared" si="1036"/>
        <v/>
      </c>
      <c r="O1904" s="24" t="str">
        <f t="shared" si="1037"/>
        <v xml:space="preserve"> </v>
      </c>
      <c r="P1904" s="24">
        <f t="shared" si="1038"/>
        <v>0</v>
      </c>
      <c r="Q1904" s="25">
        <f t="shared" si="1039"/>
        <v>0</v>
      </c>
      <c r="R1904" s="26">
        <f t="shared" si="1040"/>
        <v>0</v>
      </c>
      <c r="S1904" s="24" t="str">
        <f t="shared" si="1041"/>
        <v/>
      </c>
      <c r="T1904" s="24" t="str">
        <f t="shared" si="1042"/>
        <v/>
      </c>
      <c r="U1904" s="24" t="str">
        <f t="shared" si="1043"/>
        <v/>
      </c>
      <c r="V1904" s="24" t="str">
        <f t="shared" si="1044"/>
        <v/>
      </c>
      <c r="W1904" s="24" t="str">
        <f t="shared" si="1045"/>
        <v/>
      </c>
      <c r="X1904" s="24" t="str">
        <f t="shared" si="1046"/>
        <v/>
      </c>
      <c r="Y1904" s="24" t="str">
        <f t="shared" si="1047"/>
        <v/>
      </c>
      <c r="Z1904" s="24" t="str">
        <f t="shared" si="1048"/>
        <v/>
      </c>
      <c r="AA1904" s="24" t="b">
        <f t="shared" si="1049"/>
        <v>0</v>
      </c>
      <c r="AB1904" s="34" t="str">
        <f t="shared" si="1050"/>
        <v/>
      </c>
      <c r="AC1904" s="34">
        <f t="shared" si="1051"/>
        <v>0</v>
      </c>
      <c r="AD1904" s="34">
        <f t="shared" si="1052"/>
        <v>0</v>
      </c>
      <c r="AE1904" s="34" t="str">
        <f t="shared" si="1053"/>
        <v xml:space="preserve"> 0</v>
      </c>
      <c r="AF1904" s="34">
        <f t="shared" si="1054"/>
        <v>0</v>
      </c>
      <c r="AG1904" s="34">
        <f t="shared" si="1055"/>
        <v>0</v>
      </c>
      <c r="AH1904" s="34" t="str">
        <f t="shared" si="1056"/>
        <v/>
      </c>
      <c r="AI1904" s="172" t="str">
        <f>IF(AJ1904&lt;&gt;"",MAX(AI$3:AI1903)+1,"")</f>
        <v/>
      </c>
      <c r="AJ1904" s="172" t="str">
        <f t="shared" si="1057"/>
        <v/>
      </c>
      <c r="AK1904" s="172" t="str">
        <f t="shared" si="1058"/>
        <v/>
      </c>
      <c r="AL1904" s="172" t="str">
        <f t="shared" si="1059"/>
        <v/>
      </c>
      <c r="AM1904" s="172" t="str">
        <f>IF(AN1904&lt;&gt;"",MAX(AM$3:AM1903)+1,"")</f>
        <v/>
      </c>
      <c r="AN1904" s="172" t="str">
        <f t="shared" si="1060"/>
        <v/>
      </c>
      <c r="AO1904" s="172" t="str">
        <f t="shared" si="1061"/>
        <v/>
      </c>
      <c r="AP1904" s="172" t="str">
        <f t="shared" si="1062"/>
        <v/>
      </c>
      <c r="AQ1904" s="172" t="str">
        <f t="shared" si="1063"/>
        <v/>
      </c>
      <c r="AR1904" s="172" t="str">
        <f>Table1[[#This Row],[Sex ]]&amp;Table1[[#This Row],[Month]]</f>
        <v/>
      </c>
    </row>
    <row r="1905" spans="2:44" x14ac:dyDescent="0.3">
      <c r="B1905" s="14"/>
      <c r="C1905" s="14"/>
      <c r="D1905" s="14"/>
      <c r="E1905" s="14"/>
      <c r="F1905" s="14"/>
      <c r="G1905" s="14"/>
      <c r="H1905" s="14"/>
      <c r="I1905" s="14"/>
      <c r="J1905" s="14"/>
      <c r="K1905" s="14"/>
      <c r="L1905" s="14"/>
      <c r="M1905" s="24" t="str">
        <f t="shared" si="1035"/>
        <v/>
      </c>
      <c r="N1905" s="24" t="str">
        <f t="shared" si="1036"/>
        <v/>
      </c>
      <c r="O1905" s="24" t="str">
        <f t="shared" si="1037"/>
        <v xml:space="preserve"> </v>
      </c>
      <c r="P1905" s="24">
        <f t="shared" si="1038"/>
        <v>0</v>
      </c>
      <c r="Q1905" s="25">
        <f t="shared" si="1039"/>
        <v>0</v>
      </c>
      <c r="R1905" s="26">
        <f t="shared" si="1040"/>
        <v>0</v>
      </c>
      <c r="S1905" s="24" t="str">
        <f t="shared" si="1041"/>
        <v/>
      </c>
      <c r="T1905" s="24" t="str">
        <f t="shared" si="1042"/>
        <v/>
      </c>
      <c r="U1905" s="24" t="str">
        <f t="shared" si="1043"/>
        <v/>
      </c>
      <c r="V1905" s="24" t="str">
        <f t="shared" si="1044"/>
        <v/>
      </c>
      <c r="W1905" s="24" t="str">
        <f t="shared" si="1045"/>
        <v/>
      </c>
      <c r="X1905" s="24" t="str">
        <f t="shared" si="1046"/>
        <v/>
      </c>
      <c r="Y1905" s="24" t="str">
        <f t="shared" si="1047"/>
        <v/>
      </c>
      <c r="Z1905" s="24" t="str">
        <f t="shared" si="1048"/>
        <v/>
      </c>
      <c r="AA1905" s="24" t="b">
        <f t="shared" si="1049"/>
        <v>0</v>
      </c>
      <c r="AB1905" s="34" t="str">
        <f t="shared" si="1050"/>
        <v/>
      </c>
      <c r="AC1905" s="34">
        <f t="shared" si="1051"/>
        <v>0</v>
      </c>
      <c r="AD1905" s="34">
        <f t="shared" si="1052"/>
        <v>0</v>
      </c>
      <c r="AE1905" s="34" t="str">
        <f t="shared" si="1053"/>
        <v xml:space="preserve"> 0</v>
      </c>
      <c r="AF1905" s="34">
        <f t="shared" si="1054"/>
        <v>0</v>
      </c>
      <c r="AG1905" s="34">
        <f t="shared" si="1055"/>
        <v>0</v>
      </c>
      <c r="AH1905" s="34" t="str">
        <f t="shared" si="1056"/>
        <v/>
      </c>
      <c r="AI1905" s="172" t="str">
        <f>IF(AJ1905&lt;&gt;"",MAX(AI$3:AI1904)+1,"")</f>
        <v/>
      </c>
      <c r="AJ1905" s="172" t="str">
        <f t="shared" si="1057"/>
        <v/>
      </c>
      <c r="AK1905" s="172" t="str">
        <f t="shared" si="1058"/>
        <v/>
      </c>
      <c r="AL1905" s="172" t="str">
        <f t="shared" si="1059"/>
        <v/>
      </c>
      <c r="AM1905" s="172" t="str">
        <f>IF(AN1905&lt;&gt;"",MAX(AM$3:AM1904)+1,"")</f>
        <v/>
      </c>
      <c r="AN1905" s="172" t="str">
        <f t="shared" si="1060"/>
        <v/>
      </c>
      <c r="AO1905" s="172" t="str">
        <f t="shared" si="1061"/>
        <v/>
      </c>
      <c r="AP1905" s="172" t="str">
        <f t="shared" si="1062"/>
        <v/>
      </c>
      <c r="AQ1905" s="172" t="str">
        <f t="shared" si="1063"/>
        <v/>
      </c>
      <c r="AR1905" s="172" t="str">
        <f>Table1[[#This Row],[Sex ]]&amp;Table1[[#This Row],[Month]]</f>
        <v/>
      </c>
    </row>
    <row r="1906" spans="2:44" x14ac:dyDescent="0.3">
      <c r="B1906" s="14"/>
      <c r="C1906" s="14"/>
      <c r="D1906" s="14"/>
      <c r="E1906" s="14"/>
      <c r="F1906" s="14"/>
      <c r="G1906" s="14"/>
      <c r="H1906" s="14"/>
      <c r="I1906" s="14"/>
      <c r="J1906" s="14"/>
      <c r="K1906" s="14"/>
      <c r="L1906" s="14"/>
      <c r="M1906" s="24" t="str">
        <f t="shared" si="1035"/>
        <v/>
      </c>
      <c r="N1906" s="24" t="str">
        <f t="shared" si="1036"/>
        <v/>
      </c>
      <c r="O1906" s="24" t="str">
        <f t="shared" si="1037"/>
        <v xml:space="preserve"> </v>
      </c>
      <c r="P1906" s="24">
        <f t="shared" si="1038"/>
        <v>0</v>
      </c>
      <c r="Q1906" s="25">
        <f t="shared" si="1039"/>
        <v>0</v>
      </c>
      <c r="R1906" s="26">
        <f t="shared" si="1040"/>
        <v>0</v>
      </c>
      <c r="S1906" s="24" t="str">
        <f t="shared" si="1041"/>
        <v/>
      </c>
      <c r="T1906" s="24" t="str">
        <f t="shared" si="1042"/>
        <v/>
      </c>
      <c r="U1906" s="24" t="str">
        <f t="shared" si="1043"/>
        <v/>
      </c>
      <c r="V1906" s="24" t="str">
        <f t="shared" si="1044"/>
        <v/>
      </c>
      <c r="W1906" s="24" t="str">
        <f t="shared" si="1045"/>
        <v/>
      </c>
      <c r="X1906" s="24" t="str">
        <f t="shared" si="1046"/>
        <v/>
      </c>
      <c r="Y1906" s="24" t="str">
        <f t="shared" si="1047"/>
        <v/>
      </c>
      <c r="Z1906" s="24" t="str">
        <f t="shared" si="1048"/>
        <v/>
      </c>
      <c r="AA1906" s="24" t="b">
        <f t="shared" si="1049"/>
        <v>0</v>
      </c>
      <c r="AB1906" s="34" t="str">
        <f t="shared" si="1050"/>
        <v/>
      </c>
      <c r="AC1906" s="34">
        <f t="shared" si="1051"/>
        <v>0</v>
      </c>
      <c r="AD1906" s="34">
        <f t="shared" si="1052"/>
        <v>0</v>
      </c>
      <c r="AE1906" s="34" t="str">
        <f t="shared" si="1053"/>
        <v xml:space="preserve"> 0</v>
      </c>
      <c r="AF1906" s="34">
        <f t="shared" si="1054"/>
        <v>0</v>
      </c>
      <c r="AG1906" s="34">
        <f t="shared" si="1055"/>
        <v>0</v>
      </c>
      <c r="AH1906" s="34" t="str">
        <f t="shared" si="1056"/>
        <v/>
      </c>
      <c r="AI1906" s="172" t="str">
        <f>IF(AJ1906&lt;&gt;"",MAX(AI$3:AI1905)+1,"")</f>
        <v/>
      </c>
      <c r="AJ1906" s="172" t="str">
        <f t="shared" si="1057"/>
        <v/>
      </c>
      <c r="AK1906" s="172" t="str">
        <f t="shared" si="1058"/>
        <v/>
      </c>
      <c r="AL1906" s="172" t="str">
        <f t="shared" si="1059"/>
        <v/>
      </c>
      <c r="AM1906" s="172" t="str">
        <f>IF(AN1906&lt;&gt;"",MAX(AM$3:AM1905)+1,"")</f>
        <v/>
      </c>
      <c r="AN1906" s="172" t="str">
        <f t="shared" si="1060"/>
        <v/>
      </c>
      <c r="AO1906" s="172" t="str">
        <f t="shared" si="1061"/>
        <v/>
      </c>
      <c r="AP1906" s="172" t="str">
        <f t="shared" si="1062"/>
        <v/>
      </c>
      <c r="AQ1906" s="172" t="str">
        <f t="shared" si="1063"/>
        <v/>
      </c>
      <c r="AR1906" s="172" t="str">
        <f>Table1[[#This Row],[Sex ]]&amp;Table1[[#This Row],[Month]]</f>
        <v/>
      </c>
    </row>
    <row r="1907" spans="2:44" x14ac:dyDescent="0.3">
      <c r="B1907" s="14"/>
      <c r="C1907" s="14"/>
      <c r="D1907" s="14"/>
      <c r="E1907" s="14"/>
      <c r="F1907" s="14"/>
      <c r="G1907" s="14"/>
      <c r="H1907" s="14"/>
      <c r="I1907" s="14"/>
      <c r="J1907" s="14"/>
      <c r="K1907" s="14"/>
      <c r="L1907" s="14"/>
      <c r="M1907" s="24" t="str">
        <f t="shared" si="1035"/>
        <v/>
      </c>
      <c r="N1907" s="24" t="str">
        <f t="shared" si="1036"/>
        <v/>
      </c>
      <c r="O1907" s="24" t="str">
        <f t="shared" si="1037"/>
        <v xml:space="preserve"> </v>
      </c>
      <c r="P1907" s="24">
        <f t="shared" si="1038"/>
        <v>0</v>
      </c>
      <c r="Q1907" s="25">
        <f t="shared" si="1039"/>
        <v>0</v>
      </c>
      <c r="R1907" s="26">
        <f t="shared" si="1040"/>
        <v>0</v>
      </c>
      <c r="S1907" s="24" t="str">
        <f t="shared" si="1041"/>
        <v/>
      </c>
      <c r="T1907" s="24" t="str">
        <f t="shared" si="1042"/>
        <v/>
      </c>
      <c r="U1907" s="24" t="str">
        <f t="shared" si="1043"/>
        <v/>
      </c>
      <c r="V1907" s="24" t="str">
        <f t="shared" si="1044"/>
        <v/>
      </c>
      <c r="W1907" s="24" t="str">
        <f t="shared" si="1045"/>
        <v/>
      </c>
      <c r="X1907" s="24" t="str">
        <f t="shared" si="1046"/>
        <v/>
      </c>
      <c r="Y1907" s="24" t="str">
        <f t="shared" si="1047"/>
        <v/>
      </c>
      <c r="Z1907" s="24" t="str">
        <f t="shared" si="1048"/>
        <v/>
      </c>
      <c r="AA1907" s="24" t="b">
        <f t="shared" si="1049"/>
        <v>0</v>
      </c>
      <c r="AB1907" s="34" t="str">
        <f t="shared" si="1050"/>
        <v/>
      </c>
      <c r="AC1907" s="34">
        <f t="shared" si="1051"/>
        <v>0</v>
      </c>
      <c r="AD1907" s="34">
        <f t="shared" si="1052"/>
        <v>0</v>
      </c>
      <c r="AE1907" s="34" t="str">
        <f t="shared" si="1053"/>
        <v xml:space="preserve"> 0</v>
      </c>
      <c r="AF1907" s="34">
        <f t="shared" si="1054"/>
        <v>0</v>
      </c>
      <c r="AG1907" s="34">
        <f t="shared" si="1055"/>
        <v>0</v>
      </c>
      <c r="AH1907" s="34" t="str">
        <f t="shared" si="1056"/>
        <v/>
      </c>
      <c r="AI1907" s="172" t="str">
        <f>IF(AJ1907&lt;&gt;"",MAX(AI$3:AI1906)+1,"")</f>
        <v/>
      </c>
      <c r="AJ1907" s="172" t="str">
        <f t="shared" si="1057"/>
        <v/>
      </c>
      <c r="AK1907" s="172" t="str">
        <f t="shared" si="1058"/>
        <v/>
      </c>
      <c r="AL1907" s="172" t="str">
        <f t="shared" si="1059"/>
        <v/>
      </c>
      <c r="AM1907" s="172" t="str">
        <f>IF(AN1907&lt;&gt;"",MAX(AM$3:AM1906)+1,"")</f>
        <v/>
      </c>
      <c r="AN1907" s="172" t="str">
        <f t="shared" si="1060"/>
        <v/>
      </c>
      <c r="AO1907" s="172" t="str">
        <f t="shared" si="1061"/>
        <v/>
      </c>
      <c r="AP1907" s="172" t="str">
        <f t="shared" si="1062"/>
        <v/>
      </c>
      <c r="AQ1907" s="172" t="str">
        <f t="shared" si="1063"/>
        <v/>
      </c>
      <c r="AR1907" s="172" t="str">
        <f>Table1[[#This Row],[Sex ]]&amp;Table1[[#This Row],[Month]]</f>
        <v/>
      </c>
    </row>
    <row r="1908" spans="2:44" x14ac:dyDescent="0.3">
      <c r="B1908" s="14"/>
      <c r="C1908" s="14"/>
      <c r="D1908" s="14"/>
      <c r="E1908" s="14"/>
      <c r="F1908" s="14"/>
      <c r="G1908" s="14"/>
      <c r="H1908" s="14"/>
      <c r="I1908" s="14"/>
      <c r="J1908" s="14"/>
      <c r="K1908" s="14"/>
      <c r="L1908" s="14"/>
      <c r="M1908" s="24" t="str">
        <f t="shared" si="1035"/>
        <v/>
      </c>
      <c r="N1908" s="24" t="str">
        <f t="shared" si="1036"/>
        <v/>
      </c>
      <c r="O1908" s="24" t="str">
        <f t="shared" si="1037"/>
        <v xml:space="preserve"> </v>
      </c>
      <c r="P1908" s="24">
        <f t="shared" si="1038"/>
        <v>0</v>
      </c>
      <c r="Q1908" s="25">
        <f t="shared" si="1039"/>
        <v>0</v>
      </c>
      <c r="R1908" s="26">
        <f t="shared" si="1040"/>
        <v>0</v>
      </c>
      <c r="S1908" s="24" t="str">
        <f t="shared" si="1041"/>
        <v/>
      </c>
      <c r="T1908" s="24" t="str">
        <f t="shared" si="1042"/>
        <v/>
      </c>
      <c r="U1908" s="24" t="str">
        <f t="shared" si="1043"/>
        <v/>
      </c>
      <c r="V1908" s="24" t="str">
        <f t="shared" si="1044"/>
        <v/>
      </c>
      <c r="W1908" s="24" t="str">
        <f t="shared" si="1045"/>
        <v/>
      </c>
      <c r="X1908" s="24" t="str">
        <f t="shared" si="1046"/>
        <v/>
      </c>
      <c r="Y1908" s="24" t="str">
        <f t="shared" si="1047"/>
        <v/>
      </c>
      <c r="Z1908" s="24" t="str">
        <f t="shared" si="1048"/>
        <v/>
      </c>
      <c r="AA1908" s="24" t="b">
        <f t="shared" si="1049"/>
        <v>0</v>
      </c>
      <c r="AB1908" s="34" t="str">
        <f t="shared" si="1050"/>
        <v/>
      </c>
      <c r="AC1908" s="34">
        <f t="shared" si="1051"/>
        <v>0</v>
      </c>
      <c r="AD1908" s="34">
        <f t="shared" si="1052"/>
        <v>0</v>
      </c>
      <c r="AE1908" s="34" t="str">
        <f t="shared" si="1053"/>
        <v xml:space="preserve"> 0</v>
      </c>
      <c r="AF1908" s="34">
        <f t="shared" si="1054"/>
        <v>0</v>
      </c>
      <c r="AG1908" s="34">
        <f t="shared" si="1055"/>
        <v>0</v>
      </c>
      <c r="AH1908" s="34" t="str">
        <f t="shared" si="1056"/>
        <v/>
      </c>
      <c r="AI1908" s="172" t="str">
        <f>IF(AJ1908&lt;&gt;"",MAX(AI$3:AI1907)+1,"")</f>
        <v/>
      </c>
      <c r="AJ1908" s="172" t="str">
        <f t="shared" si="1057"/>
        <v/>
      </c>
      <c r="AK1908" s="172" t="str">
        <f t="shared" si="1058"/>
        <v/>
      </c>
      <c r="AL1908" s="172" t="str">
        <f t="shared" si="1059"/>
        <v/>
      </c>
      <c r="AM1908" s="172" t="str">
        <f>IF(AN1908&lt;&gt;"",MAX(AM$3:AM1907)+1,"")</f>
        <v/>
      </c>
      <c r="AN1908" s="172" t="str">
        <f t="shared" si="1060"/>
        <v/>
      </c>
      <c r="AO1908" s="172" t="str">
        <f t="shared" si="1061"/>
        <v/>
      </c>
      <c r="AP1908" s="172" t="str">
        <f t="shared" si="1062"/>
        <v/>
      </c>
      <c r="AQ1908" s="172" t="str">
        <f t="shared" si="1063"/>
        <v/>
      </c>
      <c r="AR1908" s="172" t="str">
        <f>Table1[[#This Row],[Sex ]]&amp;Table1[[#This Row],[Month]]</f>
        <v/>
      </c>
    </row>
    <row r="1909" spans="2:44" x14ac:dyDescent="0.3">
      <c r="B1909" s="14"/>
      <c r="C1909" s="14"/>
      <c r="D1909" s="14"/>
      <c r="E1909" s="14"/>
      <c r="F1909" s="14"/>
      <c r="G1909" s="14"/>
      <c r="H1909" s="14"/>
      <c r="I1909" s="14"/>
      <c r="J1909" s="14"/>
      <c r="K1909" s="14"/>
      <c r="L1909" s="14"/>
      <c r="M1909" s="24" t="str">
        <f t="shared" si="1035"/>
        <v/>
      </c>
      <c r="N1909" s="24" t="str">
        <f t="shared" si="1036"/>
        <v/>
      </c>
      <c r="O1909" s="24" t="str">
        <f t="shared" si="1037"/>
        <v xml:space="preserve"> </v>
      </c>
      <c r="P1909" s="24">
        <f t="shared" si="1038"/>
        <v>0</v>
      </c>
      <c r="Q1909" s="25">
        <f t="shared" si="1039"/>
        <v>0</v>
      </c>
      <c r="R1909" s="26">
        <f t="shared" si="1040"/>
        <v>0</v>
      </c>
      <c r="S1909" s="24" t="str">
        <f t="shared" si="1041"/>
        <v/>
      </c>
      <c r="T1909" s="24" t="str">
        <f t="shared" si="1042"/>
        <v/>
      </c>
      <c r="U1909" s="24" t="str">
        <f t="shared" si="1043"/>
        <v/>
      </c>
      <c r="V1909" s="24" t="str">
        <f t="shared" si="1044"/>
        <v/>
      </c>
      <c r="W1909" s="24" t="str">
        <f t="shared" si="1045"/>
        <v/>
      </c>
      <c r="X1909" s="24" t="str">
        <f t="shared" si="1046"/>
        <v/>
      </c>
      <c r="Y1909" s="24" t="str">
        <f t="shared" si="1047"/>
        <v/>
      </c>
      <c r="Z1909" s="24" t="str">
        <f t="shared" si="1048"/>
        <v/>
      </c>
      <c r="AA1909" s="24" t="b">
        <f t="shared" si="1049"/>
        <v>0</v>
      </c>
      <c r="AB1909" s="34" t="str">
        <f t="shared" si="1050"/>
        <v/>
      </c>
      <c r="AC1909" s="34">
        <f t="shared" si="1051"/>
        <v>0</v>
      </c>
      <c r="AD1909" s="34">
        <f t="shared" si="1052"/>
        <v>0</v>
      </c>
      <c r="AE1909" s="34" t="str">
        <f t="shared" si="1053"/>
        <v xml:space="preserve"> 0</v>
      </c>
      <c r="AF1909" s="34">
        <f t="shared" si="1054"/>
        <v>0</v>
      </c>
      <c r="AG1909" s="34">
        <f t="shared" si="1055"/>
        <v>0</v>
      </c>
      <c r="AH1909" s="34" t="str">
        <f t="shared" si="1056"/>
        <v/>
      </c>
      <c r="AI1909" s="172" t="str">
        <f>IF(AJ1909&lt;&gt;"",MAX(AI$3:AI1908)+1,"")</f>
        <v/>
      </c>
      <c r="AJ1909" s="172" t="str">
        <f t="shared" si="1057"/>
        <v/>
      </c>
      <c r="AK1909" s="172" t="str">
        <f t="shared" si="1058"/>
        <v/>
      </c>
      <c r="AL1909" s="172" t="str">
        <f t="shared" si="1059"/>
        <v/>
      </c>
      <c r="AM1909" s="172" t="str">
        <f>IF(AN1909&lt;&gt;"",MAX(AM$3:AM1908)+1,"")</f>
        <v/>
      </c>
      <c r="AN1909" s="172" t="str">
        <f t="shared" si="1060"/>
        <v/>
      </c>
      <c r="AO1909" s="172" t="str">
        <f t="shared" si="1061"/>
        <v/>
      </c>
      <c r="AP1909" s="172" t="str">
        <f t="shared" si="1062"/>
        <v/>
      </c>
      <c r="AQ1909" s="172" t="str">
        <f t="shared" si="1063"/>
        <v/>
      </c>
      <c r="AR1909" s="172" t="str">
        <f>Table1[[#This Row],[Sex ]]&amp;Table1[[#This Row],[Month]]</f>
        <v/>
      </c>
    </row>
    <row r="1910" spans="2:44" x14ac:dyDescent="0.3">
      <c r="B1910" s="14"/>
      <c r="C1910" s="14"/>
      <c r="D1910" s="14"/>
      <c r="E1910" s="14"/>
      <c r="F1910" s="14"/>
      <c r="G1910" s="14"/>
      <c r="H1910" s="14"/>
      <c r="I1910" s="14"/>
      <c r="J1910" s="14"/>
      <c r="K1910" s="14"/>
      <c r="L1910" s="14"/>
      <c r="M1910" s="24" t="str">
        <f t="shared" si="1035"/>
        <v/>
      </c>
      <c r="N1910" s="24" t="str">
        <f t="shared" si="1036"/>
        <v/>
      </c>
      <c r="O1910" s="24" t="str">
        <f t="shared" si="1037"/>
        <v xml:space="preserve"> </v>
      </c>
      <c r="P1910" s="24">
        <f t="shared" si="1038"/>
        <v>0</v>
      </c>
      <c r="Q1910" s="25">
        <f t="shared" si="1039"/>
        <v>0</v>
      </c>
      <c r="R1910" s="26">
        <f t="shared" si="1040"/>
        <v>0</v>
      </c>
      <c r="S1910" s="24" t="str">
        <f t="shared" si="1041"/>
        <v/>
      </c>
      <c r="T1910" s="24" t="str">
        <f t="shared" si="1042"/>
        <v/>
      </c>
      <c r="U1910" s="24" t="str">
        <f t="shared" si="1043"/>
        <v/>
      </c>
      <c r="V1910" s="24" t="str">
        <f t="shared" si="1044"/>
        <v/>
      </c>
      <c r="W1910" s="24" t="str">
        <f t="shared" si="1045"/>
        <v/>
      </c>
      <c r="X1910" s="24" t="str">
        <f t="shared" si="1046"/>
        <v/>
      </c>
      <c r="Y1910" s="24" t="str">
        <f t="shared" si="1047"/>
        <v/>
      </c>
      <c r="Z1910" s="24" t="str">
        <f t="shared" si="1048"/>
        <v/>
      </c>
      <c r="AA1910" s="24" t="b">
        <f t="shared" si="1049"/>
        <v>0</v>
      </c>
      <c r="AB1910" s="34" t="str">
        <f t="shared" si="1050"/>
        <v/>
      </c>
      <c r="AC1910" s="34">
        <f t="shared" si="1051"/>
        <v>0</v>
      </c>
      <c r="AD1910" s="34">
        <f t="shared" si="1052"/>
        <v>0</v>
      </c>
      <c r="AE1910" s="34" t="str">
        <f t="shared" si="1053"/>
        <v xml:space="preserve"> 0</v>
      </c>
      <c r="AF1910" s="34">
        <f t="shared" si="1054"/>
        <v>0</v>
      </c>
      <c r="AG1910" s="34">
        <f t="shared" si="1055"/>
        <v>0</v>
      </c>
      <c r="AH1910" s="34" t="str">
        <f t="shared" si="1056"/>
        <v/>
      </c>
      <c r="AI1910" s="172" t="str">
        <f>IF(AJ1910&lt;&gt;"",MAX(AI$3:AI1909)+1,"")</f>
        <v/>
      </c>
      <c r="AJ1910" s="172" t="str">
        <f t="shared" si="1057"/>
        <v/>
      </c>
      <c r="AK1910" s="172" t="str">
        <f t="shared" si="1058"/>
        <v/>
      </c>
      <c r="AL1910" s="172" t="str">
        <f t="shared" si="1059"/>
        <v/>
      </c>
      <c r="AM1910" s="172" t="str">
        <f>IF(AN1910&lt;&gt;"",MAX(AM$3:AM1909)+1,"")</f>
        <v/>
      </c>
      <c r="AN1910" s="172" t="str">
        <f t="shared" si="1060"/>
        <v/>
      </c>
      <c r="AO1910" s="172" t="str">
        <f t="shared" si="1061"/>
        <v/>
      </c>
      <c r="AP1910" s="172" t="str">
        <f t="shared" si="1062"/>
        <v/>
      </c>
      <c r="AQ1910" s="172" t="str">
        <f t="shared" si="1063"/>
        <v/>
      </c>
      <c r="AR1910" s="172" t="str">
        <f>Table1[[#This Row],[Sex ]]&amp;Table1[[#This Row],[Month]]</f>
        <v/>
      </c>
    </row>
    <row r="1911" spans="2:44" x14ac:dyDescent="0.3">
      <c r="B1911" s="14"/>
      <c r="C1911" s="14"/>
      <c r="D1911" s="14"/>
      <c r="E1911" s="14"/>
      <c r="F1911" s="14"/>
      <c r="G1911" s="14"/>
      <c r="H1911" s="14"/>
      <c r="I1911" s="14"/>
      <c r="J1911" s="14"/>
      <c r="K1911" s="14"/>
      <c r="L1911" s="14"/>
      <c r="M1911" s="24" t="str">
        <f t="shared" si="1035"/>
        <v/>
      </c>
      <c r="N1911" s="24" t="str">
        <f t="shared" si="1036"/>
        <v/>
      </c>
      <c r="O1911" s="24" t="str">
        <f t="shared" si="1037"/>
        <v xml:space="preserve"> </v>
      </c>
      <c r="P1911" s="24">
        <f t="shared" si="1038"/>
        <v>0</v>
      </c>
      <c r="Q1911" s="25">
        <f t="shared" si="1039"/>
        <v>0</v>
      </c>
      <c r="R1911" s="26">
        <f t="shared" si="1040"/>
        <v>0</v>
      </c>
      <c r="S1911" s="24" t="str">
        <f t="shared" si="1041"/>
        <v/>
      </c>
      <c r="T1911" s="24" t="str">
        <f t="shared" si="1042"/>
        <v/>
      </c>
      <c r="U1911" s="24" t="str">
        <f t="shared" si="1043"/>
        <v/>
      </c>
      <c r="V1911" s="24" t="str">
        <f t="shared" si="1044"/>
        <v/>
      </c>
      <c r="W1911" s="24" t="str">
        <f t="shared" si="1045"/>
        <v/>
      </c>
      <c r="X1911" s="24" t="str">
        <f t="shared" si="1046"/>
        <v/>
      </c>
      <c r="Y1911" s="24" t="str">
        <f t="shared" si="1047"/>
        <v/>
      </c>
      <c r="Z1911" s="24" t="str">
        <f t="shared" si="1048"/>
        <v/>
      </c>
      <c r="AA1911" s="24" t="b">
        <f t="shared" si="1049"/>
        <v>0</v>
      </c>
      <c r="AB1911" s="34" t="str">
        <f t="shared" si="1050"/>
        <v/>
      </c>
      <c r="AC1911" s="34">
        <f t="shared" si="1051"/>
        <v>0</v>
      </c>
      <c r="AD1911" s="34">
        <f t="shared" si="1052"/>
        <v>0</v>
      </c>
      <c r="AE1911" s="34" t="str">
        <f t="shared" si="1053"/>
        <v xml:space="preserve"> 0</v>
      </c>
      <c r="AF1911" s="34">
        <f t="shared" si="1054"/>
        <v>0</v>
      </c>
      <c r="AG1911" s="34">
        <f t="shared" si="1055"/>
        <v>0</v>
      </c>
      <c r="AH1911" s="34" t="str">
        <f t="shared" si="1056"/>
        <v/>
      </c>
      <c r="AI1911" s="172" t="str">
        <f>IF(AJ1911&lt;&gt;"",MAX(AI$3:AI1910)+1,"")</f>
        <v/>
      </c>
      <c r="AJ1911" s="172" t="str">
        <f t="shared" si="1057"/>
        <v/>
      </c>
      <c r="AK1911" s="172" t="str">
        <f t="shared" si="1058"/>
        <v/>
      </c>
      <c r="AL1911" s="172" t="str">
        <f t="shared" si="1059"/>
        <v/>
      </c>
      <c r="AM1911" s="172" t="str">
        <f>IF(AN1911&lt;&gt;"",MAX(AM$3:AM1910)+1,"")</f>
        <v/>
      </c>
      <c r="AN1911" s="172" t="str">
        <f t="shared" si="1060"/>
        <v/>
      </c>
      <c r="AO1911" s="172" t="str">
        <f t="shared" si="1061"/>
        <v/>
      </c>
      <c r="AP1911" s="172" t="str">
        <f t="shared" si="1062"/>
        <v/>
      </c>
      <c r="AQ1911" s="172" t="str">
        <f t="shared" si="1063"/>
        <v/>
      </c>
      <c r="AR1911" s="172" t="str">
        <f>Table1[[#This Row],[Sex ]]&amp;Table1[[#This Row],[Month]]</f>
        <v/>
      </c>
    </row>
    <row r="1912" spans="2:44" x14ac:dyDescent="0.3">
      <c r="B1912" s="14"/>
      <c r="C1912" s="14"/>
      <c r="D1912" s="14"/>
      <c r="E1912" s="14"/>
      <c r="F1912" s="14"/>
      <c r="G1912" s="14"/>
      <c r="H1912" s="14"/>
      <c r="I1912" s="14"/>
      <c r="J1912" s="14"/>
      <c r="K1912" s="14"/>
      <c r="L1912" s="14"/>
      <c r="M1912" s="24" t="str">
        <f t="shared" si="1035"/>
        <v/>
      </c>
      <c r="N1912" s="24" t="str">
        <f t="shared" si="1036"/>
        <v/>
      </c>
      <c r="O1912" s="24" t="str">
        <f t="shared" si="1037"/>
        <v xml:space="preserve"> </v>
      </c>
      <c r="P1912" s="24">
        <f t="shared" si="1038"/>
        <v>0</v>
      </c>
      <c r="Q1912" s="25">
        <f t="shared" si="1039"/>
        <v>0</v>
      </c>
      <c r="R1912" s="26">
        <f t="shared" si="1040"/>
        <v>0</v>
      </c>
      <c r="S1912" s="24" t="str">
        <f t="shared" si="1041"/>
        <v/>
      </c>
      <c r="T1912" s="24" t="str">
        <f t="shared" si="1042"/>
        <v/>
      </c>
      <c r="U1912" s="24" t="str">
        <f t="shared" si="1043"/>
        <v/>
      </c>
      <c r="V1912" s="24" t="str">
        <f t="shared" si="1044"/>
        <v/>
      </c>
      <c r="W1912" s="24" t="str">
        <f t="shared" si="1045"/>
        <v/>
      </c>
      <c r="X1912" s="24" t="str">
        <f t="shared" si="1046"/>
        <v/>
      </c>
      <c r="Y1912" s="24" t="str">
        <f t="shared" si="1047"/>
        <v/>
      </c>
      <c r="Z1912" s="24" t="str">
        <f t="shared" si="1048"/>
        <v/>
      </c>
      <c r="AA1912" s="24" t="b">
        <f t="shared" si="1049"/>
        <v>0</v>
      </c>
      <c r="AB1912" s="34" t="str">
        <f t="shared" si="1050"/>
        <v/>
      </c>
      <c r="AC1912" s="34">
        <f t="shared" si="1051"/>
        <v>0</v>
      </c>
      <c r="AD1912" s="34">
        <f t="shared" si="1052"/>
        <v>0</v>
      </c>
      <c r="AE1912" s="34" t="str">
        <f t="shared" si="1053"/>
        <v xml:space="preserve"> 0</v>
      </c>
      <c r="AF1912" s="34">
        <f t="shared" si="1054"/>
        <v>0</v>
      </c>
      <c r="AG1912" s="34">
        <f t="shared" si="1055"/>
        <v>0</v>
      </c>
      <c r="AH1912" s="34" t="str">
        <f t="shared" si="1056"/>
        <v/>
      </c>
      <c r="AI1912" s="172" t="str">
        <f>IF(AJ1912&lt;&gt;"",MAX(AI$3:AI1911)+1,"")</f>
        <v/>
      </c>
      <c r="AJ1912" s="172" t="str">
        <f t="shared" si="1057"/>
        <v/>
      </c>
      <c r="AK1912" s="172" t="str">
        <f t="shared" si="1058"/>
        <v/>
      </c>
      <c r="AL1912" s="172" t="str">
        <f t="shared" si="1059"/>
        <v/>
      </c>
      <c r="AM1912" s="172" t="str">
        <f>IF(AN1912&lt;&gt;"",MAX(AM$3:AM1911)+1,"")</f>
        <v/>
      </c>
      <c r="AN1912" s="172" t="str">
        <f t="shared" si="1060"/>
        <v/>
      </c>
      <c r="AO1912" s="172" t="str">
        <f t="shared" si="1061"/>
        <v/>
      </c>
      <c r="AP1912" s="172" t="str">
        <f t="shared" si="1062"/>
        <v/>
      </c>
      <c r="AQ1912" s="172" t="str">
        <f t="shared" si="1063"/>
        <v/>
      </c>
      <c r="AR1912" s="172" t="str">
        <f>Table1[[#This Row],[Sex ]]&amp;Table1[[#This Row],[Month]]</f>
        <v/>
      </c>
    </row>
    <row r="1913" spans="2:44" x14ac:dyDescent="0.3">
      <c r="B1913" s="14"/>
      <c r="C1913" s="14"/>
      <c r="D1913" s="14"/>
      <c r="E1913" s="14"/>
      <c r="F1913" s="14"/>
      <c r="G1913" s="14"/>
      <c r="H1913" s="14"/>
      <c r="I1913" s="14"/>
      <c r="J1913" s="14"/>
      <c r="K1913" s="14"/>
      <c r="L1913" s="14"/>
      <c r="M1913" s="24" t="str">
        <f t="shared" si="1035"/>
        <v/>
      </c>
      <c r="N1913" s="24" t="str">
        <f t="shared" si="1036"/>
        <v/>
      </c>
      <c r="O1913" s="24" t="str">
        <f t="shared" si="1037"/>
        <v xml:space="preserve"> </v>
      </c>
      <c r="P1913" s="24">
        <f t="shared" si="1038"/>
        <v>0</v>
      </c>
      <c r="Q1913" s="25">
        <f t="shared" si="1039"/>
        <v>0</v>
      </c>
      <c r="R1913" s="26">
        <f t="shared" si="1040"/>
        <v>0</v>
      </c>
      <c r="S1913" s="24" t="str">
        <f t="shared" si="1041"/>
        <v/>
      </c>
      <c r="T1913" s="24" t="str">
        <f t="shared" si="1042"/>
        <v/>
      </c>
      <c r="U1913" s="24" t="str">
        <f t="shared" si="1043"/>
        <v/>
      </c>
      <c r="V1913" s="24" t="str">
        <f t="shared" si="1044"/>
        <v/>
      </c>
      <c r="W1913" s="24" t="str">
        <f t="shared" si="1045"/>
        <v/>
      </c>
      <c r="X1913" s="24" t="str">
        <f t="shared" si="1046"/>
        <v/>
      </c>
      <c r="Y1913" s="24" t="str">
        <f t="shared" si="1047"/>
        <v/>
      </c>
      <c r="Z1913" s="24" t="str">
        <f t="shared" si="1048"/>
        <v/>
      </c>
      <c r="AA1913" s="24" t="b">
        <f t="shared" si="1049"/>
        <v>0</v>
      </c>
      <c r="AB1913" s="34" t="str">
        <f t="shared" si="1050"/>
        <v/>
      </c>
      <c r="AC1913" s="34">
        <f t="shared" si="1051"/>
        <v>0</v>
      </c>
      <c r="AD1913" s="34">
        <f t="shared" si="1052"/>
        <v>0</v>
      </c>
      <c r="AE1913" s="34" t="str">
        <f t="shared" si="1053"/>
        <v xml:space="preserve"> 0</v>
      </c>
      <c r="AF1913" s="34">
        <f t="shared" si="1054"/>
        <v>0</v>
      </c>
      <c r="AG1913" s="34">
        <f t="shared" si="1055"/>
        <v>0</v>
      </c>
      <c r="AH1913" s="34" t="str">
        <f t="shared" si="1056"/>
        <v/>
      </c>
      <c r="AI1913" s="172" t="str">
        <f>IF(AJ1913&lt;&gt;"",MAX(AI$3:AI1912)+1,"")</f>
        <v/>
      </c>
      <c r="AJ1913" s="172" t="str">
        <f t="shared" si="1057"/>
        <v/>
      </c>
      <c r="AK1913" s="172" t="str">
        <f t="shared" si="1058"/>
        <v/>
      </c>
      <c r="AL1913" s="172" t="str">
        <f t="shared" si="1059"/>
        <v/>
      </c>
      <c r="AM1913" s="172" t="str">
        <f>IF(AN1913&lt;&gt;"",MAX(AM$3:AM1912)+1,"")</f>
        <v/>
      </c>
      <c r="AN1913" s="172" t="str">
        <f t="shared" si="1060"/>
        <v/>
      </c>
      <c r="AO1913" s="172" t="str">
        <f t="shared" si="1061"/>
        <v/>
      </c>
      <c r="AP1913" s="172" t="str">
        <f t="shared" si="1062"/>
        <v/>
      </c>
      <c r="AQ1913" s="172" t="str">
        <f t="shared" si="1063"/>
        <v/>
      </c>
      <c r="AR1913" s="172" t="str">
        <f>Table1[[#This Row],[Sex ]]&amp;Table1[[#This Row],[Month]]</f>
        <v/>
      </c>
    </row>
    <row r="1914" spans="2:44" x14ac:dyDescent="0.3">
      <c r="B1914" s="14"/>
      <c r="C1914" s="14"/>
      <c r="D1914" s="14"/>
      <c r="E1914" s="14"/>
      <c r="F1914" s="14"/>
      <c r="G1914" s="14"/>
      <c r="H1914" s="14"/>
      <c r="I1914" s="14"/>
      <c r="J1914" s="14"/>
      <c r="K1914" s="14"/>
      <c r="L1914" s="14"/>
      <c r="M1914" s="24" t="str">
        <f t="shared" si="1035"/>
        <v/>
      </c>
      <c r="N1914" s="24" t="str">
        <f t="shared" si="1036"/>
        <v/>
      </c>
      <c r="O1914" s="24" t="str">
        <f t="shared" si="1037"/>
        <v xml:space="preserve"> </v>
      </c>
      <c r="P1914" s="24">
        <f t="shared" si="1038"/>
        <v>0</v>
      </c>
      <c r="Q1914" s="25">
        <f t="shared" si="1039"/>
        <v>0</v>
      </c>
      <c r="R1914" s="26">
        <f t="shared" si="1040"/>
        <v>0</v>
      </c>
      <c r="S1914" s="24" t="str">
        <f t="shared" si="1041"/>
        <v/>
      </c>
      <c r="T1914" s="24" t="str">
        <f t="shared" si="1042"/>
        <v/>
      </c>
      <c r="U1914" s="24" t="str">
        <f t="shared" si="1043"/>
        <v/>
      </c>
      <c r="V1914" s="24" t="str">
        <f t="shared" si="1044"/>
        <v/>
      </c>
      <c r="W1914" s="24" t="str">
        <f t="shared" si="1045"/>
        <v/>
      </c>
      <c r="X1914" s="24" t="str">
        <f t="shared" si="1046"/>
        <v/>
      </c>
      <c r="Y1914" s="24" t="str">
        <f t="shared" si="1047"/>
        <v/>
      </c>
      <c r="Z1914" s="24" t="str">
        <f t="shared" si="1048"/>
        <v/>
      </c>
      <c r="AA1914" s="24" t="b">
        <f t="shared" si="1049"/>
        <v>0</v>
      </c>
      <c r="AB1914" s="34" t="str">
        <f t="shared" si="1050"/>
        <v/>
      </c>
      <c r="AC1914" s="34">
        <f t="shared" si="1051"/>
        <v>0</v>
      </c>
      <c r="AD1914" s="34">
        <f t="shared" si="1052"/>
        <v>0</v>
      </c>
      <c r="AE1914" s="34" t="str">
        <f t="shared" si="1053"/>
        <v xml:space="preserve"> 0</v>
      </c>
      <c r="AF1914" s="34">
        <f t="shared" si="1054"/>
        <v>0</v>
      </c>
      <c r="AG1914" s="34">
        <f t="shared" si="1055"/>
        <v>0</v>
      </c>
      <c r="AH1914" s="34" t="str">
        <f t="shared" si="1056"/>
        <v/>
      </c>
      <c r="AI1914" s="172" t="str">
        <f>IF(AJ1914&lt;&gt;"",MAX(AI$3:AI1913)+1,"")</f>
        <v/>
      </c>
      <c r="AJ1914" s="172" t="str">
        <f t="shared" si="1057"/>
        <v/>
      </c>
      <c r="AK1914" s="172" t="str">
        <f t="shared" si="1058"/>
        <v/>
      </c>
      <c r="AL1914" s="172" t="str">
        <f t="shared" si="1059"/>
        <v/>
      </c>
      <c r="AM1914" s="172" t="str">
        <f>IF(AN1914&lt;&gt;"",MAX(AM$3:AM1913)+1,"")</f>
        <v/>
      </c>
      <c r="AN1914" s="172" t="str">
        <f t="shared" si="1060"/>
        <v/>
      </c>
      <c r="AO1914" s="172" t="str">
        <f t="shared" si="1061"/>
        <v/>
      </c>
      <c r="AP1914" s="172" t="str">
        <f t="shared" si="1062"/>
        <v/>
      </c>
      <c r="AQ1914" s="172" t="str">
        <f t="shared" si="1063"/>
        <v/>
      </c>
      <c r="AR1914" s="172" t="str">
        <f>Table1[[#This Row],[Sex ]]&amp;Table1[[#This Row],[Month]]</f>
        <v/>
      </c>
    </row>
    <row r="1915" spans="2:44" x14ac:dyDescent="0.3">
      <c r="B1915" s="14"/>
      <c r="C1915" s="14"/>
      <c r="D1915" s="14"/>
      <c r="E1915" s="14"/>
      <c r="F1915" s="14"/>
      <c r="G1915" s="14"/>
      <c r="H1915" s="14"/>
      <c r="I1915" s="14"/>
      <c r="J1915" s="14"/>
      <c r="K1915" s="14"/>
      <c r="L1915" s="14"/>
      <c r="M1915" s="24" t="str">
        <f t="shared" si="1035"/>
        <v/>
      </c>
      <c r="N1915" s="24" t="str">
        <f t="shared" si="1036"/>
        <v/>
      </c>
      <c r="O1915" s="24" t="str">
        <f t="shared" si="1037"/>
        <v xml:space="preserve"> </v>
      </c>
      <c r="P1915" s="24">
        <f t="shared" si="1038"/>
        <v>0</v>
      </c>
      <c r="Q1915" s="25">
        <f t="shared" si="1039"/>
        <v>0</v>
      </c>
      <c r="R1915" s="26">
        <f t="shared" si="1040"/>
        <v>0</v>
      </c>
      <c r="S1915" s="24" t="str">
        <f t="shared" si="1041"/>
        <v/>
      </c>
      <c r="T1915" s="24" t="str">
        <f t="shared" si="1042"/>
        <v/>
      </c>
      <c r="U1915" s="24" t="str">
        <f t="shared" si="1043"/>
        <v/>
      </c>
      <c r="V1915" s="24" t="str">
        <f t="shared" si="1044"/>
        <v/>
      </c>
      <c r="W1915" s="24" t="str">
        <f t="shared" si="1045"/>
        <v/>
      </c>
      <c r="X1915" s="24" t="str">
        <f t="shared" si="1046"/>
        <v/>
      </c>
      <c r="Y1915" s="24" t="str">
        <f t="shared" si="1047"/>
        <v/>
      </c>
      <c r="Z1915" s="24" t="str">
        <f t="shared" si="1048"/>
        <v/>
      </c>
      <c r="AA1915" s="24" t="b">
        <f t="shared" si="1049"/>
        <v>0</v>
      </c>
      <c r="AB1915" s="34" t="str">
        <f t="shared" si="1050"/>
        <v/>
      </c>
      <c r="AC1915" s="34">
        <f t="shared" si="1051"/>
        <v>0</v>
      </c>
      <c r="AD1915" s="34">
        <f t="shared" si="1052"/>
        <v>0</v>
      </c>
      <c r="AE1915" s="34" t="str">
        <f t="shared" si="1053"/>
        <v xml:space="preserve"> 0</v>
      </c>
      <c r="AF1915" s="34">
        <f t="shared" si="1054"/>
        <v>0</v>
      </c>
      <c r="AG1915" s="34">
        <f t="shared" si="1055"/>
        <v>0</v>
      </c>
      <c r="AH1915" s="34" t="str">
        <f t="shared" si="1056"/>
        <v/>
      </c>
      <c r="AI1915" s="172" t="str">
        <f>IF(AJ1915&lt;&gt;"",MAX(AI$3:AI1914)+1,"")</f>
        <v/>
      </c>
      <c r="AJ1915" s="172" t="str">
        <f t="shared" si="1057"/>
        <v/>
      </c>
      <c r="AK1915" s="172" t="str">
        <f t="shared" si="1058"/>
        <v/>
      </c>
      <c r="AL1915" s="172" t="str">
        <f t="shared" si="1059"/>
        <v/>
      </c>
      <c r="AM1915" s="172" t="str">
        <f>IF(AN1915&lt;&gt;"",MAX(AM$3:AM1914)+1,"")</f>
        <v/>
      </c>
      <c r="AN1915" s="172" t="str">
        <f t="shared" si="1060"/>
        <v/>
      </c>
      <c r="AO1915" s="172" t="str">
        <f t="shared" si="1061"/>
        <v/>
      </c>
      <c r="AP1915" s="172" t="str">
        <f t="shared" si="1062"/>
        <v/>
      </c>
      <c r="AQ1915" s="172" t="str">
        <f t="shared" si="1063"/>
        <v/>
      </c>
      <c r="AR1915" s="172" t="str">
        <f>Table1[[#This Row],[Sex ]]&amp;Table1[[#This Row],[Month]]</f>
        <v/>
      </c>
    </row>
    <row r="1916" spans="2:44" x14ac:dyDescent="0.3">
      <c r="B1916" s="14"/>
      <c r="C1916" s="14"/>
      <c r="D1916" s="14"/>
      <c r="E1916" s="14"/>
      <c r="F1916" s="14"/>
      <c r="G1916" s="14"/>
      <c r="H1916" s="14"/>
      <c r="I1916" s="14"/>
      <c r="J1916" s="14"/>
      <c r="K1916" s="14"/>
      <c r="L1916" s="14"/>
      <c r="M1916" s="24" t="str">
        <f t="shared" si="1035"/>
        <v/>
      </c>
      <c r="N1916" s="24" t="str">
        <f t="shared" si="1036"/>
        <v/>
      </c>
      <c r="O1916" s="24" t="str">
        <f t="shared" si="1037"/>
        <v xml:space="preserve"> </v>
      </c>
      <c r="P1916" s="24">
        <f t="shared" si="1038"/>
        <v>0</v>
      </c>
      <c r="Q1916" s="25">
        <f t="shared" si="1039"/>
        <v>0</v>
      </c>
      <c r="R1916" s="26">
        <f t="shared" si="1040"/>
        <v>0</v>
      </c>
      <c r="S1916" s="24" t="str">
        <f t="shared" si="1041"/>
        <v/>
      </c>
      <c r="T1916" s="24" t="str">
        <f t="shared" si="1042"/>
        <v/>
      </c>
      <c r="U1916" s="24" t="str">
        <f t="shared" si="1043"/>
        <v/>
      </c>
      <c r="V1916" s="24" t="str">
        <f t="shared" si="1044"/>
        <v/>
      </c>
      <c r="W1916" s="24" t="str">
        <f t="shared" si="1045"/>
        <v/>
      </c>
      <c r="X1916" s="24" t="str">
        <f t="shared" si="1046"/>
        <v/>
      </c>
      <c r="Y1916" s="24" t="str">
        <f t="shared" si="1047"/>
        <v/>
      </c>
      <c r="Z1916" s="24" t="str">
        <f t="shared" si="1048"/>
        <v/>
      </c>
      <c r="AA1916" s="24" t="b">
        <f t="shared" si="1049"/>
        <v>0</v>
      </c>
      <c r="AB1916" s="34" t="str">
        <f t="shared" si="1050"/>
        <v/>
      </c>
      <c r="AC1916" s="34">
        <f t="shared" si="1051"/>
        <v>0</v>
      </c>
      <c r="AD1916" s="34">
        <f t="shared" si="1052"/>
        <v>0</v>
      </c>
      <c r="AE1916" s="34" t="str">
        <f t="shared" si="1053"/>
        <v xml:space="preserve"> 0</v>
      </c>
      <c r="AF1916" s="34">
        <f t="shared" si="1054"/>
        <v>0</v>
      </c>
      <c r="AG1916" s="34">
        <f t="shared" si="1055"/>
        <v>0</v>
      </c>
      <c r="AH1916" s="34" t="str">
        <f t="shared" si="1056"/>
        <v/>
      </c>
      <c r="AI1916" s="172" t="str">
        <f>IF(AJ1916&lt;&gt;"",MAX(AI$3:AI1915)+1,"")</f>
        <v/>
      </c>
      <c r="AJ1916" s="172" t="str">
        <f t="shared" si="1057"/>
        <v/>
      </c>
      <c r="AK1916" s="172" t="str">
        <f t="shared" si="1058"/>
        <v/>
      </c>
      <c r="AL1916" s="172" t="str">
        <f t="shared" si="1059"/>
        <v/>
      </c>
      <c r="AM1916" s="172" t="str">
        <f>IF(AN1916&lt;&gt;"",MAX(AM$3:AM1915)+1,"")</f>
        <v/>
      </c>
      <c r="AN1916" s="172" t="str">
        <f t="shared" si="1060"/>
        <v/>
      </c>
      <c r="AO1916" s="172" t="str">
        <f t="shared" si="1061"/>
        <v/>
      </c>
      <c r="AP1916" s="172" t="str">
        <f t="shared" si="1062"/>
        <v/>
      </c>
      <c r="AQ1916" s="172" t="str">
        <f t="shared" si="1063"/>
        <v/>
      </c>
      <c r="AR1916" s="172" t="str">
        <f>Table1[[#This Row],[Sex ]]&amp;Table1[[#This Row],[Month]]</f>
        <v/>
      </c>
    </row>
    <row r="1917" spans="2:44" x14ac:dyDescent="0.3">
      <c r="B1917" s="14"/>
      <c r="C1917" s="14"/>
      <c r="D1917" s="14"/>
      <c r="E1917" s="14"/>
      <c r="F1917" s="14"/>
      <c r="G1917" s="14"/>
      <c r="H1917" s="14"/>
      <c r="I1917" s="14"/>
      <c r="J1917" s="14"/>
      <c r="K1917" s="14"/>
      <c r="L1917" s="14"/>
      <c r="M1917" s="24" t="str">
        <f t="shared" si="1035"/>
        <v/>
      </c>
      <c r="N1917" s="24" t="str">
        <f t="shared" si="1036"/>
        <v/>
      </c>
      <c r="O1917" s="24" t="str">
        <f t="shared" si="1037"/>
        <v xml:space="preserve"> </v>
      </c>
      <c r="P1917" s="24">
        <f t="shared" si="1038"/>
        <v>0</v>
      </c>
      <c r="Q1917" s="25">
        <f t="shared" si="1039"/>
        <v>0</v>
      </c>
      <c r="R1917" s="26">
        <f t="shared" si="1040"/>
        <v>0</v>
      </c>
      <c r="S1917" s="24" t="str">
        <f t="shared" si="1041"/>
        <v/>
      </c>
      <c r="T1917" s="24" t="str">
        <f t="shared" si="1042"/>
        <v/>
      </c>
      <c r="U1917" s="24" t="str">
        <f t="shared" si="1043"/>
        <v/>
      </c>
      <c r="V1917" s="24" t="str">
        <f t="shared" si="1044"/>
        <v/>
      </c>
      <c r="W1917" s="24" t="str">
        <f t="shared" si="1045"/>
        <v/>
      </c>
      <c r="X1917" s="24" t="str">
        <f t="shared" si="1046"/>
        <v/>
      </c>
      <c r="Y1917" s="24" t="str">
        <f t="shared" si="1047"/>
        <v/>
      </c>
      <c r="Z1917" s="24" t="str">
        <f t="shared" si="1048"/>
        <v/>
      </c>
      <c r="AA1917" s="24" t="b">
        <f t="shared" si="1049"/>
        <v>0</v>
      </c>
      <c r="AB1917" s="34" t="str">
        <f t="shared" si="1050"/>
        <v/>
      </c>
      <c r="AC1917" s="34">
        <f t="shared" si="1051"/>
        <v>0</v>
      </c>
      <c r="AD1917" s="34">
        <f t="shared" si="1052"/>
        <v>0</v>
      </c>
      <c r="AE1917" s="34" t="str">
        <f t="shared" si="1053"/>
        <v xml:space="preserve"> 0</v>
      </c>
      <c r="AF1917" s="34">
        <f t="shared" si="1054"/>
        <v>0</v>
      </c>
      <c r="AG1917" s="34">
        <f t="shared" si="1055"/>
        <v>0</v>
      </c>
      <c r="AH1917" s="34" t="str">
        <f t="shared" si="1056"/>
        <v/>
      </c>
      <c r="AI1917" s="172" t="str">
        <f>IF(AJ1917&lt;&gt;"",MAX(AI$3:AI1916)+1,"")</f>
        <v/>
      </c>
      <c r="AJ1917" s="172" t="str">
        <f t="shared" si="1057"/>
        <v/>
      </c>
      <c r="AK1917" s="172" t="str">
        <f t="shared" si="1058"/>
        <v/>
      </c>
      <c r="AL1917" s="172" t="str">
        <f t="shared" si="1059"/>
        <v/>
      </c>
      <c r="AM1917" s="172" t="str">
        <f>IF(AN1917&lt;&gt;"",MAX(AM$3:AM1916)+1,"")</f>
        <v/>
      </c>
      <c r="AN1917" s="172" t="str">
        <f t="shared" si="1060"/>
        <v/>
      </c>
      <c r="AO1917" s="172" t="str">
        <f t="shared" si="1061"/>
        <v/>
      </c>
      <c r="AP1917" s="172" t="str">
        <f t="shared" si="1062"/>
        <v/>
      </c>
      <c r="AQ1917" s="172" t="str">
        <f t="shared" si="1063"/>
        <v/>
      </c>
      <c r="AR1917" s="172" t="str">
        <f>Table1[[#This Row],[Sex ]]&amp;Table1[[#This Row],[Month]]</f>
        <v/>
      </c>
    </row>
    <row r="1918" spans="2:44" x14ac:dyDescent="0.3">
      <c r="B1918" s="14"/>
      <c r="C1918" s="14"/>
      <c r="D1918" s="14"/>
      <c r="E1918" s="14"/>
      <c r="F1918" s="14"/>
      <c r="G1918" s="14"/>
      <c r="H1918" s="14"/>
      <c r="I1918" s="14"/>
      <c r="J1918" s="14"/>
      <c r="K1918" s="14"/>
      <c r="L1918" s="14"/>
      <c r="M1918" s="24" t="str">
        <f t="shared" si="1035"/>
        <v/>
      </c>
      <c r="N1918" s="24" t="str">
        <f t="shared" si="1036"/>
        <v/>
      </c>
      <c r="O1918" s="24" t="str">
        <f t="shared" si="1037"/>
        <v xml:space="preserve"> </v>
      </c>
      <c r="P1918" s="24">
        <f t="shared" si="1038"/>
        <v>0</v>
      </c>
      <c r="Q1918" s="25">
        <f t="shared" si="1039"/>
        <v>0</v>
      </c>
      <c r="R1918" s="26">
        <f t="shared" si="1040"/>
        <v>0</v>
      </c>
      <c r="S1918" s="24" t="str">
        <f t="shared" si="1041"/>
        <v/>
      </c>
      <c r="T1918" s="24" t="str">
        <f t="shared" si="1042"/>
        <v/>
      </c>
      <c r="U1918" s="24" t="str">
        <f t="shared" si="1043"/>
        <v/>
      </c>
      <c r="V1918" s="24" t="str">
        <f t="shared" si="1044"/>
        <v/>
      </c>
      <c r="W1918" s="24" t="str">
        <f t="shared" si="1045"/>
        <v/>
      </c>
      <c r="X1918" s="24" t="str">
        <f t="shared" si="1046"/>
        <v/>
      </c>
      <c r="Y1918" s="24" t="str">
        <f t="shared" si="1047"/>
        <v/>
      </c>
      <c r="Z1918" s="24" t="str">
        <f t="shared" si="1048"/>
        <v/>
      </c>
      <c r="AA1918" s="24" t="b">
        <f t="shared" si="1049"/>
        <v>0</v>
      </c>
      <c r="AB1918" s="34" t="str">
        <f t="shared" si="1050"/>
        <v/>
      </c>
      <c r="AC1918" s="34">
        <f t="shared" si="1051"/>
        <v>0</v>
      </c>
      <c r="AD1918" s="34">
        <f t="shared" si="1052"/>
        <v>0</v>
      </c>
      <c r="AE1918" s="34" t="str">
        <f t="shared" si="1053"/>
        <v xml:space="preserve"> 0</v>
      </c>
      <c r="AF1918" s="34">
        <f t="shared" si="1054"/>
        <v>0</v>
      </c>
      <c r="AG1918" s="34">
        <f t="shared" si="1055"/>
        <v>0</v>
      </c>
      <c r="AH1918" s="34" t="str">
        <f t="shared" si="1056"/>
        <v/>
      </c>
      <c r="AI1918" s="172" t="str">
        <f>IF(AJ1918&lt;&gt;"",MAX(AI$3:AI1917)+1,"")</f>
        <v/>
      </c>
      <c r="AJ1918" s="172" t="str">
        <f t="shared" si="1057"/>
        <v/>
      </c>
      <c r="AK1918" s="172" t="str">
        <f t="shared" si="1058"/>
        <v/>
      </c>
      <c r="AL1918" s="172" t="str">
        <f t="shared" si="1059"/>
        <v/>
      </c>
      <c r="AM1918" s="172" t="str">
        <f>IF(AN1918&lt;&gt;"",MAX(AM$3:AM1917)+1,"")</f>
        <v/>
      </c>
      <c r="AN1918" s="172" t="str">
        <f t="shared" si="1060"/>
        <v/>
      </c>
      <c r="AO1918" s="172" t="str">
        <f t="shared" si="1061"/>
        <v/>
      </c>
      <c r="AP1918" s="172" t="str">
        <f t="shared" si="1062"/>
        <v/>
      </c>
      <c r="AQ1918" s="172" t="str">
        <f t="shared" si="1063"/>
        <v/>
      </c>
      <c r="AR1918" s="172" t="str">
        <f>Table1[[#This Row],[Sex ]]&amp;Table1[[#This Row],[Month]]</f>
        <v/>
      </c>
    </row>
    <row r="1919" spans="2:44" x14ac:dyDescent="0.3">
      <c r="B1919" s="14"/>
      <c r="C1919" s="14"/>
      <c r="D1919" s="14"/>
      <c r="E1919" s="14"/>
      <c r="F1919" s="14"/>
      <c r="G1919" s="14"/>
      <c r="H1919" s="14"/>
      <c r="I1919" s="14"/>
      <c r="J1919" s="14"/>
      <c r="K1919" s="14"/>
      <c r="L1919" s="14"/>
      <c r="M1919" s="24" t="str">
        <f t="shared" si="1035"/>
        <v/>
      </c>
      <c r="N1919" s="24" t="str">
        <f t="shared" si="1036"/>
        <v/>
      </c>
      <c r="O1919" s="24" t="str">
        <f t="shared" si="1037"/>
        <v xml:space="preserve"> </v>
      </c>
      <c r="P1919" s="24">
        <f t="shared" si="1038"/>
        <v>0</v>
      </c>
      <c r="Q1919" s="25">
        <f t="shared" si="1039"/>
        <v>0</v>
      </c>
      <c r="R1919" s="26">
        <f t="shared" si="1040"/>
        <v>0</v>
      </c>
      <c r="S1919" s="24" t="str">
        <f t="shared" si="1041"/>
        <v/>
      </c>
      <c r="T1919" s="24" t="str">
        <f t="shared" si="1042"/>
        <v/>
      </c>
      <c r="U1919" s="24" t="str">
        <f t="shared" si="1043"/>
        <v/>
      </c>
      <c r="V1919" s="24" t="str">
        <f t="shared" si="1044"/>
        <v/>
      </c>
      <c r="W1919" s="24" t="str">
        <f t="shared" si="1045"/>
        <v/>
      </c>
      <c r="X1919" s="24" t="str">
        <f t="shared" si="1046"/>
        <v/>
      </c>
      <c r="Y1919" s="24" t="str">
        <f t="shared" si="1047"/>
        <v/>
      </c>
      <c r="Z1919" s="24" t="str">
        <f t="shared" si="1048"/>
        <v/>
      </c>
      <c r="AA1919" s="24" t="b">
        <f t="shared" si="1049"/>
        <v>0</v>
      </c>
      <c r="AB1919" s="34" t="str">
        <f t="shared" si="1050"/>
        <v/>
      </c>
      <c r="AC1919" s="34">
        <f t="shared" si="1051"/>
        <v>0</v>
      </c>
      <c r="AD1919" s="34">
        <f t="shared" si="1052"/>
        <v>0</v>
      </c>
      <c r="AE1919" s="34" t="str">
        <f t="shared" si="1053"/>
        <v xml:space="preserve"> 0</v>
      </c>
      <c r="AF1919" s="34">
        <f t="shared" si="1054"/>
        <v>0</v>
      </c>
      <c r="AG1919" s="34">
        <f t="shared" si="1055"/>
        <v>0</v>
      </c>
      <c r="AH1919" s="34" t="str">
        <f t="shared" si="1056"/>
        <v/>
      </c>
      <c r="AI1919" s="172" t="str">
        <f>IF(AJ1919&lt;&gt;"",MAX(AI$3:AI1918)+1,"")</f>
        <v/>
      </c>
      <c r="AJ1919" s="172" t="str">
        <f t="shared" si="1057"/>
        <v/>
      </c>
      <c r="AK1919" s="172" t="str">
        <f t="shared" si="1058"/>
        <v/>
      </c>
      <c r="AL1919" s="172" t="str">
        <f t="shared" si="1059"/>
        <v/>
      </c>
      <c r="AM1919" s="172" t="str">
        <f>IF(AN1919&lt;&gt;"",MAX(AM$3:AM1918)+1,"")</f>
        <v/>
      </c>
      <c r="AN1919" s="172" t="str">
        <f t="shared" si="1060"/>
        <v/>
      </c>
      <c r="AO1919" s="172" t="str">
        <f t="shared" si="1061"/>
        <v/>
      </c>
      <c r="AP1919" s="172" t="str">
        <f t="shared" si="1062"/>
        <v/>
      </c>
      <c r="AQ1919" s="172" t="str">
        <f t="shared" si="1063"/>
        <v/>
      </c>
      <c r="AR1919" s="172" t="str">
        <f>Table1[[#This Row],[Sex ]]&amp;Table1[[#This Row],[Month]]</f>
        <v/>
      </c>
    </row>
    <row r="1920" spans="2:44" x14ac:dyDescent="0.3">
      <c r="B1920" s="14"/>
      <c r="C1920" s="14"/>
      <c r="D1920" s="14"/>
      <c r="E1920" s="14"/>
      <c r="F1920" s="14"/>
      <c r="G1920" s="14"/>
      <c r="H1920" s="14"/>
      <c r="I1920" s="14"/>
      <c r="J1920" s="14"/>
      <c r="K1920" s="14"/>
      <c r="L1920" s="14"/>
      <c r="M1920" s="24" t="str">
        <f t="shared" si="1035"/>
        <v/>
      </c>
      <c r="N1920" s="24" t="str">
        <f t="shared" si="1036"/>
        <v/>
      </c>
      <c r="O1920" s="24" t="str">
        <f t="shared" si="1037"/>
        <v xml:space="preserve"> </v>
      </c>
      <c r="P1920" s="24">
        <f t="shared" si="1038"/>
        <v>0</v>
      </c>
      <c r="Q1920" s="25">
        <f t="shared" si="1039"/>
        <v>0</v>
      </c>
      <c r="R1920" s="26">
        <f t="shared" si="1040"/>
        <v>0</v>
      </c>
      <c r="S1920" s="24" t="str">
        <f t="shared" si="1041"/>
        <v/>
      </c>
      <c r="T1920" s="24" t="str">
        <f t="shared" si="1042"/>
        <v/>
      </c>
      <c r="U1920" s="24" t="str">
        <f t="shared" si="1043"/>
        <v/>
      </c>
      <c r="V1920" s="24" t="str">
        <f t="shared" si="1044"/>
        <v/>
      </c>
      <c r="W1920" s="24" t="str">
        <f t="shared" si="1045"/>
        <v/>
      </c>
      <c r="X1920" s="24" t="str">
        <f t="shared" si="1046"/>
        <v/>
      </c>
      <c r="Y1920" s="24" t="str">
        <f t="shared" si="1047"/>
        <v/>
      </c>
      <c r="Z1920" s="24" t="str">
        <f t="shared" si="1048"/>
        <v/>
      </c>
      <c r="AA1920" s="24" t="b">
        <f t="shared" si="1049"/>
        <v>0</v>
      </c>
      <c r="AB1920" s="34" t="str">
        <f t="shared" si="1050"/>
        <v/>
      </c>
      <c r="AC1920" s="34">
        <f t="shared" si="1051"/>
        <v>0</v>
      </c>
      <c r="AD1920" s="34">
        <f t="shared" si="1052"/>
        <v>0</v>
      </c>
      <c r="AE1920" s="34" t="str">
        <f t="shared" si="1053"/>
        <v xml:space="preserve"> 0</v>
      </c>
      <c r="AF1920" s="34">
        <f t="shared" si="1054"/>
        <v>0</v>
      </c>
      <c r="AG1920" s="34">
        <f t="shared" si="1055"/>
        <v>0</v>
      </c>
      <c r="AH1920" s="34" t="str">
        <f t="shared" si="1056"/>
        <v/>
      </c>
      <c r="AI1920" s="172" t="str">
        <f>IF(AJ1920&lt;&gt;"",MAX(AI$3:AI1919)+1,"")</f>
        <v/>
      </c>
      <c r="AJ1920" s="172" t="str">
        <f t="shared" si="1057"/>
        <v/>
      </c>
      <c r="AK1920" s="172" t="str">
        <f t="shared" si="1058"/>
        <v/>
      </c>
      <c r="AL1920" s="172" t="str">
        <f t="shared" si="1059"/>
        <v/>
      </c>
      <c r="AM1920" s="172" t="str">
        <f>IF(AN1920&lt;&gt;"",MAX(AM$3:AM1919)+1,"")</f>
        <v/>
      </c>
      <c r="AN1920" s="172" t="str">
        <f t="shared" si="1060"/>
        <v/>
      </c>
      <c r="AO1920" s="172" t="str">
        <f t="shared" si="1061"/>
        <v/>
      </c>
      <c r="AP1920" s="172" t="str">
        <f t="shared" si="1062"/>
        <v/>
      </c>
      <c r="AQ1920" s="172" t="str">
        <f t="shared" si="1063"/>
        <v/>
      </c>
      <c r="AR1920" s="172" t="str">
        <f>Table1[[#This Row],[Sex ]]&amp;Table1[[#This Row],[Month]]</f>
        <v/>
      </c>
    </row>
    <row r="1921" spans="2:44" x14ac:dyDescent="0.3">
      <c r="B1921" s="14"/>
      <c r="C1921" s="14"/>
      <c r="D1921" s="14"/>
      <c r="E1921" s="14"/>
      <c r="F1921" s="14"/>
      <c r="G1921" s="14"/>
      <c r="H1921" s="14"/>
      <c r="I1921" s="14"/>
      <c r="J1921" s="14"/>
      <c r="K1921" s="14"/>
      <c r="L1921" s="14"/>
      <c r="M1921" s="24" t="str">
        <f t="shared" si="1035"/>
        <v/>
      </c>
      <c r="N1921" s="24" t="str">
        <f t="shared" si="1036"/>
        <v/>
      </c>
      <c r="O1921" s="24" t="str">
        <f t="shared" si="1037"/>
        <v xml:space="preserve"> </v>
      </c>
      <c r="P1921" s="24">
        <f t="shared" si="1038"/>
        <v>0</v>
      </c>
      <c r="Q1921" s="25">
        <f t="shared" si="1039"/>
        <v>0</v>
      </c>
      <c r="R1921" s="26">
        <f t="shared" si="1040"/>
        <v>0</v>
      </c>
      <c r="S1921" s="24" t="str">
        <f t="shared" si="1041"/>
        <v/>
      </c>
      <c r="T1921" s="24" t="str">
        <f t="shared" si="1042"/>
        <v/>
      </c>
      <c r="U1921" s="24" t="str">
        <f t="shared" si="1043"/>
        <v/>
      </c>
      <c r="V1921" s="24" t="str">
        <f t="shared" si="1044"/>
        <v/>
      </c>
      <c r="W1921" s="24" t="str">
        <f t="shared" si="1045"/>
        <v/>
      </c>
      <c r="X1921" s="24" t="str">
        <f t="shared" si="1046"/>
        <v/>
      </c>
      <c r="Y1921" s="24" t="str">
        <f t="shared" si="1047"/>
        <v/>
      </c>
      <c r="Z1921" s="24" t="str">
        <f t="shared" si="1048"/>
        <v/>
      </c>
      <c r="AA1921" s="24" t="b">
        <f t="shared" si="1049"/>
        <v>0</v>
      </c>
      <c r="AB1921" s="34" t="str">
        <f t="shared" si="1050"/>
        <v/>
      </c>
      <c r="AC1921" s="34">
        <f t="shared" si="1051"/>
        <v>0</v>
      </c>
      <c r="AD1921" s="34">
        <f t="shared" si="1052"/>
        <v>0</v>
      </c>
      <c r="AE1921" s="34" t="str">
        <f t="shared" si="1053"/>
        <v xml:space="preserve"> 0</v>
      </c>
      <c r="AF1921" s="34">
        <f t="shared" si="1054"/>
        <v>0</v>
      </c>
      <c r="AG1921" s="34">
        <f t="shared" si="1055"/>
        <v>0</v>
      </c>
      <c r="AH1921" s="34" t="str">
        <f t="shared" si="1056"/>
        <v/>
      </c>
      <c r="AI1921" s="172" t="str">
        <f>IF(AJ1921&lt;&gt;"",MAX(AI$3:AI1920)+1,"")</f>
        <v/>
      </c>
      <c r="AJ1921" s="172" t="str">
        <f t="shared" si="1057"/>
        <v/>
      </c>
      <c r="AK1921" s="172" t="str">
        <f t="shared" si="1058"/>
        <v/>
      </c>
      <c r="AL1921" s="172" t="str">
        <f t="shared" si="1059"/>
        <v/>
      </c>
      <c r="AM1921" s="172" t="str">
        <f>IF(AN1921&lt;&gt;"",MAX(AM$3:AM1920)+1,"")</f>
        <v/>
      </c>
      <c r="AN1921" s="172" t="str">
        <f t="shared" si="1060"/>
        <v/>
      </c>
      <c r="AO1921" s="172" t="str">
        <f t="shared" si="1061"/>
        <v/>
      </c>
      <c r="AP1921" s="172" t="str">
        <f t="shared" si="1062"/>
        <v/>
      </c>
      <c r="AQ1921" s="172" t="str">
        <f t="shared" si="1063"/>
        <v/>
      </c>
      <c r="AR1921" s="172" t="str">
        <f>Table1[[#This Row],[Sex ]]&amp;Table1[[#This Row],[Month]]</f>
        <v/>
      </c>
    </row>
    <row r="1922" spans="2:44" x14ac:dyDescent="0.3">
      <c r="B1922" s="14"/>
      <c r="C1922" s="14"/>
      <c r="D1922" s="14"/>
      <c r="E1922" s="14"/>
      <c r="F1922" s="14"/>
      <c r="G1922" s="14"/>
      <c r="H1922" s="14"/>
      <c r="I1922" s="14"/>
      <c r="J1922" s="14"/>
      <c r="K1922" s="14"/>
      <c r="L1922" s="14"/>
      <c r="M1922" s="24" t="str">
        <f t="shared" si="1035"/>
        <v/>
      </c>
      <c r="N1922" s="24" t="str">
        <f t="shared" si="1036"/>
        <v/>
      </c>
      <c r="O1922" s="24" t="str">
        <f t="shared" si="1037"/>
        <v xml:space="preserve"> </v>
      </c>
      <c r="P1922" s="24">
        <f t="shared" si="1038"/>
        <v>0</v>
      </c>
      <c r="Q1922" s="25">
        <f t="shared" si="1039"/>
        <v>0</v>
      </c>
      <c r="R1922" s="26">
        <f t="shared" si="1040"/>
        <v>0</v>
      </c>
      <c r="S1922" s="24" t="str">
        <f t="shared" si="1041"/>
        <v/>
      </c>
      <c r="T1922" s="24" t="str">
        <f t="shared" si="1042"/>
        <v/>
      </c>
      <c r="U1922" s="24" t="str">
        <f t="shared" si="1043"/>
        <v/>
      </c>
      <c r="V1922" s="24" t="str">
        <f t="shared" si="1044"/>
        <v/>
      </c>
      <c r="W1922" s="24" t="str">
        <f t="shared" si="1045"/>
        <v/>
      </c>
      <c r="X1922" s="24" t="str">
        <f t="shared" si="1046"/>
        <v/>
      </c>
      <c r="Y1922" s="24" t="str">
        <f t="shared" si="1047"/>
        <v/>
      </c>
      <c r="Z1922" s="24" t="str">
        <f t="shared" si="1048"/>
        <v/>
      </c>
      <c r="AA1922" s="24" t="b">
        <f t="shared" si="1049"/>
        <v>0</v>
      </c>
      <c r="AB1922" s="34" t="str">
        <f t="shared" si="1050"/>
        <v/>
      </c>
      <c r="AC1922" s="34">
        <f t="shared" si="1051"/>
        <v>0</v>
      </c>
      <c r="AD1922" s="34">
        <f t="shared" si="1052"/>
        <v>0</v>
      </c>
      <c r="AE1922" s="34" t="str">
        <f t="shared" si="1053"/>
        <v xml:space="preserve"> 0</v>
      </c>
      <c r="AF1922" s="34">
        <f t="shared" si="1054"/>
        <v>0</v>
      </c>
      <c r="AG1922" s="34">
        <f t="shared" si="1055"/>
        <v>0</v>
      </c>
      <c r="AH1922" s="34" t="str">
        <f t="shared" si="1056"/>
        <v/>
      </c>
      <c r="AI1922" s="172" t="str">
        <f>IF(AJ1922&lt;&gt;"",MAX(AI$3:AI1921)+1,"")</f>
        <v/>
      </c>
      <c r="AJ1922" s="172" t="str">
        <f t="shared" si="1057"/>
        <v/>
      </c>
      <c r="AK1922" s="172" t="str">
        <f t="shared" si="1058"/>
        <v/>
      </c>
      <c r="AL1922" s="172" t="str">
        <f t="shared" si="1059"/>
        <v/>
      </c>
      <c r="AM1922" s="172" t="str">
        <f>IF(AN1922&lt;&gt;"",MAX(AM$3:AM1921)+1,"")</f>
        <v/>
      </c>
      <c r="AN1922" s="172" t="str">
        <f t="shared" si="1060"/>
        <v/>
      </c>
      <c r="AO1922" s="172" t="str">
        <f t="shared" si="1061"/>
        <v/>
      </c>
      <c r="AP1922" s="172" t="str">
        <f t="shared" si="1062"/>
        <v/>
      </c>
      <c r="AQ1922" s="172" t="str">
        <f t="shared" si="1063"/>
        <v/>
      </c>
      <c r="AR1922" s="172" t="str">
        <f>Table1[[#This Row],[Sex ]]&amp;Table1[[#This Row],[Month]]</f>
        <v/>
      </c>
    </row>
    <row r="1923" spans="2:44" x14ac:dyDescent="0.3">
      <c r="B1923" s="14"/>
      <c r="C1923" s="14"/>
      <c r="D1923" s="14"/>
      <c r="E1923" s="14"/>
      <c r="F1923" s="14"/>
      <c r="G1923" s="14"/>
      <c r="H1923" s="14"/>
      <c r="I1923" s="14"/>
      <c r="J1923" s="14"/>
      <c r="K1923" s="14"/>
      <c r="L1923" s="14"/>
      <c r="M1923" s="24" t="str">
        <f t="shared" si="1035"/>
        <v/>
      </c>
      <c r="N1923" s="24" t="str">
        <f t="shared" si="1036"/>
        <v/>
      </c>
      <c r="O1923" s="24" t="str">
        <f t="shared" si="1037"/>
        <v xml:space="preserve"> </v>
      </c>
      <c r="P1923" s="24">
        <f t="shared" si="1038"/>
        <v>0</v>
      </c>
      <c r="Q1923" s="25">
        <f t="shared" si="1039"/>
        <v>0</v>
      </c>
      <c r="R1923" s="26">
        <f t="shared" si="1040"/>
        <v>0</v>
      </c>
      <c r="S1923" s="24" t="str">
        <f t="shared" si="1041"/>
        <v/>
      </c>
      <c r="T1923" s="24" t="str">
        <f t="shared" si="1042"/>
        <v/>
      </c>
      <c r="U1923" s="24" t="str">
        <f t="shared" si="1043"/>
        <v/>
      </c>
      <c r="V1923" s="24" t="str">
        <f t="shared" si="1044"/>
        <v/>
      </c>
      <c r="W1923" s="24" t="str">
        <f t="shared" si="1045"/>
        <v/>
      </c>
      <c r="X1923" s="24" t="str">
        <f t="shared" si="1046"/>
        <v/>
      </c>
      <c r="Y1923" s="24" t="str">
        <f t="shared" si="1047"/>
        <v/>
      </c>
      <c r="Z1923" s="24" t="str">
        <f t="shared" si="1048"/>
        <v/>
      </c>
      <c r="AA1923" s="24" t="b">
        <f t="shared" si="1049"/>
        <v>0</v>
      </c>
      <c r="AB1923" s="34" t="str">
        <f t="shared" si="1050"/>
        <v/>
      </c>
      <c r="AC1923" s="34">
        <f t="shared" si="1051"/>
        <v>0</v>
      </c>
      <c r="AD1923" s="34">
        <f t="shared" si="1052"/>
        <v>0</v>
      </c>
      <c r="AE1923" s="34" t="str">
        <f t="shared" si="1053"/>
        <v xml:space="preserve"> 0</v>
      </c>
      <c r="AF1923" s="34">
        <f t="shared" si="1054"/>
        <v>0</v>
      </c>
      <c r="AG1923" s="34">
        <f t="shared" si="1055"/>
        <v>0</v>
      </c>
      <c r="AH1923" s="34" t="str">
        <f t="shared" si="1056"/>
        <v/>
      </c>
      <c r="AI1923" s="172" t="str">
        <f>IF(AJ1923&lt;&gt;"",MAX(AI$3:AI1922)+1,"")</f>
        <v/>
      </c>
      <c r="AJ1923" s="172" t="str">
        <f t="shared" si="1057"/>
        <v/>
      </c>
      <c r="AK1923" s="172" t="str">
        <f t="shared" si="1058"/>
        <v/>
      </c>
      <c r="AL1923" s="172" t="str">
        <f t="shared" si="1059"/>
        <v/>
      </c>
      <c r="AM1923" s="172" t="str">
        <f>IF(AN1923&lt;&gt;"",MAX(AM$3:AM1922)+1,"")</f>
        <v/>
      </c>
      <c r="AN1923" s="172" t="str">
        <f t="shared" si="1060"/>
        <v/>
      </c>
      <c r="AO1923" s="172" t="str">
        <f t="shared" si="1061"/>
        <v/>
      </c>
      <c r="AP1923" s="172" t="str">
        <f t="shared" si="1062"/>
        <v/>
      </c>
      <c r="AQ1923" s="172" t="str">
        <f t="shared" si="1063"/>
        <v/>
      </c>
      <c r="AR1923" s="172" t="str">
        <f>Table1[[#This Row],[Sex ]]&amp;Table1[[#This Row],[Month]]</f>
        <v/>
      </c>
    </row>
    <row r="1924" spans="2:44" x14ac:dyDescent="0.3">
      <c r="B1924" s="14"/>
      <c r="C1924" s="14"/>
      <c r="D1924" s="14"/>
      <c r="E1924" s="14"/>
      <c r="F1924" s="14"/>
      <c r="G1924" s="14"/>
      <c r="H1924" s="14"/>
      <c r="I1924" s="14"/>
      <c r="J1924" s="14"/>
      <c r="K1924" s="14"/>
      <c r="L1924" s="14"/>
      <c r="M1924" s="24" t="str">
        <f t="shared" si="1035"/>
        <v/>
      </c>
      <c r="N1924" s="24" t="str">
        <f t="shared" si="1036"/>
        <v/>
      </c>
      <c r="O1924" s="24" t="str">
        <f t="shared" si="1037"/>
        <v xml:space="preserve"> </v>
      </c>
      <c r="P1924" s="24">
        <f t="shared" si="1038"/>
        <v>0</v>
      </c>
      <c r="Q1924" s="25">
        <f t="shared" si="1039"/>
        <v>0</v>
      </c>
      <c r="R1924" s="26">
        <f t="shared" si="1040"/>
        <v>0</v>
      </c>
      <c r="S1924" s="24" t="str">
        <f t="shared" si="1041"/>
        <v/>
      </c>
      <c r="T1924" s="24" t="str">
        <f t="shared" si="1042"/>
        <v/>
      </c>
      <c r="U1924" s="24" t="str">
        <f t="shared" si="1043"/>
        <v/>
      </c>
      <c r="V1924" s="24" t="str">
        <f t="shared" si="1044"/>
        <v/>
      </c>
      <c r="W1924" s="24" t="str">
        <f t="shared" si="1045"/>
        <v/>
      </c>
      <c r="X1924" s="24" t="str">
        <f t="shared" si="1046"/>
        <v/>
      </c>
      <c r="Y1924" s="24" t="str">
        <f t="shared" si="1047"/>
        <v/>
      </c>
      <c r="Z1924" s="24" t="str">
        <f t="shared" si="1048"/>
        <v/>
      </c>
      <c r="AA1924" s="24" t="b">
        <f t="shared" si="1049"/>
        <v>0</v>
      </c>
      <c r="AB1924" s="34" t="str">
        <f t="shared" si="1050"/>
        <v/>
      </c>
      <c r="AC1924" s="34">
        <f t="shared" si="1051"/>
        <v>0</v>
      </c>
      <c r="AD1924" s="34">
        <f t="shared" si="1052"/>
        <v>0</v>
      </c>
      <c r="AE1924" s="34" t="str">
        <f t="shared" si="1053"/>
        <v xml:space="preserve"> 0</v>
      </c>
      <c r="AF1924" s="34">
        <f t="shared" si="1054"/>
        <v>0</v>
      </c>
      <c r="AG1924" s="34">
        <f t="shared" si="1055"/>
        <v>0</v>
      </c>
      <c r="AH1924" s="34" t="str">
        <f t="shared" si="1056"/>
        <v/>
      </c>
      <c r="AI1924" s="172" t="str">
        <f>IF(AJ1924&lt;&gt;"",MAX(AI$3:AI1923)+1,"")</f>
        <v/>
      </c>
      <c r="AJ1924" s="172" t="str">
        <f t="shared" si="1057"/>
        <v/>
      </c>
      <c r="AK1924" s="172" t="str">
        <f t="shared" si="1058"/>
        <v/>
      </c>
      <c r="AL1924" s="172" t="str">
        <f t="shared" si="1059"/>
        <v/>
      </c>
      <c r="AM1924" s="172" t="str">
        <f>IF(AN1924&lt;&gt;"",MAX(AM$3:AM1923)+1,"")</f>
        <v/>
      </c>
      <c r="AN1924" s="172" t="str">
        <f t="shared" si="1060"/>
        <v/>
      </c>
      <c r="AO1924" s="172" t="str">
        <f t="shared" si="1061"/>
        <v/>
      </c>
      <c r="AP1924" s="172" t="str">
        <f t="shared" si="1062"/>
        <v/>
      </c>
      <c r="AQ1924" s="172" t="str">
        <f t="shared" si="1063"/>
        <v/>
      </c>
      <c r="AR1924" s="172" t="str">
        <f>Table1[[#This Row],[Sex ]]&amp;Table1[[#This Row],[Month]]</f>
        <v/>
      </c>
    </row>
    <row r="1925" spans="2:44" x14ac:dyDescent="0.3">
      <c r="B1925" s="14"/>
      <c r="C1925" s="14"/>
      <c r="D1925" s="14"/>
      <c r="E1925" s="14"/>
      <c r="F1925" s="14"/>
      <c r="G1925" s="14"/>
      <c r="H1925" s="14"/>
      <c r="I1925" s="14"/>
      <c r="J1925" s="14"/>
      <c r="K1925" s="14"/>
      <c r="L1925" s="14"/>
      <c r="M1925" s="24" t="str">
        <f t="shared" si="1035"/>
        <v/>
      </c>
      <c r="N1925" s="24" t="str">
        <f t="shared" si="1036"/>
        <v/>
      </c>
      <c r="O1925" s="24" t="str">
        <f t="shared" si="1037"/>
        <v xml:space="preserve"> </v>
      </c>
      <c r="P1925" s="24">
        <f t="shared" si="1038"/>
        <v>0</v>
      </c>
      <c r="Q1925" s="25">
        <f t="shared" si="1039"/>
        <v>0</v>
      </c>
      <c r="R1925" s="26">
        <f t="shared" si="1040"/>
        <v>0</v>
      </c>
      <c r="S1925" s="24" t="str">
        <f t="shared" si="1041"/>
        <v/>
      </c>
      <c r="T1925" s="24" t="str">
        <f t="shared" si="1042"/>
        <v/>
      </c>
      <c r="U1925" s="24" t="str">
        <f t="shared" si="1043"/>
        <v/>
      </c>
      <c r="V1925" s="24" t="str">
        <f t="shared" si="1044"/>
        <v/>
      </c>
      <c r="W1925" s="24" t="str">
        <f t="shared" si="1045"/>
        <v/>
      </c>
      <c r="X1925" s="24" t="str">
        <f t="shared" si="1046"/>
        <v/>
      </c>
      <c r="Y1925" s="24" t="str">
        <f t="shared" si="1047"/>
        <v/>
      </c>
      <c r="Z1925" s="24" t="str">
        <f t="shared" si="1048"/>
        <v/>
      </c>
      <c r="AA1925" s="24" t="b">
        <f t="shared" si="1049"/>
        <v>0</v>
      </c>
      <c r="AB1925" s="34" t="str">
        <f t="shared" si="1050"/>
        <v/>
      </c>
      <c r="AC1925" s="34">
        <f t="shared" si="1051"/>
        <v>0</v>
      </c>
      <c r="AD1925" s="34">
        <f t="shared" si="1052"/>
        <v>0</v>
      </c>
      <c r="AE1925" s="34" t="str">
        <f t="shared" si="1053"/>
        <v xml:space="preserve"> 0</v>
      </c>
      <c r="AF1925" s="34">
        <f t="shared" si="1054"/>
        <v>0</v>
      </c>
      <c r="AG1925" s="34">
        <f t="shared" si="1055"/>
        <v>0</v>
      </c>
      <c r="AH1925" s="34" t="str">
        <f t="shared" si="1056"/>
        <v/>
      </c>
      <c r="AI1925" s="172" t="str">
        <f>IF(AJ1925&lt;&gt;"",MAX(AI$3:AI1924)+1,"")</f>
        <v/>
      </c>
      <c r="AJ1925" s="172" t="str">
        <f t="shared" si="1057"/>
        <v/>
      </c>
      <c r="AK1925" s="172" t="str">
        <f t="shared" si="1058"/>
        <v/>
      </c>
      <c r="AL1925" s="172" t="str">
        <f t="shared" si="1059"/>
        <v/>
      </c>
      <c r="AM1925" s="172" t="str">
        <f>IF(AN1925&lt;&gt;"",MAX(AM$3:AM1924)+1,"")</f>
        <v/>
      </c>
      <c r="AN1925" s="172" t="str">
        <f t="shared" si="1060"/>
        <v/>
      </c>
      <c r="AO1925" s="172" t="str">
        <f t="shared" si="1061"/>
        <v/>
      </c>
      <c r="AP1925" s="172" t="str">
        <f t="shared" si="1062"/>
        <v/>
      </c>
      <c r="AQ1925" s="172" t="str">
        <f t="shared" si="1063"/>
        <v/>
      </c>
      <c r="AR1925" s="172" t="str">
        <f>Table1[[#This Row],[Sex ]]&amp;Table1[[#This Row],[Month]]</f>
        <v/>
      </c>
    </row>
    <row r="1926" spans="2:44" x14ac:dyDescent="0.3">
      <c r="B1926" s="14"/>
      <c r="C1926" s="14"/>
      <c r="D1926" s="14"/>
      <c r="E1926" s="14"/>
      <c r="F1926" s="14"/>
      <c r="G1926" s="14"/>
      <c r="H1926" s="14"/>
      <c r="I1926" s="14"/>
      <c r="J1926" s="14"/>
      <c r="K1926" s="14"/>
      <c r="L1926" s="14"/>
      <c r="M1926" s="24" t="str">
        <f t="shared" si="1035"/>
        <v/>
      </c>
      <c r="N1926" s="24" t="str">
        <f t="shared" si="1036"/>
        <v/>
      </c>
      <c r="O1926" s="24" t="str">
        <f t="shared" si="1037"/>
        <v xml:space="preserve"> </v>
      </c>
      <c r="P1926" s="24">
        <f t="shared" si="1038"/>
        <v>0</v>
      </c>
      <c r="Q1926" s="25">
        <f t="shared" si="1039"/>
        <v>0</v>
      </c>
      <c r="R1926" s="26">
        <f t="shared" si="1040"/>
        <v>0</v>
      </c>
      <c r="S1926" s="24" t="str">
        <f t="shared" si="1041"/>
        <v/>
      </c>
      <c r="T1926" s="24" t="str">
        <f t="shared" si="1042"/>
        <v/>
      </c>
      <c r="U1926" s="24" t="str">
        <f t="shared" si="1043"/>
        <v/>
      </c>
      <c r="V1926" s="24" t="str">
        <f t="shared" si="1044"/>
        <v/>
      </c>
      <c r="W1926" s="24" t="str">
        <f t="shared" si="1045"/>
        <v/>
      </c>
      <c r="X1926" s="24" t="str">
        <f t="shared" si="1046"/>
        <v/>
      </c>
      <c r="Y1926" s="24" t="str">
        <f t="shared" si="1047"/>
        <v/>
      </c>
      <c r="Z1926" s="24" t="str">
        <f t="shared" si="1048"/>
        <v/>
      </c>
      <c r="AA1926" s="24" t="b">
        <f t="shared" si="1049"/>
        <v>0</v>
      </c>
      <c r="AB1926" s="34" t="str">
        <f t="shared" si="1050"/>
        <v/>
      </c>
      <c r="AC1926" s="34">
        <f t="shared" si="1051"/>
        <v>0</v>
      </c>
      <c r="AD1926" s="34">
        <f t="shared" si="1052"/>
        <v>0</v>
      </c>
      <c r="AE1926" s="34" t="str">
        <f t="shared" si="1053"/>
        <v xml:space="preserve"> 0</v>
      </c>
      <c r="AF1926" s="34">
        <f t="shared" si="1054"/>
        <v>0</v>
      </c>
      <c r="AG1926" s="34">
        <f t="shared" si="1055"/>
        <v>0</v>
      </c>
      <c r="AH1926" s="34" t="str">
        <f t="shared" si="1056"/>
        <v/>
      </c>
      <c r="AI1926" s="172" t="str">
        <f>IF(AJ1926&lt;&gt;"",MAX(AI$3:AI1925)+1,"")</f>
        <v/>
      </c>
      <c r="AJ1926" s="172" t="str">
        <f t="shared" si="1057"/>
        <v/>
      </c>
      <c r="AK1926" s="172" t="str">
        <f t="shared" si="1058"/>
        <v/>
      </c>
      <c r="AL1926" s="172" t="str">
        <f t="shared" si="1059"/>
        <v/>
      </c>
      <c r="AM1926" s="172" t="str">
        <f>IF(AN1926&lt;&gt;"",MAX(AM$3:AM1925)+1,"")</f>
        <v/>
      </c>
      <c r="AN1926" s="172" t="str">
        <f t="shared" si="1060"/>
        <v/>
      </c>
      <c r="AO1926" s="172" t="str">
        <f t="shared" si="1061"/>
        <v/>
      </c>
      <c r="AP1926" s="172" t="str">
        <f t="shared" si="1062"/>
        <v/>
      </c>
      <c r="AQ1926" s="172" t="str">
        <f t="shared" si="1063"/>
        <v/>
      </c>
      <c r="AR1926" s="172" t="str">
        <f>Table1[[#This Row],[Sex ]]&amp;Table1[[#This Row],[Month]]</f>
        <v/>
      </c>
    </row>
    <row r="1927" spans="2:44" x14ac:dyDescent="0.3">
      <c r="B1927" s="14"/>
      <c r="C1927" s="14"/>
      <c r="D1927" s="14"/>
      <c r="E1927" s="14"/>
      <c r="F1927" s="14"/>
      <c r="G1927" s="14"/>
      <c r="H1927" s="14"/>
      <c r="I1927" s="14"/>
      <c r="J1927" s="14"/>
      <c r="K1927" s="14"/>
      <c r="L1927" s="14"/>
      <c r="M1927" s="24" t="str">
        <f t="shared" si="1035"/>
        <v/>
      </c>
      <c r="N1927" s="24" t="str">
        <f t="shared" si="1036"/>
        <v/>
      </c>
      <c r="O1927" s="24" t="str">
        <f t="shared" si="1037"/>
        <v xml:space="preserve"> </v>
      </c>
      <c r="P1927" s="24">
        <f t="shared" si="1038"/>
        <v>0</v>
      </c>
      <c r="Q1927" s="25">
        <f t="shared" si="1039"/>
        <v>0</v>
      </c>
      <c r="R1927" s="26">
        <f t="shared" si="1040"/>
        <v>0</v>
      </c>
      <c r="S1927" s="24" t="str">
        <f t="shared" si="1041"/>
        <v/>
      </c>
      <c r="T1927" s="24" t="str">
        <f t="shared" si="1042"/>
        <v/>
      </c>
      <c r="U1927" s="24" t="str">
        <f t="shared" si="1043"/>
        <v/>
      </c>
      <c r="V1927" s="24" t="str">
        <f t="shared" si="1044"/>
        <v/>
      </c>
      <c r="W1927" s="24" t="str">
        <f t="shared" si="1045"/>
        <v/>
      </c>
      <c r="X1927" s="24" t="str">
        <f t="shared" si="1046"/>
        <v/>
      </c>
      <c r="Y1927" s="24" t="str">
        <f t="shared" si="1047"/>
        <v/>
      </c>
      <c r="Z1927" s="24" t="str">
        <f t="shared" si="1048"/>
        <v/>
      </c>
      <c r="AA1927" s="24" t="b">
        <f t="shared" si="1049"/>
        <v>0</v>
      </c>
      <c r="AB1927" s="34" t="str">
        <f t="shared" si="1050"/>
        <v/>
      </c>
      <c r="AC1927" s="34">
        <f t="shared" si="1051"/>
        <v>0</v>
      </c>
      <c r="AD1927" s="34">
        <f t="shared" si="1052"/>
        <v>0</v>
      </c>
      <c r="AE1927" s="34" t="str">
        <f t="shared" si="1053"/>
        <v xml:space="preserve"> 0</v>
      </c>
      <c r="AF1927" s="34">
        <f t="shared" si="1054"/>
        <v>0</v>
      </c>
      <c r="AG1927" s="34">
        <f t="shared" si="1055"/>
        <v>0</v>
      </c>
      <c r="AH1927" s="34" t="str">
        <f t="shared" si="1056"/>
        <v/>
      </c>
      <c r="AI1927" s="172" t="str">
        <f>IF(AJ1927&lt;&gt;"",MAX(AI$3:AI1926)+1,"")</f>
        <v/>
      </c>
      <c r="AJ1927" s="172" t="str">
        <f t="shared" si="1057"/>
        <v/>
      </c>
      <c r="AK1927" s="172" t="str">
        <f t="shared" si="1058"/>
        <v/>
      </c>
      <c r="AL1927" s="172" t="str">
        <f t="shared" si="1059"/>
        <v/>
      </c>
      <c r="AM1927" s="172" t="str">
        <f>IF(AN1927&lt;&gt;"",MAX(AM$3:AM1926)+1,"")</f>
        <v/>
      </c>
      <c r="AN1927" s="172" t="str">
        <f t="shared" si="1060"/>
        <v/>
      </c>
      <c r="AO1927" s="172" t="str">
        <f t="shared" si="1061"/>
        <v/>
      </c>
      <c r="AP1927" s="172" t="str">
        <f t="shared" si="1062"/>
        <v/>
      </c>
      <c r="AQ1927" s="172" t="str">
        <f t="shared" si="1063"/>
        <v/>
      </c>
      <c r="AR1927" s="172" t="str">
        <f>Table1[[#This Row],[Sex ]]&amp;Table1[[#This Row],[Month]]</f>
        <v/>
      </c>
    </row>
    <row r="1928" spans="2:44" x14ac:dyDescent="0.3">
      <c r="B1928" s="14"/>
      <c r="C1928" s="14"/>
      <c r="D1928" s="14"/>
      <c r="E1928" s="14"/>
      <c r="F1928" s="14"/>
      <c r="G1928" s="14"/>
      <c r="H1928" s="14"/>
      <c r="I1928" s="14"/>
      <c r="J1928" s="14"/>
      <c r="K1928" s="14"/>
      <c r="L1928" s="14"/>
      <c r="M1928" s="24" t="str">
        <f t="shared" si="1035"/>
        <v/>
      </c>
      <c r="N1928" s="24" t="str">
        <f t="shared" si="1036"/>
        <v/>
      </c>
      <c r="O1928" s="24" t="str">
        <f t="shared" si="1037"/>
        <v xml:space="preserve"> </v>
      </c>
      <c r="P1928" s="24">
        <f t="shared" si="1038"/>
        <v>0</v>
      </c>
      <c r="Q1928" s="25">
        <f t="shared" si="1039"/>
        <v>0</v>
      </c>
      <c r="R1928" s="26">
        <f t="shared" si="1040"/>
        <v>0</v>
      </c>
      <c r="S1928" s="24" t="str">
        <f t="shared" si="1041"/>
        <v/>
      </c>
      <c r="T1928" s="24" t="str">
        <f t="shared" si="1042"/>
        <v/>
      </c>
      <c r="U1928" s="24" t="str">
        <f t="shared" si="1043"/>
        <v/>
      </c>
      <c r="V1928" s="24" t="str">
        <f t="shared" si="1044"/>
        <v/>
      </c>
      <c r="W1928" s="24" t="str">
        <f t="shared" si="1045"/>
        <v/>
      </c>
      <c r="X1928" s="24" t="str">
        <f t="shared" si="1046"/>
        <v/>
      </c>
      <c r="Y1928" s="24" t="str">
        <f t="shared" si="1047"/>
        <v/>
      </c>
      <c r="Z1928" s="24" t="str">
        <f t="shared" si="1048"/>
        <v/>
      </c>
      <c r="AA1928" s="24" t="b">
        <f t="shared" si="1049"/>
        <v>0</v>
      </c>
      <c r="AB1928" s="34" t="str">
        <f t="shared" si="1050"/>
        <v/>
      </c>
      <c r="AC1928" s="34">
        <f t="shared" si="1051"/>
        <v>0</v>
      </c>
      <c r="AD1928" s="34">
        <f t="shared" si="1052"/>
        <v>0</v>
      </c>
      <c r="AE1928" s="34" t="str">
        <f t="shared" si="1053"/>
        <v xml:space="preserve"> 0</v>
      </c>
      <c r="AF1928" s="34">
        <f t="shared" si="1054"/>
        <v>0</v>
      </c>
      <c r="AG1928" s="34">
        <f t="shared" si="1055"/>
        <v>0</v>
      </c>
      <c r="AH1928" s="34" t="str">
        <f t="shared" si="1056"/>
        <v/>
      </c>
      <c r="AI1928" s="172" t="str">
        <f>IF(AJ1928&lt;&gt;"",MAX(AI$3:AI1927)+1,"")</f>
        <v/>
      </c>
      <c r="AJ1928" s="172" t="str">
        <f t="shared" si="1057"/>
        <v/>
      </c>
      <c r="AK1928" s="172" t="str">
        <f t="shared" si="1058"/>
        <v/>
      </c>
      <c r="AL1928" s="172" t="str">
        <f t="shared" si="1059"/>
        <v/>
      </c>
      <c r="AM1928" s="172" t="str">
        <f>IF(AN1928&lt;&gt;"",MAX(AM$3:AM1927)+1,"")</f>
        <v/>
      </c>
      <c r="AN1928" s="172" t="str">
        <f t="shared" si="1060"/>
        <v/>
      </c>
      <c r="AO1928" s="172" t="str">
        <f t="shared" si="1061"/>
        <v/>
      </c>
      <c r="AP1928" s="172" t="str">
        <f t="shared" si="1062"/>
        <v/>
      </c>
      <c r="AQ1928" s="172" t="str">
        <f t="shared" si="1063"/>
        <v/>
      </c>
      <c r="AR1928" s="172" t="str">
        <f>Table1[[#This Row],[Sex ]]&amp;Table1[[#This Row],[Month]]</f>
        <v/>
      </c>
    </row>
    <row r="1929" spans="2:44" x14ac:dyDescent="0.3">
      <c r="B1929" s="14"/>
      <c r="C1929" s="14"/>
      <c r="D1929" s="14"/>
      <c r="E1929" s="14"/>
      <c r="F1929" s="14"/>
      <c r="G1929" s="14"/>
      <c r="H1929" s="14"/>
      <c r="I1929" s="14"/>
      <c r="J1929" s="14"/>
      <c r="K1929" s="14"/>
      <c r="L1929" s="14"/>
      <c r="M1929" s="24" t="str">
        <f t="shared" si="1035"/>
        <v/>
      </c>
      <c r="N1929" s="24" t="str">
        <f t="shared" si="1036"/>
        <v/>
      </c>
      <c r="O1929" s="24" t="str">
        <f t="shared" si="1037"/>
        <v xml:space="preserve"> </v>
      </c>
      <c r="P1929" s="24">
        <f t="shared" si="1038"/>
        <v>0</v>
      </c>
      <c r="Q1929" s="25">
        <f t="shared" si="1039"/>
        <v>0</v>
      </c>
      <c r="R1929" s="26">
        <f t="shared" si="1040"/>
        <v>0</v>
      </c>
      <c r="S1929" s="24" t="str">
        <f t="shared" si="1041"/>
        <v/>
      </c>
      <c r="T1929" s="24" t="str">
        <f t="shared" si="1042"/>
        <v/>
      </c>
      <c r="U1929" s="24" t="str">
        <f t="shared" si="1043"/>
        <v/>
      </c>
      <c r="V1929" s="24" t="str">
        <f t="shared" si="1044"/>
        <v/>
      </c>
      <c r="W1929" s="24" t="str">
        <f t="shared" si="1045"/>
        <v/>
      </c>
      <c r="X1929" s="24" t="str">
        <f t="shared" si="1046"/>
        <v/>
      </c>
      <c r="Y1929" s="24" t="str">
        <f t="shared" si="1047"/>
        <v/>
      </c>
      <c r="Z1929" s="24" t="str">
        <f t="shared" si="1048"/>
        <v/>
      </c>
      <c r="AA1929" s="24" t="b">
        <f t="shared" si="1049"/>
        <v>0</v>
      </c>
      <c r="AB1929" s="34" t="str">
        <f t="shared" si="1050"/>
        <v/>
      </c>
      <c r="AC1929" s="34">
        <f t="shared" si="1051"/>
        <v>0</v>
      </c>
      <c r="AD1929" s="34">
        <f t="shared" si="1052"/>
        <v>0</v>
      </c>
      <c r="AE1929" s="34" t="str">
        <f t="shared" si="1053"/>
        <v xml:space="preserve"> 0</v>
      </c>
      <c r="AF1929" s="34">
        <f t="shared" si="1054"/>
        <v>0</v>
      </c>
      <c r="AG1929" s="34">
        <f t="shared" si="1055"/>
        <v>0</v>
      </c>
      <c r="AH1929" s="34" t="str">
        <f t="shared" si="1056"/>
        <v/>
      </c>
      <c r="AI1929" s="172" t="str">
        <f>IF(AJ1929&lt;&gt;"",MAX(AI$3:AI1928)+1,"")</f>
        <v/>
      </c>
      <c r="AJ1929" s="172" t="str">
        <f t="shared" si="1057"/>
        <v/>
      </c>
      <c r="AK1929" s="172" t="str">
        <f t="shared" si="1058"/>
        <v/>
      </c>
      <c r="AL1929" s="172" t="str">
        <f t="shared" si="1059"/>
        <v/>
      </c>
      <c r="AM1929" s="172" t="str">
        <f>IF(AN1929&lt;&gt;"",MAX(AM$3:AM1928)+1,"")</f>
        <v/>
      </c>
      <c r="AN1929" s="172" t="str">
        <f t="shared" si="1060"/>
        <v/>
      </c>
      <c r="AO1929" s="172" t="str">
        <f t="shared" si="1061"/>
        <v/>
      </c>
      <c r="AP1929" s="172" t="str">
        <f t="shared" si="1062"/>
        <v/>
      </c>
      <c r="AQ1929" s="172" t="str">
        <f t="shared" si="1063"/>
        <v/>
      </c>
      <c r="AR1929" s="172" t="str">
        <f>Table1[[#This Row],[Sex ]]&amp;Table1[[#This Row],[Month]]</f>
        <v/>
      </c>
    </row>
    <row r="1930" spans="2:44" x14ac:dyDescent="0.3">
      <c r="B1930" s="14"/>
      <c r="C1930" s="14"/>
      <c r="D1930" s="14"/>
      <c r="E1930" s="14"/>
      <c r="F1930" s="14"/>
      <c r="G1930" s="14"/>
      <c r="H1930" s="14"/>
      <c r="I1930" s="14"/>
      <c r="J1930" s="14"/>
      <c r="K1930" s="14"/>
      <c r="L1930" s="14"/>
      <c r="M1930" s="24" t="str">
        <f t="shared" si="1035"/>
        <v/>
      </c>
      <c r="N1930" s="24" t="str">
        <f t="shared" si="1036"/>
        <v/>
      </c>
      <c r="O1930" s="24" t="str">
        <f t="shared" si="1037"/>
        <v xml:space="preserve"> </v>
      </c>
      <c r="P1930" s="24">
        <f t="shared" si="1038"/>
        <v>0</v>
      </c>
      <c r="Q1930" s="25">
        <f t="shared" si="1039"/>
        <v>0</v>
      </c>
      <c r="R1930" s="26">
        <f t="shared" si="1040"/>
        <v>0</v>
      </c>
      <c r="S1930" s="24" t="str">
        <f t="shared" si="1041"/>
        <v/>
      </c>
      <c r="T1930" s="24" t="str">
        <f t="shared" si="1042"/>
        <v/>
      </c>
      <c r="U1930" s="24" t="str">
        <f t="shared" si="1043"/>
        <v/>
      </c>
      <c r="V1930" s="24" t="str">
        <f t="shared" si="1044"/>
        <v/>
      </c>
      <c r="W1930" s="24" t="str">
        <f t="shared" si="1045"/>
        <v/>
      </c>
      <c r="X1930" s="24" t="str">
        <f t="shared" si="1046"/>
        <v/>
      </c>
      <c r="Y1930" s="24" t="str">
        <f t="shared" si="1047"/>
        <v/>
      </c>
      <c r="Z1930" s="24" t="str">
        <f t="shared" si="1048"/>
        <v/>
      </c>
      <c r="AA1930" s="24" t="b">
        <f t="shared" si="1049"/>
        <v>0</v>
      </c>
      <c r="AB1930" s="34" t="str">
        <f t="shared" si="1050"/>
        <v/>
      </c>
      <c r="AC1930" s="34">
        <f t="shared" si="1051"/>
        <v>0</v>
      </c>
      <c r="AD1930" s="34">
        <f t="shared" si="1052"/>
        <v>0</v>
      </c>
      <c r="AE1930" s="34" t="str">
        <f t="shared" si="1053"/>
        <v xml:space="preserve"> 0</v>
      </c>
      <c r="AF1930" s="34">
        <f t="shared" si="1054"/>
        <v>0</v>
      </c>
      <c r="AG1930" s="34">
        <f t="shared" si="1055"/>
        <v>0</v>
      </c>
      <c r="AH1930" s="34" t="str">
        <f t="shared" si="1056"/>
        <v/>
      </c>
      <c r="AI1930" s="172" t="str">
        <f>IF(AJ1930&lt;&gt;"",MAX(AI$3:AI1929)+1,"")</f>
        <v/>
      </c>
      <c r="AJ1930" s="172" t="str">
        <f t="shared" si="1057"/>
        <v/>
      </c>
      <c r="AK1930" s="172" t="str">
        <f t="shared" si="1058"/>
        <v/>
      </c>
      <c r="AL1930" s="172" t="str">
        <f t="shared" si="1059"/>
        <v/>
      </c>
      <c r="AM1930" s="172" t="str">
        <f>IF(AN1930&lt;&gt;"",MAX(AM$3:AM1929)+1,"")</f>
        <v/>
      </c>
      <c r="AN1930" s="172" t="str">
        <f t="shared" si="1060"/>
        <v/>
      </c>
      <c r="AO1930" s="172" t="str">
        <f t="shared" si="1061"/>
        <v/>
      </c>
      <c r="AP1930" s="172" t="str">
        <f t="shared" si="1062"/>
        <v/>
      </c>
      <c r="AQ1930" s="172" t="str">
        <f t="shared" si="1063"/>
        <v/>
      </c>
      <c r="AR1930" s="172" t="str">
        <f>Table1[[#This Row],[Sex ]]&amp;Table1[[#This Row],[Month]]</f>
        <v/>
      </c>
    </row>
    <row r="1931" spans="2:44" x14ac:dyDescent="0.3">
      <c r="B1931" s="14"/>
      <c r="C1931" s="14"/>
      <c r="D1931" s="14"/>
      <c r="E1931" s="14"/>
      <c r="F1931" s="14"/>
      <c r="G1931" s="14"/>
      <c r="H1931" s="14"/>
      <c r="I1931" s="14"/>
      <c r="J1931" s="14"/>
      <c r="K1931" s="14"/>
      <c r="L1931" s="14"/>
      <c r="M1931" s="24" t="str">
        <f t="shared" si="1035"/>
        <v/>
      </c>
      <c r="N1931" s="24" t="str">
        <f t="shared" si="1036"/>
        <v/>
      </c>
      <c r="O1931" s="24" t="str">
        <f t="shared" si="1037"/>
        <v xml:space="preserve"> </v>
      </c>
      <c r="P1931" s="24">
        <f t="shared" si="1038"/>
        <v>0</v>
      </c>
      <c r="Q1931" s="25">
        <f t="shared" si="1039"/>
        <v>0</v>
      </c>
      <c r="R1931" s="26">
        <f t="shared" si="1040"/>
        <v>0</v>
      </c>
      <c r="S1931" s="24" t="str">
        <f t="shared" si="1041"/>
        <v/>
      </c>
      <c r="T1931" s="24" t="str">
        <f t="shared" si="1042"/>
        <v/>
      </c>
      <c r="U1931" s="24" t="str">
        <f t="shared" si="1043"/>
        <v/>
      </c>
      <c r="V1931" s="24" t="str">
        <f t="shared" si="1044"/>
        <v/>
      </c>
      <c r="W1931" s="24" t="str">
        <f t="shared" si="1045"/>
        <v/>
      </c>
      <c r="X1931" s="24" t="str">
        <f t="shared" si="1046"/>
        <v/>
      </c>
      <c r="Y1931" s="24" t="str">
        <f t="shared" si="1047"/>
        <v/>
      </c>
      <c r="Z1931" s="24" t="str">
        <f t="shared" si="1048"/>
        <v/>
      </c>
      <c r="AA1931" s="24" t="b">
        <f t="shared" si="1049"/>
        <v>0</v>
      </c>
      <c r="AB1931" s="34" t="str">
        <f t="shared" si="1050"/>
        <v/>
      </c>
      <c r="AC1931" s="34">
        <f t="shared" si="1051"/>
        <v>0</v>
      </c>
      <c r="AD1931" s="34">
        <f t="shared" si="1052"/>
        <v>0</v>
      </c>
      <c r="AE1931" s="34" t="str">
        <f t="shared" si="1053"/>
        <v xml:space="preserve"> 0</v>
      </c>
      <c r="AF1931" s="34">
        <f t="shared" si="1054"/>
        <v>0</v>
      </c>
      <c r="AG1931" s="34">
        <f t="shared" si="1055"/>
        <v>0</v>
      </c>
      <c r="AH1931" s="34" t="str">
        <f t="shared" si="1056"/>
        <v/>
      </c>
      <c r="AI1931" s="172" t="str">
        <f>IF(AJ1931&lt;&gt;"",MAX(AI$3:AI1930)+1,"")</f>
        <v/>
      </c>
      <c r="AJ1931" s="172" t="str">
        <f t="shared" si="1057"/>
        <v/>
      </c>
      <c r="AK1931" s="172" t="str">
        <f t="shared" si="1058"/>
        <v/>
      </c>
      <c r="AL1931" s="172" t="str">
        <f t="shared" si="1059"/>
        <v/>
      </c>
      <c r="AM1931" s="172" t="str">
        <f>IF(AN1931&lt;&gt;"",MAX(AM$3:AM1930)+1,"")</f>
        <v/>
      </c>
      <c r="AN1931" s="172" t="str">
        <f t="shared" si="1060"/>
        <v/>
      </c>
      <c r="AO1931" s="172" t="str">
        <f t="shared" si="1061"/>
        <v/>
      </c>
      <c r="AP1931" s="172" t="str">
        <f t="shared" si="1062"/>
        <v/>
      </c>
      <c r="AQ1931" s="172" t="str">
        <f t="shared" si="1063"/>
        <v/>
      </c>
      <c r="AR1931" s="172" t="str">
        <f>Table1[[#This Row],[Sex ]]&amp;Table1[[#This Row],[Month]]</f>
        <v/>
      </c>
    </row>
    <row r="1932" spans="2:44" x14ac:dyDescent="0.3">
      <c r="B1932" s="14"/>
      <c r="C1932" s="14"/>
      <c r="D1932" s="14"/>
      <c r="E1932" s="14"/>
      <c r="F1932" s="14"/>
      <c r="G1932" s="14"/>
      <c r="H1932" s="14"/>
      <c r="I1932" s="14"/>
      <c r="J1932" s="14"/>
      <c r="K1932" s="14"/>
      <c r="L1932" s="14"/>
      <c r="M1932" s="24" t="str">
        <f t="shared" si="1035"/>
        <v/>
      </c>
      <c r="N1932" s="24" t="str">
        <f t="shared" si="1036"/>
        <v/>
      </c>
      <c r="O1932" s="24" t="str">
        <f t="shared" si="1037"/>
        <v xml:space="preserve"> </v>
      </c>
      <c r="P1932" s="24">
        <f t="shared" si="1038"/>
        <v>0</v>
      </c>
      <c r="Q1932" s="25">
        <f t="shared" si="1039"/>
        <v>0</v>
      </c>
      <c r="R1932" s="26">
        <f t="shared" si="1040"/>
        <v>0</v>
      </c>
      <c r="S1932" s="24" t="str">
        <f t="shared" si="1041"/>
        <v/>
      </c>
      <c r="T1932" s="24" t="str">
        <f t="shared" si="1042"/>
        <v/>
      </c>
      <c r="U1932" s="24" t="str">
        <f t="shared" si="1043"/>
        <v/>
      </c>
      <c r="V1932" s="24" t="str">
        <f t="shared" si="1044"/>
        <v/>
      </c>
      <c r="W1932" s="24" t="str">
        <f t="shared" si="1045"/>
        <v/>
      </c>
      <c r="X1932" s="24" t="str">
        <f t="shared" si="1046"/>
        <v/>
      </c>
      <c r="Y1932" s="24" t="str">
        <f t="shared" si="1047"/>
        <v/>
      </c>
      <c r="Z1932" s="24" t="str">
        <f t="shared" si="1048"/>
        <v/>
      </c>
      <c r="AA1932" s="24" t="b">
        <f t="shared" si="1049"/>
        <v>0</v>
      </c>
      <c r="AB1932" s="34" t="str">
        <f t="shared" si="1050"/>
        <v/>
      </c>
      <c r="AC1932" s="34">
        <f t="shared" si="1051"/>
        <v>0</v>
      </c>
      <c r="AD1932" s="34">
        <f t="shared" si="1052"/>
        <v>0</v>
      </c>
      <c r="AE1932" s="34" t="str">
        <f t="shared" si="1053"/>
        <v xml:space="preserve"> 0</v>
      </c>
      <c r="AF1932" s="34">
        <f t="shared" si="1054"/>
        <v>0</v>
      </c>
      <c r="AG1932" s="34">
        <f t="shared" si="1055"/>
        <v>0</v>
      </c>
      <c r="AH1932" s="34" t="str">
        <f t="shared" si="1056"/>
        <v/>
      </c>
      <c r="AI1932" s="172" t="str">
        <f>IF(AJ1932&lt;&gt;"",MAX(AI$3:AI1931)+1,"")</f>
        <v/>
      </c>
      <c r="AJ1932" s="172" t="str">
        <f t="shared" si="1057"/>
        <v/>
      </c>
      <c r="AK1932" s="172" t="str">
        <f t="shared" si="1058"/>
        <v/>
      </c>
      <c r="AL1932" s="172" t="str">
        <f t="shared" si="1059"/>
        <v/>
      </c>
      <c r="AM1932" s="172" t="str">
        <f>IF(AN1932&lt;&gt;"",MAX(AM$3:AM1931)+1,"")</f>
        <v/>
      </c>
      <c r="AN1932" s="172" t="str">
        <f t="shared" si="1060"/>
        <v/>
      </c>
      <c r="AO1932" s="172" t="str">
        <f t="shared" si="1061"/>
        <v/>
      </c>
      <c r="AP1932" s="172" t="str">
        <f t="shared" si="1062"/>
        <v/>
      </c>
      <c r="AQ1932" s="172" t="str">
        <f t="shared" si="1063"/>
        <v/>
      </c>
      <c r="AR1932" s="172" t="str">
        <f>Table1[[#This Row],[Sex ]]&amp;Table1[[#This Row],[Month]]</f>
        <v/>
      </c>
    </row>
    <row r="1933" spans="2:44" x14ac:dyDescent="0.3">
      <c r="B1933" s="14"/>
      <c r="C1933" s="14"/>
      <c r="D1933" s="14"/>
      <c r="E1933" s="14"/>
      <c r="F1933" s="14"/>
      <c r="G1933" s="14"/>
      <c r="H1933" s="14"/>
      <c r="I1933" s="14"/>
      <c r="J1933" s="14"/>
      <c r="K1933" s="14"/>
      <c r="L1933" s="14"/>
      <c r="M1933" s="24" t="str">
        <f t="shared" si="1035"/>
        <v/>
      </c>
      <c r="N1933" s="24" t="str">
        <f t="shared" si="1036"/>
        <v/>
      </c>
      <c r="O1933" s="24" t="str">
        <f t="shared" si="1037"/>
        <v xml:space="preserve"> </v>
      </c>
      <c r="P1933" s="24">
        <f t="shared" si="1038"/>
        <v>0</v>
      </c>
      <c r="Q1933" s="25">
        <f t="shared" si="1039"/>
        <v>0</v>
      </c>
      <c r="R1933" s="26">
        <f t="shared" si="1040"/>
        <v>0</v>
      </c>
      <c r="S1933" s="24" t="str">
        <f t="shared" si="1041"/>
        <v/>
      </c>
      <c r="T1933" s="24" t="str">
        <f t="shared" si="1042"/>
        <v/>
      </c>
      <c r="U1933" s="24" t="str">
        <f t="shared" si="1043"/>
        <v/>
      </c>
      <c r="V1933" s="24" t="str">
        <f t="shared" si="1044"/>
        <v/>
      </c>
      <c r="W1933" s="24" t="str">
        <f t="shared" si="1045"/>
        <v/>
      </c>
      <c r="X1933" s="24" t="str">
        <f t="shared" si="1046"/>
        <v/>
      </c>
      <c r="Y1933" s="24" t="str">
        <f t="shared" si="1047"/>
        <v/>
      </c>
      <c r="Z1933" s="24" t="str">
        <f t="shared" si="1048"/>
        <v/>
      </c>
      <c r="AA1933" s="24" t="b">
        <f t="shared" si="1049"/>
        <v>0</v>
      </c>
      <c r="AB1933" s="34" t="str">
        <f t="shared" si="1050"/>
        <v/>
      </c>
      <c r="AC1933" s="34">
        <f t="shared" si="1051"/>
        <v>0</v>
      </c>
      <c r="AD1933" s="34">
        <f t="shared" si="1052"/>
        <v>0</v>
      </c>
      <c r="AE1933" s="34" t="str">
        <f t="shared" si="1053"/>
        <v xml:space="preserve"> 0</v>
      </c>
      <c r="AF1933" s="34">
        <f t="shared" si="1054"/>
        <v>0</v>
      </c>
      <c r="AG1933" s="34">
        <f t="shared" si="1055"/>
        <v>0</v>
      </c>
      <c r="AH1933" s="34" t="str">
        <f t="shared" si="1056"/>
        <v/>
      </c>
      <c r="AI1933" s="172" t="str">
        <f>IF(AJ1933&lt;&gt;"",MAX(AI$3:AI1932)+1,"")</f>
        <v/>
      </c>
      <c r="AJ1933" s="172" t="str">
        <f t="shared" si="1057"/>
        <v/>
      </c>
      <c r="AK1933" s="172" t="str">
        <f t="shared" si="1058"/>
        <v/>
      </c>
      <c r="AL1933" s="172" t="str">
        <f t="shared" si="1059"/>
        <v/>
      </c>
      <c r="AM1933" s="172" t="str">
        <f>IF(AN1933&lt;&gt;"",MAX(AM$3:AM1932)+1,"")</f>
        <v/>
      </c>
      <c r="AN1933" s="172" t="str">
        <f t="shared" si="1060"/>
        <v/>
      </c>
      <c r="AO1933" s="172" t="str">
        <f t="shared" si="1061"/>
        <v/>
      </c>
      <c r="AP1933" s="172" t="str">
        <f t="shared" si="1062"/>
        <v/>
      </c>
      <c r="AQ1933" s="172" t="str">
        <f t="shared" si="1063"/>
        <v/>
      </c>
      <c r="AR1933" s="172" t="str">
        <f>Table1[[#This Row],[Sex ]]&amp;Table1[[#This Row],[Month]]</f>
        <v/>
      </c>
    </row>
    <row r="1934" spans="2:44" x14ac:dyDescent="0.3">
      <c r="B1934" s="14"/>
      <c r="C1934" s="14"/>
      <c r="D1934" s="14"/>
      <c r="E1934" s="14"/>
      <c r="F1934" s="14"/>
      <c r="G1934" s="14"/>
      <c r="H1934" s="14"/>
      <c r="I1934" s="14"/>
      <c r="J1934" s="14"/>
      <c r="K1934" s="14"/>
      <c r="L1934" s="14"/>
      <c r="M1934" s="24" t="str">
        <f t="shared" si="1035"/>
        <v/>
      </c>
      <c r="N1934" s="24" t="str">
        <f t="shared" si="1036"/>
        <v/>
      </c>
      <c r="O1934" s="24" t="str">
        <f t="shared" si="1037"/>
        <v xml:space="preserve"> </v>
      </c>
      <c r="P1934" s="24">
        <f t="shared" si="1038"/>
        <v>0</v>
      </c>
      <c r="Q1934" s="25">
        <f t="shared" si="1039"/>
        <v>0</v>
      </c>
      <c r="R1934" s="26">
        <f t="shared" si="1040"/>
        <v>0</v>
      </c>
      <c r="S1934" s="24" t="str">
        <f t="shared" si="1041"/>
        <v/>
      </c>
      <c r="T1934" s="24" t="str">
        <f t="shared" si="1042"/>
        <v/>
      </c>
      <c r="U1934" s="24" t="str">
        <f t="shared" si="1043"/>
        <v/>
      </c>
      <c r="V1934" s="24" t="str">
        <f t="shared" si="1044"/>
        <v/>
      </c>
      <c r="W1934" s="24" t="str">
        <f t="shared" si="1045"/>
        <v/>
      </c>
      <c r="X1934" s="24" t="str">
        <f t="shared" si="1046"/>
        <v/>
      </c>
      <c r="Y1934" s="24" t="str">
        <f t="shared" si="1047"/>
        <v/>
      </c>
      <c r="Z1934" s="24" t="str">
        <f t="shared" si="1048"/>
        <v/>
      </c>
      <c r="AA1934" s="24" t="b">
        <f t="shared" si="1049"/>
        <v>0</v>
      </c>
      <c r="AB1934" s="34" t="str">
        <f t="shared" si="1050"/>
        <v/>
      </c>
      <c r="AC1934" s="34">
        <f t="shared" si="1051"/>
        <v>0</v>
      </c>
      <c r="AD1934" s="34">
        <f t="shared" si="1052"/>
        <v>0</v>
      </c>
      <c r="AE1934" s="34" t="str">
        <f t="shared" si="1053"/>
        <v xml:space="preserve"> 0</v>
      </c>
      <c r="AF1934" s="34">
        <f t="shared" si="1054"/>
        <v>0</v>
      </c>
      <c r="AG1934" s="34">
        <f t="shared" si="1055"/>
        <v>0</v>
      </c>
      <c r="AH1934" s="34" t="str">
        <f t="shared" si="1056"/>
        <v/>
      </c>
      <c r="AI1934" s="172" t="str">
        <f>IF(AJ1934&lt;&gt;"",MAX(AI$3:AI1933)+1,"")</f>
        <v/>
      </c>
      <c r="AJ1934" s="172" t="str">
        <f t="shared" si="1057"/>
        <v/>
      </c>
      <c r="AK1934" s="172" t="str">
        <f t="shared" si="1058"/>
        <v/>
      </c>
      <c r="AL1934" s="172" t="str">
        <f t="shared" si="1059"/>
        <v/>
      </c>
      <c r="AM1934" s="172" t="str">
        <f>IF(AN1934&lt;&gt;"",MAX(AM$3:AM1933)+1,"")</f>
        <v/>
      </c>
      <c r="AN1934" s="172" t="str">
        <f t="shared" si="1060"/>
        <v/>
      </c>
      <c r="AO1934" s="172" t="str">
        <f t="shared" si="1061"/>
        <v/>
      </c>
      <c r="AP1934" s="172" t="str">
        <f t="shared" si="1062"/>
        <v/>
      </c>
      <c r="AQ1934" s="172" t="str">
        <f t="shared" si="1063"/>
        <v/>
      </c>
      <c r="AR1934" s="172" t="str">
        <f>Table1[[#This Row],[Sex ]]&amp;Table1[[#This Row],[Month]]</f>
        <v/>
      </c>
    </row>
    <row r="1935" spans="2:44" x14ac:dyDescent="0.3">
      <c r="B1935" s="14"/>
      <c r="C1935" s="14"/>
      <c r="D1935" s="14"/>
      <c r="E1935" s="14"/>
      <c r="F1935" s="14"/>
      <c r="G1935" s="14"/>
      <c r="H1935" s="14"/>
      <c r="I1935" s="14"/>
      <c r="J1935" s="14"/>
      <c r="K1935" s="14"/>
      <c r="L1935" s="14"/>
      <c r="M1935" s="24" t="str">
        <f t="shared" si="1035"/>
        <v/>
      </c>
      <c r="N1935" s="24" t="str">
        <f t="shared" si="1036"/>
        <v/>
      </c>
      <c r="O1935" s="24" t="str">
        <f t="shared" si="1037"/>
        <v xml:space="preserve"> </v>
      </c>
      <c r="P1935" s="24">
        <f t="shared" si="1038"/>
        <v>0</v>
      </c>
      <c r="Q1935" s="25">
        <f t="shared" si="1039"/>
        <v>0</v>
      </c>
      <c r="R1935" s="26">
        <f t="shared" si="1040"/>
        <v>0</v>
      </c>
      <c r="S1935" s="24" t="str">
        <f t="shared" si="1041"/>
        <v/>
      </c>
      <c r="T1935" s="24" t="str">
        <f t="shared" si="1042"/>
        <v/>
      </c>
      <c r="U1935" s="24" t="str">
        <f t="shared" si="1043"/>
        <v/>
      </c>
      <c r="V1935" s="24" t="str">
        <f t="shared" si="1044"/>
        <v/>
      </c>
      <c r="W1935" s="24" t="str">
        <f t="shared" si="1045"/>
        <v/>
      </c>
      <c r="X1935" s="24" t="str">
        <f t="shared" si="1046"/>
        <v/>
      </c>
      <c r="Y1935" s="24" t="str">
        <f t="shared" si="1047"/>
        <v/>
      </c>
      <c r="Z1935" s="24" t="str">
        <f t="shared" si="1048"/>
        <v/>
      </c>
      <c r="AA1935" s="24" t="b">
        <f t="shared" si="1049"/>
        <v>0</v>
      </c>
      <c r="AB1935" s="34" t="str">
        <f t="shared" si="1050"/>
        <v/>
      </c>
      <c r="AC1935" s="34">
        <f t="shared" si="1051"/>
        <v>0</v>
      </c>
      <c r="AD1935" s="34">
        <f t="shared" si="1052"/>
        <v>0</v>
      </c>
      <c r="AE1935" s="34" t="str">
        <f t="shared" si="1053"/>
        <v xml:space="preserve"> 0</v>
      </c>
      <c r="AF1935" s="34">
        <f t="shared" si="1054"/>
        <v>0</v>
      </c>
      <c r="AG1935" s="34">
        <f t="shared" si="1055"/>
        <v>0</v>
      </c>
      <c r="AH1935" s="34" t="str">
        <f t="shared" si="1056"/>
        <v/>
      </c>
      <c r="AI1935" s="172" t="str">
        <f>IF(AJ1935&lt;&gt;"",MAX(AI$3:AI1934)+1,"")</f>
        <v/>
      </c>
      <c r="AJ1935" s="172" t="str">
        <f t="shared" si="1057"/>
        <v/>
      </c>
      <c r="AK1935" s="172" t="str">
        <f t="shared" si="1058"/>
        <v/>
      </c>
      <c r="AL1935" s="172" t="str">
        <f t="shared" si="1059"/>
        <v/>
      </c>
      <c r="AM1935" s="172" t="str">
        <f>IF(AN1935&lt;&gt;"",MAX(AM$3:AM1934)+1,"")</f>
        <v/>
      </c>
      <c r="AN1935" s="172" t="str">
        <f t="shared" si="1060"/>
        <v/>
      </c>
      <c r="AO1935" s="172" t="str">
        <f t="shared" si="1061"/>
        <v/>
      </c>
      <c r="AP1935" s="172" t="str">
        <f t="shared" si="1062"/>
        <v/>
      </c>
      <c r="AQ1935" s="172" t="str">
        <f t="shared" si="1063"/>
        <v/>
      </c>
      <c r="AR1935" s="172" t="str">
        <f>Table1[[#This Row],[Sex ]]&amp;Table1[[#This Row],[Month]]</f>
        <v/>
      </c>
    </row>
    <row r="1936" spans="2:44" x14ac:dyDescent="0.3">
      <c r="B1936" s="14"/>
      <c r="C1936" s="14"/>
      <c r="D1936" s="14"/>
      <c r="E1936" s="14"/>
      <c r="F1936" s="14"/>
      <c r="G1936" s="14"/>
      <c r="H1936" s="14"/>
      <c r="I1936" s="14"/>
      <c r="J1936" s="14"/>
      <c r="K1936" s="14"/>
      <c r="L1936" s="14"/>
      <c r="M1936" s="24" t="str">
        <f t="shared" si="1035"/>
        <v/>
      </c>
      <c r="N1936" s="24" t="str">
        <f t="shared" si="1036"/>
        <v/>
      </c>
      <c r="O1936" s="24" t="str">
        <f t="shared" si="1037"/>
        <v xml:space="preserve"> </v>
      </c>
      <c r="P1936" s="24">
        <f t="shared" si="1038"/>
        <v>0</v>
      </c>
      <c r="Q1936" s="25">
        <f t="shared" si="1039"/>
        <v>0</v>
      </c>
      <c r="R1936" s="26">
        <f t="shared" si="1040"/>
        <v>0</v>
      </c>
      <c r="S1936" s="24" t="str">
        <f t="shared" si="1041"/>
        <v/>
      </c>
      <c r="T1936" s="24" t="str">
        <f t="shared" si="1042"/>
        <v/>
      </c>
      <c r="U1936" s="24" t="str">
        <f t="shared" si="1043"/>
        <v/>
      </c>
      <c r="V1936" s="24" t="str">
        <f t="shared" si="1044"/>
        <v/>
      </c>
      <c r="W1936" s="24" t="str">
        <f t="shared" si="1045"/>
        <v/>
      </c>
      <c r="X1936" s="24" t="str">
        <f t="shared" si="1046"/>
        <v/>
      </c>
      <c r="Y1936" s="24" t="str">
        <f t="shared" si="1047"/>
        <v/>
      </c>
      <c r="Z1936" s="24" t="str">
        <f t="shared" si="1048"/>
        <v/>
      </c>
      <c r="AA1936" s="24" t="b">
        <f t="shared" si="1049"/>
        <v>0</v>
      </c>
      <c r="AB1936" s="34" t="str">
        <f t="shared" si="1050"/>
        <v/>
      </c>
      <c r="AC1936" s="34">
        <f t="shared" si="1051"/>
        <v>0</v>
      </c>
      <c r="AD1936" s="34">
        <f t="shared" si="1052"/>
        <v>0</v>
      </c>
      <c r="AE1936" s="34" t="str">
        <f t="shared" si="1053"/>
        <v xml:space="preserve"> 0</v>
      </c>
      <c r="AF1936" s="34">
        <f t="shared" si="1054"/>
        <v>0</v>
      </c>
      <c r="AG1936" s="34">
        <f t="shared" si="1055"/>
        <v>0</v>
      </c>
      <c r="AH1936" s="34" t="str">
        <f t="shared" si="1056"/>
        <v/>
      </c>
      <c r="AI1936" s="172" t="str">
        <f>IF(AJ1936&lt;&gt;"",MAX(AI$3:AI1935)+1,"")</f>
        <v/>
      </c>
      <c r="AJ1936" s="172" t="str">
        <f t="shared" si="1057"/>
        <v/>
      </c>
      <c r="AK1936" s="172" t="str">
        <f t="shared" si="1058"/>
        <v/>
      </c>
      <c r="AL1936" s="172" t="str">
        <f t="shared" si="1059"/>
        <v/>
      </c>
      <c r="AM1936" s="172" t="str">
        <f>IF(AN1936&lt;&gt;"",MAX(AM$3:AM1935)+1,"")</f>
        <v/>
      </c>
      <c r="AN1936" s="172" t="str">
        <f t="shared" si="1060"/>
        <v/>
      </c>
      <c r="AO1936" s="172" t="str">
        <f t="shared" si="1061"/>
        <v/>
      </c>
      <c r="AP1936" s="172" t="str">
        <f t="shared" si="1062"/>
        <v/>
      </c>
      <c r="AQ1936" s="172" t="str">
        <f t="shared" si="1063"/>
        <v/>
      </c>
      <c r="AR1936" s="172" t="str">
        <f>Table1[[#This Row],[Sex ]]&amp;Table1[[#This Row],[Month]]</f>
        <v/>
      </c>
    </row>
    <row r="1937" spans="2:44" x14ac:dyDescent="0.3">
      <c r="B1937" s="14"/>
      <c r="C1937" s="14"/>
      <c r="D1937" s="14"/>
      <c r="E1937" s="14"/>
      <c r="F1937" s="14"/>
      <c r="G1937" s="14"/>
      <c r="H1937" s="14"/>
      <c r="I1937" s="14"/>
      <c r="J1937" s="14"/>
      <c r="K1937" s="14"/>
      <c r="L1937" s="14"/>
      <c r="M1937" s="24" t="str">
        <f t="shared" si="1035"/>
        <v/>
      </c>
      <c r="N1937" s="24" t="str">
        <f t="shared" si="1036"/>
        <v/>
      </c>
      <c r="O1937" s="24" t="str">
        <f t="shared" si="1037"/>
        <v xml:space="preserve"> </v>
      </c>
      <c r="P1937" s="24">
        <f t="shared" si="1038"/>
        <v>0</v>
      </c>
      <c r="Q1937" s="25">
        <f t="shared" si="1039"/>
        <v>0</v>
      </c>
      <c r="R1937" s="26">
        <f t="shared" si="1040"/>
        <v>0</v>
      </c>
      <c r="S1937" s="24" t="str">
        <f t="shared" si="1041"/>
        <v/>
      </c>
      <c r="T1937" s="24" t="str">
        <f t="shared" si="1042"/>
        <v/>
      </c>
      <c r="U1937" s="24" t="str">
        <f t="shared" si="1043"/>
        <v/>
      </c>
      <c r="V1937" s="24" t="str">
        <f t="shared" si="1044"/>
        <v/>
      </c>
      <c r="W1937" s="24" t="str">
        <f t="shared" si="1045"/>
        <v/>
      </c>
      <c r="X1937" s="24" t="str">
        <f t="shared" si="1046"/>
        <v/>
      </c>
      <c r="Y1937" s="24" t="str">
        <f t="shared" si="1047"/>
        <v/>
      </c>
      <c r="Z1937" s="24" t="str">
        <f t="shared" si="1048"/>
        <v/>
      </c>
      <c r="AA1937" s="24" t="b">
        <f t="shared" si="1049"/>
        <v>0</v>
      </c>
      <c r="AB1937" s="34" t="str">
        <f t="shared" si="1050"/>
        <v/>
      </c>
      <c r="AC1937" s="34">
        <f t="shared" si="1051"/>
        <v>0</v>
      </c>
      <c r="AD1937" s="34">
        <f t="shared" si="1052"/>
        <v>0</v>
      </c>
      <c r="AE1937" s="34" t="str">
        <f t="shared" si="1053"/>
        <v xml:space="preserve"> 0</v>
      </c>
      <c r="AF1937" s="34">
        <f t="shared" si="1054"/>
        <v>0</v>
      </c>
      <c r="AG1937" s="34">
        <f t="shared" si="1055"/>
        <v>0</v>
      </c>
      <c r="AH1937" s="34" t="str">
        <f t="shared" si="1056"/>
        <v/>
      </c>
      <c r="AI1937" s="172" t="str">
        <f>IF(AJ1937&lt;&gt;"",MAX(AI$3:AI1936)+1,"")</f>
        <v/>
      </c>
      <c r="AJ1937" s="172" t="str">
        <f t="shared" si="1057"/>
        <v/>
      </c>
      <c r="AK1937" s="172" t="str">
        <f t="shared" si="1058"/>
        <v/>
      </c>
      <c r="AL1937" s="172" t="str">
        <f t="shared" si="1059"/>
        <v/>
      </c>
      <c r="AM1937" s="172" t="str">
        <f>IF(AN1937&lt;&gt;"",MAX(AM$3:AM1936)+1,"")</f>
        <v/>
      </c>
      <c r="AN1937" s="172" t="str">
        <f t="shared" si="1060"/>
        <v/>
      </c>
      <c r="AO1937" s="172" t="str">
        <f t="shared" si="1061"/>
        <v/>
      </c>
      <c r="AP1937" s="172" t="str">
        <f t="shared" si="1062"/>
        <v/>
      </c>
      <c r="AQ1937" s="172" t="str">
        <f t="shared" si="1063"/>
        <v/>
      </c>
      <c r="AR1937" s="172" t="str">
        <f>Table1[[#This Row],[Sex ]]&amp;Table1[[#This Row],[Month]]</f>
        <v/>
      </c>
    </row>
    <row r="1938" spans="2:44" x14ac:dyDescent="0.3">
      <c r="B1938" s="14"/>
      <c r="C1938" s="14"/>
      <c r="D1938" s="14"/>
      <c r="E1938" s="14"/>
      <c r="F1938" s="14"/>
      <c r="G1938" s="14"/>
      <c r="H1938" s="14"/>
      <c r="I1938" s="14"/>
      <c r="J1938" s="14"/>
      <c r="K1938" s="14"/>
      <c r="L1938" s="14"/>
      <c r="M1938" s="24" t="str">
        <f t="shared" si="1035"/>
        <v/>
      </c>
      <c r="N1938" s="24" t="str">
        <f t="shared" si="1036"/>
        <v/>
      </c>
      <c r="O1938" s="24" t="str">
        <f t="shared" si="1037"/>
        <v xml:space="preserve"> </v>
      </c>
      <c r="P1938" s="24">
        <f t="shared" si="1038"/>
        <v>0</v>
      </c>
      <c r="Q1938" s="25">
        <f t="shared" si="1039"/>
        <v>0</v>
      </c>
      <c r="R1938" s="26">
        <f t="shared" si="1040"/>
        <v>0</v>
      </c>
      <c r="S1938" s="24" t="str">
        <f t="shared" si="1041"/>
        <v/>
      </c>
      <c r="T1938" s="24" t="str">
        <f t="shared" si="1042"/>
        <v/>
      </c>
      <c r="U1938" s="24" t="str">
        <f t="shared" si="1043"/>
        <v/>
      </c>
      <c r="V1938" s="24" t="str">
        <f t="shared" si="1044"/>
        <v/>
      </c>
      <c r="W1938" s="24" t="str">
        <f t="shared" si="1045"/>
        <v/>
      </c>
      <c r="X1938" s="24" t="str">
        <f t="shared" si="1046"/>
        <v/>
      </c>
      <c r="Y1938" s="24" t="str">
        <f t="shared" si="1047"/>
        <v/>
      </c>
      <c r="Z1938" s="24" t="str">
        <f t="shared" si="1048"/>
        <v/>
      </c>
      <c r="AA1938" s="24" t="b">
        <f t="shared" si="1049"/>
        <v>0</v>
      </c>
      <c r="AB1938" s="34" t="str">
        <f t="shared" si="1050"/>
        <v/>
      </c>
      <c r="AC1938" s="34">
        <f t="shared" si="1051"/>
        <v>0</v>
      </c>
      <c r="AD1938" s="34">
        <f t="shared" si="1052"/>
        <v>0</v>
      </c>
      <c r="AE1938" s="34" t="str">
        <f t="shared" si="1053"/>
        <v xml:space="preserve"> 0</v>
      </c>
      <c r="AF1938" s="34">
        <f t="shared" si="1054"/>
        <v>0</v>
      </c>
      <c r="AG1938" s="34">
        <f t="shared" si="1055"/>
        <v>0</v>
      </c>
      <c r="AH1938" s="34" t="str">
        <f t="shared" si="1056"/>
        <v/>
      </c>
      <c r="AI1938" s="172" t="str">
        <f>IF(AJ1938&lt;&gt;"",MAX(AI$3:AI1937)+1,"")</f>
        <v/>
      </c>
      <c r="AJ1938" s="172" t="str">
        <f t="shared" si="1057"/>
        <v/>
      </c>
      <c r="AK1938" s="172" t="str">
        <f t="shared" si="1058"/>
        <v/>
      </c>
      <c r="AL1938" s="172" t="str">
        <f t="shared" si="1059"/>
        <v/>
      </c>
      <c r="AM1938" s="172" t="str">
        <f>IF(AN1938&lt;&gt;"",MAX(AM$3:AM1937)+1,"")</f>
        <v/>
      </c>
      <c r="AN1938" s="172" t="str">
        <f t="shared" si="1060"/>
        <v/>
      </c>
      <c r="AO1938" s="172" t="str">
        <f t="shared" si="1061"/>
        <v/>
      </c>
      <c r="AP1938" s="172" t="str">
        <f t="shared" si="1062"/>
        <v/>
      </c>
      <c r="AQ1938" s="172" t="str">
        <f t="shared" si="1063"/>
        <v/>
      </c>
      <c r="AR1938" s="172" t="str">
        <f>Table1[[#This Row],[Sex ]]&amp;Table1[[#This Row],[Month]]</f>
        <v/>
      </c>
    </row>
    <row r="1939" spans="2:44" x14ac:dyDescent="0.3">
      <c r="B1939" s="14"/>
      <c r="C1939" s="14"/>
      <c r="D1939" s="14"/>
      <c r="E1939" s="14"/>
      <c r="F1939" s="14"/>
      <c r="G1939" s="14"/>
      <c r="H1939" s="14"/>
      <c r="I1939" s="14"/>
      <c r="J1939" s="14"/>
      <c r="K1939" s="14"/>
      <c r="L1939" s="14"/>
      <c r="M1939" s="24" t="str">
        <f t="shared" si="1035"/>
        <v/>
      </c>
      <c r="N1939" s="24" t="str">
        <f t="shared" si="1036"/>
        <v/>
      </c>
      <c r="O1939" s="24" t="str">
        <f t="shared" si="1037"/>
        <v xml:space="preserve"> </v>
      </c>
      <c r="P1939" s="24">
        <f t="shared" si="1038"/>
        <v>0</v>
      </c>
      <c r="Q1939" s="25">
        <f t="shared" si="1039"/>
        <v>0</v>
      </c>
      <c r="R1939" s="26">
        <f t="shared" si="1040"/>
        <v>0</v>
      </c>
      <c r="S1939" s="24" t="str">
        <f t="shared" si="1041"/>
        <v/>
      </c>
      <c r="T1939" s="24" t="str">
        <f t="shared" si="1042"/>
        <v/>
      </c>
      <c r="U1939" s="24" t="str">
        <f t="shared" si="1043"/>
        <v/>
      </c>
      <c r="V1939" s="24" t="str">
        <f t="shared" si="1044"/>
        <v/>
      </c>
      <c r="W1939" s="24" t="str">
        <f t="shared" si="1045"/>
        <v/>
      </c>
      <c r="X1939" s="24" t="str">
        <f t="shared" si="1046"/>
        <v/>
      </c>
      <c r="Y1939" s="24" t="str">
        <f t="shared" si="1047"/>
        <v/>
      </c>
      <c r="Z1939" s="24" t="str">
        <f t="shared" si="1048"/>
        <v/>
      </c>
      <c r="AA1939" s="24" t="b">
        <f t="shared" si="1049"/>
        <v>0</v>
      </c>
      <c r="AB1939" s="34" t="str">
        <f t="shared" si="1050"/>
        <v/>
      </c>
      <c r="AC1939" s="34">
        <f t="shared" si="1051"/>
        <v>0</v>
      </c>
      <c r="AD1939" s="34">
        <f t="shared" si="1052"/>
        <v>0</v>
      </c>
      <c r="AE1939" s="34" t="str">
        <f t="shared" si="1053"/>
        <v xml:space="preserve"> 0</v>
      </c>
      <c r="AF1939" s="34">
        <f t="shared" si="1054"/>
        <v>0</v>
      </c>
      <c r="AG1939" s="34">
        <f t="shared" si="1055"/>
        <v>0</v>
      </c>
      <c r="AH1939" s="34" t="str">
        <f t="shared" si="1056"/>
        <v/>
      </c>
      <c r="AI1939" s="172" t="str">
        <f>IF(AJ1939&lt;&gt;"",MAX(AI$3:AI1938)+1,"")</f>
        <v/>
      </c>
      <c r="AJ1939" s="172" t="str">
        <f t="shared" si="1057"/>
        <v/>
      </c>
      <c r="AK1939" s="172" t="str">
        <f t="shared" si="1058"/>
        <v/>
      </c>
      <c r="AL1939" s="172" t="str">
        <f t="shared" si="1059"/>
        <v/>
      </c>
      <c r="AM1939" s="172" t="str">
        <f>IF(AN1939&lt;&gt;"",MAX(AM$3:AM1938)+1,"")</f>
        <v/>
      </c>
      <c r="AN1939" s="172" t="str">
        <f t="shared" si="1060"/>
        <v/>
      </c>
      <c r="AO1939" s="172" t="str">
        <f t="shared" si="1061"/>
        <v/>
      </c>
      <c r="AP1939" s="172" t="str">
        <f t="shared" si="1062"/>
        <v/>
      </c>
      <c r="AQ1939" s="172" t="str">
        <f t="shared" si="1063"/>
        <v/>
      </c>
      <c r="AR1939" s="172" t="str">
        <f>Table1[[#This Row],[Sex ]]&amp;Table1[[#This Row],[Month]]</f>
        <v/>
      </c>
    </row>
    <row r="1940" spans="2:44" x14ac:dyDescent="0.3">
      <c r="B1940" s="14"/>
      <c r="C1940" s="14"/>
      <c r="D1940" s="14"/>
      <c r="E1940" s="14"/>
      <c r="F1940" s="14"/>
      <c r="G1940" s="14"/>
      <c r="H1940" s="14"/>
      <c r="I1940" s="14"/>
      <c r="J1940" s="14"/>
      <c r="K1940" s="14"/>
      <c r="L1940" s="14"/>
      <c r="M1940" s="24" t="str">
        <f t="shared" si="1035"/>
        <v/>
      </c>
      <c r="N1940" s="24" t="str">
        <f t="shared" si="1036"/>
        <v/>
      </c>
      <c r="O1940" s="24" t="str">
        <f t="shared" si="1037"/>
        <v xml:space="preserve"> </v>
      </c>
      <c r="P1940" s="24">
        <f t="shared" si="1038"/>
        <v>0</v>
      </c>
      <c r="Q1940" s="25">
        <f t="shared" si="1039"/>
        <v>0</v>
      </c>
      <c r="R1940" s="26">
        <f t="shared" si="1040"/>
        <v>0</v>
      </c>
      <c r="S1940" s="24" t="str">
        <f t="shared" si="1041"/>
        <v/>
      </c>
      <c r="T1940" s="24" t="str">
        <f t="shared" si="1042"/>
        <v/>
      </c>
      <c r="U1940" s="24" t="str">
        <f t="shared" si="1043"/>
        <v/>
      </c>
      <c r="V1940" s="24" t="str">
        <f t="shared" si="1044"/>
        <v/>
      </c>
      <c r="W1940" s="24" t="str">
        <f t="shared" si="1045"/>
        <v/>
      </c>
      <c r="X1940" s="24" t="str">
        <f t="shared" si="1046"/>
        <v/>
      </c>
      <c r="Y1940" s="24" t="str">
        <f t="shared" si="1047"/>
        <v/>
      </c>
      <c r="Z1940" s="24" t="str">
        <f t="shared" si="1048"/>
        <v/>
      </c>
      <c r="AA1940" s="24" t="b">
        <f t="shared" si="1049"/>
        <v>0</v>
      </c>
      <c r="AB1940" s="34" t="str">
        <f t="shared" si="1050"/>
        <v/>
      </c>
      <c r="AC1940" s="34">
        <f t="shared" si="1051"/>
        <v>0</v>
      </c>
      <c r="AD1940" s="34">
        <f t="shared" si="1052"/>
        <v>0</v>
      </c>
      <c r="AE1940" s="34" t="str">
        <f t="shared" si="1053"/>
        <v xml:space="preserve"> 0</v>
      </c>
      <c r="AF1940" s="34">
        <f t="shared" si="1054"/>
        <v>0</v>
      </c>
      <c r="AG1940" s="34">
        <f t="shared" si="1055"/>
        <v>0</v>
      </c>
      <c r="AH1940" s="34" t="str">
        <f t="shared" si="1056"/>
        <v/>
      </c>
      <c r="AI1940" s="172" t="str">
        <f>IF(AJ1940&lt;&gt;"",MAX(AI$3:AI1939)+1,"")</f>
        <v/>
      </c>
      <c r="AJ1940" s="172" t="str">
        <f t="shared" si="1057"/>
        <v/>
      </c>
      <c r="AK1940" s="172" t="str">
        <f t="shared" si="1058"/>
        <v/>
      </c>
      <c r="AL1940" s="172" t="str">
        <f t="shared" si="1059"/>
        <v/>
      </c>
      <c r="AM1940" s="172" t="str">
        <f>IF(AN1940&lt;&gt;"",MAX(AM$3:AM1939)+1,"")</f>
        <v/>
      </c>
      <c r="AN1940" s="172" t="str">
        <f t="shared" si="1060"/>
        <v/>
      </c>
      <c r="AO1940" s="172" t="str">
        <f t="shared" si="1061"/>
        <v/>
      </c>
      <c r="AP1940" s="172" t="str">
        <f t="shared" si="1062"/>
        <v/>
      </c>
      <c r="AQ1940" s="172" t="str">
        <f t="shared" si="1063"/>
        <v/>
      </c>
      <c r="AR1940" s="172" t="str">
        <f>Table1[[#This Row],[Sex ]]&amp;Table1[[#This Row],[Month]]</f>
        <v/>
      </c>
    </row>
    <row r="1941" spans="2:44" x14ac:dyDescent="0.3">
      <c r="B1941" s="14"/>
      <c r="C1941" s="14"/>
      <c r="D1941" s="14"/>
      <c r="E1941" s="14"/>
      <c r="F1941" s="14"/>
      <c r="G1941" s="14"/>
      <c r="H1941" s="14"/>
      <c r="I1941" s="14"/>
      <c r="J1941" s="14"/>
      <c r="K1941" s="14"/>
      <c r="L1941" s="14"/>
      <c r="M1941" s="24" t="str">
        <f t="shared" si="1035"/>
        <v/>
      </c>
      <c r="N1941" s="24" t="str">
        <f t="shared" si="1036"/>
        <v/>
      </c>
      <c r="O1941" s="24" t="str">
        <f t="shared" si="1037"/>
        <v xml:space="preserve"> </v>
      </c>
      <c r="P1941" s="24">
        <f t="shared" si="1038"/>
        <v>0</v>
      </c>
      <c r="Q1941" s="25">
        <f t="shared" si="1039"/>
        <v>0</v>
      </c>
      <c r="R1941" s="26">
        <f t="shared" si="1040"/>
        <v>0</v>
      </c>
      <c r="S1941" s="24" t="str">
        <f t="shared" si="1041"/>
        <v/>
      </c>
      <c r="T1941" s="24" t="str">
        <f t="shared" si="1042"/>
        <v/>
      </c>
      <c r="U1941" s="24" t="str">
        <f t="shared" si="1043"/>
        <v/>
      </c>
      <c r="V1941" s="24" t="str">
        <f t="shared" si="1044"/>
        <v/>
      </c>
      <c r="W1941" s="24" t="str">
        <f t="shared" si="1045"/>
        <v/>
      </c>
      <c r="X1941" s="24" t="str">
        <f t="shared" si="1046"/>
        <v/>
      </c>
      <c r="Y1941" s="24" t="str">
        <f t="shared" si="1047"/>
        <v/>
      </c>
      <c r="Z1941" s="24" t="str">
        <f t="shared" si="1048"/>
        <v/>
      </c>
      <c r="AA1941" s="24" t="b">
        <f t="shared" si="1049"/>
        <v>0</v>
      </c>
      <c r="AB1941" s="34" t="str">
        <f t="shared" si="1050"/>
        <v/>
      </c>
      <c r="AC1941" s="34">
        <f t="shared" si="1051"/>
        <v>0</v>
      </c>
      <c r="AD1941" s="34">
        <f t="shared" si="1052"/>
        <v>0</v>
      </c>
      <c r="AE1941" s="34" t="str">
        <f t="shared" si="1053"/>
        <v xml:space="preserve"> 0</v>
      </c>
      <c r="AF1941" s="34">
        <f t="shared" si="1054"/>
        <v>0</v>
      </c>
      <c r="AG1941" s="34">
        <f t="shared" si="1055"/>
        <v>0</v>
      </c>
      <c r="AH1941" s="34" t="str">
        <f t="shared" si="1056"/>
        <v/>
      </c>
      <c r="AI1941" s="172" t="str">
        <f>IF(AJ1941&lt;&gt;"",MAX(AI$3:AI1940)+1,"")</f>
        <v/>
      </c>
      <c r="AJ1941" s="172" t="str">
        <f t="shared" si="1057"/>
        <v/>
      </c>
      <c r="AK1941" s="172" t="str">
        <f t="shared" si="1058"/>
        <v/>
      </c>
      <c r="AL1941" s="172" t="str">
        <f t="shared" si="1059"/>
        <v/>
      </c>
      <c r="AM1941" s="172" t="str">
        <f>IF(AN1941&lt;&gt;"",MAX(AM$3:AM1940)+1,"")</f>
        <v/>
      </c>
      <c r="AN1941" s="172" t="str">
        <f t="shared" si="1060"/>
        <v/>
      </c>
      <c r="AO1941" s="172" t="str">
        <f t="shared" si="1061"/>
        <v/>
      </c>
      <c r="AP1941" s="172" t="str">
        <f t="shared" si="1062"/>
        <v/>
      </c>
      <c r="AQ1941" s="172" t="str">
        <f t="shared" si="1063"/>
        <v/>
      </c>
      <c r="AR1941" s="172" t="str">
        <f>Table1[[#This Row],[Sex ]]&amp;Table1[[#This Row],[Month]]</f>
        <v/>
      </c>
    </row>
    <row r="1942" spans="2:44" x14ac:dyDescent="0.3">
      <c r="B1942" s="14"/>
      <c r="C1942" s="14"/>
      <c r="D1942" s="14"/>
      <c r="E1942" s="14"/>
      <c r="F1942" s="14"/>
      <c r="G1942" s="14"/>
      <c r="H1942" s="14"/>
      <c r="I1942" s="14"/>
      <c r="J1942" s="14"/>
      <c r="K1942" s="14"/>
      <c r="L1942" s="14"/>
      <c r="M1942" s="24" t="str">
        <f t="shared" si="1035"/>
        <v/>
      </c>
      <c r="N1942" s="24" t="str">
        <f t="shared" si="1036"/>
        <v/>
      </c>
      <c r="O1942" s="24" t="str">
        <f t="shared" si="1037"/>
        <v xml:space="preserve"> </v>
      </c>
      <c r="P1942" s="24">
        <f t="shared" si="1038"/>
        <v>0</v>
      </c>
      <c r="Q1942" s="25">
        <f t="shared" si="1039"/>
        <v>0</v>
      </c>
      <c r="R1942" s="26">
        <f t="shared" si="1040"/>
        <v>0</v>
      </c>
      <c r="S1942" s="24" t="str">
        <f t="shared" si="1041"/>
        <v/>
      </c>
      <c r="T1942" s="24" t="str">
        <f t="shared" si="1042"/>
        <v/>
      </c>
      <c r="U1942" s="24" t="str">
        <f t="shared" si="1043"/>
        <v/>
      </c>
      <c r="V1942" s="24" t="str">
        <f t="shared" si="1044"/>
        <v/>
      </c>
      <c r="W1942" s="24" t="str">
        <f t="shared" si="1045"/>
        <v/>
      </c>
      <c r="X1942" s="24" t="str">
        <f t="shared" si="1046"/>
        <v/>
      </c>
      <c r="Y1942" s="24" t="str">
        <f t="shared" si="1047"/>
        <v/>
      </c>
      <c r="Z1942" s="24" t="str">
        <f t="shared" si="1048"/>
        <v/>
      </c>
      <c r="AA1942" s="24" t="b">
        <f t="shared" si="1049"/>
        <v>0</v>
      </c>
      <c r="AB1942" s="34" t="str">
        <f t="shared" si="1050"/>
        <v/>
      </c>
      <c r="AC1942" s="34">
        <f t="shared" si="1051"/>
        <v>0</v>
      </c>
      <c r="AD1942" s="34">
        <f t="shared" si="1052"/>
        <v>0</v>
      </c>
      <c r="AE1942" s="34" t="str">
        <f t="shared" si="1053"/>
        <v xml:space="preserve"> 0</v>
      </c>
      <c r="AF1942" s="34">
        <f t="shared" si="1054"/>
        <v>0</v>
      </c>
      <c r="AG1942" s="34">
        <f t="shared" si="1055"/>
        <v>0</v>
      </c>
      <c r="AH1942" s="34" t="str">
        <f t="shared" si="1056"/>
        <v/>
      </c>
      <c r="AI1942" s="172" t="str">
        <f>IF(AJ1942&lt;&gt;"",MAX(AI$3:AI1941)+1,"")</f>
        <v/>
      </c>
      <c r="AJ1942" s="172" t="str">
        <f t="shared" si="1057"/>
        <v/>
      </c>
      <c r="AK1942" s="172" t="str">
        <f t="shared" si="1058"/>
        <v/>
      </c>
      <c r="AL1942" s="172" t="str">
        <f t="shared" si="1059"/>
        <v/>
      </c>
      <c r="AM1942" s="172" t="str">
        <f>IF(AN1942&lt;&gt;"",MAX(AM$3:AM1941)+1,"")</f>
        <v/>
      </c>
      <c r="AN1942" s="172" t="str">
        <f t="shared" si="1060"/>
        <v/>
      </c>
      <c r="AO1942" s="172" t="str">
        <f t="shared" si="1061"/>
        <v/>
      </c>
      <c r="AP1942" s="172" t="str">
        <f t="shared" si="1062"/>
        <v/>
      </c>
      <c r="AQ1942" s="172" t="str">
        <f t="shared" si="1063"/>
        <v/>
      </c>
      <c r="AR1942" s="172" t="str">
        <f>Table1[[#This Row],[Sex ]]&amp;Table1[[#This Row],[Month]]</f>
        <v/>
      </c>
    </row>
    <row r="1943" spans="2:44" x14ac:dyDescent="0.3">
      <c r="B1943" s="14"/>
      <c r="C1943" s="14"/>
      <c r="D1943" s="14"/>
      <c r="E1943" s="14"/>
      <c r="F1943" s="14"/>
      <c r="G1943" s="14"/>
      <c r="H1943" s="14"/>
      <c r="I1943" s="14"/>
      <c r="J1943" s="14"/>
      <c r="K1943" s="14"/>
      <c r="L1943" s="14"/>
      <c r="M1943" s="24" t="str">
        <f t="shared" si="1035"/>
        <v/>
      </c>
      <c r="N1943" s="24" t="str">
        <f t="shared" si="1036"/>
        <v/>
      </c>
      <c r="O1943" s="24" t="str">
        <f t="shared" si="1037"/>
        <v xml:space="preserve"> </v>
      </c>
      <c r="P1943" s="24">
        <f t="shared" si="1038"/>
        <v>0</v>
      </c>
      <c r="Q1943" s="25">
        <f t="shared" si="1039"/>
        <v>0</v>
      </c>
      <c r="R1943" s="26">
        <f t="shared" si="1040"/>
        <v>0</v>
      </c>
      <c r="S1943" s="24" t="str">
        <f t="shared" si="1041"/>
        <v/>
      </c>
      <c r="T1943" s="24" t="str">
        <f t="shared" si="1042"/>
        <v/>
      </c>
      <c r="U1943" s="24" t="str">
        <f t="shared" si="1043"/>
        <v/>
      </c>
      <c r="V1943" s="24" t="str">
        <f t="shared" si="1044"/>
        <v/>
      </c>
      <c r="W1943" s="24" t="str">
        <f t="shared" si="1045"/>
        <v/>
      </c>
      <c r="X1943" s="24" t="str">
        <f t="shared" si="1046"/>
        <v/>
      </c>
      <c r="Y1943" s="24" t="str">
        <f t="shared" si="1047"/>
        <v/>
      </c>
      <c r="Z1943" s="24" t="str">
        <f t="shared" si="1048"/>
        <v/>
      </c>
      <c r="AA1943" s="24" t="b">
        <f t="shared" si="1049"/>
        <v>0</v>
      </c>
      <c r="AB1943" s="34" t="str">
        <f t="shared" si="1050"/>
        <v/>
      </c>
      <c r="AC1943" s="34">
        <f t="shared" si="1051"/>
        <v>0</v>
      </c>
      <c r="AD1943" s="34">
        <f t="shared" si="1052"/>
        <v>0</v>
      </c>
      <c r="AE1943" s="34" t="str">
        <f t="shared" si="1053"/>
        <v xml:space="preserve"> 0</v>
      </c>
      <c r="AF1943" s="34">
        <f t="shared" si="1054"/>
        <v>0</v>
      </c>
      <c r="AG1943" s="34">
        <f t="shared" si="1055"/>
        <v>0</v>
      </c>
      <c r="AH1943" s="34" t="str">
        <f t="shared" si="1056"/>
        <v/>
      </c>
      <c r="AI1943" s="172" t="str">
        <f>IF(AJ1943&lt;&gt;"",MAX(AI$3:AI1942)+1,"")</f>
        <v/>
      </c>
      <c r="AJ1943" s="172" t="str">
        <f t="shared" si="1057"/>
        <v/>
      </c>
      <c r="AK1943" s="172" t="str">
        <f t="shared" si="1058"/>
        <v/>
      </c>
      <c r="AL1943" s="172" t="str">
        <f t="shared" si="1059"/>
        <v/>
      </c>
      <c r="AM1943" s="172" t="str">
        <f>IF(AN1943&lt;&gt;"",MAX(AM$3:AM1942)+1,"")</f>
        <v/>
      </c>
      <c r="AN1943" s="172" t="str">
        <f t="shared" si="1060"/>
        <v/>
      </c>
      <c r="AO1943" s="172" t="str">
        <f t="shared" si="1061"/>
        <v/>
      </c>
      <c r="AP1943" s="172" t="str">
        <f t="shared" si="1062"/>
        <v/>
      </c>
      <c r="AQ1943" s="172" t="str">
        <f t="shared" si="1063"/>
        <v/>
      </c>
      <c r="AR1943" s="172" t="str">
        <f>Table1[[#This Row],[Sex ]]&amp;Table1[[#This Row],[Month]]</f>
        <v/>
      </c>
    </row>
    <row r="1944" spans="2:44" x14ac:dyDescent="0.3">
      <c r="B1944" s="14"/>
      <c r="C1944" s="14"/>
      <c r="D1944" s="14"/>
      <c r="E1944" s="14"/>
      <c r="F1944" s="14"/>
      <c r="G1944" s="14"/>
      <c r="H1944" s="14"/>
      <c r="I1944" s="14"/>
      <c r="J1944" s="14"/>
      <c r="K1944" s="14"/>
      <c r="L1944" s="14"/>
      <c r="M1944" s="24" t="str">
        <f t="shared" si="1035"/>
        <v/>
      </c>
      <c r="N1944" s="24" t="str">
        <f t="shared" si="1036"/>
        <v/>
      </c>
      <c r="O1944" s="24" t="str">
        <f t="shared" si="1037"/>
        <v xml:space="preserve"> </v>
      </c>
      <c r="P1944" s="24">
        <f t="shared" si="1038"/>
        <v>0</v>
      </c>
      <c r="Q1944" s="25">
        <f t="shared" si="1039"/>
        <v>0</v>
      </c>
      <c r="R1944" s="26">
        <f t="shared" si="1040"/>
        <v>0</v>
      </c>
      <c r="S1944" s="24" t="str">
        <f t="shared" si="1041"/>
        <v/>
      </c>
      <c r="T1944" s="24" t="str">
        <f t="shared" si="1042"/>
        <v/>
      </c>
      <c r="U1944" s="24" t="str">
        <f t="shared" si="1043"/>
        <v/>
      </c>
      <c r="V1944" s="24" t="str">
        <f t="shared" si="1044"/>
        <v/>
      </c>
      <c r="W1944" s="24" t="str">
        <f t="shared" si="1045"/>
        <v/>
      </c>
      <c r="X1944" s="24" t="str">
        <f t="shared" si="1046"/>
        <v/>
      </c>
      <c r="Y1944" s="24" t="str">
        <f t="shared" si="1047"/>
        <v/>
      </c>
      <c r="Z1944" s="24" t="str">
        <f t="shared" si="1048"/>
        <v/>
      </c>
      <c r="AA1944" s="24" t="b">
        <f t="shared" si="1049"/>
        <v>0</v>
      </c>
      <c r="AB1944" s="34" t="str">
        <f t="shared" si="1050"/>
        <v/>
      </c>
      <c r="AC1944" s="34">
        <f t="shared" si="1051"/>
        <v>0</v>
      </c>
      <c r="AD1944" s="34">
        <f t="shared" si="1052"/>
        <v>0</v>
      </c>
      <c r="AE1944" s="34" t="str">
        <f t="shared" si="1053"/>
        <v xml:space="preserve"> 0</v>
      </c>
      <c r="AF1944" s="34">
        <f t="shared" si="1054"/>
        <v>0</v>
      </c>
      <c r="AG1944" s="34">
        <f t="shared" si="1055"/>
        <v>0</v>
      </c>
      <c r="AH1944" s="34" t="str">
        <f t="shared" si="1056"/>
        <v/>
      </c>
      <c r="AI1944" s="172" t="str">
        <f>IF(AJ1944&lt;&gt;"",MAX(AI$3:AI1943)+1,"")</f>
        <v/>
      </c>
      <c r="AJ1944" s="172" t="str">
        <f t="shared" si="1057"/>
        <v/>
      </c>
      <c r="AK1944" s="172" t="str">
        <f t="shared" si="1058"/>
        <v/>
      </c>
      <c r="AL1944" s="172" t="str">
        <f t="shared" si="1059"/>
        <v/>
      </c>
      <c r="AM1944" s="172" t="str">
        <f>IF(AN1944&lt;&gt;"",MAX(AM$3:AM1943)+1,"")</f>
        <v/>
      </c>
      <c r="AN1944" s="172" t="str">
        <f t="shared" si="1060"/>
        <v/>
      </c>
      <c r="AO1944" s="172" t="str">
        <f t="shared" si="1061"/>
        <v/>
      </c>
      <c r="AP1944" s="172" t="str">
        <f t="shared" si="1062"/>
        <v/>
      </c>
      <c r="AQ1944" s="172" t="str">
        <f t="shared" si="1063"/>
        <v/>
      </c>
      <c r="AR1944" s="172" t="str">
        <f>Table1[[#This Row],[Sex ]]&amp;Table1[[#This Row],[Month]]</f>
        <v/>
      </c>
    </row>
    <row r="1945" spans="2:44" x14ac:dyDescent="0.3">
      <c r="B1945" s="14"/>
      <c r="C1945" s="14"/>
      <c r="D1945" s="14"/>
      <c r="E1945" s="14"/>
      <c r="F1945" s="14"/>
      <c r="G1945" s="14"/>
      <c r="H1945" s="14"/>
      <c r="I1945" s="14"/>
      <c r="J1945" s="14"/>
      <c r="K1945" s="14"/>
      <c r="L1945" s="14"/>
      <c r="M1945" s="24" t="str">
        <f t="shared" si="1035"/>
        <v/>
      </c>
      <c r="N1945" s="24" t="str">
        <f t="shared" si="1036"/>
        <v/>
      </c>
      <c r="O1945" s="24" t="str">
        <f t="shared" si="1037"/>
        <v xml:space="preserve"> </v>
      </c>
      <c r="P1945" s="24">
        <f t="shared" si="1038"/>
        <v>0</v>
      </c>
      <c r="Q1945" s="25">
        <f t="shared" si="1039"/>
        <v>0</v>
      </c>
      <c r="R1945" s="26">
        <f t="shared" si="1040"/>
        <v>0</v>
      </c>
      <c r="S1945" s="24" t="str">
        <f t="shared" si="1041"/>
        <v/>
      </c>
      <c r="T1945" s="24" t="str">
        <f t="shared" si="1042"/>
        <v/>
      </c>
      <c r="U1945" s="24" t="str">
        <f t="shared" si="1043"/>
        <v/>
      </c>
      <c r="V1945" s="24" t="str">
        <f t="shared" si="1044"/>
        <v/>
      </c>
      <c r="W1945" s="24" t="str">
        <f t="shared" si="1045"/>
        <v/>
      </c>
      <c r="X1945" s="24" t="str">
        <f t="shared" si="1046"/>
        <v/>
      </c>
      <c r="Y1945" s="24" t="str">
        <f t="shared" si="1047"/>
        <v/>
      </c>
      <c r="Z1945" s="24" t="str">
        <f t="shared" si="1048"/>
        <v/>
      </c>
      <c r="AA1945" s="24" t="b">
        <f t="shared" si="1049"/>
        <v>0</v>
      </c>
      <c r="AB1945" s="34" t="str">
        <f t="shared" si="1050"/>
        <v/>
      </c>
      <c r="AC1945" s="34">
        <f t="shared" si="1051"/>
        <v>0</v>
      </c>
      <c r="AD1945" s="34">
        <f t="shared" si="1052"/>
        <v>0</v>
      </c>
      <c r="AE1945" s="34" t="str">
        <f t="shared" si="1053"/>
        <v xml:space="preserve"> 0</v>
      </c>
      <c r="AF1945" s="34">
        <f t="shared" si="1054"/>
        <v>0</v>
      </c>
      <c r="AG1945" s="34">
        <f t="shared" si="1055"/>
        <v>0</v>
      </c>
      <c r="AH1945" s="34" t="str">
        <f t="shared" si="1056"/>
        <v/>
      </c>
      <c r="AI1945" s="172" t="str">
        <f>IF(AJ1945&lt;&gt;"",MAX(AI$3:AI1944)+1,"")</f>
        <v/>
      </c>
      <c r="AJ1945" s="172" t="str">
        <f t="shared" si="1057"/>
        <v/>
      </c>
      <c r="AK1945" s="172" t="str">
        <f t="shared" si="1058"/>
        <v/>
      </c>
      <c r="AL1945" s="172" t="str">
        <f t="shared" si="1059"/>
        <v/>
      </c>
      <c r="AM1945" s="172" t="str">
        <f>IF(AN1945&lt;&gt;"",MAX(AM$3:AM1944)+1,"")</f>
        <v/>
      </c>
      <c r="AN1945" s="172" t="str">
        <f t="shared" si="1060"/>
        <v/>
      </c>
      <c r="AO1945" s="172" t="str">
        <f t="shared" si="1061"/>
        <v/>
      </c>
      <c r="AP1945" s="172" t="str">
        <f t="shared" si="1062"/>
        <v/>
      </c>
      <c r="AQ1945" s="172" t="str">
        <f t="shared" si="1063"/>
        <v/>
      </c>
      <c r="AR1945" s="172" t="str">
        <f>Table1[[#This Row],[Sex ]]&amp;Table1[[#This Row],[Month]]</f>
        <v/>
      </c>
    </row>
    <row r="1946" spans="2:44" x14ac:dyDescent="0.3">
      <c r="B1946" s="14"/>
      <c r="C1946" s="14"/>
      <c r="D1946" s="14"/>
      <c r="E1946" s="14"/>
      <c r="F1946" s="14"/>
      <c r="G1946" s="14"/>
      <c r="H1946" s="14"/>
      <c r="I1946" s="14"/>
      <c r="J1946" s="14"/>
      <c r="K1946" s="14"/>
      <c r="L1946" s="14"/>
      <c r="M1946" s="24" t="str">
        <f t="shared" si="1035"/>
        <v/>
      </c>
      <c r="N1946" s="24" t="str">
        <f t="shared" si="1036"/>
        <v/>
      </c>
      <c r="O1946" s="24" t="str">
        <f t="shared" si="1037"/>
        <v xml:space="preserve"> </v>
      </c>
      <c r="P1946" s="24">
        <f t="shared" si="1038"/>
        <v>0</v>
      </c>
      <c r="Q1946" s="25">
        <f t="shared" si="1039"/>
        <v>0</v>
      </c>
      <c r="R1946" s="26">
        <f t="shared" si="1040"/>
        <v>0</v>
      </c>
      <c r="S1946" s="24" t="str">
        <f t="shared" si="1041"/>
        <v/>
      </c>
      <c r="T1946" s="24" t="str">
        <f t="shared" si="1042"/>
        <v/>
      </c>
      <c r="U1946" s="24" t="str">
        <f t="shared" si="1043"/>
        <v/>
      </c>
      <c r="V1946" s="24" t="str">
        <f t="shared" si="1044"/>
        <v/>
      </c>
      <c r="W1946" s="24" t="str">
        <f t="shared" si="1045"/>
        <v/>
      </c>
      <c r="X1946" s="24" t="str">
        <f t="shared" si="1046"/>
        <v/>
      </c>
      <c r="Y1946" s="24" t="str">
        <f t="shared" si="1047"/>
        <v/>
      </c>
      <c r="Z1946" s="24" t="str">
        <f t="shared" si="1048"/>
        <v/>
      </c>
      <c r="AA1946" s="24" t="b">
        <f t="shared" si="1049"/>
        <v>0</v>
      </c>
      <c r="AB1946" s="34" t="str">
        <f t="shared" si="1050"/>
        <v/>
      </c>
      <c r="AC1946" s="34">
        <f t="shared" si="1051"/>
        <v>0</v>
      </c>
      <c r="AD1946" s="34">
        <f t="shared" si="1052"/>
        <v>0</v>
      </c>
      <c r="AE1946" s="34" t="str">
        <f t="shared" si="1053"/>
        <v xml:space="preserve"> 0</v>
      </c>
      <c r="AF1946" s="34">
        <f t="shared" si="1054"/>
        <v>0</v>
      </c>
      <c r="AG1946" s="34">
        <f t="shared" si="1055"/>
        <v>0</v>
      </c>
      <c r="AH1946" s="34" t="str">
        <f t="shared" si="1056"/>
        <v/>
      </c>
      <c r="AI1946" s="172" t="str">
        <f>IF(AJ1946&lt;&gt;"",MAX(AI$3:AI1945)+1,"")</f>
        <v/>
      </c>
      <c r="AJ1946" s="172" t="str">
        <f t="shared" si="1057"/>
        <v/>
      </c>
      <c r="AK1946" s="172" t="str">
        <f t="shared" si="1058"/>
        <v/>
      </c>
      <c r="AL1946" s="172" t="str">
        <f t="shared" si="1059"/>
        <v/>
      </c>
      <c r="AM1946" s="172" t="str">
        <f>IF(AN1946&lt;&gt;"",MAX(AM$3:AM1945)+1,"")</f>
        <v/>
      </c>
      <c r="AN1946" s="172" t="str">
        <f t="shared" si="1060"/>
        <v/>
      </c>
      <c r="AO1946" s="172" t="str">
        <f t="shared" si="1061"/>
        <v/>
      </c>
      <c r="AP1946" s="172" t="str">
        <f t="shared" si="1062"/>
        <v/>
      </c>
      <c r="AQ1946" s="172" t="str">
        <f t="shared" si="1063"/>
        <v/>
      </c>
      <c r="AR1946" s="172" t="str">
        <f>Table1[[#This Row],[Sex ]]&amp;Table1[[#This Row],[Month]]</f>
        <v/>
      </c>
    </row>
    <row r="1947" spans="2:44" x14ac:dyDescent="0.3">
      <c r="B1947" s="14"/>
      <c r="C1947" s="14"/>
      <c r="D1947" s="14"/>
      <c r="E1947" s="14"/>
      <c r="F1947" s="14"/>
      <c r="G1947" s="14"/>
      <c r="H1947" s="14"/>
      <c r="I1947" s="14"/>
      <c r="J1947" s="14"/>
      <c r="K1947" s="14"/>
      <c r="L1947" s="14"/>
      <c r="M1947" s="24" t="str">
        <f t="shared" si="1035"/>
        <v/>
      </c>
      <c r="N1947" s="24" t="str">
        <f t="shared" si="1036"/>
        <v/>
      </c>
      <c r="O1947" s="24" t="str">
        <f t="shared" si="1037"/>
        <v xml:space="preserve"> </v>
      </c>
      <c r="P1947" s="24">
        <f t="shared" si="1038"/>
        <v>0</v>
      </c>
      <c r="Q1947" s="25">
        <f t="shared" si="1039"/>
        <v>0</v>
      </c>
      <c r="R1947" s="26">
        <f t="shared" si="1040"/>
        <v>0</v>
      </c>
      <c r="S1947" s="24" t="str">
        <f t="shared" si="1041"/>
        <v/>
      </c>
      <c r="T1947" s="24" t="str">
        <f t="shared" si="1042"/>
        <v/>
      </c>
      <c r="U1947" s="24" t="str">
        <f t="shared" si="1043"/>
        <v/>
      </c>
      <c r="V1947" s="24" t="str">
        <f t="shared" si="1044"/>
        <v/>
      </c>
      <c r="W1947" s="24" t="str">
        <f t="shared" si="1045"/>
        <v/>
      </c>
      <c r="X1947" s="24" t="str">
        <f t="shared" si="1046"/>
        <v/>
      </c>
      <c r="Y1947" s="24" t="str">
        <f t="shared" si="1047"/>
        <v/>
      </c>
      <c r="Z1947" s="24" t="str">
        <f t="shared" si="1048"/>
        <v/>
      </c>
      <c r="AA1947" s="24" t="b">
        <f t="shared" si="1049"/>
        <v>0</v>
      </c>
      <c r="AB1947" s="34" t="str">
        <f t="shared" si="1050"/>
        <v/>
      </c>
      <c r="AC1947" s="34">
        <f t="shared" si="1051"/>
        <v>0</v>
      </c>
      <c r="AD1947" s="34">
        <f t="shared" si="1052"/>
        <v>0</v>
      </c>
      <c r="AE1947" s="34" t="str">
        <f t="shared" si="1053"/>
        <v xml:space="preserve"> 0</v>
      </c>
      <c r="AF1947" s="34">
        <f t="shared" si="1054"/>
        <v>0</v>
      </c>
      <c r="AG1947" s="34">
        <f t="shared" si="1055"/>
        <v>0</v>
      </c>
      <c r="AH1947" s="34" t="str">
        <f t="shared" si="1056"/>
        <v/>
      </c>
      <c r="AI1947" s="172" t="str">
        <f>IF(AJ1947&lt;&gt;"",MAX(AI$3:AI1946)+1,"")</f>
        <v/>
      </c>
      <c r="AJ1947" s="172" t="str">
        <f t="shared" si="1057"/>
        <v/>
      </c>
      <c r="AK1947" s="172" t="str">
        <f t="shared" si="1058"/>
        <v/>
      </c>
      <c r="AL1947" s="172" t="str">
        <f t="shared" si="1059"/>
        <v/>
      </c>
      <c r="AM1947" s="172" t="str">
        <f>IF(AN1947&lt;&gt;"",MAX(AM$3:AM1946)+1,"")</f>
        <v/>
      </c>
      <c r="AN1947" s="172" t="str">
        <f t="shared" si="1060"/>
        <v/>
      </c>
      <c r="AO1947" s="172" t="str">
        <f t="shared" si="1061"/>
        <v/>
      </c>
      <c r="AP1947" s="172" t="str">
        <f t="shared" si="1062"/>
        <v/>
      </c>
      <c r="AQ1947" s="172" t="str">
        <f t="shared" si="1063"/>
        <v/>
      </c>
      <c r="AR1947" s="172" t="str">
        <f>Table1[[#This Row],[Sex ]]&amp;Table1[[#This Row],[Month]]</f>
        <v/>
      </c>
    </row>
    <row r="1948" spans="2:44" x14ac:dyDescent="0.3">
      <c r="B1948" s="14"/>
      <c r="C1948" s="14"/>
      <c r="D1948" s="14"/>
      <c r="E1948" s="14"/>
      <c r="F1948" s="14"/>
      <c r="G1948" s="14"/>
      <c r="H1948" s="14"/>
      <c r="I1948" s="14"/>
      <c r="J1948" s="14"/>
      <c r="K1948" s="14"/>
      <c r="L1948" s="14"/>
      <c r="M1948" s="24" t="str">
        <f t="shared" si="1035"/>
        <v/>
      </c>
      <c r="N1948" s="24" t="str">
        <f t="shared" si="1036"/>
        <v/>
      </c>
      <c r="O1948" s="24" t="str">
        <f t="shared" si="1037"/>
        <v xml:space="preserve"> </v>
      </c>
      <c r="P1948" s="24">
        <f t="shared" si="1038"/>
        <v>0</v>
      </c>
      <c r="Q1948" s="25">
        <f t="shared" si="1039"/>
        <v>0</v>
      </c>
      <c r="R1948" s="26">
        <f t="shared" si="1040"/>
        <v>0</v>
      </c>
      <c r="S1948" s="24" t="str">
        <f t="shared" si="1041"/>
        <v/>
      </c>
      <c r="T1948" s="24" t="str">
        <f t="shared" si="1042"/>
        <v/>
      </c>
      <c r="U1948" s="24" t="str">
        <f t="shared" si="1043"/>
        <v/>
      </c>
      <c r="V1948" s="24" t="str">
        <f t="shared" si="1044"/>
        <v/>
      </c>
      <c r="W1948" s="24" t="str">
        <f t="shared" si="1045"/>
        <v/>
      </c>
      <c r="X1948" s="24" t="str">
        <f t="shared" si="1046"/>
        <v/>
      </c>
      <c r="Y1948" s="24" t="str">
        <f t="shared" si="1047"/>
        <v/>
      </c>
      <c r="Z1948" s="24" t="str">
        <f t="shared" si="1048"/>
        <v/>
      </c>
      <c r="AA1948" s="24" t="b">
        <f t="shared" si="1049"/>
        <v>0</v>
      </c>
      <c r="AB1948" s="34" t="str">
        <f t="shared" si="1050"/>
        <v/>
      </c>
      <c r="AC1948" s="34">
        <f t="shared" si="1051"/>
        <v>0</v>
      </c>
      <c r="AD1948" s="34">
        <f t="shared" si="1052"/>
        <v>0</v>
      </c>
      <c r="AE1948" s="34" t="str">
        <f t="shared" si="1053"/>
        <v xml:space="preserve"> 0</v>
      </c>
      <c r="AF1948" s="34">
        <f t="shared" si="1054"/>
        <v>0</v>
      </c>
      <c r="AG1948" s="34">
        <f t="shared" si="1055"/>
        <v>0</v>
      </c>
      <c r="AH1948" s="34" t="str">
        <f t="shared" si="1056"/>
        <v/>
      </c>
      <c r="AI1948" s="172" t="str">
        <f>IF(AJ1948&lt;&gt;"",MAX(AI$3:AI1947)+1,"")</f>
        <v/>
      </c>
      <c r="AJ1948" s="172" t="str">
        <f t="shared" si="1057"/>
        <v/>
      </c>
      <c r="AK1948" s="172" t="str">
        <f t="shared" si="1058"/>
        <v/>
      </c>
      <c r="AL1948" s="172" t="str">
        <f t="shared" si="1059"/>
        <v/>
      </c>
      <c r="AM1948" s="172" t="str">
        <f>IF(AN1948&lt;&gt;"",MAX(AM$3:AM1947)+1,"")</f>
        <v/>
      </c>
      <c r="AN1948" s="172" t="str">
        <f t="shared" si="1060"/>
        <v/>
      </c>
      <c r="AO1948" s="172" t="str">
        <f t="shared" si="1061"/>
        <v/>
      </c>
      <c r="AP1948" s="172" t="str">
        <f t="shared" si="1062"/>
        <v/>
      </c>
      <c r="AQ1948" s="172" t="str">
        <f t="shared" si="1063"/>
        <v/>
      </c>
      <c r="AR1948" s="172" t="str">
        <f>Table1[[#This Row],[Sex ]]&amp;Table1[[#This Row],[Month]]</f>
        <v/>
      </c>
    </row>
    <row r="1949" spans="2:44" x14ac:dyDescent="0.3">
      <c r="B1949" s="14"/>
      <c r="C1949" s="14"/>
      <c r="D1949" s="14"/>
      <c r="E1949" s="14"/>
      <c r="F1949" s="14"/>
      <c r="G1949" s="14"/>
      <c r="H1949" s="14"/>
      <c r="I1949" s="14"/>
      <c r="J1949" s="14"/>
      <c r="K1949" s="14"/>
      <c r="L1949" s="14"/>
      <c r="M1949" s="24" t="str">
        <f t="shared" si="1035"/>
        <v/>
      </c>
      <c r="N1949" s="24" t="str">
        <f t="shared" si="1036"/>
        <v/>
      </c>
      <c r="O1949" s="24" t="str">
        <f t="shared" si="1037"/>
        <v xml:space="preserve"> </v>
      </c>
      <c r="P1949" s="24">
        <f t="shared" si="1038"/>
        <v>0</v>
      </c>
      <c r="Q1949" s="25">
        <f t="shared" si="1039"/>
        <v>0</v>
      </c>
      <c r="R1949" s="26">
        <f t="shared" si="1040"/>
        <v>0</v>
      </c>
      <c r="S1949" s="24" t="str">
        <f t="shared" si="1041"/>
        <v/>
      </c>
      <c r="T1949" s="24" t="str">
        <f t="shared" si="1042"/>
        <v/>
      </c>
      <c r="U1949" s="24" t="str">
        <f t="shared" si="1043"/>
        <v/>
      </c>
      <c r="V1949" s="24" t="str">
        <f t="shared" si="1044"/>
        <v/>
      </c>
      <c r="W1949" s="24" t="str">
        <f t="shared" si="1045"/>
        <v/>
      </c>
      <c r="X1949" s="24" t="str">
        <f t="shared" si="1046"/>
        <v/>
      </c>
      <c r="Y1949" s="24" t="str">
        <f t="shared" si="1047"/>
        <v/>
      </c>
      <c r="Z1949" s="24" t="str">
        <f t="shared" si="1048"/>
        <v/>
      </c>
      <c r="AA1949" s="24" t="b">
        <f t="shared" si="1049"/>
        <v>0</v>
      </c>
      <c r="AB1949" s="34" t="str">
        <f t="shared" si="1050"/>
        <v/>
      </c>
      <c r="AC1949" s="34">
        <f t="shared" si="1051"/>
        <v>0</v>
      </c>
      <c r="AD1949" s="34">
        <f t="shared" si="1052"/>
        <v>0</v>
      </c>
      <c r="AE1949" s="34" t="str">
        <f t="shared" si="1053"/>
        <v xml:space="preserve"> 0</v>
      </c>
      <c r="AF1949" s="34">
        <f t="shared" si="1054"/>
        <v>0</v>
      </c>
      <c r="AG1949" s="34">
        <f t="shared" si="1055"/>
        <v>0</v>
      </c>
      <c r="AH1949" s="34" t="str">
        <f t="shared" si="1056"/>
        <v/>
      </c>
      <c r="AI1949" s="172" t="str">
        <f>IF(AJ1949&lt;&gt;"",MAX(AI$3:AI1948)+1,"")</f>
        <v/>
      </c>
      <c r="AJ1949" s="172" t="str">
        <f t="shared" si="1057"/>
        <v/>
      </c>
      <c r="AK1949" s="172" t="str">
        <f t="shared" si="1058"/>
        <v/>
      </c>
      <c r="AL1949" s="172" t="str">
        <f t="shared" si="1059"/>
        <v/>
      </c>
      <c r="AM1949" s="172" t="str">
        <f>IF(AN1949&lt;&gt;"",MAX(AM$3:AM1948)+1,"")</f>
        <v/>
      </c>
      <c r="AN1949" s="172" t="str">
        <f t="shared" si="1060"/>
        <v/>
      </c>
      <c r="AO1949" s="172" t="str">
        <f t="shared" si="1061"/>
        <v/>
      </c>
      <c r="AP1949" s="172" t="str">
        <f t="shared" si="1062"/>
        <v/>
      </c>
      <c r="AQ1949" s="172" t="str">
        <f t="shared" si="1063"/>
        <v/>
      </c>
      <c r="AR1949" s="172" t="str">
        <f>Table1[[#This Row],[Sex ]]&amp;Table1[[#This Row],[Month]]</f>
        <v/>
      </c>
    </row>
    <row r="1950" spans="2:44" x14ac:dyDescent="0.3">
      <c r="B1950" s="14"/>
      <c r="C1950" s="14"/>
      <c r="D1950" s="14"/>
      <c r="E1950" s="14"/>
      <c r="F1950" s="14"/>
      <c r="G1950" s="14"/>
      <c r="H1950" s="14"/>
      <c r="I1950" s="14"/>
      <c r="J1950" s="14"/>
      <c r="K1950" s="14"/>
      <c r="L1950" s="14"/>
      <c r="M1950" s="24" t="str">
        <f t="shared" si="1035"/>
        <v/>
      </c>
      <c r="N1950" s="24" t="str">
        <f t="shared" si="1036"/>
        <v/>
      </c>
      <c r="O1950" s="24" t="str">
        <f t="shared" si="1037"/>
        <v xml:space="preserve"> </v>
      </c>
      <c r="P1950" s="24">
        <f t="shared" si="1038"/>
        <v>0</v>
      </c>
      <c r="Q1950" s="25">
        <f t="shared" si="1039"/>
        <v>0</v>
      </c>
      <c r="R1950" s="26">
        <f t="shared" si="1040"/>
        <v>0</v>
      </c>
      <c r="S1950" s="24" t="str">
        <f t="shared" si="1041"/>
        <v/>
      </c>
      <c r="T1950" s="24" t="str">
        <f t="shared" si="1042"/>
        <v/>
      </c>
      <c r="U1950" s="24" t="str">
        <f t="shared" si="1043"/>
        <v/>
      </c>
      <c r="V1950" s="24" t="str">
        <f t="shared" si="1044"/>
        <v/>
      </c>
      <c r="W1950" s="24" t="str">
        <f t="shared" si="1045"/>
        <v/>
      </c>
      <c r="X1950" s="24" t="str">
        <f t="shared" si="1046"/>
        <v/>
      </c>
      <c r="Y1950" s="24" t="str">
        <f t="shared" si="1047"/>
        <v/>
      </c>
      <c r="Z1950" s="24" t="str">
        <f t="shared" si="1048"/>
        <v/>
      </c>
      <c r="AA1950" s="24" t="b">
        <f t="shared" si="1049"/>
        <v>0</v>
      </c>
      <c r="AB1950" s="34" t="str">
        <f t="shared" si="1050"/>
        <v/>
      </c>
      <c r="AC1950" s="34">
        <f t="shared" si="1051"/>
        <v>0</v>
      </c>
      <c r="AD1950" s="34">
        <f t="shared" si="1052"/>
        <v>0</v>
      </c>
      <c r="AE1950" s="34" t="str">
        <f t="shared" si="1053"/>
        <v xml:space="preserve"> 0</v>
      </c>
      <c r="AF1950" s="34">
        <f t="shared" si="1054"/>
        <v>0</v>
      </c>
      <c r="AG1950" s="34">
        <f t="shared" si="1055"/>
        <v>0</v>
      </c>
      <c r="AH1950" s="34" t="str">
        <f t="shared" si="1056"/>
        <v/>
      </c>
      <c r="AI1950" s="172" t="str">
        <f>IF(AJ1950&lt;&gt;"",MAX(AI$3:AI1949)+1,"")</f>
        <v/>
      </c>
      <c r="AJ1950" s="172" t="str">
        <f t="shared" si="1057"/>
        <v/>
      </c>
      <c r="AK1950" s="172" t="str">
        <f t="shared" si="1058"/>
        <v/>
      </c>
      <c r="AL1950" s="172" t="str">
        <f t="shared" si="1059"/>
        <v/>
      </c>
      <c r="AM1950" s="172" t="str">
        <f>IF(AN1950&lt;&gt;"",MAX(AM$3:AM1949)+1,"")</f>
        <v/>
      </c>
      <c r="AN1950" s="172" t="str">
        <f t="shared" si="1060"/>
        <v/>
      </c>
      <c r="AO1950" s="172" t="str">
        <f t="shared" si="1061"/>
        <v/>
      </c>
      <c r="AP1950" s="172" t="str">
        <f t="shared" si="1062"/>
        <v/>
      </c>
      <c r="AQ1950" s="172" t="str">
        <f t="shared" si="1063"/>
        <v/>
      </c>
      <c r="AR1950" s="172" t="str">
        <f>Table1[[#This Row],[Sex ]]&amp;Table1[[#This Row],[Month]]</f>
        <v/>
      </c>
    </row>
    <row r="1951" spans="2:44" x14ac:dyDescent="0.3">
      <c r="B1951" s="14"/>
      <c r="C1951" s="14"/>
      <c r="D1951" s="14"/>
      <c r="E1951" s="14"/>
      <c r="F1951" s="14"/>
      <c r="G1951" s="14"/>
      <c r="H1951" s="14"/>
      <c r="I1951" s="14"/>
      <c r="J1951" s="14"/>
      <c r="K1951" s="14"/>
      <c r="L1951" s="14"/>
      <c r="M1951" s="24" t="str">
        <f t="shared" si="1035"/>
        <v/>
      </c>
      <c r="N1951" s="24" t="str">
        <f t="shared" si="1036"/>
        <v/>
      </c>
      <c r="O1951" s="24" t="str">
        <f t="shared" si="1037"/>
        <v xml:space="preserve"> </v>
      </c>
      <c r="P1951" s="24">
        <f t="shared" si="1038"/>
        <v>0</v>
      </c>
      <c r="Q1951" s="25">
        <f t="shared" si="1039"/>
        <v>0</v>
      </c>
      <c r="R1951" s="26">
        <f t="shared" si="1040"/>
        <v>0</v>
      </c>
      <c r="S1951" s="24" t="str">
        <f t="shared" si="1041"/>
        <v/>
      </c>
      <c r="T1951" s="24" t="str">
        <f t="shared" si="1042"/>
        <v/>
      </c>
      <c r="U1951" s="24" t="str">
        <f t="shared" si="1043"/>
        <v/>
      </c>
      <c r="V1951" s="24" t="str">
        <f t="shared" si="1044"/>
        <v/>
      </c>
      <c r="W1951" s="24" t="str">
        <f t="shared" si="1045"/>
        <v/>
      </c>
      <c r="X1951" s="24" t="str">
        <f t="shared" si="1046"/>
        <v/>
      </c>
      <c r="Y1951" s="24" t="str">
        <f t="shared" si="1047"/>
        <v/>
      </c>
      <c r="Z1951" s="24" t="str">
        <f t="shared" si="1048"/>
        <v/>
      </c>
      <c r="AA1951" s="24" t="b">
        <f t="shared" si="1049"/>
        <v>0</v>
      </c>
      <c r="AB1951" s="34" t="str">
        <f t="shared" si="1050"/>
        <v/>
      </c>
      <c r="AC1951" s="34">
        <f t="shared" si="1051"/>
        <v>0</v>
      </c>
      <c r="AD1951" s="34">
        <f t="shared" si="1052"/>
        <v>0</v>
      </c>
      <c r="AE1951" s="34" t="str">
        <f t="shared" si="1053"/>
        <v xml:space="preserve"> 0</v>
      </c>
      <c r="AF1951" s="34">
        <f t="shared" si="1054"/>
        <v>0</v>
      </c>
      <c r="AG1951" s="34">
        <f t="shared" si="1055"/>
        <v>0</v>
      </c>
      <c r="AH1951" s="34" t="str">
        <f t="shared" si="1056"/>
        <v/>
      </c>
      <c r="AI1951" s="172" t="str">
        <f>IF(AJ1951&lt;&gt;"",MAX(AI$3:AI1950)+1,"")</f>
        <v/>
      </c>
      <c r="AJ1951" s="172" t="str">
        <f t="shared" si="1057"/>
        <v/>
      </c>
      <c r="AK1951" s="172" t="str">
        <f t="shared" si="1058"/>
        <v/>
      </c>
      <c r="AL1951" s="172" t="str">
        <f t="shared" si="1059"/>
        <v/>
      </c>
      <c r="AM1951" s="172" t="str">
        <f>IF(AN1951&lt;&gt;"",MAX(AM$3:AM1950)+1,"")</f>
        <v/>
      </c>
      <c r="AN1951" s="172" t="str">
        <f t="shared" si="1060"/>
        <v/>
      </c>
      <c r="AO1951" s="172" t="str">
        <f t="shared" si="1061"/>
        <v/>
      </c>
      <c r="AP1951" s="172" t="str">
        <f t="shared" si="1062"/>
        <v/>
      </c>
      <c r="AQ1951" s="172" t="str">
        <f t="shared" si="1063"/>
        <v/>
      </c>
      <c r="AR1951" s="172" t="str">
        <f>Table1[[#This Row],[Sex ]]&amp;Table1[[#This Row],[Month]]</f>
        <v/>
      </c>
    </row>
    <row r="1952" spans="2:44" x14ac:dyDescent="0.3">
      <c r="B1952" s="14"/>
      <c r="C1952" s="14"/>
      <c r="D1952" s="14"/>
      <c r="E1952" s="14"/>
      <c r="F1952" s="14"/>
      <c r="G1952" s="14"/>
      <c r="H1952" s="14"/>
      <c r="I1952" s="14"/>
      <c r="J1952" s="14"/>
      <c r="K1952" s="14"/>
      <c r="L1952" s="14"/>
      <c r="M1952" s="24" t="str">
        <f t="shared" si="1035"/>
        <v/>
      </c>
      <c r="N1952" s="24" t="str">
        <f t="shared" si="1036"/>
        <v/>
      </c>
      <c r="O1952" s="24" t="str">
        <f t="shared" si="1037"/>
        <v xml:space="preserve"> </v>
      </c>
      <c r="P1952" s="24">
        <f t="shared" si="1038"/>
        <v>0</v>
      </c>
      <c r="Q1952" s="25">
        <f t="shared" si="1039"/>
        <v>0</v>
      </c>
      <c r="R1952" s="26">
        <f t="shared" si="1040"/>
        <v>0</v>
      </c>
      <c r="S1952" s="24" t="str">
        <f t="shared" si="1041"/>
        <v/>
      </c>
      <c r="T1952" s="24" t="str">
        <f t="shared" si="1042"/>
        <v/>
      </c>
      <c r="U1952" s="24" t="str">
        <f t="shared" si="1043"/>
        <v/>
      </c>
      <c r="V1952" s="24" t="str">
        <f t="shared" si="1044"/>
        <v/>
      </c>
      <c r="W1952" s="24" t="str">
        <f t="shared" si="1045"/>
        <v/>
      </c>
      <c r="X1952" s="24" t="str">
        <f t="shared" si="1046"/>
        <v/>
      </c>
      <c r="Y1952" s="24" t="str">
        <f t="shared" si="1047"/>
        <v/>
      </c>
      <c r="Z1952" s="24" t="str">
        <f t="shared" si="1048"/>
        <v/>
      </c>
      <c r="AA1952" s="24" t="b">
        <f t="shared" si="1049"/>
        <v>0</v>
      </c>
      <c r="AB1952" s="34" t="str">
        <f t="shared" si="1050"/>
        <v/>
      </c>
      <c r="AC1952" s="34">
        <f t="shared" si="1051"/>
        <v>0</v>
      </c>
      <c r="AD1952" s="34">
        <f t="shared" si="1052"/>
        <v>0</v>
      </c>
      <c r="AE1952" s="34" t="str">
        <f t="shared" si="1053"/>
        <v xml:space="preserve"> 0</v>
      </c>
      <c r="AF1952" s="34">
        <f t="shared" si="1054"/>
        <v>0</v>
      </c>
      <c r="AG1952" s="34">
        <f t="shared" si="1055"/>
        <v>0</v>
      </c>
      <c r="AH1952" s="34" t="str">
        <f t="shared" si="1056"/>
        <v/>
      </c>
      <c r="AI1952" s="172" t="str">
        <f>IF(AJ1952&lt;&gt;"",MAX(AI$3:AI1951)+1,"")</f>
        <v/>
      </c>
      <c r="AJ1952" s="172" t="str">
        <f t="shared" si="1057"/>
        <v/>
      </c>
      <c r="AK1952" s="172" t="str">
        <f t="shared" si="1058"/>
        <v/>
      </c>
      <c r="AL1952" s="172" t="str">
        <f t="shared" si="1059"/>
        <v/>
      </c>
      <c r="AM1952" s="172" t="str">
        <f>IF(AN1952&lt;&gt;"",MAX(AM$3:AM1951)+1,"")</f>
        <v/>
      </c>
      <c r="AN1952" s="172" t="str">
        <f t="shared" si="1060"/>
        <v/>
      </c>
      <c r="AO1952" s="172" t="str">
        <f t="shared" si="1061"/>
        <v/>
      </c>
      <c r="AP1952" s="172" t="str">
        <f t="shared" si="1062"/>
        <v/>
      </c>
      <c r="AQ1952" s="172" t="str">
        <f t="shared" si="1063"/>
        <v/>
      </c>
      <c r="AR1952" s="172" t="str">
        <f>Table1[[#This Row],[Sex ]]&amp;Table1[[#This Row],[Month]]</f>
        <v/>
      </c>
    </row>
    <row r="1953" spans="2:44" x14ac:dyDescent="0.3">
      <c r="B1953" s="14"/>
      <c r="C1953" s="14"/>
      <c r="D1953" s="14"/>
      <c r="E1953" s="14"/>
      <c r="F1953" s="14"/>
      <c r="G1953" s="14"/>
      <c r="H1953" s="14"/>
      <c r="I1953" s="14"/>
      <c r="J1953" s="14"/>
      <c r="K1953" s="14"/>
      <c r="L1953" s="14"/>
      <c r="M1953" s="24" t="str">
        <f t="shared" si="1035"/>
        <v/>
      </c>
      <c r="N1953" s="24" t="str">
        <f t="shared" si="1036"/>
        <v/>
      </c>
      <c r="O1953" s="24" t="str">
        <f t="shared" si="1037"/>
        <v xml:space="preserve"> </v>
      </c>
      <c r="P1953" s="24">
        <f t="shared" si="1038"/>
        <v>0</v>
      </c>
      <c r="Q1953" s="25">
        <f t="shared" si="1039"/>
        <v>0</v>
      </c>
      <c r="R1953" s="26">
        <f t="shared" si="1040"/>
        <v>0</v>
      </c>
      <c r="S1953" s="24" t="str">
        <f t="shared" si="1041"/>
        <v/>
      </c>
      <c r="T1953" s="24" t="str">
        <f t="shared" si="1042"/>
        <v/>
      </c>
      <c r="U1953" s="24" t="str">
        <f t="shared" si="1043"/>
        <v/>
      </c>
      <c r="V1953" s="24" t="str">
        <f t="shared" si="1044"/>
        <v/>
      </c>
      <c r="W1953" s="24" t="str">
        <f t="shared" si="1045"/>
        <v/>
      </c>
      <c r="X1953" s="24" t="str">
        <f t="shared" si="1046"/>
        <v/>
      </c>
      <c r="Y1953" s="24" t="str">
        <f t="shared" si="1047"/>
        <v/>
      </c>
      <c r="Z1953" s="24" t="str">
        <f t="shared" si="1048"/>
        <v/>
      </c>
      <c r="AA1953" s="24" t="b">
        <f t="shared" si="1049"/>
        <v>0</v>
      </c>
      <c r="AB1953" s="34" t="str">
        <f t="shared" si="1050"/>
        <v/>
      </c>
      <c r="AC1953" s="34">
        <f t="shared" si="1051"/>
        <v>0</v>
      </c>
      <c r="AD1953" s="34">
        <f t="shared" si="1052"/>
        <v>0</v>
      </c>
      <c r="AE1953" s="34" t="str">
        <f t="shared" si="1053"/>
        <v xml:space="preserve"> 0</v>
      </c>
      <c r="AF1953" s="34">
        <f t="shared" si="1054"/>
        <v>0</v>
      </c>
      <c r="AG1953" s="34">
        <f t="shared" si="1055"/>
        <v>0</v>
      </c>
      <c r="AH1953" s="34" t="str">
        <f t="shared" si="1056"/>
        <v/>
      </c>
      <c r="AI1953" s="172" t="str">
        <f>IF(AJ1953&lt;&gt;"",MAX(AI$3:AI1952)+1,"")</f>
        <v/>
      </c>
      <c r="AJ1953" s="172" t="str">
        <f t="shared" si="1057"/>
        <v/>
      </c>
      <c r="AK1953" s="172" t="str">
        <f t="shared" si="1058"/>
        <v/>
      </c>
      <c r="AL1953" s="172" t="str">
        <f t="shared" si="1059"/>
        <v/>
      </c>
      <c r="AM1953" s="172" t="str">
        <f>IF(AN1953&lt;&gt;"",MAX(AM$3:AM1952)+1,"")</f>
        <v/>
      </c>
      <c r="AN1953" s="172" t="str">
        <f t="shared" si="1060"/>
        <v/>
      </c>
      <c r="AO1953" s="172" t="str">
        <f t="shared" si="1061"/>
        <v/>
      </c>
      <c r="AP1953" s="172" t="str">
        <f t="shared" si="1062"/>
        <v/>
      </c>
      <c r="AQ1953" s="172" t="str">
        <f t="shared" si="1063"/>
        <v/>
      </c>
      <c r="AR1953" s="172" t="str">
        <f>Table1[[#This Row],[Sex ]]&amp;Table1[[#This Row],[Month]]</f>
        <v/>
      </c>
    </row>
    <row r="1954" spans="2:44" x14ac:dyDescent="0.3">
      <c r="B1954" s="14"/>
      <c r="C1954" s="14"/>
      <c r="D1954" s="14"/>
      <c r="E1954" s="14"/>
      <c r="F1954" s="14"/>
      <c r="G1954" s="14"/>
      <c r="H1954" s="14"/>
      <c r="I1954" s="14"/>
      <c r="J1954" s="14"/>
      <c r="K1954" s="14"/>
      <c r="L1954" s="14"/>
      <c r="M1954" s="24" t="str">
        <f t="shared" si="1035"/>
        <v/>
      </c>
      <c r="N1954" s="24" t="str">
        <f t="shared" si="1036"/>
        <v/>
      </c>
      <c r="O1954" s="24" t="str">
        <f t="shared" si="1037"/>
        <v xml:space="preserve"> </v>
      </c>
      <c r="P1954" s="24">
        <f t="shared" si="1038"/>
        <v>0</v>
      </c>
      <c r="Q1954" s="25">
        <f t="shared" si="1039"/>
        <v>0</v>
      </c>
      <c r="R1954" s="26">
        <f t="shared" si="1040"/>
        <v>0</v>
      </c>
      <c r="S1954" s="24" t="str">
        <f t="shared" si="1041"/>
        <v/>
      </c>
      <c r="T1954" s="24" t="str">
        <f t="shared" si="1042"/>
        <v/>
      </c>
      <c r="U1954" s="24" t="str">
        <f t="shared" si="1043"/>
        <v/>
      </c>
      <c r="V1954" s="24" t="str">
        <f t="shared" si="1044"/>
        <v/>
      </c>
      <c r="W1954" s="24" t="str">
        <f t="shared" si="1045"/>
        <v/>
      </c>
      <c r="X1954" s="24" t="str">
        <f t="shared" si="1046"/>
        <v/>
      </c>
      <c r="Y1954" s="24" t="str">
        <f t="shared" si="1047"/>
        <v/>
      </c>
      <c r="Z1954" s="24" t="str">
        <f t="shared" si="1048"/>
        <v/>
      </c>
      <c r="AA1954" s="24" t="b">
        <f t="shared" si="1049"/>
        <v>0</v>
      </c>
      <c r="AB1954" s="34" t="str">
        <f t="shared" si="1050"/>
        <v/>
      </c>
      <c r="AC1954" s="34">
        <f t="shared" si="1051"/>
        <v>0</v>
      </c>
      <c r="AD1954" s="34">
        <f t="shared" si="1052"/>
        <v>0</v>
      </c>
      <c r="AE1954" s="34" t="str">
        <f t="shared" si="1053"/>
        <v xml:space="preserve"> 0</v>
      </c>
      <c r="AF1954" s="34">
        <f t="shared" si="1054"/>
        <v>0</v>
      </c>
      <c r="AG1954" s="34">
        <f t="shared" si="1055"/>
        <v>0</v>
      </c>
      <c r="AH1954" s="34" t="str">
        <f t="shared" si="1056"/>
        <v/>
      </c>
      <c r="AI1954" s="172" t="str">
        <f>IF(AJ1954&lt;&gt;"",MAX(AI$3:AI1953)+1,"")</f>
        <v/>
      </c>
      <c r="AJ1954" s="172" t="str">
        <f t="shared" si="1057"/>
        <v/>
      </c>
      <c r="AK1954" s="172" t="str">
        <f t="shared" si="1058"/>
        <v/>
      </c>
      <c r="AL1954" s="172" t="str">
        <f t="shared" si="1059"/>
        <v/>
      </c>
      <c r="AM1954" s="172" t="str">
        <f>IF(AN1954&lt;&gt;"",MAX(AM$3:AM1953)+1,"")</f>
        <v/>
      </c>
      <c r="AN1954" s="172" t="str">
        <f t="shared" si="1060"/>
        <v/>
      </c>
      <c r="AO1954" s="172" t="str">
        <f t="shared" si="1061"/>
        <v/>
      </c>
      <c r="AP1954" s="172" t="str">
        <f t="shared" si="1062"/>
        <v/>
      </c>
      <c r="AQ1954" s="172" t="str">
        <f t="shared" si="1063"/>
        <v/>
      </c>
      <c r="AR1954" s="172" t="str">
        <f>Table1[[#This Row],[Sex ]]&amp;Table1[[#This Row],[Month]]</f>
        <v/>
      </c>
    </row>
    <row r="1955" spans="2:44" x14ac:dyDescent="0.3">
      <c r="B1955" s="14"/>
      <c r="C1955" s="14"/>
      <c r="D1955" s="14"/>
      <c r="E1955" s="14"/>
      <c r="F1955" s="14"/>
      <c r="G1955" s="14"/>
      <c r="H1955" s="14"/>
      <c r="I1955" s="14"/>
      <c r="J1955" s="14"/>
      <c r="K1955" s="14"/>
      <c r="L1955" s="14"/>
      <c r="M1955" s="24" t="str">
        <f t="shared" si="1035"/>
        <v/>
      </c>
      <c r="N1955" s="24" t="str">
        <f t="shared" si="1036"/>
        <v/>
      </c>
      <c r="O1955" s="24" t="str">
        <f t="shared" si="1037"/>
        <v xml:space="preserve"> </v>
      </c>
      <c r="P1955" s="24">
        <f t="shared" si="1038"/>
        <v>0</v>
      </c>
      <c r="Q1955" s="25">
        <f t="shared" si="1039"/>
        <v>0</v>
      </c>
      <c r="R1955" s="26">
        <f t="shared" si="1040"/>
        <v>0</v>
      </c>
      <c r="S1955" s="24" t="str">
        <f t="shared" si="1041"/>
        <v/>
      </c>
      <c r="T1955" s="24" t="str">
        <f t="shared" si="1042"/>
        <v/>
      </c>
      <c r="U1955" s="24" t="str">
        <f t="shared" si="1043"/>
        <v/>
      </c>
      <c r="V1955" s="24" t="str">
        <f t="shared" si="1044"/>
        <v/>
      </c>
      <c r="W1955" s="24" t="str">
        <f t="shared" si="1045"/>
        <v/>
      </c>
      <c r="X1955" s="24" t="str">
        <f t="shared" si="1046"/>
        <v/>
      </c>
      <c r="Y1955" s="24" t="str">
        <f t="shared" si="1047"/>
        <v/>
      </c>
      <c r="Z1955" s="24" t="str">
        <f t="shared" si="1048"/>
        <v/>
      </c>
      <c r="AA1955" s="24" t="b">
        <f t="shared" si="1049"/>
        <v>0</v>
      </c>
      <c r="AB1955" s="34" t="str">
        <f t="shared" si="1050"/>
        <v/>
      </c>
      <c r="AC1955" s="34">
        <f t="shared" si="1051"/>
        <v>0</v>
      </c>
      <c r="AD1955" s="34">
        <f t="shared" si="1052"/>
        <v>0</v>
      </c>
      <c r="AE1955" s="34" t="str">
        <f t="shared" si="1053"/>
        <v xml:space="preserve"> 0</v>
      </c>
      <c r="AF1955" s="34">
        <f t="shared" si="1054"/>
        <v>0</v>
      </c>
      <c r="AG1955" s="34">
        <f t="shared" si="1055"/>
        <v>0</v>
      </c>
      <c r="AH1955" s="34" t="str">
        <f t="shared" si="1056"/>
        <v/>
      </c>
      <c r="AI1955" s="172" t="str">
        <f>IF(AJ1955&lt;&gt;"",MAX(AI$3:AI1954)+1,"")</f>
        <v/>
      </c>
      <c r="AJ1955" s="172" t="str">
        <f t="shared" si="1057"/>
        <v/>
      </c>
      <c r="AK1955" s="172" t="str">
        <f t="shared" si="1058"/>
        <v/>
      </c>
      <c r="AL1955" s="172" t="str">
        <f t="shared" si="1059"/>
        <v/>
      </c>
      <c r="AM1955" s="172" t="str">
        <f>IF(AN1955&lt;&gt;"",MAX(AM$3:AM1954)+1,"")</f>
        <v/>
      </c>
      <c r="AN1955" s="172" t="str">
        <f t="shared" si="1060"/>
        <v/>
      </c>
      <c r="AO1955" s="172" t="str">
        <f t="shared" si="1061"/>
        <v/>
      </c>
      <c r="AP1955" s="172" t="str">
        <f t="shared" si="1062"/>
        <v/>
      </c>
      <c r="AQ1955" s="172" t="str">
        <f t="shared" si="1063"/>
        <v/>
      </c>
      <c r="AR1955" s="172" t="str">
        <f>Table1[[#This Row],[Sex ]]&amp;Table1[[#This Row],[Month]]</f>
        <v/>
      </c>
    </row>
    <row r="1956" spans="2:44" x14ac:dyDescent="0.3">
      <c r="B1956" s="14"/>
      <c r="C1956" s="14"/>
      <c r="D1956" s="14"/>
      <c r="E1956" s="14"/>
      <c r="F1956" s="14"/>
      <c r="G1956" s="14"/>
      <c r="H1956" s="14"/>
      <c r="I1956" s="14"/>
      <c r="J1956" s="14"/>
      <c r="K1956" s="14"/>
      <c r="L1956" s="14"/>
      <c r="M1956" s="24" t="str">
        <f t="shared" si="1035"/>
        <v/>
      </c>
      <c r="N1956" s="24" t="str">
        <f t="shared" si="1036"/>
        <v/>
      </c>
      <c r="O1956" s="24" t="str">
        <f t="shared" si="1037"/>
        <v xml:space="preserve"> </v>
      </c>
      <c r="P1956" s="24">
        <f t="shared" si="1038"/>
        <v>0</v>
      </c>
      <c r="Q1956" s="25">
        <f t="shared" si="1039"/>
        <v>0</v>
      </c>
      <c r="R1956" s="26">
        <f t="shared" si="1040"/>
        <v>0</v>
      </c>
      <c r="S1956" s="24" t="str">
        <f t="shared" si="1041"/>
        <v/>
      </c>
      <c r="T1956" s="24" t="str">
        <f t="shared" si="1042"/>
        <v/>
      </c>
      <c r="U1956" s="24" t="str">
        <f t="shared" si="1043"/>
        <v/>
      </c>
      <c r="V1956" s="24" t="str">
        <f t="shared" si="1044"/>
        <v/>
      </c>
      <c r="W1956" s="24" t="str">
        <f t="shared" si="1045"/>
        <v/>
      </c>
      <c r="X1956" s="24" t="str">
        <f t="shared" si="1046"/>
        <v/>
      </c>
      <c r="Y1956" s="24" t="str">
        <f t="shared" si="1047"/>
        <v/>
      </c>
      <c r="Z1956" s="24" t="str">
        <f t="shared" si="1048"/>
        <v/>
      </c>
      <c r="AA1956" s="24" t="b">
        <f t="shared" si="1049"/>
        <v>0</v>
      </c>
      <c r="AB1956" s="34" t="str">
        <f t="shared" si="1050"/>
        <v/>
      </c>
      <c r="AC1956" s="34">
        <f t="shared" si="1051"/>
        <v>0</v>
      </c>
      <c r="AD1956" s="34">
        <f t="shared" si="1052"/>
        <v>0</v>
      </c>
      <c r="AE1956" s="34" t="str">
        <f t="shared" si="1053"/>
        <v xml:space="preserve"> 0</v>
      </c>
      <c r="AF1956" s="34">
        <f t="shared" si="1054"/>
        <v>0</v>
      </c>
      <c r="AG1956" s="34">
        <f t="shared" si="1055"/>
        <v>0</v>
      </c>
      <c r="AH1956" s="34" t="str">
        <f t="shared" si="1056"/>
        <v/>
      </c>
      <c r="AI1956" s="172" t="str">
        <f>IF(AJ1956&lt;&gt;"",MAX(AI$3:AI1955)+1,"")</f>
        <v/>
      </c>
      <c r="AJ1956" s="172" t="str">
        <f t="shared" si="1057"/>
        <v/>
      </c>
      <c r="AK1956" s="172" t="str">
        <f t="shared" si="1058"/>
        <v/>
      </c>
      <c r="AL1956" s="172" t="str">
        <f t="shared" si="1059"/>
        <v/>
      </c>
      <c r="AM1956" s="172" t="str">
        <f>IF(AN1956&lt;&gt;"",MAX(AM$3:AM1955)+1,"")</f>
        <v/>
      </c>
      <c r="AN1956" s="172" t="str">
        <f t="shared" si="1060"/>
        <v/>
      </c>
      <c r="AO1956" s="172" t="str">
        <f t="shared" si="1061"/>
        <v/>
      </c>
      <c r="AP1956" s="172" t="str">
        <f t="shared" si="1062"/>
        <v/>
      </c>
      <c r="AQ1956" s="172" t="str">
        <f t="shared" si="1063"/>
        <v/>
      </c>
      <c r="AR1956" s="172" t="str">
        <f>Table1[[#This Row],[Sex ]]&amp;Table1[[#This Row],[Month]]</f>
        <v/>
      </c>
    </row>
    <row r="1957" spans="2:44" x14ac:dyDescent="0.3">
      <c r="B1957" s="14"/>
      <c r="C1957" s="14"/>
      <c r="D1957" s="14"/>
      <c r="E1957" s="14"/>
      <c r="F1957" s="14"/>
      <c r="G1957" s="14"/>
      <c r="H1957" s="14"/>
      <c r="I1957" s="14"/>
      <c r="J1957" s="14"/>
      <c r="K1957" s="14"/>
      <c r="L1957" s="14"/>
      <c r="M1957" s="24" t="str">
        <f t="shared" si="1035"/>
        <v/>
      </c>
      <c r="N1957" s="24" t="str">
        <f t="shared" si="1036"/>
        <v/>
      </c>
      <c r="O1957" s="24" t="str">
        <f t="shared" si="1037"/>
        <v xml:space="preserve"> </v>
      </c>
      <c r="P1957" s="24">
        <f t="shared" si="1038"/>
        <v>0</v>
      </c>
      <c r="Q1957" s="25">
        <f t="shared" si="1039"/>
        <v>0</v>
      </c>
      <c r="R1957" s="26">
        <f t="shared" si="1040"/>
        <v>0</v>
      </c>
      <c r="S1957" s="24" t="str">
        <f t="shared" si="1041"/>
        <v/>
      </c>
      <c r="T1957" s="24" t="str">
        <f t="shared" si="1042"/>
        <v/>
      </c>
      <c r="U1957" s="24" t="str">
        <f t="shared" si="1043"/>
        <v/>
      </c>
      <c r="V1957" s="24" t="str">
        <f t="shared" si="1044"/>
        <v/>
      </c>
      <c r="W1957" s="24" t="str">
        <f t="shared" si="1045"/>
        <v/>
      </c>
      <c r="X1957" s="24" t="str">
        <f t="shared" si="1046"/>
        <v/>
      </c>
      <c r="Y1957" s="24" t="str">
        <f t="shared" si="1047"/>
        <v/>
      </c>
      <c r="Z1957" s="24" t="str">
        <f t="shared" si="1048"/>
        <v/>
      </c>
      <c r="AA1957" s="24" t="b">
        <f t="shared" si="1049"/>
        <v>0</v>
      </c>
      <c r="AB1957" s="34" t="str">
        <f t="shared" si="1050"/>
        <v/>
      </c>
      <c r="AC1957" s="34">
        <f t="shared" si="1051"/>
        <v>0</v>
      </c>
      <c r="AD1957" s="34">
        <f t="shared" si="1052"/>
        <v>0</v>
      </c>
      <c r="AE1957" s="34" t="str">
        <f t="shared" si="1053"/>
        <v xml:space="preserve"> 0</v>
      </c>
      <c r="AF1957" s="34">
        <f t="shared" si="1054"/>
        <v>0</v>
      </c>
      <c r="AG1957" s="34">
        <f t="shared" si="1055"/>
        <v>0</v>
      </c>
      <c r="AH1957" s="34" t="str">
        <f t="shared" si="1056"/>
        <v/>
      </c>
      <c r="AI1957" s="172" t="str">
        <f>IF(AJ1957&lt;&gt;"",MAX(AI$3:AI1956)+1,"")</f>
        <v/>
      </c>
      <c r="AJ1957" s="172" t="str">
        <f t="shared" si="1057"/>
        <v/>
      </c>
      <c r="AK1957" s="172" t="str">
        <f t="shared" si="1058"/>
        <v/>
      </c>
      <c r="AL1957" s="172" t="str">
        <f t="shared" si="1059"/>
        <v/>
      </c>
      <c r="AM1957" s="172" t="str">
        <f>IF(AN1957&lt;&gt;"",MAX(AM$3:AM1956)+1,"")</f>
        <v/>
      </c>
      <c r="AN1957" s="172" t="str">
        <f t="shared" si="1060"/>
        <v/>
      </c>
      <c r="AO1957" s="172" t="str">
        <f t="shared" si="1061"/>
        <v/>
      </c>
      <c r="AP1957" s="172" t="str">
        <f t="shared" si="1062"/>
        <v/>
      </c>
      <c r="AQ1957" s="172" t="str">
        <f t="shared" si="1063"/>
        <v/>
      </c>
      <c r="AR1957" s="172" t="str">
        <f>Table1[[#This Row],[Sex ]]&amp;Table1[[#This Row],[Month]]</f>
        <v/>
      </c>
    </row>
    <row r="1958" spans="2:44" x14ac:dyDescent="0.3">
      <c r="B1958" s="14"/>
      <c r="C1958" s="14"/>
      <c r="D1958" s="14"/>
      <c r="E1958" s="14"/>
      <c r="F1958" s="14"/>
      <c r="G1958" s="14"/>
      <c r="H1958" s="14"/>
      <c r="I1958" s="14"/>
      <c r="J1958" s="14"/>
      <c r="K1958" s="14"/>
      <c r="L1958" s="14"/>
      <c r="M1958" s="24" t="str">
        <f t="shared" si="1035"/>
        <v/>
      </c>
      <c r="N1958" s="24" t="str">
        <f t="shared" si="1036"/>
        <v/>
      </c>
      <c r="O1958" s="24" t="str">
        <f t="shared" si="1037"/>
        <v xml:space="preserve"> </v>
      </c>
      <c r="P1958" s="24">
        <f t="shared" si="1038"/>
        <v>0</v>
      </c>
      <c r="Q1958" s="25">
        <f t="shared" si="1039"/>
        <v>0</v>
      </c>
      <c r="R1958" s="26">
        <f t="shared" si="1040"/>
        <v>0</v>
      </c>
      <c r="S1958" s="24" t="str">
        <f t="shared" si="1041"/>
        <v/>
      </c>
      <c r="T1958" s="24" t="str">
        <f t="shared" si="1042"/>
        <v/>
      </c>
      <c r="U1958" s="24" t="str">
        <f t="shared" si="1043"/>
        <v/>
      </c>
      <c r="V1958" s="24" t="str">
        <f t="shared" si="1044"/>
        <v/>
      </c>
      <c r="W1958" s="24" t="str">
        <f t="shared" si="1045"/>
        <v/>
      </c>
      <c r="X1958" s="24" t="str">
        <f t="shared" si="1046"/>
        <v/>
      </c>
      <c r="Y1958" s="24" t="str">
        <f t="shared" si="1047"/>
        <v/>
      </c>
      <c r="Z1958" s="24" t="str">
        <f t="shared" si="1048"/>
        <v/>
      </c>
      <c r="AA1958" s="24" t="b">
        <f t="shared" si="1049"/>
        <v>0</v>
      </c>
      <c r="AB1958" s="34" t="str">
        <f t="shared" si="1050"/>
        <v/>
      </c>
      <c r="AC1958" s="34">
        <f t="shared" si="1051"/>
        <v>0</v>
      </c>
      <c r="AD1958" s="34">
        <f t="shared" si="1052"/>
        <v>0</v>
      </c>
      <c r="AE1958" s="34" t="str">
        <f t="shared" si="1053"/>
        <v xml:space="preserve"> 0</v>
      </c>
      <c r="AF1958" s="34">
        <f t="shared" si="1054"/>
        <v>0</v>
      </c>
      <c r="AG1958" s="34">
        <f t="shared" si="1055"/>
        <v>0</v>
      </c>
      <c r="AH1958" s="34" t="str">
        <f t="shared" si="1056"/>
        <v/>
      </c>
      <c r="AI1958" s="172" t="str">
        <f>IF(AJ1958&lt;&gt;"",MAX(AI$3:AI1957)+1,"")</f>
        <v/>
      </c>
      <c r="AJ1958" s="172" t="str">
        <f t="shared" si="1057"/>
        <v/>
      </c>
      <c r="AK1958" s="172" t="str">
        <f t="shared" si="1058"/>
        <v/>
      </c>
      <c r="AL1958" s="172" t="str">
        <f t="shared" si="1059"/>
        <v/>
      </c>
      <c r="AM1958" s="172" t="str">
        <f>IF(AN1958&lt;&gt;"",MAX(AM$3:AM1957)+1,"")</f>
        <v/>
      </c>
      <c r="AN1958" s="172" t="str">
        <f t="shared" si="1060"/>
        <v/>
      </c>
      <c r="AO1958" s="172" t="str">
        <f t="shared" si="1061"/>
        <v/>
      </c>
      <c r="AP1958" s="172" t="str">
        <f t="shared" si="1062"/>
        <v/>
      </c>
      <c r="AQ1958" s="172" t="str">
        <f t="shared" si="1063"/>
        <v/>
      </c>
      <c r="AR1958" s="172" t="str">
        <f>Table1[[#This Row],[Sex ]]&amp;Table1[[#This Row],[Month]]</f>
        <v/>
      </c>
    </row>
    <row r="1959" spans="2:44" x14ac:dyDescent="0.3">
      <c r="B1959" s="14"/>
      <c r="C1959" s="14"/>
      <c r="D1959" s="14"/>
      <c r="E1959" s="14"/>
      <c r="F1959" s="14"/>
      <c r="G1959" s="14"/>
      <c r="H1959" s="14"/>
      <c r="I1959" s="14"/>
      <c r="J1959" s="14"/>
      <c r="K1959" s="14"/>
      <c r="L1959" s="14"/>
      <c r="M1959" s="24" t="str">
        <f t="shared" si="1035"/>
        <v/>
      </c>
      <c r="N1959" s="24" t="str">
        <f t="shared" si="1036"/>
        <v/>
      </c>
      <c r="O1959" s="24" t="str">
        <f t="shared" si="1037"/>
        <v xml:space="preserve"> </v>
      </c>
      <c r="P1959" s="24">
        <f t="shared" si="1038"/>
        <v>0</v>
      </c>
      <c r="Q1959" s="25">
        <f t="shared" si="1039"/>
        <v>0</v>
      </c>
      <c r="R1959" s="26">
        <f t="shared" si="1040"/>
        <v>0</v>
      </c>
      <c r="S1959" s="24" t="str">
        <f t="shared" si="1041"/>
        <v/>
      </c>
      <c r="T1959" s="24" t="str">
        <f t="shared" si="1042"/>
        <v/>
      </c>
      <c r="U1959" s="24" t="str">
        <f t="shared" si="1043"/>
        <v/>
      </c>
      <c r="V1959" s="24" t="str">
        <f t="shared" si="1044"/>
        <v/>
      </c>
      <c r="W1959" s="24" t="str">
        <f t="shared" si="1045"/>
        <v/>
      </c>
      <c r="X1959" s="24" t="str">
        <f t="shared" si="1046"/>
        <v/>
      </c>
      <c r="Y1959" s="24" t="str">
        <f t="shared" si="1047"/>
        <v/>
      </c>
      <c r="Z1959" s="24" t="str">
        <f t="shared" si="1048"/>
        <v/>
      </c>
      <c r="AA1959" s="24" t="b">
        <f t="shared" si="1049"/>
        <v>0</v>
      </c>
      <c r="AB1959" s="34" t="str">
        <f t="shared" si="1050"/>
        <v/>
      </c>
      <c r="AC1959" s="34">
        <f t="shared" si="1051"/>
        <v>0</v>
      </c>
      <c r="AD1959" s="34">
        <f t="shared" si="1052"/>
        <v>0</v>
      </c>
      <c r="AE1959" s="34" t="str">
        <f t="shared" si="1053"/>
        <v xml:space="preserve"> 0</v>
      </c>
      <c r="AF1959" s="34">
        <f t="shared" si="1054"/>
        <v>0</v>
      </c>
      <c r="AG1959" s="34">
        <f t="shared" si="1055"/>
        <v>0</v>
      </c>
      <c r="AH1959" s="34" t="str">
        <f t="shared" si="1056"/>
        <v/>
      </c>
      <c r="AI1959" s="172" t="str">
        <f>IF(AJ1959&lt;&gt;"",MAX(AI$3:AI1958)+1,"")</f>
        <v/>
      </c>
      <c r="AJ1959" s="172" t="str">
        <f t="shared" si="1057"/>
        <v/>
      </c>
      <c r="AK1959" s="172" t="str">
        <f t="shared" si="1058"/>
        <v/>
      </c>
      <c r="AL1959" s="172" t="str">
        <f t="shared" si="1059"/>
        <v/>
      </c>
      <c r="AM1959" s="172" t="str">
        <f>IF(AN1959&lt;&gt;"",MAX(AM$3:AM1958)+1,"")</f>
        <v/>
      </c>
      <c r="AN1959" s="172" t="str">
        <f t="shared" si="1060"/>
        <v/>
      </c>
      <c r="AO1959" s="172" t="str">
        <f t="shared" si="1061"/>
        <v/>
      </c>
      <c r="AP1959" s="172" t="str">
        <f t="shared" si="1062"/>
        <v/>
      </c>
      <c r="AQ1959" s="172" t="str">
        <f t="shared" si="1063"/>
        <v/>
      </c>
      <c r="AR1959" s="172" t="str">
        <f>Table1[[#This Row],[Sex ]]&amp;Table1[[#This Row],[Month]]</f>
        <v/>
      </c>
    </row>
    <row r="1960" spans="2:44" x14ac:dyDescent="0.3">
      <c r="B1960" s="14"/>
      <c r="C1960" s="14"/>
      <c r="D1960" s="14"/>
      <c r="E1960" s="14"/>
      <c r="F1960" s="14"/>
      <c r="G1960" s="14"/>
      <c r="H1960" s="14"/>
      <c r="I1960" s="14"/>
      <c r="J1960" s="14"/>
      <c r="K1960" s="14"/>
      <c r="L1960" s="14"/>
      <c r="M1960" s="24" t="str">
        <f t="shared" si="1035"/>
        <v/>
      </c>
      <c r="N1960" s="24" t="str">
        <f t="shared" si="1036"/>
        <v/>
      </c>
      <c r="O1960" s="24" t="str">
        <f t="shared" si="1037"/>
        <v xml:space="preserve"> </v>
      </c>
      <c r="P1960" s="24">
        <f t="shared" si="1038"/>
        <v>0</v>
      </c>
      <c r="Q1960" s="25">
        <f t="shared" si="1039"/>
        <v>0</v>
      </c>
      <c r="R1960" s="26">
        <f t="shared" si="1040"/>
        <v>0</v>
      </c>
      <c r="S1960" s="24" t="str">
        <f t="shared" si="1041"/>
        <v/>
      </c>
      <c r="T1960" s="24" t="str">
        <f t="shared" si="1042"/>
        <v/>
      </c>
      <c r="U1960" s="24" t="str">
        <f t="shared" si="1043"/>
        <v/>
      </c>
      <c r="V1960" s="24" t="str">
        <f t="shared" si="1044"/>
        <v/>
      </c>
      <c r="W1960" s="24" t="str">
        <f t="shared" si="1045"/>
        <v/>
      </c>
      <c r="X1960" s="24" t="str">
        <f t="shared" si="1046"/>
        <v/>
      </c>
      <c r="Y1960" s="24" t="str">
        <f t="shared" si="1047"/>
        <v/>
      </c>
      <c r="Z1960" s="24" t="str">
        <f t="shared" si="1048"/>
        <v/>
      </c>
      <c r="AA1960" s="24" t="b">
        <f t="shared" si="1049"/>
        <v>0</v>
      </c>
      <c r="AB1960" s="34" t="str">
        <f t="shared" si="1050"/>
        <v/>
      </c>
      <c r="AC1960" s="34">
        <f t="shared" si="1051"/>
        <v>0</v>
      </c>
      <c r="AD1960" s="34">
        <f t="shared" si="1052"/>
        <v>0</v>
      </c>
      <c r="AE1960" s="34" t="str">
        <f t="shared" si="1053"/>
        <v xml:space="preserve"> 0</v>
      </c>
      <c r="AF1960" s="34">
        <f t="shared" si="1054"/>
        <v>0</v>
      </c>
      <c r="AG1960" s="34">
        <f t="shared" si="1055"/>
        <v>0</v>
      </c>
      <c r="AH1960" s="34" t="str">
        <f t="shared" si="1056"/>
        <v/>
      </c>
      <c r="AI1960" s="172" t="str">
        <f>IF(AJ1960&lt;&gt;"",MAX(AI$3:AI1959)+1,"")</f>
        <v/>
      </c>
      <c r="AJ1960" s="172" t="str">
        <f t="shared" si="1057"/>
        <v/>
      </c>
      <c r="AK1960" s="172" t="str">
        <f t="shared" si="1058"/>
        <v/>
      </c>
      <c r="AL1960" s="172" t="str">
        <f t="shared" si="1059"/>
        <v/>
      </c>
      <c r="AM1960" s="172" t="str">
        <f>IF(AN1960&lt;&gt;"",MAX(AM$3:AM1959)+1,"")</f>
        <v/>
      </c>
      <c r="AN1960" s="172" t="str">
        <f t="shared" si="1060"/>
        <v/>
      </c>
      <c r="AO1960" s="172" t="str">
        <f t="shared" si="1061"/>
        <v/>
      </c>
      <c r="AP1960" s="172" t="str">
        <f t="shared" si="1062"/>
        <v/>
      </c>
      <c r="AQ1960" s="172" t="str">
        <f t="shared" si="1063"/>
        <v/>
      </c>
      <c r="AR1960" s="172" t="str">
        <f>Table1[[#This Row],[Sex ]]&amp;Table1[[#This Row],[Month]]</f>
        <v/>
      </c>
    </row>
    <row r="1961" spans="2:44" x14ac:dyDescent="0.3">
      <c r="B1961" s="14"/>
      <c r="C1961" s="14"/>
      <c r="D1961" s="14"/>
      <c r="E1961" s="14"/>
      <c r="F1961" s="14"/>
      <c r="G1961" s="14"/>
      <c r="H1961" s="14"/>
      <c r="I1961" s="14"/>
      <c r="J1961" s="14"/>
      <c r="K1961" s="14"/>
      <c r="L1961" s="14"/>
      <c r="M1961" s="24" t="str">
        <f t="shared" si="1035"/>
        <v/>
      </c>
      <c r="N1961" s="24" t="str">
        <f t="shared" si="1036"/>
        <v/>
      </c>
      <c r="O1961" s="24" t="str">
        <f t="shared" si="1037"/>
        <v xml:space="preserve"> </v>
      </c>
      <c r="P1961" s="24">
        <f t="shared" si="1038"/>
        <v>0</v>
      </c>
      <c r="Q1961" s="25">
        <f t="shared" si="1039"/>
        <v>0</v>
      </c>
      <c r="R1961" s="26">
        <f t="shared" si="1040"/>
        <v>0</v>
      </c>
      <c r="S1961" s="24" t="str">
        <f t="shared" si="1041"/>
        <v/>
      </c>
      <c r="T1961" s="24" t="str">
        <f t="shared" si="1042"/>
        <v/>
      </c>
      <c r="U1961" s="24" t="str">
        <f t="shared" si="1043"/>
        <v/>
      </c>
      <c r="V1961" s="24" t="str">
        <f t="shared" si="1044"/>
        <v/>
      </c>
      <c r="W1961" s="24" t="str">
        <f t="shared" si="1045"/>
        <v/>
      </c>
      <c r="X1961" s="24" t="str">
        <f t="shared" si="1046"/>
        <v/>
      </c>
      <c r="Y1961" s="24" t="str">
        <f t="shared" si="1047"/>
        <v/>
      </c>
      <c r="Z1961" s="24" t="str">
        <f t="shared" si="1048"/>
        <v/>
      </c>
      <c r="AA1961" s="24" t="b">
        <f t="shared" si="1049"/>
        <v>0</v>
      </c>
      <c r="AB1961" s="34" t="str">
        <f t="shared" si="1050"/>
        <v/>
      </c>
      <c r="AC1961" s="34">
        <f t="shared" si="1051"/>
        <v>0</v>
      </c>
      <c r="AD1961" s="34">
        <f t="shared" si="1052"/>
        <v>0</v>
      </c>
      <c r="AE1961" s="34" t="str">
        <f t="shared" si="1053"/>
        <v xml:space="preserve"> 0</v>
      </c>
      <c r="AF1961" s="34">
        <f t="shared" si="1054"/>
        <v>0</v>
      </c>
      <c r="AG1961" s="34">
        <f t="shared" si="1055"/>
        <v>0</v>
      </c>
      <c r="AH1961" s="34" t="str">
        <f t="shared" si="1056"/>
        <v/>
      </c>
      <c r="AI1961" s="172" t="str">
        <f>IF(AJ1961&lt;&gt;"",MAX(AI$3:AI1960)+1,"")</f>
        <v/>
      </c>
      <c r="AJ1961" s="172" t="str">
        <f t="shared" si="1057"/>
        <v/>
      </c>
      <c r="AK1961" s="172" t="str">
        <f t="shared" si="1058"/>
        <v/>
      </c>
      <c r="AL1961" s="172" t="str">
        <f t="shared" si="1059"/>
        <v/>
      </c>
      <c r="AM1961" s="172" t="str">
        <f>IF(AN1961&lt;&gt;"",MAX(AM$3:AM1960)+1,"")</f>
        <v/>
      </c>
      <c r="AN1961" s="172" t="str">
        <f t="shared" si="1060"/>
        <v/>
      </c>
      <c r="AO1961" s="172" t="str">
        <f t="shared" si="1061"/>
        <v/>
      </c>
      <c r="AP1961" s="172" t="str">
        <f t="shared" si="1062"/>
        <v/>
      </c>
      <c r="AQ1961" s="172" t="str">
        <f t="shared" si="1063"/>
        <v/>
      </c>
      <c r="AR1961" s="172" t="str">
        <f>Table1[[#This Row],[Sex ]]&amp;Table1[[#This Row],[Month]]</f>
        <v/>
      </c>
    </row>
    <row r="1962" spans="2:44" x14ac:dyDescent="0.3">
      <c r="B1962" s="14"/>
      <c r="C1962" s="14"/>
      <c r="D1962" s="14"/>
      <c r="E1962" s="14"/>
      <c r="F1962" s="14"/>
      <c r="G1962" s="14"/>
      <c r="H1962" s="14"/>
      <c r="I1962" s="14"/>
      <c r="J1962" s="14"/>
      <c r="K1962" s="14"/>
      <c r="L1962" s="14"/>
      <c r="M1962" s="24" t="str">
        <f t="shared" si="1035"/>
        <v/>
      </c>
      <c r="N1962" s="24" t="str">
        <f t="shared" si="1036"/>
        <v/>
      </c>
      <c r="O1962" s="24" t="str">
        <f t="shared" si="1037"/>
        <v xml:space="preserve"> </v>
      </c>
      <c r="P1962" s="24">
        <f t="shared" si="1038"/>
        <v>0</v>
      </c>
      <c r="Q1962" s="25">
        <f t="shared" si="1039"/>
        <v>0</v>
      </c>
      <c r="R1962" s="26">
        <f t="shared" si="1040"/>
        <v>0</v>
      </c>
      <c r="S1962" s="24" t="str">
        <f t="shared" si="1041"/>
        <v/>
      </c>
      <c r="T1962" s="24" t="str">
        <f t="shared" si="1042"/>
        <v/>
      </c>
      <c r="U1962" s="24" t="str">
        <f t="shared" si="1043"/>
        <v/>
      </c>
      <c r="V1962" s="24" t="str">
        <f t="shared" si="1044"/>
        <v/>
      </c>
      <c r="W1962" s="24" t="str">
        <f t="shared" si="1045"/>
        <v/>
      </c>
      <c r="X1962" s="24" t="str">
        <f t="shared" si="1046"/>
        <v/>
      </c>
      <c r="Y1962" s="24" t="str">
        <f t="shared" si="1047"/>
        <v/>
      </c>
      <c r="Z1962" s="24" t="str">
        <f t="shared" si="1048"/>
        <v/>
      </c>
      <c r="AA1962" s="24" t="b">
        <f t="shared" si="1049"/>
        <v>0</v>
      </c>
      <c r="AB1962" s="34" t="str">
        <f t="shared" si="1050"/>
        <v/>
      </c>
      <c r="AC1962" s="34">
        <f t="shared" si="1051"/>
        <v>0</v>
      </c>
      <c r="AD1962" s="34">
        <f t="shared" si="1052"/>
        <v>0</v>
      </c>
      <c r="AE1962" s="34" t="str">
        <f t="shared" si="1053"/>
        <v xml:space="preserve"> 0</v>
      </c>
      <c r="AF1962" s="34">
        <f t="shared" si="1054"/>
        <v>0</v>
      </c>
      <c r="AG1962" s="34">
        <f t="shared" si="1055"/>
        <v>0</v>
      </c>
      <c r="AH1962" s="34" t="str">
        <f t="shared" si="1056"/>
        <v/>
      </c>
      <c r="AI1962" s="172" t="str">
        <f>IF(AJ1962&lt;&gt;"",MAX(AI$3:AI1961)+1,"")</f>
        <v/>
      </c>
      <c r="AJ1962" s="172" t="str">
        <f t="shared" si="1057"/>
        <v/>
      </c>
      <c r="AK1962" s="172" t="str">
        <f t="shared" si="1058"/>
        <v/>
      </c>
      <c r="AL1962" s="172" t="str">
        <f t="shared" si="1059"/>
        <v/>
      </c>
      <c r="AM1962" s="172" t="str">
        <f>IF(AN1962&lt;&gt;"",MAX(AM$3:AM1961)+1,"")</f>
        <v/>
      </c>
      <c r="AN1962" s="172" t="str">
        <f t="shared" si="1060"/>
        <v/>
      </c>
      <c r="AO1962" s="172" t="str">
        <f t="shared" si="1061"/>
        <v/>
      </c>
      <c r="AP1962" s="172" t="str">
        <f t="shared" si="1062"/>
        <v/>
      </c>
      <c r="AQ1962" s="172" t="str">
        <f t="shared" si="1063"/>
        <v/>
      </c>
      <c r="AR1962" s="172" t="str">
        <f>Table1[[#This Row],[Sex ]]&amp;Table1[[#This Row],[Month]]</f>
        <v/>
      </c>
    </row>
    <row r="1963" spans="2:44" x14ac:dyDescent="0.3">
      <c r="B1963" s="14"/>
      <c r="C1963" s="14"/>
      <c r="D1963" s="14"/>
      <c r="E1963" s="14"/>
      <c r="F1963" s="14"/>
      <c r="G1963" s="14"/>
      <c r="H1963" s="14"/>
      <c r="I1963" s="14"/>
      <c r="J1963" s="14"/>
      <c r="K1963" s="14"/>
      <c r="L1963" s="14"/>
      <c r="M1963" s="24" t="str">
        <f t="shared" ref="M1963:M2026" si="1064">IF(I3963&lt;&gt;"",IF(SUM(I3963:I3963)&lt;99,IF(I3963=J3963,I3963,""),""),"")</f>
        <v/>
      </c>
      <c r="N1963" s="24" t="str">
        <f t="shared" ref="N1963:N2026" si="1065">IF(H3963&lt;&gt;"",IF(H3963&lt;4,1,IF(H3963&lt;7,2,IF(H3963&lt;10,3,4))),"")</f>
        <v/>
      </c>
      <c r="O1963" s="24" t="str">
        <f t="shared" ref="O1963:O2026" si="1066">IF(SUM(I3963:I3963)&lt;99,J3963&amp;" "&amp;I3963,99&amp;" "&amp;99)</f>
        <v xml:space="preserve"> </v>
      </c>
      <c r="P1963" s="24">
        <f t="shared" ref="P1963:P2026" si="1067">(J3963+I3963)/2</f>
        <v>0</v>
      </c>
      <c r="Q1963" s="25">
        <f t="shared" ref="Q1963:Q2026" si="1068">IF(SUM(I3963:J3963)&lt;99,(I3963-P1963)^2+(J3963-P1963)^2,0)</f>
        <v>0</v>
      </c>
      <c r="R1963" s="26">
        <f t="shared" ref="R1963:R2026" si="1069">IF(SUM(I3963:I3963)&lt;99,IF(J3963=0,IF(I3963=0,0,((Q1963)^0.5)/P1963),((Q1963)^0.5)/P1963),"")</f>
        <v>0</v>
      </c>
      <c r="S1963" s="24" t="str">
        <f t="shared" ref="S1963:S2026" si="1070">IF(SUM(I3963+J3963)&lt;98,IF(I3963&lt;&gt;"",H3963,""),"")</f>
        <v/>
      </c>
      <c r="T1963" s="24" t="str">
        <f t="shared" ref="T1963:T2026" si="1071">IF(SUM(I3963+J3963)&lt;98,IF(J3963&lt;&gt;"",H3963,""),"")</f>
        <v/>
      </c>
      <c r="U1963" s="24" t="str">
        <f t="shared" ref="U1963:U2026" si="1072">IF(SUM(I3963+J3963)&lt;99,IF(K3963&lt;&gt;"",H3963,""),"")</f>
        <v/>
      </c>
      <c r="V1963" s="24" t="str">
        <f t="shared" ref="V1963:V2026" si="1073">IF(J3963&lt;99,IF(M1963&lt;&gt;"",L3963,""),"")</f>
        <v/>
      </c>
      <c r="W1963" s="24" t="str">
        <f t="shared" ref="W1963:W2026" si="1074">IF(J3963&gt;98,99,IF(K3963&gt;98,99,IF(K3963+J3963=198,99,IF(K3963&lt;&gt;"",ABS(J3963-K3963),""))))</f>
        <v/>
      </c>
      <c r="X1963" s="24" t="str">
        <f t="shared" ref="X1963:X2026" si="1075">IF(I3963&lt;&gt;0,IF(I3963-J3963&lt;&gt;0,"",H3963),"")</f>
        <v/>
      </c>
      <c r="Y1963" s="24" t="str">
        <f t="shared" ref="Y1963:Y2026" si="1076">IF(J3963&lt;&gt;"",H3963,"")</f>
        <v/>
      </c>
      <c r="Z1963" s="24" t="str">
        <f t="shared" ref="Z1963:Z2026" si="1077">IF(SUM(I3963+J3963)&lt;98,IF(I3963&lt;&gt;"",G3963,""),"")</f>
        <v/>
      </c>
      <c r="AA1963" s="24" t="b">
        <f t="shared" ref="AA1963:AA2026" si="1078">IF(I3963&lt;&gt;"",IF(SUM(I3963:J3963)&gt;98,"",IF(I3963-J3963=0,G3963,"")))</f>
        <v>0</v>
      </c>
      <c r="AB1963" s="34" t="str">
        <f t="shared" ref="AB1963:AB2026" si="1079">IF(SUM(I3963:J3963)&gt;98,G3963,"")</f>
        <v/>
      </c>
      <c r="AC1963" s="34">
        <f t="shared" ref="AC1963:AC2026" si="1080">IF(SUM(I3963+J3963)&lt;99,L3963,"")</f>
        <v>0</v>
      </c>
      <c r="AD1963" s="34">
        <f t="shared" ref="AD1963:AD2026" si="1081">IF(AA1963&lt;&gt;"",AC1963,"")</f>
        <v>0</v>
      </c>
      <c r="AE1963" s="34" t="str">
        <f t="shared" ref="AE1963:AE2026" si="1082">H3963&amp;" "&amp;I3963-J3963</f>
        <v xml:space="preserve"> 0</v>
      </c>
      <c r="AF1963" s="34">
        <f t="shared" ref="AF1963:AF2026" si="1083">IF(SUM(I3963+J3963)&lt;99,J3963,"")</f>
        <v>0</v>
      </c>
      <c r="AG1963" s="34">
        <f t="shared" ref="AG1963:AG2026" si="1084">IF(AF1963&lt;&gt;"",I3963,"")</f>
        <v>0</v>
      </c>
      <c r="AH1963" s="34" t="str">
        <f t="shared" ref="AH1963:AH2026" si="1085">IF(I3963&lt;&gt;"",IF((I3963+J3963)&gt;98,"",I3963-J3963),"")</f>
        <v/>
      </c>
      <c r="AI1963" s="172" t="str">
        <f>IF(AJ1963&lt;&gt;"",MAX(AI$3:AI1962)+1,"")</f>
        <v/>
      </c>
      <c r="AJ1963" s="172" t="str">
        <f t="shared" ref="AJ1963:AJ2026" si="1086">IF(SUM(I3963:J3963)&lt;98,IF(G3963="F",G3963,""),"")</f>
        <v/>
      </c>
      <c r="AK1963" s="172" t="str">
        <f t="shared" ref="AK1963:AK2026" si="1087">IF(AJ1963&lt;&gt;"",F3963,"")</f>
        <v/>
      </c>
      <c r="AL1963" s="172" t="str">
        <f t="shared" ref="AL1963:AL2026" si="1088">IF(AK1963&lt;&gt;"",J3963,"")</f>
        <v/>
      </c>
      <c r="AM1963" s="172" t="str">
        <f>IF(AN1963&lt;&gt;"",MAX(AM$3:AM1962)+1,"")</f>
        <v/>
      </c>
      <c r="AN1963" s="172" t="str">
        <f t="shared" ref="AN1963:AN2026" si="1089">IF(SUM(I3963:J3963)&lt;98,IF(G3963="M",G3963,""),"")</f>
        <v/>
      </c>
      <c r="AO1963" s="172" t="str">
        <f t="shared" ref="AO1963:AO2026" si="1090">IF(AN1963&lt;&gt;"",F3963,"")</f>
        <v/>
      </c>
      <c r="AP1963" s="172" t="str">
        <f t="shared" ref="AP1963:AP2026" si="1091">IF(AO1963&lt;&gt;"",J3963,"")</f>
        <v/>
      </c>
      <c r="AQ1963" s="172" t="str">
        <f t="shared" ref="AQ1963:AQ2026" si="1092">IF(K3963&lt;&gt;"",J3963&amp;" "&amp;(J3963-K3963),"")</f>
        <v/>
      </c>
      <c r="AR1963" s="172" t="str">
        <f>Table1[[#This Row],[Sex ]]&amp;Table1[[#This Row],[Month]]</f>
        <v/>
      </c>
    </row>
    <row r="1964" spans="2:44" x14ac:dyDescent="0.3">
      <c r="B1964" s="14"/>
      <c r="C1964" s="14"/>
      <c r="D1964" s="14"/>
      <c r="E1964" s="14"/>
      <c r="F1964" s="14"/>
      <c r="G1964" s="14"/>
      <c r="H1964" s="14"/>
      <c r="I1964" s="14"/>
      <c r="J1964" s="14"/>
      <c r="K1964" s="14"/>
      <c r="L1964" s="14"/>
      <c r="M1964" s="24" t="str">
        <f t="shared" si="1064"/>
        <v/>
      </c>
      <c r="N1964" s="24" t="str">
        <f t="shared" si="1065"/>
        <v/>
      </c>
      <c r="O1964" s="24" t="str">
        <f t="shared" si="1066"/>
        <v xml:space="preserve"> </v>
      </c>
      <c r="P1964" s="24">
        <f t="shared" si="1067"/>
        <v>0</v>
      </c>
      <c r="Q1964" s="25">
        <f t="shared" si="1068"/>
        <v>0</v>
      </c>
      <c r="R1964" s="26">
        <f t="shared" si="1069"/>
        <v>0</v>
      </c>
      <c r="S1964" s="24" t="str">
        <f t="shared" si="1070"/>
        <v/>
      </c>
      <c r="T1964" s="24" t="str">
        <f t="shared" si="1071"/>
        <v/>
      </c>
      <c r="U1964" s="24" t="str">
        <f t="shared" si="1072"/>
        <v/>
      </c>
      <c r="V1964" s="24" t="str">
        <f t="shared" si="1073"/>
        <v/>
      </c>
      <c r="W1964" s="24" t="str">
        <f t="shared" si="1074"/>
        <v/>
      </c>
      <c r="X1964" s="24" t="str">
        <f t="shared" si="1075"/>
        <v/>
      </c>
      <c r="Y1964" s="24" t="str">
        <f t="shared" si="1076"/>
        <v/>
      </c>
      <c r="Z1964" s="24" t="str">
        <f t="shared" si="1077"/>
        <v/>
      </c>
      <c r="AA1964" s="24" t="b">
        <f t="shared" si="1078"/>
        <v>0</v>
      </c>
      <c r="AB1964" s="34" t="str">
        <f t="shared" si="1079"/>
        <v/>
      </c>
      <c r="AC1964" s="34">
        <f t="shared" si="1080"/>
        <v>0</v>
      </c>
      <c r="AD1964" s="34">
        <f t="shared" si="1081"/>
        <v>0</v>
      </c>
      <c r="AE1964" s="34" t="str">
        <f t="shared" si="1082"/>
        <v xml:space="preserve"> 0</v>
      </c>
      <c r="AF1964" s="34">
        <f t="shared" si="1083"/>
        <v>0</v>
      </c>
      <c r="AG1964" s="34">
        <f t="shared" si="1084"/>
        <v>0</v>
      </c>
      <c r="AH1964" s="34" t="str">
        <f t="shared" si="1085"/>
        <v/>
      </c>
      <c r="AI1964" s="172" t="str">
        <f>IF(AJ1964&lt;&gt;"",MAX(AI$3:AI1963)+1,"")</f>
        <v/>
      </c>
      <c r="AJ1964" s="172" t="str">
        <f t="shared" si="1086"/>
        <v/>
      </c>
      <c r="AK1964" s="172" t="str">
        <f t="shared" si="1087"/>
        <v/>
      </c>
      <c r="AL1964" s="172" t="str">
        <f t="shared" si="1088"/>
        <v/>
      </c>
      <c r="AM1964" s="172" t="str">
        <f>IF(AN1964&lt;&gt;"",MAX(AM$3:AM1963)+1,"")</f>
        <v/>
      </c>
      <c r="AN1964" s="172" t="str">
        <f t="shared" si="1089"/>
        <v/>
      </c>
      <c r="AO1964" s="172" t="str">
        <f t="shared" si="1090"/>
        <v/>
      </c>
      <c r="AP1964" s="172" t="str">
        <f t="shared" si="1091"/>
        <v/>
      </c>
      <c r="AQ1964" s="172" t="str">
        <f t="shared" si="1092"/>
        <v/>
      </c>
      <c r="AR1964" s="172" t="str">
        <f>Table1[[#This Row],[Sex ]]&amp;Table1[[#This Row],[Month]]</f>
        <v/>
      </c>
    </row>
    <row r="1965" spans="2:44" x14ac:dyDescent="0.3">
      <c r="B1965" s="14"/>
      <c r="C1965" s="14"/>
      <c r="D1965" s="14"/>
      <c r="E1965" s="14"/>
      <c r="F1965" s="14"/>
      <c r="G1965" s="14"/>
      <c r="H1965" s="14"/>
      <c r="I1965" s="14"/>
      <c r="J1965" s="14"/>
      <c r="K1965" s="14"/>
      <c r="L1965" s="14"/>
      <c r="M1965" s="24" t="str">
        <f t="shared" si="1064"/>
        <v/>
      </c>
      <c r="N1965" s="24" t="str">
        <f t="shared" si="1065"/>
        <v/>
      </c>
      <c r="O1965" s="24" t="str">
        <f t="shared" si="1066"/>
        <v xml:space="preserve"> </v>
      </c>
      <c r="P1965" s="24">
        <f t="shared" si="1067"/>
        <v>0</v>
      </c>
      <c r="Q1965" s="25">
        <f t="shared" si="1068"/>
        <v>0</v>
      </c>
      <c r="R1965" s="26">
        <f t="shared" si="1069"/>
        <v>0</v>
      </c>
      <c r="S1965" s="24" t="str">
        <f t="shared" si="1070"/>
        <v/>
      </c>
      <c r="T1965" s="24" t="str">
        <f t="shared" si="1071"/>
        <v/>
      </c>
      <c r="U1965" s="24" t="str">
        <f t="shared" si="1072"/>
        <v/>
      </c>
      <c r="V1965" s="24" t="str">
        <f t="shared" si="1073"/>
        <v/>
      </c>
      <c r="W1965" s="24" t="str">
        <f t="shared" si="1074"/>
        <v/>
      </c>
      <c r="X1965" s="24" t="str">
        <f t="shared" si="1075"/>
        <v/>
      </c>
      <c r="Y1965" s="24" t="str">
        <f t="shared" si="1076"/>
        <v/>
      </c>
      <c r="Z1965" s="24" t="str">
        <f t="shared" si="1077"/>
        <v/>
      </c>
      <c r="AA1965" s="24" t="b">
        <f t="shared" si="1078"/>
        <v>0</v>
      </c>
      <c r="AB1965" s="34" t="str">
        <f t="shared" si="1079"/>
        <v/>
      </c>
      <c r="AC1965" s="34">
        <f t="shared" si="1080"/>
        <v>0</v>
      </c>
      <c r="AD1965" s="34">
        <f t="shared" si="1081"/>
        <v>0</v>
      </c>
      <c r="AE1965" s="34" t="str">
        <f t="shared" si="1082"/>
        <v xml:space="preserve"> 0</v>
      </c>
      <c r="AF1965" s="34">
        <f t="shared" si="1083"/>
        <v>0</v>
      </c>
      <c r="AG1965" s="34">
        <f t="shared" si="1084"/>
        <v>0</v>
      </c>
      <c r="AH1965" s="34" t="str">
        <f t="shared" si="1085"/>
        <v/>
      </c>
      <c r="AI1965" s="172" t="str">
        <f>IF(AJ1965&lt;&gt;"",MAX(AI$3:AI1964)+1,"")</f>
        <v/>
      </c>
      <c r="AJ1965" s="172" t="str">
        <f t="shared" si="1086"/>
        <v/>
      </c>
      <c r="AK1965" s="172" t="str">
        <f t="shared" si="1087"/>
        <v/>
      </c>
      <c r="AL1965" s="172" t="str">
        <f t="shared" si="1088"/>
        <v/>
      </c>
      <c r="AM1965" s="172" t="str">
        <f>IF(AN1965&lt;&gt;"",MAX(AM$3:AM1964)+1,"")</f>
        <v/>
      </c>
      <c r="AN1965" s="172" t="str">
        <f t="shared" si="1089"/>
        <v/>
      </c>
      <c r="AO1965" s="172" t="str">
        <f t="shared" si="1090"/>
        <v/>
      </c>
      <c r="AP1965" s="172" t="str">
        <f t="shared" si="1091"/>
        <v/>
      </c>
      <c r="AQ1965" s="172" t="str">
        <f t="shared" si="1092"/>
        <v/>
      </c>
      <c r="AR1965" s="172" t="str">
        <f>Table1[[#This Row],[Sex ]]&amp;Table1[[#This Row],[Month]]</f>
        <v/>
      </c>
    </row>
    <row r="1966" spans="2:44" x14ac:dyDescent="0.3">
      <c r="B1966" s="14"/>
      <c r="C1966" s="14"/>
      <c r="D1966" s="14"/>
      <c r="E1966" s="14"/>
      <c r="F1966" s="14"/>
      <c r="G1966" s="14"/>
      <c r="H1966" s="14"/>
      <c r="I1966" s="14"/>
      <c r="J1966" s="14"/>
      <c r="K1966" s="14"/>
      <c r="L1966" s="14"/>
      <c r="M1966" s="24" t="str">
        <f t="shared" si="1064"/>
        <v/>
      </c>
      <c r="N1966" s="24" t="str">
        <f t="shared" si="1065"/>
        <v/>
      </c>
      <c r="O1966" s="24" t="str">
        <f t="shared" si="1066"/>
        <v xml:space="preserve"> </v>
      </c>
      <c r="P1966" s="24">
        <f t="shared" si="1067"/>
        <v>0</v>
      </c>
      <c r="Q1966" s="25">
        <f t="shared" si="1068"/>
        <v>0</v>
      </c>
      <c r="R1966" s="26">
        <f t="shared" si="1069"/>
        <v>0</v>
      </c>
      <c r="S1966" s="24" t="str">
        <f t="shared" si="1070"/>
        <v/>
      </c>
      <c r="T1966" s="24" t="str">
        <f t="shared" si="1071"/>
        <v/>
      </c>
      <c r="U1966" s="24" t="str">
        <f t="shared" si="1072"/>
        <v/>
      </c>
      <c r="V1966" s="24" t="str">
        <f t="shared" si="1073"/>
        <v/>
      </c>
      <c r="W1966" s="24" t="str">
        <f t="shared" si="1074"/>
        <v/>
      </c>
      <c r="X1966" s="24" t="str">
        <f t="shared" si="1075"/>
        <v/>
      </c>
      <c r="Y1966" s="24" t="str">
        <f t="shared" si="1076"/>
        <v/>
      </c>
      <c r="Z1966" s="24" t="str">
        <f t="shared" si="1077"/>
        <v/>
      </c>
      <c r="AA1966" s="24" t="b">
        <f t="shared" si="1078"/>
        <v>0</v>
      </c>
      <c r="AB1966" s="34" t="str">
        <f t="shared" si="1079"/>
        <v/>
      </c>
      <c r="AC1966" s="34">
        <f t="shared" si="1080"/>
        <v>0</v>
      </c>
      <c r="AD1966" s="34">
        <f t="shared" si="1081"/>
        <v>0</v>
      </c>
      <c r="AE1966" s="34" t="str">
        <f t="shared" si="1082"/>
        <v xml:space="preserve"> 0</v>
      </c>
      <c r="AF1966" s="34">
        <f t="shared" si="1083"/>
        <v>0</v>
      </c>
      <c r="AG1966" s="34">
        <f t="shared" si="1084"/>
        <v>0</v>
      </c>
      <c r="AH1966" s="34" t="str">
        <f t="shared" si="1085"/>
        <v/>
      </c>
      <c r="AI1966" s="172" t="str">
        <f>IF(AJ1966&lt;&gt;"",MAX(AI$3:AI1965)+1,"")</f>
        <v/>
      </c>
      <c r="AJ1966" s="172" t="str">
        <f t="shared" si="1086"/>
        <v/>
      </c>
      <c r="AK1966" s="172" t="str">
        <f t="shared" si="1087"/>
        <v/>
      </c>
      <c r="AL1966" s="172" t="str">
        <f t="shared" si="1088"/>
        <v/>
      </c>
      <c r="AM1966" s="172" t="str">
        <f>IF(AN1966&lt;&gt;"",MAX(AM$3:AM1965)+1,"")</f>
        <v/>
      </c>
      <c r="AN1966" s="172" t="str">
        <f t="shared" si="1089"/>
        <v/>
      </c>
      <c r="AO1966" s="172" t="str">
        <f t="shared" si="1090"/>
        <v/>
      </c>
      <c r="AP1966" s="172" t="str">
        <f t="shared" si="1091"/>
        <v/>
      </c>
      <c r="AQ1966" s="172" t="str">
        <f t="shared" si="1092"/>
        <v/>
      </c>
      <c r="AR1966" s="172" t="str">
        <f>Table1[[#This Row],[Sex ]]&amp;Table1[[#This Row],[Month]]</f>
        <v/>
      </c>
    </row>
    <row r="1967" spans="2:44" x14ac:dyDescent="0.3">
      <c r="B1967" s="14"/>
      <c r="C1967" s="14"/>
      <c r="D1967" s="14"/>
      <c r="E1967" s="14"/>
      <c r="F1967" s="14"/>
      <c r="G1967" s="14"/>
      <c r="H1967" s="14"/>
      <c r="I1967" s="14"/>
      <c r="J1967" s="14"/>
      <c r="K1967" s="14"/>
      <c r="L1967" s="14"/>
      <c r="M1967" s="24" t="str">
        <f t="shared" si="1064"/>
        <v/>
      </c>
      <c r="N1967" s="24" t="str">
        <f t="shared" si="1065"/>
        <v/>
      </c>
      <c r="O1967" s="24" t="str">
        <f t="shared" si="1066"/>
        <v xml:space="preserve"> </v>
      </c>
      <c r="P1967" s="24">
        <f t="shared" si="1067"/>
        <v>0</v>
      </c>
      <c r="Q1967" s="25">
        <f t="shared" si="1068"/>
        <v>0</v>
      </c>
      <c r="R1967" s="26">
        <f t="shared" si="1069"/>
        <v>0</v>
      </c>
      <c r="S1967" s="24" t="str">
        <f t="shared" si="1070"/>
        <v/>
      </c>
      <c r="T1967" s="24" t="str">
        <f t="shared" si="1071"/>
        <v/>
      </c>
      <c r="U1967" s="24" t="str">
        <f t="shared" si="1072"/>
        <v/>
      </c>
      <c r="V1967" s="24" t="str">
        <f t="shared" si="1073"/>
        <v/>
      </c>
      <c r="W1967" s="24" t="str">
        <f t="shared" si="1074"/>
        <v/>
      </c>
      <c r="X1967" s="24" t="str">
        <f t="shared" si="1075"/>
        <v/>
      </c>
      <c r="Y1967" s="24" t="str">
        <f t="shared" si="1076"/>
        <v/>
      </c>
      <c r="Z1967" s="24" t="str">
        <f t="shared" si="1077"/>
        <v/>
      </c>
      <c r="AA1967" s="24" t="b">
        <f t="shared" si="1078"/>
        <v>0</v>
      </c>
      <c r="AB1967" s="34" t="str">
        <f t="shared" si="1079"/>
        <v/>
      </c>
      <c r="AC1967" s="34">
        <f t="shared" si="1080"/>
        <v>0</v>
      </c>
      <c r="AD1967" s="34">
        <f t="shared" si="1081"/>
        <v>0</v>
      </c>
      <c r="AE1967" s="34" t="str">
        <f t="shared" si="1082"/>
        <v xml:space="preserve"> 0</v>
      </c>
      <c r="AF1967" s="34">
        <f t="shared" si="1083"/>
        <v>0</v>
      </c>
      <c r="AG1967" s="34">
        <f t="shared" si="1084"/>
        <v>0</v>
      </c>
      <c r="AH1967" s="34" t="str">
        <f t="shared" si="1085"/>
        <v/>
      </c>
      <c r="AI1967" s="172" t="str">
        <f>IF(AJ1967&lt;&gt;"",MAX(AI$3:AI1966)+1,"")</f>
        <v/>
      </c>
      <c r="AJ1967" s="172" t="str">
        <f t="shared" si="1086"/>
        <v/>
      </c>
      <c r="AK1967" s="172" t="str">
        <f t="shared" si="1087"/>
        <v/>
      </c>
      <c r="AL1967" s="172" t="str">
        <f t="shared" si="1088"/>
        <v/>
      </c>
      <c r="AM1967" s="172" t="str">
        <f>IF(AN1967&lt;&gt;"",MAX(AM$3:AM1966)+1,"")</f>
        <v/>
      </c>
      <c r="AN1967" s="172" t="str">
        <f t="shared" si="1089"/>
        <v/>
      </c>
      <c r="AO1967" s="172" t="str">
        <f t="shared" si="1090"/>
        <v/>
      </c>
      <c r="AP1967" s="172" t="str">
        <f t="shared" si="1091"/>
        <v/>
      </c>
      <c r="AQ1967" s="172" t="str">
        <f t="shared" si="1092"/>
        <v/>
      </c>
      <c r="AR1967" s="172" t="str">
        <f>Table1[[#This Row],[Sex ]]&amp;Table1[[#This Row],[Month]]</f>
        <v/>
      </c>
    </row>
    <row r="1968" spans="2:44" x14ac:dyDescent="0.3">
      <c r="B1968" s="14"/>
      <c r="C1968" s="14"/>
      <c r="D1968" s="14"/>
      <c r="E1968" s="14"/>
      <c r="F1968" s="14"/>
      <c r="G1968" s="14"/>
      <c r="H1968" s="14"/>
      <c r="I1968" s="14"/>
      <c r="J1968" s="14"/>
      <c r="K1968" s="14"/>
      <c r="L1968" s="14"/>
      <c r="M1968" s="24" t="str">
        <f t="shared" si="1064"/>
        <v/>
      </c>
      <c r="N1968" s="24" t="str">
        <f t="shared" si="1065"/>
        <v/>
      </c>
      <c r="O1968" s="24" t="str">
        <f t="shared" si="1066"/>
        <v xml:space="preserve"> </v>
      </c>
      <c r="P1968" s="24">
        <f t="shared" si="1067"/>
        <v>0</v>
      </c>
      <c r="Q1968" s="25">
        <f t="shared" si="1068"/>
        <v>0</v>
      </c>
      <c r="R1968" s="26">
        <f t="shared" si="1069"/>
        <v>0</v>
      </c>
      <c r="S1968" s="24" t="str">
        <f t="shared" si="1070"/>
        <v/>
      </c>
      <c r="T1968" s="24" t="str">
        <f t="shared" si="1071"/>
        <v/>
      </c>
      <c r="U1968" s="24" t="str">
        <f t="shared" si="1072"/>
        <v/>
      </c>
      <c r="V1968" s="24" t="str">
        <f t="shared" si="1073"/>
        <v/>
      </c>
      <c r="W1968" s="24" t="str">
        <f t="shared" si="1074"/>
        <v/>
      </c>
      <c r="X1968" s="24" t="str">
        <f t="shared" si="1075"/>
        <v/>
      </c>
      <c r="Y1968" s="24" t="str">
        <f t="shared" si="1076"/>
        <v/>
      </c>
      <c r="Z1968" s="24" t="str">
        <f t="shared" si="1077"/>
        <v/>
      </c>
      <c r="AA1968" s="24" t="b">
        <f t="shared" si="1078"/>
        <v>0</v>
      </c>
      <c r="AB1968" s="34" t="str">
        <f t="shared" si="1079"/>
        <v/>
      </c>
      <c r="AC1968" s="34">
        <f t="shared" si="1080"/>
        <v>0</v>
      </c>
      <c r="AD1968" s="34">
        <f t="shared" si="1081"/>
        <v>0</v>
      </c>
      <c r="AE1968" s="34" t="str">
        <f t="shared" si="1082"/>
        <v xml:space="preserve"> 0</v>
      </c>
      <c r="AF1968" s="34">
        <f t="shared" si="1083"/>
        <v>0</v>
      </c>
      <c r="AG1968" s="34">
        <f t="shared" si="1084"/>
        <v>0</v>
      </c>
      <c r="AH1968" s="34" t="str">
        <f t="shared" si="1085"/>
        <v/>
      </c>
      <c r="AI1968" s="172" t="str">
        <f>IF(AJ1968&lt;&gt;"",MAX(AI$3:AI1967)+1,"")</f>
        <v/>
      </c>
      <c r="AJ1968" s="172" t="str">
        <f t="shared" si="1086"/>
        <v/>
      </c>
      <c r="AK1968" s="172" t="str">
        <f t="shared" si="1087"/>
        <v/>
      </c>
      <c r="AL1968" s="172" t="str">
        <f t="shared" si="1088"/>
        <v/>
      </c>
      <c r="AM1968" s="172" t="str">
        <f>IF(AN1968&lt;&gt;"",MAX(AM$3:AM1967)+1,"")</f>
        <v/>
      </c>
      <c r="AN1968" s="172" t="str">
        <f t="shared" si="1089"/>
        <v/>
      </c>
      <c r="AO1968" s="172" t="str">
        <f t="shared" si="1090"/>
        <v/>
      </c>
      <c r="AP1968" s="172" t="str">
        <f t="shared" si="1091"/>
        <v/>
      </c>
      <c r="AQ1968" s="172" t="str">
        <f t="shared" si="1092"/>
        <v/>
      </c>
      <c r="AR1968" s="172" t="str">
        <f>Table1[[#This Row],[Sex ]]&amp;Table1[[#This Row],[Month]]</f>
        <v/>
      </c>
    </row>
    <row r="1969" spans="2:44" x14ac:dyDescent="0.3">
      <c r="B1969" s="14"/>
      <c r="C1969" s="14"/>
      <c r="D1969" s="14"/>
      <c r="E1969" s="14"/>
      <c r="F1969" s="14"/>
      <c r="G1969" s="14"/>
      <c r="H1969" s="14"/>
      <c r="I1969" s="14"/>
      <c r="J1969" s="14"/>
      <c r="K1969" s="14"/>
      <c r="L1969" s="14"/>
      <c r="M1969" s="24" t="str">
        <f t="shared" si="1064"/>
        <v/>
      </c>
      <c r="N1969" s="24" t="str">
        <f t="shared" si="1065"/>
        <v/>
      </c>
      <c r="O1969" s="24" t="str">
        <f t="shared" si="1066"/>
        <v xml:space="preserve"> </v>
      </c>
      <c r="P1969" s="24">
        <f t="shared" si="1067"/>
        <v>0</v>
      </c>
      <c r="Q1969" s="25">
        <f t="shared" si="1068"/>
        <v>0</v>
      </c>
      <c r="R1969" s="26">
        <f t="shared" si="1069"/>
        <v>0</v>
      </c>
      <c r="S1969" s="24" t="str">
        <f t="shared" si="1070"/>
        <v/>
      </c>
      <c r="T1969" s="24" t="str">
        <f t="shared" si="1071"/>
        <v/>
      </c>
      <c r="U1969" s="24" t="str">
        <f t="shared" si="1072"/>
        <v/>
      </c>
      <c r="V1969" s="24" t="str">
        <f t="shared" si="1073"/>
        <v/>
      </c>
      <c r="W1969" s="24" t="str">
        <f t="shared" si="1074"/>
        <v/>
      </c>
      <c r="X1969" s="24" t="str">
        <f t="shared" si="1075"/>
        <v/>
      </c>
      <c r="Y1969" s="24" t="str">
        <f t="shared" si="1076"/>
        <v/>
      </c>
      <c r="Z1969" s="24" t="str">
        <f t="shared" si="1077"/>
        <v/>
      </c>
      <c r="AA1969" s="24" t="b">
        <f t="shared" si="1078"/>
        <v>0</v>
      </c>
      <c r="AB1969" s="34" t="str">
        <f t="shared" si="1079"/>
        <v/>
      </c>
      <c r="AC1969" s="34">
        <f t="shared" si="1080"/>
        <v>0</v>
      </c>
      <c r="AD1969" s="34">
        <f t="shared" si="1081"/>
        <v>0</v>
      </c>
      <c r="AE1969" s="34" t="str">
        <f t="shared" si="1082"/>
        <v xml:space="preserve"> 0</v>
      </c>
      <c r="AF1969" s="34">
        <f t="shared" si="1083"/>
        <v>0</v>
      </c>
      <c r="AG1969" s="34">
        <f t="shared" si="1084"/>
        <v>0</v>
      </c>
      <c r="AH1969" s="34" t="str">
        <f t="shared" si="1085"/>
        <v/>
      </c>
      <c r="AI1969" s="172" t="str">
        <f>IF(AJ1969&lt;&gt;"",MAX(AI$3:AI1968)+1,"")</f>
        <v/>
      </c>
      <c r="AJ1969" s="172" t="str">
        <f t="shared" si="1086"/>
        <v/>
      </c>
      <c r="AK1969" s="172" t="str">
        <f t="shared" si="1087"/>
        <v/>
      </c>
      <c r="AL1969" s="172" t="str">
        <f t="shared" si="1088"/>
        <v/>
      </c>
      <c r="AM1969" s="172" t="str">
        <f>IF(AN1969&lt;&gt;"",MAX(AM$3:AM1968)+1,"")</f>
        <v/>
      </c>
      <c r="AN1969" s="172" t="str">
        <f t="shared" si="1089"/>
        <v/>
      </c>
      <c r="AO1969" s="172" t="str">
        <f t="shared" si="1090"/>
        <v/>
      </c>
      <c r="AP1969" s="172" t="str">
        <f t="shared" si="1091"/>
        <v/>
      </c>
      <c r="AQ1969" s="172" t="str">
        <f t="shared" si="1092"/>
        <v/>
      </c>
      <c r="AR1969" s="172" t="str">
        <f>Table1[[#This Row],[Sex ]]&amp;Table1[[#This Row],[Month]]</f>
        <v/>
      </c>
    </row>
    <row r="1970" spans="2:44" x14ac:dyDescent="0.3">
      <c r="B1970" s="14"/>
      <c r="C1970" s="14"/>
      <c r="D1970" s="14"/>
      <c r="E1970" s="14"/>
      <c r="F1970" s="14"/>
      <c r="G1970" s="14"/>
      <c r="H1970" s="14"/>
      <c r="I1970" s="14"/>
      <c r="J1970" s="14"/>
      <c r="K1970" s="14"/>
      <c r="L1970" s="14"/>
      <c r="M1970" s="24" t="str">
        <f t="shared" si="1064"/>
        <v/>
      </c>
      <c r="N1970" s="24" t="str">
        <f t="shared" si="1065"/>
        <v/>
      </c>
      <c r="O1970" s="24" t="str">
        <f t="shared" si="1066"/>
        <v xml:space="preserve"> </v>
      </c>
      <c r="P1970" s="24">
        <f t="shared" si="1067"/>
        <v>0</v>
      </c>
      <c r="Q1970" s="25">
        <f t="shared" si="1068"/>
        <v>0</v>
      </c>
      <c r="R1970" s="26">
        <f t="shared" si="1069"/>
        <v>0</v>
      </c>
      <c r="S1970" s="24" t="str">
        <f t="shared" si="1070"/>
        <v/>
      </c>
      <c r="T1970" s="24" t="str">
        <f t="shared" si="1071"/>
        <v/>
      </c>
      <c r="U1970" s="24" t="str">
        <f t="shared" si="1072"/>
        <v/>
      </c>
      <c r="V1970" s="24" t="str">
        <f t="shared" si="1073"/>
        <v/>
      </c>
      <c r="W1970" s="24" t="str">
        <f t="shared" si="1074"/>
        <v/>
      </c>
      <c r="X1970" s="24" t="str">
        <f t="shared" si="1075"/>
        <v/>
      </c>
      <c r="Y1970" s="24" t="str">
        <f t="shared" si="1076"/>
        <v/>
      </c>
      <c r="Z1970" s="24" t="str">
        <f t="shared" si="1077"/>
        <v/>
      </c>
      <c r="AA1970" s="24" t="b">
        <f t="shared" si="1078"/>
        <v>0</v>
      </c>
      <c r="AB1970" s="34" t="str">
        <f t="shared" si="1079"/>
        <v/>
      </c>
      <c r="AC1970" s="34">
        <f t="shared" si="1080"/>
        <v>0</v>
      </c>
      <c r="AD1970" s="34">
        <f t="shared" si="1081"/>
        <v>0</v>
      </c>
      <c r="AE1970" s="34" t="str">
        <f t="shared" si="1082"/>
        <v xml:space="preserve"> 0</v>
      </c>
      <c r="AF1970" s="34">
        <f t="shared" si="1083"/>
        <v>0</v>
      </c>
      <c r="AG1970" s="34">
        <f t="shared" si="1084"/>
        <v>0</v>
      </c>
      <c r="AH1970" s="34" t="str">
        <f t="shared" si="1085"/>
        <v/>
      </c>
      <c r="AI1970" s="172" t="str">
        <f>IF(AJ1970&lt;&gt;"",MAX(AI$3:AI1969)+1,"")</f>
        <v/>
      </c>
      <c r="AJ1970" s="172" t="str">
        <f t="shared" si="1086"/>
        <v/>
      </c>
      <c r="AK1970" s="172" t="str">
        <f t="shared" si="1087"/>
        <v/>
      </c>
      <c r="AL1970" s="172" t="str">
        <f t="shared" si="1088"/>
        <v/>
      </c>
      <c r="AM1970" s="172" t="str">
        <f>IF(AN1970&lt;&gt;"",MAX(AM$3:AM1969)+1,"")</f>
        <v/>
      </c>
      <c r="AN1970" s="172" t="str">
        <f t="shared" si="1089"/>
        <v/>
      </c>
      <c r="AO1970" s="172" t="str">
        <f t="shared" si="1090"/>
        <v/>
      </c>
      <c r="AP1970" s="172" t="str">
        <f t="shared" si="1091"/>
        <v/>
      </c>
      <c r="AQ1970" s="172" t="str">
        <f t="shared" si="1092"/>
        <v/>
      </c>
      <c r="AR1970" s="172" t="str">
        <f>Table1[[#This Row],[Sex ]]&amp;Table1[[#This Row],[Month]]</f>
        <v/>
      </c>
    </row>
    <row r="1971" spans="2:44" x14ac:dyDescent="0.3">
      <c r="B1971" s="14"/>
      <c r="C1971" s="14"/>
      <c r="D1971" s="14"/>
      <c r="E1971" s="14"/>
      <c r="F1971" s="14"/>
      <c r="G1971" s="14"/>
      <c r="H1971" s="14"/>
      <c r="I1971" s="14"/>
      <c r="J1971" s="14"/>
      <c r="K1971" s="14"/>
      <c r="L1971" s="14"/>
      <c r="M1971" s="24" t="str">
        <f t="shared" si="1064"/>
        <v/>
      </c>
      <c r="N1971" s="24" t="str">
        <f t="shared" si="1065"/>
        <v/>
      </c>
      <c r="O1971" s="24" t="str">
        <f t="shared" si="1066"/>
        <v xml:space="preserve"> </v>
      </c>
      <c r="P1971" s="24">
        <f t="shared" si="1067"/>
        <v>0</v>
      </c>
      <c r="Q1971" s="25">
        <f t="shared" si="1068"/>
        <v>0</v>
      </c>
      <c r="R1971" s="26">
        <f t="shared" si="1069"/>
        <v>0</v>
      </c>
      <c r="S1971" s="24" t="str">
        <f t="shared" si="1070"/>
        <v/>
      </c>
      <c r="T1971" s="24" t="str">
        <f t="shared" si="1071"/>
        <v/>
      </c>
      <c r="U1971" s="24" t="str">
        <f t="shared" si="1072"/>
        <v/>
      </c>
      <c r="V1971" s="24" t="str">
        <f t="shared" si="1073"/>
        <v/>
      </c>
      <c r="W1971" s="24" t="str">
        <f t="shared" si="1074"/>
        <v/>
      </c>
      <c r="X1971" s="24" t="str">
        <f t="shared" si="1075"/>
        <v/>
      </c>
      <c r="Y1971" s="24" t="str">
        <f t="shared" si="1076"/>
        <v/>
      </c>
      <c r="Z1971" s="24" t="str">
        <f t="shared" si="1077"/>
        <v/>
      </c>
      <c r="AA1971" s="24" t="b">
        <f t="shared" si="1078"/>
        <v>0</v>
      </c>
      <c r="AB1971" s="34" t="str">
        <f t="shared" si="1079"/>
        <v/>
      </c>
      <c r="AC1971" s="34">
        <f t="shared" si="1080"/>
        <v>0</v>
      </c>
      <c r="AD1971" s="34">
        <f t="shared" si="1081"/>
        <v>0</v>
      </c>
      <c r="AE1971" s="34" t="str">
        <f t="shared" si="1082"/>
        <v xml:space="preserve"> 0</v>
      </c>
      <c r="AF1971" s="34">
        <f t="shared" si="1083"/>
        <v>0</v>
      </c>
      <c r="AG1971" s="34">
        <f t="shared" si="1084"/>
        <v>0</v>
      </c>
      <c r="AH1971" s="34" t="str">
        <f t="shared" si="1085"/>
        <v/>
      </c>
      <c r="AI1971" s="172" t="str">
        <f>IF(AJ1971&lt;&gt;"",MAX(AI$3:AI1970)+1,"")</f>
        <v/>
      </c>
      <c r="AJ1971" s="172" t="str">
        <f t="shared" si="1086"/>
        <v/>
      </c>
      <c r="AK1971" s="172" t="str">
        <f t="shared" si="1087"/>
        <v/>
      </c>
      <c r="AL1971" s="172" t="str">
        <f t="shared" si="1088"/>
        <v/>
      </c>
      <c r="AM1971" s="172" t="str">
        <f>IF(AN1971&lt;&gt;"",MAX(AM$3:AM1970)+1,"")</f>
        <v/>
      </c>
      <c r="AN1971" s="172" t="str">
        <f t="shared" si="1089"/>
        <v/>
      </c>
      <c r="AO1971" s="172" t="str">
        <f t="shared" si="1090"/>
        <v/>
      </c>
      <c r="AP1971" s="172" t="str">
        <f t="shared" si="1091"/>
        <v/>
      </c>
      <c r="AQ1971" s="172" t="str">
        <f t="shared" si="1092"/>
        <v/>
      </c>
      <c r="AR1971" s="172" t="str">
        <f>Table1[[#This Row],[Sex ]]&amp;Table1[[#This Row],[Month]]</f>
        <v/>
      </c>
    </row>
    <row r="1972" spans="2:44" x14ac:dyDescent="0.3">
      <c r="B1972" s="14"/>
      <c r="C1972" s="14"/>
      <c r="D1972" s="14"/>
      <c r="E1972" s="14"/>
      <c r="F1972" s="14"/>
      <c r="G1972" s="14"/>
      <c r="H1972" s="14"/>
      <c r="I1972" s="14"/>
      <c r="J1972" s="14"/>
      <c r="K1972" s="14"/>
      <c r="L1972" s="14"/>
      <c r="M1972" s="24" t="str">
        <f t="shared" si="1064"/>
        <v/>
      </c>
      <c r="N1972" s="24" t="str">
        <f t="shared" si="1065"/>
        <v/>
      </c>
      <c r="O1972" s="24" t="str">
        <f t="shared" si="1066"/>
        <v xml:space="preserve"> </v>
      </c>
      <c r="P1972" s="24">
        <f t="shared" si="1067"/>
        <v>0</v>
      </c>
      <c r="Q1972" s="25">
        <f t="shared" si="1068"/>
        <v>0</v>
      </c>
      <c r="R1972" s="26">
        <f t="shared" si="1069"/>
        <v>0</v>
      </c>
      <c r="S1972" s="24" t="str">
        <f t="shared" si="1070"/>
        <v/>
      </c>
      <c r="T1972" s="24" t="str">
        <f t="shared" si="1071"/>
        <v/>
      </c>
      <c r="U1972" s="24" t="str">
        <f t="shared" si="1072"/>
        <v/>
      </c>
      <c r="V1972" s="24" t="str">
        <f t="shared" si="1073"/>
        <v/>
      </c>
      <c r="W1972" s="24" t="str">
        <f t="shared" si="1074"/>
        <v/>
      </c>
      <c r="X1972" s="24" t="str">
        <f t="shared" si="1075"/>
        <v/>
      </c>
      <c r="Y1972" s="24" t="str">
        <f t="shared" si="1076"/>
        <v/>
      </c>
      <c r="Z1972" s="24" t="str">
        <f t="shared" si="1077"/>
        <v/>
      </c>
      <c r="AA1972" s="24" t="b">
        <f t="shared" si="1078"/>
        <v>0</v>
      </c>
      <c r="AB1972" s="34" t="str">
        <f t="shared" si="1079"/>
        <v/>
      </c>
      <c r="AC1972" s="34">
        <f t="shared" si="1080"/>
        <v>0</v>
      </c>
      <c r="AD1972" s="34">
        <f t="shared" si="1081"/>
        <v>0</v>
      </c>
      <c r="AE1972" s="34" t="str">
        <f t="shared" si="1082"/>
        <v xml:space="preserve"> 0</v>
      </c>
      <c r="AF1972" s="34">
        <f t="shared" si="1083"/>
        <v>0</v>
      </c>
      <c r="AG1972" s="34">
        <f t="shared" si="1084"/>
        <v>0</v>
      </c>
      <c r="AH1972" s="34" t="str">
        <f t="shared" si="1085"/>
        <v/>
      </c>
      <c r="AI1972" s="172" t="str">
        <f>IF(AJ1972&lt;&gt;"",MAX(AI$3:AI1971)+1,"")</f>
        <v/>
      </c>
      <c r="AJ1972" s="172" t="str">
        <f t="shared" si="1086"/>
        <v/>
      </c>
      <c r="AK1972" s="172" t="str">
        <f t="shared" si="1087"/>
        <v/>
      </c>
      <c r="AL1972" s="172" t="str">
        <f t="shared" si="1088"/>
        <v/>
      </c>
      <c r="AM1972" s="172" t="str">
        <f>IF(AN1972&lt;&gt;"",MAX(AM$3:AM1971)+1,"")</f>
        <v/>
      </c>
      <c r="AN1972" s="172" t="str">
        <f t="shared" si="1089"/>
        <v/>
      </c>
      <c r="AO1972" s="172" t="str">
        <f t="shared" si="1090"/>
        <v/>
      </c>
      <c r="AP1972" s="172" t="str">
        <f t="shared" si="1091"/>
        <v/>
      </c>
      <c r="AQ1972" s="172" t="str">
        <f t="shared" si="1092"/>
        <v/>
      </c>
      <c r="AR1972" s="172" t="str">
        <f>Table1[[#This Row],[Sex ]]&amp;Table1[[#This Row],[Month]]</f>
        <v/>
      </c>
    </row>
    <row r="1973" spans="2:44" x14ac:dyDescent="0.3">
      <c r="B1973" s="14"/>
      <c r="C1973" s="14"/>
      <c r="D1973" s="14"/>
      <c r="E1973" s="14"/>
      <c r="F1973" s="14"/>
      <c r="G1973" s="14"/>
      <c r="H1973" s="14"/>
      <c r="I1973" s="14"/>
      <c r="J1973" s="14"/>
      <c r="K1973" s="14"/>
      <c r="L1973" s="14"/>
      <c r="M1973" s="24" t="str">
        <f t="shared" si="1064"/>
        <v/>
      </c>
      <c r="N1973" s="24" t="str">
        <f t="shared" si="1065"/>
        <v/>
      </c>
      <c r="O1973" s="24" t="str">
        <f t="shared" si="1066"/>
        <v xml:space="preserve"> </v>
      </c>
      <c r="P1973" s="24">
        <f t="shared" si="1067"/>
        <v>0</v>
      </c>
      <c r="Q1973" s="25">
        <f t="shared" si="1068"/>
        <v>0</v>
      </c>
      <c r="R1973" s="26">
        <f t="shared" si="1069"/>
        <v>0</v>
      </c>
      <c r="S1973" s="24" t="str">
        <f t="shared" si="1070"/>
        <v/>
      </c>
      <c r="T1973" s="24" t="str">
        <f t="shared" si="1071"/>
        <v/>
      </c>
      <c r="U1973" s="24" t="str">
        <f t="shared" si="1072"/>
        <v/>
      </c>
      <c r="V1973" s="24" t="str">
        <f t="shared" si="1073"/>
        <v/>
      </c>
      <c r="W1973" s="24" t="str">
        <f t="shared" si="1074"/>
        <v/>
      </c>
      <c r="X1973" s="24" t="str">
        <f t="shared" si="1075"/>
        <v/>
      </c>
      <c r="Y1973" s="24" t="str">
        <f t="shared" si="1076"/>
        <v/>
      </c>
      <c r="Z1973" s="24" t="str">
        <f t="shared" si="1077"/>
        <v/>
      </c>
      <c r="AA1973" s="24" t="b">
        <f t="shared" si="1078"/>
        <v>0</v>
      </c>
      <c r="AB1973" s="34" t="str">
        <f t="shared" si="1079"/>
        <v/>
      </c>
      <c r="AC1973" s="34">
        <f t="shared" si="1080"/>
        <v>0</v>
      </c>
      <c r="AD1973" s="34">
        <f t="shared" si="1081"/>
        <v>0</v>
      </c>
      <c r="AE1973" s="34" t="str">
        <f t="shared" si="1082"/>
        <v xml:space="preserve"> 0</v>
      </c>
      <c r="AF1973" s="34">
        <f t="shared" si="1083"/>
        <v>0</v>
      </c>
      <c r="AG1973" s="34">
        <f t="shared" si="1084"/>
        <v>0</v>
      </c>
      <c r="AH1973" s="34" t="str">
        <f t="shared" si="1085"/>
        <v/>
      </c>
      <c r="AI1973" s="172" t="str">
        <f>IF(AJ1973&lt;&gt;"",MAX(AI$3:AI1972)+1,"")</f>
        <v/>
      </c>
      <c r="AJ1973" s="172" t="str">
        <f t="shared" si="1086"/>
        <v/>
      </c>
      <c r="AK1973" s="172" t="str">
        <f t="shared" si="1087"/>
        <v/>
      </c>
      <c r="AL1973" s="172" t="str">
        <f t="shared" si="1088"/>
        <v/>
      </c>
      <c r="AM1973" s="172" t="str">
        <f>IF(AN1973&lt;&gt;"",MAX(AM$3:AM1972)+1,"")</f>
        <v/>
      </c>
      <c r="AN1973" s="172" t="str">
        <f t="shared" si="1089"/>
        <v/>
      </c>
      <c r="AO1973" s="172" t="str">
        <f t="shared" si="1090"/>
        <v/>
      </c>
      <c r="AP1973" s="172" t="str">
        <f t="shared" si="1091"/>
        <v/>
      </c>
      <c r="AQ1973" s="172" t="str">
        <f t="shared" si="1092"/>
        <v/>
      </c>
      <c r="AR1973" s="172" t="str">
        <f>Table1[[#This Row],[Sex ]]&amp;Table1[[#This Row],[Month]]</f>
        <v/>
      </c>
    </row>
    <row r="1974" spans="2:44" x14ac:dyDescent="0.3">
      <c r="B1974" s="14"/>
      <c r="C1974" s="14"/>
      <c r="D1974" s="14"/>
      <c r="E1974" s="14"/>
      <c r="F1974" s="14"/>
      <c r="G1974" s="14"/>
      <c r="H1974" s="14"/>
      <c r="I1974" s="14"/>
      <c r="J1974" s="14"/>
      <c r="K1974" s="14"/>
      <c r="L1974" s="14"/>
      <c r="M1974" s="24" t="str">
        <f t="shared" si="1064"/>
        <v/>
      </c>
      <c r="N1974" s="24" t="str">
        <f t="shared" si="1065"/>
        <v/>
      </c>
      <c r="O1974" s="24" t="str">
        <f t="shared" si="1066"/>
        <v xml:space="preserve"> </v>
      </c>
      <c r="P1974" s="24">
        <f t="shared" si="1067"/>
        <v>0</v>
      </c>
      <c r="Q1974" s="25">
        <f t="shared" si="1068"/>
        <v>0</v>
      </c>
      <c r="R1974" s="26">
        <f t="shared" si="1069"/>
        <v>0</v>
      </c>
      <c r="S1974" s="24" t="str">
        <f t="shared" si="1070"/>
        <v/>
      </c>
      <c r="T1974" s="24" t="str">
        <f t="shared" si="1071"/>
        <v/>
      </c>
      <c r="U1974" s="24" t="str">
        <f t="shared" si="1072"/>
        <v/>
      </c>
      <c r="V1974" s="24" t="str">
        <f t="shared" si="1073"/>
        <v/>
      </c>
      <c r="W1974" s="24" t="str">
        <f t="shared" si="1074"/>
        <v/>
      </c>
      <c r="X1974" s="24" t="str">
        <f t="shared" si="1075"/>
        <v/>
      </c>
      <c r="Y1974" s="24" t="str">
        <f t="shared" si="1076"/>
        <v/>
      </c>
      <c r="Z1974" s="24" t="str">
        <f t="shared" si="1077"/>
        <v/>
      </c>
      <c r="AA1974" s="24" t="b">
        <f t="shared" si="1078"/>
        <v>0</v>
      </c>
      <c r="AB1974" s="34" t="str">
        <f t="shared" si="1079"/>
        <v/>
      </c>
      <c r="AC1974" s="34">
        <f t="shared" si="1080"/>
        <v>0</v>
      </c>
      <c r="AD1974" s="34">
        <f t="shared" si="1081"/>
        <v>0</v>
      </c>
      <c r="AE1974" s="34" t="str">
        <f t="shared" si="1082"/>
        <v xml:space="preserve"> 0</v>
      </c>
      <c r="AF1974" s="34">
        <f t="shared" si="1083"/>
        <v>0</v>
      </c>
      <c r="AG1974" s="34">
        <f t="shared" si="1084"/>
        <v>0</v>
      </c>
      <c r="AH1974" s="34" t="str">
        <f t="shared" si="1085"/>
        <v/>
      </c>
      <c r="AI1974" s="172" t="str">
        <f>IF(AJ1974&lt;&gt;"",MAX(AI$3:AI1973)+1,"")</f>
        <v/>
      </c>
      <c r="AJ1974" s="172" t="str">
        <f t="shared" si="1086"/>
        <v/>
      </c>
      <c r="AK1974" s="172" t="str">
        <f t="shared" si="1087"/>
        <v/>
      </c>
      <c r="AL1974" s="172" t="str">
        <f t="shared" si="1088"/>
        <v/>
      </c>
      <c r="AM1974" s="172" t="str">
        <f>IF(AN1974&lt;&gt;"",MAX(AM$3:AM1973)+1,"")</f>
        <v/>
      </c>
      <c r="AN1974" s="172" t="str">
        <f t="shared" si="1089"/>
        <v/>
      </c>
      <c r="AO1974" s="172" t="str">
        <f t="shared" si="1090"/>
        <v/>
      </c>
      <c r="AP1974" s="172" t="str">
        <f t="shared" si="1091"/>
        <v/>
      </c>
      <c r="AQ1974" s="172" t="str">
        <f t="shared" si="1092"/>
        <v/>
      </c>
      <c r="AR1974" s="172" t="str">
        <f>Table1[[#This Row],[Sex ]]&amp;Table1[[#This Row],[Month]]</f>
        <v/>
      </c>
    </row>
    <row r="1975" spans="2:44" x14ac:dyDescent="0.3">
      <c r="B1975" s="14"/>
      <c r="C1975" s="14"/>
      <c r="D1975" s="14"/>
      <c r="E1975" s="14"/>
      <c r="F1975" s="14"/>
      <c r="G1975" s="14"/>
      <c r="H1975" s="14"/>
      <c r="I1975" s="14"/>
      <c r="J1975" s="14"/>
      <c r="K1975" s="14"/>
      <c r="L1975" s="14"/>
      <c r="M1975" s="24" t="str">
        <f t="shared" si="1064"/>
        <v/>
      </c>
      <c r="N1975" s="24" t="str">
        <f t="shared" si="1065"/>
        <v/>
      </c>
      <c r="O1975" s="24" t="str">
        <f t="shared" si="1066"/>
        <v xml:space="preserve"> </v>
      </c>
      <c r="P1975" s="24">
        <f t="shared" si="1067"/>
        <v>0</v>
      </c>
      <c r="Q1975" s="25">
        <f t="shared" si="1068"/>
        <v>0</v>
      </c>
      <c r="R1975" s="26">
        <f t="shared" si="1069"/>
        <v>0</v>
      </c>
      <c r="S1975" s="24" t="str">
        <f t="shared" si="1070"/>
        <v/>
      </c>
      <c r="T1975" s="24" t="str">
        <f t="shared" si="1071"/>
        <v/>
      </c>
      <c r="U1975" s="24" t="str">
        <f t="shared" si="1072"/>
        <v/>
      </c>
      <c r="V1975" s="24" t="str">
        <f t="shared" si="1073"/>
        <v/>
      </c>
      <c r="W1975" s="24" t="str">
        <f t="shared" si="1074"/>
        <v/>
      </c>
      <c r="X1975" s="24" t="str">
        <f t="shared" si="1075"/>
        <v/>
      </c>
      <c r="Y1975" s="24" t="str">
        <f t="shared" si="1076"/>
        <v/>
      </c>
      <c r="Z1975" s="24" t="str">
        <f t="shared" si="1077"/>
        <v/>
      </c>
      <c r="AA1975" s="24" t="b">
        <f t="shared" si="1078"/>
        <v>0</v>
      </c>
      <c r="AB1975" s="34" t="str">
        <f t="shared" si="1079"/>
        <v/>
      </c>
      <c r="AC1975" s="34">
        <f t="shared" si="1080"/>
        <v>0</v>
      </c>
      <c r="AD1975" s="34">
        <f t="shared" si="1081"/>
        <v>0</v>
      </c>
      <c r="AE1975" s="34" t="str">
        <f t="shared" si="1082"/>
        <v xml:space="preserve"> 0</v>
      </c>
      <c r="AF1975" s="34">
        <f t="shared" si="1083"/>
        <v>0</v>
      </c>
      <c r="AG1975" s="34">
        <f t="shared" si="1084"/>
        <v>0</v>
      </c>
      <c r="AH1975" s="34" t="str">
        <f t="shared" si="1085"/>
        <v/>
      </c>
      <c r="AI1975" s="172" t="str">
        <f>IF(AJ1975&lt;&gt;"",MAX(AI$3:AI1974)+1,"")</f>
        <v/>
      </c>
      <c r="AJ1975" s="172" t="str">
        <f t="shared" si="1086"/>
        <v/>
      </c>
      <c r="AK1975" s="172" t="str">
        <f t="shared" si="1087"/>
        <v/>
      </c>
      <c r="AL1975" s="172" t="str">
        <f t="shared" si="1088"/>
        <v/>
      </c>
      <c r="AM1975" s="172" t="str">
        <f>IF(AN1975&lt;&gt;"",MAX(AM$3:AM1974)+1,"")</f>
        <v/>
      </c>
      <c r="AN1975" s="172" t="str">
        <f t="shared" si="1089"/>
        <v/>
      </c>
      <c r="AO1975" s="172" t="str">
        <f t="shared" si="1090"/>
        <v/>
      </c>
      <c r="AP1975" s="172" t="str">
        <f t="shared" si="1091"/>
        <v/>
      </c>
      <c r="AQ1975" s="172" t="str">
        <f t="shared" si="1092"/>
        <v/>
      </c>
      <c r="AR1975" s="172" t="str">
        <f>Table1[[#This Row],[Sex ]]&amp;Table1[[#This Row],[Month]]</f>
        <v/>
      </c>
    </row>
    <row r="1976" spans="2:44" x14ac:dyDescent="0.3">
      <c r="B1976" s="14"/>
      <c r="C1976" s="14"/>
      <c r="D1976" s="14"/>
      <c r="E1976" s="14"/>
      <c r="F1976" s="14"/>
      <c r="G1976" s="14"/>
      <c r="H1976" s="14"/>
      <c r="I1976" s="14"/>
      <c r="J1976" s="14"/>
      <c r="K1976" s="14"/>
      <c r="L1976" s="14"/>
      <c r="M1976" s="24" t="str">
        <f t="shared" si="1064"/>
        <v/>
      </c>
      <c r="N1976" s="24" t="str">
        <f t="shared" si="1065"/>
        <v/>
      </c>
      <c r="O1976" s="24" t="str">
        <f t="shared" si="1066"/>
        <v xml:space="preserve"> </v>
      </c>
      <c r="P1976" s="24">
        <f t="shared" si="1067"/>
        <v>0</v>
      </c>
      <c r="Q1976" s="25">
        <f t="shared" si="1068"/>
        <v>0</v>
      </c>
      <c r="R1976" s="26">
        <f t="shared" si="1069"/>
        <v>0</v>
      </c>
      <c r="S1976" s="24" t="str">
        <f t="shared" si="1070"/>
        <v/>
      </c>
      <c r="T1976" s="24" t="str">
        <f t="shared" si="1071"/>
        <v/>
      </c>
      <c r="U1976" s="24" t="str">
        <f t="shared" si="1072"/>
        <v/>
      </c>
      <c r="V1976" s="24" t="str">
        <f t="shared" si="1073"/>
        <v/>
      </c>
      <c r="W1976" s="24" t="str">
        <f t="shared" si="1074"/>
        <v/>
      </c>
      <c r="X1976" s="24" t="str">
        <f t="shared" si="1075"/>
        <v/>
      </c>
      <c r="Y1976" s="24" t="str">
        <f t="shared" si="1076"/>
        <v/>
      </c>
      <c r="Z1976" s="24" t="str">
        <f t="shared" si="1077"/>
        <v/>
      </c>
      <c r="AA1976" s="24" t="b">
        <f t="shared" si="1078"/>
        <v>0</v>
      </c>
      <c r="AB1976" s="34" t="str">
        <f t="shared" si="1079"/>
        <v/>
      </c>
      <c r="AC1976" s="34">
        <f t="shared" si="1080"/>
        <v>0</v>
      </c>
      <c r="AD1976" s="34">
        <f t="shared" si="1081"/>
        <v>0</v>
      </c>
      <c r="AE1976" s="34" t="str">
        <f t="shared" si="1082"/>
        <v xml:space="preserve"> 0</v>
      </c>
      <c r="AF1976" s="34">
        <f t="shared" si="1083"/>
        <v>0</v>
      </c>
      <c r="AG1976" s="34">
        <f t="shared" si="1084"/>
        <v>0</v>
      </c>
      <c r="AH1976" s="34" t="str">
        <f t="shared" si="1085"/>
        <v/>
      </c>
      <c r="AI1976" s="172" t="str">
        <f>IF(AJ1976&lt;&gt;"",MAX(AI$3:AI1975)+1,"")</f>
        <v/>
      </c>
      <c r="AJ1976" s="172" t="str">
        <f t="shared" si="1086"/>
        <v/>
      </c>
      <c r="AK1976" s="172" t="str">
        <f t="shared" si="1087"/>
        <v/>
      </c>
      <c r="AL1976" s="172" t="str">
        <f t="shared" si="1088"/>
        <v/>
      </c>
      <c r="AM1976" s="172" t="str">
        <f>IF(AN1976&lt;&gt;"",MAX(AM$3:AM1975)+1,"")</f>
        <v/>
      </c>
      <c r="AN1976" s="172" t="str">
        <f t="shared" si="1089"/>
        <v/>
      </c>
      <c r="AO1976" s="172" t="str">
        <f t="shared" si="1090"/>
        <v/>
      </c>
      <c r="AP1976" s="172" t="str">
        <f t="shared" si="1091"/>
        <v/>
      </c>
      <c r="AQ1976" s="172" t="str">
        <f t="shared" si="1092"/>
        <v/>
      </c>
      <c r="AR1976" s="172" t="str">
        <f>Table1[[#This Row],[Sex ]]&amp;Table1[[#This Row],[Month]]</f>
        <v/>
      </c>
    </row>
    <row r="1977" spans="2:44" x14ac:dyDescent="0.3">
      <c r="B1977" s="14"/>
      <c r="C1977" s="14"/>
      <c r="D1977" s="14"/>
      <c r="E1977" s="14"/>
      <c r="F1977" s="14"/>
      <c r="G1977" s="14"/>
      <c r="H1977" s="14"/>
      <c r="I1977" s="14"/>
      <c r="J1977" s="14"/>
      <c r="K1977" s="14"/>
      <c r="L1977" s="14"/>
      <c r="M1977" s="24" t="str">
        <f t="shared" si="1064"/>
        <v/>
      </c>
      <c r="N1977" s="24" t="str">
        <f t="shared" si="1065"/>
        <v/>
      </c>
      <c r="O1977" s="24" t="str">
        <f t="shared" si="1066"/>
        <v xml:space="preserve"> </v>
      </c>
      <c r="P1977" s="24">
        <f t="shared" si="1067"/>
        <v>0</v>
      </c>
      <c r="Q1977" s="25">
        <f t="shared" si="1068"/>
        <v>0</v>
      </c>
      <c r="R1977" s="26">
        <f t="shared" si="1069"/>
        <v>0</v>
      </c>
      <c r="S1977" s="24" t="str">
        <f t="shared" si="1070"/>
        <v/>
      </c>
      <c r="T1977" s="24" t="str">
        <f t="shared" si="1071"/>
        <v/>
      </c>
      <c r="U1977" s="24" t="str">
        <f t="shared" si="1072"/>
        <v/>
      </c>
      <c r="V1977" s="24" t="str">
        <f t="shared" si="1073"/>
        <v/>
      </c>
      <c r="W1977" s="24" t="str">
        <f t="shared" si="1074"/>
        <v/>
      </c>
      <c r="X1977" s="24" t="str">
        <f t="shared" si="1075"/>
        <v/>
      </c>
      <c r="Y1977" s="24" t="str">
        <f t="shared" si="1076"/>
        <v/>
      </c>
      <c r="Z1977" s="24" t="str">
        <f t="shared" si="1077"/>
        <v/>
      </c>
      <c r="AA1977" s="24" t="b">
        <f t="shared" si="1078"/>
        <v>0</v>
      </c>
      <c r="AB1977" s="34" t="str">
        <f t="shared" si="1079"/>
        <v/>
      </c>
      <c r="AC1977" s="34">
        <f t="shared" si="1080"/>
        <v>0</v>
      </c>
      <c r="AD1977" s="34">
        <f t="shared" si="1081"/>
        <v>0</v>
      </c>
      <c r="AE1977" s="34" t="str">
        <f t="shared" si="1082"/>
        <v xml:space="preserve"> 0</v>
      </c>
      <c r="AF1977" s="34">
        <f t="shared" si="1083"/>
        <v>0</v>
      </c>
      <c r="AG1977" s="34">
        <f t="shared" si="1084"/>
        <v>0</v>
      </c>
      <c r="AH1977" s="34" t="str">
        <f t="shared" si="1085"/>
        <v/>
      </c>
      <c r="AI1977" s="172" t="str">
        <f>IF(AJ1977&lt;&gt;"",MAX(AI$3:AI1976)+1,"")</f>
        <v/>
      </c>
      <c r="AJ1977" s="172" t="str">
        <f t="shared" si="1086"/>
        <v/>
      </c>
      <c r="AK1977" s="172" t="str">
        <f t="shared" si="1087"/>
        <v/>
      </c>
      <c r="AL1977" s="172" t="str">
        <f t="shared" si="1088"/>
        <v/>
      </c>
      <c r="AM1977" s="172" t="str">
        <f>IF(AN1977&lt;&gt;"",MAX(AM$3:AM1976)+1,"")</f>
        <v/>
      </c>
      <c r="AN1977" s="172" t="str">
        <f t="shared" si="1089"/>
        <v/>
      </c>
      <c r="AO1977" s="172" t="str">
        <f t="shared" si="1090"/>
        <v/>
      </c>
      <c r="AP1977" s="172" t="str">
        <f t="shared" si="1091"/>
        <v/>
      </c>
      <c r="AQ1977" s="172" t="str">
        <f t="shared" si="1092"/>
        <v/>
      </c>
      <c r="AR1977" s="172" t="str">
        <f>Table1[[#This Row],[Sex ]]&amp;Table1[[#This Row],[Month]]</f>
        <v/>
      </c>
    </row>
    <row r="1978" spans="2:44" x14ac:dyDescent="0.3">
      <c r="B1978" s="14"/>
      <c r="C1978" s="14"/>
      <c r="D1978" s="14"/>
      <c r="E1978" s="14"/>
      <c r="F1978" s="14"/>
      <c r="G1978" s="14"/>
      <c r="H1978" s="14"/>
      <c r="I1978" s="14"/>
      <c r="J1978" s="14"/>
      <c r="K1978" s="14"/>
      <c r="L1978" s="14"/>
      <c r="M1978" s="24" t="str">
        <f t="shared" si="1064"/>
        <v/>
      </c>
      <c r="N1978" s="24" t="str">
        <f t="shared" si="1065"/>
        <v/>
      </c>
      <c r="O1978" s="24" t="str">
        <f t="shared" si="1066"/>
        <v xml:space="preserve"> </v>
      </c>
      <c r="P1978" s="24">
        <f t="shared" si="1067"/>
        <v>0</v>
      </c>
      <c r="Q1978" s="25">
        <f t="shared" si="1068"/>
        <v>0</v>
      </c>
      <c r="R1978" s="26">
        <f t="shared" si="1069"/>
        <v>0</v>
      </c>
      <c r="S1978" s="24" t="str">
        <f t="shared" si="1070"/>
        <v/>
      </c>
      <c r="T1978" s="24" t="str">
        <f t="shared" si="1071"/>
        <v/>
      </c>
      <c r="U1978" s="24" t="str">
        <f t="shared" si="1072"/>
        <v/>
      </c>
      <c r="V1978" s="24" t="str">
        <f t="shared" si="1073"/>
        <v/>
      </c>
      <c r="W1978" s="24" t="str">
        <f t="shared" si="1074"/>
        <v/>
      </c>
      <c r="X1978" s="24" t="str">
        <f t="shared" si="1075"/>
        <v/>
      </c>
      <c r="Y1978" s="24" t="str">
        <f t="shared" si="1076"/>
        <v/>
      </c>
      <c r="Z1978" s="24" t="str">
        <f t="shared" si="1077"/>
        <v/>
      </c>
      <c r="AA1978" s="24" t="b">
        <f t="shared" si="1078"/>
        <v>0</v>
      </c>
      <c r="AB1978" s="34" t="str">
        <f t="shared" si="1079"/>
        <v/>
      </c>
      <c r="AC1978" s="34">
        <f t="shared" si="1080"/>
        <v>0</v>
      </c>
      <c r="AD1978" s="34">
        <f t="shared" si="1081"/>
        <v>0</v>
      </c>
      <c r="AE1978" s="34" t="str">
        <f t="shared" si="1082"/>
        <v xml:space="preserve"> 0</v>
      </c>
      <c r="AF1978" s="34">
        <f t="shared" si="1083"/>
        <v>0</v>
      </c>
      <c r="AG1978" s="34">
        <f t="shared" si="1084"/>
        <v>0</v>
      </c>
      <c r="AH1978" s="34" t="str">
        <f t="shared" si="1085"/>
        <v/>
      </c>
      <c r="AI1978" s="172" t="str">
        <f>IF(AJ1978&lt;&gt;"",MAX(AI$3:AI1977)+1,"")</f>
        <v/>
      </c>
      <c r="AJ1978" s="172" t="str">
        <f t="shared" si="1086"/>
        <v/>
      </c>
      <c r="AK1978" s="172" t="str">
        <f t="shared" si="1087"/>
        <v/>
      </c>
      <c r="AL1978" s="172" t="str">
        <f t="shared" si="1088"/>
        <v/>
      </c>
      <c r="AM1978" s="172" t="str">
        <f>IF(AN1978&lt;&gt;"",MAX(AM$3:AM1977)+1,"")</f>
        <v/>
      </c>
      <c r="AN1978" s="172" t="str">
        <f t="shared" si="1089"/>
        <v/>
      </c>
      <c r="AO1978" s="172" t="str">
        <f t="shared" si="1090"/>
        <v/>
      </c>
      <c r="AP1978" s="172" t="str">
        <f t="shared" si="1091"/>
        <v/>
      </c>
      <c r="AQ1978" s="172" t="str">
        <f t="shared" si="1092"/>
        <v/>
      </c>
      <c r="AR1978" s="172" t="str">
        <f>Table1[[#This Row],[Sex ]]&amp;Table1[[#This Row],[Month]]</f>
        <v/>
      </c>
    </row>
    <row r="1979" spans="2:44" x14ac:dyDescent="0.3">
      <c r="B1979" s="14"/>
      <c r="C1979" s="14"/>
      <c r="D1979" s="14"/>
      <c r="E1979" s="14"/>
      <c r="F1979" s="14"/>
      <c r="G1979" s="14"/>
      <c r="H1979" s="14"/>
      <c r="I1979" s="14"/>
      <c r="J1979" s="14"/>
      <c r="K1979" s="14"/>
      <c r="L1979" s="14"/>
      <c r="M1979" s="24" t="str">
        <f t="shared" si="1064"/>
        <v/>
      </c>
      <c r="N1979" s="24" t="str">
        <f t="shared" si="1065"/>
        <v/>
      </c>
      <c r="O1979" s="24" t="str">
        <f t="shared" si="1066"/>
        <v xml:space="preserve"> </v>
      </c>
      <c r="P1979" s="24">
        <f t="shared" si="1067"/>
        <v>0</v>
      </c>
      <c r="Q1979" s="25">
        <f t="shared" si="1068"/>
        <v>0</v>
      </c>
      <c r="R1979" s="26">
        <f t="shared" si="1069"/>
        <v>0</v>
      </c>
      <c r="S1979" s="24" t="str">
        <f t="shared" si="1070"/>
        <v/>
      </c>
      <c r="T1979" s="24" t="str">
        <f t="shared" si="1071"/>
        <v/>
      </c>
      <c r="U1979" s="24" t="str">
        <f t="shared" si="1072"/>
        <v/>
      </c>
      <c r="V1979" s="24" t="str">
        <f t="shared" si="1073"/>
        <v/>
      </c>
      <c r="W1979" s="24" t="str">
        <f t="shared" si="1074"/>
        <v/>
      </c>
      <c r="X1979" s="24" t="str">
        <f t="shared" si="1075"/>
        <v/>
      </c>
      <c r="Y1979" s="24" t="str">
        <f t="shared" si="1076"/>
        <v/>
      </c>
      <c r="Z1979" s="24" t="str">
        <f t="shared" si="1077"/>
        <v/>
      </c>
      <c r="AA1979" s="24" t="b">
        <f t="shared" si="1078"/>
        <v>0</v>
      </c>
      <c r="AB1979" s="34" t="str">
        <f t="shared" si="1079"/>
        <v/>
      </c>
      <c r="AC1979" s="34">
        <f t="shared" si="1080"/>
        <v>0</v>
      </c>
      <c r="AD1979" s="34">
        <f t="shared" si="1081"/>
        <v>0</v>
      </c>
      <c r="AE1979" s="34" t="str">
        <f t="shared" si="1082"/>
        <v xml:space="preserve"> 0</v>
      </c>
      <c r="AF1979" s="34">
        <f t="shared" si="1083"/>
        <v>0</v>
      </c>
      <c r="AG1979" s="34">
        <f t="shared" si="1084"/>
        <v>0</v>
      </c>
      <c r="AH1979" s="34" t="str">
        <f t="shared" si="1085"/>
        <v/>
      </c>
      <c r="AI1979" s="172" t="str">
        <f>IF(AJ1979&lt;&gt;"",MAX(AI$3:AI1978)+1,"")</f>
        <v/>
      </c>
      <c r="AJ1979" s="172" t="str">
        <f t="shared" si="1086"/>
        <v/>
      </c>
      <c r="AK1979" s="172" t="str">
        <f t="shared" si="1087"/>
        <v/>
      </c>
      <c r="AL1979" s="172" t="str">
        <f t="shared" si="1088"/>
        <v/>
      </c>
      <c r="AM1979" s="172" t="str">
        <f>IF(AN1979&lt;&gt;"",MAX(AM$3:AM1978)+1,"")</f>
        <v/>
      </c>
      <c r="AN1979" s="172" t="str">
        <f t="shared" si="1089"/>
        <v/>
      </c>
      <c r="AO1979" s="172" t="str">
        <f t="shared" si="1090"/>
        <v/>
      </c>
      <c r="AP1979" s="172" t="str">
        <f t="shared" si="1091"/>
        <v/>
      </c>
      <c r="AQ1979" s="172" t="str">
        <f t="shared" si="1092"/>
        <v/>
      </c>
      <c r="AR1979" s="172" t="str">
        <f>Table1[[#This Row],[Sex ]]&amp;Table1[[#This Row],[Month]]</f>
        <v/>
      </c>
    </row>
    <row r="1980" spans="2:44" x14ac:dyDescent="0.3">
      <c r="B1980" s="14"/>
      <c r="C1980" s="14"/>
      <c r="D1980" s="14"/>
      <c r="E1980" s="14"/>
      <c r="F1980" s="14"/>
      <c r="G1980" s="14"/>
      <c r="H1980" s="14"/>
      <c r="I1980" s="14"/>
      <c r="J1980" s="14"/>
      <c r="K1980" s="14"/>
      <c r="L1980" s="14"/>
      <c r="M1980" s="24" t="str">
        <f t="shared" si="1064"/>
        <v/>
      </c>
      <c r="N1980" s="24" t="str">
        <f t="shared" si="1065"/>
        <v/>
      </c>
      <c r="O1980" s="24" t="str">
        <f t="shared" si="1066"/>
        <v xml:space="preserve"> </v>
      </c>
      <c r="P1980" s="24">
        <f t="shared" si="1067"/>
        <v>0</v>
      </c>
      <c r="Q1980" s="25">
        <f t="shared" si="1068"/>
        <v>0</v>
      </c>
      <c r="R1980" s="26">
        <f t="shared" si="1069"/>
        <v>0</v>
      </c>
      <c r="S1980" s="24" t="str">
        <f t="shared" si="1070"/>
        <v/>
      </c>
      <c r="T1980" s="24" t="str">
        <f t="shared" si="1071"/>
        <v/>
      </c>
      <c r="U1980" s="24" t="str">
        <f t="shared" si="1072"/>
        <v/>
      </c>
      <c r="V1980" s="24" t="str">
        <f t="shared" si="1073"/>
        <v/>
      </c>
      <c r="W1980" s="24" t="str">
        <f t="shared" si="1074"/>
        <v/>
      </c>
      <c r="X1980" s="24" t="str">
        <f t="shared" si="1075"/>
        <v/>
      </c>
      <c r="Y1980" s="24" t="str">
        <f t="shared" si="1076"/>
        <v/>
      </c>
      <c r="Z1980" s="24" t="str">
        <f t="shared" si="1077"/>
        <v/>
      </c>
      <c r="AA1980" s="24" t="b">
        <f t="shared" si="1078"/>
        <v>0</v>
      </c>
      <c r="AB1980" s="34" t="str">
        <f t="shared" si="1079"/>
        <v/>
      </c>
      <c r="AC1980" s="34">
        <f t="shared" si="1080"/>
        <v>0</v>
      </c>
      <c r="AD1980" s="34">
        <f t="shared" si="1081"/>
        <v>0</v>
      </c>
      <c r="AE1980" s="34" t="str">
        <f t="shared" si="1082"/>
        <v xml:space="preserve"> 0</v>
      </c>
      <c r="AF1980" s="34">
        <f t="shared" si="1083"/>
        <v>0</v>
      </c>
      <c r="AG1980" s="34">
        <f t="shared" si="1084"/>
        <v>0</v>
      </c>
      <c r="AH1980" s="34" t="str">
        <f t="shared" si="1085"/>
        <v/>
      </c>
      <c r="AI1980" s="172" t="str">
        <f>IF(AJ1980&lt;&gt;"",MAX(AI$3:AI1979)+1,"")</f>
        <v/>
      </c>
      <c r="AJ1980" s="172" t="str">
        <f t="shared" si="1086"/>
        <v/>
      </c>
      <c r="AK1980" s="172" t="str">
        <f t="shared" si="1087"/>
        <v/>
      </c>
      <c r="AL1980" s="172" t="str">
        <f t="shared" si="1088"/>
        <v/>
      </c>
      <c r="AM1980" s="172" t="str">
        <f>IF(AN1980&lt;&gt;"",MAX(AM$3:AM1979)+1,"")</f>
        <v/>
      </c>
      <c r="AN1980" s="172" t="str">
        <f t="shared" si="1089"/>
        <v/>
      </c>
      <c r="AO1980" s="172" t="str">
        <f t="shared" si="1090"/>
        <v/>
      </c>
      <c r="AP1980" s="172" t="str">
        <f t="shared" si="1091"/>
        <v/>
      </c>
      <c r="AQ1980" s="172" t="str">
        <f t="shared" si="1092"/>
        <v/>
      </c>
      <c r="AR1980" s="172" t="str">
        <f>Table1[[#This Row],[Sex ]]&amp;Table1[[#This Row],[Month]]</f>
        <v/>
      </c>
    </row>
    <row r="1981" spans="2:44" x14ac:dyDescent="0.3">
      <c r="B1981" s="14"/>
      <c r="C1981" s="14"/>
      <c r="D1981" s="14"/>
      <c r="E1981" s="14"/>
      <c r="F1981" s="14"/>
      <c r="G1981" s="14"/>
      <c r="H1981" s="14"/>
      <c r="I1981" s="14"/>
      <c r="J1981" s="14"/>
      <c r="K1981" s="14"/>
      <c r="L1981" s="14"/>
      <c r="M1981" s="24" t="str">
        <f t="shared" si="1064"/>
        <v/>
      </c>
      <c r="N1981" s="24" t="str">
        <f t="shared" si="1065"/>
        <v/>
      </c>
      <c r="O1981" s="24" t="str">
        <f t="shared" si="1066"/>
        <v xml:space="preserve"> </v>
      </c>
      <c r="P1981" s="24">
        <f t="shared" si="1067"/>
        <v>0</v>
      </c>
      <c r="Q1981" s="25">
        <f t="shared" si="1068"/>
        <v>0</v>
      </c>
      <c r="R1981" s="26">
        <f t="shared" si="1069"/>
        <v>0</v>
      </c>
      <c r="S1981" s="24" t="str">
        <f t="shared" si="1070"/>
        <v/>
      </c>
      <c r="T1981" s="24" t="str">
        <f t="shared" si="1071"/>
        <v/>
      </c>
      <c r="U1981" s="24" t="str">
        <f t="shared" si="1072"/>
        <v/>
      </c>
      <c r="V1981" s="24" t="str">
        <f t="shared" si="1073"/>
        <v/>
      </c>
      <c r="W1981" s="24" t="str">
        <f t="shared" si="1074"/>
        <v/>
      </c>
      <c r="X1981" s="24" t="str">
        <f t="shared" si="1075"/>
        <v/>
      </c>
      <c r="Y1981" s="24" t="str">
        <f t="shared" si="1076"/>
        <v/>
      </c>
      <c r="Z1981" s="24" t="str">
        <f t="shared" si="1077"/>
        <v/>
      </c>
      <c r="AA1981" s="24" t="b">
        <f t="shared" si="1078"/>
        <v>0</v>
      </c>
      <c r="AB1981" s="34" t="str">
        <f t="shared" si="1079"/>
        <v/>
      </c>
      <c r="AC1981" s="34">
        <f t="shared" si="1080"/>
        <v>0</v>
      </c>
      <c r="AD1981" s="34">
        <f t="shared" si="1081"/>
        <v>0</v>
      </c>
      <c r="AE1981" s="34" t="str">
        <f t="shared" si="1082"/>
        <v xml:space="preserve"> 0</v>
      </c>
      <c r="AF1981" s="34">
        <f t="shared" si="1083"/>
        <v>0</v>
      </c>
      <c r="AG1981" s="34">
        <f t="shared" si="1084"/>
        <v>0</v>
      </c>
      <c r="AH1981" s="34" t="str">
        <f t="shared" si="1085"/>
        <v/>
      </c>
      <c r="AI1981" s="172" t="str">
        <f>IF(AJ1981&lt;&gt;"",MAX(AI$3:AI1980)+1,"")</f>
        <v/>
      </c>
      <c r="AJ1981" s="172" t="str">
        <f t="shared" si="1086"/>
        <v/>
      </c>
      <c r="AK1981" s="172" t="str">
        <f t="shared" si="1087"/>
        <v/>
      </c>
      <c r="AL1981" s="172" t="str">
        <f t="shared" si="1088"/>
        <v/>
      </c>
      <c r="AM1981" s="172" t="str">
        <f>IF(AN1981&lt;&gt;"",MAX(AM$3:AM1980)+1,"")</f>
        <v/>
      </c>
      <c r="AN1981" s="172" t="str">
        <f t="shared" si="1089"/>
        <v/>
      </c>
      <c r="AO1981" s="172" t="str">
        <f t="shared" si="1090"/>
        <v/>
      </c>
      <c r="AP1981" s="172" t="str">
        <f t="shared" si="1091"/>
        <v/>
      </c>
      <c r="AQ1981" s="172" t="str">
        <f t="shared" si="1092"/>
        <v/>
      </c>
      <c r="AR1981" s="172" t="str">
        <f>Table1[[#This Row],[Sex ]]&amp;Table1[[#This Row],[Month]]</f>
        <v/>
      </c>
    </row>
    <row r="1982" spans="2:44" x14ac:dyDescent="0.3">
      <c r="B1982" s="14"/>
      <c r="C1982" s="14"/>
      <c r="D1982" s="14"/>
      <c r="E1982" s="14"/>
      <c r="F1982" s="14"/>
      <c r="G1982" s="14"/>
      <c r="H1982" s="14"/>
      <c r="I1982" s="14"/>
      <c r="J1982" s="14"/>
      <c r="K1982" s="14"/>
      <c r="L1982" s="14"/>
      <c r="M1982" s="24" t="str">
        <f t="shared" si="1064"/>
        <v/>
      </c>
      <c r="N1982" s="24" t="str">
        <f t="shared" si="1065"/>
        <v/>
      </c>
      <c r="O1982" s="24" t="str">
        <f t="shared" si="1066"/>
        <v xml:space="preserve"> </v>
      </c>
      <c r="P1982" s="24">
        <f t="shared" si="1067"/>
        <v>0</v>
      </c>
      <c r="Q1982" s="25">
        <f t="shared" si="1068"/>
        <v>0</v>
      </c>
      <c r="R1982" s="26">
        <f t="shared" si="1069"/>
        <v>0</v>
      </c>
      <c r="S1982" s="24" t="str">
        <f t="shared" si="1070"/>
        <v/>
      </c>
      <c r="T1982" s="24" t="str">
        <f t="shared" si="1071"/>
        <v/>
      </c>
      <c r="U1982" s="24" t="str">
        <f t="shared" si="1072"/>
        <v/>
      </c>
      <c r="V1982" s="24" t="str">
        <f t="shared" si="1073"/>
        <v/>
      </c>
      <c r="W1982" s="24" t="str">
        <f t="shared" si="1074"/>
        <v/>
      </c>
      <c r="X1982" s="24" t="str">
        <f t="shared" si="1075"/>
        <v/>
      </c>
      <c r="Y1982" s="24" t="str">
        <f t="shared" si="1076"/>
        <v/>
      </c>
      <c r="Z1982" s="24" t="str">
        <f t="shared" si="1077"/>
        <v/>
      </c>
      <c r="AA1982" s="24" t="b">
        <f t="shared" si="1078"/>
        <v>0</v>
      </c>
      <c r="AB1982" s="34" t="str">
        <f t="shared" si="1079"/>
        <v/>
      </c>
      <c r="AC1982" s="34">
        <f t="shared" si="1080"/>
        <v>0</v>
      </c>
      <c r="AD1982" s="34">
        <f t="shared" si="1081"/>
        <v>0</v>
      </c>
      <c r="AE1982" s="34" t="str">
        <f t="shared" si="1082"/>
        <v xml:space="preserve"> 0</v>
      </c>
      <c r="AF1982" s="34">
        <f t="shared" si="1083"/>
        <v>0</v>
      </c>
      <c r="AG1982" s="34">
        <f t="shared" si="1084"/>
        <v>0</v>
      </c>
      <c r="AH1982" s="34" t="str">
        <f t="shared" si="1085"/>
        <v/>
      </c>
      <c r="AI1982" s="172" t="str">
        <f>IF(AJ1982&lt;&gt;"",MAX(AI$3:AI1981)+1,"")</f>
        <v/>
      </c>
      <c r="AJ1982" s="172" t="str">
        <f t="shared" si="1086"/>
        <v/>
      </c>
      <c r="AK1982" s="172" t="str">
        <f t="shared" si="1087"/>
        <v/>
      </c>
      <c r="AL1982" s="172" t="str">
        <f t="shared" si="1088"/>
        <v/>
      </c>
      <c r="AM1982" s="172" t="str">
        <f>IF(AN1982&lt;&gt;"",MAX(AM$3:AM1981)+1,"")</f>
        <v/>
      </c>
      <c r="AN1982" s="172" t="str">
        <f t="shared" si="1089"/>
        <v/>
      </c>
      <c r="AO1982" s="172" t="str">
        <f t="shared" si="1090"/>
        <v/>
      </c>
      <c r="AP1982" s="172" t="str">
        <f t="shared" si="1091"/>
        <v/>
      </c>
      <c r="AQ1982" s="172" t="str">
        <f t="shared" si="1092"/>
        <v/>
      </c>
      <c r="AR1982" s="172" t="str">
        <f>Table1[[#This Row],[Sex ]]&amp;Table1[[#This Row],[Month]]</f>
        <v/>
      </c>
    </row>
    <row r="1983" spans="2:44" x14ac:dyDescent="0.3">
      <c r="B1983" s="14"/>
      <c r="C1983" s="14"/>
      <c r="D1983" s="14"/>
      <c r="E1983" s="14"/>
      <c r="F1983" s="14"/>
      <c r="G1983" s="14"/>
      <c r="H1983" s="14"/>
      <c r="I1983" s="14"/>
      <c r="J1983" s="14"/>
      <c r="K1983" s="14"/>
      <c r="L1983" s="14"/>
      <c r="M1983" s="24" t="str">
        <f t="shared" si="1064"/>
        <v/>
      </c>
      <c r="N1983" s="24" t="str">
        <f t="shared" si="1065"/>
        <v/>
      </c>
      <c r="O1983" s="24" t="str">
        <f t="shared" si="1066"/>
        <v xml:space="preserve"> </v>
      </c>
      <c r="P1983" s="24">
        <f t="shared" si="1067"/>
        <v>0</v>
      </c>
      <c r="Q1983" s="25">
        <f t="shared" si="1068"/>
        <v>0</v>
      </c>
      <c r="R1983" s="26">
        <f t="shared" si="1069"/>
        <v>0</v>
      </c>
      <c r="S1983" s="24" t="str">
        <f t="shared" si="1070"/>
        <v/>
      </c>
      <c r="T1983" s="24" t="str">
        <f t="shared" si="1071"/>
        <v/>
      </c>
      <c r="U1983" s="24" t="str">
        <f t="shared" si="1072"/>
        <v/>
      </c>
      <c r="V1983" s="24" t="str">
        <f t="shared" si="1073"/>
        <v/>
      </c>
      <c r="W1983" s="24" t="str">
        <f t="shared" si="1074"/>
        <v/>
      </c>
      <c r="X1983" s="24" t="str">
        <f t="shared" si="1075"/>
        <v/>
      </c>
      <c r="Y1983" s="24" t="str">
        <f t="shared" si="1076"/>
        <v/>
      </c>
      <c r="Z1983" s="24" t="str">
        <f t="shared" si="1077"/>
        <v/>
      </c>
      <c r="AA1983" s="24" t="b">
        <f t="shared" si="1078"/>
        <v>0</v>
      </c>
      <c r="AB1983" s="34" t="str">
        <f t="shared" si="1079"/>
        <v/>
      </c>
      <c r="AC1983" s="34">
        <f t="shared" si="1080"/>
        <v>0</v>
      </c>
      <c r="AD1983" s="34">
        <f t="shared" si="1081"/>
        <v>0</v>
      </c>
      <c r="AE1983" s="34" t="str">
        <f t="shared" si="1082"/>
        <v xml:space="preserve"> 0</v>
      </c>
      <c r="AF1983" s="34">
        <f t="shared" si="1083"/>
        <v>0</v>
      </c>
      <c r="AG1983" s="34">
        <f t="shared" si="1084"/>
        <v>0</v>
      </c>
      <c r="AH1983" s="34" t="str">
        <f t="shared" si="1085"/>
        <v/>
      </c>
      <c r="AI1983" s="172" t="str">
        <f>IF(AJ1983&lt;&gt;"",MAX(AI$3:AI1982)+1,"")</f>
        <v/>
      </c>
      <c r="AJ1983" s="172" t="str">
        <f t="shared" si="1086"/>
        <v/>
      </c>
      <c r="AK1983" s="172" t="str">
        <f t="shared" si="1087"/>
        <v/>
      </c>
      <c r="AL1983" s="172" t="str">
        <f t="shared" si="1088"/>
        <v/>
      </c>
      <c r="AM1983" s="172" t="str">
        <f>IF(AN1983&lt;&gt;"",MAX(AM$3:AM1982)+1,"")</f>
        <v/>
      </c>
      <c r="AN1983" s="172" t="str">
        <f t="shared" si="1089"/>
        <v/>
      </c>
      <c r="AO1983" s="172" t="str">
        <f t="shared" si="1090"/>
        <v/>
      </c>
      <c r="AP1983" s="172" t="str">
        <f t="shared" si="1091"/>
        <v/>
      </c>
      <c r="AQ1983" s="172" t="str">
        <f t="shared" si="1092"/>
        <v/>
      </c>
      <c r="AR1983" s="172" t="str">
        <f>Table1[[#This Row],[Sex ]]&amp;Table1[[#This Row],[Month]]</f>
        <v/>
      </c>
    </row>
    <row r="1984" spans="2:44" x14ac:dyDescent="0.3">
      <c r="B1984" s="14"/>
      <c r="C1984" s="14"/>
      <c r="D1984" s="14"/>
      <c r="E1984" s="14"/>
      <c r="F1984" s="14"/>
      <c r="G1984" s="14"/>
      <c r="H1984" s="14"/>
      <c r="I1984" s="14"/>
      <c r="J1984" s="14"/>
      <c r="K1984" s="14"/>
      <c r="L1984" s="14"/>
      <c r="M1984" s="24" t="str">
        <f t="shared" si="1064"/>
        <v/>
      </c>
      <c r="N1984" s="24" t="str">
        <f t="shared" si="1065"/>
        <v/>
      </c>
      <c r="O1984" s="24" t="str">
        <f t="shared" si="1066"/>
        <v xml:space="preserve"> </v>
      </c>
      <c r="P1984" s="24">
        <f t="shared" si="1067"/>
        <v>0</v>
      </c>
      <c r="Q1984" s="25">
        <f t="shared" si="1068"/>
        <v>0</v>
      </c>
      <c r="R1984" s="26">
        <f t="shared" si="1069"/>
        <v>0</v>
      </c>
      <c r="S1984" s="24" t="str">
        <f t="shared" si="1070"/>
        <v/>
      </c>
      <c r="T1984" s="24" t="str">
        <f t="shared" si="1071"/>
        <v/>
      </c>
      <c r="U1984" s="24" t="str">
        <f t="shared" si="1072"/>
        <v/>
      </c>
      <c r="V1984" s="24" t="str">
        <f t="shared" si="1073"/>
        <v/>
      </c>
      <c r="W1984" s="24" t="str">
        <f t="shared" si="1074"/>
        <v/>
      </c>
      <c r="X1984" s="24" t="str">
        <f t="shared" si="1075"/>
        <v/>
      </c>
      <c r="Y1984" s="24" t="str">
        <f t="shared" si="1076"/>
        <v/>
      </c>
      <c r="Z1984" s="24" t="str">
        <f t="shared" si="1077"/>
        <v/>
      </c>
      <c r="AA1984" s="24" t="b">
        <f t="shared" si="1078"/>
        <v>0</v>
      </c>
      <c r="AB1984" s="34" t="str">
        <f t="shared" si="1079"/>
        <v/>
      </c>
      <c r="AC1984" s="34">
        <f t="shared" si="1080"/>
        <v>0</v>
      </c>
      <c r="AD1984" s="34">
        <f t="shared" si="1081"/>
        <v>0</v>
      </c>
      <c r="AE1984" s="34" t="str">
        <f t="shared" si="1082"/>
        <v xml:space="preserve"> 0</v>
      </c>
      <c r="AF1984" s="34">
        <f t="shared" si="1083"/>
        <v>0</v>
      </c>
      <c r="AG1984" s="34">
        <f t="shared" si="1084"/>
        <v>0</v>
      </c>
      <c r="AH1984" s="34" t="str">
        <f t="shared" si="1085"/>
        <v/>
      </c>
      <c r="AI1984" s="172" t="str">
        <f>IF(AJ1984&lt;&gt;"",MAX(AI$3:AI1983)+1,"")</f>
        <v/>
      </c>
      <c r="AJ1984" s="172" t="str">
        <f t="shared" si="1086"/>
        <v/>
      </c>
      <c r="AK1984" s="172" t="str">
        <f t="shared" si="1087"/>
        <v/>
      </c>
      <c r="AL1984" s="172" t="str">
        <f t="shared" si="1088"/>
        <v/>
      </c>
      <c r="AM1984" s="172" t="str">
        <f>IF(AN1984&lt;&gt;"",MAX(AM$3:AM1983)+1,"")</f>
        <v/>
      </c>
      <c r="AN1984" s="172" t="str">
        <f t="shared" si="1089"/>
        <v/>
      </c>
      <c r="AO1984" s="172" t="str">
        <f t="shared" si="1090"/>
        <v/>
      </c>
      <c r="AP1984" s="172" t="str">
        <f t="shared" si="1091"/>
        <v/>
      </c>
      <c r="AQ1984" s="172" t="str">
        <f t="shared" si="1092"/>
        <v/>
      </c>
      <c r="AR1984" s="172" t="str">
        <f>Table1[[#This Row],[Sex ]]&amp;Table1[[#This Row],[Month]]</f>
        <v/>
      </c>
    </row>
    <row r="1985" spans="2:44" x14ac:dyDescent="0.3">
      <c r="B1985" s="14"/>
      <c r="C1985" s="14"/>
      <c r="D1985" s="14"/>
      <c r="E1985" s="14"/>
      <c r="F1985" s="14"/>
      <c r="G1985" s="14"/>
      <c r="H1985" s="14"/>
      <c r="I1985" s="14"/>
      <c r="J1985" s="14"/>
      <c r="K1985" s="14"/>
      <c r="L1985" s="14"/>
      <c r="M1985" s="24" t="str">
        <f t="shared" si="1064"/>
        <v/>
      </c>
      <c r="N1985" s="24" t="str">
        <f t="shared" si="1065"/>
        <v/>
      </c>
      <c r="O1985" s="24" t="str">
        <f t="shared" si="1066"/>
        <v xml:space="preserve"> </v>
      </c>
      <c r="P1985" s="24">
        <f t="shared" si="1067"/>
        <v>0</v>
      </c>
      <c r="Q1985" s="25">
        <f t="shared" si="1068"/>
        <v>0</v>
      </c>
      <c r="R1985" s="26">
        <f t="shared" si="1069"/>
        <v>0</v>
      </c>
      <c r="S1985" s="24" t="str">
        <f t="shared" si="1070"/>
        <v/>
      </c>
      <c r="T1985" s="24" t="str">
        <f t="shared" si="1071"/>
        <v/>
      </c>
      <c r="U1985" s="24" t="str">
        <f t="shared" si="1072"/>
        <v/>
      </c>
      <c r="V1985" s="24" t="str">
        <f t="shared" si="1073"/>
        <v/>
      </c>
      <c r="W1985" s="24" t="str">
        <f t="shared" si="1074"/>
        <v/>
      </c>
      <c r="X1985" s="24" t="str">
        <f t="shared" si="1075"/>
        <v/>
      </c>
      <c r="Y1985" s="24" t="str">
        <f t="shared" si="1076"/>
        <v/>
      </c>
      <c r="Z1985" s="24" t="str">
        <f t="shared" si="1077"/>
        <v/>
      </c>
      <c r="AA1985" s="24" t="b">
        <f t="shared" si="1078"/>
        <v>0</v>
      </c>
      <c r="AB1985" s="34" t="str">
        <f t="shared" si="1079"/>
        <v/>
      </c>
      <c r="AC1985" s="34">
        <f t="shared" si="1080"/>
        <v>0</v>
      </c>
      <c r="AD1985" s="34">
        <f t="shared" si="1081"/>
        <v>0</v>
      </c>
      <c r="AE1985" s="34" t="str">
        <f t="shared" si="1082"/>
        <v xml:space="preserve"> 0</v>
      </c>
      <c r="AF1985" s="34">
        <f t="shared" si="1083"/>
        <v>0</v>
      </c>
      <c r="AG1985" s="34">
        <f t="shared" si="1084"/>
        <v>0</v>
      </c>
      <c r="AH1985" s="34" t="str">
        <f t="shared" si="1085"/>
        <v/>
      </c>
      <c r="AI1985" s="172" t="str">
        <f>IF(AJ1985&lt;&gt;"",MAX(AI$3:AI1984)+1,"")</f>
        <v/>
      </c>
      <c r="AJ1985" s="172" t="str">
        <f t="shared" si="1086"/>
        <v/>
      </c>
      <c r="AK1985" s="172" t="str">
        <f t="shared" si="1087"/>
        <v/>
      </c>
      <c r="AL1985" s="172" t="str">
        <f t="shared" si="1088"/>
        <v/>
      </c>
      <c r="AM1985" s="172" t="str">
        <f>IF(AN1985&lt;&gt;"",MAX(AM$3:AM1984)+1,"")</f>
        <v/>
      </c>
      <c r="AN1985" s="172" t="str">
        <f t="shared" si="1089"/>
        <v/>
      </c>
      <c r="AO1985" s="172" t="str">
        <f t="shared" si="1090"/>
        <v/>
      </c>
      <c r="AP1985" s="172" t="str">
        <f t="shared" si="1091"/>
        <v/>
      </c>
      <c r="AQ1985" s="172" t="str">
        <f t="shared" si="1092"/>
        <v/>
      </c>
      <c r="AR1985" s="172" t="str">
        <f>Table1[[#This Row],[Sex ]]&amp;Table1[[#This Row],[Month]]</f>
        <v/>
      </c>
    </row>
    <row r="1986" spans="2:44" x14ac:dyDescent="0.3">
      <c r="B1986" s="14"/>
      <c r="C1986" s="14"/>
      <c r="D1986" s="14"/>
      <c r="E1986" s="14"/>
      <c r="F1986" s="14"/>
      <c r="G1986" s="14"/>
      <c r="H1986" s="14"/>
      <c r="I1986" s="14"/>
      <c r="J1986" s="14"/>
      <c r="K1986" s="14"/>
      <c r="L1986" s="14"/>
      <c r="M1986" s="24" t="str">
        <f t="shared" si="1064"/>
        <v/>
      </c>
      <c r="N1986" s="24" t="str">
        <f t="shared" si="1065"/>
        <v/>
      </c>
      <c r="O1986" s="24" t="str">
        <f t="shared" si="1066"/>
        <v xml:space="preserve"> </v>
      </c>
      <c r="P1986" s="24">
        <f t="shared" si="1067"/>
        <v>0</v>
      </c>
      <c r="Q1986" s="25">
        <f t="shared" si="1068"/>
        <v>0</v>
      </c>
      <c r="R1986" s="26">
        <f t="shared" si="1069"/>
        <v>0</v>
      </c>
      <c r="S1986" s="24" t="str">
        <f t="shared" si="1070"/>
        <v/>
      </c>
      <c r="T1986" s="24" t="str">
        <f t="shared" si="1071"/>
        <v/>
      </c>
      <c r="U1986" s="24" t="str">
        <f t="shared" si="1072"/>
        <v/>
      </c>
      <c r="V1986" s="24" t="str">
        <f t="shared" si="1073"/>
        <v/>
      </c>
      <c r="W1986" s="24" t="str">
        <f t="shared" si="1074"/>
        <v/>
      </c>
      <c r="X1986" s="24" t="str">
        <f t="shared" si="1075"/>
        <v/>
      </c>
      <c r="Y1986" s="24" t="str">
        <f t="shared" si="1076"/>
        <v/>
      </c>
      <c r="Z1986" s="24" t="str">
        <f t="shared" si="1077"/>
        <v/>
      </c>
      <c r="AA1986" s="24" t="b">
        <f t="shared" si="1078"/>
        <v>0</v>
      </c>
      <c r="AB1986" s="34" t="str">
        <f t="shared" si="1079"/>
        <v/>
      </c>
      <c r="AC1986" s="34">
        <f t="shared" si="1080"/>
        <v>0</v>
      </c>
      <c r="AD1986" s="34">
        <f t="shared" si="1081"/>
        <v>0</v>
      </c>
      <c r="AE1986" s="34" t="str">
        <f t="shared" si="1082"/>
        <v xml:space="preserve"> 0</v>
      </c>
      <c r="AF1986" s="34">
        <f t="shared" si="1083"/>
        <v>0</v>
      </c>
      <c r="AG1986" s="34">
        <f t="shared" si="1084"/>
        <v>0</v>
      </c>
      <c r="AH1986" s="34" t="str">
        <f t="shared" si="1085"/>
        <v/>
      </c>
      <c r="AI1986" s="172" t="str">
        <f>IF(AJ1986&lt;&gt;"",MAX(AI$3:AI1985)+1,"")</f>
        <v/>
      </c>
      <c r="AJ1986" s="172" t="str">
        <f t="shared" si="1086"/>
        <v/>
      </c>
      <c r="AK1986" s="172" t="str">
        <f t="shared" si="1087"/>
        <v/>
      </c>
      <c r="AL1986" s="172" t="str">
        <f t="shared" si="1088"/>
        <v/>
      </c>
      <c r="AM1986" s="172" t="str">
        <f>IF(AN1986&lt;&gt;"",MAX(AM$3:AM1985)+1,"")</f>
        <v/>
      </c>
      <c r="AN1986" s="172" t="str">
        <f t="shared" si="1089"/>
        <v/>
      </c>
      <c r="AO1986" s="172" t="str">
        <f t="shared" si="1090"/>
        <v/>
      </c>
      <c r="AP1986" s="172" t="str">
        <f t="shared" si="1091"/>
        <v/>
      </c>
      <c r="AQ1986" s="172" t="str">
        <f t="shared" si="1092"/>
        <v/>
      </c>
      <c r="AR1986" s="172" t="str">
        <f>Table1[[#This Row],[Sex ]]&amp;Table1[[#This Row],[Month]]</f>
        <v/>
      </c>
    </row>
    <row r="1987" spans="2:44" x14ac:dyDescent="0.3">
      <c r="B1987" s="14"/>
      <c r="C1987" s="14"/>
      <c r="D1987" s="14"/>
      <c r="E1987" s="14"/>
      <c r="F1987" s="14"/>
      <c r="G1987" s="14"/>
      <c r="H1987" s="14"/>
      <c r="I1987" s="14"/>
      <c r="J1987" s="14"/>
      <c r="K1987" s="14"/>
      <c r="L1987" s="14"/>
      <c r="M1987" s="24" t="str">
        <f t="shared" si="1064"/>
        <v/>
      </c>
      <c r="N1987" s="24" t="str">
        <f t="shared" si="1065"/>
        <v/>
      </c>
      <c r="O1987" s="24" t="str">
        <f t="shared" si="1066"/>
        <v xml:space="preserve"> </v>
      </c>
      <c r="P1987" s="24">
        <f t="shared" si="1067"/>
        <v>0</v>
      </c>
      <c r="Q1987" s="25">
        <f t="shared" si="1068"/>
        <v>0</v>
      </c>
      <c r="R1987" s="26">
        <f t="shared" si="1069"/>
        <v>0</v>
      </c>
      <c r="S1987" s="24" t="str">
        <f t="shared" si="1070"/>
        <v/>
      </c>
      <c r="T1987" s="24" t="str">
        <f t="shared" si="1071"/>
        <v/>
      </c>
      <c r="U1987" s="24" t="str">
        <f t="shared" si="1072"/>
        <v/>
      </c>
      <c r="V1987" s="24" t="str">
        <f t="shared" si="1073"/>
        <v/>
      </c>
      <c r="W1987" s="24" t="str">
        <f t="shared" si="1074"/>
        <v/>
      </c>
      <c r="X1987" s="24" t="str">
        <f t="shared" si="1075"/>
        <v/>
      </c>
      <c r="Y1987" s="24" t="str">
        <f t="shared" si="1076"/>
        <v/>
      </c>
      <c r="Z1987" s="24" t="str">
        <f t="shared" si="1077"/>
        <v/>
      </c>
      <c r="AA1987" s="24" t="b">
        <f t="shared" si="1078"/>
        <v>0</v>
      </c>
      <c r="AB1987" s="34" t="str">
        <f t="shared" si="1079"/>
        <v/>
      </c>
      <c r="AC1987" s="34">
        <f t="shared" si="1080"/>
        <v>0</v>
      </c>
      <c r="AD1987" s="34">
        <f t="shared" si="1081"/>
        <v>0</v>
      </c>
      <c r="AE1987" s="34" t="str">
        <f t="shared" si="1082"/>
        <v xml:space="preserve"> 0</v>
      </c>
      <c r="AF1987" s="34">
        <f t="shared" si="1083"/>
        <v>0</v>
      </c>
      <c r="AG1987" s="34">
        <f t="shared" si="1084"/>
        <v>0</v>
      </c>
      <c r="AH1987" s="34" t="str">
        <f t="shared" si="1085"/>
        <v/>
      </c>
      <c r="AI1987" s="172" t="str">
        <f>IF(AJ1987&lt;&gt;"",MAX(AI$3:AI1986)+1,"")</f>
        <v/>
      </c>
      <c r="AJ1987" s="172" t="str">
        <f t="shared" si="1086"/>
        <v/>
      </c>
      <c r="AK1987" s="172" t="str">
        <f t="shared" si="1087"/>
        <v/>
      </c>
      <c r="AL1987" s="172" t="str">
        <f t="shared" si="1088"/>
        <v/>
      </c>
      <c r="AM1987" s="172" t="str">
        <f>IF(AN1987&lt;&gt;"",MAX(AM$3:AM1986)+1,"")</f>
        <v/>
      </c>
      <c r="AN1987" s="172" t="str">
        <f t="shared" si="1089"/>
        <v/>
      </c>
      <c r="AO1987" s="172" t="str">
        <f t="shared" si="1090"/>
        <v/>
      </c>
      <c r="AP1987" s="172" t="str">
        <f t="shared" si="1091"/>
        <v/>
      </c>
      <c r="AQ1987" s="172" t="str">
        <f t="shared" si="1092"/>
        <v/>
      </c>
      <c r="AR1987" s="172" t="str">
        <f>Table1[[#This Row],[Sex ]]&amp;Table1[[#This Row],[Month]]</f>
        <v/>
      </c>
    </row>
    <row r="1988" spans="2:44" x14ac:dyDescent="0.3">
      <c r="B1988" s="14"/>
      <c r="C1988" s="14"/>
      <c r="D1988" s="14"/>
      <c r="E1988" s="14"/>
      <c r="F1988" s="14"/>
      <c r="G1988" s="14"/>
      <c r="H1988" s="14"/>
      <c r="I1988" s="14"/>
      <c r="J1988" s="14"/>
      <c r="K1988" s="14"/>
      <c r="L1988" s="14"/>
      <c r="M1988" s="24" t="str">
        <f t="shared" si="1064"/>
        <v/>
      </c>
      <c r="N1988" s="24" t="str">
        <f t="shared" si="1065"/>
        <v/>
      </c>
      <c r="O1988" s="24" t="str">
        <f t="shared" si="1066"/>
        <v xml:space="preserve"> </v>
      </c>
      <c r="P1988" s="24">
        <f t="shared" si="1067"/>
        <v>0</v>
      </c>
      <c r="Q1988" s="25">
        <f t="shared" si="1068"/>
        <v>0</v>
      </c>
      <c r="R1988" s="26">
        <f t="shared" si="1069"/>
        <v>0</v>
      </c>
      <c r="S1988" s="24" t="str">
        <f t="shared" si="1070"/>
        <v/>
      </c>
      <c r="T1988" s="24" t="str">
        <f t="shared" si="1071"/>
        <v/>
      </c>
      <c r="U1988" s="24" t="str">
        <f t="shared" si="1072"/>
        <v/>
      </c>
      <c r="V1988" s="24" t="str">
        <f t="shared" si="1073"/>
        <v/>
      </c>
      <c r="W1988" s="24" t="str">
        <f t="shared" si="1074"/>
        <v/>
      </c>
      <c r="X1988" s="24" t="str">
        <f t="shared" si="1075"/>
        <v/>
      </c>
      <c r="Y1988" s="24" t="str">
        <f t="shared" si="1076"/>
        <v/>
      </c>
      <c r="Z1988" s="24" t="str">
        <f t="shared" si="1077"/>
        <v/>
      </c>
      <c r="AA1988" s="24" t="b">
        <f t="shared" si="1078"/>
        <v>0</v>
      </c>
      <c r="AB1988" s="34" t="str">
        <f t="shared" si="1079"/>
        <v/>
      </c>
      <c r="AC1988" s="34">
        <f t="shared" si="1080"/>
        <v>0</v>
      </c>
      <c r="AD1988" s="34">
        <f t="shared" si="1081"/>
        <v>0</v>
      </c>
      <c r="AE1988" s="34" t="str">
        <f t="shared" si="1082"/>
        <v xml:space="preserve"> 0</v>
      </c>
      <c r="AF1988" s="34">
        <f t="shared" si="1083"/>
        <v>0</v>
      </c>
      <c r="AG1988" s="34">
        <f t="shared" si="1084"/>
        <v>0</v>
      </c>
      <c r="AH1988" s="34" t="str">
        <f t="shared" si="1085"/>
        <v/>
      </c>
      <c r="AI1988" s="172" t="str">
        <f>IF(AJ1988&lt;&gt;"",MAX(AI$3:AI1987)+1,"")</f>
        <v/>
      </c>
      <c r="AJ1988" s="172" t="str">
        <f t="shared" si="1086"/>
        <v/>
      </c>
      <c r="AK1988" s="172" t="str">
        <f t="shared" si="1087"/>
        <v/>
      </c>
      <c r="AL1988" s="172" t="str">
        <f t="shared" si="1088"/>
        <v/>
      </c>
      <c r="AM1988" s="172" t="str">
        <f>IF(AN1988&lt;&gt;"",MAX(AM$3:AM1987)+1,"")</f>
        <v/>
      </c>
      <c r="AN1988" s="172" t="str">
        <f t="shared" si="1089"/>
        <v/>
      </c>
      <c r="AO1988" s="172" t="str">
        <f t="shared" si="1090"/>
        <v/>
      </c>
      <c r="AP1988" s="172" t="str">
        <f t="shared" si="1091"/>
        <v/>
      </c>
      <c r="AQ1988" s="172" t="str">
        <f t="shared" si="1092"/>
        <v/>
      </c>
      <c r="AR1988" s="172" t="str">
        <f>Table1[[#This Row],[Sex ]]&amp;Table1[[#This Row],[Month]]</f>
        <v/>
      </c>
    </row>
    <row r="1989" spans="2:44" x14ac:dyDescent="0.3">
      <c r="B1989" s="14"/>
      <c r="C1989" s="14"/>
      <c r="D1989" s="14"/>
      <c r="E1989" s="14"/>
      <c r="F1989" s="14"/>
      <c r="G1989" s="14"/>
      <c r="H1989" s="14"/>
      <c r="I1989" s="14"/>
      <c r="J1989" s="14"/>
      <c r="K1989" s="14"/>
      <c r="L1989" s="14"/>
      <c r="M1989" s="24" t="str">
        <f t="shared" si="1064"/>
        <v/>
      </c>
      <c r="N1989" s="24" t="str">
        <f t="shared" si="1065"/>
        <v/>
      </c>
      <c r="O1989" s="24" t="str">
        <f t="shared" si="1066"/>
        <v xml:space="preserve"> </v>
      </c>
      <c r="P1989" s="24">
        <f t="shared" si="1067"/>
        <v>0</v>
      </c>
      <c r="Q1989" s="25">
        <f t="shared" si="1068"/>
        <v>0</v>
      </c>
      <c r="R1989" s="26">
        <f t="shared" si="1069"/>
        <v>0</v>
      </c>
      <c r="S1989" s="24" t="str">
        <f t="shared" si="1070"/>
        <v/>
      </c>
      <c r="T1989" s="24" t="str">
        <f t="shared" si="1071"/>
        <v/>
      </c>
      <c r="U1989" s="24" t="str">
        <f t="shared" si="1072"/>
        <v/>
      </c>
      <c r="V1989" s="24" t="str">
        <f t="shared" si="1073"/>
        <v/>
      </c>
      <c r="W1989" s="24" t="str">
        <f t="shared" si="1074"/>
        <v/>
      </c>
      <c r="X1989" s="24" t="str">
        <f t="shared" si="1075"/>
        <v/>
      </c>
      <c r="Y1989" s="24" t="str">
        <f t="shared" si="1076"/>
        <v/>
      </c>
      <c r="Z1989" s="24" t="str">
        <f t="shared" si="1077"/>
        <v/>
      </c>
      <c r="AA1989" s="24" t="b">
        <f t="shared" si="1078"/>
        <v>0</v>
      </c>
      <c r="AB1989" s="34" t="str">
        <f t="shared" si="1079"/>
        <v/>
      </c>
      <c r="AC1989" s="34">
        <f t="shared" si="1080"/>
        <v>0</v>
      </c>
      <c r="AD1989" s="34">
        <f t="shared" si="1081"/>
        <v>0</v>
      </c>
      <c r="AE1989" s="34" t="str">
        <f t="shared" si="1082"/>
        <v xml:space="preserve"> 0</v>
      </c>
      <c r="AF1989" s="34">
        <f t="shared" si="1083"/>
        <v>0</v>
      </c>
      <c r="AG1989" s="34">
        <f t="shared" si="1084"/>
        <v>0</v>
      </c>
      <c r="AH1989" s="34" t="str">
        <f t="shared" si="1085"/>
        <v/>
      </c>
      <c r="AI1989" s="172" t="str">
        <f>IF(AJ1989&lt;&gt;"",MAX(AI$3:AI1988)+1,"")</f>
        <v/>
      </c>
      <c r="AJ1989" s="172" t="str">
        <f t="shared" si="1086"/>
        <v/>
      </c>
      <c r="AK1989" s="172" t="str">
        <f t="shared" si="1087"/>
        <v/>
      </c>
      <c r="AL1989" s="172" t="str">
        <f t="shared" si="1088"/>
        <v/>
      </c>
      <c r="AM1989" s="172" t="str">
        <f>IF(AN1989&lt;&gt;"",MAX(AM$3:AM1988)+1,"")</f>
        <v/>
      </c>
      <c r="AN1989" s="172" t="str">
        <f t="shared" si="1089"/>
        <v/>
      </c>
      <c r="AO1989" s="172" t="str">
        <f t="shared" si="1090"/>
        <v/>
      </c>
      <c r="AP1989" s="172" t="str">
        <f t="shared" si="1091"/>
        <v/>
      </c>
      <c r="AQ1989" s="172" t="str">
        <f t="shared" si="1092"/>
        <v/>
      </c>
      <c r="AR1989" s="172" t="str">
        <f>Table1[[#This Row],[Sex ]]&amp;Table1[[#This Row],[Month]]</f>
        <v/>
      </c>
    </row>
    <row r="1990" spans="2:44" x14ac:dyDescent="0.3">
      <c r="B1990" s="14"/>
      <c r="C1990" s="14"/>
      <c r="D1990" s="14"/>
      <c r="E1990" s="14"/>
      <c r="F1990" s="14"/>
      <c r="G1990" s="14"/>
      <c r="H1990" s="14"/>
      <c r="I1990" s="14"/>
      <c r="J1990" s="14"/>
      <c r="K1990" s="14"/>
      <c r="L1990" s="14"/>
      <c r="M1990" s="24" t="str">
        <f t="shared" si="1064"/>
        <v/>
      </c>
      <c r="N1990" s="24" t="str">
        <f t="shared" si="1065"/>
        <v/>
      </c>
      <c r="O1990" s="24" t="str">
        <f t="shared" si="1066"/>
        <v xml:space="preserve"> </v>
      </c>
      <c r="P1990" s="24">
        <f t="shared" si="1067"/>
        <v>0</v>
      </c>
      <c r="Q1990" s="25">
        <f t="shared" si="1068"/>
        <v>0</v>
      </c>
      <c r="R1990" s="26">
        <f t="shared" si="1069"/>
        <v>0</v>
      </c>
      <c r="S1990" s="24" t="str">
        <f t="shared" si="1070"/>
        <v/>
      </c>
      <c r="T1990" s="24" t="str">
        <f t="shared" si="1071"/>
        <v/>
      </c>
      <c r="U1990" s="24" t="str">
        <f t="shared" si="1072"/>
        <v/>
      </c>
      <c r="V1990" s="24" t="str">
        <f t="shared" si="1073"/>
        <v/>
      </c>
      <c r="W1990" s="24" t="str">
        <f t="shared" si="1074"/>
        <v/>
      </c>
      <c r="X1990" s="24" t="str">
        <f t="shared" si="1075"/>
        <v/>
      </c>
      <c r="Y1990" s="24" t="str">
        <f t="shared" si="1076"/>
        <v/>
      </c>
      <c r="Z1990" s="24" t="str">
        <f t="shared" si="1077"/>
        <v/>
      </c>
      <c r="AA1990" s="24" t="b">
        <f t="shared" si="1078"/>
        <v>0</v>
      </c>
      <c r="AB1990" s="34" t="str">
        <f t="shared" si="1079"/>
        <v/>
      </c>
      <c r="AC1990" s="34">
        <f t="shared" si="1080"/>
        <v>0</v>
      </c>
      <c r="AD1990" s="34">
        <f t="shared" si="1081"/>
        <v>0</v>
      </c>
      <c r="AE1990" s="34" t="str">
        <f t="shared" si="1082"/>
        <v xml:space="preserve"> 0</v>
      </c>
      <c r="AF1990" s="34">
        <f t="shared" si="1083"/>
        <v>0</v>
      </c>
      <c r="AG1990" s="34">
        <f t="shared" si="1084"/>
        <v>0</v>
      </c>
      <c r="AH1990" s="34" t="str">
        <f t="shared" si="1085"/>
        <v/>
      </c>
      <c r="AI1990" s="172" t="str">
        <f>IF(AJ1990&lt;&gt;"",MAX(AI$3:AI1989)+1,"")</f>
        <v/>
      </c>
      <c r="AJ1990" s="172" t="str">
        <f t="shared" si="1086"/>
        <v/>
      </c>
      <c r="AK1990" s="172" t="str">
        <f t="shared" si="1087"/>
        <v/>
      </c>
      <c r="AL1990" s="172" t="str">
        <f t="shared" si="1088"/>
        <v/>
      </c>
      <c r="AM1990" s="172" t="str">
        <f>IF(AN1990&lt;&gt;"",MAX(AM$3:AM1989)+1,"")</f>
        <v/>
      </c>
      <c r="AN1990" s="172" t="str">
        <f t="shared" si="1089"/>
        <v/>
      </c>
      <c r="AO1990" s="172" t="str">
        <f t="shared" si="1090"/>
        <v/>
      </c>
      <c r="AP1990" s="172" t="str">
        <f t="shared" si="1091"/>
        <v/>
      </c>
      <c r="AQ1990" s="172" t="str">
        <f t="shared" si="1092"/>
        <v/>
      </c>
      <c r="AR1990" s="172" t="str">
        <f>Table1[[#This Row],[Sex ]]&amp;Table1[[#This Row],[Month]]</f>
        <v/>
      </c>
    </row>
    <row r="1991" spans="2:44" x14ac:dyDescent="0.3">
      <c r="B1991" s="14"/>
      <c r="C1991" s="14"/>
      <c r="D1991" s="14"/>
      <c r="E1991" s="14"/>
      <c r="F1991" s="14"/>
      <c r="G1991" s="14"/>
      <c r="H1991" s="14"/>
      <c r="I1991" s="14"/>
      <c r="J1991" s="14"/>
      <c r="K1991" s="14"/>
      <c r="L1991" s="14"/>
      <c r="M1991" s="24" t="str">
        <f t="shared" si="1064"/>
        <v/>
      </c>
      <c r="N1991" s="24" t="str">
        <f t="shared" si="1065"/>
        <v/>
      </c>
      <c r="O1991" s="24" t="str">
        <f t="shared" si="1066"/>
        <v xml:space="preserve"> </v>
      </c>
      <c r="P1991" s="24">
        <f t="shared" si="1067"/>
        <v>0</v>
      </c>
      <c r="Q1991" s="25">
        <f t="shared" si="1068"/>
        <v>0</v>
      </c>
      <c r="R1991" s="26">
        <f t="shared" si="1069"/>
        <v>0</v>
      </c>
      <c r="S1991" s="24" t="str">
        <f t="shared" si="1070"/>
        <v/>
      </c>
      <c r="T1991" s="24" t="str">
        <f t="shared" si="1071"/>
        <v/>
      </c>
      <c r="U1991" s="24" t="str">
        <f t="shared" si="1072"/>
        <v/>
      </c>
      <c r="V1991" s="24" t="str">
        <f t="shared" si="1073"/>
        <v/>
      </c>
      <c r="W1991" s="24" t="str">
        <f t="shared" si="1074"/>
        <v/>
      </c>
      <c r="X1991" s="24" t="str">
        <f t="shared" si="1075"/>
        <v/>
      </c>
      <c r="Y1991" s="24" t="str">
        <f t="shared" si="1076"/>
        <v/>
      </c>
      <c r="Z1991" s="24" t="str">
        <f t="shared" si="1077"/>
        <v/>
      </c>
      <c r="AA1991" s="24" t="b">
        <f t="shared" si="1078"/>
        <v>0</v>
      </c>
      <c r="AB1991" s="34" t="str">
        <f t="shared" si="1079"/>
        <v/>
      </c>
      <c r="AC1991" s="34">
        <f t="shared" si="1080"/>
        <v>0</v>
      </c>
      <c r="AD1991" s="34">
        <f t="shared" si="1081"/>
        <v>0</v>
      </c>
      <c r="AE1991" s="34" t="str">
        <f t="shared" si="1082"/>
        <v xml:space="preserve"> 0</v>
      </c>
      <c r="AF1991" s="34">
        <f t="shared" si="1083"/>
        <v>0</v>
      </c>
      <c r="AG1991" s="34">
        <f t="shared" si="1084"/>
        <v>0</v>
      </c>
      <c r="AH1991" s="34" t="str">
        <f t="shared" si="1085"/>
        <v/>
      </c>
      <c r="AI1991" s="172" t="str">
        <f>IF(AJ1991&lt;&gt;"",MAX(AI$3:AI1990)+1,"")</f>
        <v/>
      </c>
      <c r="AJ1991" s="172" t="str">
        <f t="shared" si="1086"/>
        <v/>
      </c>
      <c r="AK1991" s="172" t="str">
        <f t="shared" si="1087"/>
        <v/>
      </c>
      <c r="AL1991" s="172" t="str">
        <f t="shared" si="1088"/>
        <v/>
      </c>
      <c r="AM1991" s="172" t="str">
        <f>IF(AN1991&lt;&gt;"",MAX(AM$3:AM1990)+1,"")</f>
        <v/>
      </c>
      <c r="AN1991" s="172" t="str">
        <f t="shared" si="1089"/>
        <v/>
      </c>
      <c r="AO1991" s="172" t="str">
        <f t="shared" si="1090"/>
        <v/>
      </c>
      <c r="AP1991" s="172" t="str">
        <f t="shared" si="1091"/>
        <v/>
      </c>
      <c r="AQ1991" s="172" t="str">
        <f t="shared" si="1092"/>
        <v/>
      </c>
      <c r="AR1991" s="172" t="str">
        <f>Table1[[#This Row],[Sex ]]&amp;Table1[[#This Row],[Month]]</f>
        <v/>
      </c>
    </row>
    <row r="1992" spans="2:44" x14ac:dyDescent="0.3">
      <c r="B1992" s="14"/>
      <c r="C1992" s="14"/>
      <c r="D1992" s="14"/>
      <c r="E1992" s="14"/>
      <c r="F1992" s="14"/>
      <c r="G1992" s="14"/>
      <c r="H1992" s="14"/>
      <c r="I1992" s="14"/>
      <c r="J1992" s="14"/>
      <c r="K1992" s="14"/>
      <c r="L1992" s="14"/>
      <c r="M1992" s="24" t="str">
        <f t="shared" si="1064"/>
        <v/>
      </c>
      <c r="N1992" s="24" t="str">
        <f t="shared" si="1065"/>
        <v/>
      </c>
      <c r="O1992" s="24" t="str">
        <f t="shared" si="1066"/>
        <v xml:space="preserve"> </v>
      </c>
      <c r="P1992" s="24">
        <f t="shared" si="1067"/>
        <v>0</v>
      </c>
      <c r="Q1992" s="25">
        <f t="shared" si="1068"/>
        <v>0</v>
      </c>
      <c r="R1992" s="26">
        <f t="shared" si="1069"/>
        <v>0</v>
      </c>
      <c r="S1992" s="24" t="str">
        <f t="shared" si="1070"/>
        <v/>
      </c>
      <c r="T1992" s="24" t="str">
        <f t="shared" si="1071"/>
        <v/>
      </c>
      <c r="U1992" s="24" t="str">
        <f t="shared" si="1072"/>
        <v/>
      </c>
      <c r="V1992" s="24" t="str">
        <f t="shared" si="1073"/>
        <v/>
      </c>
      <c r="W1992" s="24" t="str">
        <f t="shared" si="1074"/>
        <v/>
      </c>
      <c r="X1992" s="24" t="str">
        <f t="shared" si="1075"/>
        <v/>
      </c>
      <c r="Y1992" s="24" t="str">
        <f t="shared" si="1076"/>
        <v/>
      </c>
      <c r="Z1992" s="24" t="str">
        <f t="shared" si="1077"/>
        <v/>
      </c>
      <c r="AA1992" s="24" t="b">
        <f t="shared" si="1078"/>
        <v>0</v>
      </c>
      <c r="AB1992" s="34" t="str">
        <f t="shared" si="1079"/>
        <v/>
      </c>
      <c r="AC1992" s="34">
        <f t="shared" si="1080"/>
        <v>0</v>
      </c>
      <c r="AD1992" s="34">
        <f t="shared" si="1081"/>
        <v>0</v>
      </c>
      <c r="AE1992" s="34" t="str">
        <f t="shared" si="1082"/>
        <v xml:space="preserve"> 0</v>
      </c>
      <c r="AF1992" s="34">
        <f t="shared" si="1083"/>
        <v>0</v>
      </c>
      <c r="AG1992" s="34">
        <f t="shared" si="1084"/>
        <v>0</v>
      </c>
      <c r="AH1992" s="34" t="str">
        <f t="shared" si="1085"/>
        <v/>
      </c>
      <c r="AI1992" s="172" t="str">
        <f>IF(AJ1992&lt;&gt;"",MAX(AI$3:AI1991)+1,"")</f>
        <v/>
      </c>
      <c r="AJ1992" s="172" t="str">
        <f t="shared" si="1086"/>
        <v/>
      </c>
      <c r="AK1992" s="172" t="str">
        <f t="shared" si="1087"/>
        <v/>
      </c>
      <c r="AL1992" s="172" t="str">
        <f t="shared" si="1088"/>
        <v/>
      </c>
      <c r="AM1992" s="172" t="str">
        <f>IF(AN1992&lt;&gt;"",MAX(AM$3:AM1991)+1,"")</f>
        <v/>
      </c>
      <c r="AN1992" s="172" t="str">
        <f t="shared" si="1089"/>
        <v/>
      </c>
      <c r="AO1992" s="172" t="str">
        <f t="shared" si="1090"/>
        <v/>
      </c>
      <c r="AP1992" s="172" t="str">
        <f t="shared" si="1091"/>
        <v/>
      </c>
      <c r="AQ1992" s="172" t="str">
        <f t="shared" si="1092"/>
        <v/>
      </c>
      <c r="AR1992" s="172" t="str">
        <f>Table1[[#This Row],[Sex ]]&amp;Table1[[#This Row],[Month]]</f>
        <v/>
      </c>
    </row>
    <row r="1993" spans="2:44" x14ac:dyDescent="0.3">
      <c r="B1993" s="14"/>
      <c r="C1993" s="14"/>
      <c r="D1993" s="14"/>
      <c r="E1993" s="14"/>
      <c r="F1993" s="14"/>
      <c r="G1993" s="14"/>
      <c r="H1993" s="14"/>
      <c r="I1993" s="14"/>
      <c r="J1993" s="14"/>
      <c r="K1993" s="14"/>
      <c r="L1993" s="14"/>
      <c r="M1993" s="24" t="str">
        <f t="shared" si="1064"/>
        <v/>
      </c>
      <c r="N1993" s="24" t="str">
        <f t="shared" si="1065"/>
        <v/>
      </c>
      <c r="O1993" s="24" t="str">
        <f t="shared" si="1066"/>
        <v xml:space="preserve"> </v>
      </c>
      <c r="P1993" s="24">
        <f t="shared" si="1067"/>
        <v>0</v>
      </c>
      <c r="Q1993" s="25">
        <f t="shared" si="1068"/>
        <v>0</v>
      </c>
      <c r="R1993" s="26">
        <f t="shared" si="1069"/>
        <v>0</v>
      </c>
      <c r="S1993" s="24" t="str">
        <f t="shared" si="1070"/>
        <v/>
      </c>
      <c r="T1993" s="24" t="str">
        <f t="shared" si="1071"/>
        <v/>
      </c>
      <c r="U1993" s="24" t="str">
        <f t="shared" si="1072"/>
        <v/>
      </c>
      <c r="V1993" s="24" t="str">
        <f t="shared" si="1073"/>
        <v/>
      </c>
      <c r="W1993" s="24" t="str">
        <f t="shared" si="1074"/>
        <v/>
      </c>
      <c r="X1993" s="24" t="str">
        <f t="shared" si="1075"/>
        <v/>
      </c>
      <c r="Y1993" s="24" t="str">
        <f t="shared" si="1076"/>
        <v/>
      </c>
      <c r="Z1993" s="24" t="str">
        <f t="shared" si="1077"/>
        <v/>
      </c>
      <c r="AA1993" s="24" t="b">
        <f t="shared" si="1078"/>
        <v>0</v>
      </c>
      <c r="AB1993" s="34" t="str">
        <f t="shared" si="1079"/>
        <v/>
      </c>
      <c r="AC1993" s="34">
        <f t="shared" si="1080"/>
        <v>0</v>
      </c>
      <c r="AD1993" s="34">
        <f t="shared" si="1081"/>
        <v>0</v>
      </c>
      <c r="AE1993" s="34" t="str">
        <f t="shared" si="1082"/>
        <v xml:space="preserve"> 0</v>
      </c>
      <c r="AF1993" s="34">
        <f t="shared" si="1083"/>
        <v>0</v>
      </c>
      <c r="AG1993" s="34">
        <f t="shared" si="1084"/>
        <v>0</v>
      </c>
      <c r="AH1993" s="34" t="str">
        <f t="shared" si="1085"/>
        <v/>
      </c>
      <c r="AI1993" s="172" t="str">
        <f>IF(AJ1993&lt;&gt;"",MAX(AI$3:AI1992)+1,"")</f>
        <v/>
      </c>
      <c r="AJ1993" s="172" t="str">
        <f t="shared" si="1086"/>
        <v/>
      </c>
      <c r="AK1993" s="172" t="str">
        <f t="shared" si="1087"/>
        <v/>
      </c>
      <c r="AL1993" s="172" t="str">
        <f t="shared" si="1088"/>
        <v/>
      </c>
      <c r="AM1993" s="172" t="str">
        <f>IF(AN1993&lt;&gt;"",MAX(AM$3:AM1992)+1,"")</f>
        <v/>
      </c>
      <c r="AN1993" s="172" t="str">
        <f t="shared" si="1089"/>
        <v/>
      </c>
      <c r="AO1993" s="172" t="str">
        <f t="shared" si="1090"/>
        <v/>
      </c>
      <c r="AP1993" s="172" t="str">
        <f t="shared" si="1091"/>
        <v/>
      </c>
      <c r="AQ1993" s="172" t="str">
        <f t="shared" si="1092"/>
        <v/>
      </c>
      <c r="AR1993" s="172" t="str">
        <f>Table1[[#This Row],[Sex ]]&amp;Table1[[#This Row],[Month]]</f>
        <v/>
      </c>
    </row>
    <row r="1994" spans="2:44" x14ac:dyDescent="0.3">
      <c r="B1994" s="14"/>
      <c r="C1994" s="14"/>
      <c r="D1994" s="14"/>
      <c r="E1994" s="14"/>
      <c r="F1994" s="14"/>
      <c r="G1994" s="14"/>
      <c r="H1994" s="14"/>
      <c r="I1994" s="14"/>
      <c r="J1994" s="14"/>
      <c r="K1994" s="14"/>
      <c r="L1994" s="14"/>
      <c r="M1994" s="24" t="str">
        <f t="shared" si="1064"/>
        <v/>
      </c>
      <c r="N1994" s="24" t="str">
        <f t="shared" si="1065"/>
        <v/>
      </c>
      <c r="O1994" s="24" t="str">
        <f t="shared" si="1066"/>
        <v xml:space="preserve"> </v>
      </c>
      <c r="P1994" s="24">
        <f t="shared" si="1067"/>
        <v>0</v>
      </c>
      <c r="Q1994" s="25">
        <f t="shared" si="1068"/>
        <v>0</v>
      </c>
      <c r="R1994" s="26">
        <f t="shared" si="1069"/>
        <v>0</v>
      </c>
      <c r="S1994" s="24" t="str">
        <f t="shared" si="1070"/>
        <v/>
      </c>
      <c r="T1994" s="24" t="str">
        <f t="shared" si="1071"/>
        <v/>
      </c>
      <c r="U1994" s="24" t="str">
        <f t="shared" si="1072"/>
        <v/>
      </c>
      <c r="V1994" s="24" t="str">
        <f t="shared" si="1073"/>
        <v/>
      </c>
      <c r="W1994" s="24" t="str">
        <f t="shared" si="1074"/>
        <v/>
      </c>
      <c r="X1994" s="24" t="str">
        <f t="shared" si="1075"/>
        <v/>
      </c>
      <c r="Y1994" s="24" t="str">
        <f t="shared" si="1076"/>
        <v/>
      </c>
      <c r="Z1994" s="24" t="str">
        <f t="shared" si="1077"/>
        <v/>
      </c>
      <c r="AA1994" s="24" t="b">
        <f t="shared" si="1078"/>
        <v>0</v>
      </c>
      <c r="AB1994" s="34" t="str">
        <f t="shared" si="1079"/>
        <v/>
      </c>
      <c r="AC1994" s="34">
        <f t="shared" si="1080"/>
        <v>0</v>
      </c>
      <c r="AD1994" s="34">
        <f t="shared" si="1081"/>
        <v>0</v>
      </c>
      <c r="AE1994" s="34" t="str">
        <f t="shared" si="1082"/>
        <v xml:space="preserve"> 0</v>
      </c>
      <c r="AF1994" s="34">
        <f t="shared" si="1083"/>
        <v>0</v>
      </c>
      <c r="AG1994" s="34">
        <f t="shared" si="1084"/>
        <v>0</v>
      </c>
      <c r="AH1994" s="34" t="str">
        <f t="shared" si="1085"/>
        <v/>
      </c>
      <c r="AI1994" s="172" t="str">
        <f>IF(AJ1994&lt;&gt;"",MAX(AI$3:AI1993)+1,"")</f>
        <v/>
      </c>
      <c r="AJ1994" s="172" t="str">
        <f t="shared" si="1086"/>
        <v/>
      </c>
      <c r="AK1994" s="172" t="str">
        <f t="shared" si="1087"/>
        <v/>
      </c>
      <c r="AL1994" s="172" t="str">
        <f t="shared" si="1088"/>
        <v/>
      </c>
      <c r="AM1994" s="172" t="str">
        <f>IF(AN1994&lt;&gt;"",MAX(AM$3:AM1993)+1,"")</f>
        <v/>
      </c>
      <c r="AN1994" s="172" t="str">
        <f t="shared" si="1089"/>
        <v/>
      </c>
      <c r="AO1994" s="172" t="str">
        <f t="shared" si="1090"/>
        <v/>
      </c>
      <c r="AP1994" s="172" t="str">
        <f t="shared" si="1091"/>
        <v/>
      </c>
      <c r="AQ1994" s="172" t="str">
        <f t="shared" si="1092"/>
        <v/>
      </c>
      <c r="AR1994" s="172" t="str">
        <f>Table1[[#This Row],[Sex ]]&amp;Table1[[#This Row],[Month]]</f>
        <v/>
      </c>
    </row>
    <row r="1995" spans="2:44" x14ac:dyDescent="0.3">
      <c r="B1995" s="14"/>
      <c r="C1995" s="14"/>
      <c r="D1995" s="14"/>
      <c r="E1995" s="14"/>
      <c r="F1995" s="14"/>
      <c r="G1995" s="14"/>
      <c r="H1995" s="14"/>
      <c r="I1995" s="14"/>
      <c r="J1995" s="14"/>
      <c r="K1995" s="14"/>
      <c r="L1995" s="14"/>
      <c r="M1995" s="24" t="str">
        <f t="shared" si="1064"/>
        <v/>
      </c>
      <c r="N1995" s="24" t="str">
        <f t="shared" si="1065"/>
        <v/>
      </c>
      <c r="O1995" s="24" t="str">
        <f t="shared" si="1066"/>
        <v xml:space="preserve"> </v>
      </c>
      <c r="P1995" s="24">
        <f t="shared" si="1067"/>
        <v>0</v>
      </c>
      <c r="Q1995" s="25">
        <f t="shared" si="1068"/>
        <v>0</v>
      </c>
      <c r="R1995" s="26">
        <f t="shared" si="1069"/>
        <v>0</v>
      </c>
      <c r="S1995" s="24" t="str">
        <f t="shared" si="1070"/>
        <v/>
      </c>
      <c r="T1995" s="24" t="str">
        <f t="shared" si="1071"/>
        <v/>
      </c>
      <c r="U1995" s="24" t="str">
        <f t="shared" si="1072"/>
        <v/>
      </c>
      <c r="V1995" s="24" t="str">
        <f t="shared" si="1073"/>
        <v/>
      </c>
      <c r="W1995" s="24" t="str">
        <f t="shared" si="1074"/>
        <v/>
      </c>
      <c r="X1995" s="24" t="str">
        <f t="shared" si="1075"/>
        <v/>
      </c>
      <c r="Y1995" s="24" t="str">
        <f t="shared" si="1076"/>
        <v/>
      </c>
      <c r="Z1995" s="24" t="str">
        <f t="shared" si="1077"/>
        <v/>
      </c>
      <c r="AA1995" s="24" t="b">
        <f t="shared" si="1078"/>
        <v>0</v>
      </c>
      <c r="AB1995" s="34" t="str">
        <f t="shared" si="1079"/>
        <v/>
      </c>
      <c r="AC1995" s="34">
        <f t="shared" si="1080"/>
        <v>0</v>
      </c>
      <c r="AD1995" s="34">
        <f t="shared" si="1081"/>
        <v>0</v>
      </c>
      <c r="AE1995" s="34" t="str">
        <f t="shared" si="1082"/>
        <v xml:space="preserve"> 0</v>
      </c>
      <c r="AF1995" s="34">
        <f t="shared" si="1083"/>
        <v>0</v>
      </c>
      <c r="AG1995" s="34">
        <f t="shared" si="1084"/>
        <v>0</v>
      </c>
      <c r="AH1995" s="34" t="str">
        <f t="shared" si="1085"/>
        <v/>
      </c>
      <c r="AI1995" s="172" t="str">
        <f>IF(AJ1995&lt;&gt;"",MAX(AI$3:AI1994)+1,"")</f>
        <v/>
      </c>
      <c r="AJ1995" s="172" t="str">
        <f t="shared" si="1086"/>
        <v/>
      </c>
      <c r="AK1995" s="172" t="str">
        <f t="shared" si="1087"/>
        <v/>
      </c>
      <c r="AL1995" s="172" t="str">
        <f t="shared" si="1088"/>
        <v/>
      </c>
      <c r="AM1995" s="172" t="str">
        <f>IF(AN1995&lt;&gt;"",MAX(AM$3:AM1994)+1,"")</f>
        <v/>
      </c>
      <c r="AN1995" s="172" t="str">
        <f t="shared" si="1089"/>
        <v/>
      </c>
      <c r="AO1995" s="172" t="str">
        <f t="shared" si="1090"/>
        <v/>
      </c>
      <c r="AP1995" s="172" t="str">
        <f t="shared" si="1091"/>
        <v/>
      </c>
      <c r="AQ1995" s="172" t="str">
        <f t="shared" si="1092"/>
        <v/>
      </c>
      <c r="AR1995" s="172" t="str">
        <f>Table1[[#This Row],[Sex ]]&amp;Table1[[#This Row],[Month]]</f>
        <v/>
      </c>
    </row>
    <row r="1996" spans="2:44" x14ac:dyDescent="0.3">
      <c r="B1996" s="14"/>
      <c r="C1996" s="14"/>
      <c r="D1996" s="14"/>
      <c r="E1996" s="14"/>
      <c r="F1996" s="14"/>
      <c r="G1996" s="14"/>
      <c r="H1996" s="14"/>
      <c r="I1996" s="14"/>
      <c r="J1996" s="14"/>
      <c r="K1996" s="14"/>
      <c r="L1996" s="14"/>
      <c r="M1996" s="24" t="str">
        <f t="shared" si="1064"/>
        <v/>
      </c>
      <c r="N1996" s="24" t="str">
        <f t="shared" si="1065"/>
        <v/>
      </c>
      <c r="O1996" s="24" t="str">
        <f t="shared" si="1066"/>
        <v xml:space="preserve"> </v>
      </c>
      <c r="P1996" s="24">
        <f t="shared" si="1067"/>
        <v>0</v>
      </c>
      <c r="Q1996" s="25">
        <f t="shared" si="1068"/>
        <v>0</v>
      </c>
      <c r="R1996" s="26">
        <f t="shared" si="1069"/>
        <v>0</v>
      </c>
      <c r="S1996" s="24" t="str">
        <f t="shared" si="1070"/>
        <v/>
      </c>
      <c r="T1996" s="24" t="str">
        <f t="shared" si="1071"/>
        <v/>
      </c>
      <c r="U1996" s="24" t="str">
        <f t="shared" si="1072"/>
        <v/>
      </c>
      <c r="V1996" s="24" t="str">
        <f t="shared" si="1073"/>
        <v/>
      </c>
      <c r="W1996" s="24" t="str">
        <f t="shared" si="1074"/>
        <v/>
      </c>
      <c r="X1996" s="24" t="str">
        <f t="shared" si="1075"/>
        <v/>
      </c>
      <c r="Y1996" s="24" t="str">
        <f t="shared" si="1076"/>
        <v/>
      </c>
      <c r="Z1996" s="24" t="str">
        <f t="shared" si="1077"/>
        <v/>
      </c>
      <c r="AA1996" s="24" t="b">
        <f t="shared" si="1078"/>
        <v>0</v>
      </c>
      <c r="AB1996" s="34" t="str">
        <f t="shared" si="1079"/>
        <v/>
      </c>
      <c r="AC1996" s="34">
        <f t="shared" si="1080"/>
        <v>0</v>
      </c>
      <c r="AD1996" s="34">
        <f t="shared" si="1081"/>
        <v>0</v>
      </c>
      <c r="AE1996" s="34" t="str">
        <f t="shared" si="1082"/>
        <v xml:space="preserve"> 0</v>
      </c>
      <c r="AF1996" s="34">
        <f t="shared" si="1083"/>
        <v>0</v>
      </c>
      <c r="AG1996" s="34">
        <f t="shared" si="1084"/>
        <v>0</v>
      </c>
      <c r="AH1996" s="34" t="str">
        <f t="shared" si="1085"/>
        <v/>
      </c>
      <c r="AI1996" s="172" t="str">
        <f>IF(AJ1996&lt;&gt;"",MAX(AI$3:AI1995)+1,"")</f>
        <v/>
      </c>
      <c r="AJ1996" s="172" t="str">
        <f t="shared" si="1086"/>
        <v/>
      </c>
      <c r="AK1996" s="172" t="str">
        <f t="shared" si="1087"/>
        <v/>
      </c>
      <c r="AL1996" s="172" t="str">
        <f t="shared" si="1088"/>
        <v/>
      </c>
      <c r="AM1996" s="172" t="str">
        <f>IF(AN1996&lt;&gt;"",MAX(AM$3:AM1995)+1,"")</f>
        <v/>
      </c>
      <c r="AN1996" s="172" t="str">
        <f t="shared" si="1089"/>
        <v/>
      </c>
      <c r="AO1996" s="172" t="str">
        <f t="shared" si="1090"/>
        <v/>
      </c>
      <c r="AP1996" s="172" t="str">
        <f t="shared" si="1091"/>
        <v/>
      </c>
      <c r="AQ1996" s="172" t="str">
        <f t="shared" si="1092"/>
        <v/>
      </c>
      <c r="AR1996" s="172" t="str">
        <f>Table1[[#This Row],[Sex ]]&amp;Table1[[#This Row],[Month]]</f>
        <v/>
      </c>
    </row>
    <row r="1997" spans="2:44" x14ac:dyDescent="0.3">
      <c r="B1997" s="14"/>
      <c r="C1997" s="14"/>
      <c r="D1997" s="14"/>
      <c r="E1997" s="14"/>
      <c r="F1997" s="14"/>
      <c r="G1997" s="14"/>
      <c r="H1997" s="14"/>
      <c r="I1997" s="14"/>
      <c r="J1997" s="14"/>
      <c r="K1997" s="14"/>
      <c r="L1997" s="14"/>
      <c r="M1997" s="24" t="str">
        <f t="shared" si="1064"/>
        <v/>
      </c>
      <c r="N1997" s="24" t="str">
        <f t="shared" si="1065"/>
        <v/>
      </c>
      <c r="O1997" s="24" t="str">
        <f t="shared" si="1066"/>
        <v xml:space="preserve"> </v>
      </c>
      <c r="P1997" s="24">
        <f t="shared" si="1067"/>
        <v>0</v>
      </c>
      <c r="Q1997" s="25">
        <f t="shared" si="1068"/>
        <v>0</v>
      </c>
      <c r="R1997" s="26">
        <f t="shared" si="1069"/>
        <v>0</v>
      </c>
      <c r="S1997" s="24" t="str">
        <f t="shared" si="1070"/>
        <v/>
      </c>
      <c r="T1997" s="24" t="str">
        <f t="shared" si="1071"/>
        <v/>
      </c>
      <c r="U1997" s="24" t="str">
        <f t="shared" si="1072"/>
        <v/>
      </c>
      <c r="V1997" s="24" t="str">
        <f t="shared" si="1073"/>
        <v/>
      </c>
      <c r="W1997" s="24" t="str">
        <f t="shared" si="1074"/>
        <v/>
      </c>
      <c r="X1997" s="24" t="str">
        <f t="shared" si="1075"/>
        <v/>
      </c>
      <c r="Y1997" s="24" t="str">
        <f t="shared" si="1076"/>
        <v/>
      </c>
      <c r="Z1997" s="24" t="str">
        <f t="shared" si="1077"/>
        <v/>
      </c>
      <c r="AA1997" s="24" t="b">
        <f t="shared" si="1078"/>
        <v>0</v>
      </c>
      <c r="AB1997" s="34" t="str">
        <f t="shared" si="1079"/>
        <v/>
      </c>
      <c r="AC1997" s="34">
        <f t="shared" si="1080"/>
        <v>0</v>
      </c>
      <c r="AD1997" s="34">
        <f t="shared" si="1081"/>
        <v>0</v>
      </c>
      <c r="AE1997" s="34" t="str">
        <f t="shared" si="1082"/>
        <v xml:space="preserve"> 0</v>
      </c>
      <c r="AF1997" s="34">
        <f t="shared" si="1083"/>
        <v>0</v>
      </c>
      <c r="AG1997" s="34">
        <f t="shared" si="1084"/>
        <v>0</v>
      </c>
      <c r="AH1997" s="34" t="str">
        <f t="shared" si="1085"/>
        <v/>
      </c>
      <c r="AI1997" s="172" t="str">
        <f>IF(AJ1997&lt;&gt;"",MAX(AI$3:AI1996)+1,"")</f>
        <v/>
      </c>
      <c r="AJ1997" s="172" t="str">
        <f t="shared" si="1086"/>
        <v/>
      </c>
      <c r="AK1997" s="172" t="str">
        <f t="shared" si="1087"/>
        <v/>
      </c>
      <c r="AL1997" s="172" t="str">
        <f t="shared" si="1088"/>
        <v/>
      </c>
      <c r="AM1997" s="172" t="str">
        <f>IF(AN1997&lt;&gt;"",MAX(AM$3:AM1996)+1,"")</f>
        <v/>
      </c>
      <c r="AN1997" s="172" t="str">
        <f t="shared" si="1089"/>
        <v/>
      </c>
      <c r="AO1997" s="172" t="str">
        <f t="shared" si="1090"/>
        <v/>
      </c>
      <c r="AP1997" s="172" t="str">
        <f t="shared" si="1091"/>
        <v/>
      </c>
      <c r="AQ1997" s="172" t="str">
        <f t="shared" si="1092"/>
        <v/>
      </c>
      <c r="AR1997" s="172" t="str">
        <f>Table1[[#This Row],[Sex ]]&amp;Table1[[#This Row],[Month]]</f>
        <v/>
      </c>
    </row>
    <row r="1998" spans="2:44" x14ac:dyDescent="0.3">
      <c r="B1998" s="14"/>
      <c r="C1998" s="14"/>
      <c r="D1998" s="14"/>
      <c r="E1998" s="14"/>
      <c r="F1998" s="14"/>
      <c r="G1998" s="14"/>
      <c r="H1998" s="14"/>
      <c r="I1998" s="14"/>
      <c r="J1998" s="14"/>
      <c r="K1998" s="14"/>
      <c r="L1998" s="14"/>
      <c r="M1998" s="24" t="str">
        <f t="shared" si="1064"/>
        <v/>
      </c>
      <c r="N1998" s="24" t="str">
        <f t="shared" si="1065"/>
        <v/>
      </c>
      <c r="O1998" s="24" t="str">
        <f t="shared" si="1066"/>
        <v xml:space="preserve"> </v>
      </c>
      <c r="P1998" s="24">
        <f t="shared" si="1067"/>
        <v>0</v>
      </c>
      <c r="Q1998" s="25">
        <f t="shared" si="1068"/>
        <v>0</v>
      </c>
      <c r="R1998" s="26">
        <f t="shared" si="1069"/>
        <v>0</v>
      </c>
      <c r="S1998" s="24" t="str">
        <f t="shared" si="1070"/>
        <v/>
      </c>
      <c r="T1998" s="24" t="str">
        <f t="shared" si="1071"/>
        <v/>
      </c>
      <c r="U1998" s="24" t="str">
        <f t="shared" si="1072"/>
        <v/>
      </c>
      <c r="V1998" s="24" t="str">
        <f t="shared" si="1073"/>
        <v/>
      </c>
      <c r="W1998" s="24" t="str">
        <f t="shared" si="1074"/>
        <v/>
      </c>
      <c r="X1998" s="24" t="str">
        <f t="shared" si="1075"/>
        <v/>
      </c>
      <c r="Y1998" s="24" t="str">
        <f t="shared" si="1076"/>
        <v/>
      </c>
      <c r="Z1998" s="24" t="str">
        <f t="shared" si="1077"/>
        <v/>
      </c>
      <c r="AA1998" s="24" t="b">
        <f t="shared" si="1078"/>
        <v>0</v>
      </c>
      <c r="AB1998" s="34" t="str">
        <f t="shared" si="1079"/>
        <v/>
      </c>
      <c r="AC1998" s="34">
        <f t="shared" si="1080"/>
        <v>0</v>
      </c>
      <c r="AD1998" s="34">
        <f t="shared" si="1081"/>
        <v>0</v>
      </c>
      <c r="AE1998" s="34" t="str">
        <f t="shared" si="1082"/>
        <v xml:space="preserve"> 0</v>
      </c>
      <c r="AF1998" s="34">
        <f t="shared" si="1083"/>
        <v>0</v>
      </c>
      <c r="AG1998" s="34">
        <f t="shared" si="1084"/>
        <v>0</v>
      </c>
      <c r="AH1998" s="34" t="str">
        <f t="shared" si="1085"/>
        <v/>
      </c>
      <c r="AI1998" s="172" t="str">
        <f>IF(AJ1998&lt;&gt;"",MAX(AI$3:AI1997)+1,"")</f>
        <v/>
      </c>
      <c r="AJ1998" s="172" t="str">
        <f t="shared" si="1086"/>
        <v/>
      </c>
      <c r="AK1998" s="172" t="str">
        <f t="shared" si="1087"/>
        <v/>
      </c>
      <c r="AL1998" s="172" t="str">
        <f t="shared" si="1088"/>
        <v/>
      </c>
      <c r="AM1998" s="172" t="str">
        <f>IF(AN1998&lt;&gt;"",MAX(AM$3:AM1997)+1,"")</f>
        <v/>
      </c>
      <c r="AN1998" s="172" t="str">
        <f t="shared" si="1089"/>
        <v/>
      </c>
      <c r="AO1998" s="172" t="str">
        <f t="shared" si="1090"/>
        <v/>
      </c>
      <c r="AP1998" s="172" t="str">
        <f t="shared" si="1091"/>
        <v/>
      </c>
      <c r="AQ1998" s="172" t="str">
        <f t="shared" si="1092"/>
        <v/>
      </c>
      <c r="AR1998" s="172" t="str">
        <f>Table1[[#This Row],[Sex ]]&amp;Table1[[#This Row],[Month]]</f>
        <v/>
      </c>
    </row>
    <row r="1999" spans="2:44" x14ac:dyDescent="0.3">
      <c r="B1999" s="14"/>
      <c r="C1999" s="14"/>
      <c r="D1999" s="14"/>
      <c r="E1999" s="14"/>
      <c r="F1999" s="14"/>
      <c r="G1999" s="14"/>
      <c r="H1999" s="14"/>
      <c r="I1999" s="14"/>
      <c r="J1999" s="14"/>
      <c r="K1999" s="14"/>
      <c r="L1999" s="14"/>
      <c r="M1999" s="24" t="str">
        <f t="shared" si="1064"/>
        <v/>
      </c>
      <c r="N1999" s="24" t="str">
        <f t="shared" si="1065"/>
        <v/>
      </c>
      <c r="O1999" s="24" t="str">
        <f t="shared" si="1066"/>
        <v xml:space="preserve"> </v>
      </c>
      <c r="P1999" s="24">
        <f t="shared" si="1067"/>
        <v>0</v>
      </c>
      <c r="Q1999" s="25">
        <f t="shared" si="1068"/>
        <v>0</v>
      </c>
      <c r="R1999" s="26">
        <f t="shared" si="1069"/>
        <v>0</v>
      </c>
      <c r="S1999" s="24" t="str">
        <f t="shared" si="1070"/>
        <v/>
      </c>
      <c r="T1999" s="24" t="str">
        <f t="shared" si="1071"/>
        <v/>
      </c>
      <c r="U1999" s="24" t="str">
        <f t="shared" si="1072"/>
        <v/>
      </c>
      <c r="V1999" s="24" t="str">
        <f t="shared" si="1073"/>
        <v/>
      </c>
      <c r="W1999" s="24" t="str">
        <f t="shared" si="1074"/>
        <v/>
      </c>
      <c r="X1999" s="24" t="str">
        <f t="shared" si="1075"/>
        <v/>
      </c>
      <c r="Y1999" s="24" t="str">
        <f t="shared" si="1076"/>
        <v/>
      </c>
      <c r="Z1999" s="24" t="str">
        <f t="shared" si="1077"/>
        <v/>
      </c>
      <c r="AA1999" s="24" t="b">
        <f t="shared" si="1078"/>
        <v>0</v>
      </c>
      <c r="AB1999" s="34" t="str">
        <f t="shared" si="1079"/>
        <v/>
      </c>
      <c r="AC1999" s="34">
        <f t="shared" si="1080"/>
        <v>0</v>
      </c>
      <c r="AD1999" s="34">
        <f t="shared" si="1081"/>
        <v>0</v>
      </c>
      <c r="AE1999" s="34" t="str">
        <f t="shared" si="1082"/>
        <v xml:space="preserve"> 0</v>
      </c>
      <c r="AF1999" s="34">
        <f t="shared" si="1083"/>
        <v>0</v>
      </c>
      <c r="AG1999" s="34">
        <f t="shared" si="1084"/>
        <v>0</v>
      </c>
      <c r="AH1999" s="34" t="str">
        <f t="shared" si="1085"/>
        <v/>
      </c>
      <c r="AI1999" s="172" t="str">
        <f>IF(AJ1999&lt;&gt;"",MAX(AI$3:AI1998)+1,"")</f>
        <v/>
      </c>
      <c r="AJ1999" s="172" t="str">
        <f t="shared" si="1086"/>
        <v/>
      </c>
      <c r="AK1999" s="172" t="str">
        <f t="shared" si="1087"/>
        <v/>
      </c>
      <c r="AL1999" s="172" t="str">
        <f t="shared" si="1088"/>
        <v/>
      </c>
      <c r="AM1999" s="172" t="str">
        <f>IF(AN1999&lt;&gt;"",MAX(AM$3:AM1998)+1,"")</f>
        <v/>
      </c>
      <c r="AN1999" s="172" t="str">
        <f t="shared" si="1089"/>
        <v/>
      </c>
      <c r="AO1999" s="172" t="str">
        <f t="shared" si="1090"/>
        <v/>
      </c>
      <c r="AP1999" s="172" t="str">
        <f t="shared" si="1091"/>
        <v/>
      </c>
      <c r="AQ1999" s="172" t="str">
        <f t="shared" si="1092"/>
        <v/>
      </c>
      <c r="AR1999" s="172" t="str">
        <f>Table1[[#This Row],[Sex ]]&amp;Table1[[#This Row],[Month]]</f>
        <v/>
      </c>
    </row>
    <row r="2000" spans="2:44" x14ac:dyDescent="0.3">
      <c r="B2000" s="14"/>
      <c r="C2000" s="14"/>
      <c r="D2000" s="14"/>
      <c r="E2000" s="14"/>
      <c r="F2000" s="14"/>
      <c r="G2000" s="14"/>
      <c r="H2000" s="14"/>
      <c r="I2000" s="14"/>
      <c r="J2000" s="14"/>
      <c r="K2000" s="14"/>
      <c r="L2000" s="14"/>
      <c r="M2000" s="24" t="str">
        <f t="shared" si="1064"/>
        <v/>
      </c>
      <c r="N2000" s="24" t="str">
        <f t="shared" si="1065"/>
        <v/>
      </c>
      <c r="O2000" s="24" t="str">
        <f t="shared" si="1066"/>
        <v xml:space="preserve"> </v>
      </c>
      <c r="P2000" s="24">
        <f t="shared" si="1067"/>
        <v>0</v>
      </c>
      <c r="Q2000" s="25">
        <f t="shared" si="1068"/>
        <v>0</v>
      </c>
      <c r="R2000" s="26">
        <f t="shared" si="1069"/>
        <v>0</v>
      </c>
      <c r="S2000" s="24" t="str">
        <f t="shared" si="1070"/>
        <v/>
      </c>
      <c r="T2000" s="24" t="str">
        <f t="shared" si="1071"/>
        <v/>
      </c>
      <c r="U2000" s="24" t="str">
        <f t="shared" si="1072"/>
        <v/>
      </c>
      <c r="V2000" s="24" t="str">
        <f t="shared" si="1073"/>
        <v/>
      </c>
      <c r="W2000" s="24" t="str">
        <f t="shared" si="1074"/>
        <v/>
      </c>
      <c r="X2000" s="24" t="str">
        <f t="shared" si="1075"/>
        <v/>
      </c>
      <c r="Y2000" s="24" t="str">
        <f t="shared" si="1076"/>
        <v/>
      </c>
      <c r="Z2000" s="24" t="str">
        <f t="shared" si="1077"/>
        <v/>
      </c>
      <c r="AA2000" s="24" t="b">
        <f t="shared" si="1078"/>
        <v>0</v>
      </c>
      <c r="AB2000" s="34" t="str">
        <f t="shared" si="1079"/>
        <v/>
      </c>
      <c r="AC2000" s="34">
        <f t="shared" si="1080"/>
        <v>0</v>
      </c>
      <c r="AD2000" s="34">
        <f t="shared" si="1081"/>
        <v>0</v>
      </c>
      <c r="AE2000" s="34" t="str">
        <f t="shared" si="1082"/>
        <v xml:space="preserve"> 0</v>
      </c>
      <c r="AF2000" s="34">
        <f t="shared" si="1083"/>
        <v>0</v>
      </c>
      <c r="AG2000" s="34">
        <f t="shared" si="1084"/>
        <v>0</v>
      </c>
      <c r="AH2000" s="34" t="str">
        <f t="shared" si="1085"/>
        <v/>
      </c>
      <c r="AI2000" s="172" t="str">
        <f>IF(AJ2000&lt;&gt;"",MAX(AI$3:AI1999)+1,"")</f>
        <v/>
      </c>
      <c r="AJ2000" s="172" t="str">
        <f t="shared" si="1086"/>
        <v/>
      </c>
      <c r="AK2000" s="172" t="str">
        <f t="shared" si="1087"/>
        <v/>
      </c>
      <c r="AL2000" s="172" t="str">
        <f t="shared" si="1088"/>
        <v/>
      </c>
      <c r="AM2000" s="172" t="str">
        <f>IF(AN2000&lt;&gt;"",MAX(AM$3:AM1999)+1,"")</f>
        <v/>
      </c>
      <c r="AN2000" s="172" t="str">
        <f t="shared" si="1089"/>
        <v/>
      </c>
      <c r="AO2000" s="172" t="str">
        <f t="shared" si="1090"/>
        <v/>
      </c>
      <c r="AP2000" s="172" t="str">
        <f t="shared" si="1091"/>
        <v/>
      </c>
      <c r="AQ2000" s="172" t="str">
        <f t="shared" si="1092"/>
        <v/>
      </c>
      <c r="AR2000" s="172" t="str">
        <f>Table1[[#This Row],[Sex ]]&amp;Table1[[#This Row],[Month]]</f>
        <v/>
      </c>
    </row>
    <row r="2001" spans="2:44" x14ac:dyDescent="0.3">
      <c r="B2001" s="14"/>
      <c r="C2001" s="14"/>
      <c r="D2001" s="14"/>
      <c r="E2001" s="14"/>
      <c r="F2001" s="14"/>
      <c r="G2001" s="14"/>
      <c r="H2001" s="14"/>
      <c r="I2001" s="14"/>
      <c r="J2001" s="14"/>
      <c r="K2001" s="14"/>
      <c r="L2001" s="14"/>
      <c r="M2001" s="24" t="str">
        <f t="shared" si="1064"/>
        <v/>
      </c>
      <c r="N2001" s="24" t="str">
        <f t="shared" si="1065"/>
        <v/>
      </c>
      <c r="O2001" s="24" t="str">
        <f t="shared" si="1066"/>
        <v xml:space="preserve"> </v>
      </c>
      <c r="P2001" s="24">
        <f t="shared" si="1067"/>
        <v>0</v>
      </c>
      <c r="Q2001" s="25">
        <f t="shared" si="1068"/>
        <v>0</v>
      </c>
      <c r="R2001" s="26">
        <f t="shared" si="1069"/>
        <v>0</v>
      </c>
      <c r="S2001" s="24" t="str">
        <f t="shared" si="1070"/>
        <v/>
      </c>
      <c r="T2001" s="24" t="str">
        <f t="shared" si="1071"/>
        <v/>
      </c>
      <c r="U2001" s="24" t="str">
        <f t="shared" si="1072"/>
        <v/>
      </c>
      <c r="V2001" s="24" t="str">
        <f t="shared" si="1073"/>
        <v/>
      </c>
      <c r="W2001" s="24" t="str">
        <f t="shared" si="1074"/>
        <v/>
      </c>
      <c r="X2001" s="24" t="str">
        <f t="shared" si="1075"/>
        <v/>
      </c>
      <c r="Y2001" s="24" t="str">
        <f t="shared" si="1076"/>
        <v/>
      </c>
      <c r="Z2001" s="24" t="str">
        <f t="shared" si="1077"/>
        <v/>
      </c>
      <c r="AA2001" s="24" t="b">
        <f t="shared" si="1078"/>
        <v>0</v>
      </c>
      <c r="AB2001" s="34" t="str">
        <f t="shared" si="1079"/>
        <v/>
      </c>
      <c r="AC2001" s="34">
        <f t="shared" si="1080"/>
        <v>0</v>
      </c>
      <c r="AD2001" s="34">
        <f t="shared" si="1081"/>
        <v>0</v>
      </c>
      <c r="AE2001" s="34" t="str">
        <f t="shared" si="1082"/>
        <v xml:space="preserve"> 0</v>
      </c>
      <c r="AF2001" s="34">
        <f t="shared" si="1083"/>
        <v>0</v>
      </c>
      <c r="AG2001" s="34">
        <f t="shared" si="1084"/>
        <v>0</v>
      </c>
      <c r="AH2001" s="34" t="str">
        <f t="shared" si="1085"/>
        <v/>
      </c>
      <c r="AI2001" s="172" t="str">
        <f>IF(AJ2001&lt;&gt;"",MAX(AI$3:AI2000)+1,"")</f>
        <v/>
      </c>
      <c r="AJ2001" s="172" t="str">
        <f t="shared" si="1086"/>
        <v/>
      </c>
      <c r="AK2001" s="172" t="str">
        <f t="shared" si="1087"/>
        <v/>
      </c>
      <c r="AL2001" s="172" t="str">
        <f t="shared" si="1088"/>
        <v/>
      </c>
      <c r="AM2001" s="172" t="str">
        <f>IF(AN2001&lt;&gt;"",MAX(AM$3:AM2000)+1,"")</f>
        <v/>
      </c>
      <c r="AN2001" s="172" t="str">
        <f t="shared" si="1089"/>
        <v/>
      </c>
      <c r="AO2001" s="172" t="str">
        <f t="shared" si="1090"/>
        <v/>
      </c>
      <c r="AP2001" s="172" t="str">
        <f t="shared" si="1091"/>
        <v/>
      </c>
      <c r="AQ2001" s="172" t="str">
        <f t="shared" si="1092"/>
        <v/>
      </c>
      <c r="AR2001" s="172" t="str">
        <f>Table1[[#This Row],[Sex ]]&amp;Table1[[#This Row],[Month]]</f>
        <v/>
      </c>
    </row>
    <row r="2002" spans="2:44" x14ac:dyDescent="0.3">
      <c r="B2002" s="14"/>
      <c r="C2002" s="14"/>
      <c r="D2002" s="14"/>
      <c r="E2002" s="14"/>
      <c r="F2002" s="14"/>
      <c r="G2002" s="14"/>
      <c r="H2002" s="14"/>
      <c r="I2002" s="14"/>
      <c r="J2002" s="14"/>
      <c r="K2002" s="14"/>
      <c r="L2002" s="14"/>
      <c r="M2002" s="24" t="str">
        <f t="shared" si="1064"/>
        <v/>
      </c>
      <c r="N2002" s="24" t="str">
        <f t="shared" si="1065"/>
        <v/>
      </c>
      <c r="O2002" s="24" t="str">
        <f t="shared" si="1066"/>
        <v xml:space="preserve"> </v>
      </c>
      <c r="P2002" s="24">
        <f t="shared" si="1067"/>
        <v>0</v>
      </c>
      <c r="Q2002" s="25">
        <f t="shared" si="1068"/>
        <v>0</v>
      </c>
      <c r="R2002" s="26">
        <f t="shared" si="1069"/>
        <v>0</v>
      </c>
      <c r="S2002" s="24" t="str">
        <f t="shared" si="1070"/>
        <v/>
      </c>
      <c r="T2002" s="24" t="str">
        <f t="shared" si="1071"/>
        <v/>
      </c>
      <c r="U2002" s="24" t="str">
        <f t="shared" si="1072"/>
        <v/>
      </c>
      <c r="V2002" s="24" t="str">
        <f t="shared" si="1073"/>
        <v/>
      </c>
      <c r="W2002" s="24" t="str">
        <f t="shared" si="1074"/>
        <v/>
      </c>
      <c r="X2002" s="24" t="str">
        <f t="shared" si="1075"/>
        <v/>
      </c>
      <c r="Y2002" s="24" t="str">
        <f t="shared" si="1076"/>
        <v/>
      </c>
      <c r="Z2002" s="24" t="str">
        <f t="shared" si="1077"/>
        <v/>
      </c>
      <c r="AA2002" s="24" t="b">
        <f t="shared" si="1078"/>
        <v>0</v>
      </c>
      <c r="AB2002" s="34" t="str">
        <f t="shared" si="1079"/>
        <v/>
      </c>
      <c r="AC2002" s="34">
        <f t="shared" si="1080"/>
        <v>0</v>
      </c>
      <c r="AD2002" s="34">
        <f t="shared" si="1081"/>
        <v>0</v>
      </c>
      <c r="AE2002" s="34" t="str">
        <f t="shared" si="1082"/>
        <v xml:space="preserve"> 0</v>
      </c>
      <c r="AF2002" s="34">
        <f t="shared" si="1083"/>
        <v>0</v>
      </c>
      <c r="AG2002" s="34">
        <f t="shared" si="1084"/>
        <v>0</v>
      </c>
      <c r="AH2002" s="34" t="str">
        <f t="shared" si="1085"/>
        <v/>
      </c>
      <c r="AI2002" s="172" t="str">
        <f>IF(AJ2002&lt;&gt;"",MAX(AI$3:AI2001)+1,"")</f>
        <v/>
      </c>
      <c r="AJ2002" s="172" t="str">
        <f t="shared" si="1086"/>
        <v/>
      </c>
      <c r="AK2002" s="172" t="str">
        <f t="shared" si="1087"/>
        <v/>
      </c>
      <c r="AL2002" s="172" t="str">
        <f t="shared" si="1088"/>
        <v/>
      </c>
      <c r="AM2002" s="172" t="str">
        <f>IF(AN2002&lt;&gt;"",MAX(AM$3:AM2001)+1,"")</f>
        <v/>
      </c>
      <c r="AN2002" s="172" t="str">
        <f t="shared" si="1089"/>
        <v/>
      </c>
      <c r="AO2002" s="172" t="str">
        <f t="shared" si="1090"/>
        <v/>
      </c>
      <c r="AP2002" s="172" t="str">
        <f t="shared" si="1091"/>
        <v/>
      </c>
      <c r="AQ2002" s="172" t="str">
        <f t="shared" si="1092"/>
        <v/>
      </c>
      <c r="AR2002" s="172" t="str">
        <f>Table1[[#This Row],[Sex ]]&amp;Table1[[#This Row],[Month]]</f>
        <v/>
      </c>
    </row>
    <row r="2003" spans="2:44" x14ac:dyDescent="0.3">
      <c r="B2003" s="14"/>
      <c r="C2003" s="14"/>
      <c r="D2003" s="14"/>
      <c r="E2003" s="14"/>
      <c r="F2003" s="14"/>
      <c r="G2003" s="14"/>
      <c r="H2003" s="14"/>
      <c r="I2003" s="14"/>
      <c r="J2003" s="14"/>
      <c r="K2003" s="14"/>
      <c r="L2003" s="14"/>
      <c r="M2003" s="24" t="str">
        <f t="shared" si="1064"/>
        <v/>
      </c>
      <c r="N2003" s="24" t="str">
        <f t="shared" si="1065"/>
        <v/>
      </c>
      <c r="O2003" s="24" t="str">
        <f t="shared" si="1066"/>
        <v xml:space="preserve"> </v>
      </c>
      <c r="P2003" s="24">
        <f t="shared" si="1067"/>
        <v>0</v>
      </c>
      <c r="Q2003" s="25">
        <f t="shared" si="1068"/>
        <v>0</v>
      </c>
      <c r="R2003" s="26">
        <f t="shared" si="1069"/>
        <v>0</v>
      </c>
      <c r="S2003" s="24" t="str">
        <f t="shared" si="1070"/>
        <v/>
      </c>
      <c r="T2003" s="24" t="str">
        <f t="shared" si="1071"/>
        <v/>
      </c>
      <c r="U2003" s="24" t="str">
        <f t="shared" si="1072"/>
        <v/>
      </c>
      <c r="V2003" s="24" t="str">
        <f t="shared" si="1073"/>
        <v/>
      </c>
      <c r="W2003" s="24" t="str">
        <f t="shared" si="1074"/>
        <v/>
      </c>
      <c r="X2003" s="24" t="str">
        <f t="shared" si="1075"/>
        <v/>
      </c>
      <c r="Y2003" s="24" t="str">
        <f t="shared" si="1076"/>
        <v/>
      </c>
      <c r="Z2003" s="24" t="str">
        <f t="shared" si="1077"/>
        <v/>
      </c>
      <c r="AA2003" s="24" t="b">
        <f t="shared" si="1078"/>
        <v>0</v>
      </c>
      <c r="AB2003" s="34" t="str">
        <f t="shared" si="1079"/>
        <v/>
      </c>
      <c r="AC2003" s="34">
        <f t="shared" si="1080"/>
        <v>0</v>
      </c>
      <c r="AD2003" s="34">
        <f t="shared" si="1081"/>
        <v>0</v>
      </c>
      <c r="AE2003" s="34" t="str">
        <f t="shared" si="1082"/>
        <v xml:space="preserve"> 0</v>
      </c>
      <c r="AF2003" s="34">
        <f t="shared" si="1083"/>
        <v>0</v>
      </c>
      <c r="AG2003" s="34">
        <f t="shared" si="1084"/>
        <v>0</v>
      </c>
      <c r="AH2003" s="34" t="str">
        <f t="shared" si="1085"/>
        <v/>
      </c>
      <c r="AI2003" s="172" t="str">
        <f>IF(AJ2003&lt;&gt;"",MAX(AI$3:AI2002)+1,"")</f>
        <v/>
      </c>
      <c r="AJ2003" s="172" t="str">
        <f t="shared" si="1086"/>
        <v/>
      </c>
      <c r="AK2003" s="172" t="str">
        <f t="shared" si="1087"/>
        <v/>
      </c>
      <c r="AL2003" s="172" t="str">
        <f t="shared" si="1088"/>
        <v/>
      </c>
      <c r="AM2003" s="172" t="str">
        <f>IF(AN2003&lt;&gt;"",MAX(AM$3:AM2002)+1,"")</f>
        <v/>
      </c>
      <c r="AN2003" s="172" t="str">
        <f t="shared" si="1089"/>
        <v/>
      </c>
      <c r="AO2003" s="172" t="str">
        <f t="shared" si="1090"/>
        <v/>
      </c>
      <c r="AP2003" s="172" t="str">
        <f t="shared" si="1091"/>
        <v/>
      </c>
      <c r="AQ2003" s="172" t="str">
        <f t="shared" si="1092"/>
        <v/>
      </c>
      <c r="AR2003" s="172" t="str">
        <f>Table1[[#This Row],[Sex ]]&amp;Table1[[#This Row],[Month]]</f>
        <v/>
      </c>
    </row>
    <row r="2004" spans="2:44" x14ac:dyDescent="0.3">
      <c r="B2004" s="14"/>
      <c r="C2004" s="14"/>
      <c r="D2004" s="14"/>
      <c r="E2004" s="14"/>
      <c r="F2004" s="14"/>
      <c r="G2004" s="14"/>
      <c r="H2004" s="14"/>
      <c r="I2004" s="14"/>
      <c r="J2004" s="14"/>
      <c r="K2004" s="14"/>
      <c r="L2004" s="14"/>
      <c r="M2004" s="24" t="str">
        <f t="shared" si="1064"/>
        <v/>
      </c>
      <c r="N2004" s="24" t="str">
        <f t="shared" si="1065"/>
        <v/>
      </c>
      <c r="O2004" s="24" t="str">
        <f t="shared" si="1066"/>
        <v xml:space="preserve"> </v>
      </c>
      <c r="P2004" s="24">
        <f t="shared" si="1067"/>
        <v>0</v>
      </c>
      <c r="Q2004" s="25">
        <f t="shared" si="1068"/>
        <v>0</v>
      </c>
      <c r="R2004" s="26">
        <f t="shared" si="1069"/>
        <v>0</v>
      </c>
      <c r="S2004" s="24" t="str">
        <f t="shared" si="1070"/>
        <v/>
      </c>
      <c r="T2004" s="24" t="str">
        <f t="shared" si="1071"/>
        <v/>
      </c>
      <c r="U2004" s="24" t="str">
        <f t="shared" si="1072"/>
        <v/>
      </c>
      <c r="V2004" s="24" t="str">
        <f t="shared" si="1073"/>
        <v/>
      </c>
      <c r="W2004" s="24" t="str">
        <f t="shared" si="1074"/>
        <v/>
      </c>
      <c r="X2004" s="24" t="str">
        <f t="shared" si="1075"/>
        <v/>
      </c>
      <c r="Y2004" s="24" t="str">
        <f t="shared" si="1076"/>
        <v/>
      </c>
      <c r="Z2004" s="24" t="str">
        <f t="shared" si="1077"/>
        <v/>
      </c>
      <c r="AA2004" s="24" t="b">
        <f t="shared" si="1078"/>
        <v>0</v>
      </c>
      <c r="AB2004" s="34" t="str">
        <f t="shared" si="1079"/>
        <v/>
      </c>
      <c r="AC2004" s="34">
        <f t="shared" si="1080"/>
        <v>0</v>
      </c>
      <c r="AD2004" s="34">
        <f t="shared" si="1081"/>
        <v>0</v>
      </c>
      <c r="AE2004" s="34" t="str">
        <f t="shared" si="1082"/>
        <v xml:space="preserve"> 0</v>
      </c>
      <c r="AF2004" s="34">
        <f t="shared" si="1083"/>
        <v>0</v>
      </c>
      <c r="AG2004" s="34">
        <f t="shared" si="1084"/>
        <v>0</v>
      </c>
      <c r="AH2004" s="34" t="str">
        <f t="shared" si="1085"/>
        <v/>
      </c>
      <c r="AI2004" s="172" t="str">
        <f>IF(AJ2004&lt;&gt;"",MAX(AI$3:AI2003)+1,"")</f>
        <v/>
      </c>
      <c r="AJ2004" s="172" t="str">
        <f t="shared" si="1086"/>
        <v/>
      </c>
      <c r="AK2004" s="172" t="str">
        <f t="shared" si="1087"/>
        <v/>
      </c>
      <c r="AL2004" s="172" t="str">
        <f t="shared" si="1088"/>
        <v/>
      </c>
      <c r="AM2004" s="172" t="str">
        <f>IF(AN2004&lt;&gt;"",MAX(AM$3:AM2003)+1,"")</f>
        <v/>
      </c>
      <c r="AN2004" s="172" t="str">
        <f t="shared" si="1089"/>
        <v/>
      </c>
      <c r="AO2004" s="172" t="str">
        <f t="shared" si="1090"/>
        <v/>
      </c>
      <c r="AP2004" s="172" t="str">
        <f t="shared" si="1091"/>
        <v/>
      </c>
      <c r="AQ2004" s="172" t="str">
        <f t="shared" si="1092"/>
        <v/>
      </c>
      <c r="AR2004" s="172" t="str">
        <f>Table1[[#This Row],[Sex ]]&amp;Table1[[#This Row],[Month]]</f>
        <v/>
      </c>
    </row>
    <row r="2005" spans="2:44" x14ac:dyDescent="0.3">
      <c r="B2005" s="14"/>
      <c r="C2005" s="14"/>
      <c r="D2005" s="14"/>
      <c r="E2005" s="14"/>
      <c r="F2005" s="14"/>
      <c r="G2005" s="14"/>
      <c r="H2005" s="14"/>
      <c r="I2005" s="14"/>
      <c r="J2005" s="14"/>
      <c r="K2005" s="14"/>
      <c r="L2005" s="14"/>
      <c r="M2005" s="24" t="str">
        <f t="shared" si="1064"/>
        <v/>
      </c>
      <c r="N2005" s="24" t="str">
        <f t="shared" si="1065"/>
        <v/>
      </c>
      <c r="O2005" s="24" t="str">
        <f t="shared" si="1066"/>
        <v xml:space="preserve"> </v>
      </c>
      <c r="P2005" s="24">
        <f t="shared" si="1067"/>
        <v>0</v>
      </c>
      <c r="Q2005" s="25">
        <f t="shared" si="1068"/>
        <v>0</v>
      </c>
      <c r="R2005" s="26">
        <f t="shared" si="1069"/>
        <v>0</v>
      </c>
      <c r="S2005" s="24" t="str">
        <f t="shared" si="1070"/>
        <v/>
      </c>
      <c r="T2005" s="24" t="str">
        <f t="shared" si="1071"/>
        <v/>
      </c>
      <c r="U2005" s="24" t="str">
        <f t="shared" si="1072"/>
        <v/>
      </c>
      <c r="V2005" s="24" t="str">
        <f t="shared" si="1073"/>
        <v/>
      </c>
      <c r="W2005" s="24" t="str">
        <f t="shared" si="1074"/>
        <v/>
      </c>
      <c r="X2005" s="24" t="str">
        <f t="shared" si="1075"/>
        <v/>
      </c>
      <c r="Y2005" s="24" t="str">
        <f t="shared" si="1076"/>
        <v/>
      </c>
      <c r="Z2005" s="24" t="str">
        <f t="shared" si="1077"/>
        <v/>
      </c>
      <c r="AA2005" s="24" t="b">
        <f t="shared" si="1078"/>
        <v>0</v>
      </c>
      <c r="AB2005" s="34" t="str">
        <f t="shared" si="1079"/>
        <v/>
      </c>
      <c r="AC2005" s="34">
        <f t="shared" si="1080"/>
        <v>0</v>
      </c>
      <c r="AD2005" s="34">
        <f t="shared" si="1081"/>
        <v>0</v>
      </c>
      <c r="AE2005" s="34" t="str">
        <f t="shared" si="1082"/>
        <v xml:space="preserve"> 0</v>
      </c>
      <c r="AF2005" s="34">
        <f t="shared" si="1083"/>
        <v>0</v>
      </c>
      <c r="AG2005" s="34">
        <f t="shared" si="1084"/>
        <v>0</v>
      </c>
      <c r="AH2005" s="34" t="str">
        <f t="shared" si="1085"/>
        <v/>
      </c>
      <c r="AI2005" s="172" t="str">
        <f>IF(AJ2005&lt;&gt;"",MAX(AI$3:AI2004)+1,"")</f>
        <v/>
      </c>
      <c r="AJ2005" s="172" t="str">
        <f t="shared" si="1086"/>
        <v/>
      </c>
      <c r="AK2005" s="172" t="str">
        <f t="shared" si="1087"/>
        <v/>
      </c>
      <c r="AL2005" s="172" t="str">
        <f t="shared" si="1088"/>
        <v/>
      </c>
      <c r="AM2005" s="172" t="str">
        <f>IF(AN2005&lt;&gt;"",MAX(AM$3:AM2004)+1,"")</f>
        <v/>
      </c>
      <c r="AN2005" s="172" t="str">
        <f t="shared" si="1089"/>
        <v/>
      </c>
      <c r="AO2005" s="172" t="str">
        <f t="shared" si="1090"/>
        <v/>
      </c>
      <c r="AP2005" s="172" t="str">
        <f t="shared" si="1091"/>
        <v/>
      </c>
      <c r="AQ2005" s="172" t="str">
        <f t="shared" si="1092"/>
        <v/>
      </c>
      <c r="AR2005" s="172" t="str">
        <f>Table1[[#This Row],[Sex ]]&amp;Table1[[#This Row],[Month]]</f>
        <v/>
      </c>
    </row>
    <row r="2006" spans="2:44" x14ac:dyDescent="0.3">
      <c r="B2006" s="14"/>
      <c r="C2006" s="14"/>
      <c r="D2006" s="14"/>
      <c r="E2006" s="14"/>
      <c r="F2006" s="14"/>
      <c r="G2006" s="14"/>
      <c r="H2006" s="14"/>
      <c r="I2006" s="14"/>
      <c r="J2006" s="14"/>
      <c r="K2006" s="14"/>
      <c r="L2006" s="14"/>
      <c r="M2006" s="24" t="str">
        <f t="shared" si="1064"/>
        <v/>
      </c>
      <c r="N2006" s="24" t="str">
        <f t="shared" si="1065"/>
        <v/>
      </c>
      <c r="O2006" s="24" t="str">
        <f t="shared" si="1066"/>
        <v xml:space="preserve"> </v>
      </c>
      <c r="P2006" s="24">
        <f t="shared" si="1067"/>
        <v>0</v>
      </c>
      <c r="Q2006" s="25">
        <f t="shared" si="1068"/>
        <v>0</v>
      </c>
      <c r="R2006" s="26">
        <f t="shared" si="1069"/>
        <v>0</v>
      </c>
      <c r="S2006" s="24" t="str">
        <f t="shared" si="1070"/>
        <v/>
      </c>
      <c r="T2006" s="24" t="str">
        <f t="shared" si="1071"/>
        <v/>
      </c>
      <c r="U2006" s="24" t="str">
        <f t="shared" si="1072"/>
        <v/>
      </c>
      <c r="V2006" s="24" t="str">
        <f t="shared" si="1073"/>
        <v/>
      </c>
      <c r="W2006" s="24" t="str">
        <f t="shared" si="1074"/>
        <v/>
      </c>
      <c r="X2006" s="24" t="str">
        <f t="shared" si="1075"/>
        <v/>
      </c>
      <c r="Y2006" s="24" t="str">
        <f t="shared" si="1076"/>
        <v/>
      </c>
      <c r="Z2006" s="24" t="str">
        <f t="shared" si="1077"/>
        <v/>
      </c>
      <c r="AA2006" s="24" t="b">
        <f t="shared" si="1078"/>
        <v>0</v>
      </c>
      <c r="AB2006" s="34" t="str">
        <f t="shared" si="1079"/>
        <v/>
      </c>
      <c r="AC2006" s="34">
        <f t="shared" si="1080"/>
        <v>0</v>
      </c>
      <c r="AD2006" s="34">
        <f t="shared" si="1081"/>
        <v>0</v>
      </c>
      <c r="AE2006" s="34" t="str">
        <f t="shared" si="1082"/>
        <v xml:space="preserve"> 0</v>
      </c>
      <c r="AF2006" s="34">
        <f t="shared" si="1083"/>
        <v>0</v>
      </c>
      <c r="AG2006" s="34">
        <f t="shared" si="1084"/>
        <v>0</v>
      </c>
      <c r="AH2006" s="34" t="str">
        <f t="shared" si="1085"/>
        <v/>
      </c>
      <c r="AI2006" s="172" t="str">
        <f>IF(AJ2006&lt;&gt;"",MAX(AI$3:AI2005)+1,"")</f>
        <v/>
      </c>
      <c r="AJ2006" s="172" t="str">
        <f t="shared" si="1086"/>
        <v/>
      </c>
      <c r="AK2006" s="172" t="str">
        <f t="shared" si="1087"/>
        <v/>
      </c>
      <c r="AL2006" s="172" t="str">
        <f t="shared" si="1088"/>
        <v/>
      </c>
      <c r="AM2006" s="172" t="str">
        <f>IF(AN2006&lt;&gt;"",MAX(AM$3:AM2005)+1,"")</f>
        <v/>
      </c>
      <c r="AN2006" s="172" t="str">
        <f t="shared" si="1089"/>
        <v/>
      </c>
      <c r="AO2006" s="172" t="str">
        <f t="shared" si="1090"/>
        <v/>
      </c>
      <c r="AP2006" s="172" t="str">
        <f t="shared" si="1091"/>
        <v/>
      </c>
      <c r="AQ2006" s="172" t="str">
        <f t="shared" si="1092"/>
        <v/>
      </c>
      <c r="AR2006" s="172" t="str">
        <f>Table1[[#This Row],[Sex ]]&amp;Table1[[#This Row],[Month]]</f>
        <v/>
      </c>
    </row>
    <row r="2007" spans="2:44" x14ac:dyDescent="0.3">
      <c r="B2007" s="14"/>
      <c r="C2007" s="14"/>
      <c r="D2007" s="14"/>
      <c r="E2007" s="14"/>
      <c r="F2007" s="14"/>
      <c r="G2007" s="14"/>
      <c r="H2007" s="14"/>
      <c r="I2007" s="14"/>
      <c r="J2007" s="14"/>
      <c r="K2007" s="14"/>
      <c r="L2007" s="14"/>
      <c r="M2007" s="24" t="str">
        <f t="shared" si="1064"/>
        <v/>
      </c>
      <c r="N2007" s="24" t="str">
        <f t="shared" si="1065"/>
        <v/>
      </c>
      <c r="O2007" s="24" t="str">
        <f t="shared" si="1066"/>
        <v xml:space="preserve"> </v>
      </c>
      <c r="P2007" s="24">
        <f t="shared" si="1067"/>
        <v>0</v>
      </c>
      <c r="Q2007" s="25">
        <f t="shared" si="1068"/>
        <v>0</v>
      </c>
      <c r="R2007" s="26">
        <f t="shared" si="1069"/>
        <v>0</v>
      </c>
      <c r="S2007" s="24" t="str">
        <f t="shared" si="1070"/>
        <v/>
      </c>
      <c r="T2007" s="24" t="str">
        <f t="shared" si="1071"/>
        <v/>
      </c>
      <c r="U2007" s="24" t="str">
        <f t="shared" si="1072"/>
        <v/>
      </c>
      <c r="V2007" s="24" t="str">
        <f t="shared" si="1073"/>
        <v/>
      </c>
      <c r="W2007" s="24" t="str">
        <f t="shared" si="1074"/>
        <v/>
      </c>
      <c r="X2007" s="24" t="str">
        <f t="shared" si="1075"/>
        <v/>
      </c>
      <c r="Y2007" s="24" t="str">
        <f t="shared" si="1076"/>
        <v/>
      </c>
      <c r="Z2007" s="24" t="str">
        <f t="shared" si="1077"/>
        <v/>
      </c>
      <c r="AA2007" s="24" t="b">
        <f t="shared" si="1078"/>
        <v>0</v>
      </c>
      <c r="AB2007" s="34" t="str">
        <f t="shared" si="1079"/>
        <v/>
      </c>
      <c r="AC2007" s="34">
        <f t="shared" si="1080"/>
        <v>0</v>
      </c>
      <c r="AD2007" s="34">
        <f t="shared" si="1081"/>
        <v>0</v>
      </c>
      <c r="AE2007" s="34" t="str">
        <f t="shared" si="1082"/>
        <v xml:space="preserve"> 0</v>
      </c>
      <c r="AF2007" s="34">
        <f t="shared" si="1083"/>
        <v>0</v>
      </c>
      <c r="AG2007" s="34">
        <f t="shared" si="1084"/>
        <v>0</v>
      </c>
      <c r="AH2007" s="34" t="str">
        <f t="shared" si="1085"/>
        <v/>
      </c>
      <c r="AI2007" s="172" t="str">
        <f>IF(AJ2007&lt;&gt;"",MAX(AI$3:AI2006)+1,"")</f>
        <v/>
      </c>
      <c r="AJ2007" s="172" t="str">
        <f t="shared" si="1086"/>
        <v/>
      </c>
      <c r="AK2007" s="172" t="str">
        <f t="shared" si="1087"/>
        <v/>
      </c>
      <c r="AL2007" s="172" t="str">
        <f t="shared" si="1088"/>
        <v/>
      </c>
      <c r="AM2007" s="172" t="str">
        <f>IF(AN2007&lt;&gt;"",MAX(AM$3:AM2006)+1,"")</f>
        <v/>
      </c>
      <c r="AN2007" s="172" t="str">
        <f t="shared" si="1089"/>
        <v/>
      </c>
      <c r="AO2007" s="172" t="str">
        <f t="shared" si="1090"/>
        <v/>
      </c>
      <c r="AP2007" s="172" t="str">
        <f t="shared" si="1091"/>
        <v/>
      </c>
      <c r="AQ2007" s="172" t="str">
        <f t="shared" si="1092"/>
        <v/>
      </c>
      <c r="AR2007" s="172" t="str">
        <f>Table1[[#This Row],[Sex ]]&amp;Table1[[#This Row],[Month]]</f>
        <v/>
      </c>
    </row>
    <row r="2008" spans="2:44" x14ac:dyDescent="0.3">
      <c r="B2008" s="14"/>
      <c r="C2008" s="14"/>
      <c r="D2008" s="14"/>
      <c r="E2008" s="14"/>
      <c r="F2008" s="14"/>
      <c r="G2008" s="14"/>
      <c r="H2008" s="14"/>
      <c r="I2008" s="14"/>
      <c r="J2008" s="14"/>
      <c r="K2008" s="14"/>
      <c r="L2008" s="14"/>
      <c r="M2008" s="24" t="str">
        <f t="shared" si="1064"/>
        <v/>
      </c>
      <c r="N2008" s="24" t="str">
        <f t="shared" si="1065"/>
        <v/>
      </c>
      <c r="O2008" s="24" t="str">
        <f t="shared" si="1066"/>
        <v xml:space="preserve"> </v>
      </c>
      <c r="P2008" s="24">
        <f t="shared" si="1067"/>
        <v>0</v>
      </c>
      <c r="Q2008" s="25">
        <f t="shared" si="1068"/>
        <v>0</v>
      </c>
      <c r="R2008" s="26">
        <f t="shared" si="1069"/>
        <v>0</v>
      </c>
      <c r="S2008" s="24" t="str">
        <f t="shared" si="1070"/>
        <v/>
      </c>
      <c r="T2008" s="24" t="str">
        <f t="shared" si="1071"/>
        <v/>
      </c>
      <c r="U2008" s="24" t="str">
        <f t="shared" si="1072"/>
        <v/>
      </c>
      <c r="V2008" s="24" t="str">
        <f t="shared" si="1073"/>
        <v/>
      </c>
      <c r="W2008" s="24" t="str">
        <f t="shared" si="1074"/>
        <v/>
      </c>
      <c r="X2008" s="24" t="str">
        <f t="shared" si="1075"/>
        <v/>
      </c>
      <c r="Y2008" s="24" t="str">
        <f t="shared" si="1076"/>
        <v/>
      </c>
      <c r="Z2008" s="24" t="str">
        <f t="shared" si="1077"/>
        <v/>
      </c>
      <c r="AA2008" s="24" t="b">
        <f t="shared" si="1078"/>
        <v>0</v>
      </c>
      <c r="AB2008" s="34" t="str">
        <f t="shared" si="1079"/>
        <v/>
      </c>
      <c r="AC2008" s="34">
        <f t="shared" si="1080"/>
        <v>0</v>
      </c>
      <c r="AD2008" s="34">
        <f t="shared" si="1081"/>
        <v>0</v>
      </c>
      <c r="AE2008" s="34" t="str">
        <f t="shared" si="1082"/>
        <v xml:space="preserve"> 0</v>
      </c>
      <c r="AF2008" s="34">
        <f t="shared" si="1083"/>
        <v>0</v>
      </c>
      <c r="AG2008" s="34">
        <f t="shared" si="1084"/>
        <v>0</v>
      </c>
      <c r="AH2008" s="34" t="str">
        <f t="shared" si="1085"/>
        <v/>
      </c>
      <c r="AI2008" s="172" t="str">
        <f>IF(AJ2008&lt;&gt;"",MAX(AI$3:AI2007)+1,"")</f>
        <v/>
      </c>
      <c r="AJ2008" s="172" t="str">
        <f t="shared" si="1086"/>
        <v/>
      </c>
      <c r="AK2008" s="172" t="str">
        <f t="shared" si="1087"/>
        <v/>
      </c>
      <c r="AL2008" s="172" t="str">
        <f t="shared" si="1088"/>
        <v/>
      </c>
      <c r="AM2008" s="172" t="str">
        <f>IF(AN2008&lt;&gt;"",MAX(AM$3:AM2007)+1,"")</f>
        <v/>
      </c>
      <c r="AN2008" s="172" t="str">
        <f t="shared" si="1089"/>
        <v/>
      </c>
      <c r="AO2008" s="172" t="str">
        <f t="shared" si="1090"/>
        <v/>
      </c>
      <c r="AP2008" s="172" t="str">
        <f t="shared" si="1091"/>
        <v/>
      </c>
      <c r="AQ2008" s="172" t="str">
        <f t="shared" si="1092"/>
        <v/>
      </c>
      <c r="AR2008" s="172" t="str">
        <f>Table1[[#This Row],[Sex ]]&amp;Table1[[#This Row],[Month]]</f>
        <v/>
      </c>
    </row>
    <row r="2009" spans="2:44" x14ac:dyDescent="0.3">
      <c r="B2009" s="14"/>
      <c r="C2009" s="14"/>
      <c r="D2009" s="14"/>
      <c r="E2009" s="14"/>
      <c r="F2009" s="14"/>
      <c r="G2009" s="14"/>
      <c r="H2009" s="14"/>
      <c r="I2009" s="14"/>
      <c r="J2009" s="14"/>
      <c r="K2009" s="14"/>
      <c r="L2009" s="14"/>
      <c r="M2009" s="24" t="str">
        <f t="shared" si="1064"/>
        <v/>
      </c>
      <c r="N2009" s="24" t="str">
        <f t="shared" si="1065"/>
        <v/>
      </c>
      <c r="O2009" s="24" t="str">
        <f t="shared" si="1066"/>
        <v xml:space="preserve"> </v>
      </c>
      <c r="P2009" s="24">
        <f t="shared" si="1067"/>
        <v>0</v>
      </c>
      <c r="Q2009" s="25">
        <f t="shared" si="1068"/>
        <v>0</v>
      </c>
      <c r="R2009" s="26">
        <f t="shared" si="1069"/>
        <v>0</v>
      </c>
      <c r="S2009" s="24" t="str">
        <f t="shared" si="1070"/>
        <v/>
      </c>
      <c r="T2009" s="24" t="str">
        <f t="shared" si="1071"/>
        <v/>
      </c>
      <c r="U2009" s="24" t="str">
        <f t="shared" si="1072"/>
        <v/>
      </c>
      <c r="V2009" s="24" t="str">
        <f t="shared" si="1073"/>
        <v/>
      </c>
      <c r="W2009" s="24" t="str">
        <f t="shared" si="1074"/>
        <v/>
      </c>
      <c r="X2009" s="24" t="str">
        <f t="shared" si="1075"/>
        <v/>
      </c>
      <c r="Y2009" s="24" t="str">
        <f t="shared" si="1076"/>
        <v/>
      </c>
      <c r="Z2009" s="24" t="str">
        <f t="shared" si="1077"/>
        <v/>
      </c>
      <c r="AA2009" s="24" t="b">
        <f t="shared" si="1078"/>
        <v>0</v>
      </c>
      <c r="AB2009" s="34" t="str">
        <f t="shared" si="1079"/>
        <v/>
      </c>
      <c r="AC2009" s="34">
        <f t="shared" si="1080"/>
        <v>0</v>
      </c>
      <c r="AD2009" s="34">
        <f t="shared" si="1081"/>
        <v>0</v>
      </c>
      <c r="AE2009" s="34" t="str">
        <f t="shared" si="1082"/>
        <v xml:space="preserve"> 0</v>
      </c>
      <c r="AF2009" s="34">
        <f t="shared" si="1083"/>
        <v>0</v>
      </c>
      <c r="AG2009" s="34">
        <f t="shared" si="1084"/>
        <v>0</v>
      </c>
      <c r="AH2009" s="34" t="str">
        <f t="shared" si="1085"/>
        <v/>
      </c>
      <c r="AI2009" s="172" t="str">
        <f>IF(AJ2009&lt;&gt;"",MAX(AI$3:AI2008)+1,"")</f>
        <v/>
      </c>
      <c r="AJ2009" s="172" t="str">
        <f t="shared" si="1086"/>
        <v/>
      </c>
      <c r="AK2009" s="172" t="str">
        <f t="shared" si="1087"/>
        <v/>
      </c>
      <c r="AL2009" s="172" t="str">
        <f t="shared" si="1088"/>
        <v/>
      </c>
      <c r="AM2009" s="172" t="str">
        <f>IF(AN2009&lt;&gt;"",MAX(AM$3:AM2008)+1,"")</f>
        <v/>
      </c>
      <c r="AN2009" s="172" t="str">
        <f t="shared" si="1089"/>
        <v/>
      </c>
      <c r="AO2009" s="172" t="str">
        <f t="shared" si="1090"/>
        <v/>
      </c>
      <c r="AP2009" s="172" t="str">
        <f t="shared" si="1091"/>
        <v/>
      </c>
      <c r="AQ2009" s="172" t="str">
        <f t="shared" si="1092"/>
        <v/>
      </c>
      <c r="AR2009" s="172" t="str">
        <f>Table1[[#This Row],[Sex ]]&amp;Table1[[#This Row],[Month]]</f>
        <v/>
      </c>
    </row>
    <row r="2010" spans="2:44" x14ac:dyDescent="0.3">
      <c r="B2010" s="14"/>
      <c r="C2010" s="14"/>
      <c r="D2010" s="14"/>
      <c r="E2010" s="14"/>
      <c r="F2010" s="14"/>
      <c r="G2010" s="14"/>
      <c r="H2010" s="14"/>
      <c r="I2010" s="14"/>
      <c r="J2010" s="14"/>
      <c r="K2010" s="14"/>
      <c r="L2010" s="14"/>
      <c r="M2010" s="24" t="str">
        <f t="shared" si="1064"/>
        <v/>
      </c>
      <c r="N2010" s="24" t="str">
        <f t="shared" si="1065"/>
        <v/>
      </c>
      <c r="O2010" s="24" t="str">
        <f t="shared" si="1066"/>
        <v xml:space="preserve"> </v>
      </c>
      <c r="P2010" s="24">
        <f t="shared" si="1067"/>
        <v>0</v>
      </c>
      <c r="Q2010" s="25">
        <f t="shared" si="1068"/>
        <v>0</v>
      </c>
      <c r="R2010" s="26">
        <f t="shared" si="1069"/>
        <v>0</v>
      </c>
      <c r="S2010" s="24" t="str">
        <f t="shared" si="1070"/>
        <v/>
      </c>
      <c r="T2010" s="24" t="str">
        <f t="shared" si="1071"/>
        <v/>
      </c>
      <c r="U2010" s="24" t="str">
        <f t="shared" si="1072"/>
        <v/>
      </c>
      <c r="V2010" s="24" t="str">
        <f t="shared" si="1073"/>
        <v/>
      </c>
      <c r="W2010" s="24" t="str">
        <f t="shared" si="1074"/>
        <v/>
      </c>
      <c r="X2010" s="24" t="str">
        <f t="shared" si="1075"/>
        <v/>
      </c>
      <c r="Y2010" s="24" t="str">
        <f t="shared" si="1076"/>
        <v/>
      </c>
      <c r="Z2010" s="24" t="str">
        <f t="shared" si="1077"/>
        <v/>
      </c>
      <c r="AA2010" s="24" t="b">
        <f t="shared" si="1078"/>
        <v>0</v>
      </c>
      <c r="AB2010" s="34" t="str">
        <f t="shared" si="1079"/>
        <v/>
      </c>
      <c r="AC2010" s="34">
        <f t="shared" si="1080"/>
        <v>0</v>
      </c>
      <c r="AD2010" s="34">
        <f t="shared" si="1081"/>
        <v>0</v>
      </c>
      <c r="AE2010" s="34" t="str">
        <f t="shared" si="1082"/>
        <v xml:space="preserve"> 0</v>
      </c>
      <c r="AF2010" s="34">
        <f t="shared" si="1083"/>
        <v>0</v>
      </c>
      <c r="AG2010" s="34">
        <f t="shared" si="1084"/>
        <v>0</v>
      </c>
      <c r="AH2010" s="34" t="str">
        <f t="shared" si="1085"/>
        <v/>
      </c>
      <c r="AI2010" s="172" t="str">
        <f>IF(AJ2010&lt;&gt;"",MAX(AI$3:AI2009)+1,"")</f>
        <v/>
      </c>
      <c r="AJ2010" s="172" t="str">
        <f t="shared" si="1086"/>
        <v/>
      </c>
      <c r="AK2010" s="172" t="str">
        <f t="shared" si="1087"/>
        <v/>
      </c>
      <c r="AL2010" s="172" t="str">
        <f t="shared" si="1088"/>
        <v/>
      </c>
      <c r="AM2010" s="172" t="str">
        <f>IF(AN2010&lt;&gt;"",MAX(AM$3:AM2009)+1,"")</f>
        <v/>
      </c>
      <c r="AN2010" s="172" t="str">
        <f t="shared" si="1089"/>
        <v/>
      </c>
      <c r="AO2010" s="172" t="str">
        <f t="shared" si="1090"/>
        <v/>
      </c>
      <c r="AP2010" s="172" t="str">
        <f t="shared" si="1091"/>
        <v/>
      </c>
      <c r="AQ2010" s="172" t="str">
        <f t="shared" si="1092"/>
        <v/>
      </c>
      <c r="AR2010" s="172" t="str">
        <f>Table1[[#This Row],[Sex ]]&amp;Table1[[#This Row],[Month]]</f>
        <v/>
      </c>
    </row>
    <row r="2011" spans="2:44" x14ac:dyDescent="0.3">
      <c r="B2011" s="14"/>
      <c r="C2011" s="14"/>
      <c r="D2011" s="14"/>
      <c r="E2011" s="14"/>
      <c r="F2011" s="14"/>
      <c r="G2011" s="14"/>
      <c r="H2011" s="14"/>
      <c r="I2011" s="14"/>
      <c r="J2011" s="14"/>
      <c r="K2011" s="14"/>
      <c r="L2011" s="14"/>
      <c r="M2011" s="24" t="str">
        <f t="shared" si="1064"/>
        <v/>
      </c>
      <c r="N2011" s="24" t="str">
        <f t="shared" si="1065"/>
        <v/>
      </c>
      <c r="O2011" s="24" t="str">
        <f t="shared" si="1066"/>
        <v xml:space="preserve"> </v>
      </c>
      <c r="P2011" s="24">
        <f t="shared" si="1067"/>
        <v>0</v>
      </c>
      <c r="Q2011" s="25">
        <f t="shared" si="1068"/>
        <v>0</v>
      </c>
      <c r="R2011" s="26">
        <f t="shared" si="1069"/>
        <v>0</v>
      </c>
      <c r="S2011" s="24" t="str">
        <f t="shared" si="1070"/>
        <v/>
      </c>
      <c r="T2011" s="24" t="str">
        <f t="shared" si="1071"/>
        <v/>
      </c>
      <c r="U2011" s="24" t="str">
        <f t="shared" si="1072"/>
        <v/>
      </c>
      <c r="V2011" s="24" t="str">
        <f t="shared" si="1073"/>
        <v/>
      </c>
      <c r="W2011" s="24" t="str">
        <f t="shared" si="1074"/>
        <v/>
      </c>
      <c r="X2011" s="24" t="str">
        <f t="shared" si="1075"/>
        <v/>
      </c>
      <c r="Y2011" s="24" t="str">
        <f t="shared" si="1076"/>
        <v/>
      </c>
      <c r="Z2011" s="24" t="str">
        <f t="shared" si="1077"/>
        <v/>
      </c>
      <c r="AA2011" s="24" t="b">
        <f t="shared" si="1078"/>
        <v>0</v>
      </c>
      <c r="AB2011" s="34" t="str">
        <f t="shared" si="1079"/>
        <v/>
      </c>
      <c r="AC2011" s="34">
        <f t="shared" si="1080"/>
        <v>0</v>
      </c>
      <c r="AD2011" s="34">
        <f t="shared" si="1081"/>
        <v>0</v>
      </c>
      <c r="AE2011" s="34" t="str">
        <f t="shared" si="1082"/>
        <v xml:space="preserve"> 0</v>
      </c>
      <c r="AF2011" s="34">
        <f t="shared" si="1083"/>
        <v>0</v>
      </c>
      <c r="AG2011" s="34">
        <f t="shared" si="1084"/>
        <v>0</v>
      </c>
      <c r="AH2011" s="34" t="str">
        <f t="shared" si="1085"/>
        <v/>
      </c>
      <c r="AI2011" s="172" t="str">
        <f>IF(AJ2011&lt;&gt;"",MAX(AI$3:AI2010)+1,"")</f>
        <v/>
      </c>
      <c r="AJ2011" s="172" t="str">
        <f t="shared" si="1086"/>
        <v/>
      </c>
      <c r="AK2011" s="172" t="str">
        <f t="shared" si="1087"/>
        <v/>
      </c>
      <c r="AL2011" s="172" t="str">
        <f t="shared" si="1088"/>
        <v/>
      </c>
      <c r="AM2011" s="172" t="str">
        <f>IF(AN2011&lt;&gt;"",MAX(AM$3:AM2010)+1,"")</f>
        <v/>
      </c>
      <c r="AN2011" s="172" t="str">
        <f t="shared" si="1089"/>
        <v/>
      </c>
      <c r="AO2011" s="172" t="str">
        <f t="shared" si="1090"/>
        <v/>
      </c>
      <c r="AP2011" s="172" t="str">
        <f t="shared" si="1091"/>
        <v/>
      </c>
      <c r="AQ2011" s="172" t="str">
        <f t="shared" si="1092"/>
        <v/>
      </c>
      <c r="AR2011" s="172" t="str">
        <f>Table1[[#This Row],[Sex ]]&amp;Table1[[#This Row],[Month]]</f>
        <v/>
      </c>
    </row>
    <row r="2012" spans="2:44" x14ac:dyDescent="0.3">
      <c r="B2012" s="14"/>
      <c r="C2012" s="14"/>
      <c r="D2012" s="14"/>
      <c r="E2012" s="14"/>
      <c r="F2012" s="14"/>
      <c r="G2012" s="14"/>
      <c r="H2012" s="14"/>
      <c r="I2012" s="14"/>
      <c r="J2012" s="14"/>
      <c r="K2012" s="14"/>
      <c r="L2012" s="14"/>
      <c r="M2012" s="24" t="str">
        <f t="shared" si="1064"/>
        <v/>
      </c>
      <c r="N2012" s="24" t="str">
        <f t="shared" si="1065"/>
        <v/>
      </c>
      <c r="O2012" s="24" t="str">
        <f t="shared" si="1066"/>
        <v xml:space="preserve"> </v>
      </c>
      <c r="P2012" s="24">
        <f t="shared" si="1067"/>
        <v>0</v>
      </c>
      <c r="Q2012" s="25">
        <f t="shared" si="1068"/>
        <v>0</v>
      </c>
      <c r="R2012" s="26">
        <f t="shared" si="1069"/>
        <v>0</v>
      </c>
      <c r="S2012" s="24" t="str">
        <f t="shared" si="1070"/>
        <v/>
      </c>
      <c r="T2012" s="24" t="str">
        <f t="shared" si="1071"/>
        <v/>
      </c>
      <c r="U2012" s="24" t="str">
        <f t="shared" si="1072"/>
        <v/>
      </c>
      <c r="V2012" s="24" t="str">
        <f t="shared" si="1073"/>
        <v/>
      </c>
      <c r="W2012" s="24" t="str">
        <f t="shared" si="1074"/>
        <v/>
      </c>
      <c r="X2012" s="24" t="str">
        <f t="shared" si="1075"/>
        <v/>
      </c>
      <c r="Y2012" s="24" t="str">
        <f t="shared" si="1076"/>
        <v/>
      </c>
      <c r="Z2012" s="24" t="str">
        <f t="shared" si="1077"/>
        <v/>
      </c>
      <c r="AA2012" s="24" t="b">
        <f t="shared" si="1078"/>
        <v>0</v>
      </c>
      <c r="AB2012" s="34" t="str">
        <f t="shared" si="1079"/>
        <v/>
      </c>
      <c r="AC2012" s="34">
        <f t="shared" si="1080"/>
        <v>0</v>
      </c>
      <c r="AD2012" s="34">
        <f t="shared" si="1081"/>
        <v>0</v>
      </c>
      <c r="AE2012" s="34" t="str">
        <f t="shared" si="1082"/>
        <v xml:space="preserve"> 0</v>
      </c>
      <c r="AF2012" s="34">
        <f t="shared" si="1083"/>
        <v>0</v>
      </c>
      <c r="AG2012" s="34">
        <f t="shared" si="1084"/>
        <v>0</v>
      </c>
      <c r="AH2012" s="34" t="str">
        <f t="shared" si="1085"/>
        <v/>
      </c>
      <c r="AI2012" s="172" t="str">
        <f>IF(AJ2012&lt;&gt;"",MAX(AI$3:AI2011)+1,"")</f>
        <v/>
      </c>
      <c r="AJ2012" s="172" t="str">
        <f t="shared" si="1086"/>
        <v/>
      </c>
      <c r="AK2012" s="172" t="str">
        <f t="shared" si="1087"/>
        <v/>
      </c>
      <c r="AL2012" s="172" t="str">
        <f t="shared" si="1088"/>
        <v/>
      </c>
      <c r="AM2012" s="172" t="str">
        <f>IF(AN2012&lt;&gt;"",MAX(AM$3:AM2011)+1,"")</f>
        <v/>
      </c>
      <c r="AN2012" s="172" t="str">
        <f t="shared" si="1089"/>
        <v/>
      </c>
      <c r="AO2012" s="172" t="str">
        <f t="shared" si="1090"/>
        <v/>
      </c>
      <c r="AP2012" s="172" t="str">
        <f t="shared" si="1091"/>
        <v/>
      </c>
      <c r="AQ2012" s="172" t="str">
        <f t="shared" si="1092"/>
        <v/>
      </c>
      <c r="AR2012" s="172" t="str">
        <f>Table1[[#This Row],[Sex ]]&amp;Table1[[#This Row],[Month]]</f>
        <v/>
      </c>
    </row>
    <row r="2013" spans="2:44" x14ac:dyDescent="0.3">
      <c r="B2013" s="14"/>
      <c r="C2013" s="14"/>
      <c r="D2013" s="14"/>
      <c r="E2013" s="14"/>
      <c r="F2013" s="14"/>
      <c r="G2013" s="14"/>
      <c r="H2013" s="14"/>
      <c r="I2013" s="14"/>
      <c r="J2013" s="14"/>
      <c r="K2013" s="14"/>
      <c r="L2013" s="14"/>
      <c r="M2013" s="24" t="str">
        <f t="shared" si="1064"/>
        <v/>
      </c>
      <c r="N2013" s="24" t="str">
        <f t="shared" si="1065"/>
        <v/>
      </c>
      <c r="O2013" s="24" t="str">
        <f t="shared" si="1066"/>
        <v xml:space="preserve"> </v>
      </c>
      <c r="P2013" s="24">
        <f t="shared" si="1067"/>
        <v>0</v>
      </c>
      <c r="Q2013" s="25">
        <f t="shared" si="1068"/>
        <v>0</v>
      </c>
      <c r="R2013" s="26">
        <f t="shared" si="1069"/>
        <v>0</v>
      </c>
      <c r="S2013" s="24" t="str">
        <f t="shared" si="1070"/>
        <v/>
      </c>
      <c r="T2013" s="24" t="str">
        <f t="shared" si="1071"/>
        <v/>
      </c>
      <c r="U2013" s="24" t="str">
        <f t="shared" si="1072"/>
        <v/>
      </c>
      <c r="V2013" s="24" t="str">
        <f t="shared" si="1073"/>
        <v/>
      </c>
      <c r="W2013" s="24" t="str">
        <f t="shared" si="1074"/>
        <v/>
      </c>
      <c r="X2013" s="24" t="str">
        <f t="shared" si="1075"/>
        <v/>
      </c>
      <c r="Y2013" s="24" t="str">
        <f t="shared" si="1076"/>
        <v/>
      </c>
      <c r="Z2013" s="24" t="str">
        <f t="shared" si="1077"/>
        <v/>
      </c>
      <c r="AA2013" s="24" t="b">
        <f t="shared" si="1078"/>
        <v>0</v>
      </c>
      <c r="AB2013" s="34" t="str">
        <f t="shared" si="1079"/>
        <v/>
      </c>
      <c r="AC2013" s="34">
        <f t="shared" si="1080"/>
        <v>0</v>
      </c>
      <c r="AD2013" s="34">
        <f t="shared" si="1081"/>
        <v>0</v>
      </c>
      <c r="AE2013" s="34" t="str">
        <f t="shared" si="1082"/>
        <v xml:space="preserve"> 0</v>
      </c>
      <c r="AF2013" s="34">
        <f t="shared" si="1083"/>
        <v>0</v>
      </c>
      <c r="AG2013" s="34">
        <f t="shared" si="1084"/>
        <v>0</v>
      </c>
      <c r="AH2013" s="34" t="str">
        <f t="shared" si="1085"/>
        <v/>
      </c>
      <c r="AI2013" s="172" t="str">
        <f>IF(AJ2013&lt;&gt;"",MAX(AI$3:AI2012)+1,"")</f>
        <v/>
      </c>
      <c r="AJ2013" s="172" t="str">
        <f t="shared" si="1086"/>
        <v/>
      </c>
      <c r="AK2013" s="172" t="str">
        <f t="shared" si="1087"/>
        <v/>
      </c>
      <c r="AL2013" s="172" t="str">
        <f t="shared" si="1088"/>
        <v/>
      </c>
      <c r="AM2013" s="172" t="str">
        <f>IF(AN2013&lt;&gt;"",MAX(AM$3:AM2012)+1,"")</f>
        <v/>
      </c>
      <c r="AN2013" s="172" t="str">
        <f t="shared" si="1089"/>
        <v/>
      </c>
      <c r="AO2013" s="172" t="str">
        <f t="shared" si="1090"/>
        <v/>
      </c>
      <c r="AP2013" s="172" t="str">
        <f t="shared" si="1091"/>
        <v/>
      </c>
      <c r="AQ2013" s="172" t="str">
        <f t="shared" si="1092"/>
        <v/>
      </c>
      <c r="AR2013" s="172" t="str">
        <f>Table1[[#This Row],[Sex ]]&amp;Table1[[#This Row],[Month]]</f>
        <v/>
      </c>
    </row>
    <row r="2014" spans="2:44" x14ac:dyDescent="0.3">
      <c r="B2014" s="14"/>
      <c r="C2014" s="14"/>
      <c r="D2014" s="14"/>
      <c r="E2014" s="14"/>
      <c r="F2014" s="14"/>
      <c r="G2014" s="14"/>
      <c r="H2014" s="14"/>
      <c r="I2014" s="14"/>
      <c r="J2014" s="14"/>
      <c r="K2014" s="14"/>
      <c r="L2014" s="14"/>
      <c r="M2014" s="24" t="str">
        <f t="shared" si="1064"/>
        <v/>
      </c>
      <c r="N2014" s="24" t="str">
        <f t="shared" si="1065"/>
        <v/>
      </c>
      <c r="O2014" s="24" t="str">
        <f t="shared" si="1066"/>
        <v xml:space="preserve"> </v>
      </c>
      <c r="P2014" s="24">
        <f t="shared" si="1067"/>
        <v>0</v>
      </c>
      <c r="Q2014" s="25">
        <f t="shared" si="1068"/>
        <v>0</v>
      </c>
      <c r="R2014" s="26">
        <f t="shared" si="1069"/>
        <v>0</v>
      </c>
      <c r="S2014" s="24" t="str">
        <f t="shared" si="1070"/>
        <v/>
      </c>
      <c r="T2014" s="24" t="str">
        <f t="shared" si="1071"/>
        <v/>
      </c>
      <c r="U2014" s="24" t="str">
        <f t="shared" si="1072"/>
        <v/>
      </c>
      <c r="V2014" s="24" t="str">
        <f t="shared" si="1073"/>
        <v/>
      </c>
      <c r="W2014" s="24" t="str">
        <f t="shared" si="1074"/>
        <v/>
      </c>
      <c r="X2014" s="24" t="str">
        <f t="shared" si="1075"/>
        <v/>
      </c>
      <c r="Y2014" s="24" t="str">
        <f t="shared" si="1076"/>
        <v/>
      </c>
      <c r="Z2014" s="24" t="str">
        <f t="shared" si="1077"/>
        <v/>
      </c>
      <c r="AA2014" s="24" t="b">
        <f t="shared" si="1078"/>
        <v>0</v>
      </c>
      <c r="AB2014" s="34" t="str">
        <f t="shared" si="1079"/>
        <v/>
      </c>
      <c r="AC2014" s="34">
        <f t="shared" si="1080"/>
        <v>0</v>
      </c>
      <c r="AD2014" s="34">
        <f t="shared" si="1081"/>
        <v>0</v>
      </c>
      <c r="AE2014" s="34" t="str">
        <f t="shared" si="1082"/>
        <v xml:space="preserve"> 0</v>
      </c>
      <c r="AF2014" s="34">
        <f t="shared" si="1083"/>
        <v>0</v>
      </c>
      <c r="AG2014" s="34">
        <f t="shared" si="1084"/>
        <v>0</v>
      </c>
      <c r="AH2014" s="34" t="str">
        <f t="shared" si="1085"/>
        <v/>
      </c>
      <c r="AI2014" s="172" t="str">
        <f>IF(AJ2014&lt;&gt;"",MAX(AI$3:AI2013)+1,"")</f>
        <v/>
      </c>
      <c r="AJ2014" s="172" t="str">
        <f t="shared" si="1086"/>
        <v/>
      </c>
      <c r="AK2014" s="172" t="str">
        <f t="shared" si="1087"/>
        <v/>
      </c>
      <c r="AL2014" s="172" t="str">
        <f t="shared" si="1088"/>
        <v/>
      </c>
      <c r="AM2014" s="172" t="str">
        <f>IF(AN2014&lt;&gt;"",MAX(AM$3:AM2013)+1,"")</f>
        <v/>
      </c>
      <c r="AN2014" s="172" t="str">
        <f t="shared" si="1089"/>
        <v/>
      </c>
      <c r="AO2014" s="172" t="str">
        <f t="shared" si="1090"/>
        <v/>
      </c>
      <c r="AP2014" s="172" t="str">
        <f t="shared" si="1091"/>
        <v/>
      </c>
      <c r="AQ2014" s="172" t="str">
        <f t="shared" si="1092"/>
        <v/>
      </c>
      <c r="AR2014" s="172" t="str">
        <f>Table1[[#This Row],[Sex ]]&amp;Table1[[#This Row],[Month]]</f>
        <v/>
      </c>
    </row>
    <row r="2015" spans="2:44" x14ac:dyDescent="0.3">
      <c r="B2015" s="14"/>
      <c r="C2015" s="14"/>
      <c r="D2015" s="14"/>
      <c r="E2015" s="14"/>
      <c r="F2015" s="14"/>
      <c r="G2015" s="14"/>
      <c r="H2015" s="14"/>
      <c r="I2015" s="14"/>
      <c r="J2015" s="14"/>
      <c r="K2015" s="14"/>
      <c r="L2015" s="14"/>
      <c r="M2015" s="24" t="str">
        <f t="shared" si="1064"/>
        <v/>
      </c>
      <c r="N2015" s="24" t="str">
        <f t="shared" si="1065"/>
        <v/>
      </c>
      <c r="O2015" s="24" t="str">
        <f t="shared" si="1066"/>
        <v xml:space="preserve"> </v>
      </c>
      <c r="P2015" s="24">
        <f t="shared" si="1067"/>
        <v>0</v>
      </c>
      <c r="Q2015" s="25">
        <f t="shared" si="1068"/>
        <v>0</v>
      </c>
      <c r="R2015" s="26">
        <f t="shared" si="1069"/>
        <v>0</v>
      </c>
      <c r="S2015" s="24" t="str">
        <f t="shared" si="1070"/>
        <v/>
      </c>
      <c r="T2015" s="24" t="str">
        <f t="shared" si="1071"/>
        <v/>
      </c>
      <c r="U2015" s="24" t="str">
        <f t="shared" si="1072"/>
        <v/>
      </c>
      <c r="V2015" s="24" t="str">
        <f t="shared" si="1073"/>
        <v/>
      </c>
      <c r="W2015" s="24" t="str">
        <f t="shared" si="1074"/>
        <v/>
      </c>
      <c r="X2015" s="24" t="str">
        <f t="shared" si="1075"/>
        <v/>
      </c>
      <c r="Y2015" s="24" t="str">
        <f t="shared" si="1076"/>
        <v/>
      </c>
      <c r="Z2015" s="24" t="str">
        <f t="shared" si="1077"/>
        <v/>
      </c>
      <c r="AA2015" s="24" t="b">
        <f t="shared" si="1078"/>
        <v>0</v>
      </c>
      <c r="AB2015" s="34" t="str">
        <f t="shared" si="1079"/>
        <v/>
      </c>
      <c r="AC2015" s="34">
        <f t="shared" si="1080"/>
        <v>0</v>
      </c>
      <c r="AD2015" s="34">
        <f t="shared" si="1081"/>
        <v>0</v>
      </c>
      <c r="AE2015" s="34" t="str">
        <f t="shared" si="1082"/>
        <v xml:space="preserve"> 0</v>
      </c>
      <c r="AF2015" s="34">
        <f t="shared" si="1083"/>
        <v>0</v>
      </c>
      <c r="AG2015" s="34">
        <f t="shared" si="1084"/>
        <v>0</v>
      </c>
      <c r="AH2015" s="34" t="str">
        <f t="shared" si="1085"/>
        <v/>
      </c>
      <c r="AI2015" s="172" t="str">
        <f>IF(AJ2015&lt;&gt;"",MAX(AI$3:AI2014)+1,"")</f>
        <v/>
      </c>
      <c r="AJ2015" s="172" t="str">
        <f t="shared" si="1086"/>
        <v/>
      </c>
      <c r="AK2015" s="172" t="str">
        <f t="shared" si="1087"/>
        <v/>
      </c>
      <c r="AL2015" s="172" t="str">
        <f t="shared" si="1088"/>
        <v/>
      </c>
      <c r="AM2015" s="172" t="str">
        <f>IF(AN2015&lt;&gt;"",MAX(AM$3:AM2014)+1,"")</f>
        <v/>
      </c>
      <c r="AN2015" s="172" t="str">
        <f t="shared" si="1089"/>
        <v/>
      </c>
      <c r="AO2015" s="172" t="str">
        <f t="shared" si="1090"/>
        <v/>
      </c>
      <c r="AP2015" s="172" t="str">
        <f t="shared" si="1091"/>
        <v/>
      </c>
      <c r="AQ2015" s="172" t="str">
        <f t="shared" si="1092"/>
        <v/>
      </c>
      <c r="AR2015" s="172" t="str">
        <f>Table1[[#This Row],[Sex ]]&amp;Table1[[#This Row],[Month]]</f>
        <v/>
      </c>
    </row>
    <row r="2016" spans="2:44" x14ac:dyDescent="0.3">
      <c r="B2016" s="14"/>
      <c r="C2016" s="14"/>
      <c r="D2016" s="14"/>
      <c r="E2016" s="14"/>
      <c r="F2016" s="14"/>
      <c r="G2016" s="14"/>
      <c r="H2016" s="14"/>
      <c r="I2016" s="14"/>
      <c r="J2016" s="14"/>
      <c r="K2016" s="14"/>
      <c r="L2016" s="14"/>
      <c r="M2016" s="24" t="str">
        <f t="shared" si="1064"/>
        <v/>
      </c>
      <c r="N2016" s="24" t="str">
        <f t="shared" si="1065"/>
        <v/>
      </c>
      <c r="O2016" s="24" t="str">
        <f t="shared" si="1066"/>
        <v xml:space="preserve"> </v>
      </c>
      <c r="P2016" s="24">
        <f t="shared" si="1067"/>
        <v>0</v>
      </c>
      <c r="Q2016" s="25">
        <f t="shared" si="1068"/>
        <v>0</v>
      </c>
      <c r="R2016" s="26">
        <f t="shared" si="1069"/>
        <v>0</v>
      </c>
      <c r="S2016" s="24" t="str">
        <f t="shared" si="1070"/>
        <v/>
      </c>
      <c r="T2016" s="24" t="str">
        <f t="shared" si="1071"/>
        <v/>
      </c>
      <c r="U2016" s="24" t="str">
        <f t="shared" si="1072"/>
        <v/>
      </c>
      <c r="V2016" s="24" t="str">
        <f t="shared" si="1073"/>
        <v/>
      </c>
      <c r="W2016" s="24" t="str">
        <f t="shared" si="1074"/>
        <v/>
      </c>
      <c r="X2016" s="24" t="str">
        <f t="shared" si="1075"/>
        <v/>
      </c>
      <c r="Y2016" s="24" t="str">
        <f t="shared" si="1076"/>
        <v/>
      </c>
      <c r="Z2016" s="24" t="str">
        <f t="shared" si="1077"/>
        <v/>
      </c>
      <c r="AA2016" s="24" t="b">
        <f t="shared" si="1078"/>
        <v>0</v>
      </c>
      <c r="AB2016" s="34" t="str">
        <f t="shared" si="1079"/>
        <v/>
      </c>
      <c r="AC2016" s="34">
        <f t="shared" si="1080"/>
        <v>0</v>
      </c>
      <c r="AD2016" s="34">
        <f t="shared" si="1081"/>
        <v>0</v>
      </c>
      <c r="AE2016" s="34" t="str">
        <f t="shared" si="1082"/>
        <v xml:space="preserve"> 0</v>
      </c>
      <c r="AF2016" s="34">
        <f t="shared" si="1083"/>
        <v>0</v>
      </c>
      <c r="AG2016" s="34">
        <f t="shared" si="1084"/>
        <v>0</v>
      </c>
      <c r="AH2016" s="34" t="str">
        <f t="shared" si="1085"/>
        <v/>
      </c>
      <c r="AI2016" s="172" t="str">
        <f>IF(AJ2016&lt;&gt;"",MAX(AI$3:AI2015)+1,"")</f>
        <v/>
      </c>
      <c r="AJ2016" s="172" t="str">
        <f t="shared" si="1086"/>
        <v/>
      </c>
      <c r="AK2016" s="172" t="str">
        <f t="shared" si="1087"/>
        <v/>
      </c>
      <c r="AL2016" s="172" t="str">
        <f t="shared" si="1088"/>
        <v/>
      </c>
      <c r="AM2016" s="172" t="str">
        <f>IF(AN2016&lt;&gt;"",MAX(AM$3:AM2015)+1,"")</f>
        <v/>
      </c>
      <c r="AN2016" s="172" t="str">
        <f t="shared" si="1089"/>
        <v/>
      </c>
      <c r="AO2016" s="172" t="str">
        <f t="shared" si="1090"/>
        <v/>
      </c>
      <c r="AP2016" s="172" t="str">
        <f t="shared" si="1091"/>
        <v/>
      </c>
      <c r="AQ2016" s="172" t="str">
        <f t="shared" si="1092"/>
        <v/>
      </c>
      <c r="AR2016" s="172" t="str">
        <f>Table1[[#This Row],[Sex ]]&amp;Table1[[#This Row],[Month]]</f>
        <v/>
      </c>
    </row>
    <row r="2017" spans="2:44" x14ac:dyDescent="0.3">
      <c r="B2017" s="14"/>
      <c r="C2017" s="14"/>
      <c r="D2017" s="14"/>
      <c r="E2017" s="14"/>
      <c r="F2017" s="14"/>
      <c r="G2017" s="14"/>
      <c r="H2017" s="14"/>
      <c r="I2017" s="14"/>
      <c r="J2017" s="14"/>
      <c r="K2017" s="14"/>
      <c r="L2017" s="14"/>
      <c r="M2017" s="24" t="str">
        <f t="shared" si="1064"/>
        <v/>
      </c>
      <c r="N2017" s="24" t="str">
        <f t="shared" si="1065"/>
        <v/>
      </c>
      <c r="O2017" s="24" t="str">
        <f t="shared" si="1066"/>
        <v xml:space="preserve"> </v>
      </c>
      <c r="P2017" s="24">
        <f t="shared" si="1067"/>
        <v>0</v>
      </c>
      <c r="Q2017" s="25">
        <f t="shared" si="1068"/>
        <v>0</v>
      </c>
      <c r="R2017" s="26">
        <f t="shared" si="1069"/>
        <v>0</v>
      </c>
      <c r="S2017" s="24" t="str">
        <f t="shared" si="1070"/>
        <v/>
      </c>
      <c r="T2017" s="24" t="str">
        <f t="shared" si="1071"/>
        <v/>
      </c>
      <c r="U2017" s="24" t="str">
        <f t="shared" si="1072"/>
        <v/>
      </c>
      <c r="V2017" s="24" t="str">
        <f t="shared" si="1073"/>
        <v/>
      </c>
      <c r="W2017" s="24" t="str">
        <f t="shared" si="1074"/>
        <v/>
      </c>
      <c r="X2017" s="24" t="str">
        <f t="shared" si="1075"/>
        <v/>
      </c>
      <c r="Y2017" s="24" t="str">
        <f t="shared" si="1076"/>
        <v/>
      </c>
      <c r="Z2017" s="24" t="str">
        <f t="shared" si="1077"/>
        <v/>
      </c>
      <c r="AA2017" s="24" t="b">
        <f t="shared" si="1078"/>
        <v>0</v>
      </c>
      <c r="AB2017" s="34" t="str">
        <f t="shared" si="1079"/>
        <v/>
      </c>
      <c r="AC2017" s="34">
        <f t="shared" si="1080"/>
        <v>0</v>
      </c>
      <c r="AD2017" s="34">
        <f t="shared" si="1081"/>
        <v>0</v>
      </c>
      <c r="AE2017" s="34" t="str">
        <f t="shared" si="1082"/>
        <v xml:space="preserve"> 0</v>
      </c>
      <c r="AF2017" s="34">
        <f t="shared" si="1083"/>
        <v>0</v>
      </c>
      <c r="AG2017" s="34">
        <f t="shared" si="1084"/>
        <v>0</v>
      </c>
      <c r="AH2017" s="34" t="str">
        <f t="shared" si="1085"/>
        <v/>
      </c>
      <c r="AI2017" s="172" t="str">
        <f>IF(AJ2017&lt;&gt;"",MAX(AI$3:AI2016)+1,"")</f>
        <v/>
      </c>
      <c r="AJ2017" s="172" t="str">
        <f t="shared" si="1086"/>
        <v/>
      </c>
      <c r="AK2017" s="172" t="str">
        <f t="shared" si="1087"/>
        <v/>
      </c>
      <c r="AL2017" s="172" t="str">
        <f t="shared" si="1088"/>
        <v/>
      </c>
      <c r="AM2017" s="172" t="str">
        <f>IF(AN2017&lt;&gt;"",MAX(AM$3:AM2016)+1,"")</f>
        <v/>
      </c>
      <c r="AN2017" s="172" t="str">
        <f t="shared" si="1089"/>
        <v/>
      </c>
      <c r="AO2017" s="172" t="str">
        <f t="shared" si="1090"/>
        <v/>
      </c>
      <c r="AP2017" s="172" t="str">
        <f t="shared" si="1091"/>
        <v/>
      </c>
      <c r="AQ2017" s="172" t="str">
        <f t="shared" si="1092"/>
        <v/>
      </c>
      <c r="AR2017" s="172" t="str">
        <f>Table1[[#This Row],[Sex ]]&amp;Table1[[#This Row],[Month]]</f>
        <v/>
      </c>
    </row>
    <row r="2018" spans="2:44" x14ac:dyDescent="0.3">
      <c r="B2018" s="14"/>
      <c r="C2018" s="14"/>
      <c r="D2018" s="14"/>
      <c r="E2018" s="14"/>
      <c r="F2018" s="14"/>
      <c r="G2018" s="14"/>
      <c r="H2018" s="14"/>
      <c r="I2018" s="14"/>
      <c r="J2018" s="14"/>
      <c r="K2018" s="14"/>
      <c r="L2018" s="14"/>
      <c r="M2018" s="24" t="str">
        <f t="shared" si="1064"/>
        <v/>
      </c>
      <c r="N2018" s="24" t="str">
        <f t="shared" si="1065"/>
        <v/>
      </c>
      <c r="O2018" s="24" t="str">
        <f t="shared" si="1066"/>
        <v xml:space="preserve"> </v>
      </c>
      <c r="P2018" s="24">
        <f t="shared" si="1067"/>
        <v>0</v>
      </c>
      <c r="Q2018" s="25">
        <f t="shared" si="1068"/>
        <v>0</v>
      </c>
      <c r="R2018" s="26">
        <f t="shared" si="1069"/>
        <v>0</v>
      </c>
      <c r="S2018" s="24" t="str">
        <f t="shared" si="1070"/>
        <v/>
      </c>
      <c r="T2018" s="24" t="str">
        <f t="shared" si="1071"/>
        <v/>
      </c>
      <c r="U2018" s="24" t="str">
        <f t="shared" si="1072"/>
        <v/>
      </c>
      <c r="V2018" s="24" t="str">
        <f t="shared" si="1073"/>
        <v/>
      </c>
      <c r="W2018" s="24" t="str">
        <f t="shared" si="1074"/>
        <v/>
      </c>
      <c r="X2018" s="24" t="str">
        <f t="shared" si="1075"/>
        <v/>
      </c>
      <c r="Y2018" s="24" t="str">
        <f t="shared" si="1076"/>
        <v/>
      </c>
      <c r="Z2018" s="24" t="str">
        <f t="shared" si="1077"/>
        <v/>
      </c>
      <c r="AA2018" s="24" t="b">
        <f t="shared" si="1078"/>
        <v>0</v>
      </c>
      <c r="AB2018" s="34" t="str">
        <f t="shared" si="1079"/>
        <v/>
      </c>
      <c r="AC2018" s="34">
        <f t="shared" si="1080"/>
        <v>0</v>
      </c>
      <c r="AD2018" s="34">
        <f t="shared" si="1081"/>
        <v>0</v>
      </c>
      <c r="AE2018" s="34" t="str">
        <f t="shared" si="1082"/>
        <v xml:space="preserve"> 0</v>
      </c>
      <c r="AF2018" s="34">
        <f t="shared" si="1083"/>
        <v>0</v>
      </c>
      <c r="AG2018" s="34">
        <f t="shared" si="1084"/>
        <v>0</v>
      </c>
      <c r="AH2018" s="34" t="str">
        <f t="shared" si="1085"/>
        <v/>
      </c>
      <c r="AI2018" s="172" t="str">
        <f>IF(AJ2018&lt;&gt;"",MAX(AI$3:AI2017)+1,"")</f>
        <v/>
      </c>
      <c r="AJ2018" s="172" t="str">
        <f t="shared" si="1086"/>
        <v/>
      </c>
      <c r="AK2018" s="172" t="str">
        <f t="shared" si="1087"/>
        <v/>
      </c>
      <c r="AL2018" s="172" t="str">
        <f t="shared" si="1088"/>
        <v/>
      </c>
      <c r="AM2018" s="172" t="str">
        <f>IF(AN2018&lt;&gt;"",MAX(AM$3:AM2017)+1,"")</f>
        <v/>
      </c>
      <c r="AN2018" s="172" t="str">
        <f t="shared" si="1089"/>
        <v/>
      </c>
      <c r="AO2018" s="172" t="str">
        <f t="shared" si="1090"/>
        <v/>
      </c>
      <c r="AP2018" s="172" t="str">
        <f t="shared" si="1091"/>
        <v/>
      </c>
      <c r="AQ2018" s="172" t="str">
        <f t="shared" si="1092"/>
        <v/>
      </c>
      <c r="AR2018" s="172" t="str">
        <f>Table1[[#This Row],[Sex ]]&amp;Table1[[#This Row],[Month]]</f>
        <v/>
      </c>
    </row>
    <row r="2019" spans="2:44" x14ac:dyDescent="0.3">
      <c r="B2019" s="14"/>
      <c r="C2019" s="14"/>
      <c r="D2019" s="14"/>
      <c r="E2019" s="14"/>
      <c r="F2019" s="14"/>
      <c r="G2019" s="14"/>
      <c r="H2019" s="14"/>
      <c r="I2019" s="14"/>
      <c r="J2019" s="14"/>
      <c r="K2019" s="14"/>
      <c r="L2019" s="14"/>
      <c r="M2019" s="24" t="str">
        <f t="shared" si="1064"/>
        <v/>
      </c>
      <c r="N2019" s="24" t="str">
        <f t="shared" si="1065"/>
        <v/>
      </c>
      <c r="O2019" s="24" t="str">
        <f t="shared" si="1066"/>
        <v xml:space="preserve"> </v>
      </c>
      <c r="P2019" s="24">
        <f t="shared" si="1067"/>
        <v>0</v>
      </c>
      <c r="Q2019" s="25">
        <f t="shared" si="1068"/>
        <v>0</v>
      </c>
      <c r="R2019" s="26">
        <f t="shared" si="1069"/>
        <v>0</v>
      </c>
      <c r="S2019" s="24" t="str">
        <f t="shared" si="1070"/>
        <v/>
      </c>
      <c r="T2019" s="24" t="str">
        <f t="shared" si="1071"/>
        <v/>
      </c>
      <c r="U2019" s="24" t="str">
        <f t="shared" si="1072"/>
        <v/>
      </c>
      <c r="V2019" s="24" t="str">
        <f t="shared" si="1073"/>
        <v/>
      </c>
      <c r="W2019" s="24" t="str">
        <f t="shared" si="1074"/>
        <v/>
      </c>
      <c r="X2019" s="24" t="str">
        <f t="shared" si="1075"/>
        <v/>
      </c>
      <c r="Y2019" s="24" t="str">
        <f t="shared" si="1076"/>
        <v/>
      </c>
      <c r="Z2019" s="24" t="str">
        <f t="shared" si="1077"/>
        <v/>
      </c>
      <c r="AA2019" s="24" t="b">
        <f t="shared" si="1078"/>
        <v>0</v>
      </c>
      <c r="AB2019" s="34" t="str">
        <f t="shared" si="1079"/>
        <v/>
      </c>
      <c r="AC2019" s="34">
        <f t="shared" si="1080"/>
        <v>0</v>
      </c>
      <c r="AD2019" s="34">
        <f t="shared" si="1081"/>
        <v>0</v>
      </c>
      <c r="AE2019" s="34" t="str">
        <f t="shared" si="1082"/>
        <v xml:space="preserve"> 0</v>
      </c>
      <c r="AF2019" s="34">
        <f t="shared" si="1083"/>
        <v>0</v>
      </c>
      <c r="AG2019" s="34">
        <f t="shared" si="1084"/>
        <v>0</v>
      </c>
      <c r="AH2019" s="34" t="str">
        <f t="shared" si="1085"/>
        <v/>
      </c>
      <c r="AI2019" s="172" t="str">
        <f>IF(AJ2019&lt;&gt;"",MAX(AI$3:AI2018)+1,"")</f>
        <v/>
      </c>
      <c r="AJ2019" s="172" t="str">
        <f t="shared" si="1086"/>
        <v/>
      </c>
      <c r="AK2019" s="172" t="str">
        <f t="shared" si="1087"/>
        <v/>
      </c>
      <c r="AL2019" s="172" t="str">
        <f t="shared" si="1088"/>
        <v/>
      </c>
      <c r="AM2019" s="172" t="str">
        <f>IF(AN2019&lt;&gt;"",MAX(AM$3:AM2018)+1,"")</f>
        <v/>
      </c>
      <c r="AN2019" s="172" t="str">
        <f t="shared" si="1089"/>
        <v/>
      </c>
      <c r="AO2019" s="172" t="str">
        <f t="shared" si="1090"/>
        <v/>
      </c>
      <c r="AP2019" s="172" t="str">
        <f t="shared" si="1091"/>
        <v/>
      </c>
      <c r="AQ2019" s="172" t="str">
        <f t="shared" si="1092"/>
        <v/>
      </c>
      <c r="AR2019" s="172" t="str">
        <f>Table1[[#This Row],[Sex ]]&amp;Table1[[#This Row],[Month]]</f>
        <v/>
      </c>
    </row>
    <row r="2020" spans="2:44" x14ac:dyDescent="0.3">
      <c r="B2020" s="14"/>
      <c r="C2020" s="14"/>
      <c r="D2020" s="14"/>
      <c r="E2020" s="14"/>
      <c r="F2020" s="14"/>
      <c r="G2020" s="14"/>
      <c r="H2020" s="14"/>
      <c r="I2020" s="14"/>
      <c r="J2020" s="14"/>
      <c r="K2020" s="14"/>
      <c r="L2020" s="14"/>
      <c r="M2020" s="24" t="str">
        <f t="shared" si="1064"/>
        <v/>
      </c>
      <c r="N2020" s="24" t="str">
        <f t="shared" si="1065"/>
        <v/>
      </c>
      <c r="O2020" s="24" t="str">
        <f t="shared" si="1066"/>
        <v xml:space="preserve"> </v>
      </c>
      <c r="P2020" s="24">
        <f t="shared" si="1067"/>
        <v>0</v>
      </c>
      <c r="Q2020" s="25">
        <f t="shared" si="1068"/>
        <v>0</v>
      </c>
      <c r="R2020" s="26">
        <f t="shared" si="1069"/>
        <v>0</v>
      </c>
      <c r="S2020" s="24" t="str">
        <f t="shared" si="1070"/>
        <v/>
      </c>
      <c r="T2020" s="24" t="str">
        <f t="shared" si="1071"/>
        <v/>
      </c>
      <c r="U2020" s="24" t="str">
        <f t="shared" si="1072"/>
        <v/>
      </c>
      <c r="V2020" s="24" t="str">
        <f t="shared" si="1073"/>
        <v/>
      </c>
      <c r="W2020" s="24" t="str">
        <f t="shared" si="1074"/>
        <v/>
      </c>
      <c r="X2020" s="24" t="str">
        <f t="shared" si="1075"/>
        <v/>
      </c>
      <c r="Y2020" s="24" t="str">
        <f t="shared" si="1076"/>
        <v/>
      </c>
      <c r="Z2020" s="24" t="str">
        <f t="shared" si="1077"/>
        <v/>
      </c>
      <c r="AA2020" s="24" t="b">
        <f t="shared" si="1078"/>
        <v>0</v>
      </c>
      <c r="AB2020" s="34" t="str">
        <f t="shared" si="1079"/>
        <v/>
      </c>
      <c r="AC2020" s="34">
        <f t="shared" si="1080"/>
        <v>0</v>
      </c>
      <c r="AD2020" s="34">
        <f t="shared" si="1081"/>
        <v>0</v>
      </c>
      <c r="AE2020" s="34" t="str">
        <f t="shared" si="1082"/>
        <v xml:space="preserve"> 0</v>
      </c>
      <c r="AF2020" s="34">
        <f t="shared" si="1083"/>
        <v>0</v>
      </c>
      <c r="AG2020" s="34">
        <f t="shared" si="1084"/>
        <v>0</v>
      </c>
      <c r="AH2020" s="34" t="str">
        <f t="shared" si="1085"/>
        <v/>
      </c>
      <c r="AI2020" s="172" t="str">
        <f>IF(AJ2020&lt;&gt;"",MAX(AI$3:AI2019)+1,"")</f>
        <v/>
      </c>
      <c r="AJ2020" s="172" t="str">
        <f t="shared" si="1086"/>
        <v/>
      </c>
      <c r="AK2020" s="172" t="str">
        <f t="shared" si="1087"/>
        <v/>
      </c>
      <c r="AL2020" s="172" t="str">
        <f t="shared" si="1088"/>
        <v/>
      </c>
      <c r="AM2020" s="172" t="str">
        <f>IF(AN2020&lt;&gt;"",MAX(AM$3:AM2019)+1,"")</f>
        <v/>
      </c>
      <c r="AN2020" s="172" t="str">
        <f t="shared" si="1089"/>
        <v/>
      </c>
      <c r="AO2020" s="172" t="str">
        <f t="shared" si="1090"/>
        <v/>
      </c>
      <c r="AP2020" s="172" t="str">
        <f t="shared" si="1091"/>
        <v/>
      </c>
      <c r="AQ2020" s="172" t="str">
        <f t="shared" si="1092"/>
        <v/>
      </c>
      <c r="AR2020" s="172" t="str">
        <f>Table1[[#This Row],[Sex ]]&amp;Table1[[#This Row],[Month]]</f>
        <v/>
      </c>
    </row>
    <row r="2021" spans="2:44" x14ac:dyDescent="0.3">
      <c r="B2021" s="14"/>
      <c r="C2021" s="14"/>
      <c r="D2021" s="14"/>
      <c r="E2021" s="14"/>
      <c r="F2021" s="14"/>
      <c r="G2021" s="14"/>
      <c r="H2021" s="14"/>
      <c r="I2021" s="14"/>
      <c r="J2021" s="14"/>
      <c r="K2021" s="14"/>
      <c r="L2021" s="14"/>
      <c r="M2021" s="24" t="str">
        <f t="shared" si="1064"/>
        <v/>
      </c>
      <c r="N2021" s="24" t="str">
        <f t="shared" si="1065"/>
        <v/>
      </c>
      <c r="O2021" s="24" t="str">
        <f t="shared" si="1066"/>
        <v xml:space="preserve"> </v>
      </c>
      <c r="P2021" s="24">
        <f t="shared" si="1067"/>
        <v>0</v>
      </c>
      <c r="Q2021" s="25">
        <f t="shared" si="1068"/>
        <v>0</v>
      </c>
      <c r="R2021" s="26">
        <f t="shared" si="1069"/>
        <v>0</v>
      </c>
      <c r="S2021" s="24" t="str">
        <f t="shared" si="1070"/>
        <v/>
      </c>
      <c r="T2021" s="24" t="str">
        <f t="shared" si="1071"/>
        <v/>
      </c>
      <c r="U2021" s="24" t="str">
        <f t="shared" si="1072"/>
        <v/>
      </c>
      <c r="V2021" s="24" t="str">
        <f t="shared" si="1073"/>
        <v/>
      </c>
      <c r="W2021" s="24" t="str">
        <f t="shared" si="1074"/>
        <v/>
      </c>
      <c r="X2021" s="24" t="str">
        <f t="shared" si="1075"/>
        <v/>
      </c>
      <c r="Y2021" s="24" t="str">
        <f t="shared" si="1076"/>
        <v/>
      </c>
      <c r="Z2021" s="24" t="str">
        <f t="shared" si="1077"/>
        <v/>
      </c>
      <c r="AA2021" s="24" t="b">
        <f t="shared" si="1078"/>
        <v>0</v>
      </c>
      <c r="AB2021" s="34" t="str">
        <f t="shared" si="1079"/>
        <v/>
      </c>
      <c r="AC2021" s="34">
        <f t="shared" si="1080"/>
        <v>0</v>
      </c>
      <c r="AD2021" s="34">
        <f t="shared" si="1081"/>
        <v>0</v>
      </c>
      <c r="AE2021" s="34" t="str">
        <f t="shared" si="1082"/>
        <v xml:space="preserve"> 0</v>
      </c>
      <c r="AF2021" s="34">
        <f t="shared" si="1083"/>
        <v>0</v>
      </c>
      <c r="AG2021" s="34">
        <f t="shared" si="1084"/>
        <v>0</v>
      </c>
      <c r="AH2021" s="34" t="str">
        <f t="shared" si="1085"/>
        <v/>
      </c>
      <c r="AI2021" s="172" t="str">
        <f>IF(AJ2021&lt;&gt;"",MAX(AI$3:AI2020)+1,"")</f>
        <v/>
      </c>
      <c r="AJ2021" s="172" t="str">
        <f t="shared" si="1086"/>
        <v/>
      </c>
      <c r="AK2021" s="172" t="str">
        <f t="shared" si="1087"/>
        <v/>
      </c>
      <c r="AL2021" s="172" t="str">
        <f t="shared" si="1088"/>
        <v/>
      </c>
      <c r="AM2021" s="172" t="str">
        <f>IF(AN2021&lt;&gt;"",MAX(AM$3:AM2020)+1,"")</f>
        <v/>
      </c>
      <c r="AN2021" s="172" t="str">
        <f t="shared" si="1089"/>
        <v/>
      </c>
      <c r="AO2021" s="172" t="str">
        <f t="shared" si="1090"/>
        <v/>
      </c>
      <c r="AP2021" s="172" t="str">
        <f t="shared" si="1091"/>
        <v/>
      </c>
      <c r="AQ2021" s="172" t="str">
        <f t="shared" si="1092"/>
        <v/>
      </c>
      <c r="AR2021" s="172" t="str">
        <f>Table1[[#This Row],[Sex ]]&amp;Table1[[#This Row],[Month]]</f>
        <v/>
      </c>
    </row>
    <row r="2022" spans="2:44" x14ac:dyDescent="0.3">
      <c r="B2022" s="14"/>
      <c r="C2022" s="14"/>
      <c r="D2022" s="14"/>
      <c r="E2022" s="14"/>
      <c r="F2022" s="14"/>
      <c r="G2022" s="14"/>
      <c r="H2022" s="14"/>
      <c r="I2022" s="14"/>
      <c r="J2022" s="14"/>
      <c r="K2022" s="14"/>
      <c r="L2022" s="14"/>
      <c r="M2022" s="24" t="str">
        <f t="shared" si="1064"/>
        <v/>
      </c>
      <c r="N2022" s="24" t="str">
        <f t="shared" si="1065"/>
        <v/>
      </c>
      <c r="O2022" s="24" t="str">
        <f t="shared" si="1066"/>
        <v xml:space="preserve"> </v>
      </c>
      <c r="P2022" s="24">
        <f t="shared" si="1067"/>
        <v>0</v>
      </c>
      <c r="Q2022" s="25">
        <f t="shared" si="1068"/>
        <v>0</v>
      </c>
      <c r="R2022" s="26">
        <f t="shared" si="1069"/>
        <v>0</v>
      </c>
      <c r="S2022" s="24" t="str">
        <f t="shared" si="1070"/>
        <v/>
      </c>
      <c r="T2022" s="24" t="str">
        <f t="shared" si="1071"/>
        <v/>
      </c>
      <c r="U2022" s="24" t="str">
        <f t="shared" si="1072"/>
        <v/>
      </c>
      <c r="V2022" s="24" t="str">
        <f t="shared" si="1073"/>
        <v/>
      </c>
      <c r="W2022" s="24" t="str">
        <f t="shared" si="1074"/>
        <v/>
      </c>
      <c r="X2022" s="24" t="str">
        <f t="shared" si="1075"/>
        <v/>
      </c>
      <c r="Y2022" s="24" t="str">
        <f t="shared" si="1076"/>
        <v/>
      </c>
      <c r="Z2022" s="24" t="str">
        <f t="shared" si="1077"/>
        <v/>
      </c>
      <c r="AA2022" s="24" t="b">
        <f t="shared" si="1078"/>
        <v>0</v>
      </c>
      <c r="AB2022" s="34" t="str">
        <f t="shared" si="1079"/>
        <v/>
      </c>
      <c r="AC2022" s="34">
        <f t="shared" si="1080"/>
        <v>0</v>
      </c>
      <c r="AD2022" s="34">
        <f t="shared" si="1081"/>
        <v>0</v>
      </c>
      <c r="AE2022" s="34" t="str">
        <f t="shared" si="1082"/>
        <v xml:space="preserve"> 0</v>
      </c>
      <c r="AF2022" s="34">
        <f t="shared" si="1083"/>
        <v>0</v>
      </c>
      <c r="AG2022" s="34">
        <f t="shared" si="1084"/>
        <v>0</v>
      </c>
      <c r="AH2022" s="34" t="str">
        <f t="shared" si="1085"/>
        <v/>
      </c>
      <c r="AI2022" s="172" t="str">
        <f>IF(AJ2022&lt;&gt;"",MAX(AI$3:AI2021)+1,"")</f>
        <v/>
      </c>
      <c r="AJ2022" s="172" t="str">
        <f t="shared" si="1086"/>
        <v/>
      </c>
      <c r="AK2022" s="172" t="str">
        <f t="shared" si="1087"/>
        <v/>
      </c>
      <c r="AL2022" s="172" t="str">
        <f t="shared" si="1088"/>
        <v/>
      </c>
      <c r="AM2022" s="172" t="str">
        <f>IF(AN2022&lt;&gt;"",MAX(AM$3:AM2021)+1,"")</f>
        <v/>
      </c>
      <c r="AN2022" s="172" t="str">
        <f t="shared" si="1089"/>
        <v/>
      </c>
      <c r="AO2022" s="172" t="str">
        <f t="shared" si="1090"/>
        <v/>
      </c>
      <c r="AP2022" s="172" t="str">
        <f t="shared" si="1091"/>
        <v/>
      </c>
      <c r="AQ2022" s="172" t="str">
        <f t="shared" si="1092"/>
        <v/>
      </c>
      <c r="AR2022" s="172" t="str">
        <f>Table1[[#This Row],[Sex ]]&amp;Table1[[#This Row],[Month]]</f>
        <v/>
      </c>
    </row>
    <row r="2023" spans="2:44" x14ac:dyDescent="0.3">
      <c r="B2023" s="14"/>
      <c r="C2023" s="14"/>
      <c r="D2023" s="14"/>
      <c r="E2023" s="14"/>
      <c r="F2023" s="14"/>
      <c r="G2023" s="14"/>
      <c r="H2023" s="14"/>
      <c r="I2023" s="14"/>
      <c r="J2023" s="14"/>
      <c r="K2023" s="14"/>
      <c r="L2023" s="14"/>
      <c r="M2023" s="24" t="str">
        <f t="shared" si="1064"/>
        <v/>
      </c>
      <c r="N2023" s="24" t="str">
        <f t="shared" si="1065"/>
        <v/>
      </c>
      <c r="O2023" s="24" t="str">
        <f t="shared" si="1066"/>
        <v xml:space="preserve"> </v>
      </c>
      <c r="P2023" s="24">
        <f t="shared" si="1067"/>
        <v>0</v>
      </c>
      <c r="Q2023" s="25">
        <f t="shared" si="1068"/>
        <v>0</v>
      </c>
      <c r="R2023" s="26">
        <f t="shared" si="1069"/>
        <v>0</v>
      </c>
      <c r="S2023" s="24" t="str">
        <f t="shared" si="1070"/>
        <v/>
      </c>
      <c r="T2023" s="24" t="str">
        <f t="shared" si="1071"/>
        <v/>
      </c>
      <c r="U2023" s="24" t="str">
        <f t="shared" si="1072"/>
        <v/>
      </c>
      <c r="V2023" s="24" t="str">
        <f t="shared" si="1073"/>
        <v/>
      </c>
      <c r="W2023" s="24" t="str">
        <f t="shared" si="1074"/>
        <v/>
      </c>
      <c r="X2023" s="24" t="str">
        <f t="shared" si="1075"/>
        <v/>
      </c>
      <c r="Y2023" s="24" t="str">
        <f t="shared" si="1076"/>
        <v/>
      </c>
      <c r="Z2023" s="24" t="str">
        <f t="shared" si="1077"/>
        <v/>
      </c>
      <c r="AA2023" s="24" t="b">
        <f t="shared" si="1078"/>
        <v>0</v>
      </c>
      <c r="AB2023" s="34" t="str">
        <f t="shared" si="1079"/>
        <v/>
      </c>
      <c r="AC2023" s="34">
        <f t="shared" si="1080"/>
        <v>0</v>
      </c>
      <c r="AD2023" s="34">
        <f t="shared" si="1081"/>
        <v>0</v>
      </c>
      <c r="AE2023" s="34" t="str">
        <f t="shared" si="1082"/>
        <v xml:space="preserve"> 0</v>
      </c>
      <c r="AF2023" s="34">
        <f t="shared" si="1083"/>
        <v>0</v>
      </c>
      <c r="AG2023" s="34">
        <f t="shared" si="1084"/>
        <v>0</v>
      </c>
      <c r="AH2023" s="34" t="str">
        <f t="shared" si="1085"/>
        <v/>
      </c>
      <c r="AI2023" s="172" t="str">
        <f>IF(AJ2023&lt;&gt;"",MAX(AI$3:AI2022)+1,"")</f>
        <v/>
      </c>
      <c r="AJ2023" s="172" t="str">
        <f t="shared" si="1086"/>
        <v/>
      </c>
      <c r="AK2023" s="172" t="str">
        <f t="shared" si="1087"/>
        <v/>
      </c>
      <c r="AL2023" s="172" t="str">
        <f t="shared" si="1088"/>
        <v/>
      </c>
      <c r="AM2023" s="172" t="str">
        <f>IF(AN2023&lt;&gt;"",MAX(AM$3:AM2022)+1,"")</f>
        <v/>
      </c>
      <c r="AN2023" s="172" t="str">
        <f t="shared" si="1089"/>
        <v/>
      </c>
      <c r="AO2023" s="172" t="str">
        <f t="shared" si="1090"/>
        <v/>
      </c>
      <c r="AP2023" s="172" t="str">
        <f t="shared" si="1091"/>
        <v/>
      </c>
      <c r="AQ2023" s="172" t="str">
        <f t="shared" si="1092"/>
        <v/>
      </c>
      <c r="AR2023" s="172" t="str">
        <f>Table1[[#This Row],[Sex ]]&amp;Table1[[#This Row],[Month]]</f>
        <v/>
      </c>
    </row>
    <row r="2024" spans="2:44" x14ac:dyDescent="0.3">
      <c r="B2024" s="14"/>
      <c r="C2024" s="14"/>
      <c r="D2024" s="14"/>
      <c r="E2024" s="14"/>
      <c r="F2024" s="14"/>
      <c r="G2024" s="14"/>
      <c r="H2024" s="14"/>
      <c r="I2024" s="14"/>
      <c r="J2024" s="14"/>
      <c r="K2024" s="14"/>
      <c r="L2024" s="14"/>
      <c r="M2024" s="24" t="str">
        <f t="shared" si="1064"/>
        <v/>
      </c>
      <c r="N2024" s="24" t="str">
        <f t="shared" si="1065"/>
        <v/>
      </c>
      <c r="O2024" s="24" t="str">
        <f t="shared" si="1066"/>
        <v xml:space="preserve"> </v>
      </c>
      <c r="P2024" s="24">
        <f t="shared" si="1067"/>
        <v>0</v>
      </c>
      <c r="Q2024" s="25">
        <f t="shared" si="1068"/>
        <v>0</v>
      </c>
      <c r="R2024" s="26">
        <f t="shared" si="1069"/>
        <v>0</v>
      </c>
      <c r="S2024" s="24" t="str">
        <f t="shared" si="1070"/>
        <v/>
      </c>
      <c r="T2024" s="24" t="str">
        <f t="shared" si="1071"/>
        <v/>
      </c>
      <c r="U2024" s="24" t="str">
        <f t="shared" si="1072"/>
        <v/>
      </c>
      <c r="V2024" s="24" t="str">
        <f t="shared" si="1073"/>
        <v/>
      </c>
      <c r="W2024" s="24" t="str">
        <f t="shared" si="1074"/>
        <v/>
      </c>
      <c r="X2024" s="24" t="str">
        <f t="shared" si="1075"/>
        <v/>
      </c>
      <c r="Y2024" s="24" t="str">
        <f t="shared" si="1076"/>
        <v/>
      </c>
      <c r="Z2024" s="24" t="str">
        <f t="shared" si="1077"/>
        <v/>
      </c>
      <c r="AA2024" s="24" t="b">
        <f t="shared" si="1078"/>
        <v>0</v>
      </c>
      <c r="AB2024" s="34" t="str">
        <f t="shared" si="1079"/>
        <v/>
      </c>
      <c r="AC2024" s="34">
        <f t="shared" si="1080"/>
        <v>0</v>
      </c>
      <c r="AD2024" s="34">
        <f t="shared" si="1081"/>
        <v>0</v>
      </c>
      <c r="AE2024" s="34" t="str">
        <f t="shared" si="1082"/>
        <v xml:space="preserve"> 0</v>
      </c>
      <c r="AF2024" s="34">
        <f t="shared" si="1083"/>
        <v>0</v>
      </c>
      <c r="AG2024" s="34">
        <f t="shared" si="1084"/>
        <v>0</v>
      </c>
      <c r="AH2024" s="34" t="str">
        <f t="shared" si="1085"/>
        <v/>
      </c>
      <c r="AI2024" s="172" t="str">
        <f>IF(AJ2024&lt;&gt;"",MAX(AI$3:AI2023)+1,"")</f>
        <v/>
      </c>
      <c r="AJ2024" s="172" t="str">
        <f t="shared" si="1086"/>
        <v/>
      </c>
      <c r="AK2024" s="172" t="str">
        <f t="shared" si="1087"/>
        <v/>
      </c>
      <c r="AL2024" s="172" t="str">
        <f t="shared" si="1088"/>
        <v/>
      </c>
      <c r="AM2024" s="172" t="str">
        <f>IF(AN2024&lt;&gt;"",MAX(AM$3:AM2023)+1,"")</f>
        <v/>
      </c>
      <c r="AN2024" s="172" t="str">
        <f t="shared" si="1089"/>
        <v/>
      </c>
      <c r="AO2024" s="172" t="str">
        <f t="shared" si="1090"/>
        <v/>
      </c>
      <c r="AP2024" s="172" t="str">
        <f t="shared" si="1091"/>
        <v/>
      </c>
      <c r="AQ2024" s="172" t="str">
        <f t="shared" si="1092"/>
        <v/>
      </c>
      <c r="AR2024" s="172" t="str">
        <f>Table1[[#This Row],[Sex ]]&amp;Table1[[#This Row],[Month]]</f>
        <v/>
      </c>
    </row>
    <row r="2025" spans="2:44" x14ac:dyDescent="0.3">
      <c r="B2025" s="14"/>
      <c r="C2025" s="14"/>
      <c r="D2025" s="14"/>
      <c r="E2025" s="14"/>
      <c r="F2025" s="14"/>
      <c r="G2025" s="14"/>
      <c r="H2025" s="14"/>
      <c r="I2025" s="14"/>
      <c r="J2025" s="14"/>
      <c r="K2025" s="14"/>
      <c r="L2025" s="14"/>
      <c r="M2025" s="24" t="str">
        <f t="shared" si="1064"/>
        <v/>
      </c>
      <c r="N2025" s="24" t="str">
        <f t="shared" si="1065"/>
        <v/>
      </c>
      <c r="O2025" s="24" t="str">
        <f t="shared" si="1066"/>
        <v xml:space="preserve"> </v>
      </c>
      <c r="P2025" s="24">
        <f t="shared" si="1067"/>
        <v>0</v>
      </c>
      <c r="Q2025" s="25">
        <f t="shared" si="1068"/>
        <v>0</v>
      </c>
      <c r="R2025" s="26">
        <f t="shared" si="1069"/>
        <v>0</v>
      </c>
      <c r="S2025" s="24" t="str">
        <f t="shared" si="1070"/>
        <v/>
      </c>
      <c r="T2025" s="24" t="str">
        <f t="shared" si="1071"/>
        <v/>
      </c>
      <c r="U2025" s="24" t="str">
        <f t="shared" si="1072"/>
        <v/>
      </c>
      <c r="V2025" s="24" t="str">
        <f t="shared" si="1073"/>
        <v/>
      </c>
      <c r="W2025" s="24" t="str">
        <f t="shared" si="1074"/>
        <v/>
      </c>
      <c r="X2025" s="24" t="str">
        <f t="shared" si="1075"/>
        <v/>
      </c>
      <c r="Y2025" s="24" t="str">
        <f t="shared" si="1076"/>
        <v/>
      </c>
      <c r="Z2025" s="24" t="str">
        <f t="shared" si="1077"/>
        <v/>
      </c>
      <c r="AA2025" s="24" t="b">
        <f t="shared" si="1078"/>
        <v>0</v>
      </c>
      <c r="AB2025" s="34" t="str">
        <f t="shared" si="1079"/>
        <v/>
      </c>
      <c r="AC2025" s="34">
        <f t="shared" si="1080"/>
        <v>0</v>
      </c>
      <c r="AD2025" s="34">
        <f t="shared" si="1081"/>
        <v>0</v>
      </c>
      <c r="AE2025" s="34" t="str">
        <f t="shared" si="1082"/>
        <v xml:space="preserve"> 0</v>
      </c>
      <c r="AF2025" s="34">
        <f t="shared" si="1083"/>
        <v>0</v>
      </c>
      <c r="AG2025" s="34">
        <f t="shared" si="1084"/>
        <v>0</v>
      </c>
      <c r="AH2025" s="34" t="str">
        <f t="shared" si="1085"/>
        <v/>
      </c>
      <c r="AI2025" s="172" t="str">
        <f>IF(AJ2025&lt;&gt;"",MAX(AI$3:AI2024)+1,"")</f>
        <v/>
      </c>
      <c r="AJ2025" s="172" t="str">
        <f t="shared" si="1086"/>
        <v/>
      </c>
      <c r="AK2025" s="172" t="str">
        <f t="shared" si="1087"/>
        <v/>
      </c>
      <c r="AL2025" s="172" t="str">
        <f t="shared" si="1088"/>
        <v/>
      </c>
      <c r="AM2025" s="172" t="str">
        <f>IF(AN2025&lt;&gt;"",MAX(AM$3:AM2024)+1,"")</f>
        <v/>
      </c>
      <c r="AN2025" s="172" t="str">
        <f t="shared" si="1089"/>
        <v/>
      </c>
      <c r="AO2025" s="172" t="str">
        <f t="shared" si="1090"/>
        <v/>
      </c>
      <c r="AP2025" s="172" t="str">
        <f t="shared" si="1091"/>
        <v/>
      </c>
      <c r="AQ2025" s="172" t="str">
        <f t="shared" si="1092"/>
        <v/>
      </c>
      <c r="AR2025" s="172" t="str">
        <f>Table1[[#This Row],[Sex ]]&amp;Table1[[#This Row],[Month]]</f>
        <v/>
      </c>
    </row>
    <row r="2026" spans="2:44" x14ac:dyDescent="0.3">
      <c r="B2026" s="14"/>
      <c r="C2026" s="14"/>
      <c r="D2026" s="14"/>
      <c r="E2026" s="14"/>
      <c r="F2026" s="14"/>
      <c r="G2026" s="14"/>
      <c r="H2026" s="14"/>
      <c r="I2026" s="14"/>
      <c r="J2026" s="14"/>
      <c r="K2026" s="14"/>
      <c r="L2026" s="14"/>
      <c r="M2026" s="24" t="str">
        <f t="shared" si="1064"/>
        <v/>
      </c>
      <c r="N2026" s="24" t="str">
        <f t="shared" si="1065"/>
        <v/>
      </c>
      <c r="O2026" s="24" t="str">
        <f t="shared" si="1066"/>
        <v xml:space="preserve"> </v>
      </c>
      <c r="P2026" s="24">
        <f t="shared" si="1067"/>
        <v>0</v>
      </c>
      <c r="Q2026" s="25">
        <f t="shared" si="1068"/>
        <v>0</v>
      </c>
      <c r="R2026" s="26">
        <f t="shared" si="1069"/>
        <v>0</v>
      </c>
      <c r="S2026" s="24" t="str">
        <f t="shared" si="1070"/>
        <v/>
      </c>
      <c r="T2026" s="24" t="str">
        <f t="shared" si="1071"/>
        <v/>
      </c>
      <c r="U2026" s="24" t="str">
        <f t="shared" si="1072"/>
        <v/>
      </c>
      <c r="V2026" s="24" t="str">
        <f t="shared" si="1073"/>
        <v/>
      </c>
      <c r="W2026" s="24" t="str">
        <f t="shared" si="1074"/>
        <v/>
      </c>
      <c r="X2026" s="24" t="str">
        <f t="shared" si="1075"/>
        <v/>
      </c>
      <c r="Y2026" s="24" t="str">
        <f t="shared" si="1076"/>
        <v/>
      </c>
      <c r="Z2026" s="24" t="str">
        <f t="shared" si="1077"/>
        <v/>
      </c>
      <c r="AA2026" s="24" t="b">
        <f t="shared" si="1078"/>
        <v>0</v>
      </c>
      <c r="AB2026" s="34" t="str">
        <f t="shared" si="1079"/>
        <v/>
      </c>
      <c r="AC2026" s="34">
        <f t="shared" si="1080"/>
        <v>0</v>
      </c>
      <c r="AD2026" s="34">
        <f t="shared" si="1081"/>
        <v>0</v>
      </c>
      <c r="AE2026" s="34" t="str">
        <f t="shared" si="1082"/>
        <v xml:space="preserve"> 0</v>
      </c>
      <c r="AF2026" s="34">
        <f t="shared" si="1083"/>
        <v>0</v>
      </c>
      <c r="AG2026" s="34">
        <f t="shared" si="1084"/>
        <v>0</v>
      </c>
      <c r="AH2026" s="34" t="str">
        <f t="shared" si="1085"/>
        <v/>
      </c>
      <c r="AI2026" s="172" t="str">
        <f>IF(AJ2026&lt;&gt;"",MAX(AI$3:AI2025)+1,"")</f>
        <v/>
      </c>
      <c r="AJ2026" s="172" t="str">
        <f t="shared" si="1086"/>
        <v/>
      </c>
      <c r="AK2026" s="172" t="str">
        <f t="shared" si="1087"/>
        <v/>
      </c>
      <c r="AL2026" s="172" t="str">
        <f t="shared" si="1088"/>
        <v/>
      </c>
      <c r="AM2026" s="172" t="str">
        <f>IF(AN2026&lt;&gt;"",MAX(AM$3:AM2025)+1,"")</f>
        <v/>
      </c>
      <c r="AN2026" s="172" t="str">
        <f t="shared" si="1089"/>
        <v/>
      </c>
      <c r="AO2026" s="172" t="str">
        <f t="shared" si="1090"/>
        <v/>
      </c>
      <c r="AP2026" s="172" t="str">
        <f t="shared" si="1091"/>
        <v/>
      </c>
      <c r="AQ2026" s="172" t="str">
        <f t="shared" si="1092"/>
        <v/>
      </c>
      <c r="AR2026" s="172" t="str">
        <f>Table1[[#This Row],[Sex ]]&amp;Table1[[#This Row],[Month]]</f>
        <v/>
      </c>
    </row>
    <row r="2027" spans="2:44" x14ac:dyDescent="0.3">
      <c r="B2027" s="14"/>
      <c r="C2027" s="14"/>
      <c r="D2027" s="14"/>
      <c r="E2027" s="14"/>
      <c r="F2027" s="14"/>
      <c r="G2027" s="14"/>
      <c r="H2027" s="14"/>
      <c r="I2027" s="14"/>
      <c r="J2027" s="14"/>
      <c r="K2027" s="14"/>
      <c r="L2027" s="14"/>
      <c r="M2027" s="24" t="str">
        <f t="shared" ref="M2027:M2090" si="1093">IF(I4027&lt;&gt;"",IF(SUM(I4027:I4027)&lt;99,IF(I4027=J4027,I4027,""),""),"")</f>
        <v/>
      </c>
      <c r="N2027" s="24" t="str">
        <f t="shared" ref="N2027:N2090" si="1094">IF(H4027&lt;&gt;"",IF(H4027&lt;4,1,IF(H4027&lt;7,2,IF(H4027&lt;10,3,4))),"")</f>
        <v/>
      </c>
      <c r="O2027" s="24" t="str">
        <f t="shared" ref="O2027:O2090" si="1095">IF(SUM(I4027:I4027)&lt;99,J4027&amp;" "&amp;I4027,99&amp;" "&amp;99)</f>
        <v xml:space="preserve"> </v>
      </c>
      <c r="P2027" s="24">
        <f t="shared" ref="P2027:P2090" si="1096">(J4027+I4027)/2</f>
        <v>0</v>
      </c>
      <c r="Q2027" s="25">
        <f t="shared" ref="Q2027:Q2090" si="1097">IF(SUM(I4027:J4027)&lt;99,(I4027-P2027)^2+(J4027-P2027)^2,0)</f>
        <v>0</v>
      </c>
      <c r="R2027" s="26">
        <f t="shared" ref="R2027:R2090" si="1098">IF(SUM(I4027:I4027)&lt;99,IF(J4027=0,IF(I4027=0,0,((Q2027)^0.5)/P2027),((Q2027)^0.5)/P2027),"")</f>
        <v>0</v>
      </c>
      <c r="S2027" s="24" t="str">
        <f t="shared" ref="S2027:S2090" si="1099">IF(SUM(I4027+J4027)&lt;98,IF(I4027&lt;&gt;"",H4027,""),"")</f>
        <v/>
      </c>
      <c r="T2027" s="24" t="str">
        <f t="shared" ref="T2027:T2090" si="1100">IF(SUM(I4027+J4027)&lt;98,IF(J4027&lt;&gt;"",H4027,""),"")</f>
        <v/>
      </c>
      <c r="U2027" s="24" t="str">
        <f t="shared" ref="U2027:U2090" si="1101">IF(SUM(I4027+J4027)&lt;99,IF(K4027&lt;&gt;"",H4027,""),"")</f>
        <v/>
      </c>
      <c r="V2027" s="24" t="str">
        <f t="shared" ref="V2027:V2090" si="1102">IF(J4027&lt;99,IF(M2027&lt;&gt;"",L4027,""),"")</f>
        <v/>
      </c>
      <c r="W2027" s="24" t="str">
        <f t="shared" ref="W2027:W2090" si="1103">IF(J4027&gt;98,99,IF(K4027&gt;98,99,IF(K4027+J4027=198,99,IF(K4027&lt;&gt;"",ABS(J4027-K4027),""))))</f>
        <v/>
      </c>
      <c r="X2027" s="24" t="str">
        <f t="shared" ref="X2027:X2090" si="1104">IF(I4027&lt;&gt;0,IF(I4027-J4027&lt;&gt;0,"",H4027),"")</f>
        <v/>
      </c>
      <c r="Y2027" s="24" t="str">
        <f t="shared" ref="Y2027:Y2090" si="1105">IF(J4027&lt;&gt;"",H4027,"")</f>
        <v/>
      </c>
      <c r="Z2027" s="24" t="str">
        <f t="shared" ref="Z2027:Z2090" si="1106">IF(SUM(I4027+J4027)&lt;98,IF(I4027&lt;&gt;"",G4027,""),"")</f>
        <v/>
      </c>
      <c r="AA2027" s="24" t="b">
        <f t="shared" ref="AA2027:AA2090" si="1107">IF(I4027&lt;&gt;"",IF(SUM(I4027:J4027)&gt;98,"",IF(I4027-J4027=0,G4027,"")))</f>
        <v>0</v>
      </c>
      <c r="AB2027" s="34" t="str">
        <f t="shared" ref="AB2027:AB2090" si="1108">IF(SUM(I4027:J4027)&gt;98,G4027,"")</f>
        <v/>
      </c>
      <c r="AC2027" s="34">
        <f t="shared" ref="AC2027:AC2090" si="1109">IF(SUM(I4027+J4027)&lt;99,L4027,"")</f>
        <v>0</v>
      </c>
      <c r="AD2027" s="34">
        <f t="shared" ref="AD2027:AD2090" si="1110">IF(AA2027&lt;&gt;"",AC2027,"")</f>
        <v>0</v>
      </c>
      <c r="AE2027" s="34" t="str">
        <f t="shared" ref="AE2027:AE2090" si="1111">H4027&amp;" "&amp;I4027-J4027</f>
        <v xml:space="preserve"> 0</v>
      </c>
      <c r="AF2027" s="34">
        <f t="shared" ref="AF2027:AF2090" si="1112">IF(SUM(I4027+J4027)&lt;99,J4027,"")</f>
        <v>0</v>
      </c>
      <c r="AG2027" s="34">
        <f t="shared" ref="AG2027:AG2090" si="1113">IF(AF2027&lt;&gt;"",I4027,"")</f>
        <v>0</v>
      </c>
      <c r="AH2027" s="34" t="str">
        <f t="shared" ref="AH2027:AH2090" si="1114">IF(I4027&lt;&gt;"",IF((I4027+J4027)&gt;98,"",I4027-J4027),"")</f>
        <v/>
      </c>
      <c r="AI2027" s="172" t="str">
        <f>IF(AJ2027&lt;&gt;"",MAX(AI$3:AI2026)+1,"")</f>
        <v/>
      </c>
      <c r="AJ2027" s="172" t="str">
        <f t="shared" ref="AJ2027:AJ2090" si="1115">IF(SUM(I4027:J4027)&lt;98,IF(G4027="F",G4027,""),"")</f>
        <v/>
      </c>
      <c r="AK2027" s="172" t="str">
        <f t="shared" ref="AK2027:AK2090" si="1116">IF(AJ2027&lt;&gt;"",F4027,"")</f>
        <v/>
      </c>
      <c r="AL2027" s="172" t="str">
        <f t="shared" ref="AL2027:AL2090" si="1117">IF(AK2027&lt;&gt;"",J4027,"")</f>
        <v/>
      </c>
      <c r="AM2027" s="172" t="str">
        <f>IF(AN2027&lt;&gt;"",MAX(AM$3:AM2026)+1,"")</f>
        <v/>
      </c>
      <c r="AN2027" s="172" t="str">
        <f t="shared" ref="AN2027:AN2090" si="1118">IF(SUM(I4027:J4027)&lt;98,IF(G4027="M",G4027,""),"")</f>
        <v/>
      </c>
      <c r="AO2027" s="172" t="str">
        <f t="shared" ref="AO2027:AO2090" si="1119">IF(AN2027&lt;&gt;"",F4027,"")</f>
        <v/>
      </c>
      <c r="AP2027" s="172" t="str">
        <f t="shared" ref="AP2027:AP2090" si="1120">IF(AO2027&lt;&gt;"",J4027,"")</f>
        <v/>
      </c>
      <c r="AQ2027" s="172" t="str">
        <f t="shared" ref="AQ2027:AQ2090" si="1121">IF(K4027&lt;&gt;"",J4027&amp;" "&amp;(J4027-K4027),"")</f>
        <v/>
      </c>
      <c r="AR2027" s="172" t="str">
        <f>Table1[[#This Row],[Sex ]]&amp;Table1[[#This Row],[Month]]</f>
        <v/>
      </c>
    </row>
    <row r="2028" spans="2:44" x14ac:dyDescent="0.3">
      <c r="B2028" s="14"/>
      <c r="C2028" s="14"/>
      <c r="D2028" s="14"/>
      <c r="E2028" s="14"/>
      <c r="F2028" s="14"/>
      <c r="G2028" s="14"/>
      <c r="H2028" s="14"/>
      <c r="I2028" s="14"/>
      <c r="J2028" s="14"/>
      <c r="K2028" s="14"/>
      <c r="L2028" s="14"/>
      <c r="M2028" s="24" t="str">
        <f t="shared" si="1093"/>
        <v/>
      </c>
      <c r="N2028" s="24" t="str">
        <f t="shared" si="1094"/>
        <v/>
      </c>
      <c r="O2028" s="24" t="str">
        <f t="shared" si="1095"/>
        <v xml:space="preserve"> </v>
      </c>
      <c r="P2028" s="24">
        <f t="shared" si="1096"/>
        <v>0</v>
      </c>
      <c r="Q2028" s="25">
        <f t="shared" si="1097"/>
        <v>0</v>
      </c>
      <c r="R2028" s="26">
        <f t="shared" si="1098"/>
        <v>0</v>
      </c>
      <c r="S2028" s="24" t="str">
        <f t="shared" si="1099"/>
        <v/>
      </c>
      <c r="T2028" s="24" t="str">
        <f t="shared" si="1100"/>
        <v/>
      </c>
      <c r="U2028" s="24" t="str">
        <f t="shared" si="1101"/>
        <v/>
      </c>
      <c r="V2028" s="24" t="str">
        <f t="shared" si="1102"/>
        <v/>
      </c>
      <c r="W2028" s="24" t="str">
        <f t="shared" si="1103"/>
        <v/>
      </c>
      <c r="X2028" s="24" t="str">
        <f t="shared" si="1104"/>
        <v/>
      </c>
      <c r="Y2028" s="24" t="str">
        <f t="shared" si="1105"/>
        <v/>
      </c>
      <c r="Z2028" s="24" t="str">
        <f t="shared" si="1106"/>
        <v/>
      </c>
      <c r="AA2028" s="24" t="b">
        <f t="shared" si="1107"/>
        <v>0</v>
      </c>
      <c r="AB2028" s="34" t="str">
        <f t="shared" si="1108"/>
        <v/>
      </c>
      <c r="AC2028" s="34">
        <f t="shared" si="1109"/>
        <v>0</v>
      </c>
      <c r="AD2028" s="34">
        <f t="shared" si="1110"/>
        <v>0</v>
      </c>
      <c r="AE2028" s="34" t="str">
        <f t="shared" si="1111"/>
        <v xml:space="preserve"> 0</v>
      </c>
      <c r="AF2028" s="34">
        <f t="shared" si="1112"/>
        <v>0</v>
      </c>
      <c r="AG2028" s="34">
        <f t="shared" si="1113"/>
        <v>0</v>
      </c>
      <c r="AH2028" s="34" t="str">
        <f t="shared" si="1114"/>
        <v/>
      </c>
      <c r="AI2028" s="172" t="str">
        <f>IF(AJ2028&lt;&gt;"",MAX(AI$3:AI2027)+1,"")</f>
        <v/>
      </c>
      <c r="AJ2028" s="172" t="str">
        <f t="shared" si="1115"/>
        <v/>
      </c>
      <c r="AK2028" s="172" t="str">
        <f t="shared" si="1116"/>
        <v/>
      </c>
      <c r="AL2028" s="172" t="str">
        <f t="shared" si="1117"/>
        <v/>
      </c>
      <c r="AM2028" s="172" t="str">
        <f>IF(AN2028&lt;&gt;"",MAX(AM$3:AM2027)+1,"")</f>
        <v/>
      </c>
      <c r="AN2028" s="172" t="str">
        <f t="shared" si="1118"/>
        <v/>
      </c>
      <c r="AO2028" s="172" t="str">
        <f t="shared" si="1119"/>
        <v/>
      </c>
      <c r="AP2028" s="172" t="str">
        <f t="shared" si="1120"/>
        <v/>
      </c>
      <c r="AQ2028" s="172" t="str">
        <f t="shared" si="1121"/>
        <v/>
      </c>
      <c r="AR2028" s="172" t="str">
        <f>Table1[[#This Row],[Sex ]]&amp;Table1[[#This Row],[Month]]</f>
        <v/>
      </c>
    </row>
    <row r="2029" spans="2:44" x14ac:dyDescent="0.3">
      <c r="B2029" s="14"/>
      <c r="C2029" s="14"/>
      <c r="D2029" s="14"/>
      <c r="E2029" s="14"/>
      <c r="F2029" s="14"/>
      <c r="G2029" s="14"/>
      <c r="H2029" s="14"/>
      <c r="I2029" s="14"/>
      <c r="J2029" s="14"/>
      <c r="K2029" s="14"/>
      <c r="L2029" s="14"/>
      <c r="M2029" s="24" t="str">
        <f t="shared" si="1093"/>
        <v/>
      </c>
      <c r="N2029" s="24" t="str">
        <f t="shared" si="1094"/>
        <v/>
      </c>
      <c r="O2029" s="24" t="str">
        <f t="shared" si="1095"/>
        <v xml:space="preserve"> </v>
      </c>
      <c r="P2029" s="24">
        <f t="shared" si="1096"/>
        <v>0</v>
      </c>
      <c r="Q2029" s="25">
        <f t="shared" si="1097"/>
        <v>0</v>
      </c>
      <c r="R2029" s="26">
        <f t="shared" si="1098"/>
        <v>0</v>
      </c>
      <c r="S2029" s="24" t="str">
        <f t="shared" si="1099"/>
        <v/>
      </c>
      <c r="T2029" s="24" t="str">
        <f t="shared" si="1100"/>
        <v/>
      </c>
      <c r="U2029" s="24" t="str">
        <f t="shared" si="1101"/>
        <v/>
      </c>
      <c r="V2029" s="24" t="str">
        <f t="shared" si="1102"/>
        <v/>
      </c>
      <c r="W2029" s="24" t="str">
        <f t="shared" si="1103"/>
        <v/>
      </c>
      <c r="X2029" s="24" t="str">
        <f t="shared" si="1104"/>
        <v/>
      </c>
      <c r="Y2029" s="24" t="str">
        <f t="shared" si="1105"/>
        <v/>
      </c>
      <c r="Z2029" s="24" t="str">
        <f t="shared" si="1106"/>
        <v/>
      </c>
      <c r="AA2029" s="24" t="b">
        <f t="shared" si="1107"/>
        <v>0</v>
      </c>
      <c r="AB2029" s="34" t="str">
        <f t="shared" si="1108"/>
        <v/>
      </c>
      <c r="AC2029" s="34">
        <f t="shared" si="1109"/>
        <v>0</v>
      </c>
      <c r="AD2029" s="34">
        <f t="shared" si="1110"/>
        <v>0</v>
      </c>
      <c r="AE2029" s="34" t="str">
        <f t="shared" si="1111"/>
        <v xml:space="preserve"> 0</v>
      </c>
      <c r="AF2029" s="34">
        <f t="shared" si="1112"/>
        <v>0</v>
      </c>
      <c r="AG2029" s="34">
        <f t="shared" si="1113"/>
        <v>0</v>
      </c>
      <c r="AH2029" s="34" t="str">
        <f t="shared" si="1114"/>
        <v/>
      </c>
      <c r="AI2029" s="172" t="str">
        <f>IF(AJ2029&lt;&gt;"",MAX(AI$3:AI2028)+1,"")</f>
        <v/>
      </c>
      <c r="AJ2029" s="172" t="str">
        <f t="shared" si="1115"/>
        <v/>
      </c>
      <c r="AK2029" s="172" t="str">
        <f t="shared" si="1116"/>
        <v/>
      </c>
      <c r="AL2029" s="172" t="str">
        <f t="shared" si="1117"/>
        <v/>
      </c>
      <c r="AM2029" s="172" t="str">
        <f>IF(AN2029&lt;&gt;"",MAX(AM$3:AM2028)+1,"")</f>
        <v/>
      </c>
      <c r="AN2029" s="172" t="str">
        <f t="shared" si="1118"/>
        <v/>
      </c>
      <c r="AO2029" s="172" t="str">
        <f t="shared" si="1119"/>
        <v/>
      </c>
      <c r="AP2029" s="172" t="str">
        <f t="shared" si="1120"/>
        <v/>
      </c>
      <c r="AQ2029" s="172" t="str">
        <f t="shared" si="1121"/>
        <v/>
      </c>
      <c r="AR2029" s="172" t="str">
        <f>Table1[[#This Row],[Sex ]]&amp;Table1[[#This Row],[Month]]</f>
        <v/>
      </c>
    </row>
    <row r="2030" spans="2:44" x14ac:dyDescent="0.3">
      <c r="B2030" s="14"/>
      <c r="C2030" s="14"/>
      <c r="D2030" s="14"/>
      <c r="E2030" s="14"/>
      <c r="F2030" s="14"/>
      <c r="G2030" s="14"/>
      <c r="H2030" s="14"/>
      <c r="I2030" s="14"/>
      <c r="J2030" s="14"/>
      <c r="K2030" s="14"/>
      <c r="L2030" s="14"/>
      <c r="M2030" s="24" t="str">
        <f t="shared" si="1093"/>
        <v/>
      </c>
      <c r="N2030" s="24" t="str">
        <f t="shared" si="1094"/>
        <v/>
      </c>
      <c r="O2030" s="24" t="str">
        <f t="shared" si="1095"/>
        <v xml:space="preserve"> </v>
      </c>
      <c r="P2030" s="24">
        <f t="shared" si="1096"/>
        <v>0</v>
      </c>
      <c r="Q2030" s="25">
        <f t="shared" si="1097"/>
        <v>0</v>
      </c>
      <c r="R2030" s="26">
        <f t="shared" si="1098"/>
        <v>0</v>
      </c>
      <c r="S2030" s="24" t="str">
        <f t="shared" si="1099"/>
        <v/>
      </c>
      <c r="T2030" s="24" t="str">
        <f t="shared" si="1100"/>
        <v/>
      </c>
      <c r="U2030" s="24" t="str">
        <f t="shared" si="1101"/>
        <v/>
      </c>
      <c r="V2030" s="24" t="str">
        <f t="shared" si="1102"/>
        <v/>
      </c>
      <c r="W2030" s="24" t="str">
        <f t="shared" si="1103"/>
        <v/>
      </c>
      <c r="X2030" s="24" t="str">
        <f t="shared" si="1104"/>
        <v/>
      </c>
      <c r="Y2030" s="24" t="str">
        <f t="shared" si="1105"/>
        <v/>
      </c>
      <c r="Z2030" s="24" t="str">
        <f t="shared" si="1106"/>
        <v/>
      </c>
      <c r="AA2030" s="24" t="b">
        <f t="shared" si="1107"/>
        <v>0</v>
      </c>
      <c r="AB2030" s="34" t="str">
        <f t="shared" si="1108"/>
        <v/>
      </c>
      <c r="AC2030" s="34">
        <f t="shared" si="1109"/>
        <v>0</v>
      </c>
      <c r="AD2030" s="34">
        <f t="shared" si="1110"/>
        <v>0</v>
      </c>
      <c r="AE2030" s="34" t="str">
        <f t="shared" si="1111"/>
        <v xml:space="preserve"> 0</v>
      </c>
      <c r="AF2030" s="34">
        <f t="shared" si="1112"/>
        <v>0</v>
      </c>
      <c r="AG2030" s="34">
        <f t="shared" si="1113"/>
        <v>0</v>
      </c>
      <c r="AH2030" s="34" t="str">
        <f t="shared" si="1114"/>
        <v/>
      </c>
      <c r="AI2030" s="172" t="str">
        <f>IF(AJ2030&lt;&gt;"",MAX(AI$3:AI2029)+1,"")</f>
        <v/>
      </c>
      <c r="AJ2030" s="172" t="str">
        <f t="shared" si="1115"/>
        <v/>
      </c>
      <c r="AK2030" s="172" t="str">
        <f t="shared" si="1116"/>
        <v/>
      </c>
      <c r="AL2030" s="172" t="str">
        <f t="shared" si="1117"/>
        <v/>
      </c>
      <c r="AM2030" s="172" t="str">
        <f>IF(AN2030&lt;&gt;"",MAX(AM$3:AM2029)+1,"")</f>
        <v/>
      </c>
      <c r="AN2030" s="172" t="str">
        <f t="shared" si="1118"/>
        <v/>
      </c>
      <c r="AO2030" s="172" t="str">
        <f t="shared" si="1119"/>
        <v/>
      </c>
      <c r="AP2030" s="172" t="str">
        <f t="shared" si="1120"/>
        <v/>
      </c>
      <c r="AQ2030" s="172" t="str">
        <f t="shared" si="1121"/>
        <v/>
      </c>
      <c r="AR2030" s="172" t="str">
        <f>Table1[[#This Row],[Sex ]]&amp;Table1[[#This Row],[Month]]</f>
        <v/>
      </c>
    </row>
    <row r="2031" spans="2:44" x14ac:dyDescent="0.3">
      <c r="B2031" s="14"/>
      <c r="C2031" s="14"/>
      <c r="D2031" s="14"/>
      <c r="E2031" s="14"/>
      <c r="F2031" s="14"/>
      <c r="G2031" s="14"/>
      <c r="H2031" s="14"/>
      <c r="I2031" s="14"/>
      <c r="J2031" s="14"/>
      <c r="K2031" s="14"/>
      <c r="L2031" s="14"/>
      <c r="M2031" s="24" t="str">
        <f t="shared" si="1093"/>
        <v/>
      </c>
      <c r="N2031" s="24" t="str">
        <f t="shared" si="1094"/>
        <v/>
      </c>
      <c r="O2031" s="24" t="str">
        <f t="shared" si="1095"/>
        <v xml:space="preserve"> </v>
      </c>
      <c r="P2031" s="24">
        <f t="shared" si="1096"/>
        <v>0</v>
      </c>
      <c r="Q2031" s="25">
        <f t="shared" si="1097"/>
        <v>0</v>
      </c>
      <c r="R2031" s="26">
        <f t="shared" si="1098"/>
        <v>0</v>
      </c>
      <c r="S2031" s="24" t="str">
        <f t="shared" si="1099"/>
        <v/>
      </c>
      <c r="T2031" s="24" t="str">
        <f t="shared" si="1100"/>
        <v/>
      </c>
      <c r="U2031" s="24" t="str">
        <f t="shared" si="1101"/>
        <v/>
      </c>
      <c r="V2031" s="24" t="str">
        <f t="shared" si="1102"/>
        <v/>
      </c>
      <c r="W2031" s="24" t="str">
        <f t="shared" si="1103"/>
        <v/>
      </c>
      <c r="X2031" s="24" t="str">
        <f t="shared" si="1104"/>
        <v/>
      </c>
      <c r="Y2031" s="24" t="str">
        <f t="shared" si="1105"/>
        <v/>
      </c>
      <c r="Z2031" s="24" t="str">
        <f t="shared" si="1106"/>
        <v/>
      </c>
      <c r="AA2031" s="24" t="b">
        <f t="shared" si="1107"/>
        <v>0</v>
      </c>
      <c r="AB2031" s="34" t="str">
        <f t="shared" si="1108"/>
        <v/>
      </c>
      <c r="AC2031" s="34">
        <f t="shared" si="1109"/>
        <v>0</v>
      </c>
      <c r="AD2031" s="34">
        <f t="shared" si="1110"/>
        <v>0</v>
      </c>
      <c r="AE2031" s="34" t="str">
        <f t="shared" si="1111"/>
        <v xml:space="preserve"> 0</v>
      </c>
      <c r="AF2031" s="34">
        <f t="shared" si="1112"/>
        <v>0</v>
      </c>
      <c r="AG2031" s="34">
        <f t="shared" si="1113"/>
        <v>0</v>
      </c>
      <c r="AH2031" s="34" t="str">
        <f t="shared" si="1114"/>
        <v/>
      </c>
      <c r="AI2031" s="172" t="str">
        <f>IF(AJ2031&lt;&gt;"",MAX(AI$3:AI2030)+1,"")</f>
        <v/>
      </c>
      <c r="AJ2031" s="172" t="str">
        <f t="shared" si="1115"/>
        <v/>
      </c>
      <c r="AK2031" s="172" t="str">
        <f t="shared" si="1116"/>
        <v/>
      </c>
      <c r="AL2031" s="172" t="str">
        <f t="shared" si="1117"/>
        <v/>
      </c>
      <c r="AM2031" s="172" t="str">
        <f>IF(AN2031&lt;&gt;"",MAX(AM$3:AM2030)+1,"")</f>
        <v/>
      </c>
      <c r="AN2031" s="172" t="str">
        <f t="shared" si="1118"/>
        <v/>
      </c>
      <c r="AO2031" s="172" t="str">
        <f t="shared" si="1119"/>
        <v/>
      </c>
      <c r="AP2031" s="172" t="str">
        <f t="shared" si="1120"/>
        <v/>
      </c>
      <c r="AQ2031" s="172" t="str">
        <f t="shared" si="1121"/>
        <v/>
      </c>
      <c r="AR2031" s="172" t="str">
        <f>Table1[[#This Row],[Sex ]]&amp;Table1[[#This Row],[Month]]</f>
        <v/>
      </c>
    </row>
    <row r="2032" spans="2:44" x14ac:dyDescent="0.3">
      <c r="B2032" s="14"/>
      <c r="C2032" s="14"/>
      <c r="D2032" s="14"/>
      <c r="E2032" s="14"/>
      <c r="F2032" s="14"/>
      <c r="G2032" s="14"/>
      <c r="H2032" s="14"/>
      <c r="I2032" s="14"/>
      <c r="J2032" s="14"/>
      <c r="K2032" s="14"/>
      <c r="L2032" s="14"/>
      <c r="M2032" s="24" t="str">
        <f t="shared" si="1093"/>
        <v/>
      </c>
      <c r="N2032" s="24" t="str">
        <f t="shared" si="1094"/>
        <v/>
      </c>
      <c r="O2032" s="24" t="str">
        <f t="shared" si="1095"/>
        <v xml:space="preserve"> </v>
      </c>
      <c r="P2032" s="24">
        <f t="shared" si="1096"/>
        <v>0</v>
      </c>
      <c r="Q2032" s="25">
        <f t="shared" si="1097"/>
        <v>0</v>
      </c>
      <c r="R2032" s="26">
        <f t="shared" si="1098"/>
        <v>0</v>
      </c>
      <c r="S2032" s="24" t="str">
        <f t="shared" si="1099"/>
        <v/>
      </c>
      <c r="T2032" s="24" t="str">
        <f t="shared" si="1100"/>
        <v/>
      </c>
      <c r="U2032" s="24" t="str">
        <f t="shared" si="1101"/>
        <v/>
      </c>
      <c r="V2032" s="24" t="str">
        <f t="shared" si="1102"/>
        <v/>
      </c>
      <c r="W2032" s="24" t="str">
        <f t="shared" si="1103"/>
        <v/>
      </c>
      <c r="X2032" s="24" t="str">
        <f t="shared" si="1104"/>
        <v/>
      </c>
      <c r="Y2032" s="24" t="str">
        <f t="shared" si="1105"/>
        <v/>
      </c>
      <c r="Z2032" s="24" t="str">
        <f t="shared" si="1106"/>
        <v/>
      </c>
      <c r="AA2032" s="24" t="b">
        <f t="shared" si="1107"/>
        <v>0</v>
      </c>
      <c r="AB2032" s="34" t="str">
        <f t="shared" si="1108"/>
        <v/>
      </c>
      <c r="AC2032" s="34">
        <f t="shared" si="1109"/>
        <v>0</v>
      </c>
      <c r="AD2032" s="34">
        <f t="shared" si="1110"/>
        <v>0</v>
      </c>
      <c r="AE2032" s="34" t="str">
        <f t="shared" si="1111"/>
        <v xml:space="preserve"> 0</v>
      </c>
      <c r="AF2032" s="34">
        <f t="shared" si="1112"/>
        <v>0</v>
      </c>
      <c r="AG2032" s="34">
        <f t="shared" si="1113"/>
        <v>0</v>
      </c>
      <c r="AH2032" s="34" t="str">
        <f t="shared" si="1114"/>
        <v/>
      </c>
      <c r="AI2032" s="172" t="str">
        <f>IF(AJ2032&lt;&gt;"",MAX(AI$3:AI2031)+1,"")</f>
        <v/>
      </c>
      <c r="AJ2032" s="172" t="str">
        <f t="shared" si="1115"/>
        <v/>
      </c>
      <c r="AK2032" s="172" t="str">
        <f t="shared" si="1116"/>
        <v/>
      </c>
      <c r="AL2032" s="172" t="str">
        <f t="shared" si="1117"/>
        <v/>
      </c>
      <c r="AM2032" s="172" t="str">
        <f>IF(AN2032&lt;&gt;"",MAX(AM$3:AM2031)+1,"")</f>
        <v/>
      </c>
      <c r="AN2032" s="172" t="str">
        <f t="shared" si="1118"/>
        <v/>
      </c>
      <c r="AO2032" s="172" t="str">
        <f t="shared" si="1119"/>
        <v/>
      </c>
      <c r="AP2032" s="172" t="str">
        <f t="shared" si="1120"/>
        <v/>
      </c>
      <c r="AQ2032" s="172" t="str">
        <f t="shared" si="1121"/>
        <v/>
      </c>
      <c r="AR2032" s="172" t="str">
        <f>Table1[[#This Row],[Sex ]]&amp;Table1[[#This Row],[Month]]</f>
        <v/>
      </c>
    </row>
    <row r="2033" spans="2:44" x14ac:dyDescent="0.3">
      <c r="B2033" s="14"/>
      <c r="C2033" s="14"/>
      <c r="D2033" s="14"/>
      <c r="E2033" s="14"/>
      <c r="F2033" s="14"/>
      <c r="G2033" s="14"/>
      <c r="H2033" s="14"/>
      <c r="I2033" s="14"/>
      <c r="J2033" s="14"/>
      <c r="K2033" s="14"/>
      <c r="L2033" s="14"/>
      <c r="M2033" s="24" t="str">
        <f t="shared" si="1093"/>
        <v/>
      </c>
      <c r="N2033" s="24" t="str">
        <f t="shared" si="1094"/>
        <v/>
      </c>
      <c r="O2033" s="24" t="str">
        <f t="shared" si="1095"/>
        <v xml:space="preserve"> </v>
      </c>
      <c r="P2033" s="24">
        <f t="shared" si="1096"/>
        <v>0</v>
      </c>
      <c r="Q2033" s="25">
        <f t="shared" si="1097"/>
        <v>0</v>
      </c>
      <c r="R2033" s="26">
        <f t="shared" si="1098"/>
        <v>0</v>
      </c>
      <c r="S2033" s="24" t="str">
        <f t="shared" si="1099"/>
        <v/>
      </c>
      <c r="T2033" s="24" t="str">
        <f t="shared" si="1100"/>
        <v/>
      </c>
      <c r="U2033" s="24" t="str">
        <f t="shared" si="1101"/>
        <v/>
      </c>
      <c r="V2033" s="24" t="str">
        <f t="shared" si="1102"/>
        <v/>
      </c>
      <c r="W2033" s="24" t="str">
        <f t="shared" si="1103"/>
        <v/>
      </c>
      <c r="X2033" s="24" t="str">
        <f t="shared" si="1104"/>
        <v/>
      </c>
      <c r="Y2033" s="24" t="str">
        <f t="shared" si="1105"/>
        <v/>
      </c>
      <c r="Z2033" s="24" t="str">
        <f t="shared" si="1106"/>
        <v/>
      </c>
      <c r="AA2033" s="24" t="b">
        <f t="shared" si="1107"/>
        <v>0</v>
      </c>
      <c r="AB2033" s="34" t="str">
        <f t="shared" si="1108"/>
        <v/>
      </c>
      <c r="AC2033" s="34">
        <f t="shared" si="1109"/>
        <v>0</v>
      </c>
      <c r="AD2033" s="34">
        <f t="shared" si="1110"/>
        <v>0</v>
      </c>
      <c r="AE2033" s="34" t="str">
        <f t="shared" si="1111"/>
        <v xml:space="preserve"> 0</v>
      </c>
      <c r="AF2033" s="34">
        <f t="shared" si="1112"/>
        <v>0</v>
      </c>
      <c r="AG2033" s="34">
        <f t="shared" si="1113"/>
        <v>0</v>
      </c>
      <c r="AH2033" s="34" t="str">
        <f t="shared" si="1114"/>
        <v/>
      </c>
      <c r="AI2033" s="172" t="str">
        <f>IF(AJ2033&lt;&gt;"",MAX(AI$3:AI2032)+1,"")</f>
        <v/>
      </c>
      <c r="AJ2033" s="172" t="str">
        <f t="shared" si="1115"/>
        <v/>
      </c>
      <c r="AK2033" s="172" t="str">
        <f t="shared" si="1116"/>
        <v/>
      </c>
      <c r="AL2033" s="172" t="str">
        <f t="shared" si="1117"/>
        <v/>
      </c>
      <c r="AM2033" s="172" t="str">
        <f>IF(AN2033&lt;&gt;"",MAX(AM$3:AM2032)+1,"")</f>
        <v/>
      </c>
      <c r="AN2033" s="172" t="str">
        <f t="shared" si="1118"/>
        <v/>
      </c>
      <c r="AO2033" s="172" t="str">
        <f t="shared" si="1119"/>
        <v/>
      </c>
      <c r="AP2033" s="172" t="str">
        <f t="shared" si="1120"/>
        <v/>
      </c>
      <c r="AQ2033" s="172" t="str">
        <f t="shared" si="1121"/>
        <v/>
      </c>
      <c r="AR2033" s="172" t="str">
        <f>Table1[[#This Row],[Sex ]]&amp;Table1[[#This Row],[Month]]</f>
        <v/>
      </c>
    </row>
    <row r="2034" spans="2:44" x14ac:dyDescent="0.3">
      <c r="B2034" s="14"/>
      <c r="C2034" s="14"/>
      <c r="D2034" s="14"/>
      <c r="E2034" s="14"/>
      <c r="F2034" s="14"/>
      <c r="G2034" s="14"/>
      <c r="H2034" s="14"/>
      <c r="I2034" s="14"/>
      <c r="J2034" s="14"/>
      <c r="K2034" s="14"/>
      <c r="L2034" s="14"/>
      <c r="M2034" s="24" t="str">
        <f t="shared" si="1093"/>
        <v/>
      </c>
      <c r="N2034" s="24" t="str">
        <f t="shared" si="1094"/>
        <v/>
      </c>
      <c r="O2034" s="24" t="str">
        <f t="shared" si="1095"/>
        <v xml:space="preserve"> </v>
      </c>
      <c r="P2034" s="24">
        <f t="shared" si="1096"/>
        <v>0</v>
      </c>
      <c r="Q2034" s="25">
        <f t="shared" si="1097"/>
        <v>0</v>
      </c>
      <c r="R2034" s="26">
        <f t="shared" si="1098"/>
        <v>0</v>
      </c>
      <c r="S2034" s="24" t="str">
        <f t="shared" si="1099"/>
        <v/>
      </c>
      <c r="T2034" s="24" t="str">
        <f t="shared" si="1100"/>
        <v/>
      </c>
      <c r="U2034" s="24" t="str">
        <f t="shared" si="1101"/>
        <v/>
      </c>
      <c r="V2034" s="24" t="str">
        <f t="shared" si="1102"/>
        <v/>
      </c>
      <c r="W2034" s="24" t="str">
        <f t="shared" si="1103"/>
        <v/>
      </c>
      <c r="X2034" s="24" t="str">
        <f t="shared" si="1104"/>
        <v/>
      </c>
      <c r="Y2034" s="24" t="str">
        <f t="shared" si="1105"/>
        <v/>
      </c>
      <c r="Z2034" s="24" t="str">
        <f t="shared" si="1106"/>
        <v/>
      </c>
      <c r="AA2034" s="24" t="b">
        <f t="shared" si="1107"/>
        <v>0</v>
      </c>
      <c r="AB2034" s="34" t="str">
        <f t="shared" si="1108"/>
        <v/>
      </c>
      <c r="AC2034" s="34">
        <f t="shared" si="1109"/>
        <v>0</v>
      </c>
      <c r="AD2034" s="34">
        <f t="shared" si="1110"/>
        <v>0</v>
      </c>
      <c r="AE2034" s="34" t="str">
        <f t="shared" si="1111"/>
        <v xml:space="preserve"> 0</v>
      </c>
      <c r="AF2034" s="34">
        <f t="shared" si="1112"/>
        <v>0</v>
      </c>
      <c r="AG2034" s="34">
        <f t="shared" si="1113"/>
        <v>0</v>
      </c>
      <c r="AH2034" s="34" t="str">
        <f t="shared" si="1114"/>
        <v/>
      </c>
      <c r="AI2034" s="172" t="str">
        <f>IF(AJ2034&lt;&gt;"",MAX(AI$3:AI2033)+1,"")</f>
        <v/>
      </c>
      <c r="AJ2034" s="172" t="str">
        <f t="shared" si="1115"/>
        <v/>
      </c>
      <c r="AK2034" s="172" t="str">
        <f t="shared" si="1116"/>
        <v/>
      </c>
      <c r="AL2034" s="172" t="str">
        <f t="shared" si="1117"/>
        <v/>
      </c>
      <c r="AM2034" s="172" t="str">
        <f>IF(AN2034&lt;&gt;"",MAX(AM$3:AM2033)+1,"")</f>
        <v/>
      </c>
      <c r="AN2034" s="172" t="str">
        <f t="shared" si="1118"/>
        <v/>
      </c>
      <c r="AO2034" s="172" t="str">
        <f t="shared" si="1119"/>
        <v/>
      </c>
      <c r="AP2034" s="172" t="str">
        <f t="shared" si="1120"/>
        <v/>
      </c>
      <c r="AQ2034" s="172" t="str">
        <f t="shared" si="1121"/>
        <v/>
      </c>
      <c r="AR2034" s="172" t="str">
        <f>Table1[[#This Row],[Sex ]]&amp;Table1[[#This Row],[Month]]</f>
        <v/>
      </c>
    </row>
    <row r="2035" spans="2:44" x14ac:dyDescent="0.3">
      <c r="B2035" s="14"/>
      <c r="C2035" s="14"/>
      <c r="D2035" s="14"/>
      <c r="E2035" s="14"/>
      <c r="F2035" s="14"/>
      <c r="G2035" s="14"/>
      <c r="H2035" s="14"/>
      <c r="I2035" s="14"/>
      <c r="J2035" s="14"/>
      <c r="K2035" s="14"/>
      <c r="L2035" s="14"/>
      <c r="M2035" s="24" t="str">
        <f t="shared" si="1093"/>
        <v/>
      </c>
      <c r="N2035" s="24" t="str">
        <f t="shared" si="1094"/>
        <v/>
      </c>
      <c r="O2035" s="24" t="str">
        <f t="shared" si="1095"/>
        <v xml:space="preserve"> </v>
      </c>
      <c r="P2035" s="24">
        <f t="shared" si="1096"/>
        <v>0</v>
      </c>
      <c r="Q2035" s="25">
        <f t="shared" si="1097"/>
        <v>0</v>
      </c>
      <c r="R2035" s="26">
        <f t="shared" si="1098"/>
        <v>0</v>
      </c>
      <c r="S2035" s="24" t="str">
        <f t="shared" si="1099"/>
        <v/>
      </c>
      <c r="T2035" s="24" t="str">
        <f t="shared" si="1100"/>
        <v/>
      </c>
      <c r="U2035" s="24" t="str">
        <f t="shared" si="1101"/>
        <v/>
      </c>
      <c r="V2035" s="24" t="str">
        <f t="shared" si="1102"/>
        <v/>
      </c>
      <c r="W2035" s="24" t="str">
        <f t="shared" si="1103"/>
        <v/>
      </c>
      <c r="X2035" s="24" t="str">
        <f t="shared" si="1104"/>
        <v/>
      </c>
      <c r="Y2035" s="24" t="str">
        <f t="shared" si="1105"/>
        <v/>
      </c>
      <c r="Z2035" s="24" t="str">
        <f t="shared" si="1106"/>
        <v/>
      </c>
      <c r="AA2035" s="24" t="b">
        <f t="shared" si="1107"/>
        <v>0</v>
      </c>
      <c r="AB2035" s="34" t="str">
        <f t="shared" si="1108"/>
        <v/>
      </c>
      <c r="AC2035" s="34">
        <f t="shared" si="1109"/>
        <v>0</v>
      </c>
      <c r="AD2035" s="34">
        <f t="shared" si="1110"/>
        <v>0</v>
      </c>
      <c r="AE2035" s="34" t="str">
        <f t="shared" si="1111"/>
        <v xml:space="preserve"> 0</v>
      </c>
      <c r="AF2035" s="34">
        <f t="shared" si="1112"/>
        <v>0</v>
      </c>
      <c r="AG2035" s="34">
        <f t="shared" si="1113"/>
        <v>0</v>
      </c>
      <c r="AH2035" s="34" t="str">
        <f t="shared" si="1114"/>
        <v/>
      </c>
      <c r="AI2035" s="172" t="str">
        <f>IF(AJ2035&lt;&gt;"",MAX(AI$3:AI2034)+1,"")</f>
        <v/>
      </c>
      <c r="AJ2035" s="172" t="str">
        <f t="shared" si="1115"/>
        <v/>
      </c>
      <c r="AK2035" s="172" t="str">
        <f t="shared" si="1116"/>
        <v/>
      </c>
      <c r="AL2035" s="172" t="str">
        <f t="shared" si="1117"/>
        <v/>
      </c>
      <c r="AM2035" s="172" t="str">
        <f>IF(AN2035&lt;&gt;"",MAX(AM$3:AM2034)+1,"")</f>
        <v/>
      </c>
      <c r="AN2035" s="172" t="str">
        <f t="shared" si="1118"/>
        <v/>
      </c>
      <c r="AO2035" s="172" t="str">
        <f t="shared" si="1119"/>
        <v/>
      </c>
      <c r="AP2035" s="172" t="str">
        <f t="shared" si="1120"/>
        <v/>
      </c>
      <c r="AQ2035" s="172" t="str">
        <f t="shared" si="1121"/>
        <v/>
      </c>
      <c r="AR2035" s="172" t="str">
        <f>Table1[[#This Row],[Sex ]]&amp;Table1[[#This Row],[Month]]</f>
        <v/>
      </c>
    </row>
    <row r="2036" spans="2:44" x14ac:dyDescent="0.3">
      <c r="B2036" s="14"/>
      <c r="C2036" s="14"/>
      <c r="D2036" s="14"/>
      <c r="E2036" s="14"/>
      <c r="F2036" s="14"/>
      <c r="G2036" s="14"/>
      <c r="H2036" s="14"/>
      <c r="I2036" s="14"/>
      <c r="J2036" s="14"/>
      <c r="K2036" s="14"/>
      <c r="L2036" s="14"/>
      <c r="M2036" s="24" t="str">
        <f t="shared" si="1093"/>
        <v/>
      </c>
      <c r="N2036" s="24" t="str">
        <f t="shared" si="1094"/>
        <v/>
      </c>
      <c r="O2036" s="24" t="str">
        <f t="shared" si="1095"/>
        <v xml:space="preserve"> </v>
      </c>
      <c r="P2036" s="24">
        <f t="shared" si="1096"/>
        <v>0</v>
      </c>
      <c r="Q2036" s="25">
        <f t="shared" si="1097"/>
        <v>0</v>
      </c>
      <c r="R2036" s="26">
        <f t="shared" si="1098"/>
        <v>0</v>
      </c>
      <c r="S2036" s="24" t="str">
        <f t="shared" si="1099"/>
        <v/>
      </c>
      <c r="T2036" s="24" t="str">
        <f t="shared" si="1100"/>
        <v/>
      </c>
      <c r="U2036" s="24" t="str">
        <f t="shared" si="1101"/>
        <v/>
      </c>
      <c r="V2036" s="24" t="str">
        <f t="shared" si="1102"/>
        <v/>
      </c>
      <c r="W2036" s="24" t="str">
        <f t="shared" si="1103"/>
        <v/>
      </c>
      <c r="X2036" s="24" t="str">
        <f t="shared" si="1104"/>
        <v/>
      </c>
      <c r="Y2036" s="24" t="str">
        <f t="shared" si="1105"/>
        <v/>
      </c>
      <c r="Z2036" s="24" t="str">
        <f t="shared" si="1106"/>
        <v/>
      </c>
      <c r="AA2036" s="24" t="b">
        <f t="shared" si="1107"/>
        <v>0</v>
      </c>
      <c r="AB2036" s="34" t="str">
        <f t="shared" si="1108"/>
        <v/>
      </c>
      <c r="AC2036" s="34">
        <f t="shared" si="1109"/>
        <v>0</v>
      </c>
      <c r="AD2036" s="34">
        <f t="shared" si="1110"/>
        <v>0</v>
      </c>
      <c r="AE2036" s="34" t="str">
        <f t="shared" si="1111"/>
        <v xml:space="preserve"> 0</v>
      </c>
      <c r="AF2036" s="34">
        <f t="shared" si="1112"/>
        <v>0</v>
      </c>
      <c r="AG2036" s="34">
        <f t="shared" si="1113"/>
        <v>0</v>
      </c>
      <c r="AH2036" s="34" t="str">
        <f t="shared" si="1114"/>
        <v/>
      </c>
      <c r="AI2036" s="172" t="str">
        <f>IF(AJ2036&lt;&gt;"",MAX(AI$3:AI2035)+1,"")</f>
        <v/>
      </c>
      <c r="AJ2036" s="172" t="str">
        <f t="shared" si="1115"/>
        <v/>
      </c>
      <c r="AK2036" s="172" t="str">
        <f t="shared" si="1116"/>
        <v/>
      </c>
      <c r="AL2036" s="172" t="str">
        <f t="shared" si="1117"/>
        <v/>
      </c>
      <c r="AM2036" s="172" t="str">
        <f>IF(AN2036&lt;&gt;"",MAX(AM$3:AM2035)+1,"")</f>
        <v/>
      </c>
      <c r="AN2036" s="172" t="str">
        <f t="shared" si="1118"/>
        <v/>
      </c>
      <c r="AO2036" s="172" t="str">
        <f t="shared" si="1119"/>
        <v/>
      </c>
      <c r="AP2036" s="172" t="str">
        <f t="shared" si="1120"/>
        <v/>
      </c>
      <c r="AQ2036" s="172" t="str">
        <f t="shared" si="1121"/>
        <v/>
      </c>
      <c r="AR2036" s="172" t="str">
        <f>Table1[[#This Row],[Sex ]]&amp;Table1[[#This Row],[Month]]</f>
        <v/>
      </c>
    </row>
    <row r="2037" spans="2:44" x14ac:dyDescent="0.3">
      <c r="B2037" s="14"/>
      <c r="C2037" s="14"/>
      <c r="D2037" s="14"/>
      <c r="E2037" s="14"/>
      <c r="F2037" s="14"/>
      <c r="G2037" s="14"/>
      <c r="H2037" s="14"/>
      <c r="I2037" s="14"/>
      <c r="J2037" s="14"/>
      <c r="K2037" s="14"/>
      <c r="L2037" s="14"/>
      <c r="M2037" s="24" t="str">
        <f t="shared" si="1093"/>
        <v/>
      </c>
      <c r="N2037" s="24" t="str">
        <f t="shared" si="1094"/>
        <v/>
      </c>
      <c r="O2037" s="24" t="str">
        <f t="shared" si="1095"/>
        <v xml:space="preserve"> </v>
      </c>
      <c r="P2037" s="24">
        <f t="shared" si="1096"/>
        <v>0</v>
      </c>
      <c r="Q2037" s="25">
        <f t="shared" si="1097"/>
        <v>0</v>
      </c>
      <c r="R2037" s="26">
        <f t="shared" si="1098"/>
        <v>0</v>
      </c>
      <c r="S2037" s="24" t="str">
        <f t="shared" si="1099"/>
        <v/>
      </c>
      <c r="T2037" s="24" t="str">
        <f t="shared" si="1100"/>
        <v/>
      </c>
      <c r="U2037" s="24" t="str">
        <f t="shared" si="1101"/>
        <v/>
      </c>
      <c r="V2037" s="24" t="str">
        <f t="shared" si="1102"/>
        <v/>
      </c>
      <c r="W2037" s="24" t="str">
        <f t="shared" si="1103"/>
        <v/>
      </c>
      <c r="X2037" s="24" t="str">
        <f t="shared" si="1104"/>
        <v/>
      </c>
      <c r="Y2037" s="24" t="str">
        <f t="shared" si="1105"/>
        <v/>
      </c>
      <c r="Z2037" s="24" t="str">
        <f t="shared" si="1106"/>
        <v/>
      </c>
      <c r="AA2037" s="24" t="b">
        <f t="shared" si="1107"/>
        <v>0</v>
      </c>
      <c r="AB2037" s="34" t="str">
        <f t="shared" si="1108"/>
        <v/>
      </c>
      <c r="AC2037" s="34">
        <f t="shared" si="1109"/>
        <v>0</v>
      </c>
      <c r="AD2037" s="34">
        <f t="shared" si="1110"/>
        <v>0</v>
      </c>
      <c r="AE2037" s="34" t="str">
        <f t="shared" si="1111"/>
        <v xml:space="preserve"> 0</v>
      </c>
      <c r="AF2037" s="34">
        <f t="shared" si="1112"/>
        <v>0</v>
      </c>
      <c r="AG2037" s="34">
        <f t="shared" si="1113"/>
        <v>0</v>
      </c>
      <c r="AH2037" s="34" t="str">
        <f t="shared" si="1114"/>
        <v/>
      </c>
      <c r="AI2037" s="172" t="str">
        <f>IF(AJ2037&lt;&gt;"",MAX(AI$3:AI2036)+1,"")</f>
        <v/>
      </c>
      <c r="AJ2037" s="172" t="str">
        <f t="shared" si="1115"/>
        <v/>
      </c>
      <c r="AK2037" s="172" t="str">
        <f t="shared" si="1116"/>
        <v/>
      </c>
      <c r="AL2037" s="172" t="str">
        <f t="shared" si="1117"/>
        <v/>
      </c>
      <c r="AM2037" s="172" t="str">
        <f>IF(AN2037&lt;&gt;"",MAX(AM$3:AM2036)+1,"")</f>
        <v/>
      </c>
      <c r="AN2037" s="172" t="str">
        <f t="shared" si="1118"/>
        <v/>
      </c>
      <c r="AO2037" s="172" t="str">
        <f t="shared" si="1119"/>
        <v/>
      </c>
      <c r="AP2037" s="172" t="str">
        <f t="shared" si="1120"/>
        <v/>
      </c>
      <c r="AQ2037" s="172" t="str">
        <f t="shared" si="1121"/>
        <v/>
      </c>
      <c r="AR2037" s="172" t="str">
        <f>Table1[[#This Row],[Sex ]]&amp;Table1[[#This Row],[Month]]</f>
        <v/>
      </c>
    </row>
    <row r="2038" spans="2:44" x14ac:dyDescent="0.3">
      <c r="B2038" s="14"/>
      <c r="C2038" s="14"/>
      <c r="D2038" s="14"/>
      <c r="E2038" s="14"/>
      <c r="F2038" s="14"/>
      <c r="G2038" s="14"/>
      <c r="H2038" s="14"/>
      <c r="I2038" s="14"/>
      <c r="J2038" s="14"/>
      <c r="K2038" s="14"/>
      <c r="L2038" s="14"/>
      <c r="M2038" s="24" t="str">
        <f t="shared" si="1093"/>
        <v/>
      </c>
      <c r="N2038" s="24" t="str">
        <f t="shared" si="1094"/>
        <v/>
      </c>
      <c r="O2038" s="24" t="str">
        <f t="shared" si="1095"/>
        <v xml:space="preserve"> </v>
      </c>
      <c r="P2038" s="24">
        <f t="shared" si="1096"/>
        <v>0</v>
      </c>
      <c r="Q2038" s="25">
        <f t="shared" si="1097"/>
        <v>0</v>
      </c>
      <c r="R2038" s="26">
        <f t="shared" si="1098"/>
        <v>0</v>
      </c>
      <c r="S2038" s="24" t="str">
        <f t="shared" si="1099"/>
        <v/>
      </c>
      <c r="T2038" s="24" t="str">
        <f t="shared" si="1100"/>
        <v/>
      </c>
      <c r="U2038" s="24" t="str">
        <f t="shared" si="1101"/>
        <v/>
      </c>
      <c r="V2038" s="24" t="str">
        <f t="shared" si="1102"/>
        <v/>
      </c>
      <c r="W2038" s="24" t="str">
        <f t="shared" si="1103"/>
        <v/>
      </c>
      <c r="X2038" s="24" t="str">
        <f t="shared" si="1104"/>
        <v/>
      </c>
      <c r="Y2038" s="24" t="str">
        <f t="shared" si="1105"/>
        <v/>
      </c>
      <c r="Z2038" s="24" t="str">
        <f t="shared" si="1106"/>
        <v/>
      </c>
      <c r="AA2038" s="24" t="b">
        <f t="shared" si="1107"/>
        <v>0</v>
      </c>
      <c r="AB2038" s="34" t="str">
        <f t="shared" si="1108"/>
        <v/>
      </c>
      <c r="AC2038" s="34">
        <f t="shared" si="1109"/>
        <v>0</v>
      </c>
      <c r="AD2038" s="34">
        <f t="shared" si="1110"/>
        <v>0</v>
      </c>
      <c r="AE2038" s="34" t="str">
        <f t="shared" si="1111"/>
        <v xml:space="preserve"> 0</v>
      </c>
      <c r="AF2038" s="34">
        <f t="shared" si="1112"/>
        <v>0</v>
      </c>
      <c r="AG2038" s="34">
        <f t="shared" si="1113"/>
        <v>0</v>
      </c>
      <c r="AH2038" s="34" t="str">
        <f t="shared" si="1114"/>
        <v/>
      </c>
      <c r="AI2038" s="172" t="str">
        <f>IF(AJ2038&lt;&gt;"",MAX(AI$3:AI2037)+1,"")</f>
        <v/>
      </c>
      <c r="AJ2038" s="172" t="str">
        <f t="shared" si="1115"/>
        <v/>
      </c>
      <c r="AK2038" s="172" t="str">
        <f t="shared" si="1116"/>
        <v/>
      </c>
      <c r="AL2038" s="172" t="str">
        <f t="shared" si="1117"/>
        <v/>
      </c>
      <c r="AM2038" s="172" t="str">
        <f>IF(AN2038&lt;&gt;"",MAX(AM$3:AM2037)+1,"")</f>
        <v/>
      </c>
      <c r="AN2038" s="172" t="str">
        <f t="shared" si="1118"/>
        <v/>
      </c>
      <c r="AO2038" s="172" t="str">
        <f t="shared" si="1119"/>
        <v/>
      </c>
      <c r="AP2038" s="172" t="str">
        <f t="shared" si="1120"/>
        <v/>
      </c>
      <c r="AQ2038" s="172" t="str">
        <f t="shared" si="1121"/>
        <v/>
      </c>
      <c r="AR2038" s="172" t="str">
        <f>Table1[[#This Row],[Sex ]]&amp;Table1[[#This Row],[Month]]</f>
        <v/>
      </c>
    </row>
    <row r="2039" spans="2:44" x14ac:dyDescent="0.3">
      <c r="B2039" s="14"/>
      <c r="C2039" s="14"/>
      <c r="D2039" s="14"/>
      <c r="E2039" s="14"/>
      <c r="F2039" s="14"/>
      <c r="G2039" s="14"/>
      <c r="H2039" s="14"/>
      <c r="I2039" s="14"/>
      <c r="J2039" s="14"/>
      <c r="K2039" s="14"/>
      <c r="L2039" s="14"/>
      <c r="M2039" s="24" t="str">
        <f t="shared" si="1093"/>
        <v/>
      </c>
      <c r="N2039" s="24" t="str">
        <f t="shared" si="1094"/>
        <v/>
      </c>
      <c r="O2039" s="24" t="str">
        <f t="shared" si="1095"/>
        <v xml:space="preserve"> </v>
      </c>
      <c r="P2039" s="24">
        <f t="shared" si="1096"/>
        <v>0</v>
      </c>
      <c r="Q2039" s="25">
        <f t="shared" si="1097"/>
        <v>0</v>
      </c>
      <c r="R2039" s="26">
        <f t="shared" si="1098"/>
        <v>0</v>
      </c>
      <c r="S2039" s="24" t="str">
        <f t="shared" si="1099"/>
        <v/>
      </c>
      <c r="T2039" s="24" t="str">
        <f t="shared" si="1100"/>
        <v/>
      </c>
      <c r="U2039" s="24" t="str">
        <f t="shared" si="1101"/>
        <v/>
      </c>
      <c r="V2039" s="24" t="str">
        <f t="shared" si="1102"/>
        <v/>
      </c>
      <c r="W2039" s="24" t="str">
        <f t="shared" si="1103"/>
        <v/>
      </c>
      <c r="X2039" s="24" t="str">
        <f t="shared" si="1104"/>
        <v/>
      </c>
      <c r="Y2039" s="24" t="str">
        <f t="shared" si="1105"/>
        <v/>
      </c>
      <c r="Z2039" s="24" t="str">
        <f t="shared" si="1106"/>
        <v/>
      </c>
      <c r="AA2039" s="24" t="b">
        <f t="shared" si="1107"/>
        <v>0</v>
      </c>
      <c r="AB2039" s="34" t="str">
        <f t="shared" si="1108"/>
        <v/>
      </c>
      <c r="AC2039" s="34">
        <f t="shared" si="1109"/>
        <v>0</v>
      </c>
      <c r="AD2039" s="34">
        <f t="shared" si="1110"/>
        <v>0</v>
      </c>
      <c r="AE2039" s="34" t="str">
        <f t="shared" si="1111"/>
        <v xml:space="preserve"> 0</v>
      </c>
      <c r="AF2039" s="34">
        <f t="shared" si="1112"/>
        <v>0</v>
      </c>
      <c r="AG2039" s="34">
        <f t="shared" si="1113"/>
        <v>0</v>
      </c>
      <c r="AH2039" s="34" t="str">
        <f t="shared" si="1114"/>
        <v/>
      </c>
      <c r="AI2039" s="172" t="str">
        <f>IF(AJ2039&lt;&gt;"",MAX(AI$3:AI2038)+1,"")</f>
        <v/>
      </c>
      <c r="AJ2039" s="172" t="str">
        <f t="shared" si="1115"/>
        <v/>
      </c>
      <c r="AK2039" s="172" t="str">
        <f t="shared" si="1116"/>
        <v/>
      </c>
      <c r="AL2039" s="172" t="str">
        <f t="shared" si="1117"/>
        <v/>
      </c>
      <c r="AM2039" s="172" t="str">
        <f>IF(AN2039&lt;&gt;"",MAX(AM$3:AM2038)+1,"")</f>
        <v/>
      </c>
      <c r="AN2039" s="172" t="str">
        <f t="shared" si="1118"/>
        <v/>
      </c>
      <c r="AO2039" s="172" t="str">
        <f t="shared" si="1119"/>
        <v/>
      </c>
      <c r="AP2039" s="172" t="str">
        <f t="shared" si="1120"/>
        <v/>
      </c>
      <c r="AQ2039" s="172" t="str">
        <f t="shared" si="1121"/>
        <v/>
      </c>
      <c r="AR2039" s="172" t="str">
        <f>Table1[[#This Row],[Sex ]]&amp;Table1[[#This Row],[Month]]</f>
        <v/>
      </c>
    </row>
    <row r="2040" spans="2:44" x14ac:dyDescent="0.3">
      <c r="B2040" s="14"/>
      <c r="C2040" s="14"/>
      <c r="D2040" s="14"/>
      <c r="E2040" s="14"/>
      <c r="F2040" s="14"/>
      <c r="G2040" s="14"/>
      <c r="H2040" s="14"/>
      <c r="I2040" s="14"/>
      <c r="J2040" s="14"/>
      <c r="K2040" s="14"/>
      <c r="L2040" s="14"/>
      <c r="M2040" s="24" t="str">
        <f t="shared" si="1093"/>
        <v/>
      </c>
      <c r="N2040" s="24" t="str">
        <f t="shared" si="1094"/>
        <v/>
      </c>
      <c r="O2040" s="24" t="str">
        <f t="shared" si="1095"/>
        <v xml:space="preserve"> </v>
      </c>
      <c r="P2040" s="24">
        <f t="shared" si="1096"/>
        <v>0</v>
      </c>
      <c r="Q2040" s="25">
        <f t="shared" si="1097"/>
        <v>0</v>
      </c>
      <c r="R2040" s="26">
        <f t="shared" si="1098"/>
        <v>0</v>
      </c>
      <c r="S2040" s="24" t="str">
        <f t="shared" si="1099"/>
        <v/>
      </c>
      <c r="T2040" s="24" t="str">
        <f t="shared" si="1100"/>
        <v/>
      </c>
      <c r="U2040" s="24" t="str">
        <f t="shared" si="1101"/>
        <v/>
      </c>
      <c r="V2040" s="24" t="str">
        <f t="shared" si="1102"/>
        <v/>
      </c>
      <c r="W2040" s="24" t="str">
        <f t="shared" si="1103"/>
        <v/>
      </c>
      <c r="X2040" s="24" t="str">
        <f t="shared" si="1104"/>
        <v/>
      </c>
      <c r="Y2040" s="24" t="str">
        <f t="shared" si="1105"/>
        <v/>
      </c>
      <c r="Z2040" s="24" t="str">
        <f t="shared" si="1106"/>
        <v/>
      </c>
      <c r="AA2040" s="24" t="b">
        <f t="shared" si="1107"/>
        <v>0</v>
      </c>
      <c r="AB2040" s="34" t="str">
        <f t="shared" si="1108"/>
        <v/>
      </c>
      <c r="AC2040" s="34">
        <f t="shared" si="1109"/>
        <v>0</v>
      </c>
      <c r="AD2040" s="34">
        <f t="shared" si="1110"/>
        <v>0</v>
      </c>
      <c r="AE2040" s="34" t="str">
        <f t="shared" si="1111"/>
        <v xml:space="preserve"> 0</v>
      </c>
      <c r="AF2040" s="34">
        <f t="shared" si="1112"/>
        <v>0</v>
      </c>
      <c r="AG2040" s="34">
        <f t="shared" si="1113"/>
        <v>0</v>
      </c>
      <c r="AH2040" s="34" t="str">
        <f t="shared" si="1114"/>
        <v/>
      </c>
      <c r="AI2040" s="172" t="str">
        <f>IF(AJ2040&lt;&gt;"",MAX(AI$3:AI2039)+1,"")</f>
        <v/>
      </c>
      <c r="AJ2040" s="172" t="str">
        <f t="shared" si="1115"/>
        <v/>
      </c>
      <c r="AK2040" s="172" t="str">
        <f t="shared" si="1116"/>
        <v/>
      </c>
      <c r="AL2040" s="172" t="str">
        <f t="shared" si="1117"/>
        <v/>
      </c>
      <c r="AM2040" s="172" t="str">
        <f>IF(AN2040&lt;&gt;"",MAX(AM$3:AM2039)+1,"")</f>
        <v/>
      </c>
      <c r="AN2040" s="172" t="str">
        <f t="shared" si="1118"/>
        <v/>
      </c>
      <c r="AO2040" s="172" t="str">
        <f t="shared" si="1119"/>
        <v/>
      </c>
      <c r="AP2040" s="172" t="str">
        <f t="shared" si="1120"/>
        <v/>
      </c>
      <c r="AQ2040" s="172" t="str">
        <f t="shared" si="1121"/>
        <v/>
      </c>
      <c r="AR2040" s="172" t="str">
        <f>Table1[[#This Row],[Sex ]]&amp;Table1[[#This Row],[Month]]</f>
        <v/>
      </c>
    </row>
    <row r="2041" spans="2:44" x14ac:dyDescent="0.3">
      <c r="B2041" s="14"/>
      <c r="C2041" s="14"/>
      <c r="D2041" s="14"/>
      <c r="E2041" s="14"/>
      <c r="F2041" s="14"/>
      <c r="G2041" s="14"/>
      <c r="H2041" s="14"/>
      <c r="I2041" s="14"/>
      <c r="J2041" s="14"/>
      <c r="K2041" s="14"/>
      <c r="L2041" s="14"/>
      <c r="M2041" s="24" t="str">
        <f t="shared" si="1093"/>
        <v/>
      </c>
      <c r="N2041" s="24" t="str">
        <f t="shared" si="1094"/>
        <v/>
      </c>
      <c r="O2041" s="24" t="str">
        <f t="shared" si="1095"/>
        <v xml:space="preserve"> </v>
      </c>
      <c r="P2041" s="24">
        <f t="shared" si="1096"/>
        <v>0</v>
      </c>
      <c r="Q2041" s="25">
        <f t="shared" si="1097"/>
        <v>0</v>
      </c>
      <c r="R2041" s="26">
        <f t="shared" si="1098"/>
        <v>0</v>
      </c>
      <c r="S2041" s="24" t="str">
        <f t="shared" si="1099"/>
        <v/>
      </c>
      <c r="T2041" s="24" t="str">
        <f t="shared" si="1100"/>
        <v/>
      </c>
      <c r="U2041" s="24" t="str">
        <f t="shared" si="1101"/>
        <v/>
      </c>
      <c r="V2041" s="24" t="str">
        <f t="shared" si="1102"/>
        <v/>
      </c>
      <c r="W2041" s="24" t="str">
        <f t="shared" si="1103"/>
        <v/>
      </c>
      <c r="X2041" s="24" t="str">
        <f t="shared" si="1104"/>
        <v/>
      </c>
      <c r="Y2041" s="24" t="str">
        <f t="shared" si="1105"/>
        <v/>
      </c>
      <c r="Z2041" s="24" t="str">
        <f t="shared" si="1106"/>
        <v/>
      </c>
      <c r="AA2041" s="24" t="b">
        <f t="shared" si="1107"/>
        <v>0</v>
      </c>
      <c r="AB2041" s="34" t="str">
        <f t="shared" si="1108"/>
        <v/>
      </c>
      <c r="AC2041" s="34">
        <f t="shared" si="1109"/>
        <v>0</v>
      </c>
      <c r="AD2041" s="34">
        <f t="shared" si="1110"/>
        <v>0</v>
      </c>
      <c r="AE2041" s="34" t="str">
        <f t="shared" si="1111"/>
        <v xml:space="preserve"> 0</v>
      </c>
      <c r="AF2041" s="34">
        <f t="shared" si="1112"/>
        <v>0</v>
      </c>
      <c r="AG2041" s="34">
        <f t="shared" si="1113"/>
        <v>0</v>
      </c>
      <c r="AH2041" s="34" t="str">
        <f t="shared" si="1114"/>
        <v/>
      </c>
      <c r="AI2041" s="172" t="str">
        <f>IF(AJ2041&lt;&gt;"",MAX(AI$3:AI2040)+1,"")</f>
        <v/>
      </c>
      <c r="AJ2041" s="172" t="str">
        <f t="shared" si="1115"/>
        <v/>
      </c>
      <c r="AK2041" s="172" t="str">
        <f t="shared" si="1116"/>
        <v/>
      </c>
      <c r="AL2041" s="172" t="str">
        <f t="shared" si="1117"/>
        <v/>
      </c>
      <c r="AM2041" s="172" t="str">
        <f>IF(AN2041&lt;&gt;"",MAX(AM$3:AM2040)+1,"")</f>
        <v/>
      </c>
      <c r="AN2041" s="172" t="str">
        <f t="shared" si="1118"/>
        <v/>
      </c>
      <c r="AO2041" s="172" t="str">
        <f t="shared" si="1119"/>
        <v/>
      </c>
      <c r="AP2041" s="172" t="str">
        <f t="shared" si="1120"/>
        <v/>
      </c>
      <c r="AQ2041" s="172" t="str">
        <f t="shared" si="1121"/>
        <v/>
      </c>
      <c r="AR2041" s="172" t="str">
        <f>Table1[[#This Row],[Sex ]]&amp;Table1[[#This Row],[Month]]</f>
        <v/>
      </c>
    </row>
    <row r="2042" spans="2:44" x14ac:dyDescent="0.3">
      <c r="B2042" s="14"/>
      <c r="C2042" s="14"/>
      <c r="D2042" s="14"/>
      <c r="E2042" s="14"/>
      <c r="F2042" s="14"/>
      <c r="G2042" s="14"/>
      <c r="H2042" s="14"/>
      <c r="I2042" s="14"/>
      <c r="J2042" s="14"/>
      <c r="K2042" s="14"/>
      <c r="L2042" s="14"/>
      <c r="M2042" s="24" t="str">
        <f t="shared" si="1093"/>
        <v/>
      </c>
      <c r="N2042" s="24" t="str">
        <f t="shared" si="1094"/>
        <v/>
      </c>
      <c r="O2042" s="24" t="str">
        <f t="shared" si="1095"/>
        <v xml:space="preserve"> </v>
      </c>
      <c r="P2042" s="24">
        <f t="shared" si="1096"/>
        <v>0</v>
      </c>
      <c r="Q2042" s="25">
        <f t="shared" si="1097"/>
        <v>0</v>
      </c>
      <c r="R2042" s="26">
        <f t="shared" si="1098"/>
        <v>0</v>
      </c>
      <c r="S2042" s="24" t="str">
        <f t="shared" si="1099"/>
        <v/>
      </c>
      <c r="T2042" s="24" t="str">
        <f t="shared" si="1100"/>
        <v/>
      </c>
      <c r="U2042" s="24" t="str">
        <f t="shared" si="1101"/>
        <v/>
      </c>
      <c r="V2042" s="24" t="str">
        <f t="shared" si="1102"/>
        <v/>
      </c>
      <c r="W2042" s="24" t="str">
        <f t="shared" si="1103"/>
        <v/>
      </c>
      <c r="X2042" s="24" t="str">
        <f t="shared" si="1104"/>
        <v/>
      </c>
      <c r="Y2042" s="24" t="str">
        <f t="shared" si="1105"/>
        <v/>
      </c>
      <c r="Z2042" s="24" t="str">
        <f t="shared" si="1106"/>
        <v/>
      </c>
      <c r="AA2042" s="24" t="b">
        <f t="shared" si="1107"/>
        <v>0</v>
      </c>
      <c r="AB2042" s="34" t="str">
        <f t="shared" si="1108"/>
        <v/>
      </c>
      <c r="AC2042" s="34">
        <f t="shared" si="1109"/>
        <v>0</v>
      </c>
      <c r="AD2042" s="34">
        <f t="shared" si="1110"/>
        <v>0</v>
      </c>
      <c r="AE2042" s="34" t="str">
        <f t="shared" si="1111"/>
        <v xml:space="preserve"> 0</v>
      </c>
      <c r="AF2042" s="34">
        <f t="shared" si="1112"/>
        <v>0</v>
      </c>
      <c r="AG2042" s="34">
        <f t="shared" si="1113"/>
        <v>0</v>
      </c>
      <c r="AH2042" s="34" t="str">
        <f t="shared" si="1114"/>
        <v/>
      </c>
      <c r="AI2042" s="172" t="str">
        <f>IF(AJ2042&lt;&gt;"",MAX(AI$3:AI2041)+1,"")</f>
        <v/>
      </c>
      <c r="AJ2042" s="172" t="str">
        <f t="shared" si="1115"/>
        <v/>
      </c>
      <c r="AK2042" s="172" t="str">
        <f t="shared" si="1116"/>
        <v/>
      </c>
      <c r="AL2042" s="172" t="str">
        <f t="shared" si="1117"/>
        <v/>
      </c>
      <c r="AM2042" s="172" t="str">
        <f>IF(AN2042&lt;&gt;"",MAX(AM$3:AM2041)+1,"")</f>
        <v/>
      </c>
      <c r="AN2042" s="172" t="str">
        <f t="shared" si="1118"/>
        <v/>
      </c>
      <c r="AO2042" s="172" t="str">
        <f t="shared" si="1119"/>
        <v/>
      </c>
      <c r="AP2042" s="172" t="str">
        <f t="shared" si="1120"/>
        <v/>
      </c>
      <c r="AQ2042" s="172" t="str">
        <f t="shared" si="1121"/>
        <v/>
      </c>
      <c r="AR2042" s="172" t="str">
        <f>Table1[[#This Row],[Sex ]]&amp;Table1[[#This Row],[Month]]</f>
        <v/>
      </c>
    </row>
    <row r="2043" spans="2:44" x14ac:dyDescent="0.3">
      <c r="B2043" s="14"/>
      <c r="C2043" s="14"/>
      <c r="D2043" s="14"/>
      <c r="E2043" s="14"/>
      <c r="F2043" s="14"/>
      <c r="G2043" s="14"/>
      <c r="H2043" s="14"/>
      <c r="I2043" s="14"/>
      <c r="J2043" s="14"/>
      <c r="K2043" s="14"/>
      <c r="L2043" s="14"/>
      <c r="M2043" s="24" t="str">
        <f t="shared" si="1093"/>
        <v/>
      </c>
      <c r="N2043" s="24" t="str">
        <f t="shared" si="1094"/>
        <v/>
      </c>
      <c r="O2043" s="24" t="str">
        <f t="shared" si="1095"/>
        <v xml:space="preserve"> </v>
      </c>
      <c r="P2043" s="24">
        <f t="shared" si="1096"/>
        <v>0</v>
      </c>
      <c r="Q2043" s="25">
        <f t="shared" si="1097"/>
        <v>0</v>
      </c>
      <c r="R2043" s="26">
        <f t="shared" si="1098"/>
        <v>0</v>
      </c>
      <c r="S2043" s="24" t="str">
        <f t="shared" si="1099"/>
        <v/>
      </c>
      <c r="T2043" s="24" t="str">
        <f t="shared" si="1100"/>
        <v/>
      </c>
      <c r="U2043" s="24" t="str">
        <f t="shared" si="1101"/>
        <v/>
      </c>
      <c r="V2043" s="24" t="str">
        <f t="shared" si="1102"/>
        <v/>
      </c>
      <c r="W2043" s="24" t="str">
        <f t="shared" si="1103"/>
        <v/>
      </c>
      <c r="X2043" s="24" t="str">
        <f t="shared" si="1104"/>
        <v/>
      </c>
      <c r="Y2043" s="24" t="str">
        <f t="shared" si="1105"/>
        <v/>
      </c>
      <c r="Z2043" s="24" t="str">
        <f t="shared" si="1106"/>
        <v/>
      </c>
      <c r="AA2043" s="24" t="b">
        <f t="shared" si="1107"/>
        <v>0</v>
      </c>
      <c r="AB2043" s="34" t="str">
        <f t="shared" si="1108"/>
        <v/>
      </c>
      <c r="AC2043" s="34">
        <f t="shared" si="1109"/>
        <v>0</v>
      </c>
      <c r="AD2043" s="34">
        <f t="shared" si="1110"/>
        <v>0</v>
      </c>
      <c r="AE2043" s="34" t="str">
        <f t="shared" si="1111"/>
        <v xml:space="preserve"> 0</v>
      </c>
      <c r="AF2043" s="34">
        <f t="shared" si="1112"/>
        <v>0</v>
      </c>
      <c r="AG2043" s="34">
        <f t="shared" si="1113"/>
        <v>0</v>
      </c>
      <c r="AH2043" s="34" t="str">
        <f t="shared" si="1114"/>
        <v/>
      </c>
      <c r="AI2043" s="172" t="str">
        <f>IF(AJ2043&lt;&gt;"",MAX(AI$3:AI2042)+1,"")</f>
        <v/>
      </c>
      <c r="AJ2043" s="172" t="str">
        <f t="shared" si="1115"/>
        <v/>
      </c>
      <c r="AK2043" s="172" t="str">
        <f t="shared" si="1116"/>
        <v/>
      </c>
      <c r="AL2043" s="172" t="str">
        <f t="shared" si="1117"/>
        <v/>
      </c>
      <c r="AM2043" s="172" t="str">
        <f>IF(AN2043&lt;&gt;"",MAX(AM$3:AM2042)+1,"")</f>
        <v/>
      </c>
      <c r="AN2043" s="172" t="str">
        <f t="shared" si="1118"/>
        <v/>
      </c>
      <c r="AO2043" s="172" t="str">
        <f t="shared" si="1119"/>
        <v/>
      </c>
      <c r="AP2043" s="172" t="str">
        <f t="shared" si="1120"/>
        <v/>
      </c>
      <c r="AQ2043" s="172" t="str">
        <f t="shared" si="1121"/>
        <v/>
      </c>
      <c r="AR2043" s="172" t="str">
        <f>Table1[[#This Row],[Sex ]]&amp;Table1[[#This Row],[Month]]</f>
        <v/>
      </c>
    </row>
    <row r="2044" spans="2:44" x14ac:dyDescent="0.3">
      <c r="B2044" s="14"/>
      <c r="C2044" s="14"/>
      <c r="D2044" s="14"/>
      <c r="E2044" s="14"/>
      <c r="F2044" s="14"/>
      <c r="G2044" s="14"/>
      <c r="H2044" s="14"/>
      <c r="I2044" s="14"/>
      <c r="J2044" s="14"/>
      <c r="K2044" s="14"/>
      <c r="L2044" s="14"/>
      <c r="M2044" s="24" t="str">
        <f t="shared" si="1093"/>
        <v/>
      </c>
      <c r="N2044" s="24" t="str">
        <f t="shared" si="1094"/>
        <v/>
      </c>
      <c r="O2044" s="24" t="str">
        <f t="shared" si="1095"/>
        <v xml:space="preserve"> </v>
      </c>
      <c r="P2044" s="24">
        <f t="shared" si="1096"/>
        <v>0</v>
      </c>
      <c r="Q2044" s="25">
        <f t="shared" si="1097"/>
        <v>0</v>
      </c>
      <c r="R2044" s="26">
        <f t="shared" si="1098"/>
        <v>0</v>
      </c>
      <c r="S2044" s="24" t="str">
        <f t="shared" si="1099"/>
        <v/>
      </c>
      <c r="T2044" s="24" t="str">
        <f t="shared" si="1100"/>
        <v/>
      </c>
      <c r="U2044" s="24" t="str">
        <f t="shared" si="1101"/>
        <v/>
      </c>
      <c r="V2044" s="24" t="str">
        <f t="shared" si="1102"/>
        <v/>
      </c>
      <c r="W2044" s="24" t="str">
        <f t="shared" si="1103"/>
        <v/>
      </c>
      <c r="X2044" s="24" t="str">
        <f t="shared" si="1104"/>
        <v/>
      </c>
      <c r="Y2044" s="24" t="str">
        <f t="shared" si="1105"/>
        <v/>
      </c>
      <c r="Z2044" s="24" t="str">
        <f t="shared" si="1106"/>
        <v/>
      </c>
      <c r="AA2044" s="24" t="b">
        <f t="shared" si="1107"/>
        <v>0</v>
      </c>
      <c r="AB2044" s="34" t="str">
        <f t="shared" si="1108"/>
        <v/>
      </c>
      <c r="AC2044" s="34">
        <f t="shared" si="1109"/>
        <v>0</v>
      </c>
      <c r="AD2044" s="34">
        <f t="shared" si="1110"/>
        <v>0</v>
      </c>
      <c r="AE2044" s="34" t="str">
        <f t="shared" si="1111"/>
        <v xml:space="preserve"> 0</v>
      </c>
      <c r="AF2044" s="34">
        <f t="shared" si="1112"/>
        <v>0</v>
      </c>
      <c r="AG2044" s="34">
        <f t="shared" si="1113"/>
        <v>0</v>
      </c>
      <c r="AH2044" s="34" t="str">
        <f t="shared" si="1114"/>
        <v/>
      </c>
      <c r="AI2044" s="172" t="str">
        <f>IF(AJ2044&lt;&gt;"",MAX(AI$3:AI2043)+1,"")</f>
        <v/>
      </c>
      <c r="AJ2044" s="172" t="str">
        <f t="shared" si="1115"/>
        <v/>
      </c>
      <c r="AK2044" s="172" t="str">
        <f t="shared" si="1116"/>
        <v/>
      </c>
      <c r="AL2044" s="172" t="str">
        <f t="shared" si="1117"/>
        <v/>
      </c>
      <c r="AM2044" s="172" t="str">
        <f>IF(AN2044&lt;&gt;"",MAX(AM$3:AM2043)+1,"")</f>
        <v/>
      </c>
      <c r="AN2044" s="172" t="str">
        <f t="shared" si="1118"/>
        <v/>
      </c>
      <c r="AO2044" s="172" t="str">
        <f t="shared" si="1119"/>
        <v/>
      </c>
      <c r="AP2044" s="172" t="str">
        <f t="shared" si="1120"/>
        <v/>
      </c>
      <c r="AQ2044" s="172" t="str">
        <f t="shared" si="1121"/>
        <v/>
      </c>
      <c r="AR2044" s="172" t="str">
        <f>Table1[[#This Row],[Sex ]]&amp;Table1[[#This Row],[Month]]</f>
        <v/>
      </c>
    </row>
    <row r="2045" spans="2:44" x14ac:dyDescent="0.3">
      <c r="B2045" s="14"/>
      <c r="C2045" s="14"/>
      <c r="D2045" s="14"/>
      <c r="E2045" s="14"/>
      <c r="F2045" s="14"/>
      <c r="G2045" s="14"/>
      <c r="H2045" s="14"/>
      <c r="I2045" s="14"/>
      <c r="J2045" s="14"/>
      <c r="K2045" s="14"/>
      <c r="L2045" s="14"/>
      <c r="M2045" s="24" t="str">
        <f t="shared" si="1093"/>
        <v/>
      </c>
      <c r="N2045" s="24" t="str">
        <f t="shared" si="1094"/>
        <v/>
      </c>
      <c r="O2045" s="24" t="str">
        <f t="shared" si="1095"/>
        <v xml:space="preserve"> </v>
      </c>
      <c r="P2045" s="24">
        <f t="shared" si="1096"/>
        <v>0</v>
      </c>
      <c r="Q2045" s="25">
        <f t="shared" si="1097"/>
        <v>0</v>
      </c>
      <c r="R2045" s="26">
        <f t="shared" si="1098"/>
        <v>0</v>
      </c>
      <c r="S2045" s="24" t="str">
        <f t="shared" si="1099"/>
        <v/>
      </c>
      <c r="T2045" s="24" t="str">
        <f t="shared" si="1100"/>
        <v/>
      </c>
      <c r="U2045" s="24" t="str">
        <f t="shared" si="1101"/>
        <v/>
      </c>
      <c r="V2045" s="24" t="str">
        <f t="shared" si="1102"/>
        <v/>
      </c>
      <c r="W2045" s="24" t="str">
        <f t="shared" si="1103"/>
        <v/>
      </c>
      <c r="X2045" s="24" t="str">
        <f t="shared" si="1104"/>
        <v/>
      </c>
      <c r="Y2045" s="24" t="str">
        <f t="shared" si="1105"/>
        <v/>
      </c>
      <c r="Z2045" s="24" t="str">
        <f t="shared" si="1106"/>
        <v/>
      </c>
      <c r="AA2045" s="24" t="b">
        <f t="shared" si="1107"/>
        <v>0</v>
      </c>
      <c r="AB2045" s="34" t="str">
        <f t="shared" si="1108"/>
        <v/>
      </c>
      <c r="AC2045" s="34">
        <f t="shared" si="1109"/>
        <v>0</v>
      </c>
      <c r="AD2045" s="34">
        <f t="shared" si="1110"/>
        <v>0</v>
      </c>
      <c r="AE2045" s="34" t="str">
        <f t="shared" si="1111"/>
        <v xml:space="preserve"> 0</v>
      </c>
      <c r="AF2045" s="34">
        <f t="shared" si="1112"/>
        <v>0</v>
      </c>
      <c r="AG2045" s="34">
        <f t="shared" si="1113"/>
        <v>0</v>
      </c>
      <c r="AH2045" s="34" t="str">
        <f t="shared" si="1114"/>
        <v/>
      </c>
      <c r="AI2045" s="172" t="str">
        <f>IF(AJ2045&lt;&gt;"",MAX(AI$3:AI2044)+1,"")</f>
        <v/>
      </c>
      <c r="AJ2045" s="172" t="str">
        <f t="shared" si="1115"/>
        <v/>
      </c>
      <c r="AK2045" s="172" t="str">
        <f t="shared" si="1116"/>
        <v/>
      </c>
      <c r="AL2045" s="172" t="str">
        <f t="shared" si="1117"/>
        <v/>
      </c>
      <c r="AM2045" s="172" t="str">
        <f>IF(AN2045&lt;&gt;"",MAX(AM$3:AM2044)+1,"")</f>
        <v/>
      </c>
      <c r="AN2045" s="172" t="str">
        <f t="shared" si="1118"/>
        <v/>
      </c>
      <c r="AO2045" s="172" t="str">
        <f t="shared" si="1119"/>
        <v/>
      </c>
      <c r="AP2045" s="172" t="str">
        <f t="shared" si="1120"/>
        <v/>
      </c>
      <c r="AQ2045" s="172" t="str">
        <f t="shared" si="1121"/>
        <v/>
      </c>
      <c r="AR2045" s="172" t="str">
        <f>Table1[[#This Row],[Sex ]]&amp;Table1[[#This Row],[Month]]</f>
        <v/>
      </c>
    </row>
    <row r="2046" spans="2:44" x14ac:dyDescent="0.3">
      <c r="B2046" s="14"/>
      <c r="C2046" s="14"/>
      <c r="D2046" s="14"/>
      <c r="E2046" s="14"/>
      <c r="F2046" s="14"/>
      <c r="G2046" s="14"/>
      <c r="H2046" s="14"/>
      <c r="I2046" s="14"/>
      <c r="J2046" s="14"/>
      <c r="K2046" s="14"/>
      <c r="L2046" s="14"/>
      <c r="M2046" s="24" t="str">
        <f t="shared" si="1093"/>
        <v/>
      </c>
      <c r="N2046" s="24" t="str">
        <f t="shared" si="1094"/>
        <v/>
      </c>
      <c r="O2046" s="24" t="str">
        <f t="shared" si="1095"/>
        <v xml:space="preserve"> </v>
      </c>
      <c r="P2046" s="24">
        <f t="shared" si="1096"/>
        <v>0</v>
      </c>
      <c r="Q2046" s="25">
        <f t="shared" si="1097"/>
        <v>0</v>
      </c>
      <c r="R2046" s="26">
        <f t="shared" si="1098"/>
        <v>0</v>
      </c>
      <c r="S2046" s="24" t="str">
        <f t="shared" si="1099"/>
        <v/>
      </c>
      <c r="T2046" s="24" t="str">
        <f t="shared" si="1100"/>
        <v/>
      </c>
      <c r="U2046" s="24" t="str">
        <f t="shared" si="1101"/>
        <v/>
      </c>
      <c r="V2046" s="24" t="str">
        <f t="shared" si="1102"/>
        <v/>
      </c>
      <c r="W2046" s="24" t="str">
        <f t="shared" si="1103"/>
        <v/>
      </c>
      <c r="X2046" s="24" t="str">
        <f t="shared" si="1104"/>
        <v/>
      </c>
      <c r="Y2046" s="24" t="str">
        <f t="shared" si="1105"/>
        <v/>
      </c>
      <c r="Z2046" s="24" t="str">
        <f t="shared" si="1106"/>
        <v/>
      </c>
      <c r="AA2046" s="24" t="b">
        <f t="shared" si="1107"/>
        <v>0</v>
      </c>
      <c r="AB2046" s="34" t="str">
        <f t="shared" si="1108"/>
        <v/>
      </c>
      <c r="AC2046" s="34">
        <f t="shared" si="1109"/>
        <v>0</v>
      </c>
      <c r="AD2046" s="34">
        <f t="shared" si="1110"/>
        <v>0</v>
      </c>
      <c r="AE2046" s="34" t="str">
        <f t="shared" si="1111"/>
        <v xml:space="preserve"> 0</v>
      </c>
      <c r="AF2046" s="34">
        <f t="shared" si="1112"/>
        <v>0</v>
      </c>
      <c r="AG2046" s="34">
        <f t="shared" si="1113"/>
        <v>0</v>
      </c>
      <c r="AH2046" s="34" t="str">
        <f t="shared" si="1114"/>
        <v/>
      </c>
      <c r="AI2046" s="172" t="str">
        <f>IF(AJ2046&lt;&gt;"",MAX(AI$3:AI2045)+1,"")</f>
        <v/>
      </c>
      <c r="AJ2046" s="172" t="str">
        <f t="shared" si="1115"/>
        <v/>
      </c>
      <c r="AK2046" s="172" t="str">
        <f t="shared" si="1116"/>
        <v/>
      </c>
      <c r="AL2046" s="172" t="str">
        <f t="shared" si="1117"/>
        <v/>
      </c>
      <c r="AM2046" s="172" t="str">
        <f>IF(AN2046&lt;&gt;"",MAX(AM$3:AM2045)+1,"")</f>
        <v/>
      </c>
      <c r="AN2046" s="172" t="str">
        <f t="shared" si="1118"/>
        <v/>
      </c>
      <c r="AO2046" s="172" t="str">
        <f t="shared" si="1119"/>
        <v/>
      </c>
      <c r="AP2046" s="172" t="str">
        <f t="shared" si="1120"/>
        <v/>
      </c>
      <c r="AQ2046" s="172" t="str">
        <f t="shared" si="1121"/>
        <v/>
      </c>
      <c r="AR2046" s="172" t="str">
        <f>Table1[[#This Row],[Sex ]]&amp;Table1[[#This Row],[Month]]</f>
        <v/>
      </c>
    </row>
    <row r="2047" spans="2:44" x14ac:dyDescent="0.3">
      <c r="B2047" s="14"/>
      <c r="C2047" s="14"/>
      <c r="D2047" s="14"/>
      <c r="E2047" s="14"/>
      <c r="F2047" s="14"/>
      <c r="G2047" s="14"/>
      <c r="H2047" s="14"/>
      <c r="I2047" s="14"/>
      <c r="J2047" s="14"/>
      <c r="K2047" s="14"/>
      <c r="L2047" s="14"/>
      <c r="M2047" s="24" t="str">
        <f t="shared" si="1093"/>
        <v/>
      </c>
      <c r="N2047" s="24" t="str">
        <f t="shared" si="1094"/>
        <v/>
      </c>
      <c r="O2047" s="24" t="str">
        <f t="shared" si="1095"/>
        <v xml:space="preserve"> </v>
      </c>
      <c r="P2047" s="24">
        <f t="shared" si="1096"/>
        <v>0</v>
      </c>
      <c r="Q2047" s="25">
        <f t="shared" si="1097"/>
        <v>0</v>
      </c>
      <c r="R2047" s="26">
        <f t="shared" si="1098"/>
        <v>0</v>
      </c>
      <c r="S2047" s="24" t="str">
        <f t="shared" si="1099"/>
        <v/>
      </c>
      <c r="T2047" s="24" t="str">
        <f t="shared" si="1100"/>
        <v/>
      </c>
      <c r="U2047" s="24" t="str">
        <f t="shared" si="1101"/>
        <v/>
      </c>
      <c r="V2047" s="24" t="str">
        <f t="shared" si="1102"/>
        <v/>
      </c>
      <c r="W2047" s="24" t="str">
        <f t="shared" si="1103"/>
        <v/>
      </c>
      <c r="X2047" s="24" t="str">
        <f t="shared" si="1104"/>
        <v/>
      </c>
      <c r="Y2047" s="24" t="str">
        <f t="shared" si="1105"/>
        <v/>
      </c>
      <c r="Z2047" s="24" t="str">
        <f t="shared" si="1106"/>
        <v/>
      </c>
      <c r="AA2047" s="24" t="b">
        <f t="shared" si="1107"/>
        <v>0</v>
      </c>
      <c r="AB2047" s="34" t="str">
        <f t="shared" si="1108"/>
        <v/>
      </c>
      <c r="AC2047" s="34">
        <f t="shared" si="1109"/>
        <v>0</v>
      </c>
      <c r="AD2047" s="34">
        <f t="shared" si="1110"/>
        <v>0</v>
      </c>
      <c r="AE2047" s="34" t="str">
        <f t="shared" si="1111"/>
        <v xml:space="preserve"> 0</v>
      </c>
      <c r="AF2047" s="34">
        <f t="shared" si="1112"/>
        <v>0</v>
      </c>
      <c r="AG2047" s="34">
        <f t="shared" si="1113"/>
        <v>0</v>
      </c>
      <c r="AH2047" s="34" t="str">
        <f t="shared" si="1114"/>
        <v/>
      </c>
      <c r="AI2047" s="172" t="str">
        <f>IF(AJ2047&lt;&gt;"",MAX(AI$3:AI2046)+1,"")</f>
        <v/>
      </c>
      <c r="AJ2047" s="172" t="str">
        <f t="shared" si="1115"/>
        <v/>
      </c>
      <c r="AK2047" s="172" t="str">
        <f t="shared" si="1116"/>
        <v/>
      </c>
      <c r="AL2047" s="172" t="str">
        <f t="shared" si="1117"/>
        <v/>
      </c>
      <c r="AM2047" s="172" t="str">
        <f>IF(AN2047&lt;&gt;"",MAX(AM$3:AM2046)+1,"")</f>
        <v/>
      </c>
      <c r="AN2047" s="172" t="str">
        <f t="shared" si="1118"/>
        <v/>
      </c>
      <c r="AO2047" s="172" t="str">
        <f t="shared" si="1119"/>
        <v/>
      </c>
      <c r="AP2047" s="172" t="str">
        <f t="shared" si="1120"/>
        <v/>
      </c>
      <c r="AQ2047" s="172" t="str">
        <f t="shared" si="1121"/>
        <v/>
      </c>
      <c r="AR2047" s="172" t="str">
        <f>Table1[[#This Row],[Sex ]]&amp;Table1[[#This Row],[Month]]</f>
        <v/>
      </c>
    </row>
    <row r="2048" spans="2:44" x14ac:dyDescent="0.3">
      <c r="B2048" s="14"/>
      <c r="C2048" s="14"/>
      <c r="D2048" s="14"/>
      <c r="E2048" s="14"/>
      <c r="F2048" s="14"/>
      <c r="G2048" s="14"/>
      <c r="H2048" s="14"/>
      <c r="I2048" s="14"/>
      <c r="J2048" s="14"/>
      <c r="K2048" s="14"/>
      <c r="L2048" s="14"/>
      <c r="M2048" s="24" t="str">
        <f t="shared" si="1093"/>
        <v/>
      </c>
      <c r="N2048" s="24" t="str">
        <f t="shared" si="1094"/>
        <v/>
      </c>
      <c r="O2048" s="24" t="str">
        <f t="shared" si="1095"/>
        <v xml:space="preserve"> </v>
      </c>
      <c r="P2048" s="24">
        <f t="shared" si="1096"/>
        <v>0</v>
      </c>
      <c r="Q2048" s="25">
        <f t="shared" si="1097"/>
        <v>0</v>
      </c>
      <c r="R2048" s="26">
        <f t="shared" si="1098"/>
        <v>0</v>
      </c>
      <c r="S2048" s="24" t="str">
        <f t="shared" si="1099"/>
        <v/>
      </c>
      <c r="T2048" s="24" t="str">
        <f t="shared" si="1100"/>
        <v/>
      </c>
      <c r="U2048" s="24" t="str">
        <f t="shared" si="1101"/>
        <v/>
      </c>
      <c r="V2048" s="24" t="str">
        <f t="shared" si="1102"/>
        <v/>
      </c>
      <c r="W2048" s="24" t="str">
        <f t="shared" si="1103"/>
        <v/>
      </c>
      <c r="X2048" s="24" t="str">
        <f t="shared" si="1104"/>
        <v/>
      </c>
      <c r="Y2048" s="24" t="str">
        <f t="shared" si="1105"/>
        <v/>
      </c>
      <c r="Z2048" s="24" t="str">
        <f t="shared" si="1106"/>
        <v/>
      </c>
      <c r="AA2048" s="24" t="b">
        <f t="shared" si="1107"/>
        <v>0</v>
      </c>
      <c r="AB2048" s="34" t="str">
        <f t="shared" si="1108"/>
        <v/>
      </c>
      <c r="AC2048" s="34">
        <f t="shared" si="1109"/>
        <v>0</v>
      </c>
      <c r="AD2048" s="34">
        <f t="shared" si="1110"/>
        <v>0</v>
      </c>
      <c r="AE2048" s="34" t="str">
        <f t="shared" si="1111"/>
        <v xml:space="preserve"> 0</v>
      </c>
      <c r="AF2048" s="34">
        <f t="shared" si="1112"/>
        <v>0</v>
      </c>
      <c r="AG2048" s="34">
        <f t="shared" si="1113"/>
        <v>0</v>
      </c>
      <c r="AH2048" s="34" t="str">
        <f t="shared" si="1114"/>
        <v/>
      </c>
      <c r="AI2048" s="172" t="str">
        <f>IF(AJ2048&lt;&gt;"",MAX(AI$3:AI2047)+1,"")</f>
        <v/>
      </c>
      <c r="AJ2048" s="172" t="str">
        <f t="shared" si="1115"/>
        <v/>
      </c>
      <c r="AK2048" s="172" t="str">
        <f t="shared" si="1116"/>
        <v/>
      </c>
      <c r="AL2048" s="172" t="str">
        <f t="shared" si="1117"/>
        <v/>
      </c>
      <c r="AM2048" s="172" t="str">
        <f>IF(AN2048&lt;&gt;"",MAX(AM$3:AM2047)+1,"")</f>
        <v/>
      </c>
      <c r="AN2048" s="172" t="str">
        <f t="shared" si="1118"/>
        <v/>
      </c>
      <c r="AO2048" s="172" t="str">
        <f t="shared" si="1119"/>
        <v/>
      </c>
      <c r="AP2048" s="172" t="str">
        <f t="shared" si="1120"/>
        <v/>
      </c>
      <c r="AQ2048" s="172" t="str">
        <f t="shared" si="1121"/>
        <v/>
      </c>
      <c r="AR2048" s="172" t="str">
        <f>Table1[[#This Row],[Sex ]]&amp;Table1[[#This Row],[Month]]</f>
        <v/>
      </c>
    </row>
    <row r="2049" spans="2:44" x14ac:dyDescent="0.3">
      <c r="B2049" s="14"/>
      <c r="C2049" s="14"/>
      <c r="D2049" s="14"/>
      <c r="E2049" s="14"/>
      <c r="F2049" s="14"/>
      <c r="G2049" s="14"/>
      <c r="H2049" s="14"/>
      <c r="I2049" s="14"/>
      <c r="J2049" s="14"/>
      <c r="K2049" s="14"/>
      <c r="L2049" s="14"/>
      <c r="M2049" s="24" t="str">
        <f t="shared" si="1093"/>
        <v/>
      </c>
      <c r="N2049" s="24" t="str">
        <f t="shared" si="1094"/>
        <v/>
      </c>
      <c r="O2049" s="24" t="str">
        <f t="shared" si="1095"/>
        <v xml:space="preserve"> </v>
      </c>
      <c r="P2049" s="24">
        <f t="shared" si="1096"/>
        <v>0</v>
      </c>
      <c r="Q2049" s="25">
        <f t="shared" si="1097"/>
        <v>0</v>
      </c>
      <c r="R2049" s="26">
        <f t="shared" si="1098"/>
        <v>0</v>
      </c>
      <c r="S2049" s="24" t="str">
        <f t="shared" si="1099"/>
        <v/>
      </c>
      <c r="T2049" s="24" t="str">
        <f t="shared" si="1100"/>
        <v/>
      </c>
      <c r="U2049" s="24" t="str">
        <f t="shared" si="1101"/>
        <v/>
      </c>
      <c r="V2049" s="24" t="str">
        <f t="shared" si="1102"/>
        <v/>
      </c>
      <c r="W2049" s="24" t="str">
        <f t="shared" si="1103"/>
        <v/>
      </c>
      <c r="X2049" s="24" t="str">
        <f t="shared" si="1104"/>
        <v/>
      </c>
      <c r="Y2049" s="24" t="str">
        <f t="shared" si="1105"/>
        <v/>
      </c>
      <c r="Z2049" s="24" t="str">
        <f t="shared" si="1106"/>
        <v/>
      </c>
      <c r="AA2049" s="24" t="b">
        <f t="shared" si="1107"/>
        <v>0</v>
      </c>
      <c r="AB2049" s="34" t="str">
        <f t="shared" si="1108"/>
        <v/>
      </c>
      <c r="AC2049" s="34">
        <f t="shared" si="1109"/>
        <v>0</v>
      </c>
      <c r="AD2049" s="34">
        <f t="shared" si="1110"/>
        <v>0</v>
      </c>
      <c r="AE2049" s="34" t="str">
        <f t="shared" si="1111"/>
        <v xml:space="preserve"> 0</v>
      </c>
      <c r="AF2049" s="34">
        <f t="shared" si="1112"/>
        <v>0</v>
      </c>
      <c r="AG2049" s="34">
        <f t="shared" si="1113"/>
        <v>0</v>
      </c>
      <c r="AH2049" s="34" t="str">
        <f t="shared" si="1114"/>
        <v/>
      </c>
      <c r="AI2049" s="172" t="str">
        <f>IF(AJ2049&lt;&gt;"",MAX(AI$3:AI2048)+1,"")</f>
        <v/>
      </c>
      <c r="AJ2049" s="172" t="str">
        <f t="shared" si="1115"/>
        <v/>
      </c>
      <c r="AK2049" s="172" t="str">
        <f t="shared" si="1116"/>
        <v/>
      </c>
      <c r="AL2049" s="172" t="str">
        <f t="shared" si="1117"/>
        <v/>
      </c>
      <c r="AM2049" s="172" t="str">
        <f>IF(AN2049&lt;&gt;"",MAX(AM$3:AM2048)+1,"")</f>
        <v/>
      </c>
      <c r="AN2049" s="172" t="str">
        <f t="shared" si="1118"/>
        <v/>
      </c>
      <c r="AO2049" s="172" t="str">
        <f t="shared" si="1119"/>
        <v/>
      </c>
      <c r="AP2049" s="172" t="str">
        <f t="shared" si="1120"/>
        <v/>
      </c>
      <c r="AQ2049" s="172" t="str">
        <f t="shared" si="1121"/>
        <v/>
      </c>
      <c r="AR2049" s="172" t="str">
        <f>Table1[[#This Row],[Sex ]]&amp;Table1[[#This Row],[Month]]</f>
        <v/>
      </c>
    </row>
    <row r="2050" spans="2:44" x14ac:dyDescent="0.3">
      <c r="B2050" s="14"/>
      <c r="C2050" s="14"/>
      <c r="D2050" s="14"/>
      <c r="E2050" s="14"/>
      <c r="F2050" s="14"/>
      <c r="G2050" s="14"/>
      <c r="H2050" s="14"/>
      <c r="I2050" s="14"/>
      <c r="J2050" s="14"/>
      <c r="K2050" s="14"/>
      <c r="L2050" s="14"/>
      <c r="M2050" s="24" t="str">
        <f t="shared" si="1093"/>
        <v/>
      </c>
      <c r="N2050" s="24" t="str">
        <f t="shared" si="1094"/>
        <v/>
      </c>
      <c r="O2050" s="24" t="str">
        <f t="shared" si="1095"/>
        <v xml:space="preserve"> </v>
      </c>
      <c r="P2050" s="24">
        <f t="shared" si="1096"/>
        <v>0</v>
      </c>
      <c r="Q2050" s="25">
        <f t="shared" si="1097"/>
        <v>0</v>
      </c>
      <c r="R2050" s="26">
        <f t="shared" si="1098"/>
        <v>0</v>
      </c>
      <c r="S2050" s="24" t="str">
        <f t="shared" si="1099"/>
        <v/>
      </c>
      <c r="T2050" s="24" t="str">
        <f t="shared" si="1100"/>
        <v/>
      </c>
      <c r="U2050" s="24" t="str">
        <f t="shared" si="1101"/>
        <v/>
      </c>
      <c r="V2050" s="24" t="str">
        <f t="shared" si="1102"/>
        <v/>
      </c>
      <c r="W2050" s="24" t="str">
        <f t="shared" si="1103"/>
        <v/>
      </c>
      <c r="X2050" s="24" t="str">
        <f t="shared" si="1104"/>
        <v/>
      </c>
      <c r="Y2050" s="24" t="str">
        <f t="shared" si="1105"/>
        <v/>
      </c>
      <c r="Z2050" s="24" t="str">
        <f t="shared" si="1106"/>
        <v/>
      </c>
      <c r="AA2050" s="24" t="b">
        <f t="shared" si="1107"/>
        <v>0</v>
      </c>
      <c r="AB2050" s="34" t="str">
        <f t="shared" si="1108"/>
        <v/>
      </c>
      <c r="AC2050" s="34">
        <f t="shared" si="1109"/>
        <v>0</v>
      </c>
      <c r="AD2050" s="34">
        <f t="shared" si="1110"/>
        <v>0</v>
      </c>
      <c r="AE2050" s="34" t="str">
        <f t="shared" si="1111"/>
        <v xml:space="preserve"> 0</v>
      </c>
      <c r="AF2050" s="34">
        <f t="shared" si="1112"/>
        <v>0</v>
      </c>
      <c r="AG2050" s="34">
        <f t="shared" si="1113"/>
        <v>0</v>
      </c>
      <c r="AH2050" s="34" t="str">
        <f t="shared" si="1114"/>
        <v/>
      </c>
      <c r="AI2050" s="172" t="str">
        <f>IF(AJ2050&lt;&gt;"",MAX(AI$3:AI2049)+1,"")</f>
        <v/>
      </c>
      <c r="AJ2050" s="172" t="str">
        <f t="shared" si="1115"/>
        <v/>
      </c>
      <c r="AK2050" s="172" t="str">
        <f t="shared" si="1116"/>
        <v/>
      </c>
      <c r="AL2050" s="172" t="str">
        <f t="shared" si="1117"/>
        <v/>
      </c>
      <c r="AM2050" s="172" t="str">
        <f>IF(AN2050&lt;&gt;"",MAX(AM$3:AM2049)+1,"")</f>
        <v/>
      </c>
      <c r="AN2050" s="172" t="str">
        <f t="shared" si="1118"/>
        <v/>
      </c>
      <c r="AO2050" s="172" t="str">
        <f t="shared" si="1119"/>
        <v/>
      </c>
      <c r="AP2050" s="172" t="str">
        <f t="shared" si="1120"/>
        <v/>
      </c>
      <c r="AQ2050" s="172" t="str">
        <f t="shared" si="1121"/>
        <v/>
      </c>
      <c r="AR2050" s="172" t="str">
        <f>Table1[[#This Row],[Sex ]]&amp;Table1[[#This Row],[Month]]</f>
        <v/>
      </c>
    </row>
    <row r="2051" spans="2:44" x14ac:dyDescent="0.3">
      <c r="B2051" s="14"/>
      <c r="C2051" s="14"/>
      <c r="D2051" s="14"/>
      <c r="E2051" s="14"/>
      <c r="F2051" s="14"/>
      <c r="G2051" s="14"/>
      <c r="H2051" s="14"/>
      <c r="I2051" s="14"/>
      <c r="J2051" s="14"/>
      <c r="K2051" s="14"/>
      <c r="L2051" s="14"/>
      <c r="M2051" s="24" t="str">
        <f t="shared" si="1093"/>
        <v/>
      </c>
      <c r="N2051" s="24" t="str">
        <f t="shared" si="1094"/>
        <v/>
      </c>
      <c r="O2051" s="24" t="str">
        <f t="shared" si="1095"/>
        <v xml:space="preserve"> </v>
      </c>
      <c r="P2051" s="24">
        <f t="shared" si="1096"/>
        <v>0</v>
      </c>
      <c r="Q2051" s="25">
        <f t="shared" si="1097"/>
        <v>0</v>
      </c>
      <c r="R2051" s="26">
        <f t="shared" si="1098"/>
        <v>0</v>
      </c>
      <c r="S2051" s="24" t="str">
        <f t="shared" si="1099"/>
        <v/>
      </c>
      <c r="T2051" s="24" t="str">
        <f t="shared" si="1100"/>
        <v/>
      </c>
      <c r="U2051" s="24" t="str">
        <f t="shared" si="1101"/>
        <v/>
      </c>
      <c r="V2051" s="24" t="str">
        <f t="shared" si="1102"/>
        <v/>
      </c>
      <c r="W2051" s="24" t="str">
        <f t="shared" si="1103"/>
        <v/>
      </c>
      <c r="X2051" s="24" t="str">
        <f t="shared" si="1104"/>
        <v/>
      </c>
      <c r="Y2051" s="24" t="str">
        <f t="shared" si="1105"/>
        <v/>
      </c>
      <c r="Z2051" s="24" t="str">
        <f t="shared" si="1106"/>
        <v/>
      </c>
      <c r="AA2051" s="24" t="b">
        <f t="shared" si="1107"/>
        <v>0</v>
      </c>
      <c r="AB2051" s="34" t="str">
        <f t="shared" si="1108"/>
        <v/>
      </c>
      <c r="AC2051" s="34">
        <f t="shared" si="1109"/>
        <v>0</v>
      </c>
      <c r="AD2051" s="34">
        <f t="shared" si="1110"/>
        <v>0</v>
      </c>
      <c r="AE2051" s="34" t="str">
        <f t="shared" si="1111"/>
        <v xml:space="preserve"> 0</v>
      </c>
      <c r="AF2051" s="34">
        <f t="shared" si="1112"/>
        <v>0</v>
      </c>
      <c r="AG2051" s="34">
        <f t="shared" si="1113"/>
        <v>0</v>
      </c>
      <c r="AH2051" s="34" t="str">
        <f t="shared" si="1114"/>
        <v/>
      </c>
      <c r="AI2051" s="172" t="str">
        <f>IF(AJ2051&lt;&gt;"",MAX(AI$3:AI2050)+1,"")</f>
        <v/>
      </c>
      <c r="AJ2051" s="172" t="str">
        <f t="shared" si="1115"/>
        <v/>
      </c>
      <c r="AK2051" s="172" t="str">
        <f t="shared" si="1116"/>
        <v/>
      </c>
      <c r="AL2051" s="172" t="str">
        <f t="shared" si="1117"/>
        <v/>
      </c>
      <c r="AM2051" s="172" t="str">
        <f>IF(AN2051&lt;&gt;"",MAX(AM$3:AM2050)+1,"")</f>
        <v/>
      </c>
      <c r="AN2051" s="172" t="str">
        <f t="shared" si="1118"/>
        <v/>
      </c>
      <c r="AO2051" s="172" t="str">
        <f t="shared" si="1119"/>
        <v/>
      </c>
      <c r="AP2051" s="172" t="str">
        <f t="shared" si="1120"/>
        <v/>
      </c>
      <c r="AQ2051" s="172" t="str">
        <f t="shared" si="1121"/>
        <v/>
      </c>
      <c r="AR2051" s="172" t="str">
        <f>Table1[[#This Row],[Sex ]]&amp;Table1[[#This Row],[Month]]</f>
        <v/>
      </c>
    </row>
    <row r="2052" spans="2:44" x14ac:dyDescent="0.3">
      <c r="B2052" s="14"/>
      <c r="C2052" s="14"/>
      <c r="D2052" s="14"/>
      <c r="E2052" s="14"/>
      <c r="F2052" s="14"/>
      <c r="G2052" s="14"/>
      <c r="H2052" s="14"/>
      <c r="I2052" s="14"/>
      <c r="J2052" s="14"/>
      <c r="K2052" s="14"/>
      <c r="L2052" s="14"/>
      <c r="M2052" s="24" t="str">
        <f t="shared" si="1093"/>
        <v/>
      </c>
      <c r="N2052" s="24" t="str">
        <f t="shared" si="1094"/>
        <v/>
      </c>
      <c r="O2052" s="24" t="str">
        <f t="shared" si="1095"/>
        <v xml:space="preserve"> </v>
      </c>
      <c r="P2052" s="24">
        <f t="shared" si="1096"/>
        <v>0</v>
      </c>
      <c r="Q2052" s="25">
        <f t="shared" si="1097"/>
        <v>0</v>
      </c>
      <c r="R2052" s="26">
        <f t="shared" si="1098"/>
        <v>0</v>
      </c>
      <c r="S2052" s="24" t="str">
        <f t="shared" si="1099"/>
        <v/>
      </c>
      <c r="T2052" s="24" t="str">
        <f t="shared" si="1100"/>
        <v/>
      </c>
      <c r="U2052" s="24" t="str">
        <f t="shared" si="1101"/>
        <v/>
      </c>
      <c r="V2052" s="24" t="str">
        <f t="shared" si="1102"/>
        <v/>
      </c>
      <c r="W2052" s="24" t="str">
        <f t="shared" si="1103"/>
        <v/>
      </c>
      <c r="X2052" s="24" t="str">
        <f t="shared" si="1104"/>
        <v/>
      </c>
      <c r="Y2052" s="24" t="str">
        <f t="shared" si="1105"/>
        <v/>
      </c>
      <c r="Z2052" s="24" t="str">
        <f t="shared" si="1106"/>
        <v/>
      </c>
      <c r="AA2052" s="24" t="b">
        <f t="shared" si="1107"/>
        <v>0</v>
      </c>
      <c r="AB2052" s="34" t="str">
        <f t="shared" si="1108"/>
        <v/>
      </c>
      <c r="AC2052" s="34">
        <f t="shared" si="1109"/>
        <v>0</v>
      </c>
      <c r="AD2052" s="34">
        <f t="shared" si="1110"/>
        <v>0</v>
      </c>
      <c r="AE2052" s="34" t="str">
        <f t="shared" si="1111"/>
        <v xml:space="preserve"> 0</v>
      </c>
      <c r="AF2052" s="34">
        <f t="shared" si="1112"/>
        <v>0</v>
      </c>
      <c r="AG2052" s="34">
        <f t="shared" si="1113"/>
        <v>0</v>
      </c>
      <c r="AH2052" s="34" t="str">
        <f t="shared" si="1114"/>
        <v/>
      </c>
      <c r="AI2052" s="172" t="str">
        <f>IF(AJ2052&lt;&gt;"",MAX(AI$3:AI2051)+1,"")</f>
        <v/>
      </c>
      <c r="AJ2052" s="172" t="str">
        <f t="shared" si="1115"/>
        <v/>
      </c>
      <c r="AK2052" s="172" t="str">
        <f t="shared" si="1116"/>
        <v/>
      </c>
      <c r="AL2052" s="172" t="str">
        <f t="shared" si="1117"/>
        <v/>
      </c>
      <c r="AM2052" s="172" t="str">
        <f>IF(AN2052&lt;&gt;"",MAX(AM$3:AM2051)+1,"")</f>
        <v/>
      </c>
      <c r="AN2052" s="172" t="str">
        <f t="shared" si="1118"/>
        <v/>
      </c>
      <c r="AO2052" s="172" t="str">
        <f t="shared" si="1119"/>
        <v/>
      </c>
      <c r="AP2052" s="172" t="str">
        <f t="shared" si="1120"/>
        <v/>
      </c>
      <c r="AQ2052" s="172" t="str">
        <f t="shared" si="1121"/>
        <v/>
      </c>
      <c r="AR2052" s="172" t="str">
        <f>Table1[[#This Row],[Sex ]]&amp;Table1[[#This Row],[Month]]</f>
        <v/>
      </c>
    </row>
    <row r="2053" spans="2:44" x14ac:dyDescent="0.3">
      <c r="B2053" s="14"/>
      <c r="C2053" s="14"/>
      <c r="D2053" s="14"/>
      <c r="E2053" s="14"/>
      <c r="F2053" s="14"/>
      <c r="G2053" s="14"/>
      <c r="H2053" s="14"/>
      <c r="I2053" s="14"/>
      <c r="J2053" s="14"/>
      <c r="K2053" s="14"/>
      <c r="L2053" s="14"/>
      <c r="M2053" s="24" t="str">
        <f t="shared" si="1093"/>
        <v/>
      </c>
      <c r="N2053" s="24" t="str">
        <f t="shared" si="1094"/>
        <v/>
      </c>
      <c r="O2053" s="24" t="str">
        <f t="shared" si="1095"/>
        <v xml:space="preserve"> </v>
      </c>
      <c r="P2053" s="24">
        <f t="shared" si="1096"/>
        <v>0</v>
      </c>
      <c r="Q2053" s="25">
        <f t="shared" si="1097"/>
        <v>0</v>
      </c>
      <c r="R2053" s="26">
        <f t="shared" si="1098"/>
        <v>0</v>
      </c>
      <c r="S2053" s="24" t="str">
        <f t="shared" si="1099"/>
        <v/>
      </c>
      <c r="T2053" s="24" t="str">
        <f t="shared" si="1100"/>
        <v/>
      </c>
      <c r="U2053" s="24" t="str">
        <f t="shared" si="1101"/>
        <v/>
      </c>
      <c r="V2053" s="24" t="str">
        <f t="shared" si="1102"/>
        <v/>
      </c>
      <c r="W2053" s="24" t="str">
        <f t="shared" si="1103"/>
        <v/>
      </c>
      <c r="X2053" s="24" t="str">
        <f t="shared" si="1104"/>
        <v/>
      </c>
      <c r="Y2053" s="24" t="str">
        <f t="shared" si="1105"/>
        <v/>
      </c>
      <c r="Z2053" s="24" t="str">
        <f t="shared" si="1106"/>
        <v/>
      </c>
      <c r="AA2053" s="24" t="b">
        <f t="shared" si="1107"/>
        <v>0</v>
      </c>
      <c r="AB2053" s="34" t="str">
        <f t="shared" si="1108"/>
        <v/>
      </c>
      <c r="AC2053" s="34">
        <f t="shared" si="1109"/>
        <v>0</v>
      </c>
      <c r="AD2053" s="34">
        <f t="shared" si="1110"/>
        <v>0</v>
      </c>
      <c r="AE2053" s="34" t="str">
        <f t="shared" si="1111"/>
        <v xml:space="preserve"> 0</v>
      </c>
      <c r="AF2053" s="34">
        <f t="shared" si="1112"/>
        <v>0</v>
      </c>
      <c r="AG2053" s="34">
        <f t="shared" si="1113"/>
        <v>0</v>
      </c>
      <c r="AH2053" s="34" t="str">
        <f t="shared" si="1114"/>
        <v/>
      </c>
      <c r="AI2053" s="172" t="str">
        <f>IF(AJ2053&lt;&gt;"",MAX(AI$3:AI2052)+1,"")</f>
        <v/>
      </c>
      <c r="AJ2053" s="172" t="str">
        <f t="shared" si="1115"/>
        <v/>
      </c>
      <c r="AK2053" s="172" t="str">
        <f t="shared" si="1116"/>
        <v/>
      </c>
      <c r="AL2053" s="172" t="str">
        <f t="shared" si="1117"/>
        <v/>
      </c>
      <c r="AM2053" s="172" t="str">
        <f>IF(AN2053&lt;&gt;"",MAX(AM$3:AM2052)+1,"")</f>
        <v/>
      </c>
      <c r="AN2053" s="172" t="str">
        <f t="shared" si="1118"/>
        <v/>
      </c>
      <c r="AO2053" s="172" t="str">
        <f t="shared" si="1119"/>
        <v/>
      </c>
      <c r="AP2053" s="172" t="str">
        <f t="shared" si="1120"/>
        <v/>
      </c>
      <c r="AQ2053" s="172" t="str">
        <f t="shared" si="1121"/>
        <v/>
      </c>
      <c r="AR2053" s="172" t="str">
        <f>Table1[[#This Row],[Sex ]]&amp;Table1[[#This Row],[Month]]</f>
        <v/>
      </c>
    </row>
    <row r="2054" spans="2:44" x14ac:dyDescent="0.3">
      <c r="B2054" s="14"/>
      <c r="C2054" s="14"/>
      <c r="D2054" s="14"/>
      <c r="E2054" s="14"/>
      <c r="F2054" s="14"/>
      <c r="G2054" s="14"/>
      <c r="H2054" s="14"/>
      <c r="I2054" s="14"/>
      <c r="J2054" s="14"/>
      <c r="K2054" s="14"/>
      <c r="L2054" s="14"/>
      <c r="M2054" s="24" t="str">
        <f t="shared" si="1093"/>
        <v/>
      </c>
      <c r="N2054" s="24" t="str">
        <f t="shared" si="1094"/>
        <v/>
      </c>
      <c r="O2054" s="24" t="str">
        <f t="shared" si="1095"/>
        <v xml:space="preserve"> </v>
      </c>
      <c r="P2054" s="24">
        <f t="shared" si="1096"/>
        <v>0</v>
      </c>
      <c r="Q2054" s="25">
        <f t="shared" si="1097"/>
        <v>0</v>
      </c>
      <c r="R2054" s="26">
        <f t="shared" si="1098"/>
        <v>0</v>
      </c>
      <c r="S2054" s="24" t="str">
        <f t="shared" si="1099"/>
        <v/>
      </c>
      <c r="T2054" s="24" t="str">
        <f t="shared" si="1100"/>
        <v/>
      </c>
      <c r="U2054" s="24" t="str">
        <f t="shared" si="1101"/>
        <v/>
      </c>
      <c r="V2054" s="24" t="str">
        <f t="shared" si="1102"/>
        <v/>
      </c>
      <c r="W2054" s="24" t="str">
        <f t="shared" si="1103"/>
        <v/>
      </c>
      <c r="X2054" s="24" t="str">
        <f t="shared" si="1104"/>
        <v/>
      </c>
      <c r="Y2054" s="24" t="str">
        <f t="shared" si="1105"/>
        <v/>
      </c>
      <c r="Z2054" s="24" t="str">
        <f t="shared" si="1106"/>
        <v/>
      </c>
      <c r="AA2054" s="24" t="b">
        <f t="shared" si="1107"/>
        <v>0</v>
      </c>
      <c r="AB2054" s="34" t="str">
        <f t="shared" si="1108"/>
        <v/>
      </c>
      <c r="AC2054" s="34">
        <f t="shared" si="1109"/>
        <v>0</v>
      </c>
      <c r="AD2054" s="34">
        <f t="shared" si="1110"/>
        <v>0</v>
      </c>
      <c r="AE2054" s="34" t="str">
        <f t="shared" si="1111"/>
        <v xml:space="preserve"> 0</v>
      </c>
      <c r="AF2054" s="34">
        <f t="shared" si="1112"/>
        <v>0</v>
      </c>
      <c r="AG2054" s="34">
        <f t="shared" si="1113"/>
        <v>0</v>
      </c>
      <c r="AH2054" s="34" t="str">
        <f t="shared" si="1114"/>
        <v/>
      </c>
      <c r="AI2054" s="172" t="str">
        <f>IF(AJ2054&lt;&gt;"",MAX(AI$3:AI2053)+1,"")</f>
        <v/>
      </c>
      <c r="AJ2054" s="172" t="str">
        <f t="shared" si="1115"/>
        <v/>
      </c>
      <c r="AK2054" s="172" t="str">
        <f t="shared" si="1116"/>
        <v/>
      </c>
      <c r="AL2054" s="172" t="str">
        <f t="shared" si="1117"/>
        <v/>
      </c>
      <c r="AM2054" s="172" t="str">
        <f>IF(AN2054&lt;&gt;"",MAX(AM$3:AM2053)+1,"")</f>
        <v/>
      </c>
      <c r="AN2054" s="172" t="str">
        <f t="shared" si="1118"/>
        <v/>
      </c>
      <c r="AO2054" s="172" t="str">
        <f t="shared" si="1119"/>
        <v/>
      </c>
      <c r="AP2054" s="172" t="str">
        <f t="shared" si="1120"/>
        <v/>
      </c>
      <c r="AQ2054" s="172" t="str">
        <f t="shared" si="1121"/>
        <v/>
      </c>
      <c r="AR2054" s="172" t="str">
        <f>Table1[[#This Row],[Sex ]]&amp;Table1[[#This Row],[Month]]</f>
        <v/>
      </c>
    </row>
    <row r="2055" spans="2:44" x14ac:dyDescent="0.3">
      <c r="B2055" s="14"/>
      <c r="C2055" s="14"/>
      <c r="D2055" s="14"/>
      <c r="E2055" s="14"/>
      <c r="F2055" s="14"/>
      <c r="G2055" s="14"/>
      <c r="H2055" s="14"/>
      <c r="I2055" s="14"/>
      <c r="J2055" s="14"/>
      <c r="K2055" s="14"/>
      <c r="L2055" s="14"/>
      <c r="M2055" s="24" t="str">
        <f t="shared" si="1093"/>
        <v/>
      </c>
      <c r="N2055" s="24" t="str">
        <f t="shared" si="1094"/>
        <v/>
      </c>
      <c r="O2055" s="24" t="str">
        <f t="shared" si="1095"/>
        <v xml:space="preserve"> </v>
      </c>
      <c r="P2055" s="24">
        <f t="shared" si="1096"/>
        <v>0</v>
      </c>
      <c r="Q2055" s="25">
        <f t="shared" si="1097"/>
        <v>0</v>
      </c>
      <c r="R2055" s="26">
        <f t="shared" si="1098"/>
        <v>0</v>
      </c>
      <c r="S2055" s="24" t="str">
        <f t="shared" si="1099"/>
        <v/>
      </c>
      <c r="T2055" s="24" t="str">
        <f t="shared" si="1100"/>
        <v/>
      </c>
      <c r="U2055" s="24" t="str">
        <f t="shared" si="1101"/>
        <v/>
      </c>
      <c r="V2055" s="24" t="str">
        <f t="shared" si="1102"/>
        <v/>
      </c>
      <c r="W2055" s="24" t="str">
        <f t="shared" si="1103"/>
        <v/>
      </c>
      <c r="X2055" s="24" t="str">
        <f t="shared" si="1104"/>
        <v/>
      </c>
      <c r="Y2055" s="24" t="str">
        <f t="shared" si="1105"/>
        <v/>
      </c>
      <c r="Z2055" s="24" t="str">
        <f t="shared" si="1106"/>
        <v/>
      </c>
      <c r="AA2055" s="24" t="b">
        <f t="shared" si="1107"/>
        <v>0</v>
      </c>
      <c r="AB2055" s="34" t="str">
        <f t="shared" si="1108"/>
        <v/>
      </c>
      <c r="AC2055" s="34">
        <f t="shared" si="1109"/>
        <v>0</v>
      </c>
      <c r="AD2055" s="34">
        <f t="shared" si="1110"/>
        <v>0</v>
      </c>
      <c r="AE2055" s="34" t="str">
        <f t="shared" si="1111"/>
        <v xml:space="preserve"> 0</v>
      </c>
      <c r="AF2055" s="34">
        <f t="shared" si="1112"/>
        <v>0</v>
      </c>
      <c r="AG2055" s="34">
        <f t="shared" si="1113"/>
        <v>0</v>
      </c>
      <c r="AH2055" s="34" t="str">
        <f t="shared" si="1114"/>
        <v/>
      </c>
      <c r="AI2055" s="172" t="str">
        <f>IF(AJ2055&lt;&gt;"",MAX(AI$3:AI2054)+1,"")</f>
        <v/>
      </c>
      <c r="AJ2055" s="172" t="str">
        <f t="shared" si="1115"/>
        <v/>
      </c>
      <c r="AK2055" s="172" t="str">
        <f t="shared" si="1116"/>
        <v/>
      </c>
      <c r="AL2055" s="172" t="str">
        <f t="shared" si="1117"/>
        <v/>
      </c>
      <c r="AM2055" s="172" t="str">
        <f>IF(AN2055&lt;&gt;"",MAX(AM$3:AM2054)+1,"")</f>
        <v/>
      </c>
      <c r="AN2055" s="172" t="str">
        <f t="shared" si="1118"/>
        <v/>
      </c>
      <c r="AO2055" s="172" t="str">
        <f t="shared" si="1119"/>
        <v/>
      </c>
      <c r="AP2055" s="172" t="str">
        <f t="shared" si="1120"/>
        <v/>
      </c>
      <c r="AQ2055" s="172" t="str">
        <f t="shared" si="1121"/>
        <v/>
      </c>
      <c r="AR2055" s="172" t="str">
        <f>Table1[[#This Row],[Sex ]]&amp;Table1[[#This Row],[Month]]</f>
        <v/>
      </c>
    </row>
    <row r="2056" spans="2:44" x14ac:dyDescent="0.3">
      <c r="B2056" s="14"/>
      <c r="C2056" s="14"/>
      <c r="D2056" s="14"/>
      <c r="E2056" s="14"/>
      <c r="F2056" s="14"/>
      <c r="G2056" s="14"/>
      <c r="H2056" s="14"/>
      <c r="I2056" s="14"/>
      <c r="J2056" s="14"/>
      <c r="K2056" s="14"/>
      <c r="L2056" s="14"/>
      <c r="M2056" s="24" t="str">
        <f t="shared" si="1093"/>
        <v/>
      </c>
      <c r="N2056" s="24" t="str">
        <f t="shared" si="1094"/>
        <v/>
      </c>
      <c r="O2056" s="24" t="str">
        <f t="shared" si="1095"/>
        <v xml:space="preserve"> </v>
      </c>
      <c r="P2056" s="24">
        <f t="shared" si="1096"/>
        <v>0</v>
      </c>
      <c r="Q2056" s="25">
        <f t="shared" si="1097"/>
        <v>0</v>
      </c>
      <c r="R2056" s="26">
        <f t="shared" si="1098"/>
        <v>0</v>
      </c>
      <c r="S2056" s="24" t="str">
        <f t="shared" si="1099"/>
        <v/>
      </c>
      <c r="T2056" s="24" t="str">
        <f t="shared" si="1100"/>
        <v/>
      </c>
      <c r="U2056" s="24" t="str">
        <f t="shared" si="1101"/>
        <v/>
      </c>
      <c r="V2056" s="24" t="str">
        <f t="shared" si="1102"/>
        <v/>
      </c>
      <c r="W2056" s="24" t="str">
        <f t="shared" si="1103"/>
        <v/>
      </c>
      <c r="X2056" s="24" t="str">
        <f t="shared" si="1104"/>
        <v/>
      </c>
      <c r="Y2056" s="24" t="str">
        <f t="shared" si="1105"/>
        <v/>
      </c>
      <c r="Z2056" s="24" t="str">
        <f t="shared" si="1106"/>
        <v/>
      </c>
      <c r="AA2056" s="24" t="b">
        <f t="shared" si="1107"/>
        <v>0</v>
      </c>
      <c r="AB2056" s="34" t="str">
        <f t="shared" si="1108"/>
        <v/>
      </c>
      <c r="AC2056" s="34">
        <f t="shared" si="1109"/>
        <v>0</v>
      </c>
      <c r="AD2056" s="34">
        <f t="shared" si="1110"/>
        <v>0</v>
      </c>
      <c r="AE2056" s="34" t="str">
        <f t="shared" si="1111"/>
        <v xml:space="preserve"> 0</v>
      </c>
      <c r="AF2056" s="34">
        <f t="shared" si="1112"/>
        <v>0</v>
      </c>
      <c r="AG2056" s="34">
        <f t="shared" si="1113"/>
        <v>0</v>
      </c>
      <c r="AH2056" s="34" t="str">
        <f t="shared" si="1114"/>
        <v/>
      </c>
      <c r="AI2056" s="172" t="str">
        <f>IF(AJ2056&lt;&gt;"",MAX(AI$3:AI2055)+1,"")</f>
        <v/>
      </c>
      <c r="AJ2056" s="172" t="str">
        <f t="shared" si="1115"/>
        <v/>
      </c>
      <c r="AK2056" s="172" t="str">
        <f t="shared" si="1116"/>
        <v/>
      </c>
      <c r="AL2056" s="172" t="str">
        <f t="shared" si="1117"/>
        <v/>
      </c>
      <c r="AM2056" s="172" t="str">
        <f>IF(AN2056&lt;&gt;"",MAX(AM$3:AM2055)+1,"")</f>
        <v/>
      </c>
      <c r="AN2056" s="172" t="str">
        <f t="shared" si="1118"/>
        <v/>
      </c>
      <c r="AO2056" s="172" t="str">
        <f t="shared" si="1119"/>
        <v/>
      </c>
      <c r="AP2056" s="172" t="str">
        <f t="shared" si="1120"/>
        <v/>
      </c>
      <c r="AQ2056" s="172" t="str">
        <f t="shared" si="1121"/>
        <v/>
      </c>
      <c r="AR2056" s="172" t="str">
        <f>Table1[[#This Row],[Sex ]]&amp;Table1[[#This Row],[Month]]</f>
        <v/>
      </c>
    </row>
    <row r="2057" spans="2:44" x14ac:dyDescent="0.3">
      <c r="B2057" s="14"/>
      <c r="C2057" s="14"/>
      <c r="D2057" s="14"/>
      <c r="E2057" s="14"/>
      <c r="F2057" s="14"/>
      <c r="G2057" s="14"/>
      <c r="H2057" s="14"/>
      <c r="I2057" s="14"/>
      <c r="J2057" s="14"/>
      <c r="K2057" s="14"/>
      <c r="L2057" s="14"/>
      <c r="M2057" s="24" t="str">
        <f t="shared" si="1093"/>
        <v/>
      </c>
      <c r="N2057" s="24" t="str">
        <f t="shared" si="1094"/>
        <v/>
      </c>
      <c r="O2057" s="24" t="str">
        <f t="shared" si="1095"/>
        <v xml:space="preserve"> </v>
      </c>
      <c r="P2057" s="24">
        <f t="shared" si="1096"/>
        <v>0</v>
      </c>
      <c r="Q2057" s="25">
        <f t="shared" si="1097"/>
        <v>0</v>
      </c>
      <c r="R2057" s="26">
        <f t="shared" si="1098"/>
        <v>0</v>
      </c>
      <c r="S2057" s="24" t="str">
        <f t="shared" si="1099"/>
        <v/>
      </c>
      <c r="T2057" s="24" t="str">
        <f t="shared" si="1100"/>
        <v/>
      </c>
      <c r="U2057" s="24" t="str">
        <f t="shared" si="1101"/>
        <v/>
      </c>
      <c r="V2057" s="24" t="str">
        <f t="shared" si="1102"/>
        <v/>
      </c>
      <c r="W2057" s="24" t="str">
        <f t="shared" si="1103"/>
        <v/>
      </c>
      <c r="X2057" s="24" t="str">
        <f t="shared" si="1104"/>
        <v/>
      </c>
      <c r="Y2057" s="24" t="str">
        <f t="shared" si="1105"/>
        <v/>
      </c>
      <c r="Z2057" s="24" t="str">
        <f t="shared" si="1106"/>
        <v/>
      </c>
      <c r="AA2057" s="24" t="b">
        <f t="shared" si="1107"/>
        <v>0</v>
      </c>
      <c r="AB2057" s="34" t="str">
        <f t="shared" si="1108"/>
        <v/>
      </c>
      <c r="AC2057" s="34">
        <f t="shared" si="1109"/>
        <v>0</v>
      </c>
      <c r="AD2057" s="34">
        <f t="shared" si="1110"/>
        <v>0</v>
      </c>
      <c r="AE2057" s="34" t="str">
        <f t="shared" si="1111"/>
        <v xml:space="preserve"> 0</v>
      </c>
      <c r="AF2057" s="34">
        <f t="shared" si="1112"/>
        <v>0</v>
      </c>
      <c r="AG2057" s="34">
        <f t="shared" si="1113"/>
        <v>0</v>
      </c>
      <c r="AH2057" s="34" t="str">
        <f t="shared" si="1114"/>
        <v/>
      </c>
      <c r="AI2057" s="172" t="str">
        <f>IF(AJ2057&lt;&gt;"",MAX(AI$3:AI2056)+1,"")</f>
        <v/>
      </c>
      <c r="AJ2057" s="172" t="str">
        <f t="shared" si="1115"/>
        <v/>
      </c>
      <c r="AK2057" s="172" t="str">
        <f t="shared" si="1116"/>
        <v/>
      </c>
      <c r="AL2057" s="172" t="str">
        <f t="shared" si="1117"/>
        <v/>
      </c>
      <c r="AM2057" s="172" t="str">
        <f>IF(AN2057&lt;&gt;"",MAX(AM$3:AM2056)+1,"")</f>
        <v/>
      </c>
      <c r="AN2057" s="172" t="str">
        <f t="shared" si="1118"/>
        <v/>
      </c>
      <c r="AO2057" s="172" t="str">
        <f t="shared" si="1119"/>
        <v/>
      </c>
      <c r="AP2057" s="172" t="str">
        <f t="shared" si="1120"/>
        <v/>
      </c>
      <c r="AQ2057" s="172" t="str">
        <f t="shared" si="1121"/>
        <v/>
      </c>
      <c r="AR2057" s="172" t="str">
        <f>Table1[[#This Row],[Sex ]]&amp;Table1[[#This Row],[Month]]</f>
        <v/>
      </c>
    </row>
    <row r="2058" spans="2:44" x14ac:dyDescent="0.3">
      <c r="B2058" s="14"/>
      <c r="C2058" s="14"/>
      <c r="D2058" s="14"/>
      <c r="E2058" s="14"/>
      <c r="F2058" s="14"/>
      <c r="G2058" s="14"/>
      <c r="H2058" s="14"/>
      <c r="I2058" s="14"/>
      <c r="J2058" s="14"/>
      <c r="K2058" s="14"/>
      <c r="L2058" s="14"/>
      <c r="M2058" s="24" t="str">
        <f t="shared" si="1093"/>
        <v/>
      </c>
      <c r="N2058" s="24" t="str">
        <f t="shared" si="1094"/>
        <v/>
      </c>
      <c r="O2058" s="24" t="str">
        <f t="shared" si="1095"/>
        <v xml:space="preserve"> </v>
      </c>
      <c r="P2058" s="24">
        <f t="shared" si="1096"/>
        <v>0</v>
      </c>
      <c r="Q2058" s="25">
        <f t="shared" si="1097"/>
        <v>0</v>
      </c>
      <c r="R2058" s="26">
        <f t="shared" si="1098"/>
        <v>0</v>
      </c>
      <c r="S2058" s="24" t="str">
        <f t="shared" si="1099"/>
        <v/>
      </c>
      <c r="T2058" s="24" t="str">
        <f t="shared" si="1100"/>
        <v/>
      </c>
      <c r="U2058" s="24" t="str">
        <f t="shared" si="1101"/>
        <v/>
      </c>
      <c r="V2058" s="24" t="str">
        <f t="shared" si="1102"/>
        <v/>
      </c>
      <c r="W2058" s="24" t="str">
        <f t="shared" si="1103"/>
        <v/>
      </c>
      <c r="X2058" s="24" t="str">
        <f t="shared" si="1104"/>
        <v/>
      </c>
      <c r="Y2058" s="24" t="str">
        <f t="shared" si="1105"/>
        <v/>
      </c>
      <c r="Z2058" s="24" t="str">
        <f t="shared" si="1106"/>
        <v/>
      </c>
      <c r="AA2058" s="24" t="b">
        <f t="shared" si="1107"/>
        <v>0</v>
      </c>
      <c r="AB2058" s="34" t="str">
        <f t="shared" si="1108"/>
        <v/>
      </c>
      <c r="AC2058" s="34">
        <f t="shared" si="1109"/>
        <v>0</v>
      </c>
      <c r="AD2058" s="34">
        <f t="shared" si="1110"/>
        <v>0</v>
      </c>
      <c r="AE2058" s="34" t="str">
        <f t="shared" si="1111"/>
        <v xml:space="preserve"> 0</v>
      </c>
      <c r="AF2058" s="34">
        <f t="shared" si="1112"/>
        <v>0</v>
      </c>
      <c r="AG2058" s="34">
        <f t="shared" si="1113"/>
        <v>0</v>
      </c>
      <c r="AH2058" s="34" t="str">
        <f t="shared" si="1114"/>
        <v/>
      </c>
      <c r="AI2058" s="172" t="str">
        <f>IF(AJ2058&lt;&gt;"",MAX(AI$3:AI2057)+1,"")</f>
        <v/>
      </c>
      <c r="AJ2058" s="172" t="str">
        <f t="shared" si="1115"/>
        <v/>
      </c>
      <c r="AK2058" s="172" t="str">
        <f t="shared" si="1116"/>
        <v/>
      </c>
      <c r="AL2058" s="172" t="str">
        <f t="shared" si="1117"/>
        <v/>
      </c>
      <c r="AM2058" s="172" t="str">
        <f>IF(AN2058&lt;&gt;"",MAX(AM$3:AM2057)+1,"")</f>
        <v/>
      </c>
      <c r="AN2058" s="172" t="str">
        <f t="shared" si="1118"/>
        <v/>
      </c>
      <c r="AO2058" s="172" t="str">
        <f t="shared" si="1119"/>
        <v/>
      </c>
      <c r="AP2058" s="172" t="str">
        <f t="shared" si="1120"/>
        <v/>
      </c>
      <c r="AQ2058" s="172" t="str">
        <f t="shared" si="1121"/>
        <v/>
      </c>
      <c r="AR2058" s="172" t="str">
        <f>Table1[[#This Row],[Sex ]]&amp;Table1[[#This Row],[Month]]</f>
        <v/>
      </c>
    </row>
    <row r="2059" spans="2:44" x14ac:dyDescent="0.3">
      <c r="B2059" s="14"/>
      <c r="C2059" s="14"/>
      <c r="D2059" s="14"/>
      <c r="E2059" s="14"/>
      <c r="F2059" s="14"/>
      <c r="G2059" s="14"/>
      <c r="H2059" s="14"/>
      <c r="I2059" s="14"/>
      <c r="J2059" s="14"/>
      <c r="K2059" s="14"/>
      <c r="L2059" s="14"/>
      <c r="M2059" s="24" t="str">
        <f t="shared" si="1093"/>
        <v/>
      </c>
      <c r="N2059" s="24" t="str">
        <f t="shared" si="1094"/>
        <v/>
      </c>
      <c r="O2059" s="24" t="str">
        <f t="shared" si="1095"/>
        <v xml:space="preserve"> </v>
      </c>
      <c r="P2059" s="24">
        <f t="shared" si="1096"/>
        <v>0</v>
      </c>
      <c r="Q2059" s="25">
        <f t="shared" si="1097"/>
        <v>0</v>
      </c>
      <c r="R2059" s="26">
        <f t="shared" si="1098"/>
        <v>0</v>
      </c>
      <c r="S2059" s="24" t="str">
        <f t="shared" si="1099"/>
        <v/>
      </c>
      <c r="T2059" s="24" t="str">
        <f t="shared" si="1100"/>
        <v/>
      </c>
      <c r="U2059" s="24" t="str">
        <f t="shared" si="1101"/>
        <v/>
      </c>
      <c r="V2059" s="24" t="str">
        <f t="shared" si="1102"/>
        <v/>
      </c>
      <c r="W2059" s="24" t="str">
        <f t="shared" si="1103"/>
        <v/>
      </c>
      <c r="X2059" s="24" t="str">
        <f t="shared" si="1104"/>
        <v/>
      </c>
      <c r="Y2059" s="24" t="str">
        <f t="shared" si="1105"/>
        <v/>
      </c>
      <c r="Z2059" s="24" t="str">
        <f t="shared" si="1106"/>
        <v/>
      </c>
      <c r="AA2059" s="24" t="b">
        <f t="shared" si="1107"/>
        <v>0</v>
      </c>
      <c r="AB2059" s="34" t="str">
        <f t="shared" si="1108"/>
        <v/>
      </c>
      <c r="AC2059" s="34">
        <f t="shared" si="1109"/>
        <v>0</v>
      </c>
      <c r="AD2059" s="34">
        <f t="shared" si="1110"/>
        <v>0</v>
      </c>
      <c r="AE2059" s="34" t="str">
        <f t="shared" si="1111"/>
        <v xml:space="preserve"> 0</v>
      </c>
      <c r="AF2059" s="34">
        <f t="shared" si="1112"/>
        <v>0</v>
      </c>
      <c r="AG2059" s="34">
        <f t="shared" si="1113"/>
        <v>0</v>
      </c>
      <c r="AH2059" s="34" t="str">
        <f t="shared" si="1114"/>
        <v/>
      </c>
      <c r="AI2059" s="172" t="str">
        <f>IF(AJ2059&lt;&gt;"",MAX(AI$3:AI2058)+1,"")</f>
        <v/>
      </c>
      <c r="AJ2059" s="172" t="str">
        <f t="shared" si="1115"/>
        <v/>
      </c>
      <c r="AK2059" s="172" t="str">
        <f t="shared" si="1116"/>
        <v/>
      </c>
      <c r="AL2059" s="172" t="str">
        <f t="shared" si="1117"/>
        <v/>
      </c>
      <c r="AM2059" s="172" t="str">
        <f>IF(AN2059&lt;&gt;"",MAX(AM$3:AM2058)+1,"")</f>
        <v/>
      </c>
      <c r="AN2059" s="172" t="str">
        <f t="shared" si="1118"/>
        <v/>
      </c>
      <c r="AO2059" s="172" t="str">
        <f t="shared" si="1119"/>
        <v/>
      </c>
      <c r="AP2059" s="172" t="str">
        <f t="shared" si="1120"/>
        <v/>
      </c>
      <c r="AQ2059" s="172" t="str">
        <f t="shared" si="1121"/>
        <v/>
      </c>
      <c r="AR2059" s="172" t="str">
        <f>Table1[[#This Row],[Sex ]]&amp;Table1[[#This Row],[Month]]</f>
        <v/>
      </c>
    </row>
    <row r="2060" spans="2:44" x14ac:dyDescent="0.3">
      <c r="B2060" s="14"/>
      <c r="C2060" s="14"/>
      <c r="D2060" s="14"/>
      <c r="E2060" s="14"/>
      <c r="F2060" s="14"/>
      <c r="G2060" s="14"/>
      <c r="H2060" s="14"/>
      <c r="I2060" s="14"/>
      <c r="J2060" s="14"/>
      <c r="K2060" s="14"/>
      <c r="L2060" s="14"/>
      <c r="M2060" s="24" t="str">
        <f t="shared" si="1093"/>
        <v/>
      </c>
      <c r="N2060" s="24" t="str">
        <f t="shared" si="1094"/>
        <v/>
      </c>
      <c r="O2060" s="24" t="str">
        <f t="shared" si="1095"/>
        <v xml:space="preserve"> </v>
      </c>
      <c r="P2060" s="24">
        <f t="shared" si="1096"/>
        <v>0</v>
      </c>
      <c r="Q2060" s="25">
        <f t="shared" si="1097"/>
        <v>0</v>
      </c>
      <c r="R2060" s="26">
        <f t="shared" si="1098"/>
        <v>0</v>
      </c>
      <c r="S2060" s="24" t="str">
        <f t="shared" si="1099"/>
        <v/>
      </c>
      <c r="T2060" s="24" t="str">
        <f t="shared" si="1100"/>
        <v/>
      </c>
      <c r="U2060" s="24" t="str">
        <f t="shared" si="1101"/>
        <v/>
      </c>
      <c r="V2060" s="24" t="str">
        <f t="shared" si="1102"/>
        <v/>
      </c>
      <c r="W2060" s="24" t="str">
        <f t="shared" si="1103"/>
        <v/>
      </c>
      <c r="X2060" s="24" t="str">
        <f t="shared" si="1104"/>
        <v/>
      </c>
      <c r="Y2060" s="24" t="str">
        <f t="shared" si="1105"/>
        <v/>
      </c>
      <c r="Z2060" s="24" t="str">
        <f t="shared" si="1106"/>
        <v/>
      </c>
      <c r="AA2060" s="24" t="b">
        <f t="shared" si="1107"/>
        <v>0</v>
      </c>
      <c r="AB2060" s="34" t="str">
        <f t="shared" si="1108"/>
        <v/>
      </c>
      <c r="AC2060" s="34">
        <f t="shared" si="1109"/>
        <v>0</v>
      </c>
      <c r="AD2060" s="34">
        <f t="shared" si="1110"/>
        <v>0</v>
      </c>
      <c r="AE2060" s="34" t="str">
        <f t="shared" si="1111"/>
        <v xml:space="preserve"> 0</v>
      </c>
      <c r="AF2060" s="34">
        <f t="shared" si="1112"/>
        <v>0</v>
      </c>
      <c r="AG2060" s="34">
        <f t="shared" si="1113"/>
        <v>0</v>
      </c>
      <c r="AH2060" s="34" t="str">
        <f t="shared" si="1114"/>
        <v/>
      </c>
      <c r="AI2060" s="172" t="str">
        <f>IF(AJ2060&lt;&gt;"",MAX(AI$3:AI2059)+1,"")</f>
        <v/>
      </c>
      <c r="AJ2060" s="172" t="str">
        <f t="shared" si="1115"/>
        <v/>
      </c>
      <c r="AK2060" s="172" t="str">
        <f t="shared" si="1116"/>
        <v/>
      </c>
      <c r="AL2060" s="172" t="str">
        <f t="shared" si="1117"/>
        <v/>
      </c>
      <c r="AM2060" s="172" t="str">
        <f>IF(AN2060&lt;&gt;"",MAX(AM$3:AM2059)+1,"")</f>
        <v/>
      </c>
      <c r="AN2060" s="172" t="str">
        <f t="shared" si="1118"/>
        <v/>
      </c>
      <c r="AO2060" s="172" t="str">
        <f t="shared" si="1119"/>
        <v/>
      </c>
      <c r="AP2060" s="172" t="str">
        <f t="shared" si="1120"/>
        <v/>
      </c>
      <c r="AQ2060" s="172" t="str">
        <f t="shared" si="1121"/>
        <v/>
      </c>
      <c r="AR2060" s="172" t="str">
        <f>Table1[[#This Row],[Sex ]]&amp;Table1[[#This Row],[Month]]</f>
        <v/>
      </c>
    </row>
    <row r="2061" spans="2:44" x14ac:dyDescent="0.3">
      <c r="B2061" s="14"/>
      <c r="C2061" s="14"/>
      <c r="D2061" s="14"/>
      <c r="E2061" s="14"/>
      <c r="F2061" s="14"/>
      <c r="G2061" s="14"/>
      <c r="H2061" s="14"/>
      <c r="I2061" s="14"/>
      <c r="J2061" s="14"/>
      <c r="K2061" s="14"/>
      <c r="L2061" s="14"/>
      <c r="M2061" s="24" t="str">
        <f t="shared" si="1093"/>
        <v/>
      </c>
      <c r="N2061" s="24" t="str">
        <f t="shared" si="1094"/>
        <v/>
      </c>
      <c r="O2061" s="24" t="str">
        <f t="shared" si="1095"/>
        <v xml:space="preserve"> </v>
      </c>
      <c r="P2061" s="24">
        <f t="shared" si="1096"/>
        <v>0</v>
      </c>
      <c r="Q2061" s="25">
        <f t="shared" si="1097"/>
        <v>0</v>
      </c>
      <c r="R2061" s="26">
        <f t="shared" si="1098"/>
        <v>0</v>
      </c>
      <c r="S2061" s="24" t="str">
        <f t="shared" si="1099"/>
        <v/>
      </c>
      <c r="T2061" s="24" t="str">
        <f t="shared" si="1100"/>
        <v/>
      </c>
      <c r="U2061" s="24" t="str">
        <f t="shared" si="1101"/>
        <v/>
      </c>
      <c r="V2061" s="24" t="str">
        <f t="shared" si="1102"/>
        <v/>
      </c>
      <c r="W2061" s="24" t="str">
        <f t="shared" si="1103"/>
        <v/>
      </c>
      <c r="X2061" s="24" t="str">
        <f t="shared" si="1104"/>
        <v/>
      </c>
      <c r="Y2061" s="24" t="str">
        <f t="shared" si="1105"/>
        <v/>
      </c>
      <c r="Z2061" s="24" t="str">
        <f t="shared" si="1106"/>
        <v/>
      </c>
      <c r="AA2061" s="24" t="b">
        <f t="shared" si="1107"/>
        <v>0</v>
      </c>
      <c r="AB2061" s="34" t="str">
        <f t="shared" si="1108"/>
        <v/>
      </c>
      <c r="AC2061" s="34">
        <f t="shared" si="1109"/>
        <v>0</v>
      </c>
      <c r="AD2061" s="34">
        <f t="shared" si="1110"/>
        <v>0</v>
      </c>
      <c r="AE2061" s="34" t="str">
        <f t="shared" si="1111"/>
        <v xml:space="preserve"> 0</v>
      </c>
      <c r="AF2061" s="34">
        <f t="shared" si="1112"/>
        <v>0</v>
      </c>
      <c r="AG2061" s="34">
        <f t="shared" si="1113"/>
        <v>0</v>
      </c>
      <c r="AH2061" s="34" t="str">
        <f t="shared" si="1114"/>
        <v/>
      </c>
      <c r="AI2061" s="172" t="str">
        <f>IF(AJ2061&lt;&gt;"",MAX(AI$3:AI2060)+1,"")</f>
        <v/>
      </c>
      <c r="AJ2061" s="172" t="str">
        <f t="shared" si="1115"/>
        <v/>
      </c>
      <c r="AK2061" s="172" t="str">
        <f t="shared" si="1116"/>
        <v/>
      </c>
      <c r="AL2061" s="172" t="str">
        <f t="shared" si="1117"/>
        <v/>
      </c>
      <c r="AM2061" s="172" t="str">
        <f>IF(AN2061&lt;&gt;"",MAX(AM$3:AM2060)+1,"")</f>
        <v/>
      </c>
      <c r="AN2061" s="172" t="str">
        <f t="shared" si="1118"/>
        <v/>
      </c>
      <c r="AO2061" s="172" t="str">
        <f t="shared" si="1119"/>
        <v/>
      </c>
      <c r="AP2061" s="172" t="str">
        <f t="shared" si="1120"/>
        <v/>
      </c>
      <c r="AQ2061" s="172" t="str">
        <f t="shared" si="1121"/>
        <v/>
      </c>
      <c r="AR2061" s="172" t="str">
        <f>Table1[[#This Row],[Sex ]]&amp;Table1[[#This Row],[Month]]</f>
        <v/>
      </c>
    </row>
    <row r="2062" spans="2:44" x14ac:dyDescent="0.3">
      <c r="B2062" s="14"/>
      <c r="C2062" s="14"/>
      <c r="D2062" s="14"/>
      <c r="E2062" s="14"/>
      <c r="F2062" s="14"/>
      <c r="G2062" s="14"/>
      <c r="H2062" s="14"/>
      <c r="I2062" s="14"/>
      <c r="J2062" s="14"/>
      <c r="K2062" s="14"/>
      <c r="L2062" s="14"/>
      <c r="M2062" s="24" t="str">
        <f t="shared" si="1093"/>
        <v/>
      </c>
      <c r="N2062" s="24" t="str">
        <f t="shared" si="1094"/>
        <v/>
      </c>
      <c r="O2062" s="24" t="str">
        <f t="shared" si="1095"/>
        <v xml:space="preserve"> </v>
      </c>
      <c r="P2062" s="24">
        <f t="shared" si="1096"/>
        <v>0</v>
      </c>
      <c r="Q2062" s="25">
        <f t="shared" si="1097"/>
        <v>0</v>
      </c>
      <c r="R2062" s="26">
        <f t="shared" si="1098"/>
        <v>0</v>
      </c>
      <c r="S2062" s="24" t="str">
        <f t="shared" si="1099"/>
        <v/>
      </c>
      <c r="T2062" s="24" t="str">
        <f t="shared" si="1100"/>
        <v/>
      </c>
      <c r="U2062" s="24" t="str">
        <f t="shared" si="1101"/>
        <v/>
      </c>
      <c r="V2062" s="24" t="str">
        <f t="shared" si="1102"/>
        <v/>
      </c>
      <c r="W2062" s="24" t="str">
        <f t="shared" si="1103"/>
        <v/>
      </c>
      <c r="X2062" s="24" t="str">
        <f t="shared" si="1104"/>
        <v/>
      </c>
      <c r="Y2062" s="24" t="str">
        <f t="shared" si="1105"/>
        <v/>
      </c>
      <c r="Z2062" s="24" t="str">
        <f t="shared" si="1106"/>
        <v/>
      </c>
      <c r="AA2062" s="24" t="b">
        <f t="shared" si="1107"/>
        <v>0</v>
      </c>
      <c r="AB2062" s="34" t="str">
        <f t="shared" si="1108"/>
        <v/>
      </c>
      <c r="AC2062" s="34">
        <f t="shared" si="1109"/>
        <v>0</v>
      </c>
      <c r="AD2062" s="34">
        <f t="shared" si="1110"/>
        <v>0</v>
      </c>
      <c r="AE2062" s="34" t="str">
        <f t="shared" si="1111"/>
        <v xml:space="preserve"> 0</v>
      </c>
      <c r="AF2062" s="34">
        <f t="shared" si="1112"/>
        <v>0</v>
      </c>
      <c r="AG2062" s="34">
        <f t="shared" si="1113"/>
        <v>0</v>
      </c>
      <c r="AH2062" s="34" t="str">
        <f t="shared" si="1114"/>
        <v/>
      </c>
      <c r="AI2062" s="172" t="str">
        <f>IF(AJ2062&lt;&gt;"",MAX(AI$3:AI2061)+1,"")</f>
        <v/>
      </c>
      <c r="AJ2062" s="172" t="str">
        <f t="shared" si="1115"/>
        <v/>
      </c>
      <c r="AK2062" s="172" t="str">
        <f t="shared" si="1116"/>
        <v/>
      </c>
      <c r="AL2062" s="172" t="str">
        <f t="shared" si="1117"/>
        <v/>
      </c>
      <c r="AM2062" s="172" t="str">
        <f>IF(AN2062&lt;&gt;"",MAX(AM$3:AM2061)+1,"")</f>
        <v/>
      </c>
      <c r="AN2062" s="172" t="str">
        <f t="shared" si="1118"/>
        <v/>
      </c>
      <c r="AO2062" s="172" t="str">
        <f t="shared" si="1119"/>
        <v/>
      </c>
      <c r="AP2062" s="172" t="str">
        <f t="shared" si="1120"/>
        <v/>
      </c>
      <c r="AQ2062" s="172" t="str">
        <f t="shared" si="1121"/>
        <v/>
      </c>
      <c r="AR2062" s="172" t="str">
        <f>Table1[[#This Row],[Sex ]]&amp;Table1[[#This Row],[Month]]</f>
        <v/>
      </c>
    </row>
    <row r="2063" spans="2:44" x14ac:dyDescent="0.3">
      <c r="B2063" s="14"/>
      <c r="C2063" s="14"/>
      <c r="D2063" s="14"/>
      <c r="E2063" s="14"/>
      <c r="F2063" s="14"/>
      <c r="G2063" s="14"/>
      <c r="H2063" s="14"/>
      <c r="I2063" s="14"/>
      <c r="J2063" s="14"/>
      <c r="K2063" s="14"/>
      <c r="L2063" s="14"/>
      <c r="M2063" s="24" t="str">
        <f t="shared" si="1093"/>
        <v/>
      </c>
      <c r="N2063" s="24" t="str">
        <f t="shared" si="1094"/>
        <v/>
      </c>
      <c r="O2063" s="24" t="str">
        <f t="shared" si="1095"/>
        <v xml:space="preserve"> </v>
      </c>
      <c r="P2063" s="24">
        <f t="shared" si="1096"/>
        <v>0</v>
      </c>
      <c r="Q2063" s="25">
        <f t="shared" si="1097"/>
        <v>0</v>
      </c>
      <c r="R2063" s="26">
        <f t="shared" si="1098"/>
        <v>0</v>
      </c>
      <c r="S2063" s="24" t="str">
        <f t="shared" si="1099"/>
        <v/>
      </c>
      <c r="T2063" s="24" t="str">
        <f t="shared" si="1100"/>
        <v/>
      </c>
      <c r="U2063" s="24" t="str">
        <f t="shared" si="1101"/>
        <v/>
      </c>
      <c r="V2063" s="24" t="str">
        <f t="shared" si="1102"/>
        <v/>
      </c>
      <c r="W2063" s="24" t="str">
        <f t="shared" si="1103"/>
        <v/>
      </c>
      <c r="X2063" s="24" t="str">
        <f t="shared" si="1104"/>
        <v/>
      </c>
      <c r="Y2063" s="24" t="str">
        <f t="shared" si="1105"/>
        <v/>
      </c>
      <c r="Z2063" s="24" t="str">
        <f t="shared" si="1106"/>
        <v/>
      </c>
      <c r="AA2063" s="24" t="b">
        <f t="shared" si="1107"/>
        <v>0</v>
      </c>
      <c r="AB2063" s="34" t="str">
        <f t="shared" si="1108"/>
        <v/>
      </c>
      <c r="AC2063" s="34">
        <f t="shared" si="1109"/>
        <v>0</v>
      </c>
      <c r="AD2063" s="34">
        <f t="shared" si="1110"/>
        <v>0</v>
      </c>
      <c r="AE2063" s="34" t="str">
        <f t="shared" si="1111"/>
        <v xml:space="preserve"> 0</v>
      </c>
      <c r="AF2063" s="34">
        <f t="shared" si="1112"/>
        <v>0</v>
      </c>
      <c r="AG2063" s="34">
        <f t="shared" si="1113"/>
        <v>0</v>
      </c>
      <c r="AH2063" s="34" t="str">
        <f t="shared" si="1114"/>
        <v/>
      </c>
      <c r="AI2063" s="172" t="str">
        <f>IF(AJ2063&lt;&gt;"",MAX(AI$3:AI2062)+1,"")</f>
        <v/>
      </c>
      <c r="AJ2063" s="172" t="str">
        <f t="shared" si="1115"/>
        <v/>
      </c>
      <c r="AK2063" s="172" t="str">
        <f t="shared" si="1116"/>
        <v/>
      </c>
      <c r="AL2063" s="172" t="str">
        <f t="shared" si="1117"/>
        <v/>
      </c>
      <c r="AM2063" s="172" t="str">
        <f>IF(AN2063&lt;&gt;"",MAX(AM$3:AM2062)+1,"")</f>
        <v/>
      </c>
      <c r="AN2063" s="172" t="str">
        <f t="shared" si="1118"/>
        <v/>
      </c>
      <c r="AO2063" s="172" t="str">
        <f t="shared" si="1119"/>
        <v/>
      </c>
      <c r="AP2063" s="172" t="str">
        <f t="shared" si="1120"/>
        <v/>
      </c>
      <c r="AQ2063" s="172" t="str">
        <f t="shared" si="1121"/>
        <v/>
      </c>
      <c r="AR2063" s="172" t="str">
        <f>Table1[[#This Row],[Sex ]]&amp;Table1[[#This Row],[Month]]</f>
        <v/>
      </c>
    </row>
    <row r="2064" spans="2:44" x14ac:dyDescent="0.3">
      <c r="B2064" s="14"/>
      <c r="C2064" s="14"/>
      <c r="D2064" s="14"/>
      <c r="E2064" s="14"/>
      <c r="F2064" s="14"/>
      <c r="G2064" s="14"/>
      <c r="H2064" s="14"/>
      <c r="I2064" s="14"/>
      <c r="J2064" s="14"/>
      <c r="K2064" s="14"/>
      <c r="L2064" s="14"/>
      <c r="M2064" s="24" t="str">
        <f t="shared" si="1093"/>
        <v/>
      </c>
      <c r="N2064" s="24" t="str">
        <f t="shared" si="1094"/>
        <v/>
      </c>
      <c r="O2064" s="24" t="str">
        <f t="shared" si="1095"/>
        <v xml:space="preserve"> </v>
      </c>
      <c r="P2064" s="24">
        <f t="shared" si="1096"/>
        <v>0</v>
      </c>
      <c r="Q2064" s="25">
        <f t="shared" si="1097"/>
        <v>0</v>
      </c>
      <c r="R2064" s="26">
        <f t="shared" si="1098"/>
        <v>0</v>
      </c>
      <c r="S2064" s="24" t="str">
        <f t="shared" si="1099"/>
        <v/>
      </c>
      <c r="T2064" s="24" t="str">
        <f t="shared" si="1100"/>
        <v/>
      </c>
      <c r="U2064" s="24" t="str">
        <f t="shared" si="1101"/>
        <v/>
      </c>
      <c r="V2064" s="24" t="str">
        <f t="shared" si="1102"/>
        <v/>
      </c>
      <c r="W2064" s="24" t="str">
        <f t="shared" si="1103"/>
        <v/>
      </c>
      <c r="X2064" s="24" t="str">
        <f t="shared" si="1104"/>
        <v/>
      </c>
      <c r="Y2064" s="24" t="str">
        <f t="shared" si="1105"/>
        <v/>
      </c>
      <c r="Z2064" s="24" t="str">
        <f t="shared" si="1106"/>
        <v/>
      </c>
      <c r="AA2064" s="24" t="b">
        <f t="shared" si="1107"/>
        <v>0</v>
      </c>
      <c r="AB2064" s="34" t="str">
        <f t="shared" si="1108"/>
        <v/>
      </c>
      <c r="AC2064" s="34">
        <f t="shared" si="1109"/>
        <v>0</v>
      </c>
      <c r="AD2064" s="34">
        <f t="shared" si="1110"/>
        <v>0</v>
      </c>
      <c r="AE2064" s="34" t="str">
        <f t="shared" si="1111"/>
        <v xml:space="preserve"> 0</v>
      </c>
      <c r="AF2064" s="34">
        <f t="shared" si="1112"/>
        <v>0</v>
      </c>
      <c r="AG2064" s="34">
        <f t="shared" si="1113"/>
        <v>0</v>
      </c>
      <c r="AH2064" s="34" t="str">
        <f t="shared" si="1114"/>
        <v/>
      </c>
      <c r="AI2064" s="172" t="str">
        <f>IF(AJ2064&lt;&gt;"",MAX(AI$3:AI2063)+1,"")</f>
        <v/>
      </c>
      <c r="AJ2064" s="172" t="str">
        <f t="shared" si="1115"/>
        <v/>
      </c>
      <c r="AK2064" s="172" t="str">
        <f t="shared" si="1116"/>
        <v/>
      </c>
      <c r="AL2064" s="172" t="str">
        <f t="shared" si="1117"/>
        <v/>
      </c>
      <c r="AM2064" s="172" t="str">
        <f>IF(AN2064&lt;&gt;"",MAX(AM$3:AM2063)+1,"")</f>
        <v/>
      </c>
      <c r="AN2064" s="172" t="str">
        <f t="shared" si="1118"/>
        <v/>
      </c>
      <c r="AO2064" s="172" t="str">
        <f t="shared" si="1119"/>
        <v/>
      </c>
      <c r="AP2064" s="172" t="str">
        <f t="shared" si="1120"/>
        <v/>
      </c>
      <c r="AQ2064" s="172" t="str">
        <f t="shared" si="1121"/>
        <v/>
      </c>
      <c r="AR2064" s="172" t="str">
        <f>Table1[[#This Row],[Sex ]]&amp;Table1[[#This Row],[Month]]</f>
        <v/>
      </c>
    </row>
    <row r="2065" spans="2:44" x14ac:dyDescent="0.3">
      <c r="B2065" s="14"/>
      <c r="C2065" s="14"/>
      <c r="D2065" s="14"/>
      <c r="E2065" s="14"/>
      <c r="F2065" s="14"/>
      <c r="G2065" s="14"/>
      <c r="H2065" s="14"/>
      <c r="I2065" s="14"/>
      <c r="J2065" s="14"/>
      <c r="K2065" s="14"/>
      <c r="L2065" s="14"/>
      <c r="M2065" s="24" t="str">
        <f t="shared" si="1093"/>
        <v/>
      </c>
      <c r="N2065" s="24" t="str">
        <f t="shared" si="1094"/>
        <v/>
      </c>
      <c r="O2065" s="24" t="str">
        <f t="shared" si="1095"/>
        <v xml:space="preserve"> </v>
      </c>
      <c r="P2065" s="24">
        <f t="shared" si="1096"/>
        <v>0</v>
      </c>
      <c r="Q2065" s="25">
        <f t="shared" si="1097"/>
        <v>0</v>
      </c>
      <c r="R2065" s="26">
        <f t="shared" si="1098"/>
        <v>0</v>
      </c>
      <c r="S2065" s="24" t="str">
        <f t="shared" si="1099"/>
        <v/>
      </c>
      <c r="T2065" s="24" t="str">
        <f t="shared" si="1100"/>
        <v/>
      </c>
      <c r="U2065" s="24" t="str">
        <f t="shared" si="1101"/>
        <v/>
      </c>
      <c r="V2065" s="24" t="str">
        <f t="shared" si="1102"/>
        <v/>
      </c>
      <c r="W2065" s="24" t="str">
        <f t="shared" si="1103"/>
        <v/>
      </c>
      <c r="X2065" s="24" t="str">
        <f t="shared" si="1104"/>
        <v/>
      </c>
      <c r="Y2065" s="24" t="str">
        <f t="shared" si="1105"/>
        <v/>
      </c>
      <c r="Z2065" s="24" t="str">
        <f t="shared" si="1106"/>
        <v/>
      </c>
      <c r="AA2065" s="24" t="b">
        <f t="shared" si="1107"/>
        <v>0</v>
      </c>
      <c r="AB2065" s="34" t="str">
        <f t="shared" si="1108"/>
        <v/>
      </c>
      <c r="AC2065" s="34">
        <f t="shared" si="1109"/>
        <v>0</v>
      </c>
      <c r="AD2065" s="34">
        <f t="shared" si="1110"/>
        <v>0</v>
      </c>
      <c r="AE2065" s="34" t="str">
        <f t="shared" si="1111"/>
        <v xml:space="preserve"> 0</v>
      </c>
      <c r="AF2065" s="34">
        <f t="shared" si="1112"/>
        <v>0</v>
      </c>
      <c r="AG2065" s="34">
        <f t="shared" si="1113"/>
        <v>0</v>
      </c>
      <c r="AH2065" s="34" t="str">
        <f t="shared" si="1114"/>
        <v/>
      </c>
      <c r="AI2065" s="172" t="str">
        <f>IF(AJ2065&lt;&gt;"",MAX(AI$3:AI2064)+1,"")</f>
        <v/>
      </c>
      <c r="AJ2065" s="172" t="str">
        <f t="shared" si="1115"/>
        <v/>
      </c>
      <c r="AK2065" s="172" t="str">
        <f t="shared" si="1116"/>
        <v/>
      </c>
      <c r="AL2065" s="172" t="str">
        <f t="shared" si="1117"/>
        <v/>
      </c>
      <c r="AM2065" s="172" t="str">
        <f>IF(AN2065&lt;&gt;"",MAX(AM$3:AM2064)+1,"")</f>
        <v/>
      </c>
      <c r="AN2065" s="172" t="str">
        <f t="shared" si="1118"/>
        <v/>
      </c>
      <c r="AO2065" s="172" t="str">
        <f t="shared" si="1119"/>
        <v/>
      </c>
      <c r="AP2065" s="172" t="str">
        <f t="shared" si="1120"/>
        <v/>
      </c>
      <c r="AQ2065" s="172" t="str">
        <f t="shared" si="1121"/>
        <v/>
      </c>
      <c r="AR2065" s="172" t="str">
        <f>Table1[[#This Row],[Sex ]]&amp;Table1[[#This Row],[Month]]</f>
        <v/>
      </c>
    </row>
    <row r="2066" spans="2:44" x14ac:dyDescent="0.3">
      <c r="B2066" s="14"/>
      <c r="C2066" s="14"/>
      <c r="D2066" s="14"/>
      <c r="E2066" s="14"/>
      <c r="F2066" s="14"/>
      <c r="G2066" s="14"/>
      <c r="H2066" s="14"/>
      <c r="I2066" s="14"/>
      <c r="J2066" s="14"/>
      <c r="K2066" s="14"/>
      <c r="L2066" s="14"/>
      <c r="M2066" s="24" t="str">
        <f t="shared" si="1093"/>
        <v/>
      </c>
      <c r="N2066" s="24" t="str">
        <f t="shared" si="1094"/>
        <v/>
      </c>
      <c r="O2066" s="24" t="str">
        <f t="shared" si="1095"/>
        <v xml:space="preserve"> </v>
      </c>
      <c r="P2066" s="24">
        <f t="shared" si="1096"/>
        <v>0</v>
      </c>
      <c r="Q2066" s="25">
        <f t="shared" si="1097"/>
        <v>0</v>
      </c>
      <c r="R2066" s="26">
        <f t="shared" si="1098"/>
        <v>0</v>
      </c>
      <c r="S2066" s="24" t="str">
        <f t="shared" si="1099"/>
        <v/>
      </c>
      <c r="T2066" s="24" t="str">
        <f t="shared" si="1100"/>
        <v/>
      </c>
      <c r="U2066" s="24" t="str">
        <f t="shared" si="1101"/>
        <v/>
      </c>
      <c r="V2066" s="24" t="str">
        <f t="shared" si="1102"/>
        <v/>
      </c>
      <c r="W2066" s="24" t="str">
        <f t="shared" si="1103"/>
        <v/>
      </c>
      <c r="X2066" s="24" t="str">
        <f t="shared" si="1104"/>
        <v/>
      </c>
      <c r="Y2066" s="24" t="str">
        <f t="shared" si="1105"/>
        <v/>
      </c>
      <c r="Z2066" s="24" t="str">
        <f t="shared" si="1106"/>
        <v/>
      </c>
      <c r="AA2066" s="24" t="b">
        <f t="shared" si="1107"/>
        <v>0</v>
      </c>
      <c r="AB2066" s="34" t="str">
        <f t="shared" si="1108"/>
        <v/>
      </c>
      <c r="AC2066" s="34">
        <f t="shared" si="1109"/>
        <v>0</v>
      </c>
      <c r="AD2066" s="34">
        <f t="shared" si="1110"/>
        <v>0</v>
      </c>
      <c r="AE2066" s="34" t="str">
        <f t="shared" si="1111"/>
        <v xml:space="preserve"> 0</v>
      </c>
      <c r="AF2066" s="34">
        <f t="shared" si="1112"/>
        <v>0</v>
      </c>
      <c r="AG2066" s="34">
        <f t="shared" si="1113"/>
        <v>0</v>
      </c>
      <c r="AH2066" s="34" t="str">
        <f t="shared" si="1114"/>
        <v/>
      </c>
      <c r="AI2066" s="172" t="str">
        <f>IF(AJ2066&lt;&gt;"",MAX(AI$3:AI2065)+1,"")</f>
        <v/>
      </c>
      <c r="AJ2066" s="172" t="str">
        <f t="shared" si="1115"/>
        <v/>
      </c>
      <c r="AK2066" s="172" t="str">
        <f t="shared" si="1116"/>
        <v/>
      </c>
      <c r="AL2066" s="172" t="str">
        <f t="shared" si="1117"/>
        <v/>
      </c>
      <c r="AM2066" s="172" t="str">
        <f>IF(AN2066&lt;&gt;"",MAX(AM$3:AM2065)+1,"")</f>
        <v/>
      </c>
      <c r="AN2066" s="172" t="str">
        <f t="shared" si="1118"/>
        <v/>
      </c>
      <c r="AO2066" s="172" t="str">
        <f t="shared" si="1119"/>
        <v/>
      </c>
      <c r="AP2066" s="172" t="str">
        <f t="shared" si="1120"/>
        <v/>
      </c>
      <c r="AQ2066" s="172" t="str">
        <f t="shared" si="1121"/>
        <v/>
      </c>
      <c r="AR2066" s="172" t="str">
        <f>Table1[[#This Row],[Sex ]]&amp;Table1[[#This Row],[Month]]</f>
        <v/>
      </c>
    </row>
    <row r="2067" spans="2:44" x14ac:dyDescent="0.3">
      <c r="B2067" s="14"/>
      <c r="C2067" s="14"/>
      <c r="D2067" s="14"/>
      <c r="E2067" s="14"/>
      <c r="F2067" s="14"/>
      <c r="G2067" s="14"/>
      <c r="H2067" s="14"/>
      <c r="I2067" s="14"/>
      <c r="J2067" s="14"/>
      <c r="K2067" s="14"/>
      <c r="L2067" s="14"/>
      <c r="M2067" s="24" t="str">
        <f t="shared" si="1093"/>
        <v/>
      </c>
      <c r="N2067" s="24" t="str">
        <f t="shared" si="1094"/>
        <v/>
      </c>
      <c r="O2067" s="24" t="str">
        <f t="shared" si="1095"/>
        <v xml:space="preserve"> </v>
      </c>
      <c r="P2067" s="24">
        <f t="shared" si="1096"/>
        <v>0</v>
      </c>
      <c r="Q2067" s="25">
        <f t="shared" si="1097"/>
        <v>0</v>
      </c>
      <c r="R2067" s="26">
        <f t="shared" si="1098"/>
        <v>0</v>
      </c>
      <c r="S2067" s="24" t="str">
        <f t="shared" si="1099"/>
        <v/>
      </c>
      <c r="T2067" s="24" t="str">
        <f t="shared" si="1100"/>
        <v/>
      </c>
      <c r="U2067" s="24" t="str">
        <f t="shared" si="1101"/>
        <v/>
      </c>
      <c r="V2067" s="24" t="str">
        <f t="shared" si="1102"/>
        <v/>
      </c>
      <c r="W2067" s="24" t="str">
        <f t="shared" si="1103"/>
        <v/>
      </c>
      <c r="X2067" s="24" t="str">
        <f t="shared" si="1104"/>
        <v/>
      </c>
      <c r="Y2067" s="24" t="str">
        <f t="shared" si="1105"/>
        <v/>
      </c>
      <c r="Z2067" s="24" t="str">
        <f t="shared" si="1106"/>
        <v/>
      </c>
      <c r="AA2067" s="24" t="b">
        <f t="shared" si="1107"/>
        <v>0</v>
      </c>
      <c r="AB2067" s="34" t="str">
        <f t="shared" si="1108"/>
        <v/>
      </c>
      <c r="AC2067" s="34">
        <f t="shared" si="1109"/>
        <v>0</v>
      </c>
      <c r="AD2067" s="34">
        <f t="shared" si="1110"/>
        <v>0</v>
      </c>
      <c r="AE2067" s="34" t="str">
        <f t="shared" si="1111"/>
        <v xml:space="preserve"> 0</v>
      </c>
      <c r="AF2067" s="34">
        <f t="shared" si="1112"/>
        <v>0</v>
      </c>
      <c r="AG2067" s="34">
        <f t="shared" si="1113"/>
        <v>0</v>
      </c>
      <c r="AH2067" s="34" t="str">
        <f t="shared" si="1114"/>
        <v/>
      </c>
      <c r="AI2067" s="172" t="str">
        <f>IF(AJ2067&lt;&gt;"",MAX(AI$3:AI2066)+1,"")</f>
        <v/>
      </c>
      <c r="AJ2067" s="172" t="str">
        <f t="shared" si="1115"/>
        <v/>
      </c>
      <c r="AK2067" s="172" t="str">
        <f t="shared" si="1116"/>
        <v/>
      </c>
      <c r="AL2067" s="172" t="str">
        <f t="shared" si="1117"/>
        <v/>
      </c>
      <c r="AM2067" s="172" t="str">
        <f>IF(AN2067&lt;&gt;"",MAX(AM$3:AM2066)+1,"")</f>
        <v/>
      </c>
      <c r="AN2067" s="172" t="str">
        <f t="shared" si="1118"/>
        <v/>
      </c>
      <c r="AO2067" s="172" t="str">
        <f t="shared" si="1119"/>
        <v/>
      </c>
      <c r="AP2067" s="172" t="str">
        <f t="shared" si="1120"/>
        <v/>
      </c>
      <c r="AQ2067" s="172" t="str">
        <f t="shared" si="1121"/>
        <v/>
      </c>
      <c r="AR2067" s="172" t="str">
        <f>Table1[[#This Row],[Sex ]]&amp;Table1[[#This Row],[Month]]</f>
        <v/>
      </c>
    </row>
    <row r="2068" spans="2:44" x14ac:dyDescent="0.3">
      <c r="B2068" s="14"/>
      <c r="C2068" s="14"/>
      <c r="D2068" s="14"/>
      <c r="E2068" s="14"/>
      <c r="F2068" s="14"/>
      <c r="G2068" s="14"/>
      <c r="H2068" s="14"/>
      <c r="I2068" s="14"/>
      <c r="J2068" s="14"/>
      <c r="K2068" s="14"/>
      <c r="L2068" s="14"/>
      <c r="M2068" s="24" t="str">
        <f t="shared" si="1093"/>
        <v/>
      </c>
      <c r="N2068" s="24" t="str">
        <f t="shared" si="1094"/>
        <v/>
      </c>
      <c r="O2068" s="24" t="str">
        <f t="shared" si="1095"/>
        <v xml:space="preserve"> </v>
      </c>
      <c r="P2068" s="24">
        <f t="shared" si="1096"/>
        <v>0</v>
      </c>
      <c r="Q2068" s="25">
        <f t="shared" si="1097"/>
        <v>0</v>
      </c>
      <c r="R2068" s="26">
        <f t="shared" si="1098"/>
        <v>0</v>
      </c>
      <c r="S2068" s="24" t="str">
        <f t="shared" si="1099"/>
        <v/>
      </c>
      <c r="T2068" s="24" t="str">
        <f t="shared" si="1100"/>
        <v/>
      </c>
      <c r="U2068" s="24" t="str">
        <f t="shared" si="1101"/>
        <v/>
      </c>
      <c r="V2068" s="24" t="str">
        <f t="shared" si="1102"/>
        <v/>
      </c>
      <c r="W2068" s="24" t="str">
        <f t="shared" si="1103"/>
        <v/>
      </c>
      <c r="X2068" s="24" t="str">
        <f t="shared" si="1104"/>
        <v/>
      </c>
      <c r="Y2068" s="24" t="str">
        <f t="shared" si="1105"/>
        <v/>
      </c>
      <c r="Z2068" s="24" t="str">
        <f t="shared" si="1106"/>
        <v/>
      </c>
      <c r="AA2068" s="24" t="b">
        <f t="shared" si="1107"/>
        <v>0</v>
      </c>
      <c r="AB2068" s="34" t="str">
        <f t="shared" si="1108"/>
        <v/>
      </c>
      <c r="AC2068" s="34">
        <f t="shared" si="1109"/>
        <v>0</v>
      </c>
      <c r="AD2068" s="34">
        <f t="shared" si="1110"/>
        <v>0</v>
      </c>
      <c r="AE2068" s="34" t="str">
        <f t="shared" si="1111"/>
        <v xml:space="preserve"> 0</v>
      </c>
      <c r="AF2068" s="34">
        <f t="shared" si="1112"/>
        <v>0</v>
      </c>
      <c r="AG2068" s="34">
        <f t="shared" si="1113"/>
        <v>0</v>
      </c>
      <c r="AH2068" s="34" t="str">
        <f t="shared" si="1114"/>
        <v/>
      </c>
      <c r="AI2068" s="172" t="str">
        <f>IF(AJ2068&lt;&gt;"",MAX(AI$3:AI2067)+1,"")</f>
        <v/>
      </c>
      <c r="AJ2068" s="172" t="str">
        <f t="shared" si="1115"/>
        <v/>
      </c>
      <c r="AK2068" s="172" t="str">
        <f t="shared" si="1116"/>
        <v/>
      </c>
      <c r="AL2068" s="172" t="str">
        <f t="shared" si="1117"/>
        <v/>
      </c>
      <c r="AM2068" s="172" t="str">
        <f>IF(AN2068&lt;&gt;"",MAX(AM$3:AM2067)+1,"")</f>
        <v/>
      </c>
      <c r="AN2068" s="172" t="str">
        <f t="shared" si="1118"/>
        <v/>
      </c>
      <c r="AO2068" s="172" t="str">
        <f t="shared" si="1119"/>
        <v/>
      </c>
      <c r="AP2068" s="172" t="str">
        <f t="shared" si="1120"/>
        <v/>
      </c>
      <c r="AQ2068" s="172" t="str">
        <f t="shared" si="1121"/>
        <v/>
      </c>
      <c r="AR2068" s="172" t="str">
        <f>Table1[[#This Row],[Sex ]]&amp;Table1[[#This Row],[Month]]</f>
        <v/>
      </c>
    </row>
    <row r="2069" spans="2:44" x14ac:dyDescent="0.3">
      <c r="B2069" s="14"/>
      <c r="C2069" s="14"/>
      <c r="D2069" s="14"/>
      <c r="E2069" s="14"/>
      <c r="F2069" s="14"/>
      <c r="G2069" s="14"/>
      <c r="H2069" s="14"/>
      <c r="I2069" s="14"/>
      <c r="J2069" s="14"/>
      <c r="K2069" s="14"/>
      <c r="L2069" s="14"/>
      <c r="M2069" s="24" t="str">
        <f t="shared" si="1093"/>
        <v/>
      </c>
      <c r="N2069" s="24" t="str">
        <f t="shared" si="1094"/>
        <v/>
      </c>
      <c r="O2069" s="24" t="str">
        <f t="shared" si="1095"/>
        <v xml:space="preserve"> </v>
      </c>
      <c r="P2069" s="24">
        <f t="shared" si="1096"/>
        <v>0</v>
      </c>
      <c r="Q2069" s="25">
        <f t="shared" si="1097"/>
        <v>0</v>
      </c>
      <c r="R2069" s="26">
        <f t="shared" si="1098"/>
        <v>0</v>
      </c>
      <c r="S2069" s="24" t="str">
        <f t="shared" si="1099"/>
        <v/>
      </c>
      <c r="T2069" s="24" t="str">
        <f t="shared" si="1100"/>
        <v/>
      </c>
      <c r="U2069" s="24" t="str">
        <f t="shared" si="1101"/>
        <v/>
      </c>
      <c r="V2069" s="24" t="str">
        <f t="shared" si="1102"/>
        <v/>
      </c>
      <c r="W2069" s="24" t="str">
        <f t="shared" si="1103"/>
        <v/>
      </c>
      <c r="X2069" s="24" t="str">
        <f t="shared" si="1104"/>
        <v/>
      </c>
      <c r="Y2069" s="24" t="str">
        <f t="shared" si="1105"/>
        <v/>
      </c>
      <c r="Z2069" s="24" t="str">
        <f t="shared" si="1106"/>
        <v/>
      </c>
      <c r="AA2069" s="24" t="b">
        <f t="shared" si="1107"/>
        <v>0</v>
      </c>
      <c r="AB2069" s="34" t="str">
        <f t="shared" si="1108"/>
        <v/>
      </c>
      <c r="AC2069" s="34">
        <f t="shared" si="1109"/>
        <v>0</v>
      </c>
      <c r="AD2069" s="34">
        <f t="shared" si="1110"/>
        <v>0</v>
      </c>
      <c r="AE2069" s="34" t="str">
        <f t="shared" si="1111"/>
        <v xml:space="preserve"> 0</v>
      </c>
      <c r="AF2069" s="34">
        <f t="shared" si="1112"/>
        <v>0</v>
      </c>
      <c r="AG2069" s="34">
        <f t="shared" si="1113"/>
        <v>0</v>
      </c>
      <c r="AH2069" s="34" t="str">
        <f t="shared" si="1114"/>
        <v/>
      </c>
      <c r="AI2069" s="172" t="str">
        <f>IF(AJ2069&lt;&gt;"",MAX(AI$3:AI2068)+1,"")</f>
        <v/>
      </c>
      <c r="AJ2069" s="172" t="str">
        <f t="shared" si="1115"/>
        <v/>
      </c>
      <c r="AK2069" s="172" t="str">
        <f t="shared" si="1116"/>
        <v/>
      </c>
      <c r="AL2069" s="172" t="str">
        <f t="shared" si="1117"/>
        <v/>
      </c>
      <c r="AM2069" s="172" t="str">
        <f>IF(AN2069&lt;&gt;"",MAX(AM$3:AM2068)+1,"")</f>
        <v/>
      </c>
      <c r="AN2069" s="172" t="str">
        <f t="shared" si="1118"/>
        <v/>
      </c>
      <c r="AO2069" s="172" t="str">
        <f t="shared" si="1119"/>
        <v/>
      </c>
      <c r="AP2069" s="172" t="str">
        <f t="shared" si="1120"/>
        <v/>
      </c>
      <c r="AQ2069" s="172" t="str">
        <f t="shared" si="1121"/>
        <v/>
      </c>
      <c r="AR2069" s="172" t="str">
        <f>Table1[[#This Row],[Sex ]]&amp;Table1[[#This Row],[Month]]</f>
        <v/>
      </c>
    </row>
    <row r="2070" spans="2:44" x14ac:dyDescent="0.3">
      <c r="B2070" s="14"/>
      <c r="C2070" s="14"/>
      <c r="D2070" s="14"/>
      <c r="E2070" s="14"/>
      <c r="F2070" s="14"/>
      <c r="G2070" s="14"/>
      <c r="H2070" s="14"/>
      <c r="I2070" s="14"/>
      <c r="J2070" s="14"/>
      <c r="K2070" s="14"/>
      <c r="L2070" s="14"/>
      <c r="M2070" s="24" t="str">
        <f t="shared" si="1093"/>
        <v/>
      </c>
      <c r="N2070" s="24" t="str">
        <f t="shared" si="1094"/>
        <v/>
      </c>
      <c r="O2070" s="24" t="str">
        <f t="shared" si="1095"/>
        <v xml:space="preserve"> </v>
      </c>
      <c r="P2070" s="24">
        <f t="shared" si="1096"/>
        <v>0</v>
      </c>
      <c r="Q2070" s="25">
        <f t="shared" si="1097"/>
        <v>0</v>
      </c>
      <c r="R2070" s="26">
        <f t="shared" si="1098"/>
        <v>0</v>
      </c>
      <c r="S2070" s="24" t="str">
        <f t="shared" si="1099"/>
        <v/>
      </c>
      <c r="T2070" s="24" t="str">
        <f t="shared" si="1100"/>
        <v/>
      </c>
      <c r="U2070" s="24" t="str">
        <f t="shared" si="1101"/>
        <v/>
      </c>
      <c r="V2070" s="24" t="str">
        <f t="shared" si="1102"/>
        <v/>
      </c>
      <c r="W2070" s="24" t="str">
        <f t="shared" si="1103"/>
        <v/>
      </c>
      <c r="X2070" s="24" t="str">
        <f t="shared" si="1104"/>
        <v/>
      </c>
      <c r="Y2070" s="24" t="str">
        <f t="shared" si="1105"/>
        <v/>
      </c>
      <c r="Z2070" s="24" t="str">
        <f t="shared" si="1106"/>
        <v/>
      </c>
      <c r="AA2070" s="24" t="b">
        <f t="shared" si="1107"/>
        <v>0</v>
      </c>
      <c r="AB2070" s="34" t="str">
        <f t="shared" si="1108"/>
        <v/>
      </c>
      <c r="AC2070" s="34">
        <f t="shared" si="1109"/>
        <v>0</v>
      </c>
      <c r="AD2070" s="34">
        <f t="shared" si="1110"/>
        <v>0</v>
      </c>
      <c r="AE2070" s="34" t="str">
        <f t="shared" si="1111"/>
        <v xml:space="preserve"> 0</v>
      </c>
      <c r="AF2070" s="34">
        <f t="shared" si="1112"/>
        <v>0</v>
      </c>
      <c r="AG2070" s="34">
        <f t="shared" si="1113"/>
        <v>0</v>
      </c>
      <c r="AH2070" s="34" t="str">
        <f t="shared" si="1114"/>
        <v/>
      </c>
      <c r="AI2070" s="172" t="str">
        <f>IF(AJ2070&lt;&gt;"",MAX(AI$3:AI2069)+1,"")</f>
        <v/>
      </c>
      <c r="AJ2070" s="172" t="str">
        <f t="shared" si="1115"/>
        <v/>
      </c>
      <c r="AK2070" s="172" t="str">
        <f t="shared" si="1116"/>
        <v/>
      </c>
      <c r="AL2070" s="172" t="str">
        <f t="shared" si="1117"/>
        <v/>
      </c>
      <c r="AM2070" s="172" t="str">
        <f>IF(AN2070&lt;&gt;"",MAX(AM$3:AM2069)+1,"")</f>
        <v/>
      </c>
      <c r="AN2070" s="172" t="str">
        <f t="shared" si="1118"/>
        <v/>
      </c>
      <c r="AO2070" s="172" t="str">
        <f t="shared" si="1119"/>
        <v/>
      </c>
      <c r="AP2070" s="172" t="str">
        <f t="shared" si="1120"/>
        <v/>
      </c>
      <c r="AQ2070" s="172" t="str">
        <f t="shared" si="1121"/>
        <v/>
      </c>
      <c r="AR2070" s="172" t="str">
        <f>Table1[[#This Row],[Sex ]]&amp;Table1[[#This Row],[Month]]</f>
        <v/>
      </c>
    </row>
    <row r="2071" spans="2:44" x14ac:dyDescent="0.3">
      <c r="B2071" s="14"/>
      <c r="C2071" s="14"/>
      <c r="D2071" s="14"/>
      <c r="E2071" s="14"/>
      <c r="F2071" s="14"/>
      <c r="G2071" s="14"/>
      <c r="H2071" s="14"/>
      <c r="I2071" s="14"/>
      <c r="J2071" s="14"/>
      <c r="K2071" s="14"/>
      <c r="L2071" s="14"/>
      <c r="M2071" s="24" t="str">
        <f t="shared" si="1093"/>
        <v/>
      </c>
      <c r="N2071" s="24" t="str">
        <f t="shared" si="1094"/>
        <v/>
      </c>
      <c r="O2071" s="24" t="str">
        <f t="shared" si="1095"/>
        <v xml:space="preserve"> </v>
      </c>
      <c r="P2071" s="24">
        <f t="shared" si="1096"/>
        <v>0</v>
      </c>
      <c r="Q2071" s="25">
        <f t="shared" si="1097"/>
        <v>0</v>
      </c>
      <c r="R2071" s="26">
        <f t="shared" si="1098"/>
        <v>0</v>
      </c>
      <c r="S2071" s="24" t="str">
        <f t="shared" si="1099"/>
        <v/>
      </c>
      <c r="T2071" s="24" t="str">
        <f t="shared" si="1100"/>
        <v/>
      </c>
      <c r="U2071" s="24" t="str">
        <f t="shared" si="1101"/>
        <v/>
      </c>
      <c r="V2071" s="24" t="str">
        <f t="shared" si="1102"/>
        <v/>
      </c>
      <c r="W2071" s="24" t="str">
        <f t="shared" si="1103"/>
        <v/>
      </c>
      <c r="X2071" s="24" t="str">
        <f t="shared" si="1104"/>
        <v/>
      </c>
      <c r="Y2071" s="24" t="str">
        <f t="shared" si="1105"/>
        <v/>
      </c>
      <c r="Z2071" s="24" t="str">
        <f t="shared" si="1106"/>
        <v/>
      </c>
      <c r="AA2071" s="24" t="b">
        <f t="shared" si="1107"/>
        <v>0</v>
      </c>
      <c r="AB2071" s="34" t="str">
        <f t="shared" si="1108"/>
        <v/>
      </c>
      <c r="AC2071" s="34">
        <f t="shared" si="1109"/>
        <v>0</v>
      </c>
      <c r="AD2071" s="34">
        <f t="shared" si="1110"/>
        <v>0</v>
      </c>
      <c r="AE2071" s="34" t="str">
        <f t="shared" si="1111"/>
        <v xml:space="preserve"> 0</v>
      </c>
      <c r="AF2071" s="34">
        <f t="shared" si="1112"/>
        <v>0</v>
      </c>
      <c r="AG2071" s="34">
        <f t="shared" si="1113"/>
        <v>0</v>
      </c>
      <c r="AH2071" s="34" t="str">
        <f t="shared" si="1114"/>
        <v/>
      </c>
      <c r="AI2071" s="172" t="str">
        <f>IF(AJ2071&lt;&gt;"",MAX(AI$3:AI2070)+1,"")</f>
        <v/>
      </c>
      <c r="AJ2071" s="172" t="str">
        <f t="shared" si="1115"/>
        <v/>
      </c>
      <c r="AK2071" s="172" t="str">
        <f t="shared" si="1116"/>
        <v/>
      </c>
      <c r="AL2071" s="172" t="str">
        <f t="shared" si="1117"/>
        <v/>
      </c>
      <c r="AM2071" s="172" t="str">
        <f>IF(AN2071&lt;&gt;"",MAX(AM$3:AM2070)+1,"")</f>
        <v/>
      </c>
      <c r="AN2071" s="172" t="str">
        <f t="shared" si="1118"/>
        <v/>
      </c>
      <c r="AO2071" s="172" t="str">
        <f t="shared" si="1119"/>
        <v/>
      </c>
      <c r="AP2071" s="172" t="str">
        <f t="shared" si="1120"/>
        <v/>
      </c>
      <c r="AQ2071" s="172" t="str">
        <f t="shared" si="1121"/>
        <v/>
      </c>
      <c r="AR2071" s="172" t="str">
        <f>Table1[[#This Row],[Sex ]]&amp;Table1[[#This Row],[Month]]</f>
        <v/>
      </c>
    </row>
    <row r="2072" spans="2:44" x14ac:dyDescent="0.3">
      <c r="B2072" s="14"/>
      <c r="C2072" s="14"/>
      <c r="D2072" s="14"/>
      <c r="E2072" s="14"/>
      <c r="F2072" s="14"/>
      <c r="G2072" s="14"/>
      <c r="H2072" s="14"/>
      <c r="I2072" s="14"/>
      <c r="J2072" s="14"/>
      <c r="K2072" s="14"/>
      <c r="L2072" s="14"/>
      <c r="M2072" s="24" t="str">
        <f t="shared" si="1093"/>
        <v/>
      </c>
      <c r="N2072" s="24" t="str">
        <f t="shared" si="1094"/>
        <v/>
      </c>
      <c r="O2072" s="24" t="str">
        <f t="shared" si="1095"/>
        <v xml:space="preserve"> </v>
      </c>
      <c r="P2072" s="24">
        <f t="shared" si="1096"/>
        <v>0</v>
      </c>
      <c r="Q2072" s="25">
        <f t="shared" si="1097"/>
        <v>0</v>
      </c>
      <c r="R2072" s="26">
        <f t="shared" si="1098"/>
        <v>0</v>
      </c>
      <c r="S2072" s="24" t="str">
        <f t="shared" si="1099"/>
        <v/>
      </c>
      <c r="T2072" s="24" t="str">
        <f t="shared" si="1100"/>
        <v/>
      </c>
      <c r="U2072" s="24" t="str">
        <f t="shared" si="1101"/>
        <v/>
      </c>
      <c r="V2072" s="24" t="str">
        <f t="shared" si="1102"/>
        <v/>
      </c>
      <c r="W2072" s="24" t="str">
        <f t="shared" si="1103"/>
        <v/>
      </c>
      <c r="X2072" s="24" t="str">
        <f t="shared" si="1104"/>
        <v/>
      </c>
      <c r="Y2072" s="24" t="str">
        <f t="shared" si="1105"/>
        <v/>
      </c>
      <c r="Z2072" s="24" t="str">
        <f t="shared" si="1106"/>
        <v/>
      </c>
      <c r="AA2072" s="24" t="b">
        <f t="shared" si="1107"/>
        <v>0</v>
      </c>
      <c r="AB2072" s="34" t="str">
        <f t="shared" si="1108"/>
        <v/>
      </c>
      <c r="AC2072" s="34">
        <f t="shared" si="1109"/>
        <v>0</v>
      </c>
      <c r="AD2072" s="34">
        <f t="shared" si="1110"/>
        <v>0</v>
      </c>
      <c r="AE2072" s="34" t="str">
        <f t="shared" si="1111"/>
        <v xml:space="preserve"> 0</v>
      </c>
      <c r="AF2072" s="34">
        <f t="shared" si="1112"/>
        <v>0</v>
      </c>
      <c r="AG2072" s="34">
        <f t="shared" si="1113"/>
        <v>0</v>
      </c>
      <c r="AH2072" s="34" t="str">
        <f t="shared" si="1114"/>
        <v/>
      </c>
      <c r="AI2072" s="172" t="str">
        <f>IF(AJ2072&lt;&gt;"",MAX(AI$3:AI2071)+1,"")</f>
        <v/>
      </c>
      <c r="AJ2072" s="172" t="str">
        <f t="shared" si="1115"/>
        <v/>
      </c>
      <c r="AK2072" s="172" t="str">
        <f t="shared" si="1116"/>
        <v/>
      </c>
      <c r="AL2072" s="172" t="str">
        <f t="shared" si="1117"/>
        <v/>
      </c>
      <c r="AM2072" s="172" t="str">
        <f>IF(AN2072&lt;&gt;"",MAX(AM$3:AM2071)+1,"")</f>
        <v/>
      </c>
      <c r="AN2072" s="172" t="str">
        <f t="shared" si="1118"/>
        <v/>
      </c>
      <c r="AO2072" s="172" t="str">
        <f t="shared" si="1119"/>
        <v/>
      </c>
      <c r="AP2072" s="172" t="str">
        <f t="shared" si="1120"/>
        <v/>
      </c>
      <c r="AQ2072" s="172" t="str">
        <f t="shared" si="1121"/>
        <v/>
      </c>
      <c r="AR2072" s="172" t="str">
        <f>Table1[[#This Row],[Sex ]]&amp;Table1[[#This Row],[Month]]</f>
        <v/>
      </c>
    </row>
    <row r="2073" spans="2:44" x14ac:dyDescent="0.3">
      <c r="B2073" s="14"/>
      <c r="C2073" s="14"/>
      <c r="D2073" s="14"/>
      <c r="E2073" s="14"/>
      <c r="F2073" s="14"/>
      <c r="G2073" s="14"/>
      <c r="H2073" s="14"/>
      <c r="I2073" s="14"/>
      <c r="J2073" s="14"/>
      <c r="K2073" s="14"/>
      <c r="L2073" s="14"/>
      <c r="M2073" s="24" t="str">
        <f t="shared" si="1093"/>
        <v/>
      </c>
      <c r="N2073" s="24" t="str">
        <f t="shared" si="1094"/>
        <v/>
      </c>
      <c r="O2073" s="24" t="str">
        <f t="shared" si="1095"/>
        <v xml:space="preserve"> </v>
      </c>
      <c r="P2073" s="24">
        <f t="shared" si="1096"/>
        <v>0</v>
      </c>
      <c r="Q2073" s="25">
        <f t="shared" si="1097"/>
        <v>0</v>
      </c>
      <c r="R2073" s="26">
        <f t="shared" si="1098"/>
        <v>0</v>
      </c>
      <c r="S2073" s="24" t="str">
        <f t="shared" si="1099"/>
        <v/>
      </c>
      <c r="T2073" s="24" t="str">
        <f t="shared" si="1100"/>
        <v/>
      </c>
      <c r="U2073" s="24" t="str">
        <f t="shared" si="1101"/>
        <v/>
      </c>
      <c r="V2073" s="24" t="str">
        <f t="shared" si="1102"/>
        <v/>
      </c>
      <c r="W2073" s="24" t="str">
        <f t="shared" si="1103"/>
        <v/>
      </c>
      <c r="X2073" s="24" t="str">
        <f t="shared" si="1104"/>
        <v/>
      </c>
      <c r="Y2073" s="24" t="str">
        <f t="shared" si="1105"/>
        <v/>
      </c>
      <c r="Z2073" s="24" t="str">
        <f t="shared" si="1106"/>
        <v/>
      </c>
      <c r="AA2073" s="24" t="b">
        <f t="shared" si="1107"/>
        <v>0</v>
      </c>
      <c r="AB2073" s="34" t="str">
        <f t="shared" si="1108"/>
        <v/>
      </c>
      <c r="AC2073" s="34">
        <f t="shared" si="1109"/>
        <v>0</v>
      </c>
      <c r="AD2073" s="34">
        <f t="shared" si="1110"/>
        <v>0</v>
      </c>
      <c r="AE2073" s="34" t="str">
        <f t="shared" si="1111"/>
        <v xml:space="preserve"> 0</v>
      </c>
      <c r="AF2073" s="34">
        <f t="shared" si="1112"/>
        <v>0</v>
      </c>
      <c r="AG2073" s="34">
        <f t="shared" si="1113"/>
        <v>0</v>
      </c>
      <c r="AH2073" s="34" t="str">
        <f t="shared" si="1114"/>
        <v/>
      </c>
      <c r="AI2073" s="172" t="str">
        <f>IF(AJ2073&lt;&gt;"",MAX(AI$3:AI2072)+1,"")</f>
        <v/>
      </c>
      <c r="AJ2073" s="172" t="str">
        <f t="shared" si="1115"/>
        <v/>
      </c>
      <c r="AK2073" s="172" t="str">
        <f t="shared" si="1116"/>
        <v/>
      </c>
      <c r="AL2073" s="172" t="str">
        <f t="shared" si="1117"/>
        <v/>
      </c>
      <c r="AM2073" s="172" t="str">
        <f>IF(AN2073&lt;&gt;"",MAX(AM$3:AM2072)+1,"")</f>
        <v/>
      </c>
      <c r="AN2073" s="172" t="str">
        <f t="shared" si="1118"/>
        <v/>
      </c>
      <c r="AO2073" s="172" t="str">
        <f t="shared" si="1119"/>
        <v/>
      </c>
      <c r="AP2073" s="172" t="str">
        <f t="shared" si="1120"/>
        <v/>
      </c>
      <c r="AQ2073" s="172" t="str">
        <f t="shared" si="1121"/>
        <v/>
      </c>
      <c r="AR2073" s="172" t="str">
        <f>Table1[[#This Row],[Sex ]]&amp;Table1[[#This Row],[Month]]</f>
        <v/>
      </c>
    </row>
    <row r="2074" spans="2:44" x14ac:dyDescent="0.3">
      <c r="B2074" s="14"/>
      <c r="C2074" s="14"/>
      <c r="D2074" s="14"/>
      <c r="E2074" s="14"/>
      <c r="F2074" s="14"/>
      <c r="G2074" s="14"/>
      <c r="H2074" s="14"/>
      <c r="I2074" s="14"/>
      <c r="J2074" s="14"/>
      <c r="K2074" s="14"/>
      <c r="L2074" s="14"/>
      <c r="M2074" s="24" t="str">
        <f t="shared" si="1093"/>
        <v/>
      </c>
      <c r="N2074" s="24" t="str">
        <f t="shared" si="1094"/>
        <v/>
      </c>
      <c r="O2074" s="24" t="str">
        <f t="shared" si="1095"/>
        <v xml:space="preserve"> </v>
      </c>
      <c r="P2074" s="24">
        <f t="shared" si="1096"/>
        <v>0</v>
      </c>
      <c r="Q2074" s="25">
        <f t="shared" si="1097"/>
        <v>0</v>
      </c>
      <c r="R2074" s="26">
        <f t="shared" si="1098"/>
        <v>0</v>
      </c>
      <c r="S2074" s="24" t="str">
        <f t="shared" si="1099"/>
        <v/>
      </c>
      <c r="T2074" s="24" t="str">
        <f t="shared" si="1100"/>
        <v/>
      </c>
      <c r="U2074" s="24" t="str">
        <f t="shared" si="1101"/>
        <v/>
      </c>
      <c r="V2074" s="24" t="str">
        <f t="shared" si="1102"/>
        <v/>
      </c>
      <c r="W2074" s="24" t="str">
        <f t="shared" si="1103"/>
        <v/>
      </c>
      <c r="X2074" s="24" t="str">
        <f t="shared" si="1104"/>
        <v/>
      </c>
      <c r="Y2074" s="24" t="str">
        <f t="shared" si="1105"/>
        <v/>
      </c>
      <c r="Z2074" s="24" t="str">
        <f t="shared" si="1106"/>
        <v/>
      </c>
      <c r="AA2074" s="24" t="b">
        <f t="shared" si="1107"/>
        <v>0</v>
      </c>
      <c r="AB2074" s="34" t="str">
        <f t="shared" si="1108"/>
        <v/>
      </c>
      <c r="AC2074" s="34">
        <f t="shared" si="1109"/>
        <v>0</v>
      </c>
      <c r="AD2074" s="34">
        <f t="shared" si="1110"/>
        <v>0</v>
      </c>
      <c r="AE2074" s="34" t="str">
        <f t="shared" si="1111"/>
        <v xml:space="preserve"> 0</v>
      </c>
      <c r="AF2074" s="34">
        <f t="shared" si="1112"/>
        <v>0</v>
      </c>
      <c r="AG2074" s="34">
        <f t="shared" si="1113"/>
        <v>0</v>
      </c>
      <c r="AH2074" s="34" t="str">
        <f t="shared" si="1114"/>
        <v/>
      </c>
      <c r="AI2074" s="172" t="str">
        <f>IF(AJ2074&lt;&gt;"",MAX(AI$3:AI2073)+1,"")</f>
        <v/>
      </c>
      <c r="AJ2074" s="172" t="str">
        <f t="shared" si="1115"/>
        <v/>
      </c>
      <c r="AK2074" s="172" t="str">
        <f t="shared" si="1116"/>
        <v/>
      </c>
      <c r="AL2074" s="172" t="str">
        <f t="shared" si="1117"/>
        <v/>
      </c>
      <c r="AM2074" s="172" t="str">
        <f>IF(AN2074&lt;&gt;"",MAX(AM$3:AM2073)+1,"")</f>
        <v/>
      </c>
      <c r="AN2074" s="172" t="str">
        <f t="shared" si="1118"/>
        <v/>
      </c>
      <c r="AO2074" s="172" t="str">
        <f t="shared" si="1119"/>
        <v/>
      </c>
      <c r="AP2074" s="172" t="str">
        <f t="shared" si="1120"/>
        <v/>
      </c>
      <c r="AQ2074" s="172" t="str">
        <f t="shared" si="1121"/>
        <v/>
      </c>
      <c r="AR2074" s="172" t="str">
        <f>Table1[[#This Row],[Sex ]]&amp;Table1[[#This Row],[Month]]</f>
        <v/>
      </c>
    </row>
    <row r="2075" spans="2:44" x14ac:dyDescent="0.3">
      <c r="B2075" s="14"/>
      <c r="C2075" s="14"/>
      <c r="D2075" s="14"/>
      <c r="E2075" s="14"/>
      <c r="F2075" s="14"/>
      <c r="G2075" s="14"/>
      <c r="H2075" s="14"/>
      <c r="I2075" s="14"/>
      <c r="J2075" s="14"/>
      <c r="K2075" s="14"/>
      <c r="L2075" s="14"/>
      <c r="M2075" s="24" t="str">
        <f t="shared" si="1093"/>
        <v/>
      </c>
      <c r="N2075" s="24" t="str">
        <f t="shared" si="1094"/>
        <v/>
      </c>
      <c r="O2075" s="24" t="str">
        <f t="shared" si="1095"/>
        <v xml:space="preserve"> </v>
      </c>
      <c r="P2075" s="24">
        <f t="shared" si="1096"/>
        <v>0</v>
      </c>
      <c r="Q2075" s="25">
        <f t="shared" si="1097"/>
        <v>0</v>
      </c>
      <c r="R2075" s="26">
        <f t="shared" si="1098"/>
        <v>0</v>
      </c>
      <c r="S2075" s="24" t="str">
        <f t="shared" si="1099"/>
        <v/>
      </c>
      <c r="T2075" s="24" t="str">
        <f t="shared" si="1100"/>
        <v/>
      </c>
      <c r="U2075" s="24" t="str">
        <f t="shared" si="1101"/>
        <v/>
      </c>
      <c r="V2075" s="24" t="str">
        <f t="shared" si="1102"/>
        <v/>
      </c>
      <c r="W2075" s="24" t="str">
        <f t="shared" si="1103"/>
        <v/>
      </c>
      <c r="X2075" s="24" t="str">
        <f t="shared" si="1104"/>
        <v/>
      </c>
      <c r="Y2075" s="24" t="str">
        <f t="shared" si="1105"/>
        <v/>
      </c>
      <c r="Z2075" s="24" t="str">
        <f t="shared" si="1106"/>
        <v/>
      </c>
      <c r="AA2075" s="24" t="b">
        <f t="shared" si="1107"/>
        <v>0</v>
      </c>
      <c r="AB2075" s="34" t="str">
        <f t="shared" si="1108"/>
        <v/>
      </c>
      <c r="AC2075" s="34">
        <f t="shared" si="1109"/>
        <v>0</v>
      </c>
      <c r="AD2075" s="34">
        <f t="shared" si="1110"/>
        <v>0</v>
      </c>
      <c r="AE2075" s="34" t="str">
        <f t="shared" si="1111"/>
        <v xml:space="preserve"> 0</v>
      </c>
      <c r="AF2075" s="34">
        <f t="shared" si="1112"/>
        <v>0</v>
      </c>
      <c r="AG2075" s="34">
        <f t="shared" si="1113"/>
        <v>0</v>
      </c>
      <c r="AH2075" s="34" t="str">
        <f t="shared" si="1114"/>
        <v/>
      </c>
      <c r="AI2075" s="172" t="str">
        <f>IF(AJ2075&lt;&gt;"",MAX(AI$3:AI2074)+1,"")</f>
        <v/>
      </c>
      <c r="AJ2075" s="172" t="str">
        <f t="shared" si="1115"/>
        <v/>
      </c>
      <c r="AK2075" s="172" t="str">
        <f t="shared" si="1116"/>
        <v/>
      </c>
      <c r="AL2075" s="172" t="str">
        <f t="shared" si="1117"/>
        <v/>
      </c>
      <c r="AM2075" s="172" t="str">
        <f>IF(AN2075&lt;&gt;"",MAX(AM$3:AM2074)+1,"")</f>
        <v/>
      </c>
      <c r="AN2075" s="172" t="str">
        <f t="shared" si="1118"/>
        <v/>
      </c>
      <c r="AO2075" s="172" t="str">
        <f t="shared" si="1119"/>
        <v/>
      </c>
      <c r="AP2075" s="172" t="str">
        <f t="shared" si="1120"/>
        <v/>
      </c>
      <c r="AQ2075" s="172" t="str">
        <f t="shared" si="1121"/>
        <v/>
      </c>
      <c r="AR2075" s="172" t="str">
        <f>Table1[[#This Row],[Sex ]]&amp;Table1[[#This Row],[Month]]</f>
        <v/>
      </c>
    </row>
    <row r="2076" spans="2:44" x14ac:dyDescent="0.3">
      <c r="B2076" s="14"/>
      <c r="C2076" s="14"/>
      <c r="D2076" s="14"/>
      <c r="E2076" s="14"/>
      <c r="F2076" s="14"/>
      <c r="G2076" s="14"/>
      <c r="H2076" s="14"/>
      <c r="I2076" s="14"/>
      <c r="J2076" s="14"/>
      <c r="K2076" s="14"/>
      <c r="L2076" s="14"/>
      <c r="M2076" s="24" t="str">
        <f t="shared" si="1093"/>
        <v/>
      </c>
      <c r="N2076" s="24" t="str">
        <f t="shared" si="1094"/>
        <v/>
      </c>
      <c r="O2076" s="24" t="str">
        <f t="shared" si="1095"/>
        <v xml:space="preserve"> </v>
      </c>
      <c r="P2076" s="24">
        <f t="shared" si="1096"/>
        <v>0</v>
      </c>
      <c r="Q2076" s="25">
        <f t="shared" si="1097"/>
        <v>0</v>
      </c>
      <c r="R2076" s="26">
        <f t="shared" si="1098"/>
        <v>0</v>
      </c>
      <c r="S2076" s="24" t="str">
        <f t="shared" si="1099"/>
        <v/>
      </c>
      <c r="T2076" s="24" t="str">
        <f t="shared" si="1100"/>
        <v/>
      </c>
      <c r="U2076" s="24" t="str">
        <f t="shared" si="1101"/>
        <v/>
      </c>
      <c r="V2076" s="24" t="str">
        <f t="shared" si="1102"/>
        <v/>
      </c>
      <c r="W2076" s="24" t="str">
        <f t="shared" si="1103"/>
        <v/>
      </c>
      <c r="X2076" s="24" t="str">
        <f t="shared" si="1104"/>
        <v/>
      </c>
      <c r="Y2076" s="24" t="str">
        <f t="shared" si="1105"/>
        <v/>
      </c>
      <c r="Z2076" s="24" t="str">
        <f t="shared" si="1106"/>
        <v/>
      </c>
      <c r="AA2076" s="24" t="b">
        <f t="shared" si="1107"/>
        <v>0</v>
      </c>
      <c r="AB2076" s="34" t="str">
        <f t="shared" si="1108"/>
        <v/>
      </c>
      <c r="AC2076" s="34">
        <f t="shared" si="1109"/>
        <v>0</v>
      </c>
      <c r="AD2076" s="34">
        <f t="shared" si="1110"/>
        <v>0</v>
      </c>
      <c r="AE2076" s="34" t="str">
        <f t="shared" si="1111"/>
        <v xml:space="preserve"> 0</v>
      </c>
      <c r="AF2076" s="34">
        <f t="shared" si="1112"/>
        <v>0</v>
      </c>
      <c r="AG2076" s="34">
        <f t="shared" si="1113"/>
        <v>0</v>
      </c>
      <c r="AH2076" s="34" t="str">
        <f t="shared" si="1114"/>
        <v/>
      </c>
      <c r="AI2076" s="172" t="str">
        <f>IF(AJ2076&lt;&gt;"",MAX(AI$3:AI2075)+1,"")</f>
        <v/>
      </c>
      <c r="AJ2076" s="172" t="str">
        <f t="shared" si="1115"/>
        <v/>
      </c>
      <c r="AK2076" s="172" t="str">
        <f t="shared" si="1116"/>
        <v/>
      </c>
      <c r="AL2076" s="172" t="str">
        <f t="shared" si="1117"/>
        <v/>
      </c>
      <c r="AM2076" s="172" t="str">
        <f>IF(AN2076&lt;&gt;"",MAX(AM$3:AM2075)+1,"")</f>
        <v/>
      </c>
      <c r="AN2076" s="172" t="str">
        <f t="shared" si="1118"/>
        <v/>
      </c>
      <c r="AO2076" s="172" t="str">
        <f t="shared" si="1119"/>
        <v/>
      </c>
      <c r="AP2076" s="172" t="str">
        <f t="shared" si="1120"/>
        <v/>
      </c>
      <c r="AQ2076" s="172" t="str">
        <f t="shared" si="1121"/>
        <v/>
      </c>
      <c r="AR2076" s="172" t="str">
        <f>Table1[[#This Row],[Sex ]]&amp;Table1[[#This Row],[Month]]</f>
        <v/>
      </c>
    </row>
    <row r="2077" spans="2:44" x14ac:dyDescent="0.3">
      <c r="B2077" s="14"/>
      <c r="C2077" s="14"/>
      <c r="D2077" s="14"/>
      <c r="E2077" s="14"/>
      <c r="F2077" s="14"/>
      <c r="G2077" s="14"/>
      <c r="H2077" s="14"/>
      <c r="I2077" s="14"/>
      <c r="J2077" s="14"/>
      <c r="K2077" s="14"/>
      <c r="L2077" s="14"/>
      <c r="M2077" s="24" t="str">
        <f t="shared" si="1093"/>
        <v/>
      </c>
      <c r="N2077" s="24" t="str">
        <f t="shared" si="1094"/>
        <v/>
      </c>
      <c r="O2077" s="24" t="str">
        <f t="shared" si="1095"/>
        <v xml:space="preserve"> </v>
      </c>
      <c r="P2077" s="24">
        <f t="shared" si="1096"/>
        <v>0</v>
      </c>
      <c r="Q2077" s="25">
        <f t="shared" si="1097"/>
        <v>0</v>
      </c>
      <c r="R2077" s="26">
        <f t="shared" si="1098"/>
        <v>0</v>
      </c>
      <c r="S2077" s="24" t="str">
        <f t="shared" si="1099"/>
        <v/>
      </c>
      <c r="T2077" s="24" t="str">
        <f t="shared" si="1100"/>
        <v/>
      </c>
      <c r="U2077" s="24" t="str">
        <f t="shared" si="1101"/>
        <v/>
      </c>
      <c r="V2077" s="24" t="str">
        <f t="shared" si="1102"/>
        <v/>
      </c>
      <c r="W2077" s="24" t="str">
        <f t="shared" si="1103"/>
        <v/>
      </c>
      <c r="X2077" s="24" t="str">
        <f t="shared" si="1104"/>
        <v/>
      </c>
      <c r="Y2077" s="24" t="str">
        <f t="shared" si="1105"/>
        <v/>
      </c>
      <c r="Z2077" s="24" t="str">
        <f t="shared" si="1106"/>
        <v/>
      </c>
      <c r="AA2077" s="24" t="b">
        <f t="shared" si="1107"/>
        <v>0</v>
      </c>
      <c r="AB2077" s="34" t="str">
        <f t="shared" si="1108"/>
        <v/>
      </c>
      <c r="AC2077" s="34">
        <f t="shared" si="1109"/>
        <v>0</v>
      </c>
      <c r="AD2077" s="34">
        <f t="shared" si="1110"/>
        <v>0</v>
      </c>
      <c r="AE2077" s="34" t="str">
        <f t="shared" si="1111"/>
        <v xml:space="preserve"> 0</v>
      </c>
      <c r="AF2077" s="34">
        <f t="shared" si="1112"/>
        <v>0</v>
      </c>
      <c r="AG2077" s="34">
        <f t="shared" si="1113"/>
        <v>0</v>
      </c>
      <c r="AH2077" s="34" t="str">
        <f t="shared" si="1114"/>
        <v/>
      </c>
      <c r="AI2077" s="172" t="str">
        <f>IF(AJ2077&lt;&gt;"",MAX(AI$3:AI2076)+1,"")</f>
        <v/>
      </c>
      <c r="AJ2077" s="172" t="str">
        <f t="shared" si="1115"/>
        <v/>
      </c>
      <c r="AK2077" s="172" t="str">
        <f t="shared" si="1116"/>
        <v/>
      </c>
      <c r="AL2077" s="172" t="str">
        <f t="shared" si="1117"/>
        <v/>
      </c>
      <c r="AM2077" s="172" t="str">
        <f>IF(AN2077&lt;&gt;"",MAX(AM$3:AM2076)+1,"")</f>
        <v/>
      </c>
      <c r="AN2077" s="172" t="str">
        <f t="shared" si="1118"/>
        <v/>
      </c>
      <c r="AO2077" s="172" t="str">
        <f t="shared" si="1119"/>
        <v/>
      </c>
      <c r="AP2077" s="172" t="str">
        <f t="shared" si="1120"/>
        <v/>
      </c>
      <c r="AQ2077" s="172" t="str">
        <f t="shared" si="1121"/>
        <v/>
      </c>
      <c r="AR2077" s="172" t="str">
        <f>Table1[[#This Row],[Sex ]]&amp;Table1[[#This Row],[Month]]</f>
        <v/>
      </c>
    </row>
    <row r="2078" spans="2:44" x14ac:dyDescent="0.3">
      <c r="B2078" s="14"/>
      <c r="C2078" s="14"/>
      <c r="D2078" s="14"/>
      <c r="E2078" s="14"/>
      <c r="F2078" s="14"/>
      <c r="G2078" s="14"/>
      <c r="H2078" s="14"/>
      <c r="I2078" s="14"/>
      <c r="J2078" s="14"/>
      <c r="K2078" s="14"/>
      <c r="L2078" s="14"/>
      <c r="M2078" s="24" t="str">
        <f t="shared" si="1093"/>
        <v/>
      </c>
      <c r="N2078" s="24" t="str">
        <f t="shared" si="1094"/>
        <v/>
      </c>
      <c r="O2078" s="24" t="str">
        <f t="shared" si="1095"/>
        <v xml:space="preserve"> </v>
      </c>
      <c r="P2078" s="24">
        <f t="shared" si="1096"/>
        <v>0</v>
      </c>
      <c r="Q2078" s="25">
        <f t="shared" si="1097"/>
        <v>0</v>
      </c>
      <c r="R2078" s="26">
        <f t="shared" si="1098"/>
        <v>0</v>
      </c>
      <c r="S2078" s="24" t="str">
        <f t="shared" si="1099"/>
        <v/>
      </c>
      <c r="T2078" s="24" t="str">
        <f t="shared" si="1100"/>
        <v/>
      </c>
      <c r="U2078" s="24" t="str">
        <f t="shared" si="1101"/>
        <v/>
      </c>
      <c r="V2078" s="24" t="str">
        <f t="shared" si="1102"/>
        <v/>
      </c>
      <c r="W2078" s="24" t="str">
        <f t="shared" si="1103"/>
        <v/>
      </c>
      <c r="X2078" s="24" t="str">
        <f t="shared" si="1104"/>
        <v/>
      </c>
      <c r="Y2078" s="24" t="str">
        <f t="shared" si="1105"/>
        <v/>
      </c>
      <c r="Z2078" s="24" t="str">
        <f t="shared" si="1106"/>
        <v/>
      </c>
      <c r="AA2078" s="24" t="b">
        <f t="shared" si="1107"/>
        <v>0</v>
      </c>
      <c r="AB2078" s="34" t="str">
        <f t="shared" si="1108"/>
        <v/>
      </c>
      <c r="AC2078" s="34">
        <f t="shared" si="1109"/>
        <v>0</v>
      </c>
      <c r="AD2078" s="34">
        <f t="shared" si="1110"/>
        <v>0</v>
      </c>
      <c r="AE2078" s="34" t="str">
        <f t="shared" si="1111"/>
        <v xml:space="preserve"> 0</v>
      </c>
      <c r="AF2078" s="34">
        <f t="shared" si="1112"/>
        <v>0</v>
      </c>
      <c r="AG2078" s="34">
        <f t="shared" si="1113"/>
        <v>0</v>
      </c>
      <c r="AH2078" s="34" t="str">
        <f t="shared" si="1114"/>
        <v/>
      </c>
      <c r="AI2078" s="172" t="str">
        <f>IF(AJ2078&lt;&gt;"",MAX(AI$3:AI2077)+1,"")</f>
        <v/>
      </c>
      <c r="AJ2078" s="172" t="str">
        <f t="shared" si="1115"/>
        <v/>
      </c>
      <c r="AK2078" s="172" t="str">
        <f t="shared" si="1116"/>
        <v/>
      </c>
      <c r="AL2078" s="172" t="str">
        <f t="shared" si="1117"/>
        <v/>
      </c>
      <c r="AM2078" s="172" t="str">
        <f>IF(AN2078&lt;&gt;"",MAX(AM$3:AM2077)+1,"")</f>
        <v/>
      </c>
      <c r="AN2078" s="172" t="str">
        <f t="shared" si="1118"/>
        <v/>
      </c>
      <c r="AO2078" s="172" t="str">
        <f t="shared" si="1119"/>
        <v/>
      </c>
      <c r="AP2078" s="172" t="str">
        <f t="shared" si="1120"/>
        <v/>
      </c>
      <c r="AQ2078" s="172" t="str">
        <f t="shared" si="1121"/>
        <v/>
      </c>
      <c r="AR2078" s="172" t="str">
        <f>Table1[[#This Row],[Sex ]]&amp;Table1[[#This Row],[Month]]</f>
        <v/>
      </c>
    </row>
    <row r="2079" spans="2:44" x14ac:dyDescent="0.3">
      <c r="B2079" s="14"/>
      <c r="C2079" s="14"/>
      <c r="D2079" s="14"/>
      <c r="E2079" s="14"/>
      <c r="F2079" s="14"/>
      <c r="G2079" s="14"/>
      <c r="H2079" s="14"/>
      <c r="I2079" s="14"/>
      <c r="J2079" s="14"/>
      <c r="K2079" s="14"/>
      <c r="L2079" s="14"/>
      <c r="M2079" s="24" t="str">
        <f t="shared" si="1093"/>
        <v/>
      </c>
      <c r="N2079" s="24" t="str">
        <f t="shared" si="1094"/>
        <v/>
      </c>
      <c r="O2079" s="24" t="str">
        <f t="shared" si="1095"/>
        <v xml:space="preserve"> </v>
      </c>
      <c r="P2079" s="24">
        <f t="shared" si="1096"/>
        <v>0</v>
      </c>
      <c r="Q2079" s="25">
        <f t="shared" si="1097"/>
        <v>0</v>
      </c>
      <c r="R2079" s="26">
        <f t="shared" si="1098"/>
        <v>0</v>
      </c>
      <c r="S2079" s="24" t="str">
        <f t="shared" si="1099"/>
        <v/>
      </c>
      <c r="T2079" s="24" t="str">
        <f t="shared" si="1100"/>
        <v/>
      </c>
      <c r="U2079" s="24" t="str">
        <f t="shared" si="1101"/>
        <v/>
      </c>
      <c r="V2079" s="24" t="str">
        <f t="shared" si="1102"/>
        <v/>
      </c>
      <c r="W2079" s="24" t="str">
        <f t="shared" si="1103"/>
        <v/>
      </c>
      <c r="X2079" s="24" t="str">
        <f t="shared" si="1104"/>
        <v/>
      </c>
      <c r="Y2079" s="24" t="str">
        <f t="shared" si="1105"/>
        <v/>
      </c>
      <c r="Z2079" s="24" t="str">
        <f t="shared" si="1106"/>
        <v/>
      </c>
      <c r="AA2079" s="24" t="b">
        <f t="shared" si="1107"/>
        <v>0</v>
      </c>
      <c r="AB2079" s="34" t="str">
        <f t="shared" si="1108"/>
        <v/>
      </c>
      <c r="AC2079" s="34">
        <f t="shared" si="1109"/>
        <v>0</v>
      </c>
      <c r="AD2079" s="34">
        <f t="shared" si="1110"/>
        <v>0</v>
      </c>
      <c r="AE2079" s="34" t="str">
        <f t="shared" si="1111"/>
        <v xml:space="preserve"> 0</v>
      </c>
      <c r="AF2079" s="34">
        <f t="shared" si="1112"/>
        <v>0</v>
      </c>
      <c r="AG2079" s="34">
        <f t="shared" si="1113"/>
        <v>0</v>
      </c>
      <c r="AH2079" s="34" t="str">
        <f t="shared" si="1114"/>
        <v/>
      </c>
      <c r="AI2079" s="172" t="str">
        <f>IF(AJ2079&lt;&gt;"",MAX(AI$3:AI2078)+1,"")</f>
        <v/>
      </c>
      <c r="AJ2079" s="172" t="str">
        <f t="shared" si="1115"/>
        <v/>
      </c>
      <c r="AK2079" s="172" t="str">
        <f t="shared" si="1116"/>
        <v/>
      </c>
      <c r="AL2079" s="172" t="str">
        <f t="shared" si="1117"/>
        <v/>
      </c>
      <c r="AM2079" s="172" t="str">
        <f>IF(AN2079&lt;&gt;"",MAX(AM$3:AM2078)+1,"")</f>
        <v/>
      </c>
      <c r="AN2079" s="172" t="str">
        <f t="shared" si="1118"/>
        <v/>
      </c>
      <c r="AO2079" s="172" t="str">
        <f t="shared" si="1119"/>
        <v/>
      </c>
      <c r="AP2079" s="172" t="str">
        <f t="shared" si="1120"/>
        <v/>
      </c>
      <c r="AQ2079" s="172" t="str">
        <f t="shared" si="1121"/>
        <v/>
      </c>
      <c r="AR2079" s="172" t="str">
        <f>Table1[[#This Row],[Sex ]]&amp;Table1[[#This Row],[Month]]</f>
        <v/>
      </c>
    </row>
    <row r="2080" spans="2:44" x14ac:dyDescent="0.3">
      <c r="B2080" s="14"/>
      <c r="C2080" s="14"/>
      <c r="D2080" s="14"/>
      <c r="E2080" s="14"/>
      <c r="F2080" s="14"/>
      <c r="G2080" s="14"/>
      <c r="H2080" s="14"/>
      <c r="I2080" s="14"/>
      <c r="J2080" s="14"/>
      <c r="K2080" s="14"/>
      <c r="L2080" s="14"/>
      <c r="M2080" s="24" t="str">
        <f t="shared" si="1093"/>
        <v/>
      </c>
      <c r="N2080" s="24" t="str">
        <f t="shared" si="1094"/>
        <v/>
      </c>
      <c r="O2080" s="24" t="str">
        <f t="shared" si="1095"/>
        <v xml:space="preserve"> </v>
      </c>
      <c r="P2080" s="24">
        <f t="shared" si="1096"/>
        <v>0</v>
      </c>
      <c r="Q2080" s="25">
        <f t="shared" si="1097"/>
        <v>0</v>
      </c>
      <c r="R2080" s="26">
        <f t="shared" si="1098"/>
        <v>0</v>
      </c>
      <c r="S2080" s="24" t="str">
        <f t="shared" si="1099"/>
        <v/>
      </c>
      <c r="T2080" s="24" t="str">
        <f t="shared" si="1100"/>
        <v/>
      </c>
      <c r="U2080" s="24" t="str">
        <f t="shared" si="1101"/>
        <v/>
      </c>
      <c r="V2080" s="24" t="str">
        <f t="shared" si="1102"/>
        <v/>
      </c>
      <c r="W2080" s="24" t="str">
        <f t="shared" si="1103"/>
        <v/>
      </c>
      <c r="X2080" s="24" t="str">
        <f t="shared" si="1104"/>
        <v/>
      </c>
      <c r="Y2080" s="24" t="str">
        <f t="shared" si="1105"/>
        <v/>
      </c>
      <c r="Z2080" s="24" t="str">
        <f t="shared" si="1106"/>
        <v/>
      </c>
      <c r="AA2080" s="24" t="b">
        <f t="shared" si="1107"/>
        <v>0</v>
      </c>
      <c r="AB2080" s="34" t="str">
        <f t="shared" si="1108"/>
        <v/>
      </c>
      <c r="AC2080" s="34">
        <f t="shared" si="1109"/>
        <v>0</v>
      </c>
      <c r="AD2080" s="34">
        <f t="shared" si="1110"/>
        <v>0</v>
      </c>
      <c r="AE2080" s="34" t="str">
        <f t="shared" si="1111"/>
        <v xml:space="preserve"> 0</v>
      </c>
      <c r="AF2080" s="34">
        <f t="shared" si="1112"/>
        <v>0</v>
      </c>
      <c r="AG2080" s="34">
        <f t="shared" si="1113"/>
        <v>0</v>
      </c>
      <c r="AH2080" s="34" t="str">
        <f t="shared" si="1114"/>
        <v/>
      </c>
      <c r="AI2080" s="172" t="str">
        <f>IF(AJ2080&lt;&gt;"",MAX(AI$3:AI2079)+1,"")</f>
        <v/>
      </c>
      <c r="AJ2080" s="172" t="str">
        <f t="shared" si="1115"/>
        <v/>
      </c>
      <c r="AK2080" s="172" t="str">
        <f t="shared" si="1116"/>
        <v/>
      </c>
      <c r="AL2080" s="172" t="str">
        <f t="shared" si="1117"/>
        <v/>
      </c>
      <c r="AM2080" s="172" t="str">
        <f>IF(AN2080&lt;&gt;"",MAX(AM$3:AM2079)+1,"")</f>
        <v/>
      </c>
      <c r="AN2080" s="172" t="str">
        <f t="shared" si="1118"/>
        <v/>
      </c>
      <c r="AO2080" s="172" t="str">
        <f t="shared" si="1119"/>
        <v/>
      </c>
      <c r="AP2080" s="172" t="str">
        <f t="shared" si="1120"/>
        <v/>
      </c>
      <c r="AQ2080" s="172" t="str">
        <f t="shared" si="1121"/>
        <v/>
      </c>
      <c r="AR2080" s="172" t="str">
        <f>Table1[[#This Row],[Sex ]]&amp;Table1[[#This Row],[Month]]</f>
        <v/>
      </c>
    </row>
    <row r="2081" spans="2:44" x14ac:dyDescent="0.3">
      <c r="B2081" s="14"/>
      <c r="C2081" s="14"/>
      <c r="D2081" s="14"/>
      <c r="E2081" s="14"/>
      <c r="F2081" s="14"/>
      <c r="G2081" s="14"/>
      <c r="H2081" s="14"/>
      <c r="I2081" s="14"/>
      <c r="J2081" s="14"/>
      <c r="K2081" s="14"/>
      <c r="L2081" s="14"/>
      <c r="M2081" s="24" t="str">
        <f t="shared" si="1093"/>
        <v/>
      </c>
      <c r="N2081" s="24" t="str">
        <f t="shared" si="1094"/>
        <v/>
      </c>
      <c r="O2081" s="24" t="str">
        <f t="shared" si="1095"/>
        <v xml:space="preserve"> </v>
      </c>
      <c r="P2081" s="24">
        <f t="shared" si="1096"/>
        <v>0</v>
      </c>
      <c r="Q2081" s="25">
        <f t="shared" si="1097"/>
        <v>0</v>
      </c>
      <c r="R2081" s="26">
        <f t="shared" si="1098"/>
        <v>0</v>
      </c>
      <c r="S2081" s="24" t="str">
        <f t="shared" si="1099"/>
        <v/>
      </c>
      <c r="T2081" s="24" t="str">
        <f t="shared" si="1100"/>
        <v/>
      </c>
      <c r="U2081" s="24" t="str">
        <f t="shared" si="1101"/>
        <v/>
      </c>
      <c r="V2081" s="24" t="str">
        <f t="shared" si="1102"/>
        <v/>
      </c>
      <c r="W2081" s="24" t="str">
        <f t="shared" si="1103"/>
        <v/>
      </c>
      <c r="X2081" s="24" t="str">
        <f t="shared" si="1104"/>
        <v/>
      </c>
      <c r="Y2081" s="24" t="str">
        <f t="shared" si="1105"/>
        <v/>
      </c>
      <c r="Z2081" s="24" t="str">
        <f t="shared" si="1106"/>
        <v/>
      </c>
      <c r="AA2081" s="24" t="b">
        <f t="shared" si="1107"/>
        <v>0</v>
      </c>
      <c r="AB2081" s="34" t="str">
        <f t="shared" si="1108"/>
        <v/>
      </c>
      <c r="AC2081" s="34">
        <f t="shared" si="1109"/>
        <v>0</v>
      </c>
      <c r="AD2081" s="34">
        <f t="shared" si="1110"/>
        <v>0</v>
      </c>
      <c r="AE2081" s="34" t="str">
        <f t="shared" si="1111"/>
        <v xml:space="preserve"> 0</v>
      </c>
      <c r="AF2081" s="34">
        <f t="shared" si="1112"/>
        <v>0</v>
      </c>
      <c r="AG2081" s="34">
        <f t="shared" si="1113"/>
        <v>0</v>
      </c>
      <c r="AH2081" s="34" t="str">
        <f t="shared" si="1114"/>
        <v/>
      </c>
      <c r="AI2081" s="172" t="str">
        <f>IF(AJ2081&lt;&gt;"",MAX(AI$3:AI2080)+1,"")</f>
        <v/>
      </c>
      <c r="AJ2081" s="172" t="str">
        <f t="shared" si="1115"/>
        <v/>
      </c>
      <c r="AK2081" s="172" t="str">
        <f t="shared" si="1116"/>
        <v/>
      </c>
      <c r="AL2081" s="172" t="str">
        <f t="shared" si="1117"/>
        <v/>
      </c>
      <c r="AM2081" s="172" t="str">
        <f>IF(AN2081&lt;&gt;"",MAX(AM$3:AM2080)+1,"")</f>
        <v/>
      </c>
      <c r="AN2081" s="172" t="str">
        <f t="shared" si="1118"/>
        <v/>
      </c>
      <c r="AO2081" s="172" t="str">
        <f t="shared" si="1119"/>
        <v/>
      </c>
      <c r="AP2081" s="172" t="str">
        <f t="shared" si="1120"/>
        <v/>
      </c>
      <c r="AQ2081" s="172" t="str">
        <f t="shared" si="1121"/>
        <v/>
      </c>
      <c r="AR2081" s="172" t="str">
        <f>Table1[[#This Row],[Sex ]]&amp;Table1[[#This Row],[Month]]</f>
        <v/>
      </c>
    </row>
    <row r="2082" spans="2:44" x14ac:dyDescent="0.3">
      <c r="B2082" s="14"/>
      <c r="C2082" s="14"/>
      <c r="D2082" s="14"/>
      <c r="E2082" s="14"/>
      <c r="F2082" s="14"/>
      <c r="G2082" s="14"/>
      <c r="H2082" s="14"/>
      <c r="I2082" s="14"/>
      <c r="J2082" s="14"/>
      <c r="K2082" s="14"/>
      <c r="L2082" s="14"/>
      <c r="M2082" s="24" t="str">
        <f t="shared" si="1093"/>
        <v/>
      </c>
      <c r="N2082" s="24" t="str">
        <f t="shared" si="1094"/>
        <v/>
      </c>
      <c r="O2082" s="24" t="str">
        <f t="shared" si="1095"/>
        <v xml:space="preserve"> </v>
      </c>
      <c r="P2082" s="24">
        <f t="shared" si="1096"/>
        <v>0</v>
      </c>
      <c r="Q2082" s="25">
        <f t="shared" si="1097"/>
        <v>0</v>
      </c>
      <c r="R2082" s="26">
        <f t="shared" si="1098"/>
        <v>0</v>
      </c>
      <c r="S2082" s="24" t="str">
        <f t="shared" si="1099"/>
        <v/>
      </c>
      <c r="T2082" s="24" t="str">
        <f t="shared" si="1100"/>
        <v/>
      </c>
      <c r="U2082" s="24" t="str">
        <f t="shared" si="1101"/>
        <v/>
      </c>
      <c r="V2082" s="24" t="str">
        <f t="shared" si="1102"/>
        <v/>
      </c>
      <c r="W2082" s="24" t="str">
        <f t="shared" si="1103"/>
        <v/>
      </c>
      <c r="X2082" s="24" t="str">
        <f t="shared" si="1104"/>
        <v/>
      </c>
      <c r="Y2082" s="24" t="str">
        <f t="shared" si="1105"/>
        <v/>
      </c>
      <c r="Z2082" s="24" t="str">
        <f t="shared" si="1106"/>
        <v/>
      </c>
      <c r="AA2082" s="24" t="b">
        <f t="shared" si="1107"/>
        <v>0</v>
      </c>
      <c r="AB2082" s="34" t="str">
        <f t="shared" si="1108"/>
        <v/>
      </c>
      <c r="AC2082" s="34">
        <f t="shared" si="1109"/>
        <v>0</v>
      </c>
      <c r="AD2082" s="34">
        <f t="shared" si="1110"/>
        <v>0</v>
      </c>
      <c r="AE2082" s="34" t="str">
        <f t="shared" si="1111"/>
        <v xml:space="preserve"> 0</v>
      </c>
      <c r="AF2082" s="34">
        <f t="shared" si="1112"/>
        <v>0</v>
      </c>
      <c r="AG2082" s="34">
        <f t="shared" si="1113"/>
        <v>0</v>
      </c>
      <c r="AH2082" s="34" t="str">
        <f t="shared" si="1114"/>
        <v/>
      </c>
      <c r="AI2082" s="172" t="str">
        <f>IF(AJ2082&lt;&gt;"",MAX(AI$3:AI2081)+1,"")</f>
        <v/>
      </c>
      <c r="AJ2082" s="172" t="str">
        <f t="shared" si="1115"/>
        <v/>
      </c>
      <c r="AK2082" s="172" t="str">
        <f t="shared" si="1116"/>
        <v/>
      </c>
      <c r="AL2082" s="172" t="str">
        <f t="shared" si="1117"/>
        <v/>
      </c>
      <c r="AM2082" s="172" t="str">
        <f>IF(AN2082&lt;&gt;"",MAX(AM$3:AM2081)+1,"")</f>
        <v/>
      </c>
      <c r="AN2082" s="172" t="str">
        <f t="shared" si="1118"/>
        <v/>
      </c>
      <c r="AO2082" s="172" t="str">
        <f t="shared" si="1119"/>
        <v/>
      </c>
      <c r="AP2082" s="172" t="str">
        <f t="shared" si="1120"/>
        <v/>
      </c>
      <c r="AQ2082" s="172" t="str">
        <f t="shared" si="1121"/>
        <v/>
      </c>
      <c r="AR2082" s="172" t="str">
        <f>Table1[[#This Row],[Sex ]]&amp;Table1[[#This Row],[Month]]</f>
        <v/>
      </c>
    </row>
    <row r="2083" spans="2:44" x14ac:dyDescent="0.3">
      <c r="B2083" s="14"/>
      <c r="C2083" s="14"/>
      <c r="D2083" s="14"/>
      <c r="E2083" s="14"/>
      <c r="F2083" s="14"/>
      <c r="G2083" s="14"/>
      <c r="H2083" s="14"/>
      <c r="I2083" s="14"/>
      <c r="J2083" s="14"/>
      <c r="K2083" s="14"/>
      <c r="L2083" s="14"/>
      <c r="M2083" s="24" t="str">
        <f t="shared" si="1093"/>
        <v/>
      </c>
      <c r="N2083" s="24" t="str">
        <f t="shared" si="1094"/>
        <v/>
      </c>
      <c r="O2083" s="24" t="str">
        <f t="shared" si="1095"/>
        <v xml:space="preserve"> </v>
      </c>
      <c r="P2083" s="24">
        <f t="shared" si="1096"/>
        <v>0</v>
      </c>
      <c r="Q2083" s="25">
        <f t="shared" si="1097"/>
        <v>0</v>
      </c>
      <c r="R2083" s="26">
        <f t="shared" si="1098"/>
        <v>0</v>
      </c>
      <c r="S2083" s="24" t="str">
        <f t="shared" si="1099"/>
        <v/>
      </c>
      <c r="T2083" s="24" t="str">
        <f t="shared" si="1100"/>
        <v/>
      </c>
      <c r="U2083" s="24" t="str">
        <f t="shared" si="1101"/>
        <v/>
      </c>
      <c r="V2083" s="24" t="str">
        <f t="shared" si="1102"/>
        <v/>
      </c>
      <c r="W2083" s="24" t="str">
        <f t="shared" si="1103"/>
        <v/>
      </c>
      <c r="X2083" s="24" t="str">
        <f t="shared" si="1104"/>
        <v/>
      </c>
      <c r="Y2083" s="24" t="str">
        <f t="shared" si="1105"/>
        <v/>
      </c>
      <c r="Z2083" s="24" t="str">
        <f t="shared" si="1106"/>
        <v/>
      </c>
      <c r="AA2083" s="24" t="b">
        <f t="shared" si="1107"/>
        <v>0</v>
      </c>
      <c r="AB2083" s="34" t="str">
        <f t="shared" si="1108"/>
        <v/>
      </c>
      <c r="AC2083" s="34">
        <f t="shared" si="1109"/>
        <v>0</v>
      </c>
      <c r="AD2083" s="34">
        <f t="shared" si="1110"/>
        <v>0</v>
      </c>
      <c r="AE2083" s="34" t="str">
        <f t="shared" si="1111"/>
        <v xml:space="preserve"> 0</v>
      </c>
      <c r="AF2083" s="34">
        <f t="shared" si="1112"/>
        <v>0</v>
      </c>
      <c r="AG2083" s="34">
        <f t="shared" si="1113"/>
        <v>0</v>
      </c>
      <c r="AH2083" s="34" t="str">
        <f t="shared" si="1114"/>
        <v/>
      </c>
      <c r="AI2083" s="172" t="str">
        <f>IF(AJ2083&lt;&gt;"",MAX(AI$3:AI2082)+1,"")</f>
        <v/>
      </c>
      <c r="AJ2083" s="172" t="str">
        <f t="shared" si="1115"/>
        <v/>
      </c>
      <c r="AK2083" s="172" t="str">
        <f t="shared" si="1116"/>
        <v/>
      </c>
      <c r="AL2083" s="172" t="str">
        <f t="shared" si="1117"/>
        <v/>
      </c>
      <c r="AM2083" s="172" t="str">
        <f>IF(AN2083&lt;&gt;"",MAX(AM$3:AM2082)+1,"")</f>
        <v/>
      </c>
      <c r="AN2083" s="172" t="str">
        <f t="shared" si="1118"/>
        <v/>
      </c>
      <c r="AO2083" s="172" t="str">
        <f t="shared" si="1119"/>
        <v/>
      </c>
      <c r="AP2083" s="172" t="str">
        <f t="shared" si="1120"/>
        <v/>
      </c>
      <c r="AQ2083" s="172" t="str">
        <f t="shared" si="1121"/>
        <v/>
      </c>
      <c r="AR2083" s="172" t="str">
        <f>Table1[[#This Row],[Sex ]]&amp;Table1[[#This Row],[Month]]</f>
        <v/>
      </c>
    </row>
    <row r="2084" spans="2:44" x14ac:dyDescent="0.3">
      <c r="B2084" s="14"/>
      <c r="C2084" s="14"/>
      <c r="D2084" s="14"/>
      <c r="E2084" s="14"/>
      <c r="F2084" s="14"/>
      <c r="G2084" s="14"/>
      <c r="H2084" s="14"/>
      <c r="I2084" s="14"/>
      <c r="J2084" s="14"/>
      <c r="K2084" s="14"/>
      <c r="L2084" s="14"/>
      <c r="M2084" s="24" t="str">
        <f t="shared" si="1093"/>
        <v/>
      </c>
      <c r="N2084" s="24" t="str">
        <f t="shared" si="1094"/>
        <v/>
      </c>
      <c r="O2084" s="24" t="str">
        <f t="shared" si="1095"/>
        <v xml:space="preserve"> </v>
      </c>
      <c r="P2084" s="24">
        <f t="shared" si="1096"/>
        <v>0</v>
      </c>
      <c r="Q2084" s="25">
        <f t="shared" si="1097"/>
        <v>0</v>
      </c>
      <c r="R2084" s="26">
        <f t="shared" si="1098"/>
        <v>0</v>
      </c>
      <c r="S2084" s="24" t="str">
        <f t="shared" si="1099"/>
        <v/>
      </c>
      <c r="T2084" s="24" t="str">
        <f t="shared" si="1100"/>
        <v/>
      </c>
      <c r="U2084" s="24" t="str">
        <f t="shared" si="1101"/>
        <v/>
      </c>
      <c r="V2084" s="24" t="str">
        <f t="shared" si="1102"/>
        <v/>
      </c>
      <c r="W2084" s="24" t="str">
        <f t="shared" si="1103"/>
        <v/>
      </c>
      <c r="X2084" s="24" t="str">
        <f t="shared" si="1104"/>
        <v/>
      </c>
      <c r="Y2084" s="24" t="str">
        <f t="shared" si="1105"/>
        <v/>
      </c>
      <c r="Z2084" s="24" t="str">
        <f t="shared" si="1106"/>
        <v/>
      </c>
      <c r="AA2084" s="24" t="b">
        <f t="shared" si="1107"/>
        <v>0</v>
      </c>
      <c r="AB2084" s="34" t="str">
        <f t="shared" si="1108"/>
        <v/>
      </c>
      <c r="AC2084" s="34">
        <f t="shared" si="1109"/>
        <v>0</v>
      </c>
      <c r="AD2084" s="34">
        <f t="shared" si="1110"/>
        <v>0</v>
      </c>
      <c r="AE2084" s="34" t="str">
        <f t="shared" si="1111"/>
        <v xml:space="preserve"> 0</v>
      </c>
      <c r="AF2084" s="34">
        <f t="shared" si="1112"/>
        <v>0</v>
      </c>
      <c r="AG2084" s="34">
        <f t="shared" si="1113"/>
        <v>0</v>
      </c>
      <c r="AH2084" s="34" t="str">
        <f t="shared" si="1114"/>
        <v/>
      </c>
      <c r="AI2084" s="172" t="str">
        <f>IF(AJ2084&lt;&gt;"",MAX(AI$3:AI2083)+1,"")</f>
        <v/>
      </c>
      <c r="AJ2084" s="172" t="str">
        <f t="shared" si="1115"/>
        <v/>
      </c>
      <c r="AK2084" s="172" t="str">
        <f t="shared" si="1116"/>
        <v/>
      </c>
      <c r="AL2084" s="172" t="str">
        <f t="shared" si="1117"/>
        <v/>
      </c>
      <c r="AM2084" s="172" t="str">
        <f>IF(AN2084&lt;&gt;"",MAX(AM$3:AM2083)+1,"")</f>
        <v/>
      </c>
      <c r="AN2084" s="172" t="str">
        <f t="shared" si="1118"/>
        <v/>
      </c>
      <c r="AO2084" s="172" t="str">
        <f t="shared" si="1119"/>
        <v/>
      </c>
      <c r="AP2084" s="172" t="str">
        <f t="shared" si="1120"/>
        <v/>
      </c>
      <c r="AQ2084" s="172" t="str">
        <f t="shared" si="1121"/>
        <v/>
      </c>
      <c r="AR2084" s="172" t="str">
        <f>Table1[[#This Row],[Sex ]]&amp;Table1[[#This Row],[Month]]</f>
        <v/>
      </c>
    </row>
    <row r="2085" spans="2:44" x14ac:dyDescent="0.3">
      <c r="B2085" s="14"/>
      <c r="C2085" s="14"/>
      <c r="D2085" s="14"/>
      <c r="E2085" s="14"/>
      <c r="F2085" s="14"/>
      <c r="G2085" s="14"/>
      <c r="H2085" s="14"/>
      <c r="I2085" s="14"/>
      <c r="J2085" s="14"/>
      <c r="K2085" s="14"/>
      <c r="L2085" s="14"/>
      <c r="M2085" s="24" t="str">
        <f t="shared" si="1093"/>
        <v/>
      </c>
      <c r="N2085" s="24" t="str">
        <f t="shared" si="1094"/>
        <v/>
      </c>
      <c r="O2085" s="24" t="str">
        <f t="shared" si="1095"/>
        <v xml:space="preserve"> </v>
      </c>
      <c r="P2085" s="24">
        <f t="shared" si="1096"/>
        <v>0</v>
      </c>
      <c r="Q2085" s="25">
        <f t="shared" si="1097"/>
        <v>0</v>
      </c>
      <c r="R2085" s="26">
        <f t="shared" si="1098"/>
        <v>0</v>
      </c>
      <c r="S2085" s="24" t="str">
        <f t="shared" si="1099"/>
        <v/>
      </c>
      <c r="T2085" s="24" t="str">
        <f t="shared" si="1100"/>
        <v/>
      </c>
      <c r="U2085" s="24" t="str">
        <f t="shared" si="1101"/>
        <v/>
      </c>
      <c r="V2085" s="24" t="str">
        <f t="shared" si="1102"/>
        <v/>
      </c>
      <c r="W2085" s="24" t="str">
        <f t="shared" si="1103"/>
        <v/>
      </c>
      <c r="X2085" s="24" t="str">
        <f t="shared" si="1104"/>
        <v/>
      </c>
      <c r="Y2085" s="24" t="str">
        <f t="shared" si="1105"/>
        <v/>
      </c>
      <c r="Z2085" s="24" t="str">
        <f t="shared" si="1106"/>
        <v/>
      </c>
      <c r="AA2085" s="24" t="b">
        <f t="shared" si="1107"/>
        <v>0</v>
      </c>
      <c r="AB2085" s="34" t="str">
        <f t="shared" si="1108"/>
        <v/>
      </c>
      <c r="AC2085" s="34">
        <f t="shared" si="1109"/>
        <v>0</v>
      </c>
      <c r="AD2085" s="34">
        <f t="shared" si="1110"/>
        <v>0</v>
      </c>
      <c r="AE2085" s="34" t="str">
        <f t="shared" si="1111"/>
        <v xml:space="preserve"> 0</v>
      </c>
      <c r="AF2085" s="34">
        <f t="shared" si="1112"/>
        <v>0</v>
      </c>
      <c r="AG2085" s="34">
        <f t="shared" si="1113"/>
        <v>0</v>
      </c>
      <c r="AH2085" s="34" t="str">
        <f t="shared" si="1114"/>
        <v/>
      </c>
      <c r="AI2085" s="172" t="str">
        <f>IF(AJ2085&lt;&gt;"",MAX(AI$3:AI2084)+1,"")</f>
        <v/>
      </c>
      <c r="AJ2085" s="172" t="str">
        <f t="shared" si="1115"/>
        <v/>
      </c>
      <c r="AK2085" s="172" t="str">
        <f t="shared" si="1116"/>
        <v/>
      </c>
      <c r="AL2085" s="172" t="str">
        <f t="shared" si="1117"/>
        <v/>
      </c>
      <c r="AM2085" s="172" t="str">
        <f>IF(AN2085&lt;&gt;"",MAX(AM$3:AM2084)+1,"")</f>
        <v/>
      </c>
      <c r="AN2085" s="172" t="str">
        <f t="shared" si="1118"/>
        <v/>
      </c>
      <c r="AO2085" s="172" t="str">
        <f t="shared" si="1119"/>
        <v/>
      </c>
      <c r="AP2085" s="172" t="str">
        <f t="shared" si="1120"/>
        <v/>
      </c>
      <c r="AQ2085" s="172" t="str">
        <f t="shared" si="1121"/>
        <v/>
      </c>
      <c r="AR2085" s="172" t="str">
        <f>Table1[[#This Row],[Sex ]]&amp;Table1[[#This Row],[Month]]</f>
        <v/>
      </c>
    </row>
    <row r="2086" spans="2:44" x14ac:dyDescent="0.3">
      <c r="B2086" s="14"/>
      <c r="C2086" s="14"/>
      <c r="D2086" s="14"/>
      <c r="E2086" s="14"/>
      <c r="F2086" s="14"/>
      <c r="G2086" s="14"/>
      <c r="H2086" s="14"/>
      <c r="I2086" s="14"/>
      <c r="J2086" s="14"/>
      <c r="K2086" s="14"/>
      <c r="L2086" s="14"/>
      <c r="M2086" s="24" t="str">
        <f t="shared" si="1093"/>
        <v/>
      </c>
      <c r="N2086" s="24" t="str">
        <f t="shared" si="1094"/>
        <v/>
      </c>
      <c r="O2086" s="24" t="str">
        <f t="shared" si="1095"/>
        <v xml:space="preserve"> </v>
      </c>
      <c r="P2086" s="24">
        <f t="shared" si="1096"/>
        <v>0</v>
      </c>
      <c r="Q2086" s="25">
        <f t="shared" si="1097"/>
        <v>0</v>
      </c>
      <c r="R2086" s="26">
        <f t="shared" si="1098"/>
        <v>0</v>
      </c>
      <c r="S2086" s="24" t="str">
        <f t="shared" si="1099"/>
        <v/>
      </c>
      <c r="T2086" s="24" t="str">
        <f t="shared" si="1100"/>
        <v/>
      </c>
      <c r="U2086" s="24" t="str">
        <f t="shared" si="1101"/>
        <v/>
      </c>
      <c r="V2086" s="24" t="str">
        <f t="shared" si="1102"/>
        <v/>
      </c>
      <c r="W2086" s="24" t="str">
        <f t="shared" si="1103"/>
        <v/>
      </c>
      <c r="X2086" s="24" t="str">
        <f t="shared" si="1104"/>
        <v/>
      </c>
      <c r="Y2086" s="24" t="str">
        <f t="shared" si="1105"/>
        <v/>
      </c>
      <c r="Z2086" s="24" t="str">
        <f t="shared" si="1106"/>
        <v/>
      </c>
      <c r="AA2086" s="24" t="b">
        <f t="shared" si="1107"/>
        <v>0</v>
      </c>
      <c r="AB2086" s="34" t="str">
        <f t="shared" si="1108"/>
        <v/>
      </c>
      <c r="AC2086" s="34">
        <f t="shared" si="1109"/>
        <v>0</v>
      </c>
      <c r="AD2086" s="34">
        <f t="shared" si="1110"/>
        <v>0</v>
      </c>
      <c r="AE2086" s="34" t="str">
        <f t="shared" si="1111"/>
        <v xml:space="preserve"> 0</v>
      </c>
      <c r="AF2086" s="34">
        <f t="shared" si="1112"/>
        <v>0</v>
      </c>
      <c r="AG2086" s="34">
        <f t="shared" si="1113"/>
        <v>0</v>
      </c>
      <c r="AH2086" s="34" t="str">
        <f t="shared" si="1114"/>
        <v/>
      </c>
      <c r="AI2086" s="172" t="str">
        <f>IF(AJ2086&lt;&gt;"",MAX(AI$3:AI2085)+1,"")</f>
        <v/>
      </c>
      <c r="AJ2086" s="172" t="str">
        <f t="shared" si="1115"/>
        <v/>
      </c>
      <c r="AK2086" s="172" t="str">
        <f t="shared" si="1116"/>
        <v/>
      </c>
      <c r="AL2086" s="172" t="str">
        <f t="shared" si="1117"/>
        <v/>
      </c>
      <c r="AM2086" s="172" t="str">
        <f>IF(AN2086&lt;&gt;"",MAX(AM$3:AM2085)+1,"")</f>
        <v/>
      </c>
      <c r="AN2086" s="172" t="str">
        <f t="shared" si="1118"/>
        <v/>
      </c>
      <c r="AO2086" s="172" t="str">
        <f t="shared" si="1119"/>
        <v/>
      </c>
      <c r="AP2086" s="172" t="str">
        <f t="shared" si="1120"/>
        <v/>
      </c>
      <c r="AQ2086" s="172" t="str">
        <f t="shared" si="1121"/>
        <v/>
      </c>
      <c r="AR2086" s="172" t="str">
        <f>Table1[[#This Row],[Sex ]]&amp;Table1[[#This Row],[Month]]</f>
        <v/>
      </c>
    </row>
    <row r="2087" spans="2:44" x14ac:dyDescent="0.3">
      <c r="B2087" s="14"/>
      <c r="C2087" s="14"/>
      <c r="D2087" s="14"/>
      <c r="E2087" s="14"/>
      <c r="F2087" s="14"/>
      <c r="G2087" s="14"/>
      <c r="H2087" s="14"/>
      <c r="I2087" s="14"/>
      <c r="J2087" s="14"/>
      <c r="K2087" s="14"/>
      <c r="L2087" s="14"/>
      <c r="M2087" s="24" t="str">
        <f t="shared" si="1093"/>
        <v/>
      </c>
      <c r="N2087" s="24" t="str">
        <f t="shared" si="1094"/>
        <v/>
      </c>
      <c r="O2087" s="24" t="str">
        <f t="shared" si="1095"/>
        <v xml:space="preserve"> </v>
      </c>
      <c r="P2087" s="24">
        <f t="shared" si="1096"/>
        <v>0</v>
      </c>
      <c r="Q2087" s="25">
        <f t="shared" si="1097"/>
        <v>0</v>
      </c>
      <c r="R2087" s="26">
        <f t="shared" si="1098"/>
        <v>0</v>
      </c>
      <c r="S2087" s="24" t="str">
        <f t="shared" si="1099"/>
        <v/>
      </c>
      <c r="T2087" s="24" t="str">
        <f t="shared" si="1100"/>
        <v/>
      </c>
      <c r="U2087" s="24" t="str">
        <f t="shared" si="1101"/>
        <v/>
      </c>
      <c r="V2087" s="24" t="str">
        <f t="shared" si="1102"/>
        <v/>
      </c>
      <c r="W2087" s="24" t="str">
        <f t="shared" si="1103"/>
        <v/>
      </c>
      <c r="X2087" s="24" t="str">
        <f t="shared" si="1104"/>
        <v/>
      </c>
      <c r="Y2087" s="24" t="str">
        <f t="shared" si="1105"/>
        <v/>
      </c>
      <c r="Z2087" s="24" t="str">
        <f t="shared" si="1106"/>
        <v/>
      </c>
      <c r="AA2087" s="24" t="b">
        <f t="shared" si="1107"/>
        <v>0</v>
      </c>
      <c r="AB2087" s="34" t="str">
        <f t="shared" si="1108"/>
        <v/>
      </c>
      <c r="AC2087" s="34">
        <f t="shared" si="1109"/>
        <v>0</v>
      </c>
      <c r="AD2087" s="34">
        <f t="shared" si="1110"/>
        <v>0</v>
      </c>
      <c r="AE2087" s="34" t="str">
        <f t="shared" si="1111"/>
        <v xml:space="preserve"> 0</v>
      </c>
      <c r="AF2087" s="34">
        <f t="shared" si="1112"/>
        <v>0</v>
      </c>
      <c r="AG2087" s="34">
        <f t="shared" si="1113"/>
        <v>0</v>
      </c>
      <c r="AH2087" s="34" t="str">
        <f t="shared" si="1114"/>
        <v/>
      </c>
      <c r="AI2087" s="172" t="str">
        <f>IF(AJ2087&lt;&gt;"",MAX(AI$3:AI2086)+1,"")</f>
        <v/>
      </c>
      <c r="AJ2087" s="172" t="str">
        <f t="shared" si="1115"/>
        <v/>
      </c>
      <c r="AK2087" s="172" t="str">
        <f t="shared" si="1116"/>
        <v/>
      </c>
      <c r="AL2087" s="172" t="str">
        <f t="shared" si="1117"/>
        <v/>
      </c>
      <c r="AM2087" s="172" t="str">
        <f>IF(AN2087&lt;&gt;"",MAX(AM$3:AM2086)+1,"")</f>
        <v/>
      </c>
      <c r="AN2087" s="172" t="str">
        <f t="shared" si="1118"/>
        <v/>
      </c>
      <c r="AO2087" s="172" t="str">
        <f t="shared" si="1119"/>
        <v/>
      </c>
      <c r="AP2087" s="172" t="str">
        <f t="shared" si="1120"/>
        <v/>
      </c>
      <c r="AQ2087" s="172" t="str">
        <f t="shared" si="1121"/>
        <v/>
      </c>
      <c r="AR2087" s="172" t="str">
        <f>Table1[[#This Row],[Sex ]]&amp;Table1[[#This Row],[Month]]</f>
        <v/>
      </c>
    </row>
    <row r="2088" spans="2:44" x14ac:dyDescent="0.3">
      <c r="B2088" s="14"/>
      <c r="C2088" s="14"/>
      <c r="D2088" s="14"/>
      <c r="E2088" s="14"/>
      <c r="F2088" s="14"/>
      <c r="G2088" s="14"/>
      <c r="H2088" s="14"/>
      <c r="I2088" s="14"/>
      <c r="J2088" s="14"/>
      <c r="K2088" s="14"/>
      <c r="L2088" s="14"/>
      <c r="M2088" s="24" t="str">
        <f t="shared" si="1093"/>
        <v/>
      </c>
      <c r="N2088" s="24" t="str">
        <f t="shared" si="1094"/>
        <v/>
      </c>
      <c r="O2088" s="24" t="str">
        <f t="shared" si="1095"/>
        <v xml:space="preserve"> </v>
      </c>
      <c r="P2088" s="24">
        <f t="shared" si="1096"/>
        <v>0</v>
      </c>
      <c r="Q2088" s="25">
        <f t="shared" si="1097"/>
        <v>0</v>
      </c>
      <c r="R2088" s="26">
        <f t="shared" si="1098"/>
        <v>0</v>
      </c>
      <c r="S2088" s="24" t="str">
        <f t="shared" si="1099"/>
        <v/>
      </c>
      <c r="T2088" s="24" t="str">
        <f t="shared" si="1100"/>
        <v/>
      </c>
      <c r="U2088" s="24" t="str">
        <f t="shared" si="1101"/>
        <v/>
      </c>
      <c r="V2088" s="24" t="str">
        <f t="shared" si="1102"/>
        <v/>
      </c>
      <c r="W2088" s="24" t="str">
        <f t="shared" si="1103"/>
        <v/>
      </c>
      <c r="X2088" s="24" t="str">
        <f t="shared" si="1104"/>
        <v/>
      </c>
      <c r="Y2088" s="24" t="str">
        <f t="shared" si="1105"/>
        <v/>
      </c>
      <c r="Z2088" s="24" t="str">
        <f t="shared" si="1106"/>
        <v/>
      </c>
      <c r="AA2088" s="24" t="b">
        <f t="shared" si="1107"/>
        <v>0</v>
      </c>
      <c r="AB2088" s="34" t="str">
        <f t="shared" si="1108"/>
        <v/>
      </c>
      <c r="AC2088" s="34">
        <f t="shared" si="1109"/>
        <v>0</v>
      </c>
      <c r="AD2088" s="34">
        <f t="shared" si="1110"/>
        <v>0</v>
      </c>
      <c r="AE2088" s="34" t="str">
        <f t="shared" si="1111"/>
        <v xml:space="preserve"> 0</v>
      </c>
      <c r="AF2088" s="34">
        <f t="shared" si="1112"/>
        <v>0</v>
      </c>
      <c r="AG2088" s="34">
        <f t="shared" si="1113"/>
        <v>0</v>
      </c>
      <c r="AH2088" s="34" t="str">
        <f t="shared" si="1114"/>
        <v/>
      </c>
      <c r="AI2088" s="172" t="str">
        <f>IF(AJ2088&lt;&gt;"",MAX(AI$3:AI2087)+1,"")</f>
        <v/>
      </c>
      <c r="AJ2088" s="172" t="str">
        <f t="shared" si="1115"/>
        <v/>
      </c>
      <c r="AK2088" s="172" t="str">
        <f t="shared" si="1116"/>
        <v/>
      </c>
      <c r="AL2088" s="172" t="str">
        <f t="shared" si="1117"/>
        <v/>
      </c>
      <c r="AM2088" s="172" t="str">
        <f>IF(AN2088&lt;&gt;"",MAX(AM$3:AM2087)+1,"")</f>
        <v/>
      </c>
      <c r="AN2088" s="172" t="str">
        <f t="shared" si="1118"/>
        <v/>
      </c>
      <c r="AO2088" s="172" t="str">
        <f t="shared" si="1119"/>
        <v/>
      </c>
      <c r="AP2088" s="172" t="str">
        <f t="shared" si="1120"/>
        <v/>
      </c>
      <c r="AQ2088" s="172" t="str">
        <f t="shared" si="1121"/>
        <v/>
      </c>
      <c r="AR2088" s="172" t="str">
        <f>Table1[[#This Row],[Sex ]]&amp;Table1[[#This Row],[Month]]</f>
        <v/>
      </c>
    </row>
    <row r="2089" spans="2:44" x14ac:dyDescent="0.3">
      <c r="B2089" s="14"/>
      <c r="C2089" s="14"/>
      <c r="D2089" s="14"/>
      <c r="E2089" s="14"/>
      <c r="F2089" s="14"/>
      <c r="G2089" s="14"/>
      <c r="H2089" s="14"/>
      <c r="I2089" s="14"/>
      <c r="J2089" s="14"/>
      <c r="K2089" s="14"/>
      <c r="L2089" s="14"/>
      <c r="M2089" s="24" t="str">
        <f t="shared" si="1093"/>
        <v/>
      </c>
      <c r="N2089" s="24" t="str">
        <f t="shared" si="1094"/>
        <v/>
      </c>
      <c r="O2089" s="24" t="str">
        <f t="shared" si="1095"/>
        <v xml:space="preserve"> </v>
      </c>
      <c r="P2089" s="24">
        <f t="shared" si="1096"/>
        <v>0</v>
      </c>
      <c r="Q2089" s="25">
        <f t="shared" si="1097"/>
        <v>0</v>
      </c>
      <c r="R2089" s="26">
        <f t="shared" si="1098"/>
        <v>0</v>
      </c>
      <c r="S2089" s="24" t="str">
        <f t="shared" si="1099"/>
        <v/>
      </c>
      <c r="T2089" s="24" t="str">
        <f t="shared" si="1100"/>
        <v/>
      </c>
      <c r="U2089" s="24" t="str">
        <f t="shared" si="1101"/>
        <v/>
      </c>
      <c r="V2089" s="24" t="str">
        <f t="shared" si="1102"/>
        <v/>
      </c>
      <c r="W2089" s="24" t="str">
        <f t="shared" si="1103"/>
        <v/>
      </c>
      <c r="X2089" s="24" t="str">
        <f t="shared" si="1104"/>
        <v/>
      </c>
      <c r="Y2089" s="24" t="str">
        <f t="shared" si="1105"/>
        <v/>
      </c>
      <c r="Z2089" s="24" t="str">
        <f t="shared" si="1106"/>
        <v/>
      </c>
      <c r="AA2089" s="24" t="b">
        <f t="shared" si="1107"/>
        <v>0</v>
      </c>
      <c r="AB2089" s="34" t="str">
        <f t="shared" si="1108"/>
        <v/>
      </c>
      <c r="AC2089" s="34">
        <f t="shared" si="1109"/>
        <v>0</v>
      </c>
      <c r="AD2089" s="34">
        <f t="shared" si="1110"/>
        <v>0</v>
      </c>
      <c r="AE2089" s="34" t="str">
        <f t="shared" si="1111"/>
        <v xml:space="preserve"> 0</v>
      </c>
      <c r="AF2089" s="34">
        <f t="shared" si="1112"/>
        <v>0</v>
      </c>
      <c r="AG2089" s="34">
        <f t="shared" si="1113"/>
        <v>0</v>
      </c>
      <c r="AH2089" s="34" t="str">
        <f t="shared" si="1114"/>
        <v/>
      </c>
      <c r="AI2089" s="172" t="str">
        <f>IF(AJ2089&lt;&gt;"",MAX(AI$3:AI2088)+1,"")</f>
        <v/>
      </c>
      <c r="AJ2089" s="172" t="str">
        <f t="shared" si="1115"/>
        <v/>
      </c>
      <c r="AK2089" s="172" t="str">
        <f t="shared" si="1116"/>
        <v/>
      </c>
      <c r="AL2089" s="172" t="str">
        <f t="shared" si="1117"/>
        <v/>
      </c>
      <c r="AM2089" s="172" t="str">
        <f>IF(AN2089&lt;&gt;"",MAX(AM$3:AM2088)+1,"")</f>
        <v/>
      </c>
      <c r="AN2089" s="172" t="str">
        <f t="shared" si="1118"/>
        <v/>
      </c>
      <c r="AO2089" s="172" t="str">
        <f t="shared" si="1119"/>
        <v/>
      </c>
      <c r="AP2089" s="172" t="str">
        <f t="shared" si="1120"/>
        <v/>
      </c>
      <c r="AQ2089" s="172" t="str">
        <f t="shared" si="1121"/>
        <v/>
      </c>
      <c r="AR2089" s="172" t="str">
        <f>Table1[[#This Row],[Sex ]]&amp;Table1[[#This Row],[Month]]</f>
        <v/>
      </c>
    </row>
    <row r="2090" spans="2:44" x14ac:dyDescent="0.3">
      <c r="B2090" s="14"/>
      <c r="C2090" s="14"/>
      <c r="D2090" s="14"/>
      <c r="E2090" s="14"/>
      <c r="F2090" s="14"/>
      <c r="G2090" s="14"/>
      <c r="H2090" s="14"/>
      <c r="I2090" s="14"/>
      <c r="J2090" s="14"/>
      <c r="K2090" s="14"/>
      <c r="L2090" s="14"/>
      <c r="M2090" s="24" t="str">
        <f t="shared" si="1093"/>
        <v/>
      </c>
      <c r="N2090" s="24" t="str">
        <f t="shared" si="1094"/>
        <v/>
      </c>
      <c r="O2090" s="24" t="str">
        <f t="shared" si="1095"/>
        <v xml:space="preserve"> </v>
      </c>
      <c r="P2090" s="24">
        <f t="shared" si="1096"/>
        <v>0</v>
      </c>
      <c r="Q2090" s="25">
        <f t="shared" si="1097"/>
        <v>0</v>
      </c>
      <c r="R2090" s="26">
        <f t="shared" si="1098"/>
        <v>0</v>
      </c>
      <c r="S2090" s="24" t="str">
        <f t="shared" si="1099"/>
        <v/>
      </c>
      <c r="T2090" s="24" t="str">
        <f t="shared" si="1100"/>
        <v/>
      </c>
      <c r="U2090" s="24" t="str">
        <f t="shared" si="1101"/>
        <v/>
      </c>
      <c r="V2090" s="24" t="str">
        <f t="shared" si="1102"/>
        <v/>
      </c>
      <c r="W2090" s="24" t="str">
        <f t="shared" si="1103"/>
        <v/>
      </c>
      <c r="X2090" s="24" t="str">
        <f t="shared" si="1104"/>
        <v/>
      </c>
      <c r="Y2090" s="24" t="str">
        <f t="shared" si="1105"/>
        <v/>
      </c>
      <c r="Z2090" s="24" t="str">
        <f t="shared" si="1106"/>
        <v/>
      </c>
      <c r="AA2090" s="24" t="b">
        <f t="shared" si="1107"/>
        <v>0</v>
      </c>
      <c r="AB2090" s="34" t="str">
        <f t="shared" si="1108"/>
        <v/>
      </c>
      <c r="AC2090" s="34">
        <f t="shared" si="1109"/>
        <v>0</v>
      </c>
      <c r="AD2090" s="34">
        <f t="shared" si="1110"/>
        <v>0</v>
      </c>
      <c r="AE2090" s="34" t="str">
        <f t="shared" si="1111"/>
        <v xml:space="preserve"> 0</v>
      </c>
      <c r="AF2090" s="34">
        <f t="shared" si="1112"/>
        <v>0</v>
      </c>
      <c r="AG2090" s="34">
        <f t="shared" si="1113"/>
        <v>0</v>
      </c>
      <c r="AH2090" s="34" t="str">
        <f t="shared" si="1114"/>
        <v/>
      </c>
      <c r="AI2090" s="172" t="str">
        <f>IF(AJ2090&lt;&gt;"",MAX(AI$3:AI2089)+1,"")</f>
        <v/>
      </c>
      <c r="AJ2090" s="172" t="str">
        <f t="shared" si="1115"/>
        <v/>
      </c>
      <c r="AK2090" s="172" t="str">
        <f t="shared" si="1116"/>
        <v/>
      </c>
      <c r="AL2090" s="172" t="str">
        <f t="shared" si="1117"/>
        <v/>
      </c>
      <c r="AM2090" s="172" t="str">
        <f>IF(AN2090&lt;&gt;"",MAX(AM$3:AM2089)+1,"")</f>
        <v/>
      </c>
      <c r="AN2090" s="172" t="str">
        <f t="shared" si="1118"/>
        <v/>
      </c>
      <c r="AO2090" s="172" t="str">
        <f t="shared" si="1119"/>
        <v/>
      </c>
      <c r="AP2090" s="172" t="str">
        <f t="shared" si="1120"/>
        <v/>
      </c>
      <c r="AQ2090" s="172" t="str">
        <f t="shared" si="1121"/>
        <v/>
      </c>
      <c r="AR2090" s="172" t="str">
        <f>Table1[[#This Row],[Sex ]]&amp;Table1[[#This Row],[Month]]</f>
        <v/>
      </c>
    </row>
    <row r="2091" spans="2:44" x14ac:dyDescent="0.3">
      <c r="B2091" s="14"/>
      <c r="C2091" s="14"/>
      <c r="D2091" s="14"/>
      <c r="E2091" s="14"/>
      <c r="F2091" s="14"/>
      <c r="G2091" s="14"/>
      <c r="H2091" s="14"/>
      <c r="I2091" s="14"/>
      <c r="J2091" s="14"/>
      <c r="K2091" s="14"/>
      <c r="L2091" s="14"/>
      <c r="M2091" s="24" t="str">
        <f t="shared" ref="M2091:M2154" si="1122">IF(I4091&lt;&gt;"",IF(SUM(I4091:I4091)&lt;99,IF(I4091=J4091,I4091,""),""),"")</f>
        <v/>
      </c>
      <c r="N2091" s="24" t="str">
        <f t="shared" ref="N2091:N2154" si="1123">IF(H4091&lt;&gt;"",IF(H4091&lt;4,1,IF(H4091&lt;7,2,IF(H4091&lt;10,3,4))),"")</f>
        <v/>
      </c>
      <c r="O2091" s="24" t="str">
        <f t="shared" ref="O2091:O2154" si="1124">IF(SUM(I4091:I4091)&lt;99,J4091&amp;" "&amp;I4091,99&amp;" "&amp;99)</f>
        <v xml:space="preserve"> </v>
      </c>
      <c r="P2091" s="24">
        <f t="shared" ref="P2091:P2154" si="1125">(J4091+I4091)/2</f>
        <v>0</v>
      </c>
      <c r="Q2091" s="25">
        <f t="shared" ref="Q2091:Q2154" si="1126">IF(SUM(I4091:J4091)&lt;99,(I4091-P2091)^2+(J4091-P2091)^2,0)</f>
        <v>0</v>
      </c>
      <c r="R2091" s="26">
        <f t="shared" ref="R2091:R2154" si="1127">IF(SUM(I4091:I4091)&lt;99,IF(J4091=0,IF(I4091=0,0,((Q2091)^0.5)/P2091),((Q2091)^0.5)/P2091),"")</f>
        <v>0</v>
      </c>
      <c r="S2091" s="24" t="str">
        <f t="shared" ref="S2091:S2154" si="1128">IF(SUM(I4091+J4091)&lt;98,IF(I4091&lt;&gt;"",H4091,""),"")</f>
        <v/>
      </c>
      <c r="T2091" s="24" t="str">
        <f t="shared" ref="T2091:T2154" si="1129">IF(SUM(I4091+J4091)&lt;98,IF(J4091&lt;&gt;"",H4091,""),"")</f>
        <v/>
      </c>
      <c r="U2091" s="24" t="str">
        <f t="shared" ref="U2091:U2154" si="1130">IF(SUM(I4091+J4091)&lt;99,IF(K4091&lt;&gt;"",H4091,""),"")</f>
        <v/>
      </c>
      <c r="V2091" s="24" t="str">
        <f t="shared" ref="V2091:V2154" si="1131">IF(J4091&lt;99,IF(M2091&lt;&gt;"",L4091,""),"")</f>
        <v/>
      </c>
      <c r="W2091" s="24" t="str">
        <f t="shared" ref="W2091:W2154" si="1132">IF(J4091&gt;98,99,IF(K4091&gt;98,99,IF(K4091+J4091=198,99,IF(K4091&lt;&gt;"",ABS(J4091-K4091),""))))</f>
        <v/>
      </c>
      <c r="X2091" s="24" t="str">
        <f t="shared" ref="X2091:X2154" si="1133">IF(I4091&lt;&gt;0,IF(I4091-J4091&lt;&gt;0,"",H4091),"")</f>
        <v/>
      </c>
      <c r="Y2091" s="24" t="str">
        <f t="shared" ref="Y2091:Y2154" si="1134">IF(J4091&lt;&gt;"",H4091,"")</f>
        <v/>
      </c>
      <c r="Z2091" s="24" t="str">
        <f t="shared" ref="Z2091:Z2154" si="1135">IF(SUM(I4091+J4091)&lt;98,IF(I4091&lt;&gt;"",G4091,""),"")</f>
        <v/>
      </c>
      <c r="AA2091" s="24" t="b">
        <f t="shared" ref="AA2091:AA2154" si="1136">IF(I4091&lt;&gt;"",IF(SUM(I4091:J4091)&gt;98,"",IF(I4091-J4091=0,G4091,"")))</f>
        <v>0</v>
      </c>
      <c r="AB2091" s="34" t="str">
        <f t="shared" ref="AB2091:AB2154" si="1137">IF(SUM(I4091:J4091)&gt;98,G4091,"")</f>
        <v/>
      </c>
      <c r="AC2091" s="34">
        <f t="shared" ref="AC2091:AC2154" si="1138">IF(SUM(I4091+J4091)&lt;99,L4091,"")</f>
        <v>0</v>
      </c>
      <c r="AD2091" s="34">
        <f t="shared" ref="AD2091:AD2154" si="1139">IF(AA2091&lt;&gt;"",AC2091,"")</f>
        <v>0</v>
      </c>
      <c r="AE2091" s="34" t="str">
        <f t="shared" ref="AE2091:AE2154" si="1140">H4091&amp;" "&amp;I4091-J4091</f>
        <v xml:space="preserve"> 0</v>
      </c>
      <c r="AF2091" s="34">
        <f t="shared" ref="AF2091:AF2154" si="1141">IF(SUM(I4091+J4091)&lt;99,J4091,"")</f>
        <v>0</v>
      </c>
      <c r="AG2091" s="34">
        <f t="shared" ref="AG2091:AG2154" si="1142">IF(AF2091&lt;&gt;"",I4091,"")</f>
        <v>0</v>
      </c>
      <c r="AH2091" s="34" t="str">
        <f t="shared" ref="AH2091:AH2154" si="1143">IF(I4091&lt;&gt;"",IF((I4091+J4091)&gt;98,"",I4091-J4091),"")</f>
        <v/>
      </c>
      <c r="AI2091" s="172" t="str">
        <f>IF(AJ2091&lt;&gt;"",MAX(AI$3:AI2090)+1,"")</f>
        <v/>
      </c>
      <c r="AJ2091" s="172" t="str">
        <f t="shared" ref="AJ2091:AJ2154" si="1144">IF(SUM(I4091:J4091)&lt;98,IF(G4091="F",G4091,""),"")</f>
        <v/>
      </c>
      <c r="AK2091" s="172" t="str">
        <f t="shared" ref="AK2091:AK2154" si="1145">IF(AJ2091&lt;&gt;"",F4091,"")</f>
        <v/>
      </c>
      <c r="AL2091" s="172" t="str">
        <f t="shared" ref="AL2091:AL2154" si="1146">IF(AK2091&lt;&gt;"",J4091,"")</f>
        <v/>
      </c>
      <c r="AM2091" s="172" t="str">
        <f>IF(AN2091&lt;&gt;"",MAX(AM$3:AM2090)+1,"")</f>
        <v/>
      </c>
      <c r="AN2091" s="172" t="str">
        <f t="shared" ref="AN2091:AN2154" si="1147">IF(SUM(I4091:J4091)&lt;98,IF(G4091="M",G4091,""),"")</f>
        <v/>
      </c>
      <c r="AO2091" s="172" t="str">
        <f t="shared" ref="AO2091:AO2154" si="1148">IF(AN2091&lt;&gt;"",F4091,"")</f>
        <v/>
      </c>
      <c r="AP2091" s="172" t="str">
        <f t="shared" ref="AP2091:AP2154" si="1149">IF(AO2091&lt;&gt;"",J4091,"")</f>
        <v/>
      </c>
      <c r="AQ2091" s="172" t="str">
        <f t="shared" ref="AQ2091:AQ2154" si="1150">IF(K4091&lt;&gt;"",J4091&amp;" "&amp;(J4091-K4091),"")</f>
        <v/>
      </c>
      <c r="AR2091" s="172" t="str">
        <f>Table1[[#This Row],[Sex ]]&amp;Table1[[#This Row],[Month]]</f>
        <v/>
      </c>
    </row>
    <row r="2092" spans="2:44" x14ac:dyDescent="0.3">
      <c r="B2092" s="14"/>
      <c r="C2092" s="14"/>
      <c r="D2092" s="14"/>
      <c r="E2092" s="14"/>
      <c r="F2092" s="14"/>
      <c r="G2092" s="14"/>
      <c r="H2092" s="14"/>
      <c r="I2092" s="14"/>
      <c r="J2092" s="14"/>
      <c r="K2092" s="14"/>
      <c r="L2092" s="14"/>
      <c r="M2092" s="24" t="str">
        <f t="shared" si="1122"/>
        <v/>
      </c>
      <c r="N2092" s="24" t="str">
        <f t="shared" si="1123"/>
        <v/>
      </c>
      <c r="O2092" s="24" t="str">
        <f t="shared" si="1124"/>
        <v xml:space="preserve"> </v>
      </c>
      <c r="P2092" s="24">
        <f t="shared" si="1125"/>
        <v>0</v>
      </c>
      <c r="Q2092" s="25">
        <f t="shared" si="1126"/>
        <v>0</v>
      </c>
      <c r="R2092" s="26">
        <f t="shared" si="1127"/>
        <v>0</v>
      </c>
      <c r="S2092" s="24" t="str">
        <f t="shared" si="1128"/>
        <v/>
      </c>
      <c r="T2092" s="24" t="str">
        <f t="shared" si="1129"/>
        <v/>
      </c>
      <c r="U2092" s="24" t="str">
        <f t="shared" si="1130"/>
        <v/>
      </c>
      <c r="V2092" s="24" t="str">
        <f t="shared" si="1131"/>
        <v/>
      </c>
      <c r="W2092" s="24" t="str">
        <f t="shared" si="1132"/>
        <v/>
      </c>
      <c r="X2092" s="24" t="str">
        <f t="shared" si="1133"/>
        <v/>
      </c>
      <c r="Y2092" s="24" t="str">
        <f t="shared" si="1134"/>
        <v/>
      </c>
      <c r="Z2092" s="24" t="str">
        <f t="shared" si="1135"/>
        <v/>
      </c>
      <c r="AA2092" s="24" t="b">
        <f t="shared" si="1136"/>
        <v>0</v>
      </c>
      <c r="AB2092" s="34" t="str">
        <f t="shared" si="1137"/>
        <v/>
      </c>
      <c r="AC2092" s="34">
        <f t="shared" si="1138"/>
        <v>0</v>
      </c>
      <c r="AD2092" s="34">
        <f t="shared" si="1139"/>
        <v>0</v>
      </c>
      <c r="AE2092" s="34" t="str">
        <f t="shared" si="1140"/>
        <v xml:space="preserve"> 0</v>
      </c>
      <c r="AF2092" s="34">
        <f t="shared" si="1141"/>
        <v>0</v>
      </c>
      <c r="AG2092" s="34">
        <f t="shared" si="1142"/>
        <v>0</v>
      </c>
      <c r="AH2092" s="34" t="str">
        <f t="shared" si="1143"/>
        <v/>
      </c>
      <c r="AI2092" s="172" t="str">
        <f>IF(AJ2092&lt;&gt;"",MAX(AI$3:AI2091)+1,"")</f>
        <v/>
      </c>
      <c r="AJ2092" s="172" t="str">
        <f t="shared" si="1144"/>
        <v/>
      </c>
      <c r="AK2092" s="172" t="str">
        <f t="shared" si="1145"/>
        <v/>
      </c>
      <c r="AL2092" s="172" t="str">
        <f t="shared" si="1146"/>
        <v/>
      </c>
      <c r="AM2092" s="172" t="str">
        <f>IF(AN2092&lt;&gt;"",MAX(AM$3:AM2091)+1,"")</f>
        <v/>
      </c>
      <c r="AN2092" s="172" t="str">
        <f t="shared" si="1147"/>
        <v/>
      </c>
      <c r="AO2092" s="172" t="str">
        <f t="shared" si="1148"/>
        <v/>
      </c>
      <c r="AP2092" s="172" t="str">
        <f t="shared" si="1149"/>
        <v/>
      </c>
      <c r="AQ2092" s="172" t="str">
        <f t="shared" si="1150"/>
        <v/>
      </c>
      <c r="AR2092" s="172" t="str">
        <f>Table1[[#This Row],[Sex ]]&amp;Table1[[#This Row],[Month]]</f>
        <v/>
      </c>
    </row>
    <row r="2093" spans="2:44" x14ac:dyDescent="0.3">
      <c r="B2093" s="14"/>
      <c r="C2093" s="14"/>
      <c r="D2093" s="14"/>
      <c r="E2093" s="14"/>
      <c r="F2093" s="14"/>
      <c r="G2093" s="14"/>
      <c r="H2093" s="14"/>
      <c r="I2093" s="14"/>
      <c r="J2093" s="14"/>
      <c r="K2093" s="14"/>
      <c r="L2093" s="14"/>
      <c r="M2093" s="24" t="str">
        <f t="shared" si="1122"/>
        <v/>
      </c>
      <c r="N2093" s="24" t="str">
        <f t="shared" si="1123"/>
        <v/>
      </c>
      <c r="O2093" s="24" t="str">
        <f t="shared" si="1124"/>
        <v xml:space="preserve"> </v>
      </c>
      <c r="P2093" s="24">
        <f t="shared" si="1125"/>
        <v>0</v>
      </c>
      <c r="Q2093" s="25">
        <f t="shared" si="1126"/>
        <v>0</v>
      </c>
      <c r="R2093" s="26">
        <f t="shared" si="1127"/>
        <v>0</v>
      </c>
      <c r="S2093" s="24" t="str">
        <f t="shared" si="1128"/>
        <v/>
      </c>
      <c r="T2093" s="24" t="str">
        <f t="shared" si="1129"/>
        <v/>
      </c>
      <c r="U2093" s="24" t="str">
        <f t="shared" si="1130"/>
        <v/>
      </c>
      <c r="V2093" s="24" t="str">
        <f t="shared" si="1131"/>
        <v/>
      </c>
      <c r="W2093" s="24" t="str">
        <f t="shared" si="1132"/>
        <v/>
      </c>
      <c r="X2093" s="24" t="str">
        <f t="shared" si="1133"/>
        <v/>
      </c>
      <c r="Y2093" s="24" t="str">
        <f t="shared" si="1134"/>
        <v/>
      </c>
      <c r="Z2093" s="24" t="str">
        <f t="shared" si="1135"/>
        <v/>
      </c>
      <c r="AA2093" s="24" t="b">
        <f t="shared" si="1136"/>
        <v>0</v>
      </c>
      <c r="AB2093" s="34" t="str">
        <f t="shared" si="1137"/>
        <v/>
      </c>
      <c r="AC2093" s="34">
        <f t="shared" si="1138"/>
        <v>0</v>
      </c>
      <c r="AD2093" s="34">
        <f t="shared" si="1139"/>
        <v>0</v>
      </c>
      <c r="AE2093" s="34" t="str">
        <f t="shared" si="1140"/>
        <v xml:space="preserve"> 0</v>
      </c>
      <c r="AF2093" s="34">
        <f t="shared" si="1141"/>
        <v>0</v>
      </c>
      <c r="AG2093" s="34">
        <f t="shared" si="1142"/>
        <v>0</v>
      </c>
      <c r="AH2093" s="34" t="str">
        <f t="shared" si="1143"/>
        <v/>
      </c>
      <c r="AI2093" s="172" t="str">
        <f>IF(AJ2093&lt;&gt;"",MAX(AI$3:AI2092)+1,"")</f>
        <v/>
      </c>
      <c r="AJ2093" s="172" t="str">
        <f t="shared" si="1144"/>
        <v/>
      </c>
      <c r="AK2093" s="172" t="str">
        <f t="shared" si="1145"/>
        <v/>
      </c>
      <c r="AL2093" s="172" t="str">
        <f t="shared" si="1146"/>
        <v/>
      </c>
      <c r="AM2093" s="172" t="str">
        <f>IF(AN2093&lt;&gt;"",MAX(AM$3:AM2092)+1,"")</f>
        <v/>
      </c>
      <c r="AN2093" s="172" t="str">
        <f t="shared" si="1147"/>
        <v/>
      </c>
      <c r="AO2093" s="172" t="str">
        <f t="shared" si="1148"/>
        <v/>
      </c>
      <c r="AP2093" s="172" t="str">
        <f t="shared" si="1149"/>
        <v/>
      </c>
      <c r="AQ2093" s="172" t="str">
        <f t="shared" si="1150"/>
        <v/>
      </c>
      <c r="AR2093" s="172" t="str">
        <f>Table1[[#This Row],[Sex ]]&amp;Table1[[#This Row],[Month]]</f>
        <v/>
      </c>
    </row>
    <row r="2094" spans="2:44" x14ac:dyDescent="0.3">
      <c r="B2094" s="14"/>
      <c r="C2094" s="14"/>
      <c r="D2094" s="14"/>
      <c r="E2094" s="14"/>
      <c r="F2094" s="14"/>
      <c r="G2094" s="14"/>
      <c r="H2094" s="14"/>
      <c r="I2094" s="14"/>
      <c r="J2094" s="14"/>
      <c r="K2094" s="14"/>
      <c r="L2094" s="14"/>
      <c r="M2094" s="24" t="str">
        <f t="shared" si="1122"/>
        <v/>
      </c>
      <c r="N2094" s="24" t="str">
        <f t="shared" si="1123"/>
        <v/>
      </c>
      <c r="O2094" s="24" t="str">
        <f t="shared" si="1124"/>
        <v xml:space="preserve"> </v>
      </c>
      <c r="P2094" s="24">
        <f t="shared" si="1125"/>
        <v>0</v>
      </c>
      <c r="Q2094" s="25">
        <f t="shared" si="1126"/>
        <v>0</v>
      </c>
      <c r="R2094" s="26">
        <f t="shared" si="1127"/>
        <v>0</v>
      </c>
      <c r="S2094" s="24" t="str">
        <f t="shared" si="1128"/>
        <v/>
      </c>
      <c r="T2094" s="24" t="str">
        <f t="shared" si="1129"/>
        <v/>
      </c>
      <c r="U2094" s="24" t="str">
        <f t="shared" si="1130"/>
        <v/>
      </c>
      <c r="V2094" s="24" t="str">
        <f t="shared" si="1131"/>
        <v/>
      </c>
      <c r="W2094" s="24" t="str">
        <f t="shared" si="1132"/>
        <v/>
      </c>
      <c r="X2094" s="24" t="str">
        <f t="shared" si="1133"/>
        <v/>
      </c>
      <c r="Y2094" s="24" t="str">
        <f t="shared" si="1134"/>
        <v/>
      </c>
      <c r="Z2094" s="24" t="str">
        <f t="shared" si="1135"/>
        <v/>
      </c>
      <c r="AA2094" s="24" t="b">
        <f t="shared" si="1136"/>
        <v>0</v>
      </c>
      <c r="AB2094" s="34" t="str">
        <f t="shared" si="1137"/>
        <v/>
      </c>
      <c r="AC2094" s="34">
        <f t="shared" si="1138"/>
        <v>0</v>
      </c>
      <c r="AD2094" s="34">
        <f t="shared" si="1139"/>
        <v>0</v>
      </c>
      <c r="AE2094" s="34" t="str">
        <f t="shared" si="1140"/>
        <v xml:space="preserve"> 0</v>
      </c>
      <c r="AF2094" s="34">
        <f t="shared" si="1141"/>
        <v>0</v>
      </c>
      <c r="AG2094" s="34">
        <f t="shared" si="1142"/>
        <v>0</v>
      </c>
      <c r="AH2094" s="34" t="str">
        <f t="shared" si="1143"/>
        <v/>
      </c>
      <c r="AI2094" s="172" t="str">
        <f>IF(AJ2094&lt;&gt;"",MAX(AI$3:AI2093)+1,"")</f>
        <v/>
      </c>
      <c r="AJ2094" s="172" t="str">
        <f t="shared" si="1144"/>
        <v/>
      </c>
      <c r="AK2094" s="172" t="str">
        <f t="shared" si="1145"/>
        <v/>
      </c>
      <c r="AL2094" s="172" t="str">
        <f t="shared" si="1146"/>
        <v/>
      </c>
      <c r="AM2094" s="172" t="str">
        <f>IF(AN2094&lt;&gt;"",MAX(AM$3:AM2093)+1,"")</f>
        <v/>
      </c>
      <c r="AN2094" s="172" t="str">
        <f t="shared" si="1147"/>
        <v/>
      </c>
      <c r="AO2094" s="172" t="str">
        <f t="shared" si="1148"/>
        <v/>
      </c>
      <c r="AP2094" s="172" t="str">
        <f t="shared" si="1149"/>
        <v/>
      </c>
      <c r="AQ2094" s="172" t="str">
        <f t="shared" si="1150"/>
        <v/>
      </c>
      <c r="AR2094" s="172" t="str">
        <f>Table1[[#This Row],[Sex ]]&amp;Table1[[#This Row],[Month]]</f>
        <v/>
      </c>
    </row>
    <row r="2095" spans="2:44" x14ac:dyDescent="0.3">
      <c r="B2095" s="14"/>
      <c r="C2095" s="14"/>
      <c r="D2095" s="14"/>
      <c r="E2095" s="14"/>
      <c r="F2095" s="14"/>
      <c r="G2095" s="14"/>
      <c r="H2095" s="14"/>
      <c r="I2095" s="14"/>
      <c r="J2095" s="14"/>
      <c r="K2095" s="14"/>
      <c r="L2095" s="14"/>
      <c r="M2095" s="24" t="str">
        <f t="shared" si="1122"/>
        <v/>
      </c>
      <c r="N2095" s="24" t="str">
        <f t="shared" si="1123"/>
        <v/>
      </c>
      <c r="O2095" s="24" t="str">
        <f t="shared" si="1124"/>
        <v xml:space="preserve"> </v>
      </c>
      <c r="P2095" s="24">
        <f t="shared" si="1125"/>
        <v>0</v>
      </c>
      <c r="Q2095" s="25">
        <f t="shared" si="1126"/>
        <v>0</v>
      </c>
      <c r="R2095" s="26">
        <f t="shared" si="1127"/>
        <v>0</v>
      </c>
      <c r="S2095" s="24" t="str">
        <f t="shared" si="1128"/>
        <v/>
      </c>
      <c r="T2095" s="24" t="str">
        <f t="shared" si="1129"/>
        <v/>
      </c>
      <c r="U2095" s="24" t="str">
        <f t="shared" si="1130"/>
        <v/>
      </c>
      <c r="V2095" s="24" t="str">
        <f t="shared" si="1131"/>
        <v/>
      </c>
      <c r="W2095" s="24" t="str">
        <f t="shared" si="1132"/>
        <v/>
      </c>
      <c r="X2095" s="24" t="str">
        <f t="shared" si="1133"/>
        <v/>
      </c>
      <c r="Y2095" s="24" t="str">
        <f t="shared" si="1134"/>
        <v/>
      </c>
      <c r="Z2095" s="24" t="str">
        <f t="shared" si="1135"/>
        <v/>
      </c>
      <c r="AA2095" s="24" t="b">
        <f t="shared" si="1136"/>
        <v>0</v>
      </c>
      <c r="AB2095" s="34" t="str">
        <f t="shared" si="1137"/>
        <v/>
      </c>
      <c r="AC2095" s="34">
        <f t="shared" si="1138"/>
        <v>0</v>
      </c>
      <c r="AD2095" s="34">
        <f t="shared" si="1139"/>
        <v>0</v>
      </c>
      <c r="AE2095" s="34" t="str">
        <f t="shared" si="1140"/>
        <v xml:space="preserve"> 0</v>
      </c>
      <c r="AF2095" s="34">
        <f t="shared" si="1141"/>
        <v>0</v>
      </c>
      <c r="AG2095" s="34">
        <f t="shared" si="1142"/>
        <v>0</v>
      </c>
      <c r="AH2095" s="34" t="str">
        <f t="shared" si="1143"/>
        <v/>
      </c>
      <c r="AI2095" s="172" t="str">
        <f>IF(AJ2095&lt;&gt;"",MAX(AI$3:AI2094)+1,"")</f>
        <v/>
      </c>
      <c r="AJ2095" s="172" t="str">
        <f t="shared" si="1144"/>
        <v/>
      </c>
      <c r="AK2095" s="172" t="str">
        <f t="shared" si="1145"/>
        <v/>
      </c>
      <c r="AL2095" s="172" t="str">
        <f t="shared" si="1146"/>
        <v/>
      </c>
      <c r="AM2095" s="172" t="str">
        <f>IF(AN2095&lt;&gt;"",MAX(AM$3:AM2094)+1,"")</f>
        <v/>
      </c>
      <c r="AN2095" s="172" t="str">
        <f t="shared" si="1147"/>
        <v/>
      </c>
      <c r="AO2095" s="172" t="str">
        <f t="shared" si="1148"/>
        <v/>
      </c>
      <c r="AP2095" s="172" t="str">
        <f t="shared" si="1149"/>
        <v/>
      </c>
      <c r="AQ2095" s="172" t="str">
        <f t="shared" si="1150"/>
        <v/>
      </c>
      <c r="AR2095" s="172" t="str">
        <f>Table1[[#This Row],[Sex ]]&amp;Table1[[#This Row],[Month]]</f>
        <v/>
      </c>
    </row>
    <row r="2096" spans="2:44" x14ac:dyDescent="0.3">
      <c r="B2096" s="14"/>
      <c r="C2096" s="14"/>
      <c r="D2096" s="14"/>
      <c r="E2096" s="14"/>
      <c r="F2096" s="14"/>
      <c r="G2096" s="14"/>
      <c r="H2096" s="14"/>
      <c r="I2096" s="14"/>
      <c r="J2096" s="14"/>
      <c r="K2096" s="14"/>
      <c r="L2096" s="14"/>
      <c r="M2096" s="24" t="str">
        <f t="shared" si="1122"/>
        <v/>
      </c>
      <c r="N2096" s="24" t="str">
        <f t="shared" si="1123"/>
        <v/>
      </c>
      <c r="O2096" s="24" t="str">
        <f t="shared" si="1124"/>
        <v xml:space="preserve"> </v>
      </c>
      <c r="P2096" s="24">
        <f t="shared" si="1125"/>
        <v>0</v>
      </c>
      <c r="Q2096" s="25">
        <f t="shared" si="1126"/>
        <v>0</v>
      </c>
      <c r="R2096" s="26">
        <f t="shared" si="1127"/>
        <v>0</v>
      </c>
      <c r="S2096" s="24" t="str">
        <f t="shared" si="1128"/>
        <v/>
      </c>
      <c r="T2096" s="24" t="str">
        <f t="shared" si="1129"/>
        <v/>
      </c>
      <c r="U2096" s="24" t="str">
        <f t="shared" si="1130"/>
        <v/>
      </c>
      <c r="V2096" s="24" t="str">
        <f t="shared" si="1131"/>
        <v/>
      </c>
      <c r="W2096" s="24" t="str">
        <f t="shared" si="1132"/>
        <v/>
      </c>
      <c r="X2096" s="24" t="str">
        <f t="shared" si="1133"/>
        <v/>
      </c>
      <c r="Y2096" s="24" t="str">
        <f t="shared" si="1134"/>
        <v/>
      </c>
      <c r="Z2096" s="24" t="str">
        <f t="shared" si="1135"/>
        <v/>
      </c>
      <c r="AA2096" s="24" t="b">
        <f t="shared" si="1136"/>
        <v>0</v>
      </c>
      <c r="AB2096" s="34" t="str">
        <f t="shared" si="1137"/>
        <v/>
      </c>
      <c r="AC2096" s="34">
        <f t="shared" si="1138"/>
        <v>0</v>
      </c>
      <c r="AD2096" s="34">
        <f t="shared" si="1139"/>
        <v>0</v>
      </c>
      <c r="AE2096" s="34" t="str">
        <f t="shared" si="1140"/>
        <v xml:space="preserve"> 0</v>
      </c>
      <c r="AF2096" s="34">
        <f t="shared" si="1141"/>
        <v>0</v>
      </c>
      <c r="AG2096" s="34">
        <f t="shared" si="1142"/>
        <v>0</v>
      </c>
      <c r="AH2096" s="34" t="str">
        <f t="shared" si="1143"/>
        <v/>
      </c>
      <c r="AI2096" s="172" t="str">
        <f>IF(AJ2096&lt;&gt;"",MAX(AI$3:AI2095)+1,"")</f>
        <v/>
      </c>
      <c r="AJ2096" s="172" t="str">
        <f t="shared" si="1144"/>
        <v/>
      </c>
      <c r="AK2096" s="172" t="str">
        <f t="shared" si="1145"/>
        <v/>
      </c>
      <c r="AL2096" s="172" t="str">
        <f t="shared" si="1146"/>
        <v/>
      </c>
      <c r="AM2096" s="172" t="str">
        <f>IF(AN2096&lt;&gt;"",MAX(AM$3:AM2095)+1,"")</f>
        <v/>
      </c>
      <c r="AN2096" s="172" t="str">
        <f t="shared" si="1147"/>
        <v/>
      </c>
      <c r="AO2096" s="172" t="str">
        <f t="shared" si="1148"/>
        <v/>
      </c>
      <c r="AP2096" s="172" t="str">
        <f t="shared" si="1149"/>
        <v/>
      </c>
      <c r="AQ2096" s="172" t="str">
        <f t="shared" si="1150"/>
        <v/>
      </c>
      <c r="AR2096" s="172" t="str">
        <f>Table1[[#This Row],[Sex ]]&amp;Table1[[#This Row],[Month]]</f>
        <v/>
      </c>
    </row>
    <row r="2097" spans="2:44" x14ac:dyDescent="0.3">
      <c r="B2097" s="14"/>
      <c r="C2097" s="14"/>
      <c r="D2097" s="14"/>
      <c r="E2097" s="14"/>
      <c r="F2097" s="14"/>
      <c r="G2097" s="14"/>
      <c r="H2097" s="14"/>
      <c r="I2097" s="14"/>
      <c r="J2097" s="14"/>
      <c r="K2097" s="14"/>
      <c r="L2097" s="14"/>
      <c r="M2097" s="24" t="str">
        <f t="shared" si="1122"/>
        <v/>
      </c>
      <c r="N2097" s="24" t="str">
        <f t="shared" si="1123"/>
        <v/>
      </c>
      <c r="O2097" s="24" t="str">
        <f t="shared" si="1124"/>
        <v xml:space="preserve"> </v>
      </c>
      <c r="P2097" s="24">
        <f t="shared" si="1125"/>
        <v>0</v>
      </c>
      <c r="Q2097" s="25">
        <f t="shared" si="1126"/>
        <v>0</v>
      </c>
      <c r="R2097" s="26">
        <f t="shared" si="1127"/>
        <v>0</v>
      </c>
      <c r="S2097" s="24" t="str">
        <f t="shared" si="1128"/>
        <v/>
      </c>
      <c r="T2097" s="24" t="str">
        <f t="shared" si="1129"/>
        <v/>
      </c>
      <c r="U2097" s="24" t="str">
        <f t="shared" si="1130"/>
        <v/>
      </c>
      <c r="V2097" s="24" t="str">
        <f t="shared" si="1131"/>
        <v/>
      </c>
      <c r="W2097" s="24" t="str">
        <f t="shared" si="1132"/>
        <v/>
      </c>
      <c r="X2097" s="24" t="str">
        <f t="shared" si="1133"/>
        <v/>
      </c>
      <c r="Y2097" s="24" t="str">
        <f t="shared" si="1134"/>
        <v/>
      </c>
      <c r="Z2097" s="24" t="str">
        <f t="shared" si="1135"/>
        <v/>
      </c>
      <c r="AA2097" s="24" t="b">
        <f t="shared" si="1136"/>
        <v>0</v>
      </c>
      <c r="AB2097" s="34" t="str">
        <f t="shared" si="1137"/>
        <v/>
      </c>
      <c r="AC2097" s="34">
        <f t="shared" si="1138"/>
        <v>0</v>
      </c>
      <c r="AD2097" s="34">
        <f t="shared" si="1139"/>
        <v>0</v>
      </c>
      <c r="AE2097" s="34" t="str">
        <f t="shared" si="1140"/>
        <v xml:space="preserve"> 0</v>
      </c>
      <c r="AF2097" s="34">
        <f t="shared" si="1141"/>
        <v>0</v>
      </c>
      <c r="AG2097" s="34">
        <f t="shared" si="1142"/>
        <v>0</v>
      </c>
      <c r="AH2097" s="34" t="str">
        <f t="shared" si="1143"/>
        <v/>
      </c>
      <c r="AI2097" s="172" t="str">
        <f>IF(AJ2097&lt;&gt;"",MAX(AI$3:AI2096)+1,"")</f>
        <v/>
      </c>
      <c r="AJ2097" s="172" t="str">
        <f t="shared" si="1144"/>
        <v/>
      </c>
      <c r="AK2097" s="172" t="str">
        <f t="shared" si="1145"/>
        <v/>
      </c>
      <c r="AL2097" s="172" t="str">
        <f t="shared" si="1146"/>
        <v/>
      </c>
      <c r="AM2097" s="172" t="str">
        <f>IF(AN2097&lt;&gt;"",MAX(AM$3:AM2096)+1,"")</f>
        <v/>
      </c>
      <c r="AN2097" s="172" t="str">
        <f t="shared" si="1147"/>
        <v/>
      </c>
      <c r="AO2097" s="172" t="str">
        <f t="shared" si="1148"/>
        <v/>
      </c>
      <c r="AP2097" s="172" t="str">
        <f t="shared" si="1149"/>
        <v/>
      </c>
      <c r="AQ2097" s="172" t="str">
        <f t="shared" si="1150"/>
        <v/>
      </c>
      <c r="AR2097" s="172" t="str">
        <f>Table1[[#This Row],[Sex ]]&amp;Table1[[#This Row],[Month]]</f>
        <v/>
      </c>
    </row>
    <row r="2098" spans="2:44" x14ac:dyDescent="0.3">
      <c r="B2098" s="14"/>
      <c r="C2098" s="14"/>
      <c r="D2098" s="14"/>
      <c r="E2098" s="14"/>
      <c r="F2098" s="14"/>
      <c r="G2098" s="14"/>
      <c r="H2098" s="14"/>
      <c r="I2098" s="14"/>
      <c r="J2098" s="14"/>
      <c r="K2098" s="14"/>
      <c r="L2098" s="14"/>
      <c r="M2098" s="24" t="str">
        <f t="shared" si="1122"/>
        <v/>
      </c>
      <c r="N2098" s="24" t="str">
        <f t="shared" si="1123"/>
        <v/>
      </c>
      <c r="O2098" s="24" t="str">
        <f t="shared" si="1124"/>
        <v xml:space="preserve"> </v>
      </c>
      <c r="P2098" s="24">
        <f t="shared" si="1125"/>
        <v>0</v>
      </c>
      <c r="Q2098" s="25">
        <f t="shared" si="1126"/>
        <v>0</v>
      </c>
      <c r="R2098" s="26">
        <f t="shared" si="1127"/>
        <v>0</v>
      </c>
      <c r="S2098" s="24" t="str">
        <f t="shared" si="1128"/>
        <v/>
      </c>
      <c r="T2098" s="24" t="str">
        <f t="shared" si="1129"/>
        <v/>
      </c>
      <c r="U2098" s="24" t="str">
        <f t="shared" si="1130"/>
        <v/>
      </c>
      <c r="V2098" s="24" t="str">
        <f t="shared" si="1131"/>
        <v/>
      </c>
      <c r="W2098" s="24" t="str">
        <f t="shared" si="1132"/>
        <v/>
      </c>
      <c r="X2098" s="24" t="str">
        <f t="shared" si="1133"/>
        <v/>
      </c>
      <c r="Y2098" s="24" t="str">
        <f t="shared" si="1134"/>
        <v/>
      </c>
      <c r="Z2098" s="24" t="str">
        <f t="shared" si="1135"/>
        <v/>
      </c>
      <c r="AA2098" s="24" t="b">
        <f t="shared" si="1136"/>
        <v>0</v>
      </c>
      <c r="AB2098" s="34" t="str">
        <f t="shared" si="1137"/>
        <v/>
      </c>
      <c r="AC2098" s="34">
        <f t="shared" si="1138"/>
        <v>0</v>
      </c>
      <c r="AD2098" s="34">
        <f t="shared" si="1139"/>
        <v>0</v>
      </c>
      <c r="AE2098" s="34" t="str">
        <f t="shared" si="1140"/>
        <v xml:space="preserve"> 0</v>
      </c>
      <c r="AF2098" s="34">
        <f t="shared" si="1141"/>
        <v>0</v>
      </c>
      <c r="AG2098" s="34">
        <f t="shared" si="1142"/>
        <v>0</v>
      </c>
      <c r="AH2098" s="34" t="str">
        <f t="shared" si="1143"/>
        <v/>
      </c>
      <c r="AI2098" s="172" t="str">
        <f>IF(AJ2098&lt;&gt;"",MAX(AI$3:AI2097)+1,"")</f>
        <v/>
      </c>
      <c r="AJ2098" s="172" t="str">
        <f t="shared" si="1144"/>
        <v/>
      </c>
      <c r="AK2098" s="172" t="str">
        <f t="shared" si="1145"/>
        <v/>
      </c>
      <c r="AL2098" s="172" t="str">
        <f t="shared" si="1146"/>
        <v/>
      </c>
      <c r="AM2098" s="172" t="str">
        <f>IF(AN2098&lt;&gt;"",MAX(AM$3:AM2097)+1,"")</f>
        <v/>
      </c>
      <c r="AN2098" s="172" t="str">
        <f t="shared" si="1147"/>
        <v/>
      </c>
      <c r="AO2098" s="172" t="str">
        <f t="shared" si="1148"/>
        <v/>
      </c>
      <c r="AP2098" s="172" t="str">
        <f t="shared" si="1149"/>
        <v/>
      </c>
      <c r="AQ2098" s="172" t="str">
        <f t="shared" si="1150"/>
        <v/>
      </c>
      <c r="AR2098" s="172" t="str">
        <f>Table1[[#This Row],[Sex ]]&amp;Table1[[#This Row],[Month]]</f>
        <v/>
      </c>
    </row>
    <row r="2099" spans="2:44" x14ac:dyDescent="0.3">
      <c r="B2099" s="14"/>
      <c r="C2099" s="14"/>
      <c r="D2099" s="14"/>
      <c r="E2099" s="14"/>
      <c r="F2099" s="14"/>
      <c r="G2099" s="14"/>
      <c r="H2099" s="14"/>
      <c r="I2099" s="14"/>
      <c r="J2099" s="14"/>
      <c r="K2099" s="14"/>
      <c r="L2099" s="14"/>
      <c r="M2099" s="24" t="str">
        <f t="shared" si="1122"/>
        <v/>
      </c>
      <c r="N2099" s="24" t="str">
        <f t="shared" si="1123"/>
        <v/>
      </c>
      <c r="O2099" s="24" t="str">
        <f t="shared" si="1124"/>
        <v xml:space="preserve"> </v>
      </c>
      <c r="P2099" s="24">
        <f t="shared" si="1125"/>
        <v>0</v>
      </c>
      <c r="Q2099" s="25">
        <f t="shared" si="1126"/>
        <v>0</v>
      </c>
      <c r="R2099" s="26">
        <f t="shared" si="1127"/>
        <v>0</v>
      </c>
      <c r="S2099" s="24" t="str">
        <f t="shared" si="1128"/>
        <v/>
      </c>
      <c r="T2099" s="24" t="str">
        <f t="shared" si="1129"/>
        <v/>
      </c>
      <c r="U2099" s="24" t="str">
        <f t="shared" si="1130"/>
        <v/>
      </c>
      <c r="V2099" s="24" t="str">
        <f t="shared" si="1131"/>
        <v/>
      </c>
      <c r="W2099" s="24" t="str">
        <f t="shared" si="1132"/>
        <v/>
      </c>
      <c r="X2099" s="24" t="str">
        <f t="shared" si="1133"/>
        <v/>
      </c>
      <c r="Y2099" s="24" t="str">
        <f t="shared" si="1134"/>
        <v/>
      </c>
      <c r="Z2099" s="24" t="str">
        <f t="shared" si="1135"/>
        <v/>
      </c>
      <c r="AA2099" s="24" t="b">
        <f t="shared" si="1136"/>
        <v>0</v>
      </c>
      <c r="AB2099" s="34" t="str">
        <f t="shared" si="1137"/>
        <v/>
      </c>
      <c r="AC2099" s="34">
        <f t="shared" si="1138"/>
        <v>0</v>
      </c>
      <c r="AD2099" s="34">
        <f t="shared" si="1139"/>
        <v>0</v>
      </c>
      <c r="AE2099" s="34" t="str">
        <f t="shared" si="1140"/>
        <v xml:space="preserve"> 0</v>
      </c>
      <c r="AF2099" s="34">
        <f t="shared" si="1141"/>
        <v>0</v>
      </c>
      <c r="AG2099" s="34">
        <f t="shared" si="1142"/>
        <v>0</v>
      </c>
      <c r="AH2099" s="34" t="str">
        <f t="shared" si="1143"/>
        <v/>
      </c>
      <c r="AI2099" s="172" t="str">
        <f>IF(AJ2099&lt;&gt;"",MAX(AI$3:AI2098)+1,"")</f>
        <v/>
      </c>
      <c r="AJ2099" s="172" t="str">
        <f t="shared" si="1144"/>
        <v/>
      </c>
      <c r="AK2099" s="172" t="str">
        <f t="shared" si="1145"/>
        <v/>
      </c>
      <c r="AL2099" s="172" t="str">
        <f t="shared" si="1146"/>
        <v/>
      </c>
      <c r="AM2099" s="172" t="str">
        <f>IF(AN2099&lt;&gt;"",MAX(AM$3:AM2098)+1,"")</f>
        <v/>
      </c>
      <c r="AN2099" s="172" t="str">
        <f t="shared" si="1147"/>
        <v/>
      </c>
      <c r="AO2099" s="172" t="str">
        <f t="shared" si="1148"/>
        <v/>
      </c>
      <c r="AP2099" s="172" t="str">
        <f t="shared" si="1149"/>
        <v/>
      </c>
      <c r="AQ2099" s="172" t="str">
        <f t="shared" si="1150"/>
        <v/>
      </c>
      <c r="AR2099" s="172" t="str">
        <f>Table1[[#This Row],[Sex ]]&amp;Table1[[#This Row],[Month]]</f>
        <v/>
      </c>
    </row>
    <row r="2100" spans="2:44" x14ac:dyDescent="0.3">
      <c r="B2100" s="14"/>
      <c r="C2100" s="14"/>
      <c r="D2100" s="14"/>
      <c r="E2100" s="14"/>
      <c r="F2100" s="14"/>
      <c r="G2100" s="14"/>
      <c r="H2100" s="14"/>
      <c r="I2100" s="14"/>
      <c r="J2100" s="14"/>
      <c r="K2100" s="14"/>
      <c r="L2100" s="14"/>
      <c r="M2100" s="24" t="str">
        <f t="shared" si="1122"/>
        <v/>
      </c>
      <c r="N2100" s="24" t="str">
        <f t="shared" si="1123"/>
        <v/>
      </c>
      <c r="O2100" s="24" t="str">
        <f t="shared" si="1124"/>
        <v xml:space="preserve"> </v>
      </c>
      <c r="P2100" s="24">
        <f t="shared" si="1125"/>
        <v>0</v>
      </c>
      <c r="Q2100" s="25">
        <f t="shared" si="1126"/>
        <v>0</v>
      </c>
      <c r="R2100" s="26">
        <f t="shared" si="1127"/>
        <v>0</v>
      </c>
      <c r="S2100" s="24" t="str">
        <f t="shared" si="1128"/>
        <v/>
      </c>
      <c r="T2100" s="24" t="str">
        <f t="shared" si="1129"/>
        <v/>
      </c>
      <c r="U2100" s="24" t="str">
        <f t="shared" si="1130"/>
        <v/>
      </c>
      <c r="V2100" s="24" t="str">
        <f t="shared" si="1131"/>
        <v/>
      </c>
      <c r="W2100" s="24" t="str">
        <f t="shared" si="1132"/>
        <v/>
      </c>
      <c r="X2100" s="24" t="str">
        <f t="shared" si="1133"/>
        <v/>
      </c>
      <c r="Y2100" s="24" t="str">
        <f t="shared" si="1134"/>
        <v/>
      </c>
      <c r="Z2100" s="24" t="str">
        <f t="shared" si="1135"/>
        <v/>
      </c>
      <c r="AA2100" s="24" t="b">
        <f t="shared" si="1136"/>
        <v>0</v>
      </c>
      <c r="AB2100" s="34" t="str">
        <f t="shared" si="1137"/>
        <v/>
      </c>
      <c r="AC2100" s="34">
        <f t="shared" si="1138"/>
        <v>0</v>
      </c>
      <c r="AD2100" s="34">
        <f t="shared" si="1139"/>
        <v>0</v>
      </c>
      <c r="AE2100" s="34" t="str">
        <f t="shared" si="1140"/>
        <v xml:space="preserve"> 0</v>
      </c>
      <c r="AF2100" s="34">
        <f t="shared" si="1141"/>
        <v>0</v>
      </c>
      <c r="AG2100" s="34">
        <f t="shared" si="1142"/>
        <v>0</v>
      </c>
      <c r="AH2100" s="34" t="str">
        <f t="shared" si="1143"/>
        <v/>
      </c>
      <c r="AI2100" s="172" t="str">
        <f>IF(AJ2100&lt;&gt;"",MAX(AI$3:AI2099)+1,"")</f>
        <v/>
      </c>
      <c r="AJ2100" s="172" t="str">
        <f t="shared" si="1144"/>
        <v/>
      </c>
      <c r="AK2100" s="172" t="str">
        <f t="shared" si="1145"/>
        <v/>
      </c>
      <c r="AL2100" s="172" t="str">
        <f t="shared" si="1146"/>
        <v/>
      </c>
      <c r="AM2100" s="172" t="str">
        <f>IF(AN2100&lt;&gt;"",MAX(AM$3:AM2099)+1,"")</f>
        <v/>
      </c>
      <c r="AN2100" s="172" t="str">
        <f t="shared" si="1147"/>
        <v/>
      </c>
      <c r="AO2100" s="172" t="str">
        <f t="shared" si="1148"/>
        <v/>
      </c>
      <c r="AP2100" s="172" t="str">
        <f t="shared" si="1149"/>
        <v/>
      </c>
      <c r="AQ2100" s="172" t="str">
        <f t="shared" si="1150"/>
        <v/>
      </c>
      <c r="AR2100" s="172" t="str">
        <f>Table1[[#This Row],[Sex ]]&amp;Table1[[#This Row],[Month]]</f>
        <v/>
      </c>
    </row>
    <row r="2101" spans="2:44" x14ac:dyDescent="0.3">
      <c r="B2101" s="14"/>
      <c r="C2101" s="14"/>
      <c r="D2101" s="14"/>
      <c r="E2101" s="14"/>
      <c r="F2101" s="14"/>
      <c r="G2101" s="14"/>
      <c r="H2101" s="14"/>
      <c r="I2101" s="14"/>
      <c r="J2101" s="14"/>
      <c r="K2101" s="14"/>
      <c r="L2101" s="14"/>
      <c r="M2101" s="24" t="str">
        <f t="shared" si="1122"/>
        <v/>
      </c>
      <c r="N2101" s="24" t="str">
        <f t="shared" si="1123"/>
        <v/>
      </c>
      <c r="O2101" s="24" t="str">
        <f t="shared" si="1124"/>
        <v xml:space="preserve"> </v>
      </c>
      <c r="P2101" s="24">
        <f t="shared" si="1125"/>
        <v>0</v>
      </c>
      <c r="Q2101" s="25">
        <f t="shared" si="1126"/>
        <v>0</v>
      </c>
      <c r="R2101" s="26">
        <f t="shared" si="1127"/>
        <v>0</v>
      </c>
      <c r="S2101" s="24" t="str">
        <f t="shared" si="1128"/>
        <v/>
      </c>
      <c r="T2101" s="24" t="str">
        <f t="shared" si="1129"/>
        <v/>
      </c>
      <c r="U2101" s="24" t="str">
        <f t="shared" si="1130"/>
        <v/>
      </c>
      <c r="V2101" s="24" t="str">
        <f t="shared" si="1131"/>
        <v/>
      </c>
      <c r="W2101" s="24" t="str">
        <f t="shared" si="1132"/>
        <v/>
      </c>
      <c r="X2101" s="24" t="str">
        <f t="shared" si="1133"/>
        <v/>
      </c>
      <c r="Y2101" s="24" t="str">
        <f t="shared" si="1134"/>
        <v/>
      </c>
      <c r="Z2101" s="24" t="str">
        <f t="shared" si="1135"/>
        <v/>
      </c>
      <c r="AA2101" s="24" t="b">
        <f t="shared" si="1136"/>
        <v>0</v>
      </c>
      <c r="AB2101" s="34" t="str">
        <f t="shared" si="1137"/>
        <v/>
      </c>
      <c r="AC2101" s="34">
        <f t="shared" si="1138"/>
        <v>0</v>
      </c>
      <c r="AD2101" s="34">
        <f t="shared" si="1139"/>
        <v>0</v>
      </c>
      <c r="AE2101" s="34" t="str">
        <f t="shared" si="1140"/>
        <v xml:space="preserve"> 0</v>
      </c>
      <c r="AF2101" s="34">
        <f t="shared" si="1141"/>
        <v>0</v>
      </c>
      <c r="AG2101" s="34">
        <f t="shared" si="1142"/>
        <v>0</v>
      </c>
      <c r="AH2101" s="34" t="str">
        <f t="shared" si="1143"/>
        <v/>
      </c>
      <c r="AI2101" s="172" t="str">
        <f>IF(AJ2101&lt;&gt;"",MAX(AI$3:AI2100)+1,"")</f>
        <v/>
      </c>
      <c r="AJ2101" s="172" t="str">
        <f t="shared" si="1144"/>
        <v/>
      </c>
      <c r="AK2101" s="172" t="str">
        <f t="shared" si="1145"/>
        <v/>
      </c>
      <c r="AL2101" s="172" t="str">
        <f t="shared" si="1146"/>
        <v/>
      </c>
      <c r="AM2101" s="172" t="str">
        <f>IF(AN2101&lt;&gt;"",MAX(AM$3:AM2100)+1,"")</f>
        <v/>
      </c>
      <c r="AN2101" s="172" t="str">
        <f t="shared" si="1147"/>
        <v/>
      </c>
      <c r="AO2101" s="172" t="str">
        <f t="shared" si="1148"/>
        <v/>
      </c>
      <c r="AP2101" s="172" t="str">
        <f t="shared" si="1149"/>
        <v/>
      </c>
      <c r="AQ2101" s="172" t="str">
        <f t="shared" si="1150"/>
        <v/>
      </c>
      <c r="AR2101" s="172" t="str">
        <f>Table1[[#This Row],[Sex ]]&amp;Table1[[#This Row],[Month]]</f>
        <v/>
      </c>
    </row>
    <row r="2102" spans="2:44" x14ac:dyDescent="0.3">
      <c r="B2102" s="14"/>
      <c r="C2102" s="14"/>
      <c r="D2102" s="14"/>
      <c r="E2102" s="14"/>
      <c r="F2102" s="14"/>
      <c r="G2102" s="14"/>
      <c r="H2102" s="14"/>
      <c r="I2102" s="14"/>
      <c r="J2102" s="14"/>
      <c r="K2102" s="14"/>
      <c r="L2102" s="14"/>
      <c r="M2102" s="24" t="str">
        <f t="shared" si="1122"/>
        <v/>
      </c>
      <c r="N2102" s="24" t="str">
        <f t="shared" si="1123"/>
        <v/>
      </c>
      <c r="O2102" s="24" t="str">
        <f t="shared" si="1124"/>
        <v xml:space="preserve"> </v>
      </c>
      <c r="P2102" s="24">
        <f t="shared" si="1125"/>
        <v>0</v>
      </c>
      <c r="Q2102" s="25">
        <f t="shared" si="1126"/>
        <v>0</v>
      </c>
      <c r="R2102" s="26">
        <f t="shared" si="1127"/>
        <v>0</v>
      </c>
      <c r="S2102" s="24" t="str">
        <f t="shared" si="1128"/>
        <v/>
      </c>
      <c r="T2102" s="24" t="str">
        <f t="shared" si="1129"/>
        <v/>
      </c>
      <c r="U2102" s="24" t="str">
        <f t="shared" si="1130"/>
        <v/>
      </c>
      <c r="V2102" s="24" t="str">
        <f t="shared" si="1131"/>
        <v/>
      </c>
      <c r="W2102" s="24" t="str">
        <f t="shared" si="1132"/>
        <v/>
      </c>
      <c r="X2102" s="24" t="str">
        <f t="shared" si="1133"/>
        <v/>
      </c>
      <c r="Y2102" s="24" t="str">
        <f t="shared" si="1134"/>
        <v/>
      </c>
      <c r="Z2102" s="24" t="str">
        <f t="shared" si="1135"/>
        <v/>
      </c>
      <c r="AA2102" s="24" t="b">
        <f t="shared" si="1136"/>
        <v>0</v>
      </c>
      <c r="AB2102" s="34" t="str">
        <f t="shared" si="1137"/>
        <v/>
      </c>
      <c r="AC2102" s="34">
        <f t="shared" si="1138"/>
        <v>0</v>
      </c>
      <c r="AD2102" s="34">
        <f t="shared" si="1139"/>
        <v>0</v>
      </c>
      <c r="AE2102" s="34" t="str">
        <f t="shared" si="1140"/>
        <v xml:space="preserve"> 0</v>
      </c>
      <c r="AF2102" s="34">
        <f t="shared" si="1141"/>
        <v>0</v>
      </c>
      <c r="AG2102" s="34">
        <f t="shared" si="1142"/>
        <v>0</v>
      </c>
      <c r="AH2102" s="34" t="str">
        <f t="shared" si="1143"/>
        <v/>
      </c>
      <c r="AI2102" s="172" t="str">
        <f>IF(AJ2102&lt;&gt;"",MAX(AI$3:AI2101)+1,"")</f>
        <v/>
      </c>
      <c r="AJ2102" s="172" t="str">
        <f t="shared" si="1144"/>
        <v/>
      </c>
      <c r="AK2102" s="172" t="str">
        <f t="shared" si="1145"/>
        <v/>
      </c>
      <c r="AL2102" s="172" t="str">
        <f t="shared" si="1146"/>
        <v/>
      </c>
      <c r="AM2102" s="172" t="str">
        <f>IF(AN2102&lt;&gt;"",MAX(AM$3:AM2101)+1,"")</f>
        <v/>
      </c>
      <c r="AN2102" s="172" t="str">
        <f t="shared" si="1147"/>
        <v/>
      </c>
      <c r="AO2102" s="172" t="str">
        <f t="shared" si="1148"/>
        <v/>
      </c>
      <c r="AP2102" s="172" t="str">
        <f t="shared" si="1149"/>
        <v/>
      </c>
      <c r="AQ2102" s="172" t="str">
        <f t="shared" si="1150"/>
        <v/>
      </c>
      <c r="AR2102" s="172" t="str">
        <f>Table1[[#This Row],[Sex ]]&amp;Table1[[#This Row],[Month]]</f>
        <v/>
      </c>
    </row>
    <row r="2103" spans="2:44" x14ac:dyDescent="0.3">
      <c r="B2103" s="14"/>
      <c r="C2103" s="14"/>
      <c r="D2103" s="14"/>
      <c r="E2103" s="14"/>
      <c r="F2103" s="14"/>
      <c r="G2103" s="14"/>
      <c r="H2103" s="14"/>
      <c r="I2103" s="14"/>
      <c r="J2103" s="14"/>
      <c r="K2103" s="14"/>
      <c r="L2103" s="14"/>
      <c r="M2103" s="24" t="str">
        <f t="shared" si="1122"/>
        <v/>
      </c>
      <c r="N2103" s="24" t="str">
        <f t="shared" si="1123"/>
        <v/>
      </c>
      <c r="O2103" s="24" t="str">
        <f t="shared" si="1124"/>
        <v xml:space="preserve"> </v>
      </c>
      <c r="P2103" s="24">
        <f t="shared" si="1125"/>
        <v>0</v>
      </c>
      <c r="Q2103" s="25">
        <f t="shared" si="1126"/>
        <v>0</v>
      </c>
      <c r="R2103" s="26">
        <f t="shared" si="1127"/>
        <v>0</v>
      </c>
      <c r="S2103" s="24" t="str">
        <f t="shared" si="1128"/>
        <v/>
      </c>
      <c r="T2103" s="24" t="str">
        <f t="shared" si="1129"/>
        <v/>
      </c>
      <c r="U2103" s="24" t="str">
        <f t="shared" si="1130"/>
        <v/>
      </c>
      <c r="V2103" s="24" t="str">
        <f t="shared" si="1131"/>
        <v/>
      </c>
      <c r="W2103" s="24" t="str">
        <f t="shared" si="1132"/>
        <v/>
      </c>
      <c r="X2103" s="24" t="str">
        <f t="shared" si="1133"/>
        <v/>
      </c>
      <c r="Y2103" s="24" t="str">
        <f t="shared" si="1134"/>
        <v/>
      </c>
      <c r="Z2103" s="24" t="str">
        <f t="shared" si="1135"/>
        <v/>
      </c>
      <c r="AA2103" s="24" t="b">
        <f t="shared" si="1136"/>
        <v>0</v>
      </c>
      <c r="AB2103" s="34" t="str">
        <f t="shared" si="1137"/>
        <v/>
      </c>
      <c r="AC2103" s="34">
        <f t="shared" si="1138"/>
        <v>0</v>
      </c>
      <c r="AD2103" s="34">
        <f t="shared" si="1139"/>
        <v>0</v>
      </c>
      <c r="AE2103" s="34" t="str">
        <f t="shared" si="1140"/>
        <v xml:space="preserve"> 0</v>
      </c>
      <c r="AF2103" s="34">
        <f t="shared" si="1141"/>
        <v>0</v>
      </c>
      <c r="AG2103" s="34">
        <f t="shared" si="1142"/>
        <v>0</v>
      </c>
      <c r="AH2103" s="34" t="str">
        <f t="shared" si="1143"/>
        <v/>
      </c>
      <c r="AI2103" s="172" t="str">
        <f>IF(AJ2103&lt;&gt;"",MAX(AI$3:AI2102)+1,"")</f>
        <v/>
      </c>
      <c r="AJ2103" s="172" t="str">
        <f t="shared" si="1144"/>
        <v/>
      </c>
      <c r="AK2103" s="172" t="str">
        <f t="shared" si="1145"/>
        <v/>
      </c>
      <c r="AL2103" s="172" t="str">
        <f t="shared" si="1146"/>
        <v/>
      </c>
      <c r="AM2103" s="172" t="str">
        <f>IF(AN2103&lt;&gt;"",MAX(AM$3:AM2102)+1,"")</f>
        <v/>
      </c>
      <c r="AN2103" s="172" t="str">
        <f t="shared" si="1147"/>
        <v/>
      </c>
      <c r="AO2103" s="172" t="str">
        <f t="shared" si="1148"/>
        <v/>
      </c>
      <c r="AP2103" s="172" t="str">
        <f t="shared" si="1149"/>
        <v/>
      </c>
      <c r="AQ2103" s="172" t="str">
        <f t="shared" si="1150"/>
        <v/>
      </c>
      <c r="AR2103" s="172" t="str">
        <f>Table1[[#This Row],[Sex ]]&amp;Table1[[#This Row],[Month]]</f>
        <v/>
      </c>
    </row>
    <row r="2104" spans="2:44" x14ac:dyDescent="0.3">
      <c r="B2104" s="14"/>
      <c r="C2104" s="14"/>
      <c r="D2104" s="14"/>
      <c r="E2104" s="14"/>
      <c r="F2104" s="14"/>
      <c r="G2104" s="14"/>
      <c r="H2104" s="14"/>
      <c r="I2104" s="14"/>
      <c r="J2104" s="14"/>
      <c r="K2104" s="14"/>
      <c r="L2104" s="14"/>
      <c r="M2104" s="24" t="str">
        <f t="shared" si="1122"/>
        <v/>
      </c>
      <c r="N2104" s="24" t="str">
        <f t="shared" si="1123"/>
        <v/>
      </c>
      <c r="O2104" s="24" t="str">
        <f t="shared" si="1124"/>
        <v xml:space="preserve"> </v>
      </c>
      <c r="P2104" s="24">
        <f t="shared" si="1125"/>
        <v>0</v>
      </c>
      <c r="Q2104" s="25">
        <f t="shared" si="1126"/>
        <v>0</v>
      </c>
      <c r="R2104" s="26">
        <f t="shared" si="1127"/>
        <v>0</v>
      </c>
      <c r="S2104" s="24" t="str">
        <f t="shared" si="1128"/>
        <v/>
      </c>
      <c r="T2104" s="24" t="str">
        <f t="shared" si="1129"/>
        <v/>
      </c>
      <c r="U2104" s="24" t="str">
        <f t="shared" si="1130"/>
        <v/>
      </c>
      <c r="V2104" s="24" t="str">
        <f t="shared" si="1131"/>
        <v/>
      </c>
      <c r="W2104" s="24" t="str">
        <f t="shared" si="1132"/>
        <v/>
      </c>
      <c r="X2104" s="24" t="str">
        <f t="shared" si="1133"/>
        <v/>
      </c>
      <c r="Y2104" s="24" t="str">
        <f t="shared" si="1134"/>
        <v/>
      </c>
      <c r="Z2104" s="24" t="str">
        <f t="shared" si="1135"/>
        <v/>
      </c>
      <c r="AA2104" s="24" t="b">
        <f t="shared" si="1136"/>
        <v>0</v>
      </c>
      <c r="AB2104" s="34" t="str">
        <f t="shared" si="1137"/>
        <v/>
      </c>
      <c r="AC2104" s="34">
        <f t="shared" si="1138"/>
        <v>0</v>
      </c>
      <c r="AD2104" s="34">
        <f t="shared" si="1139"/>
        <v>0</v>
      </c>
      <c r="AE2104" s="34" t="str">
        <f t="shared" si="1140"/>
        <v xml:space="preserve"> 0</v>
      </c>
      <c r="AF2104" s="34">
        <f t="shared" si="1141"/>
        <v>0</v>
      </c>
      <c r="AG2104" s="34">
        <f t="shared" si="1142"/>
        <v>0</v>
      </c>
      <c r="AH2104" s="34" t="str">
        <f t="shared" si="1143"/>
        <v/>
      </c>
      <c r="AI2104" s="172" t="str">
        <f>IF(AJ2104&lt;&gt;"",MAX(AI$3:AI2103)+1,"")</f>
        <v/>
      </c>
      <c r="AJ2104" s="172" t="str">
        <f t="shared" si="1144"/>
        <v/>
      </c>
      <c r="AK2104" s="172" t="str">
        <f t="shared" si="1145"/>
        <v/>
      </c>
      <c r="AL2104" s="172" t="str">
        <f t="shared" si="1146"/>
        <v/>
      </c>
      <c r="AM2104" s="172" t="str">
        <f>IF(AN2104&lt;&gt;"",MAX(AM$3:AM2103)+1,"")</f>
        <v/>
      </c>
      <c r="AN2104" s="172" t="str">
        <f t="shared" si="1147"/>
        <v/>
      </c>
      <c r="AO2104" s="172" t="str">
        <f t="shared" si="1148"/>
        <v/>
      </c>
      <c r="AP2104" s="172" t="str">
        <f t="shared" si="1149"/>
        <v/>
      </c>
      <c r="AQ2104" s="172" t="str">
        <f t="shared" si="1150"/>
        <v/>
      </c>
      <c r="AR2104" s="172" t="str">
        <f>Table1[[#This Row],[Sex ]]&amp;Table1[[#This Row],[Month]]</f>
        <v/>
      </c>
    </row>
    <row r="2105" spans="2:44" x14ac:dyDescent="0.3">
      <c r="B2105" s="14"/>
      <c r="C2105" s="14"/>
      <c r="D2105" s="14"/>
      <c r="E2105" s="14"/>
      <c r="F2105" s="14"/>
      <c r="G2105" s="14"/>
      <c r="H2105" s="14"/>
      <c r="I2105" s="14"/>
      <c r="J2105" s="14"/>
      <c r="K2105" s="14"/>
      <c r="L2105" s="14"/>
      <c r="M2105" s="24" t="str">
        <f t="shared" si="1122"/>
        <v/>
      </c>
      <c r="N2105" s="24" t="str">
        <f t="shared" si="1123"/>
        <v/>
      </c>
      <c r="O2105" s="24" t="str">
        <f t="shared" si="1124"/>
        <v xml:space="preserve"> </v>
      </c>
      <c r="P2105" s="24">
        <f t="shared" si="1125"/>
        <v>0</v>
      </c>
      <c r="Q2105" s="25">
        <f t="shared" si="1126"/>
        <v>0</v>
      </c>
      <c r="R2105" s="26">
        <f t="shared" si="1127"/>
        <v>0</v>
      </c>
      <c r="S2105" s="24" t="str">
        <f t="shared" si="1128"/>
        <v/>
      </c>
      <c r="T2105" s="24" t="str">
        <f t="shared" si="1129"/>
        <v/>
      </c>
      <c r="U2105" s="24" t="str">
        <f t="shared" si="1130"/>
        <v/>
      </c>
      <c r="V2105" s="24" t="str">
        <f t="shared" si="1131"/>
        <v/>
      </c>
      <c r="W2105" s="24" t="str">
        <f t="shared" si="1132"/>
        <v/>
      </c>
      <c r="X2105" s="24" t="str">
        <f t="shared" si="1133"/>
        <v/>
      </c>
      <c r="Y2105" s="24" t="str">
        <f t="shared" si="1134"/>
        <v/>
      </c>
      <c r="Z2105" s="24" t="str">
        <f t="shared" si="1135"/>
        <v/>
      </c>
      <c r="AA2105" s="24" t="b">
        <f t="shared" si="1136"/>
        <v>0</v>
      </c>
      <c r="AB2105" s="34" t="str">
        <f t="shared" si="1137"/>
        <v/>
      </c>
      <c r="AC2105" s="34">
        <f t="shared" si="1138"/>
        <v>0</v>
      </c>
      <c r="AD2105" s="34">
        <f t="shared" si="1139"/>
        <v>0</v>
      </c>
      <c r="AE2105" s="34" t="str">
        <f t="shared" si="1140"/>
        <v xml:space="preserve"> 0</v>
      </c>
      <c r="AF2105" s="34">
        <f t="shared" si="1141"/>
        <v>0</v>
      </c>
      <c r="AG2105" s="34">
        <f t="shared" si="1142"/>
        <v>0</v>
      </c>
      <c r="AH2105" s="34" t="str">
        <f t="shared" si="1143"/>
        <v/>
      </c>
      <c r="AI2105" s="172" t="str">
        <f>IF(AJ2105&lt;&gt;"",MAX(AI$3:AI2104)+1,"")</f>
        <v/>
      </c>
      <c r="AJ2105" s="172" t="str">
        <f t="shared" si="1144"/>
        <v/>
      </c>
      <c r="AK2105" s="172" t="str">
        <f t="shared" si="1145"/>
        <v/>
      </c>
      <c r="AL2105" s="172" t="str">
        <f t="shared" si="1146"/>
        <v/>
      </c>
      <c r="AM2105" s="172" t="str">
        <f>IF(AN2105&lt;&gt;"",MAX(AM$3:AM2104)+1,"")</f>
        <v/>
      </c>
      <c r="AN2105" s="172" t="str">
        <f t="shared" si="1147"/>
        <v/>
      </c>
      <c r="AO2105" s="172" t="str">
        <f t="shared" si="1148"/>
        <v/>
      </c>
      <c r="AP2105" s="172" t="str">
        <f t="shared" si="1149"/>
        <v/>
      </c>
      <c r="AQ2105" s="172" t="str">
        <f t="shared" si="1150"/>
        <v/>
      </c>
      <c r="AR2105" s="172" t="str">
        <f>Table1[[#This Row],[Sex ]]&amp;Table1[[#This Row],[Month]]</f>
        <v/>
      </c>
    </row>
    <row r="2106" spans="2:44" x14ac:dyDescent="0.3">
      <c r="B2106" s="14"/>
      <c r="C2106" s="14"/>
      <c r="D2106" s="14"/>
      <c r="E2106" s="14"/>
      <c r="F2106" s="14"/>
      <c r="G2106" s="14"/>
      <c r="H2106" s="14"/>
      <c r="I2106" s="14"/>
      <c r="J2106" s="14"/>
      <c r="K2106" s="14"/>
      <c r="L2106" s="14"/>
      <c r="M2106" s="24" t="str">
        <f t="shared" si="1122"/>
        <v/>
      </c>
      <c r="N2106" s="24" t="str">
        <f t="shared" si="1123"/>
        <v/>
      </c>
      <c r="O2106" s="24" t="str">
        <f t="shared" si="1124"/>
        <v xml:space="preserve"> </v>
      </c>
      <c r="P2106" s="24">
        <f t="shared" si="1125"/>
        <v>0</v>
      </c>
      <c r="Q2106" s="25">
        <f t="shared" si="1126"/>
        <v>0</v>
      </c>
      <c r="R2106" s="26">
        <f t="shared" si="1127"/>
        <v>0</v>
      </c>
      <c r="S2106" s="24" t="str">
        <f t="shared" si="1128"/>
        <v/>
      </c>
      <c r="T2106" s="24" t="str">
        <f t="shared" si="1129"/>
        <v/>
      </c>
      <c r="U2106" s="24" t="str">
        <f t="shared" si="1130"/>
        <v/>
      </c>
      <c r="V2106" s="24" t="str">
        <f t="shared" si="1131"/>
        <v/>
      </c>
      <c r="W2106" s="24" t="str">
        <f t="shared" si="1132"/>
        <v/>
      </c>
      <c r="X2106" s="24" t="str">
        <f t="shared" si="1133"/>
        <v/>
      </c>
      <c r="Y2106" s="24" t="str">
        <f t="shared" si="1134"/>
        <v/>
      </c>
      <c r="Z2106" s="24" t="str">
        <f t="shared" si="1135"/>
        <v/>
      </c>
      <c r="AA2106" s="24" t="b">
        <f t="shared" si="1136"/>
        <v>0</v>
      </c>
      <c r="AB2106" s="34" t="str">
        <f t="shared" si="1137"/>
        <v/>
      </c>
      <c r="AC2106" s="34">
        <f t="shared" si="1138"/>
        <v>0</v>
      </c>
      <c r="AD2106" s="34">
        <f t="shared" si="1139"/>
        <v>0</v>
      </c>
      <c r="AE2106" s="34" t="str">
        <f t="shared" si="1140"/>
        <v xml:space="preserve"> 0</v>
      </c>
      <c r="AF2106" s="34">
        <f t="shared" si="1141"/>
        <v>0</v>
      </c>
      <c r="AG2106" s="34">
        <f t="shared" si="1142"/>
        <v>0</v>
      </c>
      <c r="AH2106" s="34" t="str">
        <f t="shared" si="1143"/>
        <v/>
      </c>
      <c r="AI2106" s="172" t="str">
        <f>IF(AJ2106&lt;&gt;"",MAX(AI$3:AI2105)+1,"")</f>
        <v/>
      </c>
      <c r="AJ2106" s="172" t="str">
        <f t="shared" si="1144"/>
        <v/>
      </c>
      <c r="AK2106" s="172" t="str">
        <f t="shared" si="1145"/>
        <v/>
      </c>
      <c r="AL2106" s="172" t="str">
        <f t="shared" si="1146"/>
        <v/>
      </c>
      <c r="AM2106" s="172" t="str">
        <f>IF(AN2106&lt;&gt;"",MAX(AM$3:AM2105)+1,"")</f>
        <v/>
      </c>
      <c r="AN2106" s="172" t="str">
        <f t="shared" si="1147"/>
        <v/>
      </c>
      <c r="AO2106" s="172" t="str">
        <f t="shared" si="1148"/>
        <v/>
      </c>
      <c r="AP2106" s="172" t="str">
        <f t="shared" si="1149"/>
        <v/>
      </c>
      <c r="AQ2106" s="172" t="str">
        <f t="shared" si="1150"/>
        <v/>
      </c>
      <c r="AR2106" s="172" t="str">
        <f>Table1[[#This Row],[Sex ]]&amp;Table1[[#This Row],[Month]]</f>
        <v/>
      </c>
    </row>
    <row r="2107" spans="2:44" x14ac:dyDescent="0.3">
      <c r="B2107" s="14"/>
      <c r="C2107" s="14"/>
      <c r="D2107" s="14"/>
      <c r="E2107" s="14"/>
      <c r="F2107" s="14"/>
      <c r="G2107" s="14"/>
      <c r="H2107" s="14"/>
      <c r="I2107" s="14"/>
      <c r="J2107" s="14"/>
      <c r="K2107" s="14"/>
      <c r="L2107" s="14"/>
      <c r="M2107" s="24" t="str">
        <f t="shared" si="1122"/>
        <v/>
      </c>
      <c r="N2107" s="24" t="str">
        <f t="shared" si="1123"/>
        <v/>
      </c>
      <c r="O2107" s="24" t="str">
        <f t="shared" si="1124"/>
        <v xml:space="preserve"> </v>
      </c>
      <c r="P2107" s="24">
        <f t="shared" si="1125"/>
        <v>0</v>
      </c>
      <c r="Q2107" s="25">
        <f t="shared" si="1126"/>
        <v>0</v>
      </c>
      <c r="R2107" s="26">
        <f t="shared" si="1127"/>
        <v>0</v>
      </c>
      <c r="S2107" s="24" t="str">
        <f t="shared" si="1128"/>
        <v/>
      </c>
      <c r="T2107" s="24" t="str">
        <f t="shared" si="1129"/>
        <v/>
      </c>
      <c r="U2107" s="24" t="str">
        <f t="shared" si="1130"/>
        <v/>
      </c>
      <c r="V2107" s="24" t="str">
        <f t="shared" si="1131"/>
        <v/>
      </c>
      <c r="W2107" s="24" t="str">
        <f t="shared" si="1132"/>
        <v/>
      </c>
      <c r="X2107" s="24" t="str">
        <f t="shared" si="1133"/>
        <v/>
      </c>
      <c r="Y2107" s="24" t="str">
        <f t="shared" si="1134"/>
        <v/>
      </c>
      <c r="Z2107" s="24" t="str">
        <f t="shared" si="1135"/>
        <v/>
      </c>
      <c r="AA2107" s="24" t="b">
        <f t="shared" si="1136"/>
        <v>0</v>
      </c>
      <c r="AB2107" s="34" t="str">
        <f t="shared" si="1137"/>
        <v/>
      </c>
      <c r="AC2107" s="34">
        <f t="shared" si="1138"/>
        <v>0</v>
      </c>
      <c r="AD2107" s="34">
        <f t="shared" si="1139"/>
        <v>0</v>
      </c>
      <c r="AE2107" s="34" t="str">
        <f t="shared" si="1140"/>
        <v xml:space="preserve"> 0</v>
      </c>
      <c r="AF2107" s="34">
        <f t="shared" si="1141"/>
        <v>0</v>
      </c>
      <c r="AG2107" s="34">
        <f t="shared" si="1142"/>
        <v>0</v>
      </c>
      <c r="AH2107" s="34" t="str">
        <f t="shared" si="1143"/>
        <v/>
      </c>
      <c r="AI2107" s="172" t="str">
        <f>IF(AJ2107&lt;&gt;"",MAX(AI$3:AI2106)+1,"")</f>
        <v/>
      </c>
      <c r="AJ2107" s="172" t="str">
        <f t="shared" si="1144"/>
        <v/>
      </c>
      <c r="AK2107" s="172" t="str">
        <f t="shared" si="1145"/>
        <v/>
      </c>
      <c r="AL2107" s="172" t="str">
        <f t="shared" si="1146"/>
        <v/>
      </c>
      <c r="AM2107" s="172" t="str">
        <f>IF(AN2107&lt;&gt;"",MAX(AM$3:AM2106)+1,"")</f>
        <v/>
      </c>
      <c r="AN2107" s="172" t="str">
        <f t="shared" si="1147"/>
        <v/>
      </c>
      <c r="AO2107" s="172" t="str">
        <f t="shared" si="1148"/>
        <v/>
      </c>
      <c r="AP2107" s="172" t="str">
        <f t="shared" si="1149"/>
        <v/>
      </c>
      <c r="AQ2107" s="172" t="str">
        <f t="shared" si="1150"/>
        <v/>
      </c>
      <c r="AR2107" s="172" t="str">
        <f>Table1[[#This Row],[Sex ]]&amp;Table1[[#This Row],[Month]]</f>
        <v/>
      </c>
    </row>
    <row r="2108" spans="2:44" x14ac:dyDescent="0.3">
      <c r="B2108" s="14"/>
      <c r="C2108" s="14"/>
      <c r="D2108" s="14"/>
      <c r="E2108" s="14"/>
      <c r="F2108" s="14"/>
      <c r="G2108" s="14"/>
      <c r="H2108" s="14"/>
      <c r="I2108" s="14"/>
      <c r="J2108" s="14"/>
      <c r="K2108" s="14"/>
      <c r="L2108" s="14"/>
      <c r="M2108" s="24" t="str">
        <f t="shared" si="1122"/>
        <v/>
      </c>
      <c r="N2108" s="24" t="str">
        <f t="shared" si="1123"/>
        <v/>
      </c>
      <c r="O2108" s="24" t="str">
        <f t="shared" si="1124"/>
        <v xml:space="preserve"> </v>
      </c>
      <c r="P2108" s="24">
        <f t="shared" si="1125"/>
        <v>0</v>
      </c>
      <c r="Q2108" s="25">
        <f t="shared" si="1126"/>
        <v>0</v>
      </c>
      <c r="R2108" s="26">
        <f t="shared" si="1127"/>
        <v>0</v>
      </c>
      <c r="S2108" s="24" t="str">
        <f t="shared" si="1128"/>
        <v/>
      </c>
      <c r="T2108" s="24" t="str">
        <f t="shared" si="1129"/>
        <v/>
      </c>
      <c r="U2108" s="24" t="str">
        <f t="shared" si="1130"/>
        <v/>
      </c>
      <c r="V2108" s="24" t="str">
        <f t="shared" si="1131"/>
        <v/>
      </c>
      <c r="W2108" s="24" t="str">
        <f t="shared" si="1132"/>
        <v/>
      </c>
      <c r="X2108" s="24" t="str">
        <f t="shared" si="1133"/>
        <v/>
      </c>
      <c r="Y2108" s="24" t="str">
        <f t="shared" si="1134"/>
        <v/>
      </c>
      <c r="Z2108" s="24" t="str">
        <f t="shared" si="1135"/>
        <v/>
      </c>
      <c r="AA2108" s="24" t="b">
        <f t="shared" si="1136"/>
        <v>0</v>
      </c>
      <c r="AB2108" s="34" t="str">
        <f t="shared" si="1137"/>
        <v/>
      </c>
      <c r="AC2108" s="34">
        <f t="shared" si="1138"/>
        <v>0</v>
      </c>
      <c r="AD2108" s="34">
        <f t="shared" si="1139"/>
        <v>0</v>
      </c>
      <c r="AE2108" s="34" t="str">
        <f t="shared" si="1140"/>
        <v xml:space="preserve"> 0</v>
      </c>
      <c r="AF2108" s="34">
        <f t="shared" si="1141"/>
        <v>0</v>
      </c>
      <c r="AG2108" s="34">
        <f t="shared" si="1142"/>
        <v>0</v>
      </c>
      <c r="AH2108" s="34" t="str">
        <f t="shared" si="1143"/>
        <v/>
      </c>
      <c r="AI2108" s="172" t="str">
        <f>IF(AJ2108&lt;&gt;"",MAX(AI$3:AI2107)+1,"")</f>
        <v/>
      </c>
      <c r="AJ2108" s="172" t="str">
        <f t="shared" si="1144"/>
        <v/>
      </c>
      <c r="AK2108" s="172" t="str">
        <f t="shared" si="1145"/>
        <v/>
      </c>
      <c r="AL2108" s="172" t="str">
        <f t="shared" si="1146"/>
        <v/>
      </c>
      <c r="AM2108" s="172" t="str">
        <f>IF(AN2108&lt;&gt;"",MAX(AM$3:AM2107)+1,"")</f>
        <v/>
      </c>
      <c r="AN2108" s="172" t="str">
        <f t="shared" si="1147"/>
        <v/>
      </c>
      <c r="AO2108" s="172" t="str">
        <f t="shared" si="1148"/>
        <v/>
      </c>
      <c r="AP2108" s="172" t="str">
        <f t="shared" si="1149"/>
        <v/>
      </c>
      <c r="AQ2108" s="172" t="str">
        <f t="shared" si="1150"/>
        <v/>
      </c>
      <c r="AR2108" s="172" t="str">
        <f>Table1[[#This Row],[Sex ]]&amp;Table1[[#This Row],[Month]]</f>
        <v/>
      </c>
    </row>
    <row r="2109" spans="2:44" x14ac:dyDescent="0.3">
      <c r="B2109" s="14"/>
      <c r="C2109" s="14"/>
      <c r="D2109" s="14"/>
      <c r="E2109" s="14"/>
      <c r="F2109" s="14"/>
      <c r="G2109" s="14"/>
      <c r="H2109" s="14"/>
      <c r="I2109" s="14"/>
      <c r="J2109" s="14"/>
      <c r="K2109" s="14"/>
      <c r="L2109" s="14"/>
      <c r="M2109" s="24" t="str">
        <f t="shared" si="1122"/>
        <v/>
      </c>
      <c r="N2109" s="24" t="str">
        <f t="shared" si="1123"/>
        <v/>
      </c>
      <c r="O2109" s="24" t="str">
        <f t="shared" si="1124"/>
        <v xml:space="preserve"> </v>
      </c>
      <c r="P2109" s="24">
        <f t="shared" si="1125"/>
        <v>0</v>
      </c>
      <c r="Q2109" s="25">
        <f t="shared" si="1126"/>
        <v>0</v>
      </c>
      <c r="R2109" s="26">
        <f t="shared" si="1127"/>
        <v>0</v>
      </c>
      <c r="S2109" s="24" t="str">
        <f t="shared" si="1128"/>
        <v/>
      </c>
      <c r="T2109" s="24" t="str">
        <f t="shared" si="1129"/>
        <v/>
      </c>
      <c r="U2109" s="24" t="str">
        <f t="shared" si="1130"/>
        <v/>
      </c>
      <c r="V2109" s="24" t="str">
        <f t="shared" si="1131"/>
        <v/>
      </c>
      <c r="W2109" s="24" t="str">
        <f t="shared" si="1132"/>
        <v/>
      </c>
      <c r="X2109" s="24" t="str">
        <f t="shared" si="1133"/>
        <v/>
      </c>
      <c r="Y2109" s="24" t="str">
        <f t="shared" si="1134"/>
        <v/>
      </c>
      <c r="Z2109" s="24" t="str">
        <f t="shared" si="1135"/>
        <v/>
      </c>
      <c r="AA2109" s="24" t="b">
        <f t="shared" si="1136"/>
        <v>0</v>
      </c>
      <c r="AB2109" s="34" t="str">
        <f t="shared" si="1137"/>
        <v/>
      </c>
      <c r="AC2109" s="34">
        <f t="shared" si="1138"/>
        <v>0</v>
      </c>
      <c r="AD2109" s="34">
        <f t="shared" si="1139"/>
        <v>0</v>
      </c>
      <c r="AE2109" s="34" t="str">
        <f t="shared" si="1140"/>
        <v xml:space="preserve"> 0</v>
      </c>
      <c r="AF2109" s="34">
        <f t="shared" si="1141"/>
        <v>0</v>
      </c>
      <c r="AG2109" s="34">
        <f t="shared" si="1142"/>
        <v>0</v>
      </c>
      <c r="AH2109" s="34" t="str">
        <f t="shared" si="1143"/>
        <v/>
      </c>
      <c r="AI2109" s="172" t="str">
        <f>IF(AJ2109&lt;&gt;"",MAX(AI$3:AI2108)+1,"")</f>
        <v/>
      </c>
      <c r="AJ2109" s="172" t="str">
        <f t="shared" si="1144"/>
        <v/>
      </c>
      <c r="AK2109" s="172" t="str">
        <f t="shared" si="1145"/>
        <v/>
      </c>
      <c r="AL2109" s="172" t="str">
        <f t="shared" si="1146"/>
        <v/>
      </c>
      <c r="AM2109" s="172" t="str">
        <f>IF(AN2109&lt;&gt;"",MAX(AM$3:AM2108)+1,"")</f>
        <v/>
      </c>
      <c r="AN2109" s="172" t="str">
        <f t="shared" si="1147"/>
        <v/>
      </c>
      <c r="AO2109" s="172" t="str">
        <f t="shared" si="1148"/>
        <v/>
      </c>
      <c r="AP2109" s="172" t="str">
        <f t="shared" si="1149"/>
        <v/>
      </c>
      <c r="AQ2109" s="172" t="str">
        <f t="shared" si="1150"/>
        <v/>
      </c>
      <c r="AR2109" s="172" t="str">
        <f>Table1[[#This Row],[Sex ]]&amp;Table1[[#This Row],[Month]]</f>
        <v/>
      </c>
    </row>
    <row r="2110" spans="2:44" x14ac:dyDescent="0.3">
      <c r="B2110" s="14"/>
      <c r="C2110" s="14"/>
      <c r="D2110" s="14"/>
      <c r="E2110" s="14"/>
      <c r="F2110" s="14"/>
      <c r="G2110" s="14"/>
      <c r="H2110" s="14"/>
      <c r="I2110" s="14"/>
      <c r="J2110" s="14"/>
      <c r="K2110" s="14"/>
      <c r="L2110" s="14"/>
      <c r="M2110" s="24" t="str">
        <f t="shared" si="1122"/>
        <v/>
      </c>
      <c r="N2110" s="24" t="str">
        <f t="shared" si="1123"/>
        <v/>
      </c>
      <c r="O2110" s="24" t="str">
        <f t="shared" si="1124"/>
        <v xml:space="preserve"> </v>
      </c>
      <c r="P2110" s="24">
        <f t="shared" si="1125"/>
        <v>0</v>
      </c>
      <c r="Q2110" s="25">
        <f t="shared" si="1126"/>
        <v>0</v>
      </c>
      <c r="R2110" s="26">
        <f t="shared" si="1127"/>
        <v>0</v>
      </c>
      <c r="S2110" s="24" t="str">
        <f t="shared" si="1128"/>
        <v/>
      </c>
      <c r="T2110" s="24" t="str">
        <f t="shared" si="1129"/>
        <v/>
      </c>
      <c r="U2110" s="24" t="str">
        <f t="shared" si="1130"/>
        <v/>
      </c>
      <c r="V2110" s="24" t="str">
        <f t="shared" si="1131"/>
        <v/>
      </c>
      <c r="W2110" s="24" t="str">
        <f t="shared" si="1132"/>
        <v/>
      </c>
      <c r="X2110" s="24" t="str">
        <f t="shared" si="1133"/>
        <v/>
      </c>
      <c r="Y2110" s="24" t="str">
        <f t="shared" si="1134"/>
        <v/>
      </c>
      <c r="Z2110" s="24" t="str">
        <f t="shared" si="1135"/>
        <v/>
      </c>
      <c r="AA2110" s="24" t="b">
        <f t="shared" si="1136"/>
        <v>0</v>
      </c>
      <c r="AB2110" s="34" t="str">
        <f t="shared" si="1137"/>
        <v/>
      </c>
      <c r="AC2110" s="34">
        <f t="shared" si="1138"/>
        <v>0</v>
      </c>
      <c r="AD2110" s="34">
        <f t="shared" si="1139"/>
        <v>0</v>
      </c>
      <c r="AE2110" s="34" t="str">
        <f t="shared" si="1140"/>
        <v xml:space="preserve"> 0</v>
      </c>
      <c r="AF2110" s="34">
        <f t="shared" si="1141"/>
        <v>0</v>
      </c>
      <c r="AG2110" s="34">
        <f t="shared" si="1142"/>
        <v>0</v>
      </c>
      <c r="AH2110" s="34" t="str">
        <f t="shared" si="1143"/>
        <v/>
      </c>
      <c r="AI2110" s="172" t="str">
        <f>IF(AJ2110&lt;&gt;"",MAX(AI$3:AI2109)+1,"")</f>
        <v/>
      </c>
      <c r="AJ2110" s="172" t="str">
        <f t="shared" si="1144"/>
        <v/>
      </c>
      <c r="AK2110" s="172" t="str">
        <f t="shared" si="1145"/>
        <v/>
      </c>
      <c r="AL2110" s="172" t="str">
        <f t="shared" si="1146"/>
        <v/>
      </c>
      <c r="AM2110" s="172" t="str">
        <f>IF(AN2110&lt;&gt;"",MAX(AM$3:AM2109)+1,"")</f>
        <v/>
      </c>
      <c r="AN2110" s="172" t="str">
        <f t="shared" si="1147"/>
        <v/>
      </c>
      <c r="AO2110" s="172" t="str">
        <f t="shared" si="1148"/>
        <v/>
      </c>
      <c r="AP2110" s="172" t="str">
        <f t="shared" si="1149"/>
        <v/>
      </c>
      <c r="AQ2110" s="172" t="str">
        <f t="shared" si="1150"/>
        <v/>
      </c>
      <c r="AR2110" s="172" t="str">
        <f>Table1[[#This Row],[Sex ]]&amp;Table1[[#This Row],[Month]]</f>
        <v/>
      </c>
    </row>
    <row r="2111" spans="2:44" x14ac:dyDescent="0.3">
      <c r="B2111" s="14"/>
      <c r="C2111" s="14"/>
      <c r="D2111" s="14"/>
      <c r="E2111" s="14"/>
      <c r="F2111" s="14"/>
      <c r="G2111" s="14"/>
      <c r="H2111" s="14"/>
      <c r="I2111" s="14"/>
      <c r="J2111" s="14"/>
      <c r="K2111" s="14"/>
      <c r="L2111" s="14"/>
      <c r="M2111" s="24" t="str">
        <f t="shared" si="1122"/>
        <v/>
      </c>
      <c r="N2111" s="24" t="str">
        <f t="shared" si="1123"/>
        <v/>
      </c>
      <c r="O2111" s="24" t="str">
        <f t="shared" si="1124"/>
        <v xml:space="preserve"> </v>
      </c>
      <c r="P2111" s="24">
        <f t="shared" si="1125"/>
        <v>0</v>
      </c>
      <c r="Q2111" s="25">
        <f t="shared" si="1126"/>
        <v>0</v>
      </c>
      <c r="R2111" s="26">
        <f t="shared" si="1127"/>
        <v>0</v>
      </c>
      <c r="S2111" s="24" t="str">
        <f t="shared" si="1128"/>
        <v/>
      </c>
      <c r="T2111" s="24" t="str">
        <f t="shared" si="1129"/>
        <v/>
      </c>
      <c r="U2111" s="24" t="str">
        <f t="shared" si="1130"/>
        <v/>
      </c>
      <c r="V2111" s="24" t="str">
        <f t="shared" si="1131"/>
        <v/>
      </c>
      <c r="W2111" s="24" t="str">
        <f t="shared" si="1132"/>
        <v/>
      </c>
      <c r="X2111" s="24" t="str">
        <f t="shared" si="1133"/>
        <v/>
      </c>
      <c r="Y2111" s="24" t="str">
        <f t="shared" si="1134"/>
        <v/>
      </c>
      <c r="Z2111" s="24" t="str">
        <f t="shared" si="1135"/>
        <v/>
      </c>
      <c r="AA2111" s="24" t="b">
        <f t="shared" si="1136"/>
        <v>0</v>
      </c>
      <c r="AB2111" s="34" t="str">
        <f t="shared" si="1137"/>
        <v/>
      </c>
      <c r="AC2111" s="34">
        <f t="shared" si="1138"/>
        <v>0</v>
      </c>
      <c r="AD2111" s="34">
        <f t="shared" si="1139"/>
        <v>0</v>
      </c>
      <c r="AE2111" s="34" t="str">
        <f t="shared" si="1140"/>
        <v xml:space="preserve"> 0</v>
      </c>
      <c r="AF2111" s="34">
        <f t="shared" si="1141"/>
        <v>0</v>
      </c>
      <c r="AG2111" s="34">
        <f t="shared" si="1142"/>
        <v>0</v>
      </c>
      <c r="AH2111" s="34" t="str">
        <f t="shared" si="1143"/>
        <v/>
      </c>
      <c r="AI2111" s="172" t="str">
        <f>IF(AJ2111&lt;&gt;"",MAX(AI$3:AI2110)+1,"")</f>
        <v/>
      </c>
      <c r="AJ2111" s="172" t="str">
        <f t="shared" si="1144"/>
        <v/>
      </c>
      <c r="AK2111" s="172" t="str">
        <f t="shared" si="1145"/>
        <v/>
      </c>
      <c r="AL2111" s="172" t="str">
        <f t="shared" si="1146"/>
        <v/>
      </c>
      <c r="AM2111" s="172" t="str">
        <f>IF(AN2111&lt;&gt;"",MAX(AM$3:AM2110)+1,"")</f>
        <v/>
      </c>
      <c r="AN2111" s="172" t="str">
        <f t="shared" si="1147"/>
        <v/>
      </c>
      <c r="AO2111" s="172" t="str">
        <f t="shared" si="1148"/>
        <v/>
      </c>
      <c r="AP2111" s="172" t="str">
        <f t="shared" si="1149"/>
        <v/>
      </c>
      <c r="AQ2111" s="172" t="str">
        <f t="shared" si="1150"/>
        <v/>
      </c>
      <c r="AR2111" s="172" t="str">
        <f>Table1[[#This Row],[Sex ]]&amp;Table1[[#This Row],[Month]]</f>
        <v/>
      </c>
    </row>
    <row r="2112" spans="2:44" x14ac:dyDescent="0.3">
      <c r="B2112" s="14"/>
      <c r="C2112" s="14"/>
      <c r="D2112" s="14"/>
      <c r="E2112" s="14"/>
      <c r="F2112" s="14"/>
      <c r="G2112" s="14"/>
      <c r="H2112" s="14"/>
      <c r="I2112" s="14"/>
      <c r="J2112" s="14"/>
      <c r="K2112" s="14"/>
      <c r="L2112" s="14"/>
      <c r="M2112" s="24" t="str">
        <f t="shared" si="1122"/>
        <v/>
      </c>
      <c r="N2112" s="24" t="str">
        <f t="shared" si="1123"/>
        <v/>
      </c>
      <c r="O2112" s="24" t="str">
        <f t="shared" si="1124"/>
        <v xml:space="preserve"> </v>
      </c>
      <c r="P2112" s="24">
        <f t="shared" si="1125"/>
        <v>0</v>
      </c>
      <c r="Q2112" s="25">
        <f t="shared" si="1126"/>
        <v>0</v>
      </c>
      <c r="R2112" s="26">
        <f t="shared" si="1127"/>
        <v>0</v>
      </c>
      <c r="S2112" s="24" t="str">
        <f t="shared" si="1128"/>
        <v/>
      </c>
      <c r="T2112" s="24" t="str">
        <f t="shared" si="1129"/>
        <v/>
      </c>
      <c r="U2112" s="24" t="str">
        <f t="shared" si="1130"/>
        <v/>
      </c>
      <c r="V2112" s="24" t="str">
        <f t="shared" si="1131"/>
        <v/>
      </c>
      <c r="W2112" s="24" t="str">
        <f t="shared" si="1132"/>
        <v/>
      </c>
      <c r="X2112" s="24" t="str">
        <f t="shared" si="1133"/>
        <v/>
      </c>
      <c r="Y2112" s="24" t="str">
        <f t="shared" si="1134"/>
        <v/>
      </c>
      <c r="Z2112" s="24" t="str">
        <f t="shared" si="1135"/>
        <v/>
      </c>
      <c r="AA2112" s="24" t="b">
        <f t="shared" si="1136"/>
        <v>0</v>
      </c>
      <c r="AB2112" s="34" t="str">
        <f t="shared" si="1137"/>
        <v/>
      </c>
      <c r="AC2112" s="34">
        <f t="shared" si="1138"/>
        <v>0</v>
      </c>
      <c r="AD2112" s="34">
        <f t="shared" si="1139"/>
        <v>0</v>
      </c>
      <c r="AE2112" s="34" t="str">
        <f t="shared" si="1140"/>
        <v xml:space="preserve"> 0</v>
      </c>
      <c r="AF2112" s="34">
        <f t="shared" si="1141"/>
        <v>0</v>
      </c>
      <c r="AG2112" s="34">
        <f t="shared" si="1142"/>
        <v>0</v>
      </c>
      <c r="AH2112" s="34" t="str">
        <f t="shared" si="1143"/>
        <v/>
      </c>
      <c r="AI2112" s="172" t="str">
        <f>IF(AJ2112&lt;&gt;"",MAX(AI$3:AI2111)+1,"")</f>
        <v/>
      </c>
      <c r="AJ2112" s="172" t="str">
        <f t="shared" si="1144"/>
        <v/>
      </c>
      <c r="AK2112" s="172" t="str">
        <f t="shared" si="1145"/>
        <v/>
      </c>
      <c r="AL2112" s="172" t="str">
        <f t="shared" si="1146"/>
        <v/>
      </c>
      <c r="AM2112" s="172" t="str">
        <f>IF(AN2112&lt;&gt;"",MAX(AM$3:AM2111)+1,"")</f>
        <v/>
      </c>
      <c r="AN2112" s="172" t="str">
        <f t="shared" si="1147"/>
        <v/>
      </c>
      <c r="AO2112" s="172" t="str">
        <f t="shared" si="1148"/>
        <v/>
      </c>
      <c r="AP2112" s="172" t="str">
        <f t="shared" si="1149"/>
        <v/>
      </c>
      <c r="AQ2112" s="172" t="str">
        <f t="shared" si="1150"/>
        <v/>
      </c>
      <c r="AR2112" s="172" t="str">
        <f>Table1[[#This Row],[Sex ]]&amp;Table1[[#This Row],[Month]]</f>
        <v/>
      </c>
    </row>
    <row r="2113" spans="2:44" x14ac:dyDescent="0.3">
      <c r="B2113" s="14"/>
      <c r="C2113" s="14"/>
      <c r="D2113" s="14"/>
      <c r="E2113" s="14"/>
      <c r="F2113" s="14"/>
      <c r="G2113" s="14"/>
      <c r="H2113" s="14"/>
      <c r="I2113" s="14"/>
      <c r="J2113" s="14"/>
      <c r="K2113" s="14"/>
      <c r="L2113" s="14"/>
      <c r="M2113" s="24" t="str">
        <f t="shared" si="1122"/>
        <v/>
      </c>
      <c r="N2113" s="24" t="str">
        <f t="shared" si="1123"/>
        <v/>
      </c>
      <c r="O2113" s="24" t="str">
        <f t="shared" si="1124"/>
        <v xml:space="preserve"> </v>
      </c>
      <c r="P2113" s="24">
        <f t="shared" si="1125"/>
        <v>0</v>
      </c>
      <c r="Q2113" s="25">
        <f t="shared" si="1126"/>
        <v>0</v>
      </c>
      <c r="R2113" s="26">
        <f t="shared" si="1127"/>
        <v>0</v>
      </c>
      <c r="S2113" s="24" t="str">
        <f t="shared" si="1128"/>
        <v/>
      </c>
      <c r="T2113" s="24" t="str">
        <f t="shared" si="1129"/>
        <v/>
      </c>
      <c r="U2113" s="24" t="str">
        <f t="shared" si="1130"/>
        <v/>
      </c>
      <c r="V2113" s="24" t="str">
        <f t="shared" si="1131"/>
        <v/>
      </c>
      <c r="W2113" s="24" t="str">
        <f t="shared" si="1132"/>
        <v/>
      </c>
      <c r="X2113" s="24" t="str">
        <f t="shared" si="1133"/>
        <v/>
      </c>
      <c r="Y2113" s="24" t="str">
        <f t="shared" si="1134"/>
        <v/>
      </c>
      <c r="Z2113" s="24" t="str">
        <f t="shared" si="1135"/>
        <v/>
      </c>
      <c r="AA2113" s="24" t="b">
        <f t="shared" si="1136"/>
        <v>0</v>
      </c>
      <c r="AB2113" s="34" t="str">
        <f t="shared" si="1137"/>
        <v/>
      </c>
      <c r="AC2113" s="34">
        <f t="shared" si="1138"/>
        <v>0</v>
      </c>
      <c r="AD2113" s="34">
        <f t="shared" si="1139"/>
        <v>0</v>
      </c>
      <c r="AE2113" s="34" t="str">
        <f t="shared" si="1140"/>
        <v xml:space="preserve"> 0</v>
      </c>
      <c r="AF2113" s="34">
        <f t="shared" si="1141"/>
        <v>0</v>
      </c>
      <c r="AG2113" s="34">
        <f t="shared" si="1142"/>
        <v>0</v>
      </c>
      <c r="AH2113" s="34" t="str">
        <f t="shared" si="1143"/>
        <v/>
      </c>
      <c r="AI2113" s="172" t="str">
        <f>IF(AJ2113&lt;&gt;"",MAX(AI$3:AI2112)+1,"")</f>
        <v/>
      </c>
      <c r="AJ2113" s="172" t="str">
        <f t="shared" si="1144"/>
        <v/>
      </c>
      <c r="AK2113" s="172" t="str">
        <f t="shared" si="1145"/>
        <v/>
      </c>
      <c r="AL2113" s="172" t="str">
        <f t="shared" si="1146"/>
        <v/>
      </c>
      <c r="AM2113" s="172" t="str">
        <f>IF(AN2113&lt;&gt;"",MAX(AM$3:AM2112)+1,"")</f>
        <v/>
      </c>
      <c r="AN2113" s="172" t="str">
        <f t="shared" si="1147"/>
        <v/>
      </c>
      <c r="AO2113" s="172" t="str">
        <f t="shared" si="1148"/>
        <v/>
      </c>
      <c r="AP2113" s="172" t="str">
        <f t="shared" si="1149"/>
        <v/>
      </c>
      <c r="AQ2113" s="172" t="str">
        <f t="shared" si="1150"/>
        <v/>
      </c>
      <c r="AR2113" s="172" t="str">
        <f>Table1[[#This Row],[Sex ]]&amp;Table1[[#This Row],[Month]]</f>
        <v/>
      </c>
    </row>
    <row r="2114" spans="2:44" x14ac:dyDescent="0.3">
      <c r="B2114" s="14"/>
      <c r="C2114" s="14"/>
      <c r="D2114" s="14"/>
      <c r="E2114" s="14"/>
      <c r="F2114" s="14"/>
      <c r="G2114" s="14"/>
      <c r="H2114" s="14"/>
      <c r="I2114" s="14"/>
      <c r="J2114" s="14"/>
      <c r="K2114" s="14"/>
      <c r="L2114" s="14"/>
      <c r="M2114" s="24" t="str">
        <f t="shared" si="1122"/>
        <v/>
      </c>
      <c r="N2114" s="24" t="str">
        <f t="shared" si="1123"/>
        <v/>
      </c>
      <c r="O2114" s="24" t="str">
        <f t="shared" si="1124"/>
        <v xml:space="preserve"> </v>
      </c>
      <c r="P2114" s="24">
        <f t="shared" si="1125"/>
        <v>0</v>
      </c>
      <c r="Q2114" s="25">
        <f t="shared" si="1126"/>
        <v>0</v>
      </c>
      <c r="R2114" s="26">
        <f t="shared" si="1127"/>
        <v>0</v>
      </c>
      <c r="S2114" s="24" t="str">
        <f t="shared" si="1128"/>
        <v/>
      </c>
      <c r="T2114" s="24" t="str">
        <f t="shared" si="1129"/>
        <v/>
      </c>
      <c r="U2114" s="24" t="str">
        <f t="shared" si="1130"/>
        <v/>
      </c>
      <c r="V2114" s="24" t="str">
        <f t="shared" si="1131"/>
        <v/>
      </c>
      <c r="W2114" s="24" t="str">
        <f t="shared" si="1132"/>
        <v/>
      </c>
      <c r="X2114" s="24" t="str">
        <f t="shared" si="1133"/>
        <v/>
      </c>
      <c r="Y2114" s="24" t="str">
        <f t="shared" si="1134"/>
        <v/>
      </c>
      <c r="Z2114" s="24" t="str">
        <f t="shared" si="1135"/>
        <v/>
      </c>
      <c r="AA2114" s="24" t="b">
        <f t="shared" si="1136"/>
        <v>0</v>
      </c>
      <c r="AB2114" s="34" t="str">
        <f t="shared" si="1137"/>
        <v/>
      </c>
      <c r="AC2114" s="34">
        <f t="shared" si="1138"/>
        <v>0</v>
      </c>
      <c r="AD2114" s="34">
        <f t="shared" si="1139"/>
        <v>0</v>
      </c>
      <c r="AE2114" s="34" t="str">
        <f t="shared" si="1140"/>
        <v xml:space="preserve"> 0</v>
      </c>
      <c r="AF2114" s="34">
        <f t="shared" si="1141"/>
        <v>0</v>
      </c>
      <c r="AG2114" s="34">
        <f t="shared" si="1142"/>
        <v>0</v>
      </c>
      <c r="AH2114" s="34" t="str">
        <f t="shared" si="1143"/>
        <v/>
      </c>
      <c r="AI2114" s="172" t="str">
        <f>IF(AJ2114&lt;&gt;"",MAX(AI$3:AI2113)+1,"")</f>
        <v/>
      </c>
      <c r="AJ2114" s="172" t="str">
        <f t="shared" si="1144"/>
        <v/>
      </c>
      <c r="AK2114" s="172" t="str">
        <f t="shared" si="1145"/>
        <v/>
      </c>
      <c r="AL2114" s="172" t="str">
        <f t="shared" si="1146"/>
        <v/>
      </c>
      <c r="AM2114" s="172" t="str">
        <f>IF(AN2114&lt;&gt;"",MAX(AM$3:AM2113)+1,"")</f>
        <v/>
      </c>
      <c r="AN2114" s="172" t="str">
        <f t="shared" si="1147"/>
        <v/>
      </c>
      <c r="AO2114" s="172" t="str">
        <f t="shared" si="1148"/>
        <v/>
      </c>
      <c r="AP2114" s="172" t="str">
        <f t="shared" si="1149"/>
        <v/>
      </c>
      <c r="AQ2114" s="172" t="str">
        <f t="shared" si="1150"/>
        <v/>
      </c>
      <c r="AR2114" s="172" t="str">
        <f>Table1[[#This Row],[Sex ]]&amp;Table1[[#This Row],[Month]]</f>
        <v/>
      </c>
    </row>
    <row r="2115" spans="2:44" x14ac:dyDescent="0.3">
      <c r="B2115" s="14"/>
      <c r="C2115" s="14"/>
      <c r="D2115" s="14"/>
      <c r="E2115" s="14"/>
      <c r="F2115" s="14"/>
      <c r="G2115" s="14"/>
      <c r="H2115" s="14"/>
      <c r="I2115" s="14"/>
      <c r="J2115" s="14"/>
      <c r="K2115" s="14"/>
      <c r="L2115" s="14"/>
      <c r="M2115" s="24" t="str">
        <f t="shared" si="1122"/>
        <v/>
      </c>
      <c r="N2115" s="24" t="str">
        <f t="shared" si="1123"/>
        <v/>
      </c>
      <c r="O2115" s="24" t="str">
        <f t="shared" si="1124"/>
        <v xml:space="preserve"> </v>
      </c>
      <c r="P2115" s="24">
        <f t="shared" si="1125"/>
        <v>0</v>
      </c>
      <c r="Q2115" s="25">
        <f t="shared" si="1126"/>
        <v>0</v>
      </c>
      <c r="R2115" s="26">
        <f t="shared" si="1127"/>
        <v>0</v>
      </c>
      <c r="S2115" s="24" t="str">
        <f t="shared" si="1128"/>
        <v/>
      </c>
      <c r="T2115" s="24" t="str">
        <f t="shared" si="1129"/>
        <v/>
      </c>
      <c r="U2115" s="24" t="str">
        <f t="shared" si="1130"/>
        <v/>
      </c>
      <c r="V2115" s="24" t="str">
        <f t="shared" si="1131"/>
        <v/>
      </c>
      <c r="W2115" s="24" t="str">
        <f t="shared" si="1132"/>
        <v/>
      </c>
      <c r="X2115" s="24" t="str">
        <f t="shared" si="1133"/>
        <v/>
      </c>
      <c r="Y2115" s="24" t="str">
        <f t="shared" si="1134"/>
        <v/>
      </c>
      <c r="Z2115" s="24" t="str">
        <f t="shared" si="1135"/>
        <v/>
      </c>
      <c r="AA2115" s="24" t="b">
        <f t="shared" si="1136"/>
        <v>0</v>
      </c>
      <c r="AB2115" s="34" t="str">
        <f t="shared" si="1137"/>
        <v/>
      </c>
      <c r="AC2115" s="34">
        <f t="shared" si="1138"/>
        <v>0</v>
      </c>
      <c r="AD2115" s="34">
        <f t="shared" si="1139"/>
        <v>0</v>
      </c>
      <c r="AE2115" s="34" t="str">
        <f t="shared" si="1140"/>
        <v xml:space="preserve"> 0</v>
      </c>
      <c r="AF2115" s="34">
        <f t="shared" si="1141"/>
        <v>0</v>
      </c>
      <c r="AG2115" s="34">
        <f t="shared" si="1142"/>
        <v>0</v>
      </c>
      <c r="AH2115" s="34" t="str">
        <f t="shared" si="1143"/>
        <v/>
      </c>
      <c r="AI2115" s="172" t="str">
        <f>IF(AJ2115&lt;&gt;"",MAX(AI$3:AI2114)+1,"")</f>
        <v/>
      </c>
      <c r="AJ2115" s="172" t="str">
        <f t="shared" si="1144"/>
        <v/>
      </c>
      <c r="AK2115" s="172" t="str">
        <f t="shared" si="1145"/>
        <v/>
      </c>
      <c r="AL2115" s="172" t="str">
        <f t="shared" si="1146"/>
        <v/>
      </c>
      <c r="AM2115" s="172" t="str">
        <f>IF(AN2115&lt;&gt;"",MAX(AM$3:AM2114)+1,"")</f>
        <v/>
      </c>
      <c r="AN2115" s="172" t="str">
        <f t="shared" si="1147"/>
        <v/>
      </c>
      <c r="AO2115" s="172" t="str">
        <f t="shared" si="1148"/>
        <v/>
      </c>
      <c r="AP2115" s="172" t="str">
        <f t="shared" si="1149"/>
        <v/>
      </c>
      <c r="AQ2115" s="172" t="str">
        <f t="shared" si="1150"/>
        <v/>
      </c>
      <c r="AR2115" s="172" t="str">
        <f>Table1[[#This Row],[Sex ]]&amp;Table1[[#This Row],[Month]]</f>
        <v/>
      </c>
    </row>
    <row r="2116" spans="2:44" x14ac:dyDescent="0.3">
      <c r="B2116" s="14"/>
      <c r="C2116" s="14"/>
      <c r="D2116" s="14"/>
      <c r="E2116" s="14"/>
      <c r="F2116" s="14"/>
      <c r="G2116" s="14"/>
      <c r="H2116" s="14"/>
      <c r="I2116" s="14"/>
      <c r="J2116" s="14"/>
      <c r="K2116" s="14"/>
      <c r="L2116" s="14"/>
      <c r="M2116" s="24" t="str">
        <f t="shared" si="1122"/>
        <v/>
      </c>
      <c r="N2116" s="24" t="str">
        <f t="shared" si="1123"/>
        <v/>
      </c>
      <c r="O2116" s="24" t="str">
        <f t="shared" si="1124"/>
        <v xml:space="preserve"> </v>
      </c>
      <c r="P2116" s="24">
        <f t="shared" si="1125"/>
        <v>0</v>
      </c>
      <c r="Q2116" s="25">
        <f t="shared" si="1126"/>
        <v>0</v>
      </c>
      <c r="R2116" s="26">
        <f t="shared" si="1127"/>
        <v>0</v>
      </c>
      <c r="S2116" s="24" t="str">
        <f t="shared" si="1128"/>
        <v/>
      </c>
      <c r="T2116" s="24" t="str">
        <f t="shared" si="1129"/>
        <v/>
      </c>
      <c r="U2116" s="24" t="str">
        <f t="shared" si="1130"/>
        <v/>
      </c>
      <c r="V2116" s="24" t="str">
        <f t="shared" si="1131"/>
        <v/>
      </c>
      <c r="W2116" s="24" t="str">
        <f t="shared" si="1132"/>
        <v/>
      </c>
      <c r="X2116" s="24" t="str">
        <f t="shared" si="1133"/>
        <v/>
      </c>
      <c r="Y2116" s="24" t="str">
        <f t="shared" si="1134"/>
        <v/>
      </c>
      <c r="Z2116" s="24" t="str">
        <f t="shared" si="1135"/>
        <v/>
      </c>
      <c r="AA2116" s="24" t="b">
        <f t="shared" si="1136"/>
        <v>0</v>
      </c>
      <c r="AB2116" s="34" t="str">
        <f t="shared" si="1137"/>
        <v/>
      </c>
      <c r="AC2116" s="34">
        <f t="shared" si="1138"/>
        <v>0</v>
      </c>
      <c r="AD2116" s="34">
        <f t="shared" si="1139"/>
        <v>0</v>
      </c>
      <c r="AE2116" s="34" t="str">
        <f t="shared" si="1140"/>
        <v xml:space="preserve"> 0</v>
      </c>
      <c r="AF2116" s="34">
        <f t="shared" si="1141"/>
        <v>0</v>
      </c>
      <c r="AG2116" s="34">
        <f t="shared" si="1142"/>
        <v>0</v>
      </c>
      <c r="AH2116" s="34" t="str">
        <f t="shared" si="1143"/>
        <v/>
      </c>
      <c r="AI2116" s="172" t="str">
        <f>IF(AJ2116&lt;&gt;"",MAX(AI$3:AI2115)+1,"")</f>
        <v/>
      </c>
      <c r="AJ2116" s="172" t="str">
        <f t="shared" si="1144"/>
        <v/>
      </c>
      <c r="AK2116" s="172" t="str">
        <f t="shared" si="1145"/>
        <v/>
      </c>
      <c r="AL2116" s="172" t="str">
        <f t="shared" si="1146"/>
        <v/>
      </c>
      <c r="AM2116" s="172" t="str">
        <f>IF(AN2116&lt;&gt;"",MAX(AM$3:AM2115)+1,"")</f>
        <v/>
      </c>
      <c r="AN2116" s="172" t="str">
        <f t="shared" si="1147"/>
        <v/>
      </c>
      <c r="AO2116" s="172" t="str">
        <f t="shared" si="1148"/>
        <v/>
      </c>
      <c r="AP2116" s="172" t="str">
        <f t="shared" si="1149"/>
        <v/>
      </c>
      <c r="AQ2116" s="172" t="str">
        <f t="shared" si="1150"/>
        <v/>
      </c>
      <c r="AR2116" s="172" t="str">
        <f>Table1[[#This Row],[Sex ]]&amp;Table1[[#This Row],[Month]]</f>
        <v/>
      </c>
    </row>
    <row r="2117" spans="2:44" x14ac:dyDescent="0.3">
      <c r="B2117" s="14"/>
      <c r="C2117" s="14"/>
      <c r="D2117" s="14"/>
      <c r="E2117" s="14"/>
      <c r="F2117" s="14"/>
      <c r="G2117" s="14"/>
      <c r="H2117" s="14"/>
      <c r="I2117" s="14"/>
      <c r="J2117" s="14"/>
      <c r="K2117" s="14"/>
      <c r="L2117" s="14"/>
      <c r="M2117" s="24" t="str">
        <f t="shared" si="1122"/>
        <v/>
      </c>
      <c r="N2117" s="24" t="str">
        <f t="shared" si="1123"/>
        <v/>
      </c>
      <c r="O2117" s="24" t="str">
        <f t="shared" si="1124"/>
        <v xml:space="preserve"> </v>
      </c>
      <c r="P2117" s="24">
        <f t="shared" si="1125"/>
        <v>0</v>
      </c>
      <c r="Q2117" s="25">
        <f t="shared" si="1126"/>
        <v>0</v>
      </c>
      <c r="R2117" s="26">
        <f t="shared" si="1127"/>
        <v>0</v>
      </c>
      <c r="S2117" s="24" t="str">
        <f t="shared" si="1128"/>
        <v/>
      </c>
      <c r="T2117" s="24" t="str">
        <f t="shared" si="1129"/>
        <v/>
      </c>
      <c r="U2117" s="24" t="str">
        <f t="shared" si="1130"/>
        <v/>
      </c>
      <c r="V2117" s="24" t="str">
        <f t="shared" si="1131"/>
        <v/>
      </c>
      <c r="W2117" s="24" t="str">
        <f t="shared" si="1132"/>
        <v/>
      </c>
      <c r="X2117" s="24" t="str">
        <f t="shared" si="1133"/>
        <v/>
      </c>
      <c r="Y2117" s="24" t="str">
        <f t="shared" si="1134"/>
        <v/>
      </c>
      <c r="Z2117" s="24" t="str">
        <f t="shared" si="1135"/>
        <v/>
      </c>
      <c r="AA2117" s="24" t="b">
        <f t="shared" si="1136"/>
        <v>0</v>
      </c>
      <c r="AB2117" s="34" t="str">
        <f t="shared" si="1137"/>
        <v/>
      </c>
      <c r="AC2117" s="34">
        <f t="shared" si="1138"/>
        <v>0</v>
      </c>
      <c r="AD2117" s="34">
        <f t="shared" si="1139"/>
        <v>0</v>
      </c>
      <c r="AE2117" s="34" t="str">
        <f t="shared" si="1140"/>
        <v xml:space="preserve"> 0</v>
      </c>
      <c r="AF2117" s="34">
        <f t="shared" si="1141"/>
        <v>0</v>
      </c>
      <c r="AG2117" s="34">
        <f t="shared" si="1142"/>
        <v>0</v>
      </c>
      <c r="AH2117" s="34" t="str">
        <f t="shared" si="1143"/>
        <v/>
      </c>
      <c r="AI2117" s="172" t="str">
        <f>IF(AJ2117&lt;&gt;"",MAX(AI$3:AI2116)+1,"")</f>
        <v/>
      </c>
      <c r="AJ2117" s="172" t="str">
        <f t="shared" si="1144"/>
        <v/>
      </c>
      <c r="AK2117" s="172" t="str">
        <f t="shared" si="1145"/>
        <v/>
      </c>
      <c r="AL2117" s="172" t="str">
        <f t="shared" si="1146"/>
        <v/>
      </c>
      <c r="AM2117" s="172" t="str">
        <f>IF(AN2117&lt;&gt;"",MAX(AM$3:AM2116)+1,"")</f>
        <v/>
      </c>
      <c r="AN2117" s="172" t="str">
        <f t="shared" si="1147"/>
        <v/>
      </c>
      <c r="AO2117" s="172" t="str">
        <f t="shared" si="1148"/>
        <v/>
      </c>
      <c r="AP2117" s="172" t="str">
        <f t="shared" si="1149"/>
        <v/>
      </c>
      <c r="AQ2117" s="172" t="str">
        <f t="shared" si="1150"/>
        <v/>
      </c>
      <c r="AR2117" s="172" t="str">
        <f>Table1[[#This Row],[Sex ]]&amp;Table1[[#This Row],[Month]]</f>
        <v/>
      </c>
    </row>
    <row r="2118" spans="2:44" x14ac:dyDescent="0.3">
      <c r="B2118" s="14"/>
      <c r="C2118" s="14"/>
      <c r="D2118" s="14"/>
      <c r="E2118" s="14"/>
      <c r="F2118" s="14"/>
      <c r="G2118" s="14"/>
      <c r="H2118" s="14"/>
      <c r="I2118" s="14"/>
      <c r="J2118" s="14"/>
      <c r="K2118" s="14"/>
      <c r="L2118" s="14"/>
      <c r="M2118" s="24" t="str">
        <f t="shared" si="1122"/>
        <v/>
      </c>
      <c r="N2118" s="24" t="str">
        <f t="shared" si="1123"/>
        <v/>
      </c>
      <c r="O2118" s="24" t="str">
        <f t="shared" si="1124"/>
        <v xml:space="preserve"> </v>
      </c>
      <c r="P2118" s="24">
        <f t="shared" si="1125"/>
        <v>0</v>
      </c>
      <c r="Q2118" s="25">
        <f t="shared" si="1126"/>
        <v>0</v>
      </c>
      <c r="R2118" s="26">
        <f t="shared" si="1127"/>
        <v>0</v>
      </c>
      <c r="S2118" s="24" t="str">
        <f t="shared" si="1128"/>
        <v/>
      </c>
      <c r="T2118" s="24" t="str">
        <f t="shared" si="1129"/>
        <v/>
      </c>
      <c r="U2118" s="24" t="str">
        <f t="shared" si="1130"/>
        <v/>
      </c>
      <c r="V2118" s="24" t="str">
        <f t="shared" si="1131"/>
        <v/>
      </c>
      <c r="W2118" s="24" t="str">
        <f t="shared" si="1132"/>
        <v/>
      </c>
      <c r="X2118" s="24" t="str">
        <f t="shared" si="1133"/>
        <v/>
      </c>
      <c r="Y2118" s="24" t="str">
        <f t="shared" si="1134"/>
        <v/>
      </c>
      <c r="Z2118" s="24" t="str">
        <f t="shared" si="1135"/>
        <v/>
      </c>
      <c r="AA2118" s="24" t="b">
        <f t="shared" si="1136"/>
        <v>0</v>
      </c>
      <c r="AB2118" s="34" t="str">
        <f t="shared" si="1137"/>
        <v/>
      </c>
      <c r="AC2118" s="34">
        <f t="shared" si="1138"/>
        <v>0</v>
      </c>
      <c r="AD2118" s="34">
        <f t="shared" si="1139"/>
        <v>0</v>
      </c>
      <c r="AE2118" s="34" t="str">
        <f t="shared" si="1140"/>
        <v xml:space="preserve"> 0</v>
      </c>
      <c r="AF2118" s="34">
        <f t="shared" si="1141"/>
        <v>0</v>
      </c>
      <c r="AG2118" s="34">
        <f t="shared" si="1142"/>
        <v>0</v>
      </c>
      <c r="AH2118" s="34" t="str">
        <f t="shared" si="1143"/>
        <v/>
      </c>
      <c r="AI2118" s="172" t="str">
        <f>IF(AJ2118&lt;&gt;"",MAX(AI$3:AI2117)+1,"")</f>
        <v/>
      </c>
      <c r="AJ2118" s="172" t="str">
        <f t="shared" si="1144"/>
        <v/>
      </c>
      <c r="AK2118" s="172" t="str">
        <f t="shared" si="1145"/>
        <v/>
      </c>
      <c r="AL2118" s="172" t="str">
        <f t="shared" si="1146"/>
        <v/>
      </c>
      <c r="AM2118" s="172" t="str">
        <f>IF(AN2118&lt;&gt;"",MAX(AM$3:AM2117)+1,"")</f>
        <v/>
      </c>
      <c r="AN2118" s="172" t="str">
        <f t="shared" si="1147"/>
        <v/>
      </c>
      <c r="AO2118" s="172" t="str">
        <f t="shared" si="1148"/>
        <v/>
      </c>
      <c r="AP2118" s="172" t="str">
        <f t="shared" si="1149"/>
        <v/>
      </c>
      <c r="AQ2118" s="172" t="str">
        <f t="shared" si="1150"/>
        <v/>
      </c>
      <c r="AR2118" s="172" t="str">
        <f>Table1[[#This Row],[Sex ]]&amp;Table1[[#This Row],[Month]]</f>
        <v/>
      </c>
    </row>
    <row r="2119" spans="2:44" x14ac:dyDescent="0.3">
      <c r="B2119" s="14"/>
      <c r="C2119" s="14"/>
      <c r="D2119" s="14"/>
      <c r="E2119" s="14"/>
      <c r="F2119" s="14"/>
      <c r="G2119" s="14"/>
      <c r="H2119" s="14"/>
      <c r="I2119" s="14"/>
      <c r="J2119" s="14"/>
      <c r="K2119" s="14"/>
      <c r="L2119" s="14"/>
      <c r="M2119" s="24" t="str">
        <f t="shared" si="1122"/>
        <v/>
      </c>
      <c r="N2119" s="24" t="str">
        <f t="shared" si="1123"/>
        <v/>
      </c>
      <c r="O2119" s="24" t="str">
        <f t="shared" si="1124"/>
        <v xml:space="preserve"> </v>
      </c>
      <c r="P2119" s="24">
        <f t="shared" si="1125"/>
        <v>0</v>
      </c>
      <c r="Q2119" s="25">
        <f t="shared" si="1126"/>
        <v>0</v>
      </c>
      <c r="R2119" s="26">
        <f t="shared" si="1127"/>
        <v>0</v>
      </c>
      <c r="S2119" s="24" t="str">
        <f t="shared" si="1128"/>
        <v/>
      </c>
      <c r="T2119" s="24" t="str">
        <f t="shared" si="1129"/>
        <v/>
      </c>
      <c r="U2119" s="24" t="str">
        <f t="shared" si="1130"/>
        <v/>
      </c>
      <c r="V2119" s="24" t="str">
        <f t="shared" si="1131"/>
        <v/>
      </c>
      <c r="W2119" s="24" t="str">
        <f t="shared" si="1132"/>
        <v/>
      </c>
      <c r="X2119" s="24" t="str">
        <f t="shared" si="1133"/>
        <v/>
      </c>
      <c r="Y2119" s="24" t="str">
        <f t="shared" si="1134"/>
        <v/>
      </c>
      <c r="Z2119" s="24" t="str">
        <f t="shared" si="1135"/>
        <v/>
      </c>
      <c r="AA2119" s="24" t="b">
        <f t="shared" si="1136"/>
        <v>0</v>
      </c>
      <c r="AB2119" s="34" t="str">
        <f t="shared" si="1137"/>
        <v/>
      </c>
      <c r="AC2119" s="34">
        <f t="shared" si="1138"/>
        <v>0</v>
      </c>
      <c r="AD2119" s="34">
        <f t="shared" si="1139"/>
        <v>0</v>
      </c>
      <c r="AE2119" s="34" t="str">
        <f t="shared" si="1140"/>
        <v xml:space="preserve"> 0</v>
      </c>
      <c r="AF2119" s="34">
        <f t="shared" si="1141"/>
        <v>0</v>
      </c>
      <c r="AG2119" s="34">
        <f t="shared" si="1142"/>
        <v>0</v>
      </c>
      <c r="AH2119" s="34" t="str">
        <f t="shared" si="1143"/>
        <v/>
      </c>
      <c r="AI2119" s="172" t="str">
        <f>IF(AJ2119&lt;&gt;"",MAX(AI$3:AI2118)+1,"")</f>
        <v/>
      </c>
      <c r="AJ2119" s="172" t="str">
        <f t="shared" si="1144"/>
        <v/>
      </c>
      <c r="AK2119" s="172" t="str">
        <f t="shared" si="1145"/>
        <v/>
      </c>
      <c r="AL2119" s="172" t="str">
        <f t="shared" si="1146"/>
        <v/>
      </c>
      <c r="AM2119" s="172" t="str">
        <f>IF(AN2119&lt;&gt;"",MAX(AM$3:AM2118)+1,"")</f>
        <v/>
      </c>
      <c r="AN2119" s="172" t="str">
        <f t="shared" si="1147"/>
        <v/>
      </c>
      <c r="AO2119" s="172" t="str">
        <f t="shared" si="1148"/>
        <v/>
      </c>
      <c r="AP2119" s="172" t="str">
        <f t="shared" si="1149"/>
        <v/>
      </c>
      <c r="AQ2119" s="172" t="str">
        <f t="shared" si="1150"/>
        <v/>
      </c>
      <c r="AR2119" s="172" t="str">
        <f>Table1[[#This Row],[Sex ]]&amp;Table1[[#This Row],[Month]]</f>
        <v/>
      </c>
    </row>
    <row r="2120" spans="2:44" x14ac:dyDescent="0.3">
      <c r="B2120" s="14"/>
      <c r="C2120" s="14"/>
      <c r="D2120" s="14"/>
      <c r="E2120" s="14"/>
      <c r="F2120" s="14"/>
      <c r="G2120" s="14"/>
      <c r="H2120" s="14"/>
      <c r="I2120" s="14"/>
      <c r="J2120" s="14"/>
      <c r="K2120" s="14"/>
      <c r="L2120" s="14"/>
      <c r="M2120" s="24" t="str">
        <f t="shared" si="1122"/>
        <v/>
      </c>
      <c r="N2120" s="24" t="str">
        <f t="shared" si="1123"/>
        <v/>
      </c>
      <c r="O2120" s="24" t="str">
        <f t="shared" si="1124"/>
        <v xml:space="preserve"> </v>
      </c>
      <c r="P2120" s="24">
        <f t="shared" si="1125"/>
        <v>0</v>
      </c>
      <c r="Q2120" s="25">
        <f t="shared" si="1126"/>
        <v>0</v>
      </c>
      <c r="R2120" s="26">
        <f t="shared" si="1127"/>
        <v>0</v>
      </c>
      <c r="S2120" s="24" t="str">
        <f t="shared" si="1128"/>
        <v/>
      </c>
      <c r="T2120" s="24" t="str">
        <f t="shared" si="1129"/>
        <v/>
      </c>
      <c r="U2120" s="24" t="str">
        <f t="shared" si="1130"/>
        <v/>
      </c>
      <c r="V2120" s="24" t="str">
        <f t="shared" si="1131"/>
        <v/>
      </c>
      <c r="W2120" s="24" t="str">
        <f t="shared" si="1132"/>
        <v/>
      </c>
      <c r="X2120" s="24" t="str">
        <f t="shared" si="1133"/>
        <v/>
      </c>
      <c r="Y2120" s="24" t="str">
        <f t="shared" si="1134"/>
        <v/>
      </c>
      <c r="Z2120" s="24" t="str">
        <f t="shared" si="1135"/>
        <v/>
      </c>
      <c r="AA2120" s="24" t="b">
        <f t="shared" si="1136"/>
        <v>0</v>
      </c>
      <c r="AB2120" s="34" t="str">
        <f t="shared" si="1137"/>
        <v/>
      </c>
      <c r="AC2120" s="34">
        <f t="shared" si="1138"/>
        <v>0</v>
      </c>
      <c r="AD2120" s="34">
        <f t="shared" si="1139"/>
        <v>0</v>
      </c>
      <c r="AE2120" s="34" t="str">
        <f t="shared" si="1140"/>
        <v xml:space="preserve"> 0</v>
      </c>
      <c r="AF2120" s="34">
        <f t="shared" si="1141"/>
        <v>0</v>
      </c>
      <c r="AG2120" s="34">
        <f t="shared" si="1142"/>
        <v>0</v>
      </c>
      <c r="AH2120" s="34" t="str">
        <f t="shared" si="1143"/>
        <v/>
      </c>
      <c r="AI2120" s="172" t="str">
        <f>IF(AJ2120&lt;&gt;"",MAX(AI$3:AI2119)+1,"")</f>
        <v/>
      </c>
      <c r="AJ2120" s="172" t="str">
        <f t="shared" si="1144"/>
        <v/>
      </c>
      <c r="AK2120" s="172" t="str">
        <f t="shared" si="1145"/>
        <v/>
      </c>
      <c r="AL2120" s="172" t="str">
        <f t="shared" si="1146"/>
        <v/>
      </c>
      <c r="AM2120" s="172" t="str">
        <f>IF(AN2120&lt;&gt;"",MAX(AM$3:AM2119)+1,"")</f>
        <v/>
      </c>
      <c r="AN2120" s="172" t="str">
        <f t="shared" si="1147"/>
        <v/>
      </c>
      <c r="AO2120" s="172" t="str">
        <f t="shared" si="1148"/>
        <v/>
      </c>
      <c r="AP2120" s="172" t="str">
        <f t="shared" si="1149"/>
        <v/>
      </c>
      <c r="AQ2120" s="172" t="str">
        <f t="shared" si="1150"/>
        <v/>
      </c>
      <c r="AR2120" s="172" t="str">
        <f>Table1[[#This Row],[Sex ]]&amp;Table1[[#This Row],[Month]]</f>
        <v/>
      </c>
    </row>
    <row r="2121" spans="2:44" x14ac:dyDescent="0.3">
      <c r="B2121" s="14"/>
      <c r="C2121" s="14"/>
      <c r="D2121" s="14"/>
      <c r="E2121" s="14"/>
      <c r="F2121" s="14"/>
      <c r="G2121" s="14"/>
      <c r="H2121" s="14"/>
      <c r="I2121" s="14"/>
      <c r="J2121" s="14"/>
      <c r="K2121" s="14"/>
      <c r="L2121" s="14"/>
      <c r="M2121" s="24" t="str">
        <f t="shared" si="1122"/>
        <v/>
      </c>
      <c r="N2121" s="24" t="str">
        <f t="shared" si="1123"/>
        <v/>
      </c>
      <c r="O2121" s="24" t="str">
        <f t="shared" si="1124"/>
        <v xml:space="preserve"> </v>
      </c>
      <c r="P2121" s="24">
        <f t="shared" si="1125"/>
        <v>0</v>
      </c>
      <c r="Q2121" s="25">
        <f t="shared" si="1126"/>
        <v>0</v>
      </c>
      <c r="R2121" s="26">
        <f t="shared" si="1127"/>
        <v>0</v>
      </c>
      <c r="S2121" s="24" t="str">
        <f t="shared" si="1128"/>
        <v/>
      </c>
      <c r="T2121" s="24" t="str">
        <f t="shared" si="1129"/>
        <v/>
      </c>
      <c r="U2121" s="24" t="str">
        <f t="shared" si="1130"/>
        <v/>
      </c>
      <c r="V2121" s="24" t="str">
        <f t="shared" si="1131"/>
        <v/>
      </c>
      <c r="W2121" s="24" t="str">
        <f t="shared" si="1132"/>
        <v/>
      </c>
      <c r="X2121" s="24" t="str">
        <f t="shared" si="1133"/>
        <v/>
      </c>
      <c r="Y2121" s="24" t="str">
        <f t="shared" si="1134"/>
        <v/>
      </c>
      <c r="Z2121" s="24" t="str">
        <f t="shared" si="1135"/>
        <v/>
      </c>
      <c r="AA2121" s="24" t="b">
        <f t="shared" si="1136"/>
        <v>0</v>
      </c>
      <c r="AB2121" s="34" t="str">
        <f t="shared" si="1137"/>
        <v/>
      </c>
      <c r="AC2121" s="34">
        <f t="shared" si="1138"/>
        <v>0</v>
      </c>
      <c r="AD2121" s="34">
        <f t="shared" si="1139"/>
        <v>0</v>
      </c>
      <c r="AE2121" s="34" t="str">
        <f t="shared" si="1140"/>
        <v xml:space="preserve"> 0</v>
      </c>
      <c r="AF2121" s="34">
        <f t="shared" si="1141"/>
        <v>0</v>
      </c>
      <c r="AG2121" s="34">
        <f t="shared" si="1142"/>
        <v>0</v>
      </c>
      <c r="AH2121" s="34" t="str">
        <f t="shared" si="1143"/>
        <v/>
      </c>
      <c r="AI2121" s="172" t="str">
        <f>IF(AJ2121&lt;&gt;"",MAX(AI$3:AI2120)+1,"")</f>
        <v/>
      </c>
      <c r="AJ2121" s="172" t="str">
        <f t="shared" si="1144"/>
        <v/>
      </c>
      <c r="AK2121" s="172" t="str">
        <f t="shared" si="1145"/>
        <v/>
      </c>
      <c r="AL2121" s="172" t="str">
        <f t="shared" si="1146"/>
        <v/>
      </c>
      <c r="AM2121" s="172" t="str">
        <f>IF(AN2121&lt;&gt;"",MAX(AM$3:AM2120)+1,"")</f>
        <v/>
      </c>
      <c r="AN2121" s="172" t="str">
        <f t="shared" si="1147"/>
        <v/>
      </c>
      <c r="AO2121" s="172" t="str">
        <f t="shared" si="1148"/>
        <v/>
      </c>
      <c r="AP2121" s="172" t="str">
        <f t="shared" si="1149"/>
        <v/>
      </c>
      <c r="AQ2121" s="172" t="str">
        <f t="shared" si="1150"/>
        <v/>
      </c>
      <c r="AR2121" s="172" t="str">
        <f>Table1[[#This Row],[Sex ]]&amp;Table1[[#This Row],[Month]]</f>
        <v/>
      </c>
    </row>
    <row r="2122" spans="2:44" x14ac:dyDescent="0.3">
      <c r="B2122" s="14"/>
      <c r="C2122" s="14"/>
      <c r="D2122" s="14"/>
      <c r="E2122" s="14"/>
      <c r="F2122" s="14"/>
      <c r="G2122" s="14"/>
      <c r="H2122" s="14"/>
      <c r="I2122" s="14"/>
      <c r="J2122" s="14"/>
      <c r="K2122" s="14"/>
      <c r="L2122" s="14"/>
      <c r="M2122" s="24" t="str">
        <f t="shared" si="1122"/>
        <v/>
      </c>
      <c r="N2122" s="24" t="str">
        <f t="shared" si="1123"/>
        <v/>
      </c>
      <c r="O2122" s="24" t="str">
        <f t="shared" si="1124"/>
        <v xml:space="preserve"> </v>
      </c>
      <c r="P2122" s="24">
        <f t="shared" si="1125"/>
        <v>0</v>
      </c>
      <c r="Q2122" s="25">
        <f t="shared" si="1126"/>
        <v>0</v>
      </c>
      <c r="R2122" s="26">
        <f t="shared" si="1127"/>
        <v>0</v>
      </c>
      <c r="S2122" s="24" t="str">
        <f t="shared" si="1128"/>
        <v/>
      </c>
      <c r="T2122" s="24" t="str">
        <f t="shared" si="1129"/>
        <v/>
      </c>
      <c r="U2122" s="24" t="str">
        <f t="shared" si="1130"/>
        <v/>
      </c>
      <c r="V2122" s="24" t="str">
        <f t="shared" si="1131"/>
        <v/>
      </c>
      <c r="W2122" s="24" t="str">
        <f t="shared" si="1132"/>
        <v/>
      </c>
      <c r="X2122" s="24" t="str">
        <f t="shared" si="1133"/>
        <v/>
      </c>
      <c r="Y2122" s="24" t="str">
        <f t="shared" si="1134"/>
        <v/>
      </c>
      <c r="Z2122" s="24" t="str">
        <f t="shared" si="1135"/>
        <v/>
      </c>
      <c r="AA2122" s="24" t="b">
        <f t="shared" si="1136"/>
        <v>0</v>
      </c>
      <c r="AB2122" s="34" t="str">
        <f t="shared" si="1137"/>
        <v/>
      </c>
      <c r="AC2122" s="34">
        <f t="shared" si="1138"/>
        <v>0</v>
      </c>
      <c r="AD2122" s="34">
        <f t="shared" si="1139"/>
        <v>0</v>
      </c>
      <c r="AE2122" s="34" t="str">
        <f t="shared" si="1140"/>
        <v xml:space="preserve"> 0</v>
      </c>
      <c r="AF2122" s="34">
        <f t="shared" si="1141"/>
        <v>0</v>
      </c>
      <c r="AG2122" s="34">
        <f t="shared" si="1142"/>
        <v>0</v>
      </c>
      <c r="AH2122" s="34" t="str">
        <f t="shared" si="1143"/>
        <v/>
      </c>
      <c r="AI2122" s="172" t="str">
        <f>IF(AJ2122&lt;&gt;"",MAX(AI$3:AI2121)+1,"")</f>
        <v/>
      </c>
      <c r="AJ2122" s="172" t="str">
        <f t="shared" si="1144"/>
        <v/>
      </c>
      <c r="AK2122" s="172" t="str">
        <f t="shared" si="1145"/>
        <v/>
      </c>
      <c r="AL2122" s="172" t="str">
        <f t="shared" si="1146"/>
        <v/>
      </c>
      <c r="AM2122" s="172" t="str">
        <f>IF(AN2122&lt;&gt;"",MAX(AM$3:AM2121)+1,"")</f>
        <v/>
      </c>
      <c r="AN2122" s="172" t="str">
        <f t="shared" si="1147"/>
        <v/>
      </c>
      <c r="AO2122" s="172" t="str">
        <f t="shared" si="1148"/>
        <v/>
      </c>
      <c r="AP2122" s="172" t="str">
        <f t="shared" si="1149"/>
        <v/>
      </c>
      <c r="AQ2122" s="172" t="str">
        <f t="shared" si="1150"/>
        <v/>
      </c>
      <c r="AR2122" s="172" t="str">
        <f>Table1[[#This Row],[Sex ]]&amp;Table1[[#This Row],[Month]]</f>
        <v/>
      </c>
    </row>
    <row r="2123" spans="2:44" x14ac:dyDescent="0.3">
      <c r="B2123" s="14"/>
      <c r="C2123" s="14"/>
      <c r="D2123" s="14"/>
      <c r="E2123" s="14"/>
      <c r="F2123" s="14"/>
      <c r="G2123" s="14"/>
      <c r="H2123" s="14"/>
      <c r="I2123" s="14"/>
      <c r="J2123" s="14"/>
      <c r="K2123" s="14"/>
      <c r="L2123" s="14"/>
      <c r="M2123" s="24" t="str">
        <f t="shared" si="1122"/>
        <v/>
      </c>
      <c r="N2123" s="24" t="str">
        <f t="shared" si="1123"/>
        <v/>
      </c>
      <c r="O2123" s="24" t="str">
        <f t="shared" si="1124"/>
        <v xml:space="preserve"> </v>
      </c>
      <c r="P2123" s="24">
        <f t="shared" si="1125"/>
        <v>0</v>
      </c>
      <c r="Q2123" s="25">
        <f t="shared" si="1126"/>
        <v>0</v>
      </c>
      <c r="R2123" s="26">
        <f t="shared" si="1127"/>
        <v>0</v>
      </c>
      <c r="S2123" s="24" t="str">
        <f t="shared" si="1128"/>
        <v/>
      </c>
      <c r="T2123" s="24" t="str">
        <f t="shared" si="1129"/>
        <v/>
      </c>
      <c r="U2123" s="24" t="str">
        <f t="shared" si="1130"/>
        <v/>
      </c>
      <c r="V2123" s="24" t="str">
        <f t="shared" si="1131"/>
        <v/>
      </c>
      <c r="W2123" s="24" t="str">
        <f t="shared" si="1132"/>
        <v/>
      </c>
      <c r="X2123" s="24" t="str">
        <f t="shared" si="1133"/>
        <v/>
      </c>
      <c r="Y2123" s="24" t="str">
        <f t="shared" si="1134"/>
        <v/>
      </c>
      <c r="Z2123" s="24" t="str">
        <f t="shared" si="1135"/>
        <v/>
      </c>
      <c r="AA2123" s="24" t="b">
        <f t="shared" si="1136"/>
        <v>0</v>
      </c>
      <c r="AB2123" s="34" t="str">
        <f t="shared" si="1137"/>
        <v/>
      </c>
      <c r="AC2123" s="34">
        <f t="shared" si="1138"/>
        <v>0</v>
      </c>
      <c r="AD2123" s="34">
        <f t="shared" si="1139"/>
        <v>0</v>
      </c>
      <c r="AE2123" s="34" t="str">
        <f t="shared" si="1140"/>
        <v xml:space="preserve"> 0</v>
      </c>
      <c r="AF2123" s="34">
        <f t="shared" si="1141"/>
        <v>0</v>
      </c>
      <c r="AG2123" s="34">
        <f t="shared" si="1142"/>
        <v>0</v>
      </c>
      <c r="AH2123" s="34" t="str">
        <f t="shared" si="1143"/>
        <v/>
      </c>
      <c r="AI2123" s="172" t="str">
        <f>IF(AJ2123&lt;&gt;"",MAX(AI$3:AI2122)+1,"")</f>
        <v/>
      </c>
      <c r="AJ2123" s="172" t="str">
        <f t="shared" si="1144"/>
        <v/>
      </c>
      <c r="AK2123" s="172" t="str">
        <f t="shared" si="1145"/>
        <v/>
      </c>
      <c r="AL2123" s="172" t="str">
        <f t="shared" si="1146"/>
        <v/>
      </c>
      <c r="AM2123" s="172" t="str">
        <f>IF(AN2123&lt;&gt;"",MAX(AM$3:AM2122)+1,"")</f>
        <v/>
      </c>
      <c r="AN2123" s="172" t="str">
        <f t="shared" si="1147"/>
        <v/>
      </c>
      <c r="AO2123" s="172" t="str">
        <f t="shared" si="1148"/>
        <v/>
      </c>
      <c r="AP2123" s="172" t="str">
        <f t="shared" si="1149"/>
        <v/>
      </c>
      <c r="AQ2123" s="172" t="str">
        <f t="shared" si="1150"/>
        <v/>
      </c>
      <c r="AR2123" s="172" t="str">
        <f>Table1[[#This Row],[Sex ]]&amp;Table1[[#This Row],[Month]]</f>
        <v/>
      </c>
    </row>
    <row r="2124" spans="2:44" x14ac:dyDescent="0.3">
      <c r="B2124" s="14"/>
      <c r="C2124" s="14"/>
      <c r="D2124" s="14"/>
      <c r="E2124" s="14"/>
      <c r="F2124" s="14"/>
      <c r="G2124" s="14"/>
      <c r="H2124" s="14"/>
      <c r="I2124" s="14"/>
      <c r="J2124" s="14"/>
      <c r="K2124" s="14"/>
      <c r="L2124" s="14"/>
      <c r="M2124" s="24" t="str">
        <f t="shared" si="1122"/>
        <v/>
      </c>
      <c r="N2124" s="24" t="str">
        <f t="shared" si="1123"/>
        <v/>
      </c>
      <c r="O2124" s="24" t="str">
        <f t="shared" si="1124"/>
        <v xml:space="preserve"> </v>
      </c>
      <c r="P2124" s="24">
        <f t="shared" si="1125"/>
        <v>0</v>
      </c>
      <c r="Q2124" s="25">
        <f t="shared" si="1126"/>
        <v>0</v>
      </c>
      <c r="R2124" s="26">
        <f t="shared" si="1127"/>
        <v>0</v>
      </c>
      <c r="S2124" s="24" t="str">
        <f t="shared" si="1128"/>
        <v/>
      </c>
      <c r="T2124" s="24" t="str">
        <f t="shared" si="1129"/>
        <v/>
      </c>
      <c r="U2124" s="24" t="str">
        <f t="shared" si="1130"/>
        <v/>
      </c>
      <c r="V2124" s="24" t="str">
        <f t="shared" si="1131"/>
        <v/>
      </c>
      <c r="W2124" s="24" t="str">
        <f t="shared" si="1132"/>
        <v/>
      </c>
      <c r="X2124" s="24" t="str">
        <f t="shared" si="1133"/>
        <v/>
      </c>
      <c r="Y2124" s="24" t="str">
        <f t="shared" si="1134"/>
        <v/>
      </c>
      <c r="Z2124" s="24" t="str">
        <f t="shared" si="1135"/>
        <v/>
      </c>
      <c r="AA2124" s="24" t="b">
        <f t="shared" si="1136"/>
        <v>0</v>
      </c>
      <c r="AB2124" s="34" t="str">
        <f t="shared" si="1137"/>
        <v/>
      </c>
      <c r="AC2124" s="34">
        <f t="shared" si="1138"/>
        <v>0</v>
      </c>
      <c r="AD2124" s="34">
        <f t="shared" si="1139"/>
        <v>0</v>
      </c>
      <c r="AE2124" s="34" t="str">
        <f t="shared" si="1140"/>
        <v xml:space="preserve"> 0</v>
      </c>
      <c r="AF2124" s="34">
        <f t="shared" si="1141"/>
        <v>0</v>
      </c>
      <c r="AG2124" s="34">
        <f t="shared" si="1142"/>
        <v>0</v>
      </c>
      <c r="AH2124" s="34" t="str">
        <f t="shared" si="1143"/>
        <v/>
      </c>
      <c r="AI2124" s="172" t="str">
        <f>IF(AJ2124&lt;&gt;"",MAX(AI$3:AI2123)+1,"")</f>
        <v/>
      </c>
      <c r="AJ2124" s="172" t="str">
        <f t="shared" si="1144"/>
        <v/>
      </c>
      <c r="AK2124" s="172" t="str">
        <f t="shared" si="1145"/>
        <v/>
      </c>
      <c r="AL2124" s="172" t="str">
        <f t="shared" si="1146"/>
        <v/>
      </c>
      <c r="AM2124" s="172" t="str">
        <f>IF(AN2124&lt;&gt;"",MAX(AM$3:AM2123)+1,"")</f>
        <v/>
      </c>
      <c r="AN2124" s="172" t="str">
        <f t="shared" si="1147"/>
        <v/>
      </c>
      <c r="AO2124" s="172" t="str">
        <f t="shared" si="1148"/>
        <v/>
      </c>
      <c r="AP2124" s="172" t="str">
        <f t="shared" si="1149"/>
        <v/>
      </c>
      <c r="AQ2124" s="172" t="str">
        <f t="shared" si="1150"/>
        <v/>
      </c>
      <c r="AR2124" s="172" t="str">
        <f>Table1[[#This Row],[Sex ]]&amp;Table1[[#This Row],[Month]]</f>
        <v/>
      </c>
    </row>
    <row r="2125" spans="2:44" x14ac:dyDescent="0.3">
      <c r="B2125" s="14"/>
      <c r="C2125" s="14"/>
      <c r="D2125" s="14"/>
      <c r="E2125" s="14"/>
      <c r="F2125" s="14"/>
      <c r="G2125" s="14"/>
      <c r="H2125" s="14"/>
      <c r="I2125" s="14"/>
      <c r="J2125" s="14"/>
      <c r="K2125" s="14"/>
      <c r="L2125" s="14"/>
      <c r="M2125" s="24" t="str">
        <f t="shared" si="1122"/>
        <v/>
      </c>
      <c r="N2125" s="24" t="str">
        <f t="shared" si="1123"/>
        <v/>
      </c>
      <c r="O2125" s="24" t="str">
        <f t="shared" si="1124"/>
        <v xml:space="preserve"> </v>
      </c>
      <c r="P2125" s="24">
        <f t="shared" si="1125"/>
        <v>0</v>
      </c>
      <c r="Q2125" s="25">
        <f t="shared" si="1126"/>
        <v>0</v>
      </c>
      <c r="R2125" s="26">
        <f t="shared" si="1127"/>
        <v>0</v>
      </c>
      <c r="S2125" s="24" t="str">
        <f t="shared" si="1128"/>
        <v/>
      </c>
      <c r="T2125" s="24" t="str">
        <f t="shared" si="1129"/>
        <v/>
      </c>
      <c r="U2125" s="24" t="str">
        <f t="shared" si="1130"/>
        <v/>
      </c>
      <c r="V2125" s="24" t="str">
        <f t="shared" si="1131"/>
        <v/>
      </c>
      <c r="W2125" s="24" t="str">
        <f t="shared" si="1132"/>
        <v/>
      </c>
      <c r="X2125" s="24" t="str">
        <f t="shared" si="1133"/>
        <v/>
      </c>
      <c r="Y2125" s="24" t="str">
        <f t="shared" si="1134"/>
        <v/>
      </c>
      <c r="Z2125" s="24" t="str">
        <f t="shared" si="1135"/>
        <v/>
      </c>
      <c r="AA2125" s="24" t="b">
        <f t="shared" si="1136"/>
        <v>0</v>
      </c>
      <c r="AB2125" s="34" t="str">
        <f t="shared" si="1137"/>
        <v/>
      </c>
      <c r="AC2125" s="34">
        <f t="shared" si="1138"/>
        <v>0</v>
      </c>
      <c r="AD2125" s="34">
        <f t="shared" si="1139"/>
        <v>0</v>
      </c>
      <c r="AE2125" s="34" t="str">
        <f t="shared" si="1140"/>
        <v xml:space="preserve"> 0</v>
      </c>
      <c r="AF2125" s="34">
        <f t="shared" si="1141"/>
        <v>0</v>
      </c>
      <c r="AG2125" s="34">
        <f t="shared" si="1142"/>
        <v>0</v>
      </c>
      <c r="AH2125" s="34" t="str">
        <f t="shared" si="1143"/>
        <v/>
      </c>
      <c r="AI2125" s="172" t="str">
        <f>IF(AJ2125&lt;&gt;"",MAX(AI$3:AI2124)+1,"")</f>
        <v/>
      </c>
      <c r="AJ2125" s="172" t="str">
        <f t="shared" si="1144"/>
        <v/>
      </c>
      <c r="AK2125" s="172" t="str">
        <f t="shared" si="1145"/>
        <v/>
      </c>
      <c r="AL2125" s="172" t="str">
        <f t="shared" si="1146"/>
        <v/>
      </c>
      <c r="AM2125" s="172" t="str">
        <f>IF(AN2125&lt;&gt;"",MAX(AM$3:AM2124)+1,"")</f>
        <v/>
      </c>
      <c r="AN2125" s="172" t="str">
        <f t="shared" si="1147"/>
        <v/>
      </c>
      <c r="AO2125" s="172" t="str">
        <f t="shared" si="1148"/>
        <v/>
      </c>
      <c r="AP2125" s="172" t="str">
        <f t="shared" si="1149"/>
        <v/>
      </c>
      <c r="AQ2125" s="172" t="str">
        <f t="shared" si="1150"/>
        <v/>
      </c>
      <c r="AR2125" s="172" t="str">
        <f>Table1[[#This Row],[Sex ]]&amp;Table1[[#This Row],[Month]]</f>
        <v/>
      </c>
    </row>
    <row r="2126" spans="2:44" x14ac:dyDescent="0.3">
      <c r="B2126" s="14"/>
      <c r="C2126" s="14"/>
      <c r="D2126" s="14"/>
      <c r="E2126" s="14"/>
      <c r="F2126" s="14"/>
      <c r="G2126" s="14"/>
      <c r="H2126" s="14"/>
      <c r="I2126" s="14"/>
      <c r="J2126" s="14"/>
      <c r="K2126" s="14"/>
      <c r="L2126" s="14"/>
      <c r="M2126" s="24" t="str">
        <f t="shared" si="1122"/>
        <v/>
      </c>
      <c r="N2126" s="24" t="str">
        <f t="shared" si="1123"/>
        <v/>
      </c>
      <c r="O2126" s="24" t="str">
        <f t="shared" si="1124"/>
        <v xml:space="preserve"> </v>
      </c>
      <c r="P2126" s="24">
        <f t="shared" si="1125"/>
        <v>0</v>
      </c>
      <c r="Q2126" s="25">
        <f t="shared" si="1126"/>
        <v>0</v>
      </c>
      <c r="R2126" s="26">
        <f t="shared" si="1127"/>
        <v>0</v>
      </c>
      <c r="S2126" s="24" t="str">
        <f t="shared" si="1128"/>
        <v/>
      </c>
      <c r="T2126" s="24" t="str">
        <f t="shared" si="1129"/>
        <v/>
      </c>
      <c r="U2126" s="24" t="str">
        <f t="shared" si="1130"/>
        <v/>
      </c>
      <c r="V2126" s="24" t="str">
        <f t="shared" si="1131"/>
        <v/>
      </c>
      <c r="W2126" s="24" t="str">
        <f t="shared" si="1132"/>
        <v/>
      </c>
      <c r="X2126" s="24" t="str">
        <f t="shared" si="1133"/>
        <v/>
      </c>
      <c r="Y2126" s="24" t="str">
        <f t="shared" si="1134"/>
        <v/>
      </c>
      <c r="Z2126" s="24" t="str">
        <f t="shared" si="1135"/>
        <v/>
      </c>
      <c r="AA2126" s="24" t="b">
        <f t="shared" si="1136"/>
        <v>0</v>
      </c>
      <c r="AB2126" s="34" t="str">
        <f t="shared" si="1137"/>
        <v/>
      </c>
      <c r="AC2126" s="34">
        <f t="shared" si="1138"/>
        <v>0</v>
      </c>
      <c r="AD2126" s="34">
        <f t="shared" si="1139"/>
        <v>0</v>
      </c>
      <c r="AE2126" s="34" t="str">
        <f t="shared" si="1140"/>
        <v xml:space="preserve"> 0</v>
      </c>
      <c r="AF2126" s="34">
        <f t="shared" si="1141"/>
        <v>0</v>
      </c>
      <c r="AG2126" s="34">
        <f t="shared" si="1142"/>
        <v>0</v>
      </c>
      <c r="AH2126" s="34" t="str">
        <f t="shared" si="1143"/>
        <v/>
      </c>
      <c r="AI2126" s="172" t="str">
        <f>IF(AJ2126&lt;&gt;"",MAX(AI$3:AI2125)+1,"")</f>
        <v/>
      </c>
      <c r="AJ2126" s="172" t="str">
        <f t="shared" si="1144"/>
        <v/>
      </c>
      <c r="AK2126" s="172" t="str">
        <f t="shared" si="1145"/>
        <v/>
      </c>
      <c r="AL2126" s="172" t="str">
        <f t="shared" si="1146"/>
        <v/>
      </c>
      <c r="AM2126" s="172" t="str">
        <f>IF(AN2126&lt;&gt;"",MAX(AM$3:AM2125)+1,"")</f>
        <v/>
      </c>
      <c r="AN2126" s="172" t="str">
        <f t="shared" si="1147"/>
        <v/>
      </c>
      <c r="AO2126" s="172" t="str">
        <f t="shared" si="1148"/>
        <v/>
      </c>
      <c r="AP2126" s="172" t="str">
        <f t="shared" si="1149"/>
        <v/>
      </c>
      <c r="AQ2126" s="172" t="str">
        <f t="shared" si="1150"/>
        <v/>
      </c>
      <c r="AR2126" s="172" t="str">
        <f>Table1[[#This Row],[Sex ]]&amp;Table1[[#This Row],[Month]]</f>
        <v/>
      </c>
    </row>
    <row r="2127" spans="2:44" x14ac:dyDescent="0.3">
      <c r="B2127" s="14"/>
      <c r="C2127" s="14"/>
      <c r="D2127" s="14"/>
      <c r="E2127" s="14"/>
      <c r="F2127" s="14"/>
      <c r="G2127" s="14"/>
      <c r="H2127" s="14"/>
      <c r="I2127" s="14"/>
      <c r="J2127" s="14"/>
      <c r="K2127" s="14"/>
      <c r="L2127" s="14"/>
      <c r="M2127" s="24" t="str">
        <f t="shared" si="1122"/>
        <v/>
      </c>
      <c r="N2127" s="24" t="str">
        <f t="shared" si="1123"/>
        <v/>
      </c>
      <c r="O2127" s="24" t="str">
        <f t="shared" si="1124"/>
        <v xml:space="preserve"> </v>
      </c>
      <c r="P2127" s="24">
        <f t="shared" si="1125"/>
        <v>0</v>
      </c>
      <c r="Q2127" s="25">
        <f t="shared" si="1126"/>
        <v>0</v>
      </c>
      <c r="R2127" s="26">
        <f t="shared" si="1127"/>
        <v>0</v>
      </c>
      <c r="S2127" s="24" t="str">
        <f t="shared" si="1128"/>
        <v/>
      </c>
      <c r="T2127" s="24" t="str">
        <f t="shared" si="1129"/>
        <v/>
      </c>
      <c r="U2127" s="24" t="str">
        <f t="shared" si="1130"/>
        <v/>
      </c>
      <c r="V2127" s="24" t="str">
        <f t="shared" si="1131"/>
        <v/>
      </c>
      <c r="W2127" s="24" t="str">
        <f t="shared" si="1132"/>
        <v/>
      </c>
      <c r="X2127" s="24" t="str">
        <f t="shared" si="1133"/>
        <v/>
      </c>
      <c r="Y2127" s="24" t="str">
        <f t="shared" si="1134"/>
        <v/>
      </c>
      <c r="Z2127" s="24" t="str">
        <f t="shared" si="1135"/>
        <v/>
      </c>
      <c r="AA2127" s="24" t="b">
        <f t="shared" si="1136"/>
        <v>0</v>
      </c>
      <c r="AB2127" s="34" t="str">
        <f t="shared" si="1137"/>
        <v/>
      </c>
      <c r="AC2127" s="34">
        <f t="shared" si="1138"/>
        <v>0</v>
      </c>
      <c r="AD2127" s="34">
        <f t="shared" si="1139"/>
        <v>0</v>
      </c>
      <c r="AE2127" s="34" t="str">
        <f t="shared" si="1140"/>
        <v xml:space="preserve"> 0</v>
      </c>
      <c r="AF2127" s="34">
        <f t="shared" si="1141"/>
        <v>0</v>
      </c>
      <c r="AG2127" s="34">
        <f t="shared" si="1142"/>
        <v>0</v>
      </c>
      <c r="AH2127" s="34" t="str">
        <f t="shared" si="1143"/>
        <v/>
      </c>
      <c r="AI2127" s="172" t="str">
        <f>IF(AJ2127&lt;&gt;"",MAX(AI$3:AI2126)+1,"")</f>
        <v/>
      </c>
      <c r="AJ2127" s="172" t="str">
        <f t="shared" si="1144"/>
        <v/>
      </c>
      <c r="AK2127" s="172" t="str">
        <f t="shared" si="1145"/>
        <v/>
      </c>
      <c r="AL2127" s="172" t="str">
        <f t="shared" si="1146"/>
        <v/>
      </c>
      <c r="AM2127" s="172" t="str">
        <f>IF(AN2127&lt;&gt;"",MAX(AM$3:AM2126)+1,"")</f>
        <v/>
      </c>
      <c r="AN2127" s="172" t="str">
        <f t="shared" si="1147"/>
        <v/>
      </c>
      <c r="AO2127" s="172" t="str">
        <f t="shared" si="1148"/>
        <v/>
      </c>
      <c r="AP2127" s="172" t="str">
        <f t="shared" si="1149"/>
        <v/>
      </c>
      <c r="AQ2127" s="172" t="str">
        <f t="shared" si="1150"/>
        <v/>
      </c>
      <c r="AR2127" s="172" t="str">
        <f>Table1[[#This Row],[Sex ]]&amp;Table1[[#This Row],[Month]]</f>
        <v/>
      </c>
    </row>
    <row r="2128" spans="2:44" x14ac:dyDescent="0.3">
      <c r="B2128" s="14"/>
      <c r="C2128" s="14"/>
      <c r="D2128" s="14"/>
      <c r="E2128" s="14"/>
      <c r="F2128" s="14"/>
      <c r="G2128" s="14"/>
      <c r="H2128" s="14"/>
      <c r="I2128" s="14"/>
      <c r="J2128" s="14"/>
      <c r="K2128" s="14"/>
      <c r="L2128" s="14"/>
      <c r="M2128" s="24" t="str">
        <f t="shared" si="1122"/>
        <v/>
      </c>
      <c r="N2128" s="24" t="str">
        <f t="shared" si="1123"/>
        <v/>
      </c>
      <c r="O2128" s="24" t="str">
        <f t="shared" si="1124"/>
        <v xml:space="preserve"> </v>
      </c>
      <c r="P2128" s="24">
        <f t="shared" si="1125"/>
        <v>0</v>
      </c>
      <c r="Q2128" s="25">
        <f t="shared" si="1126"/>
        <v>0</v>
      </c>
      <c r="R2128" s="26">
        <f t="shared" si="1127"/>
        <v>0</v>
      </c>
      <c r="S2128" s="24" t="str">
        <f t="shared" si="1128"/>
        <v/>
      </c>
      <c r="T2128" s="24" t="str">
        <f t="shared" si="1129"/>
        <v/>
      </c>
      <c r="U2128" s="24" t="str">
        <f t="shared" si="1130"/>
        <v/>
      </c>
      <c r="V2128" s="24" t="str">
        <f t="shared" si="1131"/>
        <v/>
      </c>
      <c r="W2128" s="24" t="str">
        <f t="shared" si="1132"/>
        <v/>
      </c>
      <c r="X2128" s="24" t="str">
        <f t="shared" si="1133"/>
        <v/>
      </c>
      <c r="Y2128" s="24" t="str">
        <f t="shared" si="1134"/>
        <v/>
      </c>
      <c r="Z2128" s="24" t="str">
        <f t="shared" si="1135"/>
        <v/>
      </c>
      <c r="AA2128" s="24" t="b">
        <f t="shared" si="1136"/>
        <v>0</v>
      </c>
      <c r="AB2128" s="34" t="str">
        <f t="shared" si="1137"/>
        <v/>
      </c>
      <c r="AC2128" s="34">
        <f t="shared" si="1138"/>
        <v>0</v>
      </c>
      <c r="AD2128" s="34">
        <f t="shared" si="1139"/>
        <v>0</v>
      </c>
      <c r="AE2128" s="34" t="str">
        <f t="shared" si="1140"/>
        <v xml:space="preserve"> 0</v>
      </c>
      <c r="AF2128" s="34">
        <f t="shared" si="1141"/>
        <v>0</v>
      </c>
      <c r="AG2128" s="34">
        <f t="shared" si="1142"/>
        <v>0</v>
      </c>
      <c r="AH2128" s="34" t="str">
        <f t="shared" si="1143"/>
        <v/>
      </c>
      <c r="AI2128" s="172" t="str">
        <f>IF(AJ2128&lt;&gt;"",MAX(AI$3:AI2127)+1,"")</f>
        <v/>
      </c>
      <c r="AJ2128" s="172" t="str">
        <f t="shared" si="1144"/>
        <v/>
      </c>
      <c r="AK2128" s="172" t="str">
        <f t="shared" si="1145"/>
        <v/>
      </c>
      <c r="AL2128" s="172" t="str">
        <f t="shared" si="1146"/>
        <v/>
      </c>
      <c r="AM2128" s="172" t="str">
        <f>IF(AN2128&lt;&gt;"",MAX(AM$3:AM2127)+1,"")</f>
        <v/>
      </c>
      <c r="AN2128" s="172" t="str">
        <f t="shared" si="1147"/>
        <v/>
      </c>
      <c r="AO2128" s="172" t="str">
        <f t="shared" si="1148"/>
        <v/>
      </c>
      <c r="AP2128" s="172" t="str">
        <f t="shared" si="1149"/>
        <v/>
      </c>
      <c r="AQ2128" s="172" t="str">
        <f t="shared" si="1150"/>
        <v/>
      </c>
      <c r="AR2128" s="172" t="str">
        <f>Table1[[#This Row],[Sex ]]&amp;Table1[[#This Row],[Month]]</f>
        <v/>
      </c>
    </row>
    <row r="2129" spans="2:44" x14ac:dyDescent="0.3">
      <c r="B2129" s="14"/>
      <c r="C2129" s="14"/>
      <c r="D2129" s="14"/>
      <c r="E2129" s="14"/>
      <c r="F2129" s="14"/>
      <c r="G2129" s="14"/>
      <c r="H2129" s="14"/>
      <c r="I2129" s="14"/>
      <c r="J2129" s="14"/>
      <c r="K2129" s="14"/>
      <c r="L2129" s="14"/>
      <c r="M2129" s="24" t="str">
        <f t="shared" si="1122"/>
        <v/>
      </c>
      <c r="N2129" s="24" t="str">
        <f t="shared" si="1123"/>
        <v/>
      </c>
      <c r="O2129" s="24" t="str">
        <f t="shared" si="1124"/>
        <v xml:space="preserve"> </v>
      </c>
      <c r="P2129" s="24">
        <f t="shared" si="1125"/>
        <v>0</v>
      </c>
      <c r="Q2129" s="25">
        <f t="shared" si="1126"/>
        <v>0</v>
      </c>
      <c r="R2129" s="26">
        <f t="shared" si="1127"/>
        <v>0</v>
      </c>
      <c r="S2129" s="24" t="str">
        <f t="shared" si="1128"/>
        <v/>
      </c>
      <c r="T2129" s="24" t="str">
        <f t="shared" si="1129"/>
        <v/>
      </c>
      <c r="U2129" s="24" t="str">
        <f t="shared" si="1130"/>
        <v/>
      </c>
      <c r="V2129" s="24" t="str">
        <f t="shared" si="1131"/>
        <v/>
      </c>
      <c r="W2129" s="24" t="str">
        <f t="shared" si="1132"/>
        <v/>
      </c>
      <c r="X2129" s="24" t="str">
        <f t="shared" si="1133"/>
        <v/>
      </c>
      <c r="Y2129" s="24" t="str">
        <f t="shared" si="1134"/>
        <v/>
      </c>
      <c r="Z2129" s="24" t="str">
        <f t="shared" si="1135"/>
        <v/>
      </c>
      <c r="AA2129" s="24" t="b">
        <f t="shared" si="1136"/>
        <v>0</v>
      </c>
      <c r="AB2129" s="34" t="str">
        <f t="shared" si="1137"/>
        <v/>
      </c>
      <c r="AC2129" s="34">
        <f t="shared" si="1138"/>
        <v>0</v>
      </c>
      <c r="AD2129" s="34">
        <f t="shared" si="1139"/>
        <v>0</v>
      </c>
      <c r="AE2129" s="34" t="str">
        <f t="shared" si="1140"/>
        <v xml:space="preserve"> 0</v>
      </c>
      <c r="AF2129" s="34">
        <f t="shared" si="1141"/>
        <v>0</v>
      </c>
      <c r="AG2129" s="34">
        <f t="shared" si="1142"/>
        <v>0</v>
      </c>
      <c r="AH2129" s="34" t="str">
        <f t="shared" si="1143"/>
        <v/>
      </c>
      <c r="AI2129" s="172" t="str">
        <f>IF(AJ2129&lt;&gt;"",MAX(AI$3:AI2128)+1,"")</f>
        <v/>
      </c>
      <c r="AJ2129" s="172" t="str">
        <f t="shared" si="1144"/>
        <v/>
      </c>
      <c r="AK2129" s="172" t="str">
        <f t="shared" si="1145"/>
        <v/>
      </c>
      <c r="AL2129" s="172" t="str">
        <f t="shared" si="1146"/>
        <v/>
      </c>
      <c r="AM2129" s="172" t="str">
        <f>IF(AN2129&lt;&gt;"",MAX(AM$3:AM2128)+1,"")</f>
        <v/>
      </c>
      <c r="AN2129" s="172" t="str">
        <f t="shared" si="1147"/>
        <v/>
      </c>
      <c r="AO2129" s="172" t="str">
        <f t="shared" si="1148"/>
        <v/>
      </c>
      <c r="AP2129" s="172" t="str">
        <f t="shared" si="1149"/>
        <v/>
      </c>
      <c r="AQ2129" s="172" t="str">
        <f t="shared" si="1150"/>
        <v/>
      </c>
      <c r="AR2129" s="172" t="str">
        <f>Table1[[#This Row],[Sex ]]&amp;Table1[[#This Row],[Month]]</f>
        <v/>
      </c>
    </row>
    <row r="2130" spans="2:44" x14ac:dyDescent="0.3">
      <c r="B2130" s="14"/>
      <c r="C2130" s="14"/>
      <c r="D2130" s="14"/>
      <c r="E2130" s="14"/>
      <c r="F2130" s="14"/>
      <c r="G2130" s="14"/>
      <c r="H2130" s="14"/>
      <c r="I2130" s="14"/>
      <c r="J2130" s="14"/>
      <c r="K2130" s="14"/>
      <c r="L2130" s="14"/>
      <c r="M2130" s="24" t="str">
        <f t="shared" si="1122"/>
        <v/>
      </c>
      <c r="N2130" s="24" t="str">
        <f t="shared" si="1123"/>
        <v/>
      </c>
      <c r="O2130" s="24" t="str">
        <f t="shared" si="1124"/>
        <v xml:space="preserve"> </v>
      </c>
      <c r="P2130" s="24">
        <f t="shared" si="1125"/>
        <v>0</v>
      </c>
      <c r="Q2130" s="25">
        <f t="shared" si="1126"/>
        <v>0</v>
      </c>
      <c r="R2130" s="26">
        <f t="shared" si="1127"/>
        <v>0</v>
      </c>
      <c r="S2130" s="24" t="str">
        <f t="shared" si="1128"/>
        <v/>
      </c>
      <c r="T2130" s="24" t="str">
        <f t="shared" si="1129"/>
        <v/>
      </c>
      <c r="U2130" s="24" t="str">
        <f t="shared" si="1130"/>
        <v/>
      </c>
      <c r="V2130" s="24" t="str">
        <f t="shared" si="1131"/>
        <v/>
      </c>
      <c r="W2130" s="24" t="str">
        <f t="shared" si="1132"/>
        <v/>
      </c>
      <c r="X2130" s="24" t="str">
        <f t="shared" si="1133"/>
        <v/>
      </c>
      <c r="Y2130" s="24" t="str">
        <f t="shared" si="1134"/>
        <v/>
      </c>
      <c r="Z2130" s="24" t="str">
        <f t="shared" si="1135"/>
        <v/>
      </c>
      <c r="AA2130" s="24" t="b">
        <f t="shared" si="1136"/>
        <v>0</v>
      </c>
      <c r="AB2130" s="34" t="str">
        <f t="shared" si="1137"/>
        <v/>
      </c>
      <c r="AC2130" s="34">
        <f t="shared" si="1138"/>
        <v>0</v>
      </c>
      <c r="AD2130" s="34">
        <f t="shared" si="1139"/>
        <v>0</v>
      </c>
      <c r="AE2130" s="34" t="str">
        <f t="shared" si="1140"/>
        <v xml:space="preserve"> 0</v>
      </c>
      <c r="AF2130" s="34">
        <f t="shared" si="1141"/>
        <v>0</v>
      </c>
      <c r="AG2130" s="34">
        <f t="shared" si="1142"/>
        <v>0</v>
      </c>
      <c r="AH2130" s="34" t="str">
        <f t="shared" si="1143"/>
        <v/>
      </c>
      <c r="AI2130" s="172" t="str">
        <f>IF(AJ2130&lt;&gt;"",MAX(AI$3:AI2129)+1,"")</f>
        <v/>
      </c>
      <c r="AJ2130" s="172" t="str">
        <f t="shared" si="1144"/>
        <v/>
      </c>
      <c r="AK2130" s="172" t="str">
        <f t="shared" si="1145"/>
        <v/>
      </c>
      <c r="AL2130" s="172" t="str">
        <f t="shared" si="1146"/>
        <v/>
      </c>
      <c r="AM2130" s="172" t="str">
        <f>IF(AN2130&lt;&gt;"",MAX(AM$3:AM2129)+1,"")</f>
        <v/>
      </c>
      <c r="AN2130" s="172" t="str">
        <f t="shared" si="1147"/>
        <v/>
      </c>
      <c r="AO2130" s="172" t="str">
        <f t="shared" si="1148"/>
        <v/>
      </c>
      <c r="AP2130" s="172" t="str">
        <f t="shared" si="1149"/>
        <v/>
      </c>
      <c r="AQ2130" s="172" t="str">
        <f t="shared" si="1150"/>
        <v/>
      </c>
      <c r="AR2130" s="172" t="str">
        <f>Table1[[#This Row],[Sex ]]&amp;Table1[[#This Row],[Month]]</f>
        <v/>
      </c>
    </row>
    <row r="2131" spans="2:44" x14ac:dyDescent="0.3">
      <c r="B2131" s="14"/>
      <c r="C2131" s="14"/>
      <c r="D2131" s="14"/>
      <c r="E2131" s="14"/>
      <c r="F2131" s="14"/>
      <c r="G2131" s="14"/>
      <c r="H2131" s="14"/>
      <c r="I2131" s="14"/>
      <c r="J2131" s="14"/>
      <c r="K2131" s="14"/>
      <c r="L2131" s="14"/>
      <c r="M2131" s="24" t="str">
        <f t="shared" si="1122"/>
        <v/>
      </c>
      <c r="N2131" s="24" t="str">
        <f t="shared" si="1123"/>
        <v/>
      </c>
      <c r="O2131" s="24" t="str">
        <f t="shared" si="1124"/>
        <v xml:space="preserve"> </v>
      </c>
      <c r="P2131" s="24">
        <f t="shared" si="1125"/>
        <v>0</v>
      </c>
      <c r="Q2131" s="25">
        <f t="shared" si="1126"/>
        <v>0</v>
      </c>
      <c r="R2131" s="26">
        <f t="shared" si="1127"/>
        <v>0</v>
      </c>
      <c r="S2131" s="24" t="str">
        <f t="shared" si="1128"/>
        <v/>
      </c>
      <c r="T2131" s="24" t="str">
        <f t="shared" si="1129"/>
        <v/>
      </c>
      <c r="U2131" s="24" t="str">
        <f t="shared" si="1130"/>
        <v/>
      </c>
      <c r="V2131" s="24" t="str">
        <f t="shared" si="1131"/>
        <v/>
      </c>
      <c r="W2131" s="24" t="str">
        <f t="shared" si="1132"/>
        <v/>
      </c>
      <c r="X2131" s="24" t="str">
        <f t="shared" si="1133"/>
        <v/>
      </c>
      <c r="Y2131" s="24" t="str">
        <f t="shared" si="1134"/>
        <v/>
      </c>
      <c r="Z2131" s="24" t="str">
        <f t="shared" si="1135"/>
        <v/>
      </c>
      <c r="AA2131" s="24" t="b">
        <f t="shared" si="1136"/>
        <v>0</v>
      </c>
      <c r="AB2131" s="34" t="str">
        <f t="shared" si="1137"/>
        <v/>
      </c>
      <c r="AC2131" s="34">
        <f t="shared" si="1138"/>
        <v>0</v>
      </c>
      <c r="AD2131" s="34">
        <f t="shared" si="1139"/>
        <v>0</v>
      </c>
      <c r="AE2131" s="34" t="str">
        <f t="shared" si="1140"/>
        <v xml:space="preserve"> 0</v>
      </c>
      <c r="AF2131" s="34">
        <f t="shared" si="1141"/>
        <v>0</v>
      </c>
      <c r="AG2131" s="34">
        <f t="shared" si="1142"/>
        <v>0</v>
      </c>
      <c r="AH2131" s="34" t="str">
        <f t="shared" si="1143"/>
        <v/>
      </c>
      <c r="AI2131" s="172" t="str">
        <f>IF(AJ2131&lt;&gt;"",MAX(AI$3:AI2130)+1,"")</f>
        <v/>
      </c>
      <c r="AJ2131" s="172" t="str">
        <f t="shared" si="1144"/>
        <v/>
      </c>
      <c r="AK2131" s="172" t="str">
        <f t="shared" si="1145"/>
        <v/>
      </c>
      <c r="AL2131" s="172" t="str">
        <f t="shared" si="1146"/>
        <v/>
      </c>
      <c r="AM2131" s="172" t="str">
        <f>IF(AN2131&lt;&gt;"",MAX(AM$3:AM2130)+1,"")</f>
        <v/>
      </c>
      <c r="AN2131" s="172" t="str">
        <f t="shared" si="1147"/>
        <v/>
      </c>
      <c r="AO2131" s="172" t="str">
        <f t="shared" si="1148"/>
        <v/>
      </c>
      <c r="AP2131" s="172" t="str">
        <f t="shared" si="1149"/>
        <v/>
      </c>
      <c r="AQ2131" s="172" t="str">
        <f t="shared" si="1150"/>
        <v/>
      </c>
      <c r="AR2131" s="172" t="str">
        <f>Table1[[#This Row],[Sex ]]&amp;Table1[[#This Row],[Month]]</f>
        <v/>
      </c>
    </row>
    <row r="2132" spans="2:44" x14ac:dyDescent="0.3">
      <c r="B2132" s="14"/>
      <c r="C2132" s="14"/>
      <c r="D2132" s="14"/>
      <c r="E2132" s="14"/>
      <c r="F2132" s="14"/>
      <c r="G2132" s="14"/>
      <c r="H2132" s="14"/>
      <c r="I2132" s="14"/>
      <c r="J2132" s="14"/>
      <c r="K2132" s="14"/>
      <c r="L2132" s="14"/>
      <c r="M2132" s="24" t="str">
        <f t="shared" si="1122"/>
        <v/>
      </c>
      <c r="N2132" s="24" t="str">
        <f t="shared" si="1123"/>
        <v/>
      </c>
      <c r="O2132" s="24" t="str">
        <f t="shared" si="1124"/>
        <v xml:space="preserve"> </v>
      </c>
      <c r="P2132" s="24">
        <f t="shared" si="1125"/>
        <v>0</v>
      </c>
      <c r="Q2132" s="25">
        <f t="shared" si="1126"/>
        <v>0</v>
      </c>
      <c r="R2132" s="26">
        <f t="shared" si="1127"/>
        <v>0</v>
      </c>
      <c r="S2132" s="24" t="str">
        <f t="shared" si="1128"/>
        <v/>
      </c>
      <c r="T2132" s="24" t="str">
        <f t="shared" si="1129"/>
        <v/>
      </c>
      <c r="U2132" s="24" t="str">
        <f t="shared" si="1130"/>
        <v/>
      </c>
      <c r="V2132" s="24" t="str">
        <f t="shared" si="1131"/>
        <v/>
      </c>
      <c r="W2132" s="24" t="str">
        <f t="shared" si="1132"/>
        <v/>
      </c>
      <c r="X2132" s="24" t="str">
        <f t="shared" si="1133"/>
        <v/>
      </c>
      <c r="Y2132" s="24" t="str">
        <f t="shared" si="1134"/>
        <v/>
      </c>
      <c r="Z2132" s="24" t="str">
        <f t="shared" si="1135"/>
        <v/>
      </c>
      <c r="AA2132" s="24" t="b">
        <f t="shared" si="1136"/>
        <v>0</v>
      </c>
      <c r="AB2132" s="34" t="str">
        <f t="shared" si="1137"/>
        <v/>
      </c>
      <c r="AC2132" s="34">
        <f t="shared" si="1138"/>
        <v>0</v>
      </c>
      <c r="AD2132" s="34">
        <f t="shared" si="1139"/>
        <v>0</v>
      </c>
      <c r="AE2132" s="34" t="str">
        <f t="shared" si="1140"/>
        <v xml:space="preserve"> 0</v>
      </c>
      <c r="AF2132" s="34">
        <f t="shared" si="1141"/>
        <v>0</v>
      </c>
      <c r="AG2132" s="34">
        <f t="shared" si="1142"/>
        <v>0</v>
      </c>
      <c r="AH2132" s="34" t="str">
        <f t="shared" si="1143"/>
        <v/>
      </c>
      <c r="AI2132" s="172" t="str">
        <f>IF(AJ2132&lt;&gt;"",MAX(AI$3:AI2131)+1,"")</f>
        <v/>
      </c>
      <c r="AJ2132" s="172" t="str">
        <f t="shared" si="1144"/>
        <v/>
      </c>
      <c r="AK2132" s="172" t="str">
        <f t="shared" si="1145"/>
        <v/>
      </c>
      <c r="AL2132" s="172" t="str">
        <f t="shared" si="1146"/>
        <v/>
      </c>
      <c r="AM2132" s="172" t="str">
        <f>IF(AN2132&lt;&gt;"",MAX(AM$3:AM2131)+1,"")</f>
        <v/>
      </c>
      <c r="AN2132" s="172" t="str">
        <f t="shared" si="1147"/>
        <v/>
      </c>
      <c r="AO2132" s="172" t="str">
        <f t="shared" si="1148"/>
        <v/>
      </c>
      <c r="AP2132" s="172" t="str">
        <f t="shared" si="1149"/>
        <v/>
      </c>
      <c r="AQ2132" s="172" t="str">
        <f t="shared" si="1150"/>
        <v/>
      </c>
      <c r="AR2132" s="172" t="str">
        <f>Table1[[#This Row],[Sex ]]&amp;Table1[[#This Row],[Month]]</f>
        <v/>
      </c>
    </row>
    <row r="2133" spans="2:44" x14ac:dyDescent="0.3">
      <c r="B2133" s="14"/>
      <c r="C2133" s="14"/>
      <c r="D2133" s="14"/>
      <c r="E2133" s="14"/>
      <c r="F2133" s="14"/>
      <c r="G2133" s="14"/>
      <c r="H2133" s="14"/>
      <c r="I2133" s="14"/>
      <c r="J2133" s="14"/>
      <c r="K2133" s="14"/>
      <c r="L2133" s="14"/>
      <c r="M2133" s="24" t="str">
        <f t="shared" si="1122"/>
        <v/>
      </c>
      <c r="N2133" s="24" t="str">
        <f t="shared" si="1123"/>
        <v/>
      </c>
      <c r="O2133" s="24" t="str">
        <f t="shared" si="1124"/>
        <v xml:space="preserve"> </v>
      </c>
      <c r="P2133" s="24">
        <f t="shared" si="1125"/>
        <v>0</v>
      </c>
      <c r="Q2133" s="25">
        <f t="shared" si="1126"/>
        <v>0</v>
      </c>
      <c r="R2133" s="26">
        <f t="shared" si="1127"/>
        <v>0</v>
      </c>
      <c r="S2133" s="24" t="str">
        <f t="shared" si="1128"/>
        <v/>
      </c>
      <c r="T2133" s="24" t="str">
        <f t="shared" si="1129"/>
        <v/>
      </c>
      <c r="U2133" s="24" t="str">
        <f t="shared" si="1130"/>
        <v/>
      </c>
      <c r="V2133" s="24" t="str">
        <f t="shared" si="1131"/>
        <v/>
      </c>
      <c r="W2133" s="24" t="str">
        <f t="shared" si="1132"/>
        <v/>
      </c>
      <c r="X2133" s="24" t="str">
        <f t="shared" si="1133"/>
        <v/>
      </c>
      <c r="Y2133" s="24" t="str">
        <f t="shared" si="1134"/>
        <v/>
      </c>
      <c r="Z2133" s="24" t="str">
        <f t="shared" si="1135"/>
        <v/>
      </c>
      <c r="AA2133" s="24" t="b">
        <f t="shared" si="1136"/>
        <v>0</v>
      </c>
      <c r="AB2133" s="34" t="str">
        <f t="shared" si="1137"/>
        <v/>
      </c>
      <c r="AC2133" s="34">
        <f t="shared" si="1138"/>
        <v>0</v>
      </c>
      <c r="AD2133" s="34">
        <f t="shared" si="1139"/>
        <v>0</v>
      </c>
      <c r="AE2133" s="34" t="str">
        <f t="shared" si="1140"/>
        <v xml:space="preserve"> 0</v>
      </c>
      <c r="AF2133" s="34">
        <f t="shared" si="1141"/>
        <v>0</v>
      </c>
      <c r="AG2133" s="34">
        <f t="shared" si="1142"/>
        <v>0</v>
      </c>
      <c r="AH2133" s="34" t="str">
        <f t="shared" si="1143"/>
        <v/>
      </c>
      <c r="AI2133" s="172" t="str">
        <f>IF(AJ2133&lt;&gt;"",MAX(AI$3:AI2132)+1,"")</f>
        <v/>
      </c>
      <c r="AJ2133" s="172" t="str">
        <f t="shared" si="1144"/>
        <v/>
      </c>
      <c r="AK2133" s="172" t="str">
        <f t="shared" si="1145"/>
        <v/>
      </c>
      <c r="AL2133" s="172" t="str">
        <f t="shared" si="1146"/>
        <v/>
      </c>
      <c r="AM2133" s="172" t="str">
        <f>IF(AN2133&lt;&gt;"",MAX(AM$3:AM2132)+1,"")</f>
        <v/>
      </c>
      <c r="AN2133" s="172" t="str">
        <f t="shared" si="1147"/>
        <v/>
      </c>
      <c r="AO2133" s="172" t="str">
        <f t="shared" si="1148"/>
        <v/>
      </c>
      <c r="AP2133" s="172" t="str">
        <f t="shared" si="1149"/>
        <v/>
      </c>
      <c r="AQ2133" s="172" t="str">
        <f t="shared" si="1150"/>
        <v/>
      </c>
      <c r="AR2133" s="172" t="str">
        <f>Table1[[#This Row],[Sex ]]&amp;Table1[[#This Row],[Month]]</f>
        <v/>
      </c>
    </row>
    <row r="2134" spans="2:44" x14ac:dyDescent="0.3">
      <c r="B2134" s="14"/>
      <c r="C2134" s="14"/>
      <c r="D2134" s="14"/>
      <c r="E2134" s="14"/>
      <c r="F2134" s="14"/>
      <c r="G2134" s="14"/>
      <c r="H2134" s="14"/>
      <c r="I2134" s="14"/>
      <c r="J2134" s="14"/>
      <c r="K2134" s="14"/>
      <c r="L2134" s="14"/>
      <c r="M2134" s="24" t="str">
        <f t="shared" si="1122"/>
        <v/>
      </c>
      <c r="N2134" s="24" t="str">
        <f t="shared" si="1123"/>
        <v/>
      </c>
      <c r="O2134" s="24" t="str">
        <f t="shared" si="1124"/>
        <v xml:space="preserve"> </v>
      </c>
      <c r="P2134" s="24">
        <f t="shared" si="1125"/>
        <v>0</v>
      </c>
      <c r="Q2134" s="25">
        <f t="shared" si="1126"/>
        <v>0</v>
      </c>
      <c r="R2134" s="26">
        <f t="shared" si="1127"/>
        <v>0</v>
      </c>
      <c r="S2134" s="24" t="str">
        <f t="shared" si="1128"/>
        <v/>
      </c>
      <c r="T2134" s="24" t="str">
        <f t="shared" si="1129"/>
        <v/>
      </c>
      <c r="U2134" s="24" t="str">
        <f t="shared" si="1130"/>
        <v/>
      </c>
      <c r="V2134" s="24" t="str">
        <f t="shared" si="1131"/>
        <v/>
      </c>
      <c r="W2134" s="24" t="str">
        <f t="shared" si="1132"/>
        <v/>
      </c>
      <c r="X2134" s="24" t="str">
        <f t="shared" si="1133"/>
        <v/>
      </c>
      <c r="Y2134" s="24" t="str">
        <f t="shared" si="1134"/>
        <v/>
      </c>
      <c r="Z2134" s="24" t="str">
        <f t="shared" si="1135"/>
        <v/>
      </c>
      <c r="AA2134" s="24" t="b">
        <f t="shared" si="1136"/>
        <v>0</v>
      </c>
      <c r="AB2134" s="34" t="str">
        <f t="shared" si="1137"/>
        <v/>
      </c>
      <c r="AC2134" s="34">
        <f t="shared" si="1138"/>
        <v>0</v>
      </c>
      <c r="AD2134" s="34">
        <f t="shared" si="1139"/>
        <v>0</v>
      </c>
      <c r="AE2134" s="34" t="str">
        <f t="shared" si="1140"/>
        <v xml:space="preserve"> 0</v>
      </c>
      <c r="AF2134" s="34">
        <f t="shared" si="1141"/>
        <v>0</v>
      </c>
      <c r="AG2134" s="34">
        <f t="shared" si="1142"/>
        <v>0</v>
      </c>
      <c r="AH2134" s="34" t="str">
        <f t="shared" si="1143"/>
        <v/>
      </c>
      <c r="AI2134" s="172" t="str">
        <f>IF(AJ2134&lt;&gt;"",MAX(AI$3:AI2133)+1,"")</f>
        <v/>
      </c>
      <c r="AJ2134" s="172" t="str">
        <f t="shared" si="1144"/>
        <v/>
      </c>
      <c r="AK2134" s="172" t="str">
        <f t="shared" si="1145"/>
        <v/>
      </c>
      <c r="AL2134" s="172" t="str">
        <f t="shared" si="1146"/>
        <v/>
      </c>
      <c r="AM2134" s="172" t="str">
        <f>IF(AN2134&lt;&gt;"",MAX(AM$3:AM2133)+1,"")</f>
        <v/>
      </c>
      <c r="AN2134" s="172" t="str">
        <f t="shared" si="1147"/>
        <v/>
      </c>
      <c r="AO2134" s="172" t="str">
        <f t="shared" si="1148"/>
        <v/>
      </c>
      <c r="AP2134" s="172" t="str">
        <f t="shared" si="1149"/>
        <v/>
      </c>
      <c r="AQ2134" s="172" t="str">
        <f t="shared" si="1150"/>
        <v/>
      </c>
      <c r="AR2134" s="172" t="str">
        <f>Table1[[#This Row],[Sex ]]&amp;Table1[[#This Row],[Month]]</f>
        <v/>
      </c>
    </row>
    <row r="2135" spans="2:44" x14ac:dyDescent="0.3">
      <c r="B2135" s="14"/>
      <c r="C2135" s="14"/>
      <c r="D2135" s="14"/>
      <c r="E2135" s="14"/>
      <c r="F2135" s="14"/>
      <c r="G2135" s="14"/>
      <c r="H2135" s="14"/>
      <c r="I2135" s="14"/>
      <c r="J2135" s="14"/>
      <c r="K2135" s="14"/>
      <c r="L2135" s="14"/>
      <c r="M2135" s="24" t="str">
        <f t="shared" si="1122"/>
        <v/>
      </c>
      <c r="N2135" s="24" t="str">
        <f t="shared" si="1123"/>
        <v/>
      </c>
      <c r="O2135" s="24" t="str">
        <f t="shared" si="1124"/>
        <v xml:space="preserve"> </v>
      </c>
      <c r="P2135" s="24">
        <f t="shared" si="1125"/>
        <v>0</v>
      </c>
      <c r="Q2135" s="25">
        <f t="shared" si="1126"/>
        <v>0</v>
      </c>
      <c r="R2135" s="26">
        <f t="shared" si="1127"/>
        <v>0</v>
      </c>
      <c r="S2135" s="24" t="str">
        <f t="shared" si="1128"/>
        <v/>
      </c>
      <c r="T2135" s="24" t="str">
        <f t="shared" si="1129"/>
        <v/>
      </c>
      <c r="U2135" s="24" t="str">
        <f t="shared" si="1130"/>
        <v/>
      </c>
      <c r="V2135" s="24" t="str">
        <f t="shared" si="1131"/>
        <v/>
      </c>
      <c r="W2135" s="24" t="str">
        <f t="shared" si="1132"/>
        <v/>
      </c>
      <c r="X2135" s="24" t="str">
        <f t="shared" si="1133"/>
        <v/>
      </c>
      <c r="Y2135" s="24" t="str">
        <f t="shared" si="1134"/>
        <v/>
      </c>
      <c r="Z2135" s="24" t="str">
        <f t="shared" si="1135"/>
        <v/>
      </c>
      <c r="AA2135" s="24" t="b">
        <f t="shared" si="1136"/>
        <v>0</v>
      </c>
      <c r="AB2135" s="34" t="str">
        <f t="shared" si="1137"/>
        <v/>
      </c>
      <c r="AC2135" s="34">
        <f t="shared" si="1138"/>
        <v>0</v>
      </c>
      <c r="AD2135" s="34">
        <f t="shared" si="1139"/>
        <v>0</v>
      </c>
      <c r="AE2135" s="34" t="str">
        <f t="shared" si="1140"/>
        <v xml:space="preserve"> 0</v>
      </c>
      <c r="AF2135" s="34">
        <f t="shared" si="1141"/>
        <v>0</v>
      </c>
      <c r="AG2135" s="34">
        <f t="shared" si="1142"/>
        <v>0</v>
      </c>
      <c r="AH2135" s="34" t="str">
        <f t="shared" si="1143"/>
        <v/>
      </c>
      <c r="AI2135" s="172" t="str">
        <f>IF(AJ2135&lt;&gt;"",MAX(AI$3:AI2134)+1,"")</f>
        <v/>
      </c>
      <c r="AJ2135" s="172" t="str">
        <f t="shared" si="1144"/>
        <v/>
      </c>
      <c r="AK2135" s="172" t="str">
        <f t="shared" si="1145"/>
        <v/>
      </c>
      <c r="AL2135" s="172" t="str">
        <f t="shared" si="1146"/>
        <v/>
      </c>
      <c r="AM2135" s="172" t="str">
        <f>IF(AN2135&lt;&gt;"",MAX(AM$3:AM2134)+1,"")</f>
        <v/>
      </c>
      <c r="AN2135" s="172" t="str">
        <f t="shared" si="1147"/>
        <v/>
      </c>
      <c r="AO2135" s="172" t="str">
        <f t="shared" si="1148"/>
        <v/>
      </c>
      <c r="AP2135" s="172" t="str">
        <f t="shared" si="1149"/>
        <v/>
      </c>
      <c r="AQ2135" s="172" t="str">
        <f t="shared" si="1150"/>
        <v/>
      </c>
      <c r="AR2135" s="172" t="str">
        <f>Table1[[#This Row],[Sex ]]&amp;Table1[[#This Row],[Month]]</f>
        <v/>
      </c>
    </row>
    <row r="2136" spans="2:44" x14ac:dyDescent="0.3">
      <c r="B2136" s="14"/>
      <c r="C2136" s="14"/>
      <c r="D2136" s="14"/>
      <c r="E2136" s="14"/>
      <c r="F2136" s="14"/>
      <c r="G2136" s="14"/>
      <c r="H2136" s="14"/>
      <c r="I2136" s="14"/>
      <c r="J2136" s="14"/>
      <c r="K2136" s="14"/>
      <c r="L2136" s="14"/>
      <c r="M2136" s="24" t="str">
        <f t="shared" si="1122"/>
        <v/>
      </c>
      <c r="N2136" s="24" t="str">
        <f t="shared" si="1123"/>
        <v/>
      </c>
      <c r="O2136" s="24" t="str">
        <f t="shared" si="1124"/>
        <v xml:space="preserve"> </v>
      </c>
      <c r="P2136" s="24">
        <f t="shared" si="1125"/>
        <v>0</v>
      </c>
      <c r="Q2136" s="25">
        <f t="shared" si="1126"/>
        <v>0</v>
      </c>
      <c r="R2136" s="26">
        <f t="shared" si="1127"/>
        <v>0</v>
      </c>
      <c r="S2136" s="24" t="str">
        <f t="shared" si="1128"/>
        <v/>
      </c>
      <c r="T2136" s="24" t="str">
        <f t="shared" si="1129"/>
        <v/>
      </c>
      <c r="U2136" s="24" t="str">
        <f t="shared" si="1130"/>
        <v/>
      </c>
      <c r="V2136" s="24" t="str">
        <f t="shared" si="1131"/>
        <v/>
      </c>
      <c r="W2136" s="24" t="str">
        <f t="shared" si="1132"/>
        <v/>
      </c>
      <c r="X2136" s="24" t="str">
        <f t="shared" si="1133"/>
        <v/>
      </c>
      <c r="Y2136" s="24" t="str">
        <f t="shared" si="1134"/>
        <v/>
      </c>
      <c r="Z2136" s="24" t="str">
        <f t="shared" si="1135"/>
        <v/>
      </c>
      <c r="AA2136" s="24" t="b">
        <f t="shared" si="1136"/>
        <v>0</v>
      </c>
      <c r="AB2136" s="34" t="str">
        <f t="shared" si="1137"/>
        <v/>
      </c>
      <c r="AC2136" s="34">
        <f t="shared" si="1138"/>
        <v>0</v>
      </c>
      <c r="AD2136" s="34">
        <f t="shared" si="1139"/>
        <v>0</v>
      </c>
      <c r="AE2136" s="34" t="str">
        <f t="shared" si="1140"/>
        <v xml:space="preserve"> 0</v>
      </c>
      <c r="AF2136" s="34">
        <f t="shared" si="1141"/>
        <v>0</v>
      </c>
      <c r="AG2136" s="34">
        <f t="shared" si="1142"/>
        <v>0</v>
      </c>
      <c r="AH2136" s="34" t="str">
        <f t="shared" si="1143"/>
        <v/>
      </c>
      <c r="AI2136" s="172" t="str">
        <f>IF(AJ2136&lt;&gt;"",MAX(AI$3:AI2135)+1,"")</f>
        <v/>
      </c>
      <c r="AJ2136" s="172" t="str">
        <f t="shared" si="1144"/>
        <v/>
      </c>
      <c r="AK2136" s="172" t="str">
        <f t="shared" si="1145"/>
        <v/>
      </c>
      <c r="AL2136" s="172" t="str">
        <f t="shared" si="1146"/>
        <v/>
      </c>
      <c r="AM2136" s="172" t="str">
        <f>IF(AN2136&lt;&gt;"",MAX(AM$3:AM2135)+1,"")</f>
        <v/>
      </c>
      <c r="AN2136" s="172" t="str">
        <f t="shared" si="1147"/>
        <v/>
      </c>
      <c r="AO2136" s="172" t="str">
        <f t="shared" si="1148"/>
        <v/>
      </c>
      <c r="AP2136" s="172" t="str">
        <f t="shared" si="1149"/>
        <v/>
      </c>
      <c r="AQ2136" s="172" t="str">
        <f t="shared" si="1150"/>
        <v/>
      </c>
      <c r="AR2136" s="172" t="str">
        <f>Table1[[#This Row],[Sex ]]&amp;Table1[[#This Row],[Month]]</f>
        <v/>
      </c>
    </row>
    <row r="2137" spans="2:44" x14ac:dyDescent="0.3">
      <c r="B2137" s="14"/>
      <c r="C2137" s="14"/>
      <c r="D2137" s="14"/>
      <c r="E2137" s="14"/>
      <c r="F2137" s="14"/>
      <c r="G2137" s="14"/>
      <c r="H2137" s="14"/>
      <c r="I2137" s="14"/>
      <c r="J2137" s="14"/>
      <c r="K2137" s="14"/>
      <c r="L2137" s="14"/>
      <c r="M2137" s="24" t="str">
        <f t="shared" si="1122"/>
        <v/>
      </c>
      <c r="N2137" s="24" t="str">
        <f t="shared" si="1123"/>
        <v/>
      </c>
      <c r="O2137" s="24" t="str">
        <f t="shared" si="1124"/>
        <v xml:space="preserve"> </v>
      </c>
      <c r="P2137" s="24">
        <f t="shared" si="1125"/>
        <v>0</v>
      </c>
      <c r="Q2137" s="25">
        <f t="shared" si="1126"/>
        <v>0</v>
      </c>
      <c r="R2137" s="26">
        <f t="shared" si="1127"/>
        <v>0</v>
      </c>
      <c r="S2137" s="24" t="str">
        <f t="shared" si="1128"/>
        <v/>
      </c>
      <c r="T2137" s="24" t="str">
        <f t="shared" si="1129"/>
        <v/>
      </c>
      <c r="U2137" s="24" t="str">
        <f t="shared" si="1130"/>
        <v/>
      </c>
      <c r="V2137" s="24" t="str">
        <f t="shared" si="1131"/>
        <v/>
      </c>
      <c r="W2137" s="24" t="str">
        <f t="shared" si="1132"/>
        <v/>
      </c>
      <c r="X2137" s="24" t="str">
        <f t="shared" si="1133"/>
        <v/>
      </c>
      <c r="Y2137" s="24" t="str">
        <f t="shared" si="1134"/>
        <v/>
      </c>
      <c r="Z2137" s="24" t="str">
        <f t="shared" si="1135"/>
        <v/>
      </c>
      <c r="AA2137" s="24" t="b">
        <f t="shared" si="1136"/>
        <v>0</v>
      </c>
      <c r="AB2137" s="34" t="str">
        <f t="shared" si="1137"/>
        <v/>
      </c>
      <c r="AC2137" s="34">
        <f t="shared" si="1138"/>
        <v>0</v>
      </c>
      <c r="AD2137" s="34">
        <f t="shared" si="1139"/>
        <v>0</v>
      </c>
      <c r="AE2137" s="34" t="str">
        <f t="shared" si="1140"/>
        <v xml:space="preserve"> 0</v>
      </c>
      <c r="AF2137" s="34">
        <f t="shared" si="1141"/>
        <v>0</v>
      </c>
      <c r="AG2137" s="34">
        <f t="shared" si="1142"/>
        <v>0</v>
      </c>
      <c r="AH2137" s="34" t="str">
        <f t="shared" si="1143"/>
        <v/>
      </c>
      <c r="AI2137" s="172" t="str">
        <f>IF(AJ2137&lt;&gt;"",MAX(AI$3:AI2136)+1,"")</f>
        <v/>
      </c>
      <c r="AJ2137" s="172" t="str">
        <f t="shared" si="1144"/>
        <v/>
      </c>
      <c r="AK2137" s="172" t="str">
        <f t="shared" si="1145"/>
        <v/>
      </c>
      <c r="AL2137" s="172" t="str">
        <f t="shared" si="1146"/>
        <v/>
      </c>
      <c r="AM2137" s="172" t="str">
        <f>IF(AN2137&lt;&gt;"",MAX(AM$3:AM2136)+1,"")</f>
        <v/>
      </c>
      <c r="AN2137" s="172" t="str">
        <f t="shared" si="1147"/>
        <v/>
      </c>
      <c r="AO2137" s="172" t="str">
        <f t="shared" si="1148"/>
        <v/>
      </c>
      <c r="AP2137" s="172" t="str">
        <f t="shared" si="1149"/>
        <v/>
      </c>
      <c r="AQ2137" s="172" t="str">
        <f t="shared" si="1150"/>
        <v/>
      </c>
      <c r="AR2137" s="172" t="str">
        <f>Table1[[#This Row],[Sex ]]&amp;Table1[[#This Row],[Month]]</f>
        <v/>
      </c>
    </row>
    <row r="2138" spans="2:44" x14ac:dyDescent="0.3">
      <c r="B2138" s="14"/>
      <c r="C2138" s="14"/>
      <c r="D2138" s="14"/>
      <c r="E2138" s="14"/>
      <c r="F2138" s="14"/>
      <c r="G2138" s="14"/>
      <c r="H2138" s="14"/>
      <c r="I2138" s="14"/>
      <c r="J2138" s="14"/>
      <c r="K2138" s="14"/>
      <c r="L2138" s="14"/>
      <c r="M2138" s="24" t="str">
        <f t="shared" si="1122"/>
        <v/>
      </c>
      <c r="N2138" s="24" t="str">
        <f t="shared" si="1123"/>
        <v/>
      </c>
      <c r="O2138" s="24" t="str">
        <f t="shared" si="1124"/>
        <v xml:space="preserve"> </v>
      </c>
      <c r="P2138" s="24">
        <f t="shared" si="1125"/>
        <v>0</v>
      </c>
      <c r="Q2138" s="25">
        <f t="shared" si="1126"/>
        <v>0</v>
      </c>
      <c r="R2138" s="26">
        <f t="shared" si="1127"/>
        <v>0</v>
      </c>
      <c r="S2138" s="24" t="str">
        <f t="shared" si="1128"/>
        <v/>
      </c>
      <c r="T2138" s="24" t="str">
        <f t="shared" si="1129"/>
        <v/>
      </c>
      <c r="U2138" s="24" t="str">
        <f t="shared" si="1130"/>
        <v/>
      </c>
      <c r="V2138" s="24" t="str">
        <f t="shared" si="1131"/>
        <v/>
      </c>
      <c r="W2138" s="24" t="str">
        <f t="shared" si="1132"/>
        <v/>
      </c>
      <c r="X2138" s="24" t="str">
        <f t="shared" si="1133"/>
        <v/>
      </c>
      <c r="Y2138" s="24" t="str">
        <f t="shared" si="1134"/>
        <v/>
      </c>
      <c r="Z2138" s="24" t="str">
        <f t="shared" si="1135"/>
        <v/>
      </c>
      <c r="AA2138" s="24" t="b">
        <f t="shared" si="1136"/>
        <v>0</v>
      </c>
      <c r="AB2138" s="34" t="str">
        <f t="shared" si="1137"/>
        <v/>
      </c>
      <c r="AC2138" s="34">
        <f t="shared" si="1138"/>
        <v>0</v>
      </c>
      <c r="AD2138" s="34">
        <f t="shared" si="1139"/>
        <v>0</v>
      </c>
      <c r="AE2138" s="34" t="str">
        <f t="shared" si="1140"/>
        <v xml:space="preserve"> 0</v>
      </c>
      <c r="AF2138" s="34">
        <f t="shared" si="1141"/>
        <v>0</v>
      </c>
      <c r="AG2138" s="34">
        <f t="shared" si="1142"/>
        <v>0</v>
      </c>
      <c r="AH2138" s="34" t="str">
        <f t="shared" si="1143"/>
        <v/>
      </c>
      <c r="AI2138" s="172" t="str">
        <f>IF(AJ2138&lt;&gt;"",MAX(AI$3:AI2137)+1,"")</f>
        <v/>
      </c>
      <c r="AJ2138" s="172" t="str">
        <f t="shared" si="1144"/>
        <v/>
      </c>
      <c r="AK2138" s="172" t="str">
        <f t="shared" si="1145"/>
        <v/>
      </c>
      <c r="AL2138" s="172" t="str">
        <f t="shared" si="1146"/>
        <v/>
      </c>
      <c r="AM2138" s="172" t="str">
        <f>IF(AN2138&lt;&gt;"",MAX(AM$3:AM2137)+1,"")</f>
        <v/>
      </c>
      <c r="AN2138" s="172" t="str">
        <f t="shared" si="1147"/>
        <v/>
      </c>
      <c r="AO2138" s="172" t="str">
        <f t="shared" si="1148"/>
        <v/>
      </c>
      <c r="AP2138" s="172" t="str">
        <f t="shared" si="1149"/>
        <v/>
      </c>
      <c r="AQ2138" s="172" t="str">
        <f t="shared" si="1150"/>
        <v/>
      </c>
      <c r="AR2138" s="172" t="str">
        <f>Table1[[#This Row],[Sex ]]&amp;Table1[[#This Row],[Month]]</f>
        <v/>
      </c>
    </row>
    <row r="2139" spans="2:44" x14ac:dyDescent="0.3">
      <c r="B2139" s="14"/>
      <c r="C2139" s="14"/>
      <c r="D2139" s="14"/>
      <c r="E2139" s="14"/>
      <c r="F2139" s="14"/>
      <c r="G2139" s="14"/>
      <c r="H2139" s="14"/>
      <c r="I2139" s="14"/>
      <c r="J2139" s="14"/>
      <c r="K2139" s="14"/>
      <c r="L2139" s="14"/>
      <c r="M2139" s="24" t="str">
        <f t="shared" si="1122"/>
        <v/>
      </c>
      <c r="N2139" s="24" t="str">
        <f t="shared" si="1123"/>
        <v/>
      </c>
      <c r="O2139" s="24" t="str">
        <f t="shared" si="1124"/>
        <v xml:space="preserve"> </v>
      </c>
      <c r="P2139" s="24">
        <f t="shared" si="1125"/>
        <v>0</v>
      </c>
      <c r="Q2139" s="25">
        <f t="shared" si="1126"/>
        <v>0</v>
      </c>
      <c r="R2139" s="26">
        <f t="shared" si="1127"/>
        <v>0</v>
      </c>
      <c r="S2139" s="24" t="str">
        <f t="shared" si="1128"/>
        <v/>
      </c>
      <c r="T2139" s="24" t="str">
        <f t="shared" si="1129"/>
        <v/>
      </c>
      <c r="U2139" s="24" t="str">
        <f t="shared" si="1130"/>
        <v/>
      </c>
      <c r="V2139" s="24" t="str">
        <f t="shared" si="1131"/>
        <v/>
      </c>
      <c r="W2139" s="24" t="str">
        <f t="shared" si="1132"/>
        <v/>
      </c>
      <c r="X2139" s="24" t="str">
        <f t="shared" si="1133"/>
        <v/>
      </c>
      <c r="Y2139" s="24" t="str">
        <f t="shared" si="1134"/>
        <v/>
      </c>
      <c r="Z2139" s="24" t="str">
        <f t="shared" si="1135"/>
        <v/>
      </c>
      <c r="AA2139" s="24" t="b">
        <f t="shared" si="1136"/>
        <v>0</v>
      </c>
      <c r="AB2139" s="34" t="str">
        <f t="shared" si="1137"/>
        <v/>
      </c>
      <c r="AC2139" s="34">
        <f t="shared" si="1138"/>
        <v>0</v>
      </c>
      <c r="AD2139" s="34">
        <f t="shared" si="1139"/>
        <v>0</v>
      </c>
      <c r="AE2139" s="34" t="str">
        <f t="shared" si="1140"/>
        <v xml:space="preserve"> 0</v>
      </c>
      <c r="AF2139" s="34">
        <f t="shared" si="1141"/>
        <v>0</v>
      </c>
      <c r="AG2139" s="34">
        <f t="shared" si="1142"/>
        <v>0</v>
      </c>
      <c r="AH2139" s="34" t="str">
        <f t="shared" si="1143"/>
        <v/>
      </c>
      <c r="AI2139" s="172" t="str">
        <f>IF(AJ2139&lt;&gt;"",MAX(AI$3:AI2138)+1,"")</f>
        <v/>
      </c>
      <c r="AJ2139" s="172" t="str">
        <f t="shared" si="1144"/>
        <v/>
      </c>
      <c r="AK2139" s="172" t="str">
        <f t="shared" si="1145"/>
        <v/>
      </c>
      <c r="AL2139" s="172" t="str">
        <f t="shared" si="1146"/>
        <v/>
      </c>
      <c r="AM2139" s="172" t="str">
        <f>IF(AN2139&lt;&gt;"",MAX(AM$3:AM2138)+1,"")</f>
        <v/>
      </c>
      <c r="AN2139" s="172" t="str">
        <f t="shared" si="1147"/>
        <v/>
      </c>
      <c r="AO2139" s="172" t="str">
        <f t="shared" si="1148"/>
        <v/>
      </c>
      <c r="AP2139" s="172" t="str">
        <f t="shared" si="1149"/>
        <v/>
      </c>
      <c r="AQ2139" s="172" t="str">
        <f t="shared" si="1150"/>
        <v/>
      </c>
      <c r="AR2139" s="172" t="str">
        <f>Table1[[#This Row],[Sex ]]&amp;Table1[[#This Row],[Month]]</f>
        <v/>
      </c>
    </row>
    <row r="2140" spans="2:44" x14ac:dyDescent="0.3">
      <c r="B2140" s="14"/>
      <c r="C2140" s="14"/>
      <c r="D2140" s="14"/>
      <c r="E2140" s="14"/>
      <c r="F2140" s="14"/>
      <c r="G2140" s="14"/>
      <c r="H2140" s="14"/>
      <c r="I2140" s="14"/>
      <c r="J2140" s="14"/>
      <c r="K2140" s="14"/>
      <c r="L2140" s="14"/>
      <c r="M2140" s="24" t="str">
        <f t="shared" si="1122"/>
        <v/>
      </c>
      <c r="N2140" s="24" t="str">
        <f t="shared" si="1123"/>
        <v/>
      </c>
      <c r="O2140" s="24" t="str">
        <f t="shared" si="1124"/>
        <v xml:space="preserve"> </v>
      </c>
      <c r="P2140" s="24">
        <f t="shared" si="1125"/>
        <v>0</v>
      </c>
      <c r="Q2140" s="25">
        <f t="shared" si="1126"/>
        <v>0</v>
      </c>
      <c r="R2140" s="26">
        <f t="shared" si="1127"/>
        <v>0</v>
      </c>
      <c r="S2140" s="24" t="str">
        <f t="shared" si="1128"/>
        <v/>
      </c>
      <c r="T2140" s="24" t="str">
        <f t="shared" si="1129"/>
        <v/>
      </c>
      <c r="U2140" s="24" t="str">
        <f t="shared" si="1130"/>
        <v/>
      </c>
      <c r="V2140" s="24" t="str">
        <f t="shared" si="1131"/>
        <v/>
      </c>
      <c r="W2140" s="24" t="str">
        <f t="shared" si="1132"/>
        <v/>
      </c>
      <c r="X2140" s="24" t="str">
        <f t="shared" si="1133"/>
        <v/>
      </c>
      <c r="Y2140" s="24" t="str">
        <f t="shared" si="1134"/>
        <v/>
      </c>
      <c r="Z2140" s="24" t="str">
        <f t="shared" si="1135"/>
        <v/>
      </c>
      <c r="AA2140" s="24" t="b">
        <f t="shared" si="1136"/>
        <v>0</v>
      </c>
      <c r="AB2140" s="34" t="str">
        <f t="shared" si="1137"/>
        <v/>
      </c>
      <c r="AC2140" s="34">
        <f t="shared" si="1138"/>
        <v>0</v>
      </c>
      <c r="AD2140" s="34">
        <f t="shared" si="1139"/>
        <v>0</v>
      </c>
      <c r="AE2140" s="34" t="str">
        <f t="shared" si="1140"/>
        <v xml:space="preserve"> 0</v>
      </c>
      <c r="AF2140" s="34">
        <f t="shared" si="1141"/>
        <v>0</v>
      </c>
      <c r="AG2140" s="34">
        <f t="shared" si="1142"/>
        <v>0</v>
      </c>
      <c r="AH2140" s="34" t="str">
        <f t="shared" si="1143"/>
        <v/>
      </c>
      <c r="AI2140" s="172" t="str">
        <f>IF(AJ2140&lt;&gt;"",MAX(AI$3:AI2139)+1,"")</f>
        <v/>
      </c>
      <c r="AJ2140" s="172" t="str">
        <f t="shared" si="1144"/>
        <v/>
      </c>
      <c r="AK2140" s="172" t="str">
        <f t="shared" si="1145"/>
        <v/>
      </c>
      <c r="AL2140" s="172" t="str">
        <f t="shared" si="1146"/>
        <v/>
      </c>
      <c r="AM2140" s="172" t="str">
        <f>IF(AN2140&lt;&gt;"",MAX(AM$3:AM2139)+1,"")</f>
        <v/>
      </c>
      <c r="AN2140" s="172" t="str">
        <f t="shared" si="1147"/>
        <v/>
      </c>
      <c r="AO2140" s="172" t="str">
        <f t="shared" si="1148"/>
        <v/>
      </c>
      <c r="AP2140" s="172" t="str">
        <f t="shared" si="1149"/>
        <v/>
      </c>
      <c r="AQ2140" s="172" t="str">
        <f t="shared" si="1150"/>
        <v/>
      </c>
      <c r="AR2140" s="172" t="str">
        <f>Table1[[#This Row],[Sex ]]&amp;Table1[[#This Row],[Month]]</f>
        <v/>
      </c>
    </row>
    <row r="2141" spans="2:44" x14ac:dyDescent="0.3">
      <c r="B2141" s="14"/>
      <c r="C2141" s="14"/>
      <c r="D2141" s="14"/>
      <c r="E2141" s="14"/>
      <c r="F2141" s="14"/>
      <c r="G2141" s="14"/>
      <c r="H2141" s="14"/>
      <c r="I2141" s="14"/>
      <c r="J2141" s="14"/>
      <c r="K2141" s="14"/>
      <c r="L2141" s="14"/>
      <c r="M2141" s="24" t="str">
        <f t="shared" si="1122"/>
        <v/>
      </c>
      <c r="N2141" s="24" t="str">
        <f t="shared" si="1123"/>
        <v/>
      </c>
      <c r="O2141" s="24" t="str">
        <f t="shared" si="1124"/>
        <v xml:space="preserve"> </v>
      </c>
      <c r="P2141" s="24">
        <f t="shared" si="1125"/>
        <v>0</v>
      </c>
      <c r="Q2141" s="25">
        <f t="shared" si="1126"/>
        <v>0</v>
      </c>
      <c r="R2141" s="26">
        <f t="shared" si="1127"/>
        <v>0</v>
      </c>
      <c r="S2141" s="24" t="str">
        <f t="shared" si="1128"/>
        <v/>
      </c>
      <c r="T2141" s="24" t="str">
        <f t="shared" si="1129"/>
        <v/>
      </c>
      <c r="U2141" s="24" t="str">
        <f t="shared" si="1130"/>
        <v/>
      </c>
      <c r="V2141" s="24" t="str">
        <f t="shared" si="1131"/>
        <v/>
      </c>
      <c r="W2141" s="24" t="str">
        <f t="shared" si="1132"/>
        <v/>
      </c>
      <c r="X2141" s="24" t="str">
        <f t="shared" si="1133"/>
        <v/>
      </c>
      <c r="Y2141" s="24" t="str">
        <f t="shared" si="1134"/>
        <v/>
      </c>
      <c r="Z2141" s="24" t="str">
        <f t="shared" si="1135"/>
        <v/>
      </c>
      <c r="AA2141" s="24" t="b">
        <f t="shared" si="1136"/>
        <v>0</v>
      </c>
      <c r="AB2141" s="34" t="str">
        <f t="shared" si="1137"/>
        <v/>
      </c>
      <c r="AC2141" s="34">
        <f t="shared" si="1138"/>
        <v>0</v>
      </c>
      <c r="AD2141" s="34">
        <f t="shared" si="1139"/>
        <v>0</v>
      </c>
      <c r="AE2141" s="34" t="str">
        <f t="shared" si="1140"/>
        <v xml:space="preserve"> 0</v>
      </c>
      <c r="AF2141" s="34">
        <f t="shared" si="1141"/>
        <v>0</v>
      </c>
      <c r="AG2141" s="34">
        <f t="shared" si="1142"/>
        <v>0</v>
      </c>
      <c r="AH2141" s="34" t="str">
        <f t="shared" si="1143"/>
        <v/>
      </c>
      <c r="AI2141" s="172" t="str">
        <f>IF(AJ2141&lt;&gt;"",MAX(AI$3:AI2140)+1,"")</f>
        <v/>
      </c>
      <c r="AJ2141" s="172" t="str">
        <f t="shared" si="1144"/>
        <v/>
      </c>
      <c r="AK2141" s="172" t="str">
        <f t="shared" si="1145"/>
        <v/>
      </c>
      <c r="AL2141" s="172" t="str">
        <f t="shared" si="1146"/>
        <v/>
      </c>
      <c r="AM2141" s="172" t="str">
        <f>IF(AN2141&lt;&gt;"",MAX(AM$3:AM2140)+1,"")</f>
        <v/>
      </c>
      <c r="AN2141" s="172" t="str">
        <f t="shared" si="1147"/>
        <v/>
      </c>
      <c r="AO2141" s="172" t="str">
        <f t="shared" si="1148"/>
        <v/>
      </c>
      <c r="AP2141" s="172" t="str">
        <f t="shared" si="1149"/>
        <v/>
      </c>
      <c r="AQ2141" s="172" t="str">
        <f t="shared" si="1150"/>
        <v/>
      </c>
      <c r="AR2141" s="172" t="str">
        <f>Table1[[#This Row],[Sex ]]&amp;Table1[[#This Row],[Month]]</f>
        <v/>
      </c>
    </row>
    <row r="2142" spans="2:44" x14ac:dyDescent="0.3">
      <c r="B2142" s="14"/>
      <c r="C2142" s="14"/>
      <c r="D2142" s="14"/>
      <c r="E2142" s="14"/>
      <c r="F2142" s="14"/>
      <c r="G2142" s="14"/>
      <c r="H2142" s="14"/>
      <c r="I2142" s="14"/>
      <c r="J2142" s="14"/>
      <c r="K2142" s="14"/>
      <c r="L2142" s="14"/>
      <c r="M2142" s="24" t="str">
        <f t="shared" si="1122"/>
        <v/>
      </c>
      <c r="N2142" s="24" t="str">
        <f t="shared" si="1123"/>
        <v/>
      </c>
      <c r="O2142" s="24" t="str">
        <f t="shared" si="1124"/>
        <v xml:space="preserve"> </v>
      </c>
      <c r="P2142" s="24">
        <f t="shared" si="1125"/>
        <v>0</v>
      </c>
      <c r="Q2142" s="25">
        <f t="shared" si="1126"/>
        <v>0</v>
      </c>
      <c r="R2142" s="26">
        <f t="shared" si="1127"/>
        <v>0</v>
      </c>
      <c r="S2142" s="24" t="str">
        <f t="shared" si="1128"/>
        <v/>
      </c>
      <c r="T2142" s="24" t="str">
        <f t="shared" si="1129"/>
        <v/>
      </c>
      <c r="U2142" s="24" t="str">
        <f t="shared" si="1130"/>
        <v/>
      </c>
      <c r="V2142" s="24" t="str">
        <f t="shared" si="1131"/>
        <v/>
      </c>
      <c r="W2142" s="24" t="str">
        <f t="shared" si="1132"/>
        <v/>
      </c>
      <c r="X2142" s="24" t="str">
        <f t="shared" si="1133"/>
        <v/>
      </c>
      <c r="Y2142" s="24" t="str">
        <f t="shared" si="1134"/>
        <v/>
      </c>
      <c r="Z2142" s="24" t="str">
        <f t="shared" si="1135"/>
        <v/>
      </c>
      <c r="AA2142" s="24" t="b">
        <f t="shared" si="1136"/>
        <v>0</v>
      </c>
      <c r="AB2142" s="34" t="str">
        <f t="shared" si="1137"/>
        <v/>
      </c>
      <c r="AC2142" s="34">
        <f t="shared" si="1138"/>
        <v>0</v>
      </c>
      <c r="AD2142" s="34">
        <f t="shared" si="1139"/>
        <v>0</v>
      </c>
      <c r="AE2142" s="34" t="str">
        <f t="shared" si="1140"/>
        <v xml:space="preserve"> 0</v>
      </c>
      <c r="AF2142" s="34">
        <f t="shared" si="1141"/>
        <v>0</v>
      </c>
      <c r="AG2142" s="34">
        <f t="shared" si="1142"/>
        <v>0</v>
      </c>
      <c r="AH2142" s="34" t="str">
        <f t="shared" si="1143"/>
        <v/>
      </c>
      <c r="AI2142" s="172" t="str">
        <f>IF(AJ2142&lt;&gt;"",MAX(AI$3:AI2141)+1,"")</f>
        <v/>
      </c>
      <c r="AJ2142" s="172" t="str">
        <f t="shared" si="1144"/>
        <v/>
      </c>
      <c r="AK2142" s="172" t="str">
        <f t="shared" si="1145"/>
        <v/>
      </c>
      <c r="AL2142" s="172" t="str">
        <f t="shared" si="1146"/>
        <v/>
      </c>
      <c r="AM2142" s="172" t="str">
        <f>IF(AN2142&lt;&gt;"",MAX(AM$3:AM2141)+1,"")</f>
        <v/>
      </c>
      <c r="AN2142" s="172" t="str">
        <f t="shared" si="1147"/>
        <v/>
      </c>
      <c r="AO2142" s="172" t="str">
        <f t="shared" si="1148"/>
        <v/>
      </c>
      <c r="AP2142" s="172" t="str">
        <f t="shared" si="1149"/>
        <v/>
      </c>
      <c r="AQ2142" s="172" t="str">
        <f t="shared" si="1150"/>
        <v/>
      </c>
      <c r="AR2142" s="172" t="str">
        <f>Table1[[#This Row],[Sex ]]&amp;Table1[[#This Row],[Month]]</f>
        <v/>
      </c>
    </row>
    <row r="2143" spans="2:44" x14ac:dyDescent="0.3">
      <c r="B2143" s="14"/>
      <c r="C2143" s="14"/>
      <c r="D2143" s="14"/>
      <c r="E2143" s="14"/>
      <c r="F2143" s="14"/>
      <c r="G2143" s="14"/>
      <c r="H2143" s="14"/>
      <c r="I2143" s="14"/>
      <c r="J2143" s="14"/>
      <c r="K2143" s="14"/>
      <c r="L2143" s="14"/>
      <c r="M2143" s="24" t="str">
        <f t="shared" si="1122"/>
        <v/>
      </c>
      <c r="N2143" s="24" t="str">
        <f t="shared" si="1123"/>
        <v/>
      </c>
      <c r="O2143" s="24" t="str">
        <f t="shared" si="1124"/>
        <v xml:space="preserve"> </v>
      </c>
      <c r="P2143" s="24">
        <f t="shared" si="1125"/>
        <v>0</v>
      </c>
      <c r="Q2143" s="25">
        <f t="shared" si="1126"/>
        <v>0</v>
      </c>
      <c r="R2143" s="26">
        <f t="shared" si="1127"/>
        <v>0</v>
      </c>
      <c r="S2143" s="24" t="str">
        <f t="shared" si="1128"/>
        <v/>
      </c>
      <c r="T2143" s="24" t="str">
        <f t="shared" si="1129"/>
        <v/>
      </c>
      <c r="U2143" s="24" t="str">
        <f t="shared" si="1130"/>
        <v/>
      </c>
      <c r="V2143" s="24" t="str">
        <f t="shared" si="1131"/>
        <v/>
      </c>
      <c r="W2143" s="24" t="str">
        <f t="shared" si="1132"/>
        <v/>
      </c>
      <c r="X2143" s="24" t="str">
        <f t="shared" si="1133"/>
        <v/>
      </c>
      <c r="Y2143" s="24" t="str">
        <f t="shared" si="1134"/>
        <v/>
      </c>
      <c r="Z2143" s="24" t="str">
        <f t="shared" si="1135"/>
        <v/>
      </c>
      <c r="AA2143" s="24" t="b">
        <f t="shared" si="1136"/>
        <v>0</v>
      </c>
      <c r="AB2143" s="34" t="str">
        <f t="shared" si="1137"/>
        <v/>
      </c>
      <c r="AC2143" s="34">
        <f t="shared" si="1138"/>
        <v>0</v>
      </c>
      <c r="AD2143" s="34">
        <f t="shared" si="1139"/>
        <v>0</v>
      </c>
      <c r="AE2143" s="34" t="str">
        <f t="shared" si="1140"/>
        <v xml:space="preserve"> 0</v>
      </c>
      <c r="AF2143" s="34">
        <f t="shared" si="1141"/>
        <v>0</v>
      </c>
      <c r="AG2143" s="34">
        <f t="shared" si="1142"/>
        <v>0</v>
      </c>
      <c r="AH2143" s="34" t="str">
        <f t="shared" si="1143"/>
        <v/>
      </c>
      <c r="AI2143" s="172" t="str">
        <f>IF(AJ2143&lt;&gt;"",MAX(AI$3:AI2142)+1,"")</f>
        <v/>
      </c>
      <c r="AJ2143" s="172" t="str">
        <f t="shared" si="1144"/>
        <v/>
      </c>
      <c r="AK2143" s="172" t="str">
        <f t="shared" si="1145"/>
        <v/>
      </c>
      <c r="AL2143" s="172" t="str">
        <f t="shared" si="1146"/>
        <v/>
      </c>
      <c r="AM2143" s="172" t="str">
        <f>IF(AN2143&lt;&gt;"",MAX(AM$3:AM2142)+1,"")</f>
        <v/>
      </c>
      <c r="AN2143" s="172" t="str">
        <f t="shared" si="1147"/>
        <v/>
      </c>
      <c r="AO2143" s="172" t="str">
        <f t="shared" si="1148"/>
        <v/>
      </c>
      <c r="AP2143" s="172" t="str">
        <f t="shared" si="1149"/>
        <v/>
      </c>
      <c r="AQ2143" s="172" t="str">
        <f t="shared" si="1150"/>
        <v/>
      </c>
      <c r="AR2143" s="172" t="str">
        <f>Table1[[#This Row],[Sex ]]&amp;Table1[[#This Row],[Month]]</f>
        <v/>
      </c>
    </row>
    <row r="2144" spans="2:44" x14ac:dyDescent="0.3">
      <c r="B2144" s="14"/>
      <c r="C2144" s="14"/>
      <c r="D2144" s="14"/>
      <c r="E2144" s="14"/>
      <c r="F2144" s="14"/>
      <c r="G2144" s="14"/>
      <c r="H2144" s="14"/>
      <c r="I2144" s="14"/>
      <c r="J2144" s="14"/>
      <c r="K2144" s="14"/>
      <c r="L2144" s="14"/>
      <c r="M2144" s="24" t="str">
        <f t="shared" si="1122"/>
        <v/>
      </c>
      <c r="N2144" s="24" t="str">
        <f t="shared" si="1123"/>
        <v/>
      </c>
      <c r="O2144" s="24" t="str">
        <f t="shared" si="1124"/>
        <v xml:space="preserve"> </v>
      </c>
      <c r="P2144" s="24">
        <f t="shared" si="1125"/>
        <v>0</v>
      </c>
      <c r="Q2144" s="25">
        <f t="shared" si="1126"/>
        <v>0</v>
      </c>
      <c r="R2144" s="26">
        <f t="shared" si="1127"/>
        <v>0</v>
      </c>
      <c r="S2144" s="24" t="str">
        <f t="shared" si="1128"/>
        <v/>
      </c>
      <c r="T2144" s="24" t="str">
        <f t="shared" si="1129"/>
        <v/>
      </c>
      <c r="U2144" s="24" t="str">
        <f t="shared" si="1130"/>
        <v/>
      </c>
      <c r="V2144" s="24" t="str">
        <f t="shared" si="1131"/>
        <v/>
      </c>
      <c r="W2144" s="24" t="str">
        <f t="shared" si="1132"/>
        <v/>
      </c>
      <c r="X2144" s="24" t="str">
        <f t="shared" si="1133"/>
        <v/>
      </c>
      <c r="Y2144" s="24" t="str">
        <f t="shared" si="1134"/>
        <v/>
      </c>
      <c r="Z2144" s="24" t="str">
        <f t="shared" si="1135"/>
        <v/>
      </c>
      <c r="AA2144" s="24" t="b">
        <f t="shared" si="1136"/>
        <v>0</v>
      </c>
      <c r="AB2144" s="34" t="str">
        <f t="shared" si="1137"/>
        <v/>
      </c>
      <c r="AC2144" s="34">
        <f t="shared" si="1138"/>
        <v>0</v>
      </c>
      <c r="AD2144" s="34">
        <f t="shared" si="1139"/>
        <v>0</v>
      </c>
      <c r="AE2144" s="34" t="str">
        <f t="shared" si="1140"/>
        <v xml:space="preserve"> 0</v>
      </c>
      <c r="AF2144" s="34">
        <f t="shared" si="1141"/>
        <v>0</v>
      </c>
      <c r="AG2144" s="34">
        <f t="shared" si="1142"/>
        <v>0</v>
      </c>
      <c r="AH2144" s="34" t="str">
        <f t="shared" si="1143"/>
        <v/>
      </c>
      <c r="AI2144" s="172" t="str">
        <f>IF(AJ2144&lt;&gt;"",MAX(AI$3:AI2143)+1,"")</f>
        <v/>
      </c>
      <c r="AJ2144" s="172" t="str">
        <f t="shared" si="1144"/>
        <v/>
      </c>
      <c r="AK2144" s="172" t="str">
        <f t="shared" si="1145"/>
        <v/>
      </c>
      <c r="AL2144" s="172" t="str">
        <f t="shared" si="1146"/>
        <v/>
      </c>
      <c r="AM2144" s="172" t="str">
        <f>IF(AN2144&lt;&gt;"",MAX(AM$3:AM2143)+1,"")</f>
        <v/>
      </c>
      <c r="AN2144" s="172" t="str">
        <f t="shared" si="1147"/>
        <v/>
      </c>
      <c r="AO2144" s="172" t="str">
        <f t="shared" si="1148"/>
        <v/>
      </c>
      <c r="AP2144" s="172" t="str">
        <f t="shared" si="1149"/>
        <v/>
      </c>
      <c r="AQ2144" s="172" t="str">
        <f t="shared" si="1150"/>
        <v/>
      </c>
      <c r="AR2144" s="172" t="str">
        <f>Table1[[#This Row],[Sex ]]&amp;Table1[[#This Row],[Month]]</f>
        <v/>
      </c>
    </row>
    <row r="2145" spans="2:44" x14ac:dyDescent="0.3">
      <c r="B2145" s="14"/>
      <c r="C2145" s="14"/>
      <c r="D2145" s="14"/>
      <c r="E2145" s="14"/>
      <c r="F2145" s="14"/>
      <c r="G2145" s="14"/>
      <c r="H2145" s="14"/>
      <c r="I2145" s="14"/>
      <c r="J2145" s="14"/>
      <c r="K2145" s="14"/>
      <c r="L2145" s="14"/>
      <c r="M2145" s="24" t="str">
        <f t="shared" si="1122"/>
        <v/>
      </c>
      <c r="N2145" s="24" t="str">
        <f t="shared" si="1123"/>
        <v/>
      </c>
      <c r="O2145" s="24" t="str">
        <f t="shared" si="1124"/>
        <v xml:space="preserve"> </v>
      </c>
      <c r="P2145" s="24">
        <f t="shared" si="1125"/>
        <v>0</v>
      </c>
      <c r="Q2145" s="25">
        <f t="shared" si="1126"/>
        <v>0</v>
      </c>
      <c r="R2145" s="26">
        <f t="shared" si="1127"/>
        <v>0</v>
      </c>
      <c r="S2145" s="24" t="str">
        <f t="shared" si="1128"/>
        <v/>
      </c>
      <c r="T2145" s="24" t="str">
        <f t="shared" si="1129"/>
        <v/>
      </c>
      <c r="U2145" s="24" t="str">
        <f t="shared" si="1130"/>
        <v/>
      </c>
      <c r="V2145" s="24" t="str">
        <f t="shared" si="1131"/>
        <v/>
      </c>
      <c r="W2145" s="24" t="str">
        <f t="shared" si="1132"/>
        <v/>
      </c>
      <c r="X2145" s="24" t="str">
        <f t="shared" si="1133"/>
        <v/>
      </c>
      <c r="Y2145" s="24" t="str">
        <f t="shared" si="1134"/>
        <v/>
      </c>
      <c r="Z2145" s="24" t="str">
        <f t="shared" si="1135"/>
        <v/>
      </c>
      <c r="AA2145" s="24" t="b">
        <f t="shared" si="1136"/>
        <v>0</v>
      </c>
      <c r="AB2145" s="34" t="str">
        <f t="shared" si="1137"/>
        <v/>
      </c>
      <c r="AC2145" s="34">
        <f t="shared" si="1138"/>
        <v>0</v>
      </c>
      <c r="AD2145" s="34">
        <f t="shared" si="1139"/>
        <v>0</v>
      </c>
      <c r="AE2145" s="34" t="str">
        <f t="shared" si="1140"/>
        <v xml:space="preserve"> 0</v>
      </c>
      <c r="AF2145" s="34">
        <f t="shared" si="1141"/>
        <v>0</v>
      </c>
      <c r="AG2145" s="34">
        <f t="shared" si="1142"/>
        <v>0</v>
      </c>
      <c r="AH2145" s="34" t="str">
        <f t="shared" si="1143"/>
        <v/>
      </c>
      <c r="AI2145" s="172" t="str">
        <f>IF(AJ2145&lt;&gt;"",MAX(AI$3:AI2144)+1,"")</f>
        <v/>
      </c>
      <c r="AJ2145" s="172" t="str">
        <f t="shared" si="1144"/>
        <v/>
      </c>
      <c r="AK2145" s="172" t="str">
        <f t="shared" si="1145"/>
        <v/>
      </c>
      <c r="AL2145" s="172" t="str">
        <f t="shared" si="1146"/>
        <v/>
      </c>
      <c r="AM2145" s="172" t="str">
        <f>IF(AN2145&lt;&gt;"",MAX(AM$3:AM2144)+1,"")</f>
        <v/>
      </c>
      <c r="AN2145" s="172" t="str">
        <f t="shared" si="1147"/>
        <v/>
      </c>
      <c r="AO2145" s="172" t="str">
        <f t="shared" si="1148"/>
        <v/>
      </c>
      <c r="AP2145" s="172" t="str">
        <f t="shared" si="1149"/>
        <v/>
      </c>
      <c r="AQ2145" s="172" t="str">
        <f t="shared" si="1150"/>
        <v/>
      </c>
      <c r="AR2145" s="172" t="str">
        <f>Table1[[#This Row],[Sex ]]&amp;Table1[[#This Row],[Month]]</f>
        <v/>
      </c>
    </row>
    <row r="2146" spans="2:44" x14ac:dyDescent="0.3">
      <c r="B2146" s="14"/>
      <c r="C2146" s="14"/>
      <c r="D2146" s="14"/>
      <c r="E2146" s="14"/>
      <c r="F2146" s="14"/>
      <c r="G2146" s="14"/>
      <c r="H2146" s="14"/>
      <c r="I2146" s="14"/>
      <c r="J2146" s="14"/>
      <c r="K2146" s="14"/>
      <c r="L2146" s="14"/>
      <c r="M2146" s="24" t="str">
        <f t="shared" si="1122"/>
        <v/>
      </c>
      <c r="N2146" s="24" t="str">
        <f t="shared" si="1123"/>
        <v/>
      </c>
      <c r="O2146" s="24" t="str">
        <f t="shared" si="1124"/>
        <v xml:space="preserve"> </v>
      </c>
      <c r="P2146" s="24">
        <f t="shared" si="1125"/>
        <v>0</v>
      </c>
      <c r="Q2146" s="25">
        <f t="shared" si="1126"/>
        <v>0</v>
      </c>
      <c r="R2146" s="26">
        <f t="shared" si="1127"/>
        <v>0</v>
      </c>
      <c r="S2146" s="24" t="str">
        <f t="shared" si="1128"/>
        <v/>
      </c>
      <c r="T2146" s="24" t="str">
        <f t="shared" si="1129"/>
        <v/>
      </c>
      <c r="U2146" s="24" t="str">
        <f t="shared" si="1130"/>
        <v/>
      </c>
      <c r="V2146" s="24" t="str">
        <f t="shared" si="1131"/>
        <v/>
      </c>
      <c r="W2146" s="24" t="str">
        <f t="shared" si="1132"/>
        <v/>
      </c>
      <c r="X2146" s="24" t="str">
        <f t="shared" si="1133"/>
        <v/>
      </c>
      <c r="Y2146" s="24" t="str">
        <f t="shared" si="1134"/>
        <v/>
      </c>
      <c r="Z2146" s="24" t="str">
        <f t="shared" si="1135"/>
        <v/>
      </c>
      <c r="AA2146" s="24" t="b">
        <f t="shared" si="1136"/>
        <v>0</v>
      </c>
      <c r="AB2146" s="34" t="str">
        <f t="shared" si="1137"/>
        <v/>
      </c>
      <c r="AC2146" s="34">
        <f t="shared" si="1138"/>
        <v>0</v>
      </c>
      <c r="AD2146" s="34">
        <f t="shared" si="1139"/>
        <v>0</v>
      </c>
      <c r="AE2146" s="34" t="str">
        <f t="shared" si="1140"/>
        <v xml:space="preserve"> 0</v>
      </c>
      <c r="AF2146" s="34">
        <f t="shared" si="1141"/>
        <v>0</v>
      </c>
      <c r="AG2146" s="34">
        <f t="shared" si="1142"/>
        <v>0</v>
      </c>
      <c r="AH2146" s="34" t="str">
        <f t="shared" si="1143"/>
        <v/>
      </c>
      <c r="AI2146" s="172" t="str">
        <f>IF(AJ2146&lt;&gt;"",MAX(AI$3:AI2145)+1,"")</f>
        <v/>
      </c>
      <c r="AJ2146" s="172" t="str">
        <f t="shared" si="1144"/>
        <v/>
      </c>
      <c r="AK2146" s="172" t="str">
        <f t="shared" si="1145"/>
        <v/>
      </c>
      <c r="AL2146" s="172" t="str">
        <f t="shared" si="1146"/>
        <v/>
      </c>
      <c r="AM2146" s="172" t="str">
        <f>IF(AN2146&lt;&gt;"",MAX(AM$3:AM2145)+1,"")</f>
        <v/>
      </c>
      <c r="AN2146" s="172" t="str">
        <f t="shared" si="1147"/>
        <v/>
      </c>
      <c r="AO2146" s="172" t="str">
        <f t="shared" si="1148"/>
        <v/>
      </c>
      <c r="AP2146" s="172" t="str">
        <f t="shared" si="1149"/>
        <v/>
      </c>
      <c r="AQ2146" s="172" t="str">
        <f t="shared" si="1150"/>
        <v/>
      </c>
      <c r="AR2146" s="172" t="str">
        <f>Table1[[#This Row],[Sex ]]&amp;Table1[[#This Row],[Month]]</f>
        <v/>
      </c>
    </row>
    <row r="2147" spans="2:44" x14ac:dyDescent="0.3">
      <c r="B2147" s="14"/>
      <c r="C2147" s="14"/>
      <c r="D2147" s="14"/>
      <c r="E2147" s="14"/>
      <c r="F2147" s="14"/>
      <c r="G2147" s="14"/>
      <c r="H2147" s="14"/>
      <c r="I2147" s="14"/>
      <c r="J2147" s="14"/>
      <c r="K2147" s="14"/>
      <c r="L2147" s="14"/>
      <c r="M2147" s="24" t="str">
        <f t="shared" si="1122"/>
        <v/>
      </c>
      <c r="N2147" s="24" t="str">
        <f t="shared" si="1123"/>
        <v/>
      </c>
      <c r="O2147" s="24" t="str">
        <f t="shared" si="1124"/>
        <v xml:space="preserve"> </v>
      </c>
      <c r="P2147" s="24">
        <f t="shared" si="1125"/>
        <v>0</v>
      </c>
      <c r="Q2147" s="25">
        <f t="shared" si="1126"/>
        <v>0</v>
      </c>
      <c r="R2147" s="26">
        <f t="shared" si="1127"/>
        <v>0</v>
      </c>
      <c r="S2147" s="24" t="str">
        <f t="shared" si="1128"/>
        <v/>
      </c>
      <c r="T2147" s="24" t="str">
        <f t="shared" si="1129"/>
        <v/>
      </c>
      <c r="U2147" s="24" t="str">
        <f t="shared" si="1130"/>
        <v/>
      </c>
      <c r="V2147" s="24" t="str">
        <f t="shared" si="1131"/>
        <v/>
      </c>
      <c r="W2147" s="24" t="str">
        <f t="shared" si="1132"/>
        <v/>
      </c>
      <c r="X2147" s="24" t="str">
        <f t="shared" si="1133"/>
        <v/>
      </c>
      <c r="Y2147" s="24" t="str">
        <f t="shared" si="1134"/>
        <v/>
      </c>
      <c r="Z2147" s="24" t="str">
        <f t="shared" si="1135"/>
        <v/>
      </c>
      <c r="AA2147" s="24" t="b">
        <f t="shared" si="1136"/>
        <v>0</v>
      </c>
      <c r="AB2147" s="34" t="str">
        <f t="shared" si="1137"/>
        <v/>
      </c>
      <c r="AC2147" s="34">
        <f t="shared" si="1138"/>
        <v>0</v>
      </c>
      <c r="AD2147" s="34">
        <f t="shared" si="1139"/>
        <v>0</v>
      </c>
      <c r="AE2147" s="34" t="str">
        <f t="shared" si="1140"/>
        <v xml:space="preserve"> 0</v>
      </c>
      <c r="AF2147" s="34">
        <f t="shared" si="1141"/>
        <v>0</v>
      </c>
      <c r="AG2147" s="34">
        <f t="shared" si="1142"/>
        <v>0</v>
      </c>
      <c r="AH2147" s="34" t="str">
        <f t="shared" si="1143"/>
        <v/>
      </c>
      <c r="AI2147" s="172" t="str">
        <f>IF(AJ2147&lt;&gt;"",MAX(AI$3:AI2146)+1,"")</f>
        <v/>
      </c>
      <c r="AJ2147" s="172" t="str">
        <f t="shared" si="1144"/>
        <v/>
      </c>
      <c r="AK2147" s="172" t="str">
        <f t="shared" si="1145"/>
        <v/>
      </c>
      <c r="AL2147" s="172" t="str">
        <f t="shared" si="1146"/>
        <v/>
      </c>
      <c r="AM2147" s="172" t="str">
        <f>IF(AN2147&lt;&gt;"",MAX(AM$3:AM2146)+1,"")</f>
        <v/>
      </c>
      <c r="AN2147" s="172" t="str">
        <f t="shared" si="1147"/>
        <v/>
      </c>
      <c r="AO2147" s="172" t="str">
        <f t="shared" si="1148"/>
        <v/>
      </c>
      <c r="AP2147" s="172" t="str">
        <f t="shared" si="1149"/>
        <v/>
      </c>
      <c r="AQ2147" s="172" t="str">
        <f t="shared" si="1150"/>
        <v/>
      </c>
      <c r="AR2147" s="172" t="str">
        <f>Table1[[#This Row],[Sex ]]&amp;Table1[[#This Row],[Month]]</f>
        <v/>
      </c>
    </row>
    <row r="2148" spans="2:44" x14ac:dyDescent="0.3">
      <c r="B2148" s="14"/>
      <c r="C2148" s="14"/>
      <c r="D2148" s="14"/>
      <c r="E2148" s="14"/>
      <c r="F2148" s="14"/>
      <c r="G2148" s="14"/>
      <c r="H2148" s="14"/>
      <c r="I2148" s="14"/>
      <c r="J2148" s="14"/>
      <c r="K2148" s="14"/>
      <c r="L2148" s="14"/>
      <c r="M2148" s="24" t="str">
        <f t="shared" si="1122"/>
        <v/>
      </c>
      <c r="N2148" s="24" t="str">
        <f t="shared" si="1123"/>
        <v/>
      </c>
      <c r="O2148" s="24" t="str">
        <f t="shared" si="1124"/>
        <v xml:space="preserve"> </v>
      </c>
      <c r="P2148" s="24">
        <f t="shared" si="1125"/>
        <v>0</v>
      </c>
      <c r="Q2148" s="25">
        <f t="shared" si="1126"/>
        <v>0</v>
      </c>
      <c r="R2148" s="26">
        <f t="shared" si="1127"/>
        <v>0</v>
      </c>
      <c r="S2148" s="24" t="str">
        <f t="shared" si="1128"/>
        <v/>
      </c>
      <c r="T2148" s="24" t="str">
        <f t="shared" si="1129"/>
        <v/>
      </c>
      <c r="U2148" s="24" t="str">
        <f t="shared" si="1130"/>
        <v/>
      </c>
      <c r="V2148" s="24" t="str">
        <f t="shared" si="1131"/>
        <v/>
      </c>
      <c r="W2148" s="24" t="str">
        <f t="shared" si="1132"/>
        <v/>
      </c>
      <c r="X2148" s="24" t="str">
        <f t="shared" si="1133"/>
        <v/>
      </c>
      <c r="Y2148" s="24" t="str">
        <f t="shared" si="1134"/>
        <v/>
      </c>
      <c r="Z2148" s="24" t="str">
        <f t="shared" si="1135"/>
        <v/>
      </c>
      <c r="AA2148" s="24" t="b">
        <f t="shared" si="1136"/>
        <v>0</v>
      </c>
      <c r="AB2148" s="34" t="str">
        <f t="shared" si="1137"/>
        <v/>
      </c>
      <c r="AC2148" s="34">
        <f t="shared" si="1138"/>
        <v>0</v>
      </c>
      <c r="AD2148" s="34">
        <f t="shared" si="1139"/>
        <v>0</v>
      </c>
      <c r="AE2148" s="34" t="str">
        <f t="shared" si="1140"/>
        <v xml:space="preserve"> 0</v>
      </c>
      <c r="AF2148" s="34">
        <f t="shared" si="1141"/>
        <v>0</v>
      </c>
      <c r="AG2148" s="34">
        <f t="shared" si="1142"/>
        <v>0</v>
      </c>
      <c r="AH2148" s="34" t="str">
        <f t="shared" si="1143"/>
        <v/>
      </c>
      <c r="AI2148" s="172" t="str">
        <f>IF(AJ2148&lt;&gt;"",MAX(AI$3:AI2147)+1,"")</f>
        <v/>
      </c>
      <c r="AJ2148" s="172" t="str">
        <f t="shared" si="1144"/>
        <v/>
      </c>
      <c r="AK2148" s="172" t="str">
        <f t="shared" si="1145"/>
        <v/>
      </c>
      <c r="AL2148" s="172" t="str">
        <f t="shared" si="1146"/>
        <v/>
      </c>
      <c r="AM2148" s="172" t="str">
        <f>IF(AN2148&lt;&gt;"",MAX(AM$3:AM2147)+1,"")</f>
        <v/>
      </c>
      <c r="AN2148" s="172" t="str">
        <f t="shared" si="1147"/>
        <v/>
      </c>
      <c r="AO2148" s="172" t="str">
        <f t="shared" si="1148"/>
        <v/>
      </c>
      <c r="AP2148" s="172" t="str">
        <f t="shared" si="1149"/>
        <v/>
      </c>
      <c r="AQ2148" s="172" t="str">
        <f t="shared" si="1150"/>
        <v/>
      </c>
      <c r="AR2148" s="172" t="str">
        <f>Table1[[#This Row],[Sex ]]&amp;Table1[[#This Row],[Month]]</f>
        <v/>
      </c>
    </row>
    <row r="2149" spans="2:44" x14ac:dyDescent="0.3">
      <c r="B2149" s="14"/>
      <c r="C2149" s="14"/>
      <c r="D2149" s="14"/>
      <c r="E2149" s="14"/>
      <c r="F2149" s="14"/>
      <c r="G2149" s="14"/>
      <c r="H2149" s="14"/>
      <c r="I2149" s="14"/>
      <c r="J2149" s="14"/>
      <c r="K2149" s="14"/>
      <c r="L2149" s="14"/>
      <c r="M2149" s="24" t="str">
        <f t="shared" si="1122"/>
        <v/>
      </c>
      <c r="N2149" s="24" t="str">
        <f t="shared" si="1123"/>
        <v/>
      </c>
      <c r="O2149" s="24" t="str">
        <f t="shared" si="1124"/>
        <v xml:space="preserve"> </v>
      </c>
      <c r="P2149" s="24">
        <f t="shared" si="1125"/>
        <v>0</v>
      </c>
      <c r="Q2149" s="25">
        <f t="shared" si="1126"/>
        <v>0</v>
      </c>
      <c r="R2149" s="26">
        <f t="shared" si="1127"/>
        <v>0</v>
      </c>
      <c r="S2149" s="24" t="str">
        <f t="shared" si="1128"/>
        <v/>
      </c>
      <c r="T2149" s="24" t="str">
        <f t="shared" si="1129"/>
        <v/>
      </c>
      <c r="U2149" s="24" t="str">
        <f t="shared" si="1130"/>
        <v/>
      </c>
      <c r="V2149" s="24" t="str">
        <f t="shared" si="1131"/>
        <v/>
      </c>
      <c r="W2149" s="24" t="str">
        <f t="shared" si="1132"/>
        <v/>
      </c>
      <c r="X2149" s="24" t="str">
        <f t="shared" si="1133"/>
        <v/>
      </c>
      <c r="Y2149" s="24" t="str">
        <f t="shared" si="1134"/>
        <v/>
      </c>
      <c r="Z2149" s="24" t="str">
        <f t="shared" si="1135"/>
        <v/>
      </c>
      <c r="AA2149" s="24" t="b">
        <f t="shared" si="1136"/>
        <v>0</v>
      </c>
      <c r="AB2149" s="34" t="str">
        <f t="shared" si="1137"/>
        <v/>
      </c>
      <c r="AC2149" s="34">
        <f t="shared" si="1138"/>
        <v>0</v>
      </c>
      <c r="AD2149" s="34">
        <f t="shared" si="1139"/>
        <v>0</v>
      </c>
      <c r="AE2149" s="34" t="str">
        <f t="shared" si="1140"/>
        <v xml:space="preserve"> 0</v>
      </c>
      <c r="AF2149" s="34">
        <f t="shared" si="1141"/>
        <v>0</v>
      </c>
      <c r="AG2149" s="34">
        <f t="shared" si="1142"/>
        <v>0</v>
      </c>
      <c r="AH2149" s="34" t="str">
        <f t="shared" si="1143"/>
        <v/>
      </c>
      <c r="AI2149" s="172" t="str">
        <f>IF(AJ2149&lt;&gt;"",MAX(AI$3:AI2148)+1,"")</f>
        <v/>
      </c>
      <c r="AJ2149" s="172" t="str">
        <f t="shared" si="1144"/>
        <v/>
      </c>
      <c r="AK2149" s="172" t="str">
        <f t="shared" si="1145"/>
        <v/>
      </c>
      <c r="AL2149" s="172" t="str">
        <f t="shared" si="1146"/>
        <v/>
      </c>
      <c r="AM2149" s="172" t="str">
        <f>IF(AN2149&lt;&gt;"",MAX(AM$3:AM2148)+1,"")</f>
        <v/>
      </c>
      <c r="AN2149" s="172" t="str">
        <f t="shared" si="1147"/>
        <v/>
      </c>
      <c r="AO2149" s="172" t="str">
        <f t="shared" si="1148"/>
        <v/>
      </c>
      <c r="AP2149" s="172" t="str">
        <f t="shared" si="1149"/>
        <v/>
      </c>
      <c r="AQ2149" s="172" t="str">
        <f t="shared" si="1150"/>
        <v/>
      </c>
      <c r="AR2149" s="172" t="str">
        <f>Table1[[#This Row],[Sex ]]&amp;Table1[[#This Row],[Month]]</f>
        <v/>
      </c>
    </row>
    <row r="2150" spans="2:44" x14ac:dyDescent="0.3">
      <c r="B2150" s="14"/>
      <c r="C2150" s="14"/>
      <c r="D2150" s="14"/>
      <c r="E2150" s="14"/>
      <c r="F2150" s="14"/>
      <c r="G2150" s="14"/>
      <c r="H2150" s="14"/>
      <c r="I2150" s="14"/>
      <c r="J2150" s="14"/>
      <c r="K2150" s="14"/>
      <c r="L2150" s="14"/>
      <c r="M2150" s="24" t="str">
        <f t="shared" si="1122"/>
        <v/>
      </c>
      <c r="N2150" s="24" t="str">
        <f t="shared" si="1123"/>
        <v/>
      </c>
      <c r="O2150" s="24" t="str">
        <f t="shared" si="1124"/>
        <v xml:space="preserve"> </v>
      </c>
      <c r="P2150" s="24">
        <f t="shared" si="1125"/>
        <v>0</v>
      </c>
      <c r="Q2150" s="25">
        <f t="shared" si="1126"/>
        <v>0</v>
      </c>
      <c r="R2150" s="26">
        <f t="shared" si="1127"/>
        <v>0</v>
      </c>
      <c r="S2150" s="24" t="str">
        <f t="shared" si="1128"/>
        <v/>
      </c>
      <c r="T2150" s="24" t="str">
        <f t="shared" si="1129"/>
        <v/>
      </c>
      <c r="U2150" s="24" t="str">
        <f t="shared" si="1130"/>
        <v/>
      </c>
      <c r="V2150" s="24" t="str">
        <f t="shared" si="1131"/>
        <v/>
      </c>
      <c r="W2150" s="24" t="str">
        <f t="shared" si="1132"/>
        <v/>
      </c>
      <c r="X2150" s="24" t="str">
        <f t="shared" si="1133"/>
        <v/>
      </c>
      <c r="Y2150" s="24" t="str">
        <f t="shared" si="1134"/>
        <v/>
      </c>
      <c r="Z2150" s="24" t="str">
        <f t="shared" si="1135"/>
        <v/>
      </c>
      <c r="AA2150" s="24" t="b">
        <f t="shared" si="1136"/>
        <v>0</v>
      </c>
      <c r="AB2150" s="34" t="str">
        <f t="shared" si="1137"/>
        <v/>
      </c>
      <c r="AC2150" s="34">
        <f t="shared" si="1138"/>
        <v>0</v>
      </c>
      <c r="AD2150" s="34">
        <f t="shared" si="1139"/>
        <v>0</v>
      </c>
      <c r="AE2150" s="34" t="str">
        <f t="shared" si="1140"/>
        <v xml:space="preserve"> 0</v>
      </c>
      <c r="AF2150" s="34">
        <f t="shared" si="1141"/>
        <v>0</v>
      </c>
      <c r="AG2150" s="34">
        <f t="shared" si="1142"/>
        <v>0</v>
      </c>
      <c r="AH2150" s="34" t="str">
        <f t="shared" si="1143"/>
        <v/>
      </c>
      <c r="AI2150" s="172" t="str">
        <f>IF(AJ2150&lt;&gt;"",MAX(AI$3:AI2149)+1,"")</f>
        <v/>
      </c>
      <c r="AJ2150" s="172" t="str">
        <f t="shared" si="1144"/>
        <v/>
      </c>
      <c r="AK2150" s="172" t="str">
        <f t="shared" si="1145"/>
        <v/>
      </c>
      <c r="AL2150" s="172" t="str">
        <f t="shared" si="1146"/>
        <v/>
      </c>
      <c r="AM2150" s="172" t="str">
        <f>IF(AN2150&lt;&gt;"",MAX(AM$3:AM2149)+1,"")</f>
        <v/>
      </c>
      <c r="AN2150" s="172" t="str">
        <f t="shared" si="1147"/>
        <v/>
      </c>
      <c r="AO2150" s="172" t="str">
        <f t="shared" si="1148"/>
        <v/>
      </c>
      <c r="AP2150" s="172" t="str">
        <f t="shared" si="1149"/>
        <v/>
      </c>
      <c r="AQ2150" s="172" t="str">
        <f t="shared" si="1150"/>
        <v/>
      </c>
      <c r="AR2150" s="172" t="str">
        <f>Table1[[#This Row],[Sex ]]&amp;Table1[[#This Row],[Month]]</f>
        <v/>
      </c>
    </row>
    <row r="2151" spans="2:44" x14ac:dyDescent="0.3">
      <c r="B2151" s="14"/>
      <c r="C2151" s="14"/>
      <c r="D2151" s="14"/>
      <c r="E2151" s="14"/>
      <c r="F2151" s="14"/>
      <c r="G2151" s="14"/>
      <c r="H2151" s="14"/>
      <c r="I2151" s="14"/>
      <c r="J2151" s="14"/>
      <c r="K2151" s="14"/>
      <c r="L2151" s="14"/>
      <c r="M2151" s="24" t="str">
        <f t="shared" si="1122"/>
        <v/>
      </c>
      <c r="N2151" s="24" t="str">
        <f t="shared" si="1123"/>
        <v/>
      </c>
      <c r="O2151" s="24" t="str">
        <f t="shared" si="1124"/>
        <v xml:space="preserve"> </v>
      </c>
      <c r="P2151" s="24">
        <f t="shared" si="1125"/>
        <v>0</v>
      </c>
      <c r="Q2151" s="25">
        <f t="shared" si="1126"/>
        <v>0</v>
      </c>
      <c r="R2151" s="26">
        <f t="shared" si="1127"/>
        <v>0</v>
      </c>
      <c r="S2151" s="24" t="str">
        <f t="shared" si="1128"/>
        <v/>
      </c>
      <c r="T2151" s="24" t="str">
        <f t="shared" si="1129"/>
        <v/>
      </c>
      <c r="U2151" s="24" t="str">
        <f t="shared" si="1130"/>
        <v/>
      </c>
      <c r="V2151" s="24" t="str">
        <f t="shared" si="1131"/>
        <v/>
      </c>
      <c r="W2151" s="24" t="str">
        <f t="shared" si="1132"/>
        <v/>
      </c>
      <c r="X2151" s="24" t="str">
        <f t="shared" si="1133"/>
        <v/>
      </c>
      <c r="Y2151" s="24" t="str">
        <f t="shared" si="1134"/>
        <v/>
      </c>
      <c r="Z2151" s="24" t="str">
        <f t="shared" si="1135"/>
        <v/>
      </c>
      <c r="AA2151" s="24" t="b">
        <f t="shared" si="1136"/>
        <v>0</v>
      </c>
      <c r="AB2151" s="34" t="str">
        <f t="shared" si="1137"/>
        <v/>
      </c>
      <c r="AC2151" s="34">
        <f t="shared" si="1138"/>
        <v>0</v>
      </c>
      <c r="AD2151" s="34">
        <f t="shared" si="1139"/>
        <v>0</v>
      </c>
      <c r="AE2151" s="34" t="str">
        <f t="shared" si="1140"/>
        <v xml:space="preserve"> 0</v>
      </c>
      <c r="AF2151" s="34">
        <f t="shared" si="1141"/>
        <v>0</v>
      </c>
      <c r="AG2151" s="34">
        <f t="shared" si="1142"/>
        <v>0</v>
      </c>
      <c r="AH2151" s="34" t="str">
        <f t="shared" si="1143"/>
        <v/>
      </c>
      <c r="AI2151" s="172" t="str">
        <f>IF(AJ2151&lt;&gt;"",MAX(AI$3:AI2150)+1,"")</f>
        <v/>
      </c>
      <c r="AJ2151" s="172" t="str">
        <f t="shared" si="1144"/>
        <v/>
      </c>
      <c r="AK2151" s="172" t="str">
        <f t="shared" si="1145"/>
        <v/>
      </c>
      <c r="AL2151" s="172" t="str">
        <f t="shared" si="1146"/>
        <v/>
      </c>
      <c r="AM2151" s="172" t="str">
        <f>IF(AN2151&lt;&gt;"",MAX(AM$3:AM2150)+1,"")</f>
        <v/>
      </c>
      <c r="AN2151" s="172" t="str">
        <f t="shared" si="1147"/>
        <v/>
      </c>
      <c r="AO2151" s="172" t="str">
        <f t="shared" si="1148"/>
        <v/>
      </c>
      <c r="AP2151" s="172" t="str">
        <f t="shared" si="1149"/>
        <v/>
      </c>
      <c r="AQ2151" s="172" t="str">
        <f t="shared" si="1150"/>
        <v/>
      </c>
      <c r="AR2151" s="172" t="str">
        <f>Table1[[#This Row],[Sex ]]&amp;Table1[[#This Row],[Month]]</f>
        <v/>
      </c>
    </row>
    <row r="2152" spans="2:44" x14ac:dyDescent="0.3">
      <c r="B2152" s="14"/>
      <c r="C2152" s="14"/>
      <c r="D2152" s="14"/>
      <c r="E2152" s="14"/>
      <c r="F2152" s="14"/>
      <c r="G2152" s="14"/>
      <c r="H2152" s="14"/>
      <c r="I2152" s="14"/>
      <c r="J2152" s="14"/>
      <c r="K2152" s="14"/>
      <c r="L2152" s="14"/>
      <c r="M2152" s="24" t="str">
        <f t="shared" si="1122"/>
        <v/>
      </c>
      <c r="N2152" s="24" t="str">
        <f t="shared" si="1123"/>
        <v/>
      </c>
      <c r="O2152" s="24" t="str">
        <f t="shared" si="1124"/>
        <v xml:space="preserve"> </v>
      </c>
      <c r="P2152" s="24">
        <f t="shared" si="1125"/>
        <v>0</v>
      </c>
      <c r="Q2152" s="25">
        <f t="shared" si="1126"/>
        <v>0</v>
      </c>
      <c r="R2152" s="26">
        <f t="shared" si="1127"/>
        <v>0</v>
      </c>
      <c r="S2152" s="24" t="str">
        <f t="shared" si="1128"/>
        <v/>
      </c>
      <c r="T2152" s="24" t="str">
        <f t="shared" si="1129"/>
        <v/>
      </c>
      <c r="U2152" s="24" t="str">
        <f t="shared" si="1130"/>
        <v/>
      </c>
      <c r="V2152" s="24" t="str">
        <f t="shared" si="1131"/>
        <v/>
      </c>
      <c r="W2152" s="24" t="str">
        <f t="shared" si="1132"/>
        <v/>
      </c>
      <c r="X2152" s="24" t="str">
        <f t="shared" si="1133"/>
        <v/>
      </c>
      <c r="Y2152" s="24" t="str">
        <f t="shared" si="1134"/>
        <v/>
      </c>
      <c r="Z2152" s="24" t="str">
        <f t="shared" si="1135"/>
        <v/>
      </c>
      <c r="AA2152" s="24" t="b">
        <f t="shared" si="1136"/>
        <v>0</v>
      </c>
      <c r="AB2152" s="34" t="str">
        <f t="shared" si="1137"/>
        <v/>
      </c>
      <c r="AC2152" s="34">
        <f t="shared" si="1138"/>
        <v>0</v>
      </c>
      <c r="AD2152" s="34">
        <f t="shared" si="1139"/>
        <v>0</v>
      </c>
      <c r="AE2152" s="34" t="str">
        <f t="shared" si="1140"/>
        <v xml:space="preserve"> 0</v>
      </c>
      <c r="AF2152" s="34">
        <f t="shared" si="1141"/>
        <v>0</v>
      </c>
      <c r="AG2152" s="34">
        <f t="shared" si="1142"/>
        <v>0</v>
      </c>
      <c r="AH2152" s="34" t="str">
        <f t="shared" si="1143"/>
        <v/>
      </c>
      <c r="AI2152" s="172" t="str">
        <f>IF(AJ2152&lt;&gt;"",MAX(AI$3:AI2151)+1,"")</f>
        <v/>
      </c>
      <c r="AJ2152" s="172" t="str">
        <f t="shared" si="1144"/>
        <v/>
      </c>
      <c r="AK2152" s="172" t="str">
        <f t="shared" si="1145"/>
        <v/>
      </c>
      <c r="AL2152" s="172" t="str">
        <f t="shared" si="1146"/>
        <v/>
      </c>
      <c r="AM2152" s="172" t="str">
        <f>IF(AN2152&lt;&gt;"",MAX(AM$3:AM2151)+1,"")</f>
        <v/>
      </c>
      <c r="AN2152" s="172" t="str">
        <f t="shared" si="1147"/>
        <v/>
      </c>
      <c r="AO2152" s="172" t="str">
        <f t="shared" si="1148"/>
        <v/>
      </c>
      <c r="AP2152" s="172" t="str">
        <f t="shared" si="1149"/>
        <v/>
      </c>
      <c r="AQ2152" s="172" t="str">
        <f t="shared" si="1150"/>
        <v/>
      </c>
      <c r="AR2152" s="172" t="str">
        <f>Table1[[#This Row],[Sex ]]&amp;Table1[[#This Row],[Month]]</f>
        <v/>
      </c>
    </row>
    <row r="2153" spans="2:44" x14ac:dyDescent="0.3">
      <c r="B2153" s="14"/>
      <c r="C2153" s="14"/>
      <c r="D2153" s="14"/>
      <c r="E2153" s="14"/>
      <c r="F2153" s="14"/>
      <c r="G2153" s="14"/>
      <c r="H2153" s="14"/>
      <c r="I2153" s="14"/>
      <c r="J2153" s="14"/>
      <c r="K2153" s="14"/>
      <c r="L2153" s="14"/>
      <c r="M2153" s="24" t="str">
        <f t="shared" si="1122"/>
        <v/>
      </c>
      <c r="N2153" s="24" t="str">
        <f t="shared" si="1123"/>
        <v/>
      </c>
      <c r="O2153" s="24" t="str">
        <f t="shared" si="1124"/>
        <v xml:space="preserve"> </v>
      </c>
      <c r="P2153" s="24">
        <f t="shared" si="1125"/>
        <v>0</v>
      </c>
      <c r="Q2153" s="25">
        <f t="shared" si="1126"/>
        <v>0</v>
      </c>
      <c r="R2153" s="26">
        <f t="shared" si="1127"/>
        <v>0</v>
      </c>
      <c r="S2153" s="24" t="str">
        <f t="shared" si="1128"/>
        <v/>
      </c>
      <c r="T2153" s="24" t="str">
        <f t="shared" si="1129"/>
        <v/>
      </c>
      <c r="U2153" s="24" t="str">
        <f t="shared" si="1130"/>
        <v/>
      </c>
      <c r="V2153" s="24" t="str">
        <f t="shared" si="1131"/>
        <v/>
      </c>
      <c r="W2153" s="24" t="str">
        <f t="shared" si="1132"/>
        <v/>
      </c>
      <c r="X2153" s="24" t="str">
        <f t="shared" si="1133"/>
        <v/>
      </c>
      <c r="Y2153" s="24" t="str">
        <f t="shared" si="1134"/>
        <v/>
      </c>
      <c r="Z2153" s="24" t="str">
        <f t="shared" si="1135"/>
        <v/>
      </c>
      <c r="AA2153" s="24" t="b">
        <f t="shared" si="1136"/>
        <v>0</v>
      </c>
      <c r="AB2153" s="34" t="str">
        <f t="shared" si="1137"/>
        <v/>
      </c>
      <c r="AC2153" s="34">
        <f t="shared" si="1138"/>
        <v>0</v>
      </c>
      <c r="AD2153" s="34">
        <f t="shared" si="1139"/>
        <v>0</v>
      </c>
      <c r="AE2153" s="34" t="str">
        <f t="shared" si="1140"/>
        <v xml:space="preserve"> 0</v>
      </c>
      <c r="AF2153" s="34">
        <f t="shared" si="1141"/>
        <v>0</v>
      </c>
      <c r="AG2153" s="34">
        <f t="shared" si="1142"/>
        <v>0</v>
      </c>
      <c r="AH2153" s="34" t="str">
        <f t="shared" si="1143"/>
        <v/>
      </c>
      <c r="AI2153" s="172" t="str">
        <f>IF(AJ2153&lt;&gt;"",MAX(AI$3:AI2152)+1,"")</f>
        <v/>
      </c>
      <c r="AJ2153" s="172" t="str">
        <f t="shared" si="1144"/>
        <v/>
      </c>
      <c r="AK2153" s="172" t="str">
        <f t="shared" si="1145"/>
        <v/>
      </c>
      <c r="AL2153" s="172" t="str">
        <f t="shared" si="1146"/>
        <v/>
      </c>
      <c r="AM2153" s="172" t="str">
        <f>IF(AN2153&lt;&gt;"",MAX(AM$3:AM2152)+1,"")</f>
        <v/>
      </c>
      <c r="AN2153" s="172" t="str">
        <f t="shared" si="1147"/>
        <v/>
      </c>
      <c r="AO2153" s="172" t="str">
        <f t="shared" si="1148"/>
        <v/>
      </c>
      <c r="AP2153" s="172" t="str">
        <f t="shared" si="1149"/>
        <v/>
      </c>
      <c r="AQ2153" s="172" t="str">
        <f t="shared" si="1150"/>
        <v/>
      </c>
      <c r="AR2153" s="172" t="str">
        <f>Table1[[#This Row],[Sex ]]&amp;Table1[[#This Row],[Month]]</f>
        <v/>
      </c>
    </row>
    <row r="2154" spans="2:44" x14ac:dyDescent="0.3">
      <c r="B2154" s="14"/>
      <c r="C2154" s="14"/>
      <c r="D2154" s="14"/>
      <c r="E2154" s="14"/>
      <c r="F2154" s="14"/>
      <c r="G2154" s="14"/>
      <c r="H2154" s="14"/>
      <c r="I2154" s="14"/>
      <c r="J2154" s="14"/>
      <c r="K2154" s="14"/>
      <c r="L2154" s="14"/>
      <c r="M2154" s="24" t="str">
        <f t="shared" si="1122"/>
        <v/>
      </c>
      <c r="N2154" s="24" t="str">
        <f t="shared" si="1123"/>
        <v/>
      </c>
      <c r="O2154" s="24" t="str">
        <f t="shared" si="1124"/>
        <v xml:space="preserve"> </v>
      </c>
      <c r="P2154" s="24">
        <f t="shared" si="1125"/>
        <v>0</v>
      </c>
      <c r="Q2154" s="25">
        <f t="shared" si="1126"/>
        <v>0</v>
      </c>
      <c r="R2154" s="26">
        <f t="shared" si="1127"/>
        <v>0</v>
      </c>
      <c r="S2154" s="24" t="str">
        <f t="shared" si="1128"/>
        <v/>
      </c>
      <c r="T2154" s="24" t="str">
        <f t="shared" si="1129"/>
        <v/>
      </c>
      <c r="U2154" s="24" t="str">
        <f t="shared" si="1130"/>
        <v/>
      </c>
      <c r="V2154" s="24" t="str">
        <f t="shared" si="1131"/>
        <v/>
      </c>
      <c r="W2154" s="24" t="str">
        <f t="shared" si="1132"/>
        <v/>
      </c>
      <c r="X2154" s="24" t="str">
        <f t="shared" si="1133"/>
        <v/>
      </c>
      <c r="Y2154" s="24" t="str">
        <f t="shared" si="1134"/>
        <v/>
      </c>
      <c r="Z2154" s="24" t="str">
        <f t="shared" si="1135"/>
        <v/>
      </c>
      <c r="AA2154" s="24" t="b">
        <f t="shared" si="1136"/>
        <v>0</v>
      </c>
      <c r="AB2154" s="34" t="str">
        <f t="shared" si="1137"/>
        <v/>
      </c>
      <c r="AC2154" s="34">
        <f t="shared" si="1138"/>
        <v>0</v>
      </c>
      <c r="AD2154" s="34">
        <f t="shared" si="1139"/>
        <v>0</v>
      </c>
      <c r="AE2154" s="34" t="str">
        <f t="shared" si="1140"/>
        <v xml:space="preserve"> 0</v>
      </c>
      <c r="AF2154" s="34">
        <f t="shared" si="1141"/>
        <v>0</v>
      </c>
      <c r="AG2154" s="34">
        <f t="shared" si="1142"/>
        <v>0</v>
      </c>
      <c r="AH2154" s="34" t="str">
        <f t="shared" si="1143"/>
        <v/>
      </c>
      <c r="AI2154" s="172" t="str">
        <f>IF(AJ2154&lt;&gt;"",MAX(AI$3:AI2153)+1,"")</f>
        <v/>
      </c>
      <c r="AJ2154" s="172" t="str">
        <f t="shared" si="1144"/>
        <v/>
      </c>
      <c r="AK2154" s="172" t="str">
        <f t="shared" si="1145"/>
        <v/>
      </c>
      <c r="AL2154" s="172" t="str">
        <f t="shared" si="1146"/>
        <v/>
      </c>
      <c r="AM2154" s="172" t="str">
        <f>IF(AN2154&lt;&gt;"",MAX(AM$3:AM2153)+1,"")</f>
        <v/>
      </c>
      <c r="AN2154" s="172" t="str">
        <f t="shared" si="1147"/>
        <v/>
      </c>
      <c r="AO2154" s="172" t="str">
        <f t="shared" si="1148"/>
        <v/>
      </c>
      <c r="AP2154" s="172" t="str">
        <f t="shared" si="1149"/>
        <v/>
      </c>
      <c r="AQ2154" s="172" t="str">
        <f t="shared" si="1150"/>
        <v/>
      </c>
      <c r="AR2154" s="172" t="str">
        <f>Table1[[#This Row],[Sex ]]&amp;Table1[[#This Row],[Month]]</f>
        <v/>
      </c>
    </row>
    <row r="2155" spans="2:44" x14ac:dyDescent="0.3">
      <c r="B2155" s="14"/>
      <c r="C2155" s="14"/>
      <c r="D2155" s="14"/>
      <c r="E2155" s="14"/>
      <c r="F2155" s="14"/>
      <c r="G2155" s="14"/>
      <c r="H2155" s="14"/>
      <c r="I2155" s="14"/>
      <c r="J2155" s="14"/>
      <c r="K2155" s="14"/>
      <c r="L2155" s="14"/>
      <c r="M2155" s="24" t="str">
        <f t="shared" ref="M2155:M2218" si="1151">IF(I4155&lt;&gt;"",IF(SUM(I4155:I4155)&lt;99,IF(I4155=J4155,I4155,""),""),"")</f>
        <v/>
      </c>
      <c r="N2155" s="24" t="str">
        <f t="shared" ref="N2155:N2218" si="1152">IF(H4155&lt;&gt;"",IF(H4155&lt;4,1,IF(H4155&lt;7,2,IF(H4155&lt;10,3,4))),"")</f>
        <v/>
      </c>
      <c r="O2155" s="24" t="str">
        <f t="shared" ref="O2155:O2218" si="1153">IF(SUM(I4155:I4155)&lt;99,J4155&amp;" "&amp;I4155,99&amp;" "&amp;99)</f>
        <v xml:space="preserve"> </v>
      </c>
      <c r="P2155" s="24">
        <f t="shared" ref="P2155:P2218" si="1154">(J4155+I4155)/2</f>
        <v>0</v>
      </c>
      <c r="Q2155" s="25">
        <f t="shared" ref="Q2155:Q2218" si="1155">IF(SUM(I4155:J4155)&lt;99,(I4155-P2155)^2+(J4155-P2155)^2,0)</f>
        <v>0</v>
      </c>
      <c r="R2155" s="26">
        <f t="shared" ref="R2155:R2218" si="1156">IF(SUM(I4155:I4155)&lt;99,IF(J4155=0,IF(I4155=0,0,((Q2155)^0.5)/P2155),((Q2155)^0.5)/P2155),"")</f>
        <v>0</v>
      </c>
      <c r="S2155" s="24" t="str">
        <f t="shared" ref="S2155:S2218" si="1157">IF(SUM(I4155+J4155)&lt;98,IF(I4155&lt;&gt;"",H4155,""),"")</f>
        <v/>
      </c>
      <c r="T2155" s="24" t="str">
        <f t="shared" ref="T2155:T2218" si="1158">IF(SUM(I4155+J4155)&lt;98,IF(J4155&lt;&gt;"",H4155,""),"")</f>
        <v/>
      </c>
      <c r="U2155" s="24" t="str">
        <f t="shared" ref="U2155:U2218" si="1159">IF(SUM(I4155+J4155)&lt;99,IF(K4155&lt;&gt;"",H4155,""),"")</f>
        <v/>
      </c>
      <c r="V2155" s="24" t="str">
        <f t="shared" ref="V2155:V2218" si="1160">IF(J4155&lt;99,IF(M2155&lt;&gt;"",L4155,""),"")</f>
        <v/>
      </c>
      <c r="W2155" s="24" t="str">
        <f t="shared" ref="W2155:W2218" si="1161">IF(J4155&gt;98,99,IF(K4155&gt;98,99,IF(K4155+J4155=198,99,IF(K4155&lt;&gt;"",ABS(J4155-K4155),""))))</f>
        <v/>
      </c>
      <c r="X2155" s="24" t="str">
        <f t="shared" ref="X2155:X2218" si="1162">IF(I4155&lt;&gt;0,IF(I4155-J4155&lt;&gt;0,"",H4155),"")</f>
        <v/>
      </c>
      <c r="Y2155" s="24" t="str">
        <f t="shared" ref="Y2155:Y2218" si="1163">IF(J4155&lt;&gt;"",H4155,"")</f>
        <v/>
      </c>
      <c r="Z2155" s="24" t="str">
        <f t="shared" ref="Z2155:Z2218" si="1164">IF(SUM(I4155+J4155)&lt;98,IF(I4155&lt;&gt;"",G4155,""),"")</f>
        <v/>
      </c>
      <c r="AA2155" s="24" t="b">
        <f t="shared" ref="AA2155:AA2218" si="1165">IF(I4155&lt;&gt;"",IF(SUM(I4155:J4155)&gt;98,"",IF(I4155-J4155=0,G4155,"")))</f>
        <v>0</v>
      </c>
      <c r="AB2155" s="34" t="str">
        <f t="shared" ref="AB2155:AB2218" si="1166">IF(SUM(I4155:J4155)&gt;98,G4155,"")</f>
        <v/>
      </c>
      <c r="AC2155" s="34">
        <f t="shared" ref="AC2155:AC2218" si="1167">IF(SUM(I4155+J4155)&lt;99,L4155,"")</f>
        <v>0</v>
      </c>
      <c r="AD2155" s="34">
        <f t="shared" ref="AD2155:AD2218" si="1168">IF(AA2155&lt;&gt;"",AC2155,"")</f>
        <v>0</v>
      </c>
      <c r="AE2155" s="34" t="str">
        <f t="shared" ref="AE2155:AE2218" si="1169">H4155&amp;" "&amp;I4155-J4155</f>
        <v xml:space="preserve"> 0</v>
      </c>
      <c r="AF2155" s="34">
        <f t="shared" ref="AF2155:AF2218" si="1170">IF(SUM(I4155+J4155)&lt;99,J4155,"")</f>
        <v>0</v>
      </c>
      <c r="AG2155" s="34">
        <f t="shared" ref="AG2155:AG2218" si="1171">IF(AF2155&lt;&gt;"",I4155,"")</f>
        <v>0</v>
      </c>
      <c r="AH2155" s="34" t="str">
        <f t="shared" ref="AH2155:AH2218" si="1172">IF(I4155&lt;&gt;"",IF((I4155+J4155)&gt;98,"",I4155-J4155),"")</f>
        <v/>
      </c>
      <c r="AI2155" s="172" t="str">
        <f>IF(AJ2155&lt;&gt;"",MAX(AI$3:AI2154)+1,"")</f>
        <v/>
      </c>
      <c r="AJ2155" s="172" t="str">
        <f t="shared" ref="AJ2155:AJ2218" si="1173">IF(SUM(I4155:J4155)&lt;98,IF(G4155="F",G4155,""),"")</f>
        <v/>
      </c>
      <c r="AK2155" s="172" t="str">
        <f t="shared" ref="AK2155:AK2218" si="1174">IF(AJ2155&lt;&gt;"",F4155,"")</f>
        <v/>
      </c>
      <c r="AL2155" s="172" t="str">
        <f t="shared" ref="AL2155:AL2218" si="1175">IF(AK2155&lt;&gt;"",J4155,"")</f>
        <v/>
      </c>
      <c r="AM2155" s="172" t="str">
        <f>IF(AN2155&lt;&gt;"",MAX(AM$3:AM2154)+1,"")</f>
        <v/>
      </c>
      <c r="AN2155" s="172" t="str">
        <f t="shared" ref="AN2155:AN2218" si="1176">IF(SUM(I4155:J4155)&lt;98,IF(G4155="M",G4155,""),"")</f>
        <v/>
      </c>
      <c r="AO2155" s="172" t="str">
        <f t="shared" ref="AO2155:AO2218" si="1177">IF(AN2155&lt;&gt;"",F4155,"")</f>
        <v/>
      </c>
      <c r="AP2155" s="172" t="str">
        <f t="shared" ref="AP2155:AP2218" si="1178">IF(AO2155&lt;&gt;"",J4155,"")</f>
        <v/>
      </c>
      <c r="AQ2155" s="172" t="str">
        <f t="shared" ref="AQ2155:AQ2218" si="1179">IF(K4155&lt;&gt;"",J4155&amp;" "&amp;(J4155-K4155),"")</f>
        <v/>
      </c>
      <c r="AR2155" s="172" t="str">
        <f>Table1[[#This Row],[Sex ]]&amp;Table1[[#This Row],[Month]]</f>
        <v/>
      </c>
    </row>
    <row r="2156" spans="2:44" x14ac:dyDescent="0.3">
      <c r="B2156" s="14"/>
      <c r="C2156" s="14"/>
      <c r="D2156" s="14"/>
      <c r="E2156" s="14"/>
      <c r="F2156" s="14"/>
      <c r="G2156" s="14"/>
      <c r="H2156" s="14"/>
      <c r="I2156" s="14"/>
      <c r="J2156" s="14"/>
      <c r="K2156" s="14"/>
      <c r="L2156" s="14"/>
      <c r="M2156" s="24" t="str">
        <f t="shared" si="1151"/>
        <v/>
      </c>
      <c r="N2156" s="24" t="str">
        <f t="shared" si="1152"/>
        <v/>
      </c>
      <c r="O2156" s="24" t="str">
        <f t="shared" si="1153"/>
        <v xml:space="preserve"> </v>
      </c>
      <c r="P2156" s="24">
        <f t="shared" si="1154"/>
        <v>0</v>
      </c>
      <c r="Q2156" s="25">
        <f t="shared" si="1155"/>
        <v>0</v>
      </c>
      <c r="R2156" s="26">
        <f t="shared" si="1156"/>
        <v>0</v>
      </c>
      <c r="S2156" s="24" t="str">
        <f t="shared" si="1157"/>
        <v/>
      </c>
      <c r="T2156" s="24" t="str">
        <f t="shared" si="1158"/>
        <v/>
      </c>
      <c r="U2156" s="24" t="str">
        <f t="shared" si="1159"/>
        <v/>
      </c>
      <c r="V2156" s="24" t="str">
        <f t="shared" si="1160"/>
        <v/>
      </c>
      <c r="W2156" s="24" t="str">
        <f t="shared" si="1161"/>
        <v/>
      </c>
      <c r="X2156" s="24" t="str">
        <f t="shared" si="1162"/>
        <v/>
      </c>
      <c r="Y2156" s="24" t="str">
        <f t="shared" si="1163"/>
        <v/>
      </c>
      <c r="Z2156" s="24" t="str">
        <f t="shared" si="1164"/>
        <v/>
      </c>
      <c r="AA2156" s="24" t="b">
        <f t="shared" si="1165"/>
        <v>0</v>
      </c>
      <c r="AB2156" s="34" t="str">
        <f t="shared" si="1166"/>
        <v/>
      </c>
      <c r="AC2156" s="34">
        <f t="shared" si="1167"/>
        <v>0</v>
      </c>
      <c r="AD2156" s="34">
        <f t="shared" si="1168"/>
        <v>0</v>
      </c>
      <c r="AE2156" s="34" t="str">
        <f t="shared" si="1169"/>
        <v xml:space="preserve"> 0</v>
      </c>
      <c r="AF2156" s="34">
        <f t="shared" si="1170"/>
        <v>0</v>
      </c>
      <c r="AG2156" s="34">
        <f t="shared" si="1171"/>
        <v>0</v>
      </c>
      <c r="AH2156" s="34" t="str">
        <f t="shared" si="1172"/>
        <v/>
      </c>
      <c r="AI2156" s="172" t="str">
        <f>IF(AJ2156&lt;&gt;"",MAX(AI$3:AI2155)+1,"")</f>
        <v/>
      </c>
      <c r="AJ2156" s="172" t="str">
        <f t="shared" si="1173"/>
        <v/>
      </c>
      <c r="AK2156" s="172" t="str">
        <f t="shared" si="1174"/>
        <v/>
      </c>
      <c r="AL2156" s="172" t="str">
        <f t="shared" si="1175"/>
        <v/>
      </c>
      <c r="AM2156" s="172" t="str">
        <f>IF(AN2156&lt;&gt;"",MAX(AM$3:AM2155)+1,"")</f>
        <v/>
      </c>
      <c r="AN2156" s="172" t="str">
        <f t="shared" si="1176"/>
        <v/>
      </c>
      <c r="AO2156" s="172" t="str">
        <f t="shared" si="1177"/>
        <v/>
      </c>
      <c r="AP2156" s="172" t="str">
        <f t="shared" si="1178"/>
        <v/>
      </c>
      <c r="AQ2156" s="172" t="str">
        <f t="shared" si="1179"/>
        <v/>
      </c>
      <c r="AR2156" s="172" t="str">
        <f>Table1[[#This Row],[Sex ]]&amp;Table1[[#This Row],[Month]]</f>
        <v/>
      </c>
    </row>
    <row r="2157" spans="2:44" x14ac:dyDescent="0.3">
      <c r="B2157" s="14"/>
      <c r="C2157" s="14"/>
      <c r="D2157" s="14"/>
      <c r="E2157" s="14"/>
      <c r="F2157" s="14"/>
      <c r="G2157" s="14"/>
      <c r="H2157" s="14"/>
      <c r="I2157" s="14"/>
      <c r="J2157" s="14"/>
      <c r="K2157" s="14"/>
      <c r="L2157" s="14"/>
      <c r="M2157" s="24" t="str">
        <f t="shared" si="1151"/>
        <v/>
      </c>
      <c r="N2157" s="24" t="str">
        <f t="shared" si="1152"/>
        <v/>
      </c>
      <c r="O2157" s="24" t="str">
        <f t="shared" si="1153"/>
        <v xml:space="preserve"> </v>
      </c>
      <c r="P2157" s="24">
        <f t="shared" si="1154"/>
        <v>0</v>
      </c>
      <c r="Q2157" s="25">
        <f t="shared" si="1155"/>
        <v>0</v>
      </c>
      <c r="R2157" s="26">
        <f t="shared" si="1156"/>
        <v>0</v>
      </c>
      <c r="S2157" s="24" t="str">
        <f t="shared" si="1157"/>
        <v/>
      </c>
      <c r="T2157" s="24" t="str">
        <f t="shared" si="1158"/>
        <v/>
      </c>
      <c r="U2157" s="24" t="str">
        <f t="shared" si="1159"/>
        <v/>
      </c>
      <c r="V2157" s="24" t="str">
        <f t="shared" si="1160"/>
        <v/>
      </c>
      <c r="W2157" s="24" t="str">
        <f t="shared" si="1161"/>
        <v/>
      </c>
      <c r="X2157" s="24" t="str">
        <f t="shared" si="1162"/>
        <v/>
      </c>
      <c r="Y2157" s="24" t="str">
        <f t="shared" si="1163"/>
        <v/>
      </c>
      <c r="Z2157" s="24" t="str">
        <f t="shared" si="1164"/>
        <v/>
      </c>
      <c r="AA2157" s="24" t="b">
        <f t="shared" si="1165"/>
        <v>0</v>
      </c>
      <c r="AB2157" s="34" t="str">
        <f t="shared" si="1166"/>
        <v/>
      </c>
      <c r="AC2157" s="34">
        <f t="shared" si="1167"/>
        <v>0</v>
      </c>
      <c r="AD2157" s="34">
        <f t="shared" si="1168"/>
        <v>0</v>
      </c>
      <c r="AE2157" s="34" t="str">
        <f t="shared" si="1169"/>
        <v xml:space="preserve"> 0</v>
      </c>
      <c r="AF2157" s="34">
        <f t="shared" si="1170"/>
        <v>0</v>
      </c>
      <c r="AG2157" s="34">
        <f t="shared" si="1171"/>
        <v>0</v>
      </c>
      <c r="AH2157" s="34" t="str">
        <f t="shared" si="1172"/>
        <v/>
      </c>
      <c r="AI2157" s="172" t="str">
        <f>IF(AJ2157&lt;&gt;"",MAX(AI$3:AI2156)+1,"")</f>
        <v/>
      </c>
      <c r="AJ2157" s="172" t="str">
        <f t="shared" si="1173"/>
        <v/>
      </c>
      <c r="AK2157" s="172" t="str">
        <f t="shared" si="1174"/>
        <v/>
      </c>
      <c r="AL2157" s="172" t="str">
        <f t="shared" si="1175"/>
        <v/>
      </c>
      <c r="AM2157" s="172" t="str">
        <f>IF(AN2157&lt;&gt;"",MAX(AM$3:AM2156)+1,"")</f>
        <v/>
      </c>
      <c r="AN2157" s="172" t="str">
        <f t="shared" si="1176"/>
        <v/>
      </c>
      <c r="AO2157" s="172" t="str">
        <f t="shared" si="1177"/>
        <v/>
      </c>
      <c r="AP2157" s="172" t="str">
        <f t="shared" si="1178"/>
        <v/>
      </c>
      <c r="AQ2157" s="172" t="str">
        <f t="shared" si="1179"/>
        <v/>
      </c>
      <c r="AR2157" s="172" t="str">
        <f>Table1[[#This Row],[Sex ]]&amp;Table1[[#This Row],[Month]]</f>
        <v/>
      </c>
    </row>
    <row r="2158" spans="2:44" x14ac:dyDescent="0.3">
      <c r="B2158" s="14"/>
      <c r="C2158" s="14"/>
      <c r="D2158" s="14"/>
      <c r="E2158" s="14"/>
      <c r="F2158" s="14"/>
      <c r="G2158" s="14"/>
      <c r="H2158" s="14"/>
      <c r="I2158" s="14"/>
      <c r="J2158" s="14"/>
      <c r="K2158" s="14"/>
      <c r="L2158" s="14"/>
      <c r="M2158" s="24" t="str">
        <f t="shared" si="1151"/>
        <v/>
      </c>
      <c r="N2158" s="24" t="str">
        <f t="shared" si="1152"/>
        <v/>
      </c>
      <c r="O2158" s="24" t="str">
        <f t="shared" si="1153"/>
        <v xml:space="preserve"> </v>
      </c>
      <c r="P2158" s="24">
        <f t="shared" si="1154"/>
        <v>0</v>
      </c>
      <c r="Q2158" s="25">
        <f t="shared" si="1155"/>
        <v>0</v>
      </c>
      <c r="R2158" s="26">
        <f t="shared" si="1156"/>
        <v>0</v>
      </c>
      <c r="S2158" s="24" t="str">
        <f t="shared" si="1157"/>
        <v/>
      </c>
      <c r="T2158" s="24" t="str">
        <f t="shared" si="1158"/>
        <v/>
      </c>
      <c r="U2158" s="24" t="str">
        <f t="shared" si="1159"/>
        <v/>
      </c>
      <c r="V2158" s="24" t="str">
        <f t="shared" si="1160"/>
        <v/>
      </c>
      <c r="W2158" s="24" t="str">
        <f t="shared" si="1161"/>
        <v/>
      </c>
      <c r="X2158" s="24" t="str">
        <f t="shared" si="1162"/>
        <v/>
      </c>
      <c r="Y2158" s="24" t="str">
        <f t="shared" si="1163"/>
        <v/>
      </c>
      <c r="Z2158" s="24" t="str">
        <f t="shared" si="1164"/>
        <v/>
      </c>
      <c r="AA2158" s="24" t="b">
        <f t="shared" si="1165"/>
        <v>0</v>
      </c>
      <c r="AB2158" s="34" t="str">
        <f t="shared" si="1166"/>
        <v/>
      </c>
      <c r="AC2158" s="34">
        <f t="shared" si="1167"/>
        <v>0</v>
      </c>
      <c r="AD2158" s="34">
        <f t="shared" si="1168"/>
        <v>0</v>
      </c>
      <c r="AE2158" s="34" t="str">
        <f t="shared" si="1169"/>
        <v xml:space="preserve"> 0</v>
      </c>
      <c r="AF2158" s="34">
        <f t="shared" si="1170"/>
        <v>0</v>
      </c>
      <c r="AG2158" s="34">
        <f t="shared" si="1171"/>
        <v>0</v>
      </c>
      <c r="AH2158" s="34" t="str">
        <f t="shared" si="1172"/>
        <v/>
      </c>
      <c r="AI2158" s="172" t="str">
        <f>IF(AJ2158&lt;&gt;"",MAX(AI$3:AI2157)+1,"")</f>
        <v/>
      </c>
      <c r="AJ2158" s="172" t="str">
        <f t="shared" si="1173"/>
        <v/>
      </c>
      <c r="AK2158" s="172" t="str">
        <f t="shared" si="1174"/>
        <v/>
      </c>
      <c r="AL2158" s="172" t="str">
        <f t="shared" si="1175"/>
        <v/>
      </c>
      <c r="AM2158" s="172" t="str">
        <f>IF(AN2158&lt;&gt;"",MAX(AM$3:AM2157)+1,"")</f>
        <v/>
      </c>
      <c r="AN2158" s="172" t="str">
        <f t="shared" si="1176"/>
        <v/>
      </c>
      <c r="AO2158" s="172" t="str">
        <f t="shared" si="1177"/>
        <v/>
      </c>
      <c r="AP2158" s="172" t="str">
        <f t="shared" si="1178"/>
        <v/>
      </c>
      <c r="AQ2158" s="172" t="str">
        <f t="shared" si="1179"/>
        <v/>
      </c>
      <c r="AR2158" s="172" t="str">
        <f>Table1[[#This Row],[Sex ]]&amp;Table1[[#This Row],[Month]]</f>
        <v/>
      </c>
    </row>
    <row r="2159" spans="2:44" x14ac:dyDescent="0.3">
      <c r="B2159" s="14"/>
      <c r="C2159" s="14"/>
      <c r="D2159" s="14"/>
      <c r="E2159" s="14"/>
      <c r="F2159" s="14"/>
      <c r="G2159" s="14"/>
      <c r="H2159" s="14"/>
      <c r="I2159" s="14"/>
      <c r="J2159" s="14"/>
      <c r="K2159" s="14"/>
      <c r="L2159" s="14"/>
      <c r="M2159" s="24" t="str">
        <f t="shared" si="1151"/>
        <v/>
      </c>
      <c r="N2159" s="24" t="str">
        <f t="shared" si="1152"/>
        <v/>
      </c>
      <c r="O2159" s="24" t="str">
        <f t="shared" si="1153"/>
        <v xml:space="preserve"> </v>
      </c>
      <c r="P2159" s="24">
        <f t="shared" si="1154"/>
        <v>0</v>
      </c>
      <c r="Q2159" s="25">
        <f t="shared" si="1155"/>
        <v>0</v>
      </c>
      <c r="R2159" s="26">
        <f t="shared" si="1156"/>
        <v>0</v>
      </c>
      <c r="S2159" s="24" t="str">
        <f t="shared" si="1157"/>
        <v/>
      </c>
      <c r="T2159" s="24" t="str">
        <f t="shared" si="1158"/>
        <v/>
      </c>
      <c r="U2159" s="24" t="str">
        <f t="shared" si="1159"/>
        <v/>
      </c>
      <c r="V2159" s="24" t="str">
        <f t="shared" si="1160"/>
        <v/>
      </c>
      <c r="W2159" s="24" t="str">
        <f t="shared" si="1161"/>
        <v/>
      </c>
      <c r="X2159" s="24" t="str">
        <f t="shared" si="1162"/>
        <v/>
      </c>
      <c r="Y2159" s="24" t="str">
        <f t="shared" si="1163"/>
        <v/>
      </c>
      <c r="Z2159" s="24" t="str">
        <f t="shared" si="1164"/>
        <v/>
      </c>
      <c r="AA2159" s="24" t="b">
        <f t="shared" si="1165"/>
        <v>0</v>
      </c>
      <c r="AB2159" s="34" t="str">
        <f t="shared" si="1166"/>
        <v/>
      </c>
      <c r="AC2159" s="34">
        <f t="shared" si="1167"/>
        <v>0</v>
      </c>
      <c r="AD2159" s="34">
        <f t="shared" si="1168"/>
        <v>0</v>
      </c>
      <c r="AE2159" s="34" t="str">
        <f t="shared" si="1169"/>
        <v xml:space="preserve"> 0</v>
      </c>
      <c r="AF2159" s="34">
        <f t="shared" si="1170"/>
        <v>0</v>
      </c>
      <c r="AG2159" s="34">
        <f t="shared" si="1171"/>
        <v>0</v>
      </c>
      <c r="AH2159" s="34" t="str">
        <f t="shared" si="1172"/>
        <v/>
      </c>
      <c r="AI2159" s="172" t="str">
        <f>IF(AJ2159&lt;&gt;"",MAX(AI$3:AI2158)+1,"")</f>
        <v/>
      </c>
      <c r="AJ2159" s="172" t="str">
        <f t="shared" si="1173"/>
        <v/>
      </c>
      <c r="AK2159" s="172" t="str">
        <f t="shared" si="1174"/>
        <v/>
      </c>
      <c r="AL2159" s="172" t="str">
        <f t="shared" si="1175"/>
        <v/>
      </c>
      <c r="AM2159" s="172" t="str">
        <f>IF(AN2159&lt;&gt;"",MAX(AM$3:AM2158)+1,"")</f>
        <v/>
      </c>
      <c r="AN2159" s="172" t="str">
        <f t="shared" si="1176"/>
        <v/>
      </c>
      <c r="AO2159" s="172" t="str">
        <f t="shared" si="1177"/>
        <v/>
      </c>
      <c r="AP2159" s="172" t="str">
        <f t="shared" si="1178"/>
        <v/>
      </c>
      <c r="AQ2159" s="172" t="str">
        <f t="shared" si="1179"/>
        <v/>
      </c>
      <c r="AR2159" s="172" t="str">
        <f>Table1[[#This Row],[Sex ]]&amp;Table1[[#This Row],[Month]]</f>
        <v/>
      </c>
    </row>
    <row r="2160" spans="2:44" x14ac:dyDescent="0.3">
      <c r="B2160" s="14"/>
      <c r="C2160" s="14"/>
      <c r="D2160" s="14"/>
      <c r="E2160" s="14"/>
      <c r="F2160" s="14"/>
      <c r="G2160" s="14"/>
      <c r="H2160" s="14"/>
      <c r="I2160" s="14"/>
      <c r="J2160" s="14"/>
      <c r="K2160" s="14"/>
      <c r="L2160" s="14"/>
      <c r="M2160" s="24" t="str">
        <f t="shared" si="1151"/>
        <v/>
      </c>
      <c r="N2160" s="24" t="str">
        <f t="shared" si="1152"/>
        <v/>
      </c>
      <c r="O2160" s="24" t="str">
        <f t="shared" si="1153"/>
        <v xml:space="preserve"> </v>
      </c>
      <c r="P2160" s="24">
        <f t="shared" si="1154"/>
        <v>0</v>
      </c>
      <c r="Q2160" s="25">
        <f t="shared" si="1155"/>
        <v>0</v>
      </c>
      <c r="R2160" s="26">
        <f t="shared" si="1156"/>
        <v>0</v>
      </c>
      <c r="S2160" s="24" t="str">
        <f t="shared" si="1157"/>
        <v/>
      </c>
      <c r="T2160" s="24" t="str">
        <f t="shared" si="1158"/>
        <v/>
      </c>
      <c r="U2160" s="24" t="str">
        <f t="shared" si="1159"/>
        <v/>
      </c>
      <c r="V2160" s="24" t="str">
        <f t="shared" si="1160"/>
        <v/>
      </c>
      <c r="W2160" s="24" t="str">
        <f t="shared" si="1161"/>
        <v/>
      </c>
      <c r="X2160" s="24" t="str">
        <f t="shared" si="1162"/>
        <v/>
      </c>
      <c r="Y2160" s="24" t="str">
        <f t="shared" si="1163"/>
        <v/>
      </c>
      <c r="Z2160" s="24" t="str">
        <f t="shared" si="1164"/>
        <v/>
      </c>
      <c r="AA2160" s="24" t="b">
        <f t="shared" si="1165"/>
        <v>0</v>
      </c>
      <c r="AB2160" s="34" t="str">
        <f t="shared" si="1166"/>
        <v/>
      </c>
      <c r="AC2160" s="34">
        <f t="shared" si="1167"/>
        <v>0</v>
      </c>
      <c r="AD2160" s="34">
        <f t="shared" si="1168"/>
        <v>0</v>
      </c>
      <c r="AE2160" s="34" t="str">
        <f t="shared" si="1169"/>
        <v xml:space="preserve"> 0</v>
      </c>
      <c r="AF2160" s="34">
        <f t="shared" si="1170"/>
        <v>0</v>
      </c>
      <c r="AG2160" s="34">
        <f t="shared" si="1171"/>
        <v>0</v>
      </c>
      <c r="AH2160" s="34" t="str">
        <f t="shared" si="1172"/>
        <v/>
      </c>
      <c r="AI2160" s="172" t="str">
        <f>IF(AJ2160&lt;&gt;"",MAX(AI$3:AI2159)+1,"")</f>
        <v/>
      </c>
      <c r="AJ2160" s="172" t="str">
        <f t="shared" si="1173"/>
        <v/>
      </c>
      <c r="AK2160" s="172" t="str">
        <f t="shared" si="1174"/>
        <v/>
      </c>
      <c r="AL2160" s="172" t="str">
        <f t="shared" si="1175"/>
        <v/>
      </c>
      <c r="AM2160" s="172" t="str">
        <f>IF(AN2160&lt;&gt;"",MAX(AM$3:AM2159)+1,"")</f>
        <v/>
      </c>
      <c r="AN2160" s="172" t="str">
        <f t="shared" si="1176"/>
        <v/>
      </c>
      <c r="AO2160" s="172" t="str">
        <f t="shared" si="1177"/>
        <v/>
      </c>
      <c r="AP2160" s="172" t="str">
        <f t="shared" si="1178"/>
        <v/>
      </c>
      <c r="AQ2160" s="172" t="str">
        <f t="shared" si="1179"/>
        <v/>
      </c>
      <c r="AR2160" s="172" t="str">
        <f>Table1[[#This Row],[Sex ]]&amp;Table1[[#This Row],[Month]]</f>
        <v/>
      </c>
    </row>
    <row r="2161" spans="2:44" x14ac:dyDescent="0.3">
      <c r="B2161" s="14"/>
      <c r="C2161" s="14"/>
      <c r="D2161" s="14"/>
      <c r="E2161" s="14"/>
      <c r="F2161" s="14"/>
      <c r="G2161" s="14"/>
      <c r="H2161" s="14"/>
      <c r="I2161" s="14"/>
      <c r="J2161" s="14"/>
      <c r="K2161" s="14"/>
      <c r="L2161" s="14"/>
      <c r="M2161" s="24" t="str">
        <f t="shared" si="1151"/>
        <v/>
      </c>
      <c r="N2161" s="24" t="str">
        <f t="shared" si="1152"/>
        <v/>
      </c>
      <c r="O2161" s="24" t="str">
        <f t="shared" si="1153"/>
        <v xml:space="preserve"> </v>
      </c>
      <c r="P2161" s="24">
        <f t="shared" si="1154"/>
        <v>0</v>
      </c>
      <c r="Q2161" s="25">
        <f t="shared" si="1155"/>
        <v>0</v>
      </c>
      <c r="R2161" s="26">
        <f t="shared" si="1156"/>
        <v>0</v>
      </c>
      <c r="S2161" s="24" t="str">
        <f t="shared" si="1157"/>
        <v/>
      </c>
      <c r="T2161" s="24" t="str">
        <f t="shared" si="1158"/>
        <v/>
      </c>
      <c r="U2161" s="24" t="str">
        <f t="shared" si="1159"/>
        <v/>
      </c>
      <c r="V2161" s="24" t="str">
        <f t="shared" si="1160"/>
        <v/>
      </c>
      <c r="W2161" s="24" t="str">
        <f t="shared" si="1161"/>
        <v/>
      </c>
      <c r="X2161" s="24" t="str">
        <f t="shared" si="1162"/>
        <v/>
      </c>
      <c r="Y2161" s="24" t="str">
        <f t="shared" si="1163"/>
        <v/>
      </c>
      <c r="Z2161" s="24" t="str">
        <f t="shared" si="1164"/>
        <v/>
      </c>
      <c r="AA2161" s="24" t="b">
        <f t="shared" si="1165"/>
        <v>0</v>
      </c>
      <c r="AB2161" s="34" t="str">
        <f t="shared" si="1166"/>
        <v/>
      </c>
      <c r="AC2161" s="34">
        <f t="shared" si="1167"/>
        <v>0</v>
      </c>
      <c r="AD2161" s="34">
        <f t="shared" si="1168"/>
        <v>0</v>
      </c>
      <c r="AE2161" s="34" t="str">
        <f t="shared" si="1169"/>
        <v xml:space="preserve"> 0</v>
      </c>
      <c r="AF2161" s="34">
        <f t="shared" si="1170"/>
        <v>0</v>
      </c>
      <c r="AG2161" s="34">
        <f t="shared" si="1171"/>
        <v>0</v>
      </c>
      <c r="AH2161" s="34" t="str">
        <f t="shared" si="1172"/>
        <v/>
      </c>
      <c r="AI2161" s="172" t="str">
        <f>IF(AJ2161&lt;&gt;"",MAX(AI$3:AI2160)+1,"")</f>
        <v/>
      </c>
      <c r="AJ2161" s="172" t="str">
        <f t="shared" si="1173"/>
        <v/>
      </c>
      <c r="AK2161" s="172" t="str">
        <f t="shared" si="1174"/>
        <v/>
      </c>
      <c r="AL2161" s="172" t="str">
        <f t="shared" si="1175"/>
        <v/>
      </c>
      <c r="AM2161" s="172" t="str">
        <f>IF(AN2161&lt;&gt;"",MAX(AM$3:AM2160)+1,"")</f>
        <v/>
      </c>
      <c r="AN2161" s="172" t="str">
        <f t="shared" si="1176"/>
        <v/>
      </c>
      <c r="AO2161" s="172" t="str">
        <f t="shared" si="1177"/>
        <v/>
      </c>
      <c r="AP2161" s="172" t="str">
        <f t="shared" si="1178"/>
        <v/>
      </c>
      <c r="AQ2161" s="172" t="str">
        <f t="shared" si="1179"/>
        <v/>
      </c>
      <c r="AR2161" s="172" t="str">
        <f>Table1[[#This Row],[Sex ]]&amp;Table1[[#This Row],[Month]]</f>
        <v/>
      </c>
    </row>
    <row r="2162" spans="2:44" x14ac:dyDescent="0.3">
      <c r="B2162" s="14"/>
      <c r="C2162" s="14"/>
      <c r="D2162" s="14"/>
      <c r="E2162" s="14"/>
      <c r="F2162" s="14"/>
      <c r="G2162" s="14"/>
      <c r="H2162" s="14"/>
      <c r="I2162" s="14"/>
      <c r="J2162" s="14"/>
      <c r="K2162" s="14"/>
      <c r="L2162" s="14"/>
      <c r="M2162" s="24" t="str">
        <f t="shared" si="1151"/>
        <v/>
      </c>
      <c r="N2162" s="24" t="str">
        <f t="shared" si="1152"/>
        <v/>
      </c>
      <c r="O2162" s="24" t="str">
        <f t="shared" si="1153"/>
        <v xml:space="preserve"> </v>
      </c>
      <c r="P2162" s="24">
        <f t="shared" si="1154"/>
        <v>0</v>
      </c>
      <c r="Q2162" s="25">
        <f t="shared" si="1155"/>
        <v>0</v>
      </c>
      <c r="R2162" s="26">
        <f t="shared" si="1156"/>
        <v>0</v>
      </c>
      <c r="S2162" s="24" t="str">
        <f t="shared" si="1157"/>
        <v/>
      </c>
      <c r="T2162" s="24" t="str">
        <f t="shared" si="1158"/>
        <v/>
      </c>
      <c r="U2162" s="24" t="str">
        <f t="shared" si="1159"/>
        <v/>
      </c>
      <c r="V2162" s="24" t="str">
        <f t="shared" si="1160"/>
        <v/>
      </c>
      <c r="W2162" s="24" t="str">
        <f t="shared" si="1161"/>
        <v/>
      </c>
      <c r="X2162" s="24" t="str">
        <f t="shared" si="1162"/>
        <v/>
      </c>
      <c r="Y2162" s="24" t="str">
        <f t="shared" si="1163"/>
        <v/>
      </c>
      <c r="Z2162" s="24" t="str">
        <f t="shared" si="1164"/>
        <v/>
      </c>
      <c r="AA2162" s="24" t="b">
        <f t="shared" si="1165"/>
        <v>0</v>
      </c>
      <c r="AB2162" s="34" t="str">
        <f t="shared" si="1166"/>
        <v/>
      </c>
      <c r="AC2162" s="34">
        <f t="shared" si="1167"/>
        <v>0</v>
      </c>
      <c r="AD2162" s="34">
        <f t="shared" si="1168"/>
        <v>0</v>
      </c>
      <c r="AE2162" s="34" t="str">
        <f t="shared" si="1169"/>
        <v xml:space="preserve"> 0</v>
      </c>
      <c r="AF2162" s="34">
        <f t="shared" si="1170"/>
        <v>0</v>
      </c>
      <c r="AG2162" s="34">
        <f t="shared" si="1171"/>
        <v>0</v>
      </c>
      <c r="AH2162" s="34" t="str">
        <f t="shared" si="1172"/>
        <v/>
      </c>
      <c r="AI2162" s="172" t="str">
        <f>IF(AJ2162&lt;&gt;"",MAX(AI$3:AI2161)+1,"")</f>
        <v/>
      </c>
      <c r="AJ2162" s="172" t="str">
        <f t="shared" si="1173"/>
        <v/>
      </c>
      <c r="AK2162" s="172" t="str">
        <f t="shared" si="1174"/>
        <v/>
      </c>
      <c r="AL2162" s="172" t="str">
        <f t="shared" si="1175"/>
        <v/>
      </c>
      <c r="AM2162" s="172" t="str">
        <f>IF(AN2162&lt;&gt;"",MAX(AM$3:AM2161)+1,"")</f>
        <v/>
      </c>
      <c r="AN2162" s="172" t="str">
        <f t="shared" si="1176"/>
        <v/>
      </c>
      <c r="AO2162" s="172" t="str">
        <f t="shared" si="1177"/>
        <v/>
      </c>
      <c r="AP2162" s="172" t="str">
        <f t="shared" si="1178"/>
        <v/>
      </c>
      <c r="AQ2162" s="172" t="str">
        <f t="shared" si="1179"/>
        <v/>
      </c>
      <c r="AR2162" s="172" t="str">
        <f>Table1[[#This Row],[Sex ]]&amp;Table1[[#This Row],[Month]]</f>
        <v/>
      </c>
    </row>
    <row r="2163" spans="2:44" x14ac:dyDescent="0.3">
      <c r="B2163" s="14"/>
      <c r="C2163" s="14"/>
      <c r="D2163" s="14"/>
      <c r="E2163" s="14"/>
      <c r="F2163" s="14"/>
      <c r="G2163" s="14"/>
      <c r="H2163" s="14"/>
      <c r="I2163" s="14"/>
      <c r="J2163" s="14"/>
      <c r="K2163" s="14"/>
      <c r="L2163" s="14"/>
      <c r="M2163" s="24" t="str">
        <f t="shared" si="1151"/>
        <v/>
      </c>
      <c r="N2163" s="24" t="str">
        <f t="shared" si="1152"/>
        <v/>
      </c>
      <c r="O2163" s="24" t="str">
        <f t="shared" si="1153"/>
        <v xml:space="preserve"> </v>
      </c>
      <c r="P2163" s="24">
        <f t="shared" si="1154"/>
        <v>0</v>
      </c>
      <c r="Q2163" s="25">
        <f t="shared" si="1155"/>
        <v>0</v>
      </c>
      <c r="R2163" s="26">
        <f t="shared" si="1156"/>
        <v>0</v>
      </c>
      <c r="S2163" s="24" t="str">
        <f t="shared" si="1157"/>
        <v/>
      </c>
      <c r="T2163" s="24" t="str">
        <f t="shared" si="1158"/>
        <v/>
      </c>
      <c r="U2163" s="24" t="str">
        <f t="shared" si="1159"/>
        <v/>
      </c>
      <c r="V2163" s="24" t="str">
        <f t="shared" si="1160"/>
        <v/>
      </c>
      <c r="W2163" s="24" t="str">
        <f t="shared" si="1161"/>
        <v/>
      </c>
      <c r="X2163" s="24" t="str">
        <f t="shared" si="1162"/>
        <v/>
      </c>
      <c r="Y2163" s="24" t="str">
        <f t="shared" si="1163"/>
        <v/>
      </c>
      <c r="Z2163" s="24" t="str">
        <f t="shared" si="1164"/>
        <v/>
      </c>
      <c r="AA2163" s="24" t="b">
        <f t="shared" si="1165"/>
        <v>0</v>
      </c>
      <c r="AB2163" s="34" t="str">
        <f t="shared" si="1166"/>
        <v/>
      </c>
      <c r="AC2163" s="34">
        <f t="shared" si="1167"/>
        <v>0</v>
      </c>
      <c r="AD2163" s="34">
        <f t="shared" si="1168"/>
        <v>0</v>
      </c>
      <c r="AE2163" s="34" t="str">
        <f t="shared" si="1169"/>
        <v xml:space="preserve"> 0</v>
      </c>
      <c r="AF2163" s="34">
        <f t="shared" si="1170"/>
        <v>0</v>
      </c>
      <c r="AG2163" s="34">
        <f t="shared" si="1171"/>
        <v>0</v>
      </c>
      <c r="AH2163" s="34" t="str">
        <f t="shared" si="1172"/>
        <v/>
      </c>
      <c r="AI2163" s="172" t="str">
        <f>IF(AJ2163&lt;&gt;"",MAX(AI$3:AI2162)+1,"")</f>
        <v/>
      </c>
      <c r="AJ2163" s="172" t="str">
        <f t="shared" si="1173"/>
        <v/>
      </c>
      <c r="AK2163" s="172" t="str">
        <f t="shared" si="1174"/>
        <v/>
      </c>
      <c r="AL2163" s="172" t="str">
        <f t="shared" si="1175"/>
        <v/>
      </c>
      <c r="AM2163" s="172" t="str">
        <f>IF(AN2163&lt;&gt;"",MAX(AM$3:AM2162)+1,"")</f>
        <v/>
      </c>
      <c r="AN2163" s="172" t="str">
        <f t="shared" si="1176"/>
        <v/>
      </c>
      <c r="AO2163" s="172" t="str">
        <f t="shared" si="1177"/>
        <v/>
      </c>
      <c r="AP2163" s="172" t="str">
        <f t="shared" si="1178"/>
        <v/>
      </c>
      <c r="AQ2163" s="172" t="str">
        <f t="shared" si="1179"/>
        <v/>
      </c>
      <c r="AR2163" s="172" t="str">
        <f>Table1[[#This Row],[Sex ]]&amp;Table1[[#This Row],[Month]]</f>
        <v/>
      </c>
    </row>
    <row r="2164" spans="2:44" x14ac:dyDescent="0.3">
      <c r="B2164" s="14"/>
      <c r="C2164" s="14"/>
      <c r="D2164" s="14"/>
      <c r="E2164" s="14"/>
      <c r="F2164" s="14"/>
      <c r="G2164" s="14"/>
      <c r="H2164" s="14"/>
      <c r="I2164" s="14"/>
      <c r="J2164" s="14"/>
      <c r="K2164" s="14"/>
      <c r="L2164" s="14"/>
      <c r="M2164" s="24" t="str">
        <f t="shared" si="1151"/>
        <v/>
      </c>
      <c r="N2164" s="24" t="str">
        <f t="shared" si="1152"/>
        <v/>
      </c>
      <c r="O2164" s="24" t="str">
        <f t="shared" si="1153"/>
        <v xml:space="preserve"> </v>
      </c>
      <c r="P2164" s="24">
        <f t="shared" si="1154"/>
        <v>0</v>
      </c>
      <c r="Q2164" s="25">
        <f t="shared" si="1155"/>
        <v>0</v>
      </c>
      <c r="R2164" s="26">
        <f t="shared" si="1156"/>
        <v>0</v>
      </c>
      <c r="S2164" s="24" t="str">
        <f t="shared" si="1157"/>
        <v/>
      </c>
      <c r="T2164" s="24" t="str">
        <f t="shared" si="1158"/>
        <v/>
      </c>
      <c r="U2164" s="24" t="str">
        <f t="shared" si="1159"/>
        <v/>
      </c>
      <c r="V2164" s="24" t="str">
        <f t="shared" si="1160"/>
        <v/>
      </c>
      <c r="W2164" s="24" t="str">
        <f t="shared" si="1161"/>
        <v/>
      </c>
      <c r="X2164" s="24" t="str">
        <f t="shared" si="1162"/>
        <v/>
      </c>
      <c r="Y2164" s="24" t="str">
        <f t="shared" si="1163"/>
        <v/>
      </c>
      <c r="Z2164" s="24" t="str">
        <f t="shared" si="1164"/>
        <v/>
      </c>
      <c r="AA2164" s="24" t="b">
        <f t="shared" si="1165"/>
        <v>0</v>
      </c>
      <c r="AB2164" s="34" t="str">
        <f t="shared" si="1166"/>
        <v/>
      </c>
      <c r="AC2164" s="34">
        <f t="shared" si="1167"/>
        <v>0</v>
      </c>
      <c r="AD2164" s="34">
        <f t="shared" si="1168"/>
        <v>0</v>
      </c>
      <c r="AE2164" s="34" t="str">
        <f t="shared" si="1169"/>
        <v xml:space="preserve"> 0</v>
      </c>
      <c r="AF2164" s="34">
        <f t="shared" si="1170"/>
        <v>0</v>
      </c>
      <c r="AG2164" s="34">
        <f t="shared" si="1171"/>
        <v>0</v>
      </c>
      <c r="AH2164" s="34" t="str">
        <f t="shared" si="1172"/>
        <v/>
      </c>
      <c r="AI2164" s="172" t="str">
        <f>IF(AJ2164&lt;&gt;"",MAX(AI$3:AI2163)+1,"")</f>
        <v/>
      </c>
      <c r="AJ2164" s="172" t="str">
        <f t="shared" si="1173"/>
        <v/>
      </c>
      <c r="AK2164" s="172" t="str">
        <f t="shared" si="1174"/>
        <v/>
      </c>
      <c r="AL2164" s="172" t="str">
        <f t="shared" si="1175"/>
        <v/>
      </c>
      <c r="AM2164" s="172" t="str">
        <f>IF(AN2164&lt;&gt;"",MAX(AM$3:AM2163)+1,"")</f>
        <v/>
      </c>
      <c r="AN2164" s="172" t="str">
        <f t="shared" si="1176"/>
        <v/>
      </c>
      <c r="AO2164" s="172" t="str">
        <f t="shared" si="1177"/>
        <v/>
      </c>
      <c r="AP2164" s="172" t="str">
        <f t="shared" si="1178"/>
        <v/>
      </c>
      <c r="AQ2164" s="172" t="str">
        <f t="shared" si="1179"/>
        <v/>
      </c>
      <c r="AR2164" s="172" t="str">
        <f>Table1[[#This Row],[Sex ]]&amp;Table1[[#This Row],[Month]]</f>
        <v/>
      </c>
    </row>
    <row r="2165" spans="2:44" x14ac:dyDescent="0.3">
      <c r="B2165" s="14"/>
      <c r="C2165" s="14"/>
      <c r="D2165" s="14"/>
      <c r="E2165" s="14"/>
      <c r="F2165" s="14"/>
      <c r="G2165" s="14"/>
      <c r="H2165" s="14"/>
      <c r="I2165" s="14"/>
      <c r="J2165" s="14"/>
      <c r="K2165" s="14"/>
      <c r="L2165" s="14"/>
      <c r="M2165" s="24" t="str">
        <f t="shared" si="1151"/>
        <v/>
      </c>
      <c r="N2165" s="24" t="str">
        <f t="shared" si="1152"/>
        <v/>
      </c>
      <c r="O2165" s="24" t="str">
        <f t="shared" si="1153"/>
        <v xml:space="preserve"> </v>
      </c>
      <c r="P2165" s="24">
        <f t="shared" si="1154"/>
        <v>0</v>
      </c>
      <c r="Q2165" s="25">
        <f t="shared" si="1155"/>
        <v>0</v>
      </c>
      <c r="R2165" s="26">
        <f t="shared" si="1156"/>
        <v>0</v>
      </c>
      <c r="S2165" s="24" t="str">
        <f t="shared" si="1157"/>
        <v/>
      </c>
      <c r="T2165" s="24" t="str">
        <f t="shared" si="1158"/>
        <v/>
      </c>
      <c r="U2165" s="24" t="str">
        <f t="shared" si="1159"/>
        <v/>
      </c>
      <c r="V2165" s="24" t="str">
        <f t="shared" si="1160"/>
        <v/>
      </c>
      <c r="W2165" s="24" t="str">
        <f t="shared" si="1161"/>
        <v/>
      </c>
      <c r="X2165" s="24" t="str">
        <f t="shared" si="1162"/>
        <v/>
      </c>
      <c r="Y2165" s="24" t="str">
        <f t="shared" si="1163"/>
        <v/>
      </c>
      <c r="Z2165" s="24" t="str">
        <f t="shared" si="1164"/>
        <v/>
      </c>
      <c r="AA2165" s="24" t="b">
        <f t="shared" si="1165"/>
        <v>0</v>
      </c>
      <c r="AB2165" s="34" t="str">
        <f t="shared" si="1166"/>
        <v/>
      </c>
      <c r="AC2165" s="34">
        <f t="shared" si="1167"/>
        <v>0</v>
      </c>
      <c r="AD2165" s="34">
        <f t="shared" si="1168"/>
        <v>0</v>
      </c>
      <c r="AE2165" s="34" t="str">
        <f t="shared" si="1169"/>
        <v xml:space="preserve"> 0</v>
      </c>
      <c r="AF2165" s="34">
        <f t="shared" si="1170"/>
        <v>0</v>
      </c>
      <c r="AG2165" s="34">
        <f t="shared" si="1171"/>
        <v>0</v>
      </c>
      <c r="AH2165" s="34" t="str">
        <f t="shared" si="1172"/>
        <v/>
      </c>
      <c r="AI2165" s="172" t="str">
        <f>IF(AJ2165&lt;&gt;"",MAX(AI$3:AI2164)+1,"")</f>
        <v/>
      </c>
      <c r="AJ2165" s="172" t="str">
        <f t="shared" si="1173"/>
        <v/>
      </c>
      <c r="AK2165" s="172" t="str">
        <f t="shared" si="1174"/>
        <v/>
      </c>
      <c r="AL2165" s="172" t="str">
        <f t="shared" si="1175"/>
        <v/>
      </c>
      <c r="AM2165" s="172" t="str">
        <f>IF(AN2165&lt;&gt;"",MAX(AM$3:AM2164)+1,"")</f>
        <v/>
      </c>
      <c r="AN2165" s="172" t="str">
        <f t="shared" si="1176"/>
        <v/>
      </c>
      <c r="AO2165" s="172" t="str">
        <f t="shared" si="1177"/>
        <v/>
      </c>
      <c r="AP2165" s="172" t="str">
        <f t="shared" si="1178"/>
        <v/>
      </c>
      <c r="AQ2165" s="172" t="str">
        <f t="shared" si="1179"/>
        <v/>
      </c>
      <c r="AR2165" s="172" t="str">
        <f>Table1[[#This Row],[Sex ]]&amp;Table1[[#This Row],[Month]]</f>
        <v/>
      </c>
    </row>
    <row r="2166" spans="2:44" x14ac:dyDescent="0.3">
      <c r="B2166" s="14"/>
      <c r="C2166" s="14"/>
      <c r="D2166" s="14"/>
      <c r="E2166" s="14"/>
      <c r="F2166" s="14"/>
      <c r="G2166" s="14"/>
      <c r="H2166" s="14"/>
      <c r="I2166" s="14"/>
      <c r="J2166" s="14"/>
      <c r="K2166" s="14"/>
      <c r="L2166" s="14"/>
      <c r="M2166" s="24" t="str">
        <f t="shared" si="1151"/>
        <v/>
      </c>
      <c r="N2166" s="24" t="str">
        <f t="shared" si="1152"/>
        <v/>
      </c>
      <c r="O2166" s="24" t="str">
        <f t="shared" si="1153"/>
        <v xml:space="preserve"> </v>
      </c>
      <c r="P2166" s="24">
        <f t="shared" si="1154"/>
        <v>0</v>
      </c>
      <c r="Q2166" s="25">
        <f t="shared" si="1155"/>
        <v>0</v>
      </c>
      <c r="R2166" s="26">
        <f t="shared" si="1156"/>
        <v>0</v>
      </c>
      <c r="S2166" s="24" t="str">
        <f t="shared" si="1157"/>
        <v/>
      </c>
      <c r="T2166" s="24" t="str">
        <f t="shared" si="1158"/>
        <v/>
      </c>
      <c r="U2166" s="24" t="str">
        <f t="shared" si="1159"/>
        <v/>
      </c>
      <c r="V2166" s="24" t="str">
        <f t="shared" si="1160"/>
        <v/>
      </c>
      <c r="W2166" s="24" t="str">
        <f t="shared" si="1161"/>
        <v/>
      </c>
      <c r="X2166" s="24" t="str">
        <f t="shared" si="1162"/>
        <v/>
      </c>
      <c r="Y2166" s="24" t="str">
        <f t="shared" si="1163"/>
        <v/>
      </c>
      <c r="Z2166" s="24" t="str">
        <f t="shared" si="1164"/>
        <v/>
      </c>
      <c r="AA2166" s="24" t="b">
        <f t="shared" si="1165"/>
        <v>0</v>
      </c>
      <c r="AB2166" s="34" t="str">
        <f t="shared" si="1166"/>
        <v/>
      </c>
      <c r="AC2166" s="34">
        <f t="shared" si="1167"/>
        <v>0</v>
      </c>
      <c r="AD2166" s="34">
        <f t="shared" si="1168"/>
        <v>0</v>
      </c>
      <c r="AE2166" s="34" t="str">
        <f t="shared" si="1169"/>
        <v xml:space="preserve"> 0</v>
      </c>
      <c r="AF2166" s="34">
        <f t="shared" si="1170"/>
        <v>0</v>
      </c>
      <c r="AG2166" s="34">
        <f t="shared" si="1171"/>
        <v>0</v>
      </c>
      <c r="AH2166" s="34" t="str">
        <f t="shared" si="1172"/>
        <v/>
      </c>
      <c r="AI2166" s="172" t="str">
        <f>IF(AJ2166&lt;&gt;"",MAX(AI$3:AI2165)+1,"")</f>
        <v/>
      </c>
      <c r="AJ2166" s="172" t="str">
        <f t="shared" si="1173"/>
        <v/>
      </c>
      <c r="AK2166" s="172" t="str">
        <f t="shared" si="1174"/>
        <v/>
      </c>
      <c r="AL2166" s="172" t="str">
        <f t="shared" si="1175"/>
        <v/>
      </c>
      <c r="AM2166" s="172" t="str">
        <f>IF(AN2166&lt;&gt;"",MAX(AM$3:AM2165)+1,"")</f>
        <v/>
      </c>
      <c r="AN2166" s="172" t="str">
        <f t="shared" si="1176"/>
        <v/>
      </c>
      <c r="AO2166" s="172" t="str">
        <f t="shared" si="1177"/>
        <v/>
      </c>
      <c r="AP2166" s="172" t="str">
        <f t="shared" si="1178"/>
        <v/>
      </c>
      <c r="AQ2166" s="172" t="str">
        <f t="shared" si="1179"/>
        <v/>
      </c>
      <c r="AR2166" s="172" t="str">
        <f>Table1[[#This Row],[Sex ]]&amp;Table1[[#This Row],[Month]]</f>
        <v/>
      </c>
    </row>
    <row r="2167" spans="2:44" x14ac:dyDescent="0.3">
      <c r="B2167" s="14"/>
      <c r="C2167" s="14"/>
      <c r="D2167" s="14"/>
      <c r="E2167" s="14"/>
      <c r="F2167" s="14"/>
      <c r="G2167" s="14"/>
      <c r="H2167" s="14"/>
      <c r="I2167" s="14"/>
      <c r="J2167" s="14"/>
      <c r="K2167" s="14"/>
      <c r="L2167" s="14"/>
      <c r="M2167" s="24" t="str">
        <f t="shared" si="1151"/>
        <v/>
      </c>
      <c r="N2167" s="24" t="str">
        <f t="shared" si="1152"/>
        <v/>
      </c>
      <c r="O2167" s="24" t="str">
        <f t="shared" si="1153"/>
        <v xml:space="preserve"> </v>
      </c>
      <c r="P2167" s="24">
        <f t="shared" si="1154"/>
        <v>0</v>
      </c>
      <c r="Q2167" s="25">
        <f t="shared" si="1155"/>
        <v>0</v>
      </c>
      <c r="R2167" s="26">
        <f t="shared" si="1156"/>
        <v>0</v>
      </c>
      <c r="S2167" s="24" t="str">
        <f t="shared" si="1157"/>
        <v/>
      </c>
      <c r="T2167" s="24" t="str">
        <f t="shared" si="1158"/>
        <v/>
      </c>
      <c r="U2167" s="24" t="str">
        <f t="shared" si="1159"/>
        <v/>
      </c>
      <c r="V2167" s="24" t="str">
        <f t="shared" si="1160"/>
        <v/>
      </c>
      <c r="W2167" s="24" t="str">
        <f t="shared" si="1161"/>
        <v/>
      </c>
      <c r="X2167" s="24" t="str">
        <f t="shared" si="1162"/>
        <v/>
      </c>
      <c r="Y2167" s="24" t="str">
        <f t="shared" si="1163"/>
        <v/>
      </c>
      <c r="Z2167" s="24" t="str">
        <f t="shared" si="1164"/>
        <v/>
      </c>
      <c r="AA2167" s="24" t="b">
        <f t="shared" si="1165"/>
        <v>0</v>
      </c>
      <c r="AB2167" s="34" t="str">
        <f t="shared" si="1166"/>
        <v/>
      </c>
      <c r="AC2167" s="34">
        <f t="shared" si="1167"/>
        <v>0</v>
      </c>
      <c r="AD2167" s="34">
        <f t="shared" si="1168"/>
        <v>0</v>
      </c>
      <c r="AE2167" s="34" t="str">
        <f t="shared" si="1169"/>
        <v xml:space="preserve"> 0</v>
      </c>
      <c r="AF2167" s="34">
        <f t="shared" si="1170"/>
        <v>0</v>
      </c>
      <c r="AG2167" s="34">
        <f t="shared" si="1171"/>
        <v>0</v>
      </c>
      <c r="AH2167" s="34" t="str">
        <f t="shared" si="1172"/>
        <v/>
      </c>
      <c r="AI2167" s="172" t="str">
        <f>IF(AJ2167&lt;&gt;"",MAX(AI$3:AI2166)+1,"")</f>
        <v/>
      </c>
      <c r="AJ2167" s="172" t="str">
        <f t="shared" si="1173"/>
        <v/>
      </c>
      <c r="AK2167" s="172" t="str">
        <f t="shared" si="1174"/>
        <v/>
      </c>
      <c r="AL2167" s="172" t="str">
        <f t="shared" si="1175"/>
        <v/>
      </c>
      <c r="AM2167" s="172" t="str">
        <f>IF(AN2167&lt;&gt;"",MAX(AM$3:AM2166)+1,"")</f>
        <v/>
      </c>
      <c r="AN2167" s="172" t="str">
        <f t="shared" si="1176"/>
        <v/>
      </c>
      <c r="AO2167" s="172" t="str">
        <f t="shared" si="1177"/>
        <v/>
      </c>
      <c r="AP2167" s="172" t="str">
        <f t="shared" si="1178"/>
        <v/>
      </c>
      <c r="AQ2167" s="172" t="str">
        <f t="shared" si="1179"/>
        <v/>
      </c>
      <c r="AR2167" s="172" t="str">
        <f>Table1[[#This Row],[Sex ]]&amp;Table1[[#This Row],[Month]]</f>
        <v/>
      </c>
    </row>
    <row r="2168" spans="2:44" x14ac:dyDescent="0.3">
      <c r="B2168" s="14"/>
      <c r="C2168" s="14"/>
      <c r="D2168" s="14"/>
      <c r="E2168" s="14"/>
      <c r="F2168" s="14"/>
      <c r="G2168" s="14"/>
      <c r="H2168" s="14"/>
      <c r="I2168" s="14"/>
      <c r="J2168" s="14"/>
      <c r="K2168" s="14"/>
      <c r="L2168" s="14"/>
      <c r="M2168" s="24" t="str">
        <f t="shared" si="1151"/>
        <v/>
      </c>
      <c r="N2168" s="24" t="str">
        <f t="shared" si="1152"/>
        <v/>
      </c>
      <c r="O2168" s="24" t="str">
        <f t="shared" si="1153"/>
        <v xml:space="preserve"> </v>
      </c>
      <c r="P2168" s="24">
        <f t="shared" si="1154"/>
        <v>0</v>
      </c>
      <c r="Q2168" s="25">
        <f t="shared" si="1155"/>
        <v>0</v>
      </c>
      <c r="R2168" s="26">
        <f t="shared" si="1156"/>
        <v>0</v>
      </c>
      <c r="S2168" s="24" t="str">
        <f t="shared" si="1157"/>
        <v/>
      </c>
      <c r="T2168" s="24" t="str">
        <f t="shared" si="1158"/>
        <v/>
      </c>
      <c r="U2168" s="24" t="str">
        <f t="shared" si="1159"/>
        <v/>
      </c>
      <c r="V2168" s="24" t="str">
        <f t="shared" si="1160"/>
        <v/>
      </c>
      <c r="W2168" s="24" t="str">
        <f t="shared" si="1161"/>
        <v/>
      </c>
      <c r="X2168" s="24" t="str">
        <f t="shared" si="1162"/>
        <v/>
      </c>
      <c r="Y2168" s="24" t="str">
        <f t="shared" si="1163"/>
        <v/>
      </c>
      <c r="Z2168" s="24" t="str">
        <f t="shared" si="1164"/>
        <v/>
      </c>
      <c r="AA2168" s="24" t="b">
        <f t="shared" si="1165"/>
        <v>0</v>
      </c>
      <c r="AB2168" s="34" t="str">
        <f t="shared" si="1166"/>
        <v/>
      </c>
      <c r="AC2168" s="34">
        <f t="shared" si="1167"/>
        <v>0</v>
      </c>
      <c r="AD2168" s="34">
        <f t="shared" si="1168"/>
        <v>0</v>
      </c>
      <c r="AE2168" s="34" t="str">
        <f t="shared" si="1169"/>
        <v xml:space="preserve"> 0</v>
      </c>
      <c r="AF2168" s="34">
        <f t="shared" si="1170"/>
        <v>0</v>
      </c>
      <c r="AG2168" s="34">
        <f t="shared" si="1171"/>
        <v>0</v>
      </c>
      <c r="AH2168" s="34" t="str">
        <f t="shared" si="1172"/>
        <v/>
      </c>
      <c r="AI2168" s="172" t="str">
        <f>IF(AJ2168&lt;&gt;"",MAX(AI$3:AI2167)+1,"")</f>
        <v/>
      </c>
      <c r="AJ2168" s="172" t="str">
        <f t="shared" si="1173"/>
        <v/>
      </c>
      <c r="AK2168" s="172" t="str">
        <f t="shared" si="1174"/>
        <v/>
      </c>
      <c r="AL2168" s="172" t="str">
        <f t="shared" si="1175"/>
        <v/>
      </c>
      <c r="AM2168" s="172" t="str">
        <f>IF(AN2168&lt;&gt;"",MAX(AM$3:AM2167)+1,"")</f>
        <v/>
      </c>
      <c r="AN2168" s="172" t="str">
        <f t="shared" si="1176"/>
        <v/>
      </c>
      <c r="AO2168" s="172" t="str">
        <f t="shared" si="1177"/>
        <v/>
      </c>
      <c r="AP2168" s="172" t="str">
        <f t="shared" si="1178"/>
        <v/>
      </c>
      <c r="AQ2168" s="172" t="str">
        <f t="shared" si="1179"/>
        <v/>
      </c>
      <c r="AR2168" s="172" t="str">
        <f>Table1[[#This Row],[Sex ]]&amp;Table1[[#This Row],[Month]]</f>
        <v/>
      </c>
    </row>
    <row r="2169" spans="2:44" x14ac:dyDescent="0.3">
      <c r="B2169" s="14"/>
      <c r="C2169" s="14"/>
      <c r="D2169" s="14"/>
      <c r="E2169" s="14"/>
      <c r="F2169" s="14"/>
      <c r="G2169" s="14"/>
      <c r="H2169" s="14"/>
      <c r="I2169" s="14"/>
      <c r="J2169" s="14"/>
      <c r="K2169" s="14"/>
      <c r="L2169" s="14"/>
      <c r="M2169" s="24" t="str">
        <f t="shared" si="1151"/>
        <v/>
      </c>
      <c r="N2169" s="24" t="str">
        <f t="shared" si="1152"/>
        <v/>
      </c>
      <c r="O2169" s="24" t="str">
        <f t="shared" si="1153"/>
        <v xml:space="preserve"> </v>
      </c>
      <c r="P2169" s="24">
        <f t="shared" si="1154"/>
        <v>0</v>
      </c>
      <c r="Q2169" s="25">
        <f t="shared" si="1155"/>
        <v>0</v>
      </c>
      <c r="R2169" s="26">
        <f t="shared" si="1156"/>
        <v>0</v>
      </c>
      <c r="S2169" s="24" t="str">
        <f t="shared" si="1157"/>
        <v/>
      </c>
      <c r="T2169" s="24" t="str">
        <f t="shared" si="1158"/>
        <v/>
      </c>
      <c r="U2169" s="24" t="str">
        <f t="shared" si="1159"/>
        <v/>
      </c>
      <c r="V2169" s="24" t="str">
        <f t="shared" si="1160"/>
        <v/>
      </c>
      <c r="W2169" s="24" t="str">
        <f t="shared" si="1161"/>
        <v/>
      </c>
      <c r="X2169" s="24" t="str">
        <f t="shared" si="1162"/>
        <v/>
      </c>
      <c r="Y2169" s="24" t="str">
        <f t="shared" si="1163"/>
        <v/>
      </c>
      <c r="Z2169" s="24" t="str">
        <f t="shared" si="1164"/>
        <v/>
      </c>
      <c r="AA2169" s="24" t="b">
        <f t="shared" si="1165"/>
        <v>0</v>
      </c>
      <c r="AB2169" s="34" t="str">
        <f t="shared" si="1166"/>
        <v/>
      </c>
      <c r="AC2169" s="34">
        <f t="shared" si="1167"/>
        <v>0</v>
      </c>
      <c r="AD2169" s="34">
        <f t="shared" si="1168"/>
        <v>0</v>
      </c>
      <c r="AE2169" s="34" t="str">
        <f t="shared" si="1169"/>
        <v xml:space="preserve"> 0</v>
      </c>
      <c r="AF2169" s="34">
        <f t="shared" si="1170"/>
        <v>0</v>
      </c>
      <c r="AG2169" s="34">
        <f t="shared" si="1171"/>
        <v>0</v>
      </c>
      <c r="AH2169" s="34" t="str">
        <f t="shared" si="1172"/>
        <v/>
      </c>
      <c r="AI2169" s="172" t="str">
        <f>IF(AJ2169&lt;&gt;"",MAX(AI$3:AI2168)+1,"")</f>
        <v/>
      </c>
      <c r="AJ2169" s="172" t="str">
        <f t="shared" si="1173"/>
        <v/>
      </c>
      <c r="AK2169" s="172" t="str">
        <f t="shared" si="1174"/>
        <v/>
      </c>
      <c r="AL2169" s="172" t="str">
        <f t="shared" si="1175"/>
        <v/>
      </c>
      <c r="AM2169" s="172" t="str">
        <f>IF(AN2169&lt;&gt;"",MAX(AM$3:AM2168)+1,"")</f>
        <v/>
      </c>
      <c r="AN2169" s="172" t="str">
        <f t="shared" si="1176"/>
        <v/>
      </c>
      <c r="AO2169" s="172" t="str">
        <f t="shared" si="1177"/>
        <v/>
      </c>
      <c r="AP2169" s="172" t="str">
        <f t="shared" si="1178"/>
        <v/>
      </c>
      <c r="AQ2169" s="172" t="str">
        <f t="shared" si="1179"/>
        <v/>
      </c>
      <c r="AR2169" s="172" t="str">
        <f>Table1[[#This Row],[Sex ]]&amp;Table1[[#This Row],[Month]]</f>
        <v/>
      </c>
    </row>
    <row r="2170" spans="2:44" x14ac:dyDescent="0.3">
      <c r="B2170" s="14"/>
      <c r="C2170" s="14"/>
      <c r="D2170" s="14"/>
      <c r="E2170" s="14"/>
      <c r="F2170" s="14"/>
      <c r="G2170" s="14"/>
      <c r="H2170" s="14"/>
      <c r="I2170" s="14"/>
      <c r="J2170" s="14"/>
      <c r="K2170" s="14"/>
      <c r="L2170" s="14"/>
      <c r="M2170" s="24" t="str">
        <f t="shared" si="1151"/>
        <v/>
      </c>
      <c r="N2170" s="24" t="str">
        <f t="shared" si="1152"/>
        <v/>
      </c>
      <c r="O2170" s="24" t="str">
        <f t="shared" si="1153"/>
        <v xml:space="preserve"> </v>
      </c>
      <c r="P2170" s="24">
        <f t="shared" si="1154"/>
        <v>0</v>
      </c>
      <c r="Q2170" s="25">
        <f t="shared" si="1155"/>
        <v>0</v>
      </c>
      <c r="R2170" s="26">
        <f t="shared" si="1156"/>
        <v>0</v>
      </c>
      <c r="S2170" s="24" t="str">
        <f t="shared" si="1157"/>
        <v/>
      </c>
      <c r="T2170" s="24" t="str">
        <f t="shared" si="1158"/>
        <v/>
      </c>
      <c r="U2170" s="24" t="str">
        <f t="shared" si="1159"/>
        <v/>
      </c>
      <c r="V2170" s="24" t="str">
        <f t="shared" si="1160"/>
        <v/>
      </c>
      <c r="W2170" s="24" t="str">
        <f t="shared" si="1161"/>
        <v/>
      </c>
      <c r="X2170" s="24" t="str">
        <f t="shared" si="1162"/>
        <v/>
      </c>
      <c r="Y2170" s="24" t="str">
        <f t="shared" si="1163"/>
        <v/>
      </c>
      <c r="Z2170" s="24" t="str">
        <f t="shared" si="1164"/>
        <v/>
      </c>
      <c r="AA2170" s="24" t="b">
        <f t="shared" si="1165"/>
        <v>0</v>
      </c>
      <c r="AB2170" s="34" t="str">
        <f t="shared" si="1166"/>
        <v/>
      </c>
      <c r="AC2170" s="34">
        <f t="shared" si="1167"/>
        <v>0</v>
      </c>
      <c r="AD2170" s="34">
        <f t="shared" si="1168"/>
        <v>0</v>
      </c>
      <c r="AE2170" s="34" t="str">
        <f t="shared" si="1169"/>
        <v xml:space="preserve"> 0</v>
      </c>
      <c r="AF2170" s="34">
        <f t="shared" si="1170"/>
        <v>0</v>
      </c>
      <c r="AG2170" s="34">
        <f t="shared" si="1171"/>
        <v>0</v>
      </c>
      <c r="AH2170" s="34" t="str">
        <f t="shared" si="1172"/>
        <v/>
      </c>
      <c r="AI2170" s="172" t="str">
        <f>IF(AJ2170&lt;&gt;"",MAX(AI$3:AI2169)+1,"")</f>
        <v/>
      </c>
      <c r="AJ2170" s="172" t="str">
        <f t="shared" si="1173"/>
        <v/>
      </c>
      <c r="AK2170" s="172" t="str">
        <f t="shared" si="1174"/>
        <v/>
      </c>
      <c r="AL2170" s="172" t="str">
        <f t="shared" si="1175"/>
        <v/>
      </c>
      <c r="AM2170" s="172" t="str">
        <f>IF(AN2170&lt;&gt;"",MAX(AM$3:AM2169)+1,"")</f>
        <v/>
      </c>
      <c r="AN2170" s="172" t="str">
        <f t="shared" si="1176"/>
        <v/>
      </c>
      <c r="AO2170" s="172" t="str">
        <f t="shared" si="1177"/>
        <v/>
      </c>
      <c r="AP2170" s="172" t="str">
        <f t="shared" si="1178"/>
        <v/>
      </c>
      <c r="AQ2170" s="172" t="str">
        <f t="shared" si="1179"/>
        <v/>
      </c>
      <c r="AR2170" s="172" t="str">
        <f>Table1[[#This Row],[Sex ]]&amp;Table1[[#This Row],[Month]]</f>
        <v/>
      </c>
    </row>
    <row r="2171" spans="2:44" x14ac:dyDescent="0.3">
      <c r="B2171" s="14"/>
      <c r="C2171" s="14"/>
      <c r="D2171" s="14"/>
      <c r="E2171" s="14"/>
      <c r="F2171" s="14"/>
      <c r="G2171" s="14"/>
      <c r="H2171" s="14"/>
      <c r="I2171" s="14"/>
      <c r="J2171" s="14"/>
      <c r="K2171" s="14"/>
      <c r="L2171" s="14"/>
      <c r="M2171" s="24" t="str">
        <f t="shared" si="1151"/>
        <v/>
      </c>
      <c r="N2171" s="24" t="str">
        <f t="shared" si="1152"/>
        <v/>
      </c>
      <c r="O2171" s="24" t="str">
        <f t="shared" si="1153"/>
        <v xml:space="preserve"> </v>
      </c>
      <c r="P2171" s="24">
        <f t="shared" si="1154"/>
        <v>0</v>
      </c>
      <c r="Q2171" s="25">
        <f t="shared" si="1155"/>
        <v>0</v>
      </c>
      <c r="R2171" s="26">
        <f t="shared" si="1156"/>
        <v>0</v>
      </c>
      <c r="S2171" s="24" t="str">
        <f t="shared" si="1157"/>
        <v/>
      </c>
      <c r="T2171" s="24" t="str">
        <f t="shared" si="1158"/>
        <v/>
      </c>
      <c r="U2171" s="24" t="str">
        <f t="shared" si="1159"/>
        <v/>
      </c>
      <c r="V2171" s="24" t="str">
        <f t="shared" si="1160"/>
        <v/>
      </c>
      <c r="W2171" s="24" t="str">
        <f t="shared" si="1161"/>
        <v/>
      </c>
      <c r="X2171" s="24" t="str">
        <f t="shared" si="1162"/>
        <v/>
      </c>
      <c r="Y2171" s="24" t="str">
        <f t="shared" si="1163"/>
        <v/>
      </c>
      <c r="Z2171" s="24" t="str">
        <f t="shared" si="1164"/>
        <v/>
      </c>
      <c r="AA2171" s="24" t="b">
        <f t="shared" si="1165"/>
        <v>0</v>
      </c>
      <c r="AB2171" s="34" t="str">
        <f t="shared" si="1166"/>
        <v/>
      </c>
      <c r="AC2171" s="34">
        <f t="shared" si="1167"/>
        <v>0</v>
      </c>
      <c r="AD2171" s="34">
        <f t="shared" si="1168"/>
        <v>0</v>
      </c>
      <c r="AE2171" s="34" t="str">
        <f t="shared" si="1169"/>
        <v xml:space="preserve"> 0</v>
      </c>
      <c r="AF2171" s="34">
        <f t="shared" si="1170"/>
        <v>0</v>
      </c>
      <c r="AG2171" s="34">
        <f t="shared" si="1171"/>
        <v>0</v>
      </c>
      <c r="AH2171" s="34" t="str">
        <f t="shared" si="1172"/>
        <v/>
      </c>
      <c r="AI2171" s="172" t="str">
        <f>IF(AJ2171&lt;&gt;"",MAX(AI$3:AI2170)+1,"")</f>
        <v/>
      </c>
      <c r="AJ2171" s="172" t="str">
        <f t="shared" si="1173"/>
        <v/>
      </c>
      <c r="AK2171" s="172" t="str">
        <f t="shared" si="1174"/>
        <v/>
      </c>
      <c r="AL2171" s="172" t="str">
        <f t="shared" si="1175"/>
        <v/>
      </c>
      <c r="AM2171" s="172" t="str">
        <f>IF(AN2171&lt;&gt;"",MAX(AM$3:AM2170)+1,"")</f>
        <v/>
      </c>
      <c r="AN2171" s="172" t="str">
        <f t="shared" si="1176"/>
        <v/>
      </c>
      <c r="AO2171" s="172" t="str">
        <f t="shared" si="1177"/>
        <v/>
      </c>
      <c r="AP2171" s="172" t="str">
        <f t="shared" si="1178"/>
        <v/>
      </c>
      <c r="AQ2171" s="172" t="str">
        <f t="shared" si="1179"/>
        <v/>
      </c>
      <c r="AR2171" s="172" t="str">
        <f>Table1[[#This Row],[Sex ]]&amp;Table1[[#This Row],[Month]]</f>
        <v/>
      </c>
    </row>
    <row r="2172" spans="2:44" x14ac:dyDescent="0.3">
      <c r="B2172" s="14"/>
      <c r="C2172" s="14"/>
      <c r="D2172" s="14"/>
      <c r="E2172" s="14"/>
      <c r="F2172" s="14"/>
      <c r="G2172" s="14"/>
      <c r="H2172" s="14"/>
      <c r="I2172" s="14"/>
      <c r="J2172" s="14"/>
      <c r="K2172" s="14"/>
      <c r="L2172" s="14"/>
      <c r="M2172" s="24" t="str">
        <f t="shared" si="1151"/>
        <v/>
      </c>
      <c r="N2172" s="24" t="str">
        <f t="shared" si="1152"/>
        <v/>
      </c>
      <c r="O2172" s="24" t="str">
        <f t="shared" si="1153"/>
        <v xml:space="preserve"> </v>
      </c>
      <c r="P2172" s="24">
        <f t="shared" si="1154"/>
        <v>0</v>
      </c>
      <c r="Q2172" s="25">
        <f t="shared" si="1155"/>
        <v>0</v>
      </c>
      <c r="R2172" s="26">
        <f t="shared" si="1156"/>
        <v>0</v>
      </c>
      <c r="S2172" s="24" t="str">
        <f t="shared" si="1157"/>
        <v/>
      </c>
      <c r="T2172" s="24" t="str">
        <f t="shared" si="1158"/>
        <v/>
      </c>
      <c r="U2172" s="24" t="str">
        <f t="shared" si="1159"/>
        <v/>
      </c>
      <c r="V2172" s="24" t="str">
        <f t="shared" si="1160"/>
        <v/>
      </c>
      <c r="W2172" s="24" t="str">
        <f t="shared" si="1161"/>
        <v/>
      </c>
      <c r="X2172" s="24" t="str">
        <f t="shared" si="1162"/>
        <v/>
      </c>
      <c r="Y2172" s="24" t="str">
        <f t="shared" si="1163"/>
        <v/>
      </c>
      <c r="Z2172" s="24" t="str">
        <f t="shared" si="1164"/>
        <v/>
      </c>
      <c r="AA2172" s="24" t="b">
        <f t="shared" si="1165"/>
        <v>0</v>
      </c>
      <c r="AB2172" s="34" t="str">
        <f t="shared" si="1166"/>
        <v/>
      </c>
      <c r="AC2172" s="34">
        <f t="shared" si="1167"/>
        <v>0</v>
      </c>
      <c r="AD2172" s="34">
        <f t="shared" si="1168"/>
        <v>0</v>
      </c>
      <c r="AE2172" s="34" t="str">
        <f t="shared" si="1169"/>
        <v xml:space="preserve"> 0</v>
      </c>
      <c r="AF2172" s="34">
        <f t="shared" si="1170"/>
        <v>0</v>
      </c>
      <c r="AG2172" s="34">
        <f t="shared" si="1171"/>
        <v>0</v>
      </c>
      <c r="AH2172" s="34" t="str">
        <f t="shared" si="1172"/>
        <v/>
      </c>
      <c r="AI2172" s="172" t="str">
        <f>IF(AJ2172&lt;&gt;"",MAX(AI$3:AI2171)+1,"")</f>
        <v/>
      </c>
      <c r="AJ2172" s="172" t="str">
        <f t="shared" si="1173"/>
        <v/>
      </c>
      <c r="AK2172" s="172" t="str">
        <f t="shared" si="1174"/>
        <v/>
      </c>
      <c r="AL2172" s="172" t="str">
        <f t="shared" si="1175"/>
        <v/>
      </c>
      <c r="AM2172" s="172" t="str">
        <f>IF(AN2172&lt;&gt;"",MAX(AM$3:AM2171)+1,"")</f>
        <v/>
      </c>
      <c r="AN2172" s="172" t="str">
        <f t="shared" si="1176"/>
        <v/>
      </c>
      <c r="AO2172" s="172" t="str">
        <f t="shared" si="1177"/>
        <v/>
      </c>
      <c r="AP2172" s="172" t="str">
        <f t="shared" si="1178"/>
        <v/>
      </c>
      <c r="AQ2172" s="172" t="str">
        <f t="shared" si="1179"/>
        <v/>
      </c>
      <c r="AR2172" s="172" t="str">
        <f>Table1[[#This Row],[Sex ]]&amp;Table1[[#This Row],[Month]]</f>
        <v/>
      </c>
    </row>
    <row r="2173" spans="2:44" x14ac:dyDescent="0.3">
      <c r="B2173" s="14"/>
      <c r="C2173" s="14"/>
      <c r="D2173" s="14"/>
      <c r="E2173" s="14"/>
      <c r="F2173" s="14"/>
      <c r="G2173" s="14"/>
      <c r="H2173" s="14"/>
      <c r="I2173" s="14"/>
      <c r="J2173" s="14"/>
      <c r="K2173" s="14"/>
      <c r="L2173" s="14"/>
      <c r="M2173" s="24" t="str">
        <f t="shared" si="1151"/>
        <v/>
      </c>
      <c r="N2173" s="24" t="str">
        <f t="shared" si="1152"/>
        <v/>
      </c>
      <c r="O2173" s="24" t="str">
        <f t="shared" si="1153"/>
        <v xml:space="preserve"> </v>
      </c>
      <c r="P2173" s="24">
        <f t="shared" si="1154"/>
        <v>0</v>
      </c>
      <c r="Q2173" s="25">
        <f t="shared" si="1155"/>
        <v>0</v>
      </c>
      <c r="R2173" s="26">
        <f t="shared" si="1156"/>
        <v>0</v>
      </c>
      <c r="S2173" s="24" t="str">
        <f t="shared" si="1157"/>
        <v/>
      </c>
      <c r="T2173" s="24" t="str">
        <f t="shared" si="1158"/>
        <v/>
      </c>
      <c r="U2173" s="24" t="str">
        <f t="shared" si="1159"/>
        <v/>
      </c>
      <c r="V2173" s="24" t="str">
        <f t="shared" si="1160"/>
        <v/>
      </c>
      <c r="W2173" s="24" t="str">
        <f t="shared" si="1161"/>
        <v/>
      </c>
      <c r="X2173" s="24" t="str">
        <f t="shared" si="1162"/>
        <v/>
      </c>
      <c r="Y2173" s="24" t="str">
        <f t="shared" si="1163"/>
        <v/>
      </c>
      <c r="Z2173" s="24" t="str">
        <f t="shared" si="1164"/>
        <v/>
      </c>
      <c r="AA2173" s="24" t="b">
        <f t="shared" si="1165"/>
        <v>0</v>
      </c>
      <c r="AB2173" s="34" t="str">
        <f t="shared" si="1166"/>
        <v/>
      </c>
      <c r="AC2173" s="34">
        <f t="shared" si="1167"/>
        <v>0</v>
      </c>
      <c r="AD2173" s="34">
        <f t="shared" si="1168"/>
        <v>0</v>
      </c>
      <c r="AE2173" s="34" t="str">
        <f t="shared" si="1169"/>
        <v xml:space="preserve"> 0</v>
      </c>
      <c r="AF2173" s="34">
        <f t="shared" si="1170"/>
        <v>0</v>
      </c>
      <c r="AG2173" s="34">
        <f t="shared" si="1171"/>
        <v>0</v>
      </c>
      <c r="AH2173" s="34" t="str">
        <f t="shared" si="1172"/>
        <v/>
      </c>
      <c r="AI2173" s="172" t="str">
        <f>IF(AJ2173&lt;&gt;"",MAX(AI$3:AI2172)+1,"")</f>
        <v/>
      </c>
      <c r="AJ2173" s="172" t="str">
        <f t="shared" si="1173"/>
        <v/>
      </c>
      <c r="AK2173" s="172" t="str">
        <f t="shared" si="1174"/>
        <v/>
      </c>
      <c r="AL2173" s="172" t="str">
        <f t="shared" si="1175"/>
        <v/>
      </c>
      <c r="AM2173" s="172" t="str">
        <f>IF(AN2173&lt;&gt;"",MAX(AM$3:AM2172)+1,"")</f>
        <v/>
      </c>
      <c r="AN2173" s="172" t="str">
        <f t="shared" si="1176"/>
        <v/>
      </c>
      <c r="AO2173" s="172" t="str">
        <f t="shared" si="1177"/>
        <v/>
      </c>
      <c r="AP2173" s="172" t="str">
        <f t="shared" si="1178"/>
        <v/>
      </c>
      <c r="AQ2173" s="172" t="str">
        <f t="shared" si="1179"/>
        <v/>
      </c>
      <c r="AR2173" s="172" t="str">
        <f>Table1[[#This Row],[Sex ]]&amp;Table1[[#This Row],[Month]]</f>
        <v/>
      </c>
    </row>
    <row r="2174" spans="2:44" x14ac:dyDescent="0.3">
      <c r="B2174" s="14"/>
      <c r="C2174" s="14"/>
      <c r="D2174" s="14"/>
      <c r="E2174" s="14"/>
      <c r="F2174" s="14"/>
      <c r="G2174" s="14"/>
      <c r="H2174" s="14"/>
      <c r="I2174" s="14"/>
      <c r="J2174" s="14"/>
      <c r="K2174" s="14"/>
      <c r="L2174" s="14"/>
      <c r="M2174" s="24" t="str">
        <f t="shared" si="1151"/>
        <v/>
      </c>
      <c r="N2174" s="24" t="str">
        <f t="shared" si="1152"/>
        <v/>
      </c>
      <c r="O2174" s="24" t="str">
        <f t="shared" si="1153"/>
        <v xml:space="preserve"> </v>
      </c>
      <c r="P2174" s="24">
        <f t="shared" si="1154"/>
        <v>0</v>
      </c>
      <c r="Q2174" s="25">
        <f t="shared" si="1155"/>
        <v>0</v>
      </c>
      <c r="R2174" s="26">
        <f t="shared" si="1156"/>
        <v>0</v>
      </c>
      <c r="S2174" s="24" t="str">
        <f t="shared" si="1157"/>
        <v/>
      </c>
      <c r="T2174" s="24" t="str">
        <f t="shared" si="1158"/>
        <v/>
      </c>
      <c r="U2174" s="24" t="str">
        <f t="shared" si="1159"/>
        <v/>
      </c>
      <c r="V2174" s="24" t="str">
        <f t="shared" si="1160"/>
        <v/>
      </c>
      <c r="W2174" s="24" t="str">
        <f t="shared" si="1161"/>
        <v/>
      </c>
      <c r="X2174" s="24" t="str">
        <f t="shared" si="1162"/>
        <v/>
      </c>
      <c r="Y2174" s="24" t="str">
        <f t="shared" si="1163"/>
        <v/>
      </c>
      <c r="Z2174" s="24" t="str">
        <f t="shared" si="1164"/>
        <v/>
      </c>
      <c r="AA2174" s="24" t="b">
        <f t="shared" si="1165"/>
        <v>0</v>
      </c>
      <c r="AB2174" s="34" t="str">
        <f t="shared" si="1166"/>
        <v/>
      </c>
      <c r="AC2174" s="34">
        <f t="shared" si="1167"/>
        <v>0</v>
      </c>
      <c r="AD2174" s="34">
        <f t="shared" si="1168"/>
        <v>0</v>
      </c>
      <c r="AE2174" s="34" t="str">
        <f t="shared" si="1169"/>
        <v xml:space="preserve"> 0</v>
      </c>
      <c r="AF2174" s="34">
        <f t="shared" si="1170"/>
        <v>0</v>
      </c>
      <c r="AG2174" s="34">
        <f t="shared" si="1171"/>
        <v>0</v>
      </c>
      <c r="AH2174" s="34" t="str">
        <f t="shared" si="1172"/>
        <v/>
      </c>
      <c r="AI2174" s="172" t="str">
        <f>IF(AJ2174&lt;&gt;"",MAX(AI$3:AI2173)+1,"")</f>
        <v/>
      </c>
      <c r="AJ2174" s="172" t="str">
        <f t="shared" si="1173"/>
        <v/>
      </c>
      <c r="AK2174" s="172" t="str">
        <f t="shared" si="1174"/>
        <v/>
      </c>
      <c r="AL2174" s="172" t="str">
        <f t="shared" si="1175"/>
        <v/>
      </c>
      <c r="AM2174" s="172" t="str">
        <f>IF(AN2174&lt;&gt;"",MAX(AM$3:AM2173)+1,"")</f>
        <v/>
      </c>
      <c r="AN2174" s="172" t="str">
        <f t="shared" si="1176"/>
        <v/>
      </c>
      <c r="AO2174" s="172" t="str">
        <f t="shared" si="1177"/>
        <v/>
      </c>
      <c r="AP2174" s="172" t="str">
        <f t="shared" si="1178"/>
        <v/>
      </c>
      <c r="AQ2174" s="172" t="str">
        <f t="shared" si="1179"/>
        <v/>
      </c>
      <c r="AR2174" s="172" t="str">
        <f>Table1[[#This Row],[Sex ]]&amp;Table1[[#This Row],[Month]]</f>
        <v/>
      </c>
    </row>
    <row r="2175" spans="2:44" x14ac:dyDescent="0.3">
      <c r="B2175" s="14"/>
      <c r="C2175" s="14"/>
      <c r="D2175" s="14"/>
      <c r="E2175" s="14"/>
      <c r="F2175" s="14"/>
      <c r="G2175" s="14"/>
      <c r="H2175" s="14"/>
      <c r="I2175" s="14"/>
      <c r="J2175" s="14"/>
      <c r="K2175" s="14"/>
      <c r="L2175" s="14"/>
      <c r="M2175" s="24" t="str">
        <f t="shared" si="1151"/>
        <v/>
      </c>
      <c r="N2175" s="24" t="str">
        <f t="shared" si="1152"/>
        <v/>
      </c>
      <c r="O2175" s="24" t="str">
        <f t="shared" si="1153"/>
        <v xml:space="preserve"> </v>
      </c>
      <c r="P2175" s="24">
        <f t="shared" si="1154"/>
        <v>0</v>
      </c>
      <c r="Q2175" s="25">
        <f t="shared" si="1155"/>
        <v>0</v>
      </c>
      <c r="R2175" s="26">
        <f t="shared" si="1156"/>
        <v>0</v>
      </c>
      <c r="S2175" s="24" t="str">
        <f t="shared" si="1157"/>
        <v/>
      </c>
      <c r="T2175" s="24" t="str">
        <f t="shared" si="1158"/>
        <v/>
      </c>
      <c r="U2175" s="24" t="str">
        <f t="shared" si="1159"/>
        <v/>
      </c>
      <c r="V2175" s="24" t="str">
        <f t="shared" si="1160"/>
        <v/>
      </c>
      <c r="W2175" s="24" t="str">
        <f t="shared" si="1161"/>
        <v/>
      </c>
      <c r="X2175" s="24" t="str">
        <f t="shared" si="1162"/>
        <v/>
      </c>
      <c r="Y2175" s="24" t="str">
        <f t="shared" si="1163"/>
        <v/>
      </c>
      <c r="Z2175" s="24" t="str">
        <f t="shared" si="1164"/>
        <v/>
      </c>
      <c r="AA2175" s="24" t="b">
        <f t="shared" si="1165"/>
        <v>0</v>
      </c>
      <c r="AB2175" s="34" t="str">
        <f t="shared" si="1166"/>
        <v/>
      </c>
      <c r="AC2175" s="34">
        <f t="shared" si="1167"/>
        <v>0</v>
      </c>
      <c r="AD2175" s="34">
        <f t="shared" si="1168"/>
        <v>0</v>
      </c>
      <c r="AE2175" s="34" t="str">
        <f t="shared" si="1169"/>
        <v xml:space="preserve"> 0</v>
      </c>
      <c r="AF2175" s="34">
        <f t="shared" si="1170"/>
        <v>0</v>
      </c>
      <c r="AG2175" s="34">
        <f t="shared" si="1171"/>
        <v>0</v>
      </c>
      <c r="AH2175" s="34" t="str">
        <f t="shared" si="1172"/>
        <v/>
      </c>
      <c r="AI2175" s="172" t="str">
        <f>IF(AJ2175&lt;&gt;"",MAX(AI$3:AI2174)+1,"")</f>
        <v/>
      </c>
      <c r="AJ2175" s="172" t="str">
        <f t="shared" si="1173"/>
        <v/>
      </c>
      <c r="AK2175" s="172" t="str">
        <f t="shared" si="1174"/>
        <v/>
      </c>
      <c r="AL2175" s="172" t="str">
        <f t="shared" si="1175"/>
        <v/>
      </c>
      <c r="AM2175" s="172" t="str">
        <f>IF(AN2175&lt;&gt;"",MAX(AM$3:AM2174)+1,"")</f>
        <v/>
      </c>
      <c r="AN2175" s="172" t="str">
        <f t="shared" si="1176"/>
        <v/>
      </c>
      <c r="AO2175" s="172" t="str">
        <f t="shared" si="1177"/>
        <v/>
      </c>
      <c r="AP2175" s="172" t="str">
        <f t="shared" si="1178"/>
        <v/>
      </c>
      <c r="AQ2175" s="172" t="str">
        <f t="shared" si="1179"/>
        <v/>
      </c>
      <c r="AR2175" s="172" t="str">
        <f>Table1[[#This Row],[Sex ]]&amp;Table1[[#This Row],[Month]]</f>
        <v/>
      </c>
    </row>
    <row r="2176" spans="2:44" x14ac:dyDescent="0.3">
      <c r="B2176" s="14"/>
      <c r="C2176" s="14"/>
      <c r="D2176" s="14"/>
      <c r="E2176" s="14"/>
      <c r="F2176" s="14"/>
      <c r="G2176" s="14"/>
      <c r="H2176" s="14"/>
      <c r="I2176" s="14"/>
      <c r="J2176" s="14"/>
      <c r="K2176" s="14"/>
      <c r="L2176" s="14"/>
      <c r="M2176" s="24" t="str">
        <f t="shared" si="1151"/>
        <v/>
      </c>
      <c r="N2176" s="24" t="str">
        <f t="shared" si="1152"/>
        <v/>
      </c>
      <c r="O2176" s="24" t="str">
        <f t="shared" si="1153"/>
        <v xml:space="preserve"> </v>
      </c>
      <c r="P2176" s="24">
        <f t="shared" si="1154"/>
        <v>0</v>
      </c>
      <c r="Q2176" s="25">
        <f t="shared" si="1155"/>
        <v>0</v>
      </c>
      <c r="R2176" s="26">
        <f t="shared" si="1156"/>
        <v>0</v>
      </c>
      <c r="S2176" s="24" t="str">
        <f t="shared" si="1157"/>
        <v/>
      </c>
      <c r="T2176" s="24" t="str">
        <f t="shared" si="1158"/>
        <v/>
      </c>
      <c r="U2176" s="24" t="str">
        <f t="shared" si="1159"/>
        <v/>
      </c>
      <c r="V2176" s="24" t="str">
        <f t="shared" si="1160"/>
        <v/>
      </c>
      <c r="W2176" s="24" t="str">
        <f t="shared" si="1161"/>
        <v/>
      </c>
      <c r="X2176" s="24" t="str">
        <f t="shared" si="1162"/>
        <v/>
      </c>
      <c r="Y2176" s="24" t="str">
        <f t="shared" si="1163"/>
        <v/>
      </c>
      <c r="Z2176" s="24" t="str">
        <f t="shared" si="1164"/>
        <v/>
      </c>
      <c r="AA2176" s="24" t="b">
        <f t="shared" si="1165"/>
        <v>0</v>
      </c>
      <c r="AB2176" s="34" t="str">
        <f t="shared" si="1166"/>
        <v/>
      </c>
      <c r="AC2176" s="34">
        <f t="shared" si="1167"/>
        <v>0</v>
      </c>
      <c r="AD2176" s="34">
        <f t="shared" si="1168"/>
        <v>0</v>
      </c>
      <c r="AE2176" s="34" t="str">
        <f t="shared" si="1169"/>
        <v xml:space="preserve"> 0</v>
      </c>
      <c r="AF2176" s="34">
        <f t="shared" si="1170"/>
        <v>0</v>
      </c>
      <c r="AG2176" s="34">
        <f t="shared" si="1171"/>
        <v>0</v>
      </c>
      <c r="AH2176" s="34" t="str">
        <f t="shared" si="1172"/>
        <v/>
      </c>
      <c r="AI2176" s="172" t="str">
        <f>IF(AJ2176&lt;&gt;"",MAX(AI$3:AI2175)+1,"")</f>
        <v/>
      </c>
      <c r="AJ2176" s="172" t="str">
        <f t="shared" si="1173"/>
        <v/>
      </c>
      <c r="AK2176" s="172" t="str">
        <f t="shared" si="1174"/>
        <v/>
      </c>
      <c r="AL2176" s="172" t="str">
        <f t="shared" si="1175"/>
        <v/>
      </c>
      <c r="AM2176" s="172" t="str">
        <f>IF(AN2176&lt;&gt;"",MAX(AM$3:AM2175)+1,"")</f>
        <v/>
      </c>
      <c r="AN2176" s="172" t="str">
        <f t="shared" si="1176"/>
        <v/>
      </c>
      <c r="AO2176" s="172" t="str">
        <f t="shared" si="1177"/>
        <v/>
      </c>
      <c r="AP2176" s="172" t="str">
        <f t="shared" si="1178"/>
        <v/>
      </c>
      <c r="AQ2176" s="172" t="str">
        <f t="shared" si="1179"/>
        <v/>
      </c>
      <c r="AR2176" s="172" t="str">
        <f>Table1[[#This Row],[Sex ]]&amp;Table1[[#This Row],[Month]]</f>
        <v/>
      </c>
    </row>
    <row r="2177" spans="2:44" x14ac:dyDescent="0.3">
      <c r="B2177" s="14"/>
      <c r="C2177" s="14"/>
      <c r="D2177" s="14"/>
      <c r="E2177" s="14"/>
      <c r="F2177" s="14"/>
      <c r="G2177" s="14"/>
      <c r="H2177" s="14"/>
      <c r="I2177" s="14"/>
      <c r="J2177" s="14"/>
      <c r="K2177" s="14"/>
      <c r="L2177" s="14"/>
      <c r="M2177" s="24" t="str">
        <f t="shared" si="1151"/>
        <v/>
      </c>
      <c r="N2177" s="24" t="str">
        <f t="shared" si="1152"/>
        <v/>
      </c>
      <c r="O2177" s="24" t="str">
        <f t="shared" si="1153"/>
        <v xml:space="preserve"> </v>
      </c>
      <c r="P2177" s="24">
        <f t="shared" si="1154"/>
        <v>0</v>
      </c>
      <c r="Q2177" s="25">
        <f t="shared" si="1155"/>
        <v>0</v>
      </c>
      <c r="R2177" s="26">
        <f t="shared" si="1156"/>
        <v>0</v>
      </c>
      <c r="S2177" s="24" t="str">
        <f t="shared" si="1157"/>
        <v/>
      </c>
      <c r="T2177" s="24" t="str">
        <f t="shared" si="1158"/>
        <v/>
      </c>
      <c r="U2177" s="24" t="str">
        <f t="shared" si="1159"/>
        <v/>
      </c>
      <c r="V2177" s="24" t="str">
        <f t="shared" si="1160"/>
        <v/>
      </c>
      <c r="W2177" s="24" t="str">
        <f t="shared" si="1161"/>
        <v/>
      </c>
      <c r="X2177" s="24" t="str">
        <f t="shared" si="1162"/>
        <v/>
      </c>
      <c r="Y2177" s="24" t="str">
        <f t="shared" si="1163"/>
        <v/>
      </c>
      <c r="Z2177" s="24" t="str">
        <f t="shared" si="1164"/>
        <v/>
      </c>
      <c r="AA2177" s="24" t="b">
        <f t="shared" si="1165"/>
        <v>0</v>
      </c>
      <c r="AB2177" s="34" t="str">
        <f t="shared" si="1166"/>
        <v/>
      </c>
      <c r="AC2177" s="34">
        <f t="shared" si="1167"/>
        <v>0</v>
      </c>
      <c r="AD2177" s="34">
        <f t="shared" si="1168"/>
        <v>0</v>
      </c>
      <c r="AE2177" s="34" t="str">
        <f t="shared" si="1169"/>
        <v xml:space="preserve"> 0</v>
      </c>
      <c r="AF2177" s="34">
        <f t="shared" si="1170"/>
        <v>0</v>
      </c>
      <c r="AG2177" s="34">
        <f t="shared" si="1171"/>
        <v>0</v>
      </c>
      <c r="AH2177" s="34" t="str">
        <f t="shared" si="1172"/>
        <v/>
      </c>
      <c r="AI2177" s="172" t="str">
        <f>IF(AJ2177&lt;&gt;"",MAX(AI$3:AI2176)+1,"")</f>
        <v/>
      </c>
      <c r="AJ2177" s="172" t="str">
        <f t="shared" si="1173"/>
        <v/>
      </c>
      <c r="AK2177" s="172" t="str">
        <f t="shared" si="1174"/>
        <v/>
      </c>
      <c r="AL2177" s="172" t="str">
        <f t="shared" si="1175"/>
        <v/>
      </c>
      <c r="AM2177" s="172" t="str">
        <f>IF(AN2177&lt;&gt;"",MAX(AM$3:AM2176)+1,"")</f>
        <v/>
      </c>
      <c r="AN2177" s="172" t="str">
        <f t="shared" si="1176"/>
        <v/>
      </c>
      <c r="AO2177" s="172" t="str">
        <f t="shared" si="1177"/>
        <v/>
      </c>
      <c r="AP2177" s="172" t="str">
        <f t="shared" si="1178"/>
        <v/>
      </c>
      <c r="AQ2177" s="172" t="str">
        <f t="shared" si="1179"/>
        <v/>
      </c>
      <c r="AR2177" s="172" t="str">
        <f>Table1[[#This Row],[Sex ]]&amp;Table1[[#This Row],[Month]]</f>
        <v/>
      </c>
    </row>
    <row r="2178" spans="2:44" x14ac:dyDescent="0.3">
      <c r="B2178" s="14"/>
      <c r="C2178" s="14"/>
      <c r="D2178" s="14"/>
      <c r="E2178" s="14"/>
      <c r="F2178" s="14"/>
      <c r="G2178" s="14"/>
      <c r="H2178" s="14"/>
      <c r="I2178" s="14"/>
      <c r="J2178" s="14"/>
      <c r="K2178" s="14"/>
      <c r="L2178" s="14"/>
      <c r="M2178" s="24" t="str">
        <f t="shared" si="1151"/>
        <v/>
      </c>
      <c r="N2178" s="24" t="str">
        <f t="shared" si="1152"/>
        <v/>
      </c>
      <c r="O2178" s="24" t="str">
        <f t="shared" si="1153"/>
        <v xml:space="preserve"> </v>
      </c>
      <c r="P2178" s="24">
        <f t="shared" si="1154"/>
        <v>0</v>
      </c>
      <c r="Q2178" s="25">
        <f t="shared" si="1155"/>
        <v>0</v>
      </c>
      <c r="R2178" s="26">
        <f t="shared" si="1156"/>
        <v>0</v>
      </c>
      <c r="S2178" s="24" t="str">
        <f t="shared" si="1157"/>
        <v/>
      </c>
      <c r="T2178" s="24" t="str">
        <f t="shared" si="1158"/>
        <v/>
      </c>
      <c r="U2178" s="24" t="str">
        <f t="shared" si="1159"/>
        <v/>
      </c>
      <c r="V2178" s="24" t="str">
        <f t="shared" si="1160"/>
        <v/>
      </c>
      <c r="W2178" s="24" t="str">
        <f t="shared" si="1161"/>
        <v/>
      </c>
      <c r="X2178" s="24" t="str">
        <f t="shared" si="1162"/>
        <v/>
      </c>
      <c r="Y2178" s="24" t="str">
        <f t="shared" si="1163"/>
        <v/>
      </c>
      <c r="Z2178" s="24" t="str">
        <f t="shared" si="1164"/>
        <v/>
      </c>
      <c r="AA2178" s="24" t="b">
        <f t="shared" si="1165"/>
        <v>0</v>
      </c>
      <c r="AB2178" s="34" t="str">
        <f t="shared" si="1166"/>
        <v/>
      </c>
      <c r="AC2178" s="34">
        <f t="shared" si="1167"/>
        <v>0</v>
      </c>
      <c r="AD2178" s="34">
        <f t="shared" si="1168"/>
        <v>0</v>
      </c>
      <c r="AE2178" s="34" t="str">
        <f t="shared" si="1169"/>
        <v xml:space="preserve"> 0</v>
      </c>
      <c r="AF2178" s="34">
        <f t="shared" si="1170"/>
        <v>0</v>
      </c>
      <c r="AG2178" s="34">
        <f t="shared" si="1171"/>
        <v>0</v>
      </c>
      <c r="AH2178" s="34" t="str">
        <f t="shared" si="1172"/>
        <v/>
      </c>
      <c r="AI2178" s="172" t="str">
        <f>IF(AJ2178&lt;&gt;"",MAX(AI$3:AI2177)+1,"")</f>
        <v/>
      </c>
      <c r="AJ2178" s="172" t="str">
        <f t="shared" si="1173"/>
        <v/>
      </c>
      <c r="AK2178" s="172" t="str">
        <f t="shared" si="1174"/>
        <v/>
      </c>
      <c r="AL2178" s="172" t="str">
        <f t="shared" si="1175"/>
        <v/>
      </c>
      <c r="AM2178" s="172" t="str">
        <f>IF(AN2178&lt;&gt;"",MAX(AM$3:AM2177)+1,"")</f>
        <v/>
      </c>
      <c r="AN2178" s="172" t="str">
        <f t="shared" si="1176"/>
        <v/>
      </c>
      <c r="AO2178" s="172" t="str">
        <f t="shared" si="1177"/>
        <v/>
      </c>
      <c r="AP2178" s="172" t="str">
        <f t="shared" si="1178"/>
        <v/>
      </c>
      <c r="AQ2178" s="172" t="str">
        <f t="shared" si="1179"/>
        <v/>
      </c>
      <c r="AR2178" s="172" t="str">
        <f>Table1[[#This Row],[Sex ]]&amp;Table1[[#This Row],[Month]]</f>
        <v/>
      </c>
    </row>
    <row r="2179" spans="2:44" x14ac:dyDescent="0.3">
      <c r="B2179" s="14"/>
      <c r="C2179" s="14"/>
      <c r="D2179" s="14"/>
      <c r="E2179" s="14"/>
      <c r="F2179" s="14"/>
      <c r="G2179" s="14"/>
      <c r="H2179" s="14"/>
      <c r="I2179" s="14"/>
      <c r="J2179" s="14"/>
      <c r="K2179" s="14"/>
      <c r="L2179" s="14"/>
      <c r="M2179" s="24" t="str">
        <f t="shared" si="1151"/>
        <v/>
      </c>
      <c r="N2179" s="24" t="str">
        <f t="shared" si="1152"/>
        <v/>
      </c>
      <c r="O2179" s="24" t="str">
        <f t="shared" si="1153"/>
        <v xml:space="preserve"> </v>
      </c>
      <c r="P2179" s="24">
        <f t="shared" si="1154"/>
        <v>0</v>
      </c>
      <c r="Q2179" s="25">
        <f t="shared" si="1155"/>
        <v>0</v>
      </c>
      <c r="R2179" s="26">
        <f t="shared" si="1156"/>
        <v>0</v>
      </c>
      <c r="S2179" s="24" t="str">
        <f t="shared" si="1157"/>
        <v/>
      </c>
      <c r="T2179" s="24" t="str">
        <f t="shared" si="1158"/>
        <v/>
      </c>
      <c r="U2179" s="24" t="str">
        <f t="shared" si="1159"/>
        <v/>
      </c>
      <c r="V2179" s="24" t="str">
        <f t="shared" si="1160"/>
        <v/>
      </c>
      <c r="W2179" s="24" t="str">
        <f t="shared" si="1161"/>
        <v/>
      </c>
      <c r="X2179" s="24" t="str">
        <f t="shared" si="1162"/>
        <v/>
      </c>
      <c r="Y2179" s="24" t="str">
        <f t="shared" si="1163"/>
        <v/>
      </c>
      <c r="Z2179" s="24" t="str">
        <f t="shared" si="1164"/>
        <v/>
      </c>
      <c r="AA2179" s="24" t="b">
        <f t="shared" si="1165"/>
        <v>0</v>
      </c>
      <c r="AB2179" s="34" t="str">
        <f t="shared" si="1166"/>
        <v/>
      </c>
      <c r="AC2179" s="34">
        <f t="shared" si="1167"/>
        <v>0</v>
      </c>
      <c r="AD2179" s="34">
        <f t="shared" si="1168"/>
        <v>0</v>
      </c>
      <c r="AE2179" s="34" t="str">
        <f t="shared" si="1169"/>
        <v xml:space="preserve"> 0</v>
      </c>
      <c r="AF2179" s="34">
        <f t="shared" si="1170"/>
        <v>0</v>
      </c>
      <c r="AG2179" s="34">
        <f t="shared" si="1171"/>
        <v>0</v>
      </c>
      <c r="AH2179" s="34" t="str">
        <f t="shared" si="1172"/>
        <v/>
      </c>
      <c r="AI2179" s="172" t="str">
        <f>IF(AJ2179&lt;&gt;"",MAX(AI$3:AI2178)+1,"")</f>
        <v/>
      </c>
      <c r="AJ2179" s="172" t="str">
        <f t="shared" si="1173"/>
        <v/>
      </c>
      <c r="AK2179" s="172" t="str">
        <f t="shared" si="1174"/>
        <v/>
      </c>
      <c r="AL2179" s="172" t="str">
        <f t="shared" si="1175"/>
        <v/>
      </c>
      <c r="AM2179" s="172" t="str">
        <f>IF(AN2179&lt;&gt;"",MAX(AM$3:AM2178)+1,"")</f>
        <v/>
      </c>
      <c r="AN2179" s="172" t="str">
        <f t="shared" si="1176"/>
        <v/>
      </c>
      <c r="AO2179" s="172" t="str">
        <f t="shared" si="1177"/>
        <v/>
      </c>
      <c r="AP2179" s="172" t="str">
        <f t="shared" si="1178"/>
        <v/>
      </c>
      <c r="AQ2179" s="172" t="str">
        <f t="shared" si="1179"/>
        <v/>
      </c>
      <c r="AR2179" s="172" t="str">
        <f>Table1[[#This Row],[Sex ]]&amp;Table1[[#This Row],[Month]]</f>
        <v/>
      </c>
    </row>
    <row r="2180" spans="2:44" x14ac:dyDescent="0.3">
      <c r="B2180" s="14"/>
      <c r="C2180" s="14"/>
      <c r="D2180" s="14"/>
      <c r="E2180" s="14"/>
      <c r="F2180" s="14"/>
      <c r="G2180" s="14"/>
      <c r="H2180" s="14"/>
      <c r="I2180" s="14"/>
      <c r="J2180" s="14"/>
      <c r="K2180" s="14"/>
      <c r="L2180" s="14"/>
      <c r="M2180" s="24" t="str">
        <f t="shared" si="1151"/>
        <v/>
      </c>
      <c r="N2180" s="24" t="str">
        <f t="shared" si="1152"/>
        <v/>
      </c>
      <c r="O2180" s="24" t="str">
        <f t="shared" si="1153"/>
        <v xml:space="preserve"> </v>
      </c>
      <c r="P2180" s="24">
        <f t="shared" si="1154"/>
        <v>0</v>
      </c>
      <c r="Q2180" s="25">
        <f t="shared" si="1155"/>
        <v>0</v>
      </c>
      <c r="R2180" s="26">
        <f t="shared" si="1156"/>
        <v>0</v>
      </c>
      <c r="S2180" s="24" t="str">
        <f t="shared" si="1157"/>
        <v/>
      </c>
      <c r="T2180" s="24" t="str">
        <f t="shared" si="1158"/>
        <v/>
      </c>
      <c r="U2180" s="24" t="str">
        <f t="shared" si="1159"/>
        <v/>
      </c>
      <c r="V2180" s="24" t="str">
        <f t="shared" si="1160"/>
        <v/>
      </c>
      <c r="W2180" s="24" t="str">
        <f t="shared" si="1161"/>
        <v/>
      </c>
      <c r="X2180" s="24" t="str">
        <f t="shared" si="1162"/>
        <v/>
      </c>
      <c r="Y2180" s="24" t="str">
        <f t="shared" si="1163"/>
        <v/>
      </c>
      <c r="Z2180" s="24" t="str">
        <f t="shared" si="1164"/>
        <v/>
      </c>
      <c r="AA2180" s="24" t="b">
        <f t="shared" si="1165"/>
        <v>0</v>
      </c>
      <c r="AB2180" s="34" t="str">
        <f t="shared" si="1166"/>
        <v/>
      </c>
      <c r="AC2180" s="34">
        <f t="shared" si="1167"/>
        <v>0</v>
      </c>
      <c r="AD2180" s="34">
        <f t="shared" si="1168"/>
        <v>0</v>
      </c>
      <c r="AE2180" s="34" t="str">
        <f t="shared" si="1169"/>
        <v xml:space="preserve"> 0</v>
      </c>
      <c r="AF2180" s="34">
        <f t="shared" si="1170"/>
        <v>0</v>
      </c>
      <c r="AG2180" s="34">
        <f t="shared" si="1171"/>
        <v>0</v>
      </c>
      <c r="AH2180" s="34" t="str">
        <f t="shared" si="1172"/>
        <v/>
      </c>
      <c r="AI2180" s="172" t="str">
        <f>IF(AJ2180&lt;&gt;"",MAX(AI$3:AI2179)+1,"")</f>
        <v/>
      </c>
      <c r="AJ2180" s="172" t="str">
        <f t="shared" si="1173"/>
        <v/>
      </c>
      <c r="AK2180" s="172" t="str">
        <f t="shared" si="1174"/>
        <v/>
      </c>
      <c r="AL2180" s="172" t="str">
        <f t="shared" si="1175"/>
        <v/>
      </c>
      <c r="AM2180" s="172" t="str">
        <f>IF(AN2180&lt;&gt;"",MAX(AM$3:AM2179)+1,"")</f>
        <v/>
      </c>
      <c r="AN2180" s="172" t="str">
        <f t="shared" si="1176"/>
        <v/>
      </c>
      <c r="AO2180" s="172" t="str">
        <f t="shared" si="1177"/>
        <v/>
      </c>
      <c r="AP2180" s="172" t="str">
        <f t="shared" si="1178"/>
        <v/>
      </c>
      <c r="AQ2180" s="172" t="str">
        <f t="shared" si="1179"/>
        <v/>
      </c>
      <c r="AR2180" s="172" t="str">
        <f>Table1[[#This Row],[Sex ]]&amp;Table1[[#This Row],[Month]]</f>
        <v/>
      </c>
    </row>
    <row r="2181" spans="2:44" x14ac:dyDescent="0.3">
      <c r="B2181" s="14"/>
      <c r="C2181" s="14"/>
      <c r="D2181" s="14"/>
      <c r="E2181" s="14"/>
      <c r="F2181" s="14"/>
      <c r="G2181" s="14"/>
      <c r="H2181" s="14"/>
      <c r="I2181" s="14"/>
      <c r="J2181" s="14"/>
      <c r="K2181" s="14"/>
      <c r="L2181" s="14"/>
      <c r="M2181" s="24" t="str">
        <f t="shared" si="1151"/>
        <v/>
      </c>
      <c r="N2181" s="24" t="str">
        <f t="shared" si="1152"/>
        <v/>
      </c>
      <c r="O2181" s="24" t="str">
        <f t="shared" si="1153"/>
        <v xml:space="preserve"> </v>
      </c>
      <c r="P2181" s="24">
        <f t="shared" si="1154"/>
        <v>0</v>
      </c>
      <c r="Q2181" s="25">
        <f t="shared" si="1155"/>
        <v>0</v>
      </c>
      <c r="R2181" s="26">
        <f t="shared" si="1156"/>
        <v>0</v>
      </c>
      <c r="S2181" s="24" t="str">
        <f t="shared" si="1157"/>
        <v/>
      </c>
      <c r="T2181" s="24" t="str">
        <f t="shared" si="1158"/>
        <v/>
      </c>
      <c r="U2181" s="24" t="str">
        <f t="shared" si="1159"/>
        <v/>
      </c>
      <c r="V2181" s="24" t="str">
        <f t="shared" si="1160"/>
        <v/>
      </c>
      <c r="W2181" s="24" t="str">
        <f t="shared" si="1161"/>
        <v/>
      </c>
      <c r="X2181" s="24" t="str">
        <f t="shared" si="1162"/>
        <v/>
      </c>
      <c r="Y2181" s="24" t="str">
        <f t="shared" si="1163"/>
        <v/>
      </c>
      <c r="Z2181" s="24" t="str">
        <f t="shared" si="1164"/>
        <v/>
      </c>
      <c r="AA2181" s="24" t="b">
        <f t="shared" si="1165"/>
        <v>0</v>
      </c>
      <c r="AB2181" s="34" t="str">
        <f t="shared" si="1166"/>
        <v/>
      </c>
      <c r="AC2181" s="34">
        <f t="shared" si="1167"/>
        <v>0</v>
      </c>
      <c r="AD2181" s="34">
        <f t="shared" si="1168"/>
        <v>0</v>
      </c>
      <c r="AE2181" s="34" t="str">
        <f t="shared" si="1169"/>
        <v xml:space="preserve"> 0</v>
      </c>
      <c r="AF2181" s="34">
        <f t="shared" si="1170"/>
        <v>0</v>
      </c>
      <c r="AG2181" s="34">
        <f t="shared" si="1171"/>
        <v>0</v>
      </c>
      <c r="AH2181" s="34" t="str">
        <f t="shared" si="1172"/>
        <v/>
      </c>
      <c r="AI2181" s="172" t="str">
        <f>IF(AJ2181&lt;&gt;"",MAX(AI$3:AI2180)+1,"")</f>
        <v/>
      </c>
      <c r="AJ2181" s="172" t="str">
        <f t="shared" si="1173"/>
        <v/>
      </c>
      <c r="AK2181" s="172" t="str">
        <f t="shared" si="1174"/>
        <v/>
      </c>
      <c r="AL2181" s="172" t="str">
        <f t="shared" si="1175"/>
        <v/>
      </c>
      <c r="AM2181" s="172" t="str">
        <f>IF(AN2181&lt;&gt;"",MAX(AM$3:AM2180)+1,"")</f>
        <v/>
      </c>
      <c r="AN2181" s="172" t="str">
        <f t="shared" si="1176"/>
        <v/>
      </c>
      <c r="AO2181" s="172" t="str">
        <f t="shared" si="1177"/>
        <v/>
      </c>
      <c r="AP2181" s="172" t="str">
        <f t="shared" si="1178"/>
        <v/>
      </c>
      <c r="AQ2181" s="172" t="str">
        <f t="shared" si="1179"/>
        <v/>
      </c>
      <c r="AR2181" s="172" t="str">
        <f>Table1[[#This Row],[Sex ]]&amp;Table1[[#This Row],[Month]]</f>
        <v/>
      </c>
    </row>
    <row r="2182" spans="2:44" x14ac:dyDescent="0.3">
      <c r="B2182" s="14"/>
      <c r="C2182" s="14"/>
      <c r="D2182" s="14"/>
      <c r="E2182" s="14"/>
      <c r="F2182" s="14"/>
      <c r="G2182" s="14"/>
      <c r="H2182" s="14"/>
      <c r="I2182" s="14"/>
      <c r="J2182" s="14"/>
      <c r="K2182" s="14"/>
      <c r="L2182" s="14"/>
      <c r="M2182" s="24" t="str">
        <f t="shared" si="1151"/>
        <v/>
      </c>
      <c r="N2182" s="24" t="str">
        <f t="shared" si="1152"/>
        <v/>
      </c>
      <c r="O2182" s="24" t="str">
        <f t="shared" si="1153"/>
        <v xml:space="preserve"> </v>
      </c>
      <c r="P2182" s="24">
        <f t="shared" si="1154"/>
        <v>0</v>
      </c>
      <c r="Q2182" s="25">
        <f t="shared" si="1155"/>
        <v>0</v>
      </c>
      <c r="R2182" s="26">
        <f t="shared" si="1156"/>
        <v>0</v>
      </c>
      <c r="S2182" s="24" t="str">
        <f t="shared" si="1157"/>
        <v/>
      </c>
      <c r="T2182" s="24" t="str">
        <f t="shared" si="1158"/>
        <v/>
      </c>
      <c r="U2182" s="24" t="str">
        <f t="shared" si="1159"/>
        <v/>
      </c>
      <c r="V2182" s="24" t="str">
        <f t="shared" si="1160"/>
        <v/>
      </c>
      <c r="W2182" s="24" t="str">
        <f t="shared" si="1161"/>
        <v/>
      </c>
      <c r="X2182" s="24" t="str">
        <f t="shared" si="1162"/>
        <v/>
      </c>
      <c r="Y2182" s="24" t="str">
        <f t="shared" si="1163"/>
        <v/>
      </c>
      <c r="Z2182" s="24" t="str">
        <f t="shared" si="1164"/>
        <v/>
      </c>
      <c r="AA2182" s="24" t="b">
        <f t="shared" si="1165"/>
        <v>0</v>
      </c>
      <c r="AB2182" s="34" t="str">
        <f t="shared" si="1166"/>
        <v/>
      </c>
      <c r="AC2182" s="34">
        <f t="shared" si="1167"/>
        <v>0</v>
      </c>
      <c r="AD2182" s="34">
        <f t="shared" si="1168"/>
        <v>0</v>
      </c>
      <c r="AE2182" s="34" t="str">
        <f t="shared" si="1169"/>
        <v xml:space="preserve"> 0</v>
      </c>
      <c r="AF2182" s="34">
        <f t="shared" si="1170"/>
        <v>0</v>
      </c>
      <c r="AG2182" s="34">
        <f t="shared" si="1171"/>
        <v>0</v>
      </c>
      <c r="AH2182" s="34" t="str">
        <f t="shared" si="1172"/>
        <v/>
      </c>
      <c r="AI2182" s="172" t="str">
        <f>IF(AJ2182&lt;&gt;"",MAX(AI$3:AI2181)+1,"")</f>
        <v/>
      </c>
      <c r="AJ2182" s="172" t="str">
        <f t="shared" si="1173"/>
        <v/>
      </c>
      <c r="AK2182" s="172" t="str">
        <f t="shared" si="1174"/>
        <v/>
      </c>
      <c r="AL2182" s="172" t="str">
        <f t="shared" si="1175"/>
        <v/>
      </c>
      <c r="AM2182" s="172" t="str">
        <f>IF(AN2182&lt;&gt;"",MAX(AM$3:AM2181)+1,"")</f>
        <v/>
      </c>
      <c r="AN2182" s="172" t="str">
        <f t="shared" si="1176"/>
        <v/>
      </c>
      <c r="AO2182" s="172" t="str">
        <f t="shared" si="1177"/>
        <v/>
      </c>
      <c r="AP2182" s="172" t="str">
        <f t="shared" si="1178"/>
        <v/>
      </c>
      <c r="AQ2182" s="172" t="str">
        <f t="shared" si="1179"/>
        <v/>
      </c>
      <c r="AR2182" s="172" t="str">
        <f>Table1[[#This Row],[Sex ]]&amp;Table1[[#This Row],[Month]]</f>
        <v/>
      </c>
    </row>
    <row r="2183" spans="2:44" x14ac:dyDescent="0.3">
      <c r="B2183" s="14"/>
      <c r="C2183" s="14"/>
      <c r="D2183" s="14"/>
      <c r="E2183" s="14"/>
      <c r="F2183" s="14"/>
      <c r="G2183" s="14"/>
      <c r="H2183" s="14"/>
      <c r="I2183" s="14"/>
      <c r="J2183" s="14"/>
      <c r="K2183" s="14"/>
      <c r="L2183" s="14"/>
      <c r="M2183" s="24" t="str">
        <f t="shared" si="1151"/>
        <v/>
      </c>
      <c r="N2183" s="24" t="str">
        <f t="shared" si="1152"/>
        <v/>
      </c>
      <c r="O2183" s="24" t="str">
        <f t="shared" si="1153"/>
        <v xml:space="preserve"> </v>
      </c>
      <c r="P2183" s="24">
        <f t="shared" si="1154"/>
        <v>0</v>
      </c>
      <c r="Q2183" s="25">
        <f t="shared" si="1155"/>
        <v>0</v>
      </c>
      <c r="R2183" s="26">
        <f t="shared" si="1156"/>
        <v>0</v>
      </c>
      <c r="S2183" s="24" t="str">
        <f t="shared" si="1157"/>
        <v/>
      </c>
      <c r="T2183" s="24" t="str">
        <f t="shared" si="1158"/>
        <v/>
      </c>
      <c r="U2183" s="24" t="str">
        <f t="shared" si="1159"/>
        <v/>
      </c>
      <c r="V2183" s="24" t="str">
        <f t="shared" si="1160"/>
        <v/>
      </c>
      <c r="W2183" s="24" t="str">
        <f t="shared" si="1161"/>
        <v/>
      </c>
      <c r="X2183" s="24" t="str">
        <f t="shared" si="1162"/>
        <v/>
      </c>
      <c r="Y2183" s="24" t="str">
        <f t="shared" si="1163"/>
        <v/>
      </c>
      <c r="Z2183" s="24" t="str">
        <f t="shared" si="1164"/>
        <v/>
      </c>
      <c r="AA2183" s="24" t="b">
        <f t="shared" si="1165"/>
        <v>0</v>
      </c>
      <c r="AB2183" s="34" t="str">
        <f t="shared" si="1166"/>
        <v/>
      </c>
      <c r="AC2183" s="34">
        <f t="shared" si="1167"/>
        <v>0</v>
      </c>
      <c r="AD2183" s="34">
        <f t="shared" si="1168"/>
        <v>0</v>
      </c>
      <c r="AE2183" s="34" t="str">
        <f t="shared" si="1169"/>
        <v xml:space="preserve"> 0</v>
      </c>
      <c r="AF2183" s="34">
        <f t="shared" si="1170"/>
        <v>0</v>
      </c>
      <c r="AG2183" s="34">
        <f t="shared" si="1171"/>
        <v>0</v>
      </c>
      <c r="AH2183" s="34" t="str">
        <f t="shared" si="1172"/>
        <v/>
      </c>
      <c r="AI2183" s="172" t="str">
        <f>IF(AJ2183&lt;&gt;"",MAX(AI$3:AI2182)+1,"")</f>
        <v/>
      </c>
      <c r="AJ2183" s="172" t="str">
        <f t="shared" si="1173"/>
        <v/>
      </c>
      <c r="AK2183" s="172" t="str">
        <f t="shared" si="1174"/>
        <v/>
      </c>
      <c r="AL2183" s="172" t="str">
        <f t="shared" si="1175"/>
        <v/>
      </c>
      <c r="AM2183" s="172" t="str">
        <f>IF(AN2183&lt;&gt;"",MAX(AM$3:AM2182)+1,"")</f>
        <v/>
      </c>
      <c r="AN2183" s="172" t="str">
        <f t="shared" si="1176"/>
        <v/>
      </c>
      <c r="AO2183" s="172" t="str">
        <f t="shared" si="1177"/>
        <v/>
      </c>
      <c r="AP2183" s="172" t="str">
        <f t="shared" si="1178"/>
        <v/>
      </c>
      <c r="AQ2183" s="172" t="str">
        <f t="shared" si="1179"/>
        <v/>
      </c>
      <c r="AR2183" s="172" t="str">
        <f>Table1[[#This Row],[Sex ]]&amp;Table1[[#This Row],[Month]]</f>
        <v/>
      </c>
    </row>
    <row r="2184" spans="2:44" x14ac:dyDescent="0.3">
      <c r="B2184" s="14"/>
      <c r="C2184" s="14"/>
      <c r="D2184" s="14"/>
      <c r="E2184" s="14"/>
      <c r="F2184" s="14"/>
      <c r="G2184" s="14"/>
      <c r="H2184" s="14"/>
      <c r="I2184" s="14"/>
      <c r="J2184" s="14"/>
      <c r="K2184" s="14"/>
      <c r="L2184" s="14"/>
      <c r="M2184" s="24" t="str">
        <f t="shared" si="1151"/>
        <v/>
      </c>
      <c r="N2184" s="24" t="str">
        <f t="shared" si="1152"/>
        <v/>
      </c>
      <c r="O2184" s="24" t="str">
        <f t="shared" si="1153"/>
        <v xml:space="preserve"> </v>
      </c>
      <c r="P2184" s="24">
        <f t="shared" si="1154"/>
        <v>0</v>
      </c>
      <c r="Q2184" s="25">
        <f t="shared" si="1155"/>
        <v>0</v>
      </c>
      <c r="R2184" s="26">
        <f t="shared" si="1156"/>
        <v>0</v>
      </c>
      <c r="S2184" s="24" t="str">
        <f t="shared" si="1157"/>
        <v/>
      </c>
      <c r="T2184" s="24" t="str">
        <f t="shared" si="1158"/>
        <v/>
      </c>
      <c r="U2184" s="24" t="str">
        <f t="shared" si="1159"/>
        <v/>
      </c>
      <c r="V2184" s="24" t="str">
        <f t="shared" si="1160"/>
        <v/>
      </c>
      <c r="W2184" s="24" t="str">
        <f t="shared" si="1161"/>
        <v/>
      </c>
      <c r="X2184" s="24" t="str">
        <f t="shared" si="1162"/>
        <v/>
      </c>
      <c r="Y2184" s="24" t="str">
        <f t="shared" si="1163"/>
        <v/>
      </c>
      <c r="Z2184" s="24" t="str">
        <f t="shared" si="1164"/>
        <v/>
      </c>
      <c r="AA2184" s="24" t="b">
        <f t="shared" si="1165"/>
        <v>0</v>
      </c>
      <c r="AB2184" s="34" t="str">
        <f t="shared" si="1166"/>
        <v/>
      </c>
      <c r="AC2184" s="34">
        <f t="shared" si="1167"/>
        <v>0</v>
      </c>
      <c r="AD2184" s="34">
        <f t="shared" si="1168"/>
        <v>0</v>
      </c>
      <c r="AE2184" s="34" t="str">
        <f t="shared" si="1169"/>
        <v xml:space="preserve"> 0</v>
      </c>
      <c r="AF2184" s="34">
        <f t="shared" si="1170"/>
        <v>0</v>
      </c>
      <c r="AG2184" s="34">
        <f t="shared" si="1171"/>
        <v>0</v>
      </c>
      <c r="AH2184" s="34" t="str">
        <f t="shared" si="1172"/>
        <v/>
      </c>
      <c r="AI2184" s="172" t="str">
        <f>IF(AJ2184&lt;&gt;"",MAX(AI$3:AI2183)+1,"")</f>
        <v/>
      </c>
      <c r="AJ2184" s="172" t="str">
        <f t="shared" si="1173"/>
        <v/>
      </c>
      <c r="AK2184" s="172" t="str">
        <f t="shared" si="1174"/>
        <v/>
      </c>
      <c r="AL2184" s="172" t="str">
        <f t="shared" si="1175"/>
        <v/>
      </c>
      <c r="AM2184" s="172" t="str">
        <f>IF(AN2184&lt;&gt;"",MAX(AM$3:AM2183)+1,"")</f>
        <v/>
      </c>
      <c r="AN2184" s="172" t="str">
        <f t="shared" si="1176"/>
        <v/>
      </c>
      <c r="AO2184" s="172" t="str">
        <f t="shared" si="1177"/>
        <v/>
      </c>
      <c r="AP2184" s="172" t="str">
        <f t="shared" si="1178"/>
        <v/>
      </c>
      <c r="AQ2184" s="172" t="str">
        <f t="shared" si="1179"/>
        <v/>
      </c>
      <c r="AR2184" s="172" t="str">
        <f>Table1[[#This Row],[Sex ]]&amp;Table1[[#This Row],[Month]]</f>
        <v/>
      </c>
    </row>
    <row r="2185" spans="2:44" x14ac:dyDescent="0.3">
      <c r="B2185" s="14"/>
      <c r="C2185" s="14"/>
      <c r="D2185" s="14"/>
      <c r="E2185" s="14"/>
      <c r="F2185" s="14"/>
      <c r="G2185" s="14"/>
      <c r="H2185" s="14"/>
      <c r="I2185" s="14"/>
      <c r="J2185" s="14"/>
      <c r="K2185" s="14"/>
      <c r="L2185" s="14"/>
      <c r="M2185" s="24" t="str">
        <f t="shared" si="1151"/>
        <v/>
      </c>
      <c r="N2185" s="24" t="str">
        <f t="shared" si="1152"/>
        <v/>
      </c>
      <c r="O2185" s="24" t="str">
        <f t="shared" si="1153"/>
        <v xml:space="preserve"> </v>
      </c>
      <c r="P2185" s="24">
        <f t="shared" si="1154"/>
        <v>0</v>
      </c>
      <c r="Q2185" s="25">
        <f t="shared" si="1155"/>
        <v>0</v>
      </c>
      <c r="R2185" s="26">
        <f t="shared" si="1156"/>
        <v>0</v>
      </c>
      <c r="S2185" s="24" t="str">
        <f t="shared" si="1157"/>
        <v/>
      </c>
      <c r="T2185" s="24" t="str">
        <f t="shared" si="1158"/>
        <v/>
      </c>
      <c r="U2185" s="24" t="str">
        <f t="shared" si="1159"/>
        <v/>
      </c>
      <c r="V2185" s="24" t="str">
        <f t="shared" si="1160"/>
        <v/>
      </c>
      <c r="W2185" s="24" t="str">
        <f t="shared" si="1161"/>
        <v/>
      </c>
      <c r="X2185" s="24" t="str">
        <f t="shared" si="1162"/>
        <v/>
      </c>
      <c r="Y2185" s="24" t="str">
        <f t="shared" si="1163"/>
        <v/>
      </c>
      <c r="Z2185" s="24" t="str">
        <f t="shared" si="1164"/>
        <v/>
      </c>
      <c r="AA2185" s="24" t="b">
        <f t="shared" si="1165"/>
        <v>0</v>
      </c>
      <c r="AB2185" s="34" t="str">
        <f t="shared" si="1166"/>
        <v/>
      </c>
      <c r="AC2185" s="34">
        <f t="shared" si="1167"/>
        <v>0</v>
      </c>
      <c r="AD2185" s="34">
        <f t="shared" si="1168"/>
        <v>0</v>
      </c>
      <c r="AE2185" s="34" t="str">
        <f t="shared" si="1169"/>
        <v xml:space="preserve"> 0</v>
      </c>
      <c r="AF2185" s="34">
        <f t="shared" si="1170"/>
        <v>0</v>
      </c>
      <c r="AG2185" s="34">
        <f t="shared" si="1171"/>
        <v>0</v>
      </c>
      <c r="AH2185" s="34" t="str">
        <f t="shared" si="1172"/>
        <v/>
      </c>
      <c r="AI2185" s="172" t="str">
        <f>IF(AJ2185&lt;&gt;"",MAX(AI$3:AI2184)+1,"")</f>
        <v/>
      </c>
      <c r="AJ2185" s="172" t="str">
        <f t="shared" si="1173"/>
        <v/>
      </c>
      <c r="AK2185" s="172" t="str">
        <f t="shared" si="1174"/>
        <v/>
      </c>
      <c r="AL2185" s="172" t="str">
        <f t="shared" si="1175"/>
        <v/>
      </c>
      <c r="AM2185" s="172" t="str">
        <f>IF(AN2185&lt;&gt;"",MAX(AM$3:AM2184)+1,"")</f>
        <v/>
      </c>
      <c r="AN2185" s="172" t="str">
        <f t="shared" si="1176"/>
        <v/>
      </c>
      <c r="AO2185" s="172" t="str">
        <f t="shared" si="1177"/>
        <v/>
      </c>
      <c r="AP2185" s="172" t="str">
        <f t="shared" si="1178"/>
        <v/>
      </c>
      <c r="AQ2185" s="172" t="str">
        <f t="shared" si="1179"/>
        <v/>
      </c>
      <c r="AR2185" s="172" t="str">
        <f>Table1[[#This Row],[Sex ]]&amp;Table1[[#This Row],[Month]]</f>
        <v/>
      </c>
    </row>
    <row r="2186" spans="2:44" x14ac:dyDescent="0.3">
      <c r="B2186" s="14"/>
      <c r="C2186" s="14"/>
      <c r="D2186" s="14"/>
      <c r="E2186" s="14"/>
      <c r="F2186" s="14"/>
      <c r="G2186" s="14"/>
      <c r="H2186" s="14"/>
      <c r="I2186" s="14"/>
      <c r="J2186" s="14"/>
      <c r="K2186" s="14"/>
      <c r="L2186" s="14"/>
      <c r="M2186" s="24" t="str">
        <f t="shared" si="1151"/>
        <v/>
      </c>
      <c r="N2186" s="24" t="str">
        <f t="shared" si="1152"/>
        <v/>
      </c>
      <c r="O2186" s="24" t="str">
        <f t="shared" si="1153"/>
        <v xml:space="preserve"> </v>
      </c>
      <c r="P2186" s="24">
        <f t="shared" si="1154"/>
        <v>0</v>
      </c>
      <c r="Q2186" s="25">
        <f t="shared" si="1155"/>
        <v>0</v>
      </c>
      <c r="R2186" s="26">
        <f t="shared" si="1156"/>
        <v>0</v>
      </c>
      <c r="S2186" s="24" t="str">
        <f t="shared" si="1157"/>
        <v/>
      </c>
      <c r="T2186" s="24" t="str">
        <f t="shared" si="1158"/>
        <v/>
      </c>
      <c r="U2186" s="24" t="str">
        <f t="shared" si="1159"/>
        <v/>
      </c>
      <c r="V2186" s="24" t="str">
        <f t="shared" si="1160"/>
        <v/>
      </c>
      <c r="W2186" s="24" t="str">
        <f t="shared" si="1161"/>
        <v/>
      </c>
      <c r="X2186" s="24" t="str">
        <f t="shared" si="1162"/>
        <v/>
      </c>
      <c r="Y2186" s="24" t="str">
        <f t="shared" si="1163"/>
        <v/>
      </c>
      <c r="Z2186" s="24" t="str">
        <f t="shared" si="1164"/>
        <v/>
      </c>
      <c r="AA2186" s="24" t="b">
        <f t="shared" si="1165"/>
        <v>0</v>
      </c>
      <c r="AB2186" s="34" t="str">
        <f t="shared" si="1166"/>
        <v/>
      </c>
      <c r="AC2186" s="34">
        <f t="shared" si="1167"/>
        <v>0</v>
      </c>
      <c r="AD2186" s="34">
        <f t="shared" si="1168"/>
        <v>0</v>
      </c>
      <c r="AE2186" s="34" t="str">
        <f t="shared" si="1169"/>
        <v xml:space="preserve"> 0</v>
      </c>
      <c r="AF2186" s="34">
        <f t="shared" si="1170"/>
        <v>0</v>
      </c>
      <c r="AG2186" s="34">
        <f t="shared" si="1171"/>
        <v>0</v>
      </c>
      <c r="AH2186" s="34" t="str">
        <f t="shared" si="1172"/>
        <v/>
      </c>
      <c r="AI2186" s="172" t="str">
        <f>IF(AJ2186&lt;&gt;"",MAX(AI$3:AI2185)+1,"")</f>
        <v/>
      </c>
      <c r="AJ2186" s="172" t="str">
        <f t="shared" si="1173"/>
        <v/>
      </c>
      <c r="AK2186" s="172" t="str">
        <f t="shared" si="1174"/>
        <v/>
      </c>
      <c r="AL2186" s="172" t="str">
        <f t="shared" si="1175"/>
        <v/>
      </c>
      <c r="AM2186" s="172" t="str">
        <f>IF(AN2186&lt;&gt;"",MAX(AM$3:AM2185)+1,"")</f>
        <v/>
      </c>
      <c r="AN2186" s="172" t="str">
        <f t="shared" si="1176"/>
        <v/>
      </c>
      <c r="AO2186" s="172" t="str">
        <f t="shared" si="1177"/>
        <v/>
      </c>
      <c r="AP2186" s="172" t="str">
        <f t="shared" si="1178"/>
        <v/>
      </c>
      <c r="AQ2186" s="172" t="str">
        <f t="shared" si="1179"/>
        <v/>
      </c>
      <c r="AR2186" s="172" t="str">
        <f>Table1[[#This Row],[Sex ]]&amp;Table1[[#This Row],[Month]]</f>
        <v/>
      </c>
    </row>
    <row r="2187" spans="2:44" x14ac:dyDescent="0.3">
      <c r="B2187" s="14"/>
      <c r="C2187" s="14"/>
      <c r="D2187" s="14"/>
      <c r="E2187" s="14"/>
      <c r="F2187" s="14"/>
      <c r="G2187" s="14"/>
      <c r="H2187" s="14"/>
      <c r="I2187" s="14"/>
      <c r="J2187" s="14"/>
      <c r="K2187" s="14"/>
      <c r="L2187" s="14"/>
      <c r="M2187" s="24" t="str">
        <f t="shared" si="1151"/>
        <v/>
      </c>
      <c r="N2187" s="24" t="str">
        <f t="shared" si="1152"/>
        <v/>
      </c>
      <c r="O2187" s="24" t="str">
        <f t="shared" si="1153"/>
        <v xml:space="preserve"> </v>
      </c>
      <c r="P2187" s="24">
        <f t="shared" si="1154"/>
        <v>0</v>
      </c>
      <c r="Q2187" s="25">
        <f t="shared" si="1155"/>
        <v>0</v>
      </c>
      <c r="R2187" s="26">
        <f t="shared" si="1156"/>
        <v>0</v>
      </c>
      <c r="S2187" s="24" t="str">
        <f t="shared" si="1157"/>
        <v/>
      </c>
      <c r="T2187" s="24" t="str">
        <f t="shared" si="1158"/>
        <v/>
      </c>
      <c r="U2187" s="24" t="str">
        <f t="shared" si="1159"/>
        <v/>
      </c>
      <c r="V2187" s="24" t="str">
        <f t="shared" si="1160"/>
        <v/>
      </c>
      <c r="W2187" s="24" t="str">
        <f t="shared" si="1161"/>
        <v/>
      </c>
      <c r="X2187" s="24" t="str">
        <f t="shared" si="1162"/>
        <v/>
      </c>
      <c r="Y2187" s="24" t="str">
        <f t="shared" si="1163"/>
        <v/>
      </c>
      <c r="Z2187" s="24" t="str">
        <f t="shared" si="1164"/>
        <v/>
      </c>
      <c r="AA2187" s="24" t="b">
        <f t="shared" si="1165"/>
        <v>0</v>
      </c>
      <c r="AB2187" s="34" t="str">
        <f t="shared" si="1166"/>
        <v/>
      </c>
      <c r="AC2187" s="34">
        <f t="shared" si="1167"/>
        <v>0</v>
      </c>
      <c r="AD2187" s="34">
        <f t="shared" si="1168"/>
        <v>0</v>
      </c>
      <c r="AE2187" s="34" t="str">
        <f t="shared" si="1169"/>
        <v xml:space="preserve"> 0</v>
      </c>
      <c r="AF2187" s="34">
        <f t="shared" si="1170"/>
        <v>0</v>
      </c>
      <c r="AG2187" s="34">
        <f t="shared" si="1171"/>
        <v>0</v>
      </c>
      <c r="AH2187" s="34" t="str">
        <f t="shared" si="1172"/>
        <v/>
      </c>
      <c r="AI2187" s="172" t="str">
        <f>IF(AJ2187&lt;&gt;"",MAX(AI$3:AI2186)+1,"")</f>
        <v/>
      </c>
      <c r="AJ2187" s="172" t="str">
        <f t="shared" si="1173"/>
        <v/>
      </c>
      <c r="AK2187" s="172" t="str">
        <f t="shared" si="1174"/>
        <v/>
      </c>
      <c r="AL2187" s="172" t="str">
        <f t="shared" si="1175"/>
        <v/>
      </c>
      <c r="AM2187" s="172" t="str">
        <f>IF(AN2187&lt;&gt;"",MAX(AM$3:AM2186)+1,"")</f>
        <v/>
      </c>
      <c r="AN2187" s="172" t="str">
        <f t="shared" si="1176"/>
        <v/>
      </c>
      <c r="AO2187" s="172" t="str">
        <f t="shared" si="1177"/>
        <v/>
      </c>
      <c r="AP2187" s="172" t="str">
        <f t="shared" si="1178"/>
        <v/>
      </c>
      <c r="AQ2187" s="172" t="str">
        <f t="shared" si="1179"/>
        <v/>
      </c>
      <c r="AR2187" s="172" t="str">
        <f>Table1[[#This Row],[Sex ]]&amp;Table1[[#This Row],[Month]]</f>
        <v/>
      </c>
    </row>
    <row r="2188" spans="2:44" x14ac:dyDescent="0.3">
      <c r="B2188" s="14"/>
      <c r="C2188" s="14"/>
      <c r="D2188" s="14"/>
      <c r="E2188" s="14"/>
      <c r="F2188" s="14"/>
      <c r="G2188" s="14"/>
      <c r="H2188" s="14"/>
      <c r="I2188" s="14"/>
      <c r="J2188" s="14"/>
      <c r="K2188" s="14"/>
      <c r="L2188" s="14"/>
      <c r="M2188" s="24" t="str">
        <f t="shared" si="1151"/>
        <v/>
      </c>
      <c r="N2188" s="24" t="str">
        <f t="shared" si="1152"/>
        <v/>
      </c>
      <c r="O2188" s="24" t="str">
        <f t="shared" si="1153"/>
        <v xml:space="preserve"> </v>
      </c>
      <c r="P2188" s="24">
        <f t="shared" si="1154"/>
        <v>0</v>
      </c>
      <c r="Q2188" s="25">
        <f t="shared" si="1155"/>
        <v>0</v>
      </c>
      <c r="R2188" s="26">
        <f t="shared" si="1156"/>
        <v>0</v>
      </c>
      <c r="S2188" s="24" t="str">
        <f t="shared" si="1157"/>
        <v/>
      </c>
      <c r="T2188" s="24" t="str">
        <f t="shared" si="1158"/>
        <v/>
      </c>
      <c r="U2188" s="24" t="str">
        <f t="shared" si="1159"/>
        <v/>
      </c>
      <c r="V2188" s="24" t="str">
        <f t="shared" si="1160"/>
        <v/>
      </c>
      <c r="W2188" s="24" t="str">
        <f t="shared" si="1161"/>
        <v/>
      </c>
      <c r="X2188" s="24" t="str">
        <f t="shared" si="1162"/>
        <v/>
      </c>
      <c r="Y2188" s="24" t="str">
        <f t="shared" si="1163"/>
        <v/>
      </c>
      <c r="Z2188" s="24" t="str">
        <f t="shared" si="1164"/>
        <v/>
      </c>
      <c r="AA2188" s="24" t="b">
        <f t="shared" si="1165"/>
        <v>0</v>
      </c>
      <c r="AB2188" s="34" t="str">
        <f t="shared" si="1166"/>
        <v/>
      </c>
      <c r="AC2188" s="34">
        <f t="shared" si="1167"/>
        <v>0</v>
      </c>
      <c r="AD2188" s="34">
        <f t="shared" si="1168"/>
        <v>0</v>
      </c>
      <c r="AE2188" s="34" t="str">
        <f t="shared" si="1169"/>
        <v xml:space="preserve"> 0</v>
      </c>
      <c r="AF2188" s="34">
        <f t="shared" si="1170"/>
        <v>0</v>
      </c>
      <c r="AG2188" s="34">
        <f t="shared" si="1171"/>
        <v>0</v>
      </c>
      <c r="AH2188" s="34" t="str">
        <f t="shared" si="1172"/>
        <v/>
      </c>
      <c r="AI2188" s="172" t="str">
        <f>IF(AJ2188&lt;&gt;"",MAX(AI$3:AI2187)+1,"")</f>
        <v/>
      </c>
      <c r="AJ2188" s="172" t="str">
        <f t="shared" si="1173"/>
        <v/>
      </c>
      <c r="AK2188" s="172" t="str">
        <f t="shared" si="1174"/>
        <v/>
      </c>
      <c r="AL2188" s="172" t="str">
        <f t="shared" si="1175"/>
        <v/>
      </c>
      <c r="AM2188" s="172" t="str">
        <f>IF(AN2188&lt;&gt;"",MAX(AM$3:AM2187)+1,"")</f>
        <v/>
      </c>
      <c r="AN2188" s="172" t="str">
        <f t="shared" si="1176"/>
        <v/>
      </c>
      <c r="AO2188" s="172" t="str">
        <f t="shared" si="1177"/>
        <v/>
      </c>
      <c r="AP2188" s="172" t="str">
        <f t="shared" si="1178"/>
        <v/>
      </c>
      <c r="AQ2188" s="172" t="str">
        <f t="shared" si="1179"/>
        <v/>
      </c>
      <c r="AR2188" s="172" t="str">
        <f>Table1[[#This Row],[Sex ]]&amp;Table1[[#This Row],[Month]]</f>
        <v/>
      </c>
    </row>
    <row r="2189" spans="2:44" x14ac:dyDescent="0.3">
      <c r="B2189" s="14"/>
      <c r="C2189" s="14"/>
      <c r="D2189" s="14"/>
      <c r="E2189" s="14"/>
      <c r="F2189" s="14"/>
      <c r="G2189" s="14"/>
      <c r="H2189" s="14"/>
      <c r="I2189" s="14"/>
      <c r="J2189" s="14"/>
      <c r="K2189" s="14"/>
      <c r="L2189" s="14"/>
      <c r="M2189" s="24" t="str">
        <f t="shared" si="1151"/>
        <v/>
      </c>
      <c r="N2189" s="24" t="str">
        <f t="shared" si="1152"/>
        <v/>
      </c>
      <c r="O2189" s="24" t="str">
        <f t="shared" si="1153"/>
        <v xml:space="preserve"> </v>
      </c>
      <c r="P2189" s="24">
        <f t="shared" si="1154"/>
        <v>0</v>
      </c>
      <c r="Q2189" s="25">
        <f t="shared" si="1155"/>
        <v>0</v>
      </c>
      <c r="R2189" s="26">
        <f t="shared" si="1156"/>
        <v>0</v>
      </c>
      <c r="S2189" s="24" t="str">
        <f t="shared" si="1157"/>
        <v/>
      </c>
      <c r="T2189" s="24" t="str">
        <f t="shared" si="1158"/>
        <v/>
      </c>
      <c r="U2189" s="24" t="str">
        <f t="shared" si="1159"/>
        <v/>
      </c>
      <c r="V2189" s="24" t="str">
        <f t="shared" si="1160"/>
        <v/>
      </c>
      <c r="W2189" s="24" t="str">
        <f t="shared" si="1161"/>
        <v/>
      </c>
      <c r="X2189" s="24" t="str">
        <f t="shared" si="1162"/>
        <v/>
      </c>
      <c r="Y2189" s="24" t="str">
        <f t="shared" si="1163"/>
        <v/>
      </c>
      <c r="Z2189" s="24" t="str">
        <f t="shared" si="1164"/>
        <v/>
      </c>
      <c r="AA2189" s="24" t="b">
        <f t="shared" si="1165"/>
        <v>0</v>
      </c>
      <c r="AB2189" s="34" t="str">
        <f t="shared" si="1166"/>
        <v/>
      </c>
      <c r="AC2189" s="34">
        <f t="shared" si="1167"/>
        <v>0</v>
      </c>
      <c r="AD2189" s="34">
        <f t="shared" si="1168"/>
        <v>0</v>
      </c>
      <c r="AE2189" s="34" t="str">
        <f t="shared" si="1169"/>
        <v xml:space="preserve"> 0</v>
      </c>
      <c r="AF2189" s="34">
        <f t="shared" si="1170"/>
        <v>0</v>
      </c>
      <c r="AG2189" s="34">
        <f t="shared" si="1171"/>
        <v>0</v>
      </c>
      <c r="AH2189" s="34" t="str">
        <f t="shared" si="1172"/>
        <v/>
      </c>
      <c r="AI2189" s="172" t="str">
        <f>IF(AJ2189&lt;&gt;"",MAX(AI$3:AI2188)+1,"")</f>
        <v/>
      </c>
      <c r="AJ2189" s="172" t="str">
        <f t="shared" si="1173"/>
        <v/>
      </c>
      <c r="AK2189" s="172" t="str">
        <f t="shared" si="1174"/>
        <v/>
      </c>
      <c r="AL2189" s="172" t="str">
        <f t="shared" si="1175"/>
        <v/>
      </c>
      <c r="AM2189" s="172" t="str">
        <f>IF(AN2189&lt;&gt;"",MAX(AM$3:AM2188)+1,"")</f>
        <v/>
      </c>
      <c r="AN2189" s="172" t="str">
        <f t="shared" si="1176"/>
        <v/>
      </c>
      <c r="AO2189" s="172" t="str">
        <f t="shared" si="1177"/>
        <v/>
      </c>
      <c r="AP2189" s="172" t="str">
        <f t="shared" si="1178"/>
        <v/>
      </c>
      <c r="AQ2189" s="172" t="str">
        <f t="shared" si="1179"/>
        <v/>
      </c>
      <c r="AR2189" s="172" t="str">
        <f>Table1[[#This Row],[Sex ]]&amp;Table1[[#This Row],[Month]]</f>
        <v/>
      </c>
    </row>
    <row r="2190" spans="2:44" x14ac:dyDescent="0.3">
      <c r="B2190" s="14"/>
      <c r="C2190" s="14"/>
      <c r="D2190" s="14"/>
      <c r="E2190" s="14"/>
      <c r="F2190" s="14"/>
      <c r="G2190" s="14"/>
      <c r="H2190" s="14"/>
      <c r="I2190" s="14"/>
      <c r="J2190" s="14"/>
      <c r="K2190" s="14"/>
      <c r="L2190" s="14"/>
      <c r="M2190" s="24" t="str">
        <f t="shared" si="1151"/>
        <v/>
      </c>
      <c r="N2190" s="24" t="str">
        <f t="shared" si="1152"/>
        <v/>
      </c>
      <c r="O2190" s="24" t="str">
        <f t="shared" si="1153"/>
        <v xml:space="preserve"> </v>
      </c>
      <c r="P2190" s="24">
        <f t="shared" si="1154"/>
        <v>0</v>
      </c>
      <c r="Q2190" s="25">
        <f t="shared" si="1155"/>
        <v>0</v>
      </c>
      <c r="R2190" s="26">
        <f t="shared" si="1156"/>
        <v>0</v>
      </c>
      <c r="S2190" s="24" t="str">
        <f t="shared" si="1157"/>
        <v/>
      </c>
      <c r="T2190" s="24" t="str">
        <f t="shared" si="1158"/>
        <v/>
      </c>
      <c r="U2190" s="24" t="str">
        <f t="shared" si="1159"/>
        <v/>
      </c>
      <c r="V2190" s="24" t="str">
        <f t="shared" si="1160"/>
        <v/>
      </c>
      <c r="W2190" s="24" t="str">
        <f t="shared" si="1161"/>
        <v/>
      </c>
      <c r="X2190" s="24" t="str">
        <f t="shared" si="1162"/>
        <v/>
      </c>
      <c r="Y2190" s="24" t="str">
        <f t="shared" si="1163"/>
        <v/>
      </c>
      <c r="Z2190" s="24" t="str">
        <f t="shared" si="1164"/>
        <v/>
      </c>
      <c r="AA2190" s="24" t="b">
        <f t="shared" si="1165"/>
        <v>0</v>
      </c>
      <c r="AB2190" s="34" t="str">
        <f t="shared" si="1166"/>
        <v/>
      </c>
      <c r="AC2190" s="34">
        <f t="shared" si="1167"/>
        <v>0</v>
      </c>
      <c r="AD2190" s="34">
        <f t="shared" si="1168"/>
        <v>0</v>
      </c>
      <c r="AE2190" s="34" t="str">
        <f t="shared" si="1169"/>
        <v xml:space="preserve"> 0</v>
      </c>
      <c r="AF2190" s="34">
        <f t="shared" si="1170"/>
        <v>0</v>
      </c>
      <c r="AG2190" s="34">
        <f t="shared" si="1171"/>
        <v>0</v>
      </c>
      <c r="AH2190" s="34" t="str">
        <f t="shared" si="1172"/>
        <v/>
      </c>
      <c r="AI2190" s="172" t="str">
        <f>IF(AJ2190&lt;&gt;"",MAX(AI$3:AI2189)+1,"")</f>
        <v/>
      </c>
      <c r="AJ2190" s="172" t="str">
        <f t="shared" si="1173"/>
        <v/>
      </c>
      <c r="AK2190" s="172" t="str">
        <f t="shared" si="1174"/>
        <v/>
      </c>
      <c r="AL2190" s="172" t="str">
        <f t="shared" si="1175"/>
        <v/>
      </c>
      <c r="AM2190" s="172" t="str">
        <f>IF(AN2190&lt;&gt;"",MAX(AM$3:AM2189)+1,"")</f>
        <v/>
      </c>
      <c r="AN2190" s="172" t="str">
        <f t="shared" si="1176"/>
        <v/>
      </c>
      <c r="AO2190" s="172" t="str">
        <f t="shared" si="1177"/>
        <v/>
      </c>
      <c r="AP2190" s="172" t="str">
        <f t="shared" si="1178"/>
        <v/>
      </c>
      <c r="AQ2190" s="172" t="str">
        <f t="shared" si="1179"/>
        <v/>
      </c>
      <c r="AR2190" s="172" t="str">
        <f>Table1[[#This Row],[Sex ]]&amp;Table1[[#This Row],[Month]]</f>
        <v/>
      </c>
    </row>
    <row r="2191" spans="2:44" x14ac:dyDescent="0.3">
      <c r="B2191" s="14"/>
      <c r="C2191" s="14"/>
      <c r="D2191" s="14"/>
      <c r="E2191" s="14"/>
      <c r="F2191" s="14"/>
      <c r="G2191" s="14"/>
      <c r="H2191" s="14"/>
      <c r="I2191" s="14"/>
      <c r="J2191" s="14"/>
      <c r="K2191" s="14"/>
      <c r="L2191" s="14"/>
      <c r="M2191" s="24" t="str">
        <f t="shared" si="1151"/>
        <v/>
      </c>
      <c r="N2191" s="24" t="str">
        <f t="shared" si="1152"/>
        <v/>
      </c>
      <c r="O2191" s="24" t="str">
        <f t="shared" si="1153"/>
        <v xml:space="preserve"> </v>
      </c>
      <c r="P2191" s="24">
        <f t="shared" si="1154"/>
        <v>0</v>
      </c>
      <c r="Q2191" s="25">
        <f t="shared" si="1155"/>
        <v>0</v>
      </c>
      <c r="R2191" s="26">
        <f t="shared" si="1156"/>
        <v>0</v>
      </c>
      <c r="S2191" s="24" t="str">
        <f t="shared" si="1157"/>
        <v/>
      </c>
      <c r="T2191" s="24" t="str">
        <f t="shared" si="1158"/>
        <v/>
      </c>
      <c r="U2191" s="24" t="str">
        <f t="shared" si="1159"/>
        <v/>
      </c>
      <c r="V2191" s="24" t="str">
        <f t="shared" si="1160"/>
        <v/>
      </c>
      <c r="W2191" s="24" t="str">
        <f t="shared" si="1161"/>
        <v/>
      </c>
      <c r="X2191" s="24" t="str">
        <f t="shared" si="1162"/>
        <v/>
      </c>
      <c r="Y2191" s="24" t="str">
        <f t="shared" si="1163"/>
        <v/>
      </c>
      <c r="Z2191" s="24" t="str">
        <f t="shared" si="1164"/>
        <v/>
      </c>
      <c r="AA2191" s="24" t="b">
        <f t="shared" si="1165"/>
        <v>0</v>
      </c>
      <c r="AB2191" s="34" t="str">
        <f t="shared" si="1166"/>
        <v/>
      </c>
      <c r="AC2191" s="34">
        <f t="shared" si="1167"/>
        <v>0</v>
      </c>
      <c r="AD2191" s="34">
        <f t="shared" si="1168"/>
        <v>0</v>
      </c>
      <c r="AE2191" s="34" t="str">
        <f t="shared" si="1169"/>
        <v xml:space="preserve"> 0</v>
      </c>
      <c r="AF2191" s="34">
        <f t="shared" si="1170"/>
        <v>0</v>
      </c>
      <c r="AG2191" s="34">
        <f t="shared" si="1171"/>
        <v>0</v>
      </c>
      <c r="AH2191" s="34" t="str">
        <f t="shared" si="1172"/>
        <v/>
      </c>
      <c r="AI2191" s="172" t="str">
        <f>IF(AJ2191&lt;&gt;"",MAX(AI$3:AI2190)+1,"")</f>
        <v/>
      </c>
      <c r="AJ2191" s="172" t="str">
        <f t="shared" si="1173"/>
        <v/>
      </c>
      <c r="AK2191" s="172" t="str">
        <f t="shared" si="1174"/>
        <v/>
      </c>
      <c r="AL2191" s="172" t="str">
        <f t="shared" si="1175"/>
        <v/>
      </c>
      <c r="AM2191" s="172" t="str">
        <f>IF(AN2191&lt;&gt;"",MAX(AM$3:AM2190)+1,"")</f>
        <v/>
      </c>
      <c r="AN2191" s="172" t="str">
        <f t="shared" si="1176"/>
        <v/>
      </c>
      <c r="AO2191" s="172" t="str">
        <f t="shared" si="1177"/>
        <v/>
      </c>
      <c r="AP2191" s="172" t="str">
        <f t="shared" si="1178"/>
        <v/>
      </c>
      <c r="AQ2191" s="172" t="str">
        <f t="shared" si="1179"/>
        <v/>
      </c>
      <c r="AR2191" s="172" t="str">
        <f>Table1[[#This Row],[Sex ]]&amp;Table1[[#This Row],[Month]]</f>
        <v/>
      </c>
    </row>
    <row r="2192" spans="2:44" x14ac:dyDescent="0.3">
      <c r="B2192" s="14"/>
      <c r="C2192" s="14"/>
      <c r="D2192" s="14"/>
      <c r="E2192" s="14"/>
      <c r="F2192" s="14"/>
      <c r="G2192" s="14"/>
      <c r="H2192" s="14"/>
      <c r="I2192" s="14"/>
      <c r="J2192" s="14"/>
      <c r="K2192" s="14"/>
      <c r="L2192" s="14"/>
      <c r="M2192" s="24" t="str">
        <f t="shared" si="1151"/>
        <v/>
      </c>
      <c r="N2192" s="24" t="str">
        <f t="shared" si="1152"/>
        <v/>
      </c>
      <c r="O2192" s="24" t="str">
        <f t="shared" si="1153"/>
        <v xml:space="preserve"> </v>
      </c>
      <c r="P2192" s="24">
        <f t="shared" si="1154"/>
        <v>0</v>
      </c>
      <c r="Q2192" s="25">
        <f t="shared" si="1155"/>
        <v>0</v>
      </c>
      <c r="R2192" s="26">
        <f t="shared" si="1156"/>
        <v>0</v>
      </c>
      <c r="S2192" s="24" t="str">
        <f t="shared" si="1157"/>
        <v/>
      </c>
      <c r="T2192" s="24" t="str">
        <f t="shared" si="1158"/>
        <v/>
      </c>
      <c r="U2192" s="24" t="str">
        <f t="shared" si="1159"/>
        <v/>
      </c>
      <c r="V2192" s="24" t="str">
        <f t="shared" si="1160"/>
        <v/>
      </c>
      <c r="W2192" s="24" t="str">
        <f t="shared" si="1161"/>
        <v/>
      </c>
      <c r="X2192" s="24" t="str">
        <f t="shared" si="1162"/>
        <v/>
      </c>
      <c r="Y2192" s="24" t="str">
        <f t="shared" si="1163"/>
        <v/>
      </c>
      <c r="Z2192" s="24" t="str">
        <f t="shared" si="1164"/>
        <v/>
      </c>
      <c r="AA2192" s="24" t="b">
        <f t="shared" si="1165"/>
        <v>0</v>
      </c>
      <c r="AB2192" s="34" t="str">
        <f t="shared" si="1166"/>
        <v/>
      </c>
      <c r="AC2192" s="34">
        <f t="shared" si="1167"/>
        <v>0</v>
      </c>
      <c r="AD2192" s="34">
        <f t="shared" si="1168"/>
        <v>0</v>
      </c>
      <c r="AE2192" s="34" t="str">
        <f t="shared" si="1169"/>
        <v xml:space="preserve"> 0</v>
      </c>
      <c r="AF2192" s="34">
        <f t="shared" si="1170"/>
        <v>0</v>
      </c>
      <c r="AG2192" s="34">
        <f t="shared" si="1171"/>
        <v>0</v>
      </c>
      <c r="AH2192" s="34" t="str">
        <f t="shared" si="1172"/>
        <v/>
      </c>
      <c r="AI2192" s="172" t="str">
        <f>IF(AJ2192&lt;&gt;"",MAX(AI$3:AI2191)+1,"")</f>
        <v/>
      </c>
      <c r="AJ2192" s="172" t="str">
        <f t="shared" si="1173"/>
        <v/>
      </c>
      <c r="AK2192" s="172" t="str">
        <f t="shared" si="1174"/>
        <v/>
      </c>
      <c r="AL2192" s="172" t="str">
        <f t="shared" si="1175"/>
        <v/>
      </c>
      <c r="AM2192" s="172" t="str">
        <f>IF(AN2192&lt;&gt;"",MAX(AM$3:AM2191)+1,"")</f>
        <v/>
      </c>
      <c r="AN2192" s="172" t="str">
        <f t="shared" si="1176"/>
        <v/>
      </c>
      <c r="AO2192" s="172" t="str">
        <f t="shared" si="1177"/>
        <v/>
      </c>
      <c r="AP2192" s="172" t="str">
        <f t="shared" si="1178"/>
        <v/>
      </c>
      <c r="AQ2192" s="172" t="str">
        <f t="shared" si="1179"/>
        <v/>
      </c>
      <c r="AR2192" s="172" t="str">
        <f>Table1[[#This Row],[Sex ]]&amp;Table1[[#This Row],[Month]]</f>
        <v/>
      </c>
    </row>
    <row r="2193" spans="2:44" x14ac:dyDescent="0.3">
      <c r="B2193" s="14"/>
      <c r="C2193" s="14"/>
      <c r="D2193" s="14"/>
      <c r="E2193" s="14"/>
      <c r="F2193" s="14"/>
      <c r="G2193" s="14"/>
      <c r="H2193" s="14"/>
      <c r="I2193" s="14"/>
      <c r="J2193" s="14"/>
      <c r="K2193" s="14"/>
      <c r="L2193" s="14"/>
      <c r="M2193" s="24" t="str">
        <f t="shared" si="1151"/>
        <v/>
      </c>
      <c r="N2193" s="24" t="str">
        <f t="shared" si="1152"/>
        <v/>
      </c>
      <c r="O2193" s="24" t="str">
        <f t="shared" si="1153"/>
        <v xml:space="preserve"> </v>
      </c>
      <c r="P2193" s="24">
        <f t="shared" si="1154"/>
        <v>0</v>
      </c>
      <c r="Q2193" s="25">
        <f t="shared" si="1155"/>
        <v>0</v>
      </c>
      <c r="R2193" s="26">
        <f t="shared" si="1156"/>
        <v>0</v>
      </c>
      <c r="S2193" s="24" t="str">
        <f t="shared" si="1157"/>
        <v/>
      </c>
      <c r="T2193" s="24" t="str">
        <f t="shared" si="1158"/>
        <v/>
      </c>
      <c r="U2193" s="24" t="str">
        <f t="shared" si="1159"/>
        <v/>
      </c>
      <c r="V2193" s="24" t="str">
        <f t="shared" si="1160"/>
        <v/>
      </c>
      <c r="W2193" s="24" t="str">
        <f t="shared" si="1161"/>
        <v/>
      </c>
      <c r="X2193" s="24" t="str">
        <f t="shared" si="1162"/>
        <v/>
      </c>
      <c r="Y2193" s="24" t="str">
        <f t="shared" si="1163"/>
        <v/>
      </c>
      <c r="Z2193" s="24" t="str">
        <f t="shared" si="1164"/>
        <v/>
      </c>
      <c r="AA2193" s="24" t="b">
        <f t="shared" si="1165"/>
        <v>0</v>
      </c>
      <c r="AB2193" s="34" t="str">
        <f t="shared" si="1166"/>
        <v/>
      </c>
      <c r="AC2193" s="34">
        <f t="shared" si="1167"/>
        <v>0</v>
      </c>
      <c r="AD2193" s="34">
        <f t="shared" si="1168"/>
        <v>0</v>
      </c>
      <c r="AE2193" s="34" t="str">
        <f t="shared" si="1169"/>
        <v xml:space="preserve"> 0</v>
      </c>
      <c r="AF2193" s="34">
        <f t="shared" si="1170"/>
        <v>0</v>
      </c>
      <c r="AG2193" s="34">
        <f t="shared" si="1171"/>
        <v>0</v>
      </c>
      <c r="AH2193" s="34" t="str">
        <f t="shared" si="1172"/>
        <v/>
      </c>
      <c r="AI2193" s="172" t="str">
        <f>IF(AJ2193&lt;&gt;"",MAX(AI$3:AI2192)+1,"")</f>
        <v/>
      </c>
      <c r="AJ2193" s="172" t="str">
        <f t="shared" si="1173"/>
        <v/>
      </c>
      <c r="AK2193" s="172" t="str">
        <f t="shared" si="1174"/>
        <v/>
      </c>
      <c r="AL2193" s="172" t="str">
        <f t="shared" si="1175"/>
        <v/>
      </c>
      <c r="AM2193" s="172" t="str">
        <f>IF(AN2193&lt;&gt;"",MAX(AM$3:AM2192)+1,"")</f>
        <v/>
      </c>
      <c r="AN2193" s="172" t="str">
        <f t="shared" si="1176"/>
        <v/>
      </c>
      <c r="AO2193" s="172" t="str">
        <f t="shared" si="1177"/>
        <v/>
      </c>
      <c r="AP2193" s="172" t="str">
        <f t="shared" si="1178"/>
        <v/>
      </c>
      <c r="AQ2193" s="172" t="str">
        <f t="shared" si="1179"/>
        <v/>
      </c>
      <c r="AR2193" s="172" t="str">
        <f>Table1[[#This Row],[Sex ]]&amp;Table1[[#This Row],[Month]]</f>
        <v/>
      </c>
    </row>
    <row r="2194" spans="2:44" x14ac:dyDescent="0.3">
      <c r="B2194" s="14"/>
      <c r="C2194" s="14"/>
      <c r="D2194" s="14"/>
      <c r="E2194" s="14"/>
      <c r="F2194" s="14"/>
      <c r="G2194" s="14"/>
      <c r="H2194" s="14"/>
      <c r="I2194" s="14"/>
      <c r="J2194" s="14"/>
      <c r="K2194" s="14"/>
      <c r="L2194" s="14"/>
      <c r="M2194" s="24" t="str">
        <f t="shared" si="1151"/>
        <v/>
      </c>
      <c r="N2194" s="24" t="str">
        <f t="shared" si="1152"/>
        <v/>
      </c>
      <c r="O2194" s="24" t="str">
        <f t="shared" si="1153"/>
        <v xml:space="preserve"> </v>
      </c>
      <c r="P2194" s="24">
        <f t="shared" si="1154"/>
        <v>0</v>
      </c>
      <c r="Q2194" s="25">
        <f t="shared" si="1155"/>
        <v>0</v>
      </c>
      <c r="R2194" s="26">
        <f t="shared" si="1156"/>
        <v>0</v>
      </c>
      <c r="S2194" s="24" t="str">
        <f t="shared" si="1157"/>
        <v/>
      </c>
      <c r="T2194" s="24" t="str">
        <f t="shared" si="1158"/>
        <v/>
      </c>
      <c r="U2194" s="24" t="str">
        <f t="shared" si="1159"/>
        <v/>
      </c>
      <c r="V2194" s="24" t="str">
        <f t="shared" si="1160"/>
        <v/>
      </c>
      <c r="W2194" s="24" t="str">
        <f t="shared" si="1161"/>
        <v/>
      </c>
      <c r="X2194" s="24" t="str">
        <f t="shared" si="1162"/>
        <v/>
      </c>
      <c r="Y2194" s="24" t="str">
        <f t="shared" si="1163"/>
        <v/>
      </c>
      <c r="Z2194" s="24" t="str">
        <f t="shared" si="1164"/>
        <v/>
      </c>
      <c r="AA2194" s="24" t="b">
        <f t="shared" si="1165"/>
        <v>0</v>
      </c>
      <c r="AB2194" s="34" t="str">
        <f t="shared" si="1166"/>
        <v/>
      </c>
      <c r="AC2194" s="34">
        <f t="shared" si="1167"/>
        <v>0</v>
      </c>
      <c r="AD2194" s="34">
        <f t="shared" si="1168"/>
        <v>0</v>
      </c>
      <c r="AE2194" s="34" t="str">
        <f t="shared" si="1169"/>
        <v xml:space="preserve"> 0</v>
      </c>
      <c r="AF2194" s="34">
        <f t="shared" si="1170"/>
        <v>0</v>
      </c>
      <c r="AG2194" s="34">
        <f t="shared" si="1171"/>
        <v>0</v>
      </c>
      <c r="AH2194" s="34" t="str">
        <f t="shared" si="1172"/>
        <v/>
      </c>
      <c r="AI2194" s="172" t="str">
        <f>IF(AJ2194&lt;&gt;"",MAX(AI$3:AI2193)+1,"")</f>
        <v/>
      </c>
      <c r="AJ2194" s="172" t="str">
        <f t="shared" si="1173"/>
        <v/>
      </c>
      <c r="AK2194" s="172" t="str">
        <f t="shared" si="1174"/>
        <v/>
      </c>
      <c r="AL2194" s="172" t="str">
        <f t="shared" si="1175"/>
        <v/>
      </c>
      <c r="AM2194" s="172" t="str">
        <f>IF(AN2194&lt;&gt;"",MAX(AM$3:AM2193)+1,"")</f>
        <v/>
      </c>
      <c r="AN2194" s="172" t="str">
        <f t="shared" si="1176"/>
        <v/>
      </c>
      <c r="AO2194" s="172" t="str">
        <f t="shared" si="1177"/>
        <v/>
      </c>
      <c r="AP2194" s="172" t="str">
        <f t="shared" si="1178"/>
        <v/>
      </c>
      <c r="AQ2194" s="172" t="str">
        <f t="shared" si="1179"/>
        <v/>
      </c>
      <c r="AR2194" s="172" t="str">
        <f>Table1[[#This Row],[Sex ]]&amp;Table1[[#This Row],[Month]]</f>
        <v/>
      </c>
    </row>
    <row r="2195" spans="2:44" x14ac:dyDescent="0.3">
      <c r="B2195" s="14"/>
      <c r="C2195" s="14"/>
      <c r="D2195" s="14"/>
      <c r="E2195" s="14"/>
      <c r="F2195" s="14"/>
      <c r="G2195" s="14"/>
      <c r="H2195" s="14"/>
      <c r="I2195" s="14"/>
      <c r="J2195" s="14"/>
      <c r="K2195" s="14"/>
      <c r="L2195" s="14"/>
      <c r="M2195" s="24" t="str">
        <f t="shared" si="1151"/>
        <v/>
      </c>
      <c r="N2195" s="24" t="str">
        <f t="shared" si="1152"/>
        <v/>
      </c>
      <c r="O2195" s="24" t="str">
        <f t="shared" si="1153"/>
        <v xml:space="preserve"> </v>
      </c>
      <c r="P2195" s="24">
        <f t="shared" si="1154"/>
        <v>0</v>
      </c>
      <c r="Q2195" s="25">
        <f t="shared" si="1155"/>
        <v>0</v>
      </c>
      <c r="R2195" s="26">
        <f t="shared" si="1156"/>
        <v>0</v>
      </c>
      <c r="S2195" s="24" t="str">
        <f t="shared" si="1157"/>
        <v/>
      </c>
      <c r="T2195" s="24" t="str">
        <f t="shared" si="1158"/>
        <v/>
      </c>
      <c r="U2195" s="24" t="str">
        <f t="shared" si="1159"/>
        <v/>
      </c>
      <c r="V2195" s="24" t="str">
        <f t="shared" si="1160"/>
        <v/>
      </c>
      <c r="W2195" s="24" t="str">
        <f t="shared" si="1161"/>
        <v/>
      </c>
      <c r="X2195" s="24" t="str">
        <f t="shared" si="1162"/>
        <v/>
      </c>
      <c r="Y2195" s="24" t="str">
        <f t="shared" si="1163"/>
        <v/>
      </c>
      <c r="Z2195" s="24" t="str">
        <f t="shared" si="1164"/>
        <v/>
      </c>
      <c r="AA2195" s="24" t="b">
        <f t="shared" si="1165"/>
        <v>0</v>
      </c>
      <c r="AB2195" s="34" t="str">
        <f t="shared" si="1166"/>
        <v/>
      </c>
      <c r="AC2195" s="34">
        <f t="shared" si="1167"/>
        <v>0</v>
      </c>
      <c r="AD2195" s="34">
        <f t="shared" si="1168"/>
        <v>0</v>
      </c>
      <c r="AE2195" s="34" t="str">
        <f t="shared" si="1169"/>
        <v xml:space="preserve"> 0</v>
      </c>
      <c r="AF2195" s="34">
        <f t="shared" si="1170"/>
        <v>0</v>
      </c>
      <c r="AG2195" s="34">
        <f t="shared" si="1171"/>
        <v>0</v>
      </c>
      <c r="AH2195" s="34" t="str">
        <f t="shared" si="1172"/>
        <v/>
      </c>
      <c r="AI2195" s="172" t="str">
        <f>IF(AJ2195&lt;&gt;"",MAX(AI$3:AI2194)+1,"")</f>
        <v/>
      </c>
      <c r="AJ2195" s="172" t="str">
        <f t="shared" si="1173"/>
        <v/>
      </c>
      <c r="AK2195" s="172" t="str">
        <f t="shared" si="1174"/>
        <v/>
      </c>
      <c r="AL2195" s="172" t="str">
        <f t="shared" si="1175"/>
        <v/>
      </c>
      <c r="AM2195" s="172" t="str">
        <f>IF(AN2195&lt;&gt;"",MAX(AM$3:AM2194)+1,"")</f>
        <v/>
      </c>
      <c r="AN2195" s="172" t="str">
        <f t="shared" si="1176"/>
        <v/>
      </c>
      <c r="AO2195" s="172" t="str">
        <f t="shared" si="1177"/>
        <v/>
      </c>
      <c r="AP2195" s="172" t="str">
        <f t="shared" si="1178"/>
        <v/>
      </c>
      <c r="AQ2195" s="172" t="str">
        <f t="shared" si="1179"/>
        <v/>
      </c>
      <c r="AR2195" s="172" t="str">
        <f>Table1[[#This Row],[Sex ]]&amp;Table1[[#This Row],[Month]]</f>
        <v/>
      </c>
    </row>
    <row r="2196" spans="2:44" x14ac:dyDescent="0.3">
      <c r="B2196" s="14"/>
      <c r="C2196" s="14"/>
      <c r="D2196" s="14"/>
      <c r="E2196" s="14"/>
      <c r="F2196" s="14"/>
      <c r="G2196" s="14"/>
      <c r="H2196" s="14"/>
      <c r="I2196" s="14"/>
      <c r="J2196" s="14"/>
      <c r="K2196" s="14"/>
      <c r="L2196" s="14"/>
      <c r="M2196" s="24" t="str">
        <f t="shared" si="1151"/>
        <v/>
      </c>
      <c r="N2196" s="24" t="str">
        <f t="shared" si="1152"/>
        <v/>
      </c>
      <c r="O2196" s="24" t="str">
        <f t="shared" si="1153"/>
        <v xml:space="preserve"> </v>
      </c>
      <c r="P2196" s="24">
        <f t="shared" si="1154"/>
        <v>0</v>
      </c>
      <c r="Q2196" s="25">
        <f t="shared" si="1155"/>
        <v>0</v>
      </c>
      <c r="R2196" s="26">
        <f t="shared" si="1156"/>
        <v>0</v>
      </c>
      <c r="S2196" s="24" t="str">
        <f t="shared" si="1157"/>
        <v/>
      </c>
      <c r="T2196" s="24" t="str">
        <f t="shared" si="1158"/>
        <v/>
      </c>
      <c r="U2196" s="24" t="str">
        <f t="shared" si="1159"/>
        <v/>
      </c>
      <c r="V2196" s="24" t="str">
        <f t="shared" si="1160"/>
        <v/>
      </c>
      <c r="W2196" s="24" t="str">
        <f t="shared" si="1161"/>
        <v/>
      </c>
      <c r="X2196" s="24" t="str">
        <f t="shared" si="1162"/>
        <v/>
      </c>
      <c r="Y2196" s="24" t="str">
        <f t="shared" si="1163"/>
        <v/>
      </c>
      <c r="Z2196" s="24" t="str">
        <f t="shared" si="1164"/>
        <v/>
      </c>
      <c r="AA2196" s="24" t="b">
        <f t="shared" si="1165"/>
        <v>0</v>
      </c>
      <c r="AB2196" s="34" t="str">
        <f t="shared" si="1166"/>
        <v/>
      </c>
      <c r="AC2196" s="34">
        <f t="shared" si="1167"/>
        <v>0</v>
      </c>
      <c r="AD2196" s="34">
        <f t="shared" si="1168"/>
        <v>0</v>
      </c>
      <c r="AE2196" s="34" t="str">
        <f t="shared" si="1169"/>
        <v xml:space="preserve"> 0</v>
      </c>
      <c r="AF2196" s="34">
        <f t="shared" si="1170"/>
        <v>0</v>
      </c>
      <c r="AG2196" s="34">
        <f t="shared" si="1171"/>
        <v>0</v>
      </c>
      <c r="AH2196" s="34" t="str">
        <f t="shared" si="1172"/>
        <v/>
      </c>
      <c r="AI2196" s="172" t="str">
        <f>IF(AJ2196&lt;&gt;"",MAX(AI$3:AI2195)+1,"")</f>
        <v/>
      </c>
      <c r="AJ2196" s="172" t="str">
        <f t="shared" si="1173"/>
        <v/>
      </c>
      <c r="AK2196" s="172" t="str">
        <f t="shared" si="1174"/>
        <v/>
      </c>
      <c r="AL2196" s="172" t="str">
        <f t="shared" si="1175"/>
        <v/>
      </c>
      <c r="AM2196" s="172" t="str">
        <f>IF(AN2196&lt;&gt;"",MAX(AM$3:AM2195)+1,"")</f>
        <v/>
      </c>
      <c r="AN2196" s="172" t="str">
        <f t="shared" si="1176"/>
        <v/>
      </c>
      <c r="AO2196" s="172" t="str">
        <f t="shared" si="1177"/>
        <v/>
      </c>
      <c r="AP2196" s="172" t="str">
        <f t="shared" si="1178"/>
        <v/>
      </c>
      <c r="AQ2196" s="172" t="str">
        <f t="shared" si="1179"/>
        <v/>
      </c>
      <c r="AR2196" s="172" t="str">
        <f>Table1[[#This Row],[Sex ]]&amp;Table1[[#This Row],[Month]]</f>
        <v/>
      </c>
    </row>
    <row r="2197" spans="2:44" x14ac:dyDescent="0.3">
      <c r="B2197" s="14"/>
      <c r="C2197" s="14"/>
      <c r="D2197" s="14"/>
      <c r="E2197" s="14"/>
      <c r="F2197" s="14"/>
      <c r="G2197" s="14"/>
      <c r="H2197" s="14"/>
      <c r="I2197" s="14"/>
      <c r="J2197" s="14"/>
      <c r="K2197" s="14"/>
      <c r="L2197" s="14"/>
      <c r="M2197" s="24" t="str">
        <f t="shared" si="1151"/>
        <v/>
      </c>
      <c r="N2197" s="24" t="str">
        <f t="shared" si="1152"/>
        <v/>
      </c>
      <c r="O2197" s="24" t="str">
        <f t="shared" si="1153"/>
        <v xml:space="preserve"> </v>
      </c>
      <c r="P2197" s="24">
        <f t="shared" si="1154"/>
        <v>0</v>
      </c>
      <c r="Q2197" s="25">
        <f t="shared" si="1155"/>
        <v>0</v>
      </c>
      <c r="R2197" s="26">
        <f t="shared" si="1156"/>
        <v>0</v>
      </c>
      <c r="S2197" s="24" t="str">
        <f t="shared" si="1157"/>
        <v/>
      </c>
      <c r="T2197" s="24" t="str">
        <f t="shared" si="1158"/>
        <v/>
      </c>
      <c r="U2197" s="24" t="str">
        <f t="shared" si="1159"/>
        <v/>
      </c>
      <c r="V2197" s="24" t="str">
        <f t="shared" si="1160"/>
        <v/>
      </c>
      <c r="W2197" s="24" t="str">
        <f t="shared" si="1161"/>
        <v/>
      </c>
      <c r="X2197" s="24" t="str">
        <f t="shared" si="1162"/>
        <v/>
      </c>
      <c r="Y2197" s="24" t="str">
        <f t="shared" si="1163"/>
        <v/>
      </c>
      <c r="Z2197" s="24" t="str">
        <f t="shared" si="1164"/>
        <v/>
      </c>
      <c r="AA2197" s="24" t="b">
        <f t="shared" si="1165"/>
        <v>0</v>
      </c>
      <c r="AB2197" s="34" t="str">
        <f t="shared" si="1166"/>
        <v/>
      </c>
      <c r="AC2197" s="34">
        <f t="shared" si="1167"/>
        <v>0</v>
      </c>
      <c r="AD2197" s="34">
        <f t="shared" si="1168"/>
        <v>0</v>
      </c>
      <c r="AE2197" s="34" t="str">
        <f t="shared" si="1169"/>
        <v xml:space="preserve"> 0</v>
      </c>
      <c r="AF2197" s="34">
        <f t="shared" si="1170"/>
        <v>0</v>
      </c>
      <c r="AG2197" s="34">
        <f t="shared" si="1171"/>
        <v>0</v>
      </c>
      <c r="AH2197" s="34" t="str">
        <f t="shared" si="1172"/>
        <v/>
      </c>
      <c r="AI2197" s="172" t="str">
        <f>IF(AJ2197&lt;&gt;"",MAX(AI$3:AI2196)+1,"")</f>
        <v/>
      </c>
      <c r="AJ2197" s="172" t="str">
        <f t="shared" si="1173"/>
        <v/>
      </c>
      <c r="AK2197" s="172" t="str">
        <f t="shared" si="1174"/>
        <v/>
      </c>
      <c r="AL2197" s="172" t="str">
        <f t="shared" si="1175"/>
        <v/>
      </c>
      <c r="AM2197" s="172" t="str">
        <f>IF(AN2197&lt;&gt;"",MAX(AM$3:AM2196)+1,"")</f>
        <v/>
      </c>
      <c r="AN2197" s="172" t="str">
        <f t="shared" si="1176"/>
        <v/>
      </c>
      <c r="AO2197" s="172" t="str">
        <f t="shared" si="1177"/>
        <v/>
      </c>
      <c r="AP2197" s="172" t="str">
        <f t="shared" si="1178"/>
        <v/>
      </c>
      <c r="AQ2197" s="172" t="str">
        <f t="shared" si="1179"/>
        <v/>
      </c>
      <c r="AR2197" s="172" t="str">
        <f>Table1[[#This Row],[Sex ]]&amp;Table1[[#This Row],[Month]]</f>
        <v/>
      </c>
    </row>
    <row r="2198" spans="2:44" x14ac:dyDescent="0.3">
      <c r="B2198" s="14"/>
      <c r="C2198" s="14"/>
      <c r="D2198" s="14"/>
      <c r="E2198" s="14"/>
      <c r="F2198" s="14"/>
      <c r="G2198" s="14"/>
      <c r="H2198" s="14"/>
      <c r="I2198" s="14"/>
      <c r="J2198" s="14"/>
      <c r="K2198" s="14"/>
      <c r="L2198" s="14"/>
      <c r="M2198" s="24" t="str">
        <f t="shared" si="1151"/>
        <v/>
      </c>
      <c r="N2198" s="24" t="str">
        <f t="shared" si="1152"/>
        <v/>
      </c>
      <c r="O2198" s="24" t="str">
        <f t="shared" si="1153"/>
        <v xml:space="preserve"> </v>
      </c>
      <c r="P2198" s="24">
        <f t="shared" si="1154"/>
        <v>0</v>
      </c>
      <c r="Q2198" s="25">
        <f t="shared" si="1155"/>
        <v>0</v>
      </c>
      <c r="R2198" s="26">
        <f t="shared" si="1156"/>
        <v>0</v>
      </c>
      <c r="S2198" s="24" t="str">
        <f t="shared" si="1157"/>
        <v/>
      </c>
      <c r="T2198" s="24" t="str">
        <f t="shared" si="1158"/>
        <v/>
      </c>
      <c r="U2198" s="24" t="str">
        <f t="shared" si="1159"/>
        <v/>
      </c>
      <c r="V2198" s="24" t="str">
        <f t="shared" si="1160"/>
        <v/>
      </c>
      <c r="W2198" s="24" t="str">
        <f t="shared" si="1161"/>
        <v/>
      </c>
      <c r="X2198" s="24" t="str">
        <f t="shared" si="1162"/>
        <v/>
      </c>
      <c r="Y2198" s="24" t="str">
        <f t="shared" si="1163"/>
        <v/>
      </c>
      <c r="Z2198" s="24" t="str">
        <f t="shared" si="1164"/>
        <v/>
      </c>
      <c r="AA2198" s="24" t="b">
        <f t="shared" si="1165"/>
        <v>0</v>
      </c>
      <c r="AB2198" s="34" t="str">
        <f t="shared" si="1166"/>
        <v/>
      </c>
      <c r="AC2198" s="34">
        <f t="shared" si="1167"/>
        <v>0</v>
      </c>
      <c r="AD2198" s="34">
        <f t="shared" si="1168"/>
        <v>0</v>
      </c>
      <c r="AE2198" s="34" t="str">
        <f t="shared" si="1169"/>
        <v xml:space="preserve"> 0</v>
      </c>
      <c r="AF2198" s="34">
        <f t="shared" si="1170"/>
        <v>0</v>
      </c>
      <c r="AG2198" s="34">
        <f t="shared" si="1171"/>
        <v>0</v>
      </c>
      <c r="AH2198" s="34" t="str">
        <f t="shared" si="1172"/>
        <v/>
      </c>
      <c r="AI2198" s="172" t="str">
        <f>IF(AJ2198&lt;&gt;"",MAX(AI$3:AI2197)+1,"")</f>
        <v/>
      </c>
      <c r="AJ2198" s="172" t="str">
        <f t="shared" si="1173"/>
        <v/>
      </c>
      <c r="AK2198" s="172" t="str">
        <f t="shared" si="1174"/>
        <v/>
      </c>
      <c r="AL2198" s="172" t="str">
        <f t="shared" si="1175"/>
        <v/>
      </c>
      <c r="AM2198" s="172" t="str">
        <f>IF(AN2198&lt;&gt;"",MAX(AM$3:AM2197)+1,"")</f>
        <v/>
      </c>
      <c r="AN2198" s="172" t="str">
        <f t="shared" si="1176"/>
        <v/>
      </c>
      <c r="AO2198" s="172" t="str">
        <f t="shared" si="1177"/>
        <v/>
      </c>
      <c r="AP2198" s="172" t="str">
        <f t="shared" si="1178"/>
        <v/>
      </c>
      <c r="AQ2198" s="172" t="str">
        <f t="shared" si="1179"/>
        <v/>
      </c>
      <c r="AR2198" s="172" t="str">
        <f>Table1[[#This Row],[Sex ]]&amp;Table1[[#This Row],[Month]]</f>
        <v/>
      </c>
    </row>
    <row r="2199" spans="2:44" x14ac:dyDescent="0.3">
      <c r="B2199" s="14"/>
      <c r="C2199" s="14"/>
      <c r="D2199" s="14"/>
      <c r="E2199" s="14"/>
      <c r="F2199" s="14"/>
      <c r="G2199" s="14"/>
      <c r="H2199" s="14"/>
      <c r="I2199" s="14"/>
      <c r="J2199" s="14"/>
      <c r="K2199" s="14"/>
      <c r="L2199" s="14"/>
      <c r="M2199" s="24" t="str">
        <f t="shared" si="1151"/>
        <v/>
      </c>
      <c r="N2199" s="24" t="str">
        <f t="shared" si="1152"/>
        <v/>
      </c>
      <c r="O2199" s="24" t="str">
        <f t="shared" si="1153"/>
        <v xml:space="preserve"> </v>
      </c>
      <c r="P2199" s="24">
        <f t="shared" si="1154"/>
        <v>0</v>
      </c>
      <c r="Q2199" s="25">
        <f t="shared" si="1155"/>
        <v>0</v>
      </c>
      <c r="R2199" s="26">
        <f t="shared" si="1156"/>
        <v>0</v>
      </c>
      <c r="S2199" s="24" t="str">
        <f t="shared" si="1157"/>
        <v/>
      </c>
      <c r="T2199" s="24" t="str">
        <f t="shared" si="1158"/>
        <v/>
      </c>
      <c r="U2199" s="24" t="str">
        <f t="shared" si="1159"/>
        <v/>
      </c>
      <c r="V2199" s="24" t="str">
        <f t="shared" si="1160"/>
        <v/>
      </c>
      <c r="W2199" s="24" t="str">
        <f t="shared" si="1161"/>
        <v/>
      </c>
      <c r="X2199" s="24" t="str">
        <f t="shared" si="1162"/>
        <v/>
      </c>
      <c r="Y2199" s="24" t="str">
        <f t="shared" si="1163"/>
        <v/>
      </c>
      <c r="Z2199" s="24" t="str">
        <f t="shared" si="1164"/>
        <v/>
      </c>
      <c r="AA2199" s="24" t="b">
        <f t="shared" si="1165"/>
        <v>0</v>
      </c>
      <c r="AB2199" s="34" t="str">
        <f t="shared" si="1166"/>
        <v/>
      </c>
      <c r="AC2199" s="34">
        <f t="shared" si="1167"/>
        <v>0</v>
      </c>
      <c r="AD2199" s="34">
        <f t="shared" si="1168"/>
        <v>0</v>
      </c>
      <c r="AE2199" s="34" t="str">
        <f t="shared" si="1169"/>
        <v xml:space="preserve"> 0</v>
      </c>
      <c r="AF2199" s="34">
        <f t="shared" si="1170"/>
        <v>0</v>
      </c>
      <c r="AG2199" s="34">
        <f t="shared" si="1171"/>
        <v>0</v>
      </c>
      <c r="AH2199" s="34" t="str">
        <f t="shared" si="1172"/>
        <v/>
      </c>
      <c r="AI2199" s="172" t="str">
        <f>IF(AJ2199&lt;&gt;"",MAX(AI$3:AI2198)+1,"")</f>
        <v/>
      </c>
      <c r="AJ2199" s="172" t="str">
        <f t="shared" si="1173"/>
        <v/>
      </c>
      <c r="AK2199" s="172" t="str">
        <f t="shared" si="1174"/>
        <v/>
      </c>
      <c r="AL2199" s="172" t="str">
        <f t="shared" si="1175"/>
        <v/>
      </c>
      <c r="AM2199" s="172" t="str">
        <f>IF(AN2199&lt;&gt;"",MAX(AM$3:AM2198)+1,"")</f>
        <v/>
      </c>
      <c r="AN2199" s="172" t="str">
        <f t="shared" si="1176"/>
        <v/>
      </c>
      <c r="AO2199" s="172" t="str">
        <f t="shared" si="1177"/>
        <v/>
      </c>
      <c r="AP2199" s="172" t="str">
        <f t="shared" si="1178"/>
        <v/>
      </c>
      <c r="AQ2199" s="172" t="str">
        <f t="shared" si="1179"/>
        <v/>
      </c>
      <c r="AR2199" s="172" t="str">
        <f>Table1[[#This Row],[Sex ]]&amp;Table1[[#This Row],[Month]]</f>
        <v/>
      </c>
    </row>
    <row r="2200" spans="2:44" x14ac:dyDescent="0.3">
      <c r="B2200" s="14"/>
      <c r="C2200" s="14"/>
      <c r="D2200" s="14"/>
      <c r="E2200" s="14"/>
      <c r="F2200" s="14"/>
      <c r="G2200" s="14"/>
      <c r="H2200" s="14"/>
      <c r="I2200" s="14"/>
      <c r="J2200" s="14"/>
      <c r="K2200" s="14"/>
      <c r="L2200" s="14"/>
      <c r="M2200" s="24" t="str">
        <f t="shared" si="1151"/>
        <v/>
      </c>
      <c r="N2200" s="24" t="str">
        <f t="shared" si="1152"/>
        <v/>
      </c>
      <c r="O2200" s="24" t="str">
        <f t="shared" si="1153"/>
        <v xml:space="preserve"> </v>
      </c>
      <c r="P2200" s="24">
        <f t="shared" si="1154"/>
        <v>0</v>
      </c>
      <c r="Q2200" s="25">
        <f t="shared" si="1155"/>
        <v>0</v>
      </c>
      <c r="R2200" s="26">
        <f t="shared" si="1156"/>
        <v>0</v>
      </c>
      <c r="S2200" s="24" t="str">
        <f t="shared" si="1157"/>
        <v/>
      </c>
      <c r="T2200" s="24" t="str">
        <f t="shared" si="1158"/>
        <v/>
      </c>
      <c r="U2200" s="24" t="str">
        <f t="shared" si="1159"/>
        <v/>
      </c>
      <c r="V2200" s="24" t="str">
        <f t="shared" si="1160"/>
        <v/>
      </c>
      <c r="W2200" s="24" t="str">
        <f t="shared" si="1161"/>
        <v/>
      </c>
      <c r="X2200" s="24" t="str">
        <f t="shared" si="1162"/>
        <v/>
      </c>
      <c r="Y2200" s="24" t="str">
        <f t="shared" si="1163"/>
        <v/>
      </c>
      <c r="Z2200" s="24" t="str">
        <f t="shared" si="1164"/>
        <v/>
      </c>
      <c r="AA2200" s="24" t="b">
        <f t="shared" si="1165"/>
        <v>0</v>
      </c>
      <c r="AB2200" s="34" t="str">
        <f t="shared" si="1166"/>
        <v/>
      </c>
      <c r="AC2200" s="34">
        <f t="shared" si="1167"/>
        <v>0</v>
      </c>
      <c r="AD2200" s="34">
        <f t="shared" si="1168"/>
        <v>0</v>
      </c>
      <c r="AE2200" s="34" t="str">
        <f t="shared" si="1169"/>
        <v xml:space="preserve"> 0</v>
      </c>
      <c r="AF2200" s="34">
        <f t="shared" si="1170"/>
        <v>0</v>
      </c>
      <c r="AG2200" s="34">
        <f t="shared" si="1171"/>
        <v>0</v>
      </c>
      <c r="AH2200" s="34" t="str">
        <f t="shared" si="1172"/>
        <v/>
      </c>
      <c r="AI2200" s="172" t="str">
        <f>IF(AJ2200&lt;&gt;"",MAX(AI$3:AI2199)+1,"")</f>
        <v/>
      </c>
      <c r="AJ2200" s="172" t="str">
        <f t="shared" si="1173"/>
        <v/>
      </c>
      <c r="AK2200" s="172" t="str">
        <f t="shared" si="1174"/>
        <v/>
      </c>
      <c r="AL2200" s="172" t="str">
        <f t="shared" si="1175"/>
        <v/>
      </c>
      <c r="AM2200" s="172" t="str">
        <f>IF(AN2200&lt;&gt;"",MAX(AM$3:AM2199)+1,"")</f>
        <v/>
      </c>
      <c r="AN2200" s="172" t="str">
        <f t="shared" si="1176"/>
        <v/>
      </c>
      <c r="AO2200" s="172" t="str">
        <f t="shared" si="1177"/>
        <v/>
      </c>
      <c r="AP2200" s="172" t="str">
        <f t="shared" si="1178"/>
        <v/>
      </c>
      <c r="AQ2200" s="172" t="str">
        <f t="shared" si="1179"/>
        <v/>
      </c>
      <c r="AR2200" s="172" t="str">
        <f>Table1[[#This Row],[Sex ]]&amp;Table1[[#This Row],[Month]]</f>
        <v/>
      </c>
    </row>
    <row r="2201" spans="2:44" x14ac:dyDescent="0.3">
      <c r="B2201" s="14"/>
      <c r="C2201" s="14"/>
      <c r="D2201" s="14"/>
      <c r="E2201" s="14"/>
      <c r="F2201" s="14"/>
      <c r="G2201" s="14"/>
      <c r="H2201" s="14"/>
      <c r="I2201" s="14"/>
      <c r="J2201" s="14"/>
      <c r="K2201" s="14"/>
      <c r="L2201" s="14"/>
      <c r="M2201" s="24" t="str">
        <f t="shared" si="1151"/>
        <v/>
      </c>
      <c r="N2201" s="24" t="str">
        <f t="shared" si="1152"/>
        <v/>
      </c>
      <c r="O2201" s="24" t="str">
        <f t="shared" si="1153"/>
        <v xml:space="preserve"> </v>
      </c>
      <c r="P2201" s="24">
        <f t="shared" si="1154"/>
        <v>0</v>
      </c>
      <c r="Q2201" s="25">
        <f t="shared" si="1155"/>
        <v>0</v>
      </c>
      <c r="R2201" s="26">
        <f t="shared" si="1156"/>
        <v>0</v>
      </c>
      <c r="S2201" s="24" t="str">
        <f t="shared" si="1157"/>
        <v/>
      </c>
      <c r="T2201" s="24" t="str">
        <f t="shared" si="1158"/>
        <v/>
      </c>
      <c r="U2201" s="24" t="str">
        <f t="shared" si="1159"/>
        <v/>
      </c>
      <c r="V2201" s="24" t="str">
        <f t="shared" si="1160"/>
        <v/>
      </c>
      <c r="W2201" s="24" t="str">
        <f t="shared" si="1161"/>
        <v/>
      </c>
      <c r="X2201" s="24" t="str">
        <f t="shared" si="1162"/>
        <v/>
      </c>
      <c r="Y2201" s="24" t="str">
        <f t="shared" si="1163"/>
        <v/>
      </c>
      <c r="Z2201" s="24" t="str">
        <f t="shared" si="1164"/>
        <v/>
      </c>
      <c r="AA2201" s="24" t="b">
        <f t="shared" si="1165"/>
        <v>0</v>
      </c>
      <c r="AB2201" s="34" t="str">
        <f t="shared" si="1166"/>
        <v/>
      </c>
      <c r="AC2201" s="34">
        <f t="shared" si="1167"/>
        <v>0</v>
      </c>
      <c r="AD2201" s="34">
        <f t="shared" si="1168"/>
        <v>0</v>
      </c>
      <c r="AE2201" s="34" t="str">
        <f t="shared" si="1169"/>
        <v xml:space="preserve"> 0</v>
      </c>
      <c r="AF2201" s="34">
        <f t="shared" si="1170"/>
        <v>0</v>
      </c>
      <c r="AG2201" s="34">
        <f t="shared" si="1171"/>
        <v>0</v>
      </c>
      <c r="AH2201" s="34" t="str">
        <f t="shared" si="1172"/>
        <v/>
      </c>
      <c r="AI2201" s="172" t="str">
        <f>IF(AJ2201&lt;&gt;"",MAX(AI$3:AI2200)+1,"")</f>
        <v/>
      </c>
      <c r="AJ2201" s="172" t="str">
        <f t="shared" si="1173"/>
        <v/>
      </c>
      <c r="AK2201" s="172" t="str">
        <f t="shared" si="1174"/>
        <v/>
      </c>
      <c r="AL2201" s="172" t="str">
        <f t="shared" si="1175"/>
        <v/>
      </c>
      <c r="AM2201" s="172" t="str">
        <f>IF(AN2201&lt;&gt;"",MAX(AM$3:AM2200)+1,"")</f>
        <v/>
      </c>
      <c r="AN2201" s="172" t="str">
        <f t="shared" si="1176"/>
        <v/>
      </c>
      <c r="AO2201" s="172" t="str">
        <f t="shared" si="1177"/>
        <v/>
      </c>
      <c r="AP2201" s="172" t="str">
        <f t="shared" si="1178"/>
        <v/>
      </c>
      <c r="AQ2201" s="172" t="str">
        <f t="shared" si="1179"/>
        <v/>
      </c>
      <c r="AR2201" s="172" t="str">
        <f>Table1[[#This Row],[Sex ]]&amp;Table1[[#This Row],[Month]]</f>
        <v/>
      </c>
    </row>
    <row r="2202" spans="2:44" x14ac:dyDescent="0.3">
      <c r="B2202" s="14"/>
      <c r="C2202" s="14"/>
      <c r="D2202" s="14"/>
      <c r="E2202" s="14"/>
      <c r="F2202" s="14"/>
      <c r="G2202" s="14"/>
      <c r="H2202" s="14"/>
      <c r="I2202" s="14"/>
      <c r="J2202" s="14"/>
      <c r="K2202" s="14"/>
      <c r="L2202" s="14"/>
      <c r="M2202" s="24" t="str">
        <f t="shared" si="1151"/>
        <v/>
      </c>
      <c r="N2202" s="24" t="str">
        <f t="shared" si="1152"/>
        <v/>
      </c>
      <c r="O2202" s="24" t="str">
        <f t="shared" si="1153"/>
        <v xml:space="preserve"> </v>
      </c>
      <c r="P2202" s="24">
        <f t="shared" si="1154"/>
        <v>0</v>
      </c>
      <c r="Q2202" s="25">
        <f t="shared" si="1155"/>
        <v>0</v>
      </c>
      <c r="R2202" s="26">
        <f t="shared" si="1156"/>
        <v>0</v>
      </c>
      <c r="S2202" s="24" t="str">
        <f t="shared" si="1157"/>
        <v/>
      </c>
      <c r="T2202" s="24" t="str">
        <f t="shared" si="1158"/>
        <v/>
      </c>
      <c r="U2202" s="24" t="str">
        <f t="shared" si="1159"/>
        <v/>
      </c>
      <c r="V2202" s="24" t="str">
        <f t="shared" si="1160"/>
        <v/>
      </c>
      <c r="W2202" s="24" t="str">
        <f t="shared" si="1161"/>
        <v/>
      </c>
      <c r="X2202" s="24" t="str">
        <f t="shared" si="1162"/>
        <v/>
      </c>
      <c r="Y2202" s="24" t="str">
        <f t="shared" si="1163"/>
        <v/>
      </c>
      <c r="Z2202" s="24" t="str">
        <f t="shared" si="1164"/>
        <v/>
      </c>
      <c r="AA2202" s="24" t="b">
        <f t="shared" si="1165"/>
        <v>0</v>
      </c>
      <c r="AB2202" s="34" t="str">
        <f t="shared" si="1166"/>
        <v/>
      </c>
      <c r="AC2202" s="34">
        <f t="shared" si="1167"/>
        <v>0</v>
      </c>
      <c r="AD2202" s="34">
        <f t="shared" si="1168"/>
        <v>0</v>
      </c>
      <c r="AE2202" s="34" t="str">
        <f t="shared" si="1169"/>
        <v xml:space="preserve"> 0</v>
      </c>
      <c r="AF2202" s="34">
        <f t="shared" si="1170"/>
        <v>0</v>
      </c>
      <c r="AG2202" s="34">
        <f t="shared" si="1171"/>
        <v>0</v>
      </c>
      <c r="AH2202" s="34" t="str">
        <f t="shared" si="1172"/>
        <v/>
      </c>
      <c r="AI2202" s="172" t="str">
        <f>IF(AJ2202&lt;&gt;"",MAX(AI$3:AI2201)+1,"")</f>
        <v/>
      </c>
      <c r="AJ2202" s="172" t="str">
        <f t="shared" si="1173"/>
        <v/>
      </c>
      <c r="AK2202" s="172" t="str">
        <f t="shared" si="1174"/>
        <v/>
      </c>
      <c r="AL2202" s="172" t="str">
        <f t="shared" si="1175"/>
        <v/>
      </c>
      <c r="AM2202" s="172" t="str">
        <f>IF(AN2202&lt;&gt;"",MAX(AM$3:AM2201)+1,"")</f>
        <v/>
      </c>
      <c r="AN2202" s="172" t="str">
        <f t="shared" si="1176"/>
        <v/>
      </c>
      <c r="AO2202" s="172" t="str">
        <f t="shared" si="1177"/>
        <v/>
      </c>
      <c r="AP2202" s="172" t="str">
        <f t="shared" si="1178"/>
        <v/>
      </c>
      <c r="AQ2202" s="172" t="str">
        <f t="shared" si="1179"/>
        <v/>
      </c>
      <c r="AR2202" s="172" t="str">
        <f>Table1[[#This Row],[Sex ]]&amp;Table1[[#This Row],[Month]]</f>
        <v/>
      </c>
    </row>
    <row r="2203" spans="2:44" x14ac:dyDescent="0.3">
      <c r="B2203" s="14"/>
      <c r="C2203" s="14"/>
      <c r="D2203" s="14"/>
      <c r="E2203" s="14"/>
      <c r="F2203" s="14"/>
      <c r="G2203" s="14"/>
      <c r="H2203" s="14"/>
      <c r="I2203" s="14"/>
      <c r="J2203" s="14"/>
      <c r="K2203" s="14"/>
      <c r="L2203" s="14"/>
      <c r="M2203" s="24" t="str">
        <f t="shared" si="1151"/>
        <v/>
      </c>
      <c r="N2203" s="24" t="str">
        <f t="shared" si="1152"/>
        <v/>
      </c>
      <c r="O2203" s="24" t="str">
        <f t="shared" si="1153"/>
        <v xml:space="preserve"> </v>
      </c>
      <c r="P2203" s="24">
        <f t="shared" si="1154"/>
        <v>0</v>
      </c>
      <c r="Q2203" s="25">
        <f t="shared" si="1155"/>
        <v>0</v>
      </c>
      <c r="R2203" s="26">
        <f t="shared" si="1156"/>
        <v>0</v>
      </c>
      <c r="S2203" s="24" t="str">
        <f t="shared" si="1157"/>
        <v/>
      </c>
      <c r="T2203" s="24" t="str">
        <f t="shared" si="1158"/>
        <v/>
      </c>
      <c r="U2203" s="24" t="str">
        <f t="shared" si="1159"/>
        <v/>
      </c>
      <c r="V2203" s="24" t="str">
        <f t="shared" si="1160"/>
        <v/>
      </c>
      <c r="W2203" s="24" t="str">
        <f t="shared" si="1161"/>
        <v/>
      </c>
      <c r="X2203" s="24" t="str">
        <f t="shared" si="1162"/>
        <v/>
      </c>
      <c r="Y2203" s="24" t="str">
        <f t="shared" si="1163"/>
        <v/>
      </c>
      <c r="Z2203" s="24" t="str">
        <f t="shared" si="1164"/>
        <v/>
      </c>
      <c r="AA2203" s="24" t="b">
        <f t="shared" si="1165"/>
        <v>0</v>
      </c>
      <c r="AB2203" s="34" t="str">
        <f t="shared" si="1166"/>
        <v/>
      </c>
      <c r="AC2203" s="34">
        <f t="shared" si="1167"/>
        <v>0</v>
      </c>
      <c r="AD2203" s="34">
        <f t="shared" si="1168"/>
        <v>0</v>
      </c>
      <c r="AE2203" s="34" t="str">
        <f t="shared" si="1169"/>
        <v xml:space="preserve"> 0</v>
      </c>
      <c r="AF2203" s="34">
        <f t="shared" si="1170"/>
        <v>0</v>
      </c>
      <c r="AG2203" s="34">
        <f t="shared" si="1171"/>
        <v>0</v>
      </c>
      <c r="AH2203" s="34" t="str">
        <f t="shared" si="1172"/>
        <v/>
      </c>
      <c r="AI2203" s="172" t="str">
        <f>IF(AJ2203&lt;&gt;"",MAX(AI$3:AI2202)+1,"")</f>
        <v/>
      </c>
      <c r="AJ2203" s="172" t="str">
        <f t="shared" si="1173"/>
        <v/>
      </c>
      <c r="AK2203" s="172" t="str">
        <f t="shared" si="1174"/>
        <v/>
      </c>
      <c r="AL2203" s="172" t="str">
        <f t="shared" si="1175"/>
        <v/>
      </c>
      <c r="AM2203" s="172" t="str">
        <f>IF(AN2203&lt;&gt;"",MAX(AM$3:AM2202)+1,"")</f>
        <v/>
      </c>
      <c r="AN2203" s="172" t="str">
        <f t="shared" si="1176"/>
        <v/>
      </c>
      <c r="AO2203" s="172" t="str">
        <f t="shared" si="1177"/>
        <v/>
      </c>
      <c r="AP2203" s="172" t="str">
        <f t="shared" si="1178"/>
        <v/>
      </c>
      <c r="AQ2203" s="172" t="str">
        <f t="shared" si="1179"/>
        <v/>
      </c>
      <c r="AR2203" s="172" t="str">
        <f>Table1[[#This Row],[Sex ]]&amp;Table1[[#This Row],[Month]]</f>
        <v/>
      </c>
    </row>
    <row r="2204" spans="2:44" x14ac:dyDescent="0.3">
      <c r="B2204" s="14"/>
      <c r="C2204" s="14"/>
      <c r="D2204" s="14"/>
      <c r="E2204" s="14"/>
      <c r="F2204" s="14"/>
      <c r="G2204" s="14"/>
      <c r="H2204" s="14"/>
      <c r="I2204" s="14"/>
      <c r="J2204" s="14"/>
      <c r="K2204" s="14"/>
      <c r="L2204" s="14"/>
      <c r="M2204" s="24" t="str">
        <f t="shared" si="1151"/>
        <v/>
      </c>
      <c r="N2204" s="24" t="str">
        <f t="shared" si="1152"/>
        <v/>
      </c>
      <c r="O2204" s="24" t="str">
        <f t="shared" si="1153"/>
        <v xml:space="preserve"> </v>
      </c>
      <c r="P2204" s="24">
        <f t="shared" si="1154"/>
        <v>0</v>
      </c>
      <c r="Q2204" s="25">
        <f t="shared" si="1155"/>
        <v>0</v>
      </c>
      <c r="R2204" s="26">
        <f t="shared" si="1156"/>
        <v>0</v>
      </c>
      <c r="S2204" s="24" t="str">
        <f t="shared" si="1157"/>
        <v/>
      </c>
      <c r="T2204" s="24" t="str">
        <f t="shared" si="1158"/>
        <v/>
      </c>
      <c r="U2204" s="24" t="str">
        <f t="shared" si="1159"/>
        <v/>
      </c>
      <c r="V2204" s="24" t="str">
        <f t="shared" si="1160"/>
        <v/>
      </c>
      <c r="W2204" s="24" t="str">
        <f t="shared" si="1161"/>
        <v/>
      </c>
      <c r="X2204" s="24" t="str">
        <f t="shared" si="1162"/>
        <v/>
      </c>
      <c r="Y2204" s="24" t="str">
        <f t="shared" si="1163"/>
        <v/>
      </c>
      <c r="Z2204" s="24" t="str">
        <f t="shared" si="1164"/>
        <v/>
      </c>
      <c r="AA2204" s="24" t="b">
        <f t="shared" si="1165"/>
        <v>0</v>
      </c>
      <c r="AB2204" s="34" t="str">
        <f t="shared" si="1166"/>
        <v/>
      </c>
      <c r="AC2204" s="34">
        <f t="shared" si="1167"/>
        <v>0</v>
      </c>
      <c r="AD2204" s="34">
        <f t="shared" si="1168"/>
        <v>0</v>
      </c>
      <c r="AE2204" s="34" t="str">
        <f t="shared" si="1169"/>
        <v xml:space="preserve"> 0</v>
      </c>
      <c r="AF2204" s="34">
        <f t="shared" si="1170"/>
        <v>0</v>
      </c>
      <c r="AG2204" s="34">
        <f t="shared" si="1171"/>
        <v>0</v>
      </c>
      <c r="AH2204" s="34" t="str">
        <f t="shared" si="1172"/>
        <v/>
      </c>
      <c r="AI2204" s="172" t="str">
        <f>IF(AJ2204&lt;&gt;"",MAX(AI$3:AI2203)+1,"")</f>
        <v/>
      </c>
      <c r="AJ2204" s="172" t="str">
        <f t="shared" si="1173"/>
        <v/>
      </c>
      <c r="AK2204" s="172" t="str">
        <f t="shared" si="1174"/>
        <v/>
      </c>
      <c r="AL2204" s="172" t="str">
        <f t="shared" si="1175"/>
        <v/>
      </c>
      <c r="AM2204" s="172" t="str">
        <f>IF(AN2204&lt;&gt;"",MAX(AM$3:AM2203)+1,"")</f>
        <v/>
      </c>
      <c r="AN2204" s="172" t="str">
        <f t="shared" si="1176"/>
        <v/>
      </c>
      <c r="AO2204" s="172" t="str">
        <f t="shared" si="1177"/>
        <v/>
      </c>
      <c r="AP2204" s="172" t="str">
        <f t="shared" si="1178"/>
        <v/>
      </c>
      <c r="AQ2204" s="172" t="str">
        <f t="shared" si="1179"/>
        <v/>
      </c>
      <c r="AR2204" s="172" t="str">
        <f>Table1[[#This Row],[Sex ]]&amp;Table1[[#This Row],[Month]]</f>
        <v/>
      </c>
    </row>
    <row r="2205" spans="2:44" x14ac:dyDescent="0.3">
      <c r="B2205" s="14"/>
      <c r="C2205" s="14"/>
      <c r="D2205" s="14"/>
      <c r="E2205" s="14"/>
      <c r="F2205" s="14"/>
      <c r="G2205" s="14"/>
      <c r="H2205" s="14"/>
      <c r="I2205" s="14"/>
      <c r="J2205" s="14"/>
      <c r="K2205" s="14"/>
      <c r="L2205" s="14"/>
      <c r="M2205" s="24" t="str">
        <f t="shared" si="1151"/>
        <v/>
      </c>
      <c r="N2205" s="24" t="str">
        <f t="shared" si="1152"/>
        <v/>
      </c>
      <c r="O2205" s="24" t="str">
        <f t="shared" si="1153"/>
        <v xml:space="preserve"> </v>
      </c>
      <c r="P2205" s="24">
        <f t="shared" si="1154"/>
        <v>0</v>
      </c>
      <c r="Q2205" s="25">
        <f t="shared" si="1155"/>
        <v>0</v>
      </c>
      <c r="R2205" s="26">
        <f t="shared" si="1156"/>
        <v>0</v>
      </c>
      <c r="S2205" s="24" t="str">
        <f t="shared" si="1157"/>
        <v/>
      </c>
      <c r="T2205" s="24" t="str">
        <f t="shared" si="1158"/>
        <v/>
      </c>
      <c r="U2205" s="24" t="str">
        <f t="shared" si="1159"/>
        <v/>
      </c>
      <c r="V2205" s="24" t="str">
        <f t="shared" si="1160"/>
        <v/>
      </c>
      <c r="W2205" s="24" t="str">
        <f t="shared" si="1161"/>
        <v/>
      </c>
      <c r="X2205" s="24" t="str">
        <f t="shared" si="1162"/>
        <v/>
      </c>
      <c r="Y2205" s="24" t="str">
        <f t="shared" si="1163"/>
        <v/>
      </c>
      <c r="Z2205" s="24" t="str">
        <f t="shared" si="1164"/>
        <v/>
      </c>
      <c r="AA2205" s="24" t="b">
        <f t="shared" si="1165"/>
        <v>0</v>
      </c>
      <c r="AB2205" s="34" t="str">
        <f t="shared" si="1166"/>
        <v/>
      </c>
      <c r="AC2205" s="34">
        <f t="shared" si="1167"/>
        <v>0</v>
      </c>
      <c r="AD2205" s="34">
        <f t="shared" si="1168"/>
        <v>0</v>
      </c>
      <c r="AE2205" s="34" t="str">
        <f t="shared" si="1169"/>
        <v xml:space="preserve"> 0</v>
      </c>
      <c r="AF2205" s="34">
        <f t="shared" si="1170"/>
        <v>0</v>
      </c>
      <c r="AG2205" s="34">
        <f t="shared" si="1171"/>
        <v>0</v>
      </c>
      <c r="AH2205" s="34" t="str">
        <f t="shared" si="1172"/>
        <v/>
      </c>
      <c r="AI2205" s="172" t="str">
        <f>IF(AJ2205&lt;&gt;"",MAX(AI$3:AI2204)+1,"")</f>
        <v/>
      </c>
      <c r="AJ2205" s="172" t="str">
        <f t="shared" si="1173"/>
        <v/>
      </c>
      <c r="AK2205" s="172" t="str">
        <f t="shared" si="1174"/>
        <v/>
      </c>
      <c r="AL2205" s="172" t="str">
        <f t="shared" si="1175"/>
        <v/>
      </c>
      <c r="AM2205" s="172" t="str">
        <f>IF(AN2205&lt;&gt;"",MAX(AM$3:AM2204)+1,"")</f>
        <v/>
      </c>
      <c r="AN2205" s="172" t="str">
        <f t="shared" si="1176"/>
        <v/>
      </c>
      <c r="AO2205" s="172" t="str">
        <f t="shared" si="1177"/>
        <v/>
      </c>
      <c r="AP2205" s="172" t="str">
        <f t="shared" si="1178"/>
        <v/>
      </c>
      <c r="AQ2205" s="172" t="str">
        <f t="shared" si="1179"/>
        <v/>
      </c>
      <c r="AR2205" s="172" t="str">
        <f>Table1[[#This Row],[Sex ]]&amp;Table1[[#This Row],[Month]]</f>
        <v/>
      </c>
    </row>
    <row r="2206" spans="2:44" x14ac:dyDescent="0.3">
      <c r="B2206" s="14"/>
      <c r="C2206" s="14"/>
      <c r="D2206" s="14"/>
      <c r="E2206" s="14"/>
      <c r="F2206" s="14"/>
      <c r="G2206" s="14"/>
      <c r="H2206" s="14"/>
      <c r="I2206" s="14"/>
      <c r="J2206" s="14"/>
      <c r="K2206" s="14"/>
      <c r="L2206" s="14"/>
      <c r="M2206" s="24" t="str">
        <f t="shared" si="1151"/>
        <v/>
      </c>
      <c r="N2206" s="24" t="str">
        <f t="shared" si="1152"/>
        <v/>
      </c>
      <c r="O2206" s="24" t="str">
        <f t="shared" si="1153"/>
        <v xml:space="preserve"> </v>
      </c>
      <c r="P2206" s="24">
        <f t="shared" si="1154"/>
        <v>0</v>
      </c>
      <c r="Q2206" s="25">
        <f t="shared" si="1155"/>
        <v>0</v>
      </c>
      <c r="R2206" s="26">
        <f t="shared" si="1156"/>
        <v>0</v>
      </c>
      <c r="S2206" s="24" t="str">
        <f t="shared" si="1157"/>
        <v/>
      </c>
      <c r="T2206" s="24" t="str">
        <f t="shared" si="1158"/>
        <v/>
      </c>
      <c r="U2206" s="24" t="str">
        <f t="shared" si="1159"/>
        <v/>
      </c>
      <c r="V2206" s="24" t="str">
        <f t="shared" si="1160"/>
        <v/>
      </c>
      <c r="W2206" s="24" t="str">
        <f t="shared" si="1161"/>
        <v/>
      </c>
      <c r="X2206" s="24" t="str">
        <f t="shared" si="1162"/>
        <v/>
      </c>
      <c r="Y2206" s="24" t="str">
        <f t="shared" si="1163"/>
        <v/>
      </c>
      <c r="Z2206" s="24" t="str">
        <f t="shared" si="1164"/>
        <v/>
      </c>
      <c r="AA2206" s="24" t="b">
        <f t="shared" si="1165"/>
        <v>0</v>
      </c>
      <c r="AB2206" s="34" t="str">
        <f t="shared" si="1166"/>
        <v/>
      </c>
      <c r="AC2206" s="34">
        <f t="shared" si="1167"/>
        <v>0</v>
      </c>
      <c r="AD2206" s="34">
        <f t="shared" si="1168"/>
        <v>0</v>
      </c>
      <c r="AE2206" s="34" t="str">
        <f t="shared" si="1169"/>
        <v xml:space="preserve"> 0</v>
      </c>
      <c r="AF2206" s="34">
        <f t="shared" si="1170"/>
        <v>0</v>
      </c>
      <c r="AG2206" s="34">
        <f t="shared" si="1171"/>
        <v>0</v>
      </c>
      <c r="AH2206" s="34" t="str">
        <f t="shared" si="1172"/>
        <v/>
      </c>
      <c r="AI2206" s="172" t="str">
        <f>IF(AJ2206&lt;&gt;"",MAX(AI$3:AI2205)+1,"")</f>
        <v/>
      </c>
      <c r="AJ2206" s="172" t="str">
        <f t="shared" si="1173"/>
        <v/>
      </c>
      <c r="AK2206" s="172" t="str">
        <f t="shared" si="1174"/>
        <v/>
      </c>
      <c r="AL2206" s="172" t="str">
        <f t="shared" si="1175"/>
        <v/>
      </c>
      <c r="AM2206" s="172" t="str">
        <f>IF(AN2206&lt;&gt;"",MAX(AM$3:AM2205)+1,"")</f>
        <v/>
      </c>
      <c r="AN2206" s="172" t="str">
        <f t="shared" si="1176"/>
        <v/>
      </c>
      <c r="AO2206" s="172" t="str">
        <f t="shared" si="1177"/>
        <v/>
      </c>
      <c r="AP2206" s="172" t="str">
        <f t="shared" si="1178"/>
        <v/>
      </c>
      <c r="AQ2206" s="172" t="str">
        <f t="shared" si="1179"/>
        <v/>
      </c>
      <c r="AR2206" s="172" t="str">
        <f>Table1[[#This Row],[Sex ]]&amp;Table1[[#This Row],[Month]]</f>
        <v/>
      </c>
    </row>
    <row r="2207" spans="2:44" x14ac:dyDescent="0.3">
      <c r="B2207" s="14"/>
      <c r="C2207" s="14"/>
      <c r="D2207" s="14"/>
      <c r="E2207" s="14"/>
      <c r="F2207" s="14"/>
      <c r="G2207" s="14"/>
      <c r="H2207" s="14"/>
      <c r="I2207" s="14"/>
      <c r="J2207" s="14"/>
      <c r="K2207" s="14"/>
      <c r="L2207" s="14"/>
      <c r="M2207" s="24" t="str">
        <f t="shared" si="1151"/>
        <v/>
      </c>
      <c r="N2207" s="24" t="str">
        <f t="shared" si="1152"/>
        <v/>
      </c>
      <c r="O2207" s="24" t="str">
        <f t="shared" si="1153"/>
        <v xml:space="preserve"> </v>
      </c>
      <c r="P2207" s="24">
        <f t="shared" si="1154"/>
        <v>0</v>
      </c>
      <c r="Q2207" s="25">
        <f t="shared" si="1155"/>
        <v>0</v>
      </c>
      <c r="R2207" s="26">
        <f t="shared" si="1156"/>
        <v>0</v>
      </c>
      <c r="S2207" s="24" t="str">
        <f t="shared" si="1157"/>
        <v/>
      </c>
      <c r="T2207" s="24" t="str">
        <f t="shared" si="1158"/>
        <v/>
      </c>
      <c r="U2207" s="24" t="str">
        <f t="shared" si="1159"/>
        <v/>
      </c>
      <c r="V2207" s="24" t="str">
        <f t="shared" si="1160"/>
        <v/>
      </c>
      <c r="W2207" s="24" t="str">
        <f t="shared" si="1161"/>
        <v/>
      </c>
      <c r="X2207" s="24" t="str">
        <f t="shared" si="1162"/>
        <v/>
      </c>
      <c r="Y2207" s="24" t="str">
        <f t="shared" si="1163"/>
        <v/>
      </c>
      <c r="Z2207" s="24" t="str">
        <f t="shared" si="1164"/>
        <v/>
      </c>
      <c r="AA2207" s="24" t="b">
        <f t="shared" si="1165"/>
        <v>0</v>
      </c>
      <c r="AB2207" s="34" t="str">
        <f t="shared" si="1166"/>
        <v/>
      </c>
      <c r="AC2207" s="34">
        <f t="shared" si="1167"/>
        <v>0</v>
      </c>
      <c r="AD2207" s="34">
        <f t="shared" si="1168"/>
        <v>0</v>
      </c>
      <c r="AE2207" s="34" t="str">
        <f t="shared" si="1169"/>
        <v xml:space="preserve"> 0</v>
      </c>
      <c r="AF2207" s="34">
        <f t="shared" si="1170"/>
        <v>0</v>
      </c>
      <c r="AG2207" s="34">
        <f t="shared" si="1171"/>
        <v>0</v>
      </c>
      <c r="AH2207" s="34" t="str">
        <f t="shared" si="1172"/>
        <v/>
      </c>
      <c r="AI2207" s="172" t="str">
        <f>IF(AJ2207&lt;&gt;"",MAX(AI$3:AI2206)+1,"")</f>
        <v/>
      </c>
      <c r="AJ2207" s="172" t="str">
        <f t="shared" si="1173"/>
        <v/>
      </c>
      <c r="AK2207" s="172" t="str">
        <f t="shared" si="1174"/>
        <v/>
      </c>
      <c r="AL2207" s="172" t="str">
        <f t="shared" si="1175"/>
        <v/>
      </c>
      <c r="AM2207" s="172" t="str">
        <f>IF(AN2207&lt;&gt;"",MAX(AM$3:AM2206)+1,"")</f>
        <v/>
      </c>
      <c r="AN2207" s="172" t="str">
        <f t="shared" si="1176"/>
        <v/>
      </c>
      <c r="AO2207" s="172" t="str">
        <f t="shared" si="1177"/>
        <v/>
      </c>
      <c r="AP2207" s="172" t="str">
        <f t="shared" si="1178"/>
        <v/>
      </c>
      <c r="AQ2207" s="172" t="str">
        <f t="shared" si="1179"/>
        <v/>
      </c>
      <c r="AR2207" s="172" t="str">
        <f>Table1[[#This Row],[Sex ]]&amp;Table1[[#This Row],[Month]]</f>
        <v/>
      </c>
    </row>
    <row r="2208" spans="2:44" x14ac:dyDescent="0.3">
      <c r="B2208" s="14"/>
      <c r="C2208" s="14"/>
      <c r="D2208" s="14"/>
      <c r="E2208" s="14"/>
      <c r="F2208" s="14"/>
      <c r="G2208" s="14"/>
      <c r="H2208" s="14"/>
      <c r="I2208" s="14"/>
      <c r="J2208" s="14"/>
      <c r="K2208" s="14"/>
      <c r="L2208" s="14"/>
      <c r="M2208" s="24" t="str">
        <f t="shared" si="1151"/>
        <v/>
      </c>
      <c r="N2208" s="24" t="str">
        <f t="shared" si="1152"/>
        <v/>
      </c>
      <c r="O2208" s="24" t="str">
        <f t="shared" si="1153"/>
        <v xml:space="preserve"> </v>
      </c>
      <c r="P2208" s="24">
        <f t="shared" si="1154"/>
        <v>0</v>
      </c>
      <c r="Q2208" s="25">
        <f t="shared" si="1155"/>
        <v>0</v>
      </c>
      <c r="R2208" s="26">
        <f t="shared" si="1156"/>
        <v>0</v>
      </c>
      <c r="S2208" s="24" t="str">
        <f t="shared" si="1157"/>
        <v/>
      </c>
      <c r="T2208" s="24" t="str">
        <f t="shared" si="1158"/>
        <v/>
      </c>
      <c r="U2208" s="24" t="str">
        <f t="shared" si="1159"/>
        <v/>
      </c>
      <c r="V2208" s="24" t="str">
        <f t="shared" si="1160"/>
        <v/>
      </c>
      <c r="W2208" s="24" t="str">
        <f t="shared" si="1161"/>
        <v/>
      </c>
      <c r="X2208" s="24" t="str">
        <f t="shared" si="1162"/>
        <v/>
      </c>
      <c r="Y2208" s="24" t="str">
        <f t="shared" si="1163"/>
        <v/>
      </c>
      <c r="Z2208" s="24" t="str">
        <f t="shared" si="1164"/>
        <v/>
      </c>
      <c r="AA2208" s="24" t="b">
        <f t="shared" si="1165"/>
        <v>0</v>
      </c>
      <c r="AB2208" s="34" t="str">
        <f t="shared" si="1166"/>
        <v/>
      </c>
      <c r="AC2208" s="34">
        <f t="shared" si="1167"/>
        <v>0</v>
      </c>
      <c r="AD2208" s="34">
        <f t="shared" si="1168"/>
        <v>0</v>
      </c>
      <c r="AE2208" s="34" t="str">
        <f t="shared" si="1169"/>
        <v xml:space="preserve"> 0</v>
      </c>
      <c r="AF2208" s="34">
        <f t="shared" si="1170"/>
        <v>0</v>
      </c>
      <c r="AG2208" s="34">
        <f t="shared" si="1171"/>
        <v>0</v>
      </c>
      <c r="AH2208" s="34" t="str">
        <f t="shared" si="1172"/>
        <v/>
      </c>
      <c r="AI2208" s="172" t="str">
        <f>IF(AJ2208&lt;&gt;"",MAX(AI$3:AI2207)+1,"")</f>
        <v/>
      </c>
      <c r="AJ2208" s="172" t="str">
        <f t="shared" si="1173"/>
        <v/>
      </c>
      <c r="AK2208" s="172" t="str">
        <f t="shared" si="1174"/>
        <v/>
      </c>
      <c r="AL2208" s="172" t="str">
        <f t="shared" si="1175"/>
        <v/>
      </c>
      <c r="AM2208" s="172" t="str">
        <f>IF(AN2208&lt;&gt;"",MAX(AM$3:AM2207)+1,"")</f>
        <v/>
      </c>
      <c r="AN2208" s="172" t="str">
        <f t="shared" si="1176"/>
        <v/>
      </c>
      <c r="AO2208" s="172" t="str">
        <f t="shared" si="1177"/>
        <v/>
      </c>
      <c r="AP2208" s="172" t="str">
        <f t="shared" si="1178"/>
        <v/>
      </c>
      <c r="AQ2208" s="172" t="str">
        <f t="shared" si="1179"/>
        <v/>
      </c>
      <c r="AR2208" s="172" t="str">
        <f>Table1[[#This Row],[Sex ]]&amp;Table1[[#This Row],[Month]]</f>
        <v/>
      </c>
    </row>
    <row r="2209" spans="2:44" x14ac:dyDescent="0.3">
      <c r="B2209" s="14"/>
      <c r="C2209" s="14"/>
      <c r="D2209" s="14"/>
      <c r="E2209" s="14"/>
      <c r="F2209" s="14"/>
      <c r="G2209" s="14"/>
      <c r="H2209" s="14"/>
      <c r="I2209" s="14"/>
      <c r="J2209" s="14"/>
      <c r="K2209" s="14"/>
      <c r="L2209" s="14"/>
      <c r="M2209" s="24" t="str">
        <f t="shared" si="1151"/>
        <v/>
      </c>
      <c r="N2209" s="24" t="str">
        <f t="shared" si="1152"/>
        <v/>
      </c>
      <c r="O2209" s="24" t="str">
        <f t="shared" si="1153"/>
        <v xml:space="preserve"> </v>
      </c>
      <c r="P2209" s="24">
        <f t="shared" si="1154"/>
        <v>0</v>
      </c>
      <c r="Q2209" s="25">
        <f t="shared" si="1155"/>
        <v>0</v>
      </c>
      <c r="R2209" s="26">
        <f t="shared" si="1156"/>
        <v>0</v>
      </c>
      <c r="S2209" s="24" t="str">
        <f t="shared" si="1157"/>
        <v/>
      </c>
      <c r="T2209" s="24" t="str">
        <f t="shared" si="1158"/>
        <v/>
      </c>
      <c r="U2209" s="24" t="str">
        <f t="shared" si="1159"/>
        <v/>
      </c>
      <c r="V2209" s="24" t="str">
        <f t="shared" si="1160"/>
        <v/>
      </c>
      <c r="W2209" s="24" t="str">
        <f t="shared" si="1161"/>
        <v/>
      </c>
      <c r="X2209" s="24" t="str">
        <f t="shared" si="1162"/>
        <v/>
      </c>
      <c r="Y2209" s="24" t="str">
        <f t="shared" si="1163"/>
        <v/>
      </c>
      <c r="Z2209" s="24" t="str">
        <f t="shared" si="1164"/>
        <v/>
      </c>
      <c r="AA2209" s="24" t="b">
        <f t="shared" si="1165"/>
        <v>0</v>
      </c>
      <c r="AB2209" s="34" t="str">
        <f t="shared" si="1166"/>
        <v/>
      </c>
      <c r="AC2209" s="34">
        <f t="shared" si="1167"/>
        <v>0</v>
      </c>
      <c r="AD2209" s="34">
        <f t="shared" si="1168"/>
        <v>0</v>
      </c>
      <c r="AE2209" s="34" t="str">
        <f t="shared" si="1169"/>
        <v xml:space="preserve"> 0</v>
      </c>
      <c r="AF2209" s="34">
        <f t="shared" si="1170"/>
        <v>0</v>
      </c>
      <c r="AG2209" s="34">
        <f t="shared" si="1171"/>
        <v>0</v>
      </c>
      <c r="AH2209" s="34" t="str">
        <f t="shared" si="1172"/>
        <v/>
      </c>
      <c r="AI2209" s="172" t="str">
        <f>IF(AJ2209&lt;&gt;"",MAX(AI$3:AI2208)+1,"")</f>
        <v/>
      </c>
      <c r="AJ2209" s="172" t="str">
        <f t="shared" si="1173"/>
        <v/>
      </c>
      <c r="AK2209" s="172" t="str">
        <f t="shared" si="1174"/>
        <v/>
      </c>
      <c r="AL2209" s="172" t="str">
        <f t="shared" si="1175"/>
        <v/>
      </c>
      <c r="AM2209" s="172" t="str">
        <f>IF(AN2209&lt;&gt;"",MAX(AM$3:AM2208)+1,"")</f>
        <v/>
      </c>
      <c r="AN2209" s="172" t="str">
        <f t="shared" si="1176"/>
        <v/>
      </c>
      <c r="AO2209" s="172" t="str">
        <f t="shared" si="1177"/>
        <v/>
      </c>
      <c r="AP2209" s="172" t="str">
        <f t="shared" si="1178"/>
        <v/>
      </c>
      <c r="AQ2209" s="172" t="str">
        <f t="shared" si="1179"/>
        <v/>
      </c>
      <c r="AR2209" s="172" t="str">
        <f>Table1[[#This Row],[Sex ]]&amp;Table1[[#This Row],[Month]]</f>
        <v/>
      </c>
    </row>
    <row r="2210" spans="2:44" x14ac:dyDescent="0.3">
      <c r="B2210" s="14"/>
      <c r="C2210" s="14"/>
      <c r="D2210" s="14"/>
      <c r="E2210" s="14"/>
      <c r="F2210" s="14"/>
      <c r="G2210" s="14"/>
      <c r="H2210" s="14"/>
      <c r="I2210" s="14"/>
      <c r="J2210" s="14"/>
      <c r="K2210" s="14"/>
      <c r="L2210" s="14"/>
      <c r="M2210" s="24" t="str">
        <f t="shared" si="1151"/>
        <v/>
      </c>
      <c r="N2210" s="24" t="str">
        <f t="shared" si="1152"/>
        <v/>
      </c>
      <c r="O2210" s="24" t="str">
        <f t="shared" si="1153"/>
        <v xml:space="preserve"> </v>
      </c>
      <c r="P2210" s="24">
        <f t="shared" si="1154"/>
        <v>0</v>
      </c>
      <c r="Q2210" s="25">
        <f t="shared" si="1155"/>
        <v>0</v>
      </c>
      <c r="R2210" s="26">
        <f t="shared" si="1156"/>
        <v>0</v>
      </c>
      <c r="S2210" s="24" t="str">
        <f t="shared" si="1157"/>
        <v/>
      </c>
      <c r="T2210" s="24" t="str">
        <f t="shared" si="1158"/>
        <v/>
      </c>
      <c r="U2210" s="24" t="str">
        <f t="shared" si="1159"/>
        <v/>
      </c>
      <c r="V2210" s="24" t="str">
        <f t="shared" si="1160"/>
        <v/>
      </c>
      <c r="W2210" s="24" t="str">
        <f t="shared" si="1161"/>
        <v/>
      </c>
      <c r="X2210" s="24" t="str">
        <f t="shared" si="1162"/>
        <v/>
      </c>
      <c r="Y2210" s="24" t="str">
        <f t="shared" si="1163"/>
        <v/>
      </c>
      <c r="Z2210" s="24" t="str">
        <f t="shared" si="1164"/>
        <v/>
      </c>
      <c r="AA2210" s="24" t="b">
        <f t="shared" si="1165"/>
        <v>0</v>
      </c>
      <c r="AB2210" s="34" t="str">
        <f t="shared" si="1166"/>
        <v/>
      </c>
      <c r="AC2210" s="34">
        <f t="shared" si="1167"/>
        <v>0</v>
      </c>
      <c r="AD2210" s="34">
        <f t="shared" si="1168"/>
        <v>0</v>
      </c>
      <c r="AE2210" s="34" t="str">
        <f t="shared" si="1169"/>
        <v xml:space="preserve"> 0</v>
      </c>
      <c r="AF2210" s="34">
        <f t="shared" si="1170"/>
        <v>0</v>
      </c>
      <c r="AG2210" s="34">
        <f t="shared" si="1171"/>
        <v>0</v>
      </c>
      <c r="AH2210" s="34" t="str">
        <f t="shared" si="1172"/>
        <v/>
      </c>
      <c r="AI2210" s="172" t="str">
        <f>IF(AJ2210&lt;&gt;"",MAX(AI$3:AI2209)+1,"")</f>
        <v/>
      </c>
      <c r="AJ2210" s="172" t="str">
        <f t="shared" si="1173"/>
        <v/>
      </c>
      <c r="AK2210" s="172" t="str">
        <f t="shared" si="1174"/>
        <v/>
      </c>
      <c r="AL2210" s="172" t="str">
        <f t="shared" si="1175"/>
        <v/>
      </c>
      <c r="AM2210" s="172" t="str">
        <f>IF(AN2210&lt;&gt;"",MAX(AM$3:AM2209)+1,"")</f>
        <v/>
      </c>
      <c r="AN2210" s="172" t="str">
        <f t="shared" si="1176"/>
        <v/>
      </c>
      <c r="AO2210" s="172" t="str">
        <f t="shared" si="1177"/>
        <v/>
      </c>
      <c r="AP2210" s="172" t="str">
        <f t="shared" si="1178"/>
        <v/>
      </c>
      <c r="AQ2210" s="172" t="str">
        <f t="shared" si="1179"/>
        <v/>
      </c>
      <c r="AR2210" s="172" t="str">
        <f>Table1[[#This Row],[Sex ]]&amp;Table1[[#This Row],[Month]]</f>
        <v/>
      </c>
    </row>
    <row r="2211" spans="2:44" x14ac:dyDescent="0.3">
      <c r="B2211" s="14"/>
      <c r="C2211" s="14"/>
      <c r="D2211" s="14"/>
      <c r="E2211" s="14"/>
      <c r="F2211" s="14"/>
      <c r="G2211" s="14"/>
      <c r="H2211" s="14"/>
      <c r="I2211" s="14"/>
      <c r="J2211" s="14"/>
      <c r="K2211" s="14"/>
      <c r="L2211" s="14"/>
      <c r="M2211" s="24" t="str">
        <f t="shared" si="1151"/>
        <v/>
      </c>
      <c r="N2211" s="24" t="str">
        <f t="shared" si="1152"/>
        <v/>
      </c>
      <c r="O2211" s="24" t="str">
        <f t="shared" si="1153"/>
        <v xml:space="preserve"> </v>
      </c>
      <c r="P2211" s="24">
        <f t="shared" si="1154"/>
        <v>0</v>
      </c>
      <c r="Q2211" s="25">
        <f t="shared" si="1155"/>
        <v>0</v>
      </c>
      <c r="R2211" s="26">
        <f t="shared" si="1156"/>
        <v>0</v>
      </c>
      <c r="S2211" s="24" t="str">
        <f t="shared" si="1157"/>
        <v/>
      </c>
      <c r="T2211" s="24" t="str">
        <f t="shared" si="1158"/>
        <v/>
      </c>
      <c r="U2211" s="24" t="str">
        <f t="shared" si="1159"/>
        <v/>
      </c>
      <c r="V2211" s="24" t="str">
        <f t="shared" si="1160"/>
        <v/>
      </c>
      <c r="W2211" s="24" t="str">
        <f t="shared" si="1161"/>
        <v/>
      </c>
      <c r="X2211" s="24" t="str">
        <f t="shared" si="1162"/>
        <v/>
      </c>
      <c r="Y2211" s="24" t="str">
        <f t="shared" si="1163"/>
        <v/>
      </c>
      <c r="Z2211" s="24" t="str">
        <f t="shared" si="1164"/>
        <v/>
      </c>
      <c r="AA2211" s="24" t="b">
        <f t="shared" si="1165"/>
        <v>0</v>
      </c>
      <c r="AB2211" s="34" t="str">
        <f t="shared" si="1166"/>
        <v/>
      </c>
      <c r="AC2211" s="34">
        <f t="shared" si="1167"/>
        <v>0</v>
      </c>
      <c r="AD2211" s="34">
        <f t="shared" si="1168"/>
        <v>0</v>
      </c>
      <c r="AE2211" s="34" t="str">
        <f t="shared" si="1169"/>
        <v xml:space="preserve"> 0</v>
      </c>
      <c r="AF2211" s="34">
        <f t="shared" si="1170"/>
        <v>0</v>
      </c>
      <c r="AG2211" s="34">
        <f t="shared" si="1171"/>
        <v>0</v>
      </c>
      <c r="AH2211" s="34" t="str">
        <f t="shared" si="1172"/>
        <v/>
      </c>
      <c r="AI2211" s="172" t="str">
        <f>IF(AJ2211&lt;&gt;"",MAX(AI$3:AI2210)+1,"")</f>
        <v/>
      </c>
      <c r="AJ2211" s="172" t="str">
        <f t="shared" si="1173"/>
        <v/>
      </c>
      <c r="AK2211" s="172" t="str">
        <f t="shared" si="1174"/>
        <v/>
      </c>
      <c r="AL2211" s="172" t="str">
        <f t="shared" si="1175"/>
        <v/>
      </c>
      <c r="AM2211" s="172" t="str">
        <f>IF(AN2211&lt;&gt;"",MAX(AM$3:AM2210)+1,"")</f>
        <v/>
      </c>
      <c r="AN2211" s="172" t="str">
        <f t="shared" si="1176"/>
        <v/>
      </c>
      <c r="AO2211" s="172" t="str">
        <f t="shared" si="1177"/>
        <v/>
      </c>
      <c r="AP2211" s="172" t="str">
        <f t="shared" si="1178"/>
        <v/>
      </c>
      <c r="AQ2211" s="172" t="str">
        <f t="shared" si="1179"/>
        <v/>
      </c>
      <c r="AR2211" s="172" t="str">
        <f>Table1[[#This Row],[Sex ]]&amp;Table1[[#This Row],[Month]]</f>
        <v/>
      </c>
    </row>
    <row r="2212" spans="2:44" x14ac:dyDescent="0.3">
      <c r="B2212" s="14"/>
      <c r="C2212" s="14"/>
      <c r="D2212" s="14"/>
      <c r="E2212" s="14"/>
      <c r="F2212" s="14"/>
      <c r="G2212" s="14"/>
      <c r="H2212" s="14"/>
      <c r="I2212" s="14"/>
      <c r="J2212" s="14"/>
      <c r="K2212" s="14"/>
      <c r="L2212" s="14"/>
      <c r="M2212" s="24" t="str">
        <f t="shared" si="1151"/>
        <v/>
      </c>
      <c r="N2212" s="24" t="str">
        <f t="shared" si="1152"/>
        <v/>
      </c>
      <c r="O2212" s="24" t="str">
        <f t="shared" si="1153"/>
        <v xml:space="preserve"> </v>
      </c>
      <c r="P2212" s="24">
        <f t="shared" si="1154"/>
        <v>0</v>
      </c>
      <c r="Q2212" s="25">
        <f t="shared" si="1155"/>
        <v>0</v>
      </c>
      <c r="R2212" s="26">
        <f t="shared" si="1156"/>
        <v>0</v>
      </c>
      <c r="S2212" s="24" t="str">
        <f t="shared" si="1157"/>
        <v/>
      </c>
      <c r="T2212" s="24" t="str">
        <f t="shared" si="1158"/>
        <v/>
      </c>
      <c r="U2212" s="24" t="str">
        <f t="shared" si="1159"/>
        <v/>
      </c>
      <c r="V2212" s="24" t="str">
        <f t="shared" si="1160"/>
        <v/>
      </c>
      <c r="W2212" s="24" t="str">
        <f t="shared" si="1161"/>
        <v/>
      </c>
      <c r="X2212" s="24" t="str">
        <f t="shared" si="1162"/>
        <v/>
      </c>
      <c r="Y2212" s="24" t="str">
        <f t="shared" si="1163"/>
        <v/>
      </c>
      <c r="Z2212" s="24" t="str">
        <f t="shared" si="1164"/>
        <v/>
      </c>
      <c r="AA2212" s="24" t="b">
        <f t="shared" si="1165"/>
        <v>0</v>
      </c>
      <c r="AB2212" s="34" t="str">
        <f t="shared" si="1166"/>
        <v/>
      </c>
      <c r="AC2212" s="34">
        <f t="shared" si="1167"/>
        <v>0</v>
      </c>
      <c r="AD2212" s="34">
        <f t="shared" si="1168"/>
        <v>0</v>
      </c>
      <c r="AE2212" s="34" t="str">
        <f t="shared" si="1169"/>
        <v xml:space="preserve"> 0</v>
      </c>
      <c r="AF2212" s="34">
        <f t="shared" si="1170"/>
        <v>0</v>
      </c>
      <c r="AG2212" s="34">
        <f t="shared" si="1171"/>
        <v>0</v>
      </c>
      <c r="AH2212" s="34" t="str">
        <f t="shared" si="1172"/>
        <v/>
      </c>
      <c r="AI2212" s="172" t="str">
        <f>IF(AJ2212&lt;&gt;"",MAX(AI$3:AI2211)+1,"")</f>
        <v/>
      </c>
      <c r="AJ2212" s="172" t="str">
        <f t="shared" si="1173"/>
        <v/>
      </c>
      <c r="AK2212" s="172" t="str">
        <f t="shared" si="1174"/>
        <v/>
      </c>
      <c r="AL2212" s="172" t="str">
        <f t="shared" si="1175"/>
        <v/>
      </c>
      <c r="AM2212" s="172" t="str">
        <f>IF(AN2212&lt;&gt;"",MAX(AM$3:AM2211)+1,"")</f>
        <v/>
      </c>
      <c r="AN2212" s="172" t="str">
        <f t="shared" si="1176"/>
        <v/>
      </c>
      <c r="AO2212" s="172" t="str">
        <f t="shared" si="1177"/>
        <v/>
      </c>
      <c r="AP2212" s="172" t="str">
        <f t="shared" si="1178"/>
        <v/>
      </c>
      <c r="AQ2212" s="172" t="str">
        <f t="shared" si="1179"/>
        <v/>
      </c>
      <c r="AR2212" s="172" t="str">
        <f>Table1[[#This Row],[Sex ]]&amp;Table1[[#This Row],[Month]]</f>
        <v/>
      </c>
    </row>
    <row r="2213" spans="2:44" x14ac:dyDescent="0.3">
      <c r="B2213" s="14"/>
      <c r="C2213" s="14"/>
      <c r="D2213" s="14"/>
      <c r="E2213" s="14"/>
      <c r="F2213" s="14"/>
      <c r="G2213" s="14"/>
      <c r="H2213" s="14"/>
      <c r="I2213" s="14"/>
      <c r="J2213" s="14"/>
      <c r="K2213" s="14"/>
      <c r="L2213" s="14"/>
      <c r="M2213" s="24" t="str">
        <f t="shared" si="1151"/>
        <v/>
      </c>
      <c r="N2213" s="24" t="str">
        <f t="shared" si="1152"/>
        <v/>
      </c>
      <c r="O2213" s="24" t="str">
        <f t="shared" si="1153"/>
        <v xml:space="preserve"> </v>
      </c>
      <c r="P2213" s="24">
        <f t="shared" si="1154"/>
        <v>0</v>
      </c>
      <c r="Q2213" s="25">
        <f t="shared" si="1155"/>
        <v>0</v>
      </c>
      <c r="R2213" s="26">
        <f t="shared" si="1156"/>
        <v>0</v>
      </c>
      <c r="S2213" s="24" t="str">
        <f t="shared" si="1157"/>
        <v/>
      </c>
      <c r="T2213" s="24" t="str">
        <f t="shared" si="1158"/>
        <v/>
      </c>
      <c r="U2213" s="24" t="str">
        <f t="shared" si="1159"/>
        <v/>
      </c>
      <c r="V2213" s="24" t="str">
        <f t="shared" si="1160"/>
        <v/>
      </c>
      <c r="W2213" s="24" t="str">
        <f t="shared" si="1161"/>
        <v/>
      </c>
      <c r="X2213" s="24" t="str">
        <f t="shared" si="1162"/>
        <v/>
      </c>
      <c r="Y2213" s="24" t="str">
        <f t="shared" si="1163"/>
        <v/>
      </c>
      <c r="Z2213" s="24" t="str">
        <f t="shared" si="1164"/>
        <v/>
      </c>
      <c r="AA2213" s="24" t="b">
        <f t="shared" si="1165"/>
        <v>0</v>
      </c>
      <c r="AB2213" s="34" t="str">
        <f t="shared" si="1166"/>
        <v/>
      </c>
      <c r="AC2213" s="34">
        <f t="shared" si="1167"/>
        <v>0</v>
      </c>
      <c r="AD2213" s="34">
        <f t="shared" si="1168"/>
        <v>0</v>
      </c>
      <c r="AE2213" s="34" t="str">
        <f t="shared" si="1169"/>
        <v xml:space="preserve"> 0</v>
      </c>
      <c r="AF2213" s="34">
        <f t="shared" si="1170"/>
        <v>0</v>
      </c>
      <c r="AG2213" s="34">
        <f t="shared" si="1171"/>
        <v>0</v>
      </c>
      <c r="AH2213" s="34" t="str">
        <f t="shared" si="1172"/>
        <v/>
      </c>
      <c r="AI2213" s="172" t="str">
        <f>IF(AJ2213&lt;&gt;"",MAX(AI$3:AI2212)+1,"")</f>
        <v/>
      </c>
      <c r="AJ2213" s="172" t="str">
        <f t="shared" si="1173"/>
        <v/>
      </c>
      <c r="AK2213" s="172" t="str">
        <f t="shared" si="1174"/>
        <v/>
      </c>
      <c r="AL2213" s="172" t="str">
        <f t="shared" si="1175"/>
        <v/>
      </c>
      <c r="AM2213" s="172" t="str">
        <f>IF(AN2213&lt;&gt;"",MAX(AM$3:AM2212)+1,"")</f>
        <v/>
      </c>
      <c r="AN2213" s="172" t="str">
        <f t="shared" si="1176"/>
        <v/>
      </c>
      <c r="AO2213" s="172" t="str">
        <f t="shared" si="1177"/>
        <v/>
      </c>
      <c r="AP2213" s="172" t="str">
        <f t="shared" si="1178"/>
        <v/>
      </c>
      <c r="AQ2213" s="172" t="str">
        <f t="shared" si="1179"/>
        <v/>
      </c>
      <c r="AR2213" s="172" t="str">
        <f>Table1[[#This Row],[Sex ]]&amp;Table1[[#This Row],[Month]]</f>
        <v/>
      </c>
    </row>
    <row r="2214" spans="2:44" x14ac:dyDescent="0.3">
      <c r="B2214" s="14"/>
      <c r="C2214" s="14"/>
      <c r="D2214" s="14"/>
      <c r="E2214" s="14"/>
      <c r="F2214" s="14"/>
      <c r="G2214" s="14"/>
      <c r="H2214" s="14"/>
      <c r="I2214" s="14"/>
      <c r="J2214" s="14"/>
      <c r="K2214" s="14"/>
      <c r="L2214" s="14"/>
      <c r="M2214" s="24" t="str">
        <f t="shared" si="1151"/>
        <v/>
      </c>
      <c r="N2214" s="24" t="str">
        <f t="shared" si="1152"/>
        <v/>
      </c>
      <c r="O2214" s="24" t="str">
        <f t="shared" si="1153"/>
        <v xml:space="preserve"> </v>
      </c>
      <c r="P2214" s="24">
        <f t="shared" si="1154"/>
        <v>0</v>
      </c>
      <c r="Q2214" s="25">
        <f t="shared" si="1155"/>
        <v>0</v>
      </c>
      <c r="R2214" s="26">
        <f t="shared" si="1156"/>
        <v>0</v>
      </c>
      <c r="S2214" s="24" t="str">
        <f t="shared" si="1157"/>
        <v/>
      </c>
      <c r="T2214" s="24" t="str">
        <f t="shared" si="1158"/>
        <v/>
      </c>
      <c r="U2214" s="24" t="str">
        <f t="shared" si="1159"/>
        <v/>
      </c>
      <c r="V2214" s="24" t="str">
        <f t="shared" si="1160"/>
        <v/>
      </c>
      <c r="W2214" s="24" t="str">
        <f t="shared" si="1161"/>
        <v/>
      </c>
      <c r="X2214" s="24" t="str">
        <f t="shared" si="1162"/>
        <v/>
      </c>
      <c r="Y2214" s="24" t="str">
        <f t="shared" si="1163"/>
        <v/>
      </c>
      <c r="Z2214" s="24" t="str">
        <f t="shared" si="1164"/>
        <v/>
      </c>
      <c r="AA2214" s="24" t="b">
        <f t="shared" si="1165"/>
        <v>0</v>
      </c>
      <c r="AB2214" s="34" t="str">
        <f t="shared" si="1166"/>
        <v/>
      </c>
      <c r="AC2214" s="34">
        <f t="shared" si="1167"/>
        <v>0</v>
      </c>
      <c r="AD2214" s="34">
        <f t="shared" si="1168"/>
        <v>0</v>
      </c>
      <c r="AE2214" s="34" t="str">
        <f t="shared" si="1169"/>
        <v xml:space="preserve"> 0</v>
      </c>
      <c r="AF2214" s="34">
        <f t="shared" si="1170"/>
        <v>0</v>
      </c>
      <c r="AG2214" s="34">
        <f t="shared" si="1171"/>
        <v>0</v>
      </c>
      <c r="AH2214" s="34" t="str">
        <f t="shared" si="1172"/>
        <v/>
      </c>
      <c r="AI2214" s="172" t="str">
        <f>IF(AJ2214&lt;&gt;"",MAX(AI$3:AI2213)+1,"")</f>
        <v/>
      </c>
      <c r="AJ2214" s="172" t="str">
        <f t="shared" si="1173"/>
        <v/>
      </c>
      <c r="AK2214" s="172" t="str">
        <f t="shared" si="1174"/>
        <v/>
      </c>
      <c r="AL2214" s="172" t="str">
        <f t="shared" si="1175"/>
        <v/>
      </c>
      <c r="AM2214" s="172" t="str">
        <f>IF(AN2214&lt;&gt;"",MAX(AM$3:AM2213)+1,"")</f>
        <v/>
      </c>
      <c r="AN2214" s="172" t="str">
        <f t="shared" si="1176"/>
        <v/>
      </c>
      <c r="AO2214" s="172" t="str">
        <f t="shared" si="1177"/>
        <v/>
      </c>
      <c r="AP2214" s="172" t="str">
        <f t="shared" si="1178"/>
        <v/>
      </c>
      <c r="AQ2214" s="172" t="str">
        <f t="shared" si="1179"/>
        <v/>
      </c>
      <c r="AR2214" s="172" t="str">
        <f>Table1[[#This Row],[Sex ]]&amp;Table1[[#This Row],[Month]]</f>
        <v/>
      </c>
    </row>
    <row r="2215" spans="2:44" x14ac:dyDescent="0.3">
      <c r="B2215" s="14"/>
      <c r="C2215" s="14"/>
      <c r="D2215" s="14"/>
      <c r="E2215" s="14"/>
      <c r="F2215" s="14"/>
      <c r="G2215" s="14"/>
      <c r="H2215" s="14"/>
      <c r="I2215" s="14"/>
      <c r="J2215" s="14"/>
      <c r="K2215" s="14"/>
      <c r="L2215" s="14"/>
      <c r="M2215" s="24" t="str">
        <f t="shared" si="1151"/>
        <v/>
      </c>
      <c r="N2215" s="24" t="str">
        <f t="shared" si="1152"/>
        <v/>
      </c>
      <c r="O2215" s="24" t="str">
        <f t="shared" si="1153"/>
        <v xml:space="preserve"> </v>
      </c>
      <c r="P2215" s="24">
        <f t="shared" si="1154"/>
        <v>0</v>
      </c>
      <c r="Q2215" s="25">
        <f t="shared" si="1155"/>
        <v>0</v>
      </c>
      <c r="R2215" s="26">
        <f t="shared" si="1156"/>
        <v>0</v>
      </c>
      <c r="S2215" s="24" t="str">
        <f t="shared" si="1157"/>
        <v/>
      </c>
      <c r="T2215" s="24" t="str">
        <f t="shared" si="1158"/>
        <v/>
      </c>
      <c r="U2215" s="24" t="str">
        <f t="shared" si="1159"/>
        <v/>
      </c>
      <c r="V2215" s="24" t="str">
        <f t="shared" si="1160"/>
        <v/>
      </c>
      <c r="W2215" s="24" t="str">
        <f t="shared" si="1161"/>
        <v/>
      </c>
      <c r="X2215" s="24" t="str">
        <f t="shared" si="1162"/>
        <v/>
      </c>
      <c r="Y2215" s="24" t="str">
        <f t="shared" si="1163"/>
        <v/>
      </c>
      <c r="Z2215" s="24" t="str">
        <f t="shared" si="1164"/>
        <v/>
      </c>
      <c r="AA2215" s="24" t="b">
        <f t="shared" si="1165"/>
        <v>0</v>
      </c>
      <c r="AB2215" s="34" t="str">
        <f t="shared" si="1166"/>
        <v/>
      </c>
      <c r="AC2215" s="34">
        <f t="shared" si="1167"/>
        <v>0</v>
      </c>
      <c r="AD2215" s="34">
        <f t="shared" si="1168"/>
        <v>0</v>
      </c>
      <c r="AE2215" s="34" t="str">
        <f t="shared" si="1169"/>
        <v xml:space="preserve"> 0</v>
      </c>
      <c r="AF2215" s="34">
        <f t="shared" si="1170"/>
        <v>0</v>
      </c>
      <c r="AG2215" s="34">
        <f t="shared" si="1171"/>
        <v>0</v>
      </c>
      <c r="AH2215" s="34" t="str">
        <f t="shared" si="1172"/>
        <v/>
      </c>
      <c r="AI2215" s="172" t="str">
        <f>IF(AJ2215&lt;&gt;"",MAX(AI$3:AI2214)+1,"")</f>
        <v/>
      </c>
      <c r="AJ2215" s="172" t="str">
        <f t="shared" si="1173"/>
        <v/>
      </c>
      <c r="AK2215" s="172" t="str">
        <f t="shared" si="1174"/>
        <v/>
      </c>
      <c r="AL2215" s="172" t="str">
        <f t="shared" si="1175"/>
        <v/>
      </c>
      <c r="AM2215" s="172" t="str">
        <f>IF(AN2215&lt;&gt;"",MAX(AM$3:AM2214)+1,"")</f>
        <v/>
      </c>
      <c r="AN2215" s="172" t="str">
        <f t="shared" si="1176"/>
        <v/>
      </c>
      <c r="AO2215" s="172" t="str">
        <f t="shared" si="1177"/>
        <v/>
      </c>
      <c r="AP2215" s="172" t="str">
        <f t="shared" si="1178"/>
        <v/>
      </c>
      <c r="AQ2215" s="172" t="str">
        <f t="shared" si="1179"/>
        <v/>
      </c>
      <c r="AR2215" s="172" t="str">
        <f>Table1[[#This Row],[Sex ]]&amp;Table1[[#This Row],[Month]]</f>
        <v/>
      </c>
    </row>
    <row r="2216" spans="2:44" x14ac:dyDescent="0.3">
      <c r="B2216" s="14"/>
      <c r="C2216" s="14"/>
      <c r="D2216" s="14"/>
      <c r="E2216" s="14"/>
      <c r="F2216" s="14"/>
      <c r="G2216" s="14"/>
      <c r="H2216" s="14"/>
      <c r="I2216" s="14"/>
      <c r="J2216" s="14"/>
      <c r="K2216" s="14"/>
      <c r="L2216" s="14"/>
      <c r="M2216" s="24" t="str">
        <f t="shared" si="1151"/>
        <v/>
      </c>
      <c r="N2216" s="24" t="str">
        <f t="shared" si="1152"/>
        <v/>
      </c>
      <c r="O2216" s="24" t="str">
        <f t="shared" si="1153"/>
        <v xml:space="preserve"> </v>
      </c>
      <c r="P2216" s="24">
        <f t="shared" si="1154"/>
        <v>0</v>
      </c>
      <c r="Q2216" s="25">
        <f t="shared" si="1155"/>
        <v>0</v>
      </c>
      <c r="R2216" s="26">
        <f t="shared" si="1156"/>
        <v>0</v>
      </c>
      <c r="S2216" s="24" t="str">
        <f t="shared" si="1157"/>
        <v/>
      </c>
      <c r="T2216" s="24" t="str">
        <f t="shared" si="1158"/>
        <v/>
      </c>
      <c r="U2216" s="24" t="str">
        <f t="shared" si="1159"/>
        <v/>
      </c>
      <c r="V2216" s="24" t="str">
        <f t="shared" si="1160"/>
        <v/>
      </c>
      <c r="W2216" s="24" t="str">
        <f t="shared" si="1161"/>
        <v/>
      </c>
      <c r="X2216" s="24" t="str">
        <f t="shared" si="1162"/>
        <v/>
      </c>
      <c r="Y2216" s="24" t="str">
        <f t="shared" si="1163"/>
        <v/>
      </c>
      <c r="Z2216" s="24" t="str">
        <f t="shared" si="1164"/>
        <v/>
      </c>
      <c r="AA2216" s="24" t="b">
        <f t="shared" si="1165"/>
        <v>0</v>
      </c>
      <c r="AB2216" s="34" t="str">
        <f t="shared" si="1166"/>
        <v/>
      </c>
      <c r="AC2216" s="34">
        <f t="shared" si="1167"/>
        <v>0</v>
      </c>
      <c r="AD2216" s="34">
        <f t="shared" si="1168"/>
        <v>0</v>
      </c>
      <c r="AE2216" s="34" t="str">
        <f t="shared" si="1169"/>
        <v xml:space="preserve"> 0</v>
      </c>
      <c r="AF2216" s="34">
        <f t="shared" si="1170"/>
        <v>0</v>
      </c>
      <c r="AG2216" s="34">
        <f t="shared" si="1171"/>
        <v>0</v>
      </c>
      <c r="AH2216" s="34" t="str">
        <f t="shared" si="1172"/>
        <v/>
      </c>
      <c r="AI2216" s="172" t="str">
        <f>IF(AJ2216&lt;&gt;"",MAX(AI$3:AI2215)+1,"")</f>
        <v/>
      </c>
      <c r="AJ2216" s="172" t="str">
        <f t="shared" si="1173"/>
        <v/>
      </c>
      <c r="AK2216" s="172" t="str">
        <f t="shared" si="1174"/>
        <v/>
      </c>
      <c r="AL2216" s="172" t="str">
        <f t="shared" si="1175"/>
        <v/>
      </c>
      <c r="AM2216" s="172" t="str">
        <f>IF(AN2216&lt;&gt;"",MAX(AM$3:AM2215)+1,"")</f>
        <v/>
      </c>
      <c r="AN2216" s="172" t="str">
        <f t="shared" si="1176"/>
        <v/>
      </c>
      <c r="AO2216" s="172" t="str">
        <f t="shared" si="1177"/>
        <v/>
      </c>
      <c r="AP2216" s="172" t="str">
        <f t="shared" si="1178"/>
        <v/>
      </c>
      <c r="AQ2216" s="172" t="str">
        <f t="shared" si="1179"/>
        <v/>
      </c>
      <c r="AR2216" s="172" t="str">
        <f>Table1[[#This Row],[Sex ]]&amp;Table1[[#This Row],[Month]]</f>
        <v/>
      </c>
    </row>
    <row r="2217" spans="2:44" x14ac:dyDescent="0.3">
      <c r="B2217" s="14"/>
      <c r="C2217" s="14"/>
      <c r="D2217" s="14"/>
      <c r="E2217" s="14"/>
      <c r="F2217" s="14"/>
      <c r="G2217" s="14"/>
      <c r="H2217" s="14"/>
      <c r="I2217" s="14"/>
      <c r="J2217" s="14"/>
      <c r="K2217" s="14"/>
      <c r="L2217" s="14"/>
      <c r="M2217" s="24" t="str">
        <f t="shared" si="1151"/>
        <v/>
      </c>
      <c r="N2217" s="24" t="str">
        <f t="shared" si="1152"/>
        <v/>
      </c>
      <c r="O2217" s="24" t="str">
        <f t="shared" si="1153"/>
        <v xml:space="preserve"> </v>
      </c>
      <c r="P2217" s="24">
        <f t="shared" si="1154"/>
        <v>0</v>
      </c>
      <c r="Q2217" s="25">
        <f t="shared" si="1155"/>
        <v>0</v>
      </c>
      <c r="R2217" s="26">
        <f t="shared" si="1156"/>
        <v>0</v>
      </c>
      <c r="S2217" s="24" t="str">
        <f t="shared" si="1157"/>
        <v/>
      </c>
      <c r="T2217" s="24" t="str">
        <f t="shared" si="1158"/>
        <v/>
      </c>
      <c r="U2217" s="24" t="str">
        <f t="shared" si="1159"/>
        <v/>
      </c>
      <c r="V2217" s="24" t="str">
        <f t="shared" si="1160"/>
        <v/>
      </c>
      <c r="W2217" s="24" t="str">
        <f t="shared" si="1161"/>
        <v/>
      </c>
      <c r="X2217" s="24" t="str">
        <f t="shared" si="1162"/>
        <v/>
      </c>
      <c r="Y2217" s="24" t="str">
        <f t="shared" si="1163"/>
        <v/>
      </c>
      <c r="Z2217" s="24" t="str">
        <f t="shared" si="1164"/>
        <v/>
      </c>
      <c r="AA2217" s="24" t="b">
        <f t="shared" si="1165"/>
        <v>0</v>
      </c>
      <c r="AB2217" s="34" t="str">
        <f t="shared" si="1166"/>
        <v/>
      </c>
      <c r="AC2217" s="34">
        <f t="shared" si="1167"/>
        <v>0</v>
      </c>
      <c r="AD2217" s="34">
        <f t="shared" si="1168"/>
        <v>0</v>
      </c>
      <c r="AE2217" s="34" t="str">
        <f t="shared" si="1169"/>
        <v xml:space="preserve"> 0</v>
      </c>
      <c r="AF2217" s="34">
        <f t="shared" si="1170"/>
        <v>0</v>
      </c>
      <c r="AG2217" s="34">
        <f t="shared" si="1171"/>
        <v>0</v>
      </c>
      <c r="AH2217" s="34" t="str">
        <f t="shared" si="1172"/>
        <v/>
      </c>
      <c r="AI2217" s="172" t="str">
        <f>IF(AJ2217&lt;&gt;"",MAX(AI$3:AI2216)+1,"")</f>
        <v/>
      </c>
      <c r="AJ2217" s="172" t="str">
        <f t="shared" si="1173"/>
        <v/>
      </c>
      <c r="AK2217" s="172" t="str">
        <f t="shared" si="1174"/>
        <v/>
      </c>
      <c r="AL2217" s="172" t="str">
        <f t="shared" si="1175"/>
        <v/>
      </c>
      <c r="AM2217" s="172" t="str">
        <f>IF(AN2217&lt;&gt;"",MAX(AM$3:AM2216)+1,"")</f>
        <v/>
      </c>
      <c r="AN2217" s="172" t="str">
        <f t="shared" si="1176"/>
        <v/>
      </c>
      <c r="AO2217" s="172" t="str">
        <f t="shared" si="1177"/>
        <v/>
      </c>
      <c r="AP2217" s="172" t="str">
        <f t="shared" si="1178"/>
        <v/>
      </c>
      <c r="AQ2217" s="172" t="str">
        <f t="shared" si="1179"/>
        <v/>
      </c>
      <c r="AR2217" s="172" t="str">
        <f>Table1[[#This Row],[Sex ]]&amp;Table1[[#This Row],[Month]]</f>
        <v/>
      </c>
    </row>
    <row r="2218" spans="2:44" x14ac:dyDescent="0.3">
      <c r="B2218" s="14"/>
      <c r="C2218" s="14"/>
      <c r="D2218" s="14"/>
      <c r="E2218" s="14"/>
      <c r="F2218" s="14"/>
      <c r="G2218" s="14"/>
      <c r="H2218" s="14"/>
      <c r="I2218" s="14"/>
      <c r="J2218" s="14"/>
      <c r="K2218" s="14"/>
      <c r="L2218" s="14"/>
      <c r="M2218" s="24" t="str">
        <f t="shared" si="1151"/>
        <v/>
      </c>
      <c r="N2218" s="24" t="str">
        <f t="shared" si="1152"/>
        <v/>
      </c>
      <c r="O2218" s="24" t="str">
        <f t="shared" si="1153"/>
        <v xml:space="preserve"> </v>
      </c>
      <c r="P2218" s="24">
        <f t="shared" si="1154"/>
        <v>0</v>
      </c>
      <c r="Q2218" s="25">
        <f t="shared" si="1155"/>
        <v>0</v>
      </c>
      <c r="R2218" s="26">
        <f t="shared" si="1156"/>
        <v>0</v>
      </c>
      <c r="S2218" s="24" t="str">
        <f t="shared" si="1157"/>
        <v/>
      </c>
      <c r="T2218" s="24" t="str">
        <f t="shared" si="1158"/>
        <v/>
      </c>
      <c r="U2218" s="24" t="str">
        <f t="shared" si="1159"/>
        <v/>
      </c>
      <c r="V2218" s="24" t="str">
        <f t="shared" si="1160"/>
        <v/>
      </c>
      <c r="W2218" s="24" t="str">
        <f t="shared" si="1161"/>
        <v/>
      </c>
      <c r="X2218" s="24" t="str">
        <f t="shared" si="1162"/>
        <v/>
      </c>
      <c r="Y2218" s="24" t="str">
        <f t="shared" si="1163"/>
        <v/>
      </c>
      <c r="Z2218" s="24" t="str">
        <f t="shared" si="1164"/>
        <v/>
      </c>
      <c r="AA2218" s="24" t="b">
        <f t="shared" si="1165"/>
        <v>0</v>
      </c>
      <c r="AB2218" s="34" t="str">
        <f t="shared" si="1166"/>
        <v/>
      </c>
      <c r="AC2218" s="34">
        <f t="shared" si="1167"/>
        <v>0</v>
      </c>
      <c r="AD2218" s="34">
        <f t="shared" si="1168"/>
        <v>0</v>
      </c>
      <c r="AE2218" s="34" t="str">
        <f t="shared" si="1169"/>
        <v xml:space="preserve"> 0</v>
      </c>
      <c r="AF2218" s="34">
        <f t="shared" si="1170"/>
        <v>0</v>
      </c>
      <c r="AG2218" s="34">
        <f t="shared" si="1171"/>
        <v>0</v>
      </c>
      <c r="AH2218" s="34" t="str">
        <f t="shared" si="1172"/>
        <v/>
      </c>
      <c r="AI2218" s="172" t="str">
        <f>IF(AJ2218&lt;&gt;"",MAX(AI$3:AI2217)+1,"")</f>
        <v/>
      </c>
      <c r="AJ2218" s="172" t="str">
        <f t="shared" si="1173"/>
        <v/>
      </c>
      <c r="AK2218" s="172" t="str">
        <f t="shared" si="1174"/>
        <v/>
      </c>
      <c r="AL2218" s="172" t="str">
        <f t="shared" si="1175"/>
        <v/>
      </c>
      <c r="AM2218" s="172" t="str">
        <f>IF(AN2218&lt;&gt;"",MAX(AM$3:AM2217)+1,"")</f>
        <v/>
      </c>
      <c r="AN2218" s="172" t="str">
        <f t="shared" si="1176"/>
        <v/>
      </c>
      <c r="AO2218" s="172" t="str">
        <f t="shared" si="1177"/>
        <v/>
      </c>
      <c r="AP2218" s="172" t="str">
        <f t="shared" si="1178"/>
        <v/>
      </c>
      <c r="AQ2218" s="172" t="str">
        <f t="shared" si="1179"/>
        <v/>
      </c>
      <c r="AR2218" s="172" t="str">
        <f>Table1[[#This Row],[Sex ]]&amp;Table1[[#This Row],[Month]]</f>
        <v/>
      </c>
    </row>
    <row r="2219" spans="2:44" x14ac:dyDescent="0.3">
      <c r="B2219" s="14"/>
      <c r="C2219" s="14"/>
      <c r="D2219" s="14"/>
      <c r="E2219" s="14"/>
      <c r="F2219" s="14"/>
      <c r="G2219" s="14"/>
      <c r="H2219" s="14"/>
      <c r="I2219" s="14"/>
      <c r="J2219" s="14"/>
      <c r="K2219" s="14"/>
      <c r="L2219" s="14"/>
      <c r="M2219" s="24" t="str">
        <f t="shared" ref="M2219:M2282" si="1180">IF(I4219&lt;&gt;"",IF(SUM(I4219:I4219)&lt;99,IF(I4219=J4219,I4219,""),""),"")</f>
        <v/>
      </c>
      <c r="N2219" s="24" t="str">
        <f t="shared" ref="N2219:N2282" si="1181">IF(H4219&lt;&gt;"",IF(H4219&lt;4,1,IF(H4219&lt;7,2,IF(H4219&lt;10,3,4))),"")</f>
        <v/>
      </c>
      <c r="O2219" s="24" t="str">
        <f t="shared" ref="O2219:O2282" si="1182">IF(SUM(I4219:I4219)&lt;99,J4219&amp;" "&amp;I4219,99&amp;" "&amp;99)</f>
        <v xml:space="preserve"> </v>
      </c>
      <c r="P2219" s="24">
        <f t="shared" ref="P2219:P2282" si="1183">(J4219+I4219)/2</f>
        <v>0</v>
      </c>
      <c r="Q2219" s="25">
        <f t="shared" ref="Q2219:Q2282" si="1184">IF(SUM(I4219:J4219)&lt;99,(I4219-P2219)^2+(J4219-P2219)^2,0)</f>
        <v>0</v>
      </c>
      <c r="R2219" s="26">
        <f t="shared" ref="R2219:R2282" si="1185">IF(SUM(I4219:I4219)&lt;99,IF(J4219=0,IF(I4219=0,0,((Q2219)^0.5)/P2219),((Q2219)^0.5)/P2219),"")</f>
        <v>0</v>
      </c>
      <c r="S2219" s="24" t="str">
        <f t="shared" ref="S2219:S2282" si="1186">IF(SUM(I4219+J4219)&lt;98,IF(I4219&lt;&gt;"",H4219,""),"")</f>
        <v/>
      </c>
      <c r="T2219" s="24" t="str">
        <f t="shared" ref="T2219:T2282" si="1187">IF(SUM(I4219+J4219)&lt;98,IF(J4219&lt;&gt;"",H4219,""),"")</f>
        <v/>
      </c>
      <c r="U2219" s="24" t="str">
        <f t="shared" ref="U2219:U2282" si="1188">IF(SUM(I4219+J4219)&lt;99,IF(K4219&lt;&gt;"",H4219,""),"")</f>
        <v/>
      </c>
      <c r="V2219" s="24" t="str">
        <f t="shared" ref="V2219:V2282" si="1189">IF(J4219&lt;99,IF(M2219&lt;&gt;"",L4219,""),"")</f>
        <v/>
      </c>
      <c r="W2219" s="24" t="str">
        <f t="shared" ref="W2219:W2282" si="1190">IF(J4219&gt;98,99,IF(K4219&gt;98,99,IF(K4219+J4219=198,99,IF(K4219&lt;&gt;"",ABS(J4219-K4219),""))))</f>
        <v/>
      </c>
      <c r="X2219" s="24" t="str">
        <f t="shared" ref="X2219:X2282" si="1191">IF(I4219&lt;&gt;0,IF(I4219-J4219&lt;&gt;0,"",H4219),"")</f>
        <v/>
      </c>
      <c r="Y2219" s="24" t="str">
        <f t="shared" ref="Y2219:Y2282" si="1192">IF(J4219&lt;&gt;"",H4219,"")</f>
        <v/>
      </c>
      <c r="Z2219" s="24" t="str">
        <f t="shared" ref="Z2219:Z2282" si="1193">IF(SUM(I4219+J4219)&lt;98,IF(I4219&lt;&gt;"",G4219,""),"")</f>
        <v/>
      </c>
      <c r="AA2219" s="24" t="b">
        <f t="shared" ref="AA2219:AA2282" si="1194">IF(I4219&lt;&gt;"",IF(SUM(I4219:J4219)&gt;98,"",IF(I4219-J4219=0,G4219,"")))</f>
        <v>0</v>
      </c>
      <c r="AB2219" s="34" t="str">
        <f t="shared" ref="AB2219:AB2282" si="1195">IF(SUM(I4219:J4219)&gt;98,G4219,"")</f>
        <v/>
      </c>
      <c r="AC2219" s="34">
        <f t="shared" ref="AC2219:AC2282" si="1196">IF(SUM(I4219+J4219)&lt;99,L4219,"")</f>
        <v>0</v>
      </c>
      <c r="AD2219" s="34">
        <f t="shared" ref="AD2219:AD2282" si="1197">IF(AA2219&lt;&gt;"",AC2219,"")</f>
        <v>0</v>
      </c>
      <c r="AE2219" s="34" t="str">
        <f t="shared" ref="AE2219:AE2282" si="1198">H4219&amp;" "&amp;I4219-J4219</f>
        <v xml:space="preserve"> 0</v>
      </c>
      <c r="AF2219" s="34">
        <f t="shared" ref="AF2219:AF2282" si="1199">IF(SUM(I4219+J4219)&lt;99,J4219,"")</f>
        <v>0</v>
      </c>
      <c r="AG2219" s="34">
        <f t="shared" ref="AG2219:AG2282" si="1200">IF(AF2219&lt;&gt;"",I4219,"")</f>
        <v>0</v>
      </c>
      <c r="AH2219" s="34" t="str">
        <f t="shared" ref="AH2219:AH2282" si="1201">IF(I4219&lt;&gt;"",IF((I4219+J4219)&gt;98,"",I4219-J4219),"")</f>
        <v/>
      </c>
      <c r="AI2219" s="172" t="str">
        <f>IF(AJ2219&lt;&gt;"",MAX(AI$3:AI2218)+1,"")</f>
        <v/>
      </c>
      <c r="AJ2219" s="172" t="str">
        <f t="shared" ref="AJ2219:AJ2282" si="1202">IF(SUM(I4219:J4219)&lt;98,IF(G4219="F",G4219,""),"")</f>
        <v/>
      </c>
      <c r="AK2219" s="172" t="str">
        <f t="shared" ref="AK2219:AK2282" si="1203">IF(AJ2219&lt;&gt;"",F4219,"")</f>
        <v/>
      </c>
      <c r="AL2219" s="172" t="str">
        <f t="shared" ref="AL2219:AL2282" si="1204">IF(AK2219&lt;&gt;"",J4219,"")</f>
        <v/>
      </c>
      <c r="AM2219" s="172" t="str">
        <f>IF(AN2219&lt;&gt;"",MAX(AM$3:AM2218)+1,"")</f>
        <v/>
      </c>
      <c r="AN2219" s="172" t="str">
        <f t="shared" ref="AN2219:AN2282" si="1205">IF(SUM(I4219:J4219)&lt;98,IF(G4219="M",G4219,""),"")</f>
        <v/>
      </c>
      <c r="AO2219" s="172" t="str">
        <f t="shared" ref="AO2219:AO2282" si="1206">IF(AN2219&lt;&gt;"",F4219,"")</f>
        <v/>
      </c>
      <c r="AP2219" s="172" t="str">
        <f t="shared" ref="AP2219:AP2282" si="1207">IF(AO2219&lt;&gt;"",J4219,"")</f>
        <v/>
      </c>
      <c r="AQ2219" s="172" t="str">
        <f t="shared" ref="AQ2219:AQ2282" si="1208">IF(K4219&lt;&gt;"",J4219&amp;" "&amp;(J4219-K4219),"")</f>
        <v/>
      </c>
      <c r="AR2219" s="172" t="str">
        <f>Table1[[#This Row],[Sex ]]&amp;Table1[[#This Row],[Month]]</f>
        <v/>
      </c>
    </row>
    <row r="2220" spans="2:44" x14ac:dyDescent="0.3">
      <c r="B2220" s="14"/>
      <c r="C2220" s="14"/>
      <c r="D2220" s="14"/>
      <c r="E2220" s="14"/>
      <c r="F2220" s="14"/>
      <c r="G2220" s="14"/>
      <c r="H2220" s="14"/>
      <c r="I2220" s="14"/>
      <c r="J2220" s="14"/>
      <c r="K2220" s="14"/>
      <c r="L2220" s="14"/>
      <c r="M2220" s="24" t="str">
        <f t="shared" si="1180"/>
        <v/>
      </c>
      <c r="N2220" s="24" t="str">
        <f t="shared" si="1181"/>
        <v/>
      </c>
      <c r="O2220" s="24" t="str">
        <f t="shared" si="1182"/>
        <v xml:space="preserve"> </v>
      </c>
      <c r="P2220" s="24">
        <f t="shared" si="1183"/>
        <v>0</v>
      </c>
      <c r="Q2220" s="25">
        <f t="shared" si="1184"/>
        <v>0</v>
      </c>
      <c r="R2220" s="26">
        <f t="shared" si="1185"/>
        <v>0</v>
      </c>
      <c r="S2220" s="24" t="str">
        <f t="shared" si="1186"/>
        <v/>
      </c>
      <c r="T2220" s="24" t="str">
        <f t="shared" si="1187"/>
        <v/>
      </c>
      <c r="U2220" s="24" t="str">
        <f t="shared" si="1188"/>
        <v/>
      </c>
      <c r="V2220" s="24" t="str">
        <f t="shared" si="1189"/>
        <v/>
      </c>
      <c r="W2220" s="24" t="str">
        <f t="shared" si="1190"/>
        <v/>
      </c>
      <c r="X2220" s="24" t="str">
        <f t="shared" si="1191"/>
        <v/>
      </c>
      <c r="Y2220" s="24" t="str">
        <f t="shared" si="1192"/>
        <v/>
      </c>
      <c r="Z2220" s="24" t="str">
        <f t="shared" si="1193"/>
        <v/>
      </c>
      <c r="AA2220" s="24" t="b">
        <f t="shared" si="1194"/>
        <v>0</v>
      </c>
      <c r="AB2220" s="34" t="str">
        <f t="shared" si="1195"/>
        <v/>
      </c>
      <c r="AC2220" s="34">
        <f t="shared" si="1196"/>
        <v>0</v>
      </c>
      <c r="AD2220" s="34">
        <f t="shared" si="1197"/>
        <v>0</v>
      </c>
      <c r="AE2220" s="34" t="str">
        <f t="shared" si="1198"/>
        <v xml:space="preserve"> 0</v>
      </c>
      <c r="AF2220" s="34">
        <f t="shared" si="1199"/>
        <v>0</v>
      </c>
      <c r="AG2220" s="34">
        <f t="shared" si="1200"/>
        <v>0</v>
      </c>
      <c r="AH2220" s="34" t="str">
        <f t="shared" si="1201"/>
        <v/>
      </c>
      <c r="AI2220" s="172" t="str">
        <f>IF(AJ2220&lt;&gt;"",MAX(AI$3:AI2219)+1,"")</f>
        <v/>
      </c>
      <c r="AJ2220" s="172" t="str">
        <f t="shared" si="1202"/>
        <v/>
      </c>
      <c r="AK2220" s="172" t="str">
        <f t="shared" si="1203"/>
        <v/>
      </c>
      <c r="AL2220" s="172" t="str">
        <f t="shared" si="1204"/>
        <v/>
      </c>
      <c r="AM2220" s="172" t="str">
        <f>IF(AN2220&lt;&gt;"",MAX(AM$3:AM2219)+1,"")</f>
        <v/>
      </c>
      <c r="AN2220" s="172" t="str">
        <f t="shared" si="1205"/>
        <v/>
      </c>
      <c r="AO2220" s="172" t="str">
        <f t="shared" si="1206"/>
        <v/>
      </c>
      <c r="AP2220" s="172" t="str">
        <f t="shared" si="1207"/>
        <v/>
      </c>
      <c r="AQ2220" s="172" t="str">
        <f t="shared" si="1208"/>
        <v/>
      </c>
      <c r="AR2220" s="172" t="str">
        <f>Table1[[#This Row],[Sex ]]&amp;Table1[[#This Row],[Month]]</f>
        <v/>
      </c>
    </row>
    <row r="2221" spans="2:44" x14ac:dyDescent="0.3">
      <c r="B2221" s="14"/>
      <c r="C2221" s="14"/>
      <c r="D2221" s="14"/>
      <c r="E2221" s="14"/>
      <c r="F2221" s="14"/>
      <c r="G2221" s="14"/>
      <c r="H2221" s="14"/>
      <c r="I2221" s="14"/>
      <c r="J2221" s="14"/>
      <c r="K2221" s="14"/>
      <c r="L2221" s="14"/>
      <c r="M2221" s="24" t="str">
        <f t="shared" si="1180"/>
        <v/>
      </c>
      <c r="N2221" s="24" t="str">
        <f t="shared" si="1181"/>
        <v/>
      </c>
      <c r="O2221" s="24" t="str">
        <f t="shared" si="1182"/>
        <v xml:space="preserve"> </v>
      </c>
      <c r="P2221" s="24">
        <f t="shared" si="1183"/>
        <v>0</v>
      </c>
      <c r="Q2221" s="25">
        <f t="shared" si="1184"/>
        <v>0</v>
      </c>
      <c r="R2221" s="26">
        <f t="shared" si="1185"/>
        <v>0</v>
      </c>
      <c r="S2221" s="24" t="str">
        <f t="shared" si="1186"/>
        <v/>
      </c>
      <c r="T2221" s="24" t="str">
        <f t="shared" si="1187"/>
        <v/>
      </c>
      <c r="U2221" s="24" t="str">
        <f t="shared" si="1188"/>
        <v/>
      </c>
      <c r="V2221" s="24" t="str">
        <f t="shared" si="1189"/>
        <v/>
      </c>
      <c r="W2221" s="24" t="str">
        <f t="shared" si="1190"/>
        <v/>
      </c>
      <c r="X2221" s="24" t="str">
        <f t="shared" si="1191"/>
        <v/>
      </c>
      <c r="Y2221" s="24" t="str">
        <f t="shared" si="1192"/>
        <v/>
      </c>
      <c r="Z2221" s="24" t="str">
        <f t="shared" si="1193"/>
        <v/>
      </c>
      <c r="AA2221" s="24" t="b">
        <f t="shared" si="1194"/>
        <v>0</v>
      </c>
      <c r="AB2221" s="34" t="str">
        <f t="shared" si="1195"/>
        <v/>
      </c>
      <c r="AC2221" s="34">
        <f t="shared" si="1196"/>
        <v>0</v>
      </c>
      <c r="AD2221" s="34">
        <f t="shared" si="1197"/>
        <v>0</v>
      </c>
      <c r="AE2221" s="34" t="str">
        <f t="shared" si="1198"/>
        <v xml:space="preserve"> 0</v>
      </c>
      <c r="AF2221" s="34">
        <f t="shared" si="1199"/>
        <v>0</v>
      </c>
      <c r="AG2221" s="34">
        <f t="shared" si="1200"/>
        <v>0</v>
      </c>
      <c r="AH2221" s="34" t="str">
        <f t="shared" si="1201"/>
        <v/>
      </c>
      <c r="AI2221" s="172" t="str">
        <f>IF(AJ2221&lt;&gt;"",MAX(AI$3:AI2220)+1,"")</f>
        <v/>
      </c>
      <c r="AJ2221" s="172" t="str">
        <f t="shared" si="1202"/>
        <v/>
      </c>
      <c r="AK2221" s="172" t="str">
        <f t="shared" si="1203"/>
        <v/>
      </c>
      <c r="AL2221" s="172" t="str">
        <f t="shared" si="1204"/>
        <v/>
      </c>
      <c r="AM2221" s="172" t="str">
        <f>IF(AN2221&lt;&gt;"",MAX(AM$3:AM2220)+1,"")</f>
        <v/>
      </c>
      <c r="AN2221" s="172" t="str">
        <f t="shared" si="1205"/>
        <v/>
      </c>
      <c r="AO2221" s="172" t="str">
        <f t="shared" si="1206"/>
        <v/>
      </c>
      <c r="AP2221" s="172" t="str">
        <f t="shared" si="1207"/>
        <v/>
      </c>
      <c r="AQ2221" s="172" t="str">
        <f t="shared" si="1208"/>
        <v/>
      </c>
      <c r="AR2221" s="172" t="str">
        <f>Table1[[#This Row],[Sex ]]&amp;Table1[[#This Row],[Month]]</f>
        <v/>
      </c>
    </row>
    <row r="2222" spans="2:44" x14ac:dyDescent="0.3">
      <c r="B2222" s="14"/>
      <c r="C2222" s="14"/>
      <c r="D2222" s="14"/>
      <c r="E2222" s="14"/>
      <c r="F2222" s="14"/>
      <c r="G2222" s="14"/>
      <c r="H2222" s="14"/>
      <c r="I2222" s="14"/>
      <c r="J2222" s="14"/>
      <c r="K2222" s="14"/>
      <c r="L2222" s="14"/>
      <c r="M2222" s="24" t="str">
        <f t="shared" si="1180"/>
        <v/>
      </c>
      <c r="N2222" s="24" t="str">
        <f t="shared" si="1181"/>
        <v/>
      </c>
      <c r="O2222" s="24" t="str">
        <f t="shared" si="1182"/>
        <v xml:space="preserve"> </v>
      </c>
      <c r="P2222" s="24">
        <f t="shared" si="1183"/>
        <v>0</v>
      </c>
      <c r="Q2222" s="25">
        <f t="shared" si="1184"/>
        <v>0</v>
      </c>
      <c r="R2222" s="26">
        <f t="shared" si="1185"/>
        <v>0</v>
      </c>
      <c r="S2222" s="24" t="str">
        <f t="shared" si="1186"/>
        <v/>
      </c>
      <c r="T2222" s="24" t="str">
        <f t="shared" si="1187"/>
        <v/>
      </c>
      <c r="U2222" s="24" t="str">
        <f t="shared" si="1188"/>
        <v/>
      </c>
      <c r="V2222" s="24" t="str">
        <f t="shared" si="1189"/>
        <v/>
      </c>
      <c r="W2222" s="24" t="str">
        <f t="shared" si="1190"/>
        <v/>
      </c>
      <c r="X2222" s="24" t="str">
        <f t="shared" si="1191"/>
        <v/>
      </c>
      <c r="Y2222" s="24" t="str">
        <f t="shared" si="1192"/>
        <v/>
      </c>
      <c r="Z2222" s="24" t="str">
        <f t="shared" si="1193"/>
        <v/>
      </c>
      <c r="AA2222" s="24" t="b">
        <f t="shared" si="1194"/>
        <v>0</v>
      </c>
      <c r="AB2222" s="34" t="str">
        <f t="shared" si="1195"/>
        <v/>
      </c>
      <c r="AC2222" s="34">
        <f t="shared" si="1196"/>
        <v>0</v>
      </c>
      <c r="AD2222" s="34">
        <f t="shared" si="1197"/>
        <v>0</v>
      </c>
      <c r="AE2222" s="34" t="str">
        <f t="shared" si="1198"/>
        <v xml:space="preserve"> 0</v>
      </c>
      <c r="AF2222" s="34">
        <f t="shared" si="1199"/>
        <v>0</v>
      </c>
      <c r="AG2222" s="34">
        <f t="shared" si="1200"/>
        <v>0</v>
      </c>
      <c r="AH2222" s="34" t="str">
        <f t="shared" si="1201"/>
        <v/>
      </c>
      <c r="AI2222" s="172" t="str">
        <f>IF(AJ2222&lt;&gt;"",MAX(AI$3:AI2221)+1,"")</f>
        <v/>
      </c>
      <c r="AJ2222" s="172" t="str">
        <f t="shared" si="1202"/>
        <v/>
      </c>
      <c r="AK2222" s="172" t="str">
        <f t="shared" si="1203"/>
        <v/>
      </c>
      <c r="AL2222" s="172" t="str">
        <f t="shared" si="1204"/>
        <v/>
      </c>
      <c r="AM2222" s="172" t="str">
        <f>IF(AN2222&lt;&gt;"",MAX(AM$3:AM2221)+1,"")</f>
        <v/>
      </c>
      <c r="AN2222" s="172" t="str">
        <f t="shared" si="1205"/>
        <v/>
      </c>
      <c r="AO2222" s="172" t="str">
        <f t="shared" si="1206"/>
        <v/>
      </c>
      <c r="AP2222" s="172" t="str">
        <f t="shared" si="1207"/>
        <v/>
      </c>
      <c r="AQ2222" s="172" t="str">
        <f t="shared" si="1208"/>
        <v/>
      </c>
      <c r="AR2222" s="172" t="str">
        <f>Table1[[#This Row],[Sex ]]&amp;Table1[[#This Row],[Month]]</f>
        <v/>
      </c>
    </row>
    <row r="2223" spans="2:44" x14ac:dyDescent="0.3">
      <c r="B2223" s="14"/>
      <c r="C2223" s="14"/>
      <c r="D2223" s="14"/>
      <c r="E2223" s="14"/>
      <c r="F2223" s="14"/>
      <c r="G2223" s="14"/>
      <c r="H2223" s="14"/>
      <c r="I2223" s="14"/>
      <c r="J2223" s="14"/>
      <c r="K2223" s="14"/>
      <c r="L2223" s="14"/>
      <c r="M2223" s="24" t="str">
        <f t="shared" si="1180"/>
        <v/>
      </c>
      <c r="N2223" s="24" t="str">
        <f t="shared" si="1181"/>
        <v/>
      </c>
      <c r="O2223" s="24" t="str">
        <f t="shared" si="1182"/>
        <v xml:space="preserve"> </v>
      </c>
      <c r="P2223" s="24">
        <f t="shared" si="1183"/>
        <v>0</v>
      </c>
      <c r="Q2223" s="25">
        <f t="shared" si="1184"/>
        <v>0</v>
      </c>
      <c r="R2223" s="26">
        <f t="shared" si="1185"/>
        <v>0</v>
      </c>
      <c r="S2223" s="24" t="str">
        <f t="shared" si="1186"/>
        <v/>
      </c>
      <c r="T2223" s="24" t="str">
        <f t="shared" si="1187"/>
        <v/>
      </c>
      <c r="U2223" s="24" t="str">
        <f t="shared" si="1188"/>
        <v/>
      </c>
      <c r="V2223" s="24" t="str">
        <f t="shared" si="1189"/>
        <v/>
      </c>
      <c r="W2223" s="24" t="str">
        <f t="shared" si="1190"/>
        <v/>
      </c>
      <c r="X2223" s="24" t="str">
        <f t="shared" si="1191"/>
        <v/>
      </c>
      <c r="Y2223" s="24" t="str">
        <f t="shared" si="1192"/>
        <v/>
      </c>
      <c r="Z2223" s="24" t="str">
        <f t="shared" si="1193"/>
        <v/>
      </c>
      <c r="AA2223" s="24" t="b">
        <f t="shared" si="1194"/>
        <v>0</v>
      </c>
      <c r="AB2223" s="34" t="str">
        <f t="shared" si="1195"/>
        <v/>
      </c>
      <c r="AC2223" s="34">
        <f t="shared" si="1196"/>
        <v>0</v>
      </c>
      <c r="AD2223" s="34">
        <f t="shared" si="1197"/>
        <v>0</v>
      </c>
      <c r="AE2223" s="34" t="str">
        <f t="shared" si="1198"/>
        <v xml:space="preserve"> 0</v>
      </c>
      <c r="AF2223" s="34">
        <f t="shared" si="1199"/>
        <v>0</v>
      </c>
      <c r="AG2223" s="34">
        <f t="shared" si="1200"/>
        <v>0</v>
      </c>
      <c r="AH2223" s="34" t="str">
        <f t="shared" si="1201"/>
        <v/>
      </c>
      <c r="AI2223" s="172" t="str">
        <f>IF(AJ2223&lt;&gt;"",MAX(AI$3:AI2222)+1,"")</f>
        <v/>
      </c>
      <c r="AJ2223" s="172" t="str">
        <f t="shared" si="1202"/>
        <v/>
      </c>
      <c r="AK2223" s="172" t="str">
        <f t="shared" si="1203"/>
        <v/>
      </c>
      <c r="AL2223" s="172" t="str">
        <f t="shared" si="1204"/>
        <v/>
      </c>
      <c r="AM2223" s="172" t="str">
        <f>IF(AN2223&lt;&gt;"",MAX(AM$3:AM2222)+1,"")</f>
        <v/>
      </c>
      <c r="AN2223" s="172" t="str">
        <f t="shared" si="1205"/>
        <v/>
      </c>
      <c r="AO2223" s="172" t="str">
        <f t="shared" si="1206"/>
        <v/>
      </c>
      <c r="AP2223" s="172" t="str">
        <f t="shared" si="1207"/>
        <v/>
      </c>
      <c r="AQ2223" s="172" t="str">
        <f t="shared" si="1208"/>
        <v/>
      </c>
      <c r="AR2223" s="172" t="str">
        <f>Table1[[#This Row],[Sex ]]&amp;Table1[[#This Row],[Month]]</f>
        <v/>
      </c>
    </row>
    <row r="2224" spans="2:44" x14ac:dyDescent="0.3">
      <c r="B2224" s="14"/>
      <c r="C2224" s="14"/>
      <c r="D2224" s="14"/>
      <c r="E2224" s="14"/>
      <c r="F2224" s="14"/>
      <c r="G2224" s="14"/>
      <c r="H2224" s="14"/>
      <c r="I2224" s="14"/>
      <c r="J2224" s="14"/>
      <c r="K2224" s="14"/>
      <c r="L2224" s="14"/>
      <c r="M2224" s="24" t="str">
        <f t="shared" si="1180"/>
        <v/>
      </c>
      <c r="N2224" s="24" t="str">
        <f t="shared" si="1181"/>
        <v/>
      </c>
      <c r="O2224" s="24" t="str">
        <f t="shared" si="1182"/>
        <v xml:space="preserve"> </v>
      </c>
      <c r="P2224" s="24">
        <f t="shared" si="1183"/>
        <v>0</v>
      </c>
      <c r="Q2224" s="25">
        <f t="shared" si="1184"/>
        <v>0</v>
      </c>
      <c r="R2224" s="26">
        <f t="shared" si="1185"/>
        <v>0</v>
      </c>
      <c r="S2224" s="24" t="str">
        <f t="shared" si="1186"/>
        <v/>
      </c>
      <c r="T2224" s="24" t="str">
        <f t="shared" si="1187"/>
        <v/>
      </c>
      <c r="U2224" s="24" t="str">
        <f t="shared" si="1188"/>
        <v/>
      </c>
      <c r="V2224" s="24" t="str">
        <f t="shared" si="1189"/>
        <v/>
      </c>
      <c r="W2224" s="24" t="str">
        <f t="shared" si="1190"/>
        <v/>
      </c>
      <c r="X2224" s="24" t="str">
        <f t="shared" si="1191"/>
        <v/>
      </c>
      <c r="Y2224" s="24" t="str">
        <f t="shared" si="1192"/>
        <v/>
      </c>
      <c r="Z2224" s="24" t="str">
        <f t="shared" si="1193"/>
        <v/>
      </c>
      <c r="AA2224" s="24" t="b">
        <f t="shared" si="1194"/>
        <v>0</v>
      </c>
      <c r="AB2224" s="34" t="str">
        <f t="shared" si="1195"/>
        <v/>
      </c>
      <c r="AC2224" s="34">
        <f t="shared" si="1196"/>
        <v>0</v>
      </c>
      <c r="AD2224" s="34">
        <f t="shared" si="1197"/>
        <v>0</v>
      </c>
      <c r="AE2224" s="34" t="str">
        <f t="shared" si="1198"/>
        <v xml:space="preserve"> 0</v>
      </c>
      <c r="AF2224" s="34">
        <f t="shared" si="1199"/>
        <v>0</v>
      </c>
      <c r="AG2224" s="34">
        <f t="shared" si="1200"/>
        <v>0</v>
      </c>
      <c r="AH2224" s="34" t="str">
        <f t="shared" si="1201"/>
        <v/>
      </c>
      <c r="AI2224" s="172" t="str">
        <f>IF(AJ2224&lt;&gt;"",MAX(AI$3:AI2223)+1,"")</f>
        <v/>
      </c>
      <c r="AJ2224" s="172" t="str">
        <f t="shared" si="1202"/>
        <v/>
      </c>
      <c r="AK2224" s="172" t="str">
        <f t="shared" si="1203"/>
        <v/>
      </c>
      <c r="AL2224" s="172" t="str">
        <f t="shared" si="1204"/>
        <v/>
      </c>
      <c r="AM2224" s="172" t="str">
        <f>IF(AN2224&lt;&gt;"",MAX(AM$3:AM2223)+1,"")</f>
        <v/>
      </c>
      <c r="AN2224" s="172" t="str">
        <f t="shared" si="1205"/>
        <v/>
      </c>
      <c r="AO2224" s="172" t="str">
        <f t="shared" si="1206"/>
        <v/>
      </c>
      <c r="AP2224" s="172" t="str">
        <f t="shared" si="1207"/>
        <v/>
      </c>
      <c r="AQ2224" s="172" t="str">
        <f t="shared" si="1208"/>
        <v/>
      </c>
      <c r="AR2224" s="172" t="str">
        <f>Table1[[#This Row],[Sex ]]&amp;Table1[[#This Row],[Month]]</f>
        <v/>
      </c>
    </row>
    <row r="2225" spans="2:44" x14ac:dyDescent="0.3">
      <c r="B2225" s="14"/>
      <c r="C2225" s="14"/>
      <c r="D2225" s="14"/>
      <c r="E2225" s="14"/>
      <c r="F2225" s="14"/>
      <c r="G2225" s="14"/>
      <c r="H2225" s="14"/>
      <c r="I2225" s="14"/>
      <c r="J2225" s="14"/>
      <c r="K2225" s="14"/>
      <c r="L2225" s="14"/>
      <c r="M2225" s="24" t="str">
        <f t="shared" si="1180"/>
        <v/>
      </c>
      <c r="N2225" s="24" t="str">
        <f t="shared" si="1181"/>
        <v/>
      </c>
      <c r="O2225" s="24" t="str">
        <f t="shared" si="1182"/>
        <v xml:space="preserve"> </v>
      </c>
      <c r="P2225" s="24">
        <f t="shared" si="1183"/>
        <v>0</v>
      </c>
      <c r="Q2225" s="25">
        <f t="shared" si="1184"/>
        <v>0</v>
      </c>
      <c r="R2225" s="26">
        <f t="shared" si="1185"/>
        <v>0</v>
      </c>
      <c r="S2225" s="24" t="str">
        <f t="shared" si="1186"/>
        <v/>
      </c>
      <c r="T2225" s="24" t="str">
        <f t="shared" si="1187"/>
        <v/>
      </c>
      <c r="U2225" s="24" t="str">
        <f t="shared" si="1188"/>
        <v/>
      </c>
      <c r="V2225" s="24" t="str">
        <f t="shared" si="1189"/>
        <v/>
      </c>
      <c r="W2225" s="24" t="str">
        <f t="shared" si="1190"/>
        <v/>
      </c>
      <c r="X2225" s="24" t="str">
        <f t="shared" si="1191"/>
        <v/>
      </c>
      <c r="Y2225" s="24" t="str">
        <f t="shared" si="1192"/>
        <v/>
      </c>
      <c r="Z2225" s="24" t="str">
        <f t="shared" si="1193"/>
        <v/>
      </c>
      <c r="AA2225" s="24" t="b">
        <f t="shared" si="1194"/>
        <v>0</v>
      </c>
      <c r="AB2225" s="34" t="str">
        <f t="shared" si="1195"/>
        <v/>
      </c>
      <c r="AC2225" s="34">
        <f t="shared" si="1196"/>
        <v>0</v>
      </c>
      <c r="AD2225" s="34">
        <f t="shared" si="1197"/>
        <v>0</v>
      </c>
      <c r="AE2225" s="34" t="str">
        <f t="shared" si="1198"/>
        <v xml:space="preserve"> 0</v>
      </c>
      <c r="AF2225" s="34">
        <f t="shared" si="1199"/>
        <v>0</v>
      </c>
      <c r="AG2225" s="34">
        <f t="shared" si="1200"/>
        <v>0</v>
      </c>
      <c r="AH2225" s="34" t="str">
        <f t="shared" si="1201"/>
        <v/>
      </c>
      <c r="AI2225" s="172" t="str">
        <f>IF(AJ2225&lt;&gt;"",MAX(AI$3:AI2224)+1,"")</f>
        <v/>
      </c>
      <c r="AJ2225" s="172" t="str">
        <f t="shared" si="1202"/>
        <v/>
      </c>
      <c r="AK2225" s="172" t="str">
        <f t="shared" si="1203"/>
        <v/>
      </c>
      <c r="AL2225" s="172" t="str">
        <f t="shared" si="1204"/>
        <v/>
      </c>
      <c r="AM2225" s="172" t="str">
        <f>IF(AN2225&lt;&gt;"",MAX(AM$3:AM2224)+1,"")</f>
        <v/>
      </c>
      <c r="AN2225" s="172" t="str">
        <f t="shared" si="1205"/>
        <v/>
      </c>
      <c r="AO2225" s="172" t="str">
        <f t="shared" si="1206"/>
        <v/>
      </c>
      <c r="AP2225" s="172" t="str">
        <f t="shared" si="1207"/>
        <v/>
      </c>
      <c r="AQ2225" s="172" t="str">
        <f t="shared" si="1208"/>
        <v/>
      </c>
      <c r="AR2225" s="172" t="str">
        <f>Table1[[#This Row],[Sex ]]&amp;Table1[[#This Row],[Month]]</f>
        <v/>
      </c>
    </row>
    <row r="2226" spans="2:44" x14ac:dyDescent="0.3">
      <c r="B2226" s="14"/>
      <c r="C2226" s="14"/>
      <c r="D2226" s="14"/>
      <c r="E2226" s="14"/>
      <c r="F2226" s="14"/>
      <c r="G2226" s="14"/>
      <c r="H2226" s="14"/>
      <c r="I2226" s="14"/>
      <c r="J2226" s="14"/>
      <c r="K2226" s="14"/>
      <c r="L2226" s="14"/>
      <c r="M2226" s="24" t="str">
        <f t="shared" si="1180"/>
        <v/>
      </c>
      <c r="N2226" s="24" t="str">
        <f t="shared" si="1181"/>
        <v/>
      </c>
      <c r="O2226" s="24" t="str">
        <f t="shared" si="1182"/>
        <v xml:space="preserve"> </v>
      </c>
      <c r="P2226" s="24">
        <f t="shared" si="1183"/>
        <v>0</v>
      </c>
      <c r="Q2226" s="25">
        <f t="shared" si="1184"/>
        <v>0</v>
      </c>
      <c r="R2226" s="26">
        <f t="shared" si="1185"/>
        <v>0</v>
      </c>
      <c r="S2226" s="24" t="str">
        <f t="shared" si="1186"/>
        <v/>
      </c>
      <c r="T2226" s="24" t="str">
        <f t="shared" si="1187"/>
        <v/>
      </c>
      <c r="U2226" s="24" t="str">
        <f t="shared" si="1188"/>
        <v/>
      </c>
      <c r="V2226" s="24" t="str">
        <f t="shared" si="1189"/>
        <v/>
      </c>
      <c r="W2226" s="24" t="str">
        <f t="shared" si="1190"/>
        <v/>
      </c>
      <c r="X2226" s="24" t="str">
        <f t="shared" si="1191"/>
        <v/>
      </c>
      <c r="Y2226" s="24" t="str">
        <f t="shared" si="1192"/>
        <v/>
      </c>
      <c r="Z2226" s="24" t="str">
        <f t="shared" si="1193"/>
        <v/>
      </c>
      <c r="AA2226" s="24" t="b">
        <f t="shared" si="1194"/>
        <v>0</v>
      </c>
      <c r="AB2226" s="34" t="str">
        <f t="shared" si="1195"/>
        <v/>
      </c>
      <c r="AC2226" s="34">
        <f t="shared" si="1196"/>
        <v>0</v>
      </c>
      <c r="AD2226" s="34">
        <f t="shared" si="1197"/>
        <v>0</v>
      </c>
      <c r="AE2226" s="34" t="str">
        <f t="shared" si="1198"/>
        <v xml:space="preserve"> 0</v>
      </c>
      <c r="AF2226" s="34">
        <f t="shared" si="1199"/>
        <v>0</v>
      </c>
      <c r="AG2226" s="34">
        <f t="shared" si="1200"/>
        <v>0</v>
      </c>
      <c r="AH2226" s="34" t="str">
        <f t="shared" si="1201"/>
        <v/>
      </c>
      <c r="AI2226" s="172" t="str">
        <f>IF(AJ2226&lt;&gt;"",MAX(AI$3:AI2225)+1,"")</f>
        <v/>
      </c>
      <c r="AJ2226" s="172" t="str">
        <f t="shared" si="1202"/>
        <v/>
      </c>
      <c r="AK2226" s="172" t="str">
        <f t="shared" si="1203"/>
        <v/>
      </c>
      <c r="AL2226" s="172" t="str">
        <f t="shared" si="1204"/>
        <v/>
      </c>
      <c r="AM2226" s="172" t="str">
        <f>IF(AN2226&lt;&gt;"",MAX(AM$3:AM2225)+1,"")</f>
        <v/>
      </c>
      <c r="AN2226" s="172" t="str">
        <f t="shared" si="1205"/>
        <v/>
      </c>
      <c r="AO2226" s="172" t="str">
        <f t="shared" si="1206"/>
        <v/>
      </c>
      <c r="AP2226" s="172" t="str">
        <f t="shared" si="1207"/>
        <v/>
      </c>
      <c r="AQ2226" s="172" t="str">
        <f t="shared" si="1208"/>
        <v/>
      </c>
      <c r="AR2226" s="172" t="str">
        <f>Table1[[#This Row],[Sex ]]&amp;Table1[[#This Row],[Month]]</f>
        <v/>
      </c>
    </row>
    <row r="2227" spans="2:44" x14ac:dyDescent="0.3">
      <c r="B2227" s="14"/>
      <c r="C2227" s="14"/>
      <c r="D2227" s="14"/>
      <c r="E2227" s="14"/>
      <c r="F2227" s="14"/>
      <c r="G2227" s="14"/>
      <c r="H2227" s="14"/>
      <c r="I2227" s="14"/>
      <c r="J2227" s="14"/>
      <c r="K2227" s="14"/>
      <c r="L2227" s="14"/>
      <c r="M2227" s="24" t="str">
        <f t="shared" si="1180"/>
        <v/>
      </c>
      <c r="N2227" s="24" t="str">
        <f t="shared" si="1181"/>
        <v/>
      </c>
      <c r="O2227" s="24" t="str">
        <f t="shared" si="1182"/>
        <v xml:space="preserve"> </v>
      </c>
      <c r="P2227" s="24">
        <f t="shared" si="1183"/>
        <v>0</v>
      </c>
      <c r="Q2227" s="25">
        <f t="shared" si="1184"/>
        <v>0</v>
      </c>
      <c r="R2227" s="26">
        <f t="shared" si="1185"/>
        <v>0</v>
      </c>
      <c r="S2227" s="24" t="str">
        <f t="shared" si="1186"/>
        <v/>
      </c>
      <c r="T2227" s="24" t="str">
        <f t="shared" si="1187"/>
        <v/>
      </c>
      <c r="U2227" s="24" t="str">
        <f t="shared" si="1188"/>
        <v/>
      </c>
      <c r="V2227" s="24" t="str">
        <f t="shared" si="1189"/>
        <v/>
      </c>
      <c r="W2227" s="24" t="str">
        <f t="shared" si="1190"/>
        <v/>
      </c>
      <c r="X2227" s="24" t="str">
        <f t="shared" si="1191"/>
        <v/>
      </c>
      <c r="Y2227" s="24" t="str">
        <f t="shared" si="1192"/>
        <v/>
      </c>
      <c r="Z2227" s="24" t="str">
        <f t="shared" si="1193"/>
        <v/>
      </c>
      <c r="AA2227" s="24" t="b">
        <f t="shared" si="1194"/>
        <v>0</v>
      </c>
      <c r="AB2227" s="34" t="str">
        <f t="shared" si="1195"/>
        <v/>
      </c>
      <c r="AC2227" s="34">
        <f t="shared" si="1196"/>
        <v>0</v>
      </c>
      <c r="AD2227" s="34">
        <f t="shared" si="1197"/>
        <v>0</v>
      </c>
      <c r="AE2227" s="34" t="str">
        <f t="shared" si="1198"/>
        <v xml:space="preserve"> 0</v>
      </c>
      <c r="AF2227" s="34">
        <f t="shared" si="1199"/>
        <v>0</v>
      </c>
      <c r="AG2227" s="34">
        <f t="shared" si="1200"/>
        <v>0</v>
      </c>
      <c r="AH2227" s="34" t="str">
        <f t="shared" si="1201"/>
        <v/>
      </c>
      <c r="AI2227" s="172" t="str">
        <f>IF(AJ2227&lt;&gt;"",MAX(AI$3:AI2226)+1,"")</f>
        <v/>
      </c>
      <c r="AJ2227" s="172" t="str">
        <f t="shared" si="1202"/>
        <v/>
      </c>
      <c r="AK2227" s="172" t="str">
        <f t="shared" si="1203"/>
        <v/>
      </c>
      <c r="AL2227" s="172" t="str">
        <f t="shared" si="1204"/>
        <v/>
      </c>
      <c r="AM2227" s="172" t="str">
        <f>IF(AN2227&lt;&gt;"",MAX(AM$3:AM2226)+1,"")</f>
        <v/>
      </c>
      <c r="AN2227" s="172" t="str">
        <f t="shared" si="1205"/>
        <v/>
      </c>
      <c r="AO2227" s="172" t="str">
        <f t="shared" si="1206"/>
        <v/>
      </c>
      <c r="AP2227" s="172" t="str">
        <f t="shared" si="1207"/>
        <v/>
      </c>
      <c r="AQ2227" s="172" t="str">
        <f t="shared" si="1208"/>
        <v/>
      </c>
      <c r="AR2227" s="172" t="str">
        <f>Table1[[#This Row],[Sex ]]&amp;Table1[[#This Row],[Month]]</f>
        <v/>
      </c>
    </row>
    <row r="2228" spans="2:44" x14ac:dyDescent="0.3">
      <c r="B2228" s="14"/>
      <c r="C2228" s="14"/>
      <c r="D2228" s="14"/>
      <c r="E2228" s="14"/>
      <c r="F2228" s="14"/>
      <c r="G2228" s="14"/>
      <c r="H2228" s="14"/>
      <c r="I2228" s="14"/>
      <c r="J2228" s="14"/>
      <c r="K2228" s="14"/>
      <c r="L2228" s="14"/>
      <c r="M2228" s="24" t="str">
        <f t="shared" si="1180"/>
        <v/>
      </c>
      <c r="N2228" s="24" t="str">
        <f t="shared" si="1181"/>
        <v/>
      </c>
      <c r="O2228" s="24" t="str">
        <f t="shared" si="1182"/>
        <v xml:space="preserve"> </v>
      </c>
      <c r="P2228" s="24">
        <f t="shared" si="1183"/>
        <v>0</v>
      </c>
      <c r="Q2228" s="25">
        <f t="shared" si="1184"/>
        <v>0</v>
      </c>
      <c r="R2228" s="26">
        <f t="shared" si="1185"/>
        <v>0</v>
      </c>
      <c r="S2228" s="24" t="str">
        <f t="shared" si="1186"/>
        <v/>
      </c>
      <c r="T2228" s="24" t="str">
        <f t="shared" si="1187"/>
        <v/>
      </c>
      <c r="U2228" s="24" t="str">
        <f t="shared" si="1188"/>
        <v/>
      </c>
      <c r="V2228" s="24" t="str">
        <f t="shared" si="1189"/>
        <v/>
      </c>
      <c r="W2228" s="24" t="str">
        <f t="shared" si="1190"/>
        <v/>
      </c>
      <c r="X2228" s="24" t="str">
        <f t="shared" si="1191"/>
        <v/>
      </c>
      <c r="Y2228" s="24" t="str">
        <f t="shared" si="1192"/>
        <v/>
      </c>
      <c r="Z2228" s="24" t="str">
        <f t="shared" si="1193"/>
        <v/>
      </c>
      <c r="AA2228" s="24" t="b">
        <f t="shared" si="1194"/>
        <v>0</v>
      </c>
      <c r="AB2228" s="34" t="str">
        <f t="shared" si="1195"/>
        <v/>
      </c>
      <c r="AC2228" s="34">
        <f t="shared" si="1196"/>
        <v>0</v>
      </c>
      <c r="AD2228" s="34">
        <f t="shared" si="1197"/>
        <v>0</v>
      </c>
      <c r="AE2228" s="34" t="str">
        <f t="shared" si="1198"/>
        <v xml:space="preserve"> 0</v>
      </c>
      <c r="AF2228" s="34">
        <f t="shared" si="1199"/>
        <v>0</v>
      </c>
      <c r="AG2228" s="34">
        <f t="shared" si="1200"/>
        <v>0</v>
      </c>
      <c r="AH2228" s="34" t="str">
        <f t="shared" si="1201"/>
        <v/>
      </c>
      <c r="AI2228" s="172" t="str">
        <f>IF(AJ2228&lt;&gt;"",MAX(AI$3:AI2227)+1,"")</f>
        <v/>
      </c>
      <c r="AJ2228" s="172" t="str">
        <f t="shared" si="1202"/>
        <v/>
      </c>
      <c r="AK2228" s="172" t="str">
        <f t="shared" si="1203"/>
        <v/>
      </c>
      <c r="AL2228" s="172" t="str">
        <f t="shared" si="1204"/>
        <v/>
      </c>
      <c r="AM2228" s="172" t="str">
        <f>IF(AN2228&lt;&gt;"",MAX(AM$3:AM2227)+1,"")</f>
        <v/>
      </c>
      <c r="AN2228" s="172" t="str">
        <f t="shared" si="1205"/>
        <v/>
      </c>
      <c r="AO2228" s="172" t="str">
        <f t="shared" si="1206"/>
        <v/>
      </c>
      <c r="AP2228" s="172" t="str">
        <f t="shared" si="1207"/>
        <v/>
      </c>
      <c r="AQ2228" s="172" t="str">
        <f t="shared" si="1208"/>
        <v/>
      </c>
      <c r="AR2228" s="172" t="str">
        <f>Table1[[#This Row],[Sex ]]&amp;Table1[[#This Row],[Month]]</f>
        <v/>
      </c>
    </row>
    <row r="2229" spans="2:44" x14ac:dyDescent="0.3">
      <c r="B2229" s="14"/>
      <c r="C2229" s="14"/>
      <c r="D2229" s="14"/>
      <c r="E2229" s="14"/>
      <c r="F2229" s="14"/>
      <c r="G2229" s="14"/>
      <c r="H2229" s="14"/>
      <c r="I2229" s="14"/>
      <c r="J2229" s="14"/>
      <c r="K2229" s="14"/>
      <c r="L2229" s="14"/>
      <c r="M2229" s="24" t="str">
        <f t="shared" si="1180"/>
        <v/>
      </c>
      <c r="N2229" s="24" t="str">
        <f t="shared" si="1181"/>
        <v/>
      </c>
      <c r="O2229" s="24" t="str">
        <f t="shared" si="1182"/>
        <v xml:space="preserve"> </v>
      </c>
      <c r="P2229" s="24">
        <f t="shared" si="1183"/>
        <v>0</v>
      </c>
      <c r="Q2229" s="25">
        <f t="shared" si="1184"/>
        <v>0</v>
      </c>
      <c r="R2229" s="26">
        <f t="shared" si="1185"/>
        <v>0</v>
      </c>
      <c r="S2229" s="24" t="str">
        <f t="shared" si="1186"/>
        <v/>
      </c>
      <c r="T2229" s="24" t="str">
        <f t="shared" si="1187"/>
        <v/>
      </c>
      <c r="U2229" s="24" t="str">
        <f t="shared" si="1188"/>
        <v/>
      </c>
      <c r="V2229" s="24" t="str">
        <f t="shared" si="1189"/>
        <v/>
      </c>
      <c r="W2229" s="24" t="str">
        <f t="shared" si="1190"/>
        <v/>
      </c>
      <c r="X2229" s="24" t="str">
        <f t="shared" si="1191"/>
        <v/>
      </c>
      <c r="Y2229" s="24" t="str">
        <f t="shared" si="1192"/>
        <v/>
      </c>
      <c r="Z2229" s="24" t="str">
        <f t="shared" si="1193"/>
        <v/>
      </c>
      <c r="AA2229" s="24" t="b">
        <f t="shared" si="1194"/>
        <v>0</v>
      </c>
      <c r="AB2229" s="34" t="str">
        <f t="shared" si="1195"/>
        <v/>
      </c>
      <c r="AC2229" s="34">
        <f t="shared" si="1196"/>
        <v>0</v>
      </c>
      <c r="AD2229" s="34">
        <f t="shared" si="1197"/>
        <v>0</v>
      </c>
      <c r="AE2229" s="34" t="str">
        <f t="shared" si="1198"/>
        <v xml:space="preserve"> 0</v>
      </c>
      <c r="AF2229" s="34">
        <f t="shared" si="1199"/>
        <v>0</v>
      </c>
      <c r="AG2229" s="34">
        <f t="shared" si="1200"/>
        <v>0</v>
      </c>
      <c r="AH2229" s="34" t="str">
        <f t="shared" si="1201"/>
        <v/>
      </c>
      <c r="AI2229" s="172" t="str">
        <f>IF(AJ2229&lt;&gt;"",MAX(AI$3:AI2228)+1,"")</f>
        <v/>
      </c>
      <c r="AJ2229" s="172" t="str">
        <f t="shared" si="1202"/>
        <v/>
      </c>
      <c r="AK2229" s="172" t="str">
        <f t="shared" si="1203"/>
        <v/>
      </c>
      <c r="AL2229" s="172" t="str">
        <f t="shared" si="1204"/>
        <v/>
      </c>
      <c r="AM2229" s="172" t="str">
        <f>IF(AN2229&lt;&gt;"",MAX(AM$3:AM2228)+1,"")</f>
        <v/>
      </c>
      <c r="AN2229" s="172" t="str">
        <f t="shared" si="1205"/>
        <v/>
      </c>
      <c r="AO2229" s="172" t="str">
        <f t="shared" si="1206"/>
        <v/>
      </c>
      <c r="AP2229" s="172" t="str">
        <f t="shared" si="1207"/>
        <v/>
      </c>
      <c r="AQ2229" s="172" t="str">
        <f t="shared" si="1208"/>
        <v/>
      </c>
      <c r="AR2229" s="172" t="str">
        <f>Table1[[#This Row],[Sex ]]&amp;Table1[[#This Row],[Month]]</f>
        <v/>
      </c>
    </row>
    <row r="2230" spans="2:44" x14ac:dyDescent="0.3">
      <c r="B2230" s="14"/>
      <c r="C2230" s="14"/>
      <c r="D2230" s="14"/>
      <c r="E2230" s="14"/>
      <c r="F2230" s="14"/>
      <c r="G2230" s="14"/>
      <c r="H2230" s="14"/>
      <c r="I2230" s="14"/>
      <c r="J2230" s="14"/>
      <c r="K2230" s="14"/>
      <c r="L2230" s="14"/>
      <c r="M2230" s="24" t="str">
        <f t="shared" si="1180"/>
        <v/>
      </c>
      <c r="N2230" s="24" t="str">
        <f t="shared" si="1181"/>
        <v/>
      </c>
      <c r="O2230" s="24" t="str">
        <f t="shared" si="1182"/>
        <v xml:space="preserve"> </v>
      </c>
      <c r="P2230" s="24">
        <f t="shared" si="1183"/>
        <v>0</v>
      </c>
      <c r="Q2230" s="25">
        <f t="shared" si="1184"/>
        <v>0</v>
      </c>
      <c r="R2230" s="26">
        <f t="shared" si="1185"/>
        <v>0</v>
      </c>
      <c r="S2230" s="24" t="str">
        <f t="shared" si="1186"/>
        <v/>
      </c>
      <c r="T2230" s="24" t="str">
        <f t="shared" si="1187"/>
        <v/>
      </c>
      <c r="U2230" s="24" t="str">
        <f t="shared" si="1188"/>
        <v/>
      </c>
      <c r="V2230" s="24" t="str">
        <f t="shared" si="1189"/>
        <v/>
      </c>
      <c r="W2230" s="24" t="str">
        <f t="shared" si="1190"/>
        <v/>
      </c>
      <c r="X2230" s="24" t="str">
        <f t="shared" si="1191"/>
        <v/>
      </c>
      <c r="Y2230" s="24" t="str">
        <f t="shared" si="1192"/>
        <v/>
      </c>
      <c r="Z2230" s="24" t="str">
        <f t="shared" si="1193"/>
        <v/>
      </c>
      <c r="AA2230" s="24" t="b">
        <f t="shared" si="1194"/>
        <v>0</v>
      </c>
      <c r="AB2230" s="34" t="str">
        <f t="shared" si="1195"/>
        <v/>
      </c>
      <c r="AC2230" s="34">
        <f t="shared" si="1196"/>
        <v>0</v>
      </c>
      <c r="AD2230" s="34">
        <f t="shared" si="1197"/>
        <v>0</v>
      </c>
      <c r="AE2230" s="34" t="str">
        <f t="shared" si="1198"/>
        <v xml:space="preserve"> 0</v>
      </c>
      <c r="AF2230" s="34">
        <f t="shared" si="1199"/>
        <v>0</v>
      </c>
      <c r="AG2230" s="34">
        <f t="shared" si="1200"/>
        <v>0</v>
      </c>
      <c r="AH2230" s="34" t="str">
        <f t="shared" si="1201"/>
        <v/>
      </c>
      <c r="AI2230" s="172" t="str">
        <f>IF(AJ2230&lt;&gt;"",MAX(AI$3:AI2229)+1,"")</f>
        <v/>
      </c>
      <c r="AJ2230" s="172" t="str">
        <f t="shared" si="1202"/>
        <v/>
      </c>
      <c r="AK2230" s="172" t="str">
        <f t="shared" si="1203"/>
        <v/>
      </c>
      <c r="AL2230" s="172" t="str">
        <f t="shared" si="1204"/>
        <v/>
      </c>
      <c r="AM2230" s="172" t="str">
        <f>IF(AN2230&lt;&gt;"",MAX(AM$3:AM2229)+1,"")</f>
        <v/>
      </c>
      <c r="AN2230" s="172" t="str">
        <f t="shared" si="1205"/>
        <v/>
      </c>
      <c r="AO2230" s="172" t="str">
        <f t="shared" si="1206"/>
        <v/>
      </c>
      <c r="AP2230" s="172" t="str">
        <f t="shared" si="1207"/>
        <v/>
      </c>
      <c r="AQ2230" s="172" t="str">
        <f t="shared" si="1208"/>
        <v/>
      </c>
      <c r="AR2230" s="172" t="str">
        <f>Table1[[#This Row],[Sex ]]&amp;Table1[[#This Row],[Month]]</f>
        <v/>
      </c>
    </row>
    <row r="2231" spans="2:44" x14ac:dyDescent="0.3">
      <c r="B2231" s="14"/>
      <c r="C2231" s="14"/>
      <c r="D2231" s="14"/>
      <c r="E2231" s="14"/>
      <c r="F2231" s="14"/>
      <c r="G2231" s="14"/>
      <c r="H2231" s="14"/>
      <c r="I2231" s="14"/>
      <c r="J2231" s="14"/>
      <c r="K2231" s="14"/>
      <c r="L2231" s="14"/>
      <c r="M2231" s="24" t="str">
        <f t="shared" si="1180"/>
        <v/>
      </c>
      <c r="N2231" s="24" t="str">
        <f t="shared" si="1181"/>
        <v/>
      </c>
      <c r="O2231" s="24" t="str">
        <f t="shared" si="1182"/>
        <v xml:space="preserve"> </v>
      </c>
      <c r="P2231" s="24">
        <f t="shared" si="1183"/>
        <v>0</v>
      </c>
      <c r="Q2231" s="25">
        <f t="shared" si="1184"/>
        <v>0</v>
      </c>
      <c r="R2231" s="26">
        <f t="shared" si="1185"/>
        <v>0</v>
      </c>
      <c r="S2231" s="24" t="str">
        <f t="shared" si="1186"/>
        <v/>
      </c>
      <c r="T2231" s="24" t="str">
        <f t="shared" si="1187"/>
        <v/>
      </c>
      <c r="U2231" s="24" t="str">
        <f t="shared" si="1188"/>
        <v/>
      </c>
      <c r="V2231" s="24" t="str">
        <f t="shared" si="1189"/>
        <v/>
      </c>
      <c r="W2231" s="24" t="str">
        <f t="shared" si="1190"/>
        <v/>
      </c>
      <c r="X2231" s="24" t="str">
        <f t="shared" si="1191"/>
        <v/>
      </c>
      <c r="Y2231" s="24" t="str">
        <f t="shared" si="1192"/>
        <v/>
      </c>
      <c r="Z2231" s="24" t="str">
        <f t="shared" si="1193"/>
        <v/>
      </c>
      <c r="AA2231" s="24" t="b">
        <f t="shared" si="1194"/>
        <v>0</v>
      </c>
      <c r="AB2231" s="34" t="str">
        <f t="shared" si="1195"/>
        <v/>
      </c>
      <c r="AC2231" s="34">
        <f t="shared" si="1196"/>
        <v>0</v>
      </c>
      <c r="AD2231" s="34">
        <f t="shared" si="1197"/>
        <v>0</v>
      </c>
      <c r="AE2231" s="34" t="str">
        <f t="shared" si="1198"/>
        <v xml:space="preserve"> 0</v>
      </c>
      <c r="AF2231" s="34">
        <f t="shared" si="1199"/>
        <v>0</v>
      </c>
      <c r="AG2231" s="34">
        <f t="shared" si="1200"/>
        <v>0</v>
      </c>
      <c r="AH2231" s="34" t="str">
        <f t="shared" si="1201"/>
        <v/>
      </c>
      <c r="AI2231" s="172" t="str">
        <f>IF(AJ2231&lt;&gt;"",MAX(AI$3:AI2230)+1,"")</f>
        <v/>
      </c>
      <c r="AJ2231" s="172" t="str">
        <f t="shared" si="1202"/>
        <v/>
      </c>
      <c r="AK2231" s="172" t="str">
        <f t="shared" si="1203"/>
        <v/>
      </c>
      <c r="AL2231" s="172" t="str">
        <f t="shared" si="1204"/>
        <v/>
      </c>
      <c r="AM2231" s="172" t="str">
        <f>IF(AN2231&lt;&gt;"",MAX(AM$3:AM2230)+1,"")</f>
        <v/>
      </c>
      <c r="AN2231" s="172" t="str">
        <f t="shared" si="1205"/>
        <v/>
      </c>
      <c r="AO2231" s="172" t="str">
        <f t="shared" si="1206"/>
        <v/>
      </c>
      <c r="AP2231" s="172" t="str">
        <f t="shared" si="1207"/>
        <v/>
      </c>
      <c r="AQ2231" s="172" t="str">
        <f t="shared" si="1208"/>
        <v/>
      </c>
      <c r="AR2231" s="172" t="str">
        <f>Table1[[#This Row],[Sex ]]&amp;Table1[[#This Row],[Month]]</f>
        <v/>
      </c>
    </row>
    <row r="2232" spans="2:44" x14ac:dyDescent="0.3">
      <c r="B2232" s="14"/>
      <c r="C2232" s="14"/>
      <c r="D2232" s="14"/>
      <c r="E2232" s="14"/>
      <c r="F2232" s="14"/>
      <c r="G2232" s="14"/>
      <c r="H2232" s="14"/>
      <c r="I2232" s="14"/>
      <c r="J2232" s="14"/>
      <c r="K2232" s="14"/>
      <c r="L2232" s="14"/>
      <c r="M2232" s="24" t="str">
        <f t="shared" si="1180"/>
        <v/>
      </c>
      <c r="N2232" s="24" t="str">
        <f t="shared" si="1181"/>
        <v/>
      </c>
      <c r="O2232" s="24" t="str">
        <f t="shared" si="1182"/>
        <v xml:space="preserve"> </v>
      </c>
      <c r="P2232" s="24">
        <f t="shared" si="1183"/>
        <v>0</v>
      </c>
      <c r="Q2232" s="25">
        <f t="shared" si="1184"/>
        <v>0</v>
      </c>
      <c r="R2232" s="26">
        <f t="shared" si="1185"/>
        <v>0</v>
      </c>
      <c r="S2232" s="24" t="str">
        <f t="shared" si="1186"/>
        <v/>
      </c>
      <c r="T2232" s="24" t="str">
        <f t="shared" si="1187"/>
        <v/>
      </c>
      <c r="U2232" s="24" t="str">
        <f t="shared" si="1188"/>
        <v/>
      </c>
      <c r="V2232" s="24" t="str">
        <f t="shared" si="1189"/>
        <v/>
      </c>
      <c r="W2232" s="24" t="str">
        <f t="shared" si="1190"/>
        <v/>
      </c>
      <c r="X2232" s="24" t="str">
        <f t="shared" si="1191"/>
        <v/>
      </c>
      <c r="Y2232" s="24" t="str">
        <f t="shared" si="1192"/>
        <v/>
      </c>
      <c r="Z2232" s="24" t="str">
        <f t="shared" si="1193"/>
        <v/>
      </c>
      <c r="AA2232" s="24" t="b">
        <f t="shared" si="1194"/>
        <v>0</v>
      </c>
      <c r="AB2232" s="34" t="str">
        <f t="shared" si="1195"/>
        <v/>
      </c>
      <c r="AC2232" s="34">
        <f t="shared" si="1196"/>
        <v>0</v>
      </c>
      <c r="AD2232" s="34">
        <f t="shared" si="1197"/>
        <v>0</v>
      </c>
      <c r="AE2232" s="34" t="str">
        <f t="shared" si="1198"/>
        <v xml:space="preserve"> 0</v>
      </c>
      <c r="AF2232" s="34">
        <f t="shared" si="1199"/>
        <v>0</v>
      </c>
      <c r="AG2232" s="34">
        <f t="shared" si="1200"/>
        <v>0</v>
      </c>
      <c r="AH2232" s="34" t="str">
        <f t="shared" si="1201"/>
        <v/>
      </c>
      <c r="AI2232" s="172" t="str">
        <f>IF(AJ2232&lt;&gt;"",MAX(AI$3:AI2231)+1,"")</f>
        <v/>
      </c>
      <c r="AJ2232" s="172" t="str">
        <f t="shared" si="1202"/>
        <v/>
      </c>
      <c r="AK2232" s="172" t="str">
        <f t="shared" si="1203"/>
        <v/>
      </c>
      <c r="AL2232" s="172" t="str">
        <f t="shared" si="1204"/>
        <v/>
      </c>
      <c r="AM2232" s="172" t="str">
        <f>IF(AN2232&lt;&gt;"",MAX(AM$3:AM2231)+1,"")</f>
        <v/>
      </c>
      <c r="AN2232" s="172" t="str">
        <f t="shared" si="1205"/>
        <v/>
      </c>
      <c r="AO2232" s="172" t="str">
        <f t="shared" si="1206"/>
        <v/>
      </c>
      <c r="AP2232" s="172" t="str">
        <f t="shared" si="1207"/>
        <v/>
      </c>
      <c r="AQ2232" s="172" t="str">
        <f t="shared" si="1208"/>
        <v/>
      </c>
      <c r="AR2232" s="172" t="str">
        <f>Table1[[#This Row],[Sex ]]&amp;Table1[[#This Row],[Month]]</f>
        <v/>
      </c>
    </row>
    <row r="2233" spans="2:44" x14ac:dyDescent="0.3">
      <c r="B2233" s="14"/>
      <c r="C2233" s="14"/>
      <c r="D2233" s="14"/>
      <c r="E2233" s="14"/>
      <c r="F2233" s="14"/>
      <c r="G2233" s="14"/>
      <c r="H2233" s="14"/>
      <c r="I2233" s="14"/>
      <c r="J2233" s="14"/>
      <c r="K2233" s="14"/>
      <c r="L2233" s="14"/>
      <c r="M2233" s="24" t="str">
        <f t="shared" si="1180"/>
        <v/>
      </c>
      <c r="N2233" s="24" t="str">
        <f t="shared" si="1181"/>
        <v/>
      </c>
      <c r="O2233" s="24" t="str">
        <f t="shared" si="1182"/>
        <v xml:space="preserve"> </v>
      </c>
      <c r="P2233" s="24">
        <f t="shared" si="1183"/>
        <v>0</v>
      </c>
      <c r="Q2233" s="25">
        <f t="shared" si="1184"/>
        <v>0</v>
      </c>
      <c r="R2233" s="26">
        <f t="shared" si="1185"/>
        <v>0</v>
      </c>
      <c r="S2233" s="24" t="str">
        <f t="shared" si="1186"/>
        <v/>
      </c>
      <c r="T2233" s="24" t="str">
        <f t="shared" si="1187"/>
        <v/>
      </c>
      <c r="U2233" s="24" t="str">
        <f t="shared" si="1188"/>
        <v/>
      </c>
      <c r="V2233" s="24" t="str">
        <f t="shared" si="1189"/>
        <v/>
      </c>
      <c r="W2233" s="24" t="str">
        <f t="shared" si="1190"/>
        <v/>
      </c>
      <c r="X2233" s="24" t="str">
        <f t="shared" si="1191"/>
        <v/>
      </c>
      <c r="Y2233" s="24" t="str">
        <f t="shared" si="1192"/>
        <v/>
      </c>
      <c r="Z2233" s="24" t="str">
        <f t="shared" si="1193"/>
        <v/>
      </c>
      <c r="AA2233" s="24" t="b">
        <f t="shared" si="1194"/>
        <v>0</v>
      </c>
      <c r="AB2233" s="34" t="str">
        <f t="shared" si="1195"/>
        <v/>
      </c>
      <c r="AC2233" s="34">
        <f t="shared" si="1196"/>
        <v>0</v>
      </c>
      <c r="AD2233" s="34">
        <f t="shared" si="1197"/>
        <v>0</v>
      </c>
      <c r="AE2233" s="34" t="str">
        <f t="shared" si="1198"/>
        <v xml:space="preserve"> 0</v>
      </c>
      <c r="AF2233" s="34">
        <f t="shared" si="1199"/>
        <v>0</v>
      </c>
      <c r="AG2233" s="34">
        <f t="shared" si="1200"/>
        <v>0</v>
      </c>
      <c r="AH2233" s="34" t="str">
        <f t="shared" si="1201"/>
        <v/>
      </c>
      <c r="AI2233" s="172" t="str">
        <f>IF(AJ2233&lt;&gt;"",MAX(AI$3:AI2232)+1,"")</f>
        <v/>
      </c>
      <c r="AJ2233" s="172" t="str">
        <f t="shared" si="1202"/>
        <v/>
      </c>
      <c r="AK2233" s="172" t="str">
        <f t="shared" si="1203"/>
        <v/>
      </c>
      <c r="AL2233" s="172" t="str">
        <f t="shared" si="1204"/>
        <v/>
      </c>
      <c r="AM2233" s="172" t="str">
        <f>IF(AN2233&lt;&gt;"",MAX(AM$3:AM2232)+1,"")</f>
        <v/>
      </c>
      <c r="AN2233" s="172" t="str">
        <f t="shared" si="1205"/>
        <v/>
      </c>
      <c r="AO2233" s="172" t="str">
        <f t="shared" si="1206"/>
        <v/>
      </c>
      <c r="AP2233" s="172" t="str">
        <f t="shared" si="1207"/>
        <v/>
      </c>
      <c r="AQ2233" s="172" t="str">
        <f t="shared" si="1208"/>
        <v/>
      </c>
      <c r="AR2233" s="172" t="str">
        <f>Table1[[#This Row],[Sex ]]&amp;Table1[[#This Row],[Month]]</f>
        <v/>
      </c>
    </row>
    <row r="2234" spans="2:44" x14ac:dyDescent="0.3">
      <c r="B2234" s="14"/>
      <c r="C2234" s="14"/>
      <c r="D2234" s="14"/>
      <c r="E2234" s="14"/>
      <c r="F2234" s="14"/>
      <c r="G2234" s="14"/>
      <c r="H2234" s="14"/>
      <c r="I2234" s="14"/>
      <c r="J2234" s="14"/>
      <c r="K2234" s="14"/>
      <c r="L2234" s="14"/>
      <c r="M2234" s="24" t="str">
        <f t="shared" si="1180"/>
        <v/>
      </c>
      <c r="N2234" s="24" t="str">
        <f t="shared" si="1181"/>
        <v/>
      </c>
      <c r="O2234" s="24" t="str">
        <f t="shared" si="1182"/>
        <v xml:space="preserve"> </v>
      </c>
      <c r="P2234" s="24">
        <f t="shared" si="1183"/>
        <v>0</v>
      </c>
      <c r="Q2234" s="25">
        <f t="shared" si="1184"/>
        <v>0</v>
      </c>
      <c r="R2234" s="26">
        <f t="shared" si="1185"/>
        <v>0</v>
      </c>
      <c r="S2234" s="24" t="str">
        <f t="shared" si="1186"/>
        <v/>
      </c>
      <c r="T2234" s="24" t="str">
        <f t="shared" si="1187"/>
        <v/>
      </c>
      <c r="U2234" s="24" t="str">
        <f t="shared" si="1188"/>
        <v/>
      </c>
      <c r="V2234" s="24" t="str">
        <f t="shared" si="1189"/>
        <v/>
      </c>
      <c r="W2234" s="24" t="str">
        <f t="shared" si="1190"/>
        <v/>
      </c>
      <c r="X2234" s="24" t="str">
        <f t="shared" si="1191"/>
        <v/>
      </c>
      <c r="Y2234" s="24" t="str">
        <f t="shared" si="1192"/>
        <v/>
      </c>
      <c r="Z2234" s="24" t="str">
        <f t="shared" si="1193"/>
        <v/>
      </c>
      <c r="AA2234" s="24" t="b">
        <f t="shared" si="1194"/>
        <v>0</v>
      </c>
      <c r="AB2234" s="34" t="str">
        <f t="shared" si="1195"/>
        <v/>
      </c>
      <c r="AC2234" s="34">
        <f t="shared" si="1196"/>
        <v>0</v>
      </c>
      <c r="AD2234" s="34">
        <f t="shared" si="1197"/>
        <v>0</v>
      </c>
      <c r="AE2234" s="34" t="str">
        <f t="shared" si="1198"/>
        <v xml:space="preserve"> 0</v>
      </c>
      <c r="AF2234" s="34">
        <f t="shared" si="1199"/>
        <v>0</v>
      </c>
      <c r="AG2234" s="34">
        <f t="shared" si="1200"/>
        <v>0</v>
      </c>
      <c r="AH2234" s="34" t="str">
        <f t="shared" si="1201"/>
        <v/>
      </c>
      <c r="AI2234" s="172" t="str">
        <f>IF(AJ2234&lt;&gt;"",MAX(AI$3:AI2233)+1,"")</f>
        <v/>
      </c>
      <c r="AJ2234" s="172" t="str">
        <f t="shared" si="1202"/>
        <v/>
      </c>
      <c r="AK2234" s="172" t="str">
        <f t="shared" si="1203"/>
        <v/>
      </c>
      <c r="AL2234" s="172" t="str">
        <f t="shared" si="1204"/>
        <v/>
      </c>
      <c r="AM2234" s="172" t="str">
        <f>IF(AN2234&lt;&gt;"",MAX(AM$3:AM2233)+1,"")</f>
        <v/>
      </c>
      <c r="AN2234" s="172" t="str">
        <f t="shared" si="1205"/>
        <v/>
      </c>
      <c r="AO2234" s="172" t="str">
        <f t="shared" si="1206"/>
        <v/>
      </c>
      <c r="AP2234" s="172" t="str">
        <f t="shared" si="1207"/>
        <v/>
      </c>
      <c r="AQ2234" s="172" t="str">
        <f t="shared" si="1208"/>
        <v/>
      </c>
      <c r="AR2234" s="172" t="str">
        <f>Table1[[#This Row],[Sex ]]&amp;Table1[[#This Row],[Month]]</f>
        <v/>
      </c>
    </row>
    <row r="2235" spans="2:44" x14ac:dyDescent="0.3">
      <c r="B2235" s="14"/>
      <c r="C2235" s="14"/>
      <c r="D2235" s="14"/>
      <c r="E2235" s="14"/>
      <c r="F2235" s="14"/>
      <c r="G2235" s="14"/>
      <c r="H2235" s="14"/>
      <c r="I2235" s="14"/>
      <c r="J2235" s="14"/>
      <c r="K2235" s="14"/>
      <c r="L2235" s="14"/>
      <c r="M2235" s="24" t="str">
        <f t="shared" si="1180"/>
        <v/>
      </c>
      <c r="N2235" s="24" t="str">
        <f t="shared" si="1181"/>
        <v/>
      </c>
      <c r="O2235" s="24" t="str">
        <f t="shared" si="1182"/>
        <v xml:space="preserve"> </v>
      </c>
      <c r="P2235" s="24">
        <f t="shared" si="1183"/>
        <v>0</v>
      </c>
      <c r="Q2235" s="25">
        <f t="shared" si="1184"/>
        <v>0</v>
      </c>
      <c r="R2235" s="26">
        <f t="shared" si="1185"/>
        <v>0</v>
      </c>
      <c r="S2235" s="24" t="str">
        <f t="shared" si="1186"/>
        <v/>
      </c>
      <c r="T2235" s="24" t="str">
        <f t="shared" si="1187"/>
        <v/>
      </c>
      <c r="U2235" s="24" t="str">
        <f t="shared" si="1188"/>
        <v/>
      </c>
      <c r="V2235" s="24" t="str">
        <f t="shared" si="1189"/>
        <v/>
      </c>
      <c r="W2235" s="24" t="str">
        <f t="shared" si="1190"/>
        <v/>
      </c>
      <c r="X2235" s="24" t="str">
        <f t="shared" si="1191"/>
        <v/>
      </c>
      <c r="Y2235" s="24" t="str">
        <f t="shared" si="1192"/>
        <v/>
      </c>
      <c r="Z2235" s="24" t="str">
        <f t="shared" si="1193"/>
        <v/>
      </c>
      <c r="AA2235" s="24" t="b">
        <f t="shared" si="1194"/>
        <v>0</v>
      </c>
      <c r="AB2235" s="34" t="str">
        <f t="shared" si="1195"/>
        <v/>
      </c>
      <c r="AC2235" s="34">
        <f t="shared" si="1196"/>
        <v>0</v>
      </c>
      <c r="AD2235" s="34">
        <f t="shared" si="1197"/>
        <v>0</v>
      </c>
      <c r="AE2235" s="34" t="str">
        <f t="shared" si="1198"/>
        <v xml:space="preserve"> 0</v>
      </c>
      <c r="AF2235" s="34">
        <f t="shared" si="1199"/>
        <v>0</v>
      </c>
      <c r="AG2235" s="34">
        <f t="shared" si="1200"/>
        <v>0</v>
      </c>
      <c r="AH2235" s="34" t="str">
        <f t="shared" si="1201"/>
        <v/>
      </c>
      <c r="AI2235" s="172" t="str">
        <f>IF(AJ2235&lt;&gt;"",MAX(AI$3:AI2234)+1,"")</f>
        <v/>
      </c>
      <c r="AJ2235" s="172" t="str">
        <f t="shared" si="1202"/>
        <v/>
      </c>
      <c r="AK2235" s="172" t="str">
        <f t="shared" si="1203"/>
        <v/>
      </c>
      <c r="AL2235" s="172" t="str">
        <f t="shared" si="1204"/>
        <v/>
      </c>
      <c r="AM2235" s="172" t="str">
        <f>IF(AN2235&lt;&gt;"",MAX(AM$3:AM2234)+1,"")</f>
        <v/>
      </c>
      <c r="AN2235" s="172" t="str">
        <f t="shared" si="1205"/>
        <v/>
      </c>
      <c r="AO2235" s="172" t="str">
        <f t="shared" si="1206"/>
        <v/>
      </c>
      <c r="AP2235" s="172" t="str">
        <f t="shared" si="1207"/>
        <v/>
      </c>
      <c r="AQ2235" s="172" t="str">
        <f t="shared" si="1208"/>
        <v/>
      </c>
      <c r="AR2235" s="172" t="str">
        <f>Table1[[#This Row],[Sex ]]&amp;Table1[[#This Row],[Month]]</f>
        <v/>
      </c>
    </row>
    <row r="2236" spans="2:44" x14ac:dyDescent="0.3">
      <c r="B2236" s="14"/>
      <c r="C2236" s="14"/>
      <c r="D2236" s="14"/>
      <c r="E2236" s="14"/>
      <c r="F2236" s="14"/>
      <c r="G2236" s="14"/>
      <c r="H2236" s="14"/>
      <c r="I2236" s="14"/>
      <c r="J2236" s="14"/>
      <c r="K2236" s="14"/>
      <c r="L2236" s="14"/>
      <c r="M2236" s="24" t="str">
        <f t="shared" si="1180"/>
        <v/>
      </c>
      <c r="N2236" s="24" t="str">
        <f t="shared" si="1181"/>
        <v/>
      </c>
      <c r="O2236" s="24" t="str">
        <f t="shared" si="1182"/>
        <v xml:space="preserve"> </v>
      </c>
      <c r="P2236" s="24">
        <f t="shared" si="1183"/>
        <v>0</v>
      </c>
      <c r="Q2236" s="25">
        <f t="shared" si="1184"/>
        <v>0</v>
      </c>
      <c r="R2236" s="26">
        <f t="shared" si="1185"/>
        <v>0</v>
      </c>
      <c r="S2236" s="24" t="str">
        <f t="shared" si="1186"/>
        <v/>
      </c>
      <c r="T2236" s="24" t="str">
        <f t="shared" si="1187"/>
        <v/>
      </c>
      <c r="U2236" s="24" t="str">
        <f t="shared" si="1188"/>
        <v/>
      </c>
      <c r="V2236" s="24" t="str">
        <f t="shared" si="1189"/>
        <v/>
      </c>
      <c r="W2236" s="24" t="str">
        <f t="shared" si="1190"/>
        <v/>
      </c>
      <c r="X2236" s="24" t="str">
        <f t="shared" si="1191"/>
        <v/>
      </c>
      <c r="Y2236" s="24" t="str">
        <f t="shared" si="1192"/>
        <v/>
      </c>
      <c r="Z2236" s="24" t="str">
        <f t="shared" si="1193"/>
        <v/>
      </c>
      <c r="AA2236" s="24" t="b">
        <f t="shared" si="1194"/>
        <v>0</v>
      </c>
      <c r="AB2236" s="34" t="str">
        <f t="shared" si="1195"/>
        <v/>
      </c>
      <c r="AC2236" s="34">
        <f t="shared" si="1196"/>
        <v>0</v>
      </c>
      <c r="AD2236" s="34">
        <f t="shared" si="1197"/>
        <v>0</v>
      </c>
      <c r="AE2236" s="34" t="str">
        <f t="shared" si="1198"/>
        <v xml:space="preserve"> 0</v>
      </c>
      <c r="AF2236" s="34">
        <f t="shared" si="1199"/>
        <v>0</v>
      </c>
      <c r="AG2236" s="34">
        <f t="shared" si="1200"/>
        <v>0</v>
      </c>
      <c r="AH2236" s="34" t="str">
        <f t="shared" si="1201"/>
        <v/>
      </c>
      <c r="AI2236" s="172" t="str">
        <f>IF(AJ2236&lt;&gt;"",MAX(AI$3:AI2235)+1,"")</f>
        <v/>
      </c>
      <c r="AJ2236" s="172" t="str">
        <f t="shared" si="1202"/>
        <v/>
      </c>
      <c r="AK2236" s="172" t="str">
        <f t="shared" si="1203"/>
        <v/>
      </c>
      <c r="AL2236" s="172" t="str">
        <f t="shared" si="1204"/>
        <v/>
      </c>
      <c r="AM2236" s="172" t="str">
        <f>IF(AN2236&lt;&gt;"",MAX(AM$3:AM2235)+1,"")</f>
        <v/>
      </c>
      <c r="AN2236" s="172" t="str">
        <f t="shared" si="1205"/>
        <v/>
      </c>
      <c r="AO2236" s="172" t="str">
        <f t="shared" si="1206"/>
        <v/>
      </c>
      <c r="AP2236" s="172" t="str">
        <f t="shared" si="1207"/>
        <v/>
      </c>
      <c r="AQ2236" s="172" t="str">
        <f t="shared" si="1208"/>
        <v/>
      </c>
      <c r="AR2236" s="172" t="str">
        <f>Table1[[#This Row],[Sex ]]&amp;Table1[[#This Row],[Month]]</f>
        <v/>
      </c>
    </row>
    <row r="2237" spans="2:44" x14ac:dyDescent="0.3">
      <c r="B2237" s="14"/>
      <c r="C2237" s="14"/>
      <c r="D2237" s="14"/>
      <c r="E2237" s="14"/>
      <c r="F2237" s="14"/>
      <c r="G2237" s="14"/>
      <c r="H2237" s="14"/>
      <c r="I2237" s="14"/>
      <c r="J2237" s="14"/>
      <c r="K2237" s="14"/>
      <c r="L2237" s="14"/>
      <c r="M2237" s="24" t="str">
        <f t="shared" si="1180"/>
        <v/>
      </c>
      <c r="N2237" s="24" t="str">
        <f t="shared" si="1181"/>
        <v/>
      </c>
      <c r="O2237" s="24" t="str">
        <f t="shared" si="1182"/>
        <v xml:space="preserve"> </v>
      </c>
      <c r="P2237" s="24">
        <f t="shared" si="1183"/>
        <v>0</v>
      </c>
      <c r="Q2237" s="25">
        <f t="shared" si="1184"/>
        <v>0</v>
      </c>
      <c r="R2237" s="26">
        <f t="shared" si="1185"/>
        <v>0</v>
      </c>
      <c r="S2237" s="24" t="str">
        <f t="shared" si="1186"/>
        <v/>
      </c>
      <c r="T2237" s="24" t="str">
        <f t="shared" si="1187"/>
        <v/>
      </c>
      <c r="U2237" s="24" t="str">
        <f t="shared" si="1188"/>
        <v/>
      </c>
      <c r="V2237" s="24" t="str">
        <f t="shared" si="1189"/>
        <v/>
      </c>
      <c r="W2237" s="24" t="str">
        <f t="shared" si="1190"/>
        <v/>
      </c>
      <c r="X2237" s="24" t="str">
        <f t="shared" si="1191"/>
        <v/>
      </c>
      <c r="Y2237" s="24" t="str">
        <f t="shared" si="1192"/>
        <v/>
      </c>
      <c r="Z2237" s="24" t="str">
        <f t="shared" si="1193"/>
        <v/>
      </c>
      <c r="AA2237" s="24" t="b">
        <f t="shared" si="1194"/>
        <v>0</v>
      </c>
      <c r="AB2237" s="34" t="str">
        <f t="shared" si="1195"/>
        <v/>
      </c>
      <c r="AC2237" s="34">
        <f t="shared" si="1196"/>
        <v>0</v>
      </c>
      <c r="AD2237" s="34">
        <f t="shared" si="1197"/>
        <v>0</v>
      </c>
      <c r="AE2237" s="34" t="str">
        <f t="shared" si="1198"/>
        <v xml:space="preserve"> 0</v>
      </c>
      <c r="AF2237" s="34">
        <f t="shared" si="1199"/>
        <v>0</v>
      </c>
      <c r="AG2237" s="34">
        <f t="shared" si="1200"/>
        <v>0</v>
      </c>
      <c r="AH2237" s="34" t="str">
        <f t="shared" si="1201"/>
        <v/>
      </c>
      <c r="AI2237" s="172" t="str">
        <f>IF(AJ2237&lt;&gt;"",MAX(AI$3:AI2236)+1,"")</f>
        <v/>
      </c>
      <c r="AJ2237" s="172" t="str">
        <f t="shared" si="1202"/>
        <v/>
      </c>
      <c r="AK2237" s="172" t="str">
        <f t="shared" si="1203"/>
        <v/>
      </c>
      <c r="AL2237" s="172" t="str">
        <f t="shared" si="1204"/>
        <v/>
      </c>
      <c r="AM2237" s="172" t="str">
        <f>IF(AN2237&lt;&gt;"",MAX(AM$3:AM2236)+1,"")</f>
        <v/>
      </c>
      <c r="AN2237" s="172" t="str">
        <f t="shared" si="1205"/>
        <v/>
      </c>
      <c r="AO2237" s="172" t="str">
        <f t="shared" si="1206"/>
        <v/>
      </c>
      <c r="AP2237" s="172" t="str">
        <f t="shared" si="1207"/>
        <v/>
      </c>
      <c r="AQ2237" s="172" t="str">
        <f t="shared" si="1208"/>
        <v/>
      </c>
      <c r="AR2237" s="172" t="str">
        <f>Table1[[#This Row],[Sex ]]&amp;Table1[[#This Row],[Month]]</f>
        <v/>
      </c>
    </row>
    <row r="2238" spans="2:44" x14ac:dyDescent="0.3">
      <c r="B2238" s="14"/>
      <c r="C2238" s="14"/>
      <c r="D2238" s="14"/>
      <c r="E2238" s="14"/>
      <c r="F2238" s="14"/>
      <c r="G2238" s="14"/>
      <c r="H2238" s="14"/>
      <c r="I2238" s="14"/>
      <c r="J2238" s="14"/>
      <c r="K2238" s="14"/>
      <c r="L2238" s="14"/>
      <c r="M2238" s="24" t="str">
        <f t="shared" si="1180"/>
        <v/>
      </c>
      <c r="N2238" s="24" t="str">
        <f t="shared" si="1181"/>
        <v/>
      </c>
      <c r="O2238" s="24" t="str">
        <f t="shared" si="1182"/>
        <v xml:space="preserve"> </v>
      </c>
      <c r="P2238" s="24">
        <f t="shared" si="1183"/>
        <v>0</v>
      </c>
      <c r="Q2238" s="25">
        <f t="shared" si="1184"/>
        <v>0</v>
      </c>
      <c r="R2238" s="26">
        <f t="shared" si="1185"/>
        <v>0</v>
      </c>
      <c r="S2238" s="24" t="str">
        <f t="shared" si="1186"/>
        <v/>
      </c>
      <c r="T2238" s="24" t="str">
        <f t="shared" si="1187"/>
        <v/>
      </c>
      <c r="U2238" s="24" t="str">
        <f t="shared" si="1188"/>
        <v/>
      </c>
      <c r="V2238" s="24" t="str">
        <f t="shared" si="1189"/>
        <v/>
      </c>
      <c r="W2238" s="24" t="str">
        <f t="shared" si="1190"/>
        <v/>
      </c>
      <c r="X2238" s="24" t="str">
        <f t="shared" si="1191"/>
        <v/>
      </c>
      <c r="Y2238" s="24" t="str">
        <f t="shared" si="1192"/>
        <v/>
      </c>
      <c r="Z2238" s="24" t="str">
        <f t="shared" si="1193"/>
        <v/>
      </c>
      <c r="AA2238" s="24" t="b">
        <f t="shared" si="1194"/>
        <v>0</v>
      </c>
      <c r="AB2238" s="34" t="str">
        <f t="shared" si="1195"/>
        <v/>
      </c>
      <c r="AC2238" s="34">
        <f t="shared" si="1196"/>
        <v>0</v>
      </c>
      <c r="AD2238" s="34">
        <f t="shared" si="1197"/>
        <v>0</v>
      </c>
      <c r="AE2238" s="34" t="str">
        <f t="shared" si="1198"/>
        <v xml:space="preserve"> 0</v>
      </c>
      <c r="AF2238" s="34">
        <f t="shared" si="1199"/>
        <v>0</v>
      </c>
      <c r="AG2238" s="34">
        <f t="shared" si="1200"/>
        <v>0</v>
      </c>
      <c r="AH2238" s="34" t="str">
        <f t="shared" si="1201"/>
        <v/>
      </c>
      <c r="AI2238" s="172" t="str">
        <f>IF(AJ2238&lt;&gt;"",MAX(AI$3:AI2237)+1,"")</f>
        <v/>
      </c>
      <c r="AJ2238" s="172" t="str">
        <f t="shared" si="1202"/>
        <v/>
      </c>
      <c r="AK2238" s="172" t="str">
        <f t="shared" si="1203"/>
        <v/>
      </c>
      <c r="AL2238" s="172" t="str">
        <f t="shared" si="1204"/>
        <v/>
      </c>
      <c r="AM2238" s="172" t="str">
        <f>IF(AN2238&lt;&gt;"",MAX(AM$3:AM2237)+1,"")</f>
        <v/>
      </c>
      <c r="AN2238" s="172" t="str">
        <f t="shared" si="1205"/>
        <v/>
      </c>
      <c r="AO2238" s="172" t="str">
        <f t="shared" si="1206"/>
        <v/>
      </c>
      <c r="AP2238" s="172" t="str">
        <f t="shared" si="1207"/>
        <v/>
      </c>
      <c r="AQ2238" s="172" t="str">
        <f t="shared" si="1208"/>
        <v/>
      </c>
      <c r="AR2238" s="172" t="str">
        <f>Table1[[#This Row],[Sex ]]&amp;Table1[[#This Row],[Month]]</f>
        <v/>
      </c>
    </row>
    <row r="2239" spans="2:44" x14ac:dyDescent="0.3">
      <c r="B2239" s="14"/>
      <c r="C2239" s="14"/>
      <c r="D2239" s="14"/>
      <c r="E2239" s="14"/>
      <c r="F2239" s="14"/>
      <c r="G2239" s="14"/>
      <c r="H2239" s="14"/>
      <c r="I2239" s="14"/>
      <c r="J2239" s="14"/>
      <c r="K2239" s="14"/>
      <c r="L2239" s="14"/>
      <c r="M2239" s="24" t="str">
        <f t="shared" si="1180"/>
        <v/>
      </c>
      <c r="N2239" s="24" t="str">
        <f t="shared" si="1181"/>
        <v/>
      </c>
      <c r="O2239" s="24" t="str">
        <f t="shared" si="1182"/>
        <v xml:space="preserve"> </v>
      </c>
      <c r="P2239" s="24">
        <f t="shared" si="1183"/>
        <v>0</v>
      </c>
      <c r="Q2239" s="25">
        <f t="shared" si="1184"/>
        <v>0</v>
      </c>
      <c r="R2239" s="26">
        <f t="shared" si="1185"/>
        <v>0</v>
      </c>
      <c r="S2239" s="24" t="str">
        <f t="shared" si="1186"/>
        <v/>
      </c>
      <c r="T2239" s="24" t="str">
        <f t="shared" si="1187"/>
        <v/>
      </c>
      <c r="U2239" s="24" t="str">
        <f t="shared" si="1188"/>
        <v/>
      </c>
      <c r="V2239" s="24" t="str">
        <f t="shared" si="1189"/>
        <v/>
      </c>
      <c r="W2239" s="24" t="str">
        <f t="shared" si="1190"/>
        <v/>
      </c>
      <c r="X2239" s="24" t="str">
        <f t="shared" si="1191"/>
        <v/>
      </c>
      <c r="Y2239" s="24" t="str">
        <f t="shared" si="1192"/>
        <v/>
      </c>
      <c r="Z2239" s="24" t="str">
        <f t="shared" si="1193"/>
        <v/>
      </c>
      <c r="AA2239" s="24" t="b">
        <f t="shared" si="1194"/>
        <v>0</v>
      </c>
      <c r="AB2239" s="34" t="str">
        <f t="shared" si="1195"/>
        <v/>
      </c>
      <c r="AC2239" s="34">
        <f t="shared" si="1196"/>
        <v>0</v>
      </c>
      <c r="AD2239" s="34">
        <f t="shared" si="1197"/>
        <v>0</v>
      </c>
      <c r="AE2239" s="34" t="str">
        <f t="shared" si="1198"/>
        <v xml:space="preserve"> 0</v>
      </c>
      <c r="AF2239" s="34">
        <f t="shared" si="1199"/>
        <v>0</v>
      </c>
      <c r="AG2239" s="34">
        <f t="shared" si="1200"/>
        <v>0</v>
      </c>
      <c r="AH2239" s="34" t="str">
        <f t="shared" si="1201"/>
        <v/>
      </c>
      <c r="AI2239" s="172" t="str">
        <f>IF(AJ2239&lt;&gt;"",MAX(AI$3:AI2238)+1,"")</f>
        <v/>
      </c>
      <c r="AJ2239" s="172" t="str">
        <f t="shared" si="1202"/>
        <v/>
      </c>
      <c r="AK2239" s="172" t="str">
        <f t="shared" si="1203"/>
        <v/>
      </c>
      <c r="AL2239" s="172" t="str">
        <f t="shared" si="1204"/>
        <v/>
      </c>
      <c r="AM2239" s="172" t="str">
        <f>IF(AN2239&lt;&gt;"",MAX(AM$3:AM2238)+1,"")</f>
        <v/>
      </c>
      <c r="AN2239" s="172" t="str">
        <f t="shared" si="1205"/>
        <v/>
      </c>
      <c r="AO2239" s="172" t="str">
        <f t="shared" si="1206"/>
        <v/>
      </c>
      <c r="AP2239" s="172" t="str">
        <f t="shared" si="1207"/>
        <v/>
      </c>
      <c r="AQ2239" s="172" t="str">
        <f t="shared" si="1208"/>
        <v/>
      </c>
      <c r="AR2239" s="172" t="str">
        <f>Table1[[#This Row],[Sex ]]&amp;Table1[[#This Row],[Month]]</f>
        <v/>
      </c>
    </row>
    <row r="2240" spans="2:44" x14ac:dyDescent="0.3">
      <c r="B2240" s="14"/>
      <c r="C2240" s="14"/>
      <c r="D2240" s="14"/>
      <c r="E2240" s="14"/>
      <c r="F2240" s="14"/>
      <c r="G2240" s="14"/>
      <c r="H2240" s="14"/>
      <c r="I2240" s="14"/>
      <c r="J2240" s="14"/>
      <c r="K2240" s="14"/>
      <c r="L2240" s="14"/>
      <c r="M2240" s="24" t="str">
        <f t="shared" si="1180"/>
        <v/>
      </c>
      <c r="N2240" s="24" t="str">
        <f t="shared" si="1181"/>
        <v/>
      </c>
      <c r="O2240" s="24" t="str">
        <f t="shared" si="1182"/>
        <v xml:space="preserve"> </v>
      </c>
      <c r="P2240" s="24">
        <f t="shared" si="1183"/>
        <v>0</v>
      </c>
      <c r="Q2240" s="25">
        <f t="shared" si="1184"/>
        <v>0</v>
      </c>
      <c r="R2240" s="26">
        <f t="shared" si="1185"/>
        <v>0</v>
      </c>
      <c r="S2240" s="24" t="str">
        <f t="shared" si="1186"/>
        <v/>
      </c>
      <c r="T2240" s="24" t="str">
        <f t="shared" si="1187"/>
        <v/>
      </c>
      <c r="U2240" s="24" t="str">
        <f t="shared" si="1188"/>
        <v/>
      </c>
      <c r="V2240" s="24" t="str">
        <f t="shared" si="1189"/>
        <v/>
      </c>
      <c r="W2240" s="24" t="str">
        <f t="shared" si="1190"/>
        <v/>
      </c>
      <c r="X2240" s="24" t="str">
        <f t="shared" si="1191"/>
        <v/>
      </c>
      <c r="Y2240" s="24" t="str">
        <f t="shared" si="1192"/>
        <v/>
      </c>
      <c r="Z2240" s="24" t="str">
        <f t="shared" si="1193"/>
        <v/>
      </c>
      <c r="AA2240" s="24" t="b">
        <f t="shared" si="1194"/>
        <v>0</v>
      </c>
      <c r="AB2240" s="34" t="str">
        <f t="shared" si="1195"/>
        <v/>
      </c>
      <c r="AC2240" s="34">
        <f t="shared" si="1196"/>
        <v>0</v>
      </c>
      <c r="AD2240" s="34">
        <f t="shared" si="1197"/>
        <v>0</v>
      </c>
      <c r="AE2240" s="34" t="str">
        <f t="shared" si="1198"/>
        <v xml:space="preserve"> 0</v>
      </c>
      <c r="AF2240" s="34">
        <f t="shared" si="1199"/>
        <v>0</v>
      </c>
      <c r="AG2240" s="34">
        <f t="shared" si="1200"/>
        <v>0</v>
      </c>
      <c r="AH2240" s="34" t="str">
        <f t="shared" si="1201"/>
        <v/>
      </c>
      <c r="AI2240" s="172" t="str">
        <f>IF(AJ2240&lt;&gt;"",MAX(AI$3:AI2239)+1,"")</f>
        <v/>
      </c>
      <c r="AJ2240" s="172" t="str">
        <f t="shared" si="1202"/>
        <v/>
      </c>
      <c r="AK2240" s="172" t="str">
        <f t="shared" si="1203"/>
        <v/>
      </c>
      <c r="AL2240" s="172" t="str">
        <f t="shared" si="1204"/>
        <v/>
      </c>
      <c r="AM2240" s="172" t="str">
        <f>IF(AN2240&lt;&gt;"",MAX(AM$3:AM2239)+1,"")</f>
        <v/>
      </c>
      <c r="AN2240" s="172" t="str">
        <f t="shared" si="1205"/>
        <v/>
      </c>
      <c r="AO2240" s="172" t="str">
        <f t="shared" si="1206"/>
        <v/>
      </c>
      <c r="AP2240" s="172" t="str">
        <f t="shared" si="1207"/>
        <v/>
      </c>
      <c r="AQ2240" s="172" t="str">
        <f t="shared" si="1208"/>
        <v/>
      </c>
      <c r="AR2240" s="172" t="str">
        <f>Table1[[#This Row],[Sex ]]&amp;Table1[[#This Row],[Month]]</f>
        <v/>
      </c>
    </row>
    <row r="2241" spans="2:44" x14ac:dyDescent="0.3">
      <c r="B2241" s="14"/>
      <c r="C2241" s="14"/>
      <c r="D2241" s="14"/>
      <c r="E2241" s="14"/>
      <c r="F2241" s="14"/>
      <c r="G2241" s="14"/>
      <c r="H2241" s="14"/>
      <c r="I2241" s="14"/>
      <c r="J2241" s="14"/>
      <c r="K2241" s="14"/>
      <c r="L2241" s="14"/>
      <c r="M2241" s="24" t="str">
        <f t="shared" si="1180"/>
        <v/>
      </c>
      <c r="N2241" s="24" t="str">
        <f t="shared" si="1181"/>
        <v/>
      </c>
      <c r="O2241" s="24" t="str">
        <f t="shared" si="1182"/>
        <v xml:space="preserve"> </v>
      </c>
      <c r="P2241" s="24">
        <f t="shared" si="1183"/>
        <v>0</v>
      </c>
      <c r="Q2241" s="25">
        <f t="shared" si="1184"/>
        <v>0</v>
      </c>
      <c r="R2241" s="26">
        <f t="shared" si="1185"/>
        <v>0</v>
      </c>
      <c r="S2241" s="24" t="str">
        <f t="shared" si="1186"/>
        <v/>
      </c>
      <c r="T2241" s="24" t="str">
        <f t="shared" si="1187"/>
        <v/>
      </c>
      <c r="U2241" s="24" t="str">
        <f t="shared" si="1188"/>
        <v/>
      </c>
      <c r="V2241" s="24" t="str">
        <f t="shared" si="1189"/>
        <v/>
      </c>
      <c r="W2241" s="24" t="str">
        <f t="shared" si="1190"/>
        <v/>
      </c>
      <c r="X2241" s="24" t="str">
        <f t="shared" si="1191"/>
        <v/>
      </c>
      <c r="Y2241" s="24" t="str">
        <f t="shared" si="1192"/>
        <v/>
      </c>
      <c r="Z2241" s="24" t="str">
        <f t="shared" si="1193"/>
        <v/>
      </c>
      <c r="AA2241" s="24" t="b">
        <f t="shared" si="1194"/>
        <v>0</v>
      </c>
      <c r="AB2241" s="34" t="str">
        <f t="shared" si="1195"/>
        <v/>
      </c>
      <c r="AC2241" s="34">
        <f t="shared" si="1196"/>
        <v>0</v>
      </c>
      <c r="AD2241" s="34">
        <f t="shared" si="1197"/>
        <v>0</v>
      </c>
      <c r="AE2241" s="34" t="str">
        <f t="shared" si="1198"/>
        <v xml:space="preserve"> 0</v>
      </c>
      <c r="AF2241" s="34">
        <f t="shared" si="1199"/>
        <v>0</v>
      </c>
      <c r="AG2241" s="34">
        <f t="shared" si="1200"/>
        <v>0</v>
      </c>
      <c r="AH2241" s="34" t="str">
        <f t="shared" si="1201"/>
        <v/>
      </c>
      <c r="AI2241" s="172" t="str">
        <f>IF(AJ2241&lt;&gt;"",MAX(AI$3:AI2240)+1,"")</f>
        <v/>
      </c>
      <c r="AJ2241" s="172" t="str">
        <f t="shared" si="1202"/>
        <v/>
      </c>
      <c r="AK2241" s="172" t="str">
        <f t="shared" si="1203"/>
        <v/>
      </c>
      <c r="AL2241" s="172" t="str">
        <f t="shared" si="1204"/>
        <v/>
      </c>
      <c r="AM2241" s="172" t="str">
        <f>IF(AN2241&lt;&gt;"",MAX(AM$3:AM2240)+1,"")</f>
        <v/>
      </c>
      <c r="AN2241" s="172" t="str">
        <f t="shared" si="1205"/>
        <v/>
      </c>
      <c r="AO2241" s="172" t="str">
        <f t="shared" si="1206"/>
        <v/>
      </c>
      <c r="AP2241" s="172" t="str">
        <f t="shared" si="1207"/>
        <v/>
      </c>
      <c r="AQ2241" s="172" t="str">
        <f t="shared" si="1208"/>
        <v/>
      </c>
      <c r="AR2241" s="172" t="str">
        <f>Table1[[#This Row],[Sex ]]&amp;Table1[[#This Row],[Month]]</f>
        <v/>
      </c>
    </row>
    <row r="2242" spans="2:44" x14ac:dyDescent="0.3">
      <c r="B2242" s="14"/>
      <c r="C2242" s="14"/>
      <c r="D2242" s="14"/>
      <c r="E2242" s="14"/>
      <c r="F2242" s="14"/>
      <c r="G2242" s="14"/>
      <c r="H2242" s="14"/>
      <c r="I2242" s="14"/>
      <c r="J2242" s="14"/>
      <c r="K2242" s="14"/>
      <c r="L2242" s="14"/>
      <c r="M2242" s="24" t="str">
        <f t="shared" si="1180"/>
        <v/>
      </c>
      <c r="N2242" s="24" t="str">
        <f t="shared" si="1181"/>
        <v/>
      </c>
      <c r="O2242" s="24" t="str">
        <f t="shared" si="1182"/>
        <v xml:space="preserve"> </v>
      </c>
      <c r="P2242" s="24">
        <f t="shared" si="1183"/>
        <v>0</v>
      </c>
      <c r="Q2242" s="25">
        <f t="shared" si="1184"/>
        <v>0</v>
      </c>
      <c r="R2242" s="26">
        <f t="shared" si="1185"/>
        <v>0</v>
      </c>
      <c r="S2242" s="24" t="str">
        <f t="shared" si="1186"/>
        <v/>
      </c>
      <c r="T2242" s="24" t="str">
        <f t="shared" si="1187"/>
        <v/>
      </c>
      <c r="U2242" s="24" t="str">
        <f t="shared" si="1188"/>
        <v/>
      </c>
      <c r="V2242" s="24" t="str">
        <f t="shared" si="1189"/>
        <v/>
      </c>
      <c r="W2242" s="24" t="str">
        <f t="shared" si="1190"/>
        <v/>
      </c>
      <c r="X2242" s="24" t="str">
        <f t="shared" si="1191"/>
        <v/>
      </c>
      <c r="Y2242" s="24" t="str">
        <f t="shared" si="1192"/>
        <v/>
      </c>
      <c r="Z2242" s="24" t="str">
        <f t="shared" si="1193"/>
        <v/>
      </c>
      <c r="AA2242" s="24" t="b">
        <f t="shared" si="1194"/>
        <v>0</v>
      </c>
      <c r="AB2242" s="34" t="str">
        <f t="shared" si="1195"/>
        <v/>
      </c>
      <c r="AC2242" s="34">
        <f t="shared" si="1196"/>
        <v>0</v>
      </c>
      <c r="AD2242" s="34">
        <f t="shared" si="1197"/>
        <v>0</v>
      </c>
      <c r="AE2242" s="34" t="str">
        <f t="shared" si="1198"/>
        <v xml:space="preserve"> 0</v>
      </c>
      <c r="AF2242" s="34">
        <f t="shared" si="1199"/>
        <v>0</v>
      </c>
      <c r="AG2242" s="34">
        <f t="shared" si="1200"/>
        <v>0</v>
      </c>
      <c r="AH2242" s="34" t="str">
        <f t="shared" si="1201"/>
        <v/>
      </c>
      <c r="AI2242" s="172" t="str">
        <f>IF(AJ2242&lt;&gt;"",MAX(AI$3:AI2241)+1,"")</f>
        <v/>
      </c>
      <c r="AJ2242" s="172" t="str">
        <f t="shared" si="1202"/>
        <v/>
      </c>
      <c r="AK2242" s="172" t="str">
        <f t="shared" si="1203"/>
        <v/>
      </c>
      <c r="AL2242" s="172" t="str">
        <f t="shared" si="1204"/>
        <v/>
      </c>
      <c r="AM2242" s="172" t="str">
        <f>IF(AN2242&lt;&gt;"",MAX(AM$3:AM2241)+1,"")</f>
        <v/>
      </c>
      <c r="AN2242" s="172" t="str">
        <f t="shared" si="1205"/>
        <v/>
      </c>
      <c r="AO2242" s="172" t="str">
        <f t="shared" si="1206"/>
        <v/>
      </c>
      <c r="AP2242" s="172" t="str">
        <f t="shared" si="1207"/>
        <v/>
      </c>
      <c r="AQ2242" s="172" t="str">
        <f t="shared" si="1208"/>
        <v/>
      </c>
      <c r="AR2242" s="172" t="str">
        <f>Table1[[#This Row],[Sex ]]&amp;Table1[[#This Row],[Month]]</f>
        <v/>
      </c>
    </row>
    <row r="2243" spans="2:44" x14ac:dyDescent="0.3">
      <c r="B2243" s="14"/>
      <c r="C2243" s="14"/>
      <c r="D2243" s="14"/>
      <c r="E2243" s="14"/>
      <c r="F2243" s="14"/>
      <c r="G2243" s="14"/>
      <c r="H2243" s="14"/>
      <c r="I2243" s="14"/>
      <c r="J2243" s="14"/>
      <c r="K2243" s="14"/>
      <c r="L2243" s="14"/>
      <c r="M2243" s="24" t="str">
        <f t="shared" si="1180"/>
        <v/>
      </c>
      <c r="N2243" s="24" t="str">
        <f t="shared" si="1181"/>
        <v/>
      </c>
      <c r="O2243" s="24" t="str">
        <f t="shared" si="1182"/>
        <v xml:space="preserve"> </v>
      </c>
      <c r="P2243" s="24">
        <f t="shared" si="1183"/>
        <v>0</v>
      </c>
      <c r="Q2243" s="25">
        <f t="shared" si="1184"/>
        <v>0</v>
      </c>
      <c r="R2243" s="26">
        <f t="shared" si="1185"/>
        <v>0</v>
      </c>
      <c r="S2243" s="24" t="str">
        <f t="shared" si="1186"/>
        <v/>
      </c>
      <c r="T2243" s="24" t="str">
        <f t="shared" si="1187"/>
        <v/>
      </c>
      <c r="U2243" s="24" t="str">
        <f t="shared" si="1188"/>
        <v/>
      </c>
      <c r="V2243" s="24" t="str">
        <f t="shared" si="1189"/>
        <v/>
      </c>
      <c r="W2243" s="24" t="str">
        <f t="shared" si="1190"/>
        <v/>
      </c>
      <c r="X2243" s="24" t="str">
        <f t="shared" si="1191"/>
        <v/>
      </c>
      <c r="Y2243" s="24" t="str">
        <f t="shared" si="1192"/>
        <v/>
      </c>
      <c r="Z2243" s="24" t="str">
        <f t="shared" si="1193"/>
        <v/>
      </c>
      <c r="AA2243" s="24" t="b">
        <f t="shared" si="1194"/>
        <v>0</v>
      </c>
      <c r="AB2243" s="34" t="str">
        <f t="shared" si="1195"/>
        <v/>
      </c>
      <c r="AC2243" s="34">
        <f t="shared" si="1196"/>
        <v>0</v>
      </c>
      <c r="AD2243" s="34">
        <f t="shared" si="1197"/>
        <v>0</v>
      </c>
      <c r="AE2243" s="34" t="str">
        <f t="shared" si="1198"/>
        <v xml:space="preserve"> 0</v>
      </c>
      <c r="AF2243" s="34">
        <f t="shared" si="1199"/>
        <v>0</v>
      </c>
      <c r="AG2243" s="34">
        <f t="shared" si="1200"/>
        <v>0</v>
      </c>
      <c r="AH2243" s="34" t="str">
        <f t="shared" si="1201"/>
        <v/>
      </c>
      <c r="AI2243" s="172" t="str">
        <f>IF(AJ2243&lt;&gt;"",MAX(AI$3:AI2242)+1,"")</f>
        <v/>
      </c>
      <c r="AJ2243" s="172" t="str">
        <f t="shared" si="1202"/>
        <v/>
      </c>
      <c r="AK2243" s="172" t="str">
        <f t="shared" si="1203"/>
        <v/>
      </c>
      <c r="AL2243" s="172" t="str">
        <f t="shared" si="1204"/>
        <v/>
      </c>
      <c r="AM2243" s="172" t="str">
        <f>IF(AN2243&lt;&gt;"",MAX(AM$3:AM2242)+1,"")</f>
        <v/>
      </c>
      <c r="AN2243" s="172" t="str">
        <f t="shared" si="1205"/>
        <v/>
      </c>
      <c r="AO2243" s="172" t="str">
        <f t="shared" si="1206"/>
        <v/>
      </c>
      <c r="AP2243" s="172" t="str">
        <f t="shared" si="1207"/>
        <v/>
      </c>
      <c r="AQ2243" s="172" t="str">
        <f t="shared" si="1208"/>
        <v/>
      </c>
      <c r="AR2243" s="172" t="str">
        <f>Table1[[#This Row],[Sex ]]&amp;Table1[[#This Row],[Month]]</f>
        <v/>
      </c>
    </row>
    <row r="2244" spans="2:44" x14ac:dyDescent="0.3">
      <c r="B2244" s="14"/>
      <c r="C2244" s="14"/>
      <c r="D2244" s="14"/>
      <c r="E2244" s="14"/>
      <c r="F2244" s="14"/>
      <c r="G2244" s="14"/>
      <c r="H2244" s="14"/>
      <c r="I2244" s="14"/>
      <c r="J2244" s="14"/>
      <c r="K2244" s="14"/>
      <c r="L2244" s="14"/>
      <c r="M2244" s="24" t="str">
        <f t="shared" si="1180"/>
        <v/>
      </c>
      <c r="N2244" s="24" t="str">
        <f t="shared" si="1181"/>
        <v/>
      </c>
      <c r="O2244" s="24" t="str">
        <f t="shared" si="1182"/>
        <v xml:space="preserve"> </v>
      </c>
      <c r="P2244" s="24">
        <f t="shared" si="1183"/>
        <v>0</v>
      </c>
      <c r="Q2244" s="25">
        <f t="shared" si="1184"/>
        <v>0</v>
      </c>
      <c r="R2244" s="26">
        <f t="shared" si="1185"/>
        <v>0</v>
      </c>
      <c r="S2244" s="24" t="str">
        <f t="shared" si="1186"/>
        <v/>
      </c>
      <c r="T2244" s="24" t="str">
        <f t="shared" si="1187"/>
        <v/>
      </c>
      <c r="U2244" s="24" t="str">
        <f t="shared" si="1188"/>
        <v/>
      </c>
      <c r="V2244" s="24" t="str">
        <f t="shared" si="1189"/>
        <v/>
      </c>
      <c r="W2244" s="24" t="str">
        <f t="shared" si="1190"/>
        <v/>
      </c>
      <c r="X2244" s="24" t="str">
        <f t="shared" si="1191"/>
        <v/>
      </c>
      <c r="Y2244" s="24" t="str">
        <f t="shared" si="1192"/>
        <v/>
      </c>
      <c r="Z2244" s="24" t="str">
        <f t="shared" si="1193"/>
        <v/>
      </c>
      <c r="AA2244" s="24" t="b">
        <f t="shared" si="1194"/>
        <v>0</v>
      </c>
      <c r="AB2244" s="34" t="str">
        <f t="shared" si="1195"/>
        <v/>
      </c>
      <c r="AC2244" s="34">
        <f t="shared" si="1196"/>
        <v>0</v>
      </c>
      <c r="AD2244" s="34">
        <f t="shared" si="1197"/>
        <v>0</v>
      </c>
      <c r="AE2244" s="34" t="str">
        <f t="shared" si="1198"/>
        <v xml:space="preserve"> 0</v>
      </c>
      <c r="AF2244" s="34">
        <f t="shared" si="1199"/>
        <v>0</v>
      </c>
      <c r="AG2244" s="34">
        <f t="shared" si="1200"/>
        <v>0</v>
      </c>
      <c r="AH2244" s="34" t="str">
        <f t="shared" si="1201"/>
        <v/>
      </c>
      <c r="AI2244" s="172" t="str">
        <f>IF(AJ2244&lt;&gt;"",MAX(AI$3:AI2243)+1,"")</f>
        <v/>
      </c>
      <c r="AJ2244" s="172" t="str">
        <f t="shared" si="1202"/>
        <v/>
      </c>
      <c r="AK2244" s="172" t="str">
        <f t="shared" si="1203"/>
        <v/>
      </c>
      <c r="AL2244" s="172" t="str">
        <f t="shared" si="1204"/>
        <v/>
      </c>
      <c r="AM2244" s="172" t="str">
        <f>IF(AN2244&lt;&gt;"",MAX(AM$3:AM2243)+1,"")</f>
        <v/>
      </c>
      <c r="AN2244" s="172" t="str">
        <f t="shared" si="1205"/>
        <v/>
      </c>
      <c r="AO2244" s="172" t="str">
        <f t="shared" si="1206"/>
        <v/>
      </c>
      <c r="AP2244" s="172" t="str">
        <f t="shared" si="1207"/>
        <v/>
      </c>
      <c r="AQ2244" s="172" t="str">
        <f t="shared" si="1208"/>
        <v/>
      </c>
      <c r="AR2244" s="172" t="str">
        <f>Table1[[#This Row],[Sex ]]&amp;Table1[[#This Row],[Month]]</f>
        <v/>
      </c>
    </row>
    <row r="2245" spans="2:44" x14ac:dyDescent="0.3">
      <c r="B2245" s="14"/>
      <c r="C2245" s="14"/>
      <c r="D2245" s="14"/>
      <c r="E2245" s="14"/>
      <c r="F2245" s="14"/>
      <c r="G2245" s="14"/>
      <c r="H2245" s="14"/>
      <c r="I2245" s="14"/>
      <c r="J2245" s="14"/>
      <c r="K2245" s="14"/>
      <c r="L2245" s="14"/>
      <c r="M2245" s="24" t="str">
        <f t="shared" si="1180"/>
        <v/>
      </c>
      <c r="N2245" s="24" t="str">
        <f t="shared" si="1181"/>
        <v/>
      </c>
      <c r="O2245" s="24" t="str">
        <f t="shared" si="1182"/>
        <v xml:space="preserve"> </v>
      </c>
      <c r="P2245" s="24">
        <f t="shared" si="1183"/>
        <v>0</v>
      </c>
      <c r="Q2245" s="25">
        <f t="shared" si="1184"/>
        <v>0</v>
      </c>
      <c r="R2245" s="26">
        <f t="shared" si="1185"/>
        <v>0</v>
      </c>
      <c r="S2245" s="24" t="str">
        <f t="shared" si="1186"/>
        <v/>
      </c>
      <c r="T2245" s="24" t="str">
        <f t="shared" si="1187"/>
        <v/>
      </c>
      <c r="U2245" s="24" t="str">
        <f t="shared" si="1188"/>
        <v/>
      </c>
      <c r="V2245" s="24" t="str">
        <f t="shared" si="1189"/>
        <v/>
      </c>
      <c r="W2245" s="24" t="str">
        <f t="shared" si="1190"/>
        <v/>
      </c>
      <c r="X2245" s="24" t="str">
        <f t="shared" si="1191"/>
        <v/>
      </c>
      <c r="Y2245" s="24" t="str">
        <f t="shared" si="1192"/>
        <v/>
      </c>
      <c r="Z2245" s="24" t="str">
        <f t="shared" si="1193"/>
        <v/>
      </c>
      <c r="AA2245" s="24" t="b">
        <f t="shared" si="1194"/>
        <v>0</v>
      </c>
      <c r="AB2245" s="34" t="str">
        <f t="shared" si="1195"/>
        <v/>
      </c>
      <c r="AC2245" s="34">
        <f t="shared" si="1196"/>
        <v>0</v>
      </c>
      <c r="AD2245" s="34">
        <f t="shared" si="1197"/>
        <v>0</v>
      </c>
      <c r="AE2245" s="34" t="str">
        <f t="shared" si="1198"/>
        <v xml:space="preserve"> 0</v>
      </c>
      <c r="AF2245" s="34">
        <f t="shared" si="1199"/>
        <v>0</v>
      </c>
      <c r="AG2245" s="34">
        <f t="shared" si="1200"/>
        <v>0</v>
      </c>
      <c r="AH2245" s="34" t="str">
        <f t="shared" si="1201"/>
        <v/>
      </c>
      <c r="AI2245" s="172" t="str">
        <f>IF(AJ2245&lt;&gt;"",MAX(AI$3:AI2244)+1,"")</f>
        <v/>
      </c>
      <c r="AJ2245" s="172" t="str">
        <f t="shared" si="1202"/>
        <v/>
      </c>
      <c r="AK2245" s="172" t="str">
        <f t="shared" si="1203"/>
        <v/>
      </c>
      <c r="AL2245" s="172" t="str">
        <f t="shared" si="1204"/>
        <v/>
      </c>
      <c r="AM2245" s="172" t="str">
        <f>IF(AN2245&lt;&gt;"",MAX(AM$3:AM2244)+1,"")</f>
        <v/>
      </c>
      <c r="AN2245" s="172" t="str">
        <f t="shared" si="1205"/>
        <v/>
      </c>
      <c r="AO2245" s="172" t="str">
        <f t="shared" si="1206"/>
        <v/>
      </c>
      <c r="AP2245" s="172" t="str">
        <f t="shared" si="1207"/>
        <v/>
      </c>
      <c r="AQ2245" s="172" t="str">
        <f t="shared" si="1208"/>
        <v/>
      </c>
      <c r="AR2245" s="172" t="str">
        <f>Table1[[#This Row],[Sex ]]&amp;Table1[[#This Row],[Month]]</f>
        <v/>
      </c>
    </row>
    <row r="2246" spans="2:44" x14ac:dyDescent="0.3">
      <c r="B2246" s="14"/>
      <c r="C2246" s="14"/>
      <c r="D2246" s="14"/>
      <c r="E2246" s="14"/>
      <c r="F2246" s="14"/>
      <c r="G2246" s="14"/>
      <c r="H2246" s="14"/>
      <c r="I2246" s="14"/>
      <c r="J2246" s="14"/>
      <c r="K2246" s="14"/>
      <c r="L2246" s="14"/>
      <c r="M2246" s="24" t="str">
        <f t="shared" si="1180"/>
        <v/>
      </c>
      <c r="N2246" s="24" t="str">
        <f t="shared" si="1181"/>
        <v/>
      </c>
      <c r="O2246" s="24" t="str">
        <f t="shared" si="1182"/>
        <v xml:space="preserve"> </v>
      </c>
      <c r="P2246" s="24">
        <f t="shared" si="1183"/>
        <v>0</v>
      </c>
      <c r="Q2246" s="25">
        <f t="shared" si="1184"/>
        <v>0</v>
      </c>
      <c r="R2246" s="26">
        <f t="shared" si="1185"/>
        <v>0</v>
      </c>
      <c r="S2246" s="24" t="str">
        <f t="shared" si="1186"/>
        <v/>
      </c>
      <c r="T2246" s="24" t="str">
        <f t="shared" si="1187"/>
        <v/>
      </c>
      <c r="U2246" s="24" t="str">
        <f t="shared" si="1188"/>
        <v/>
      </c>
      <c r="V2246" s="24" t="str">
        <f t="shared" si="1189"/>
        <v/>
      </c>
      <c r="W2246" s="24" t="str">
        <f t="shared" si="1190"/>
        <v/>
      </c>
      <c r="X2246" s="24" t="str">
        <f t="shared" si="1191"/>
        <v/>
      </c>
      <c r="Y2246" s="24" t="str">
        <f t="shared" si="1192"/>
        <v/>
      </c>
      <c r="Z2246" s="24" t="str">
        <f t="shared" si="1193"/>
        <v/>
      </c>
      <c r="AA2246" s="24" t="b">
        <f t="shared" si="1194"/>
        <v>0</v>
      </c>
      <c r="AB2246" s="34" t="str">
        <f t="shared" si="1195"/>
        <v/>
      </c>
      <c r="AC2246" s="34">
        <f t="shared" si="1196"/>
        <v>0</v>
      </c>
      <c r="AD2246" s="34">
        <f t="shared" si="1197"/>
        <v>0</v>
      </c>
      <c r="AE2246" s="34" t="str">
        <f t="shared" si="1198"/>
        <v xml:space="preserve"> 0</v>
      </c>
      <c r="AF2246" s="34">
        <f t="shared" si="1199"/>
        <v>0</v>
      </c>
      <c r="AG2246" s="34">
        <f t="shared" si="1200"/>
        <v>0</v>
      </c>
      <c r="AH2246" s="34" t="str">
        <f t="shared" si="1201"/>
        <v/>
      </c>
      <c r="AI2246" s="172" t="str">
        <f>IF(AJ2246&lt;&gt;"",MAX(AI$3:AI2245)+1,"")</f>
        <v/>
      </c>
      <c r="AJ2246" s="172" t="str">
        <f t="shared" si="1202"/>
        <v/>
      </c>
      <c r="AK2246" s="172" t="str">
        <f t="shared" si="1203"/>
        <v/>
      </c>
      <c r="AL2246" s="172" t="str">
        <f t="shared" si="1204"/>
        <v/>
      </c>
      <c r="AM2246" s="172" t="str">
        <f>IF(AN2246&lt;&gt;"",MAX(AM$3:AM2245)+1,"")</f>
        <v/>
      </c>
      <c r="AN2246" s="172" t="str">
        <f t="shared" si="1205"/>
        <v/>
      </c>
      <c r="AO2246" s="172" t="str">
        <f t="shared" si="1206"/>
        <v/>
      </c>
      <c r="AP2246" s="172" t="str">
        <f t="shared" si="1207"/>
        <v/>
      </c>
      <c r="AQ2246" s="172" t="str">
        <f t="shared" si="1208"/>
        <v/>
      </c>
      <c r="AR2246" s="172" t="str">
        <f>Table1[[#This Row],[Sex ]]&amp;Table1[[#This Row],[Month]]</f>
        <v/>
      </c>
    </row>
    <row r="2247" spans="2:44" x14ac:dyDescent="0.3">
      <c r="B2247" s="14"/>
      <c r="C2247" s="14"/>
      <c r="D2247" s="14"/>
      <c r="E2247" s="14"/>
      <c r="F2247" s="14"/>
      <c r="G2247" s="14"/>
      <c r="H2247" s="14"/>
      <c r="I2247" s="14"/>
      <c r="J2247" s="14"/>
      <c r="K2247" s="14"/>
      <c r="L2247" s="14"/>
      <c r="M2247" s="24" t="str">
        <f t="shared" si="1180"/>
        <v/>
      </c>
      <c r="N2247" s="24" t="str">
        <f t="shared" si="1181"/>
        <v/>
      </c>
      <c r="O2247" s="24" t="str">
        <f t="shared" si="1182"/>
        <v xml:space="preserve"> </v>
      </c>
      <c r="P2247" s="24">
        <f t="shared" si="1183"/>
        <v>0</v>
      </c>
      <c r="Q2247" s="25">
        <f t="shared" si="1184"/>
        <v>0</v>
      </c>
      <c r="R2247" s="26">
        <f t="shared" si="1185"/>
        <v>0</v>
      </c>
      <c r="S2247" s="24" t="str">
        <f t="shared" si="1186"/>
        <v/>
      </c>
      <c r="T2247" s="24" t="str">
        <f t="shared" si="1187"/>
        <v/>
      </c>
      <c r="U2247" s="24" t="str">
        <f t="shared" si="1188"/>
        <v/>
      </c>
      <c r="V2247" s="24" t="str">
        <f t="shared" si="1189"/>
        <v/>
      </c>
      <c r="W2247" s="24" t="str">
        <f t="shared" si="1190"/>
        <v/>
      </c>
      <c r="X2247" s="24" t="str">
        <f t="shared" si="1191"/>
        <v/>
      </c>
      <c r="Y2247" s="24" t="str">
        <f t="shared" si="1192"/>
        <v/>
      </c>
      <c r="Z2247" s="24" t="str">
        <f t="shared" si="1193"/>
        <v/>
      </c>
      <c r="AA2247" s="24" t="b">
        <f t="shared" si="1194"/>
        <v>0</v>
      </c>
      <c r="AB2247" s="34" t="str">
        <f t="shared" si="1195"/>
        <v/>
      </c>
      <c r="AC2247" s="34">
        <f t="shared" si="1196"/>
        <v>0</v>
      </c>
      <c r="AD2247" s="34">
        <f t="shared" si="1197"/>
        <v>0</v>
      </c>
      <c r="AE2247" s="34" t="str">
        <f t="shared" si="1198"/>
        <v xml:space="preserve"> 0</v>
      </c>
      <c r="AF2247" s="34">
        <f t="shared" si="1199"/>
        <v>0</v>
      </c>
      <c r="AG2247" s="34">
        <f t="shared" si="1200"/>
        <v>0</v>
      </c>
      <c r="AH2247" s="34" t="str">
        <f t="shared" si="1201"/>
        <v/>
      </c>
      <c r="AI2247" s="172" t="str">
        <f>IF(AJ2247&lt;&gt;"",MAX(AI$3:AI2246)+1,"")</f>
        <v/>
      </c>
      <c r="AJ2247" s="172" t="str">
        <f t="shared" si="1202"/>
        <v/>
      </c>
      <c r="AK2247" s="172" t="str">
        <f t="shared" si="1203"/>
        <v/>
      </c>
      <c r="AL2247" s="172" t="str">
        <f t="shared" si="1204"/>
        <v/>
      </c>
      <c r="AM2247" s="172" t="str">
        <f>IF(AN2247&lt;&gt;"",MAX(AM$3:AM2246)+1,"")</f>
        <v/>
      </c>
      <c r="AN2247" s="172" t="str">
        <f t="shared" si="1205"/>
        <v/>
      </c>
      <c r="AO2247" s="172" t="str">
        <f t="shared" si="1206"/>
        <v/>
      </c>
      <c r="AP2247" s="172" t="str">
        <f t="shared" si="1207"/>
        <v/>
      </c>
      <c r="AQ2247" s="172" t="str">
        <f t="shared" si="1208"/>
        <v/>
      </c>
      <c r="AR2247" s="172" t="str">
        <f>Table1[[#This Row],[Sex ]]&amp;Table1[[#This Row],[Month]]</f>
        <v/>
      </c>
    </row>
    <row r="2248" spans="2:44" x14ac:dyDescent="0.3">
      <c r="B2248" s="14"/>
      <c r="C2248" s="14"/>
      <c r="D2248" s="14"/>
      <c r="E2248" s="14"/>
      <c r="F2248" s="14"/>
      <c r="G2248" s="14"/>
      <c r="H2248" s="14"/>
      <c r="I2248" s="14"/>
      <c r="J2248" s="14"/>
      <c r="K2248" s="14"/>
      <c r="L2248" s="14"/>
      <c r="M2248" s="24" t="str">
        <f t="shared" si="1180"/>
        <v/>
      </c>
      <c r="N2248" s="24" t="str">
        <f t="shared" si="1181"/>
        <v/>
      </c>
      <c r="O2248" s="24" t="str">
        <f t="shared" si="1182"/>
        <v xml:space="preserve"> </v>
      </c>
      <c r="P2248" s="24">
        <f t="shared" si="1183"/>
        <v>0</v>
      </c>
      <c r="Q2248" s="25">
        <f t="shared" si="1184"/>
        <v>0</v>
      </c>
      <c r="R2248" s="26">
        <f t="shared" si="1185"/>
        <v>0</v>
      </c>
      <c r="S2248" s="24" t="str">
        <f t="shared" si="1186"/>
        <v/>
      </c>
      <c r="T2248" s="24" t="str">
        <f t="shared" si="1187"/>
        <v/>
      </c>
      <c r="U2248" s="24" t="str">
        <f t="shared" si="1188"/>
        <v/>
      </c>
      <c r="V2248" s="24" t="str">
        <f t="shared" si="1189"/>
        <v/>
      </c>
      <c r="W2248" s="24" t="str">
        <f t="shared" si="1190"/>
        <v/>
      </c>
      <c r="X2248" s="24" t="str">
        <f t="shared" si="1191"/>
        <v/>
      </c>
      <c r="Y2248" s="24" t="str">
        <f t="shared" si="1192"/>
        <v/>
      </c>
      <c r="Z2248" s="24" t="str">
        <f t="shared" si="1193"/>
        <v/>
      </c>
      <c r="AA2248" s="24" t="b">
        <f t="shared" si="1194"/>
        <v>0</v>
      </c>
      <c r="AB2248" s="34" t="str">
        <f t="shared" si="1195"/>
        <v/>
      </c>
      <c r="AC2248" s="34">
        <f t="shared" si="1196"/>
        <v>0</v>
      </c>
      <c r="AD2248" s="34">
        <f t="shared" si="1197"/>
        <v>0</v>
      </c>
      <c r="AE2248" s="34" t="str">
        <f t="shared" si="1198"/>
        <v xml:space="preserve"> 0</v>
      </c>
      <c r="AF2248" s="34">
        <f t="shared" si="1199"/>
        <v>0</v>
      </c>
      <c r="AG2248" s="34">
        <f t="shared" si="1200"/>
        <v>0</v>
      </c>
      <c r="AH2248" s="34" t="str">
        <f t="shared" si="1201"/>
        <v/>
      </c>
      <c r="AI2248" s="172" t="str">
        <f>IF(AJ2248&lt;&gt;"",MAX(AI$3:AI2247)+1,"")</f>
        <v/>
      </c>
      <c r="AJ2248" s="172" t="str">
        <f t="shared" si="1202"/>
        <v/>
      </c>
      <c r="AK2248" s="172" t="str">
        <f t="shared" si="1203"/>
        <v/>
      </c>
      <c r="AL2248" s="172" t="str">
        <f t="shared" si="1204"/>
        <v/>
      </c>
      <c r="AM2248" s="172" t="str">
        <f>IF(AN2248&lt;&gt;"",MAX(AM$3:AM2247)+1,"")</f>
        <v/>
      </c>
      <c r="AN2248" s="172" t="str">
        <f t="shared" si="1205"/>
        <v/>
      </c>
      <c r="AO2248" s="172" t="str">
        <f t="shared" si="1206"/>
        <v/>
      </c>
      <c r="AP2248" s="172" t="str">
        <f t="shared" si="1207"/>
        <v/>
      </c>
      <c r="AQ2248" s="172" t="str">
        <f t="shared" si="1208"/>
        <v/>
      </c>
      <c r="AR2248" s="172" t="str">
        <f>Table1[[#This Row],[Sex ]]&amp;Table1[[#This Row],[Month]]</f>
        <v/>
      </c>
    </row>
    <row r="2249" spans="2:44" x14ac:dyDescent="0.3">
      <c r="B2249" s="14"/>
      <c r="C2249" s="14"/>
      <c r="D2249" s="14"/>
      <c r="E2249" s="14"/>
      <c r="F2249" s="14"/>
      <c r="G2249" s="14"/>
      <c r="H2249" s="14"/>
      <c r="I2249" s="14"/>
      <c r="J2249" s="14"/>
      <c r="K2249" s="14"/>
      <c r="L2249" s="14"/>
      <c r="M2249" s="24" t="str">
        <f t="shared" si="1180"/>
        <v/>
      </c>
      <c r="N2249" s="24" t="str">
        <f t="shared" si="1181"/>
        <v/>
      </c>
      <c r="O2249" s="24" t="str">
        <f t="shared" si="1182"/>
        <v xml:space="preserve"> </v>
      </c>
      <c r="P2249" s="24">
        <f t="shared" si="1183"/>
        <v>0</v>
      </c>
      <c r="Q2249" s="25">
        <f t="shared" si="1184"/>
        <v>0</v>
      </c>
      <c r="R2249" s="26">
        <f t="shared" si="1185"/>
        <v>0</v>
      </c>
      <c r="S2249" s="24" t="str">
        <f t="shared" si="1186"/>
        <v/>
      </c>
      <c r="T2249" s="24" t="str">
        <f t="shared" si="1187"/>
        <v/>
      </c>
      <c r="U2249" s="24" t="str">
        <f t="shared" si="1188"/>
        <v/>
      </c>
      <c r="V2249" s="24" t="str">
        <f t="shared" si="1189"/>
        <v/>
      </c>
      <c r="W2249" s="24" t="str">
        <f t="shared" si="1190"/>
        <v/>
      </c>
      <c r="X2249" s="24" t="str">
        <f t="shared" si="1191"/>
        <v/>
      </c>
      <c r="Y2249" s="24" t="str">
        <f t="shared" si="1192"/>
        <v/>
      </c>
      <c r="Z2249" s="24" t="str">
        <f t="shared" si="1193"/>
        <v/>
      </c>
      <c r="AA2249" s="24" t="b">
        <f t="shared" si="1194"/>
        <v>0</v>
      </c>
      <c r="AB2249" s="34" t="str">
        <f t="shared" si="1195"/>
        <v/>
      </c>
      <c r="AC2249" s="34">
        <f t="shared" si="1196"/>
        <v>0</v>
      </c>
      <c r="AD2249" s="34">
        <f t="shared" si="1197"/>
        <v>0</v>
      </c>
      <c r="AE2249" s="34" t="str">
        <f t="shared" si="1198"/>
        <v xml:space="preserve"> 0</v>
      </c>
      <c r="AF2249" s="34">
        <f t="shared" si="1199"/>
        <v>0</v>
      </c>
      <c r="AG2249" s="34">
        <f t="shared" si="1200"/>
        <v>0</v>
      </c>
      <c r="AH2249" s="34" t="str">
        <f t="shared" si="1201"/>
        <v/>
      </c>
      <c r="AI2249" s="172" t="str">
        <f>IF(AJ2249&lt;&gt;"",MAX(AI$3:AI2248)+1,"")</f>
        <v/>
      </c>
      <c r="AJ2249" s="172" t="str">
        <f t="shared" si="1202"/>
        <v/>
      </c>
      <c r="AK2249" s="172" t="str">
        <f t="shared" si="1203"/>
        <v/>
      </c>
      <c r="AL2249" s="172" t="str">
        <f t="shared" si="1204"/>
        <v/>
      </c>
      <c r="AM2249" s="172" t="str">
        <f>IF(AN2249&lt;&gt;"",MAX(AM$3:AM2248)+1,"")</f>
        <v/>
      </c>
      <c r="AN2249" s="172" t="str">
        <f t="shared" si="1205"/>
        <v/>
      </c>
      <c r="AO2249" s="172" t="str">
        <f t="shared" si="1206"/>
        <v/>
      </c>
      <c r="AP2249" s="172" t="str">
        <f t="shared" si="1207"/>
        <v/>
      </c>
      <c r="AQ2249" s="172" t="str">
        <f t="shared" si="1208"/>
        <v/>
      </c>
      <c r="AR2249" s="172" t="str">
        <f>Table1[[#This Row],[Sex ]]&amp;Table1[[#This Row],[Month]]</f>
        <v/>
      </c>
    </row>
    <row r="2250" spans="2:44" x14ac:dyDescent="0.3">
      <c r="B2250" s="14"/>
      <c r="C2250" s="14"/>
      <c r="D2250" s="14"/>
      <c r="E2250" s="14"/>
      <c r="F2250" s="14"/>
      <c r="G2250" s="14"/>
      <c r="H2250" s="14"/>
      <c r="I2250" s="14"/>
      <c r="J2250" s="14"/>
      <c r="K2250" s="14"/>
      <c r="L2250" s="14"/>
      <c r="M2250" s="24" t="str">
        <f t="shared" si="1180"/>
        <v/>
      </c>
      <c r="N2250" s="24" t="str">
        <f t="shared" si="1181"/>
        <v/>
      </c>
      <c r="O2250" s="24" t="str">
        <f t="shared" si="1182"/>
        <v xml:space="preserve"> </v>
      </c>
      <c r="P2250" s="24">
        <f t="shared" si="1183"/>
        <v>0</v>
      </c>
      <c r="Q2250" s="25">
        <f t="shared" si="1184"/>
        <v>0</v>
      </c>
      <c r="R2250" s="26">
        <f t="shared" si="1185"/>
        <v>0</v>
      </c>
      <c r="S2250" s="24" t="str">
        <f t="shared" si="1186"/>
        <v/>
      </c>
      <c r="T2250" s="24" t="str">
        <f t="shared" si="1187"/>
        <v/>
      </c>
      <c r="U2250" s="24" t="str">
        <f t="shared" si="1188"/>
        <v/>
      </c>
      <c r="V2250" s="24" t="str">
        <f t="shared" si="1189"/>
        <v/>
      </c>
      <c r="W2250" s="24" t="str">
        <f t="shared" si="1190"/>
        <v/>
      </c>
      <c r="X2250" s="24" t="str">
        <f t="shared" si="1191"/>
        <v/>
      </c>
      <c r="Y2250" s="24" t="str">
        <f t="shared" si="1192"/>
        <v/>
      </c>
      <c r="Z2250" s="24" t="str">
        <f t="shared" si="1193"/>
        <v/>
      </c>
      <c r="AA2250" s="24" t="b">
        <f t="shared" si="1194"/>
        <v>0</v>
      </c>
      <c r="AB2250" s="34" t="str">
        <f t="shared" si="1195"/>
        <v/>
      </c>
      <c r="AC2250" s="34">
        <f t="shared" si="1196"/>
        <v>0</v>
      </c>
      <c r="AD2250" s="34">
        <f t="shared" si="1197"/>
        <v>0</v>
      </c>
      <c r="AE2250" s="34" t="str">
        <f t="shared" si="1198"/>
        <v xml:space="preserve"> 0</v>
      </c>
      <c r="AF2250" s="34">
        <f t="shared" si="1199"/>
        <v>0</v>
      </c>
      <c r="AG2250" s="34">
        <f t="shared" si="1200"/>
        <v>0</v>
      </c>
      <c r="AH2250" s="34" t="str">
        <f t="shared" si="1201"/>
        <v/>
      </c>
      <c r="AI2250" s="172" t="str">
        <f>IF(AJ2250&lt;&gt;"",MAX(AI$3:AI2249)+1,"")</f>
        <v/>
      </c>
      <c r="AJ2250" s="172" t="str">
        <f t="shared" si="1202"/>
        <v/>
      </c>
      <c r="AK2250" s="172" t="str">
        <f t="shared" si="1203"/>
        <v/>
      </c>
      <c r="AL2250" s="172" t="str">
        <f t="shared" si="1204"/>
        <v/>
      </c>
      <c r="AM2250" s="172" t="str">
        <f>IF(AN2250&lt;&gt;"",MAX(AM$3:AM2249)+1,"")</f>
        <v/>
      </c>
      <c r="AN2250" s="172" t="str">
        <f t="shared" si="1205"/>
        <v/>
      </c>
      <c r="AO2250" s="172" t="str">
        <f t="shared" si="1206"/>
        <v/>
      </c>
      <c r="AP2250" s="172" t="str">
        <f t="shared" si="1207"/>
        <v/>
      </c>
      <c r="AQ2250" s="172" t="str">
        <f t="shared" si="1208"/>
        <v/>
      </c>
      <c r="AR2250" s="172" t="str">
        <f>Table1[[#This Row],[Sex ]]&amp;Table1[[#This Row],[Month]]</f>
        <v/>
      </c>
    </row>
    <row r="2251" spans="2:44" x14ac:dyDescent="0.3">
      <c r="B2251" s="14"/>
      <c r="C2251" s="14"/>
      <c r="D2251" s="14"/>
      <c r="E2251" s="14"/>
      <c r="F2251" s="14"/>
      <c r="G2251" s="14"/>
      <c r="H2251" s="14"/>
      <c r="I2251" s="14"/>
      <c r="J2251" s="14"/>
      <c r="K2251" s="14"/>
      <c r="L2251" s="14"/>
      <c r="M2251" s="24" t="str">
        <f t="shared" si="1180"/>
        <v/>
      </c>
      <c r="N2251" s="24" t="str">
        <f t="shared" si="1181"/>
        <v/>
      </c>
      <c r="O2251" s="24" t="str">
        <f t="shared" si="1182"/>
        <v xml:space="preserve"> </v>
      </c>
      <c r="P2251" s="24">
        <f t="shared" si="1183"/>
        <v>0</v>
      </c>
      <c r="Q2251" s="25">
        <f t="shared" si="1184"/>
        <v>0</v>
      </c>
      <c r="R2251" s="26">
        <f t="shared" si="1185"/>
        <v>0</v>
      </c>
      <c r="S2251" s="24" t="str">
        <f t="shared" si="1186"/>
        <v/>
      </c>
      <c r="T2251" s="24" t="str">
        <f t="shared" si="1187"/>
        <v/>
      </c>
      <c r="U2251" s="24" t="str">
        <f t="shared" si="1188"/>
        <v/>
      </c>
      <c r="V2251" s="24" t="str">
        <f t="shared" si="1189"/>
        <v/>
      </c>
      <c r="W2251" s="24" t="str">
        <f t="shared" si="1190"/>
        <v/>
      </c>
      <c r="X2251" s="24" t="str">
        <f t="shared" si="1191"/>
        <v/>
      </c>
      <c r="Y2251" s="24" t="str">
        <f t="shared" si="1192"/>
        <v/>
      </c>
      <c r="Z2251" s="24" t="str">
        <f t="shared" si="1193"/>
        <v/>
      </c>
      <c r="AA2251" s="24" t="b">
        <f t="shared" si="1194"/>
        <v>0</v>
      </c>
      <c r="AB2251" s="34" t="str">
        <f t="shared" si="1195"/>
        <v/>
      </c>
      <c r="AC2251" s="34">
        <f t="shared" si="1196"/>
        <v>0</v>
      </c>
      <c r="AD2251" s="34">
        <f t="shared" si="1197"/>
        <v>0</v>
      </c>
      <c r="AE2251" s="34" t="str">
        <f t="shared" si="1198"/>
        <v xml:space="preserve"> 0</v>
      </c>
      <c r="AF2251" s="34">
        <f t="shared" si="1199"/>
        <v>0</v>
      </c>
      <c r="AG2251" s="34">
        <f t="shared" si="1200"/>
        <v>0</v>
      </c>
      <c r="AH2251" s="34" t="str">
        <f t="shared" si="1201"/>
        <v/>
      </c>
      <c r="AI2251" s="172" t="str">
        <f>IF(AJ2251&lt;&gt;"",MAX(AI$3:AI2250)+1,"")</f>
        <v/>
      </c>
      <c r="AJ2251" s="172" t="str">
        <f t="shared" si="1202"/>
        <v/>
      </c>
      <c r="AK2251" s="172" t="str">
        <f t="shared" si="1203"/>
        <v/>
      </c>
      <c r="AL2251" s="172" t="str">
        <f t="shared" si="1204"/>
        <v/>
      </c>
      <c r="AM2251" s="172" t="str">
        <f>IF(AN2251&lt;&gt;"",MAX(AM$3:AM2250)+1,"")</f>
        <v/>
      </c>
      <c r="AN2251" s="172" t="str">
        <f t="shared" si="1205"/>
        <v/>
      </c>
      <c r="AO2251" s="172" t="str">
        <f t="shared" si="1206"/>
        <v/>
      </c>
      <c r="AP2251" s="172" t="str">
        <f t="shared" si="1207"/>
        <v/>
      </c>
      <c r="AQ2251" s="172" t="str">
        <f t="shared" si="1208"/>
        <v/>
      </c>
      <c r="AR2251" s="172" t="str">
        <f>Table1[[#This Row],[Sex ]]&amp;Table1[[#This Row],[Month]]</f>
        <v/>
      </c>
    </row>
    <row r="2252" spans="2:44" x14ac:dyDescent="0.3">
      <c r="B2252" s="14"/>
      <c r="C2252" s="14"/>
      <c r="D2252" s="14"/>
      <c r="E2252" s="14"/>
      <c r="F2252" s="14"/>
      <c r="G2252" s="14"/>
      <c r="H2252" s="14"/>
      <c r="I2252" s="14"/>
      <c r="J2252" s="14"/>
      <c r="K2252" s="14"/>
      <c r="L2252" s="14"/>
      <c r="M2252" s="24" t="str">
        <f t="shared" si="1180"/>
        <v/>
      </c>
      <c r="N2252" s="24" t="str">
        <f t="shared" si="1181"/>
        <v/>
      </c>
      <c r="O2252" s="24" t="str">
        <f t="shared" si="1182"/>
        <v xml:space="preserve"> </v>
      </c>
      <c r="P2252" s="24">
        <f t="shared" si="1183"/>
        <v>0</v>
      </c>
      <c r="Q2252" s="25">
        <f t="shared" si="1184"/>
        <v>0</v>
      </c>
      <c r="R2252" s="26">
        <f t="shared" si="1185"/>
        <v>0</v>
      </c>
      <c r="S2252" s="24" t="str">
        <f t="shared" si="1186"/>
        <v/>
      </c>
      <c r="T2252" s="24" t="str">
        <f t="shared" si="1187"/>
        <v/>
      </c>
      <c r="U2252" s="24" t="str">
        <f t="shared" si="1188"/>
        <v/>
      </c>
      <c r="V2252" s="24" t="str">
        <f t="shared" si="1189"/>
        <v/>
      </c>
      <c r="W2252" s="24" t="str">
        <f t="shared" si="1190"/>
        <v/>
      </c>
      <c r="X2252" s="24" t="str">
        <f t="shared" si="1191"/>
        <v/>
      </c>
      <c r="Y2252" s="24" t="str">
        <f t="shared" si="1192"/>
        <v/>
      </c>
      <c r="Z2252" s="24" t="str">
        <f t="shared" si="1193"/>
        <v/>
      </c>
      <c r="AA2252" s="24" t="b">
        <f t="shared" si="1194"/>
        <v>0</v>
      </c>
      <c r="AB2252" s="34" t="str">
        <f t="shared" si="1195"/>
        <v/>
      </c>
      <c r="AC2252" s="34">
        <f t="shared" si="1196"/>
        <v>0</v>
      </c>
      <c r="AD2252" s="34">
        <f t="shared" si="1197"/>
        <v>0</v>
      </c>
      <c r="AE2252" s="34" t="str">
        <f t="shared" si="1198"/>
        <v xml:space="preserve"> 0</v>
      </c>
      <c r="AF2252" s="34">
        <f t="shared" si="1199"/>
        <v>0</v>
      </c>
      <c r="AG2252" s="34">
        <f t="shared" si="1200"/>
        <v>0</v>
      </c>
      <c r="AH2252" s="34" t="str">
        <f t="shared" si="1201"/>
        <v/>
      </c>
      <c r="AI2252" s="172" t="str">
        <f>IF(AJ2252&lt;&gt;"",MAX(AI$3:AI2251)+1,"")</f>
        <v/>
      </c>
      <c r="AJ2252" s="172" t="str">
        <f t="shared" si="1202"/>
        <v/>
      </c>
      <c r="AK2252" s="172" t="str">
        <f t="shared" si="1203"/>
        <v/>
      </c>
      <c r="AL2252" s="172" t="str">
        <f t="shared" si="1204"/>
        <v/>
      </c>
      <c r="AM2252" s="172" t="str">
        <f>IF(AN2252&lt;&gt;"",MAX(AM$3:AM2251)+1,"")</f>
        <v/>
      </c>
      <c r="AN2252" s="172" t="str">
        <f t="shared" si="1205"/>
        <v/>
      </c>
      <c r="AO2252" s="172" t="str">
        <f t="shared" si="1206"/>
        <v/>
      </c>
      <c r="AP2252" s="172" t="str">
        <f t="shared" si="1207"/>
        <v/>
      </c>
      <c r="AQ2252" s="172" t="str">
        <f t="shared" si="1208"/>
        <v/>
      </c>
      <c r="AR2252" s="172" t="str">
        <f>Table1[[#This Row],[Sex ]]&amp;Table1[[#This Row],[Month]]</f>
        <v/>
      </c>
    </row>
    <row r="2253" spans="2:44" x14ac:dyDescent="0.3">
      <c r="B2253" s="14"/>
      <c r="C2253" s="14"/>
      <c r="D2253" s="14"/>
      <c r="E2253" s="14"/>
      <c r="F2253" s="14"/>
      <c r="G2253" s="14"/>
      <c r="H2253" s="14"/>
      <c r="I2253" s="14"/>
      <c r="J2253" s="14"/>
      <c r="K2253" s="14"/>
      <c r="L2253" s="14"/>
      <c r="M2253" s="24" t="str">
        <f t="shared" si="1180"/>
        <v/>
      </c>
      <c r="N2253" s="24" t="str">
        <f t="shared" si="1181"/>
        <v/>
      </c>
      <c r="O2253" s="24" t="str">
        <f t="shared" si="1182"/>
        <v xml:space="preserve"> </v>
      </c>
      <c r="P2253" s="24">
        <f t="shared" si="1183"/>
        <v>0</v>
      </c>
      <c r="Q2253" s="25">
        <f t="shared" si="1184"/>
        <v>0</v>
      </c>
      <c r="R2253" s="26">
        <f t="shared" si="1185"/>
        <v>0</v>
      </c>
      <c r="S2253" s="24" t="str">
        <f t="shared" si="1186"/>
        <v/>
      </c>
      <c r="T2253" s="24" t="str">
        <f t="shared" si="1187"/>
        <v/>
      </c>
      <c r="U2253" s="24" t="str">
        <f t="shared" si="1188"/>
        <v/>
      </c>
      <c r="V2253" s="24" t="str">
        <f t="shared" si="1189"/>
        <v/>
      </c>
      <c r="W2253" s="24" t="str">
        <f t="shared" si="1190"/>
        <v/>
      </c>
      <c r="X2253" s="24" t="str">
        <f t="shared" si="1191"/>
        <v/>
      </c>
      <c r="Y2253" s="24" t="str">
        <f t="shared" si="1192"/>
        <v/>
      </c>
      <c r="Z2253" s="24" t="str">
        <f t="shared" si="1193"/>
        <v/>
      </c>
      <c r="AA2253" s="24" t="b">
        <f t="shared" si="1194"/>
        <v>0</v>
      </c>
      <c r="AB2253" s="34" t="str">
        <f t="shared" si="1195"/>
        <v/>
      </c>
      <c r="AC2253" s="34">
        <f t="shared" si="1196"/>
        <v>0</v>
      </c>
      <c r="AD2253" s="34">
        <f t="shared" si="1197"/>
        <v>0</v>
      </c>
      <c r="AE2253" s="34" t="str">
        <f t="shared" si="1198"/>
        <v xml:space="preserve"> 0</v>
      </c>
      <c r="AF2253" s="34">
        <f t="shared" si="1199"/>
        <v>0</v>
      </c>
      <c r="AG2253" s="34">
        <f t="shared" si="1200"/>
        <v>0</v>
      </c>
      <c r="AH2253" s="34" t="str">
        <f t="shared" si="1201"/>
        <v/>
      </c>
      <c r="AI2253" s="172" t="str">
        <f>IF(AJ2253&lt;&gt;"",MAX(AI$3:AI2252)+1,"")</f>
        <v/>
      </c>
      <c r="AJ2253" s="172" t="str">
        <f t="shared" si="1202"/>
        <v/>
      </c>
      <c r="AK2253" s="172" t="str">
        <f t="shared" si="1203"/>
        <v/>
      </c>
      <c r="AL2253" s="172" t="str">
        <f t="shared" si="1204"/>
        <v/>
      </c>
      <c r="AM2253" s="172" t="str">
        <f>IF(AN2253&lt;&gt;"",MAX(AM$3:AM2252)+1,"")</f>
        <v/>
      </c>
      <c r="AN2253" s="172" t="str">
        <f t="shared" si="1205"/>
        <v/>
      </c>
      <c r="AO2253" s="172" t="str">
        <f t="shared" si="1206"/>
        <v/>
      </c>
      <c r="AP2253" s="172" t="str">
        <f t="shared" si="1207"/>
        <v/>
      </c>
      <c r="AQ2253" s="172" t="str">
        <f t="shared" si="1208"/>
        <v/>
      </c>
      <c r="AR2253" s="172" t="str">
        <f>Table1[[#This Row],[Sex ]]&amp;Table1[[#This Row],[Month]]</f>
        <v/>
      </c>
    </row>
    <row r="2254" spans="2:44" x14ac:dyDescent="0.3">
      <c r="B2254" s="14"/>
      <c r="C2254" s="14"/>
      <c r="D2254" s="14"/>
      <c r="E2254" s="14"/>
      <c r="F2254" s="14"/>
      <c r="G2254" s="14"/>
      <c r="H2254" s="14"/>
      <c r="I2254" s="14"/>
      <c r="J2254" s="14"/>
      <c r="K2254" s="14"/>
      <c r="L2254" s="14"/>
      <c r="M2254" s="24" t="str">
        <f t="shared" si="1180"/>
        <v/>
      </c>
      <c r="N2254" s="24" t="str">
        <f t="shared" si="1181"/>
        <v/>
      </c>
      <c r="O2254" s="24" t="str">
        <f t="shared" si="1182"/>
        <v xml:space="preserve"> </v>
      </c>
      <c r="P2254" s="24">
        <f t="shared" si="1183"/>
        <v>0</v>
      </c>
      <c r="Q2254" s="25">
        <f t="shared" si="1184"/>
        <v>0</v>
      </c>
      <c r="R2254" s="26">
        <f t="shared" si="1185"/>
        <v>0</v>
      </c>
      <c r="S2254" s="24" t="str">
        <f t="shared" si="1186"/>
        <v/>
      </c>
      <c r="T2254" s="24" t="str">
        <f t="shared" si="1187"/>
        <v/>
      </c>
      <c r="U2254" s="24" t="str">
        <f t="shared" si="1188"/>
        <v/>
      </c>
      <c r="V2254" s="24" t="str">
        <f t="shared" si="1189"/>
        <v/>
      </c>
      <c r="W2254" s="24" t="str">
        <f t="shared" si="1190"/>
        <v/>
      </c>
      <c r="X2254" s="24" t="str">
        <f t="shared" si="1191"/>
        <v/>
      </c>
      <c r="Y2254" s="24" t="str">
        <f t="shared" si="1192"/>
        <v/>
      </c>
      <c r="Z2254" s="24" t="str">
        <f t="shared" si="1193"/>
        <v/>
      </c>
      <c r="AA2254" s="24" t="b">
        <f t="shared" si="1194"/>
        <v>0</v>
      </c>
      <c r="AB2254" s="34" t="str">
        <f t="shared" si="1195"/>
        <v/>
      </c>
      <c r="AC2254" s="34">
        <f t="shared" si="1196"/>
        <v>0</v>
      </c>
      <c r="AD2254" s="34">
        <f t="shared" si="1197"/>
        <v>0</v>
      </c>
      <c r="AE2254" s="34" t="str">
        <f t="shared" si="1198"/>
        <v xml:space="preserve"> 0</v>
      </c>
      <c r="AF2254" s="34">
        <f t="shared" si="1199"/>
        <v>0</v>
      </c>
      <c r="AG2254" s="34">
        <f t="shared" si="1200"/>
        <v>0</v>
      </c>
      <c r="AH2254" s="34" t="str">
        <f t="shared" si="1201"/>
        <v/>
      </c>
      <c r="AI2254" s="172" t="str">
        <f>IF(AJ2254&lt;&gt;"",MAX(AI$3:AI2253)+1,"")</f>
        <v/>
      </c>
      <c r="AJ2254" s="172" t="str">
        <f t="shared" si="1202"/>
        <v/>
      </c>
      <c r="AK2254" s="172" t="str">
        <f t="shared" si="1203"/>
        <v/>
      </c>
      <c r="AL2254" s="172" t="str">
        <f t="shared" si="1204"/>
        <v/>
      </c>
      <c r="AM2254" s="172" t="str">
        <f>IF(AN2254&lt;&gt;"",MAX(AM$3:AM2253)+1,"")</f>
        <v/>
      </c>
      <c r="AN2254" s="172" t="str">
        <f t="shared" si="1205"/>
        <v/>
      </c>
      <c r="AO2254" s="172" t="str">
        <f t="shared" si="1206"/>
        <v/>
      </c>
      <c r="AP2254" s="172" t="str">
        <f t="shared" si="1207"/>
        <v/>
      </c>
      <c r="AQ2254" s="172" t="str">
        <f t="shared" si="1208"/>
        <v/>
      </c>
      <c r="AR2254" s="172" t="str">
        <f>Table1[[#This Row],[Sex ]]&amp;Table1[[#This Row],[Month]]</f>
        <v/>
      </c>
    </row>
    <row r="2255" spans="2:44" x14ac:dyDescent="0.3">
      <c r="B2255" s="14"/>
      <c r="C2255" s="14"/>
      <c r="D2255" s="14"/>
      <c r="E2255" s="14"/>
      <c r="F2255" s="14"/>
      <c r="G2255" s="14"/>
      <c r="H2255" s="14"/>
      <c r="I2255" s="14"/>
      <c r="J2255" s="14"/>
      <c r="K2255" s="14"/>
      <c r="L2255" s="14"/>
      <c r="M2255" s="24" t="str">
        <f t="shared" si="1180"/>
        <v/>
      </c>
      <c r="N2255" s="24" t="str">
        <f t="shared" si="1181"/>
        <v/>
      </c>
      <c r="O2255" s="24" t="str">
        <f t="shared" si="1182"/>
        <v xml:space="preserve"> </v>
      </c>
      <c r="P2255" s="24">
        <f t="shared" si="1183"/>
        <v>0</v>
      </c>
      <c r="Q2255" s="25">
        <f t="shared" si="1184"/>
        <v>0</v>
      </c>
      <c r="R2255" s="26">
        <f t="shared" si="1185"/>
        <v>0</v>
      </c>
      <c r="S2255" s="24" t="str">
        <f t="shared" si="1186"/>
        <v/>
      </c>
      <c r="T2255" s="24" t="str">
        <f t="shared" si="1187"/>
        <v/>
      </c>
      <c r="U2255" s="24" t="str">
        <f t="shared" si="1188"/>
        <v/>
      </c>
      <c r="V2255" s="24" t="str">
        <f t="shared" si="1189"/>
        <v/>
      </c>
      <c r="W2255" s="24" t="str">
        <f t="shared" si="1190"/>
        <v/>
      </c>
      <c r="X2255" s="24" t="str">
        <f t="shared" si="1191"/>
        <v/>
      </c>
      <c r="Y2255" s="24" t="str">
        <f t="shared" si="1192"/>
        <v/>
      </c>
      <c r="Z2255" s="24" t="str">
        <f t="shared" si="1193"/>
        <v/>
      </c>
      <c r="AA2255" s="24" t="b">
        <f t="shared" si="1194"/>
        <v>0</v>
      </c>
      <c r="AB2255" s="34" t="str">
        <f t="shared" si="1195"/>
        <v/>
      </c>
      <c r="AC2255" s="34">
        <f t="shared" si="1196"/>
        <v>0</v>
      </c>
      <c r="AD2255" s="34">
        <f t="shared" si="1197"/>
        <v>0</v>
      </c>
      <c r="AE2255" s="34" t="str">
        <f t="shared" si="1198"/>
        <v xml:space="preserve"> 0</v>
      </c>
      <c r="AF2255" s="34">
        <f t="shared" si="1199"/>
        <v>0</v>
      </c>
      <c r="AG2255" s="34">
        <f t="shared" si="1200"/>
        <v>0</v>
      </c>
      <c r="AH2255" s="34" t="str">
        <f t="shared" si="1201"/>
        <v/>
      </c>
      <c r="AI2255" s="172" t="str">
        <f>IF(AJ2255&lt;&gt;"",MAX(AI$3:AI2254)+1,"")</f>
        <v/>
      </c>
      <c r="AJ2255" s="172" t="str">
        <f t="shared" si="1202"/>
        <v/>
      </c>
      <c r="AK2255" s="172" t="str">
        <f t="shared" si="1203"/>
        <v/>
      </c>
      <c r="AL2255" s="172" t="str">
        <f t="shared" si="1204"/>
        <v/>
      </c>
      <c r="AM2255" s="172" t="str">
        <f>IF(AN2255&lt;&gt;"",MAX(AM$3:AM2254)+1,"")</f>
        <v/>
      </c>
      <c r="AN2255" s="172" t="str">
        <f t="shared" si="1205"/>
        <v/>
      </c>
      <c r="AO2255" s="172" t="str">
        <f t="shared" si="1206"/>
        <v/>
      </c>
      <c r="AP2255" s="172" t="str">
        <f t="shared" si="1207"/>
        <v/>
      </c>
      <c r="AQ2255" s="172" t="str">
        <f t="shared" si="1208"/>
        <v/>
      </c>
      <c r="AR2255" s="172" t="str">
        <f>Table1[[#This Row],[Sex ]]&amp;Table1[[#This Row],[Month]]</f>
        <v/>
      </c>
    </row>
    <row r="2256" spans="2:44" x14ac:dyDescent="0.3">
      <c r="B2256" s="14"/>
      <c r="C2256" s="14"/>
      <c r="D2256" s="14"/>
      <c r="E2256" s="14"/>
      <c r="F2256" s="14"/>
      <c r="G2256" s="14"/>
      <c r="H2256" s="14"/>
      <c r="I2256" s="14"/>
      <c r="J2256" s="14"/>
      <c r="K2256" s="14"/>
      <c r="L2256" s="14"/>
      <c r="M2256" s="24" t="str">
        <f t="shared" si="1180"/>
        <v/>
      </c>
      <c r="N2256" s="24" t="str">
        <f t="shared" si="1181"/>
        <v/>
      </c>
      <c r="O2256" s="24" t="str">
        <f t="shared" si="1182"/>
        <v xml:space="preserve"> </v>
      </c>
      <c r="P2256" s="24">
        <f t="shared" si="1183"/>
        <v>0</v>
      </c>
      <c r="Q2256" s="25">
        <f t="shared" si="1184"/>
        <v>0</v>
      </c>
      <c r="R2256" s="26">
        <f t="shared" si="1185"/>
        <v>0</v>
      </c>
      <c r="S2256" s="24" t="str">
        <f t="shared" si="1186"/>
        <v/>
      </c>
      <c r="T2256" s="24" t="str">
        <f t="shared" si="1187"/>
        <v/>
      </c>
      <c r="U2256" s="24" t="str">
        <f t="shared" si="1188"/>
        <v/>
      </c>
      <c r="V2256" s="24" t="str">
        <f t="shared" si="1189"/>
        <v/>
      </c>
      <c r="W2256" s="24" t="str">
        <f t="shared" si="1190"/>
        <v/>
      </c>
      <c r="X2256" s="24" t="str">
        <f t="shared" si="1191"/>
        <v/>
      </c>
      <c r="Y2256" s="24" t="str">
        <f t="shared" si="1192"/>
        <v/>
      </c>
      <c r="Z2256" s="24" t="str">
        <f t="shared" si="1193"/>
        <v/>
      </c>
      <c r="AA2256" s="24" t="b">
        <f t="shared" si="1194"/>
        <v>0</v>
      </c>
      <c r="AB2256" s="34" t="str">
        <f t="shared" si="1195"/>
        <v/>
      </c>
      <c r="AC2256" s="34">
        <f t="shared" si="1196"/>
        <v>0</v>
      </c>
      <c r="AD2256" s="34">
        <f t="shared" si="1197"/>
        <v>0</v>
      </c>
      <c r="AE2256" s="34" t="str">
        <f t="shared" si="1198"/>
        <v xml:space="preserve"> 0</v>
      </c>
      <c r="AF2256" s="34">
        <f t="shared" si="1199"/>
        <v>0</v>
      </c>
      <c r="AG2256" s="34">
        <f t="shared" si="1200"/>
        <v>0</v>
      </c>
      <c r="AH2256" s="34" t="str">
        <f t="shared" si="1201"/>
        <v/>
      </c>
      <c r="AI2256" s="172" t="str">
        <f>IF(AJ2256&lt;&gt;"",MAX(AI$3:AI2255)+1,"")</f>
        <v/>
      </c>
      <c r="AJ2256" s="172" t="str">
        <f t="shared" si="1202"/>
        <v/>
      </c>
      <c r="AK2256" s="172" t="str">
        <f t="shared" si="1203"/>
        <v/>
      </c>
      <c r="AL2256" s="172" t="str">
        <f t="shared" si="1204"/>
        <v/>
      </c>
      <c r="AM2256" s="172" t="str">
        <f>IF(AN2256&lt;&gt;"",MAX(AM$3:AM2255)+1,"")</f>
        <v/>
      </c>
      <c r="AN2256" s="172" t="str">
        <f t="shared" si="1205"/>
        <v/>
      </c>
      <c r="AO2256" s="172" t="str">
        <f t="shared" si="1206"/>
        <v/>
      </c>
      <c r="AP2256" s="172" t="str">
        <f t="shared" si="1207"/>
        <v/>
      </c>
      <c r="AQ2256" s="172" t="str">
        <f t="shared" si="1208"/>
        <v/>
      </c>
      <c r="AR2256" s="172" t="str">
        <f>Table1[[#This Row],[Sex ]]&amp;Table1[[#This Row],[Month]]</f>
        <v/>
      </c>
    </row>
    <row r="2257" spans="2:44" x14ac:dyDescent="0.3">
      <c r="B2257" s="14"/>
      <c r="C2257" s="14"/>
      <c r="D2257" s="14"/>
      <c r="E2257" s="14"/>
      <c r="F2257" s="14"/>
      <c r="G2257" s="14"/>
      <c r="H2257" s="14"/>
      <c r="I2257" s="14"/>
      <c r="J2257" s="14"/>
      <c r="K2257" s="14"/>
      <c r="L2257" s="14"/>
      <c r="M2257" s="24" t="str">
        <f t="shared" si="1180"/>
        <v/>
      </c>
      <c r="N2257" s="24" t="str">
        <f t="shared" si="1181"/>
        <v/>
      </c>
      <c r="O2257" s="24" t="str">
        <f t="shared" si="1182"/>
        <v xml:space="preserve"> </v>
      </c>
      <c r="P2257" s="24">
        <f t="shared" si="1183"/>
        <v>0</v>
      </c>
      <c r="Q2257" s="25">
        <f t="shared" si="1184"/>
        <v>0</v>
      </c>
      <c r="R2257" s="26">
        <f t="shared" si="1185"/>
        <v>0</v>
      </c>
      <c r="S2257" s="24" t="str">
        <f t="shared" si="1186"/>
        <v/>
      </c>
      <c r="T2257" s="24" t="str">
        <f t="shared" si="1187"/>
        <v/>
      </c>
      <c r="U2257" s="24" t="str">
        <f t="shared" si="1188"/>
        <v/>
      </c>
      <c r="V2257" s="24" t="str">
        <f t="shared" si="1189"/>
        <v/>
      </c>
      <c r="W2257" s="24" t="str">
        <f t="shared" si="1190"/>
        <v/>
      </c>
      <c r="X2257" s="24" t="str">
        <f t="shared" si="1191"/>
        <v/>
      </c>
      <c r="Y2257" s="24" t="str">
        <f t="shared" si="1192"/>
        <v/>
      </c>
      <c r="Z2257" s="24" t="str">
        <f t="shared" si="1193"/>
        <v/>
      </c>
      <c r="AA2257" s="24" t="b">
        <f t="shared" si="1194"/>
        <v>0</v>
      </c>
      <c r="AB2257" s="34" t="str">
        <f t="shared" si="1195"/>
        <v/>
      </c>
      <c r="AC2257" s="34">
        <f t="shared" si="1196"/>
        <v>0</v>
      </c>
      <c r="AD2257" s="34">
        <f t="shared" si="1197"/>
        <v>0</v>
      </c>
      <c r="AE2257" s="34" t="str">
        <f t="shared" si="1198"/>
        <v xml:space="preserve"> 0</v>
      </c>
      <c r="AF2257" s="34">
        <f t="shared" si="1199"/>
        <v>0</v>
      </c>
      <c r="AG2257" s="34">
        <f t="shared" si="1200"/>
        <v>0</v>
      </c>
      <c r="AH2257" s="34" t="str">
        <f t="shared" si="1201"/>
        <v/>
      </c>
      <c r="AI2257" s="172" t="str">
        <f>IF(AJ2257&lt;&gt;"",MAX(AI$3:AI2256)+1,"")</f>
        <v/>
      </c>
      <c r="AJ2257" s="172" t="str">
        <f t="shared" si="1202"/>
        <v/>
      </c>
      <c r="AK2257" s="172" t="str">
        <f t="shared" si="1203"/>
        <v/>
      </c>
      <c r="AL2257" s="172" t="str">
        <f t="shared" si="1204"/>
        <v/>
      </c>
      <c r="AM2257" s="172" t="str">
        <f>IF(AN2257&lt;&gt;"",MAX(AM$3:AM2256)+1,"")</f>
        <v/>
      </c>
      <c r="AN2257" s="172" t="str">
        <f t="shared" si="1205"/>
        <v/>
      </c>
      <c r="AO2257" s="172" t="str">
        <f t="shared" si="1206"/>
        <v/>
      </c>
      <c r="AP2257" s="172" t="str">
        <f t="shared" si="1207"/>
        <v/>
      </c>
      <c r="AQ2257" s="172" t="str">
        <f t="shared" si="1208"/>
        <v/>
      </c>
      <c r="AR2257" s="172" t="str">
        <f>Table1[[#This Row],[Sex ]]&amp;Table1[[#This Row],[Month]]</f>
        <v/>
      </c>
    </row>
    <row r="2258" spans="2:44" x14ac:dyDescent="0.3">
      <c r="B2258" s="14"/>
      <c r="C2258" s="14"/>
      <c r="D2258" s="14"/>
      <c r="E2258" s="14"/>
      <c r="F2258" s="14"/>
      <c r="G2258" s="14"/>
      <c r="H2258" s="14"/>
      <c r="I2258" s="14"/>
      <c r="J2258" s="14"/>
      <c r="K2258" s="14"/>
      <c r="L2258" s="14"/>
      <c r="M2258" s="24" t="str">
        <f t="shared" si="1180"/>
        <v/>
      </c>
      <c r="N2258" s="24" t="str">
        <f t="shared" si="1181"/>
        <v/>
      </c>
      <c r="O2258" s="24" t="str">
        <f t="shared" si="1182"/>
        <v xml:space="preserve"> </v>
      </c>
      <c r="P2258" s="24">
        <f t="shared" si="1183"/>
        <v>0</v>
      </c>
      <c r="Q2258" s="25">
        <f t="shared" si="1184"/>
        <v>0</v>
      </c>
      <c r="R2258" s="26">
        <f t="shared" si="1185"/>
        <v>0</v>
      </c>
      <c r="S2258" s="24" t="str">
        <f t="shared" si="1186"/>
        <v/>
      </c>
      <c r="T2258" s="24" t="str">
        <f t="shared" si="1187"/>
        <v/>
      </c>
      <c r="U2258" s="24" t="str">
        <f t="shared" si="1188"/>
        <v/>
      </c>
      <c r="V2258" s="24" t="str">
        <f t="shared" si="1189"/>
        <v/>
      </c>
      <c r="W2258" s="24" t="str">
        <f t="shared" si="1190"/>
        <v/>
      </c>
      <c r="X2258" s="24" t="str">
        <f t="shared" si="1191"/>
        <v/>
      </c>
      <c r="Y2258" s="24" t="str">
        <f t="shared" si="1192"/>
        <v/>
      </c>
      <c r="Z2258" s="24" t="str">
        <f t="shared" si="1193"/>
        <v/>
      </c>
      <c r="AA2258" s="24" t="b">
        <f t="shared" si="1194"/>
        <v>0</v>
      </c>
      <c r="AB2258" s="34" t="str">
        <f t="shared" si="1195"/>
        <v/>
      </c>
      <c r="AC2258" s="34">
        <f t="shared" si="1196"/>
        <v>0</v>
      </c>
      <c r="AD2258" s="34">
        <f t="shared" si="1197"/>
        <v>0</v>
      </c>
      <c r="AE2258" s="34" t="str">
        <f t="shared" si="1198"/>
        <v xml:space="preserve"> 0</v>
      </c>
      <c r="AF2258" s="34">
        <f t="shared" si="1199"/>
        <v>0</v>
      </c>
      <c r="AG2258" s="34">
        <f t="shared" si="1200"/>
        <v>0</v>
      </c>
      <c r="AH2258" s="34" t="str">
        <f t="shared" si="1201"/>
        <v/>
      </c>
      <c r="AI2258" s="172" t="str">
        <f>IF(AJ2258&lt;&gt;"",MAX(AI$3:AI2257)+1,"")</f>
        <v/>
      </c>
      <c r="AJ2258" s="172" t="str">
        <f t="shared" si="1202"/>
        <v/>
      </c>
      <c r="AK2258" s="172" t="str">
        <f t="shared" si="1203"/>
        <v/>
      </c>
      <c r="AL2258" s="172" t="str">
        <f t="shared" si="1204"/>
        <v/>
      </c>
      <c r="AM2258" s="172" t="str">
        <f>IF(AN2258&lt;&gt;"",MAX(AM$3:AM2257)+1,"")</f>
        <v/>
      </c>
      <c r="AN2258" s="172" t="str">
        <f t="shared" si="1205"/>
        <v/>
      </c>
      <c r="AO2258" s="172" t="str">
        <f t="shared" si="1206"/>
        <v/>
      </c>
      <c r="AP2258" s="172" t="str">
        <f t="shared" si="1207"/>
        <v/>
      </c>
      <c r="AQ2258" s="172" t="str">
        <f t="shared" si="1208"/>
        <v/>
      </c>
      <c r="AR2258" s="172" t="str">
        <f>Table1[[#This Row],[Sex ]]&amp;Table1[[#This Row],[Month]]</f>
        <v/>
      </c>
    </row>
    <row r="2259" spans="2:44" x14ac:dyDescent="0.3">
      <c r="B2259" s="14"/>
      <c r="C2259" s="14"/>
      <c r="D2259" s="14"/>
      <c r="E2259" s="14"/>
      <c r="F2259" s="14"/>
      <c r="G2259" s="14"/>
      <c r="H2259" s="14"/>
      <c r="I2259" s="14"/>
      <c r="J2259" s="14"/>
      <c r="K2259" s="14"/>
      <c r="L2259" s="14"/>
      <c r="M2259" s="24" t="str">
        <f t="shared" si="1180"/>
        <v/>
      </c>
      <c r="N2259" s="24" t="str">
        <f t="shared" si="1181"/>
        <v/>
      </c>
      <c r="O2259" s="24" t="str">
        <f t="shared" si="1182"/>
        <v xml:space="preserve"> </v>
      </c>
      <c r="P2259" s="24">
        <f t="shared" si="1183"/>
        <v>0</v>
      </c>
      <c r="Q2259" s="25">
        <f t="shared" si="1184"/>
        <v>0</v>
      </c>
      <c r="R2259" s="26">
        <f t="shared" si="1185"/>
        <v>0</v>
      </c>
      <c r="S2259" s="24" t="str">
        <f t="shared" si="1186"/>
        <v/>
      </c>
      <c r="T2259" s="24" t="str">
        <f t="shared" si="1187"/>
        <v/>
      </c>
      <c r="U2259" s="24" t="str">
        <f t="shared" si="1188"/>
        <v/>
      </c>
      <c r="V2259" s="24" t="str">
        <f t="shared" si="1189"/>
        <v/>
      </c>
      <c r="W2259" s="24" t="str">
        <f t="shared" si="1190"/>
        <v/>
      </c>
      <c r="X2259" s="24" t="str">
        <f t="shared" si="1191"/>
        <v/>
      </c>
      <c r="Y2259" s="24" t="str">
        <f t="shared" si="1192"/>
        <v/>
      </c>
      <c r="Z2259" s="24" t="str">
        <f t="shared" si="1193"/>
        <v/>
      </c>
      <c r="AA2259" s="24" t="b">
        <f t="shared" si="1194"/>
        <v>0</v>
      </c>
      <c r="AB2259" s="34" t="str">
        <f t="shared" si="1195"/>
        <v/>
      </c>
      <c r="AC2259" s="34">
        <f t="shared" si="1196"/>
        <v>0</v>
      </c>
      <c r="AD2259" s="34">
        <f t="shared" si="1197"/>
        <v>0</v>
      </c>
      <c r="AE2259" s="34" t="str">
        <f t="shared" si="1198"/>
        <v xml:space="preserve"> 0</v>
      </c>
      <c r="AF2259" s="34">
        <f t="shared" si="1199"/>
        <v>0</v>
      </c>
      <c r="AG2259" s="34">
        <f t="shared" si="1200"/>
        <v>0</v>
      </c>
      <c r="AH2259" s="34" t="str">
        <f t="shared" si="1201"/>
        <v/>
      </c>
      <c r="AI2259" s="172" t="str">
        <f>IF(AJ2259&lt;&gt;"",MAX(AI$3:AI2258)+1,"")</f>
        <v/>
      </c>
      <c r="AJ2259" s="172" t="str">
        <f t="shared" si="1202"/>
        <v/>
      </c>
      <c r="AK2259" s="172" t="str">
        <f t="shared" si="1203"/>
        <v/>
      </c>
      <c r="AL2259" s="172" t="str">
        <f t="shared" si="1204"/>
        <v/>
      </c>
      <c r="AM2259" s="172" t="str">
        <f>IF(AN2259&lt;&gt;"",MAX(AM$3:AM2258)+1,"")</f>
        <v/>
      </c>
      <c r="AN2259" s="172" t="str">
        <f t="shared" si="1205"/>
        <v/>
      </c>
      <c r="AO2259" s="172" t="str">
        <f t="shared" si="1206"/>
        <v/>
      </c>
      <c r="AP2259" s="172" t="str">
        <f t="shared" si="1207"/>
        <v/>
      </c>
      <c r="AQ2259" s="172" t="str">
        <f t="shared" si="1208"/>
        <v/>
      </c>
      <c r="AR2259" s="172" t="str">
        <f>Table1[[#This Row],[Sex ]]&amp;Table1[[#This Row],[Month]]</f>
        <v/>
      </c>
    </row>
    <row r="2260" spans="2:44" x14ac:dyDescent="0.3">
      <c r="B2260" s="14"/>
      <c r="C2260" s="14"/>
      <c r="D2260" s="14"/>
      <c r="E2260" s="14"/>
      <c r="F2260" s="14"/>
      <c r="G2260" s="14"/>
      <c r="H2260" s="14"/>
      <c r="I2260" s="14"/>
      <c r="J2260" s="14"/>
      <c r="K2260" s="14"/>
      <c r="L2260" s="14"/>
      <c r="M2260" s="24" t="str">
        <f t="shared" si="1180"/>
        <v/>
      </c>
      <c r="N2260" s="24" t="str">
        <f t="shared" si="1181"/>
        <v/>
      </c>
      <c r="O2260" s="24" t="str">
        <f t="shared" si="1182"/>
        <v xml:space="preserve"> </v>
      </c>
      <c r="P2260" s="24">
        <f t="shared" si="1183"/>
        <v>0</v>
      </c>
      <c r="Q2260" s="25">
        <f t="shared" si="1184"/>
        <v>0</v>
      </c>
      <c r="R2260" s="26">
        <f t="shared" si="1185"/>
        <v>0</v>
      </c>
      <c r="S2260" s="24" t="str">
        <f t="shared" si="1186"/>
        <v/>
      </c>
      <c r="T2260" s="24" t="str">
        <f t="shared" si="1187"/>
        <v/>
      </c>
      <c r="U2260" s="24" t="str">
        <f t="shared" si="1188"/>
        <v/>
      </c>
      <c r="V2260" s="24" t="str">
        <f t="shared" si="1189"/>
        <v/>
      </c>
      <c r="W2260" s="24" t="str">
        <f t="shared" si="1190"/>
        <v/>
      </c>
      <c r="X2260" s="24" t="str">
        <f t="shared" si="1191"/>
        <v/>
      </c>
      <c r="Y2260" s="24" t="str">
        <f t="shared" si="1192"/>
        <v/>
      </c>
      <c r="Z2260" s="24" t="str">
        <f t="shared" si="1193"/>
        <v/>
      </c>
      <c r="AA2260" s="24" t="b">
        <f t="shared" si="1194"/>
        <v>0</v>
      </c>
      <c r="AB2260" s="34" t="str">
        <f t="shared" si="1195"/>
        <v/>
      </c>
      <c r="AC2260" s="34">
        <f t="shared" si="1196"/>
        <v>0</v>
      </c>
      <c r="AD2260" s="34">
        <f t="shared" si="1197"/>
        <v>0</v>
      </c>
      <c r="AE2260" s="34" t="str">
        <f t="shared" si="1198"/>
        <v xml:space="preserve"> 0</v>
      </c>
      <c r="AF2260" s="34">
        <f t="shared" si="1199"/>
        <v>0</v>
      </c>
      <c r="AG2260" s="34">
        <f t="shared" si="1200"/>
        <v>0</v>
      </c>
      <c r="AH2260" s="34" t="str">
        <f t="shared" si="1201"/>
        <v/>
      </c>
      <c r="AI2260" s="172" t="str">
        <f>IF(AJ2260&lt;&gt;"",MAX(AI$3:AI2259)+1,"")</f>
        <v/>
      </c>
      <c r="AJ2260" s="172" t="str">
        <f t="shared" si="1202"/>
        <v/>
      </c>
      <c r="AK2260" s="172" t="str">
        <f t="shared" si="1203"/>
        <v/>
      </c>
      <c r="AL2260" s="172" t="str">
        <f t="shared" si="1204"/>
        <v/>
      </c>
      <c r="AM2260" s="172" t="str">
        <f>IF(AN2260&lt;&gt;"",MAX(AM$3:AM2259)+1,"")</f>
        <v/>
      </c>
      <c r="AN2260" s="172" t="str">
        <f t="shared" si="1205"/>
        <v/>
      </c>
      <c r="AO2260" s="172" t="str">
        <f t="shared" si="1206"/>
        <v/>
      </c>
      <c r="AP2260" s="172" t="str">
        <f t="shared" si="1207"/>
        <v/>
      </c>
      <c r="AQ2260" s="172" t="str">
        <f t="shared" si="1208"/>
        <v/>
      </c>
      <c r="AR2260" s="172" t="str">
        <f>Table1[[#This Row],[Sex ]]&amp;Table1[[#This Row],[Month]]</f>
        <v/>
      </c>
    </row>
    <row r="2261" spans="2:44" x14ac:dyDescent="0.3">
      <c r="B2261" s="14"/>
      <c r="C2261" s="14"/>
      <c r="D2261" s="14"/>
      <c r="E2261" s="14"/>
      <c r="F2261" s="14"/>
      <c r="G2261" s="14"/>
      <c r="H2261" s="14"/>
      <c r="I2261" s="14"/>
      <c r="J2261" s="14"/>
      <c r="K2261" s="14"/>
      <c r="L2261" s="14"/>
      <c r="M2261" s="24" t="str">
        <f t="shared" si="1180"/>
        <v/>
      </c>
      <c r="N2261" s="24" t="str">
        <f t="shared" si="1181"/>
        <v/>
      </c>
      <c r="O2261" s="24" t="str">
        <f t="shared" si="1182"/>
        <v xml:space="preserve"> </v>
      </c>
      <c r="P2261" s="24">
        <f t="shared" si="1183"/>
        <v>0</v>
      </c>
      <c r="Q2261" s="25">
        <f t="shared" si="1184"/>
        <v>0</v>
      </c>
      <c r="R2261" s="26">
        <f t="shared" si="1185"/>
        <v>0</v>
      </c>
      <c r="S2261" s="24" t="str">
        <f t="shared" si="1186"/>
        <v/>
      </c>
      <c r="T2261" s="24" t="str">
        <f t="shared" si="1187"/>
        <v/>
      </c>
      <c r="U2261" s="24" t="str">
        <f t="shared" si="1188"/>
        <v/>
      </c>
      <c r="V2261" s="24" t="str">
        <f t="shared" si="1189"/>
        <v/>
      </c>
      <c r="W2261" s="24" t="str">
        <f t="shared" si="1190"/>
        <v/>
      </c>
      <c r="X2261" s="24" t="str">
        <f t="shared" si="1191"/>
        <v/>
      </c>
      <c r="Y2261" s="24" t="str">
        <f t="shared" si="1192"/>
        <v/>
      </c>
      <c r="Z2261" s="24" t="str">
        <f t="shared" si="1193"/>
        <v/>
      </c>
      <c r="AA2261" s="24" t="b">
        <f t="shared" si="1194"/>
        <v>0</v>
      </c>
      <c r="AB2261" s="34" t="str">
        <f t="shared" si="1195"/>
        <v/>
      </c>
      <c r="AC2261" s="34">
        <f t="shared" si="1196"/>
        <v>0</v>
      </c>
      <c r="AD2261" s="34">
        <f t="shared" si="1197"/>
        <v>0</v>
      </c>
      <c r="AE2261" s="34" t="str">
        <f t="shared" si="1198"/>
        <v xml:space="preserve"> 0</v>
      </c>
      <c r="AF2261" s="34">
        <f t="shared" si="1199"/>
        <v>0</v>
      </c>
      <c r="AG2261" s="34">
        <f t="shared" si="1200"/>
        <v>0</v>
      </c>
      <c r="AH2261" s="34" t="str">
        <f t="shared" si="1201"/>
        <v/>
      </c>
      <c r="AI2261" s="172" t="str">
        <f>IF(AJ2261&lt;&gt;"",MAX(AI$3:AI2260)+1,"")</f>
        <v/>
      </c>
      <c r="AJ2261" s="172" t="str">
        <f t="shared" si="1202"/>
        <v/>
      </c>
      <c r="AK2261" s="172" t="str">
        <f t="shared" si="1203"/>
        <v/>
      </c>
      <c r="AL2261" s="172" t="str">
        <f t="shared" si="1204"/>
        <v/>
      </c>
      <c r="AM2261" s="172" t="str">
        <f>IF(AN2261&lt;&gt;"",MAX(AM$3:AM2260)+1,"")</f>
        <v/>
      </c>
      <c r="AN2261" s="172" t="str">
        <f t="shared" si="1205"/>
        <v/>
      </c>
      <c r="AO2261" s="172" t="str">
        <f t="shared" si="1206"/>
        <v/>
      </c>
      <c r="AP2261" s="172" t="str">
        <f t="shared" si="1207"/>
        <v/>
      </c>
      <c r="AQ2261" s="172" t="str">
        <f t="shared" si="1208"/>
        <v/>
      </c>
      <c r="AR2261" s="172" t="str">
        <f>Table1[[#This Row],[Sex ]]&amp;Table1[[#This Row],[Month]]</f>
        <v/>
      </c>
    </row>
    <row r="2262" spans="2:44" x14ac:dyDescent="0.3">
      <c r="B2262" s="14"/>
      <c r="C2262" s="14"/>
      <c r="D2262" s="14"/>
      <c r="E2262" s="14"/>
      <c r="F2262" s="14"/>
      <c r="G2262" s="14"/>
      <c r="H2262" s="14"/>
      <c r="I2262" s="14"/>
      <c r="J2262" s="14"/>
      <c r="K2262" s="14"/>
      <c r="L2262" s="14"/>
      <c r="M2262" s="24" t="str">
        <f t="shared" si="1180"/>
        <v/>
      </c>
      <c r="N2262" s="24" t="str">
        <f t="shared" si="1181"/>
        <v/>
      </c>
      <c r="O2262" s="24" t="str">
        <f t="shared" si="1182"/>
        <v xml:space="preserve"> </v>
      </c>
      <c r="P2262" s="24">
        <f t="shared" si="1183"/>
        <v>0</v>
      </c>
      <c r="Q2262" s="25">
        <f t="shared" si="1184"/>
        <v>0</v>
      </c>
      <c r="R2262" s="26">
        <f t="shared" si="1185"/>
        <v>0</v>
      </c>
      <c r="S2262" s="24" t="str">
        <f t="shared" si="1186"/>
        <v/>
      </c>
      <c r="T2262" s="24" t="str">
        <f t="shared" si="1187"/>
        <v/>
      </c>
      <c r="U2262" s="24" t="str">
        <f t="shared" si="1188"/>
        <v/>
      </c>
      <c r="V2262" s="24" t="str">
        <f t="shared" si="1189"/>
        <v/>
      </c>
      <c r="W2262" s="24" t="str">
        <f t="shared" si="1190"/>
        <v/>
      </c>
      <c r="X2262" s="24" t="str">
        <f t="shared" si="1191"/>
        <v/>
      </c>
      <c r="Y2262" s="24" t="str">
        <f t="shared" si="1192"/>
        <v/>
      </c>
      <c r="Z2262" s="24" t="str">
        <f t="shared" si="1193"/>
        <v/>
      </c>
      <c r="AA2262" s="24" t="b">
        <f t="shared" si="1194"/>
        <v>0</v>
      </c>
      <c r="AB2262" s="34" t="str">
        <f t="shared" si="1195"/>
        <v/>
      </c>
      <c r="AC2262" s="34">
        <f t="shared" si="1196"/>
        <v>0</v>
      </c>
      <c r="AD2262" s="34">
        <f t="shared" si="1197"/>
        <v>0</v>
      </c>
      <c r="AE2262" s="34" t="str">
        <f t="shared" si="1198"/>
        <v xml:space="preserve"> 0</v>
      </c>
      <c r="AF2262" s="34">
        <f t="shared" si="1199"/>
        <v>0</v>
      </c>
      <c r="AG2262" s="34">
        <f t="shared" si="1200"/>
        <v>0</v>
      </c>
      <c r="AH2262" s="34" t="str">
        <f t="shared" si="1201"/>
        <v/>
      </c>
      <c r="AI2262" s="172" t="str">
        <f>IF(AJ2262&lt;&gt;"",MAX(AI$3:AI2261)+1,"")</f>
        <v/>
      </c>
      <c r="AJ2262" s="172" t="str">
        <f t="shared" si="1202"/>
        <v/>
      </c>
      <c r="AK2262" s="172" t="str">
        <f t="shared" si="1203"/>
        <v/>
      </c>
      <c r="AL2262" s="172" t="str">
        <f t="shared" si="1204"/>
        <v/>
      </c>
      <c r="AM2262" s="172" t="str">
        <f>IF(AN2262&lt;&gt;"",MAX(AM$3:AM2261)+1,"")</f>
        <v/>
      </c>
      <c r="AN2262" s="172" t="str">
        <f t="shared" si="1205"/>
        <v/>
      </c>
      <c r="AO2262" s="172" t="str">
        <f t="shared" si="1206"/>
        <v/>
      </c>
      <c r="AP2262" s="172" t="str">
        <f t="shared" si="1207"/>
        <v/>
      </c>
      <c r="AQ2262" s="172" t="str">
        <f t="shared" si="1208"/>
        <v/>
      </c>
      <c r="AR2262" s="172" t="str">
        <f>Table1[[#This Row],[Sex ]]&amp;Table1[[#This Row],[Month]]</f>
        <v/>
      </c>
    </row>
    <row r="2263" spans="2:44" x14ac:dyDescent="0.3">
      <c r="B2263" s="14"/>
      <c r="C2263" s="14"/>
      <c r="D2263" s="14"/>
      <c r="E2263" s="14"/>
      <c r="F2263" s="14"/>
      <c r="G2263" s="14"/>
      <c r="H2263" s="14"/>
      <c r="I2263" s="14"/>
      <c r="J2263" s="14"/>
      <c r="K2263" s="14"/>
      <c r="L2263" s="14"/>
      <c r="M2263" s="24" t="str">
        <f t="shared" si="1180"/>
        <v/>
      </c>
      <c r="N2263" s="24" t="str">
        <f t="shared" si="1181"/>
        <v/>
      </c>
      <c r="O2263" s="24" t="str">
        <f t="shared" si="1182"/>
        <v xml:space="preserve"> </v>
      </c>
      <c r="P2263" s="24">
        <f t="shared" si="1183"/>
        <v>0</v>
      </c>
      <c r="Q2263" s="25">
        <f t="shared" si="1184"/>
        <v>0</v>
      </c>
      <c r="R2263" s="26">
        <f t="shared" si="1185"/>
        <v>0</v>
      </c>
      <c r="S2263" s="24" t="str">
        <f t="shared" si="1186"/>
        <v/>
      </c>
      <c r="T2263" s="24" t="str">
        <f t="shared" si="1187"/>
        <v/>
      </c>
      <c r="U2263" s="24" t="str">
        <f t="shared" si="1188"/>
        <v/>
      </c>
      <c r="V2263" s="24" t="str">
        <f t="shared" si="1189"/>
        <v/>
      </c>
      <c r="W2263" s="24" t="str">
        <f t="shared" si="1190"/>
        <v/>
      </c>
      <c r="X2263" s="24" t="str">
        <f t="shared" si="1191"/>
        <v/>
      </c>
      <c r="Y2263" s="24" t="str">
        <f t="shared" si="1192"/>
        <v/>
      </c>
      <c r="Z2263" s="24" t="str">
        <f t="shared" si="1193"/>
        <v/>
      </c>
      <c r="AA2263" s="24" t="b">
        <f t="shared" si="1194"/>
        <v>0</v>
      </c>
      <c r="AB2263" s="34" t="str">
        <f t="shared" si="1195"/>
        <v/>
      </c>
      <c r="AC2263" s="34">
        <f t="shared" si="1196"/>
        <v>0</v>
      </c>
      <c r="AD2263" s="34">
        <f t="shared" si="1197"/>
        <v>0</v>
      </c>
      <c r="AE2263" s="34" t="str">
        <f t="shared" si="1198"/>
        <v xml:space="preserve"> 0</v>
      </c>
      <c r="AF2263" s="34">
        <f t="shared" si="1199"/>
        <v>0</v>
      </c>
      <c r="AG2263" s="34">
        <f t="shared" si="1200"/>
        <v>0</v>
      </c>
      <c r="AH2263" s="34" t="str">
        <f t="shared" si="1201"/>
        <v/>
      </c>
      <c r="AI2263" s="172" t="str">
        <f>IF(AJ2263&lt;&gt;"",MAX(AI$3:AI2262)+1,"")</f>
        <v/>
      </c>
      <c r="AJ2263" s="172" t="str">
        <f t="shared" si="1202"/>
        <v/>
      </c>
      <c r="AK2263" s="172" t="str">
        <f t="shared" si="1203"/>
        <v/>
      </c>
      <c r="AL2263" s="172" t="str">
        <f t="shared" si="1204"/>
        <v/>
      </c>
      <c r="AM2263" s="172" t="str">
        <f>IF(AN2263&lt;&gt;"",MAX(AM$3:AM2262)+1,"")</f>
        <v/>
      </c>
      <c r="AN2263" s="172" t="str">
        <f t="shared" si="1205"/>
        <v/>
      </c>
      <c r="AO2263" s="172" t="str">
        <f t="shared" si="1206"/>
        <v/>
      </c>
      <c r="AP2263" s="172" t="str">
        <f t="shared" si="1207"/>
        <v/>
      </c>
      <c r="AQ2263" s="172" t="str">
        <f t="shared" si="1208"/>
        <v/>
      </c>
      <c r="AR2263" s="172" t="str">
        <f>Table1[[#This Row],[Sex ]]&amp;Table1[[#This Row],[Month]]</f>
        <v/>
      </c>
    </row>
    <row r="2264" spans="2:44" x14ac:dyDescent="0.3">
      <c r="B2264" s="14"/>
      <c r="C2264" s="14"/>
      <c r="D2264" s="14"/>
      <c r="E2264" s="14"/>
      <c r="F2264" s="14"/>
      <c r="G2264" s="14"/>
      <c r="H2264" s="14"/>
      <c r="I2264" s="14"/>
      <c r="J2264" s="14"/>
      <c r="K2264" s="14"/>
      <c r="L2264" s="14"/>
      <c r="M2264" s="24" t="str">
        <f t="shared" si="1180"/>
        <v/>
      </c>
      <c r="N2264" s="24" t="str">
        <f t="shared" si="1181"/>
        <v/>
      </c>
      <c r="O2264" s="24" t="str">
        <f t="shared" si="1182"/>
        <v xml:space="preserve"> </v>
      </c>
      <c r="P2264" s="24">
        <f t="shared" si="1183"/>
        <v>0</v>
      </c>
      <c r="Q2264" s="25">
        <f t="shared" si="1184"/>
        <v>0</v>
      </c>
      <c r="R2264" s="26">
        <f t="shared" si="1185"/>
        <v>0</v>
      </c>
      <c r="S2264" s="24" t="str">
        <f t="shared" si="1186"/>
        <v/>
      </c>
      <c r="T2264" s="24" t="str">
        <f t="shared" si="1187"/>
        <v/>
      </c>
      <c r="U2264" s="24" t="str">
        <f t="shared" si="1188"/>
        <v/>
      </c>
      <c r="V2264" s="24" t="str">
        <f t="shared" si="1189"/>
        <v/>
      </c>
      <c r="W2264" s="24" t="str">
        <f t="shared" si="1190"/>
        <v/>
      </c>
      <c r="X2264" s="24" t="str">
        <f t="shared" si="1191"/>
        <v/>
      </c>
      <c r="Y2264" s="24" t="str">
        <f t="shared" si="1192"/>
        <v/>
      </c>
      <c r="Z2264" s="24" t="str">
        <f t="shared" si="1193"/>
        <v/>
      </c>
      <c r="AA2264" s="24" t="b">
        <f t="shared" si="1194"/>
        <v>0</v>
      </c>
      <c r="AB2264" s="34" t="str">
        <f t="shared" si="1195"/>
        <v/>
      </c>
      <c r="AC2264" s="34">
        <f t="shared" si="1196"/>
        <v>0</v>
      </c>
      <c r="AD2264" s="34">
        <f t="shared" si="1197"/>
        <v>0</v>
      </c>
      <c r="AE2264" s="34" t="str">
        <f t="shared" si="1198"/>
        <v xml:space="preserve"> 0</v>
      </c>
      <c r="AF2264" s="34">
        <f t="shared" si="1199"/>
        <v>0</v>
      </c>
      <c r="AG2264" s="34">
        <f t="shared" si="1200"/>
        <v>0</v>
      </c>
      <c r="AH2264" s="34" t="str">
        <f t="shared" si="1201"/>
        <v/>
      </c>
      <c r="AI2264" s="172" t="str">
        <f>IF(AJ2264&lt;&gt;"",MAX(AI$3:AI2263)+1,"")</f>
        <v/>
      </c>
      <c r="AJ2264" s="172" t="str">
        <f t="shared" si="1202"/>
        <v/>
      </c>
      <c r="AK2264" s="172" t="str">
        <f t="shared" si="1203"/>
        <v/>
      </c>
      <c r="AL2264" s="172" t="str">
        <f t="shared" si="1204"/>
        <v/>
      </c>
      <c r="AM2264" s="172" t="str">
        <f>IF(AN2264&lt;&gt;"",MAX(AM$3:AM2263)+1,"")</f>
        <v/>
      </c>
      <c r="AN2264" s="172" t="str">
        <f t="shared" si="1205"/>
        <v/>
      </c>
      <c r="AO2264" s="172" t="str">
        <f t="shared" si="1206"/>
        <v/>
      </c>
      <c r="AP2264" s="172" t="str">
        <f t="shared" si="1207"/>
        <v/>
      </c>
      <c r="AQ2264" s="172" t="str">
        <f t="shared" si="1208"/>
        <v/>
      </c>
      <c r="AR2264" s="172" t="str">
        <f>Table1[[#This Row],[Sex ]]&amp;Table1[[#This Row],[Month]]</f>
        <v/>
      </c>
    </row>
    <row r="2265" spans="2:44" x14ac:dyDescent="0.3">
      <c r="B2265" s="14"/>
      <c r="C2265" s="14"/>
      <c r="D2265" s="14"/>
      <c r="E2265" s="14"/>
      <c r="F2265" s="14"/>
      <c r="G2265" s="14"/>
      <c r="H2265" s="14"/>
      <c r="I2265" s="14"/>
      <c r="J2265" s="14"/>
      <c r="K2265" s="14"/>
      <c r="L2265" s="14"/>
      <c r="M2265" s="24" t="str">
        <f t="shared" si="1180"/>
        <v/>
      </c>
      <c r="N2265" s="24" t="str">
        <f t="shared" si="1181"/>
        <v/>
      </c>
      <c r="O2265" s="24" t="str">
        <f t="shared" si="1182"/>
        <v xml:space="preserve"> </v>
      </c>
      <c r="P2265" s="24">
        <f t="shared" si="1183"/>
        <v>0</v>
      </c>
      <c r="Q2265" s="25">
        <f t="shared" si="1184"/>
        <v>0</v>
      </c>
      <c r="R2265" s="26">
        <f t="shared" si="1185"/>
        <v>0</v>
      </c>
      <c r="S2265" s="24" t="str">
        <f t="shared" si="1186"/>
        <v/>
      </c>
      <c r="T2265" s="24" t="str">
        <f t="shared" si="1187"/>
        <v/>
      </c>
      <c r="U2265" s="24" t="str">
        <f t="shared" si="1188"/>
        <v/>
      </c>
      <c r="V2265" s="24" t="str">
        <f t="shared" si="1189"/>
        <v/>
      </c>
      <c r="W2265" s="24" t="str">
        <f t="shared" si="1190"/>
        <v/>
      </c>
      <c r="X2265" s="24" t="str">
        <f t="shared" si="1191"/>
        <v/>
      </c>
      <c r="Y2265" s="24" t="str">
        <f t="shared" si="1192"/>
        <v/>
      </c>
      <c r="Z2265" s="24" t="str">
        <f t="shared" si="1193"/>
        <v/>
      </c>
      <c r="AA2265" s="24" t="b">
        <f t="shared" si="1194"/>
        <v>0</v>
      </c>
      <c r="AB2265" s="34" t="str">
        <f t="shared" si="1195"/>
        <v/>
      </c>
      <c r="AC2265" s="34">
        <f t="shared" si="1196"/>
        <v>0</v>
      </c>
      <c r="AD2265" s="34">
        <f t="shared" si="1197"/>
        <v>0</v>
      </c>
      <c r="AE2265" s="34" t="str">
        <f t="shared" si="1198"/>
        <v xml:space="preserve"> 0</v>
      </c>
      <c r="AF2265" s="34">
        <f t="shared" si="1199"/>
        <v>0</v>
      </c>
      <c r="AG2265" s="34">
        <f t="shared" si="1200"/>
        <v>0</v>
      </c>
      <c r="AH2265" s="34" t="str">
        <f t="shared" si="1201"/>
        <v/>
      </c>
      <c r="AI2265" s="172" t="str">
        <f>IF(AJ2265&lt;&gt;"",MAX(AI$3:AI2264)+1,"")</f>
        <v/>
      </c>
      <c r="AJ2265" s="172" t="str">
        <f t="shared" si="1202"/>
        <v/>
      </c>
      <c r="AK2265" s="172" t="str">
        <f t="shared" si="1203"/>
        <v/>
      </c>
      <c r="AL2265" s="172" t="str">
        <f t="shared" si="1204"/>
        <v/>
      </c>
      <c r="AM2265" s="172" t="str">
        <f>IF(AN2265&lt;&gt;"",MAX(AM$3:AM2264)+1,"")</f>
        <v/>
      </c>
      <c r="AN2265" s="172" t="str">
        <f t="shared" si="1205"/>
        <v/>
      </c>
      <c r="AO2265" s="172" t="str">
        <f t="shared" si="1206"/>
        <v/>
      </c>
      <c r="AP2265" s="172" t="str">
        <f t="shared" si="1207"/>
        <v/>
      </c>
      <c r="AQ2265" s="172" t="str">
        <f t="shared" si="1208"/>
        <v/>
      </c>
      <c r="AR2265" s="172" t="str">
        <f>Table1[[#This Row],[Sex ]]&amp;Table1[[#This Row],[Month]]</f>
        <v/>
      </c>
    </row>
    <row r="2266" spans="2:44" x14ac:dyDescent="0.3">
      <c r="B2266" s="14"/>
      <c r="C2266" s="14"/>
      <c r="D2266" s="14"/>
      <c r="E2266" s="14"/>
      <c r="F2266" s="14"/>
      <c r="G2266" s="14"/>
      <c r="H2266" s="14"/>
      <c r="I2266" s="14"/>
      <c r="J2266" s="14"/>
      <c r="K2266" s="14"/>
      <c r="L2266" s="14"/>
      <c r="M2266" s="24" t="str">
        <f t="shared" si="1180"/>
        <v/>
      </c>
      <c r="N2266" s="24" t="str">
        <f t="shared" si="1181"/>
        <v/>
      </c>
      <c r="O2266" s="24" t="str">
        <f t="shared" si="1182"/>
        <v xml:space="preserve"> </v>
      </c>
      <c r="P2266" s="24">
        <f t="shared" si="1183"/>
        <v>0</v>
      </c>
      <c r="Q2266" s="25">
        <f t="shared" si="1184"/>
        <v>0</v>
      </c>
      <c r="R2266" s="26">
        <f t="shared" si="1185"/>
        <v>0</v>
      </c>
      <c r="S2266" s="24" t="str">
        <f t="shared" si="1186"/>
        <v/>
      </c>
      <c r="T2266" s="24" t="str">
        <f t="shared" si="1187"/>
        <v/>
      </c>
      <c r="U2266" s="24" t="str">
        <f t="shared" si="1188"/>
        <v/>
      </c>
      <c r="V2266" s="24" t="str">
        <f t="shared" si="1189"/>
        <v/>
      </c>
      <c r="W2266" s="24" t="str">
        <f t="shared" si="1190"/>
        <v/>
      </c>
      <c r="X2266" s="24" t="str">
        <f t="shared" si="1191"/>
        <v/>
      </c>
      <c r="Y2266" s="24" t="str">
        <f t="shared" si="1192"/>
        <v/>
      </c>
      <c r="Z2266" s="24" t="str">
        <f t="shared" si="1193"/>
        <v/>
      </c>
      <c r="AA2266" s="24" t="b">
        <f t="shared" si="1194"/>
        <v>0</v>
      </c>
      <c r="AB2266" s="34" t="str">
        <f t="shared" si="1195"/>
        <v/>
      </c>
      <c r="AC2266" s="34">
        <f t="shared" si="1196"/>
        <v>0</v>
      </c>
      <c r="AD2266" s="34">
        <f t="shared" si="1197"/>
        <v>0</v>
      </c>
      <c r="AE2266" s="34" t="str">
        <f t="shared" si="1198"/>
        <v xml:space="preserve"> 0</v>
      </c>
      <c r="AF2266" s="34">
        <f t="shared" si="1199"/>
        <v>0</v>
      </c>
      <c r="AG2266" s="34">
        <f t="shared" si="1200"/>
        <v>0</v>
      </c>
      <c r="AH2266" s="34" t="str">
        <f t="shared" si="1201"/>
        <v/>
      </c>
      <c r="AI2266" s="172" t="str">
        <f>IF(AJ2266&lt;&gt;"",MAX(AI$3:AI2265)+1,"")</f>
        <v/>
      </c>
      <c r="AJ2266" s="172" t="str">
        <f t="shared" si="1202"/>
        <v/>
      </c>
      <c r="AK2266" s="172" t="str">
        <f t="shared" si="1203"/>
        <v/>
      </c>
      <c r="AL2266" s="172" t="str">
        <f t="shared" si="1204"/>
        <v/>
      </c>
      <c r="AM2266" s="172" t="str">
        <f>IF(AN2266&lt;&gt;"",MAX(AM$3:AM2265)+1,"")</f>
        <v/>
      </c>
      <c r="AN2266" s="172" t="str">
        <f t="shared" si="1205"/>
        <v/>
      </c>
      <c r="AO2266" s="172" t="str">
        <f t="shared" si="1206"/>
        <v/>
      </c>
      <c r="AP2266" s="172" t="str">
        <f t="shared" si="1207"/>
        <v/>
      </c>
      <c r="AQ2266" s="172" t="str">
        <f t="shared" si="1208"/>
        <v/>
      </c>
      <c r="AR2266" s="172" t="str">
        <f>Table1[[#This Row],[Sex ]]&amp;Table1[[#This Row],[Month]]</f>
        <v/>
      </c>
    </row>
    <row r="2267" spans="2:44" x14ac:dyDescent="0.3">
      <c r="B2267" s="14"/>
      <c r="C2267" s="14"/>
      <c r="D2267" s="14"/>
      <c r="E2267" s="14"/>
      <c r="F2267" s="14"/>
      <c r="G2267" s="14"/>
      <c r="H2267" s="14"/>
      <c r="I2267" s="14"/>
      <c r="J2267" s="14"/>
      <c r="K2267" s="14"/>
      <c r="L2267" s="14"/>
      <c r="M2267" s="24" t="str">
        <f t="shared" si="1180"/>
        <v/>
      </c>
      <c r="N2267" s="24" t="str">
        <f t="shared" si="1181"/>
        <v/>
      </c>
      <c r="O2267" s="24" t="str">
        <f t="shared" si="1182"/>
        <v xml:space="preserve"> </v>
      </c>
      <c r="P2267" s="24">
        <f t="shared" si="1183"/>
        <v>0</v>
      </c>
      <c r="Q2267" s="25">
        <f t="shared" si="1184"/>
        <v>0</v>
      </c>
      <c r="R2267" s="26">
        <f t="shared" si="1185"/>
        <v>0</v>
      </c>
      <c r="S2267" s="24" t="str">
        <f t="shared" si="1186"/>
        <v/>
      </c>
      <c r="T2267" s="24" t="str">
        <f t="shared" si="1187"/>
        <v/>
      </c>
      <c r="U2267" s="24" t="str">
        <f t="shared" si="1188"/>
        <v/>
      </c>
      <c r="V2267" s="24" t="str">
        <f t="shared" si="1189"/>
        <v/>
      </c>
      <c r="W2267" s="24" t="str">
        <f t="shared" si="1190"/>
        <v/>
      </c>
      <c r="X2267" s="24" t="str">
        <f t="shared" si="1191"/>
        <v/>
      </c>
      <c r="Y2267" s="24" t="str">
        <f t="shared" si="1192"/>
        <v/>
      </c>
      <c r="Z2267" s="24" t="str">
        <f t="shared" si="1193"/>
        <v/>
      </c>
      <c r="AA2267" s="24" t="b">
        <f t="shared" si="1194"/>
        <v>0</v>
      </c>
      <c r="AB2267" s="34" t="str">
        <f t="shared" si="1195"/>
        <v/>
      </c>
      <c r="AC2267" s="34">
        <f t="shared" si="1196"/>
        <v>0</v>
      </c>
      <c r="AD2267" s="34">
        <f t="shared" si="1197"/>
        <v>0</v>
      </c>
      <c r="AE2267" s="34" t="str">
        <f t="shared" si="1198"/>
        <v xml:space="preserve"> 0</v>
      </c>
      <c r="AF2267" s="34">
        <f t="shared" si="1199"/>
        <v>0</v>
      </c>
      <c r="AG2267" s="34">
        <f t="shared" si="1200"/>
        <v>0</v>
      </c>
      <c r="AH2267" s="34" t="str">
        <f t="shared" si="1201"/>
        <v/>
      </c>
      <c r="AI2267" s="172" t="str">
        <f>IF(AJ2267&lt;&gt;"",MAX(AI$3:AI2266)+1,"")</f>
        <v/>
      </c>
      <c r="AJ2267" s="172" t="str">
        <f t="shared" si="1202"/>
        <v/>
      </c>
      <c r="AK2267" s="172" t="str">
        <f t="shared" si="1203"/>
        <v/>
      </c>
      <c r="AL2267" s="172" t="str">
        <f t="shared" si="1204"/>
        <v/>
      </c>
      <c r="AM2267" s="172" t="str">
        <f>IF(AN2267&lt;&gt;"",MAX(AM$3:AM2266)+1,"")</f>
        <v/>
      </c>
      <c r="AN2267" s="172" t="str">
        <f t="shared" si="1205"/>
        <v/>
      </c>
      <c r="AO2267" s="172" t="str">
        <f t="shared" si="1206"/>
        <v/>
      </c>
      <c r="AP2267" s="172" t="str">
        <f t="shared" si="1207"/>
        <v/>
      </c>
      <c r="AQ2267" s="172" t="str">
        <f t="shared" si="1208"/>
        <v/>
      </c>
      <c r="AR2267" s="172" t="str">
        <f>Table1[[#This Row],[Sex ]]&amp;Table1[[#This Row],[Month]]</f>
        <v/>
      </c>
    </row>
    <row r="2268" spans="2:44" x14ac:dyDescent="0.3">
      <c r="B2268" s="14"/>
      <c r="C2268" s="14"/>
      <c r="D2268" s="14"/>
      <c r="E2268" s="14"/>
      <c r="F2268" s="14"/>
      <c r="G2268" s="14"/>
      <c r="H2268" s="14"/>
      <c r="I2268" s="14"/>
      <c r="J2268" s="14"/>
      <c r="K2268" s="14"/>
      <c r="L2268" s="14"/>
      <c r="M2268" s="24" t="str">
        <f t="shared" si="1180"/>
        <v/>
      </c>
      <c r="N2268" s="24" t="str">
        <f t="shared" si="1181"/>
        <v/>
      </c>
      <c r="O2268" s="24" t="str">
        <f t="shared" si="1182"/>
        <v xml:space="preserve"> </v>
      </c>
      <c r="P2268" s="24">
        <f t="shared" si="1183"/>
        <v>0</v>
      </c>
      <c r="Q2268" s="25">
        <f t="shared" si="1184"/>
        <v>0</v>
      </c>
      <c r="R2268" s="26">
        <f t="shared" si="1185"/>
        <v>0</v>
      </c>
      <c r="S2268" s="24" t="str">
        <f t="shared" si="1186"/>
        <v/>
      </c>
      <c r="T2268" s="24" t="str">
        <f t="shared" si="1187"/>
        <v/>
      </c>
      <c r="U2268" s="24" t="str">
        <f t="shared" si="1188"/>
        <v/>
      </c>
      <c r="V2268" s="24" t="str">
        <f t="shared" si="1189"/>
        <v/>
      </c>
      <c r="W2268" s="24" t="str">
        <f t="shared" si="1190"/>
        <v/>
      </c>
      <c r="X2268" s="24" t="str">
        <f t="shared" si="1191"/>
        <v/>
      </c>
      <c r="Y2268" s="24" t="str">
        <f t="shared" si="1192"/>
        <v/>
      </c>
      <c r="Z2268" s="24" t="str">
        <f t="shared" si="1193"/>
        <v/>
      </c>
      <c r="AA2268" s="24" t="b">
        <f t="shared" si="1194"/>
        <v>0</v>
      </c>
      <c r="AB2268" s="34" t="str">
        <f t="shared" si="1195"/>
        <v/>
      </c>
      <c r="AC2268" s="34">
        <f t="shared" si="1196"/>
        <v>0</v>
      </c>
      <c r="AD2268" s="34">
        <f t="shared" si="1197"/>
        <v>0</v>
      </c>
      <c r="AE2268" s="34" t="str">
        <f t="shared" si="1198"/>
        <v xml:space="preserve"> 0</v>
      </c>
      <c r="AF2268" s="34">
        <f t="shared" si="1199"/>
        <v>0</v>
      </c>
      <c r="AG2268" s="34">
        <f t="shared" si="1200"/>
        <v>0</v>
      </c>
      <c r="AH2268" s="34" t="str">
        <f t="shared" si="1201"/>
        <v/>
      </c>
      <c r="AI2268" s="172" t="str">
        <f>IF(AJ2268&lt;&gt;"",MAX(AI$3:AI2267)+1,"")</f>
        <v/>
      </c>
      <c r="AJ2268" s="172" t="str">
        <f t="shared" si="1202"/>
        <v/>
      </c>
      <c r="AK2268" s="172" t="str">
        <f t="shared" si="1203"/>
        <v/>
      </c>
      <c r="AL2268" s="172" t="str">
        <f t="shared" si="1204"/>
        <v/>
      </c>
      <c r="AM2268" s="172" t="str">
        <f>IF(AN2268&lt;&gt;"",MAX(AM$3:AM2267)+1,"")</f>
        <v/>
      </c>
      <c r="AN2268" s="172" t="str">
        <f t="shared" si="1205"/>
        <v/>
      </c>
      <c r="AO2268" s="172" t="str">
        <f t="shared" si="1206"/>
        <v/>
      </c>
      <c r="AP2268" s="172" t="str">
        <f t="shared" si="1207"/>
        <v/>
      </c>
      <c r="AQ2268" s="172" t="str">
        <f t="shared" si="1208"/>
        <v/>
      </c>
      <c r="AR2268" s="172" t="str">
        <f>Table1[[#This Row],[Sex ]]&amp;Table1[[#This Row],[Month]]</f>
        <v/>
      </c>
    </row>
    <row r="2269" spans="2:44" x14ac:dyDescent="0.3">
      <c r="B2269" s="14"/>
      <c r="C2269" s="14"/>
      <c r="D2269" s="14"/>
      <c r="E2269" s="14"/>
      <c r="F2269" s="14"/>
      <c r="G2269" s="14"/>
      <c r="H2269" s="14"/>
      <c r="I2269" s="14"/>
      <c r="J2269" s="14"/>
      <c r="K2269" s="14"/>
      <c r="L2269" s="14"/>
      <c r="M2269" s="24" t="str">
        <f t="shared" si="1180"/>
        <v/>
      </c>
      <c r="N2269" s="24" t="str">
        <f t="shared" si="1181"/>
        <v/>
      </c>
      <c r="O2269" s="24" t="str">
        <f t="shared" si="1182"/>
        <v xml:space="preserve"> </v>
      </c>
      <c r="P2269" s="24">
        <f t="shared" si="1183"/>
        <v>0</v>
      </c>
      <c r="Q2269" s="25">
        <f t="shared" si="1184"/>
        <v>0</v>
      </c>
      <c r="R2269" s="26">
        <f t="shared" si="1185"/>
        <v>0</v>
      </c>
      <c r="S2269" s="24" t="str">
        <f t="shared" si="1186"/>
        <v/>
      </c>
      <c r="T2269" s="24" t="str">
        <f t="shared" si="1187"/>
        <v/>
      </c>
      <c r="U2269" s="24" t="str">
        <f t="shared" si="1188"/>
        <v/>
      </c>
      <c r="V2269" s="24" t="str">
        <f t="shared" si="1189"/>
        <v/>
      </c>
      <c r="W2269" s="24" t="str">
        <f t="shared" si="1190"/>
        <v/>
      </c>
      <c r="X2269" s="24" t="str">
        <f t="shared" si="1191"/>
        <v/>
      </c>
      <c r="Y2269" s="24" t="str">
        <f t="shared" si="1192"/>
        <v/>
      </c>
      <c r="Z2269" s="24" t="str">
        <f t="shared" si="1193"/>
        <v/>
      </c>
      <c r="AA2269" s="24" t="b">
        <f t="shared" si="1194"/>
        <v>0</v>
      </c>
      <c r="AB2269" s="34" t="str">
        <f t="shared" si="1195"/>
        <v/>
      </c>
      <c r="AC2269" s="34">
        <f t="shared" si="1196"/>
        <v>0</v>
      </c>
      <c r="AD2269" s="34">
        <f t="shared" si="1197"/>
        <v>0</v>
      </c>
      <c r="AE2269" s="34" t="str">
        <f t="shared" si="1198"/>
        <v xml:space="preserve"> 0</v>
      </c>
      <c r="AF2269" s="34">
        <f t="shared" si="1199"/>
        <v>0</v>
      </c>
      <c r="AG2269" s="34">
        <f t="shared" si="1200"/>
        <v>0</v>
      </c>
      <c r="AH2269" s="34" t="str">
        <f t="shared" si="1201"/>
        <v/>
      </c>
      <c r="AI2269" s="172" t="str">
        <f>IF(AJ2269&lt;&gt;"",MAX(AI$3:AI2268)+1,"")</f>
        <v/>
      </c>
      <c r="AJ2269" s="172" t="str">
        <f t="shared" si="1202"/>
        <v/>
      </c>
      <c r="AK2269" s="172" t="str">
        <f t="shared" si="1203"/>
        <v/>
      </c>
      <c r="AL2269" s="172" t="str">
        <f t="shared" si="1204"/>
        <v/>
      </c>
      <c r="AM2269" s="172" t="str">
        <f>IF(AN2269&lt;&gt;"",MAX(AM$3:AM2268)+1,"")</f>
        <v/>
      </c>
      <c r="AN2269" s="172" t="str">
        <f t="shared" si="1205"/>
        <v/>
      </c>
      <c r="AO2269" s="172" t="str">
        <f t="shared" si="1206"/>
        <v/>
      </c>
      <c r="AP2269" s="172" t="str">
        <f t="shared" si="1207"/>
        <v/>
      </c>
      <c r="AQ2269" s="172" t="str">
        <f t="shared" si="1208"/>
        <v/>
      </c>
      <c r="AR2269" s="172" t="str">
        <f>Table1[[#This Row],[Sex ]]&amp;Table1[[#This Row],[Month]]</f>
        <v/>
      </c>
    </row>
    <row r="2270" spans="2:44" x14ac:dyDescent="0.3">
      <c r="B2270" s="14"/>
      <c r="C2270" s="14"/>
      <c r="D2270" s="14"/>
      <c r="E2270" s="14"/>
      <c r="F2270" s="14"/>
      <c r="G2270" s="14"/>
      <c r="H2270" s="14"/>
      <c r="I2270" s="14"/>
      <c r="J2270" s="14"/>
      <c r="K2270" s="14"/>
      <c r="L2270" s="14"/>
      <c r="M2270" s="24" t="str">
        <f t="shared" si="1180"/>
        <v/>
      </c>
      <c r="N2270" s="24" t="str">
        <f t="shared" si="1181"/>
        <v/>
      </c>
      <c r="O2270" s="24" t="str">
        <f t="shared" si="1182"/>
        <v xml:space="preserve"> </v>
      </c>
      <c r="P2270" s="24">
        <f t="shared" si="1183"/>
        <v>0</v>
      </c>
      <c r="Q2270" s="25">
        <f t="shared" si="1184"/>
        <v>0</v>
      </c>
      <c r="R2270" s="26">
        <f t="shared" si="1185"/>
        <v>0</v>
      </c>
      <c r="S2270" s="24" t="str">
        <f t="shared" si="1186"/>
        <v/>
      </c>
      <c r="T2270" s="24" t="str">
        <f t="shared" si="1187"/>
        <v/>
      </c>
      <c r="U2270" s="24" t="str">
        <f t="shared" si="1188"/>
        <v/>
      </c>
      <c r="V2270" s="24" t="str">
        <f t="shared" si="1189"/>
        <v/>
      </c>
      <c r="W2270" s="24" t="str">
        <f t="shared" si="1190"/>
        <v/>
      </c>
      <c r="X2270" s="24" t="str">
        <f t="shared" si="1191"/>
        <v/>
      </c>
      <c r="Y2270" s="24" t="str">
        <f t="shared" si="1192"/>
        <v/>
      </c>
      <c r="Z2270" s="24" t="str">
        <f t="shared" si="1193"/>
        <v/>
      </c>
      <c r="AA2270" s="24" t="b">
        <f t="shared" si="1194"/>
        <v>0</v>
      </c>
      <c r="AB2270" s="34" t="str">
        <f t="shared" si="1195"/>
        <v/>
      </c>
      <c r="AC2270" s="34">
        <f t="shared" si="1196"/>
        <v>0</v>
      </c>
      <c r="AD2270" s="34">
        <f t="shared" si="1197"/>
        <v>0</v>
      </c>
      <c r="AE2270" s="34" t="str">
        <f t="shared" si="1198"/>
        <v xml:space="preserve"> 0</v>
      </c>
      <c r="AF2270" s="34">
        <f t="shared" si="1199"/>
        <v>0</v>
      </c>
      <c r="AG2270" s="34">
        <f t="shared" si="1200"/>
        <v>0</v>
      </c>
      <c r="AH2270" s="34" t="str">
        <f t="shared" si="1201"/>
        <v/>
      </c>
      <c r="AI2270" s="172" t="str">
        <f>IF(AJ2270&lt;&gt;"",MAX(AI$3:AI2269)+1,"")</f>
        <v/>
      </c>
      <c r="AJ2270" s="172" t="str">
        <f t="shared" si="1202"/>
        <v/>
      </c>
      <c r="AK2270" s="172" t="str">
        <f t="shared" si="1203"/>
        <v/>
      </c>
      <c r="AL2270" s="172" t="str">
        <f t="shared" si="1204"/>
        <v/>
      </c>
      <c r="AM2270" s="172" t="str">
        <f>IF(AN2270&lt;&gt;"",MAX(AM$3:AM2269)+1,"")</f>
        <v/>
      </c>
      <c r="AN2270" s="172" t="str">
        <f t="shared" si="1205"/>
        <v/>
      </c>
      <c r="AO2270" s="172" t="str">
        <f t="shared" si="1206"/>
        <v/>
      </c>
      <c r="AP2270" s="172" t="str">
        <f t="shared" si="1207"/>
        <v/>
      </c>
      <c r="AQ2270" s="172" t="str">
        <f t="shared" si="1208"/>
        <v/>
      </c>
      <c r="AR2270" s="172" t="str">
        <f>Table1[[#This Row],[Sex ]]&amp;Table1[[#This Row],[Month]]</f>
        <v/>
      </c>
    </row>
    <row r="2271" spans="2:44" x14ac:dyDescent="0.3">
      <c r="B2271" s="14"/>
      <c r="C2271" s="14"/>
      <c r="D2271" s="14"/>
      <c r="E2271" s="14"/>
      <c r="F2271" s="14"/>
      <c r="G2271" s="14"/>
      <c r="H2271" s="14"/>
      <c r="I2271" s="14"/>
      <c r="J2271" s="14"/>
      <c r="K2271" s="14"/>
      <c r="L2271" s="14"/>
      <c r="M2271" s="24" t="str">
        <f t="shared" si="1180"/>
        <v/>
      </c>
      <c r="N2271" s="24" t="str">
        <f t="shared" si="1181"/>
        <v/>
      </c>
      <c r="O2271" s="24" t="str">
        <f t="shared" si="1182"/>
        <v xml:space="preserve"> </v>
      </c>
      <c r="P2271" s="24">
        <f t="shared" si="1183"/>
        <v>0</v>
      </c>
      <c r="Q2271" s="25">
        <f t="shared" si="1184"/>
        <v>0</v>
      </c>
      <c r="R2271" s="26">
        <f t="shared" si="1185"/>
        <v>0</v>
      </c>
      <c r="S2271" s="24" t="str">
        <f t="shared" si="1186"/>
        <v/>
      </c>
      <c r="T2271" s="24" t="str">
        <f t="shared" si="1187"/>
        <v/>
      </c>
      <c r="U2271" s="24" t="str">
        <f t="shared" si="1188"/>
        <v/>
      </c>
      <c r="V2271" s="24" t="str">
        <f t="shared" si="1189"/>
        <v/>
      </c>
      <c r="W2271" s="24" t="str">
        <f t="shared" si="1190"/>
        <v/>
      </c>
      <c r="X2271" s="24" t="str">
        <f t="shared" si="1191"/>
        <v/>
      </c>
      <c r="Y2271" s="24" t="str">
        <f t="shared" si="1192"/>
        <v/>
      </c>
      <c r="Z2271" s="24" t="str">
        <f t="shared" si="1193"/>
        <v/>
      </c>
      <c r="AA2271" s="24" t="b">
        <f t="shared" si="1194"/>
        <v>0</v>
      </c>
      <c r="AB2271" s="34" t="str">
        <f t="shared" si="1195"/>
        <v/>
      </c>
      <c r="AC2271" s="34">
        <f t="shared" si="1196"/>
        <v>0</v>
      </c>
      <c r="AD2271" s="34">
        <f t="shared" si="1197"/>
        <v>0</v>
      </c>
      <c r="AE2271" s="34" t="str">
        <f t="shared" si="1198"/>
        <v xml:space="preserve"> 0</v>
      </c>
      <c r="AF2271" s="34">
        <f t="shared" si="1199"/>
        <v>0</v>
      </c>
      <c r="AG2271" s="34">
        <f t="shared" si="1200"/>
        <v>0</v>
      </c>
      <c r="AH2271" s="34" t="str">
        <f t="shared" si="1201"/>
        <v/>
      </c>
      <c r="AI2271" s="172" t="str">
        <f>IF(AJ2271&lt;&gt;"",MAX(AI$3:AI2270)+1,"")</f>
        <v/>
      </c>
      <c r="AJ2271" s="172" t="str">
        <f t="shared" si="1202"/>
        <v/>
      </c>
      <c r="AK2271" s="172" t="str">
        <f t="shared" si="1203"/>
        <v/>
      </c>
      <c r="AL2271" s="172" t="str">
        <f t="shared" si="1204"/>
        <v/>
      </c>
      <c r="AM2271" s="172" t="str">
        <f>IF(AN2271&lt;&gt;"",MAX(AM$3:AM2270)+1,"")</f>
        <v/>
      </c>
      <c r="AN2271" s="172" t="str">
        <f t="shared" si="1205"/>
        <v/>
      </c>
      <c r="AO2271" s="172" t="str">
        <f t="shared" si="1206"/>
        <v/>
      </c>
      <c r="AP2271" s="172" t="str">
        <f t="shared" si="1207"/>
        <v/>
      </c>
      <c r="AQ2271" s="172" t="str">
        <f t="shared" si="1208"/>
        <v/>
      </c>
      <c r="AR2271" s="172" t="str">
        <f>Table1[[#This Row],[Sex ]]&amp;Table1[[#This Row],[Month]]</f>
        <v/>
      </c>
    </row>
    <row r="2272" spans="2:44" x14ac:dyDescent="0.3">
      <c r="B2272" s="14"/>
      <c r="C2272" s="14"/>
      <c r="D2272" s="14"/>
      <c r="E2272" s="14"/>
      <c r="F2272" s="14"/>
      <c r="G2272" s="14"/>
      <c r="H2272" s="14"/>
      <c r="I2272" s="14"/>
      <c r="J2272" s="14"/>
      <c r="K2272" s="14"/>
      <c r="L2272" s="14"/>
      <c r="M2272" s="24" t="str">
        <f t="shared" si="1180"/>
        <v/>
      </c>
      <c r="N2272" s="24" t="str">
        <f t="shared" si="1181"/>
        <v/>
      </c>
      <c r="O2272" s="24" t="str">
        <f t="shared" si="1182"/>
        <v xml:space="preserve"> </v>
      </c>
      <c r="P2272" s="24">
        <f t="shared" si="1183"/>
        <v>0</v>
      </c>
      <c r="Q2272" s="25">
        <f t="shared" si="1184"/>
        <v>0</v>
      </c>
      <c r="R2272" s="26">
        <f t="shared" si="1185"/>
        <v>0</v>
      </c>
      <c r="S2272" s="24" t="str">
        <f t="shared" si="1186"/>
        <v/>
      </c>
      <c r="T2272" s="24" t="str">
        <f t="shared" si="1187"/>
        <v/>
      </c>
      <c r="U2272" s="24" t="str">
        <f t="shared" si="1188"/>
        <v/>
      </c>
      <c r="V2272" s="24" t="str">
        <f t="shared" si="1189"/>
        <v/>
      </c>
      <c r="W2272" s="24" t="str">
        <f t="shared" si="1190"/>
        <v/>
      </c>
      <c r="X2272" s="24" t="str">
        <f t="shared" si="1191"/>
        <v/>
      </c>
      <c r="Y2272" s="24" t="str">
        <f t="shared" si="1192"/>
        <v/>
      </c>
      <c r="Z2272" s="24" t="str">
        <f t="shared" si="1193"/>
        <v/>
      </c>
      <c r="AA2272" s="24" t="b">
        <f t="shared" si="1194"/>
        <v>0</v>
      </c>
      <c r="AB2272" s="34" t="str">
        <f t="shared" si="1195"/>
        <v/>
      </c>
      <c r="AC2272" s="34">
        <f t="shared" si="1196"/>
        <v>0</v>
      </c>
      <c r="AD2272" s="34">
        <f t="shared" si="1197"/>
        <v>0</v>
      </c>
      <c r="AE2272" s="34" t="str">
        <f t="shared" si="1198"/>
        <v xml:space="preserve"> 0</v>
      </c>
      <c r="AF2272" s="34">
        <f t="shared" si="1199"/>
        <v>0</v>
      </c>
      <c r="AG2272" s="34">
        <f t="shared" si="1200"/>
        <v>0</v>
      </c>
      <c r="AH2272" s="34" t="str">
        <f t="shared" si="1201"/>
        <v/>
      </c>
      <c r="AI2272" s="172" t="str">
        <f>IF(AJ2272&lt;&gt;"",MAX(AI$3:AI2271)+1,"")</f>
        <v/>
      </c>
      <c r="AJ2272" s="172" t="str">
        <f t="shared" si="1202"/>
        <v/>
      </c>
      <c r="AK2272" s="172" t="str">
        <f t="shared" si="1203"/>
        <v/>
      </c>
      <c r="AL2272" s="172" t="str">
        <f t="shared" si="1204"/>
        <v/>
      </c>
      <c r="AM2272" s="172" t="str">
        <f>IF(AN2272&lt;&gt;"",MAX(AM$3:AM2271)+1,"")</f>
        <v/>
      </c>
      <c r="AN2272" s="172" t="str">
        <f t="shared" si="1205"/>
        <v/>
      </c>
      <c r="AO2272" s="172" t="str">
        <f t="shared" si="1206"/>
        <v/>
      </c>
      <c r="AP2272" s="172" t="str">
        <f t="shared" si="1207"/>
        <v/>
      </c>
      <c r="AQ2272" s="172" t="str">
        <f t="shared" si="1208"/>
        <v/>
      </c>
      <c r="AR2272" s="172" t="str">
        <f>Table1[[#This Row],[Sex ]]&amp;Table1[[#This Row],[Month]]</f>
        <v/>
      </c>
    </row>
    <row r="2273" spans="2:44" x14ac:dyDescent="0.3">
      <c r="B2273" s="14"/>
      <c r="C2273" s="14"/>
      <c r="D2273" s="14"/>
      <c r="E2273" s="14"/>
      <c r="F2273" s="14"/>
      <c r="G2273" s="14"/>
      <c r="H2273" s="14"/>
      <c r="I2273" s="14"/>
      <c r="J2273" s="14"/>
      <c r="K2273" s="14"/>
      <c r="L2273" s="14"/>
      <c r="M2273" s="24" t="str">
        <f t="shared" si="1180"/>
        <v/>
      </c>
      <c r="N2273" s="24" t="str">
        <f t="shared" si="1181"/>
        <v/>
      </c>
      <c r="O2273" s="24" t="str">
        <f t="shared" si="1182"/>
        <v xml:space="preserve"> </v>
      </c>
      <c r="P2273" s="24">
        <f t="shared" si="1183"/>
        <v>0</v>
      </c>
      <c r="Q2273" s="25">
        <f t="shared" si="1184"/>
        <v>0</v>
      </c>
      <c r="R2273" s="26">
        <f t="shared" si="1185"/>
        <v>0</v>
      </c>
      <c r="S2273" s="24" t="str">
        <f t="shared" si="1186"/>
        <v/>
      </c>
      <c r="T2273" s="24" t="str">
        <f t="shared" si="1187"/>
        <v/>
      </c>
      <c r="U2273" s="24" t="str">
        <f t="shared" si="1188"/>
        <v/>
      </c>
      <c r="V2273" s="24" t="str">
        <f t="shared" si="1189"/>
        <v/>
      </c>
      <c r="W2273" s="24" t="str">
        <f t="shared" si="1190"/>
        <v/>
      </c>
      <c r="X2273" s="24" t="str">
        <f t="shared" si="1191"/>
        <v/>
      </c>
      <c r="Y2273" s="24" t="str">
        <f t="shared" si="1192"/>
        <v/>
      </c>
      <c r="Z2273" s="24" t="str">
        <f t="shared" si="1193"/>
        <v/>
      </c>
      <c r="AA2273" s="24" t="b">
        <f t="shared" si="1194"/>
        <v>0</v>
      </c>
      <c r="AB2273" s="34" t="str">
        <f t="shared" si="1195"/>
        <v/>
      </c>
      <c r="AC2273" s="34">
        <f t="shared" si="1196"/>
        <v>0</v>
      </c>
      <c r="AD2273" s="34">
        <f t="shared" si="1197"/>
        <v>0</v>
      </c>
      <c r="AE2273" s="34" t="str">
        <f t="shared" si="1198"/>
        <v xml:space="preserve"> 0</v>
      </c>
      <c r="AF2273" s="34">
        <f t="shared" si="1199"/>
        <v>0</v>
      </c>
      <c r="AG2273" s="34">
        <f t="shared" si="1200"/>
        <v>0</v>
      </c>
      <c r="AH2273" s="34" t="str">
        <f t="shared" si="1201"/>
        <v/>
      </c>
      <c r="AI2273" s="172" t="str">
        <f>IF(AJ2273&lt;&gt;"",MAX(AI$3:AI2272)+1,"")</f>
        <v/>
      </c>
      <c r="AJ2273" s="172" t="str">
        <f t="shared" si="1202"/>
        <v/>
      </c>
      <c r="AK2273" s="172" t="str">
        <f t="shared" si="1203"/>
        <v/>
      </c>
      <c r="AL2273" s="172" t="str">
        <f t="shared" si="1204"/>
        <v/>
      </c>
      <c r="AM2273" s="172" t="str">
        <f>IF(AN2273&lt;&gt;"",MAX(AM$3:AM2272)+1,"")</f>
        <v/>
      </c>
      <c r="AN2273" s="172" t="str">
        <f t="shared" si="1205"/>
        <v/>
      </c>
      <c r="AO2273" s="172" t="str">
        <f t="shared" si="1206"/>
        <v/>
      </c>
      <c r="AP2273" s="172" t="str">
        <f t="shared" si="1207"/>
        <v/>
      </c>
      <c r="AQ2273" s="172" t="str">
        <f t="shared" si="1208"/>
        <v/>
      </c>
      <c r="AR2273" s="172" t="str">
        <f>Table1[[#This Row],[Sex ]]&amp;Table1[[#This Row],[Month]]</f>
        <v/>
      </c>
    </row>
    <row r="2274" spans="2:44" x14ac:dyDescent="0.3">
      <c r="B2274" s="14"/>
      <c r="C2274" s="14"/>
      <c r="D2274" s="14"/>
      <c r="E2274" s="14"/>
      <c r="F2274" s="14"/>
      <c r="G2274" s="14"/>
      <c r="H2274" s="14"/>
      <c r="I2274" s="14"/>
      <c r="J2274" s="14"/>
      <c r="K2274" s="14"/>
      <c r="L2274" s="14"/>
      <c r="M2274" s="24" t="str">
        <f t="shared" si="1180"/>
        <v/>
      </c>
      <c r="N2274" s="24" t="str">
        <f t="shared" si="1181"/>
        <v/>
      </c>
      <c r="O2274" s="24" t="str">
        <f t="shared" si="1182"/>
        <v xml:space="preserve"> </v>
      </c>
      <c r="P2274" s="24">
        <f t="shared" si="1183"/>
        <v>0</v>
      </c>
      <c r="Q2274" s="25">
        <f t="shared" si="1184"/>
        <v>0</v>
      </c>
      <c r="R2274" s="26">
        <f t="shared" si="1185"/>
        <v>0</v>
      </c>
      <c r="S2274" s="24" t="str">
        <f t="shared" si="1186"/>
        <v/>
      </c>
      <c r="T2274" s="24" t="str">
        <f t="shared" si="1187"/>
        <v/>
      </c>
      <c r="U2274" s="24" t="str">
        <f t="shared" si="1188"/>
        <v/>
      </c>
      <c r="V2274" s="24" t="str">
        <f t="shared" si="1189"/>
        <v/>
      </c>
      <c r="W2274" s="24" t="str">
        <f t="shared" si="1190"/>
        <v/>
      </c>
      <c r="X2274" s="24" t="str">
        <f t="shared" si="1191"/>
        <v/>
      </c>
      <c r="Y2274" s="24" t="str">
        <f t="shared" si="1192"/>
        <v/>
      </c>
      <c r="Z2274" s="24" t="str">
        <f t="shared" si="1193"/>
        <v/>
      </c>
      <c r="AA2274" s="24" t="b">
        <f t="shared" si="1194"/>
        <v>0</v>
      </c>
      <c r="AB2274" s="34" t="str">
        <f t="shared" si="1195"/>
        <v/>
      </c>
      <c r="AC2274" s="34">
        <f t="shared" si="1196"/>
        <v>0</v>
      </c>
      <c r="AD2274" s="34">
        <f t="shared" si="1197"/>
        <v>0</v>
      </c>
      <c r="AE2274" s="34" t="str">
        <f t="shared" si="1198"/>
        <v xml:space="preserve"> 0</v>
      </c>
      <c r="AF2274" s="34">
        <f t="shared" si="1199"/>
        <v>0</v>
      </c>
      <c r="AG2274" s="34">
        <f t="shared" si="1200"/>
        <v>0</v>
      </c>
      <c r="AH2274" s="34" t="str">
        <f t="shared" si="1201"/>
        <v/>
      </c>
      <c r="AI2274" s="172" t="str">
        <f>IF(AJ2274&lt;&gt;"",MAX(AI$3:AI2273)+1,"")</f>
        <v/>
      </c>
      <c r="AJ2274" s="172" t="str">
        <f t="shared" si="1202"/>
        <v/>
      </c>
      <c r="AK2274" s="172" t="str">
        <f t="shared" si="1203"/>
        <v/>
      </c>
      <c r="AL2274" s="172" t="str">
        <f t="shared" si="1204"/>
        <v/>
      </c>
      <c r="AM2274" s="172" t="str">
        <f>IF(AN2274&lt;&gt;"",MAX(AM$3:AM2273)+1,"")</f>
        <v/>
      </c>
      <c r="AN2274" s="172" t="str">
        <f t="shared" si="1205"/>
        <v/>
      </c>
      <c r="AO2274" s="172" t="str">
        <f t="shared" si="1206"/>
        <v/>
      </c>
      <c r="AP2274" s="172" t="str">
        <f t="shared" si="1207"/>
        <v/>
      </c>
      <c r="AQ2274" s="172" t="str">
        <f t="shared" si="1208"/>
        <v/>
      </c>
      <c r="AR2274" s="172" t="str">
        <f>Table1[[#This Row],[Sex ]]&amp;Table1[[#This Row],[Month]]</f>
        <v/>
      </c>
    </row>
    <row r="2275" spans="2:44" x14ac:dyDescent="0.3">
      <c r="B2275" s="14"/>
      <c r="C2275" s="14"/>
      <c r="D2275" s="14"/>
      <c r="E2275" s="14"/>
      <c r="F2275" s="14"/>
      <c r="G2275" s="14"/>
      <c r="H2275" s="14"/>
      <c r="I2275" s="14"/>
      <c r="J2275" s="14"/>
      <c r="K2275" s="14"/>
      <c r="L2275" s="14"/>
      <c r="M2275" s="24" t="str">
        <f t="shared" si="1180"/>
        <v/>
      </c>
      <c r="N2275" s="24" t="str">
        <f t="shared" si="1181"/>
        <v/>
      </c>
      <c r="O2275" s="24" t="str">
        <f t="shared" si="1182"/>
        <v xml:space="preserve"> </v>
      </c>
      <c r="P2275" s="24">
        <f t="shared" si="1183"/>
        <v>0</v>
      </c>
      <c r="Q2275" s="25">
        <f t="shared" si="1184"/>
        <v>0</v>
      </c>
      <c r="R2275" s="26">
        <f t="shared" si="1185"/>
        <v>0</v>
      </c>
      <c r="S2275" s="24" t="str">
        <f t="shared" si="1186"/>
        <v/>
      </c>
      <c r="T2275" s="24" t="str">
        <f t="shared" si="1187"/>
        <v/>
      </c>
      <c r="U2275" s="24" t="str">
        <f t="shared" si="1188"/>
        <v/>
      </c>
      <c r="V2275" s="24" t="str">
        <f t="shared" si="1189"/>
        <v/>
      </c>
      <c r="W2275" s="24" t="str">
        <f t="shared" si="1190"/>
        <v/>
      </c>
      <c r="X2275" s="24" t="str">
        <f t="shared" si="1191"/>
        <v/>
      </c>
      <c r="Y2275" s="24" t="str">
        <f t="shared" si="1192"/>
        <v/>
      </c>
      <c r="Z2275" s="24" t="str">
        <f t="shared" si="1193"/>
        <v/>
      </c>
      <c r="AA2275" s="24" t="b">
        <f t="shared" si="1194"/>
        <v>0</v>
      </c>
      <c r="AB2275" s="34" t="str">
        <f t="shared" si="1195"/>
        <v/>
      </c>
      <c r="AC2275" s="34">
        <f t="shared" si="1196"/>
        <v>0</v>
      </c>
      <c r="AD2275" s="34">
        <f t="shared" si="1197"/>
        <v>0</v>
      </c>
      <c r="AE2275" s="34" t="str">
        <f t="shared" si="1198"/>
        <v xml:space="preserve"> 0</v>
      </c>
      <c r="AF2275" s="34">
        <f t="shared" si="1199"/>
        <v>0</v>
      </c>
      <c r="AG2275" s="34">
        <f t="shared" si="1200"/>
        <v>0</v>
      </c>
      <c r="AH2275" s="34" t="str">
        <f t="shared" si="1201"/>
        <v/>
      </c>
      <c r="AI2275" s="172" t="str">
        <f>IF(AJ2275&lt;&gt;"",MAX(AI$3:AI2274)+1,"")</f>
        <v/>
      </c>
      <c r="AJ2275" s="172" t="str">
        <f t="shared" si="1202"/>
        <v/>
      </c>
      <c r="AK2275" s="172" t="str">
        <f t="shared" si="1203"/>
        <v/>
      </c>
      <c r="AL2275" s="172" t="str">
        <f t="shared" si="1204"/>
        <v/>
      </c>
      <c r="AM2275" s="172" t="str">
        <f>IF(AN2275&lt;&gt;"",MAX(AM$3:AM2274)+1,"")</f>
        <v/>
      </c>
      <c r="AN2275" s="172" t="str">
        <f t="shared" si="1205"/>
        <v/>
      </c>
      <c r="AO2275" s="172" t="str">
        <f t="shared" si="1206"/>
        <v/>
      </c>
      <c r="AP2275" s="172" t="str">
        <f t="shared" si="1207"/>
        <v/>
      </c>
      <c r="AQ2275" s="172" t="str">
        <f t="shared" si="1208"/>
        <v/>
      </c>
      <c r="AR2275" s="172" t="str">
        <f>Table1[[#This Row],[Sex ]]&amp;Table1[[#This Row],[Month]]</f>
        <v/>
      </c>
    </row>
    <row r="2276" spans="2:44" x14ac:dyDescent="0.3">
      <c r="B2276" s="14"/>
      <c r="C2276" s="14"/>
      <c r="D2276" s="14"/>
      <c r="E2276" s="14"/>
      <c r="F2276" s="14"/>
      <c r="G2276" s="14"/>
      <c r="H2276" s="14"/>
      <c r="I2276" s="14"/>
      <c r="J2276" s="14"/>
      <c r="K2276" s="14"/>
      <c r="L2276" s="14"/>
      <c r="M2276" s="24" t="str">
        <f t="shared" si="1180"/>
        <v/>
      </c>
      <c r="N2276" s="24" t="str">
        <f t="shared" si="1181"/>
        <v/>
      </c>
      <c r="O2276" s="24" t="str">
        <f t="shared" si="1182"/>
        <v xml:space="preserve"> </v>
      </c>
      <c r="P2276" s="24">
        <f t="shared" si="1183"/>
        <v>0</v>
      </c>
      <c r="Q2276" s="25">
        <f t="shared" si="1184"/>
        <v>0</v>
      </c>
      <c r="R2276" s="26">
        <f t="shared" si="1185"/>
        <v>0</v>
      </c>
      <c r="S2276" s="24" t="str">
        <f t="shared" si="1186"/>
        <v/>
      </c>
      <c r="T2276" s="24" t="str">
        <f t="shared" si="1187"/>
        <v/>
      </c>
      <c r="U2276" s="24" t="str">
        <f t="shared" si="1188"/>
        <v/>
      </c>
      <c r="V2276" s="24" t="str">
        <f t="shared" si="1189"/>
        <v/>
      </c>
      <c r="W2276" s="24" t="str">
        <f t="shared" si="1190"/>
        <v/>
      </c>
      <c r="X2276" s="24" t="str">
        <f t="shared" si="1191"/>
        <v/>
      </c>
      <c r="Y2276" s="24" t="str">
        <f t="shared" si="1192"/>
        <v/>
      </c>
      <c r="Z2276" s="24" t="str">
        <f t="shared" si="1193"/>
        <v/>
      </c>
      <c r="AA2276" s="24" t="b">
        <f t="shared" si="1194"/>
        <v>0</v>
      </c>
      <c r="AB2276" s="34" t="str">
        <f t="shared" si="1195"/>
        <v/>
      </c>
      <c r="AC2276" s="34">
        <f t="shared" si="1196"/>
        <v>0</v>
      </c>
      <c r="AD2276" s="34">
        <f t="shared" si="1197"/>
        <v>0</v>
      </c>
      <c r="AE2276" s="34" t="str">
        <f t="shared" si="1198"/>
        <v xml:space="preserve"> 0</v>
      </c>
      <c r="AF2276" s="34">
        <f t="shared" si="1199"/>
        <v>0</v>
      </c>
      <c r="AG2276" s="34">
        <f t="shared" si="1200"/>
        <v>0</v>
      </c>
      <c r="AH2276" s="34" t="str">
        <f t="shared" si="1201"/>
        <v/>
      </c>
      <c r="AI2276" s="172" t="str">
        <f>IF(AJ2276&lt;&gt;"",MAX(AI$3:AI2275)+1,"")</f>
        <v/>
      </c>
      <c r="AJ2276" s="172" t="str">
        <f t="shared" si="1202"/>
        <v/>
      </c>
      <c r="AK2276" s="172" t="str">
        <f t="shared" si="1203"/>
        <v/>
      </c>
      <c r="AL2276" s="172" t="str">
        <f t="shared" si="1204"/>
        <v/>
      </c>
      <c r="AM2276" s="172" t="str">
        <f>IF(AN2276&lt;&gt;"",MAX(AM$3:AM2275)+1,"")</f>
        <v/>
      </c>
      <c r="AN2276" s="172" t="str">
        <f t="shared" si="1205"/>
        <v/>
      </c>
      <c r="AO2276" s="172" t="str">
        <f t="shared" si="1206"/>
        <v/>
      </c>
      <c r="AP2276" s="172" t="str">
        <f t="shared" si="1207"/>
        <v/>
      </c>
      <c r="AQ2276" s="172" t="str">
        <f t="shared" si="1208"/>
        <v/>
      </c>
      <c r="AR2276" s="172" t="str">
        <f>Table1[[#This Row],[Sex ]]&amp;Table1[[#This Row],[Month]]</f>
        <v/>
      </c>
    </row>
    <row r="2277" spans="2:44" x14ac:dyDescent="0.3">
      <c r="B2277" s="14"/>
      <c r="C2277" s="14"/>
      <c r="D2277" s="14"/>
      <c r="E2277" s="14"/>
      <c r="F2277" s="14"/>
      <c r="G2277" s="14"/>
      <c r="H2277" s="14"/>
      <c r="I2277" s="14"/>
      <c r="J2277" s="14"/>
      <c r="K2277" s="14"/>
      <c r="L2277" s="14"/>
      <c r="M2277" s="24" t="str">
        <f t="shared" si="1180"/>
        <v/>
      </c>
      <c r="N2277" s="24" t="str">
        <f t="shared" si="1181"/>
        <v/>
      </c>
      <c r="O2277" s="24" t="str">
        <f t="shared" si="1182"/>
        <v xml:space="preserve"> </v>
      </c>
      <c r="P2277" s="24">
        <f t="shared" si="1183"/>
        <v>0</v>
      </c>
      <c r="Q2277" s="25">
        <f t="shared" si="1184"/>
        <v>0</v>
      </c>
      <c r="R2277" s="26">
        <f t="shared" si="1185"/>
        <v>0</v>
      </c>
      <c r="S2277" s="24" t="str">
        <f t="shared" si="1186"/>
        <v/>
      </c>
      <c r="T2277" s="24" t="str">
        <f t="shared" si="1187"/>
        <v/>
      </c>
      <c r="U2277" s="24" t="str">
        <f t="shared" si="1188"/>
        <v/>
      </c>
      <c r="V2277" s="24" t="str">
        <f t="shared" si="1189"/>
        <v/>
      </c>
      <c r="W2277" s="24" t="str">
        <f t="shared" si="1190"/>
        <v/>
      </c>
      <c r="X2277" s="24" t="str">
        <f t="shared" si="1191"/>
        <v/>
      </c>
      <c r="Y2277" s="24" t="str">
        <f t="shared" si="1192"/>
        <v/>
      </c>
      <c r="Z2277" s="24" t="str">
        <f t="shared" si="1193"/>
        <v/>
      </c>
      <c r="AA2277" s="24" t="b">
        <f t="shared" si="1194"/>
        <v>0</v>
      </c>
      <c r="AB2277" s="34" t="str">
        <f t="shared" si="1195"/>
        <v/>
      </c>
      <c r="AC2277" s="34">
        <f t="shared" si="1196"/>
        <v>0</v>
      </c>
      <c r="AD2277" s="34">
        <f t="shared" si="1197"/>
        <v>0</v>
      </c>
      <c r="AE2277" s="34" t="str">
        <f t="shared" si="1198"/>
        <v xml:space="preserve"> 0</v>
      </c>
      <c r="AF2277" s="34">
        <f t="shared" si="1199"/>
        <v>0</v>
      </c>
      <c r="AG2277" s="34">
        <f t="shared" si="1200"/>
        <v>0</v>
      </c>
      <c r="AH2277" s="34" t="str">
        <f t="shared" si="1201"/>
        <v/>
      </c>
      <c r="AI2277" s="172" t="str">
        <f>IF(AJ2277&lt;&gt;"",MAX(AI$3:AI2276)+1,"")</f>
        <v/>
      </c>
      <c r="AJ2277" s="172" t="str">
        <f t="shared" si="1202"/>
        <v/>
      </c>
      <c r="AK2277" s="172" t="str">
        <f t="shared" si="1203"/>
        <v/>
      </c>
      <c r="AL2277" s="172" t="str">
        <f t="shared" si="1204"/>
        <v/>
      </c>
      <c r="AM2277" s="172" t="str">
        <f>IF(AN2277&lt;&gt;"",MAX(AM$3:AM2276)+1,"")</f>
        <v/>
      </c>
      <c r="AN2277" s="172" t="str">
        <f t="shared" si="1205"/>
        <v/>
      </c>
      <c r="AO2277" s="172" t="str">
        <f t="shared" si="1206"/>
        <v/>
      </c>
      <c r="AP2277" s="172" t="str">
        <f t="shared" si="1207"/>
        <v/>
      </c>
      <c r="AQ2277" s="172" t="str">
        <f t="shared" si="1208"/>
        <v/>
      </c>
      <c r="AR2277" s="172" t="str">
        <f>Table1[[#This Row],[Sex ]]&amp;Table1[[#This Row],[Month]]</f>
        <v/>
      </c>
    </row>
    <row r="2278" spans="2:44" x14ac:dyDescent="0.3">
      <c r="B2278" s="14"/>
      <c r="C2278" s="14"/>
      <c r="D2278" s="14"/>
      <c r="E2278" s="14"/>
      <c r="F2278" s="14"/>
      <c r="G2278" s="14"/>
      <c r="H2278" s="14"/>
      <c r="I2278" s="14"/>
      <c r="J2278" s="14"/>
      <c r="K2278" s="14"/>
      <c r="L2278" s="14"/>
      <c r="M2278" s="24" t="str">
        <f t="shared" si="1180"/>
        <v/>
      </c>
      <c r="N2278" s="24" t="str">
        <f t="shared" si="1181"/>
        <v/>
      </c>
      <c r="O2278" s="24" t="str">
        <f t="shared" si="1182"/>
        <v xml:space="preserve"> </v>
      </c>
      <c r="P2278" s="24">
        <f t="shared" si="1183"/>
        <v>0</v>
      </c>
      <c r="Q2278" s="25">
        <f t="shared" si="1184"/>
        <v>0</v>
      </c>
      <c r="R2278" s="26">
        <f t="shared" si="1185"/>
        <v>0</v>
      </c>
      <c r="S2278" s="24" t="str">
        <f t="shared" si="1186"/>
        <v/>
      </c>
      <c r="T2278" s="24" t="str">
        <f t="shared" si="1187"/>
        <v/>
      </c>
      <c r="U2278" s="24" t="str">
        <f t="shared" si="1188"/>
        <v/>
      </c>
      <c r="V2278" s="24" t="str">
        <f t="shared" si="1189"/>
        <v/>
      </c>
      <c r="W2278" s="24" t="str">
        <f t="shared" si="1190"/>
        <v/>
      </c>
      <c r="X2278" s="24" t="str">
        <f t="shared" si="1191"/>
        <v/>
      </c>
      <c r="Y2278" s="24" t="str">
        <f t="shared" si="1192"/>
        <v/>
      </c>
      <c r="Z2278" s="24" t="str">
        <f t="shared" si="1193"/>
        <v/>
      </c>
      <c r="AA2278" s="24" t="b">
        <f t="shared" si="1194"/>
        <v>0</v>
      </c>
      <c r="AB2278" s="34" t="str">
        <f t="shared" si="1195"/>
        <v/>
      </c>
      <c r="AC2278" s="34">
        <f t="shared" si="1196"/>
        <v>0</v>
      </c>
      <c r="AD2278" s="34">
        <f t="shared" si="1197"/>
        <v>0</v>
      </c>
      <c r="AE2278" s="34" t="str">
        <f t="shared" si="1198"/>
        <v xml:space="preserve"> 0</v>
      </c>
      <c r="AF2278" s="34">
        <f t="shared" si="1199"/>
        <v>0</v>
      </c>
      <c r="AG2278" s="34">
        <f t="shared" si="1200"/>
        <v>0</v>
      </c>
      <c r="AH2278" s="34" t="str">
        <f t="shared" si="1201"/>
        <v/>
      </c>
      <c r="AI2278" s="172" t="str">
        <f>IF(AJ2278&lt;&gt;"",MAX(AI$3:AI2277)+1,"")</f>
        <v/>
      </c>
      <c r="AJ2278" s="172" t="str">
        <f t="shared" si="1202"/>
        <v/>
      </c>
      <c r="AK2278" s="172" t="str">
        <f t="shared" si="1203"/>
        <v/>
      </c>
      <c r="AL2278" s="172" t="str">
        <f t="shared" si="1204"/>
        <v/>
      </c>
      <c r="AM2278" s="172" t="str">
        <f>IF(AN2278&lt;&gt;"",MAX(AM$3:AM2277)+1,"")</f>
        <v/>
      </c>
      <c r="AN2278" s="172" t="str">
        <f t="shared" si="1205"/>
        <v/>
      </c>
      <c r="AO2278" s="172" t="str">
        <f t="shared" si="1206"/>
        <v/>
      </c>
      <c r="AP2278" s="172" t="str">
        <f t="shared" si="1207"/>
        <v/>
      </c>
      <c r="AQ2278" s="172" t="str">
        <f t="shared" si="1208"/>
        <v/>
      </c>
      <c r="AR2278" s="172" t="str">
        <f>Table1[[#This Row],[Sex ]]&amp;Table1[[#This Row],[Month]]</f>
        <v/>
      </c>
    </row>
    <row r="2279" spans="2:44" x14ac:dyDescent="0.3">
      <c r="B2279" s="14"/>
      <c r="C2279" s="14"/>
      <c r="D2279" s="14"/>
      <c r="E2279" s="14"/>
      <c r="F2279" s="14"/>
      <c r="G2279" s="14"/>
      <c r="H2279" s="14"/>
      <c r="I2279" s="14"/>
      <c r="J2279" s="14"/>
      <c r="K2279" s="14"/>
      <c r="L2279" s="14"/>
      <c r="M2279" s="24" t="str">
        <f t="shared" si="1180"/>
        <v/>
      </c>
      <c r="N2279" s="24" t="str">
        <f t="shared" si="1181"/>
        <v/>
      </c>
      <c r="O2279" s="24" t="str">
        <f t="shared" si="1182"/>
        <v xml:space="preserve"> </v>
      </c>
      <c r="P2279" s="24">
        <f t="shared" si="1183"/>
        <v>0</v>
      </c>
      <c r="Q2279" s="25">
        <f t="shared" si="1184"/>
        <v>0</v>
      </c>
      <c r="R2279" s="26">
        <f t="shared" si="1185"/>
        <v>0</v>
      </c>
      <c r="S2279" s="24" t="str">
        <f t="shared" si="1186"/>
        <v/>
      </c>
      <c r="T2279" s="24" t="str">
        <f t="shared" si="1187"/>
        <v/>
      </c>
      <c r="U2279" s="24" t="str">
        <f t="shared" si="1188"/>
        <v/>
      </c>
      <c r="V2279" s="24" t="str">
        <f t="shared" si="1189"/>
        <v/>
      </c>
      <c r="W2279" s="24" t="str">
        <f t="shared" si="1190"/>
        <v/>
      </c>
      <c r="X2279" s="24" t="str">
        <f t="shared" si="1191"/>
        <v/>
      </c>
      <c r="Y2279" s="24" t="str">
        <f t="shared" si="1192"/>
        <v/>
      </c>
      <c r="Z2279" s="24" t="str">
        <f t="shared" si="1193"/>
        <v/>
      </c>
      <c r="AA2279" s="24" t="b">
        <f t="shared" si="1194"/>
        <v>0</v>
      </c>
      <c r="AB2279" s="34" t="str">
        <f t="shared" si="1195"/>
        <v/>
      </c>
      <c r="AC2279" s="34">
        <f t="shared" si="1196"/>
        <v>0</v>
      </c>
      <c r="AD2279" s="34">
        <f t="shared" si="1197"/>
        <v>0</v>
      </c>
      <c r="AE2279" s="34" t="str">
        <f t="shared" si="1198"/>
        <v xml:space="preserve"> 0</v>
      </c>
      <c r="AF2279" s="34">
        <f t="shared" si="1199"/>
        <v>0</v>
      </c>
      <c r="AG2279" s="34">
        <f t="shared" si="1200"/>
        <v>0</v>
      </c>
      <c r="AH2279" s="34" t="str">
        <f t="shared" si="1201"/>
        <v/>
      </c>
      <c r="AI2279" s="172" t="str">
        <f>IF(AJ2279&lt;&gt;"",MAX(AI$3:AI2278)+1,"")</f>
        <v/>
      </c>
      <c r="AJ2279" s="172" t="str">
        <f t="shared" si="1202"/>
        <v/>
      </c>
      <c r="AK2279" s="172" t="str">
        <f t="shared" si="1203"/>
        <v/>
      </c>
      <c r="AL2279" s="172" t="str">
        <f t="shared" si="1204"/>
        <v/>
      </c>
      <c r="AM2279" s="172" t="str">
        <f>IF(AN2279&lt;&gt;"",MAX(AM$3:AM2278)+1,"")</f>
        <v/>
      </c>
      <c r="AN2279" s="172" t="str">
        <f t="shared" si="1205"/>
        <v/>
      </c>
      <c r="AO2279" s="172" t="str">
        <f t="shared" si="1206"/>
        <v/>
      </c>
      <c r="AP2279" s="172" t="str">
        <f t="shared" si="1207"/>
        <v/>
      </c>
      <c r="AQ2279" s="172" t="str">
        <f t="shared" si="1208"/>
        <v/>
      </c>
      <c r="AR2279" s="172" t="str">
        <f>Table1[[#This Row],[Sex ]]&amp;Table1[[#This Row],[Month]]</f>
        <v/>
      </c>
    </row>
    <row r="2280" spans="2:44" x14ac:dyDescent="0.3">
      <c r="B2280" s="14"/>
      <c r="C2280" s="14"/>
      <c r="D2280" s="14"/>
      <c r="E2280" s="14"/>
      <c r="F2280" s="14"/>
      <c r="G2280" s="14"/>
      <c r="H2280" s="14"/>
      <c r="I2280" s="14"/>
      <c r="J2280" s="14"/>
      <c r="K2280" s="14"/>
      <c r="L2280" s="14"/>
      <c r="M2280" s="24" t="str">
        <f t="shared" si="1180"/>
        <v/>
      </c>
      <c r="N2280" s="24" t="str">
        <f t="shared" si="1181"/>
        <v/>
      </c>
      <c r="O2280" s="24" t="str">
        <f t="shared" si="1182"/>
        <v xml:space="preserve"> </v>
      </c>
      <c r="P2280" s="24">
        <f t="shared" si="1183"/>
        <v>0</v>
      </c>
      <c r="Q2280" s="25">
        <f t="shared" si="1184"/>
        <v>0</v>
      </c>
      <c r="R2280" s="26">
        <f t="shared" si="1185"/>
        <v>0</v>
      </c>
      <c r="S2280" s="24" t="str">
        <f t="shared" si="1186"/>
        <v/>
      </c>
      <c r="T2280" s="24" t="str">
        <f t="shared" si="1187"/>
        <v/>
      </c>
      <c r="U2280" s="24" t="str">
        <f t="shared" si="1188"/>
        <v/>
      </c>
      <c r="V2280" s="24" t="str">
        <f t="shared" si="1189"/>
        <v/>
      </c>
      <c r="W2280" s="24" t="str">
        <f t="shared" si="1190"/>
        <v/>
      </c>
      <c r="X2280" s="24" t="str">
        <f t="shared" si="1191"/>
        <v/>
      </c>
      <c r="Y2280" s="24" t="str">
        <f t="shared" si="1192"/>
        <v/>
      </c>
      <c r="Z2280" s="24" t="str">
        <f t="shared" si="1193"/>
        <v/>
      </c>
      <c r="AA2280" s="24" t="b">
        <f t="shared" si="1194"/>
        <v>0</v>
      </c>
      <c r="AB2280" s="34" t="str">
        <f t="shared" si="1195"/>
        <v/>
      </c>
      <c r="AC2280" s="34">
        <f t="shared" si="1196"/>
        <v>0</v>
      </c>
      <c r="AD2280" s="34">
        <f t="shared" si="1197"/>
        <v>0</v>
      </c>
      <c r="AE2280" s="34" t="str">
        <f t="shared" si="1198"/>
        <v xml:space="preserve"> 0</v>
      </c>
      <c r="AF2280" s="34">
        <f t="shared" si="1199"/>
        <v>0</v>
      </c>
      <c r="AG2280" s="34">
        <f t="shared" si="1200"/>
        <v>0</v>
      </c>
      <c r="AH2280" s="34" t="str">
        <f t="shared" si="1201"/>
        <v/>
      </c>
      <c r="AI2280" s="172" t="str">
        <f>IF(AJ2280&lt;&gt;"",MAX(AI$3:AI2279)+1,"")</f>
        <v/>
      </c>
      <c r="AJ2280" s="172" t="str">
        <f t="shared" si="1202"/>
        <v/>
      </c>
      <c r="AK2280" s="172" t="str">
        <f t="shared" si="1203"/>
        <v/>
      </c>
      <c r="AL2280" s="172" t="str">
        <f t="shared" si="1204"/>
        <v/>
      </c>
      <c r="AM2280" s="172" t="str">
        <f>IF(AN2280&lt;&gt;"",MAX(AM$3:AM2279)+1,"")</f>
        <v/>
      </c>
      <c r="AN2280" s="172" t="str">
        <f t="shared" si="1205"/>
        <v/>
      </c>
      <c r="AO2280" s="172" t="str">
        <f t="shared" si="1206"/>
        <v/>
      </c>
      <c r="AP2280" s="172" t="str">
        <f t="shared" si="1207"/>
        <v/>
      </c>
      <c r="AQ2280" s="172" t="str">
        <f t="shared" si="1208"/>
        <v/>
      </c>
      <c r="AR2280" s="172" t="str">
        <f>Table1[[#This Row],[Sex ]]&amp;Table1[[#This Row],[Month]]</f>
        <v/>
      </c>
    </row>
    <row r="2281" spans="2:44" x14ac:dyDescent="0.3">
      <c r="B2281" s="14"/>
      <c r="C2281" s="14"/>
      <c r="D2281" s="14"/>
      <c r="E2281" s="14"/>
      <c r="F2281" s="14"/>
      <c r="G2281" s="14"/>
      <c r="H2281" s="14"/>
      <c r="I2281" s="14"/>
      <c r="J2281" s="14"/>
      <c r="K2281" s="14"/>
      <c r="L2281" s="14"/>
      <c r="M2281" s="24" t="str">
        <f t="shared" si="1180"/>
        <v/>
      </c>
      <c r="N2281" s="24" t="str">
        <f t="shared" si="1181"/>
        <v/>
      </c>
      <c r="O2281" s="24" t="str">
        <f t="shared" si="1182"/>
        <v xml:space="preserve"> </v>
      </c>
      <c r="P2281" s="24">
        <f t="shared" si="1183"/>
        <v>0</v>
      </c>
      <c r="Q2281" s="25">
        <f t="shared" si="1184"/>
        <v>0</v>
      </c>
      <c r="R2281" s="26">
        <f t="shared" si="1185"/>
        <v>0</v>
      </c>
      <c r="S2281" s="24" t="str">
        <f t="shared" si="1186"/>
        <v/>
      </c>
      <c r="T2281" s="24" t="str">
        <f t="shared" si="1187"/>
        <v/>
      </c>
      <c r="U2281" s="24" t="str">
        <f t="shared" si="1188"/>
        <v/>
      </c>
      <c r="V2281" s="24" t="str">
        <f t="shared" si="1189"/>
        <v/>
      </c>
      <c r="W2281" s="24" t="str">
        <f t="shared" si="1190"/>
        <v/>
      </c>
      <c r="X2281" s="24" t="str">
        <f t="shared" si="1191"/>
        <v/>
      </c>
      <c r="Y2281" s="24" t="str">
        <f t="shared" si="1192"/>
        <v/>
      </c>
      <c r="Z2281" s="24" t="str">
        <f t="shared" si="1193"/>
        <v/>
      </c>
      <c r="AA2281" s="24" t="b">
        <f t="shared" si="1194"/>
        <v>0</v>
      </c>
      <c r="AB2281" s="34" t="str">
        <f t="shared" si="1195"/>
        <v/>
      </c>
      <c r="AC2281" s="34">
        <f t="shared" si="1196"/>
        <v>0</v>
      </c>
      <c r="AD2281" s="34">
        <f t="shared" si="1197"/>
        <v>0</v>
      </c>
      <c r="AE2281" s="34" t="str">
        <f t="shared" si="1198"/>
        <v xml:space="preserve"> 0</v>
      </c>
      <c r="AF2281" s="34">
        <f t="shared" si="1199"/>
        <v>0</v>
      </c>
      <c r="AG2281" s="34">
        <f t="shared" si="1200"/>
        <v>0</v>
      </c>
      <c r="AH2281" s="34" t="str">
        <f t="shared" si="1201"/>
        <v/>
      </c>
      <c r="AI2281" s="172" t="str">
        <f>IF(AJ2281&lt;&gt;"",MAX(AI$3:AI2280)+1,"")</f>
        <v/>
      </c>
      <c r="AJ2281" s="172" t="str">
        <f t="shared" si="1202"/>
        <v/>
      </c>
      <c r="AK2281" s="172" t="str">
        <f t="shared" si="1203"/>
        <v/>
      </c>
      <c r="AL2281" s="172" t="str">
        <f t="shared" si="1204"/>
        <v/>
      </c>
      <c r="AM2281" s="172" t="str">
        <f>IF(AN2281&lt;&gt;"",MAX(AM$3:AM2280)+1,"")</f>
        <v/>
      </c>
      <c r="AN2281" s="172" t="str">
        <f t="shared" si="1205"/>
        <v/>
      </c>
      <c r="AO2281" s="172" t="str">
        <f t="shared" si="1206"/>
        <v/>
      </c>
      <c r="AP2281" s="172" t="str">
        <f t="shared" si="1207"/>
        <v/>
      </c>
      <c r="AQ2281" s="172" t="str">
        <f t="shared" si="1208"/>
        <v/>
      </c>
      <c r="AR2281" s="172" t="str">
        <f>Table1[[#This Row],[Sex ]]&amp;Table1[[#This Row],[Month]]</f>
        <v/>
      </c>
    </row>
    <row r="2282" spans="2:44" x14ac:dyDescent="0.3">
      <c r="B2282" s="14"/>
      <c r="C2282" s="14"/>
      <c r="D2282" s="14"/>
      <c r="E2282" s="14"/>
      <c r="F2282" s="14"/>
      <c r="G2282" s="14"/>
      <c r="H2282" s="14"/>
      <c r="I2282" s="14"/>
      <c r="J2282" s="14"/>
      <c r="K2282" s="14"/>
      <c r="L2282" s="14"/>
      <c r="M2282" s="24" t="str">
        <f t="shared" si="1180"/>
        <v/>
      </c>
      <c r="N2282" s="24" t="str">
        <f t="shared" si="1181"/>
        <v/>
      </c>
      <c r="O2282" s="24" t="str">
        <f t="shared" si="1182"/>
        <v xml:space="preserve"> </v>
      </c>
      <c r="P2282" s="24">
        <f t="shared" si="1183"/>
        <v>0</v>
      </c>
      <c r="Q2282" s="25">
        <f t="shared" si="1184"/>
        <v>0</v>
      </c>
      <c r="R2282" s="26">
        <f t="shared" si="1185"/>
        <v>0</v>
      </c>
      <c r="S2282" s="24" t="str">
        <f t="shared" si="1186"/>
        <v/>
      </c>
      <c r="T2282" s="24" t="str">
        <f t="shared" si="1187"/>
        <v/>
      </c>
      <c r="U2282" s="24" t="str">
        <f t="shared" si="1188"/>
        <v/>
      </c>
      <c r="V2282" s="24" t="str">
        <f t="shared" si="1189"/>
        <v/>
      </c>
      <c r="W2282" s="24" t="str">
        <f t="shared" si="1190"/>
        <v/>
      </c>
      <c r="X2282" s="24" t="str">
        <f t="shared" si="1191"/>
        <v/>
      </c>
      <c r="Y2282" s="24" t="str">
        <f t="shared" si="1192"/>
        <v/>
      </c>
      <c r="Z2282" s="24" t="str">
        <f t="shared" si="1193"/>
        <v/>
      </c>
      <c r="AA2282" s="24" t="b">
        <f t="shared" si="1194"/>
        <v>0</v>
      </c>
      <c r="AB2282" s="34" t="str">
        <f t="shared" si="1195"/>
        <v/>
      </c>
      <c r="AC2282" s="34">
        <f t="shared" si="1196"/>
        <v>0</v>
      </c>
      <c r="AD2282" s="34">
        <f t="shared" si="1197"/>
        <v>0</v>
      </c>
      <c r="AE2282" s="34" t="str">
        <f t="shared" si="1198"/>
        <v xml:space="preserve"> 0</v>
      </c>
      <c r="AF2282" s="34">
        <f t="shared" si="1199"/>
        <v>0</v>
      </c>
      <c r="AG2282" s="34">
        <f t="shared" si="1200"/>
        <v>0</v>
      </c>
      <c r="AH2282" s="34" t="str">
        <f t="shared" si="1201"/>
        <v/>
      </c>
      <c r="AI2282" s="172" t="str">
        <f>IF(AJ2282&lt;&gt;"",MAX(AI$3:AI2281)+1,"")</f>
        <v/>
      </c>
      <c r="AJ2282" s="172" t="str">
        <f t="shared" si="1202"/>
        <v/>
      </c>
      <c r="AK2282" s="172" t="str">
        <f t="shared" si="1203"/>
        <v/>
      </c>
      <c r="AL2282" s="172" t="str">
        <f t="shared" si="1204"/>
        <v/>
      </c>
      <c r="AM2282" s="172" t="str">
        <f>IF(AN2282&lt;&gt;"",MAX(AM$3:AM2281)+1,"")</f>
        <v/>
      </c>
      <c r="AN2282" s="172" t="str">
        <f t="shared" si="1205"/>
        <v/>
      </c>
      <c r="AO2282" s="172" t="str">
        <f t="shared" si="1206"/>
        <v/>
      </c>
      <c r="AP2282" s="172" t="str">
        <f t="shared" si="1207"/>
        <v/>
      </c>
      <c r="AQ2282" s="172" t="str">
        <f t="shared" si="1208"/>
        <v/>
      </c>
      <c r="AR2282" s="172" t="str">
        <f>Table1[[#This Row],[Sex ]]&amp;Table1[[#This Row],[Month]]</f>
        <v/>
      </c>
    </row>
    <row r="2283" spans="2:44" x14ac:dyDescent="0.3">
      <c r="B2283" s="14"/>
      <c r="C2283" s="14"/>
      <c r="D2283" s="14"/>
      <c r="E2283" s="14"/>
      <c r="F2283" s="14"/>
      <c r="G2283" s="14"/>
      <c r="H2283" s="14"/>
      <c r="I2283" s="14"/>
      <c r="J2283" s="14"/>
      <c r="K2283" s="14"/>
      <c r="L2283" s="14"/>
      <c r="M2283" s="24" t="str">
        <f t="shared" ref="M2283:M2346" si="1209">IF(I4283&lt;&gt;"",IF(SUM(I4283:I4283)&lt;99,IF(I4283=J4283,I4283,""),""),"")</f>
        <v/>
      </c>
      <c r="N2283" s="24" t="str">
        <f t="shared" ref="N2283:N2346" si="1210">IF(H4283&lt;&gt;"",IF(H4283&lt;4,1,IF(H4283&lt;7,2,IF(H4283&lt;10,3,4))),"")</f>
        <v/>
      </c>
      <c r="O2283" s="24" t="str">
        <f t="shared" ref="O2283:O2346" si="1211">IF(SUM(I4283:I4283)&lt;99,J4283&amp;" "&amp;I4283,99&amp;" "&amp;99)</f>
        <v xml:space="preserve"> </v>
      </c>
      <c r="P2283" s="24">
        <f t="shared" ref="P2283:P2346" si="1212">(J4283+I4283)/2</f>
        <v>0</v>
      </c>
      <c r="Q2283" s="25">
        <f t="shared" ref="Q2283:Q2346" si="1213">IF(SUM(I4283:J4283)&lt;99,(I4283-P2283)^2+(J4283-P2283)^2,0)</f>
        <v>0</v>
      </c>
      <c r="R2283" s="26">
        <f t="shared" ref="R2283:R2346" si="1214">IF(SUM(I4283:I4283)&lt;99,IF(J4283=0,IF(I4283=0,0,((Q2283)^0.5)/P2283),((Q2283)^0.5)/P2283),"")</f>
        <v>0</v>
      </c>
      <c r="S2283" s="24" t="str">
        <f t="shared" ref="S2283:S2346" si="1215">IF(SUM(I4283+J4283)&lt;98,IF(I4283&lt;&gt;"",H4283,""),"")</f>
        <v/>
      </c>
      <c r="T2283" s="24" t="str">
        <f t="shared" ref="T2283:T2346" si="1216">IF(SUM(I4283+J4283)&lt;98,IF(J4283&lt;&gt;"",H4283,""),"")</f>
        <v/>
      </c>
      <c r="U2283" s="24" t="str">
        <f t="shared" ref="U2283:U2346" si="1217">IF(SUM(I4283+J4283)&lt;99,IF(K4283&lt;&gt;"",H4283,""),"")</f>
        <v/>
      </c>
      <c r="V2283" s="24" t="str">
        <f t="shared" ref="V2283:V2346" si="1218">IF(J4283&lt;99,IF(M2283&lt;&gt;"",L4283,""),"")</f>
        <v/>
      </c>
      <c r="W2283" s="24" t="str">
        <f t="shared" ref="W2283:W2346" si="1219">IF(J4283&gt;98,99,IF(K4283&gt;98,99,IF(K4283+J4283=198,99,IF(K4283&lt;&gt;"",ABS(J4283-K4283),""))))</f>
        <v/>
      </c>
      <c r="X2283" s="24" t="str">
        <f t="shared" ref="X2283:X2346" si="1220">IF(I4283&lt;&gt;0,IF(I4283-J4283&lt;&gt;0,"",H4283),"")</f>
        <v/>
      </c>
      <c r="Y2283" s="24" t="str">
        <f t="shared" ref="Y2283:Y2346" si="1221">IF(J4283&lt;&gt;"",H4283,"")</f>
        <v/>
      </c>
      <c r="Z2283" s="24" t="str">
        <f t="shared" ref="Z2283:Z2346" si="1222">IF(SUM(I4283+J4283)&lt;98,IF(I4283&lt;&gt;"",G4283,""),"")</f>
        <v/>
      </c>
      <c r="AA2283" s="24" t="b">
        <f t="shared" ref="AA2283:AA2346" si="1223">IF(I4283&lt;&gt;"",IF(SUM(I4283:J4283)&gt;98,"",IF(I4283-J4283=0,G4283,"")))</f>
        <v>0</v>
      </c>
      <c r="AB2283" s="34" t="str">
        <f t="shared" ref="AB2283:AB2346" si="1224">IF(SUM(I4283:J4283)&gt;98,G4283,"")</f>
        <v/>
      </c>
      <c r="AC2283" s="34">
        <f t="shared" ref="AC2283:AC2346" si="1225">IF(SUM(I4283+J4283)&lt;99,L4283,"")</f>
        <v>0</v>
      </c>
      <c r="AD2283" s="34">
        <f t="shared" ref="AD2283:AD2346" si="1226">IF(AA2283&lt;&gt;"",AC2283,"")</f>
        <v>0</v>
      </c>
      <c r="AE2283" s="34" t="str">
        <f t="shared" ref="AE2283:AE2346" si="1227">H4283&amp;" "&amp;I4283-J4283</f>
        <v xml:space="preserve"> 0</v>
      </c>
      <c r="AF2283" s="34">
        <f t="shared" ref="AF2283:AF2346" si="1228">IF(SUM(I4283+J4283)&lt;99,J4283,"")</f>
        <v>0</v>
      </c>
      <c r="AG2283" s="34">
        <f t="shared" ref="AG2283:AG2346" si="1229">IF(AF2283&lt;&gt;"",I4283,"")</f>
        <v>0</v>
      </c>
      <c r="AH2283" s="34" t="str">
        <f t="shared" ref="AH2283:AH2346" si="1230">IF(I4283&lt;&gt;"",IF((I4283+J4283)&gt;98,"",I4283-J4283),"")</f>
        <v/>
      </c>
      <c r="AI2283" s="172" t="str">
        <f>IF(AJ2283&lt;&gt;"",MAX(AI$3:AI2282)+1,"")</f>
        <v/>
      </c>
      <c r="AJ2283" s="172" t="str">
        <f t="shared" ref="AJ2283:AJ2346" si="1231">IF(SUM(I4283:J4283)&lt;98,IF(G4283="F",G4283,""),"")</f>
        <v/>
      </c>
      <c r="AK2283" s="172" t="str">
        <f t="shared" ref="AK2283:AK2346" si="1232">IF(AJ2283&lt;&gt;"",F4283,"")</f>
        <v/>
      </c>
      <c r="AL2283" s="172" t="str">
        <f t="shared" ref="AL2283:AL2346" si="1233">IF(AK2283&lt;&gt;"",J4283,"")</f>
        <v/>
      </c>
      <c r="AM2283" s="172" t="str">
        <f>IF(AN2283&lt;&gt;"",MAX(AM$3:AM2282)+1,"")</f>
        <v/>
      </c>
      <c r="AN2283" s="172" t="str">
        <f t="shared" ref="AN2283:AN2346" si="1234">IF(SUM(I4283:J4283)&lt;98,IF(G4283="M",G4283,""),"")</f>
        <v/>
      </c>
      <c r="AO2283" s="172" t="str">
        <f t="shared" ref="AO2283:AO2346" si="1235">IF(AN2283&lt;&gt;"",F4283,"")</f>
        <v/>
      </c>
      <c r="AP2283" s="172" t="str">
        <f t="shared" ref="AP2283:AP2346" si="1236">IF(AO2283&lt;&gt;"",J4283,"")</f>
        <v/>
      </c>
      <c r="AQ2283" s="172" t="str">
        <f t="shared" ref="AQ2283:AQ2346" si="1237">IF(K4283&lt;&gt;"",J4283&amp;" "&amp;(J4283-K4283),"")</f>
        <v/>
      </c>
      <c r="AR2283" s="172" t="str">
        <f>Table1[[#This Row],[Sex ]]&amp;Table1[[#This Row],[Month]]</f>
        <v/>
      </c>
    </row>
    <row r="2284" spans="2:44" x14ac:dyDescent="0.3">
      <c r="B2284" s="14"/>
      <c r="C2284" s="14"/>
      <c r="D2284" s="14"/>
      <c r="E2284" s="14"/>
      <c r="F2284" s="14"/>
      <c r="G2284" s="14"/>
      <c r="H2284" s="14"/>
      <c r="I2284" s="14"/>
      <c r="J2284" s="14"/>
      <c r="K2284" s="14"/>
      <c r="L2284" s="14"/>
      <c r="M2284" s="24" t="str">
        <f t="shared" si="1209"/>
        <v/>
      </c>
      <c r="N2284" s="24" t="str">
        <f t="shared" si="1210"/>
        <v/>
      </c>
      <c r="O2284" s="24" t="str">
        <f t="shared" si="1211"/>
        <v xml:space="preserve"> </v>
      </c>
      <c r="P2284" s="24">
        <f t="shared" si="1212"/>
        <v>0</v>
      </c>
      <c r="Q2284" s="25">
        <f t="shared" si="1213"/>
        <v>0</v>
      </c>
      <c r="R2284" s="26">
        <f t="shared" si="1214"/>
        <v>0</v>
      </c>
      <c r="S2284" s="24" t="str">
        <f t="shared" si="1215"/>
        <v/>
      </c>
      <c r="T2284" s="24" t="str">
        <f t="shared" si="1216"/>
        <v/>
      </c>
      <c r="U2284" s="24" t="str">
        <f t="shared" si="1217"/>
        <v/>
      </c>
      <c r="V2284" s="24" t="str">
        <f t="shared" si="1218"/>
        <v/>
      </c>
      <c r="W2284" s="24" t="str">
        <f t="shared" si="1219"/>
        <v/>
      </c>
      <c r="X2284" s="24" t="str">
        <f t="shared" si="1220"/>
        <v/>
      </c>
      <c r="Y2284" s="24" t="str">
        <f t="shared" si="1221"/>
        <v/>
      </c>
      <c r="Z2284" s="24" t="str">
        <f t="shared" si="1222"/>
        <v/>
      </c>
      <c r="AA2284" s="24" t="b">
        <f t="shared" si="1223"/>
        <v>0</v>
      </c>
      <c r="AB2284" s="34" t="str">
        <f t="shared" si="1224"/>
        <v/>
      </c>
      <c r="AC2284" s="34">
        <f t="shared" si="1225"/>
        <v>0</v>
      </c>
      <c r="AD2284" s="34">
        <f t="shared" si="1226"/>
        <v>0</v>
      </c>
      <c r="AE2284" s="34" t="str">
        <f t="shared" si="1227"/>
        <v xml:space="preserve"> 0</v>
      </c>
      <c r="AF2284" s="34">
        <f t="shared" si="1228"/>
        <v>0</v>
      </c>
      <c r="AG2284" s="34">
        <f t="shared" si="1229"/>
        <v>0</v>
      </c>
      <c r="AH2284" s="34" t="str">
        <f t="shared" si="1230"/>
        <v/>
      </c>
      <c r="AI2284" s="172" t="str">
        <f>IF(AJ2284&lt;&gt;"",MAX(AI$3:AI2283)+1,"")</f>
        <v/>
      </c>
      <c r="AJ2284" s="172" t="str">
        <f t="shared" si="1231"/>
        <v/>
      </c>
      <c r="AK2284" s="172" t="str">
        <f t="shared" si="1232"/>
        <v/>
      </c>
      <c r="AL2284" s="172" t="str">
        <f t="shared" si="1233"/>
        <v/>
      </c>
      <c r="AM2284" s="172" t="str">
        <f>IF(AN2284&lt;&gt;"",MAX(AM$3:AM2283)+1,"")</f>
        <v/>
      </c>
      <c r="AN2284" s="172" t="str">
        <f t="shared" si="1234"/>
        <v/>
      </c>
      <c r="AO2284" s="172" t="str">
        <f t="shared" si="1235"/>
        <v/>
      </c>
      <c r="AP2284" s="172" t="str">
        <f t="shared" si="1236"/>
        <v/>
      </c>
      <c r="AQ2284" s="172" t="str">
        <f t="shared" si="1237"/>
        <v/>
      </c>
      <c r="AR2284" s="172" t="str">
        <f>Table1[[#This Row],[Sex ]]&amp;Table1[[#This Row],[Month]]</f>
        <v/>
      </c>
    </row>
    <row r="2285" spans="2:44" x14ac:dyDescent="0.3">
      <c r="B2285" s="14"/>
      <c r="C2285" s="14"/>
      <c r="D2285" s="14"/>
      <c r="E2285" s="14"/>
      <c r="F2285" s="14"/>
      <c r="G2285" s="14"/>
      <c r="H2285" s="14"/>
      <c r="I2285" s="14"/>
      <c r="J2285" s="14"/>
      <c r="K2285" s="14"/>
      <c r="L2285" s="14"/>
      <c r="M2285" s="24" t="str">
        <f t="shared" si="1209"/>
        <v/>
      </c>
      <c r="N2285" s="24" t="str">
        <f t="shared" si="1210"/>
        <v/>
      </c>
      <c r="O2285" s="24" t="str">
        <f t="shared" si="1211"/>
        <v xml:space="preserve"> </v>
      </c>
      <c r="P2285" s="24">
        <f t="shared" si="1212"/>
        <v>0</v>
      </c>
      <c r="Q2285" s="25">
        <f t="shared" si="1213"/>
        <v>0</v>
      </c>
      <c r="R2285" s="26">
        <f t="shared" si="1214"/>
        <v>0</v>
      </c>
      <c r="S2285" s="24" t="str">
        <f t="shared" si="1215"/>
        <v/>
      </c>
      <c r="T2285" s="24" t="str">
        <f t="shared" si="1216"/>
        <v/>
      </c>
      <c r="U2285" s="24" t="str">
        <f t="shared" si="1217"/>
        <v/>
      </c>
      <c r="V2285" s="24" t="str">
        <f t="shared" si="1218"/>
        <v/>
      </c>
      <c r="W2285" s="24" t="str">
        <f t="shared" si="1219"/>
        <v/>
      </c>
      <c r="X2285" s="24" t="str">
        <f t="shared" si="1220"/>
        <v/>
      </c>
      <c r="Y2285" s="24" t="str">
        <f t="shared" si="1221"/>
        <v/>
      </c>
      <c r="Z2285" s="24" t="str">
        <f t="shared" si="1222"/>
        <v/>
      </c>
      <c r="AA2285" s="24" t="b">
        <f t="shared" si="1223"/>
        <v>0</v>
      </c>
      <c r="AB2285" s="34" t="str">
        <f t="shared" si="1224"/>
        <v/>
      </c>
      <c r="AC2285" s="34">
        <f t="shared" si="1225"/>
        <v>0</v>
      </c>
      <c r="AD2285" s="34">
        <f t="shared" si="1226"/>
        <v>0</v>
      </c>
      <c r="AE2285" s="34" t="str">
        <f t="shared" si="1227"/>
        <v xml:space="preserve"> 0</v>
      </c>
      <c r="AF2285" s="34">
        <f t="shared" si="1228"/>
        <v>0</v>
      </c>
      <c r="AG2285" s="34">
        <f t="shared" si="1229"/>
        <v>0</v>
      </c>
      <c r="AH2285" s="34" t="str">
        <f t="shared" si="1230"/>
        <v/>
      </c>
      <c r="AI2285" s="172" t="str">
        <f>IF(AJ2285&lt;&gt;"",MAX(AI$3:AI2284)+1,"")</f>
        <v/>
      </c>
      <c r="AJ2285" s="172" t="str">
        <f t="shared" si="1231"/>
        <v/>
      </c>
      <c r="AK2285" s="172" t="str">
        <f t="shared" si="1232"/>
        <v/>
      </c>
      <c r="AL2285" s="172" t="str">
        <f t="shared" si="1233"/>
        <v/>
      </c>
      <c r="AM2285" s="172" t="str">
        <f>IF(AN2285&lt;&gt;"",MAX(AM$3:AM2284)+1,"")</f>
        <v/>
      </c>
      <c r="AN2285" s="172" t="str">
        <f t="shared" si="1234"/>
        <v/>
      </c>
      <c r="AO2285" s="172" t="str">
        <f t="shared" si="1235"/>
        <v/>
      </c>
      <c r="AP2285" s="172" t="str">
        <f t="shared" si="1236"/>
        <v/>
      </c>
      <c r="AQ2285" s="172" t="str">
        <f t="shared" si="1237"/>
        <v/>
      </c>
      <c r="AR2285" s="172" t="str">
        <f>Table1[[#This Row],[Sex ]]&amp;Table1[[#This Row],[Month]]</f>
        <v/>
      </c>
    </row>
    <row r="2286" spans="2:44" x14ac:dyDescent="0.3">
      <c r="B2286" s="14"/>
      <c r="C2286" s="14"/>
      <c r="D2286" s="14"/>
      <c r="E2286" s="14"/>
      <c r="F2286" s="14"/>
      <c r="G2286" s="14"/>
      <c r="H2286" s="14"/>
      <c r="I2286" s="14"/>
      <c r="J2286" s="14"/>
      <c r="K2286" s="14"/>
      <c r="L2286" s="14"/>
      <c r="M2286" s="24" t="str">
        <f t="shared" si="1209"/>
        <v/>
      </c>
      <c r="N2286" s="24" t="str">
        <f t="shared" si="1210"/>
        <v/>
      </c>
      <c r="O2286" s="24" t="str">
        <f t="shared" si="1211"/>
        <v xml:space="preserve"> </v>
      </c>
      <c r="P2286" s="24">
        <f t="shared" si="1212"/>
        <v>0</v>
      </c>
      <c r="Q2286" s="25">
        <f t="shared" si="1213"/>
        <v>0</v>
      </c>
      <c r="R2286" s="26">
        <f t="shared" si="1214"/>
        <v>0</v>
      </c>
      <c r="S2286" s="24" t="str">
        <f t="shared" si="1215"/>
        <v/>
      </c>
      <c r="T2286" s="24" t="str">
        <f t="shared" si="1216"/>
        <v/>
      </c>
      <c r="U2286" s="24" t="str">
        <f t="shared" si="1217"/>
        <v/>
      </c>
      <c r="V2286" s="24" t="str">
        <f t="shared" si="1218"/>
        <v/>
      </c>
      <c r="W2286" s="24" t="str">
        <f t="shared" si="1219"/>
        <v/>
      </c>
      <c r="X2286" s="24" t="str">
        <f t="shared" si="1220"/>
        <v/>
      </c>
      <c r="Y2286" s="24" t="str">
        <f t="shared" si="1221"/>
        <v/>
      </c>
      <c r="Z2286" s="24" t="str">
        <f t="shared" si="1222"/>
        <v/>
      </c>
      <c r="AA2286" s="24" t="b">
        <f t="shared" si="1223"/>
        <v>0</v>
      </c>
      <c r="AB2286" s="34" t="str">
        <f t="shared" si="1224"/>
        <v/>
      </c>
      <c r="AC2286" s="34">
        <f t="shared" si="1225"/>
        <v>0</v>
      </c>
      <c r="AD2286" s="34">
        <f t="shared" si="1226"/>
        <v>0</v>
      </c>
      <c r="AE2286" s="34" t="str">
        <f t="shared" si="1227"/>
        <v xml:space="preserve"> 0</v>
      </c>
      <c r="AF2286" s="34">
        <f t="shared" si="1228"/>
        <v>0</v>
      </c>
      <c r="AG2286" s="34">
        <f t="shared" si="1229"/>
        <v>0</v>
      </c>
      <c r="AH2286" s="34" t="str">
        <f t="shared" si="1230"/>
        <v/>
      </c>
      <c r="AI2286" s="172" t="str">
        <f>IF(AJ2286&lt;&gt;"",MAX(AI$3:AI2285)+1,"")</f>
        <v/>
      </c>
      <c r="AJ2286" s="172" t="str">
        <f t="shared" si="1231"/>
        <v/>
      </c>
      <c r="AK2286" s="172" t="str">
        <f t="shared" si="1232"/>
        <v/>
      </c>
      <c r="AL2286" s="172" t="str">
        <f t="shared" si="1233"/>
        <v/>
      </c>
      <c r="AM2286" s="172" t="str">
        <f>IF(AN2286&lt;&gt;"",MAX(AM$3:AM2285)+1,"")</f>
        <v/>
      </c>
      <c r="AN2286" s="172" t="str">
        <f t="shared" si="1234"/>
        <v/>
      </c>
      <c r="AO2286" s="172" t="str">
        <f t="shared" si="1235"/>
        <v/>
      </c>
      <c r="AP2286" s="172" t="str">
        <f t="shared" si="1236"/>
        <v/>
      </c>
      <c r="AQ2286" s="172" t="str">
        <f t="shared" si="1237"/>
        <v/>
      </c>
      <c r="AR2286" s="172" t="str">
        <f>Table1[[#This Row],[Sex ]]&amp;Table1[[#This Row],[Month]]</f>
        <v/>
      </c>
    </row>
    <row r="2287" spans="2:44" x14ac:dyDescent="0.3">
      <c r="B2287" s="14"/>
      <c r="C2287" s="14"/>
      <c r="D2287" s="14"/>
      <c r="E2287" s="14"/>
      <c r="F2287" s="14"/>
      <c r="G2287" s="14"/>
      <c r="H2287" s="14"/>
      <c r="I2287" s="14"/>
      <c r="J2287" s="14"/>
      <c r="K2287" s="14"/>
      <c r="L2287" s="14"/>
      <c r="M2287" s="24" t="str">
        <f t="shared" si="1209"/>
        <v/>
      </c>
      <c r="N2287" s="24" t="str">
        <f t="shared" si="1210"/>
        <v/>
      </c>
      <c r="O2287" s="24" t="str">
        <f t="shared" si="1211"/>
        <v xml:space="preserve"> </v>
      </c>
      <c r="P2287" s="24">
        <f t="shared" si="1212"/>
        <v>0</v>
      </c>
      <c r="Q2287" s="25">
        <f t="shared" si="1213"/>
        <v>0</v>
      </c>
      <c r="R2287" s="26">
        <f t="shared" si="1214"/>
        <v>0</v>
      </c>
      <c r="S2287" s="24" t="str">
        <f t="shared" si="1215"/>
        <v/>
      </c>
      <c r="T2287" s="24" t="str">
        <f t="shared" si="1216"/>
        <v/>
      </c>
      <c r="U2287" s="24" t="str">
        <f t="shared" si="1217"/>
        <v/>
      </c>
      <c r="V2287" s="24" t="str">
        <f t="shared" si="1218"/>
        <v/>
      </c>
      <c r="W2287" s="24" t="str">
        <f t="shared" si="1219"/>
        <v/>
      </c>
      <c r="X2287" s="24" t="str">
        <f t="shared" si="1220"/>
        <v/>
      </c>
      <c r="Y2287" s="24" t="str">
        <f t="shared" si="1221"/>
        <v/>
      </c>
      <c r="Z2287" s="24" t="str">
        <f t="shared" si="1222"/>
        <v/>
      </c>
      <c r="AA2287" s="24" t="b">
        <f t="shared" si="1223"/>
        <v>0</v>
      </c>
      <c r="AB2287" s="34" t="str">
        <f t="shared" si="1224"/>
        <v/>
      </c>
      <c r="AC2287" s="34">
        <f t="shared" si="1225"/>
        <v>0</v>
      </c>
      <c r="AD2287" s="34">
        <f t="shared" si="1226"/>
        <v>0</v>
      </c>
      <c r="AE2287" s="34" t="str">
        <f t="shared" si="1227"/>
        <v xml:space="preserve"> 0</v>
      </c>
      <c r="AF2287" s="34">
        <f t="shared" si="1228"/>
        <v>0</v>
      </c>
      <c r="AG2287" s="34">
        <f t="shared" si="1229"/>
        <v>0</v>
      </c>
      <c r="AH2287" s="34" t="str">
        <f t="shared" si="1230"/>
        <v/>
      </c>
      <c r="AI2287" s="172" t="str">
        <f>IF(AJ2287&lt;&gt;"",MAX(AI$3:AI2286)+1,"")</f>
        <v/>
      </c>
      <c r="AJ2287" s="172" t="str">
        <f t="shared" si="1231"/>
        <v/>
      </c>
      <c r="AK2287" s="172" t="str">
        <f t="shared" si="1232"/>
        <v/>
      </c>
      <c r="AL2287" s="172" t="str">
        <f t="shared" si="1233"/>
        <v/>
      </c>
      <c r="AM2287" s="172" t="str">
        <f>IF(AN2287&lt;&gt;"",MAX(AM$3:AM2286)+1,"")</f>
        <v/>
      </c>
      <c r="AN2287" s="172" t="str">
        <f t="shared" si="1234"/>
        <v/>
      </c>
      <c r="AO2287" s="172" t="str">
        <f t="shared" si="1235"/>
        <v/>
      </c>
      <c r="AP2287" s="172" t="str">
        <f t="shared" si="1236"/>
        <v/>
      </c>
      <c r="AQ2287" s="172" t="str">
        <f t="shared" si="1237"/>
        <v/>
      </c>
      <c r="AR2287" s="172" t="str">
        <f>Table1[[#This Row],[Sex ]]&amp;Table1[[#This Row],[Month]]</f>
        <v/>
      </c>
    </row>
    <row r="2288" spans="2:44" x14ac:dyDescent="0.3">
      <c r="B2288" s="14"/>
      <c r="C2288" s="14"/>
      <c r="D2288" s="14"/>
      <c r="E2288" s="14"/>
      <c r="F2288" s="14"/>
      <c r="G2288" s="14"/>
      <c r="H2288" s="14"/>
      <c r="I2288" s="14"/>
      <c r="J2288" s="14"/>
      <c r="K2288" s="14"/>
      <c r="L2288" s="14"/>
      <c r="M2288" s="24" t="str">
        <f t="shared" si="1209"/>
        <v/>
      </c>
      <c r="N2288" s="24" t="str">
        <f t="shared" si="1210"/>
        <v/>
      </c>
      <c r="O2288" s="24" t="str">
        <f t="shared" si="1211"/>
        <v xml:space="preserve"> </v>
      </c>
      <c r="P2288" s="24">
        <f t="shared" si="1212"/>
        <v>0</v>
      </c>
      <c r="Q2288" s="25">
        <f t="shared" si="1213"/>
        <v>0</v>
      </c>
      <c r="R2288" s="26">
        <f t="shared" si="1214"/>
        <v>0</v>
      </c>
      <c r="S2288" s="24" t="str">
        <f t="shared" si="1215"/>
        <v/>
      </c>
      <c r="T2288" s="24" t="str">
        <f t="shared" si="1216"/>
        <v/>
      </c>
      <c r="U2288" s="24" t="str">
        <f t="shared" si="1217"/>
        <v/>
      </c>
      <c r="V2288" s="24" t="str">
        <f t="shared" si="1218"/>
        <v/>
      </c>
      <c r="W2288" s="24" t="str">
        <f t="shared" si="1219"/>
        <v/>
      </c>
      <c r="X2288" s="24" t="str">
        <f t="shared" si="1220"/>
        <v/>
      </c>
      <c r="Y2288" s="24" t="str">
        <f t="shared" si="1221"/>
        <v/>
      </c>
      <c r="Z2288" s="24" t="str">
        <f t="shared" si="1222"/>
        <v/>
      </c>
      <c r="AA2288" s="24" t="b">
        <f t="shared" si="1223"/>
        <v>0</v>
      </c>
      <c r="AB2288" s="34" t="str">
        <f t="shared" si="1224"/>
        <v/>
      </c>
      <c r="AC2288" s="34">
        <f t="shared" si="1225"/>
        <v>0</v>
      </c>
      <c r="AD2288" s="34">
        <f t="shared" si="1226"/>
        <v>0</v>
      </c>
      <c r="AE2288" s="34" t="str">
        <f t="shared" si="1227"/>
        <v xml:space="preserve"> 0</v>
      </c>
      <c r="AF2288" s="34">
        <f t="shared" si="1228"/>
        <v>0</v>
      </c>
      <c r="AG2288" s="34">
        <f t="shared" si="1229"/>
        <v>0</v>
      </c>
      <c r="AH2288" s="34" t="str">
        <f t="shared" si="1230"/>
        <v/>
      </c>
      <c r="AI2288" s="172" t="str">
        <f>IF(AJ2288&lt;&gt;"",MAX(AI$3:AI2287)+1,"")</f>
        <v/>
      </c>
      <c r="AJ2288" s="172" t="str">
        <f t="shared" si="1231"/>
        <v/>
      </c>
      <c r="AK2288" s="172" t="str">
        <f t="shared" si="1232"/>
        <v/>
      </c>
      <c r="AL2288" s="172" t="str">
        <f t="shared" si="1233"/>
        <v/>
      </c>
      <c r="AM2288" s="172" t="str">
        <f>IF(AN2288&lt;&gt;"",MAX(AM$3:AM2287)+1,"")</f>
        <v/>
      </c>
      <c r="AN2288" s="172" t="str">
        <f t="shared" si="1234"/>
        <v/>
      </c>
      <c r="AO2288" s="172" t="str">
        <f t="shared" si="1235"/>
        <v/>
      </c>
      <c r="AP2288" s="172" t="str">
        <f t="shared" si="1236"/>
        <v/>
      </c>
      <c r="AQ2288" s="172" t="str">
        <f t="shared" si="1237"/>
        <v/>
      </c>
      <c r="AR2288" s="172" t="str">
        <f>Table1[[#This Row],[Sex ]]&amp;Table1[[#This Row],[Month]]</f>
        <v/>
      </c>
    </row>
    <row r="2289" spans="2:44" x14ac:dyDescent="0.3">
      <c r="B2289" s="14"/>
      <c r="C2289" s="14"/>
      <c r="D2289" s="14"/>
      <c r="E2289" s="14"/>
      <c r="F2289" s="14"/>
      <c r="G2289" s="14"/>
      <c r="H2289" s="14"/>
      <c r="I2289" s="14"/>
      <c r="J2289" s="14"/>
      <c r="K2289" s="14"/>
      <c r="L2289" s="14"/>
      <c r="M2289" s="24" t="str">
        <f t="shared" si="1209"/>
        <v/>
      </c>
      <c r="N2289" s="24" t="str">
        <f t="shared" si="1210"/>
        <v/>
      </c>
      <c r="O2289" s="24" t="str">
        <f t="shared" si="1211"/>
        <v xml:space="preserve"> </v>
      </c>
      <c r="P2289" s="24">
        <f t="shared" si="1212"/>
        <v>0</v>
      </c>
      <c r="Q2289" s="25">
        <f t="shared" si="1213"/>
        <v>0</v>
      </c>
      <c r="R2289" s="26">
        <f t="shared" si="1214"/>
        <v>0</v>
      </c>
      <c r="S2289" s="24" t="str">
        <f t="shared" si="1215"/>
        <v/>
      </c>
      <c r="T2289" s="24" t="str">
        <f t="shared" si="1216"/>
        <v/>
      </c>
      <c r="U2289" s="24" t="str">
        <f t="shared" si="1217"/>
        <v/>
      </c>
      <c r="V2289" s="24" t="str">
        <f t="shared" si="1218"/>
        <v/>
      </c>
      <c r="W2289" s="24" t="str">
        <f t="shared" si="1219"/>
        <v/>
      </c>
      <c r="X2289" s="24" t="str">
        <f t="shared" si="1220"/>
        <v/>
      </c>
      <c r="Y2289" s="24" t="str">
        <f t="shared" si="1221"/>
        <v/>
      </c>
      <c r="Z2289" s="24" t="str">
        <f t="shared" si="1222"/>
        <v/>
      </c>
      <c r="AA2289" s="24" t="b">
        <f t="shared" si="1223"/>
        <v>0</v>
      </c>
      <c r="AB2289" s="34" t="str">
        <f t="shared" si="1224"/>
        <v/>
      </c>
      <c r="AC2289" s="34">
        <f t="shared" si="1225"/>
        <v>0</v>
      </c>
      <c r="AD2289" s="34">
        <f t="shared" si="1226"/>
        <v>0</v>
      </c>
      <c r="AE2289" s="34" t="str">
        <f t="shared" si="1227"/>
        <v xml:space="preserve"> 0</v>
      </c>
      <c r="AF2289" s="34">
        <f t="shared" si="1228"/>
        <v>0</v>
      </c>
      <c r="AG2289" s="34">
        <f t="shared" si="1229"/>
        <v>0</v>
      </c>
      <c r="AH2289" s="34" t="str">
        <f t="shared" si="1230"/>
        <v/>
      </c>
      <c r="AI2289" s="172" t="str">
        <f>IF(AJ2289&lt;&gt;"",MAX(AI$3:AI2288)+1,"")</f>
        <v/>
      </c>
      <c r="AJ2289" s="172" t="str">
        <f t="shared" si="1231"/>
        <v/>
      </c>
      <c r="AK2289" s="172" t="str">
        <f t="shared" si="1232"/>
        <v/>
      </c>
      <c r="AL2289" s="172" t="str">
        <f t="shared" si="1233"/>
        <v/>
      </c>
      <c r="AM2289" s="172" t="str">
        <f>IF(AN2289&lt;&gt;"",MAX(AM$3:AM2288)+1,"")</f>
        <v/>
      </c>
      <c r="AN2289" s="172" t="str">
        <f t="shared" si="1234"/>
        <v/>
      </c>
      <c r="AO2289" s="172" t="str">
        <f t="shared" si="1235"/>
        <v/>
      </c>
      <c r="AP2289" s="172" t="str">
        <f t="shared" si="1236"/>
        <v/>
      </c>
      <c r="AQ2289" s="172" t="str">
        <f t="shared" si="1237"/>
        <v/>
      </c>
      <c r="AR2289" s="172" t="str">
        <f>Table1[[#This Row],[Sex ]]&amp;Table1[[#This Row],[Month]]</f>
        <v/>
      </c>
    </row>
    <row r="2290" spans="2:44" x14ac:dyDescent="0.3">
      <c r="B2290" s="14"/>
      <c r="C2290" s="14"/>
      <c r="D2290" s="14"/>
      <c r="E2290" s="14"/>
      <c r="F2290" s="14"/>
      <c r="G2290" s="14"/>
      <c r="H2290" s="14"/>
      <c r="I2290" s="14"/>
      <c r="J2290" s="14"/>
      <c r="K2290" s="14"/>
      <c r="L2290" s="14"/>
      <c r="M2290" s="24" t="str">
        <f t="shared" si="1209"/>
        <v/>
      </c>
      <c r="N2290" s="24" t="str">
        <f t="shared" si="1210"/>
        <v/>
      </c>
      <c r="O2290" s="24" t="str">
        <f t="shared" si="1211"/>
        <v xml:space="preserve"> </v>
      </c>
      <c r="P2290" s="24">
        <f t="shared" si="1212"/>
        <v>0</v>
      </c>
      <c r="Q2290" s="25">
        <f t="shared" si="1213"/>
        <v>0</v>
      </c>
      <c r="R2290" s="26">
        <f t="shared" si="1214"/>
        <v>0</v>
      </c>
      <c r="S2290" s="24" t="str">
        <f t="shared" si="1215"/>
        <v/>
      </c>
      <c r="T2290" s="24" t="str">
        <f t="shared" si="1216"/>
        <v/>
      </c>
      <c r="U2290" s="24" t="str">
        <f t="shared" si="1217"/>
        <v/>
      </c>
      <c r="V2290" s="24" t="str">
        <f t="shared" si="1218"/>
        <v/>
      </c>
      <c r="W2290" s="24" t="str">
        <f t="shared" si="1219"/>
        <v/>
      </c>
      <c r="X2290" s="24" t="str">
        <f t="shared" si="1220"/>
        <v/>
      </c>
      <c r="Y2290" s="24" t="str">
        <f t="shared" si="1221"/>
        <v/>
      </c>
      <c r="Z2290" s="24" t="str">
        <f t="shared" si="1222"/>
        <v/>
      </c>
      <c r="AA2290" s="24" t="b">
        <f t="shared" si="1223"/>
        <v>0</v>
      </c>
      <c r="AB2290" s="34" t="str">
        <f t="shared" si="1224"/>
        <v/>
      </c>
      <c r="AC2290" s="34">
        <f t="shared" si="1225"/>
        <v>0</v>
      </c>
      <c r="AD2290" s="34">
        <f t="shared" si="1226"/>
        <v>0</v>
      </c>
      <c r="AE2290" s="34" t="str">
        <f t="shared" si="1227"/>
        <v xml:space="preserve"> 0</v>
      </c>
      <c r="AF2290" s="34">
        <f t="shared" si="1228"/>
        <v>0</v>
      </c>
      <c r="AG2290" s="34">
        <f t="shared" si="1229"/>
        <v>0</v>
      </c>
      <c r="AH2290" s="34" t="str">
        <f t="shared" si="1230"/>
        <v/>
      </c>
      <c r="AI2290" s="172" t="str">
        <f>IF(AJ2290&lt;&gt;"",MAX(AI$3:AI2289)+1,"")</f>
        <v/>
      </c>
      <c r="AJ2290" s="172" t="str">
        <f t="shared" si="1231"/>
        <v/>
      </c>
      <c r="AK2290" s="172" t="str">
        <f t="shared" si="1232"/>
        <v/>
      </c>
      <c r="AL2290" s="172" t="str">
        <f t="shared" si="1233"/>
        <v/>
      </c>
      <c r="AM2290" s="172" t="str">
        <f>IF(AN2290&lt;&gt;"",MAX(AM$3:AM2289)+1,"")</f>
        <v/>
      </c>
      <c r="AN2290" s="172" t="str">
        <f t="shared" si="1234"/>
        <v/>
      </c>
      <c r="AO2290" s="172" t="str">
        <f t="shared" si="1235"/>
        <v/>
      </c>
      <c r="AP2290" s="172" t="str">
        <f t="shared" si="1236"/>
        <v/>
      </c>
      <c r="AQ2290" s="172" t="str">
        <f t="shared" si="1237"/>
        <v/>
      </c>
      <c r="AR2290" s="172" t="str">
        <f>Table1[[#This Row],[Sex ]]&amp;Table1[[#This Row],[Month]]</f>
        <v/>
      </c>
    </row>
    <row r="2291" spans="2:44" x14ac:dyDescent="0.3">
      <c r="B2291" s="14"/>
      <c r="C2291" s="14"/>
      <c r="D2291" s="14"/>
      <c r="E2291" s="14"/>
      <c r="F2291" s="14"/>
      <c r="G2291" s="14"/>
      <c r="H2291" s="14"/>
      <c r="I2291" s="14"/>
      <c r="J2291" s="14"/>
      <c r="K2291" s="14"/>
      <c r="L2291" s="14"/>
      <c r="M2291" s="24" t="str">
        <f t="shared" si="1209"/>
        <v/>
      </c>
      <c r="N2291" s="24" t="str">
        <f t="shared" si="1210"/>
        <v/>
      </c>
      <c r="O2291" s="24" t="str">
        <f t="shared" si="1211"/>
        <v xml:space="preserve"> </v>
      </c>
      <c r="P2291" s="24">
        <f t="shared" si="1212"/>
        <v>0</v>
      </c>
      <c r="Q2291" s="25">
        <f t="shared" si="1213"/>
        <v>0</v>
      </c>
      <c r="R2291" s="26">
        <f t="shared" si="1214"/>
        <v>0</v>
      </c>
      <c r="S2291" s="24" t="str">
        <f t="shared" si="1215"/>
        <v/>
      </c>
      <c r="T2291" s="24" t="str">
        <f t="shared" si="1216"/>
        <v/>
      </c>
      <c r="U2291" s="24" t="str">
        <f t="shared" si="1217"/>
        <v/>
      </c>
      <c r="V2291" s="24" t="str">
        <f t="shared" si="1218"/>
        <v/>
      </c>
      <c r="W2291" s="24" t="str">
        <f t="shared" si="1219"/>
        <v/>
      </c>
      <c r="X2291" s="24" t="str">
        <f t="shared" si="1220"/>
        <v/>
      </c>
      <c r="Y2291" s="24" t="str">
        <f t="shared" si="1221"/>
        <v/>
      </c>
      <c r="Z2291" s="24" t="str">
        <f t="shared" si="1222"/>
        <v/>
      </c>
      <c r="AA2291" s="24" t="b">
        <f t="shared" si="1223"/>
        <v>0</v>
      </c>
      <c r="AB2291" s="34" t="str">
        <f t="shared" si="1224"/>
        <v/>
      </c>
      <c r="AC2291" s="34">
        <f t="shared" si="1225"/>
        <v>0</v>
      </c>
      <c r="AD2291" s="34">
        <f t="shared" si="1226"/>
        <v>0</v>
      </c>
      <c r="AE2291" s="34" t="str">
        <f t="shared" si="1227"/>
        <v xml:space="preserve"> 0</v>
      </c>
      <c r="AF2291" s="34">
        <f t="shared" si="1228"/>
        <v>0</v>
      </c>
      <c r="AG2291" s="34">
        <f t="shared" si="1229"/>
        <v>0</v>
      </c>
      <c r="AH2291" s="34" t="str">
        <f t="shared" si="1230"/>
        <v/>
      </c>
      <c r="AI2291" s="172" t="str">
        <f>IF(AJ2291&lt;&gt;"",MAX(AI$3:AI2290)+1,"")</f>
        <v/>
      </c>
      <c r="AJ2291" s="172" t="str">
        <f t="shared" si="1231"/>
        <v/>
      </c>
      <c r="AK2291" s="172" t="str">
        <f t="shared" si="1232"/>
        <v/>
      </c>
      <c r="AL2291" s="172" t="str">
        <f t="shared" si="1233"/>
        <v/>
      </c>
      <c r="AM2291" s="172" t="str">
        <f>IF(AN2291&lt;&gt;"",MAX(AM$3:AM2290)+1,"")</f>
        <v/>
      </c>
      <c r="AN2291" s="172" t="str">
        <f t="shared" si="1234"/>
        <v/>
      </c>
      <c r="AO2291" s="172" t="str">
        <f t="shared" si="1235"/>
        <v/>
      </c>
      <c r="AP2291" s="172" t="str">
        <f t="shared" si="1236"/>
        <v/>
      </c>
      <c r="AQ2291" s="172" t="str">
        <f t="shared" si="1237"/>
        <v/>
      </c>
      <c r="AR2291" s="172" t="str">
        <f>Table1[[#This Row],[Sex ]]&amp;Table1[[#This Row],[Month]]</f>
        <v/>
      </c>
    </row>
    <row r="2292" spans="2:44" x14ac:dyDescent="0.3">
      <c r="B2292" s="14"/>
      <c r="C2292" s="14"/>
      <c r="D2292" s="14"/>
      <c r="E2292" s="14"/>
      <c r="F2292" s="14"/>
      <c r="G2292" s="14"/>
      <c r="H2292" s="14"/>
      <c r="I2292" s="14"/>
      <c r="J2292" s="14"/>
      <c r="K2292" s="14"/>
      <c r="L2292" s="14"/>
      <c r="M2292" s="24" t="str">
        <f t="shared" si="1209"/>
        <v/>
      </c>
      <c r="N2292" s="24" t="str">
        <f t="shared" si="1210"/>
        <v/>
      </c>
      <c r="O2292" s="24" t="str">
        <f t="shared" si="1211"/>
        <v xml:space="preserve"> </v>
      </c>
      <c r="P2292" s="24">
        <f t="shared" si="1212"/>
        <v>0</v>
      </c>
      <c r="Q2292" s="25">
        <f t="shared" si="1213"/>
        <v>0</v>
      </c>
      <c r="R2292" s="26">
        <f t="shared" si="1214"/>
        <v>0</v>
      </c>
      <c r="S2292" s="24" t="str">
        <f t="shared" si="1215"/>
        <v/>
      </c>
      <c r="T2292" s="24" t="str">
        <f t="shared" si="1216"/>
        <v/>
      </c>
      <c r="U2292" s="24" t="str">
        <f t="shared" si="1217"/>
        <v/>
      </c>
      <c r="V2292" s="24" t="str">
        <f t="shared" si="1218"/>
        <v/>
      </c>
      <c r="W2292" s="24" t="str">
        <f t="shared" si="1219"/>
        <v/>
      </c>
      <c r="X2292" s="24" t="str">
        <f t="shared" si="1220"/>
        <v/>
      </c>
      <c r="Y2292" s="24" t="str">
        <f t="shared" si="1221"/>
        <v/>
      </c>
      <c r="Z2292" s="24" t="str">
        <f t="shared" si="1222"/>
        <v/>
      </c>
      <c r="AA2292" s="24" t="b">
        <f t="shared" si="1223"/>
        <v>0</v>
      </c>
      <c r="AB2292" s="34" t="str">
        <f t="shared" si="1224"/>
        <v/>
      </c>
      <c r="AC2292" s="34">
        <f t="shared" si="1225"/>
        <v>0</v>
      </c>
      <c r="AD2292" s="34">
        <f t="shared" si="1226"/>
        <v>0</v>
      </c>
      <c r="AE2292" s="34" t="str">
        <f t="shared" si="1227"/>
        <v xml:space="preserve"> 0</v>
      </c>
      <c r="AF2292" s="34">
        <f t="shared" si="1228"/>
        <v>0</v>
      </c>
      <c r="AG2292" s="34">
        <f t="shared" si="1229"/>
        <v>0</v>
      </c>
      <c r="AH2292" s="34" t="str">
        <f t="shared" si="1230"/>
        <v/>
      </c>
      <c r="AI2292" s="172" t="str">
        <f>IF(AJ2292&lt;&gt;"",MAX(AI$3:AI2291)+1,"")</f>
        <v/>
      </c>
      <c r="AJ2292" s="172" t="str">
        <f t="shared" si="1231"/>
        <v/>
      </c>
      <c r="AK2292" s="172" t="str">
        <f t="shared" si="1232"/>
        <v/>
      </c>
      <c r="AL2292" s="172" t="str">
        <f t="shared" si="1233"/>
        <v/>
      </c>
      <c r="AM2292" s="172" t="str">
        <f>IF(AN2292&lt;&gt;"",MAX(AM$3:AM2291)+1,"")</f>
        <v/>
      </c>
      <c r="AN2292" s="172" t="str">
        <f t="shared" si="1234"/>
        <v/>
      </c>
      <c r="AO2292" s="172" t="str">
        <f t="shared" si="1235"/>
        <v/>
      </c>
      <c r="AP2292" s="172" t="str">
        <f t="shared" si="1236"/>
        <v/>
      </c>
      <c r="AQ2292" s="172" t="str">
        <f t="shared" si="1237"/>
        <v/>
      </c>
      <c r="AR2292" s="172" t="str">
        <f>Table1[[#This Row],[Sex ]]&amp;Table1[[#This Row],[Month]]</f>
        <v/>
      </c>
    </row>
    <row r="2293" spans="2:44" x14ac:dyDescent="0.3">
      <c r="B2293" s="14"/>
      <c r="C2293" s="14"/>
      <c r="D2293" s="14"/>
      <c r="E2293" s="14"/>
      <c r="F2293" s="14"/>
      <c r="G2293" s="14"/>
      <c r="H2293" s="14"/>
      <c r="I2293" s="14"/>
      <c r="J2293" s="14"/>
      <c r="K2293" s="14"/>
      <c r="L2293" s="14"/>
      <c r="M2293" s="24" t="str">
        <f t="shared" si="1209"/>
        <v/>
      </c>
      <c r="N2293" s="24" t="str">
        <f t="shared" si="1210"/>
        <v/>
      </c>
      <c r="O2293" s="24" t="str">
        <f t="shared" si="1211"/>
        <v xml:space="preserve"> </v>
      </c>
      <c r="P2293" s="24">
        <f t="shared" si="1212"/>
        <v>0</v>
      </c>
      <c r="Q2293" s="25">
        <f t="shared" si="1213"/>
        <v>0</v>
      </c>
      <c r="R2293" s="26">
        <f t="shared" si="1214"/>
        <v>0</v>
      </c>
      <c r="S2293" s="24" t="str">
        <f t="shared" si="1215"/>
        <v/>
      </c>
      <c r="T2293" s="24" t="str">
        <f t="shared" si="1216"/>
        <v/>
      </c>
      <c r="U2293" s="24" t="str">
        <f t="shared" si="1217"/>
        <v/>
      </c>
      <c r="V2293" s="24" t="str">
        <f t="shared" si="1218"/>
        <v/>
      </c>
      <c r="W2293" s="24" t="str">
        <f t="shared" si="1219"/>
        <v/>
      </c>
      <c r="X2293" s="24" t="str">
        <f t="shared" si="1220"/>
        <v/>
      </c>
      <c r="Y2293" s="24" t="str">
        <f t="shared" si="1221"/>
        <v/>
      </c>
      <c r="Z2293" s="24" t="str">
        <f t="shared" si="1222"/>
        <v/>
      </c>
      <c r="AA2293" s="24" t="b">
        <f t="shared" si="1223"/>
        <v>0</v>
      </c>
      <c r="AB2293" s="34" t="str">
        <f t="shared" si="1224"/>
        <v/>
      </c>
      <c r="AC2293" s="34">
        <f t="shared" si="1225"/>
        <v>0</v>
      </c>
      <c r="AD2293" s="34">
        <f t="shared" si="1226"/>
        <v>0</v>
      </c>
      <c r="AE2293" s="34" t="str">
        <f t="shared" si="1227"/>
        <v xml:space="preserve"> 0</v>
      </c>
      <c r="AF2293" s="34">
        <f t="shared" si="1228"/>
        <v>0</v>
      </c>
      <c r="AG2293" s="34">
        <f t="shared" si="1229"/>
        <v>0</v>
      </c>
      <c r="AH2293" s="34" t="str">
        <f t="shared" si="1230"/>
        <v/>
      </c>
      <c r="AI2293" s="172" t="str">
        <f>IF(AJ2293&lt;&gt;"",MAX(AI$3:AI2292)+1,"")</f>
        <v/>
      </c>
      <c r="AJ2293" s="172" t="str">
        <f t="shared" si="1231"/>
        <v/>
      </c>
      <c r="AK2293" s="172" t="str">
        <f t="shared" si="1232"/>
        <v/>
      </c>
      <c r="AL2293" s="172" t="str">
        <f t="shared" si="1233"/>
        <v/>
      </c>
      <c r="AM2293" s="172" t="str">
        <f>IF(AN2293&lt;&gt;"",MAX(AM$3:AM2292)+1,"")</f>
        <v/>
      </c>
      <c r="AN2293" s="172" t="str">
        <f t="shared" si="1234"/>
        <v/>
      </c>
      <c r="AO2293" s="172" t="str">
        <f t="shared" si="1235"/>
        <v/>
      </c>
      <c r="AP2293" s="172" t="str">
        <f t="shared" si="1236"/>
        <v/>
      </c>
      <c r="AQ2293" s="172" t="str">
        <f t="shared" si="1237"/>
        <v/>
      </c>
      <c r="AR2293" s="172" t="str">
        <f>Table1[[#This Row],[Sex ]]&amp;Table1[[#This Row],[Month]]</f>
        <v/>
      </c>
    </row>
    <row r="2294" spans="2:44" x14ac:dyDescent="0.3">
      <c r="B2294" s="14"/>
      <c r="C2294" s="14"/>
      <c r="D2294" s="14"/>
      <c r="E2294" s="14"/>
      <c r="F2294" s="14"/>
      <c r="G2294" s="14"/>
      <c r="H2294" s="14"/>
      <c r="I2294" s="14"/>
      <c r="J2294" s="14"/>
      <c r="K2294" s="14"/>
      <c r="L2294" s="14"/>
      <c r="M2294" s="24" t="str">
        <f t="shared" si="1209"/>
        <v/>
      </c>
      <c r="N2294" s="24" t="str">
        <f t="shared" si="1210"/>
        <v/>
      </c>
      <c r="O2294" s="24" t="str">
        <f t="shared" si="1211"/>
        <v xml:space="preserve"> </v>
      </c>
      <c r="P2294" s="24">
        <f t="shared" si="1212"/>
        <v>0</v>
      </c>
      <c r="Q2294" s="25">
        <f t="shared" si="1213"/>
        <v>0</v>
      </c>
      <c r="R2294" s="26">
        <f t="shared" si="1214"/>
        <v>0</v>
      </c>
      <c r="S2294" s="24" t="str">
        <f t="shared" si="1215"/>
        <v/>
      </c>
      <c r="T2294" s="24" t="str">
        <f t="shared" si="1216"/>
        <v/>
      </c>
      <c r="U2294" s="24" t="str">
        <f t="shared" si="1217"/>
        <v/>
      </c>
      <c r="V2294" s="24" t="str">
        <f t="shared" si="1218"/>
        <v/>
      </c>
      <c r="W2294" s="24" t="str">
        <f t="shared" si="1219"/>
        <v/>
      </c>
      <c r="X2294" s="24" t="str">
        <f t="shared" si="1220"/>
        <v/>
      </c>
      <c r="Y2294" s="24" t="str">
        <f t="shared" si="1221"/>
        <v/>
      </c>
      <c r="Z2294" s="24" t="str">
        <f t="shared" si="1222"/>
        <v/>
      </c>
      <c r="AA2294" s="24" t="b">
        <f t="shared" si="1223"/>
        <v>0</v>
      </c>
      <c r="AB2294" s="34" t="str">
        <f t="shared" si="1224"/>
        <v/>
      </c>
      <c r="AC2294" s="34">
        <f t="shared" si="1225"/>
        <v>0</v>
      </c>
      <c r="AD2294" s="34">
        <f t="shared" si="1226"/>
        <v>0</v>
      </c>
      <c r="AE2294" s="34" t="str">
        <f t="shared" si="1227"/>
        <v xml:space="preserve"> 0</v>
      </c>
      <c r="AF2294" s="34">
        <f t="shared" si="1228"/>
        <v>0</v>
      </c>
      <c r="AG2294" s="34">
        <f t="shared" si="1229"/>
        <v>0</v>
      </c>
      <c r="AH2294" s="34" t="str">
        <f t="shared" si="1230"/>
        <v/>
      </c>
      <c r="AI2294" s="172" t="str">
        <f>IF(AJ2294&lt;&gt;"",MAX(AI$3:AI2293)+1,"")</f>
        <v/>
      </c>
      <c r="AJ2294" s="172" t="str">
        <f t="shared" si="1231"/>
        <v/>
      </c>
      <c r="AK2294" s="172" t="str">
        <f t="shared" si="1232"/>
        <v/>
      </c>
      <c r="AL2294" s="172" t="str">
        <f t="shared" si="1233"/>
        <v/>
      </c>
      <c r="AM2294" s="172" t="str">
        <f>IF(AN2294&lt;&gt;"",MAX(AM$3:AM2293)+1,"")</f>
        <v/>
      </c>
      <c r="AN2294" s="172" t="str">
        <f t="shared" si="1234"/>
        <v/>
      </c>
      <c r="AO2294" s="172" t="str">
        <f t="shared" si="1235"/>
        <v/>
      </c>
      <c r="AP2294" s="172" t="str">
        <f t="shared" si="1236"/>
        <v/>
      </c>
      <c r="AQ2294" s="172" t="str">
        <f t="shared" si="1237"/>
        <v/>
      </c>
      <c r="AR2294" s="172" t="str">
        <f>Table1[[#This Row],[Sex ]]&amp;Table1[[#This Row],[Month]]</f>
        <v/>
      </c>
    </row>
    <row r="2295" spans="2:44" x14ac:dyDescent="0.3">
      <c r="B2295" s="14"/>
      <c r="C2295" s="14"/>
      <c r="D2295" s="14"/>
      <c r="E2295" s="14"/>
      <c r="F2295" s="14"/>
      <c r="G2295" s="14"/>
      <c r="H2295" s="14"/>
      <c r="I2295" s="14"/>
      <c r="J2295" s="14"/>
      <c r="K2295" s="14"/>
      <c r="L2295" s="14"/>
      <c r="M2295" s="24" t="str">
        <f t="shared" si="1209"/>
        <v/>
      </c>
      <c r="N2295" s="24" t="str">
        <f t="shared" si="1210"/>
        <v/>
      </c>
      <c r="O2295" s="24" t="str">
        <f t="shared" si="1211"/>
        <v xml:space="preserve"> </v>
      </c>
      <c r="P2295" s="24">
        <f t="shared" si="1212"/>
        <v>0</v>
      </c>
      <c r="Q2295" s="25">
        <f t="shared" si="1213"/>
        <v>0</v>
      </c>
      <c r="R2295" s="26">
        <f t="shared" si="1214"/>
        <v>0</v>
      </c>
      <c r="S2295" s="24" t="str">
        <f t="shared" si="1215"/>
        <v/>
      </c>
      <c r="T2295" s="24" t="str">
        <f t="shared" si="1216"/>
        <v/>
      </c>
      <c r="U2295" s="24" t="str">
        <f t="shared" si="1217"/>
        <v/>
      </c>
      <c r="V2295" s="24" t="str">
        <f t="shared" si="1218"/>
        <v/>
      </c>
      <c r="W2295" s="24" t="str">
        <f t="shared" si="1219"/>
        <v/>
      </c>
      <c r="X2295" s="24" t="str">
        <f t="shared" si="1220"/>
        <v/>
      </c>
      <c r="Y2295" s="24" t="str">
        <f t="shared" si="1221"/>
        <v/>
      </c>
      <c r="Z2295" s="24" t="str">
        <f t="shared" si="1222"/>
        <v/>
      </c>
      <c r="AA2295" s="24" t="b">
        <f t="shared" si="1223"/>
        <v>0</v>
      </c>
      <c r="AB2295" s="34" t="str">
        <f t="shared" si="1224"/>
        <v/>
      </c>
      <c r="AC2295" s="34">
        <f t="shared" si="1225"/>
        <v>0</v>
      </c>
      <c r="AD2295" s="34">
        <f t="shared" si="1226"/>
        <v>0</v>
      </c>
      <c r="AE2295" s="34" t="str">
        <f t="shared" si="1227"/>
        <v xml:space="preserve"> 0</v>
      </c>
      <c r="AF2295" s="34">
        <f t="shared" si="1228"/>
        <v>0</v>
      </c>
      <c r="AG2295" s="34">
        <f t="shared" si="1229"/>
        <v>0</v>
      </c>
      <c r="AH2295" s="34" t="str">
        <f t="shared" si="1230"/>
        <v/>
      </c>
      <c r="AI2295" s="172" t="str">
        <f>IF(AJ2295&lt;&gt;"",MAX(AI$3:AI2294)+1,"")</f>
        <v/>
      </c>
      <c r="AJ2295" s="172" t="str">
        <f t="shared" si="1231"/>
        <v/>
      </c>
      <c r="AK2295" s="172" t="str">
        <f t="shared" si="1232"/>
        <v/>
      </c>
      <c r="AL2295" s="172" t="str">
        <f t="shared" si="1233"/>
        <v/>
      </c>
      <c r="AM2295" s="172" t="str">
        <f>IF(AN2295&lt;&gt;"",MAX(AM$3:AM2294)+1,"")</f>
        <v/>
      </c>
      <c r="AN2295" s="172" t="str">
        <f t="shared" si="1234"/>
        <v/>
      </c>
      <c r="AO2295" s="172" t="str">
        <f t="shared" si="1235"/>
        <v/>
      </c>
      <c r="AP2295" s="172" t="str">
        <f t="shared" si="1236"/>
        <v/>
      </c>
      <c r="AQ2295" s="172" t="str">
        <f t="shared" si="1237"/>
        <v/>
      </c>
      <c r="AR2295" s="172" t="str">
        <f>Table1[[#This Row],[Sex ]]&amp;Table1[[#This Row],[Month]]</f>
        <v/>
      </c>
    </row>
    <row r="2296" spans="2:44" x14ac:dyDescent="0.3">
      <c r="B2296" s="14"/>
      <c r="C2296" s="14"/>
      <c r="D2296" s="14"/>
      <c r="E2296" s="14"/>
      <c r="F2296" s="14"/>
      <c r="G2296" s="14"/>
      <c r="H2296" s="14"/>
      <c r="I2296" s="14"/>
      <c r="J2296" s="14"/>
      <c r="K2296" s="14"/>
      <c r="L2296" s="14"/>
      <c r="M2296" s="24" t="str">
        <f t="shared" si="1209"/>
        <v/>
      </c>
      <c r="N2296" s="24" t="str">
        <f t="shared" si="1210"/>
        <v/>
      </c>
      <c r="O2296" s="24" t="str">
        <f t="shared" si="1211"/>
        <v xml:space="preserve"> </v>
      </c>
      <c r="P2296" s="24">
        <f t="shared" si="1212"/>
        <v>0</v>
      </c>
      <c r="Q2296" s="25">
        <f t="shared" si="1213"/>
        <v>0</v>
      </c>
      <c r="R2296" s="26">
        <f t="shared" si="1214"/>
        <v>0</v>
      </c>
      <c r="S2296" s="24" t="str">
        <f t="shared" si="1215"/>
        <v/>
      </c>
      <c r="T2296" s="24" t="str">
        <f t="shared" si="1216"/>
        <v/>
      </c>
      <c r="U2296" s="24" t="str">
        <f t="shared" si="1217"/>
        <v/>
      </c>
      <c r="V2296" s="24" t="str">
        <f t="shared" si="1218"/>
        <v/>
      </c>
      <c r="W2296" s="24" t="str">
        <f t="shared" si="1219"/>
        <v/>
      </c>
      <c r="X2296" s="24" t="str">
        <f t="shared" si="1220"/>
        <v/>
      </c>
      <c r="Y2296" s="24" t="str">
        <f t="shared" si="1221"/>
        <v/>
      </c>
      <c r="Z2296" s="24" t="str">
        <f t="shared" si="1222"/>
        <v/>
      </c>
      <c r="AA2296" s="24" t="b">
        <f t="shared" si="1223"/>
        <v>0</v>
      </c>
      <c r="AB2296" s="34" t="str">
        <f t="shared" si="1224"/>
        <v/>
      </c>
      <c r="AC2296" s="34">
        <f t="shared" si="1225"/>
        <v>0</v>
      </c>
      <c r="AD2296" s="34">
        <f t="shared" si="1226"/>
        <v>0</v>
      </c>
      <c r="AE2296" s="34" t="str">
        <f t="shared" si="1227"/>
        <v xml:space="preserve"> 0</v>
      </c>
      <c r="AF2296" s="34">
        <f t="shared" si="1228"/>
        <v>0</v>
      </c>
      <c r="AG2296" s="34">
        <f t="shared" si="1229"/>
        <v>0</v>
      </c>
      <c r="AH2296" s="34" t="str">
        <f t="shared" si="1230"/>
        <v/>
      </c>
      <c r="AI2296" s="172" t="str">
        <f>IF(AJ2296&lt;&gt;"",MAX(AI$3:AI2295)+1,"")</f>
        <v/>
      </c>
      <c r="AJ2296" s="172" t="str">
        <f t="shared" si="1231"/>
        <v/>
      </c>
      <c r="AK2296" s="172" t="str">
        <f t="shared" si="1232"/>
        <v/>
      </c>
      <c r="AL2296" s="172" t="str">
        <f t="shared" si="1233"/>
        <v/>
      </c>
      <c r="AM2296" s="172" t="str">
        <f>IF(AN2296&lt;&gt;"",MAX(AM$3:AM2295)+1,"")</f>
        <v/>
      </c>
      <c r="AN2296" s="172" t="str">
        <f t="shared" si="1234"/>
        <v/>
      </c>
      <c r="AO2296" s="172" t="str">
        <f t="shared" si="1235"/>
        <v/>
      </c>
      <c r="AP2296" s="172" t="str">
        <f t="shared" si="1236"/>
        <v/>
      </c>
      <c r="AQ2296" s="172" t="str">
        <f t="shared" si="1237"/>
        <v/>
      </c>
      <c r="AR2296" s="172" t="str">
        <f>Table1[[#This Row],[Sex ]]&amp;Table1[[#This Row],[Month]]</f>
        <v/>
      </c>
    </row>
    <row r="2297" spans="2:44" x14ac:dyDescent="0.3">
      <c r="B2297" s="14"/>
      <c r="C2297" s="14"/>
      <c r="D2297" s="14"/>
      <c r="E2297" s="14"/>
      <c r="F2297" s="14"/>
      <c r="G2297" s="14"/>
      <c r="H2297" s="14"/>
      <c r="I2297" s="14"/>
      <c r="J2297" s="14"/>
      <c r="K2297" s="14"/>
      <c r="L2297" s="14"/>
      <c r="M2297" s="24" t="str">
        <f t="shared" si="1209"/>
        <v/>
      </c>
      <c r="N2297" s="24" t="str">
        <f t="shared" si="1210"/>
        <v/>
      </c>
      <c r="O2297" s="24" t="str">
        <f t="shared" si="1211"/>
        <v xml:space="preserve"> </v>
      </c>
      <c r="P2297" s="24">
        <f t="shared" si="1212"/>
        <v>0</v>
      </c>
      <c r="Q2297" s="25">
        <f t="shared" si="1213"/>
        <v>0</v>
      </c>
      <c r="R2297" s="26">
        <f t="shared" si="1214"/>
        <v>0</v>
      </c>
      <c r="S2297" s="24" t="str">
        <f t="shared" si="1215"/>
        <v/>
      </c>
      <c r="T2297" s="24" t="str">
        <f t="shared" si="1216"/>
        <v/>
      </c>
      <c r="U2297" s="24" t="str">
        <f t="shared" si="1217"/>
        <v/>
      </c>
      <c r="V2297" s="24" t="str">
        <f t="shared" si="1218"/>
        <v/>
      </c>
      <c r="W2297" s="24" t="str">
        <f t="shared" si="1219"/>
        <v/>
      </c>
      <c r="X2297" s="24" t="str">
        <f t="shared" si="1220"/>
        <v/>
      </c>
      <c r="Y2297" s="24" t="str">
        <f t="shared" si="1221"/>
        <v/>
      </c>
      <c r="Z2297" s="24" t="str">
        <f t="shared" si="1222"/>
        <v/>
      </c>
      <c r="AA2297" s="24" t="b">
        <f t="shared" si="1223"/>
        <v>0</v>
      </c>
      <c r="AB2297" s="34" t="str">
        <f t="shared" si="1224"/>
        <v/>
      </c>
      <c r="AC2297" s="34">
        <f t="shared" si="1225"/>
        <v>0</v>
      </c>
      <c r="AD2297" s="34">
        <f t="shared" si="1226"/>
        <v>0</v>
      </c>
      <c r="AE2297" s="34" t="str">
        <f t="shared" si="1227"/>
        <v xml:space="preserve"> 0</v>
      </c>
      <c r="AF2297" s="34">
        <f t="shared" si="1228"/>
        <v>0</v>
      </c>
      <c r="AG2297" s="34">
        <f t="shared" si="1229"/>
        <v>0</v>
      </c>
      <c r="AH2297" s="34" t="str">
        <f t="shared" si="1230"/>
        <v/>
      </c>
      <c r="AI2297" s="172" t="str">
        <f>IF(AJ2297&lt;&gt;"",MAX(AI$3:AI2296)+1,"")</f>
        <v/>
      </c>
      <c r="AJ2297" s="172" t="str">
        <f t="shared" si="1231"/>
        <v/>
      </c>
      <c r="AK2297" s="172" t="str">
        <f t="shared" si="1232"/>
        <v/>
      </c>
      <c r="AL2297" s="172" t="str">
        <f t="shared" si="1233"/>
        <v/>
      </c>
      <c r="AM2297" s="172" t="str">
        <f>IF(AN2297&lt;&gt;"",MAX(AM$3:AM2296)+1,"")</f>
        <v/>
      </c>
      <c r="AN2297" s="172" t="str">
        <f t="shared" si="1234"/>
        <v/>
      </c>
      <c r="AO2297" s="172" t="str">
        <f t="shared" si="1235"/>
        <v/>
      </c>
      <c r="AP2297" s="172" t="str">
        <f t="shared" si="1236"/>
        <v/>
      </c>
      <c r="AQ2297" s="172" t="str">
        <f t="shared" si="1237"/>
        <v/>
      </c>
      <c r="AR2297" s="172" t="str">
        <f>Table1[[#This Row],[Sex ]]&amp;Table1[[#This Row],[Month]]</f>
        <v/>
      </c>
    </row>
    <row r="2298" spans="2:44" x14ac:dyDescent="0.3">
      <c r="B2298" s="14"/>
      <c r="C2298" s="14"/>
      <c r="D2298" s="14"/>
      <c r="E2298" s="14"/>
      <c r="F2298" s="14"/>
      <c r="G2298" s="14"/>
      <c r="H2298" s="14"/>
      <c r="I2298" s="14"/>
      <c r="J2298" s="14"/>
      <c r="K2298" s="14"/>
      <c r="L2298" s="14"/>
      <c r="M2298" s="24" t="str">
        <f t="shared" si="1209"/>
        <v/>
      </c>
      <c r="N2298" s="24" t="str">
        <f t="shared" si="1210"/>
        <v/>
      </c>
      <c r="O2298" s="24" t="str">
        <f t="shared" si="1211"/>
        <v xml:space="preserve"> </v>
      </c>
      <c r="P2298" s="24">
        <f t="shared" si="1212"/>
        <v>0</v>
      </c>
      <c r="Q2298" s="25">
        <f t="shared" si="1213"/>
        <v>0</v>
      </c>
      <c r="R2298" s="26">
        <f t="shared" si="1214"/>
        <v>0</v>
      </c>
      <c r="S2298" s="24" t="str">
        <f t="shared" si="1215"/>
        <v/>
      </c>
      <c r="T2298" s="24" t="str">
        <f t="shared" si="1216"/>
        <v/>
      </c>
      <c r="U2298" s="24" t="str">
        <f t="shared" si="1217"/>
        <v/>
      </c>
      <c r="V2298" s="24" t="str">
        <f t="shared" si="1218"/>
        <v/>
      </c>
      <c r="W2298" s="24" t="str">
        <f t="shared" si="1219"/>
        <v/>
      </c>
      <c r="X2298" s="24" t="str">
        <f t="shared" si="1220"/>
        <v/>
      </c>
      <c r="Y2298" s="24" t="str">
        <f t="shared" si="1221"/>
        <v/>
      </c>
      <c r="Z2298" s="24" t="str">
        <f t="shared" si="1222"/>
        <v/>
      </c>
      <c r="AA2298" s="24" t="b">
        <f t="shared" si="1223"/>
        <v>0</v>
      </c>
      <c r="AB2298" s="34" t="str">
        <f t="shared" si="1224"/>
        <v/>
      </c>
      <c r="AC2298" s="34">
        <f t="shared" si="1225"/>
        <v>0</v>
      </c>
      <c r="AD2298" s="34">
        <f t="shared" si="1226"/>
        <v>0</v>
      </c>
      <c r="AE2298" s="34" t="str">
        <f t="shared" si="1227"/>
        <v xml:space="preserve"> 0</v>
      </c>
      <c r="AF2298" s="34">
        <f t="shared" si="1228"/>
        <v>0</v>
      </c>
      <c r="AG2298" s="34">
        <f t="shared" si="1229"/>
        <v>0</v>
      </c>
      <c r="AH2298" s="34" t="str">
        <f t="shared" si="1230"/>
        <v/>
      </c>
      <c r="AI2298" s="172" t="str">
        <f>IF(AJ2298&lt;&gt;"",MAX(AI$3:AI2297)+1,"")</f>
        <v/>
      </c>
      <c r="AJ2298" s="172" t="str">
        <f t="shared" si="1231"/>
        <v/>
      </c>
      <c r="AK2298" s="172" t="str">
        <f t="shared" si="1232"/>
        <v/>
      </c>
      <c r="AL2298" s="172" t="str">
        <f t="shared" si="1233"/>
        <v/>
      </c>
      <c r="AM2298" s="172" t="str">
        <f>IF(AN2298&lt;&gt;"",MAX(AM$3:AM2297)+1,"")</f>
        <v/>
      </c>
      <c r="AN2298" s="172" t="str">
        <f t="shared" si="1234"/>
        <v/>
      </c>
      <c r="AO2298" s="172" t="str">
        <f t="shared" si="1235"/>
        <v/>
      </c>
      <c r="AP2298" s="172" t="str">
        <f t="shared" si="1236"/>
        <v/>
      </c>
      <c r="AQ2298" s="172" t="str">
        <f t="shared" si="1237"/>
        <v/>
      </c>
      <c r="AR2298" s="172" t="str">
        <f>Table1[[#This Row],[Sex ]]&amp;Table1[[#This Row],[Month]]</f>
        <v/>
      </c>
    </row>
    <row r="2299" spans="2:44" x14ac:dyDescent="0.3">
      <c r="B2299" s="14"/>
      <c r="C2299" s="14"/>
      <c r="D2299" s="14"/>
      <c r="E2299" s="14"/>
      <c r="F2299" s="14"/>
      <c r="G2299" s="14"/>
      <c r="H2299" s="14"/>
      <c r="I2299" s="14"/>
      <c r="J2299" s="14"/>
      <c r="K2299" s="14"/>
      <c r="L2299" s="14"/>
      <c r="M2299" s="24" t="str">
        <f t="shared" si="1209"/>
        <v/>
      </c>
      <c r="N2299" s="24" t="str">
        <f t="shared" si="1210"/>
        <v/>
      </c>
      <c r="O2299" s="24" t="str">
        <f t="shared" si="1211"/>
        <v xml:space="preserve"> </v>
      </c>
      <c r="P2299" s="24">
        <f t="shared" si="1212"/>
        <v>0</v>
      </c>
      <c r="Q2299" s="25">
        <f t="shared" si="1213"/>
        <v>0</v>
      </c>
      <c r="R2299" s="26">
        <f t="shared" si="1214"/>
        <v>0</v>
      </c>
      <c r="S2299" s="24" t="str">
        <f t="shared" si="1215"/>
        <v/>
      </c>
      <c r="T2299" s="24" t="str">
        <f t="shared" si="1216"/>
        <v/>
      </c>
      <c r="U2299" s="24" t="str">
        <f t="shared" si="1217"/>
        <v/>
      </c>
      <c r="V2299" s="24" t="str">
        <f t="shared" si="1218"/>
        <v/>
      </c>
      <c r="W2299" s="24" t="str">
        <f t="shared" si="1219"/>
        <v/>
      </c>
      <c r="X2299" s="24" t="str">
        <f t="shared" si="1220"/>
        <v/>
      </c>
      <c r="Y2299" s="24" t="str">
        <f t="shared" si="1221"/>
        <v/>
      </c>
      <c r="Z2299" s="24" t="str">
        <f t="shared" si="1222"/>
        <v/>
      </c>
      <c r="AA2299" s="24" t="b">
        <f t="shared" si="1223"/>
        <v>0</v>
      </c>
      <c r="AB2299" s="34" t="str">
        <f t="shared" si="1224"/>
        <v/>
      </c>
      <c r="AC2299" s="34">
        <f t="shared" si="1225"/>
        <v>0</v>
      </c>
      <c r="AD2299" s="34">
        <f t="shared" si="1226"/>
        <v>0</v>
      </c>
      <c r="AE2299" s="34" t="str">
        <f t="shared" si="1227"/>
        <v xml:space="preserve"> 0</v>
      </c>
      <c r="AF2299" s="34">
        <f t="shared" si="1228"/>
        <v>0</v>
      </c>
      <c r="AG2299" s="34">
        <f t="shared" si="1229"/>
        <v>0</v>
      </c>
      <c r="AH2299" s="34" t="str">
        <f t="shared" si="1230"/>
        <v/>
      </c>
      <c r="AI2299" s="172" t="str">
        <f>IF(AJ2299&lt;&gt;"",MAX(AI$3:AI2298)+1,"")</f>
        <v/>
      </c>
      <c r="AJ2299" s="172" t="str">
        <f t="shared" si="1231"/>
        <v/>
      </c>
      <c r="AK2299" s="172" t="str">
        <f t="shared" si="1232"/>
        <v/>
      </c>
      <c r="AL2299" s="172" t="str">
        <f t="shared" si="1233"/>
        <v/>
      </c>
      <c r="AM2299" s="172" t="str">
        <f>IF(AN2299&lt;&gt;"",MAX(AM$3:AM2298)+1,"")</f>
        <v/>
      </c>
      <c r="AN2299" s="172" t="str">
        <f t="shared" si="1234"/>
        <v/>
      </c>
      <c r="AO2299" s="172" t="str">
        <f t="shared" si="1235"/>
        <v/>
      </c>
      <c r="AP2299" s="172" t="str">
        <f t="shared" si="1236"/>
        <v/>
      </c>
      <c r="AQ2299" s="172" t="str">
        <f t="shared" si="1237"/>
        <v/>
      </c>
      <c r="AR2299" s="172" t="str">
        <f>Table1[[#This Row],[Sex ]]&amp;Table1[[#This Row],[Month]]</f>
        <v/>
      </c>
    </row>
    <row r="2300" spans="2:44" x14ac:dyDescent="0.3">
      <c r="B2300" s="14"/>
      <c r="C2300" s="14"/>
      <c r="D2300" s="14"/>
      <c r="E2300" s="14"/>
      <c r="F2300" s="14"/>
      <c r="G2300" s="14"/>
      <c r="H2300" s="14"/>
      <c r="I2300" s="14"/>
      <c r="J2300" s="14"/>
      <c r="K2300" s="14"/>
      <c r="L2300" s="14"/>
      <c r="M2300" s="24" t="str">
        <f t="shared" si="1209"/>
        <v/>
      </c>
      <c r="N2300" s="24" t="str">
        <f t="shared" si="1210"/>
        <v/>
      </c>
      <c r="O2300" s="24" t="str">
        <f t="shared" si="1211"/>
        <v xml:space="preserve"> </v>
      </c>
      <c r="P2300" s="24">
        <f t="shared" si="1212"/>
        <v>0</v>
      </c>
      <c r="Q2300" s="25">
        <f t="shared" si="1213"/>
        <v>0</v>
      </c>
      <c r="R2300" s="26">
        <f t="shared" si="1214"/>
        <v>0</v>
      </c>
      <c r="S2300" s="24" t="str">
        <f t="shared" si="1215"/>
        <v/>
      </c>
      <c r="T2300" s="24" t="str">
        <f t="shared" si="1216"/>
        <v/>
      </c>
      <c r="U2300" s="24" t="str">
        <f t="shared" si="1217"/>
        <v/>
      </c>
      <c r="V2300" s="24" t="str">
        <f t="shared" si="1218"/>
        <v/>
      </c>
      <c r="W2300" s="24" t="str">
        <f t="shared" si="1219"/>
        <v/>
      </c>
      <c r="X2300" s="24" t="str">
        <f t="shared" si="1220"/>
        <v/>
      </c>
      <c r="Y2300" s="24" t="str">
        <f t="shared" si="1221"/>
        <v/>
      </c>
      <c r="Z2300" s="24" t="str">
        <f t="shared" si="1222"/>
        <v/>
      </c>
      <c r="AA2300" s="24" t="b">
        <f t="shared" si="1223"/>
        <v>0</v>
      </c>
      <c r="AB2300" s="34" t="str">
        <f t="shared" si="1224"/>
        <v/>
      </c>
      <c r="AC2300" s="34">
        <f t="shared" si="1225"/>
        <v>0</v>
      </c>
      <c r="AD2300" s="34">
        <f t="shared" si="1226"/>
        <v>0</v>
      </c>
      <c r="AE2300" s="34" t="str">
        <f t="shared" si="1227"/>
        <v xml:space="preserve"> 0</v>
      </c>
      <c r="AF2300" s="34">
        <f t="shared" si="1228"/>
        <v>0</v>
      </c>
      <c r="AG2300" s="34">
        <f t="shared" si="1229"/>
        <v>0</v>
      </c>
      <c r="AH2300" s="34" t="str">
        <f t="shared" si="1230"/>
        <v/>
      </c>
      <c r="AI2300" s="172" t="str">
        <f>IF(AJ2300&lt;&gt;"",MAX(AI$3:AI2299)+1,"")</f>
        <v/>
      </c>
      <c r="AJ2300" s="172" t="str">
        <f t="shared" si="1231"/>
        <v/>
      </c>
      <c r="AK2300" s="172" t="str">
        <f t="shared" si="1232"/>
        <v/>
      </c>
      <c r="AL2300" s="172" t="str">
        <f t="shared" si="1233"/>
        <v/>
      </c>
      <c r="AM2300" s="172" t="str">
        <f>IF(AN2300&lt;&gt;"",MAX(AM$3:AM2299)+1,"")</f>
        <v/>
      </c>
      <c r="AN2300" s="172" t="str">
        <f t="shared" si="1234"/>
        <v/>
      </c>
      <c r="AO2300" s="172" t="str">
        <f t="shared" si="1235"/>
        <v/>
      </c>
      <c r="AP2300" s="172" t="str">
        <f t="shared" si="1236"/>
        <v/>
      </c>
      <c r="AQ2300" s="172" t="str">
        <f t="shared" si="1237"/>
        <v/>
      </c>
      <c r="AR2300" s="172" t="str">
        <f>Table1[[#This Row],[Sex ]]&amp;Table1[[#This Row],[Month]]</f>
        <v/>
      </c>
    </row>
    <row r="2301" spans="2:44" x14ac:dyDescent="0.3">
      <c r="B2301" s="14"/>
      <c r="C2301" s="14"/>
      <c r="D2301" s="14"/>
      <c r="E2301" s="14"/>
      <c r="F2301" s="14"/>
      <c r="G2301" s="14"/>
      <c r="H2301" s="14"/>
      <c r="I2301" s="14"/>
      <c r="J2301" s="14"/>
      <c r="K2301" s="14"/>
      <c r="L2301" s="14"/>
      <c r="M2301" s="24" t="str">
        <f t="shared" si="1209"/>
        <v/>
      </c>
      <c r="N2301" s="24" t="str">
        <f t="shared" si="1210"/>
        <v/>
      </c>
      <c r="O2301" s="24" t="str">
        <f t="shared" si="1211"/>
        <v xml:space="preserve"> </v>
      </c>
      <c r="P2301" s="24">
        <f t="shared" si="1212"/>
        <v>0</v>
      </c>
      <c r="Q2301" s="25">
        <f t="shared" si="1213"/>
        <v>0</v>
      </c>
      <c r="R2301" s="26">
        <f t="shared" si="1214"/>
        <v>0</v>
      </c>
      <c r="S2301" s="24" t="str">
        <f t="shared" si="1215"/>
        <v/>
      </c>
      <c r="T2301" s="24" t="str">
        <f t="shared" si="1216"/>
        <v/>
      </c>
      <c r="U2301" s="24" t="str">
        <f t="shared" si="1217"/>
        <v/>
      </c>
      <c r="V2301" s="24" t="str">
        <f t="shared" si="1218"/>
        <v/>
      </c>
      <c r="W2301" s="24" t="str">
        <f t="shared" si="1219"/>
        <v/>
      </c>
      <c r="X2301" s="24" t="str">
        <f t="shared" si="1220"/>
        <v/>
      </c>
      <c r="Y2301" s="24" t="str">
        <f t="shared" si="1221"/>
        <v/>
      </c>
      <c r="Z2301" s="24" t="str">
        <f t="shared" si="1222"/>
        <v/>
      </c>
      <c r="AA2301" s="24" t="b">
        <f t="shared" si="1223"/>
        <v>0</v>
      </c>
      <c r="AB2301" s="34" t="str">
        <f t="shared" si="1224"/>
        <v/>
      </c>
      <c r="AC2301" s="34">
        <f t="shared" si="1225"/>
        <v>0</v>
      </c>
      <c r="AD2301" s="34">
        <f t="shared" si="1226"/>
        <v>0</v>
      </c>
      <c r="AE2301" s="34" t="str">
        <f t="shared" si="1227"/>
        <v xml:space="preserve"> 0</v>
      </c>
      <c r="AF2301" s="34">
        <f t="shared" si="1228"/>
        <v>0</v>
      </c>
      <c r="AG2301" s="34">
        <f t="shared" si="1229"/>
        <v>0</v>
      </c>
      <c r="AH2301" s="34" t="str">
        <f t="shared" si="1230"/>
        <v/>
      </c>
      <c r="AI2301" s="172" t="str">
        <f>IF(AJ2301&lt;&gt;"",MAX(AI$3:AI2300)+1,"")</f>
        <v/>
      </c>
      <c r="AJ2301" s="172" t="str">
        <f t="shared" si="1231"/>
        <v/>
      </c>
      <c r="AK2301" s="172" t="str">
        <f t="shared" si="1232"/>
        <v/>
      </c>
      <c r="AL2301" s="172" t="str">
        <f t="shared" si="1233"/>
        <v/>
      </c>
      <c r="AM2301" s="172" t="str">
        <f>IF(AN2301&lt;&gt;"",MAX(AM$3:AM2300)+1,"")</f>
        <v/>
      </c>
      <c r="AN2301" s="172" t="str">
        <f t="shared" si="1234"/>
        <v/>
      </c>
      <c r="AO2301" s="172" t="str">
        <f t="shared" si="1235"/>
        <v/>
      </c>
      <c r="AP2301" s="172" t="str">
        <f t="shared" si="1236"/>
        <v/>
      </c>
      <c r="AQ2301" s="172" t="str">
        <f t="shared" si="1237"/>
        <v/>
      </c>
      <c r="AR2301" s="172" t="str">
        <f>Table1[[#This Row],[Sex ]]&amp;Table1[[#This Row],[Month]]</f>
        <v/>
      </c>
    </row>
    <row r="2302" spans="2:44" x14ac:dyDescent="0.3">
      <c r="B2302" s="14"/>
      <c r="C2302" s="14"/>
      <c r="D2302" s="14"/>
      <c r="E2302" s="14"/>
      <c r="F2302" s="14"/>
      <c r="G2302" s="14"/>
      <c r="H2302" s="14"/>
      <c r="I2302" s="14"/>
      <c r="J2302" s="14"/>
      <c r="K2302" s="14"/>
      <c r="L2302" s="14"/>
      <c r="M2302" s="24" t="str">
        <f t="shared" si="1209"/>
        <v/>
      </c>
      <c r="N2302" s="24" t="str">
        <f t="shared" si="1210"/>
        <v/>
      </c>
      <c r="O2302" s="24" t="str">
        <f t="shared" si="1211"/>
        <v xml:space="preserve"> </v>
      </c>
      <c r="P2302" s="24">
        <f t="shared" si="1212"/>
        <v>0</v>
      </c>
      <c r="Q2302" s="25">
        <f t="shared" si="1213"/>
        <v>0</v>
      </c>
      <c r="R2302" s="26">
        <f t="shared" si="1214"/>
        <v>0</v>
      </c>
      <c r="S2302" s="24" t="str">
        <f t="shared" si="1215"/>
        <v/>
      </c>
      <c r="T2302" s="24" t="str">
        <f t="shared" si="1216"/>
        <v/>
      </c>
      <c r="U2302" s="24" t="str">
        <f t="shared" si="1217"/>
        <v/>
      </c>
      <c r="V2302" s="24" t="str">
        <f t="shared" si="1218"/>
        <v/>
      </c>
      <c r="W2302" s="24" t="str">
        <f t="shared" si="1219"/>
        <v/>
      </c>
      <c r="X2302" s="24" t="str">
        <f t="shared" si="1220"/>
        <v/>
      </c>
      <c r="Y2302" s="24" t="str">
        <f t="shared" si="1221"/>
        <v/>
      </c>
      <c r="Z2302" s="24" t="str">
        <f t="shared" si="1222"/>
        <v/>
      </c>
      <c r="AA2302" s="24" t="b">
        <f t="shared" si="1223"/>
        <v>0</v>
      </c>
      <c r="AB2302" s="34" t="str">
        <f t="shared" si="1224"/>
        <v/>
      </c>
      <c r="AC2302" s="34">
        <f t="shared" si="1225"/>
        <v>0</v>
      </c>
      <c r="AD2302" s="34">
        <f t="shared" si="1226"/>
        <v>0</v>
      </c>
      <c r="AE2302" s="34" t="str">
        <f t="shared" si="1227"/>
        <v xml:space="preserve"> 0</v>
      </c>
      <c r="AF2302" s="34">
        <f t="shared" si="1228"/>
        <v>0</v>
      </c>
      <c r="AG2302" s="34">
        <f t="shared" si="1229"/>
        <v>0</v>
      </c>
      <c r="AH2302" s="34" t="str">
        <f t="shared" si="1230"/>
        <v/>
      </c>
      <c r="AI2302" s="172" t="str">
        <f>IF(AJ2302&lt;&gt;"",MAX(AI$3:AI2301)+1,"")</f>
        <v/>
      </c>
      <c r="AJ2302" s="172" t="str">
        <f t="shared" si="1231"/>
        <v/>
      </c>
      <c r="AK2302" s="172" t="str">
        <f t="shared" si="1232"/>
        <v/>
      </c>
      <c r="AL2302" s="172" t="str">
        <f t="shared" si="1233"/>
        <v/>
      </c>
      <c r="AM2302" s="172" t="str">
        <f>IF(AN2302&lt;&gt;"",MAX(AM$3:AM2301)+1,"")</f>
        <v/>
      </c>
      <c r="AN2302" s="172" t="str">
        <f t="shared" si="1234"/>
        <v/>
      </c>
      <c r="AO2302" s="172" t="str">
        <f t="shared" si="1235"/>
        <v/>
      </c>
      <c r="AP2302" s="172" t="str">
        <f t="shared" si="1236"/>
        <v/>
      </c>
      <c r="AQ2302" s="172" t="str">
        <f t="shared" si="1237"/>
        <v/>
      </c>
      <c r="AR2302" s="172" t="str">
        <f>Table1[[#This Row],[Sex ]]&amp;Table1[[#This Row],[Month]]</f>
        <v/>
      </c>
    </row>
    <row r="2303" spans="2:44" x14ac:dyDescent="0.3">
      <c r="B2303" s="14"/>
      <c r="C2303" s="14"/>
      <c r="D2303" s="14"/>
      <c r="E2303" s="14"/>
      <c r="F2303" s="14"/>
      <c r="G2303" s="14"/>
      <c r="H2303" s="14"/>
      <c r="I2303" s="14"/>
      <c r="J2303" s="14"/>
      <c r="K2303" s="14"/>
      <c r="L2303" s="14"/>
      <c r="M2303" s="24" t="str">
        <f t="shared" si="1209"/>
        <v/>
      </c>
      <c r="N2303" s="24" t="str">
        <f t="shared" si="1210"/>
        <v/>
      </c>
      <c r="O2303" s="24" t="str">
        <f t="shared" si="1211"/>
        <v xml:space="preserve"> </v>
      </c>
      <c r="P2303" s="24">
        <f t="shared" si="1212"/>
        <v>0</v>
      </c>
      <c r="Q2303" s="25">
        <f t="shared" si="1213"/>
        <v>0</v>
      </c>
      <c r="R2303" s="26">
        <f t="shared" si="1214"/>
        <v>0</v>
      </c>
      <c r="S2303" s="24" t="str">
        <f t="shared" si="1215"/>
        <v/>
      </c>
      <c r="T2303" s="24" t="str">
        <f t="shared" si="1216"/>
        <v/>
      </c>
      <c r="U2303" s="24" t="str">
        <f t="shared" si="1217"/>
        <v/>
      </c>
      <c r="V2303" s="24" t="str">
        <f t="shared" si="1218"/>
        <v/>
      </c>
      <c r="W2303" s="24" t="str">
        <f t="shared" si="1219"/>
        <v/>
      </c>
      <c r="X2303" s="24" t="str">
        <f t="shared" si="1220"/>
        <v/>
      </c>
      <c r="Y2303" s="24" t="str">
        <f t="shared" si="1221"/>
        <v/>
      </c>
      <c r="Z2303" s="24" t="str">
        <f t="shared" si="1222"/>
        <v/>
      </c>
      <c r="AA2303" s="24" t="b">
        <f t="shared" si="1223"/>
        <v>0</v>
      </c>
      <c r="AB2303" s="34" t="str">
        <f t="shared" si="1224"/>
        <v/>
      </c>
      <c r="AC2303" s="34">
        <f t="shared" si="1225"/>
        <v>0</v>
      </c>
      <c r="AD2303" s="34">
        <f t="shared" si="1226"/>
        <v>0</v>
      </c>
      <c r="AE2303" s="34" t="str">
        <f t="shared" si="1227"/>
        <v xml:space="preserve"> 0</v>
      </c>
      <c r="AF2303" s="34">
        <f t="shared" si="1228"/>
        <v>0</v>
      </c>
      <c r="AG2303" s="34">
        <f t="shared" si="1229"/>
        <v>0</v>
      </c>
      <c r="AH2303" s="34" t="str">
        <f t="shared" si="1230"/>
        <v/>
      </c>
      <c r="AI2303" s="172" t="str">
        <f>IF(AJ2303&lt;&gt;"",MAX(AI$3:AI2302)+1,"")</f>
        <v/>
      </c>
      <c r="AJ2303" s="172" t="str">
        <f t="shared" si="1231"/>
        <v/>
      </c>
      <c r="AK2303" s="172" t="str">
        <f t="shared" si="1232"/>
        <v/>
      </c>
      <c r="AL2303" s="172" t="str">
        <f t="shared" si="1233"/>
        <v/>
      </c>
      <c r="AM2303" s="172" t="str">
        <f>IF(AN2303&lt;&gt;"",MAX(AM$3:AM2302)+1,"")</f>
        <v/>
      </c>
      <c r="AN2303" s="172" t="str">
        <f t="shared" si="1234"/>
        <v/>
      </c>
      <c r="AO2303" s="172" t="str">
        <f t="shared" si="1235"/>
        <v/>
      </c>
      <c r="AP2303" s="172" t="str">
        <f t="shared" si="1236"/>
        <v/>
      </c>
      <c r="AQ2303" s="172" t="str">
        <f t="shared" si="1237"/>
        <v/>
      </c>
      <c r="AR2303" s="172" t="str">
        <f>Table1[[#This Row],[Sex ]]&amp;Table1[[#This Row],[Month]]</f>
        <v/>
      </c>
    </row>
    <row r="2304" spans="2:44" x14ac:dyDescent="0.3">
      <c r="B2304" s="14"/>
      <c r="C2304" s="14"/>
      <c r="D2304" s="14"/>
      <c r="E2304" s="14"/>
      <c r="F2304" s="14"/>
      <c r="G2304" s="14"/>
      <c r="H2304" s="14"/>
      <c r="I2304" s="14"/>
      <c r="J2304" s="14"/>
      <c r="K2304" s="14"/>
      <c r="L2304" s="14"/>
      <c r="M2304" s="24" t="str">
        <f t="shared" si="1209"/>
        <v/>
      </c>
      <c r="N2304" s="24" t="str">
        <f t="shared" si="1210"/>
        <v/>
      </c>
      <c r="O2304" s="24" t="str">
        <f t="shared" si="1211"/>
        <v xml:space="preserve"> </v>
      </c>
      <c r="P2304" s="24">
        <f t="shared" si="1212"/>
        <v>0</v>
      </c>
      <c r="Q2304" s="25">
        <f t="shared" si="1213"/>
        <v>0</v>
      </c>
      <c r="R2304" s="26">
        <f t="shared" si="1214"/>
        <v>0</v>
      </c>
      <c r="S2304" s="24" t="str">
        <f t="shared" si="1215"/>
        <v/>
      </c>
      <c r="T2304" s="24" t="str">
        <f t="shared" si="1216"/>
        <v/>
      </c>
      <c r="U2304" s="24" t="str">
        <f t="shared" si="1217"/>
        <v/>
      </c>
      <c r="V2304" s="24" t="str">
        <f t="shared" si="1218"/>
        <v/>
      </c>
      <c r="W2304" s="24" t="str">
        <f t="shared" si="1219"/>
        <v/>
      </c>
      <c r="X2304" s="24" t="str">
        <f t="shared" si="1220"/>
        <v/>
      </c>
      <c r="Y2304" s="24" t="str">
        <f t="shared" si="1221"/>
        <v/>
      </c>
      <c r="Z2304" s="24" t="str">
        <f t="shared" si="1222"/>
        <v/>
      </c>
      <c r="AA2304" s="24" t="b">
        <f t="shared" si="1223"/>
        <v>0</v>
      </c>
      <c r="AB2304" s="34" t="str">
        <f t="shared" si="1224"/>
        <v/>
      </c>
      <c r="AC2304" s="34">
        <f t="shared" si="1225"/>
        <v>0</v>
      </c>
      <c r="AD2304" s="34">
        <f t="shared" si="1226"/>
        <v>0</v>
      </c>
      <c r="AE2304" s="34" t="str">
        <f t="shared" si="1227"/>
        <v xml:space="preserve"> 0</v>
      </c>
      <c r="AF2304" s="34">
        <f t="shared" si="1228"/>
        <v>0</v>
      </c>
      <c r="AG2304" s="34">
        <f t="shared" si="1229"/>
        <v>0</v>
      </c>
      <c r="AH2304" s="34" t="str">
        <f t="shared" si="1230"/>
        <v/>
      </c>
      <c r="AI2304" s="172" t="str">
        <f>IF(AJ2304&lt;&gt;"",MAX(AI$3:AI2303)+1,"")</f>
        <v/>
      </c>
      <c r="AJ2304" s="172" t="str">
        <f t="shared" si="1231"/>
        <v/>
      </c>
      <c r="AK2304" s="172" t="str">
        <f t="shared" si="1232"/>
        <v/>
      </c>
      <c r="AL2304" s="172" t="str">
        <f t="shared" si="1233"/>
        <v/>
      </c>
      <c r="AM2304" s="172" t="str">
        <f>IF(AN2304&lt;&gt;"",MAX(AM$3:AM2303)+1,"")</f>
        <v/>
      </c>
      <c r="AN2304" s="172" t="str">
        <f t="shared" si="1234"/>
        <v/>
      </c>
      <c r="AO2304" s="172" t="str">
        <f t="shared" si="1235"/>
        <v/>
      </c>
      <c r="AP2304" s="172" t="str">
        <f t="shared" si="1236"/>
        <v/>
      </c>
      <c r="AQ2304" s="172" t="str">
        <f t="shared" si="1237"/>
        <v/>
      </c>
      <c r="AR2304" s="172" t="str">
        <f>Table1[[#This Row],[Sex ]]&amp;Table1[[#This Row],[Month]]</f>
        <v/>
      </c>
    </row>
    <row r="2305" spans="2:44" x14ac:dyDescent="0.3">
      <c r="B2305" s="14"/>
      <c r="C2305" s="14"/>
      <c r="D2305" s="14"/>
      <c r="E2305" s="14"/>
      <c r="F2305" s="14"/>
      <c r="G2305" s="14"/>
      <c r="H2305" s="14"/>
      <c r="I2305" s="14"/>
      <c r="J2305" s="14"/>
      <c r="K2305" s="14"/>
      <c r="L2305" s="14"/>
      <c r="M2305" s="24" t="str">
        <f t="shared" si="1209"/>
        <v/>
      </c>
      <c r="N2305" s="24" t="str">
        <f t="shared" si="1210"/>
        <v/>
      </c>
      <c r="O2305" s="24" t="str">
        <f t="shared" si="1211"/>
        <v xml:space="preserve"> </v>
      </c>
      <c r="P2305" s="24">
        <f t="shared" si="1212"/>
        <v>0</v>
      </c>
      <c r="Q2305" s="25">
        <f t="shared" si="1213"/>
        <v>0</v>
      </c>
      <c r="R2305" s="26">
        <f t="shared" si="1214"/>
        <v>0</v>
      </c>
      <c r="S2305" s="24" t="str">
        <f t="shared" si="1215"/>
        <v/>
      </c>
      <c r="T2305" s="24" t="str">
        <f t="shared" si="1216"/>
        <v/>
      </c>
      <c r="U2305" s="24" t="str">
        <f t="shared" si="1217"/>
        <v/>
      </c>
      <c r="V2305" s="24" t="str">
        <f t="shared" si="1218"/>
        <v/>
      </c>
      <c r="W2305" s="24" t="str">
        <f t="shared" si="1219"/>
        <v/>
      </c>
      <c r="X2305" s="24" t="str">
        <f t="shared" si="1220"/>
        <v/>
      </c>
      <c r="Y2305" s="24" t="str">
        <f t="shared" si="1221"/>
        <v/>
      </c>
      <c r="Z2305" s="24" t="str">
        <f t="shared" si="1222"/>
        <v/>
      </c>
      <c r="AA2305" s="24" t="b">
        <f t="shared" si="1223"/>
        <v>0</v>
      </c>
      <c r="AB2305" s="34" t="str">
        <f t="shared" si="1224"/>
        <v/>
      </c>
      <c r="AC2305" s="34">
        <f t="shared" si="1225"/>
        <v>0</v>
      </c>
      <c r="AD2305" s="34">
        <f t="shared" si="1226"/>
        <v>0</v>
      </c>
      <c r="AE2305" s="34" t="str">
        <f t="shared" si="1227"/>
        <v xml:space="preserve"> 0</v>
      </c>
      <c r="AF2305" s="34">
        <f t="shared" si="1228"/>
        <v>0</v>
      </c>
      <c r="AG2305" s="34">
        <f t="shared" si="1229"/>
        <v>0</v>
      </c>
      <c r="AH2305" s="34" t="str">
        <f t="shared" si="1230"/>
        <v/>
      </c>
      <c r="AI2305" s="172" t="str">
        <f>IF(AJ2305&lt;&gt;"",MAX(AI$3:AI2304)+1,"")</f>
        <v/>
      </c>
      <c r="AJ2305" s="172" t="str">
        <f t="shared" si="1231"/>
        <v/>
      </c>
      <c r="AK2305" s="172" t="str">
        <f t="shared" si="1232"/>
        <v/>
      </c>
      <c r="AL2305" s="172" t="str">
        <f t="shared" si="1233"/>
        <v/>
      </c>
      <c r="AM2305" s="172" t="str">
        <f>IF(AN2305&lt;&gt;"",MAX(AM$3:AM2304)+1,"")</f>
        <v/>
      </c>
      <c r="AN2305" s="172" t="str">
        <f t="shared" si="1234"/>
        <v/>
      </c>
      <c r="AO2305" s="172" t="str">
        <f t="shared" si="1235"/>
        <v/>
      </c>
      <c r="AP2305" s="172" t="str">
        <f t="shared" si="1236"/>
        <v/>
      </c>
      <c r="AQ2305" s="172" t="str">
        <f t="shared" si="1237"/>
        <v/>
      </c>
      <c r="AR2305" s="172" t="str">
        <f>Table1[[#This Row],[Sex ]]&amp;Table1[[#This Row],[Month]]</f>
        <v/>
      </c>
    </row>
    <row r="2306" spans="2:44" x14ac:dyDescent="0.3">
      <c r="B2306" s="14"/>
      <c r="C2306" s="14"/>
      <c r="D2306" s="14"/>
      <c r="E2306" s="14"/>
      <c r="F2306" s="14"/>
      <c r="G2306" s="14"/>
      <c r="H2306" s="14"/>
      <c r="I2306" s="14"/>
      <c r="J2306" s="14"/>
      <c r="K2306" s="14"/>
      <c r="L2306" s="14"/>
      <c r="M2306" s="24" t="str">
        <f t="shared" si="1209"/>
        <v/>
      </c>
      <c r="N2306" s="24" t="str">
        <f t="shared" si="1210"/>
        <v/>
      </c>
      <c r="O2306" s="24" t="str">
        <f t="shared" si="1211"/>
        <v xml:space="preserve"> </v>
      </c>
      <c r="P2306" s="24">
        <f t="shared" si="1212"/>
        <v>0</v>
      </c>
      <c r="Q2306" s="25">
        <f t="shared" si="1213"/>
        <v>0</v>
      </c>
      <c r="R2306" s="26">
        <f t="shared" si="1214"/>
        <v>0</v>
      </c>
      <c r="S2306" s="24" t="str">
        <f t="shared" si="1215"/>
        <v/>
      </c>
      <c r="T2306" s="24" t="str">
        <f t="shared" si="1216"/>
        <v/>
      </c>
      <c r="U2306" s="24" t="str">
        <f t="shared" si="1217"/>
        <v/>
      </c>
      <c r="V2306" s="24" t="str">
        <f t="shared" si="1218"/>
        <v/>
      </c>
      <c r="W2306" s="24" t="str">
        <f t="shared" si="1219"/>
        <v/>
      </c>
      <c r="X2306" s="24" t="str">
        <f t="shared" si="1220"/>
        <v/>
      </c>
      <c r="Y2306" s="24" t="str">
        <f t="shared" si="1221"/>
        <v/>
      </c>
      <c r="Z2306" s="24" t="str">
        <f t="shared" si="1222"/>
        <v/>
      </c>
      <c r="AA2306" s="24" t="b">
        <f t="shared" si="1223"/>
        <v>0</v>
      </c>
      <c r="AB2306" s="34" t="str">
        <f t="shared" si="1224"/>
        <v/>
      </c>
      <c r="AC2306" s="34">
        <f t="shared" si="1225"/>
        <v>0</v>
      </c>
      <c r="AD2306" s="34">
        <f t="shared" si="1226"/>
        <v>0</v>
      </c>
      <c r="AE2306" s="34" t="str">
        <f t="shared" si="1227"/>
        <v xml:space="preserve"> 0</v>
      </c>
      <c r="AF2306" s="34">
        <f t="shared" si="1228"/>
        <v>0</v>
      </c>
      <c r="AG2306" s="34">
        <f t="shared" si="1229"/>
        <v>0</v>
      </c>
      <c r="AH2306" s="34" t="str">
        <f t="shared" si="1230"/>
        <v/>
      </c>
      <c r="AI2306" s="172" t="str">
        <f>IF(AJ2306&lt;&gt;"",MAX(AI$3:AI2305)+1,"")</f>
        <v/>
      </c>
      <c r="AJ2306" s="172" t="str">
        <f t="shared" si="1231"/>
        <v/>
      </c>
      <c r="AK2306" s="172" t="str">
        <f t="shared" si="1232"/>
        <v/>
      </c>
      <c r="AL2306" s="172" t="str">
        <f t="shared" si="1233"/>
        <v/>
      </c>
      <c r="AM2306" s="172" t="str">
        <f>IF(AN2306&lt;&gt;"",MAX(AM$3:AM2305)+1,"")</f>
        <v/>
      </c>
      <c r="AN2306" s="172" t="str">
        <f t="shared" si="1234"/>
        <v/>
      </c>
      <c r="AO2306" s="172" t="str">
        <f t="shared" si="1235"/>
        <v/>
      </c>
      <c r="AP2306" s="172" t="str">
        <f t="shared" si="1236"/>
        <v/>
      </c>
      <c r="AQ2306" s="172" t="str">
        <f t="shared" si="1237"/>
        <v/>
      </c>
      <c r="AR2306" s="172" t="str">
        <f>Table1[[#This Row],[Sex ]]&amp;Table1[[#This Row],[Month]]</f>
        <v/>
      </c>
    </row>
    <row r="2307" spans="2:44" x14ac:dyDescent="0.3">
      <c r="B2307" s="14"/>
      <c r="C2307" s="14"/>
      <c r="D2307" s="14"/>
      <c r="E2307" s="14"/>
      <c r="F2307" s="14"/>
      <c r="G2307" s="14"/>
      <c r="H2307" s="14"/>
      <c r="I2307" s="14"/>
      <c r="J2307" s="14"/>
      <c r="K2307" s="14"/>
      <c r="L2307" s="14"/>
      <c r="M2307" s="24" t="str">
        <f t="shared" si="1209"/>
        <v/>
      </c>
      <c r="N2307" s="24" t="str">
        <f t="shared" si="1210"/>
        <v/>
      </c>
      <c r="O2307" s="24" t="str">
        <f t="shared" si="1211"/>
        <v xml:space="preserve"> </v>
      </c>
      <c r="P2307" s="24">
        <f t="shared" si="1212"/>
        <v>0</v>
      </c>
      <c r="Q2307" s="25">
        <f t="shared" si="1213"/>
        <v>0</v>
      </c>
      <c r="R2307" s="26">
        <f t="shared" si="1214"/>
        <v>0</v>
      </c>
      <c r="S2307" s="24" t="str">
        <f t="shared" si="1215"/>
        <v/>
      </c>
      <c r="T2307" s="24" t="str">
        <f t="shared" si="1216"/>
        <v/>
      </c>
      <c r="U2307" s="24" t="str">
        <f t="shared" si="1217"/>
        <v/>
      </c>
      <c r="V2307" s="24" t="str">
        <f t="shared" si="1218"/>
        <v/>
      </c>
      <c r="W2307" s="24" t="str">
        <f t="shared" si="1219"/>
        <v/>
      </c>
      <c r="X2307" s="24" t="str">
        <f t="shared" si="1220"/>
        <v/>
      </c>
      <c r="Y2307" s="24" t="str">
        <f t="shared" si="1221"/>
        <v/>
      </c>
      <c r="Z2307" s="24" t="str">
        <f t="shared" si="1222"/>
        <v/>
      </c>
      <c r="AA2307" s="24" t="b">
        <f t="shared" si="1223"/>
        <v>0</v>
      </c>
      <c r="AB2307" s="34" t="str">
        <f t="shared" si="1224"/>
        <v/>
      </c>
      <c r="AC2307" s="34">
        <f t="shared" si="1225"/>
        <v>0</v>
      </c>
      <c r="AD2307" s="34">
        <f t="shared" si="1226"/>
        <v>0</v>
      </c>
      <c r="AE2307" s="34" t="str">
        <f t="shared" si="1227"/>
        <v xml:space="preserve"> 0</v>
      </c>
      <c r="AF2307" s="34">
        <f t="shared" si="1228"/>
        <v>0</v>
      </c>
      <c r="AG2307" s="34">
        <f t="shared" si="1229"/>
        <v>0</v>
      </c>
      <c r="AH2307" s="34" t="str">
        <f t="shared" si="1230"/>
        <v/>
      </c>
      <c r="AI2307" s="172" t="str">
        <f>IF(AJ2307&lt;&gt;"",MAX(AI$3:AI2306)+1,"")</f>
        <v/>
      </c>
      <c r="AJ2307" s="172" t="str">
        <f t="shared" si="1231"/>
        <v/>
      </c>
      <c r="AK2307" s="172" t="str">
        <f t="shared" si="1232"/>
        <v/>
      </c>
      <c r="AL2307" s="172" t="str">
        <f t="shared" si="1233"/>
        <v/>
      </c>
      <c r="AM2307" s="172" t="str">
        <f>IF(AN2307&lt;&gt;"",MAX(AM$3:AM2306)+1,"")</f>
        <v/>
      </c>
      <c r="AN2307" s="172" t="str">
        <f t="shared" si="1234"/>
        <v/>
      </c>
      <c r="AO2307" s="172" t="str">
        <f t="shared" si="1235"/>
        <v/>
      </c>
      <c r="AP2307" s="172" t="str">
        <f t="shared" si="1236"/>
        <v/>
      </c>
      <c r="AQ2307" s="172" t="str">
        <f t="shared" si="1237"/>
        <v/>
      </c>
      <c r="AR2307" s="172" t="str">
        <f>Table1[[#This Row],[Sex ]]&amp;Table1[[#This Row],[Month]]</f>
        <v/>
      </c>
    </row>
    <row r="2308" spans="2:44" x14ac:dyDescent="0.3">
      <c r="B2308" s="14"/>
      <c r="C2308" s="14"/>
      <c r="D2308" s="14"/>
      <c r="E2308" s="14"/>
      <c r="F2308" s="14"/>
      <c r="G2308" s="14"/>
      <c r="H2308" s="14"/>
      <c r="I2308" s="14"/>
      <c r="J2308" s="14"/>
      <c r="K2308" s="14"/>
      <c r="L2308" s="14"/>
      <c r="M2308" s="24" t="str">
        <f t="shared" si="1209"/>
        <v/>
      </c>
      <c r="N2308" s="24" t="str">
        <f t="shared" si="1210"/>
        <v/>
      </c>
      <c r="O2308" s="24" t="str">
        <f t="shared" si="1211"/>
        <v xml:space="preserve"> </v>
      </c>
      <c r="P2308" s="24">
        <f t="shared" si="1212"/>
        <v>0</v>
      </c>
      <c r="Q2308" s="25">
        <f t="shared" si="1213"/>
        <v>0</v>
      </c>
      <c r="R2308" s="26">
        <f t="shared" si="1214"/>
        <v>0</v>
      </c>
      <c r="S2308" s="24" t="str">
        <f t="shared" si="1215"/>
        <v/>
      </c>
      <c r="T2308" s="24" t="str">
        <f t="shared" si="1216"/>
        <v/>
      </c>
      <c r="U2308" s="24" t="str">
        <f t="shared" si="1217"/>
        <v/>
      </c>
      <c r="V2308" s="24" t="str">
        <f t="shared" si="1218"/>
        <v/>
      </c>
      <c r="W2308" s="24" t="str">
        <f t="shared" si="1219"/>
        <v/>
      </c>
      <c r="X2308" s="24" t="str">
        <f t="shared" si="1220"/>
        <v/>
      </c>
      <c r="Y2308" s="24" t="str">
        <f t="shared" si="1221"/>
        <v/>
      </c>
      <c r="Z2308" s="24" t="str">
        <f t="shared" si="1222"/>
        <v/>
      </c>
      <c r="AA2308" s="24" t="b">
        <f t="shared" si="1223"/>
        <v>0</v>
      </c>
      <c r="AB2308" s="34" t="str">
        <f t="shared" si="1224"/>
        <v/>
      </c>
      <c r="AC2308" s="34">
        <f t="shared" si="1225"/>
        <v>0</v>
      </c>
      <c r="AD2308" s="34">
        <f t="shared" si="1226"/>
        <v>0</v>
      </c>
      <c r="AE2308" s="34" t="str">
        <f t="shared" si="1227"/>
        <v xml:space="preserve"> 0</v>
      </c>
      <c r="AF2308" s="34">
        <f t="shared" si="1228"/>
        <v>0</v>
      </c>
      <c r="AG2308" s="34">
        <f t="shared" si="1229"/>
        <v>0</v>
      </c>
      <c r="AH2308" s="34" t="str">
        <f t="shared" si="1230"/>
        <v/>
      </c>
      <c r="AI2308" s="172" t="str">
        <f>IF(AJ2308&lt;&gt;"",MAX(AI$3:AI2307)+1,"")</f>
        <v/>
      </c>
      <c r="AJ2308" s="172" t="str">
        <f t="shared" si="1231"/>
        <v/>
      </c>
      <c r="AK2308" s="172" t="str">
        <f t="shared" si="1232"/>
        <v/>
      </c>
      <c r="AL2308" s="172" t="str">
        <f t="shared" si="1233"/>
        <v/>
      </c>
      <c r="AM2308" s="172" t="str">
        <f>IF(AN2308&lt;&gt;"",MAX(AM$3:AM2307)+1,"")</f>
        <v/>
      </c>
      <c r="AN2308" s="172" t="str">
        <f t="shared" si="1234"/>
        <v/>
      </c>
      <c r="AO2308" s="172" t="str">
        <f t="shared" si="1235"/>
        <v/>
      </c>
      <c r="AP2308" s="172" t="str">
        <f t="shared" si="1236"/>
        <v/>
      </c>
      <c r="AQ2308" s="172" t="str">
        <f t="shared" si="1237"/>
        <v/>
      </c>
      <c r="AR2308" s="172" t="str">
        <f>Table1[[#This Row],[Sex ]]&amp;Table1[[#This Row],[Month]]</f>
        <v/>
      </c>
    </row>
    <row r="2309" spans="2:44" x14ac:dyDescent="0.3">
      <c r="B2309" s="14"/>
      <c r="C2309" s="14"/>
      <c r="D2309" s="14"/>
      <c r="E2309" s="14"/>
      <c r="F2309" s="14"/>
      <c r="G2309" s="14"/>
      <c r="H2309" s="14"/>
      <c r="I2309" s="14"/>
      <c r="J2309" s="14"/>
      <c r="K2309" s="14"/>
      <c r="L2309" s="14"/>
      <c r="M2309" s="24" t="str">
        <f t="shared" si="1209"/>
        <v/>
      </c>
      <c r="N2309" s="24" t="str">
        <f t="shared" si="1210"/>
        <v/>
      </c>
      <c r="O2309" s="24" t="str">
        <f t="shared" si="1211"/>
        <v xml:space="preserve"> </v>
      </c>
      <c r="P2309" s="24">
        <f t="shared" si="1212"/>
        <v>0</v>
      </c>
      <c r="Q2309" s="25">
        <f t="shared" si="1213"/>
        <v>0</v>
      </c>
      <c r="R2309" s="26">
        <f t="shared" si="1214"/>
        <v>0</v>
      </c>
      <c r="S2309" s="24" t="str">
        <f t="shared" si="1215"/>
        <v/>
      </c>
      <c r="T2309" s="24" t="str">
        <f t="shared" si="1216"/>
        <v/>
      </c>
      <c r="U2309" s="24" t="str">
        <f t="shared" si="1217"/>
        <v/>
      </c>
      <c r="V2309" s="24" t="str">
        <f t="shared" si="1218"/>
        <v/>
      </c>
      <c r="W2309" s="24" t="str">
        <f t="shared" si="1219"/>
        <v/>
      </c>
      <c r="X2309" s="24" t="str">
        <f t="shared" si="1220"/>
        <v/>
      </c>
      <c r="Y2309" s="24" t="str">
        <f t="shared" si="1221"/>
        <v/>
      </c>
      <c r="Z2309" s="24" t="str">
        <f t="shared" si="1222"/>
        <v/>
      </c>
      <c r="AA2309" s="24" t="b">
        <f t="shared" si="1223"/>
        <v>0</v>
      </c>
      <c r="AB2309" s="34" t="str">
        <f t="shared" si="1224"/>
        <v/>
      </c>
      <c r="AC2309" s="34">
        <f t="shared" si="1225"/>
        <v>0</v>
      </c>
      <c r="AD2309" s="34">
        <f t="shared" si="1226"/>
        <v>0</v>
      </c>
      <c r="AE2309" s="34" t="str">
        <f t="shared" si="1227"/>
        <v xml:space="preserve"> 0</v>
      </c>
      <c r="AF2309" s="34">
        <f t="shared" si="1228"/>
        <v>0</v>
      </c>
      <c r="AG2309" s="34">
        <f t="shared" si="1229"/>
        <v>0</v>
      </c>
      <c r="AH2309" s="34" t="str">
        <f t="shared" si="1230"/>
        <v/>
      </c>
      <c r="AI2309" s="172" t="str">
        <f>IF(AJ2309&lt;&gt;"",MAX(AI$3:AI2308)+1,"")</f>
        <v/>
      </c>
      <c r="AJ2309" s="172" t="str">
        <f t="shared" si="1231"/>
        <v/>
      </c>
      <c r="AK2309" s="172" t="str">
        <f t="shared" si="1232"/>
        <v/>
      </c>
      <c r="AL2309" s="172" t="str">
        <f t="shared" si="1233"/>
        <v/>
      </c>
      <c r="AM2309" s="172" t="str">
        <f>IF(AN2309&lt;&gt;"",MAX(AM$3:AM2308)+1,"")</f>
        <v/>
      </c>
      <c r="AN2309" s="172" t="str">
        <f t="shared" si="1234"/>
        <v/>
      </c>
      <c r="AO2309" s="172" t="str">
        <f t="shared" si="1235"/>
        <v/>
      </c>
      <c r="AP2309" s="172" t="str">
        <f t="shared" si="1236"/>
        <v/>
      </c>
      <c r="AQ2309" s="172" t="str">
        <f t="shared" si="1237"/>
        <v/>
      </c>
      <c r="AR2309" s="172" t="str">
        <f>Table1[[#This Row],[Sex ]]&amp;Table1[[#This Row],[Month]]</f>
        <v/>
      </c>
    </row>
    <row r="2310" spans="2:44" x14ac:dyDescent="0.3">
      <c r="B2310" s="14"/>
      <c r="C2310" s="14"/>
      <c r="D2310" s="14"/>
      <c r="E2310" s="14"/>
      <c r="F2310" s="14"/>
      <c r="G2310" s="14"/>
      <c r="H2310" s="14"/>
      <c r="I2310" s="14"/>
      <c r="J2310" s="14"/>
      <c r="K2310" s="14"/>
      <c r="L2310" s="14"/>
      <c r="M2310" s="24" t="str">
        <f t="shared" si="1209"/>
        <v/>
      </c>
      <c r="N2310" s="24" t="str">
        <f t="shared" si="1210"/>
        <v/>
      </c>
      <c r="O2310" s="24" t="str">
        <f t="shared" si="1211"/>
        <v xml:space="preserve"> </v>
      </c>
      <c r="P2310" s="24">
        <f t="shared" si="1212"/>
        <v>0</v>
      </c>
      <c r="Q2310" s="25">
        <f t="shared" si="1213"/>
        <v>0</v>
      </c>
      <c r="R2310" s="26">
        <f t="shared" si="1214"/>
        <v>0</v>
      </c>
      <c r="S2310" s="24" t="str">
        <f t="shared" si="1215"/>
        <v/>
      </c>
      <c r="T2310" s="24" t="str">
        <f t="shared" si="1216"/>
        <v/>
      </c>
      <c r="U2310" s="24" t="str">
        <f t="shared" si="1217"/>
        <v/>
      </c>
      <c r="V2310" s="24" t="str">
        <f t="shared" si="1218"/>
        <v/>
      </c>
      <c r="W2310" s="24" t="str">
        <f t="shared" si="1219"/>
        <v/>
      </c>
      <c r="X2310" s="24" t="str">
        <f t="shared" si="1220"/>
        <v/>
      </c>
      <c r="Y2310" s="24" t="str">
        <f t="shared" si="1221"/>
        <v/>
      </c>
      <c r="Z2310" s="24" t="str">
        <f t="shared" si="1222"/>
        <v/>
      </c>
      <c r="AA2310" s="24" t="b">
        <f t="shared" si="1223"/>
        <v>0</v>
      </c>
      <c r="AB2310" s="34" t="str">
        <f t="shared" si="1224"/>
        <v/>
      </c>
      <c r="AC2310" s="34">
        <f t="shared" si="1225"/>
        <v>0</v>
      </c>
      <c r="AD2310" s="34">
        <f t="shared" si="1226"/>
        <v>0</v>
      </c>
      <c r="AE2310" s="34" t="str">
        <f t="shared" si="1227"/>
        <v xml:space="preserve"> 0</v>
      </c>
      <c r="AF2310" s="34">
        <f t="shared" si="1228"/>
        <v>0</v>
      </c>
      <c r="AG2310" s="34">
        <f t="shared" si="1229"/>
        <v>0</v>
      </c>
      <c r="AH2310" s="34" t="str">
        <f t="shared" si="1230"/>
        <v/>
      </c>
      <c r="AI2310" s="172" t="str">
        <f>IF(AJ2310&lt;&gt;"",MAX(AI$3:AI2309)+1,"")</f>
        <v/>
      </c>
      <c r="AJ2310" s="172" t="str">
        <f t="shared" si="1231"/>
        <v/>
      </c>
      <c r="AK2310" s="172" t="str">
        <f t="shared" si="1232"/>
        <v/>
      </c>
      <c r="AL2310" s="172" t="str">
        <f t="shared" si="1233"/>
        <v/>
      </c>
      <c r="AM2310" s="172" t="str">
        <f>IF(AN2310&lt;&gt;"",MAX(AM$3:AM2309)+1,"")</f>
        <v/>
      </c>
      <c r="AN2310" s="172" t="str">
        <f t="shared" si="1234"/>
        <v/>
      </c>
      <c r="AO2310" s="172" t="str">
        <f t="shared" si="1235"/>
        <v/>
      </c>
      <c r="AP2310" s="172" t="str">
        <f t="shared" si="1236"/>
        <v/>
      </c>
      <c r="AQ2310" s="172" t="str">
        <f t="shared" si="1237"/>
        <v/>
      </c>
      <c r="AR2310" s="172" t="str">
        <f>Table1[[#This Row],[Sex ]]&amp;Table1[[#This Row],[Month]]</f>
        <v/>
      </c>
    </row>
    <row r="2311" spans="2:44" x14ac:dyDescent="0.3">
      <c r="B2311" s="14"/>
      <c r="C2311" s="14"/>
      <c r="D2311" s="14"/>
      <c r="E2311" s="14"/>
      <c r="F2311" s="14"/>
      <c r="G2311" s="14"/>
      <c r="H2311" s="14"/>
      <c r="I2311" s="14"/>
      <c r="J2311" s="14"/>
      <c r="K2311" s="14"/>
      <c r="L2311" s="14"/>
      <c r="M2311" s="24" t="str">
        <f t="shared" si="1209"/>
        <v/>
      </c>
      <c r="N2311" s="24" t="str">
        <f t="shared" si="1210"/>
        <v/>
      </c>
      <c r="O2311" s="24" t="str">
        <f t="shared" si="1211"/>
        <v xml:space="preserve"> </v>
      </c>
      <c r="P2311" s="24">
        <f t="shared" si="1212"/>
        <v>0</v>
      </c>
      <c r="Q2311" s="25">
        <f t="shared" si="1213"/>
        <v>0</v>
      </c>
      <c r="R2311" s="26">
        <f t="shared" si="1214"/>
        <v>0</v>
      </c>
      <c r="S2311" s="24" t="str">
        <f t="shared" si="1215"/>
        <v/>
      </c>
      <c r="T2311" s="24" t="str">
        <f t="shared" si="1216"/>
        <v/>
      </c>
      <c r="U2311" s="24" t="str">
        <f t="shared" si="1217"/>
        <v/>
      </c>
      <c r="V2311" s="24" t="str">
        <f t="shared" si="1218"/>
        <v/>
      </c>
      <c r="W2311" s="24" t="str">
        <f t="shared" si="1219"/>
        <v/>
      </c>
      <c r="X2311" s="24" t="str">
        <f t="shared" si="1220"/>
        <v/>
      </c>
      <c r="Y2311" s="24" t="str">
        <f t="shared" si="1221"/>
        <v/>
      </c>
      <c r="Z2311" s="24" t="str">
        <f t="shared" si="1222"/>
        <v/>
      </c>
      <c r="AA2311" s="24" t="b">
        <f t="shared" si="1223"/>
        <v>0</v>
      </c>
      <c r="AB2311" s="34" t="str">
        <f t="shared" si="1224"/>
        <v/>
      </c>
      <c r="AC2311" s="34">
        <f t="shared" si="1225"/>
        <v>0</v>
      </c>
      <c r="AD2311" s="34">
        <f t="shared" si="1226"/>
        <v>0</v>
      </c>
      <c r="AE2311" s="34" t="str">
        <f t="shared" si="1227"/>
        <v xml:space="preserve"> 0</v>
      </c>
      <c r="AF2311" s="34">
        <f t="shared" si="1228"/>
        <v>0</v>
      </c>
      <c r="AG2311" s="34">
        <f t="shared" si="1229"/>
        <v>0</v>
      </c>
      <c r="AH2311" s="34" t="str">
        <f t="shared" si="1230"/>
        <v/>
      </c>
      <c r="AI2311" s="172" t="str">
        <f>IF(AJ2311&lt;&gt;"",MAX(AI$3:AI2310)+1,"")</f>
        <v/>
      </c>
      <c r="AJ2311" s="172" t="str">
        <f t="shared" si="1231"/>
        <v/>
      </c>
      <c r="AK2311" s="172" t="str">
        <f t="shared" si="1232"/>
        <v/>
      </c>
      <c r="AL2311" s="172" t="str">
        <f t="shared" si="1233"/>
        <v/>
      </c>
      <c r="AM2311" s="172" t="str">
        <f>IF(AN2311&lt;&gt;"",MAX(AM$3:AM2310)+1,"")</f>
        <v/>
      </c>
      <c r="AN2311" s="172" t="str">
        <f t="shared" si="1234"/>
        <v/>
      </c>
      <c r="AO2311" s="172" t="str">
        <f t="shared" si="1235"/>
        <v/>
      </c>
      <c r="AP2311" s="172" t="str">
        <f t="shared" si="1236"/>
        <v/>
      </c>
      <c r="AQ2311" s="172" t="str">
        <f t="shared" si="1237"/>
        <v/>
      </c>
      <c r="AR2311" s="172" t="str">
        <f>Table1[[#This Row],[Sex ]]&amp;Table1[[#This Row],[Month]]</f>
        <v/>
      </c>
    </row>
    <row r="2312" spans="2:44" x14ac:dyDescent="0.3">
      <c r="B2312" s="14"/>
      <c r="C2312" s="14"/>
      <c r="D2312" s="14"/>
      <c r="E2312" s="14"/>
      <c r="F2312" s="14"/>
      <c r="G2312" s="14"/>
      <c r="H2312" s="14"/>
      <c r="I2312" s="14"/>
      <c r="J2312" s="14"/>
      <c r="K2312" s="14"/>
      <c r="L2312" s="14"/>
      <c r="M2312" s="24" t="str">
        <f t="shared" si="1209"/>
        <v/>
      </c>
      <c r="N2312" s="24" t="str">
        <f t="shared" si="1210"/>
        <v/>
      </c>
      <c r="O2312" s="24" t="str">
        <f t="shared" si="1211"/>
        <v xml:space="preserve"> </v>
      </c>
      <c r="P2312" s="24">
        <f t="shared" si="1212"/>
        <v>0</v>
      </c>
      <c r="Q2312" s="25">
        <f t="shared" si="1213"/>
        <v>0</v>
      </c>
      <c r="R2312" s="26">
        <f t="shared" si="1214"/>
        <v>0</v>
      </c>
      <c r="S2312" s="24" t="str">
        <f t="shared" si="1215"/>
        <v/>
      </c>
      <c r="T2312" s="24" t="str">
        <f t="shared" si="1216"/>
        <v/>
      </c>
      <c r="U2312" s="24" t="str">
        <f t="shared" si="1217"/>
        <v/>
      </c>
      <c r="V2312" s="24" t="str">
        <f t="shared" si="1218"/>
        <v/>
      </c>
      <c r="W2312" s="24" t="str">
        <f t="shared" si="1219"/>
        <v/>
      </c>
      <c r="X2312" s="24" t="str">
        <f t="shared" si="1220"/>
        <v/>
      </c>
      <c r="Y2312" s="24" t="str">
        <f t="shared" si="1221"/>
        <v/>
      </c>
      <c r="Z2312" s="24" t="str">
        <f t="shared" si="1222"/>
        <v/>
      </c>
      <c r="AA2312" s="24" t="b">
        <f t="shared" si="1223"/>
        <v>0</v>
      </c>
      <c r="AB2312" s="34" t="str">
        <f t="shared" si="1224"/>
        <v/>
      </c>
      <c r="AC2312" s="34">
        <f t="shared" si="1225"/>
        <v>0</v>
      </c>
      <c r="AD2312" s="34">
        <f t="shared" si="1226"/>
        <v>0</v>
      </c>
      <c r="AE2312" s="34" t="str">
        <f t="shared" si="1227"/>
        <v xml:space="preserve"> 0</v>
      </c>
      <c r="AF2312" s="34">
        <f t="shared" si="1228"/>
        <v>0</v>
      </c>
      <c r="AG2312" s="34">
        <f t="shared" si="1229"/>
        <v>0</v>
      </c>
      <c r="AH2312" s="34" t="str">
        <f t="shared" si="1230"/>
        <v/>
      </c>
      <c r="AI2312" s="172" t="str">
        <f>IF(AJ2312&lt;&gt;"",MAX(AI$3:AI2311)+1,"")</f>
        <v/>
      </c>
      <c r="AJ2312" s="172" t="str">
        <f t="shared" si="1231"/>
        <v/>
      </c>
      <c r="AK2312" s="172" t="str">
        <f t="shared" si="1232"/>
        <v/>
      </c>
      <c r="AL2312" s="172" t="str">
        <f t="shared" si="1233"/>
        <v/>
      </c>
      <c r="AM2312" s="172" t="str">
        <f>IF(AN2312&lt;&gt;"",MAX(AM$3:AM2311)+1,"")</f>
        <v/>
      </c>
      <c r="AN2312" s="172" t="str">
        <f t="shared" si="1234"/>
        <v/>
      </c>
      <c r="AO2312" s="172" t="str">
        <f t="shared" si="1235"/>
        <v/>
      </c>
      <c r="AP2312" s="172" t="str">
        <f t="shared" si="1236"/>
        <v/>
      </c>
      <c r="AQ2312" s="172" t="str">
        <f t="shared" si="1237"/>
        <v/>
      </c>
      <c r="AR2312" s="172" t="str">
        <f>Table1[[#This Row],[Sex ]]&amp;Table1[[#This Row],[Month]]</f>
        <v/>
      </c>
    </row>
    <row r="2313" spans="2:44" x14ac:dyDescent="0.3">
      <c r="B2313" s="14"/>
      <c r="C2313" s="14"/>
      <c r="D2313" s="14"/>
      <c r="E2313" s="14"/>
      <c r="F2313" s="14"/>
      <c r="G2313" s="14"/>
      <c r="H2313" s="14"/>
      <c r="I2313" s="14"/>
      <c r="J2313" s="14"/>
      <c r="K2313" s="14"/>
      <c r="L2313" s="14"/>
      <c r="M2313" s="24" t="str">
        <f t="shared" si="1209"/>
        <v/>
      </c>
      <c r="N2313" s="24" t="str">
        <f t="shared" si="1210"/>
        <v/>
      </c>
      <c r="O2313" s="24" t="str">
        <f t="shared" si="1211"/>
        <v xml:space="preserve"> </v>
      </c>
      <c r="P2313" s="24">
        <f t="shared" si="1212"/>
        <v>0</v>
      </c>
      <c r="Q2313" s="25">
        <f t="shared" si="1213"/>
        <v>0</v>
      </c>
      <c r="R2313" s="26">
        <f t="shared" si="1214"/>
        <v>0</v>
      </c>
      <c r="S2313" s="24" t="str">
        <f t="shared" si="1215"/>
        <v/>
      </c>
      <c r="T2313" s="24" t="str">
        <f t="shared" si="1216"/>
        <v/>
      </c>
      <c r="U2313" s="24" t="str">
        <f t="shared" si="1217"/>
        <v/>
      </c>
      <c r="V2313" s="24" t="str">
        <f t="shared" si="1218"/>
        <v/>
      </c>
      <c r="W2313" s="24" t="str">
        <f t="shared" si="1219"/>
        <v/>
      </c>
      <c r="X2313" s="24" t="str">
        <f t="shared" si="1220"/>
        <v/>
      </c>
      <c r="Y2313" s="24" t="str">
        <f t="shared" si="1221"/>
        <v/>
      </c>
      <c r="Z2313" s="24" t="str">
        <f t="shared" si="1222"/>
        <v/>
      </c>
      <c r="AA2313" s="24" t="b">
        <f t="shared" si="1223"/>
        <v>0</v>
      </c>
      <c r="AB2313" s="34" t="str">
        <f t="shared" si="1224"/>
        <v/>
      </c>
      <c r="AC2313" s="34">
        <f t="shared" si="1225"/>
        <v>0</v>
      </c>
      <c r="AD2313" s="34">
        <f t="shared" si="1226"/>
        <v>0</v>
      </c>
      <c r="AE2313" s="34" t="str">
        <f t="shared" si="1227"/>
        <v xml:space="preserve"> 0</v>
      </c>
      <c r="AF2313" s="34">
        <f t="shared" si="1228"/>
        <v>0</v>
      </c>
      <c r="AG2313" s="34">
        <f t="shared" si="1229"/>
        <v>0</v>
      </c>
      <c r="AH2313" s="34" t="str">
        <f t="shared" si="1230"/>
        <v/>
      </c>
      <c r="AI2313" s="172" t="str">
        <f>IF(AJ2313&lt;&gt;"",MAX(AI$3:AI2312)+1,"")</f>
        <v/>
      </c>
      <c r="AJ2313" s="172" t="str">
        <f t="shared" si="1231"/>
        <v/>
      </c>
      <c r="AK2313" s="172" t="str">
        <f t="shared" si="1232"/>
        <v/>
      </c>
      <c r="AL2313" s="172" t="str">
        <f t="shared" si="1233"/>
        <v/>
      </c>
      <c r="AM2313" s="172" t="str">
        <f>IF(AN2313&lt;&gt;"",MAX(AM$3:AM2312)+1,"")</f>
        <v/>
      </c>
      <c r="AN2313" s="172" t="str">
        <f t="shared" si="1234"/>
        <v/>
      </c>
      <c r="AO2313" s="172" t="str">
        <f t="shared" si="1235"/>
        <v/>
      </c>
      <c r="AP2313" s="172" t="str">
        <f t="shared" si="1236"/>
        <v/>
      </c>
      <c r="AQ2313" s="172" t="str">
        <f t="shared" si="1237"/>
        <v/>
      </c>
      <c r="AR2313" s="172" t="str">
        <f>Table1[[#This Row],[Sex ]]&amp;Table1[[#This Row],[Month]]</f>
        <v/>
      </c>
    </row>
    <row r="2314" spans="2:44" x14ac:dyDescent="0.3">
      <c r="B2314" s="14"/>
      <c r="C2314" s="14"/>
      <c r="D2314" s="14"/>
      <c r="E2314" s="14"/>
      <c r="F2314" s="14"/>
      <c r="G2314" s="14"/>
      <c r="H2314" s="14"/>
      <c r="I2314" s="14"/>
      <c r="J2314" s="14"/>
      <c r="K2314" s="14"/>
      <c r="L2314" s="14"/>
      <c r="M2314" s="24" t="str">
        <f t="shared" si="1209"/>
        <v/>
      </c>
      <c r="N2314" s="24" t="str">
        <f t="shared" si="1210"/>
        <v/>
      </c>
      <c r="O2314" s="24" t="str">
        <f t="shared" si="1211"/>
        <v xml:space="preserve"> </v>
      </c>
      <c r="P2314" s="24">
        <f t="shared" si="1212"/>
        <v>0</v>
      </c>
      <c r="Q2314" s="25">
        <f t="shared" si="1213"/>
        <v>0</v>
      </c>
      <c r="R2314" s="26">
        <f t="shared" si="1214"/>
        <v>0</v>
      </c>
      <c r="S2314" s="24" t="str">
        <f t="shared" si="1215"/>
        <v/>
      </c>
      <c r="T2314" s="24" t="str">
        <f t="shared" si="1216"/>
        <v/>
      </c>
      <c r="U2314" s="24" t="str">
        <f t="shared" si="1217"/>
        <v/>
      </c>
      <c r="V2314" s="24" t="str">
        <f t="shared" si="1218"/>
        <v/>
      </c>
      <c r="W2314" s="24" t="str">
        <f t="shared" si="1219"/>
        <v/>
      </c>
      <c r="X2314" s="24" t="str">
        <f t="shared" si="1220"/>
        <v/>
      </c>
      <c r="Y2314" s="24" t="str">
        <f t="shared" si="1221"/>
        <v/>
      </c>
      <c r="Z2314" s="24" t="str">
        <f t="shared" si="1222"/>
        <v/>
      </c>
      <c r="AA2314" s="24" t="b">
        <f t="shared" si="1223"/>
        <v>0</v>
      </c>
      <c r="AB2314" s="34" t="str">
        <f t="shared" si="1224"/>
        <v/>
      </c>
      <c r="AC2314" s="34">
        <f t="shared" si="1225"/>
        <v>0</v>
      </c>
      <c r="AD2314" s="34">
        <f t="shared" si="1226"/>
        <v>0</v>
      </c>
      <c r="AE2314" s="34" t="str">
        <f t="shared" si="1227"/>
        <v xml:space="preserve"> 0</v>
      </c>
      <c r="AF2314" s="34">
        <f t="shared" si="1228"/>
        <v>0</v>
      </c>
      <c r="AG2314" s="34">
        <f t="shared" si="1229"/>
        <v>0</v>
      </c>
      <c r="AH2314" s="34" t="str">
        <f t="shared" si="1230"/>
        <v/>
      </c>
      <c r="AI2314" s="172" t="str">
        <f>IF(AJ2314&lt;&gt;"",MAX(AI$3:AI2313)+1,"")</f>
        <v/>
      </c>
      <c r="AJ2314" s="172" t="str">
        <f t="shared" si="1231"/>
        <v/>
      </c>
      <c r="AK2314" s="172" t="str">
        <f t="shared" si="1232"/>
        <v/>
      </c>
      <c r="AL2314" s="172" t="str">
        <f t="shared" si="1233"/>
        <v/>
      </c>
      <c r="AM2314" s="172" t="str">
        <f>IF(AN2314&lt;&gt;"",MAX(AM$3:AM2313)+1,"")</f>
        <v/>
      </c>
      <c r="AN2314" s="172" t="str">
        <f t="shared" si="1234"/>
        <v/>
      </c>
      <c r="AO2314" s="172" t="str">
        <f t="shared" si="1235"/>
        <v/>
      </c>
      <c r="AP2314" s="172" t="str">
        <f t="shared" si="1236"/>
        <v/>
      </c>
      <c r="AQ2314" s="172" t="str">
        <f t="shared" si="1237"/>
        <v/>
      </c>
      <c r="AR2314" s="172" t="str">
        <f>Table1[[#This Row],[Sex ]]&amp;Table1[[#This Row],[Month]]</f>
        <v/>
      </c>
    </row>
    <row r="2315" spans="2:44" x14ac:dyDescent="0.3">
      <c r="B2315" s="14"/>
      <c r="C2315" s="14"/>
      <c r="D2315" s="14"/>
      <c r="E2315" s="14"/>
      <c r="F2315" s="14"/>
      <c r="G2315" s="14"/>
      <c r="H2315" s="14"/>
      <c r="I2315" s="14"/>
      <c r="J2315" s="14"/>
      <c r="K2315" s="14"/>
      <c r="L2315" s="14"/>
      <c r="M2315" s="24" t="str">
        <f t="shared" si="1209"/>
        <v/>
      </c>
      <c r="N2315" s="24" t="str">
        <f t="shared" si="1210"/>
        <v/>
      </c>
      <c r="O2315" s="24" t="str">
        <f t="shared" si="1211"/>
        <v xml:space="preserve"> </v>
      </c>
      <c r="P2315" s="24">
        <f t="shared" si="1212"/>
        <v>0</v>
      </c>
      <c r="Q2315" s="25">
        <f t="shared" si="1213"/>
        <v>0</v>
      </c>
      <c r="R2315" s="26">
        <f t="shared" si="1214"/>
        <v>0</v>
      </c>
      <c r="S2315" s="24" t="str">
        <f t="shared" si="1215"/>
        <v/>
      </c>
      <c r="T2315" s="24" t="str">
        <f t="shared" si="1216"/>
        <v/>
      </c>
      <c r="U2315" s="24" t="str">
        <f t="shared" si="1217"/>
        <v/>
      </c>
      <c r="V2315" s="24" t="str">
        <f t="shared" si="1218"/>
        <v/>
      </c>
      <c r="W2315" s="24" t="str">
        <f t="shared" si="1219"/>
        <v/>
      </c>
      <c r="X2315" s="24" t="str">
        <f t="shared" si="1220"/>
        <v/>
      </c>
      <c r="Y2315" s="24" t="str">
        <f t="shared" si="1221"/>
        <v/>
      </c>
      <c r="Z2315" s="24" t="str">
        <f t="shared" si="1222"/>
        <v/>
      </c>
      <c r="AA2315" s="24" t="b">
        <f t="shared" si="1223"/>
        <v>0</v>
      </c>
      <c r="AB2315" s="34" t="str">
        <f t="shared" si="1224"/>
        <v/>
      </c>
      <c r="AC2315" s="34">
        <f t="shared" si="1225"/>
        <v>0</v>
      </c>
      <c r="AD2315" s="34">
        <f t="shared" si="1226"/>
        <v>0</v>
      </c>
      <c r="AE2315" s="34" t="str">
        <f t="shared" si="1227"/>
        <v xml:space="preserve"> 0</v>
      </c>
      <c r="AF2315" s="34">
        <f t="shared" si="1228"/>
        <v>0</v>
      </c>
      <c r="AG2315" s="34">
        <f t="shared" si="1229"/>
        <v>0</v>
      </c>
      <c r="AH2315" s="34" t="str">
        <f t="shared" si="1230"/>
        <v/>
      </c>
      <c r="AI2315" s="172" t="str">
        <f>IF(AJ2315&lt;&gt;"",MAX(AI$3:AI2314)+1,"")</f>
        <v/>
      </c>
      <c r="AJ2315" s="172" t="str">
        <f t="shared" si="1231"/>
        <v/>
      </c>
      <c r="AK2315" s="172" t="str">
        <f t="shared" si="1232"/>
        <v/>
      </c>
      <c r="AL2315" s="172" t="str">
        <f t="shared" si="1233"/>
        <v/>
      </c>
      <c r="AM2315" s="172" t="str">
        <f>IF(AN2315&lt;&gt;"",MAX(AM$3:AM2314)+1,"")</f>
        <v/>
      </c>
      <c r="AN2315" s="172" t="str">
        <f t="shared" si="1234"/>
        <v/>
      </c>
      <c r="AO2315" s="172" t="str">
        <f t="shared" si="1235"/>
        <v/>
      </c>
      <c r="AP2315" s="172" t="str">
        <f t="shared" si="1236"/>
        <v/>
      </c>
      <c r="AQ2315" s="172" t="str">
        <f t="shared" si="1237"/>
        <v/>
      </c>
      <c r="AR2315" s="172" t="str">
        <f>Table1[[#This Row],[Sex ]]&amp;Table1[[#This Row],[Month]]</f>
        <v/>
      </c>
    </row>
    <row r="2316" spans="2:44" x14ac:dyDescent="0.3">
      <c r="B2316" s="14"/>
      <c r="C2316" s="14"/>
      <c r="D2316" s="14"/>
      <c r="E2316" s="14"/>
      <c r="F2316" s="14"/>
      <c r="G2316" s="14"/>
      <c r="H2316" s="14"/>
      <c r="I2316" s="14"/>
      <c r="J2316" s="14"/>
      <c r="K2316" s="14"/>
      <c r="L2316" s="14"/>
      <c r="M2316" s="24" t="str">
        <f t="shared" si="1209"/>
        <v/>
      </c>
      <c r="N2316" s="24" t="str">
        <f t="shared" si="1210"/>
        <v/>
      </c>
      <c r="O2316" s="24" t="str">
        <f t="shared" si="1211"/>
        <v xml:space="preserve"> </v>
      </c>
      <c r="P2316" s="24">
        <f t="shared" si="1212"/>
        <v>0</v>
      </c>
      <c r="Q2316" s="25">
        <f t="shared" si="1213"/>
        <v>0</v>
      </c>
      <c r="R2316" s="26">
        <f t="shared" si="1214"/>
        <v>0</v>
      </c>
      <c r="S2316" s="24" t="str">
        <f t="shared" si="1215"/>
        <v/>
      </c>
      <c r="T2316" s="24" t="str">
        <f t="shared" si="1216"/>
        <v/>
      </c>
      <c r="U2316" s="24" t="str">
        <f t="shared" si="1217"/>
        <v/>
      </c>
      <c r="V2316" s="24" t="str">
        <f t="shared" si="1218"/>
        <v/>
      </c>
      <c r="W2316" s="24" t="str">
        <f t="shared" si="1219"/>
        <v/>
      </c>
      <c r="X2316" s="24" t="str">
        <f t="shared" si="1220"/>
        <v/>
      </c>
      <c r="Y2316" s="24" t="str">
        <f t="shared" si="1221"/>
        <v/>
      </c>
      <c r="Z2316" s="24" t="str">
        <f t="shared" si="1222"/>
        <v/>
      </c>
      <c r="AA2316" s="24" t="b">
        <f t="shared" si="1223"/>
        <v>0</v>
      </c>
      <c r="AB2316" s="34" t="str">
        <f t="shared" si="1224"/>
        <v/>
      </c>
      <c r="AC2316" s="34">
        <f t="shared" si="1225"/>
        <v>0</v>
      </c>
      <c r="AD2316" s="34">
        <f t="shared" si="1226"/>
        <v>0</v>
      </c>
      <c r="AE2316" s="34" t="str">
        <f t="shared" si="1227"/>
        <v xml:space="preserve"> 0</v>
      </c>
      <c r="AF2316" s="34">
        <f t="shared" si="1228"/>
        <v>0</v>
      </c>
      <c r="AG2316" s="34">
        <f t="shared" si="1229"/>
        <v>0</v>
      </c>
      <c r="AH2316" s="34" t="str">
        <f t="shared" si="1230"/>
        <v/>
      </c>
      <c r="AI2316" s="172" t="str">
        <f>IF(AJ2316&lt;&gt;"",MAX(AI$3:AI2315)+1,"")</f>
        <v/>
      </c>
      <c r="AJ2316" s="172" t="str">
        <f t="shared" si="1231"/>
        <v/>
      </c>
      <c r="AK2316" s="172" t="str">
        <f t="shared" si="1232"/>
        <v/>
      </c>
      <c r="AL2316" s="172" t="str">
        <f t="shared" si="1233"/>
        <v/>
      </c>
      <c r="AM2316" s="172" t="str">
        <f>IF(AN2316&lt;&gt;"",MAX(AM$3:AM2315)+1,"")</f>
        <v/>
      </c>
      <c r="AN2316" s="172" t="str">
        <f t="shared" si="1234"/>
        <v/>
      </c>
      <c r="AO2316" s="172" t="str">
        <f t="shared" si="1235"/>
        <v/>
      </c>
      <c r="AP2316" s="172" t="str">
        <f t="shared" si="1236"/>
        <v/>
      </c>
      <c r="AQ2316" s="172" t="str">
        <f t="shared" si="1237"/>
        <v/>
      </c>
      <c r="AR2316" s="172" t="str">
        <f>Table1[[#This Row],[Sex ]]&amp;Table1[[#This Row],[Month]]</f>
        <v/>
      </c>
    </row>
    <row r="2317" spans="2:44" x14ac:dyDescent="0.3">
      <c r="B2317" s="14"/>
      <c r="C2317" s="14"/>
      <c r="D2317" s="14"/>
      <c r="E2317" s="14"/>
      <c r="F2317" s="14"/>
      <c r="G2317" s="14"/>
      <c r="H2317" s="14"/>
      <c r="I2317" s="14"/>
      <c r="J2317" s="14"/>
      <c r="K2317" s="14"/>
      <c r="L2317" s="14"/>
      <c r="M2317" s="24" t="str">
        <f t="shared" si="1209"/>
        <v/>
      </c>
      <c r="N2317" s="24" t="str">
        <f t="shared" si="1210"/>
        <v/>
      </c>
      <c r="O2317" s="24" t="str">
        <f t="shared" si="1211"/>
        <v xml:space="preserve"> </v>
      </c>
      <c r="P2317" s="24">
        <f t="shared" si="1212"/>
        <v>0</v>
      </c>
      <c r="Q2317" s="25">
        <f t="shared" si="1213"/>
        <v>0</v>
      </c>
      <c r="R2317" s="26">
        <f t="shared" si="1214"/>
        <v>0</v>
      </c>
      <c r="S2317" s="24" t="str">
        <f t="shared" si="1215"/>
        <v/>
      </c>
      <c r="T2317" s="24" t="str">
        <f t="shared" si="1216"/>
        <v/>
      </c>
      <c r="U2317" s="24" t="str">
        <f t="shared" si="1217"/>
        <v/>
      </c>
      <c r="V2317" s="24" t="str">
        <f t="shared" si="1218"/>
        <v/>
      </c>
      <c r="W2317" s="24" t="str">
        <f t="shared" si="1219"/>
        <v/>
      </c>
      <c r="X2317" s="24" t="str">
        <f t="shared" si="1220"/>
        <v/>
      </c>
      <c r="Y2317" s="24" t="str">
        <f t="shared" si="1221"/>
        <v/>
      </c>
      <c r="Z2317" s="24" t="str">
        <f t="shared" si="1222"/>
        <v/>
      </c>
      <c r="AA2317" s="24" t="b">
        <f t="shared" si="1223"/>
        <v>0</v>
      </c>
      <c r="AB2317" s="34" t="str">
        <f t="shared" si="1224"/>
        <v/>
      </c>
      <c r="AC2317" s="34">
        <f t="shared" si="1225"/>
        <v>0</v>
      </c>
      <c r="AD2317" s="34">
        <f t="shared" si="1226"/>
        <v>0</v>
      </c>
      <c r="AE2317" s="34" t="str">
        <f t="shared" si="1227"/>
        <v xml:space="preserve"> 0</v>
      </c>
      <c r="AF2317" s="34">
        <f t="shared" si="1228"/>
        <v>0</v>
      </c>
      <c r="AG2317" s="34">
        <f t="shared" si="1229"/>
        <v>0</v>
      </c>
      <c r="AH2317" s="34" t="str">
        <f t="shared" si="1230"/>
        <v/>
      </c>
      <c r="AI2317" s="172" t="str">
        <f>IF(AJ2317&lt;&gt;"",MAX(AI$3:AI2316)+1,"")</f>
        <v/>
      </c>
      <c r="AJ2317" s="172" t="str">
        <f t="shared" si="1231"/>
        <v/>
      </c>
      <c r="AK2317" s="172" t="str">
        <f t="shared" si="1232"/>
        <v/>
      </c>
      <c r="AL2317" s="172" t="str">
        <f t="shared" si="1233"/>
        <v/>
      </c>
      <c r="AM2317" s="172" t="str">
        <f>IF(AN2317&lt;&gt;"",MAX(AM$3:AM2316)+1,"")</f>
        <v/>
      </c>
      <c r="AN2317" s="172" t="str">
        <f t="shared" si="1234"/>
        <v/>
      </c>
      <c r="AO2317" s="172" t="str">
        <f t="shared" si="1235"/>
        <v/>
      </c>
      <c r="AP2317" s="172" t="str">
        <f t="shared" si="1236"/>
        <v/>
      </c>
      <c r="AQ2317" s="172" t="str">
        <f t="shared" si="1237"/>
        <v/>
      </c>
      <c r="AR2317" s="172" t="str">
        <f>Table1[[#This Row],[Sex ]]&amp;Table1[[#This Row],[Month]]</f>
        <v/>
      </c>
    </row>
    <row r="2318" spans="2:44" x14ac:dyDescent="0.3">
      <c r="B2318" s="14"/>
      <c r="C2318" s="14"/>
      <c r="D2318" s="14"/>
      <c r="E2318" s="14"/>
      <c r="F2318" s="14"/>
      <c r="G2318" s="14"/>
      <c r="H2318" s="14"/>
      <c r="I2318" s="14"/>
      <c r="J2318" s="14"/>
      <c r="K2318" s="14"/>
      <c r="L2318" s="14"/>
      <c r="M2318" s="24" t="str">
        <f t="shared" si="1209"/>
        <v/>
      </c>
      <c r="N2318" s="24" t="str">
        <f t="shared" si="1210"/>
        <v/>
      </c>
      <c r="O2318" s="24" t="str">
        <f t="shared" si="1211"/>
        <v xml:space="preserve"> </v>
      </c>
      <c r="P2318" s="24">
        <f t="shared" si="1212"/>
        <v>0</v>
      </c>
      <c r="Q2318" s="25">
        <f t="shared" si="1213"/>
        <v>0</v>
      </c>
      <c r="R2318" s="26">
        <f t="shared" si="1214"/>
        <v>0</v>
      </c>
      <c r="S2318" s="24" t="str">
        <f t="shared" si="1215"/>
        <v/>
      </c>
      <c r="T2318" s="24" t="str">
        <f t="shared" si="1216"/>
        <v/>
      </c>
      <c r="U2318" s="24" t="str">
        <f t="shared" si="1217"/>
        <v/>
      </c>
      <c r="V2318" s="24" t="str">
        <f t="shared" si="1218"/>
        <v/>
      </c>
      <c r="W2318" s="24" t="str">
        <f t="shared" si="1219"/>
        <v/>
      </c>
      <c r="X2318" s="24" t="str">
        <f t="shared" si="1220"/>
        <v/>
      </c>
      <c r="Y2318" s="24" t="str">
        <f t="shared" si="1221"/>
        <v/>
      </c>
      <c r="Z2318" s="24" t="str">
        <f t="shared" si="1222"/>
        <v/>
      </c>
      <c r="AA2318" s="24" t="b">
        <f t="shared" si="1223"/>
        <v>0</v>
      </c>
      <c r="AB2318" s="34" t="str">
        <f t="shared" si="1224"/>
        <v/>
      </c>
      <c r="AC2318" s="34">
        <f t="shared" si="1225"/>
        <v>0</v>
      </c>
      <c r="AD2318" s="34">
        <f t="shared" si="1226"/>
        <v>0</v>
      </c>
      <c r="AE2318" s="34" t="str">
        <f t="shared" si="1227"/>
        <v xml:space="preserve"> 0</v>
      </c>
      <c r="AF2318" s="34">
        <f t="shared" si="1228"/>
        <v>0</v>
      </c>
      <c r="AG2318" s="34">
        <f t="shared" si="1229"/>
        <v>0</v>
      </c>
      <c r="AH2318" s="34" t="str">
        <f t="shared" si="1230"/>
        <v/>
      </c>
      <c r="AI2318" s="172" t="str">
        <f>IF(AJ2318&lt;&gt;"",MAX(AI$3:AI2317)+1,"")</f>
        <v/>
      </c>
      <c r="AJ2318" s="172" t="str">
        <f t="shared" si="1231"/>
        <v/>
      </c>
      <c r="AK2318" s="172" t="str">
        <f t="shared" si="1232"/>
        <v/>
      </c>
      <c r="AL2318" s="172" t="str">
        <f t="shared" si="1233"/>
        <v/>
      </c>
      <c r="AM2318" s="172" t="str">
        <f>IF(AN2318&lt;&gt;"",MAX(AM$3:AM2317)+1,"")</f>
        <v/>
      </c>
      <c r="AN2318" s="172" t="str">
        <f t="shared" si="1234"/>
        <v/>
      </c>
      <c r="AO2318" s="172" t="str">
        <f t="shared" si="1235"/>
        <v/>
      </c>
      <c r="AP2318" s="172" t="str">
        <f t="shared" si="1236"/>
        <v/>
      </c>
      <c r="AQ2318" s="172" t="str">
        <f t="shared" si="1237"/>
        <v/>
      </c>
      <c r="AR2318" s="172" t="str">
        <f>Table1[[#This Row],[Sex ]]&amp;Table1[[#This Row],[Month]]</f>
        <v/>
      </c>
    </row>
    <row r="2319" spans="2:44" x14ac:dyDescent="0.3">
      <c r="B2319" s="14"/>
      <c r="C2319" s="14"/>
      <c r="D2319" s="14"/>
      <c r="E2319" s="14"/>
      <c r="F2319" s="14"/>
      <c r="G2319" s="14"/>
      <c r="H2319" s="14"/>
      <c r="I2319" s="14"/>
      <c r="J2319" s="14"/>
      <c r="K2319" s="14"/>
      <c r="L2319" s="14"/>
      <c r="M2319" s="24" t="str">
        <f t="shared" si="1209"/>
        <v/>
      </c>
      <c r="N2319" s="24" t="str">
        <f t="shared" si="1210"/>
        <v/>
      </c>
      <c r="O2319" s="24" t="str">
        <f t="shared" si="1211"/>
        <v xml:space="preserve"> </v>
      </c>
      <c r="P2319" s="24">
        <f t="shared" si="1212"/>
        <v>0</v>
      </c>
      <c r="Q2319" s="25">
        <f t="shared" si="1213"/>
        <v>0</v>
      </c>
      <c r="R2319" s="26">
        <f t="shared" si="1214"/>
        <v>0</v>
      </c>
      <c r="S2319" s="24" t="str">
        <f t="shared" si="1215"/>
        <v/>
      </c>
      <c r="T2319" s="24" t="str">
        <f t="shared" si="1216"/>
        <v/>
      </c>
      <c r="U2319" s="24" t="str">
        <f t="shared" si="1217"/>
        <v/>
      </c>
      <c r="V2319" s="24" t="str">
        <f t="shared" si="1218"/>
        <v/>
      </c>
      <c r="W2319" s="24" t="str">
        <f t="shared" si="1219"/>
        <v/>
      </c>
      <c r="X2319" s="24" t="str">
        <f t="shared" si="1220"/>
        <v/>
      </c>
      <c r="Y2319" s="24" t="str">
        <f t="shared" si="1221"/>
        <v/>
      </c>
      <c r="Z2319" s="24" t="str">
        <f t="shared" si="1222"/>
        <v/>
      </c>
      <c r="AA2319" s="24" t="b">
        <f t="shared" si="1223"/>
        <v>0</v>
      </c>
      <c r="AB2319" s="34" t="str">
        <f t="shared" si="1224"/>
        <v/>
      </c>
      <c r="AC2319" s="34">
        <f t="shared" si="1225"/>
        <v>0</v>
      </c>
      <c r="AD2319" s="34">
        <f t="shared" si="1226"/>
        <v>0</v>
      </c>
      <c r="AE2319" s="34" t="str">
        <f t="shared" si="1227"/>
        <v xml:space="preserve"> 0</v>
      </c>
      <c r="AF2319" s="34">
        <f t="shared" si="1228"/>
        <v>0</v>
      </c>
      <c r="AG2319" s="34">
        <f t="shared" si="1229"/>
        <v>0</v>
      </c>
      <c r="AH2319" s="34" t="str">
        <f t="shared" si="1230"/>
        <v/>
      </c>
      <c r="AI2319" s="172" t="str">
        <f>IF(AJ2319&lt;&gt;"",MAX(AI$3:AI2318)+1,"")</f>
        <v/>
      </c>
      <c r="AJ2319" s="172" t="str">
        <f t="shared" si="1231"/>
        <v/>
      </c>
      <c r="AK2319" s="172" t="str">
        <f t="shared" si="1232"/>
        <v/>
      </c>
      <c r="AL2319" s="172" t="str">
        <f t="shared" si="1233"/>
        <v/>
      </c>
      <c r="AM2319" s="172" t="str">
        <f>IF(AN2319&lt;&gt;"",MAX(AM$3:AM2318)+1,"")</f>
        <v/>
      </c>
      <c r="AN2319" s="172" t="str">
        <f t="shared" si="1234"/>
        <v/>
      </c>
      <c r="AO2319" s="172" t="str">
        <f t="shared" si="1235"/>
        <v/>
      </c>
      <c r="AP2319" s="172" t="str">
        <f t="shared" si="1236"/>
        <v/>
      </c>
      <c r="AQ2319" s="172" t="str">
        <f t="shared" si="1237"/>
        <v/>
      </c>
      <c r="AR2319" s="172" t="str">
        <f>Table1[[#This Row],[Sex ]]&amp;Table1[[#This Row],[Month]]</f>
        <v/>
      </c>
    </row>
    <row r="2320" spans="2:44" x14ac:dyDescent="0.3">
      <c r="B2320" s="14"/>
      <c r="C2320" s="14"/>
      <c r="D2320" s="14"/>
      <c r="E2320" s="14"/>
      <c r="F2320" s="14"/>
      <c r="G2320" s="14"/>
      <c r="H2320" s="14"/>
      <c r="I2320" s="14"/>
      <c r="J2320" s="14"/>
      <c r="K2320" s="14"/>
      <c r="L2320" s="14"/>
      <c r="M2320" s="24" t="str">
        <f t="shared" si="1209"/>
        <v/>
      </c>
      <c r="N2320" s="24" t="str">
        <f t="shared" si="1210"/>
        <v/>
      </c>
      <c r="O2320" s="24" t="str">
        <f t="shared" si="1211"/>
        <v xml:space="preserve"> </v>
      </c>
      <c r="P2320" s="24">
        <f t="shared" si="1212"/>
        <v>0</v>
      </c>
      <c r="Q2320" s="25">
        <f t="shared" si="1213"/>
        <v>0</v>
      </c>
      <c r="R2320" s="26">
        <f t="shared" si="1214"/>
        <v>0</v>
      </c>
      <c r="S2320" s="24" t="str">
        <f t="shared" si="1215"/>
        <v/>
      </c>
      <c r="T2320" s="24" t="str">
        <f t="shared" si="1216"/>
        <v/>
      </c>
      <c r="U2320" s="24" t="str">
        <f t="shared" si="1217"/>
        <v/>
      </c>
      <c r="V2320" s="24" t="str">
        <f t="shared" si="1218"/>
        <v/>
      </c>
      <c r="W2320" s="24" t="str">
        <f t="shared" si="1219"/>
        <v/>
      </c>
      <c r="X2320" s="24" t="str">
        <f t="shared" si="1220"/>
        <v/>
      </c>
      <c r="Y2320" s="24" t="str">
        <f t="shared" si="1221"/>
        <v/>
      </c>
      <c r="Z2320" s="24" t="str">
        <f t="shared" si="1222"/>
        <v/>
      </c>
      <c r="AA2320" s="24" t="b">
        <f t="shared" si="1223"/>
        <v>0</v>
      </c>
      <c r="AB2320" s="34" t="str">
        <f t="shared" si="1224"/>
        <v/>
      </c>
      <c r="AC2320" s="34">
        <f t="shared" si="1225"/>
        <v>0</v>
      </c>
      <c r="AD2320" s="34">
        <f t="shared" si="1226"/>
        <v>0</v>
      </c>
      <c r="AE2320" s="34" t="str">
        <f t="shared" si="1227"/>
        <v xml:space="preserve"> 0</v>
      </c>
      <c r="AF2320" s="34">
        <f t="shared" si="1228"/>
        <v>0</v>
      </c>
      <c r="AG2320" s="34">
        <f t="shared" si="1229"/>
        <v>0</v>
      </c>
      <c r="AH2320" s="34" t="str">
        <f t="shared" si="1230"/>
        <v/>
      </c>
      <c r="AI2320" s="172" t="str">
        <f>IF(AJ2320&lt;&gt;"",MAX(AI$3:AI2319)+1,"")</f>
        <v/>
      </c>
      <c r="AJ2320" s="172" t="str">
        <f t="shared" si="1231"/>
        <v/>
      </c>
      <c r="AK2320" s="172" t="str">
        <f t="shared" si="1232"/>
        <v/>
      </c>
      <c r="AL2320" s="172" t="str">
        <f t="shared" si="1233"/>
        <v/>
      </c>
      <c r="AM2320" s="172" t="str">
        <f>IF(AN2320&lt;&gt;"",MAX(AM$3:AM2319)+1,"")</f>
        <v/>
      </c>
      <c r="AN2320" s="172" t="str">
        <f t="shared" si="1234"/>
        <v/>
      </c>
      <c r="AO2320" s="172" t="str">
        <f t="shared" si="1235"/>
        <v/>
      </c>
      <c r="AP2320" s="172" t="str">
        <f t="shared" si="1236"/>
        <v/>
      </c>
      <c r="AQ2320" s="172" t="str">
        <f t="shared" si="1237"/>
        <v/>
      </c>
      <c r="AR2320" s="172" t="str">
        <f>Table1[[#This Row],[Sex ]]&amp;Table1[[#This Row],[Month]]</f>
        <v/>
      </c>
    </row>
    <row r="2321" spans="2:44" x14ac:dyDescent="0.3">
      <c r="B2321" s="14"/>
      <c r="C2321" s="14"/>
      <c r="D2321" s="14"/>
      <c r="E2321" s="14"/>
      <c r="F2321" s="14"/>
      <c r="G2321" s="14"/>
      <c r="H2321" s="14"/>
      <c r="I2321" s="14"/>
      <c r="J2321" s="14"/>
      <c r="K2321" s="14"/>
      <c r="L2321" s="14"/>
      <c r="M2321" s="24" t="str">
        <f t="shared" si="1209"/>
        <v/>
      </c>
      <c r="N2321" s="24" t="str">
        <f t="shared" si="1210"/>
        <v/>
      </c>
      <c r="O2321" s="24" t="str">
        <f t="shared" si="1211"/>
        <v xml:space="preserve"> </v>
      </c>
      <c r="P2321" s="24">
        <f t="shared" si="1212"/>
        <v>0</v>
      </c>
      <c r="Q2321" s="25">
        <f t="shared" si="1213"/>
        <v>0</v>
      </c>
      <c r="R2321" s="26">
        <f t="shared" si="1214"/>
        <v>0</v>
      </c>
      <c r="S2321" s="24" t="str">
        <f t="shared" si="1215"/>
        <v/>
      </c>
      <c r="T2321" s="24" t="str">
        <f t="shared" si="1216"/>
        <v/>
      </c>
      <c r="U2321" s="24" t="str">
        <f t="shared" si="1217"/>
        <v/>
      </c>
      <c r="V2321" s="24" t="str">
        <f t="shared" si="1218"/>
        <v/>
      </c>
      <c r="W2321" s="24" t="str">
        <f t="shared" si="1219"/>
        <v/>
      </c>
      <c r="X2321" s="24" t="str">
        <f t="shared" si="1220"/>
        <v/>
      </c>
      <c r="Y2321" s="24" t="str">
        <f t="shared" si="1221"/>
        <v/>
      </c>
      <c r="Z2321" s="24" t="str">
        <f t="shared" si="1222"/>
        <v/>
      </c>
      <c r="AA2321" s="24" t="b">
        <f t="shared" si="1223"/>
        <v>0</v>
      </c>
      <c r="AB2321" s="34" t="str">
        <f t="shared" si="1224"/>
        <v/>
      </c>
      <c r="AC2321" s="34">
        <f t="shared" si="1225"/>
        <v>0</v>
      </c>
      <c r="AD2321" s="34">
        <f t="shared" si="1226"/>
        <v>0</v>
      </c>
      <c r="AE2321" s="34" t="str">
        <f t="shared" si="1227"/>
        <v xml:space="preserve"> 0</v>
      </c>
      <c r="AF2321" s="34">
        <f t="shared" si="1228"/>
        <v>0</v>
      </c>
      <c r="AG2321" s="34">
        <f t="shared" si="1229"/>
        <v>0</v>
      </c>
      <c r="AH2321" s="34" t="str">
        <f t="shared" si="1230"/>
        <v/>
      </c>
      <c r="AI2321" s="172" t="str">
        <f>IF(AJ2321&lt;&gt;"",MAX(AI$3:AI2320)+1,"")</f>
        <v/>
      </c>
      <c r="AJ2321" s="172" t="str">
        <f t="shared" si="1231"/>
        <v/>
      </c>
      <c r="AK2321" s="172" t="str">
        <f t="shared" si="1232"/>
        <v/>
      </c>
      <c r="AL2321" s="172" t="str">
        <f t="shared" si="1233"/>
        <v/>
      </c>
      <c r="AM2321" s="172" t="str">
        <f>IF(AN2321&lt;&gt;"",MAX(AM$3:AM2320)+1,"")</f>
        <v/>
      </c>
      <c r="AN2321" s="172" t="str">
        <f t="shared" si="1234"/>
        <v/>
      </c>
      <c r="AO2321" s="172" t="str">
        <f t="shared" si="1235"/>
        <v/>
      </c>
      <c r="AP2321" s="172" t="str">
        <f t="shared" si="1236"/>
        <v/>
      </c>
      <c r="AQ2321" s="172" t="str">
        <f t="shared" si="1237"/>
        <v/>
      </c>
      <c r="AR2321" s="172" t="str">
        <f>Table1[[#This Row],[Sex ]]&amp;Table1[[#This Row],[Month]]</f>
        <v/>
      </c>
    </row>
    <row r="2322" spans="2:44" x14ac:dyDescent="0.3">
      <c r="B2322" s="14"/>
      <c r="C2322" s="14"/>
      <c r="D2322" s="14"/>
      <c r="E2322" s="14"/>
      <c r="F2322" s="14"/>
      <c r="G2322" s="14"/>
      <c r="H2322" s="14"/>
      <c r="I2322" s="14"/>
      <c r="J2322" s="14"/>
      <c r="K2322" s="14"/>
      <c r="L2322" s="14"/>
      <c r="M2322" s="24" t="str">
        <f t="shared" si="1209"/>
        <v/>
      </c>
      <c r="N2322" s="24" t="str">
        <f t="shared" si="1210"/>
        <v/>
      </c>
      <c r="O2322" s="24" t="str">
        <f t="shared" si="1211"/>
        <v xml:space="preserve"> </v>
      </c>
      <c r="P2322" s="24">
        <f t="shared" si="1212"/>
        <v>0</v>
      </c>
      <c r="Q2322" s="25">
        <f t="shared" si="1213"/>
        <v>0</v>
      </c>
      <c r="R2322" s="26">
        <f t="shared" si="1214"/>
        <v>0</v>
      </c>
      <c r="S2322" s="24" t="str">
        <f t="shared" si="1215"/>
        <v/>
      </c>
      <c r="T2322" s="24" t="str">
        <f t="shared" si="1216"/>
        <v/>
      </c>
      <c r="U2322" s="24" t="str">
        <f t="shared" si="1217"/>
        <v/>
      </c>
      <c r="V2322" s="24" t="str">
        <f t="shared" si="1218"/>
        <v/>
      </c>
      <c r="W2322" s="24" t="str">
        <f t="shared" si="1219"/>
        <v/>
      </c>
      <c r="X2322" s="24" t="str">
        <f t="shared" si="1220"/>
        <v/>
      </c>
      <c r="Y2322" s="24" t="str">
        <f t="shared" si="1221"/>
        <v/>
      </c>
      <c r="Z2322" s="24" t="str">
        <f t="shared" si="1222"/>
        <v/>
      </c>
      <c r="AA2322" s="24" t="b">
        <f t="shared" si="1223"/>
        <v>0</v>
      </c>
      <c r="AB2322" s="34" t="str">
        <f t="shared" si="1224"/>
        <v/>
      </c>
      <c r="AC2322" s="34">
        <f t="shared" si="1225"/>
        <v>0</v>
      </c>
      <c r="AD2322" s="34">
        <f t="shared" si="1226"/>
        <v>0</v>
      </c>
      <c r="AE2322" s="34" t="str">
        <f t="shared" si="1227"/>
        <v xml:space="preserve"> 0</v>
      </c>
      <c r="AF2322" s="34">
        <f t="shared" si="1228"/>
        <v>0</v>
      </c>
      <c r="AG2322" s="34">
        <f t="shared" si="1229"/>
        <v>0</v>
      </c>
      <c r="AH2322" s="34" t="str">
        <f t="shared" si="1230"/>
        <v/>
      </c>
      <c r="AI2322" s="172" t="str">
        <f>IF(AJ2322&lt;&gt;"",MAX(AI$3:AI2321)+1,"")</f>
        <v/>
      </c>
      <c r="AJ2322" s="172" t="str">
        <f t="shared" si="1231"/>
        <v/>
      </c>
      <c r="AK2322" s="172" t="str">
        <f t="shared" si="1232"/>
        <v/>
      </c>
      <c r="AL2322" s="172" t="str">
        <f t="shared" si="1233"/>
        <v/>
      </c>
      <c r="AM2322" s="172" t="str">
        <f>IF(AN2322&lt;&gt;"",MAX(AM$3:AM2321)+1,"")</f>
        <v/>
      </c>
      <c r="AN2322" s="172" t="str">
        <f t="shared" si="1234"/>
        <v/>
      </c>
      <c r="AO2322" s="172" t="str">
        <f t="shared" si="1235"/>
        <v/>
      </c>
      <c r="AP2322" s="172" t="str">
        <f t="shared" si="1236"/>
        <v/>
      </c>
      <c r="AQ2322" s="172" t="str">
        <f t="shared" si="1237"/>
        <v/>
      </c>
      <c r="AR2322" s="172" t="str">
        <f>Table1[[#This Row],[Sex ]]&amp;Table1[[#This Row],[Month]]</f>
        <v/>
      </c>
    </row>
    <row r="2323" spans="2:44" x14ac:dyDescent="0.3">
      <c r="B2323" s="14"/>
      <c r="C2323" s="14"/>
      <c r="D2323" s="14"/>
      <c r="E2323" s="14"/>
      <c r="F2323" s="14"/>
      <c r="G2323" s="14"/>
      <c r="H2323" s="14"/>
      <c r="I2323" s="14"/>
      <c r="J2323" s="14"/>
      <c r="K2323" s="14"/>
      <c r="L2323" s="14"/>
      <c r="M2323" s="24" t="str">
        <f t="shared" si="1209"/>
        <v/>
      </c>
      <c r="N2323" s="24" t="str">
        <f t="shared" si="1210"/>
        <v/>
      </c>
      <c r="O2323" s="24" t="str">
        <f t="shared" si="1211"/>
        <v xml:space="preserve"> </v>
      </c>
      <c r="P2323" s="24">
        <f t="shared" si="1212"/>
        <v>0</v>
      </c>
      <c r="Q2323" s="25">
        <f t="shared" si="1213"/>
        <v>0</v>
      </c>
      <c r="R2323" s="26">
        <f t="shared" si="1214"/>
        <v>0</v>
      </c>
      <c r="S2323" s="24" t="str">
        <f t="shared" si="1215"/>
        <v/>
      </c>
      <c r="T2323" s="24" t="str">
        <f t="shared" si="1216"/>
        <v/>
      </c>
      <c r="U2323" s="24" t="str">
        <f t="shared" si="1217"/>
        <v/>
      </c>
      <c r="V2323" s="24" t="str">
        <f t="shared" si="1218"/>
        <v/>
      </c>
      <c r="W2323" s="24" t="str">
        <f t="shared" si="1219"/>
        <v/>
      </c>
      <c r="X2323" s="24" t="str">
        <f t="shared" si="1220"/>
        <v/>
      </c>
      <c r="Y2323" s="24" t="str">
        <f t="shared" si="1221"/>
        <v/>
      </c>
      <c r="Z2323" s="24" t="str">
        <f t="shared" si="1222"/>
        <v/>
      </c>
      <c r="AA2323" s="24" t="b">
        <f t="shared" si="1223"/>
        <v>0</v>
      </c>
      <c r="AB2323" s="34" t="str">
        <f t="shared" si="1224"/>
        <v/>
      </c>
      <c r="AC2323" s="34">
        <f t="shared" si="1225"/>
        <v>0</v>
      </c>
      <c r="AD2323" s="34">
        <f t="shared" si="1226"/>
        <v>0</v>
      </c>
      <c r="AE2323" s="34" t="str">
        <f t="shared" si="1227"/>
        <v xml:space="preserve"> 0</v>
      </c>
      <c r="AF2323" s="34">
        <f t="shared" si="1228"/>
        <v>0</v>
      </c>
      <c r="AG2323" s="34">
        <f t="shared" si="1229"/>
        <v>0</v>
      </c>
      <c r="AH2323" s="34" t="str">
        <f t="shared" si="1230"/>
        <v/>
      </c>
      <c r="AI2323" s="172" t="str">
        <f>IF(AJ2323&lt;&gt;"",MAX(AI$3:AI2322)+1,"")</f>
        <v/>
      </c>
      <c r="AJ2323" s="172" t="str">
        <f t="shared" si="1231"/>
        <v/>
      </c>
      <c r="AK2323" s="172" t="str">
        <f t="shared" si="1232"/>
        <v/>
      </c>
      <c r="AL2323" s="172" t="str">
        <f t="shared" si="1233"/>
        <v/>
      </c>
      <c r="AM2323" s="172" t="str">
        <f>IF(AN2323&lt;&gt;"",MAX(AM$3:AM2322)+1,"")</f>
        <v/>
      </c>
      <c r="AN2323" s="172" t="str">
        <f t="shared" si="1234"/>
        <v/>
      </c>
      <c r="AO2323" s="172" t="str">
        <f t="shared" si="1235"/>
        <v/>
      </c>
      <c r="AP2323" s="172" t="str">
        <f t="shared" si="1236"/>
        <v/>
      </c>
      <c r="AQ2323" s="172" t="str">
        <f t="shared" si="1237"/>
        <v/>
      </c>
      <c r="AR2323" s="172" t="str">
        <f>Table1[[#This Row],[Sex ]]&amp;Table1[[#This Row],[Month]]</f>
        <v/>
      </c>
    </row>
    <row r="2324" spans="2:44" x14ac:dyDescent="0.3">
      <c r="B2324" s="14"/>
      <c r="C2324" s="14"/>
      <c r="D2324" s="14"/>
      <c r="E2324" s="14"/>
      <c r="F2324" s="14"/>
      <c r="G2324" s="14"/>
      <c r="H2324" s="14"/>
      <c r="I2324" s="14"/>
      <c r="J2324" s="14"/>
      <c r="K2324" s="14"/>
      <c r="L2324" s="14"/>
      <c r="M2324" s="24" t="str">
        <f t="shared" si="1209"/>
        <v/>
      </c>
      <c r="N2324" s="24" t="str">
        <f t="shared" si="1210"/>
        <v/>
      </c>
      <c r="O2324" s="24" t="str">
        <f t="shared" si="1211"/>
        <v xml:space="preserve"> </v>
      </c>
      <c r="P2324" s="24">
        <f t="shared" si="1212"/>
        <v>0</v>
      </c>
      <c r="Q2324" s="25">
        <f t="shared" si="1213"/>
        <v>0</v>
      </c>
      <c r="R2324" s="26">
        <f t="shared" si="1214"/>
        <v>0</v>
      </c>
      <c r="S2324" s="24" t="str">
        <f t="shared" si="1215"/>
        <v/>
      </c>
      <c r="T2324" s="24" t="str">
        <f t="shared" si="1216"/>
        <v/>
      </c>
      <c r="U2324" s="24" t="str">
        <f t="shared" si="1217"/>
        <v/>
      </c>
      <c r="V2324" s="24" t="str">
        <f t="shared" si="1218"/>
        <v/>
      </c>
      <c r="W2324" s="24" t="str">
        <f t="shared" si="1219"/>
        <v/>
      </c>
      <c r="X2324" s="24" t="str">
        <f t="shared" si="1220"/>
        <v/>
      </c>
      <c r="Y2324" s="24" t="str">
        <f t="shared" si="1221"/>
        <v/>
      </c>
      <c r="Z2324" s="24" t="str">
        <f t="shared" si="1222"/>
        <v/>
      </c>
      <c r="AA2324" s="24" t="b">
        <f t="shared" si="1223"/>
        <v>0</v>
      </c>
      <c r="AB2324" s="34" t="str">
        <f t="shared" si="1224"/>
        <v/>
      </c>
      <c r="AC2324" s="34">
        <f t="shared" si="1225"/>
        <v>0</v>
      </c>
      <c r="AD2324" s="34">
        <f t="shared" si="1226"/>
        <v>0</v>
      </c>
      <c r="AE2324" s="34" t="str">
        <f t="shared" si="1227"/>
        <v xml:space="preserve"> 0</v>
      </c>
      <c r="AF2324" s="34">
        <f t="shared" si="1228"/>
        <v>0</v>
      </c>
      <c r="AG2324" s="34">
        <f t="shared" si="1229"/>
        <v>0</v>
      </c>
      <c r="AH2324" s="34" t="str">
        <f t="shared" si="1230"/>
        <v/>
      </c>
      <c r="AI2324" s="172" t="str">
        <f>IF(AJ2324&lt;&gt;"",MAX(AI$3:AI2323)+1,"")</f>
        <v/>
      </c>
      <c r="AJ2324" s="172" t="str">
        <f t="shared" si="1231"/>
        <v/>
      </c>
      <c r="AK2324" s="172" t="str">
        <f t="shared" si="1232"/>
        <v/>
      </c>
      <c r="AL2324" s="172" t="str">
        <f t="shared" si="1233"/>
        <v/>
      </c>
      <c r="AM2324" s="172" t="str">
        <f>IF(AN2324&lt;&gt;"",MAX(AM$3:AM2323)+1,"")</f>
        <v/>
      </c>
      <c r="AN2324" s="172" t="str">
        <f t="shared" si="1234"/>
        <v/>
      </c>
      <c r="AO2324" s="172" t="str">
        <f t="shared" si="1235"/>
        <v/>
      </c>
      <c r="AP2324" s="172" t="str">
        <f t="shared" si="1236"/>
        <v/>
      </c>
      <c r="AQ2324" s="172" t="str">
        <f t="shared" si="1237"/>
        <v/>
      </c>
      <c r="AR2324" s="172" t="str">
        <f>Table1[[#This Row],[Sex ]]&amp;Table1[[#This Row],[Month]]</f>
        <v/>
      </c>
    </row>
    <row r="2325" spans="2:44" x14ac:dyDescent="0.3">
      <c r="B2325" s="14"/>
      <c r="C2325" s="14"/>
      <c r="D2325" s="14"/>
      <c r="E2325" s="14"/>
      <c r="F2325" s="14"/>
      <c r="G2325" s="14"/>
      <c r="H2325" s="14"/>
      <c r="I2325" s="14"/>
      <c r="J2325" s="14"/>
      <c r="K2325" s="14"/>
      <c r="L2325" s="14"/>
      <c r="M2325" s="24" t="str">
        <f t="shared" si="1209"/>
        <v/>
      </c>
      <c r="N2325" s="24" t="str">
        <f t="shared" si="1210"/>
        <v/>
      </c>
      <c r="O2325" s="24" t="str">
        <f t="shared" si="1211"/>
        <v xml:space="preserve"> </v>
      </c>
      <c r="P2325" s="24">
        <f t="shared" si="1212"/>
        <v>0</v>
      </c>
      <c r="Q2325" s="25">
        <f t="shared" si="1213"/>
        <v>0</v>
      </c>
      <c r="R2325" s="26">
        <f t="shared" si="1214"/>
        <v>0</v>
      </c>
      <c r="S2325" s="24" t="str">
        <f t="shared" si="1215"/>
        <v/>
      </c>
      <c r="T2325" s="24" t="str">
        <f t="shared" si="1216"/>
        <v/>
      </c>
      <c r="U2325" s="24" t="str">
        <f t="shared" si="1217"/>
        <v/>
      </c>
      <c r="V2325" s="24" t="str">
        <f t="shared" si="1218"/>
        <v/>
      </c>
      <c r="W2325" s="24" t="str">
        <f t="shared" si="1219"/>
        <v/>
      </c>
      <c r="X2325" s="24" t="str">
        <f t="shared" si="1220"/>
        <v/>
      </c>
      <c r="Y2325" s="24" t="str">
        <f t="shared" si="1221"/>
        <v/>
      </c>
      <c r="Z2325" s="24" t="str">
        <f t="shared" si="1222"/>
        <v/>
      </c>
      <c r="AA2325" s="24" t="b">
        <f t="shared" si="1223"/>
        <v>0</v>
      </c>
      <c r="AB2325" s="34" t="str">
        <f t="shared" si="1224"/>
        <v/>
      </c>
      <c r="AC2325" s="34">
        <f t="shared" si="1225"/>
        <v>0</v>
      </c>
      <c r="AD2325" s="34">
        <f t="shared" si="1226"/>
        <v>0</v>
      </c>
      <c r="AE2325" s="34" t="str">
        <f t="shared" si="1227"/>
        <v xml:space="preserve"> 0</v>
      </c>
      <c r="AF2325" s="34">
        <f t="shared" si="1228"/>
        <v>0</v>
      </c>
      <c r="AG2325" s="34">
        <f t="shared" si="1229"/>
        <v>0</v>
      </c>
      <c r="AH2325" s="34" t="str">
        <f t="shared" si="1230"/>
        <v/>
      </c>
      <c r="AI2325" s="172" t="str">
        <f>IF(AJ2325&lt;&gt;"",MAX(AI$3:AI2324)+1,"")</f>
        <v/>
      </c>
      <c r="AJ2325" s="172" t="str">
        <f t="shared" si="1231"/>
        <v/>
      </c>
      <c r="AK2325" s="172" t="str">
        <f t="shared" si="1232"/>
        <v/>
      </c>
      <c r="AL2325" s="172" t="str">
        <f t="shared" si="1233"/>
        <v/>
      </c>
      <c r="AM2325" s="172" t="str">
        <f>IF(AN2325&lt;&gt;"",MAX(AM$3:AM2324)+1,"")</f>
        <v/>
      </c>
      <c r="AN2325" s="172" t="str">
        <f t="shared" si="1234"/>
        <v/>
      </c>
      <c r="AO2325" s="172" t="str">
        <f t="shared" si="1235"/>
        <v/>
      </c>
      <c r="AP2325" s="172" t="str">
        <f t="shared" si="1236"/>
        <v/>
      </c>
      <c r="AQ2325" s="172" t="str">
        <f t="shared" si="1237"/>
        <v/>
      </c>
      <c r="AR2325" s="172" t="str">
        <f>Table1[[#This Row],[Sex ]]&amp;Table1[[#This Row],[Month]]</f>
        <v/>
      </c>
    </row>
    <row r="2326" spans="2:44" x14ac:dyDescent="0.3">
      <c r="B2326" s="14"/>
      <c r="C2326" s="14"/>
      <c r="D2326" s="14"/>
      <c r="E2326" s="14"/>
      <c r="F2326" s="14"/>
      <c r="G2326" s="14"/>
      <c r="H2326" s="14"/>
      <c r="I2326" s="14"/>
      <c r="J2326" s="14"/>
      <c r="K2326" s="14"/>
      <c r="L2326" s="14"/>
      <c r="M2326" s="24" t="str">
        <f t="shared" si="1209"/>
        <v/>
      </c>
      <c r="N2326" s="24" t="str">
        <f t="shared" si="1210"/>
        <v/>
      </c>
      <c r="O2326" s="24" t="str">
        <f t="shared" si="1211"/>
        <v xml:space="preserve"> </v>
      </c>
      <c r="P2326" s="24">
        <f t="shared" si="1212"/>
        <v>0</v>
      </c>
      <c r="Q2326" s="25">
        <f t="shared" si="1213"/>
        <v>0</v>
      </c>
      <c r="R2326" s="26">
        <f t="shared" si="1214"/>
        <v>0</v>
      </c>
      <c r="S2326" s="24" t="str">
        <f t="shared" si="1215"/>
        <v/>
      </c>
      <c r="T2326" s="24" t="str">
        <f t="shared" si="1216"/>
        <v/>
      </c>
      <c r="U2326" s="24" t="str">
        <f t="shared" si="1217"/>
        <v/>
      </c>
      <c r="V2326" s="24" t="str">
        <f t="shared" si="1218"/>
        <v/>
      </c>
      <c r="W2326" s="24" t="str">
        <f t="shared" si="1219"/>
        <v/>
      </c>
      <c r="X2326" s="24" t="str">
        <f t="shared" si="1220"/>
        <v/>
      </c>
      <c r="Y2326" s="24" t="str">
        <f t="shared" si="1221"/>
        <v/>
      </c>
      <c r="Z2326" s="24" t="str">
        <f t="shared" si="1222"/>
        <v/>
      </c>
      <c r="AA2326" s="24" t="b">
        <f t="shared" si="1223"/>
        <v>0</v>
      </c>
      <c r="AB2326" s="34" t="str">
        <f t="shared" si="1224"/>
        <v/>
      </c>
      <c r="AC2326" s="34">
        <f t="shared" si="1225"/>
        <v>0</v>
      </c>
      <c r="AD2326" s="34">
        <f t="shared" si="1226"/>
        <v>0</v>
      </c>
      <c r="AE2326" s="34" t="str">
        <f t="shared" si="1227"/>
        <v xml:space="preserve"> 0</v>
      </c>
      <c r="AF2326" s="34">
        <f t="shared" si="1228"/>
        <v>0</v>
      </c>
      <c r="AG2326" s="34">
        <f t="shared" si="1229"/>
        <v>0</v>
      </c>
      <c r="AH2326" s="34" t="str">
        <f t="shared" si="1230"/>
        <v/>
      </c>
      <c r="AI2326" s="172" t="str">
        <f>IF(AJ2326&lt;&gt;"",MAX(AI$3:AI2325)+1,"")</f>
        <v/>
      </c>
      <c r="AJ2326" s="172" t="str">
        <f t="shared" si="1231"/>
        <v/>
      </c>
      <c r="AK2326" s="172" t="str">
        <f t="shared" si="1232"/>
        <v/>
      </c>
      <c r="AL2326" s="172" t="str">
        <f t="shared" si="1233"/>
        <v/>
      </c>
      <c r="AM2326" s="172" t="str">
        <f>IF(AN2326&lt;&gt;"",MAX(AM$3:AM2325)+1,"")</f>
        <v/>
      </c>
      <c r="AN2326" s="172" t="str">
        <f t="shared" si="1234"/>
        <v/>
      </c>
      <c r="AO2326" s="172" t="str">
        <f t="shared" si="1235"/>
        <v/>
      </c>
      <c r="AP2326" s="172" t="str">
        <f t="shared" si="1236"/>
        <v/>
      </c>
      <c r="AQ2326" s="172" t="str">
        <f t="shared" si="1237"/>
        <v/>
      </c>
      <c r="AR2326" s="172" t="str">
        <f>Table1[[#This Row],[Sex ]]&amp;Table1[[#This Row],[Month]]</f>
        <v/>
      </c>
    </row>
    <row r="2327" spans="2:44" x14ac:dyDescent="0.3">
      <c r="B2327" s="14"/>
      <c r="C2327" s="14"/>
      <c r="D2327" s="14"/>
      <c r="E2327" s="14"/>
      <c r="F2327" s="14"/>
      <c r="G2327" s="14"/>
      <c r="H2327" s="14"/>
      <c r="I2327" s="14"/>
      <c r="J2327" s="14"/>
      <c r="K2327" s="14"/>
      <c r="L2327" s="14"/>
      <c r="M2327" s="24" t="str">
        <f t="shared" si="1209"/>
        <v/>
      </c>
      <c r="N2327" s="24" t="str">
        <f t="shared" si="1210"/>
        <v/>
      </c>
      <c r="O2327" s="24" t="str">
        <f t="shared" si="1211"/>
        <v xml:space="preserve"> </v>
      </c>
      <c r="P2327" s="24">
        <f t="shared" si="1212"/>
        <v>0</v>
      </c>
      <c r="Q2327" s="25">
        <f t="shared" si="1213"/>
        <v>0</v>
      </c>
      <c r="R2327" s="26">
        <f t="shared" si="1214"/>
        <v>0</v>
      </c>
      <c r="S2327" s="24" t="str">
        <f t="shared" si="1215"/>
        <v/>
      </c>
      <c r="T2327" s="24" t="str">
        <f t="shared" si="1216"/>
        <v/>
      </c>
      <c r="U2327" s="24" t="str">
        <f t="shared" si="1217"/>
        <v/>
      </c>
      <c r="V2327" s="24" t="str">
        <f t="shared" si="1218"/>
        <v/>
      </c>
      <c r="W2327" s="24" t="str">
        <f t="shared" si="1219"/>
        <v/>
      </c>
      <c r="X2327" s="24" t="str">
        <f t="shared" si="1220"/>
        <v/>
      </c>
      <c r="Y2327" s="24" t="str">
        <f t="shared" si="1221"/>
        <v/>
      </c>
      <c r="Z2327" s="24" t="str">
        <f t="shared" si="1222"/>
        <v/>
      </c>
      <c r="AA2327" s="24" t="b">
        <f t="shared" si="1223"/>
        <v>0</v>
      </c>
      <c r="AB2327" s="34" t="str">
        <f t="shared" si="1224"/>
        <v/>
      </c>
      <c r="AC2327" s="34">
        <f t="shared" si="1225"/>
        <v>0</v>
      </c>
      <c r="AD2327" s="34">
        <f t="shared" si="1226"/>
        <v>0</v>
      </c>
      <c r="AE2327" s="34" t="str">
        <f t="shared" si="1227"/>
        <v xml:space="preserve"> 0</v>
      </c>
      <c r="AF2327" s="34">
        <f t="shared" si="1228"/>
        <v>0</v>
      </c>
      <c r="AG2327" s="34">
        <f t="shared" si="1229"/>
        <v>0</v>
      </c>
      <c r="AH2327" s="34" t="str">
        <f t="shared" si="1230"/>
        <v/>
      </c>
      <c r="AI2327" s="172" t="str">
        <f>IF(AJ2327&lt;&gt;"",MAX(AI$3:AI2326)+1,"")</f>
        <v/>
      </c>
      <c r="AJ2327" s="172" t="str">
        <f t="shared" si="1231"/>
        <v/>
      </c>
      <c r="AK2327" s="172" t="str">
        <f t="shared" si="1232"/>
        <v/>
      </c>
      <c r="AL2327" s="172" t="str">
        <f t="shared" si="1233"/>
        <v/>
      </c>
      <c r="AM2327" s="172" t="str">
        <f>IF(AN2327&lt;&gt;"",MAX(AM$3:AM2326)+1,"")</f>
        <v/>
      </c>
      <c r="AN2327" s="172" t="str">
        <f t="shared" si="1234"/>
        <v/>
      </c>
      <c r="AO2327" s="172" t="str">
        <f t="shared" si="1235"/>
        <v/>
      </c>
      <c r="AP2327" s="172" t="str">
        <f t="shared" si="1236"/>
        <v/>
      </c>
      <c r="AQ2327" s="172" t="str">
        <f t="shared" si="1237"/>
        <v/>
      </c>
      <c r="AR2327" s="172" t="str">
        <f>Table1[[#This Row],[Sex ]]&amp;Table1[[#This Row],[Month]]</f>
        <v/>
      </c>
    </row>
    <row r="2328" spans="2:44" x14ac:dyDescent="0.3">
      <c r="B2328" s="14"/>
      <c r="C2328" s="14"/>
      <c r="D2328" s="14"/>
      <c r="E2328" s="14"/>
      <c r="F2328" s="14"/>
      <c r="G2328" s="14"/>
      <c r="H2328" s="14"/>
      <c r="I2328" s="14"/>
      <c r="J2328" s="14"/>
      <c r="K2328" s="14"/>
      <c r="L2328" s="14"/>
      <c r="M2328" s="24" t="str">
        <f t="shared" si="1209"/>
        <v/>
      </c>
      <c r="N2328" s="24" t="str">
        <f t="shared" si="1210"/>
        <v/>
      </c>
      <c r="O2328" s="24" t="str">
        <f t="shared" si="1211"/>
        <v xml:space="preserve"> </v>
      </c>
      <c r="P2328" s="24">
        <f t="shared" si="1212"/>
        <v>0</v>
      </c>
      <c r="Q2328" s="25">
        <f t="shared" si="1213"/>
        <v>0</v>
      </c>
      <c r="R2328" s="26">
        <f t="shared" si="1214"/>
        <v>0</v>
      </c>
      <c r="S2328" s="24" t="str">
        <f t="shared" si="1215"/>
        <v/>
      </c>
      <c r="T2328" s="24" t="str">
        <f t="shared" si="1216"/>
        <v/>
      </c>
      <c r="U2328" s="24" t="str">
        <f t="shared" si="1217"/>
        <v/>
      </c>
      <c r="V2328" s="24" t="str">
        <f t="shared" si="1218"/>
        <v/>
      </c>
      <c r="W2328" s="24" t="str">
        <f t="shared" si="1219"/>
        <v/>
      </c>
      <c r="X2328" s="24" t="str">
        <f t="shared" si="1220"/>
        <v/>
      </c>
      <c r="Y2328" s="24" t="str">
        <f t="shared" si="1221"/>
        <v/>
      </c>
      <c r="Z2328" s="24" t="str">
        <f t="shared" si="1222"/>
        <v/>
      </c>
      <c r="AA2328" s="24" t="b">
        <f t="shared" si="1223"/>
        <v>0</v>
      </c>
      <c r="AB2328" s="34" t="str">
        <f t="shared" si="1224"/>
        <v/>
      </c>
      <c r="AC2328" s="34">
        <f t="shared" si="1225"/>
        <v>0</v>
      </c>
      <c r="AD2328" s="34">
        <f t="shared" si="1226"/>
        <v>0</v>
      </c>
      <c r="AE2328" s="34" t="str">
        <f t="shared" si="1227"/>
        <v xml:space="preserve"> 0</v>
      </c>
      <c r="AF2328" s="34">
        <f t="shared" si="1228"/>
        <v>0</v>
      </c>
      <c r="AG2328" s="34">
        <f t="shared" si="1229"/>
        <v>0</v>
      </c>
      <c r="AH2328" s="34" t="str">
        <f t="shared" si="1230"/>
        <v/>
      </c>
      <c r="AI2328" s="172" t="str">
        <f>IF(AJ2328&lt;&gt;"",MAX(AI$3:AI2327)+1,"")</f>
        <v/>
      </c>
      <c r="AJ2328" s="172" t="str">
        <f t="shared" si="1231"/>
        <v/>
      </c>
      <c r="AK2328" s="172" t="str">
        <f t="shared" si="1232"/>
        <v/>
      </c>
      <c r="AL2328" s="172" t="str">
        <f t="shared" si="1233"/>
        <v/>
      </c>
      <c r="AM2328" s="172" t="str">
        <f>IF(AN2328&lt;&gt;"",MAX(AM$3:AM2327)+1,"")</f>
        <v/>
      </c>
      <c r="AN2328" s="172" t="str">
        <f t="shared" si="1234"/>
        <v/>
      </c>
      <c r="AO2328" s="172" t="str">
        <f t="shared" si="1235"/>
        <v/>
      </c>
      <c r="AP2328" s="172" t="str">
        <f t="shared" si="1236"/>
        <v/>
      </c>
      <c r="AQ2328" s="172" t="str">
        <f t="shared" si="1237"/>
        <v/>
      </c>
      <c r="AR2328" s="172" t="str">
        <f>Table1[[#This Row],[Sex ]]&amp;Table1[[#This Row],[Month]]</f>
        <v/>
      </c>
    </row>
    <row r="2329" spans="2:44" x14ac:dyDescent="0.3">
      <c r="B2329" s="14"/>
      <c r="C2329" s="14"/>
      <c r="D2329" s="14"/>
      <c r="E2329" s="14"/>
      <c r="F2329" s="14"/>
      <c r="G2329" s="14"/>
      <c r="H2329" s="14"/>
      <c r="I2329" s="14"/>
      <c r="J2329" s="14"/>
      <c r="K2329" s="14"/>
      <c r="L2329" s="14"/>
      <c r="M2329" s="24" t="str">
        <f t="shared" si="1209"/>
        <v/>
      </c>
      <c r="N2329" s="24" t="str">
        <f t="shared" si="1210"/>
        <v/>
      </c>
      <c r="O2329" s="24" t="str">
        <f t="shared" si="1211"/>
        <v xml:space="preserve"> </v>
      </c>
      <c r="P2329" s="24">
        <f t="shared" si="1212"/>
        <v>0</v>
      </c>
      <c r="Q2329" s="25">
        <f t="shared" si="1213"/>
        <v>0</v>
      </c>
      <c r="R2329" s="26">
        <f t="shared" si="1214"/>
        <v>0</v>
      </c>
      <c r="S2329" s="24" t="str">
        <f t="shared" si="1215"/>
        <v/>
      </c>
      <c r="T2329" s="24" t="str">
        <f t="shared" si="1216"/>
        <v/>
      </c>
      <c r="U2329" s="24" t="str">
        <f t="shared" si="1217"/>
        <v/>
      </c>
      <c r="V2329" s="24" t="str">
        <f t="shared" si="1218"/>
        <v/>
      </c>
      <c r="W2329" s="24" t="str">
        <f t="shared" si="1219"/>
        <v/>
      </c>
      <c r="X2329" s="24" t="str">
        <f t="shared" si="1220"/>
        <v/>
      </c>
      <c r="Y2329" s="24" t="str">
        <f t="shared" si="1221"/>
        <v/>
      </c>
      <c r="Z2329" s="24" t="str">
        <f t="shared" si="1222"/>
        <v/>
      </c>
      <c r="AA2329" s="24" t="b">
        <f t="shared" si="1223"/>
        <v>0</v>
      </c>
      <c r="AB2329" s="34" t="str">
        <f t="shared" si="1224"/>
        <v/>
      </c>
      <c r="AC2329" s="34">
        <f t="shared" si="1225"/>
        <v>0</v>
      </c>
      <c r="AD2329" s="34">
        <f t="shared" si="1226"/>
        <v>0</v>
      </c>
      <c r="AE2329" s="34" t="str">
        <f t="shared" si="1227"/>
        <v xml:space="preserve"> 0</v>
      </c>
      <c r="AF2329" s="34">
        <f t="shared" si="1228"/>
        <v>0</v>
      </c>
      <c r="AG2329" s="34">
        <f t="shared" si="1229"/>
        <v>0</v>
      </c>
      <c r="AH2329" s="34" t="str">
        <f t="shared" si="1230"/>
        <v/>
      </c>
      <c r="AI2329" s="172" t="str">
        <f>IF(AJ2329&lt;&gt;"",MAX(AI$3:AI2328)+1,"")</f>
        <v/>
      </c>
      <c r="AJ2329" s="172" t="str">
        <f t="shared" si="1231"/>
        <v/>
      </c>
      <c r="AK2329" s="172" t="str">
        <f t="shared" si="1232"/>
        <v/>
      </c>
      <c r="AL2329" s="172" t="str">
        <f t="shared" si="1233"/>
        <v/>
      </c>
      <c r="AM2329" s="172" t="str">
        <f>IF(AN2329&lt;&gt;"",MAX(AM$3:AM2328)+1,"")</f>
        <v/>
      </c>
      <c r="AN2329" s="172" t="str">
        <f t="shared" si="1234"/>
        <v/>
      </c>
      <c r="AO2329" s="172" t="str">
        <f t="shared" si="1235"/>
        <v/>
      </c>
      <c r="AP2329" s="172" t="str">
        <f t="shared" si="1236"/>
        <v/>
      </c>
      <c r="AQ2329" s="172" t="str">
        <f t="shared" si="1237"/>
        <v/>
      </c>
      <c r="AR2329" s="172" t="str">
        <f>Table1[[#This Row],[Sex ]]&amp;Table1[[#This Row],[Month]]</f>
        <v/>
      </c>
    </row>
    <row r="2330" spans="2:44" x14ac:dyDescent="0.3">
      <c r="B2330" s="14"/>
      <c r="C2330" s="14"/>
      <c r="D2330" s="14"/>
      <c r="E2330" s="14"/>
      <c r="F2330" s="14"/>
      <c r="G2330" s="14"/>
      <c r="H2330" s="14"/>
      <c r="I2330" s="14"/>
      <c r="J2330" s="14"/>
      <c r="K2330" s="14"/>
      <c r="L2330" s="14"/>
      <c r="M2330" s="24" t="str">
        <f t="shared" si="1209"/>
        <v/>
      </c>
      <c r="N2330" s="24" t="str">
        <f t="shared" si="1210"/>
        <v/>
      </c>
      <c r="O2330" s="24" t="str">
        <f t="shared" si="1211"/>
        <v xml:space="preserve"> </v>
      </c>
      <c r="P2330" s="24">
        <f t="shared" si="1212"/>
        <v>0</v>
      </c>
      <c r="Q2330" s="25">
        <f t="shared" si="1213"/>
        <v>0</v>
      </c>
      <c r="R2330" s="26">
        <f t="shared" si="1214"/>
        <v>0</v>
      </c>
      <c r="S2330" s="24" t="str">
        <f t="shared" si="1215"/>
        <v/>
      </c>
      <c r="T2330" s="24" t="str">
        <f t="shared" si="1216"/>
        <v/>
      </c>
      <c r="U2330" s="24" t="str">
        <f t="shared" si="1217"/>
        <v/>
      </c>
      <c r="V2330" s="24" t="str">
        <f t="shared" si="1218"/>
        <v/>
      </c>
      <c r="W2330" s="24" t="str">
        <f t="shared" si="1219"/>
        <v/>
      </c>
      <c r="X2330" s="24" t="str">
        <f t="shared" si="1220"/>
        <v/>
      </c>
      <c r="Y2330" s="24" t="str">
        <f t="shared" si="1221"/>
        <v/>
      </c>
      <c r="Z2330" s="24" t="str">
        <f t="shared" si="1222"/>
        <v/>
      </c>
      <c r="AA2330" s="24" t="b">
        <f t="shared" si="1223"/>
        <v>0</v>
      </c>
      <c r="AB2330" s="34" t="str">
        <f t="shared" si="1224"/>
        <v/>
      </c>
      <c r="AC2330" s="34">
        <f t="shared" si="1225"/>
        <v>0</v>
      </c>
      <c r="AD2330" s="34">
        <f t="shared" si="1226"/>
        <v>0</v>
      </c>
      <c r="AE2330" s="34" t="str">
        <f t="shared" si="1227"/>
        <v xml:space="preserve"> 0</v>
      </c>
      <c r="AF2330" s="34">
        <f t="shared" si="1228"/>
        <v>0</v>
      </c>
      <c r="AG2330" s="34">
        <f t="shared" si="1229"/>
        <v>0</v>
      </c>
      <c r="AH2330" s="34" t="str">
        <f t="shared" si="1230"/>
        <v/>
      </c>
      <c r="AI2330" s="172" t="str">
        <f>IF(AJ2330&lt;&gt;"",MAX(AI$3:AI2329)+1,"")</f>
        <v/>
      </c>
      <c r="AJ2330" s="172" t="str">
        <f t="shared" si="1231"/>
        <v/>
      </c>
      <c r="AK2330" s="172" t="str">
        <f t="shared" si="1232"/>
        <v/>
      </c>
      <c r="AL2330" s="172" t="str">
        <f t="shared" si="1233"/>
        <v/>
      </c>
      <c r="AM2330" s="172" t="str">
        <f>IF(AN2330&lt;&gt;"",MAX(AM$3:AM2329)+1,"")</f>
        <v/>
      </c>
      <c r="AN2330" s="172" t="str">
        <f t="shared" si="1234"/>
        <v/>
      </c>
      <c r="AO2330" s="172" t="str">
        <f t="shared" si="1235"/>
        <v/>
      </c>
      <c r="AP2330" s="172" t="str">
        <f t="shared" si="1236"/>
        <v/>
      </c>
      <c r="AQ2330" s="172" t="str">
        <f t="shared" si="1237"/>
        <v/>
      </c>
      <c r="AR2330" s="172" t="str">
        <f>Table1[[#This Row],[Sex ]]&amp;Table1[[#This Row],[Month]]</f>
        <v/>
      </c>
    </row>
    <row r="2331" spans="2:44" x14ac:dyDescent="0.3">
      <c r="B2331" s="14"/>
      <c r="C2331" s="14"/>
      <c r="D2331" s="14"/>
      <c r="E2331" s="14"/>
      <c r="F2331" s="14"/>
      <c r="G2331" s="14"/>
      <c r="H2331" s="14"/>
      <c r="I2331" s="14"/>
      <c r="J2331" s="14"/>
      <c r="K2331" s="14"/>
      <c r="L2331" s="14"/>
      <c r="M2331" s="24" t="str">
        <f t="shared" si="1209"/>
        <v/>
      </c>
      <c r="N2331" s="24" t="str">
        <f t="shared" si="1210"/>
        <v/>
      </c>
      <c r="O2331" s="24" t="str">
        <f t="shared" si="1211"/>
        <v xml:space="preserve"> </v>
      </c>
      <c r="P2331" s="24">
        <f t="shared" si="1212"/>
        <v>0</v>
      </c>
      <c r="Q2331" s="25">
        <f t="shared" si="1213"/>
        <v>0</v>
      </c>
      <c r="R2331" s="26">
        <f t="shared" si="1214"/>
        <v>0</v>
      </c>
      <c r="S2331" s="24" t="str">
        <f t="shared" si="1215"/>
        <v/>
      </c>
      <c r="T2331" s="24" t="str">
        <f t="shared" si="1216"/>
        <v/>
      </c>
      <c r="U2331" s="24" t="str">
        <f t="shared" si="1217"/>
        <v/>
      </c>
      <c r="V2331" s="24" t="str">
        <f t="shared" si="1218"/>
        <v/>
      </c>
      <c r="W2331" s="24" t="str">
        <f t="shared" si="1219"/>
        <v/>
      </c>
      <c r="X2331" s="24" t="str">
        <f t="shared" si="1220"/>
        <v/>
      </c>
      <c r="Y2331" s="24" t="str">
        <f t="shared" si="1221"/>
        <v/>
      </c>
      <c r="Z2331" s="24" t="str">
        <f t="shared" si="1222"/>
        <v/>
      </c>
      <c r="AA2331" s="24" t="b">
        <f t="shared" si="1223"/>
        <v>0</v>
      </c>
      <c r="AB2331" s="34" t="str">
        <f t="shared" si="1224"/>
        <v/>
      </c>
      <c r="AC2331" s="34">
        <f t="shared" si="1225"/>
        <v>0</v>
      </c>
      <c r="AD2331" s="34">
        <f t="shared" si="1226"/>
        <v>0</v>
      </c>
      <c r="AE2331" s="34" t="str">
        <f t="shared" si="1227"/>
        <v xml:space="preserve"> 0</v>
      </c>
      <c r="AF2331" s="34">
        <f t="shared" si="1228"/>
        <v>0</v>
      </c>
      <c r="AG2331" s="34">
        <f t="shared" si="1229"/>
        <v>0</v>
      </c>
      <c r="AH2331" s="34" t="str">
        <f t="shared" si="1230"/>
        <v/>
      </c>
      <c r="AI2331" s="172" t="str">
        <f>IF(AJ2331&lt;&gt;"",MAX(AI$3:AI2330)+1,"")</f>
        <v/>
      </c>
      <c r="AJ2331" s="172" t="str">
        <f t="shared" si="1231"/>
        <v/>
      </c>
      <c r="AK2331" s="172" t="str">
        <f t="shared" si="1232"/>
        <v/>
      </c>
      <c r="AL2331" s="172" t="str">
        <f t="shared" si="1233"/>
        <v/>
      </c>
      <c r="AM2331" s="172" t="str">
        <f>IF(AN2331&lt;&gt;"",MAX(AM$3:AM2330)+1,"")</f>
        <v/>
      </c>
      <c r="AN2331" s="172" t="str">
        <f t="shared" si="1234"/>
        <v/>
      </c>
      <c r="AO2331" s="172" t="str">
        <f t="shared" si="1235"/>
        <v/>
      </c>
      <c r="AP2331" s="172" t="str">
        <f t="shared" si="1236"/>
        <v/>
      </c>
      <c r="AQ2331" s="172" t="str">
        <f t="shared" si="1237"/>
        <v/>
      </c>
      <c r="AR2331" s="172" t="str">
        <f>Table1[[#This Row],[Sex ]]&amp;Table1[[#This Row],[Month]]</f>
        <v/>
      </c>
    </row>
    <row r="2332" spans="2:44" x14ac:dyDescent="0.3">
      <c r="B2332" s="14"/>
      <c r="C2332" s="14"/>
      <c r="D2332" s="14"/>
      <c r="E2332" s="14"/>
      <c r="F2332" s="14"/>
      <c r="G2332" s="14"/>
      <c r="H2332" s="14"/>
      <c r="I2332" s="14"/>
      <c r="J2332" s="14"/>
      <c r="K2332" s="14"/>
      <c r="L2332" s="14"/>
      <c r="M2332" s="24" t="str">
        <f t="shared" si="1209"/>
        <v/>
      </c>
      <c r="N2332" s="24" t="str">
        <f t="shared" si="1210"/>
        <v/>
      </c>
      <c r="O2332" s="24" t="str">
        <f t="shared" si="1211"/>
        <v xml:space="preserve"> </v>
      </c>
      <c r="P2332" s="24">
        <f t="shared" si="1212"/>
        <v>0</v>
      </c>
      <c r="Q2332" s="25">
        <f t="shared" si="1213"/>
        <v>0</v>
      </c>
      <c r="R2332" s="26">
        <f t="shared" si="1214"/>
        <v>0</v>
      </c>
      <c r="S2332" s="24" t="str">
        <f t="shared" si="1215"/>
        <v/>
      </c>
      <c r="T2332" s="24" t="str">
        <f t="shared" si="1216"/>
        <v/>
      </c>
      <c r="U2332" s="24" t="str">
        <f t="shared" si="1217"/>
        <v/>
      </c>
      <c r="V2332" s="24" t="str">
        <f t="shared" si="1218"/>
        <v/>
      </c>
      <c r="W2332" s="24" t="str">
        <f t="shared" si="1219"/>
        <v/>
      </c>
      <c r="X2332" s="24" t="str">
        <f t="shared" si="1220"/>
        <v/>
      </c>
      <c r="Y2332" s="24" t="str">
        <f t="shared" si="1221"/>
        <v/>
      </c>
      <c r="Z2332" s="24" t="str">
        <f t="shared" si="1222"/>
        <v/>
      </c>
      <c r="AA2332" s="24" t="b">
        <f t="shared" si="1223"/>
        <v>0</v>
      </c>
      <c r="AB2332" s="34" t="str">
        <f t="shared" si="1224"/>
        <v/>
      </c>
      <c r="AC2332" s="34">
        <f t="shared" si="1225"/>
        <v>0</v>
      </c>
      <c r="AD2332" s="34">
        <f t="shared" si="1226"/>
        <v>0</v>
      </c>
      <c r="AE2332" s="34" t="str">
        <f t="shared" si="1227"/>
        <v xml:space="preserve"> 0</v>
      </c>
      <c r="AF2332" s="34">
        <f t="shared" si="1228"/>
        <v>0</v>
      </c>
      <c r="AG2332" s="34">
        <f t="shared" si="1229"/>
        <v>0</v>
      </c>
      <c r="AH2332" s="34" t="str">
        <f t="shared" si="1230"/>
        <v/>
      </c>
      <c r="AI2332" s="172" t="str">
        <f>IF(AJ2332&lt;&gt;"",MAX(AI$3:AI2331)+1,"")</f>
        <v/>
      </c>
      <c r="AJ2332" s="172" t="str">
        <f t="shared" si="1231"/>
        <v/>
      </c>
      <c r="AK2332" s="172" t="str">
        <f t="shared" si="1232"/>
        <v/>
      </c>
      <c r="AL2332" s="172" t="str">
        <f t="shared" si="1233"/>
        <v/>
      </c>
      <c r="AM2332" s="172" t="str">
        <f>IF(AN2332&lt;&gt;"",MAX(AM$3:AM2331)+1,"")</f>
        <v/>
      </c>
      <c r="AN2332" s="172" t="str">
        <f t="shared" si="1234"/>
        <v/>
      </c>
      <c r="AO2332" s="172" t="str">
        <f t="shared" si="1235"/>
        <v/>
      </c>
      <c r="AP2332" s="172" t="str">
        <f t="shared" si="1236"/>
        <v/>
      </c>
      <c r="AQ2332" s="172" t="str">
        <f t="shared" si="1237"/>
        <v/>
      </c>
      <c r="AR2332" s="172" t="str">
        <f>Table1[[#This Row],[Sex ]]&amp;Table1[[#This Row],[Month]]</f>
        <v/>
      </c>
    </row>
    <row r="2333" spans="2:44" x14ac:dyDescent="0.3">
      <c r="B2333" s="14"/>
      <c r="C2333" s="14"/>
      <c r="D2333" s="14"/>
      <c r="E2333" s="14"/>
      <c r="F2333" s="14"/>
      <c r="G2333" s="14"/>
      <c r="H2333" s="14"/>
      <c r="I2333" s="14"/>
      <c r="J2333" s="14"/>
      <c r="K2333" s="14"/>
      <c r="L2333" s="14"/>
      <c r="M2333" s="24" t="str">
        <f t="shared" si="1209"/>
        <v/>
      </c>
      <c r="N2333" s="24" t="str">
        <f t="shared" si="1210"/>
        <v/>
      </c>
      <c r="O2333" s="24" t="str">
        <f t="shared" si="1211"/>
        <v xml:space="preserve"> </v>
      </c>
      <c r="P2333" s="24">
        <f t="shared" si="1212"/>
        <v>0</v>
      </c>
      <c r="Q2333" s="25">
        <f t="shared" si="1213"/>
        <v>0</v>
      </c>
      <c r="R2333" s="26">
        <f t="shared" si="1214"/>
        <v>0</v>
      </c>
      <c r="S2333" s="24" t="str">
        <f t="shared" si="1215"/>
        <v/>
      </c>
      <c r="T2333" s="24" t="str">
        <f t="shared" si="1216"/>
        <v/>
      </c>
      <c r="U2333" s="24" t="str">
        <f t="shared" si="1217"/>
        <v/>
      </c>
      <c r="V2333" s="24" t="str">
        <f t="shared" si="1218"/>
        <v/>
      </c>
      <c r="W2333" s="24" t="str">
        <f t="shared" si="1219"/>
        <v/>
      </c>
      <c r="X2333" s="24" t="str">
        <f t="shared" si="1220"/>
        <v/>
      </c>
      <c r="Y2333" s="24" t="str">
        <f t="shared" si="1221"/>
        <v/>
      </c>
      <c r="Z2333" s="24" t="str">
        <f t="shared" si="1222"/>
        <v/>
      </c>
      <c r="AA2333" s="24" t="b">
        <f t="shared" si="1223"/>
        <v>0</v>
      </c>
      <c r="AB2333" s="34" t="str">
        <f t="shared" si="1224"/>
        <v/>
      </c>
      <c r="AC2333" s="34">
        <f t="shared" si="1225"/>
        <v>0</v>
      </c>
      <c r="AD2333" s="34">
        <f t="shared" si="1226"/>
        <v>0</v>
      </c>
      <c r="AE2333" s="34" t="str">
        <f t="shared" si="1227"/>
        <v xml:space="preserve"> 0</v>
      </c>
      <c r="AF2333" s="34">
        <f t="shared" si="1228"/>
        <v>0</v>
      </c>
      <c r="AG2333" s="34">
        <f t="shared" si="1229"/>
        <v>0</v>
      </c>
      <c r="AH2333" s="34" t="str">
        <f t="shared" si="1230"/>
        <v/>
      </c>
      <c r="AI2333" s="172" t="str">
        <f>IF(AJ2333&lt;&gt;"",MAX(AI$3:AI2332)+1,"")</f>
        <v/>
      </c>
      <c r="AJ2333" s="172" t="str">
        <f t="shared" si="1231"/>
        <v/>
      </c>
      <c r="AK2333" s="172" t="str">
        <f t="shared" si="1232"/>
        <v/>
      </c>
      <c r="AL2333" s="172" t="str">
        <f t="shared" si="1233"/>
        <v/>
      </c>
      <c r="AM2333" s="172" t="str">
        <f>IF(AN2333&lt;&gt;"",MAX(AM$3:AM2332)+1,"")</f>
        <v/>
      </c>
      <c r="AN2333" s="172" t="str">
        <f t="shared" si="1234"/>
        <v/>
      </c>
      <c r="AO2333" s="172" t="str">
        <f t="shared" si="1235"/>
        <v/>
      </c>
      <c r="AP2333" s="172" t="str">
        <f t="shared" si="1236"/>
        <v/>
      </c>
      <c r="AQ2333" s="172" t="str">
        <f t="shared" si="1237"/>
        <v/>
      </c>
      <c r="AR2333" s="172" t="str">
        <f>Table1[[#This Row],[Sex ]]&amp;Table1[[#This Row],[Month]]</f>
        <v/>
      </c>
    </row>
    <row r="2334" spans="2:44" x14ac:dyDescent="0.3">
      <c r="B2334" s="14"/>
      <c r="C2334" s="14"/>
      <c r="D2334" s="14"/>
      <c r="E2334" s="14"/>
      <c r="F2334" s="14"/>
      <c r="G2334" s="14"/>
      <c r="H2334" s="14"/>
      <c r="I2334" s="14"/>
      <c r="J2334" s="14"/>
      <c r="K2334" s="14"/>
      <c r="L2334" s="14"/>
      <c r="M2334" s="24" t="str">
        <f t="shared" si="1209"/>
        <v/>
      </c>
      <c r="N2334" s="24" t="str">
        <f t="shared" si="1210"/>
        <v/>
      </c>
      <c r="O2334" s="24" t="str">
        <f t="shared" si="1211"/>
        <v xml:space="preserve"> </v>
      </c>
      <c r="P2334" s="24">
        <f t="shared" si="1212"/>
        <v>0</v>
      </c>
      <c r="Q2334" s="25">
        <f t="shared" si="1213"/>
        <v>0</v>
      </c>
      <c r="R2334" s="26">
        <f t="shared" si="1214"/>
        <v>0</v>
      </c>
      <c r="S2334" s="24" t="str">
        <f t="shared" si="1215"/>
        <v/>
      </c>
      <c r="T2334" s="24" t="str">
        <f t="shared" si="1216"/>
        <v/>
      </c>
      <c r="U2334" s="24" t="str">
        <f t="shared" si="1217"/>
        <v/>
      </c>
      <c r="V2334" s="24" t="str">
        <f t="shared" si="1218"/>
        <v/>
      </c>
      <c r="W2334" s="24" t="str">
        <f t="shared" si="1219"/>
        <v/>
      </c>
      <c r="X2334" s="24" t="str">
        <f t="shared" si="1220"/>
        <v/>
      </c>
      <c r="Y2334" s="24" t="str">
        <f t="shared" si="1221"/>
        <v/>
      </c>
      <c r="Z2334" s="24" t="str">
        <f t="shared" si="1222"/>
        <v/>
      </c>
      <c r="AA2334" s="24" t="b">
        <f t="shared" si="1223"/>
        <v>0</v>
      </c>
      <c r="AB2334" s="34" t="str">
        <f t="shared" si="1224"/>
        <v/>
      </c>
      <c r="AC2334" s="34">
        <f t="shared" si="1225"/>
        <v>0</v>
      </c>
      <c r="AD2334" s="34">
        <f t="shared" si="1226"/>
        <v>0</v>
      </c>
      <c r="AE2334" s="34" t="str">
        <f t="shared" si="1227"/>
        <v xml:space="preserve"> 0</v>
      </c>
      <c r="AF2334" s="34">
        <f t="shared" si="1228"/>
        <v>0</v>
      </c>
      <c r="AG2334" s="34">
        <f t="shared" si="1229"/>
        <v>0</v>
      </c>
      <c r="AH2334" s="34" t="str">
        <f t="shared" si="1230"/>
        <v/>
      </c>
      <c r="AI2334" s="172" t="str">
        <f>IF(AJ2334&lt;&gt;"",MAX(AI$3:AI2333)+1,"")</f>
        <v/>
      </c>
      <c r="AJ2334" s="172" t="str">
        <f t="shared" si="1231"/>
        <v/>
      </c>
      <c r="AK2334" s="172" t="str">
        <f t="shared" si="1232"/>
        <v/>
      </c>
      <c r="AL2334" s="172" t="str">
        <f t="shared" si="1233"/>
        <v/>
      </c>
      <c r="AM2334" s="172" t="str">
        <f>IF(AN2334&lt;&gt;"",MAX(AM$3:AM2333)+1,"")</f>
        <v/>
      </c>
      <c r="AN2334" s="172" t="str">
        <f t="shared" si="1234"/>
        <v/>
      </c>
      <c r="AO2334" s="172" t="str">
        <f t="shared" si="1235"/>
        <v/>
      </c>
      <c r="AP2334" s="172" t="str">
        <f t="shared" si="1236"/>
        <v/>
      </c>
      <c r="AQ2334" s="172" t="str">
        <f t="shared" si="1237"/>
        <v/>
      </c>
      <c r="AR2334" s="172" t="str">
        <f>Table1[[#This Row],[Sex ]]&amp;Table1[[#This Row],[Month]]</f>
        <v/>
      </c>
    </row>
    <row r="2335" spans="2:44" x14ac:dyDescent="0.3">
      <c r="B2335" s="14"/>
      <c r="C2335" s="14"/>
      <c r="D2335" s="14"/>
      <c r="E2335" s="14"/>
      <c r="F2335" s="14"/>
      <c r="G2335" s="14"/>
      <c r="H2335" s="14"/>
      <c r="I2335" s="14"/>
      <c r="J2335" s="14"/>
      <c r="K2335" s="14"/>
      <c r="L2335" s="14"/>
      <c r="M2335" s="24" t="str">
        <f t="shared" si="1209"/>
        <v/>
      </c>
      <c r="N2335" s="24" t="str">
        <f t="shared" si="1210"/>
        <v/>
      </c>
      <c r="O2335" s="24" t="str">
        <f t="shared" si="1211"/>
        <v xml:space="preserve"> </v>
      </c>
      <c r="P2335" s="24">
        <f t="shared" si="1212"/>
        <v>0</v>
      </c>
      <c r="Q2335" s="25">
        <f t="shared" si="1213"/>
        <v>0</v>
      </c>
      <c r="R2335" s="26">
        <f t="shared" si="1214"/>
        <v>0</v>
      </c>
      <c r="S2335" s="24" t="str">
        <f t="shared" si="1215"/>
        <v/>
      </c>
      <c r="T2335" s="24" t="str">
        <f t="shared" si="1216"/>
        <v/>
      </c>
      <c r="U2335" s="24" t="str">
        <f t="shared" si="1217"/>
        <v/>
      </c>
      <c r="V2335" s="24" t="str">
        <f t="shared" si="1218"/>
        <v/>
      </c>
      <c r="W2335" s="24" t="str">
        <f t="shared" si="1219"/>
        <v/>
      </c>
      <c r="X2335" s="24" t="str">
        <f t="shared" si="1220"/>
        <v/>
      </c>
      <c r="Y2335" s="24" t="str">
        <f t="shared" si="1221"/>
        <v/>
      </c>
      <c r="Z2335" s="24" t="str">
        <f t="shared" si="1222"/>
        <v/>
      </c>
      <c r="AA2335" s="24" t="b">
        <f t="shared" si="1223"/>
        <v>0</v>
      </c>
      <c r="AB2335" s="34" t="str">
        <f t="shared" si="1224"/>
        <v/>
      </c>
      <c r="AC2335" s="34">
        <f t="shared" si="1225"/>
        <v>0</v>
      </c>
      <c r="AD2335" s="34">
        <f t="shared" si="1226"/>
        <v>0</v>
      </c>
      <c r="AE2335" s="34" t="str">
        <f t="shared" si="1227"/>
        <v xml:space="preserve"> 0</v>
      </c>
      <c r="AF2335" s="34">
        <f t="shared" si="1228"/>
        <v>0</v>
      </c>
      <c r="AG2335" s="34">
        <f t="shared" si="1229"/>
        <v>0</v>
      </c>
      <c r="AH2335" s="34" t="str">
        <f t="shared" si="1230"/>
        <v/>
      </c>
      <c r="AI2335" s="172" t="str">
        <f>IF(AJ2335&lt;&gt;"",MAX(AI$3:AI2334)+1,"")</f>
        <v/>
      </c>
      <c r="AJ2335" s="172" t="str">
        <f t="shared" si="1231"/>
        <v/>
      </c>
      <c r="AK2335" s="172" t="str">
        <f t="shared" si="1232"/>
        <v/>
      </c>
      <c r="AL2335" s="172" t="str">
        <f t="shared" si="1233"/>
        <v/>
      </c>
      <c r="AM2335" s="172" t="str">
        <f>IF(AN2335&lt;&gt;"",MAX(AM$3:AM2334)+1,"")</f>
        <v/>
      </c>
      <c r="AN2335" s="172" t="str">
        <f t="shared" si="1234"/>
        <v/>
      </c>
      <c r="AO2335" s="172" t="str">
        <f t="shared" si="1235"/>
        <v/>
      </c>
      <c r="AP2335" s="172" t="str">
        <f t="shared" si="1236"/>
        <v/>
      </c>
      <c r="AQ2335" s="172" t="str">
        <f t="shared" si="1237"/>
        <v/>
      </c>
      <c r="AR2335" s="172" t="str">
        <f>Table1[[#This Row],[Sex ]]&amp;Table1[[#This Row],[Month]]</f>
        <v/>
      </c>
    </row>
    <row r="2336" spans="2:44" x14ac:dyDescent="0.3">
      <c r="B2336" s="14"/>
      <c r="C2336" s="14"/>
      <c r="D2336" s="14"/>
      <c r="E2336" s="14"/>
      <c r="F2336" s="14"/>
      <c r="G2336" s="14"/>
      <c r="H2336" s="14"/>
      <c r="I2336" s="14"/>
      <c r="J2336" s="14"/>
      <c r="K2336" s="14"/>
      <c r="L2336" s="14"/>
      <c r="M2336" s="24" t="str">
        <f t="shared" si="1209"/>
        <v/>
      </c>
      <c r="N2336" s="24" t="str">
        <f t="shared" si="1210"/>
        <v/>
      </c>
      <c r="O2336" s="24" t="str">
        <f t="shared" si="1211"/>
        <v xml:space="preserve"> </v>
      </c>
      <c r="P2336" s="24">
        <f t="shared" si="1212"/>
        <v>0</v>
      </c>
      <c r="Q2336" s="25">
        <f t="shared" si="1213"/>
        <v>0</v>
      </c>
      <c r="R2336" s="26">
        <f t="shared" si="1214"/>
        <v>0</v>
      </c>
      <c r="S2336" s="24" t="str">
        <f t="shared" si="1215"/>
        <v/>
      </c>
      <c r="T2336" s="24" t="str">
        <f t="shared" si="1216"/>
        <v/>
      </c>
      <c r="U2336" s="24" t="str">
        <f t="shared" si="1217"/>
        <v/>
      </c>
      <c r="V2336" s="24" t="str">
        <f t="shared" si="1218"/>
        <v/>
      </c>
      <c r="W2336" s="24" t="str">
        <f t="shared" si="1219"/>
        <v/>
      </c>
      <c r="X2336" s="24" t="str">
        <f t="shared" si="1220"/>
        <v/>
      </c>
      <c r="Y2336" s="24" t="str">
        <f t="shared" si="1221"/>
        <v/>
      </c>
      <c r="Z2336" s="24" t="str">
        <f t="shared" si="1222"/>
        <v/>
      </c>
      <c r="AA2336" s="24" t="b">
        <f t="shared" si="1223"/>
        <v>0</v>
      </c>
      <c r="AB2336" s="34" t="str">
        <f t="shared" si="1224"/>
        <v/>
      </c>
      <c r="AC2336" s="34">
        <f t="shared" si="1225"/>
        <v>0</v>
      </c>
      <c r="AD2336" s="34">
        <f t="shared" si="1226"/>
        <v>0</v>
      </c>
      <c r="AE2336" s="34" t="str">
        <f t="shared" si="1227"/>
        <v xml:space="preserve"> 0</v>
      </c>
      <c r="AF2336" s="34">
        <f t="shared" si="1228"/>
        <v>0</v>
      </c>
      <c r="AG2336" s="34">
        <f t="shared" si="1229"/>
        <v>0</v>
      </c>
      <c r="AH2336" s="34" t="str">
        <f t="shared" si="1230"/>
        <v/>
      </c>
      <c r="AI2336" s="172" t="str">
        <f>IF(AJ2336&lt;&gt;"",MAX(AI$3:AI2335)+1,"")</f>
        <v/>
      </c>
      <c r="AJ2336" s="172" t="str">
        <f t="shared" si="1231"/>
        <v/>
      </c>
      <c r="AK2336" s="172" t="str">
        <f t="shared" si="1232"/>
        <v/>
      </c>
      <c r="AL2336" s="172" t="str">
        <f t="shared" si="1233"/>
        <v/>
      </c>
      <c r="AM2336" s="172" t="str">
        <f>IF(AN2336&lt;&gt;"",MAX(AM$3:AM2335)+1,"")</f>
        <v/>
      </c>
      <c r="AN2336" s="172" t="str">
        <f t="shared" si="1234"/>
        <v/>
      </c>
      <c r="AO2336" s="172" t="str">
        <f t="shared" si="1235"/>
        <v/>
      </c>
      <c r="AP2336" s="172" t="str">
        <f t="shared" si="1236"/>
        <v/>
      </c>
      <c r="AQ2336" s="172" t="str">
        <f t="shared" si="1237"/>
        <v/>
      </c>
      <c r="AR2336" s="172" t="str">
        <f>Table1[[#This Row],[Sex ]]&amp;Table1[[#This Row],[Month]]</f>
        <v/>
      </c>
    </row>
    <row r="2337" spans="2:44" x14ac:dyDescent="0.3">
      <c r="B2337" s="14"/>
      <c r="C2337" s="14"/>
      <c r="D2337" s="14"/>
      <c r="E2337" s="14"/>
      <c r="F2337" s="14"/>
      <c r="G2337" s="14"/>
      <c r="H2337" s="14"/>
      <c r="I2337" s="14"/>
      <c r="J2337" s="14"/>
      <c r="K2337" s="14"/>
      <c r="L2337" s="14"/>
      <c r="M2337" s="24" t="str">
        <f t="shared" si="1209"/>
        <v/>
      </c>
      <c r="N2337" s="24" t="str">
        <f t="shared" si="1210"/>
        <v/>
      </c>
      <c r="O2337" s="24" t="str">
        <f t="shared" si="1211"/>
        <v xml:space="preserve"> </v>
      </c>
      <c r="P2337" s="24">
        <f t="shared" si="1212"/>
        <v>0</v>
      </c>
      <c r="Q2337" s="25">
        <f t="shared" si="1213"/>
        <v>0</v>
      </c>
      <c r="R2337" s="26">
        <f t="shared" si="1214"/>
        <v>0</v>
      </c>
      <c r="S2337" s="24" t="str">
        <f t="shared" si="1215"/>
        <v/>
      </c>
      <c r="T2337" s="24" t="str">
        <f t="shared" si="1216"/>
        <v/>
      </c>
      <c r="U2337" s="24" t="str">
        <f t="shared" si="1217"/>
        <v/>
      </c>
      <c r="V2337" s="24" t="str">
        <f t="shared" si="1218"/>
        <v/>
      </c>
      <c r="W2337" s="24" t="str">
        <f t="shared" si="1219"/>
        <v/>
      </c>
      <c r="X2337" s="24" t="str">
        <f t="shared" si="1220"/>
        <v/>
      </c>
      <c r="Y2337" s="24" t="str">
        <f t="shared" si="1221"/>
        <v/>
      </c>
      <c r="Z2337" s="24" t="str">
        <f t="shared" si="1222"/>
        <v/>
      </c>
      <c r="AA2337" s="24" t="b">
        <f t="shared" si="1223"/>
        <v>0</v>
      </c>
      <c r="AB2337" s="34" t="str">
        <f t="shared" si="1224"/>
        <v/>
      </c>
      <c r="AC2337" s="34">
        <f t="shared" si="1225"/>
        <v>0</v>
      </c>
      <c r="AD2337" s="34">
        <f t="shared" si="1226"/>
        <v>0</v>
      </c>
      <c r="AE2337" s="34" t="str">
        <f t="shared" si="1227"/>
        <v xml:space="preserve"> 0</v>
      </c>
      <c r="AF2337" s="34">
        <f t="shared" si="1228"/>
        <v>0</v>
      </c>
      <c r="AG2337" s="34">
        <f t="shared" si="1229"/>
        <v>0</v>
      </c>
      <c r="AH2337" s="34" t="str">
        <f t="shared" si="1230"/>
        <v/>
      </c>
      <c r="AI2337" s="172" t="str">
        <f>IF(AJ2337&lt;&gt;"",MAX(AI$3:AI2336)+1,"")</f>
        <v/>
      </c>
      <c r="AJ2337" s="172" t="str">
        <f t="shared" si="1231"/>
        <v/>
      </c>
      <c r="AK2337" s="172" t="str">
        <f t="shared" si="1232"/>
        <v/>
      </c>
      <c r="AL2337" s="172" t="str">
        <f t="shared" si="1233"/>
        <v/>
      </c>
      <c r="AM2337" s="172" t="str">
        <f>IF(AN2337&lt;&gt;"",MAX(AM$3:AM2336)+1,"")</f>
        <v/>
      </c>
      <c r="AN2337" s="172" t="str">
        <f t="shared" si="1234"/>
        <v/>
      </c>
      <c r="AO2337" s="172" t="str">
        <f t="shared" si="1235"/>
        <v/>
      </c>
      <c r="AP2337" s="172" t="str">
        <f t="shared" si="1236"/>
        <v/>
      </c>
      <c r="AQ2337" s="172" t="str">
        <f t="shared" si="1237"/>
        <v/>
      </c>
      <c r="AR2337" s="172" t="str">
        <f>Table1[[#This Row],[Sex ]]&amp;Table1[[#This Row],[Month]]</f>
        <v/>
      </c>
    </row>
    <row r="2338" spans="2:44" x14ac:dyDescent="0.3">
      <c r="B2338" s="14"/>
      <c r="C2338" s="14"/>
      <c r="D2338" s="14"/>
      <c r="E2338" s="14"/>
      <c r="F2338" s="14"/>
      <c r="G2338" s="14"/>
      <c r="H2338" s="14"/>
      <c r="I2338" s="14"/>
      <c r="J2338" s="14"/>
      <c r="K2338" s="14"/>
      <c r="L2338" s="14"/>
      <c r="M2338" s="24" t="str">
        <f t="shared" si="1209"/>
        <v/>
      </c>
      <c r="N2338" s="24" t="str">
        <f t="shared" si="1210"/>
        <v/>
      </c>
      <c r="O2338" s="24" t="str">
        <f t="shared" si="1211"/>
        <v xml:space="preserve"> </v>
      </c>
      <c r="P2338" s="24">
        <f t="shared" si="1212"/>
        <v>0</v>
      </c>
      <c r="Q2338" s="25">
        <f t="shared" si="1213"/>
        <v>0</v>
      </c>
      <c r="R2338" s="26">
        <f t="shared" si="1214"/>
        <v>0</v>
      </c>
      <c r="S2338" s="24" t="str">
        <f t="shared" si="1215"/>
        <v/>
      </c>
      <c r="T2338" s="24" t="str">
        <f t="shared" si="1216"/>
        <v/>
      </c>
      <c r="U2338" s="24" t="str">
        <f t="shared" si="1217"/>
        <v/>
      </c>
      <c r="V2338" s="24" t="str">
        <f t="shared" si="1218"/>
        <v/>
      </c>
      <c r="W2338" s="24" t="str">
        <f t="shared" si="1219"/>
        <v/>
      </c>
      <c r="X2338" s="24" t="str">
        <f t="shared" si="1220"/>
        <v/>
      </c>
      <c r="Y2338" s="24" t="str">
        <f t="shared" si="1221"/>
        <v/>
      </c>
      <c r="Z2338" s="24" t="str">
        <f t="shared" si="1222"/>
        <v/>
      </c>
      <c r="AA2338" s="24" t="b">
        <f t="shared" si="1223"/>
        <v>0</v>
      </c>
      <c r="AB2338" s="34" t="str">
        <f t="shared" si="1224"/>
        <v/>
      </c>
      <c r="AC2338" s="34">
        <f t="shared" si="1225"/>
        <v>0</v>
      </c>
      <c r="AD2338" s="34">
        <f t="shared" si="1226"/>
        <v>0</v>
      </c>
      <c r="AE2338" s="34" t="str">
        <f t="shared" si="1227"/>
        <v xml:space="preserve"> 0</v>
      </c>
      <c r="AF2338" s="34">
        <f t="shared" si="1228"/>
        <v>0</v>
      </c>
      <c r="AG2338" s="34">
        <f t="shared" si="1229"/>
        <v>0</v>
      </c>
      <c r="AH2338" s="34" t="str">
        <f t="shared" si="1230"/>
        <v/>
      </c>
      <c r="AI2338" s="172" t="str">
        <f>IF(AJ2338&lt;&gt;"",MAX(AI$3:AI2337)+1,"")</f>
        <v/>
      </c>
      <c r="AJ2338" s="172" t="str">
        <f t="shared" si="1231"/>
        <v/>
      </c>
      <c r="AK2338" s="172" t="str">
        <f t="shared" si="1232"/>
        <v/>
      </c>
      <c r="AL2338" s="172" t="str">
        <f t="shared" si="1233"/>
        <v/>
      </c>
      <c r="AM2338" s="172" t="str">
        <f>IF(AN2338&lt;&gt;"",MAX(AM$3:AM2337)+1,"")</f>
        <v/>
      </c>
      <c r="AN2338" s="172" t="str">
        <f t="shared" si="1234"/>
        <v/>
      </c>
      <c r="AO2338" s="172" t="str">
        <f t="shared" si="1235"/>
        <v/>
      </c>
      <c r="AP2338" s="172" t="str">
        <f t="shared" si="1236"/>
        <v/>
      </c>
      <c r="AQ2338" s="172" t="str">
        <f t="shared" si="1237"/>
        <v/>
      </c>
      <c r="AR2338" s="172" t="str">
        <f>Table1[[#This Row],[Sex ]]&amp;Table1[[#This Row],[Month]]</f>
        <v/>
      </c>
    </row>
    <row r="2339" spans="2:44" x14ac:dyDescent="0.3">
      <c r="B2339" s="14"/>
      <c r="C2339" s="14"/>
      <c r="D2339" s="14"/>
      <c r="E2339" s="14"/>
      <c r="F2339" s="14"/>
      <c r="G2339" s="14"/>
      <c r="H2339" s="14"/>
      <c r="I2339" s="14"/>
      <c r="J2339" s="14"/>
      <c r="K2339" s="14"/>
      <c r="L2339" s="14"/>
      <c r="M2339" s="24" t="str">
        <f t="shared" si="1209"/>
        <v/>
      </c>
      <c r="N2339" s="24" t="str">
        <f t="shared" si="1210"/>
        <v/>
      </c>
      <c r="O2339" s="24" t="str">
        <f t="shared" si="1211"/>
        <v xml:space="preserve"> </v>
      </c>
      <c r="P2339" s="24">
        <f t="shared" si="1212"/>
        <v>0</v>
      </c>
      <c r="Q2339" s="25">
        <f t="shared" si="1213"/>
        <v>0</v>
      </c>
      <c r="R2339" s="26">
        <f t="shared" si="1214"/>
        <v>0</v>
      </c>
      <c r="S2339" s="24" t="str">
        <f t="shared" si="1215"/>
        <v/>
      </c>
      <c r="T2339" s="24" t="str">
        <f t="shared" si="1216"/>
        <v/>
      </c>
      <c r="U2339" s="24" t="str">
        <f t="shared" si="1217"/>
        <v/>
      </c>
      <c r="V2339" s="24" t="str">
        <f t="shared" si="1218"/>
        <v/>
      </c>
      <c r="W2339" s="24" t="str">
        <f t="shared" si="1219"/>
        <v/>
      </c>
      <c r="X2339" s="24" t="str">
        <f t="shared" si="1220"/>
        <v/>
      </c>
      <c r="Y2339" s="24" t="str">
        <f t="shared" si="1221"/>
        <v/>
      </c>
      <c r="Z2339" s="24" t="str">
        <f t="shared" si="1222"/>
        <v/>
      </c>
      <c r="AA2339" s="24" t="b">
        <f t="shared" si="1223"/>
        <v>0</v>
      </c>
      <c r="AB2339" s="34" t="str">
        <f t="shared" si="1224"/>
        <v/>
      </c>
      <c r="AC2339" s="34">
        <f t="shared" si="1225"/>
        <v>0</v>
      </c>
      <c r="AD2339" s="34">
        <f t="shared" si="1226"/>
        <v>0</v>
      </c>
      <c r="AE2339" s="34" t="str">
        <f t="shared" si="1227"/>
        <v xml:space="preserve"> 0</v>
      </c>
      <c r="AF2339" s="34">
        <f t="shared" si="1228"/>
        <v>0</v>
      </c>
      <c r="AG2339" s="34">
        <f t="shared" si="1229"/>
        <v>0</v>
      </c>
      <c r="AH2339" s="34" t="str">
        <f t="shared" si="1230"/>
        <v/>
      </c>
      <c r="AI2339" s="172" t="str">
        <f>IF(AJ2339&lt;&gt;"",MAX(AI$3:AI2338)+1,"")</f>
        <v/>
      </c>
      <c r="AJ2339" s="172" t="str">
        <f t="shared" si="1231"/>
        <v/>
      </c>
      <c r="AK2339" s="172" t="str">
        <f t="shared" si="1232"/>
        <v/>
      </c>
      <c r="AL2339" s="172" t="str">
        <f t="shared" si="1233"/>
        <v/>
      </c>
      <c r="AM2339" s="172" t="str">
        <f>IF(AN2339&lt;&gt;"",MAX(AM$3:AM2338)+1,"")</f>
        <v/>
      </c>
      <c r="AN2339" s="172" t="str">
        <f t="shared" si="1234"/>
        <v/>
      </c>
      <c r="AO2339" s="172" t="str">
        <f t="shared" si="1235"/>
        <v/>
      </c>
      <c r="AP2339" s="172" t="str">
        <f t="shared" si="1236"/>
        <v/>
      </c>
      <c r="AQ2339" s="172" t="str">
        <f t="shared" si="1237"/>
        <v/>
      </c>
      <c r="AR2339" s="172" t="str">
        <f>Table1[[#This Row],[Sex ]]&amp;Table1[[#This Row],[Month]]</f>
        <v/>
      </c>
    </row>
    <row r="2340" spans="2:44" x14ac:dyDescent="0.3">
      <c r="B2340" s="14"/>
      <c r="C2340" s="14"/>
      <c r="D2340" s="14"/>
      <c r="E2340" s="14"/>
      <c r="F2340" s="14"/>
      <c r="G2340" s="14"/>
      <c r="H2340" s="14"/>
      <c r="I2340" s="14"/>
      <c r="J2340" s="14"/>
      <c r="K2340" s="14"/>
      <c r="L2340" s="14"/>
      <c r="M2340" s="24" t="str">
        <f t="shared" si="1209"/>
        <v/>
      </c>
      <c r="N2340" s="24" t="str">
        <f t="shared" si="1210"/>
        <v/>
      </c>
      <c r="O2340" s="24" t="str">
        <f t="shared" si="1211"/>
        <v xml:space="preserve"> </v>
      </c>
      <c r="P2340" s="24">
        <f t="shared" si="1212"/>
        <v>0</v>
      </c>
      <c r="Q2340" s="25">
        <f t="shared" si="1213"/>
        <v>0</v>
      </c>
      <c r="R2340" s="26">
        <f t="shared" si="1214"/>
        <v>0</v>
      </c>
      <c r="S2340" s="24" t="str">
        <f t="shared" si="1215"/>
        <v/>
      </c>
      <c r="T2340" s="24" t="str">
        <f t="shared" si="1216"/>
        <v/>
      </c>
      <c r="U2340" s="24" t="str">
        <f t="shared" si="1217"/>
        <v/>
      </c>
      <c r="V2340" s="24" t="str">
        <f t="shared" si="1218"/>
        <v/>
      </c>
      <c r="W2340" s="24" t="str">
        <f t="shared" si="1219"/>
        <v/>
      </c>
      <c r="X2340" s="24" t="str">
        <f t="shared" si="1220"/>
        <v/>
      </c>
      <c r="Y2340" s="24" t="str">
        <f t="shared" si="1221"/>
        <v/>
      </c>
      <c r="Z2340" s="24" t="str">
        <f t="shared" si="1222"/>
        <v/>
      </c>
      <c r="AA2340" s="24" t="b">
        <f t="shared" si="1223"/>
        <v>0</v>
      </c>
      <c r="AB2340" s="34" t="str">
        <f t="shared" si="1224"/>
        <v/>
      </c>
      <c r="AC2340" s="34">
        <f t="shared" si="1225"/>
        <v>0</v>
      </c>
      <c r="AD2340" s="34">
        <f t="shared" si="1226"/>
        <v>0</v>
      </c>
      <c r="AE2340" s="34" t="str">
        <f t="shared" si="1227"/>
        <v xml:space="preserve"> 0</v>
      </c>
      <c r="AF2340" s="34">
        <f t="shared" si="1228"/>
        <v>0</v>
      </c>
      <c r="AG2340" s="34">
        <f t="shared" si="1229"/>
        <v>0</v>
      </c>
      <c r="AH2340" s="34" t="str">
        <f t="shared" si="1230"/>
        <v/>
      </c>
      <c r="AI2340" s="172" t="str">
        <f>IF(AJ2340&lt;&gt;"",MAX(AI$3:AI2339)+1,"")</f>
        <v/>
      </c>
      <c r="AJ2340" s="172" t="str">
        <f t="shared" si="1231"/>
        <v/>
      </c>
      <c r="AK2340" s="172" t="str">
        <f t="shared" si="1232"/>
        <v/>
      </c>
      <c r="AL2340" s="172" t="str">
        <f t="shared" si="1233"/>
        <v/>
      </c>
      <c r="AM2340" s="172" t="str">
        <f>IF(AN2340&lt;&gt;"",MAX(AM$3:AM2339)+1,"")</f>
        <v/>
      </c>
      <c r="AN2340" s="172" t="str">
        <f t="shared" si="1234"/>
        <v/>
      </c>
      <c r="AO2340" s="172" t="str">
        <f t="shared" si="1235"/>
        <v/>
      </c>
      <c r="AP2340" s="172" t="str">
        <f t="shared" si="1236"/>
        <v/>
      </c>
      <c r="AQ2340" s="172" t="str">
        <f t="shared" si="1237"/>
        <v/>
      </c>
      <c r="AR2340" s="172" t="str">
        <f>Table1[[#This Row],[Sex ]]&amp;Table1[[#This Row],[Month]]</f>
        <v/>
      </c>
    </row>
    <row r="2341" spans="2:44" x14ac:dyDescent="0.3">
      <c r="B2341" s="14"/>
      <c r="C2341" s="14"/>
      <c r="D2341" s="14"/>
      <c r="E2341" s="14"/>
      <c r="F2341" s="14"/>
      <c r="G2341" s="14"/>
      <c r="H2341" s="14"/>
      <c r="I2341" s="14"/>
      <c r="J2341" s="14"/>
      <c r="K2341" s="14"/>
      <c r="L2341" s="14"/>
      <c r="M2341" s="24" t="str">
        <f t="shared" si="1209"/>
        <v/>
      </c>
      <c r="N2341" s="24" t="str">
        <f t="shared" si="1210"/>
        <v/>
      </c>
      <c r="O2341" s="24" t="str">
        <f t="shared" si="1211"/>
        <v xml:space="preserve"> </v>
      </c>
      <c r="P2341" s="24">
        <f t="shared" si="1212"/>
        <v>0</v>
      </c>
      <c r="Q2341" s="25">
        <f t="shared" si="1213"/>
        <v>0</v>
      </c>
      <c r="R2341" s="26">
        <f t="shared" si="1214"/>
        <v>0</v>
      </c>
      <c r="S2341" s="24" t="str">
        <f t="shared" si="1215"/>
        <v/>
      </c>
      <c r="T2341" s="24" t="str">
        <f t="shared" si="1216"/>
        <v/>
      </c>
      <c r="U2341" s="24" t="str">
        <f t="shared" si="1217"/>
        <v/>
      </c>
      <c r="V2341" s="24" t="str">
        <f t="shared" si="1218"/>
        <v/>
      </c>
      <c r="W2341" s="24" t="str">
        <f t="shared" si="1219"/>
        <v/>
      </c>
      <c r="X2341" s="24" t="str">
        <f t="shared" si="1220"/>
        <v/>
      </c>
      <c r="Y2341" s="24" t="str">
        <f t="shared" si="1221"/>
        <v/>
      </c>
      <c r="Z2341" s="24" t="str">
        <f t="shared" si="1222"/>
        <v/>
      </c>
      <c r="AA2341" s="24" t="b">
        <f t="shared" si="1223"/>
        <v>0</v>
      </c>
      <c r="AB2341" s="34" t="str">
        <f t="shared" si="1224"/>
        <v/>
      </c>
      <c r="AC2341" s="34">
        <f t="shared" si="1225"/>
        <v>0</v>
      </c>
      <c r="AD2341" s="34">
        <f t="shared" si="1226"/>
        <v>0</v>
      </c>
      <c r="AE2341" s="34" t="str">
        <f t="shared" si="1227"/>
        <v xml:space="preserve"> 0</v>
      </c>
      <c r="AF2341" s="34">
        <f t="shared" si="1228"/>
        <v>0</v>
      </c>
      <c r="AG2341" s="34">
        <f t="shared" si="1229"/>
        <v>0</v>
      </c>
      <c r="AH2341" s="34" t="str">
        <f t="shared" si="1230"/>
        <v/>
      </c>
      <c r="AI2341" s="172" t="str">
        <f>IF(AJ2341&lt;&gt;"",MAX(AI$3:AI2340)+1,"")</f>
        <v/>
      </c>
      <c r="AJ2341" s="172" t="str">
        <f t="shared" si="1231"/>
        <v/>
      </c>
      <c r="AK2341" s="172" t="str">
        <f t="shared" si="1232"/>
        <v/>
      </c>
      <c r="AL2341" s="172" t="str">
        <f t="shared" si="1233"/>
        <v/>
      </c>
      <c r="AM2341" s="172" t="str">
        <f>IF(AN2341&lt;&gt;"",MAX(AM$3:AM2340)+1,"")</f>
        <v/>
      </c>
      <c r="AN2341" s="172" t="str">
        <f t="shared" si="1234"/>
        <v/>
      </c>
      <c r="AO2341" s="172" t="str">
        <f t="shared" si="1235"/>
        <v/>
      </c>
      <c r="AP2341" s="172" t="str">
        <f t="shared" si="1236"/>
        <v/>
      </c>
      <c r="AQ2341" s="172" t="str">
        <f t="shared" si="1237"/>
        <v/>
      </c>
      <c r="AR2341" s="172" t="str">
        <f>Table1[[#This Row],[Sex ]]&amp;Table1[[#This Row],[Month]]</f>
        <v/>
      </c>
    </row>
    <row r="2342" spans="2:44" x14ac:dyDescent="0.3">
      <c r="B2342" s="14"/>
      <c r="C2342" s="14"/>
      <c r="D2342" s="14"/>
      <c r="E2342" s="14"/>
      <c r="F2342" s="14"/>
      <c r="G2342" s="14"/>
      <c r="H2342" s="14"/>
      <c r="I2342" s="14"/>
      <c r="J2342" s="14"/>
      <c r="K2342" s="14"/>
      <c r="L2342" s="14"/>
      <c r="M2342" s="24" t="str">
        <f t="shared" si="1209"/>
        <v/>
      </c>
      <c r="N2342" s="24" t="str">
        <f t="shared" si="1210"/>
        <v/>
      </c>
      <c r="O2342" s="24" t="str">
        <f t="shared" si="1211"/>
        <v xml:space="preserve"> </v>
      </c>
      <c r="P2342" s="24">
        <f t="shared" si="1212"/>
        <v>0</v>
      </c>
      <c r="Q2342" s="25">
        <f t="shared" si="1213"/>
        <v>0</v>
      </c>
      <c r="R2342" s="26">
        <f t="shared" si="1214"/>
        <v>0</v>
      </c>
      <c r="S2342" s="24" t="str">
        <f t="shared" si="1215"/>
        <v/>
      </c>
      <c r="T2342" s="24" t="str">
        <f t="shared" si="1216"/>
        <v/>
      </c>
      <c r="U2342" s="24" t="str">
        <f t="shared" si="1217"/>
        <v/>
      </c>
      <c r="V2342" s="24" t="str">
        <f t="shared" si="1218"/>
        <v/>
      </c>
      <c r="W2342" s="24" t="str">
        <f t="shared" si="1219"/>
        <v/>
      </c>
      <c r="X2342" s="24" t="str">
        <f t="shared" si="1220"/>
        <v/>
      </c>
      <c r="Y2342" s="24" t="str">
        <f t="shared" si="1221"/>
        <v/>
      </c>
      <c r="Z2342" s="24" t="str">
        <f t="shared" si="1222"/>
        <v/>
      </c>
      <c r="AA2342" s="24" t="b">
        <f t="shared" si="1223"/>
        <v>0</v>
      </c>
      <c r="AB2342" s="34" t="str">
        <f t="shared" si="1224"/>
        <v/>
      </c>
      <c r="AC2342" s="34">
        <f t="shared" si="1225"/>
        <v>0</v>
      </c>
      <c r="AD2342" s="34">
        <f t="shared" si="1226"/>
        <v>0</v>
      </c>
      <c r="AE2342" s="34" t="str">
        <f t="shared" si="1227"/>
        <v xml:space="preserve"> 0</v>
      </c>
      <c r="AF2342" s="34">
        <f t="shared" si="1228"/>
        <v>0</v>
      </c>
      <c r="AG2342" s="34">
        <f t="shared" si="1229"/>
        <v>0</v>
      </c>
      <c r="AH2342" s="34" t="str">
        <f t="shared" si="1230"/>
        <v/>
      </c>
      <c r="AI2342" s="172" t="str">
        <f>IF(AJ2342&lt;&gt;"",MAX(AI$3:AI2341)+1,"")</f>
        <v/>
      </c>
      <c r="AJ2342" s="172" t="str">
        <f t="shared" si="1231"/>
        <v/>
      </c>
      <c r="AK2342" s="172" t="str">
        <f t="shared" si="1232"/>
        <v/>
      </c>
      <c r="AL2342" s="172" t="str">
        <f t="shared" si="1233"/>
        <v/>
      </c>
      <c r="AM2342" s="172" t="str">
        <f>IF(AN2342&lt;&gt;"",MAX(AM$3:AM2341)+1,"")</f>
        <v/>
      </c>
      <c r="AN2342" s="172" t="str">
        <f t="shared" si="1234"/>
        <v/>
      </c>
      <c r="AO2342" s="172" t="str">
        <f t="shared" si="1235"/>
        <v/>
      </c>
      <c r="AP2342" s="172" t="str">
        <f t="shared" si="1236"/>
        <v/>
      </c>
      <c r="AQ2342" s="172" t="str">
        <f t="shared" si="1237"/>
        <v/>
      </c>
      <c r="AR2342" s="172" t="str">
        <f>Table1[[#This Row],[Sex ]]&amp;Table1[[#This Row],[Month]]</f>
        <v/>
      </c>
    </row>
    <row r="2343" spans="2:44" x14ac:dyDescent="0.3">
      <c r="B2343" s="14"/>
      <c r="C2343" s="14"/>
      <c r="D2343" s="14"/>
      <c r="E2343" s="14"/>
      <c r="F2343" s="14"/>
      <c r="G2343" s="14"/>
      <c r="H2343" s="14"/>
      <c r="I2343" s="14"/>
      <c r="J2343" s="14"/>
      <c r="K2343" s="14"/>
      <c r="L2343" s="14"/>
      <c r="M2343" s="24" t="str">
        <f t="shared" si="1209"/>
        <v/>
      </c>
      <c r="N2343" s="24" t="str">
        <f t="shared" si="1210"/>
        <v/>
      </c>
      <c r="O2343" s="24" t="str">
        <f t="shared" si="1211"/>
        <v xml:space="preserve"> </v>
      </c>
      <c r="P2343" s="24">
        <f t="shared" si="1212"/>
        <v>0</v>
      </c>
      <c r="Q2343" s="25">
        <f t="shared" si="1213"/>
        <v>0</v>
      </c>
      <c r="R2343" s="26">
        <f t="shared" si="1214"/>
        <v>0</v>
      </c>
      <c r="S2343" s="24" t="str">
        <f t="shared" si="1215"/>
        <v/>
      </c>
      <c r="T2343" s="24" t="str">
        <f t="shared" si="1216"/>
        <v/>
      </c>
      <c r="U2343" s="24" t="str">
        <f t="shared" si="1217"/>
        <v/>
      </c>
      <c r="V2343" s="24" t="str">
        <f t="shared" si="1218"/>
        <v/>
      </c>
      <c r="W2343" s="24" t="str">
        <f t="shared" si="1219"/>
        <v/>
      </c>
      <c r="X2343" s="24" t="str">
        <f t="shared" si="1220"/>
        <v/>
      </c>
      <c r="Y2343" s="24" t="str">
        <f t="shared" si="1221"/>
        <v/>
      </c>
      <c r="Z2343" s="24" t="str">
        <f t="shared" si="1222"/>
        <v/>
      </c>
      <c r="AA2343" s="24" t="b">
        <f t="shared" si="1223"/>
        <v>0</v>
      </c>
      <c r="AB2343" s="34" t="str">
        <f t="shared" si="1224"/>
        <v/>
      </c>
      <c r="AC2343" s="34">
        <f t="shared" si="1225"/>
        <v>0</v>
      </c>
      <c r="AD2343" s="34">
        <f t="shared" si="1226"/>
        <v>0</v>
      </c>
      <c r="AE2343" s="34" t="str">
        <f t="shared" si="1227"/>
        <v xml:space="preserve"> 0</v>
      </c>
      <c r="AF2343" s="34">
        <f t="shared" si="1228"/>
        <v>0</v>
      </c>
      <c r="AG2343" s="34">
        <f t="shared" si="1229"/>
        <v>0</v>
      </c>
      <c r="AH2343" s="34" t="str">
        <f t="shared" si="1230"/>
        <v/>
      </c>
      <c r="AI2343" s="172" t="str">
        <f>IF(AJ2343&lt;&gt;"",MAX(AI$3:AI2342)+1,"")</f>
        <v/>
      </c>
      <c r="AJ2343" s="172" t="str">
        <f t="shared" si="1231"/>
        <v/>
      </c>
      <c r="AK2343" s="172" t="str">
        <f t="shared" si="1232"/>
        <v/>
      </c>
      <c r="AL2343" s="172" t="str">
        <f t="shared" si="1233"/>
        <v/>
      </c>
      <c r="AM2343" s="172" t="str">
        <f>IF(AN2343&lt;&gt;"",MAX(AM$3:AM2342)+1,"")</f>
        <v/>
      </c>
      <c r="AN2343" s="172" t="str">
        <f t="shared" si="1234"/>
        <v/>
      </c>
      <c r="AO2343" s="172" t="str">
        <f t="shared" si="1235"/>
        <v/>
      </c>
      <c r="AP2343" s="172" t="str">
        <f t="shared" si="1236"/>
        <v/>
      </c>
      <c r="AQ2343" s="172" t="str">
        <f t="shared" si="1237"/>
        <v/>
      </c>
      <c r="AR2343" s="172" t="str">
        <f>Table1[[#This Row],[Sex ]]&amp;Table1[[#This Row],[Month]]</f>
        <v/>
      </c>
    </row>
    <row r="2344" spans="2:44" x14ac:dyDescent="0.3">
      <c r="B2344" s="14"/>
      <c r="C2344" s="14"/>
      <c r="D2344" s="14"/>
      <c r="E2344" s="14"/>
      <c r="F2344" s="14"/>
      <c r="G2344" s="14"/>
      <c r="H2344" s="14"/>
      <c r="I2344" s="14"/>
      <c r="J2344" s="14"/>
      <c r="K2344" s="14"/>
      <c r="L2344" s="14"/>
      <c r="M2344" s="24" t="str">
        <f t="shared" si="1209"/>
        <v/>
      </c>
      <c r="N2344" s="24" t="str">
        <f t="shared" si="1210"/>
        <v/>
      </c>
      <c r="O2344" s="24" t="str">
        <f t="shared" si="1211"/>
        <v xml:space="preserve"> </v>
      </c>
      <c r="P2344" s="24">
        <f t="shared" si="1212"/>
        <v>0</v>
      </c>
      <c r="Q2344" s="25">
        <f t="shared" si="1213"/>
        <v>0</v>
      </c>
      <c r="R2344" s="26">
        <f t="shared" si="1214"/>
        <v>0</v>
      </c>
      <c r="S2344" s="24" t="str">
        <f t="shared" si="1215"/>
        <v/>
      </c>
      <c r="T2344" s="24" t="str">
        <f t="shared" si="1216"/>
        <v/>
      </c>
      <c r="U2344" s="24" t="str">
        <f t="shared" si="1217"/>
        <v/>
      </c>
      <c r="V2344" s="24" t="str">
        <f t="shared" si="1218"/>
        <v/>
      </c>
      <c r="W2344" s="24" t="str">
        <f t="shared" si="1219"/>
        <v/>
      </c>
      <c r="X2344" s="24" t="str">
        <f t="shared" si="1220"/>
        <v/>
      </c>
      <c r="Y2344" s="24" t="str">
        <f t="shared" si="1221"/>
        <v/>
      </c>
      <c r="Z2344" s="24" t="str">
        <f t="shared" si="1222"/>
        <v/>
      </c>
      <c r="AA2344" s="24" t="b">
        <f t="shared" si="1223"/>
        <v>0</v>
      </c>
      <c r="AB2344" s="34" t="str">
        <f t="shared" si="1224"/>
        <v/>
      </c>
      <c r="AC2344" s="34">
        <f t="shared" si="1225"/>
        <v>0</v>
      </c>
      <c r="AD2344" s="34">
        <f t="shared" si="1226"/>
        <v>0</v>
      </c>
      <c r="AE2344" s="34" t="str">
        <f t="shared" si="1227"/>
        <v xml:space="preserve"> 0</v>
      </c>
      <c r="AF2344" s="34">
        <f t="shared" si="1228"/>
        <v>0</v>
      </c>
      <c r="AG2344" s="34">
        <f t="shared" si="1229"/>
        <v>0</v>
      </c>
      <c r="AH2344" s="34" t="str">
        <f t="shared" si="1230"/>
        <v/>
      </c>
      <c r="AI2344" s="172" t="str">
        <f>IF(AJ2344&lt;&gt;"",MAX(AI$3:AI2343)+1,"")</f>
        <v/>
      </c>
      <c r="AJ2344" s="172" t="str">
        <f t="shared" si="1231"/>
        <v/>
      </c>
      <c r="AK2344" s="172" t="str">
        <f t="shared" si="1232"/>
        <v/>
      </c>
      <c r="AL2344" s="172" t="str">
        <f t="shared" si="1233"/>
        <v/>
      </c>
      <c r="AM2344" s="172" t="str">
        <f>IF(AN2344&lt;&gt;"",MAX(AM$3:AM2343)+1,"")</f>
        <v/>
      </c>
      <c r="AN2344" s="172" t="str">
        <f t="shared" si="1234"/>
        <v/>
      </c>
      <c r="AO2344" s="172" t="str">
        <f t="shared" si="1235"/>
        <v/>
      </c>
      <c r="AP2344" s="172" t="str">
        <f t="shared" si="1236"/>
        <v/>
      </c>
      <c r="AQ2344" s="172" t="str">
        <f t="shared" si="1237"/>
        <v/>
      </c>
      <c r="AR2344" s="172" t="str">
        <f>Table1[[#This Row],[Sex ]]&amp;Table1[[#This Row],[Month]]</f>
        <v/>
      </c>
    </row>
    <row r="2345" spans="2:44" x14ac:dyDescent="0.3">
      <c r="B2345" s="14"/>
      <c r="C2345" s="14"/>
      <c r="D2345" s="14"/>
      <c r="E2345" s="14"/>
      <c r="F2345" s="14"/>
      <c r="G2345" s="14"/>
      <c r="H2345" s="14"/>
      <c r="I2345" s="14"/>
      <c r="J2345" s="14"/>
      <c r="K2345" s="14"/>
      <c r="L2345" s="14"/>
      <c r="M2345" s="24" t="str">
        <f t="shared" si="1209"/>
        <v/>
      </c>
      <c r="N2345" s="24" t="str">
        <f t="shared" si="1210"/>
        <v/>
      </c>
      <c r="O2345" s="24" t="str">
        <f t="shared" si="1211"/>
        <v xml:space="preserve"> </v>
      </c>
      <c r="P2345" s="24">
        <f t="shared" si="1212"/>
        <v>0</v>
      </c>
      <c r="Q2345" s="25">
        <f t="shared" si="1213"/>
        <v>0</v>
      </c>
      <c r="R2345" s="26">
        <f t="shared" si="1214"/>
        <v>0</v>
      </c>
      <c r="S2345" s="24" t="str">
        <f t="shared" si="1215"/>
        <v/>
      </c>
      <c r="T2345" s="24" t="str">
        <f t="shared" si="1216"/>
        <v/>
      </c>
      <c r="U2345" s="24" t="str">
        <f t="shared" si="1217"/>
        <v/>
      </c>
      <c r="V2345" s="24" t="str">
        <f t="shared" si="1218"/>
        <v/>
      </c>
      <c r="W2345" s="24" t="str">
        <f t="shared" si="1219"/>
        <v/>
      </c>
      <c r="X2345" s="24" t="str">
        <f t="shared" si="1220"/>
        <v/>
      </c>
      <c r="Y2345" s="24" t="str">
        <f t="shared" si="1221"/>
        <v/>
      </c>
      <c r="Z2345" s="24" t="str">
        <f t="shared" si="1222"/>
        <v/>
      </c>
      <c r="AA2345" s="24" t="b">
        <f t="shared" si="1223"/>
        <v>0</v>
      </c>
      <c r="AB2345" s="34" t="str">
        <f t="shared" si="1224"/>
        <v/>
      </c>
      <c r="AC2345" s="34">
        <f t="shared" si="1225"/>
        <v>0</v>
      </c>
      <c r="AD2345" s="34">
        <f t="shared" si="1226"/>
        <v>0</v>
      </c>
      <c r="AE2345" s="34" t="str">
        <f t="shared" si="1227"/>
        <v xml:space="preserve"> 0</v>
      </c>
      <c r="AF2345" s="34">
        <f t="shared" si="1228"/>
        <v>0</v>
      </c>
      <c r="AG2345" s="34">
        <f t="shared" si="1229"/>
        <v>0</v>
      </c>
      <c r="AH2345" s="34" t="str">
        <f t="shared" si="1230"/>
        <v/>
      </c>
      <c r="AI2345" s="172" t="str">
        <f>IF(AJ2345&lt;&gt;"",MAX(AI$3:AI2344)+1,"")</f>
        <v/>
      </c>
      <c r="AJ2345" s="172" t="str">
        <f t="shared" si="1231"/>
        <v/>
      </c>
      <c r="AK2345" s="172" t="str">
        <f t="shared" si="1232"/>
        <v/>
      </c>
      <c r="AL2345" s="172" t="str">
        <f t="shared" si="1233"/>
        <v/>
      </c>
      <c r="AM2345" s="172" t="str">
        <f>IF(AN2345&lt;&gt;"",MAX(AM$3:AM2344)+1,"")</f>
        <v/>
      </c>
      <c r="AN2345" s="172" t="str">
        <f t="shared" si="1234"/>
        <v/>
      </c>
      <c r="AO2345" s="172" t="str">
        <f t="shared" si="1235"/>
        <v/>
      </c>
      <c r="AP2345" s="172" t="str">
        <f t="shared" si="1236"/>
        <v/>
      </c>
      <c r="AQ2345" s="172" t="str">
        <f t="shared" si="1237"/>
        <v/>
      </c>
      <c r="AR2345" s="172" t="str">
        <f>Table1[[#This Row],[Sex ]]&amp;Table1[[#This Row],[Month]]</f>
        <v/>
      </c>
    </row>
    <row r="2346" spans="2:44" x14ac:dyDescent="0.3">
      <c r="B2346" s="14"/>
      <c r="C2346" s="14"/>
      <c r="D2346" s="14"/>
      <c r="E2346" s="14"/>
      <c r="F2346" s="14"/>
      <c r="G2346" s="14"/>
      <c r="H2346" s="14"/>
      <c r="I2346" s="14"/>
      <c r="J2346" s="14"/>
      <c r="K2346" s="14"/>
      <c r="L2346" s="14"/>
      <c r="M2346" s="24" t="str">
        <f t="shared" si="1209"/>
        <v/>
      </c>
      <c r="N2346" s="24" t="str">
        <f t="shared" si="1210"/>
        <v/>
      </c>
      <c r="O2346" s="24" t="str">
        <f t="shared" si="1211"/>
        <v xml:space="preserve"> </v>
      </c>
      <c r="P2346" s="24">
        <f t="shared" si="1212"/>
        <v>0</v>
      </c>
      <c r="Q2346" s="25">
        <f t="shared" si="1213"/>
        <v>0</v>
      </c>
      <c r="R2346" s="26">
        <f t="shared" si="1214"/>
        <v>0</v>
      </c>
      <c r="S2346" s="24" t="str">
        <f t="shared" si="1215"/>
        <v/>
      </c>
      <c r="T2346" s="24" t="str">
        <f t="shared" si="1216"/>
        <v/>
      </c>
      <c r="U2346" s="24" t="str">
        <f t="shared" si="1217"/>
        <v/>
      </c>
      <c r="V2346" s="24" t="str">
        <f t="shared" si="1218"/>
        <v/>
      </c>
      <c r="W2346" s="24" t="str">
        <f t="shared" si="1219"/>
        <v/>
      </c>
      <c r="X2346" s="24" t="str">
        <f t="shared" si="1220"/>
        <v/>
      </c>
      <c r="Y2346" s="24" t="str">
        <f t="shared" si="1221"/>
        <v/>
      </c>
      <c r="Z2346" s="24" t="str">
        <f t="shared" si="1222"/>
        <v/>
      </c>
      <c r="AA2346" s="24" t="b">
        <f t="shared" si="1223"/>
        <v>0</v>
      </c>
      <c r="AB2346" s="34" t="str">
        <f t="shared" si="1224"/>
        <v/>
      </c>
      <c r="AC2346" s="34">
        <f t="shared" si="1225"/>
        <v>0</v>
      </c>
      <c r="AD2346" s="34">
        <f t="shared" si="1226"/>
        <v>0</v>
      </c>
      <c r="AE2346" s="34" t="str">
        <f t="shared" si="1227"/>
        <v xml:space="preserve"> 0</v>
      </c>
      <c r="AF2346" s="34">
        <f t="shared" si="1228"/>
        <v>0</v>
      </c>
      <c r="AG2346" s="34">
        <f t="shared" si="1229"/>
        <v>0</v>
      </c>
      <c r="AH2346" s="34" t="str">
        <f t="shared" si="1230"/>
        <v/>
      </c>
      <c r="AI2346" s="172" t="str">
        <f>IF(AJ2346&lt;&gt;"",MAX(AI$3:AI2345)+1,"")</f>
        <v/>
      </c>
      <c r="AJ2346" s="172" t="str">
        <f t="shared" si="1231"/>
        <v/>
      </c>
      <c r="AK2346" s="172" t="str">
        <f t="shared" si="1232"/>
        <v/>
      </c>
      <c r="AL2346" s="172" t="str">
        <f t="shared" si="1233"/>
        <v/>
      </c>
      <c r="AM2346" s="172" t="str">
        <f>IF(AN2346&lt;&gt;"",MAX(AM$3:AM2345)+1,"")</f>
        <v/>
      </c>
      <c r="AN2346" s="172" t="str">
        <f t="shared" si="1234"/>
        <v/>
      </c>
      <c r="AO2346" s="172" t="str">
        <f t="shared" si="1235"/>
        <v/>
      </c>
      <c r="AP2346" s="172" t="str">
        <f t="shared" si="1236"/>
        <v/>
      </c>
      <c r="AQ2346" s="172" t="str">
        <f t="shared" si="1237"/>
        <v/>
      </c>
      <c r="AR2346" s="172" t="str">
        <f>Table1[[#This Row],[Sex ]]&amp;Table1[[#This Row],[Month]]</f>
        <v/>
      </c>
    </row>
    <row r="2347" spans="2:44" x14ac:dyDescent="0.3">
      <c r="B2347" s="14"/>
      <c r="C2347" s="14"/>
      <c r="D2347" s="14"/>
      <c r="E2347" s="14"/>
      <c r="F2347" s="14"/>
      <c r="G2347" s="14"/>
      <c r="H2347" s="14"/>
      <c r="I2347" s="14"/>
      <c r="J2347" s="14"/>
      <c r="K2347" s="14"/>
      <c r="L2347" s="14"/>
      <c r="M2347" s="24" t="str">
        <f t="shared" ref="M2347:M2410" si="1238">IF(I4347&lt;&gt;"",IF(SUM(I4347:I4347)&lt;99,IF(I4347=J4347,I4347,""),""),"")</f>
        <v/>
      </c>
      <c r="N2347" s="24" t="str">
        <f t="shared" ref="N2347:N2410" si="1239">IF(H4347&lt;&gt;"",IF(H4347&lt;4,1,IF(H4347&lt;7,2,IF(H4347&lt;10,3,4))),"")</f>
        <v/>
      </c>
      <c r="O2347" s="24" t="str">
        <f t="shared" ref="O2347:O2410" si="1240">IF(SUM(I4347:I4347)&lt;99,J4347&amp;" "&amp;I4347,99&amp;" "&amp;99)</f>
        <v xml:space="preserve"> </v>
      </c>
      <c r="P2347" s="24">
        <f t="shared" ref="P2347:P2410" si="1241">(J4347+I4347)/2</f>
        <v>0</v>
      </c>
      <c r="Q2347" s="25">
        <f t="shared" ref="Q2347:Q2410" si="1242">IF(SUM(I4347:J4347)&lt;99,(I4347-P2347)^2+(J4347-P2347)^2,0)</f>
        <v>0</v>
      </c>
      <c r="R2347" s="26">
        <f t="shared" ref="R2347:R2410" si="1243">IF(SUM(I4347:I4347)&lt;99,IF(J4347=0,IF(I4347=0,0,((Q2347)^0.5)/P2347),((Q2347)^0.5)/P2347),"")</f>
        <v>0</v>
      </c>
      <c r="S2347" s="24" t="str">
        <f t="shared" ref="S2347:S2410" si="1244">IF(SUM(I4347+J4347)&lt;98,IF(I4347&lt;&gt;"",H4347,""),"")</f>
        <v/>
      </c>
      <c r="T2347" s="24" t="str">
        <f t="shared" ref="T2347:T2410" si="1245">IF(SUM(I4347+J4347)&lt;98,IF(J4347&lt;&gt;"",H4347,""),"")</f>
        <v/>
      </c>
      <c r="U2347" s="24" t="str">
        <f t="shared" ref="U2347:U2410" si="1246">IF(SUM(I4347+J4347)&lt;99,IF(K4347&lt;&gt;"",H4347,""),"")</f>
        <v/>
      </c>
      <c r="V2347" s="24" t="str">
        <f t="shared" ref="V2347:V2410" si="1247">IF(J4347&lt;99,IF(M2347&lt;&gt;"",L4347,""),"")</f>
        <v/>
      </c>
      <c r="W2347" s="24" t="str">
        <f t="shared" ref="W2347:W2410" si="1248">IF(J4347&gt;98,99,IF(K4347&gt;98,99,IF(K4347+J4347=198,99,IF(K4347&lt;&gt;"",ABS(J4347-K4347),""))))</f>
        <v/>
      </c>
      <c r="X2347" s="24" t="str">
        <f t="shared" ref="X2347:X2410" si="1249">IF(I4347&lt;&gt;0,IF(I4347-J4347&lt;&gt;0,"",H4347),"")</f>
        <v/>
      </c>
      <c r="Y2347" s="24" t="str">
        <f t="shared" ref="Y2347:Y2410" si="1250">IF(J4347&lt;&gt;"",H4347,"")</f>
        <v/>
      </c>
      <c r="Z2347" s="24" t="str">
        <f t="shared" ref="Z2347:Z2410" si="1251">IF(SUM(I4347+J4347)&lt;98,IF(I4347&lt;&gt;"",G4347,""),"")</f>
        <v/>
      </c>
      <c r="AA2347" s="24" t="b">
        <f t="shared" ref="AA2347:AA2410" si="1252">IF(I4347&lt;&gt;"",IF(SUM(I4347:J4347)&gt;98,"",IF(I4347-J4347=0,G4347,"")))</f>
        <v>0</v>
      </c>
      <c r="AB2347" s="34" t="str">
        <f t="shared" ref="AB2347:AB2410" si="1253">IF(SUM(I4347:J4347)&gt;98,G4347,"")</f>
        <v/>
      </c>
      <c r="AC2347" s="34">
        <f t="shared" ref="AC2347:AC2410" si="1254">IF(SUM(I4347+J4347)&lt;99,L4347,"")</f>
        <v>0</v>
      </c>
      <c r="AD2347" s="34">
        <f t="shared" ref="AD2347:AD2410" si="1255">IF(AA2347&lt;&gt;"",AC2347,"")</f>
        <v>0</v>
      </c>
      <c r="AE2347" s="34" t="str">
        <f t="shared" ref="AE2347:AE2410" si="1256">H4347&amp;" "&amp;I4347-J4347</f>
        <v xml:space="preserve"> 0</v>
      </c>
      <c r="AF2347" s="34">
        <f t="shared" ref="AF2347:AF2410" si="1257">IF(SUM(I4347+J4347)&lt;99,J4347,"")</f>
        <v>0</v>
      </c>
      <c r="AG2347" s="34">
        <f t="shared" ref="AG2347:AG2410" si="1258">IF(AF2347&lt;&gt;"",I4347,"")</f>
        <v>0</v>
      </c>
      <c r="AH2347" s="34" t="str">
        <f t="shared" ref="AH2347:AH2410" si="1259">IF(I4347&lt;&gt;"",IF((I4347+J4347)&gt;98,"",I4347-J4347),"")</f>
        <v/>
      </c>
      <c r="AI2347" s="172" t="str">
        <f>IF(AJ2347&lt;&gt;"",MAX(AI$3:AI2346)+1,"")</f>
        <v/>
      </c>
      <c r="AJ2347" s="172" t="str">
        <f t="shared" ref="AJ2347:AJ2410" si="1260">IF(SUM(I4347:J4347)&lt;98,IF(G4347="F",G4347,""),"")</f>
        <v/>
      </c>
      <c r="AK2347" s="172" t="str">
        <f t="shared" ref="AK2347:AK2410" si="1261">IF(AJ2347&lt;&gt;"",F4347,"")</f>
        <v/>
      </c>
      <c r="AL2347" s="172" t="str">
        <f t="shared" ref="AL2347:AL2410" si="1262">IF(AK2347&lt;&gt;"",J4347,"")</f>
        <v/>
      </c>
      <c r="AM2347" s="172" t="str">
        <f>IF(AN2347&lt;&gt;"",MAX(AM$3:AM2346)+1,"")</f>
        <v/>
      </c>
      <c r="AN2347" s="172" t="str">
        <f t="shared" ref="AN2347:AN2410" si="1263">IF(SUM(I4347:J4347)&lt;98,IF(G4347="M",G4347,""),"")</f>
        <v/>
      </c>
      <c r="AO2347" s="172" t="str">
        <f t="shared" ref="AO2347:AO2410" si="1264">IF(AN2347&lt;&gt;"",F4347,"")</f>
        <v/>
      </c>
      <c r="AP2347" s="172" t="str">
        <f t="shared" ref="AP2347:AP2410" si="1265">IF(AO2347&lt;&gt;"",J4347,"")</f>
        <v/>
      </c>
      <c r="AQ2347" s="172" t="str">
        <f t="shared" ref="AQ2347:AQ2410" si="1266">IF(K4347&lt;&gt;"",J4347&amp;" "&amp;(J4347-K4347),"")</f>
        <v/>
      </c>
      <c r="AR2347" s="172" t="str">
        <f>Table1[[#This Row],[Sex ]]&amp;Table1[[#This Row],[Month]]</f>
        <v/>
      </c>
    </row>
    <row r="2348" spans="2:44" x14ac:dyDescent="0.3">
      <c r="B2348" s="14"/>
      <c r="C2348" s="14"/>
      <c r="D2348" s="14"/>
      <c r="E2348" s="14"/>
      <c r="F2348" s="14"/>
      <c r="G2348" s="14"/>
      <c r="H2348" s="14"/>
      <c r="I2348" s="14"/>
      <c r="J2348" s="14"/>
      <c r="K2348" s="14"/>
      <c r="L2348" s="14"/>
      <c r="M2348" s="24" t="str">
        <f t="shared" si="1238"/>
        <v/>
      </c>
      <c r="N2348" s="24" t="str">
        <f t="shared" si="1239"/>
        <v/>
      </c>
      <c r="O2348" s="24" t="str">
        <f t="shared" si="1240"/>
        <v xml:space="preserve"> </v>
      </c>
      <c r="P2348" s="24">
        <f t="shared" si="1241"/>
        <v>0</v>
      </c>
      <c r="Q2348" s="25">
        <f t="shared" si="1242"/>
        <v>0</v>
      </c>
      <c r="R2348" s="26">
        <f t="shared" si="1243"/>
        <v>0</v>
      </c>
      <c r="S2348" s="24" t="str">
        <f t="shared" si="1244"/>
        <v/>
      </c>
      <c r="T2348" s="24" t="str">
        <f t="shared" si="1245"/>
        <v/>
      </c>
      <c r="U2348" s="24" t="str">
        <f t="shared" si="1246"/>
        <v/>
      </c>
      <c r="V2348" s="24" t="str">
        <f t="shared" si="1247"/>
        <v/>
      </c>
      <c r="W2348" s="24" t="str">
        <f t="shared" si="1248"/>
        <v/>
      </c>
      <c r="X2348" s="24" t="str">
        <f t="shared" si="1249"/>
        <v/>
      </c>
      <c r="Y2348" s="24" t="str">
        <f t="shared" si="1250"/>
        <v/>
      </c>
      <c r="Z2348" s="24" t="str">
        <f t="shared" si="1251"/>
        <v/>
      </c>
      <c r="AA2348" s="24" t="b">
        <f t="shared" si="1252"/>
        <v>0</v>
      </c>
      <c r="AB2348" s="34" t="str">
        <f t="shared" si="1253"/>
        <v/>
      </c>
      <c r="AC2348" s="34">
        <f t="shared" si="1254"/>
        <v>0</v>
      </c>
      <c r="AD2348" s="34">
        <f t="shared" si="1255"/>
        <v>0</v>
      </c>
      <c r="AE2348" s="34" t="str">
        <f t="shared" si="1256"/>
        <v xml:space="preserve"> 0</v>
      </c>
      <c r="AF2348" s="34">
        <f t="shared" si="1257"/>
        <v>0</v>
      </c>
      <c r="AG2348" s="34">
        <f t="shared" si="1258"/>
        <v>0</v>
      </c>
      <c r="AH2348" s="34" t="str">
        <f t="shared" si="1259"/>
        <v/>
      </c>
      <c r="AI2348" s="172" t="str">
        <f>IF(AJ2348&lt;&gt;"",MAX(AI$3:AI2347)+1,"")</f>
        <v/>
      </c>
      <c r="AJ2348" s="172" t="str">
        <f t="shared" si="1260"/>
        <v/>
      </c>
      <c r="AK2348" s="172" t="str">
        <f t="shared" si="1261"/>
        <v/>
      </c>
      <c r="AL2348" s="172" t="str">
        <f t="shared" si="1262"/>
        <v/>
      </c>
      <c r="AM2348" s="172" t="str">
        <f>IF(AN2348&lt;&gt;"",MAX(AM$3:AM2347)+1,"")</f>
        <v/>
      </c>
      <c r="AN2348" s="172" t="str">
        <f t="shared" si="1263"/>
        <v/>
      </c>
      <c r="AO2348" s="172" t="str">
        <f t="shared" si="1264"/>
        <v/>
      </c>
      <c r="AP2348" s="172" t="str">
        <f t="shared" si="1265"/>
        <v/>
      </c>
      <c r="AQ2348" s="172" t="str">
        <f t="shared" si="1266"/>
        <v/>
      </c>
      <c r="AR2348" s="172" t="str">
        <f>Table1[[#This Row],[Sex ]]&amp;Table1[[#This Row],[Month]]</f>
        <v/>
      </c>
    </row>
    <row r="2349" spans="2:44" x14ac:dyDescent="0.3">
      <c r="B2349" s="14"/>
      <c r="C2349" s="14"/>
      <c r="D2349" s="14"/>
      <c r="E2349" s="14"/>
      <c r="F2349" s="14"/>
      <c r="G2349" s="14"/>
      <c r="H2349" s="14"/>
      <c r="I2349" s="14"/>
      <c r="J2349" s="14"/>
      <c r="K2349" s="14"/>
      <c r="L2349" s="14"/>
      <c r="M2349" s="24" t="str">
        <f t="shared" si="1238"/>
        <v/>
      </c>
      <c r="N2349" s="24" t="str">
        <f t="shared" si="1239"/>
        <v/>
      </c>
      <c r="O2349" s="24" t="str">
        <f t="shared" si="1240"/>
        <v xml:space="preserve"> </v>
      </c>
      <c r="P2349" s="24">
        <f t="shared" si="1241"/>
        <v>0</v>
      </c>
      <c r="Q2349" s="25">
        <f t="shared" si="1242"/>
        <v>0</v>
      </c>
      <c r="R2349" s="26">
        <f t="shared" si="1243"/>
        <v>0</v>
      </c>
      <c r="S2349" s="24" t="str">
        <f t="shared" si="1244"/>
        <v/>
      </c>
      <c r="T2349" s="24" t="str">
        <f t="shared" si="1245"/>
        <v/>
      </c>
      <c r="U2349" s="24" t="str">
        <f t="shared" si="1246"/>
        <v/>
      </c>
      <c r="V2349" s="24" t="str">
        <f t="shared" si="1247"/>
        <v/>
      </c>
      <c r="W2349" s="24" t="str">
        <f t="shared" si="1248"/>
        <v/>
      </c>
      <c r="X2349" s="24" t="str">
        <f t="shared" si="1249"/>
        <v/>
      </c>
      <c r="Y2349" s="24" t="str">
        <f t="shared" si="1250"/>
        <v/>
      </c>
      <c r="Z2349" s="24" t="str">
        <f t="shared" si="1251"/>
        <v/>
      </c>
      <c r="AA2349" s="24" t="b">
        <f t="shared" si="1252"/>
        <v>0</v>
      </c>
      <c r="AB2349" s="34" t="str">
        <f t="shared" si="1253"/>
        <v/>
      </c>
      <c r="AC2349" s="34">
        <f t="shared" si="1254"/>
        <v>0</v>
      </c>
      <c r="AD2349" s="34">
        <f t="shared" si="1255"/>
        <v>0</v>
      </c>
      <c r="AE2349" s="34" t="str">
        <f t="shared" si="1256"/>
        <v xml:space="preserve"> 0</v>
      </c>
      <c r="AF2349" s="34">
        <f t="shared" si="1257"/>
        <v>0</v>
      </c>
      <c r="AG2349" s="34">
        <f t="shared" si="1258"/>
        <v>0</v>
      </c>
      <c r="AH2349" s="34" t="str">
        <f t="shared" si="1259"/>
        <v/>
      </c>
      <c r="AI2349" s="172" t="str">
        <f>IF(AJ2349&lt;&gt;"",MAX(AI$3:AI2348)+1,"")</f>
        <v/>
      </c>
      <c r="AJ2349" s="172" t="str">
        <f t="shared" si="1260"/>
        <v/>
      </c>
      <c r="AK2349" s="172" t="str">
        <f t="shared" si="1261"/>
        <v/>
      </c>
      <c r="AL2349" s="172" t="str">
        <f t="shared" si="1262"/>
        <v/>
      </c>
      <c r="AM2349" s="172" t="str">
        <f>IF(AN2349&lt;&gt;"",MAX(AM$3:AM2348)+1,"")</f>
        <v/>
      </c>
      <c r="AN2349" s="172" t="str">
        <f t="shared" si="1263"/>
        <v/>
      </c>
      <c r="AO2349" s="172" t="str">
        <f t="shared" si="1264"/>
        <v/>
      </c>
      <c r="AP2349" s="172" t="str">
        <f t="shared" si="1265"/>
        <v/>
      </c>
      <c r="AQ2349" s="172" t="str">
        <f t="shared" si="1266"/>
        <v/>
      </c>
      <c r="AR2349" s="172" t="str">
        <f>Table1[[#This Row],[Sex ]]&amp;Table1[[#This Row],[Month]]</f>
        <v/>
      </c>
    </row>
    <row r="2350" spans="2:44" x14ac:dyDescent="0.3">
      <c r="B2350" s="14"/>
      <c r="C2350" s="14"/>
      <c r="D2350" s="14"/>
      <c r="E2350" s="14"/>
      <c r="F2350" s="14"/>
      <c r="G2350" s="14"/>
      <c r="H2350" s="14"/>
      <c r="I2350" s="14"/>
      <c r="J2350" s="14"/>
      <c r="K2350" s="14"/>
      <c r="L2350" s="14"/>
      <c r="M2350" s="24" t="str">
        <f t="shared" si="1238"/>
        <v/>
      </c>
      <c r="N2350" s="24" t="str">
        <f t="shared" si="1239"/>
        <v/>
      </c>
      <c r="O2350" s="24" t="str">
        <f t="shared" si="1240"/>
        <v xml:space="preserve"> </v>
      </c>
      <c r="P2350" s="24">
        <f t="shared" si="1241"/>
        <v>0</v>
      </c>
      <c r="Q2350" s="25">
        <f t="shared" si="1242"/>
        <v>0</v>
      </c>
      <c r="R2350" s="26">
        <f t="shared" si="1243"/>
        <v>0</v>
      </c>
      <c r="S2350" s="24" t="str">
        <f t="shared" si="1244"/>
        <v/>
      </c>
      <c r="T2350" s="24" t="str">
        <f t="shared" si="1245"/>
        <v/>
      </c>
      <c r="U2350" s="24" t="str">
        <f t="shared" si="1246"/>
        <v/>
      </c>
      <c r="V2350" s="24" t="str">
        <f t="shared" si="1247"/>
        <v/>
      </c>
      <c r="W2350" s="24" t="str">
        <f t="shared" si="1248"/>
        <v/>
      </c>
      <c r="X2350" s="24" t="str">
        <f t="shared" si="1249"/>
        <v/>
      </c>
      <c r="Y2350" s="24" t="str">
        <f t="shared" si="1250"/>
        <v/>
      </c>
      <c r="Z2350" s="24" t="str">
        <f t="shared" si="1251"/>
        <v/>
      </c>
      <c r="AA2350" s="24" t="b">
        <f t="shared" si="1252"/>
        <v>0</v>
      </c>
      <c r="AB2350" s="34" t="str">
        <f t="shared" si="1253"/>
        <v/>
      </c>
      <c r="AC2350" s="34">
        <f t="shared" si="1254"/>
        <v>0</v>
      </c>
      <c r="AD2350" s="34">
        <f t="shared" si="1255"/>
        <v>0</v>
      </c>
      <c r="AE2350" s="34" t="str">
        <f t="shared" si="1256"/>
        <v xml:space="preserve"> 0</v>
      </c>
      <c r="AF2350" s="34">
        <f t="shared" si="1257"/>
        <v>0</v>
      </c>
      <c r="AG2350" s="34">
        <f t="shared" si="1258"/>
        <v>0</v>
      </c>
      <c r="AH2350" s="34" t="str">
        <f t="shared" si="1259"/>
        <v/>
      </c>
      <c r="AI2350" s="172" t="str">
        <f>IF(AJ2350&lt;&gt;"",MAX(AI$3:AI2349)+1,"")</f>
        <v/>
      </c>
      <c r="AJ2350" s="172" t="str">
        <f t="shared" si="1260"/>
        <v/>
      </c>
      <c r="AK2350" s="172" t="str">
        <f t="shared" si="1261"/>
        <v/>
      </c>
      <c r="AL2350" s="172" t="str">
        <f t="shared" si="1262"/>
        <v/>
      </c>
      <c r="AM2350" s="172" t="str">
        <f>IF(AN2350&lt;&gt;"",MAX(AM$3:AM2349)+1,"")</f>
        <v/>
      </c>
      <c r="AN2350" s="172" t="str">
        <f t="shared" si="1263"/>
        <v/>
      </c>
      <c r="AO2350" s="172" t="str">
        <f t="shared" si="1264"/>
        <v/>
      </c>
      <c r="AP2350" s="172" t="str">
        <f t="shared" si="1265"/>
        <v/>
      </c>
      <c r="AQ2350" s="172" t="str">
        <f t="shared" si="1266"/>
        <v/>
      </c>
      <c r="AR2350" s="172" t="str">
        <f>Table1[[#This Row],[Sex ]]&amp;Table1[[#This Row],[Month]]</f>
        <v/>
      </c>
    </row>
    <row r="2351" spans="2:44" x14ac:dyDescent="0.3">
      <c r="B2351" s="14"/>
      <c r="C2351" s="14"/>
      <c r="D2351" s="14"/>
      <c r="E2351" s="14"/>
      <c r="F2351" s="14"/>
      <c r="G2351" s="14"/>
      <c r="H2351" s="14"/>
      <c r="I2351" s="14"/>
      <c r="J2351" s="14"/>
      <c r="K2351" s="14"/>
      <c r="L2351" s="14"/>
      <c r="M2351" s="24" t="str">
        <f t="shared" si="1238"/>
        <v/>
      </c>
      <c r="N2351" s="24" t="str">
        <f t="shared" si="1239"/>
        <v/>
      </c>
      <c r="O2351" s="24" t="str">
        <f t="shared" si="1240"/>
        <v xml:space="preserve"> </v>
      </c>
      <c r="P2351" s="24">
        <f t="shared" si="1241"/>
        <v>0</v>
      </c>
      <c r="Q2351" s="25">
        <f t="shared" si="1242"/>
        <v>0</v>
      </c>
      <c r="R2351" s="26">
        <f t="shared" si="1243"/>
        <v>0</v>
      </c>
      <c r="S2351" s="24" t="str">
        <f t="shared" si="1244"/>
        <v/>
      </c>
      <c r="T2351" s="24" t="str">
        <f t="shared" si="1245"/>
        <v/>
      </c>
      <c r="U2351" s="24" t="str">
        <f t="shared" si="1246"/>
        <v/>
      </c>
      <c r="V2351" s="24" t="str">
        <f t="shared" si="1247"/>
        <v/>
      </c>
      <c r="W2351" s="24" t="str">
        <f t="shared" si="1248"/>
        <v/>
      </c>
      <c r="X2351" s="24" t="str">
        <f t="shared" si="1249"/>
        <v/>
      </c>
      <c r="Y2351" s="24" t="str">
        <f t="shared" si="1250"/>
        <v/>
      </c>
      <c r="Z2351" s="24" t="str">
        <f t="shared" si="1251"/>
        <v/>
      </c>
      <c r="AA2351" s="24" t="b">
        <f t="shared" si="1252"/>
        <v>0</v>
      </c>
      <c r="AB2351" s="34" t="str">
        <f t="shared" si="1253"/>
        <v/>
      </c>
      <c r="AC2351" s="34">
        <f t="shared" si="1254"/>
        <v>0</v>
      </c>
      <c r="AD2351" s="34">
        <f t="shared" si="1255"/>
        <v>0</v>
      </c>
      <c r="AE2351" s="34" t="str">
        <f t="shared" si="1256"/>
        <v xml:space="preserve"> 0</v>
      </c>
      <c r="AF2351" s="34">
        <f t="shared" si="1257"/>
        <v>0</v>
      </c>
      <c r="AG2351" s="34">
        <f t="shared" si="1258"/>
        <v>0</v>
      </c>
      <c r="AH2351" s="34" t="str">
        <f t="shared" si="1259"/>
        <v/>
      </c>
      <c r="AI2351" s="172" t="str">
        <f>IF(AJ2351&lt;&gt;"",MAX(AI$3:AI2350)+1,"")</f>
        <v/>
      </c>
      <c r="AJ2351" s="172" t="str">
        <f t="shared" si="1260"/>
        <v/>
      </c>
      <c r="AK2351" s="172" t="str">
        <f t="shared" si="1261"/>
        <v/>
      </c>
      <c r="AL2351" s="172" t="str">
        <f t="shared" si="1262"/>
        <v/>
      </c>
      <c r="AM2351" s="172" t="str">
        <f>IF(AN2351&lt;&gt;"",MAX(AM$3:AM2350)+1,"")</f>
        <v/>
      </c>
      <c r="AN2351" s="172" t="str">
        <f t="shared" si="1263"/>
        <v/>
      </c>
      <c r="AO2351" s="172" t="str">
        <f t="shared" si="1264"/>
        <v/>
      </c>
      <c r="AP2351" s="172" t="str">
        <f t="shared" si="1265"/>
        <v/>
      </c>
      <c r="AQ2351" s="172" t="str">
        <f t="shared" si="1266"/>
        <v/>
      </c>
      <c r="AR2351" s="172" t="str">
        <f>Table1[[#This Row],[Sex ]]&amp;Table1[[#This Row],[Month]]</f>
        <v/>
      </c>
    </row>
    <row r="2352" spans="2:44" x14ac:dyDescent="0.3">
      <c r="B2352" s="14"/>
      <c r="C2352" s="14"/>
      <c r="D2352" s="14"/>
      <c r="E2352" s="14"/>
      <c r="F2352" s="14"/>
      <c r="G2352" s="14"/>
      <c r="H2352" s="14"/>
      <c r="I2352" s="14"/>
      <c r="J2352" s="14"/>
      <c r="K2352" s="14"/>
      <c r="L2352" s="14"/>
      <c r="M2352" s="24" t="str">
        <f t="shared" si="1238"/>
        <v/>
      </c>
      <c r="N2352" s="24" t="str">
        <f t="shared" si="1239"/>
        <v/>
      </c>
      <c r="O2352" s="24" t="str">
        <f t="shared" si="1240"/>
        <v xml:space="preserve"> </v>
      </c>
      <c r="P2352" s="24">
        <f t="shared" si="1241"/>
        <v>0</v>
      </c>
      <c r="Q2352" s="25">
        <f t="shared" si="1242"/>
        <v>0</v>
      </c>
      <c r="R2352" s="26">
        <f t="shared" si="1243"/>
        <v>0</v>
      </c>
      <c r="S2352" s="24" t="str">
        <f t="shared" si="1244"/>
        <v/>
      </c>
      <c r="T2352" s="24" t="str">
        <f t="shared" si="1245"/>
        <v/>
      </c>
      <c r="U2352" s="24" t="str">
        <f t="shared" si="1246"/>
        <v/>
      </c>
      <c r="V2352" s="24" t="str">
        <f t="shared" si="1247"/>
        <v/>
      </c>
      <c r="W2352" s="24" t="str">
        <f t="shared" si="1248"/>
        <v/>
      </c>
      <c r="X2352" s="24" t="str">
        <f t="shared" si="1249"/>
        <v/>
      </c>
      <c r="Y2352" s="24" t="str">
        <f t="shared" si="1250"/>
        <v/>
      </c>
      <c r="Z2352" s="24" t="str">
        <f t="shared" si="1251"/>
        <v/>
      </c>
      <c r="AA2352" s="24" t="b">
        <f t="shared" si="1252"/>
        <v>0</v>
      </c>
      <c r="AB2352" s="34" t="str">
        <f t="shared" si="1253"/>
        <v/>
      </c>
      <c r="AC2352" s="34">
        <f t="shared" si="1254"/>
        <v>0</v>
      </c>
      <c r="AD2352" s="34">
        <f t="shared" si="1255"/>
        <v>0</v>
      </c>
      <c r="AE2352" s="34" t="str">
        <f t="shared" si="1256"/>
        <v xml:space="preserve"> 0</v>
      </c>
      <c r="AF2352" s="34">
        <f t="shared" si="1257"/>
        <v>0</v>
      </c>
      <c r="AG2352" s="34">
        <f t="shared" si="1258"/>
        <v>0</v>
      </c>
      <c r="AH2352" s="34" t="str">
        <f t="shared" si="1259"/>
        <v/>
      </c>
      <c r="AI2352" s="172" t="str">
        <f>IF(AJ2352&lt;&gt;"",MAX(AI$3:AI2351)+1,"")</f>
        <v/>
      </c>
      <c r="AJ2352" s="172" t="str">
        <f t="shared" si="1260"/>
        <v/>
      </c>
      <c r="AK2352" s="172" t="str">
        <f t="shared" si="1261"/>
        <v/>
      </c>
      <c r="AL2352" s="172" t="str">
        <f t="shared" si="1262"/>
        <v/>
      </c>
      <c r="AM2352" s="172" t="str">
        <f>IF(AN2352&lt;&gt;"",MAX(AM$3:AM2351)+1,"")</f>
        <v/>
      </c>
      <c r="AN2352" s="172" t="str">
        <f t="shared" si="1263"/>
        <v/>
      </c>
      <c r="AO2352" s="172" t="str">
        <f t="shared" si="1264"/>
        <v/>
      </c>
      <c r="AP2352" s="172" t="str">
        <f t="shared" si="1265"/>
        <v/>
      </c>
      <c r="AQ2352" s="172" t="str">
        <f t="shared" si="1266"/>
        <v/>
      </c>
      <c r="AR2352" s="172" t="str">
        <f>Table1[[#This Row],[Sex ]]&amp;Table1[[#This Row],[Month]]</f>
        <v/>
      </c>
    </row>
    <row r="2353" spans="2:44" x14ac:dyDescent="0.3">
      <c r="B2353" s="14"/>
      <c r="C2353" s="14"/>
      <c r="D2353" s="14"/>
      <c r="E2353" s="14"/>
      <c r="F2353" s="14"/>
      <c r="G2353" s="14"/>
      <c r="H2353" s="14"/>
      <c r="I2353" s="14"/>
      <c r="J2353" s="14"/>
      <c r="K2353" s="14"/>
      <c r="L2353" s="14"/>
      <c r="M2353" s="24" t="str">
        <f t="shared" si="1238"/>
        <v/>
      </c>
      <c r="N2353" s="24" t="str">
        <f t="shared" si="1239"/>
        <v/>
      </c>
      <c r="O2353" s="24" t="str">
        <f t="shared" si="1240"/>
        <v xml:space="preserve"> </v>
      </c>
      <c r="P2353" s="24">
        <f t="shared" si="1241"/>
        <v>0</v>
      </c>
      <c r="Q2353" s="25">
        <f t="shared" si="1242"/>
        <v>0</v>
      </c>
      <c r="R2353" s="26">
        <f t="shared" si="1243"/>
        <v>0</v>
      </c>
      <c r="S2353" s="24" t="str">
        <f t="shared" si="1244"/>
        <v/>
      </c>
      <c r="T2353" s="24" t="str">
        <f t="shared" si="1245"/>
        <v/>
      </c>
      <c r="U2353" s="24" t="str">
        <f t="shared" si="1246"/>
        <v/>
      </c>
      <c r="V2353" s="24" t="str">
        <f t="shared" si="1247"/>
        <v/>
      </c>
      <c r="W2353" s="24" t="str">
        <f t="shared" si="1248"/>
        <v/>
      </c>
      <c r="X2353" s="24" t="str">
        <f t="shared" si="1249"/>
        <v/>
      </c>
      <c r="Y2353" s="24" t="str">
        <f t="shared" si="1250"/>
        <v/>
      </c>
      <c r="Z2353" s="24" t="str">
        <f t="shared" si="1251"/>
        <v/>
      </c>
      <c r="AA2353" s="24" t="b">
        <f t="shared" si="1252"/>
        <v>0</v>
      </c>
      <c r="AB2353" s="34" t="str">
        <f t="shared" si="1253"/>
        <v/>
      </c>
      <c r="AC2353" s="34">
        <f t="shared" si="1254"/>
        <v>0</v>
      </c>
      <c r="AD2353" s="34">
        <f t="shared" si="1255"/>
        <v>0</v>
      </c>
      <c r="AE2353" s="34" t="str">
        <f t="shared" si="1256"/>
        <v xml:space="preserve"> 0</v>
      </c>
      <c r="AF2353" s="34">
        <f t="shared" si="1257"/>
        <v>0</v>
      </c>
      <c r="AG2353" s="34">
        <f t="shared" si="1258"/>
        <v>0</v>
      </c>
      <c r="AH2353" s="34" t="str">
        <f t="shared" si="1259"/>
        <v/>
      </c>
      <c r="AI2353" s="172" t="str">
        <f>IF(AJ2353&lt;&gt;"",MAX(AI$3:AI2352)+1,"")</f>
        <v/>
      </c>
      <c r="AJ2353" s="172" t="str">
        <f t="shared" si="1260"/>
        <v/>
      </c>
      <c r="AK2353" s="172" t="str">
        <f t="shared" si="1261"/>
        <v/>
      </c>
      <c r="AL2353" s="172" t="str">
        <f t="shared" si="1262"/>
        <v/>
      </c>
      <c r="AM2353" s="172" t="str">
        <f>IF(AN2353&lt;&gt;"",MAX(AM$3:AM2352)+1,"")</f>
        <v/>
      </c>
      <c r="AN2353" s="172" t="str">
        <f t="shared" si="1263"/>
        <v/>
      </c>
      <c r="AO2353" s="172" t="str">
        <f t="shared" si="1264"/>
        <v/>
      </c>
      <c r="AP2353" s="172" t="str">
        <f t="shared" si="1265"/>
        <v/>
      </c>
      <c r="AQ2353" s="172" t="str">
        <f t="shared" si="1266"/>
        <v/>
      </c>
      <c r="AR2353" s="172" t="str">
        <f>Table1[[#This Row],[Sex ]]&amp;Table1[[#This Row],[Month]]</f>
        <v/>
      </c>
    </row>
    <row r="2354" spans="2:44" x14ac:dyDescent="0.3">
      <c r="B2354" s="14"/>
      <c r="C2354" s="14"/>
      <c r="D2354" s="14"/>
      <c r="E2354" s="14"/>
      <c r="F2354" s="14"/>
      <c r="G2354" s="14"/>
      <c r="H2354" s="14"/>
      <c r="I2354" s="14"/>
      <c r="J2354" s="14"/>
      <c r="K2354" s="14"/>
      <c r="L2354" s="14"/>
      <c r="M2354" s="24" t="str">
        <f t="shared" si="1238"/>
        <v/>
      </c>
      <c r="N2354" s="24" t="str">
        <f t="shared" si="1239"/>
        <v/>
      </c>
      <c r="O2354" s="24" t="str">
        <f t="shared" si="1240"/>
        <v xml:space="preserve"> </v>
      </c>
      <c r="P2354" s="24">
        <f t="shared" si="1241"/>
        <v>0</v>
      </c>
      <c r="Q2354" s="25">
        <f t="shared" si="1242"/>
        <v>0</v>
      </c>
      <c r="R2354" s="26">
        <f t="shared" si="1243"/>
        <v>0</v>
      </c>
      <c r="S2354" s="24" t="str">
        <f t="shared" si="1244"/>
        <v/>
      </c>
      <c r="T2354" s="24" t="str">
        <f t="shared" si="1245"/>
        <v/>
      </c>
      <c r="U2354" s="24" t="str">
        <f t="shared" si="1246"/>
        <v/>
      </c>
      <c r="V2354" s="24" t="str">
        <f t="shared" si="1247"/>
        <v/>
      </c>
      <c r="W2354" s="24" t="str">
        <f t="shared" si="1248"/>
        <v/>
      </c>
      <c r="X2354" s="24" t="str">
        <f t="shared" si="1249"/>
        <v/>
      </c>
      <c r="Y2354" s="24" t="str">
        <f t="shared" si="1250"/>
        <v/>
      </c>
      <c r="Z2354" s="24" t="str">
        <f t="shared" si="1251"/>
        <v/>
      </c>
      <c r="AA2354" s="24" t="b">
        <f t="shared" si="1252"/>
        <v>0</v>
      </c>
      <c r="AB2354" s="34" t="str">
        <f t="shared" si="1253"/>
        <v/>
      </c>
      <c r="AC2354" s="34">
        <f t="shared" si="1254"/>
        <v>0</v>
      </c>
      <c r="AD2354" s="34">
        <f t="shared" si="1255"/>
        <v>0</v>
      </c>
      <c r="AE2354" s="34" t="str">
        <f t="shared" si="1256"/>
        <v xml:space="preserve"> 0</v>
      </c>
      <c r="AF2354" s="34">
        <f t="shared" si="1257"/>
        <v>0</v>
      </c>
      <c r="AG2354" s="34">
        <f t="shared" si="1258"/>
        <v>0</v>
      </c>
      <c r="AH2354" s="34" t="str">
        <f t="shared" si="1259"/>
        <v/>
      </c>
      <c r="AI2354" s="172" t="str">
        <f>IF(AJ2354&lt;&gt;"",MAX(AI$3:AI2353)+1,"")</f>
        <v/>
      </c>
      <c r="AJ2354" s="172" t="str">
        <f t="shared" si="1260"/>
        <v/>
      </c>
      <c r="AK2354" s="172" t="str">
        <f t="shared" si="1261"/>
        <v/>
      </c>
      <c r="AL2354" s="172" t="str">
        <f t="shared" si="1262"/>
        <v/>
      </c>
      <c r="AM2354" s="172" t="str">
        <f>IF(AN2354&lt;&gt;"",MAX(AM$3:AM2353)+1,"")</f>
        <v/>
      </c>
      <c r="AN2354" s="172" t="str">
        <f t="shared" si="1263"/>
        <v/>
      </c>
      <c r="AO2354" s="172" t="str">
        <f t="shared" si="1264"/>
        <v/>
      </c>
      <c r="AP2354" s="172" t="str">
        <f t="shared" si="1265"/>
        <v/>
      </c>
      <c r="AQ2354" s="172" t="str">
        <f t="shared" si="1266"/>
        <v/>
      </c>
      <c r="AR2354" s="172" t="str">
        <f>Table1[[#This Row],[Sex ]]&amp;Table1[[#This Row],[Month]]</f>
        <v/>
      </c>
    </row>
    <row r="2355" spans="2:44" x14ac:dyDescent="0.3">
      <c r="B2355" s="14"/>
      <c r="C2355" s="14"/>
      <c r="D2355" s="14"/>
      <c r="E2355" s="14"/>
      <c r="F2355" s="14"/>
      <c r="G2355" s="14"/>
      <c r="H2355" s="14"/>
      <c r="I2355" s="14"/>
      <c r="J2355" s="14"/>
      <c r="K2355" s="14"/>
      <c r="L2355" s="14"/>
      <c r="M2355" s="24" t="str">
        <f t="shared" si="1238"/>
        <v/>
      </c>
      <c r="N2355" s="24" t="str">
        <f t="shared" si="1239"/>
        <v/>
      </c>
      <c r="O2355" s="24" t="str">
        <f t="shared" si="1240"/>
        <v xml:space="preserve"> </v>
      </c>
      <c r="P2355" s="24">
        <f t="shared" si="1241"/>
        <v>0</v>
      </c>
      <c r="Q2355" s="25">
        <f t="shared" si="1242"/>
        <v>0</v>
      </c>
      <c r="R2355" s="26">
        <f t="shared" si="1243"/>
        <v>0</v>
      </c>
      <c r="S2355" s="24" t="str">
        <f t="shared" si="1244"/>
        <v/>
      </c>
      <c r="T2355" s="24" t="str">
        <f t="shared" si="1245"/>
        <v/>
      </c>
      <c r="U2355" s="24" t="str">
        <f t="shared" si="1246"/>
        <v/>
      </c>
      <c r="V2355" s="24" t="str">
        <f t="shared" si="1247"/>
        <v/>
      </c>
      <c r="W2355" s="24" t="str">
        <f t="shared" si="1248"/>
        <v/>
      </c>
      <c r="X2355" s="24" t="str">
        <f t="shared" si="1249"/>
        <v/>
      </c>
      <c r="Y2355" s="24" t="str">
        <f t="shared" si="1250"/>
        <v/>
      </c>
      <c r="Z2355" s="24" t="str">
        <f t="shared" si="1251"/>
        <v/>
      </c>
      <c r="AA2355" s="24" t="b">
        <f t="shared" si="1252"/>
        <v>0</v>
      </c>
      <c r="AB2355" s="34" t="str">
        <f t="shared" si="1253"/>
        <v/>
      </c>
      <c r="AC2355" s="34">
        <f t="shared" si="1254"/>
        <v>0</v>
      </c>
      <c r="AD2355" s="34">
        <f t="shared" si="1255"/>
        <v>0</v>
      </c>
      <c r="AE2355" s="34" t="str">
        <f t="shared" si="1256"/>
        <v xml:space="preserve"> 0</v>
      </c>
      <c r="AF2355" s="34">
        <f t="shared" si="1257"/>
        <v>0</v>
      </c>
      <c r="AG2355" s="34">
        <f t="shared" si="1258"/>
        <v>0</v>
      </c>
      <c r="AH2355" s="34" t="str">
        <f t="shared" si="1259"/>
        <v/>
      </c>
      <c r="AI2355" s="172" t="str">
        <f>IF(AJ2355&lt;&gt;"",MAX(AI$3:AI2354)+1,"")</f>
        <v/>
      </c>
      <c r="AJ2355" s="172" t="str">
        <f t="shared" si="1260"/>
        <v/>
      </c>
      <c r="AK2355" s="172" t="str">
        <f t="shared" si="1261"/>
        <v/>
      </c>
      <c r="AL2355" s="172" t="str">
        <f t="shared" si="1262"/>
        <v/>
      </c>
      <c r="AM2355" s="172" t="str">
        <f>IF(AN2355&lt;&gt;"",MAX(AM$3:AM2354)+1,"")</f>
        <v/>
      </c>
      <c r="AN2355" s="172" t="str">
        <f t="shared" si="1263"/>
        <v/>
      </c>
      <c r="AO2355" s="172" t="str">
        <f t="shared" si="1264"/>
        <v/>
      </c>
      <c r="AP2355" s="172" t="str">
        <f t="shared" si="1265"/>
        <v/>
      </c>
      <c r="AQ2355" s="172" t="str">
        <f t="shared" si="1266"/>
        <v/>
      </c>
      <c r="AR2355" s="172" t="str">
        <f>Table1[[#This Row],[Sex ]]&amp;Table1[[#This Row],[Month]]</f>
        <v/>
      </c>
    </row>
    <row r="2356" spans="2:44" x14ac:dyDescent="0.3">
      <c r="B2356" s="14"/>
      <c r="C2356" s="14"/>
      <c r="D2356" s="14"/>
      <c r="E2356" s="14"/>
      <c r="F2356" s="14"/>
      <c r="G2356" s="14"/>
      <c r="H2356" s="14"/>
      <c r="I2356" s="14"/>
      <c r="J2356" s="14"/>
      <c r="K2356" s="14"/>
      <c r="L2356" s="14"/>
      <c r="M2356" s="24" t="str">
        <f t="shared" si="1238"/>
        <v/>
      </c>
      <c r="N2356" s="24" t="str">
        <f t="shared" si="1239"/>
        <v/>
      </c>
      <c r="O2356" s="24" t="str">
        <f t="shared" si="1240"/>
        <v xml:space="preserve"> </v>
      </c>
      <c r="P2356" s="24">
        <f t="shared" si="1241"/>
        <v>0</v>
      </c>
      <c r="Q2356" s="25">
        <f t="shared" si="1242"/>
        <v>0</v>
      </c>
      <c r="R2356" s="26">
        <f t="shared" si="1243"/>
        <v>0</v>
      </c>
      <c r="S2356" s="24" t="str">
        <f t="shared" si="1244"/>
        <v/>
      </c>
      <c r="T2356" s="24" t="str">
        <f t="shared" si="1245"/>
        <v/>
      </c>
      <c r="U2356" s="24" t="str">
        <f t="shared" si="1246"/>
        <v/>
      </c>
      <c r="V2356" s="24" t="str">
        <f t="shared" si="1247"/>
        <v/>
      </c>
      <c r="W2356" s="24" t="str">
        <f t="shared" si="1248"/>
        <v/>
      </c>
      <c r="X2356" s="24" t="str">
        <f t="shared" si="1249"/>
        <v/>
      </c>
      <c r="Y2356" s="24" t="str">
        <f t="shared" si="1250"/>
        <v/>
      </c>
      <c r="Z2356" s="24" t="str">
        <f t="shared" si="1251"/>
        <v/>
      </c>
      <c r="AA2356" s="24" t="b">
        <f t="shared" si="1252"/>
        <v>0</v>
      </c>
      <c r="AB2356" s="34" t="str">
        <f t="shared" si="1253"/>
        <v/>
      </c>
      <c r="AC2356" s="34">
        <f t="shared" si="1254"/>
        <v>0</v>
      </c>
      <c r="AD2356" s="34">
        <f t="shared" si="1255"/>
        <v>0</v>
      </c>
      <c r="AE2356" s="34" t="str">
        <f t="shared" si="1256"/>
        <v xml:space="preserve"> 0</v>
      </c>
      <c r="AF2356" s="34">
        <f t="shared" si="1257"/>
        <v>0</v>
      </c>
      <c r="AG2356" s="34">
        <f t="shared" si="1258"/>
        <v>0</v>
      </c>
      <c r="AH2356" s="34" t="str">
        <f t="shared" si="1259"/>
        <v/>
      </c>
      <c r="AI2356" s="172" t="str">
        <f>IF(AJ2356&lt;&gt;"",MAX(AI$3:AI2355)+1,"")</f>
        <v/>
      </c>
      <c r="AJ2356" s="172" t="str">
        <f t="shared" si="1260"/>
        <v/>
      </c>
      <c r="AK2356" s="172" t="str">
        <f t="shared" si="1261"/>
        <v/>
      </c>
      <c r="AL2356" s="172" t="str">
        <f t="shared" si="1262"/>
        <v/>
      </c>
      <c r="AM2356" s="172" t="str">
        <f>IF(AN2356&lt;&gt;"",MAX(AM$3:AM2355)+1,"")</f>
        <v/>
      </c>
      <c r="AN2356" s="172" t="str">
        <f t="shared" si="1263"/>
        <v/>
      </c>
      <c r="AO2356" s="172" t="str">
        <f t="shared" si="1264"/>
        <v/>
      </c>
      <c r="AP2356" s="172" t="str">
        <f t="shared" si="1265"/>
        <v/>
      </c>
      <c r="AQ2356" s="172" t="str">
        <f t="shared" si="1266"/>
        <v/>
      </c>
      <c r="AR2356" s="172" t="str">
        <f>Table1[[#This Row],[Sex ]]&amp;Table1[[#This Row],[Month]]</f>
        <v/>
      </c>
    </row>
    <row r="2357" spans="2:44" x14ac:dyDescent="0.3">
      <c r="B2357" s="14"/>
      <c r="C2357" s="14"/>
      <c r="D2357" s="14"/>
      <c r="E2357" s="14"/>
      <c r="F2357" s="14"/>
      <c r="G2357" s="14"/>
      <c r="H2357" s="14"/>
      <c r="I2357" s="14"/>
      <c r="J2357" s="14"/>
      <c r="K2357" s="14"/>
      <c r="L2357" s="14"/>
      <c r="M2357" s="24" t="str">
        <f t="shared" si="1238"/>
        <v/>
      </c>
      <c r="N2357" s="24" t="str">
        <f t="shared" si="1239"/>
        <v/>
      </c>
      <c r="O2357" s="24" t="str">
        <f t="shared" si="1240"/>
        <v xml:space="preserve"> </v>
      </c>
      <c r="P2357" s="24">
        <f t="shared" si="1241"/>
        <v>0</v>
      </c>
      <c r="Q2357" s="25">
        <f t="shared" si="1242"/>
        <v>0</v>
      </c>
      <c r="R2357" s="26">
        <f t="shared" si="1243"/>
        <v>0</v>
      </c>
      <c r="S2357" s="24" t="str">
        <f t="shared" si="1244"/>
        <v/>
      </c>
      <c r="T2357" s="24" t="str">
        <f t="shared" si="1245"/>
        <v/>
      </c>
      <c r="U2357" s="24" t="str">
        <f t="shared" si="1246"/>
        <v/>
      </c>
      <c r="V2357" s="24" t="str">
        <f t="shared" si="1247"/>
        <v/>
      </c>
      <c r="W2357" s="24" t="str">
        <f t="shared" si="1248"/>
        <v/>
      </c>
      <c r="X2357" s="24" t="str">
        <f t="shared" si="1249"/>
        <v/>
      </c>
      <c r="Y2357" s="24" t="str">
        <f t="shared" si="1250"/>
        <v/>
      </c>
      <c r="Z2357" s="24" t="str">
        <f t="shared" si="1251"/>
        <v/>
      </c>
      <c r="AA2357" s="24" t="b">
        <f t="shared" si="1252"/>
        <v>0</v>
      </c>
      <c r="AB2357" s="34" t="str">
        <f t="shared" si="1253"/>
        <v/>
      </c>
      <c r="AC2357" s="34">
        <f t="shared" si="1254"/>
        <v>0</v>
      </c>
      <c r="AD2357" s="34">
        <f t="shared" si="1255"/>
        <v>0</v>
      </c>
      <c r="AE2357" s="34" t="str">
        <f t="shared" si="1256"/>
        <v xml:space="preserve"> 0</v>
      </c>
      <c r="AF2357" s="34">
        <f t="shared" si="1257"/>
        <v>0</v>
      </c>
      <c r="AG2357" s="34">
        <f t="shared" si="1258"/>
        <v>0</v>
      </c>
      <c r="AH2357" s="34" t="str">
        <f t="shared" si="1259"/>
        <v/>
      </c>
      <c r="AI2357" s="172" t="str">
        <f>IF(AJ2357&lt;&gt;"",MAX(AI$3:AI2356)+1,"")</f>
        <v/>
      </c>
      <c r="AJ2357" s="172" t="str">
        <f t="shared" si="1260"/>
        <v/>
      </c>
      <c r="AK2357" s="172" t="str">
        <f t="shared" si="1261"/>
        <v/>
      </c>
      <c r="AL2357" s="172" t="str">
        <f t="shared" si="1262"/>
        <v/>
      </c>
      <c r="AM2357" s="172" t="str">
        <f>IF(AN2357&lt;&gt;"",MAX(AM$3:AM2356)+1,"")</f>
        <v/>
      </c>
      <c r="AN2357" s="172" t="str">
        <f t="shared" si="1263"/>
        <v/>
      </c>
      <c r="AO2357" s="172" t="str">
        <f t="shared" si="1264"/>
        <v/>
      </c>
      <c r="AP2357" s="172" t="str">
        <f t="shared" si="1265"/>
        <v/>
      </c>
      <c r="AQ2357" s="172" t="str">
        <f t="shared" si="1266"/>
        <v/>
      </c>
      <c r="AR2357" s="172" t="str">
        <f>Table1[[#This Row],[Sex ]]&amp;Table1[[#This Row],[Month]]</f>
        <v/>
      </c>
    </row>
    <row r="2358" spans="2:44" x14ac:dyDescent="0.3">
      <c r="B2358" s="14"/>
      <c r="C2358" s="14"/>
      <c r="D2358" s="14"/>
      <c r="E2358" s="14"/>
      <c r="F2358" s="14"/>
      <c r="G2358" s="14"/>
      <c r="H2358" s="14"/>
      <c r="I2358" s="14"/>
      <c r="J2358" s="14"/>
      <c r="K2358" s="14"/>
      <c r="L2358" s="14"/>
      <c r="M2358" s="24" t="str">
        <f t="shared" si="1238"/>
        <v/>
      </c>
      <c r="N2358" s="24" t="str">
        <f t="shared" si="1239"/>
        <v/>
      </c>
      <c r="O2358" s="24" t="str">
        <f t="shared" si="1240"/>
        <v xml:space="preserve"> </v>
      </c>
      <c r="P2358" s="24">
        <f t="shared" si="1241"/>
        <v>0</v>
      </c>
      <c r="Q2358" s="25">
        <f t="shared" si="1242"/>
        <v>0</v>
      </c>
      <c r="R2358" s="26">
        <f t="shared" si="1243"/>
        <v>0</v>
      </c>
      <c r="S2358" s="24" t="str">
        <f t="shared" si="1244"/>
        <v/>
      </c>
      <c r="T2358" s="24" t="str">
        <f t="shared" si="1245"/>
        <v/>
      </c>
      <c r="U2358" s="24" t="str">
        <f t="shared" si="1246"/>
        <v/>
      </c>
      <c r="V2358" s="24" t="str">
        <f t="shared" si="1247"/>
        <v/>
      </c>
      <c r="W2358" s="24" t="str">
        <f t="shared" si="1248"/>
        <v/>
      </c>
      <c r="X2358" s="24" t="str">
        <f t="shared" si="1249"/>
        <v/>
      </c>
      <c r="Y2358" s="24" t="str">
        <f t="shared" si="1250"/>
        <v/>
      </c>
      <c r="Z2358" s="24" t="str">
        <f t="shared" si="1251"/>
        <v/>
      </c>
      <c r="AA2358" s="24" t="b">
        <f t="shared" si="1252"/>
        <v>0</v>
      </c>
      <c r="AB2358" s="34" t="str">
        <f t="shared" si="1253"/>
        <v/>
      </c>
      <c r="AC2358" s="34">
        <f t="shared" si="1254"/>
        <v>0</v>
      </c>
      <c r="AD2358" s="34">
        <f t="shared" si="1255"/>
        <v>0</v>
      </c>
      <c r="AE2358" s="34" t="str">
        <f t="shared" si="1256"/>
        <v xml:space="preserve"> 0</v>
      </c>
      <c r="AF2358" s="34">
        <f t="shared" si="1257"/>
        <v>0</v>
      </c>
      <c r="AG2358" s="34">
        <f t="shared" si="1258"/>
        <v>0</v>
      </c>
      <c r="AH2358" s="34" t="str">
        <f t="shared" si="1259"/>
        <v/>
      </c>
      <c r="AI2358" s="172" t="str">
        <f>IF(AJ2358&lt;&gt;"",MAX(AI$3:AI2357)+1,"")</f>
        <v/>
      </c>
      <c r="AJ2358" s="172" t="str">
        <f t="shared" si="1260"/>
        <v/>
      </c>
      <c r="AK2358" s="172" t="str">
        <f t="shared" si="1261"/>
        <v/>
      </c>
      <c r="AL2358" s="172" t="str">
        <f t="shared" si="1262"/>
        <v/>
      </c>
      <c r="AM2358" s="172" t="str">
        <f>IF(AN2358&lt;&gt;"",MAX(AM$3:AM2357)+1,"")</f>
        <v/>
      </c>
      <c r="AN2358" s="172" t="str">
        <f t="shared" si="1263"/>
        <v/>
      </c>
      <c r="AO2358" s="172" t="str">
        <f t="shared" si="1264"/>
        <v/>
      </c>
      <c r="AP2358" s="172" t="str">
        <f t="shared" si="1265"/>
        <v/>
      </c>
      <c r="AQ2358" s="172" t="str">
        <f t="shared" si="1266"/>
        <v/>
      </c>
      <c r="AR2358" s="172" t="str">
        <f>Table1[[#This Row],[Sex ]]&amp;Table1[[#This Row],[Month]]</f>
        <v/>
      </c>
    </row>
    <row r="2359" spans="2:44" x14ac:dyDescent="0.3">
      <c r="B2359" s="14"/>
      <c r="C2359" s="14"/>
      <c r="D2359" s="14"/>
      <c r="E2359" s="14"/>
      <c r="F2359" s="14"/>
      <c r="G2359" s="14"/>
      <c r="H2359" s="14"/>
      <c r="I2359" s="14"/>
      <c r="J2359" s="14"/>
      <c r="K2359" s="14"/>
      <c r="L2359" s="14"/>
      <c r="M2359" s="24" t="str">
        <f t="shared" si="1238"/>
        <v/>
      </c>
      <c r="N2359" s="24" t="str">
        <f t="shared" si="1239"/>
        <v/>
      </c>
      <c r="O2359" s="24" t="str">
        <f t="shared" si="1240"/>
        <v xml:space="preserve"> </v>
      </c>
      <c r="P2359" s="24">
        <f t="shared" si="1241"/>
        <v>0</v>
      </c>
      <c r="Q2359" s="25">
        <f t="shared" si="1242"/>
        <v>0</v>
      </c>
      <c r="R2359" s="26">
        <f t="shared" si="1243"/>
        <v>0</v>
      </c>
      <c r="S2359" s="24" t="str">
        <f t="shared" si="1244"/>
        <v/>
      </c>
      <c r="T2359" s="24" t="str">
        <f t="shared" si="1245"/>
        <v/>
      </c>
      <c r="U2359" s="24" t="str">
        <f t="shared" si="1246"/>
        <v/>
      </c>
      <c r="V2359" s="24" t="str">
        <f t="shared" si="1247"/>
        <v/>
      </c>
      <c r="W2359" s="24" t="str">
        <f t="shared" si="1248"/>
        <v/>
      </c>
      <c r="X2359" s="24" t="str">
        <f t="shared" si="1249"/>
        <v/>
      </c>
      <c r="Y2359" s="24" t="str">
        <f t="shared" si="1250"/>
        <v/>
      </c>
      <c r="Z2359" s="24" t="str">
        <f t="shared" si="1251"/>
        <v/>
      </c>
      <c r="AA2359" s="24" t="b">
        <f t="shared" si="1252"/>
        <v>0</v>
      </c>
      <c r="AB2359" s="34" t="str">
        <f t="shared" si="1253"/>
        <v/>
      </c>
      <c r="AC2359" s="34">
        <f t="shared" si="1254"/>
        <v>0</v>
      </c>
      <c r="AD2359" s="34">
        <f t="shared" si="1255"/>
        <v>0</v>
      </c>
      <c r="AE2359" s="34" t="str">
        <f t="shared" si="1256"/>
        <v xml:space="preserve"> 0</v>
      </c>
      <c r="AF2359" s="34">
        <f t="shared" si="1257"/>
        <v>0</v>
      </c>
      <c r="AG2359" s="34">
        <f t="shared" si="1258"/>
        <v>0</v>
      </c>
      <c r="AH2359" s="34" t="str">
        <f t="shared" si="1259"/>
        <v/>
      </c>
      <c r="AI2359" s="172" t="str">
        <f>IF(AJ2359&lt;&gt;"",MAX(AI$3:AI2358)+1,"")</f>
        <v/>
      </c>
      <c r="AJ2359" s="172" t="str">
        <f t="shared" si="1260"/>
        <v/>
      </c>
      <c r="AK2359" s="172" t="str">
        <f t="shared" si="1261"/>
        <v/>
      </c>
      <c r="AL2359" s="172" t="str">
        <f t="shared" si="1262"/>
        <v/>
      </c>
      <c r="AM2359" s="172" t="str">
        <f>IF(AN2359&lt;&gt;"",MAX(AM$3:AM2358)+1,"")</f>
        <v/>
      </c>
      <c r="AN2359" s="172" t="str">
        <f t="shared" si="1263"/>
        <v/>
      </c>
      <c r="AO2359" s="172" t="str">
        <f t="shared" si="1264"/>
        <v/>
      </c>
      <c r="AP2359" s="172" t="str">
        <f t="shared" si="1265"/>
        <v/>
      </c>
      <c r="AQ2359" s="172" t="str">
        <f t="shared" si="1266"/>
        <v/>
      </c>
      <c r="AR2359" s="172" t="str">
        <f>Table1[[#This Row],[Sex ]]&amp;Table1[[#This Row],[Month]]</f>
        <v/>
      </c>
    </row>
    <row r="2360" spans="2:44" x14ac:dyDescent="0.3">
      <c r="B2360" s="14"/>
      <c r="C2360" s="14"/>
      <c r="D2360" s="14"/>
      <c r="E2360" s="14"/>
      <c r="F2360" s="14"/>
      <c r="G2360" s="14"/>
      <c r="H2360" s="14"/>
      <c r="I2360" s="14"/>
      <c r="J2360" s="14"/>
      <c r="K2360" s="14"/>
      <c r="L2360" s="14"/>
      <c r="M2360" s="24" t="str">
        <f t="shared" si="1238"/>
        <v/>
      </c>
      <c r="N2360" s="24" t="str">
        <f t="shared" si="1239"/>
        <v/>
      </c>
      <c r="O2360" s="24" t="str">
        <f t="shared" si="1240"/>
        <v xml:space="preserve"> </v>
      </c>
      <c r="P2360" s="24">
        <f t="shared" si="1241"/>
        <v>0</v>
      </c>
      <c r="Q2360" s="25">
        <f t="shared" si="1242"/>
        <v>0</v>
      </c>
      <c r="R2360" s="26">
        <f t="shared" si="1243"/>
        <v>0</v>
      </c>
      <c r="S2360" s="24" t="str">
        <f t="shared" si="1244"/>
        <v/>
      </c>
      <c r="T2360" s="24" t="str">
        <f t="shared" si="1245"/>
        <v/>
      </c>
      <c r="U2360" s="24" t="str">
        <f t="shared" si="1246"/>
        <v/>
      </c>
      <c r="V2360" s="24" t="str">
        <f t="shared" si="1247"/>
        <v/>
      </c>
      <c r="W2360" s="24" t="str">
        <f t="shared" si="1248"/>
        <v/>
      </c>
      <c r="X2360" s="24" t="str">
        <f t="shared" si="1249"/>
        <v/>
      </c>
      <c r="Y2360" s="24" t="str">
        <f t="shared" si="1250"/>
        <v/>
      </c>
      <c r="Z2360" s="24" t="str">
        <f t="shared" si="1251"/>
        <v/>
      </c>
      <c r="AA2360" s="24" t="b">
        <f t="shared" si="1252"/>
        <v>0</v>
      </c>
      <c r="AB2360" s="34" t="str">
        <f t="shared" si="1253"/>
        <v/>
      </c>
      <c r="AC2360" s="34">
        <f t="shared" si="1254"/>
        <v>0</v>
      </c>
      <c r="AD2360" s="34">
        <f t="shared" si="1255"/>
        <v>0</v>
      </c>
      <c r="AE2360" s="34" t="str">
        <f t="shared" si="1256"/>
        <v xml:space="preserve"> 0</v>
      </c>
      <c r="AF2360" s="34">
        <f t="shared" si="1257"/>
        <v>0</v>
      </c>
      <c r="AG2360" s="34">
        <f t="shared" si="1258"/>
        <v>0</v>
      </c>
      <c r="AH2360" s="34" t="str">
        <f t="shared" si="1259"/>
        <v/>
      </c>
      <c r="AI2360" s="172" t="str">
        <f>IF(AJ2360&lt;&gt;"",MAX(AI$3:AI2359)+1,"")</f>
        <v/>
      </c>
      <c r="AJ2360" s="172" t="str">
        <f t="shared" si="1260"/>
        <v/>
      </c>
      <c r="AK2360" s="172" t="str">
        <f t="shared" si="1261"/>
        <v/>
      </c>
      <c r="AL2360" s="172" t="str">
        <f t="shared" si="1262"/>
        <v/>
      </c>
      <c r="AM2360" s="172" t="str">
        <f>IF(AN2360&lt;&gt;"",MAX(AM$3:AM2359)+1,"")</f>
        <v/>
      </c>
      <c r="AN2360" s="172" t="str">
        <f t="shared" si="1263"/>
        <v/>
      </c>
      <c r="AO2360" s="172" t="str">
        <f t="shared" si="1264"/>
        <v/>
      </c>
      <c r="AP2360" s="172" t="str">
        <f t="shared" si="1265"/>
        <v/>
      </c>
      <c r="AQ2360" s="172" t="str">
        <f t="shared" si="1266"/>
        <v/>
      </c>
      <c r="AR2360" s="172" t="str">
        <f>Table1[[#This Row],[Sex ]]&amp;Table1[[#This Row],[Month]]</f>
        <v/>
      </c>
    </row>
    <row r="2361" spans="2:44" x14ac:dyDescent="0.3">
      <c r="B2361" s="14"/>
      <c r="C2361" s="14"/>
      <c r="D2361" s="14"/>
      <c r="E2361" s="14"/>
      <c r="F2361" s="14"/>
      <c r="G2361" s="14"/>
      <c r="H2361" s="14"/>
      <c r="I2361" s="14"/>
      <c r="J2361" s="14"/>
      <c r="K2361" s="14"/>
      <c r="L2361" s="14"/>
      <c r="M2361" s="24" t="str">
        <f t="shared" si="1238"/>
        <v/>
      </c>
      <c r="N2361" s="24" t="str">
        <f t="shared" si="1239"/>
        <v/>
      </c>
      <c r="O2361" s="24" t="str">
        <f t="shared" si="1240"/>
        <v xml:space="preserve"> </v>
      </c>
      <c r="P2361" s="24">
        <f t="shared" si="1241"/>
        <v>0</v>
      </c>
      <c r="Q2361" s="25">
        <f t="shared" si="1242"/>
        <v>0</v>
      </c>
      <c r="R2361" s="26">
        <f t="shared" si="1243"/>
        <v>0</v>
      </c>
      <c r="S2361" s="24" t="str">
        <f t="shared" si="1244"/>
        <v/>
      </c>
      <c r="T2361" s="24" t="str">
        <f t="shared" si="1245"/>
        <v/>
      </c>
      <c r="U2361" s="24" t="str">
        <f t="shared" si="1246"/>
        <v/>
      </c>
      <c r="V2361" s="24" t="str">
        <f t="shared" si="1247"/>
        <v/>
      </c>
      <c r="W2361" s="24" t="str">
        <f t="shared" si="1248"/>
        <v/>
      </c>
      <c r="X2361" s="24" t="str">
        <f t="shared" si="1249"/>
        <v/>
      </c>
      <c r="Y2361" s="24" t="str">
        <f t="shared" si="1250"/>
        <v/>
      </c>
      <c r="Z2361" s="24" t="str">
        <f t="shared" si="1251"/>
        <v/>
      </c>
      <c r="AA2361" s="24" t="b">
        <f t="shared" si="1252"/>
        <v>0</v>
      </c>
      <c r="AB2361" s="34" t="str">
        <f t="shared" si="1253"/>
        <v/>
      </c>
      <c r="AC2361" s="34">
        <f t="shared" si="1254"/>
        <v>0</v>
      </c>
      <c r="AD2361" s="34">
        <f t="shared" si="1255"/>
        <v>0</v>
      </c>
      <c r="AE2361" s="34" t="str">
        <f t="shared" si="1256"/>
        <v xml:space="preserve"> 0</v>
      </c>
      <c r="AF2361" s="34">
        <f t="shared" si="1257"/>
        <v>0</v>
      </c>
      <c r="AG2361" s="34">
        <f t="shared" si="1258"/>
        <v>0</v>
      </c>
      <c r="AH2361" s="34" t="str">
        <f t="shared" si="1259"/>
        <v/>
      </c>
      <c r="AI2361" s="172" t="str">
        <f>IF(AJ2361&lt;&gt;"",MAX(AI$3:AI2360)+1,"")</f>
        <v/>
      </c>
      <c r="AJ2361" s="172" t="str">
        <f t="shared" si="1260"/>
        <v/>
      </c>
      <c r="AK2361" s="172" t="str">
        <f t="shared" si="1261"/>
        <v/>
      </c>
      <c r="AL2361" s="172" t="str">
        <f t="shared" si="1262"/>
        <v/>
      </c>
      <c r="AM2361" s="172" t="str">
        <f>IF(AN2361&lt;&gt;"",MAX(AM$3:AM2360)+1,"")</f>
        <v/>
      </c>
      <c r="AN2361" s="172" t="str">
        <f t="shared" si="1263"/>
        <v/>
      </c>
      <c r="AO2361" s="172" t="str">
        <f t="shared" si="1264"/>
        <v/>
      </c>
      <c r="AP2361" s="172" t="str">
        <f t="shared" si="1265"/>
        <v/>
      </c>
      <c r="AQ2361" s="172" t="str">
        <f t="shared" si="1266"/>
        <v/>
      </c>
      <c r="AR2361" s="172" t="str">
        <f>Table1[[#This Row],[Sex ]]&amp;Table1[[#This Row],[Month]]</f>
        <v/>
      </c>
    </row>
    <row r="2362" spans="2:44" x14ac:dyDescent="0.3">
      <c r="B2362" s="14"/>
      <c r="C2362" s="14"/>
      <c r="D2362" s="14"/>
      <c r="E2362" s="14"/>
      <c r="F2362" s="14"/>
      <c r="G2362" s="14"/>
      <c r="H2362" s="14"/>
      <c r="I2362" s="14"/>
      <c r="J2362" s="14"/>
      <c r="K2362" s="14"/>
      <c r="L2362" s="14"/>
      <c r="M2362" s="24" t="str">
        <f t="shared" si="1238"/>
        <v/>
      </c>
      <c r="N2362" s="24" t="str">
        <f t="shared" si="1239"/>
        <v/>
      </c>
      <c r="O2362" s="24" t="str">
        <f t="shared" si="1240"/>
        <v xml:space="preserve"> </v>
      </c>
      <c r="P2362" s="24">
        <f t="shared" si="1241"/>
        <v>0</v>
      </c>
      <c r="Q2362" s="25">
        <f t="shared" si="1242"/>
        <v>0</v>
      </c>
      <c r="R2362" s="26">
        <f t="shared" si="1243"/>
        <v>0</v>
      </c>
      <c r="S2362" s="24" t="str">
        <f t="shared" si="1244"/>
        <v/>
      </c>
      <c r="T2362" s="24" t="str">
        <f t="shared" si="1245"/>
        <v/>
      </c>
      <c r="U2362" s="24" t="str">
        <f t="shared" si="1246"/>
        <v/>
      </c>
      <c r="V2362" s="24" t="str">
        <f t="shared" si="1247"/>
        <v/>
      </c>
      <c r="W2362" s="24" t="str">
        <f t="shared" si="1248"/>
        <v/>
      </c>
      <c r="X2362" s="24" t="str">
        <f t="shared" si="1249"/>
        <v/>
      </c>
      <c r="Y2362" s="24" t="str">
        <f t="shared" si="1250"/>
        <v/>
      </c>
      <c r="Z2362" s="24" t="str">
        <f t="shared" si="1251"/>
        <v/>
      </c>
      <c r="AA2362" s="24" t="b">
        <f t="shared" si="1252"/>
        <v>0</v>
      </c>
      <c r="AB2362" s="34" t="str">
        <f t="shared" si="1253"/>
        <v/>
      </c>
      <c r="AC2362" s="34">
        <f t="shared" si="1254"/>
        <v>0</v>
      </c>
      <c r="AD2362" s="34">
        <f t="shared" si="1255"/>
        <v>0</v>
      </c>
      <c r="AE2362" s="34" t="str">
        <f t="shared" si="1256"/>
        <v xml:space="preserve"> 0</v>
      </c>
      <c r="AF2362" s="34">
        <f t="shared" si="1257"/>
        <v>0</v>
      </c>
      <c r="AG2362" s="34">
        <f t="shared" si="1258"/>
        <v>0</v>
      </c>
      <c r="AH2362" s="34" t="str">
        <f t="shared" si="1259"/>
        <v/>
      </c>
      <c r="AI2362" s="172" t="str">
        <f>IF(AJ2362&lt;&gt;"",MAX(AI$3:AI2361)+1,"")</f>
        <v/>
      </c>
      <c r="AJ2362" s="172" t="str">
        <f t="shared" si="1260"/>
        <v/>
      </c>
      <c r="AK2362" s="172" t="str">
        <f t="shared" si="1261"/>
        <v/>
      </c>
      <c r="AL2362" s="172" t="str">
        <f t="shared" si="1262"/>
        <v/>
      </c>
      <c r="AM2362" s="172" t="str">
        <f>IF(AN2362&lt;&gt;"",MAX(AM$3:AM2361)+1,"")</f>
        <v/>
      </c>
      <c r="AN2362" s="172" t="str">
        <f t="shared" si="1263"/>
        <v/>
      </c>
      <c r="AO2362" s="172" t="str">
        <f t="shared" si="1264"/>
        <v/>
      </c>
      <c r="AP2362" s="172" t="str">
        <f t="shared" si="1265"/>
        <v/>
      </c>
      <c r="AQ2362" s="172" t="str">
        <f t="shared" si="1266"/>
        <v/>
      </c>
      <c r="AR2362" s="172" t="str">
        <f>Table1[[#This Row],[Sex ]]&amp;Table1[[#This Row],[Month]]</f>
        <v/>
      </c>
    </row>
    <row r="2363" spans="2:44" x14ac:dyDescent="0.3">
      <c r="B2363" s="14"/>
      <c r="C2363" s="14"/>
      <c r="D2363" s="14"/>
      <c r="E2363" s="14"/>
      <c r="F2363" s="14"/>
      <c r="G2363" s="14"/>
      <c r="H2363" s="14"/>
      <c r="I2363" s="14"/>
      <c r="J2363" s="14"/>
      <c r="K2363" s="14"/>
      <c r="L2363" s="14"/>
      <c r="M2363" s="24" t="str">
        <f t="shared" si="1238"/>
        <v/>
      </c>
      <c r="N2363" s="24" t="str">
        <f t="shared" si="1239"/>
        <v/>
      </c>
      <c r="O2363" s="24" t="str">
        <f t="shared" si="1240"/>
        <v xml:space="preserve"> </v>
      </c>
      <c r="P2363" s="24">
        <f t="shared" si="1241"/>
        <v>0</v>
      </c>
      <c r="Q2363" s="25">
        <f t="shared" si="1242"/>
        <v>0</v>
      </c>
      <c r="R2363" s="26">
        <f t="shared" si="1243"/>
        <v>0</v>
      </c>
      <c r="S2363" s="24" t="str">
        <f t="shared" si="1244"/>
        <v/>
      </c>
      <c r="T2363" s="24" t="str">
        <f t="shared" si="1245"/>
        <v/>
      </c>
      <c r="U2363" s="24" t="str">
        <f t="shared" si="1246"/>
        <v/>
      </c>
      <c r="V2363" s="24" t="str">
        <f t="shared" si="1247"/>
        <v/>
      </c>
      <c r="W2363" s="24" t="str">
        <f t="shared" si="1248"/>
        <v/>
      </c>
      <c r="X2363" s="24" t="str">
        <f t="shared" si="1249"/>
        <v/>
      </c>
      <c r="Y2363" s="24" t="str">
        <f t="shared" si="1250"/>
        <v/>
      </c>
      <c r="Z2363" s="24" t="str">
        <f t="shared" si="1251"/>
        <v/>
      </c>
      <c r="AA2363" s="24" t="b">
        <f t="shared" si="1252"/>
        <v>0</v>
      </c>
      <c r="AB2363" s="34" t="str">
        <f t="shared" si="1253"/>
        <v/>
      </c>
      <c r="AC2363" s="34">
        <f t="shared" si="1254"/>
        <v>0</v>
      </c>
      <c r="AD2363" s="34">
        <f t="shared" si="1255"/>
        <v>0</v>
      </c>
      <c r="AE2363" s="34" t="str">
        <f t="shared" si="1256"/>
        <v xml:space="preserve"> 0</v>
      </c>
      <c r="AF2363" s="34">
        <f t="shared" si="1257"/>
        <v>0</v>
      </c>
      <c r="AG2363" s="34">
        <f t="shared" si="1258"/>
        <v>0</v>
      </c>
      <c r="AH2363" s="34" t="str">
        <f t="shared" si="1259"/>
        <v/>
      </c>
      <c r="AI2363" s="172" t="str">
        <f>IF(AJ2363&lt;&gt;"",MAX(AI$3:AI2362)+1,"")</f>
        <v/>
      </c>
      <c r="AJ2363" s="172" t="str">
        <f t="shared" si="1260"/>
        <v/>
      </c>
      <c r="AK2363" s="172" t="str">
        <f t="shared" si="1261"/>
        <v/>
      </c>
      <c r="AL2363" s="172" t="str">
        <f t="shared" si="1262"/>
        <v/>
      </c>
      <c r="AM2363" s="172" t="str">
        <f>IF(AN2363&lt;&gt;"",MAX(AM$3:AM2362)+1,"")</f>
        <v/>
      </c>
      <c r="AN2363" s="172" t="str">
        <f t="shared" si="1263"/>
        <v/>
      </c>
      <c r="AO2363" s="172" t="str">
        <f t="shared" si="1264"/>
        <v/>
      </c>
      <c r="AP2363" s="172" t="str">
        <f t="shared" si="1265"/>
        <v/>
      </c>
      <c r="AQ2363" s="172" t="str">
        <f t="shared" si="1266"/>
        <v/>
      </c>
      <c r="AR2363" s="172" t="str">
        <f>Table1[[#This Row],[Sex ]]&amp;Table1[[#This Row],[Month]]</f>
        <v/>
      </c>
    </row>
    <row r="2364" spans="2:44" x14ac:dyDescent="0.3">
      <c r="B2364" s="14"/>
      <c r="C2364" s="14"/>
      <c r="D2364" s="14"/>
      <c r="E2364" s="14"/>
      <c r="F2364" s="14"/>
      <c r="G2364" s="14"/>
      <c r="H2364" s="14"/>
      <c r="I2364" s="14"/>
      <c r="J2364" s="14"/>
      <c r="K2364" s="14"/>
      <c r="L2364" s="14"/>
      <c r="M2364" s="24" t="str">
        <f t="shared" si="1238"/>
        <v/>
      </c>
      <c r="N2364" s="24" t="str">
        <f t="shared" si="1239"/>
        <v/>
      </c>
      <c r="O2364" s="24" t="str">
        <f t="shared" si="1240"/>
        <v xml:space="preserve"> </v>
      </c>
      <c r="P2364" s="24">
        <f t="shared" si="1241"/>
        <v>0</v>
      </c>
      <c r="Q2364" s="25">
        <f t="shared" si="1242"/>
        <v>0</v>
      </c>
      <c r="R2364" s="26">
        <f t="shared" si="1243"/>
        <v>0</v>
      </c>
      <c r="S2364" s="24" t="str">
        <f t="shared" si="1244"/>
        <v/>
      </c>
      <c r="T2364" s="24" t="str">
        <f t="shared" si="1245"/>
        <v/>
      </c>
      <c r="U2364" s="24" t="str">
        <f t="shared" si="1246"/>
        <v/>
      </c>
      <c r="V2364" s="24" t="str">
        <f t="shared" si="1247"/>
        <v/>
      </c>
      <c r="W2364" s="24" t="str">
        <f t="shared" si="1248"/>
        <v/>
      </c>
      <c r="X2364" s="24" t="str">
        <f t="shared" si="1249"/>
        <v/>
      </c>
      <c r="Y2364" s="24" t="str">
        <f t="shared" si="1250"/>
        <v/>
      </c>
      <c r="Z2364" s="24" t="str">
        <f t="shared" si="1251"/>
        <v/>
      </c>
      <c r="AA2364" s="24" t="b">
        <f t="shared" si="1252"/>
        <v>0</v>
      </c>
      <c r="AB2364" s="34" t="str">
        <f t="shared" si="1253"/>
        <v/>
      </c>
      <c r="AC2364" s="34">
        <f t="shared" si="1254"/>
        <v>0</v>
      </c>
      <c r="AD2364" s="34">
        <f t="shared" si="1255"/>
        <v>0</v>
      </c>
      <c r="AE2364" s="34" t="str">
        <f t="shared" si="1256"/>
        <v xml:space="preserve"> 0</v>
      </c>
      <c r="AF2364" s="34">
        <f t="shared" si="1257"/>
        <v>0</v>
      </c>
      <c r="AG2364" s="34">
        <f t="shared" si="1258"/>
        <v>0</v>
      </c>
      <c r="AH2364" s="34" t="str">
        <f t="shared" si="1259"/>
        <v/>
      </c>
      <c r="AI2364" s="172" t="str">
        <f>IF(AJ2364&lt;&gt;"",MAX(AI$3:AI2363)+1,"")</f>
        <v/>
      </c>
      <c r="AJ2364" s="172" t="str">
        <f t="shared" si="1260"/>
        <v/>
      </c>
      <c r="AK2364" s="172" t="str">
        <f t="shared" si="1261"/>
        <v/>
      </c>
      <c r="AL2364" s="172" t="str">
        <f t="shared" si="1262"/>
        <v/>
      </c>
      <c r="AM2364" s="172" t="str">
        <f>IF(AN2364&lt;&gt;"",MAX(AM$3:AM2363)+1,"")</f>
        <v/>
      </c>
      <c r="AN2364" s="172" t="str">
        <f t="shared" si="1263"/>
        <v/>
      </c>
      <c r="AO2364" s="172" t="str">
        <f t="shared" si="1264"/>
        <v/>
      </c>
      <c r="AP2364" s="172" t="str">
        <f t="shared" si="1265"/>
        <v/>
      </c>
      <c r="AQ2364" s="172" t="str">
        <f t="shared" si="1266"/>
        <v/>
      </c>
      <c r="AR2364" s="172" t="str">
        <f>Table1[[#This Row],[Sex ]]&amp;Table1[[#This Row],[Month]]</f>
        <v/>
      </c>
    </row>
    <row r="2365" spans="2:44" x14ac:dyDescent="0.3">
      <c r="B2365" s="14"/>
      <c r="C2365" s="14"/>
      <c r="D2365" s="14"/>
      <c r="E2365" s="14"/>
      <c r="F2365" s="14"/>
      <c r="G2365" s="14"/>
      <c r="H2365" s="14"/>
      <c r="I2365" s="14"/>
      <c r="J2365" s="14"/>
      <c r="K2365" s="14"/>
      <c r="L2365" s="14"/>
      <c r="M2365" s="24" t="str">
        <f t="shared" si="1238"/>
        <v/>
      </c>
      <c r="N2365" s="24" t="str">
        <f t="shared" si="1239"/>
        <v/>
      </c>
      <c r="O2365" s="24" t="str">
        <f t="shared" si="1240"/>
        <v xml:space="preserve"> </v>
      </c>
      <c r="P2365" s="24">
        <f t="shared" si="1241"/>
        <v>0</v>
      </c>
      <c r="Q2365" s="25">
        <f t="shared" si="1242"/>
        <v>0</v>
      </c>
      <c r="R2365" s="26">
        <f t="shared" si="1243"/>
        <v>0</v>
      </c>
      <c r="S2365" s="24" t="str">
        <f t="shared" si="1244"/>
        <v/>
      </c>
      <c r="T2365" s="24" t="str">
        <f t="shared" si="1245"/>
        <v/>
      </c>
      <c r="U2365" s="24" t="str">
        <f t="shared" si="1246"/>
        <v/>
      </c>
      <c r="V2365" s="24" t="str">
        <f t="shared" si="1247"/>
        <v/>
      </c>
      <c r="W2365" s="24" t="str">
        <f t="shared" si="1248"/>
        <v/>
      </c>
      <c r="X2365" s="24" t="str">
        <f t="shared" si="1249"/>
        <v/>
      </c>
      <c r="Y2365" s="24" t="str">
        <f t="shared" si="1250"/>
        <v/>
      </c>
      <c r="Z2365" s="24" t="str">
        <f t="shared" si="1251"/>
        <v/>
      </c>
      <c r="AA2365" s="24" t="b">
        <f t="shared" si="1252"/>
        <v>0</v>
      </c>
      <c r="AB2365" s="34" t="str">
        <f t="shared" si="1253"/>
        <v/>
      </c>
      <c r="AC2365" s="34">
        <f t="shared" si="1254"/>
        <v>0</v>
      </c>
      <c r="AD2365" s="34">
        <f t="shared" si="1255"/>
        <v>0</v>
      </c>
      <c r="AE2365" s="34" t="str">
        <f t="shared" si="1256"/>
        <v xml:space="preserve"> 0</v>
      </c>
      <c r="AF2365" s="34">
        <f t="shared" si="1257"/>
        <v>0</v>
      </c>
      <c r="AG2365" s="34">
        <f t="shared" si="1258"/>
        <v>0</v>
      </c>
      <c r="AH2365" s="34" t="str">
        <f t="shared" si="1259"/>
        <v/>
      </c>
      <c r="AI2365" s="172" t="str">
        <f>IF(AJ2365&lt;&gt;"",MAX(AI$3:AI2364)+1,"")</f>
        <v/>
      </c>
      <c r="AJ2365" s="172" t="str">
        <f t="shared" si="1260"/>
        <v/>
      </c>
      <c r="AK2365" s="172" t="str">
        <f t="shared" si="1261"/>
        <v/>
      </c>
      <c r="AL2365" s="172" t="str">
        <f t="shared" si="1262"/>
        <v/>
      </c>
      <c r="AM2365" s="172" t="str">
        <f>IF(AN2365&lt;&gt;"",MAX(AM$3:AM2364)+1,"")</f>
        <v/>
      </c>
      <c r="AN2365" s="172" t="str">
        <f t="shared" si="1263"/>
        <v/>
      </c>
      <c r="AO2365" s="172" t="str">
        <f t="shared" si="1264"/>
        <v/>
      </c>
      <c r="AP2365" s="172" t="str">
        <f t="shared" si="1265"/>
        <v/>
      </c>
      <c r="AQ2365" s="172" t="str">
        <f t="shared" si="1266"/>
        <v/>
      </c>
      <c r="AR2365" s="172" t="str">
        <f>Table1[[#This Row],[Sex ]]&amp;Table1[[#This Row],[Month]]</f>
        <v/>
      </c>
    </row>
    <row r="2366" spans="2:44" x14ac:dyDescent="0.3">
      <c r="B2366" s="14"/>
      <c r="C2366" s="14"/>
      <c r="D2366" s="14"/>
      <c r="E2366" s="14"/>
      <c r="F2366" s="14"/>
      <c r="G2366" s="14"/>
      <c r="H2366" s="14"/>
      <c r="I2366" s="14"/>
      <c r="J2366" s="14"/>
      <c r="K2366" s="14"/>
      <c r="L2366" s="14"/>
      <c r="M2366" s="24" t="str">
        <f t="shared" si="1238"/>
        <v/>
      </c>
      <c r="N2366" s="24" t="str">
        <f t="shared" si="1239"/>
        <v/>
      </c>
      <c r="O2366" s="24" t="str">
        <f t="shared" si="1240"/>
        <v xml:space="preserve"> </v>
      </c>
      <c r="P2366" s="24">
        <f t="shared" si="1241"/>
        <v>0</v>
      </c>
      <c r="Q2366" s="25">
        <f t="shared" si="1242"/>
        <v>0</v>
      </c>
      <c r="R2366" s="26">
        <f t="shared" si="1243"/>
        <v>0</v>
      </c>
      <c r="S2366" s="24" t="str">
        <f t="shared" si="1244"/>
        <v/>
      </c>
      <c r="T2366" s="24" t="str">
        <f t="shared" si="1245"/>
        <v/>
      </c>
      <c r="U2366" s="24" t="str">
        <f t="shared" si="1246"/>
        <v/>
      </c>
      <c r="V2366" s="24" t="str">
        <f t="shared" si="1247"/>
        <v/>
      </c>
      <c r="W2366" s="24" t="str">
        <f t="shared" si="1248"/>
        <v/>
      </c>
      <c r="X2366" s="24" t="str">
        <f t="shared" si="1249"/>
        <v/>
      </c>
      <c r="Y2366" s="24" t="str">
        <f t="shared" si="1250"/>
        <v/>
      </c>
      <c r="Z2366" s="24" t="str">
        <f t="shared" si="1251"/>
        <v/>
      </c>
      <c r="AA2366" s="24" t="b">
        <f t="shared" si="1252"/>
        <v>0</v>
      </c>
      <c r="AB2366" s="34" t="str">
        <f t="shared" si="1253"/>
        <v/>
      </c>
      <c r="AC2366" s="34">
        <f t="shared" si="1254"/>
        <v>0</v>
      </c>
      <c r="AD2366" s="34">
        <f t="shared" si="1255"/>
        <v>0</v>
      </c>
      <c r="AE2366" s="34" t="str">
        <f t="shared" si="1256"/>
        <v xml:space="preserve"> 0</v>
      </c>
      <c r="AF2366" s="34">
        <f t="shared" si="1257"/>
        <v>0</v>
      </c>
      <c r="AG2366" s="34">
        <f t="shared" si="1258"/>
        <v>0</v>
      </c>
      <c r="AH2366" s="34" t="str">
        <f t="shared" si="1259"/>
        <v/>
      </c>
      <c r="AI2366" s="172" t="str">
        <f>IF(AJ2366&lt;&gt;"",MAX(AI$3:AI2365)+1,"")</f>
        <v/>
      </c>
      <c r="AJ2366" s="172" t="str">
        <f t="shared" si="1260"/>
        <v/>
      </c>
      <c r="AK2366" s="172" t="str">
        <f t="shared" si="1261"/>
        <v/>
      </c>
      <c r="AL2366" s="172" t="str">
        <f t="shared" si="1262"/>
        <v/>
      </c>
      <c r="AM2366" s="172" t="str">
        <f>IF(AN2366&lt;&gt;"",MAX(AM$3:AM2365)+1,"")</f>
        <v/>
      </c>
      <c r="AN2366" s="172" t="str">
        <f t="shared" si="1263"/>
        <v/>
      </c>
      <c r="AO2366" s="172" t="str">
        <f t="shared" si="1264"/>
        <v/>
      </c>
      <c r="AP2366" s="172" t="str">
        <f t="shared" si="1265"/>
        <v/>
      </c>
      <c r="AQ2366" s="172" t="str">
        <f t="shared" si="1266"/>
        <v/>
      </c>
      <c r="AR2366" s="172" t="str">
        <f>Table1[[#This Row],[Sex ]]&amp;Table1[[#This Row],[Month]]</f>
        <v/>
      </c>
    </row>
    <row r="2367" spans="2:44" x14ac:dyDescent="0.3">
      <c r="B2367" s="14"/>
      <c r="C2367" s="14"/>
      <c r="D2367" s="14"/>
      <c r="E2367" s="14"/>
      <c r="F2367" s="14"/>
      <c r="G2367" s="14"/>
      <c r="H2367" s="14"/>
      <c r="I2367" s="14"/>
      <c r="J2367" s="14"/>
      <c r="K2367" s="14"/>
      <c r="L2367" s="14"/>
      <c r="M2367" s="24" t="str">
        <f t="shared" si="1238"/>
        <v/>
      </c>
      <c r="N2367" s="24" t="str">
        <f t="shared" si="1239"/>
        <v/>
      </c>
      <c r="O2367" s="24" t="str">
        <f t="shared" si="1240"/>
        <v xml:space="preserve"> </v>
      </c>
      <c r="P2367" s="24">
        <f t="shared" si="1241"/>
        <v>0</v>
      </c>
      <c r="Q2367" s="25">
        <f t="shared" si="1242"/>
        <v>0</v>
      </c>
      <c r="R2367" s="26">
        <f t="shared" si="1243"/>
        <v>0</v>
      </c>
      <c r="S2367" s="24" t="str">
        <f t="shared" si="1244"/>
        <v/>
      </c>
      <c r="T2367" s="24" t="str">
        <f t="shared" si="1245"/>
        <v/>
      </c>
      <c r="U2367" s="24" t="str">
        <f t="shared" si="1246"/>
        <v/>
      </c>
      <c r="V2367" s="24" t="str">
        <f t="shared" si="1247"/>
        <v/>
      </c>
      <c r="W2367" s="24" t="str">
        <f t="shared" si="1248"/>
        <v/>
      </c>
      <c r="X2367" s="24" t="str">
        <f t="shared" si="1249"/>
        <v/>
      </c>
      <c r="Y2367" s="24" t="str">
        <f t="shared" si="1250"/>
        <v/>
      </c>
      <c r="Z2367" s="24" t="str">
        <f t="shared" si="1251"/>
        <v/>
      </c>
      <c r="AA2367" s="24" t="b">
        <f t="shared" si="1252"/>
        <v>0</v>
      </c>
      <c r="AB2367" s="34" t="str">
        <f t="shared" si="1253"/>
        <v/>
      </c>
      <c r="AC2367" s="34">
        <f t="shared" si="1254"/>
        <v>0</v>
      </c>
      <c r="AD2367" s="34">
        <f t="shared" si="1255"/>
        <v>0</v>
      </c>
      <c r="AE2367" s="34" t="str">
        <f t="shared" si="1256"/>
        <v xml:space="preserve"> 0</v>
      </c>
      <c r="AF2367" s="34">
        <f t="shared" si="1257"/>
        <v>0</v>
      </c>
      <c r="AG2367" s="34">
        <f t="shared" si="1258"/>
        <v>0</v>
      </c>
      <c r="AH2367" s="34" t="str">
        <f t="shared" si="1259"/>
        <v/>
      </c>
      <c r="AI2367" s="172" t="str">
        <f>IF(AJ2367&lt;&gt;"",MAX(AI$3:AI2366)+1,"")</f>
        <v/>
      </c>
      <c r="AJ2367" s="172" t="str">
        <f t="shared" si="1260"/>
        <v/>
      </c>
      <c r="AK2367" s="172" t="str">
        <f t="shared" si="1261"/>
        <v/>
      </c>
      <c r="AL2367" s="172" t="str">
        <f t="shared" si="1262"/>
        <v/>
      </c>
      <c r="AM2367" s="172" t="str">
        <f>IF(AN2367&lt;&gt;"",MAX(AM$3:AM2366)+1,"")</f>
        <v/>
      </c>
      <c r="AN2367" s="172" t="str">
        <f t="shared" si="1263"/>
        <v/>
      </c>
      <c r="AO2367" s="172" t="str">
        <f t="shared" si="1264"/>
        <v/>
      </c>
      <c r="AP2367" s="172" t="str">
        <f t="shared" si="1265"/>
        <v/>
      </c>
      <c r="AQ2367" s="172" t="str">
        <f t="shared" si="1266"/>
        <v/>
      </c>
      <c r="AR2367" s="172" t="str">
        <f>Table1[[#This Row],[Sex ]]&amp;Table1[[#This Row],[Month]]</f>
        <v/>
      </c>
    </row>
    <row r="2368" spans="2:44" x14ac:dyDescent="0.3">
      <c r="B2368" s="14"/>
      <c r="C2368" s="14"/>
      <c r="D2368" s="14"/>
      <c r="E2368" s="14"/>
      <c r="F2368" s="14"/>
      <c r="G2368" s="14"/>
      <c r="H2368" s="14"/>
      <c r="I2368" s="14"/>
      <c r="J2368" s="14"/>
      <c r="K2368" s="14"/>
      <c r="L2368" s="14"/>
      <c r="M2368" s="24" t="str">
        <f t="shared" si="1238"/>
        <v/>
      </c>
      <c r="N2368" s="24" t="str">
        <f t="shared" si="1239"/>
        <v/>
      </c>
      <c r="O2368" s="24" t="str">
        <f t="shared" si="1240"/>
        <v xml:space="preserve"> </v>
      </c>
      <c r="P2368" s="24">
        <f t="shared" si="1241"/>
        <v>0</v>
      </c>
      <c r="Q2368" s="25">
        <f t="shared" si="1242"/>
        <v>0</v>
      </c>
      <c r="R2368" s="26">
        <f t="shared" si="1243"/>
        <v>0</v>
      </c>
      <c r="S2368" s="24" t="str">
        <f t="shared" si="1244"/>
        <v/>
      </c>
      <c r="T2368" s="24" t="str">
        <f t="shared" si="1245"/>
        <v/>
      </c>
      <c r="U2368" s="24" t="str">
        <f t="shared" si="1246"/>
        <v/>
      </c>
      <c r="V2368" s="24" t="str">
        <f t="shared" si="1247"/>
        <v/>
      </c>
      <c r="W2368" s="24" t="str">
        <f t="shared" si="1248"/>
        <v/>
      </c>
      <c r="X2368" s="24" t="str">
        <f t="shared" si="1249"/>
        <v/>
      </c>
      <c r="Y2368" s="24" t="str">
        <f t="shared" si="1250"/>
        <v/>
      </c>
      <c r="Z2368" s="24" t="str">
        <f t="shared" si="1251"/>
        <v/>
      </c>
      <c r="AA2368" s="24" t="b">
        <f t="shared" si="1252"/>
        <v>0</v>
      </c>
      <c r="AB2368" s="34" t="str">
        <f t="shared" si="1253"/>
        <v/>
      </c>
      <c r="AC2368" s="34">
        <f t="shared" si="1254"/>
        <v>0</v>
      </c>
      <c r="AD2368" s="34">
        <f t="shared" si="1255"/>
        <v>0</v>
      </c>
      <c r="AE2368" s="34" t="str">
        <f t="shared" si="1256"/>
        <v xml:space="preserve"> 0</v>
      </c>
      <c r="AF2368" s="34">
        <f t="shared" si="1257"/>
        <v>0</v>
      </c>
      <c r="AG2368" s="34">
        <f t="shared" si="1258"/>
        <v>0</v>
      </c>
      <c r="AH2368" s="34" t="str">
        <f t="shared" si="1259"/>
        <v/>
      </c>
      <c r="AI2368" s="172" t="str">
        <f>IF(AJ2368&lt;&gt;"",MAX(AI$3:AI2367)+1,"")</f>
        <v/>
      </c>
      <c r="AJ2368" s="172" t="str">
        <f t="shared" si="1260"/>
        <v/>
      </c>
      <c r="AK2368" s="172" t="str">
        <f t="shared" si="1261"/>
        <v/>
      </c>
      <c r="AL2368" s="172" t="str">
        <f t="shared" si="1262"/>
        <v/>
      </c>
      <c r="AM2368" s="172" t="str">
        <f>IF(AN2368&lt;&gt;"",MAX(AM$3:AM2367)+1,"")</f>
        <v/>
      </c>
      <c r="AN2368" s="172" t="str">
        <f t="shared" si="1263"/>
        <v/>
      </c>
      <c r="AO2368" s="172" t="str">
        <f t="shared" si="1264"/>
        <v/>
      </c>
      <c r="AP2368" s="172" t="str">
        <f t="shared" si="1265"/>
        <v/>
      </c>
      <c r="AQ2368" s="172" t="str">
        <f t="shared" si="1266"/>
        <v/>
      </c>
      <c r="AR2368" s="172" t="str">
        <f>Table1[[#This Row],[Sex ]]&amp;Table1[[#This Row],[Month]]</f>
        <v/>
      </c>
    </row>
    <row r="2369" spans="2:44" x14ac:dyDescent="0.3">
      <c r="B2369" s="14"/>
      <c r="C2369" s="14"/>
      <c r="D2369" s="14"/>
      <c r="E2369" s="14"/>
      <c r="F2369" s="14"/>
      <c r="G2369" s="14"/>
      <c r="H2369" s="14"/>
      <c r="I2369" s="14"/>
      <c r="J2369" s="14"/>
      <c r="K2369" s="14"/>
      <c r="L2369" s="14"/>
      <c r="M2369" s="24" t="str">
        <f t="shared" si="1238"/>
        <v/>
      </c>
      <c r="N2369" s="24" t="str">
        <f t="shared" si="1239"/>
        <v/>
      </c>
      <c r="O2369" s="24" t="str">
        <f t="shared" si="1240"/>
        <v xml:space="preserve"> </v>
      </c>
      <c r="P2369" s="24">
        <f t="shared" si="1241"/>
        <v>0</v>
      </c>
      <c r="Q2369" s="25">
        <f t="shared" si="1242"/>
        <v>0</v>
      </c>
      <c r="R2369" s="26">
        <f t="shared" si="1243"/>
        <v>0</v>
      </c>
      <c r="S2369" s="24" t="str">
        <f t="shared" si="1244"/>
        <v/>
      </c>
      <c r="T2369" s="24" t="str">
        <f t="shared" si="1245"/>
        <v/>
      </c>
      <c r="U2369" s="24" t="str">
        <f t="shared" si="1246"/>
        <v/>
      </c>
      <c r="V2369" s="24" t="str">
        <f t="shared" si="1247"/>
        <v/>
      </c>
      <c r="W2369" s="24" t="str">
        <f t="shared" si="1248"/>
        <v/>
      </c>
      <c r="X2369" s="24" t="str">
        <f t="shared" si="1249"/>
        <v/>
      </c>
      <c r="Y2369" s="24" t="str">
        <f t="shared" si="1250"/>
        <v/>
      </c>
      <c r="Z2369" s="24" t="str">
        <f t="shared" si="1251"/>
        <v/>
      </c>
      <c r="AA2369" s="24" t="b">
        <f t="shared" si="1252"/>
        <v>0</v>
      </c>
      <c r="AB2369" s="34" t="str">
        <f t="shared" si="1253"/>
        <v/>
      </c>
      <c r="AC2369" s="34">
        <f t="shared" si="1254"/>
        <v>0</v>
      </c>
      <c r="AD2369" s="34">
        <f t="shared" si="1255"/>
        <v>0</v>
      </c>
      <c r="AE2369" s="34" t="str">
        <f t="shared" si="1256"/>
        <v xml:space="preserve"> 0</v>
      </c>
      <c r="AF2369" s="34">
        <f t="shared" si="1257"/>
        <v>0</v>
      </c>
      <c r="AG2369" s="34">
        <f t="shared" si="1258"/>
        <v>0</v>
      </c>
      <c r="AH2369" s="34" t="str">
        <f t="shared" si="1259"/>
        <v/>
      </c>
      <c r="AI2369" s="172" t="str">
        <f>IF(AJ2369&lt;&gt;"",MAX(AI$3:AI2368)+1,"")</f>
        <v/>
      </c>
      <c r="AJ2369" s="172" t="str">
        <f t="shared" si="1260"/>
        <v/>
      </c>
      <c r="AK2369" s="172" t="str">
        <f t="shared" si="1261"/>
        <v/>
      </c>
      <c r="AL2369" s="172" t="str">
        <f t="shared" si="1262"/>
        <v/>
      </c>
      <c r="AM2369" s="172" t="str">
        <f>IF(AN2369&lt;&gt;"",MAX(AM$3:AM2368)+1,"")</f>
        <v/>
      </c>
      <c r="AN2369" s="172" t="str">
        <f t="shared" si="1263"/>
        <v/>
      </c>
      <c r="AO2369" s="172" t="str">
        <f t="shared" si="1264"/>
        <v/>
      </c>
      <c r="AP2369" s="172" t="str">
        <f t="shared" si="1265"/>
        <v/>
      </c>
      <c r="AQ2369" s="172" t="str">
        <f t="shared" si="1266"/>
        <v/>
      </c>
      <c r="AR2369" s="172" t="str">
        <f>Table1[[#This Row],[Sex ]]&amp;Table1[[#This Row],[Month]]</f>
        <v/>
      </c>
    </row>
    <row r="2370" spans="2:44" x14ac:dyDescent="0.3">
      <c r="B2370" s="14"/>
      <c r="C2370" s="14"/>
      <c r="D2370" s="14"/>
      <c r="E2370" s="14"/>
      <c r="F2370" s="14"/>
      <c r="G2370" s="14"/>
      <c r="H2370" s="14"/>
      <c r="I2370" s="14"/>
      <c r="J2370" s="14"/>
      <c r="K2370" s="14"/>
      <c r="L2370" s="14"/>
      <c r="M2370" s="24" t="str">
        <f t="shared" si="1238"/>
        <v/>
      </c>
      <c r="N2370" s="24" t="str">
        <f t="shared" si="1239"/>
        <v/>
      </c>
      <c r="O2370" s="24" t="str">
        <f t="shared" si="1240"/>
        <v xml:space="preserve"> </v>
      </c>
      <c r="P2370" s="24">
        <f t="shared" si="1241"/>
        <v>0</v>
      </c>
      <c r="Q2370" s="25">
        <f t="shared" si="1242"/>
        <v>0</v>
      </c>
      <c r="R2370" s="26">
        <f t="shared" si="1243"/>
        <v>0</v>
      </c>
      <c r="S2370" s="24" t="str">
        <f t="shared" si="1244"/>
        <v/>
      </c>
      <c r="T2370" s="24" t="str">
        <f t="shared" si="1245"/>
        <v/>
      </c>
      <c r="U2370" s="24" t="str">
        <f t="shared" si="1246"/>
        <v/>
      </c>
      <c r="V2370" s="24" t="str">
        <f t="shared" si="1247"/>
        <v/>
      </c>
      <c r="W2370" s="24" t="str">
        <f t="shared" si="1248"/>
        <v/>
      </c>
      <c r="X2370" s="24" t="str">
        <f t="shared" si="1249"/>
        <v/>
      </c>
      <c r="Y2370" s="24" t="str">
        <f t="shared" si="1250"/>
        <v/>
      </c>
      <c r="Z2370" s="24" t="str">
        <f t="shared" si="1251"/>
        <v/>
      </c>
      <c r="AA2370" s="24" t="b">
        <f t="shared" si="1252"/>
        <v>0</v>
      </c>
      <c r="AB2370" s="34" t="str">
        <f t="shared" si="1253"/>
        <v/>
      </c>
      <c r="AC2370" s="34">
        <f t="shared" si="1254"/>
        <v>0</v>
      </c>
      <c r="AD2370" s="34">
        <f t="shared" si="1255"/>
        <v>0</v>
      </c>
      <c r="AE2370" s="34" t="str">
        <f t="shared" si="1256"/>
        <v xml:space="preserve"> 0</v>
      </c>
      <c r="AF2370" s="34">
        <f t="shared" si="1257"/>
        <v>0</v>
      </c>
      <c r="AG2370" s="34">
        <f t="shared" si="1258"/>
        <v>0</v>
      </c>
      <c r="AH2370" s="34" t="str">
        <f t="shared" si="1259"/>
        <v/>
      </c>
      <c r="AI2370" s="172" t="str">
        <f>IF(AJ2370&lt;&gt;"",MAX(AI$3:AI2369)+1,"")</f>
        <v/>
      </c>
      <c r="AJ2370" s="172" t="str">
        <f t="shared" si="1260"/>
        <v/>
      </c>
      <c r="AK2370" s="172" t="str">
        <f t="shared" si="1261"/>
        <v/>
      </c>
      <c r="AL2370" s="172" t="str">
        <f t="shared" si="1262"/>
        <v/>
      </c>
      <c r="AM2370" s="172" t="str">
        <f>IF(AN2370&lt;&gt;"",MAX(AM$3:AM2369)+1,"")</f>
        <v/>
      </c>
      <c r="AN2370" s="172" t="str">
        <f t="shared" si="1263"/>
        <v/>
      </c>
      <c r="AO2370" s="172" t="str">
        <f t="shared" si="1264"/>
        <v/>
      </c>
      <c r="AP2370" s="172" t="str">
        <f t="shared" si="1265"/>
        <v/>
      </c>
      <c r="AQ2370" s="172" t="str">
        <f t="shared" si="1266"/>
        <v/>
      </c>
      <c r="AR2370" s="172" t="str">
        <f>Table1[[#This Row],[Sex ]]&amp;Table1[[#This Row],[Month]]</f>
        <v/>
      </c>
    </row>
    <row r="2371" spans="2:44" x14ac:dyDescent="0.3">
      <c r="B2371" s="14"/>
      <c r="C2371" s="14"/>
      <c r="D2371" s="14"/>
      <c r="E2371" s="14"/>
      <c r="F2371" s="14"/>
      <c r="G2371" s="14"/>
      <c r="H2371" s="14"/>
      <c r="I2371" s="14"/>
      <c r="J2371" s="14"/>
      <c r="K2371" s="14"/>
      <c r="L2371" s="14"/>
      <c r="M2371" s="24" t="str">
        <f t="shared" si="1238"/>
        <v/>
      </c>
      <c r="N2371" s="24" t="str">
        <f t="shared" si="1239"/>
        <v/>
      </c>
      <c r="O2371" s="24" t="str">
        <f t="shared" si="1240"/>
        <v xml:space="preserve"> </v>
      </c>
      <c r="P2371" s="24">
        <f t="shared" si="1241"/>
        <v>0</v>
      </c>
      <c r="Q2371" s="25">
        <f t="shared" si="1242"/>
        <v>0</v>
      </c>
      <c r="R2371" s="26">
        <f t="shared" si="1243"/>
        <v>0</v>
      </c>
      <c r="S2371" s="24" t="str">
        <f t="shared" si="1244"/>
        <v/>
      </c>
      <c r="T2371" s="24" t="str">
        <f t="shared" si="1245"/>
        <v/>
      </c>
      <c r="U2371" s="24" t="str">
        <f t="shared" si="1246"/>
        <v/>
      </c>
      <c r="V2371" s="24" t="str">
        <f t="shared" si="1247"/>
        <v/>
      </c>
      <c r="W2371" s="24" t="str">
        <f t="shared" si="1248"/>
        <v/>
      </c>
      <c r="X2371" s="24" t="str">
        <f t="shared" si="1249"/>
        <v/>
      </c>
      <c r="Y2371" s="24" t="str">
        <f t="shared" si="1250"/>
        <v/>
      </c>
      <c r="Z2371" s="24" t="str">
        <f t="shared" si="1251"/>
        <v/>
      </c>
      <c r="AA2371" s="24" t="b">
        <f t="shared" si="1252"/>
        <v>0</v>
      </c>
      <c r="AB2371" s="34" t="str">
        <f t="shared" si="1253"/>
        <v/>
      </c>
      <c r="AC2371" s="34">
        <f t="shared" si="1254"/>
        <v>0</v>
      </c>
      <c r="AD2371" s="34">
        <f t="shared" si="1255"/>
        <v>0</v>
      </c>
      <c r="AE2371" s="34" t="str">
        <f t="shared" si="1256"/>
        <v xml:space="preserve"> 0</v>
      </c>
      <c r="AF2371" s="34">
        <f t="shared" si="1257"/>
        <v>0</v>
      </c>
      <c r="AG2371" s="34">
        <f t="shared" si="1258"/>
        <v>0</v>
      </c>
      <c r="AH2371" s="34" t="str">
        <f t="shared" si="1259"/>
        <v/>
      </c>
      <c r="AI2371" s="172" t="str">
        <f>IF(AJ2371&lt;&gt;"",MAX(AI$3:AI2370)+1,"")</f>
        <v/>
      </c>
      <c r="AJ2371" s="172" t="str">
        <f t="shared" si="1260"/>
        <v/>
      </c>
      <c r="AK2371" s="172" t="str">
        <f t="shared" si="1261"/>
        <v/>
      </c>
      <c r="AL2371" s="172" t="str">
        <f t="shared" si="1262"/>
        <v/>
      </c>
      <c r="AM2371" s="172" t="str">
        <f>IF(AN2371&lt;&gt;"",MAX(AM$3:AM2370)+1,"")</f>
        <v/>
      </c>
      <c r="AN2371" s="172" t="str">
        <f t="shared" si="1263"/>
        <v/>
      </c>
      <c r="AO2371" s="172" t="str">
        <f t="shared" si="1264"/>
        <v/>
      </c>
      <c r="AP2371" s="172" t="str">
        <f t="shared" si="1265"/>
        <v/>
      </c>
      <c r="AQ2371" s="172" t="str">
        <f t="shared" si="1266"/>
        <v/>
      </c>
      <c r="AR2371" s="172" t="str">
        <f>Table1[[#This Row],[Sex ]]&amp;Table1[[#This Row],[Month]]</f>
        <v/>
      </c>
    </row>
    <row r="2372" spans="2:44" x14ac:dyDescent="0.3">
      <c r="B2372" s="14"/>
      <c r="C2372" s="14"/>
      <c r="D2372" s="14"/>
      <c r="E2372" s="14"/>
      <c r="F2372" s="14"/>
      <c r="G2372" s="14"/>
      <c r="H2372" s="14"/>
      <c r="I2372" s="14"/>
      <c r="J2372" s="14"/>
      <c r="K2372" s="14"/>
      <c r="L2372" s="14"/>
      <c r="M2372" s="24" t="str">
        <f t="shared" si="1238"/>
        <v/>
      </c>
      <c r="N2372" s="24" t="str">
        <f t="shared" si="1239"/>
        <v/>
      </c>
      <c r="O2372" s="24" t="str">
        <f t="shared" si="1240"/>
        <v xml:space="preserve"> </v>
      </c>
      <c r="P2372" s="24">
        <f t="shared" si="1241"/>
        <v>0</v>
      </c>
      <c r="Q2372" s="25">
        <f t="shared" si="1242"/>
        <v>0</v>
      </c>
      <c r="R2372" s="26">
        <f t="shared" si="1243"/>
        <v>0</v>
      </c>
      <c r="S2372" s="24" t="str">
        <f t="shared" si="1244"/>
        <v/>
      </c>
      <c r="T2372" s="24" t="str">
        <f t="shared" si="1245"/>
        <v/>
      </c>
      <c r="U2372" s="24" t="str">
        <f t="shared" si="1246"/>
        <v/>
      </c>
      <c r="V2372" s="24" t="str">
        <f t="shared" si="1247"/>
        <v/>
      </c>
      <c r="W2372" s="24" t="str">
        <f t="shared" si="1248"/>
        <v/>
      </c>
      <c r="X2372" s="24" t="str">
        <f t="shared" si="1249"/>
        <v/>
      </c>
      <c r="Y2372" s="24" t="str">
        <f t="shared" si="1250"/>
        <v/>
      </c>
      <c r="Z2372" s="24" t="str">
        <f t="shared" si="1251"/>
        <v/>
      </c>
      <c r="AA2372" s="24" t="b">
        <f t="shared" si="1252"/>
        <v>0</v>
      </c>
      <c r="AB2372" s="34" t="str">
        <f t="shared" si="1253"/>
        <v/>
      </c>
      <c r="AC2372" s="34">
        <f t="shared" si="1254"/>
        <v>0</v>
      </c>
      <c r="AD2372" s="34">
        <f t="shared" si="1255"/>
        <v>0</v>
      </c>
      <c r="AE2372" s="34" t="str">
        <f t="shared" si="1256"/>
        <v xml:space="preserve"> 0</v>
      </c>
      <c r="AF2372" s="34">
        <f t="shared" si="1257"/>
        <v>0</v>
      </c>
      <c r="AG2372" s="34">
        <f t="shared" si="1258"/>
        <v>0</v>
      </c>
      <c r="AH2372" s="34" t="str">
        <f t="shared" si="1259"/>
        <v/>
      </c>
      <c r="AI2372" s="172" t="str">
        <f>IF(AJ2372&lt;&gt;"",MAX(AI$3:AI2371)+1,"")</f>
        <v/>
      </c>
      <c r="AJ2372" s="172" t="str">
        <f t="shared" si="1260"/>
        <v/>
      </c>
      <c r="AK2372" s="172" t="str">
        <f t="shared" si="1261"/>
        <v/>
      </c>
      <c r="AL2372" s="172" t="str">
        <f t="shared" si="1262"/>
        <v/>
      </c>
      <c r="AM2372" s="172" t="str">
        <f>IF(AN2372&lt;&gt;"",MAX(AM$3:AM2371)+1,"")</f>
        <v/>
      </c>
      <c r="AN2372" s="172" t="str">
        <f t="shared" si="1263"/>
        <v/>
      </c>
      <c r="AO2372" s="172" t="str">
        <f t="shared" si="1264"/>
        <v/>
      </c>
      <c r="AP2372" s="172" t="str">
        <f t="shared" si="1265"/>
        <v/>
      </c>
      <c r="AQ2372" s="172" t="str">
        <f t="shared" si="1266"/>
        <v/>
      </c>
      <c r="AR2372" s="172" t="str">
        <f>Table1[[#This Row],[Sex ]]&amp;Table1[[#This Row],[Month]]</f>
        <v/>
      </c>
    </row>
    <row r="2373" spans="2:44" x14ac:dyDescent="0.3">
      <c r="B2373" s="14"/>
      <c r="C2373" s="14"/>
      <c r="D2373" s="14"/>
      <c r="E2373" s="14"/>
      <c r="F2373" s="14"/>
      <c r="G2373" s="14"/>
      <c r="H2373" s="14"/>
      <c r="I2373" s="14"/>
      <c r="J2373" s="14"/>
      <c r="K2373" s="14"/>
      <c r="L2373" s="14"/>
      <c r="M2373" s="24" t="str">
        <f t="shared" si="1238"/>
        <v/>
      </c>
      <c r="N2373" s="24" t="str">
        <f t="shared" si="1239"/>
        <v/>
      </c>
      <c r="O2373" s="24" t="str">
        <f t="shared" si="1240"/>
        <v xml:space="preserve"> </v>
      </c>
      <c r="P2373" s="24">
        <f t="shared" si="1241"/>
        <v>0</v>
      </c>
      <c r="Q2373" s="25">
        <f t="shared" si="1242"/>
        <v>0</v>
      </c>
      <c r="R2373" s="26">
        <f t="shared" si="1243"/>
        <v>0</v>
      </c>
      <c r="S2373" s="24" t="str">
        <f t="shared" si="1244"/>
        <v/>
      </c>
      <c r="T2373" s="24" t="str">
        <f t="shared" si="1245"/>
        <v/>
      </c>
      <c r="U2373" s="24" t="str">
        <f t="shared" si="1246"/>
        <v/>
      </c>
      <c r="V2373" s="24" t="str">
        <f t="shared" si="1247"/>
        <v/>
      </c>
      <c r="W2373" s="24" t="str">
        <f t="shared" si="1248"/>
        <v/>
      </c>
      <c r="X2373" s="24" t="str">
        <f t="shared" si="1249"/>
        <v/>
      </c>
      <c r="Y2373" s="24" t="str">
        <f t="shared" si="1250"/>
        <v/>
      </c>
      <c r="Z2373" s="24" t="str">
        <f t="shared" si="1251"/>
        <v/>
      </c>
      <c r="AA2373" s="24" t="b">
        <f t="shared" si="1252"/>
        <v>0</v>
      </c>
      <c r="AB2373" s="34" t="str">
        <f t="shared" si="1253"/>
        <v/>
      </c>
      <c r="AC2373" s="34">
        <f t="shared" si="1254"/>
        <v>0</v>
      </c>
      <c r="AD2373" s="34">
        <f t="shared" si="1255"/>
        <v>0</v>
      </c>
      <c r="AE2373" s="34" t="str">
        <f t="shared" si="1256"/>
        <v xml:space="preserve"> 0</v>
      </c>
      <c r="AF2373" s="34">
        <f t="shared" si="1257"/>
        <v>0</v>
      </c>
      <c r="AG2373" s="34">
        <f t="shared" si="1258"/>
        <v>0</v>
      </c>
      <c r="AH2373" s="34" t="str">
        <f t="shared" si="1259"/>
        <v/>
      </c>
      <c r="AI2373" s="172" t="str">
        <f>IF(AJ2373&lt;&gt;"",MAX(AI$3:AI2372)+1,"")</f>
        <v/>
      </c>
      <c r="AJ2373" s="172" t="str">
        <f t="shared" si="1260"/>
        <v/>
      </c>
      <c r="AK2373" s="172" t="str">
        <f t="shared" si="1261"/>
        <v/>
      </c>
      <c r="AL2373" s="172" t="str">
        <f t="shared" si="1262"/>
        <v/>
      </c>
      <c r="AM2373" s="172" t="str">
        <f>IF(AN2373&lt;&gt;"",MAX(AM$3:AM2372)+1,"")</f>
        <v/>
      </c>
      <c r="AN2373" s="172" t="str">
        <f t="shared" si="1263"/>
        <v/>
      </c>
      <c r="AO2373" s="172" t="str">
        <f t="shared" si="1264"/>
        <v/>
      </c>
      <c r="AP2373" s="172" t="str">
        <f t="shared" si="1265"/>
        <v/>
      </c>
      <c r="AQ2373" s="172" t="str">
        <f t="shared" si="1266"/>
        <v/>
      </c>
      <c r="AR2373" s="172" t="str">
        <f>Table1[[#This Row],[Sex ]]&amp;Table1[[#This Row],[Month]]</f>
        <v/>
      </c>
    </row>
    <row r="2374" spans="2:44" x14ac:dyDescent="0.3">
      <c r="B2374" s="14"/>
      <c r="C2374" s="14"/>
      <c r="D2374" s="14"/>
      <c r="E2374" s="14"/>
      <c r="F2374" s="14"/>
      <c r="G2374" s="14"/>
      <c r="H2374" s="14"/>
      <c r="I2374" s="14"/>
      <c r="J2374" s="14"/>
      <c r="K2374" s="14"/>
      <c r="L2374" s="14"/>
      <c r="M2374" s="24" t="str">
        <f t="shared" si="1238"/>
        <v/>
      </c>
      <c r="N2374" s="24" t="str">
        <f t="shared" si="1239"/>
        <v/>
      </c>
      <c r="O2374" s="24" t="str">
        <f t="shared" si="1240"/>
        <v xml:space="preserve"> </v>
      </c>
      <c r="P2374" s="24">
        <f t="shared" si="1241"/>
        <v>0</v>
      </c>
      <c r="Q2374" s="25">
        <f t="shared" si="1242"/>
        <v>0</v>
      </c>
      <c r="R2374" s="26">
        <f t="shared" si="1243"/>
        <v>0</v>
      </c>
      <c r="S2374" s="24" t="str">
        <f t="shared" si="1244"/>
        <v/>
      </c>
      <c r="T2374" s="24" t="str">
        <f t="shared" si="1245"/>
        <v/>
      </c>
      <c r="U2374" s="24" t="str">
        <f t="shared" si="1246"/>
        <v/>
      </c>
      <c r="V2374" s="24" t="str">
        <f t="shared" si="1247"/>
        <v/>
      </c>
      <c r="W2374" s="24" t="str">
        <f t="shared" si="1248"/>
        <v/>
      </c>
      <c r="X2374" s="24" t="str">
        <f t="shared" si="1249"/>
        <v/>
      </c>
      <c r="Y2374" s="24" t="str">
        <f t="shared" si="1250"/>
        <v/>
      </c>
      <c r="Z2374" s="24" t="str">
        <f t="shared" si="1251"/>
        <v/>
      </c>
      <c r="AA2374" s="24" t="b">
        <f t="shared" si="1252"/>
        <v>0</v>
      </c>
      <c r="AB2374" s="34" t="str">
        <f t="shared" si="1253"/>
        <v/>
      </c>
      <c r="AC2374" s="34">
        <f t="shared" si="1254"/>
        <v>0</v>
      </c>
      <c r="AD2374" s="34">
        <f t="shared" si="1255"/>
        <v>0</v>
      </c>
      <c r="AE2374" s="34" t="str">
        <f t="shared" si="1256"/>
        <v xml:space="preserve"> 0</v>
      </c>
      <c r="AF2374" s="34">
        <f t="shared" si="1257"/>
        <v>0</v>
      </c>
      <c r="AG2374" s="34">
        <f t="shared" si="1258"/>
        <v>0</v>
      </c>
      <c r="AH2374" s="34" t="str">
        <f t="shared" si="1259"/>
        <v/>
      </c>
      <c r="AI2374" s="172" t="str">
        <f>IF(AJ2374&lt;&gt;"",MAX(AI$3:AI2373)+1,"")</f>
        <v/>
      </c>
      <c r="AJ2374" s="172" t="str">
        <f t="shared" si="1260"/>
        <v/>
      </c>
      <c r="AK2374" s="172" t="str">
        <f t="shared" si="1261"/>
        <v/>
      </c>
      <c r="AL2374" s="172" t="str">
        <f t="shared" si="1262"/>
        <v/>
      </c>
      <c r="AM2374" s="172" t="str">
        <f>IF(AN2374&lt;&gt;"",MAX(AM$3:AM2373)+1,"")</f>
        <v/>
      </c>
      <c r="AN2374" s="172" t="str">
        <f t="shared" si="1263"/>
        <v/>
      </c>
      <c r="AO2374" s="172" t="str">
        <f t="shared" si="1264"/>
        <v/>
      </c>
      <c r="AP2374" s="172" t="str">
        <f t="shared" si="1265"/>
        <v/>
      </c>
      <c r="AQ2374" s="172" t="str">
        <f t="shared" si="1266"/>
        <v/>
      </c>
      <c r="AR2374" s="172" t="str">
        <f>Table1[[#This Row],[Sex ]]&amp;Table1[[#This Row],[Month]]</f>
        <v/>
      </c>
    </row>
    <row r="2375" spans="2:44" x14ac:dyDescent="0.3">
      <c r="B2375" s="14"/>
      <c r="C2375" s="14"/>
      <c r="D2375" s="14"/>
      <c r="E2375" s="14"/>
      <c r="F2375" s="14"/>
      <c r="G2375" s="14"/>
      <c r="H2375" s="14"/>
      <c r="I2375" s="14"/>
      <c r="J2375" s="14"/>
      <c r="K2375" s="14"/>
      <c r="L2375" s="14"/>
      <c r="M2375" s="24" t="str">
        <f t="shared" si="1238"/>
        <v/>
      </c>
      <c r="N2375" s="24" t="str">
        <f t="shared" si="1239"/>
        <v/>
      </c>
      <c r="O2375" s="24" t="str">
        <f t="shared" si="1240"/>
        <v xml:space="preserve"> </v>
      </c>
      <c r="P2375" s="24">
        <f t="shared" si="1241"/>
        <v>0</v>
      </c>
      <c r="Q2375" s="25">
        <f t="shared" si="1242"/>
        <v>0</v>
      </c>
      <c r="R2375" s="26">
        <f t="shared" si="1243"/>
        <v>0</v>
      </c>
      <c r="S2375" s="24" t="str">
        <f t="shared" si="1244"/>
        <v/>
      </c>
      <c r="T2375" s="24" t="str">
        <f t="shared" si="1245"/>
        <v/>
      </c>
      <c r="U2375" s="24" t="str">
        <f t="shared" si="1246"/>
        <v/>
      </c>
      <c r="V2375" s="24" t="str">
        <f t="shared" si="1247"/>
        <v/>
      </c>
      <c r="W2375" s="24" t="str">
        <f t="shared" si="1248"/>
        <v/>
      </c>
      <c r="X2375" s="24" t="str">
        <f t="shared" si="1249"/>
        <v/>
      </c>
      <c r="Y2375" s="24" t="str">
        <f t="shared" si="1250"/>
        <v/>
      </c>
      <c r="Z2375" s="24" t="str">
        <f t="shared" si="1251"/>
        <v/>
      </c>
      <c r="AA2375" s="24" t="b">
        <f t="shared" si="1252"/>
        <v>0</v>
      </c>
      <c r="AB2375" s="34" t="str">
        <f t="shared" si="1253"/>
        <v/>
      </c>
      <c r="AC2375" s="34">
        <f t="shared" si="1254"/>
        <v>0</v>
      </c>
      <c r="AD2375" s="34">
        <f t="shared" si="1255"/>
        <v>0</v>
      </c>
      <c r="AE2375" s="34" t="str">
        <f t="shared" si="1256"/>
        <v xml:space="preserve"> 0</v>
      </c>
      <c r="AF2375" s="34">
        <f t="shared" si="1257"/>
        <v>0</v>
      </c>
      <c r="AG2375" s="34">
        <f t="shared" si="1258"/>
        <v>0</v>
      </c>
      <c r="AH2375" s="34" t="str">
        <f t="shared" si="1259"/>
        <v/>
      </c>
      <c r="AI2375" s="172" t="str">
        <f>IF(AJ2375&lt;&gt;"",MAX(AI$3:AI2374)+1,"")</f>
        <v/>
      </c>
      <c r="AJ2375" s="172" t="str">
        <f t="shared" si="1260"/>
        <v/>
      </c>
      <c r="AK2375" s="172" t="str">
        <f t="shared" si="1261"/>
        <v/>
      </c>
      <c r="AL2375" s="172" t="str">
        <f t="shared" si="1262"/>
        <v/>
      </c>
      <c r="AM2375" s="172" t="str">
        <f>IF(AN2375&lt;&gt;"",MAX(AM$3:AM2374)+1,"")</f>
        <v/>
      </c>
      <c r="AN2375" s="172" t="str">
        <f t="shared" si="1263"/>
        <v/>
      </c>
      <c r="AO2375" s="172" t="str">
        <f t="shared" si="1264"/>
        <v/>
      </c>
      <c r="AP2375" s="172" t="str">
        <f t="shared" si="1265"/>
        <v/>
      </c>
      <c r="AQ2375" s="172" t="str">
        <f t="shared" si="1266"/>
        <v/>
      </c>
      <c r="AR2375" s="172" t="str">
        <f>Table1[[#This Row],[Sex ]]&amp;Table1[[#This Row],[Month]]</f>
        <v/>
      </c>
    </row>
    <row r="2376" spans="2:44" x14ac:dyDescent="0.3">
      <c r="B2376" s="14"/>
      <c r="C2376" s="14"/>
      <c r="D2376" s="14"/>
      <c r="E2376" s="14"/>
      <c r="F2376" s="14"/>
      <c r="G2376" s="14"/>
      <c r="H2376" s="14"/>
      <c r="I2376" s="14"/>
      <c r="J2376" s="14"/>
      <c r="K2376" s="14"/>
      <c r="L2376" s="14"/>
      <c r="M2376" s="24" t="str">
        <f t="shared" si="1238"/>
        <v/>
      </c>
      <c r="N2376" s="24" t="str">
        <f t="shared" si="1239"/>
        <v/>
      </c>
      <c r="O2376" s="24" t="str">
        <f t="shared" si="1240"/>
        <v xml:space="preserve"> </v>
      </c>
      <c r="P2376" s="24">
        <f t="shared" si="1241"/>
        <v>0</v>
      </c>
      <c r="Q2376" s="25">
        <f t="shared" si="1242"/>
        <v>0</v>
      </c>
      <c r="R2376" s="26">
        <f t="shared" si="1243"/>
        <v>0</v>
      </c>
      <c r="S2376" s="24" t="str">
        <f t="shared" si="1244"/>
        <v/>
      </c>
      <c r="T2376" s="24" t="str">
        <f t="shared" si="1245"/>
        <v/>
      </c>
      <c r="U2376" s="24" t="str">
        <f t="shared" si="1246"/>
        <v/>
      </c>
      <c r="V2376" s="24" t="str">
        <f t="shared" si="1247"/>
        <v/>
      </c>
      <c r="W2376" s="24" t="str">
        <f t="shared" si="1248"/>
        <v/>
      </c>
      <c r="X2376" s="24" t="str">
        <f t="shared" si="1249"/>
        <v/>
      </c>
      <c r="Y2376" s="24" t="str">
        <f t="shared" si="1250"/>
        <v/>
      </c>
      <c r="Z2376" s="24" t="str">
        <f t="shared" si="1251"/>
        <v/>
      </c>
      <c r="AA2376" s="24" t="b">
        <f t="shared" si="1252"/>
        <v>0</v>
      </c>
      <c r="AB2376" s="34" t="str">
        <f t="shared" si="1253"/>
        <v/>
      </c>
      <c r="AC2376" s="34">
        <f t="shared" si="1254"/>
        <v>0</v>
      </c>
      <c r="AD2376" s="34">
        <f t="shared" si="1255"/>
        <v>0</v>
      </c>
      <c r="AE2376" s="34" t="str">
        <f t="shared" si="1256"/>
        <v xml:space="preserve"> 0</v>
      </c>
      <c r="AF2376" s="34">
        <f t="shared" si="1257"/>
        <v>0</v>
      </c>
      <c r="AG2376" s="34">
        <f t="shared" si="1258"/>
        <v>0</v>
      </c>
      <c r="AH2376" s="34" t="str">
        <f t="shared" si="1259"/>
        <v/>
      </c>
      <c r="AI2376" s="172" t="str">
        <f>IF(AJ2376&lt;&gt;"",MAX(AI$3:AI2375)+1,"")</f>
        <v/>
      </c>
      <c r="AJ2376" s="172" t="str">
        <f t="shared" si="1260"/>
        <v/>
      </c>
      <c r="AK2376" s="172" t="str">
        <f t="shared" si="1261"/>
        <v/>
      </c>
      <c r="AL2376" s="172" t="str">
        <f t="shared" si="1262"/>
        <v/>
      </c>
      <c r="AM2376" s="172" t="str">
        <f>IF(AN2376&lt;&gt;"",MAX(AM$3:AM2375)+1,"")</f>
        <v/>
      </c>
      <c r="AN2376" s="172" t="str">
        <f t="shared" si="1263"/>
        <v/>
      </c>
      <c r="AO2376" s="172" t="str">
        <f t="shared" si="1264"/>
        <v/>
      </c>
      <c r="AP2376" s="172" t="str">
        <f t="shared" si="1265"/>
        <v/>
      </c>
      <c r="AQ2376" s="172" t="str">
        <f t="shared" si="1266"/>
        <v/>
      </c>
      <c r="AR2376" s="172" t="str">
        <f>Table1[[#This Row],[Sex ]]&amp;Table1[[#This Row],[Month]]</f>
        <v/>
      </c>
    </row>
    <row r="2377" spans="2:44" x14ac:dyDescent="0.3">
      <c r="B2377" s="14"/>
      <c r="C2377" s="14"/>
      <c r="D2377" s="14"/>
      <c r="E2377" s="14"/>
      <c r="F2377" s="14"/>
      <c r="G2377" s="14"/>
      <c r="H2377" s="14"/>
      <c r="I2377" s="14"/>
      <c r="J2377" s="14"/>
      <c r="K2377" s="14"/>
      <c r="L2377" s="14"/>
      <c r="M2377" s="24" t="str">
        <f t="shared" si="1238"/>
        <v/>
      </c>
      <c r="N2377" s="24" t="str">
        <f t="shared" si="1239"/>
        <v/>
      </c>
      <c r="O2377" s="24" t="str">
        <f t="shared" si="1240"/>
        <v xml:space="preserve"> </v>
      </c>
      <c r="P2377" s="24">
        <f t="shared" si="1241"/>
        <v>0</v>
      </c>
      <c r="Q2377" s="25">
        <f t="shared" si="1242"/>
        <v>0</v>
      </c>
      <c r="R2377" s="26">
        <f t="shared" si="1243"/>
        <v>0</v>
      </c>
      <c r="S2377" s="24" t="str">
        <f t="shared" si="1244"/>
        <v/>
      </c>
      <c r="T2377" s="24" t="str">
        <f t="shared" si="1245"/>
        <v/>
      </c>
      <c r="U2377" s="24" t="str">
        <f t="shared" si="1246"/>
        <v/>
      </c>
      <c r="V2377" s="24" t="str">
        <f t="shared" si="1247"/>
        <v/>
      </c>
      <c r="W2377" s="24" t="str">
        <f t="shared" si="1248"/>
        <v/>
      </c>
      <c r="X2377" s="24" t="str">
        <f t="shared" si="1249"/>
        <v/>
      </c>
      <c r="Y2377" s="24" t="str">
        <f t="shared" si="1250"/>
        <v/>
      </c>
      <c r="Z2377" s="24" t="str">
        <f t="shared" si="1251"/>
        <v/>
      </c>
      <c r="AA2377" s="24" t="b">
        <f t="shared" si="1252"/>
        <v>0</v>
      </c>
      <c r="AB2377" s="34" t="str">
        <f t="shared" si="1253"/>
        <v/>
      </c>
      <c r="AC2377" s="34">
        <f t="shared" si="1254"/>
        <v>0</v>
      </c>
      <c r="AD2377" s="34">
        <f t="shared" si="1255"/>
        <v>0</v>
      </c>
      <c r="AE2377" s="34" t="str">
        <f t="shared" si="1256"/>
        <v xml:space="preserve"> 0</v>
      </c>
      <c r="AF2377" s="34">
        <f t="shared" si="1257"/>
        <v>0</v>
      </c>
      <c r="AG2377" s="34">
        <f t="shared" si="1258"/>
        <v>0</v>
      </c>
      <c r="AH2377" s="34" t="str">
        <f t="shared" si="1259"/>
        <v/>
      </c>
      <c r="AI2377" s="172" t="str">
        <f>IF(AJ2377&lt;&gt;"",MAX(AI$3:AI2376)+1,"")</f>
        <v/>
      </c>
      <c r="AJ2377" s="172" t="str">
        <f t="shared" si="1260"/>
        <v/>
      </c>
      <c r="AK2377" s="172" t="str">
        <f t="shared" si="1261"/>
        <v/>
      </c>
      <c r="AL2377" s="172" t="str">
        <f t="shared" si="1262"/>
        <v/>
      </c>
      <c r="AM2377" s="172" t="str">
        <f>IF(AN2377&lt;&gt;"",MAX(AM$3:AM2376)+1,"")</f>
        <v/>
      </c>
      <c r="AN2377" s="172" t="str">
        <f t="shared" si="1263"/>
        <v/>
      </c>
      <c r="AO2377" s="172" t="str">
        <f t="shared" si="1264"/>
        <v/>
      </c>
      <c r="AP2377" s="172" t="str">
        <f t="shared" si="1265"/>
        <v/>
      </c>
      <c r="AQ2377" s="172" t="str">
        <f t="shared" si="1266"/>
        <v/>
      </c>
      <c r="AR2377" s="172" t="str">
        <f>Table1[[#This Row],[Sex ]]&amp;Table1[[#This Row],[Month]]</f>
        <v/>
      </c>
    </row>
    <row r="2378" spans="2:44" x14ac:dyDescent="0.3">
      <c r="B2378" s="14"/>
      <c r="C2378" s="14"/>
      <c r="D2378" s="14"/>
      <c r="E2378" s="14"/>
      <c r="F2378" s="14"/>
      <c r="G2378" s="14"/>
      <c r="H2378" s="14"/>
      <c r="I2378" s="14"/>
      <c r="J2378" s="14"/>
      <c r="K2378" s="14"/>
      <c r="L2378" s="14"/>
      <c r="M2378" s="24" t="str">
        <f t="shared" si="1238"/>
        <v/>
      </c>
      <c r="N2378" s="24" t="str">
        <f t="shared" si="1239"/>
        <v/>
      </c>
      <c r="O2378" s="24" t="str">
        <f t="shared" si="1240"/>
        <v xml:space="preserve"> </v>
      </c>
      <c r="P2378" s="24">
        <f t="shared" si="1241"/>
        <v>0</v>
      </c>
      <c r="Q2378" s="25">
        <f t="shared" si="1242"/>
        <v>0</v>
      </c>
      <c r="R2378" s="26">
        <f t="shared" si="1243"/>
        <v>0</v>
      </c>
      <c r="S2378" s="24" t="str">
        <f t="shared" si="1244"/>
        <v/>
      </c>
      <c r="T2378" s="24" t="str">
        <f t="shared" si="1245"/>
        <v/>
      </c>
      <c r="U2378" s="24" t="str">
        <f t="shared" si="1246"/>
        <v/>
      </c>
      <c r="V2378" s="24" t="str">
        <f t="shared" si="1247"/>
        <v/>
      </c>
      <c r="W2378" s="24" t="str">
        <f t="shared" si="1248"/>
        <v/>
      </c>
      <c r="X2378" s="24" t="str">
        <f t="shared" si="1249"/>
        <v/>
      </c>
      <c r="Y2378" s="24" t="str">
        <f t="shared" si="1250"/>
        <v/>
      </c>
      <c r="Z2378" s="24" t="str">
        <f t="shared" si="1251"/>
        <v/>
      </c>
      <c r="AA2378" s="24" t="b">
        <f t="shared" si="1252"/>
        <v>0</v>
      </c>
      <c r="AB2378" s="34" t="str">
        <f t="shared" si="1253"/>
        <v/>
      </c>
      <c r="AC2378" s="34">
        <f t="shared" si="1254"/>
        <v>0</v>
      </c>
      <c r="AD2378" s="34">
        <f t="shared" si="1255"/>
        <v>0</v>
      </c>
      <c r="AE2378" s="34" t="str">
        <f t="shared" si="1256"/>
        <v xml:space="preserve"> 0</v>
      </c>
      <c r="AF2378" s="34">
        <f t="shared" si="1257"/>
        <v>0</v>
      </c>
      <c r="AG2378" s="34">
        <f t="shared" si="1258"/>
        <v>0</v>
      </c>
      <c r="AH2378" s="34" t="str">
        <f t="shared" si="1259"/>
        <v/>
      </c>
      <c r="AI2378" s="172" t="str">
        <f>IF(AJ2378&lt;&gt;"",MAX(AI$3:AI2377)+1,"")</f>
        <v/>
      </c>
      <c r="AJ2378" s="172" t="str">
        <f t="shared" si="1260"/>
        <v/>
      </c>
      <c r="AK2378" s="172" t="str">
        <f t="shared" si="1261"/>
        <v/>
      </c>
      <c r="AL2378" s="172" t="str">
        <f t="shared" si="1262"/>
        <v/>
      </c>
      <c r="AM2378" s="172" t="str">
        <f>IF(AN2378&lt;&gt;"",MAX(AM$3:AM2377)+1,"")</f>
        <v/>
      </c>
      <c r="AN2378" s="172" t="str">
        <f t="shared" si="1263"/>
        <v/>
      </c>
      <c r="AO2378" s="172" t="str">
        <f t="shared" si="1264"/>
        <v/>
      </c>
      <c r="AP2378" s="172" t="str">
        <f t="shared" si="1265"/>
        <v/>
      </c>
      <c r="AQ2378" s="172" t="str">
        <f t="shared" si="1266"/>
        <v/>
      </c>
      <c r="AR2378" s="172" t="str">
        <f>Table1[[#This Row],[Sex ]]&amp;Table1[[#This Row],[Month]]</f>
        <v/>
      </c>
    </row>
    <row r="2379" spans="2:44" x14ac:dyDescent="0.3">
      <c r="B2379" s="14"/>
      <c r="C2379" s="14"/>
      <c r="D2379" s="14"/>
      <c r="E2379" s="14"/>
      <c r="F2379" s="14"/>
      <c r="G2379" s="14"/>
      <c r="H2379" s="14"/>
      <c r="I2379" s="14"/>
      <c r="J2379" s="14"/>
      <c r="K2379" s="14"/>
      <c r="L2379" s="14"/>
      <c r="M2379" s="24" t="str">
        <f t="shared" si="1238"/>
        <v/>
      </c>
      <c r="N2379" s="24" t="str">
        <f t="shared" si="1239"/>
        <v/>
      </c>
      <c r="O2379" s="24" t="str">
        <f t="shared" si="1240"/>
        <v xml:space="preserve"> </v>
      </c>
      <c r="P2379" s="24">
        <f t="shared" si="1241"/>
        <v>0</v>
      </c>
      <c r="Q2379" s="25">
        <f t="shared" si="1242"/>
        <v>0</v>
      </c>
      <c r="R2379" s="26">
        <f t="shared" si="1243"/>
        <v>0</v>
      </c>
      <c r="S2379" s="24" t="str">
        <f t="shared" si="1244"/>
        <v/>
      </c>
      <c r="T2379" s="24" t="str">
        <f t="shared" si="1245"/>
        <v/>
      </c>
      <c r="U2379" s="24" t="str">
        <f t="shared" si="1246"/>
        <v/>
      </c>
      <c r="V2379" s="24" t="str">
        <f t="shared" si="1247"/>
        <v/>
      </c>
      <c r="W2379" s="24" t="str">
        <f t="shared" si="1248"/>
        <v/>
      </c>
      <c r="X2379" s="24" t="str">
        <f t="shared" si="1249"/>
        <v/>
      </c>
      <c r="Y2379" s="24" t="str">
        <f t="shared" si="1250"/>
        <v/>
      </c>
      <c r="Z2379" s="24" t="str">
        <f t="shared" si="1251"/>
        <v/>
      </c>
      <c r="AA2379" s="24" t="b">
        <f t="shared" si="1252"/>
        <v>0</v>
      </c>
      <c r="AB2379" s="34" t="str">
        <f t="shared" si="1253"/>
        <v/>
      </c>
      <c r="AC2379" s="34">
        <f t="shared" si="1254"/>
        <v>0</v>
      </c>
      <c r="AD2379" s="34">
        <f t="shared" si="1255"/>
        <v>0</v>
      </c>
      <c r="AE2379" s="34" t="str">
        <f t="shared" si="1256"/>
        <v xml:space="preserve"> 0</v>
      </c>
      <c r="AF2379" s="34">
        <f t="shared" si="1257"/>
        <v>0</v>
      </c>
      <c r="AG2379" s="34">
        <f t="shared" si="1258"/>
        <v>0</v>
      </c>
      <c r="AH2379" s="34" t="str">
        <f t="shared" si="1259"/>
        <v/>
      </c>
      <c r="AI2379" s="172" t="str">
        <f>IF(AJ2379&lt;&gt;"",MAX(AI$3:AI2378)+1,"")</f>
        <v/>
      </c>
      <c r="AJ2379" s="172" t="str">
        <f t="shared" si="1260"/>
        <v/>
      </c>
      <c r="AK2379" s="172" t="str">
        <f t="shared" si="1261"/>
        <v/>
      </c>
      <c r="AL2379" s="172" t="str">
        <f t="shared" si="1262"/>
        <v/>
      </c>
      <c r="AM2379" s="172" t="str">
        <f>IF(AN2379&lt;&gt;"",MAX(AM$3:AM2378)+1,"")</f>
        <v/>
      </c>
      <c r="AN2379" s="172" t="str">
        <f t="shared" si="1263"/>
        <v/>
      </c>
      <c r="AO2379" s="172" t="str">
        <f t="shared" si="1264"/>
        <v/>
      </c>
      <c r="AP2379" s="172" t="str">
        <f t="shared" si="1265"/>
        <v/>
      </c>
      <c r="AQ2379" s="172" t="str">
        <f t="shared" si="1266"/>
        <v/>
      </c>
      <c r="AR2379" s="172" t="str">
        <f>Table1[[#This Row],[Sex ]]&amp;Table1[[#This Row],[Month]]</f>
        <v/>
      </c>
    </row>
    <row r="2380" spans="2:44" x14ac:dyDescent="0.3">
      <c r="B2380" s="14"/>
      <c r="C2380" s="14"/>
      <c r="D2380" s="14"/>
      <c r="E2380" s="14"/>
      <c r="F2380" s="14"/>
      <c r="G2380" s="14"/>
      <c r="H2380" s="14"/>
      <c r="I2380" s="14"/>
      <c r="J2380" s="14"/>
      <c r="K2380" s="14"/>
      <c r="L2380" s="14"/>
      <c r="M2380" s="24" t="str">
        <f t="shared" si="1238"/>
        <v/>
      </c>
      <c r="N2380" s="24" t="str">
        <f t="shared" si="1239"/>
        <v/>
      </c>
      <c r="O2380" s="24" t="str">
        <f t="shared" si="1240"/>
        <v xml:space="preserve"> </v>
      </c>
      <c r="P2380" s="24">
        <f t="shared" si="1241"/>
        <v>0</v>
      </c>
      <c r="Q2380" s="25">
        <f t="shared" si="1242"/>
        <v>0</v>
      </c>
      <c r="R2380" s="26">
        <f t="shared" si="1243"/>
        <v>0</v>
      </c>
      <c r="S2380" s="24" t="str">
        <f t="shared" si="1244"/>
        <v/>
      </c>
      <c r="T2380" s="24" t="str">
        <f t="shared" si="1245"/>
        <v/>
      </c>
      <c r="U2380" s="24" t="str">
        <f t="shared" si="1246"/>
        <v/>
      </c>
      <c r="V2380" s="24" t="str">
        <f t="shared" si="1247"/>
        <v/>
      </c>
      <c r="W2380" s="24" t="str">
        <f t="shared" si="1248"/>
        <v/>
      </c>
      <c r="X2380" s="24" t="str">
        <f t="shared" si="1249"/>
        <v/>
      </c>
      <c r="Y2380" s="24" t="str">
        <f t="shared" si="1250"/>
        <v/>
      </c>
      <c r="Z2380" s="24" t="str">
        <f t="shared" si="1251"/>
        <v/>
      </c>
      <c r="AA2380" s="24" t="b">
        <f t="shared" si="1252"/>
        <v>0</v>
      </c>
      <c r="AB2380" s="34" t="str">
        <f t="shared" si="1253"/>
        <v/>
      </c>
      <c r="AC2380" s="34">
        <f t="shared" si="1254"/>
        <v>0</v>
      </c>
      <c r="AD2380" s="34">
        <f t="shared" si="1255"/>
        <v>0</v>
      </c>
      <c r="AE2380" s="34" t="str">
        <f t="shared" si="1256"/>
        <v xml:space="preserve"> 0</v>
      </c>
      <c r="AF2380" s="34">
        <f t="shared" si="1257"/>
        <v>0</v>
      </c>
      <c r="AG2380" s="34">
        <f t="shared" si="1258"/>
        <v>0</v>
      </c>
      <c r="AH2380" s="34" t="str">
        <f t="shared" si="1259"/>
        <v/>
      </c>
      <c r="AI2380" s="172" t="str">
        <f>IF(AJ2380&lt;&gt;"",MAX(AI$3:AI2379)+1,"")</f>
        <v/>
      </c>
      <c r="AJ2380" s="172" t="str">
        <f t="shared" si="1260"/>
        <v/>
      </c>
      <c r="AK2380" s="172" t="str">
        <f t="shared" si="1261"/>
        <v/>
      </c>
      <c r="AL2380" s="172" t="str">
        <f t="shared" si="1262"/>
        <v/>
      </c>
      <c r="AM2380" s="172" t="str">
        <f>IF(AN2380&lt;&gt;"",MAX(AM$3:AM2379)+1,"")</f>
        <v/>
      </c>
      <c r="AN2380" s="172" t="str">
        <f t="shared" si="1263"/>
        <v/>
      </c>
      <c r="AO2380" s="172" t="str">
        <f t="shared" si="1264"/>
        <v/>
      </c>
      <c r="AP2380" s="172" t="str">
        <f t="shared" si="1265"/>
        <v/>
      </c>
      <c r="AQ2380" s="172" t="str">
        <f t="shared" si="1266"/>
        <v/>
      </c>
      <c r="AR2380" s="172" t="str">
        <f>Table1[[#This Row],[Sex ]]&amp;Table1[[#This Row],[Month]]</f>
        <v/>
      </c>
    </row>
    <row r="2381" spans="2:44" x14ac:dyDescent="0.3">
      <c r="B2381" s="14"/>
      <c r="C2381" s="14"/>
      <c r="D2381" s="14"/>
      <c r="E2381" s="14"/>
      <c r="F2381" s="14"/>
      <c r="G2381" s="14"/>
      <c r="H2381" s="14"/>
      <c r="I2381" s="14"/>
      <c r="J2381" s="14"/>
      <c r="K2381" s="14"/>
      <c r="L2381" s="14"/>
      <c r="M2381" s="24" t="str">
        <f t="shared" si="1238"/>
        <v/>
      </c>
      <c r="N2381" s="24" t="str">
        <f t="shared" si="1239"/>
        <v/>
      </c>
      <c r="O2381" s="24" t="str">
        <f t="shared" si="1240"/>
        <v xml:space="preserve"> </v>
      </c>
      <c r="P2381" s="24">
        <f t="shared" si="1241"/>
        <v>0</v>
      </c>
      <c r="Q2381" s="25">
        <f t="shared" si="1242"/>
        <v>0</v>
      </c>
      <c r="R2381" s="26">
        <f t="shared" si="1243"/>
        <v>0</v>
      </c>
      <c r="S2381" s="24" t="str">
        <f t="shared" si="1244"/>
        <v/>
      </c>
      <c r="T2381" s="24" t="str">
        <f t="shared" si="1245"/>
        <v/>
      </c>
      <c r="U2381" s="24" t="str">
        <f t="shared" si="1246"/>
        <v/>
      </c>
      <c r="V2381" s="24" t="str">
        <f t="shared" si="1247"/>
        <v/>
      </c>
      <c r="W2381" s="24" t="str">
        <f t="shared" si="1248"/>
        <v/>
      </c>
      <c r="X2381" s="24" t="str">
        <f t="shared" si="1249"/>
        <v/>
      </c>
      <c r="Y2381" s="24" t="str">
        <f t="shared" si="1250"/>
        <v/>
      </c>
      <c r="Z2381" s="24" t="str">
        <f t="shared" si="1251"/>
        <v/>
      </c>
      <c r="AA2381" s="24" t="b">
        <f t="shared" si="1252"/>
        <v>0</v>
      </c>
      <c r="AB2381" s="34" t="str">
        <f t="shared" si="1253"/>
        <v/>
      </c>
      <c r="AC2381" s="34">
        <f t="shared" si="1254"/>
        <v>0</v>
      </c>
      <c r="AD2381" s="34">
        <f t="shared" si="1255"/>
        <v>0</v>
      </c>
      <c r="AE2381" s="34" t="str">
        <f t="shared" si="1256"/>
        <v xml:space="preserve"> 0</v>
      </c>
      <c r="AF2381" s="34">
        <f t="shared" si="1257"/>
        <v>0</v>
      </c>
      <c r="AG2381" s="34">
        <f t="shared" si="1258"/>
        <v>0</v>
      </c>
      <c r="AH2381" s="34" t="str">
        <f t="shared" si="1259"/>
        <v/>
      </c>
      <c r="AI2381" s="172" t="str">
        <f>IF(AJ2381&lt;&gt;"",MAX(AI$3:AI2380)+1,"")</f>
        <v/>
      </c>
      <c r="AJ2381" s="172" t="str">
        <f t="shared" si="1260"/>
        <v/>
      </c>
      <c r="AK2381" s="172" t="str">
        <f t="shared" si="1261"/>
        <v/>
      </c>
      <c r="AL2381" s="172" t="str">
        <f t="shared" si="1262"/>
        <v/>
      </c>
      <c r="AM2381" s="172" t="str">
        <f>IF(AN2381&lt;&gt;"",MAX(AM$3:AM2380)+1,"")</f>
        <v/>
      </c>
      <c r="AN2381" s="172" t="str">
        <f t="shared" si="1263"/>
        <v/>
      </c>
      <c r="AO2381" s="172" t="str">
        <f t="shared" si="1264"/>
        <v/>
      </c>
      <c r="AP2381" s="172" t="str">
        <f t="shared" si="1265"/>
        <v/>
      </c>
      <c r="AQ2381" s="172" t="str">
        <f t="shared" si="1266"/>
        <v/>
      </c>
      <c r="AR2381" s="172" t="str">
        <f>Table1[[#This Row],[Sex ]]&amp;Table1[[#This Row],[Month]]</f>
        <v/>
      </c>
    </row>
    <row r="2382" spans="2:44" x14ac:dyDescent="0.3">
      <c r="B2382" s="14"/>
      <c r="C2382" s="14"/>
      <c r="D2382" s="14"/>
      <c r="E2382" s="14"/>
      <c r="F2382" s="14"/>
      <c r="G2382" s="14"/>
      <c r="H2382" s="14"/>
      <c r="I2382" s="14"/>
      <c r="J2382" s="14"/>
      <c r="K2382" s="14"/>
      <c r="L2382" s="14"/>
      <c r="M2382" s="24" t="str">
        <f t="shared" si="1238"/>
        <v/>
      </c>
      <c r="N2382" s="24" t="str">
        <f t="shared" si="1239"/>
        <v/>
      </c>
      <c r="O2382" s="24" t="str">
        <f t="shared" si="1240"/>
        <v xml:space="preserve"> </v>
      </c>
      <c r="P2382" s="24">
        <f t="shared" si="1241"/>
        <v>0</v>
      </c>
      <c r="Q2382" s="25">
        <f t="shared" si="1242"/>
        <v>0</v>
      </c>
      <c r="R2382" s="26">
        <f t="shared" si="1243"/>
        <v>0</v>
      </c>
      <c r="S2382" s="24" t="str">
        <f t="shared" si="1244"/>
        <v/>
      </c>
      <c r="T2382" s="24" t="str">
        <f t="shared" si="1245"/>
        <v/>
      </c>
      <c r="U2382" s="24" t="str">
        <f t="shared" si="1246"/>
        <v/>
      </c>
      <c r="V2382" s="24" t="str">
        <f t="shared" si="1247"/>
        <v/>
      </c>
      <c r="W2382" s="24" t="str">
        <f t="shared" si="1248"/>
        <v/>
      </c>
      <c r="X2382" s="24" t="str">
        <f t="shared" si="1249"/>
        <v/>
      </c>
      <c r="Y2382" s="24" t="str">
        <f t="shared" si="1250"/>
        <v/>
      </c>
      <c r="Z2382" s="24" t="str">
        <f t="shared" si="1251"/>
        <v/>
      </c>
      <c r="AA2382" s="24" t="b">
        <f t="shared" si="1252"/>
        <v>0</v>
      </c>
      <c r="AB2382" s="34" t="str">
        <f t="shared" si="1253"/>
        <v/>
      </c>
      <c r="AC2382" s="34">
        <f t="shared" si="1254"/>
        <v>0</v>
      </c>
      <c r="AD2382" s="34">
        <f t="shared" si="1255"/>
        <v>0</v>
      </c>
      <c r="AE2382" s="34" t="str">
        <f t="shared" si="1256"/>
        <v xml:space="preserve"> 0</v>
      </c>
      <c r="AF2382" s="34">
        <f t="shared" si="1257"/>
        <v>0</v>
      </c>
      <c r="AG2382" s="34">
        <f t="shared" si="1258"/>
        <v>0</v>
      </c>
      <c r="AH2382" s="34" t="str">
        <f t="shared" si="1259"/>
        <v/>
      </c>
      <c r="AI2382" s="172" t="str">
        <f>IF(AJ2382&lt;&gt;"",MAX(AI$3:AI2381)+1,"")</f>
        <v/>
      </c>
      <c r="AJ2382" s="172" t="str">
        <f t="shared" si="1260"/>
        <v/>
      </c>
      <c r="AK2382" s="172" t="str">
        <f t="shared" si="1261"/>
        <v/>
      </c>
      <c r="AL2382" s="172" t="str">
        <f t="shared" si="1262"/>
        <v/>
      </c>
      <c r="AM2382" s="172" t="str">
        <f>IF(AN2382&lt;&gt;"",MAX(AM$3:AM2381)+1,"")</f>
        <v/>
      </c>
      <c r="AN2382" s="172" t="str">
        <f t="shared" si="1263"/>
        <v/>
      </c>
      <c r="AO2382" s="172" t="str">
        <f t="shared" si="1264"/>
        <v/>
      </c>
      <c r="AP2382" s="172" t="str">
        <f t="shared" si="1265"/>
        <v/>
      </c>
      <c r="AQ2382" s="172" t="str">
        <f t="shared" si="1266"/>
        <v/>
      </c>
      <c r="AR2382" s="172" t="str">
        <f>Table1[[#This Row],[Sex ]]&amp;Table1[[#This Row],[Month]]</f>
        <v/>
      </c>
    </row>
    <row r="2383" spans="2:44" x14ac:dyDescent="0.3">
      <c r="B2383" s="14"/>
      <c r="C2383" s="14"/>
      <c r="D2383" s="14"/>
      <c r="E2383" s="14"/>
      <c r="F2383" s="14"/>
      <c r="G2383" s="14"/>
      <c r="H2383" s="14"/>
      <c r="I2383" s="14"/>
      <c r="J2383" s="14"/>
      <c r="K2383" s="14"/>
      <c r="L2383" s="14"/>
      <c r="M2383" s="24" t="str">
        <f t="shared" si="1238"/>
        <v/>
      </c>
      <c r="N2383" s="24" t="str">
        <f t="shared" si="1239"/>
        <v/>
      </c>
      <c r="O2383" s="24" t="str">
        <f t="shared" si="1240"/>
        <v xml:space="preserve"> </v>
      </c>
      <c r="P2383" s="24">
        <f t="shared" si="1241"/>
        <v>0</v>
      </c>
      <c r="Q2383" s="25">
        <f t="shared" si="1242"/>
        <v>0</v>
      </c>
      <c r="R2383" s="26">
        <f t="shared" si="1243"/>
        <v>0</v>
      </c>
      <c r="S2383" s="24" t="str">
        <f t="shared" si="1244"/>
        <v/>
      </c>
      <c r="T2383" s="24" t="str">
        <f t="shared" si="1245"/>
        <v/>
      </c>
      <c r="U2383" s="24" t="str">
        <f t="shared" si="1246"/>
        <v/>
      </c>
      <c r="V2383" s="24" t="str">
        <f t="shared" si="1247"/>
        <v/>
      </c>
      <c r="W2383" s="24" t="str">
        <f t="shared" si="1248"/>
        <v/>
      </c>
      <c r="X2383" s="24" t="str">
        <f t="shared" si="1249"/>
        <v/>
      </c>
      <c r="Y2383" s="24" t="str">
        <f t="shared" si="1250"/>
        <v/>
      </c>
      <c r="Z2383" s="24" t="str">
        <f t="shared" si="1251"/>
        <v/>
      </c>
      <c r="AA2383" s="24" t="b">
        <f t="shared" si="1252"/>
        <v>0</v>
      </c>
      <c r="AB2383" s="34" t="str">
        <f t="shared" si="1253"/>
        <v/>
      </c>
      <c r="AC2383" s="34">
        <f t="shared" si="1254"/>
        <v>0</v>
      </c>
      <c r="AD2383" s="34">
        <f t="shared" si="1255"/>
        <v>0</v>
      </c>
      <c r="AE2383" s="34" t="str">
        <f t="shared" si="1256"/>
        <v xml:space="preserve"> 0</v>
      </c>
      <c r="AF2383" s="34">
        <f t="shared" si="1257"/>
        <v>0</v>
      </c>
      <c r="AG2383" s="34">
        <f t="shared" si="1258"/>
        <v>0</v>
      </c>
      <c r="AH2383" s="34" t="str">
        <f t="shared" si="1259"/>
        <v/>
      </c>
      <c r="AI2383" s="172" t="str">
        <f>IF(AJ2383&lt;&gt;"",MAX(AI$3:AI2382)+1,"")</f>
        <v/>
      </c>
      <c r="AJ2383" s="172" t="str">
        <f t="shared" si="1260"/>
        <v/>
      </c>
      <c r="AK2383" s="172" t="str">
        <f t="shared" si="1261"/>
        <v/>
      </c>
      <c r="AL2383" s="172" t="str">
        <f t="shared" si="1262"/>
        <v/>
      </c>
      <c r="AM2383" s="172" t="str">
        <f>IF(AN2383&lt;&gt;"",MAX(AM$3:AM2382)+1,"")</f>
        <v/>
      </c>
      <c r="AN2383" s="172" t="str">
        <f t="shared" si="1263"/>
        <v/>
      </c>
      <c r="AO2383" s="172" t="str">
        <f t="shared" si="1264"/>
        <v/>
      </c>
      <c r="AP2383" s="172" t="str">
        <f t="shared" si="1265"/>
        <v/>
      </c>
      <c r="AQ2383" s="172" t="str">
        <f t="shared" si="1266"/>
        <v/>
      </c>
      <c r="AR2383" s="172" t="str">
        <f>Table1[[#This Row],[Sex ]]&amp;Table1[[#This Row],[Month]]</f>
        <v/>
      </c>
    </row>
    <row r="2384" spans="2:44" x14ac:dyDescent="0.3">
      <c r="B2384" s="14"/>
      <c r="C2384" s="14"/>
      <c r="D2384" s="14"/>
      <c r="E2384" s="14"/>
      <c r="F2384" s="14"/>
      <c r="G2384" s="14"/>
      <c r="H2384" s="14"/>
      <c r="I2384" s="14"/>
      <c r="J2384" s="14"/>
      <c r="K2384" s="14"/>
      <c r="L2384" s="14"/>
      <c r="M2384" s="24" t="str">
        <f t="shared" si="1238"/>
        <v/>
      </c>
      <c r="N2384" s="24" t="str">
        <f t="shared" si="1239"/>
        <v/>
      </c>
      <c r="O2384" s="24" t="str">
        <f t="shared" si="1240"/>
        <v xml:space="preserve"> </v>
      </c>
      <c r="P2384" s="24">
        <f t="shared" si="1241"/>
        <v>0</v>
      </c>
      <c r="Q2384" s="25">
        <f t="shared" si="1242"/>
        <v>0</v>
      </c>
      <c r="R2384" s="26">
        <f t="shared" si="1243"/>
        <v>0</v>
      </c>
      <c r="S2384" s="24" t="str">
        <f t="shared" si="1244"/>
        <v/>
      </c>
      <c r="T2384" s="24" t="str">
        <f t="shared" si="1245"/>
        <v/>
      </c>
      <c r="U2384" s="24" t="str">
        <f t="shared" si="1246"/>
        <v/>
      </c>
      <c r="V2384" s="24" t="str">
        <f t="shared" si="1247"/>
        <v/>
      </c>
      <c r="W2384" s="24" t="str">
        <f t="shared" si="1248"/>
        <v/>
      </c>
      <c r="X2384" s="24" t="str">
        <f t="shared" si="1249"/>
        <v/>
      </c>
      <c r="Y2384" s="24" t="str">
        <f t="shared" si="1250"/>
        <v/>
      </c>
      <c r="Z2384" s="24" t="str">
        <f t="shared" si="1251"/>
        <v/>
      </c>
      <c r="AA2384" s="24" t="b">
        <f t="shared" si="1252"/>
        <v>0</v>
      </c>
      <c r="AB2384" s="34" t="str">
        <f t="shared" si="1253"/>
        <v/>
      </c>
      <c r="AC2384" s="34">
        <f t="shared" si="1254"/>
        <v>0</v>
      </c>
      <c r="AD2384" s="34">
        <f t="shared" si="1255"/>
        <v>0</v>
      </c>
      <c r="AE2384" s="34" t="str">
        <f t="shared" si="1256"/>
        <v xml:space="preserve"> 0</v>
      </c>
      <c r="AF2384" s="34">
        <f t="shared" si="1257"/>
        <v>0</v>
      </c>
      <c r="AG2384" s="34">
        <f t="shared" si="1258"/>
        <v>0</v>
      </c>
      <c r="AH2384" s="34" t="str">
        <f t="shared" si="1259"/>
        <v/>
      </c>
      <c r="AI2384" s="172" t="str">
        <f>IF(AJ2384&lt;&gt;"",MAX(AI$3:AI2383)+1,"")</f>
        <v/>
      </c>
      <c r="AJ2384" s="172" t="str">
        <f t="shared" si="1260"/>
        <v/>
      </c>
      <c r="AK2384" s="172" t="str">
        <f t="shared" si="1261"/>
        <v/>
      </c>
      <c r="AL2384" s="172" t="str">
        <f t="shared" si="1262"/>
        <v/>
      </c>
      <c r="AM2384" s="172" t="str">
        <f>IF(AN2384&lt;&gt;"",MAX(AM$3:AM2383)+1,"")</f>
        <v/>
      </c>
      <c r="AN2384" s="172" t="str">
        <f t="shared" si="1263"/>
        <v/>
      </c>
      <c r="AO2384" s="172" t="str">
        <f t="shared" si="1264"/>
        <v/>
      </c>
      <c r="AP2384" s="172" t="str">
        <f t="shared" si="1265"/>
        <v/>
      </c>
      <c r="AQ2384" s="172" t="str">
        <f t="shared" si="1266"/>
        <v/>
      </c>
      <c r="AR2384" s="172" t="str">
        <f>Table1[[#This Row],[Sex ]]&amp;Table1[[#This Row],[Month]]</f>
        <v/>
      </c>
    </row>
    <row r="2385" spans="2:44" x14ac:dyDescent="0.3">
      <c r="B2385" s="14"/>
      <c r="C2385" s="14"/>
      <c r="D2385" s="14"/>
      <c r="E2385" s="14"/>
      <c r="F2385" s="14"/>
      <c r="G2385" s="14"/>
      <c r="H2385" s="14"/>
      <c r="I2385" s="14"/>
      <c r="J2385" s="14"/>
      <c r="K2385" s="14"/>
      <c r="L2385" s="14"/>
      <c r="M2385" s="24" t="str">
        <f t="shared" si="1238"/>
        <v/>
      </c>
      <c r="N2385" s="24" t="str">
        <f t="shared" si="1239"/>
        <v/>
      </c>
      <c r="O2385" s="24" t="str">
        <f t="shared" si="1240"/>
        <v xml:space="preserve"> </v>
      </c>
      <c r="P2385" s="24">
        <f t="shared" si="1241"/>
        <v>0</v>
      </c>
      <c r="Q2385" s="25">
        <f t="shared" si="1242"/>
        <v>0</v>
      </c>
      <c r="R2385" s="26">
        <f t="shared" si="1243"/>
        <v>0</v>
      </c>
      <c r="S2385" s="24" t="str">
        <f t="shared" si="1244"/>
        <v/>
      </c>
      <c r="T2385" s="24" t="str">
        <f t="shared" si="1245"/>
        <v/>
      </c>
      <c r="U2385" s="24" t="str">
        <f t="shared" si="1246"/>
        <v/>
      </c>
      <c r="V2385" s="24" t="str">
        <f t="shared" si="1247"/>
        <v/>
      </c>
      <c r="W2385" s="24" t="str">
        <f t="shared" si="1248"/>
        <v/>
      </c>
      <c r="X2385" s="24" t="str">
        <f t="shared" si="1249"/>
        <v/>
      </c>
      <c r="Y2385" s="24" t="str">
        <f t="shared" si="1250"/>
        <v/>
      </c>
      <c r="Z2385" s="24" t="str">
        <f t="shared" si="1251"/>
        <v/>
      </c>
      <c r="AA2385" s="24" t="b">
        <f t="shared" si="1252"/>
        <v>0</v>
      </c>
      <c r="AB2385" s="34" t="str">
        <f t="shared" si="1253"/>
        <v/>
      </c>
      <c r="AC2385" s="34">
        <f t="shared" si="1254"/>
        <v>0</v>
      </c>
      <c r="AD2385" s="34">
        <f t="shared" si="1255"/>
        <v>0</v>
      </c>
      <c r="AE2385" s="34" t="str">
        <f t="shared" si="1256"/>
        <v xml:space="preserve"> 0</v>
      </c>
      <c r="AF2385" s="34">
        <f t="shared" si="1257"/>
        <v>0</v>
      </c>
      <c r="AG2385" s="34">
        <f t="shared" si="1258"/>
        <v>0</v>
      </c>
      <c r="AH2385" s="34" t="str">
        <f t="shared" si="1259"/>
        <v/>
      </c>
      <c r="AI2385" s="172" t="str">
        <f>IF(AJ2385&lt;&gt;"",MAX(AI$3:AI2384)+1,"")</f>
        <v/>
      </c>
      <c r="AJ2385" s="172" t="str">
        <f t="shared" si="1260"/>
        <v/>
      </c>
      <c r="AK2385" s="172" t="str">
        <f t="shared" si="1261"/>
        <v/>
      </c>
      <c r="AL2385" s="172" t="str">
        <f t="shared" si="1262"/>
        <v/>
      </c>
      <c r="AM2385" s="172" t="str">
        <f>IF(AN2385&lt;&gt;"",MAX(AM$3:AM2384)+1,"")</f>
        <v/>
      </c>
      <c r="AN2385" s="172" t="str">
        <f t="shared" si="1263"/>
        <v/>
      </c>
      <c r="AO2385" s="172" t="str">
        <f t="shared" si="1264"/>
        <v/>
      </c>
      <c r="AP2385" s="172" t="str">
        <f t="shared" si="1265"/>
        <v/>
      </c>
      <c r="AQ2385" s="172" t="str">
        <f t="shared" si="1266"/>
        <v/>
      </c>
      <c r="AR2385" s="172" t="str">
        <f>Table1[[#This Row],[Sex ]]&amp;Table1[[#This Row],[Month]]</f>
        <v/>
      </c>
    </row>
    <row r="2386" spans="2:44" x14ac:dyDescent="0.3">
      <c r="B2386" s="14"/>
      <c r="C2386" s="14"/>
      <c r="D2386" s="14"/>
      <c r="E2386" s="14"/>
      <c r="F2386" s="14"/>
      <c r="G2386" s="14"/>
      <c r="H2386" s="14"/>
      <c r="I2386" s="14"/>
      <c r="J2386" s="14"/>
      <c r="K2386" s="14"/>
      <c r="L2386" s="14"/>
      <c r="M2386" s="24" t="str">
        <f t="shared" si="1238"/>
        <v/>
      </c>
      <c r="N2386" s="24" t="str">
        <f t="shared" si="1239"/>
        <v/>
      </c>
      <c r="O2386" s="24" t="str">
        <f t="shared" si="1240"/>
        <v xml:space="preserve"> </v>
      </c>
      <c r="P2386" s="24">
        <f t="shared" si="1241"/>
        <v>0</v>
      </c>
      <c r="Q2386" s="25">
        <f t="shared" si="1242"/>
        <v>0</v>
      </c>
      <c r="R2386" s="26">
        <f t="shared" si="1243"/>
        <v>0</v>
      </c>
      <c r="S2386" s="24" t="str">
        <f t="shared" si="1244"/>
        <v/>
      </c>
      <c r="T2386" s="24" t="str">
        <f t="shared" si="1245"/>
        <v/>
      </c>
      <c r="U2386" s="24" t="str">
        <f t="shared" si="1246"/>
        <v/>
      </c>
      <c r="V2386" s="24" t="str">
        <f t="shared" si="1247"/>
        <v/>
      </c>
      <c r="W2386" s="24" t="str">
        <f t="shared" si="1248"/>
        <v/>
      </c>
      <c r="X2386" s="24" t="str">
        <f t="shared" si="1249"/>
        <v/>
      </c>
      <c r="Y2386" s="24" t="str">
        <f t="shared" si="1250"/>
        <v/>
      </c>
      <c r="Z2386" s="24" t="str">
        <f t="shared" si="1251"/>
        <v/>
      </c>
      <c r="AA2386" s="24" t="b">
        <f t="shared" si="1252"/>
        <v>0</v>
      </c>
      <c r="AB2386" s="34" t="str">
        <f t="shared" si="1253"/>
        <v/>
      </c>
      <c r="AC2386" s="34">
        <f t="shared" si="1254"/>
        <v>0</v>
      </c>
      <c r="AD2386" s="34">
        <f t="shared" si="1255"/>
        <v>0</v>
      </c>
      <c r="AE2386" s="34" t="str">
        <f t="shared" si="1256"/>
        <v xml:space="preserve"> 0</v>
      </c>
      <c r="AF2386" s="34">
        <f t="shared" si="1257"/>
        <v>0</v>
      </c>
      <c r="AG2386" s="34">
        <f t="shared" si="1258"/>
        <v>0</v>
      </c>
      <c r="AH2386" s="34" t="str">
        <f t="shared" si="1259"/>
        <v/>
      </c>
      <c r="AI2386" s="172" t="str">
        <f>IF(AJ2386&lt;&gt;"",MAX(AI$3:AI2385)+1,"")</f>
        <v/>
      </c>
      <c r="AJ2386" s="172" t="str">
        <f t="shared" si="1260"/>
        <v/>
      </c>
      <c r="AK2386" s="172" t="str">
        <f t="shared" si="1261"/>
        <v/>
      </c>
      <c r="AL2386" s="172" t="str">
        <f t="shared" si="1262"/>
        <v/>
      </c>
      <c r="AM2386" s="172" t="str">
        <f>IF(AN2386&lt;&gt;"",MAX(AM$3:AM2385)+1,"")</f>
        <v/>
      </c>
      <c r="AN2386" s="172" t="str">
        <f t="shared" si="1263"/>
        <v/>
      </c>
      <c r="AO2386" s="172" t="str">
        <f t="shared" si="1264"/>
        <v/>
      </c>
      <c r="AP2386" s="172" t="str">
        <f t="shared" si="1265"/>
        <v/>
      </c>
      <c r="AQ2386" s="172" t="str">
        <f t="shared" si="1266"/>
        <v/>
      </c>
      <c r="AR2386" s="172" t="str">
        <f>Table1[[#This Row],[Sex ]]&amp;Table1[[#This Row],[Month]]</f>
        <v/>
      </c>
    </row>
    <row r="2387" spans="2:44" x14ac:dyDescent="0.3">
      <c r="B2387" s="14"/>
      <c r="C2387" s="14"/>
      <c r="D2387" s="14"/>
      <c r="E2387" s="14"/>
      <c r="F2387" s="14"/>
      <c r="G2387" s="14"/>
      <c r="H2387" s="14"/>
      <c r="I2387" s="14"/>
      <c r="J2387" s="14"/>
      <c r="K2387" s="14"/>
      <c r="L2387" s="14"/>
      <c r="M2387" s="24" t="str">
        <f t="shared" si="1238"/>
        <v/>
      </c>
      <c r="N2387" s="24" t="str">
        <f t="shared" si="1239"/>
        <v/>
      </c>
      <c r="O2387" s="24" t="str">
        <f t="shared" si="1240"/>
        <v xml:space="preserve"> </v>
      </c>
      <c r="P2387" s="24">
        <f t="shared" si="1241"/>
        <v>0</v>
      </c>
      <c r="Q2387" s="25">
        <f t="shared" si="1242"/>
        <v>0</v>
      </c>
      <c r="R2387" s="26">
        <f t="shared" si="1243"/>
        <v>0</v>
      </c>
      <c r="S2387" s="24" t="str">
        <f t="shared" si="1244"/>
        <v/>
      </c>
      <c r="T2387" s="24" t="str">
        <f t="shared" si="1245"/>
        <v/>
      </c>
      <c r="U2387" s="24" t="str">
        <f t="shared" si="1246"/>
        <v/>
      </c>
      <c r="V2387" s="24" t="str">
        <f t="shared" si="1247"/>
        <v/>
      </c>
      <c r="W2387" s="24" t="str">
        <f t="shared" si="1248"/>
        <v/>
      </c>
      <c r="X2387" s="24" t="str">
        <f t="shared" si="1249"/>
        <v/>
      </c>
      <c r="Y2387" s="24" t="str">
        <f t="shared" si="1250"/>
        <v/>
      </c>
      <c r="Z2387" s="24" t="str">
        <f t="shared" si="1251"/>
        <v/>
      </c>
      <c r="AA2387" s="24" t="b">
        <f t="shared" si="1252"/>
        <v>0</v>
      </c>
      <c r="AB2387" s="34" t="str">
        <f t="shared" si="1253"/>
        <v/>
      </c>
      <c r="AC2387" s="34">
        <f t="shared" si="1254"/>
        <v>0</v>
      </c>
      <c r="AD2387" s="34">
        <f t="shared" si="1255"/>
        <v>0</v>
      </c>
      <c r="AE2387" s="34" t="str">
        <f t="shared" si="1256"/>
        <v xml:space="preserve"> 0</v>
      </c>
      <c r="AF2387" s="34">
        <f t="shared" si="1257"/>
        <v>0</v>
      </c>
      <c r="AG2387" s="34">
        <f t="shared" si="1258"/>
        <v>0</v>
      </c>
      <c r="AH2387" s="34" t="str">
        <f t="shared" si="1259"/>
        <v/>
      </c>
      <c r="AI2387" s="172" t="str">
        <f>IF(AJ2387&lt;&gt;"",MAX(AI$3:AI2386)+1,"")</f>
        <v/>
      </c>
      <c r="AJ2387" s="172" t="str">
        <f t="shared" si="1260"/>
        <v/>
      </c>
      <c r="AK2387" s="172" t="str">
        <f t="shared" si="1261"/>
        <v/>
      </c>
      <c r="AL2387" s="172" t="str">
        <f t="shared" si="1262"/>
        <v/>
      </c>
      <c r="AM2387" s="172" t="str">
        <f>IF(AN2387&lt;&gt;"",MAX(AM$3:AM2386)+1,"")</f>
        <v/>
      </c>
      <c r="AN2387" s="172" t="str">
        <f t="shared" si="1263"/>
        <v/>
      </c>
      <c r="AO2387" s="172" t="str">
        <f t="shared" si="1264"/>
        <v/>
      </c>
      <c r="AP2387" s="172" t="str">
        <f t="shared" si="1265"/>
        <v/>
      </c>
      <c r="AQ2387" s="172" t="str">
        <f t="shared" si="1266"/>
        <v/>
      </c>
      <c r="AR2387" s="172" t="str">
        <f>Table1[[#This Row],[Sex ]]&amp;Table1[[#This Row],[Month]]</f>
        <v/>
      </c>
    </row>
    <row r="2388" spans="2:44" x14ac:dyDescent="0.3">
      <c r="B2388" s="14"/>
      <c r="C2388" s="14"/>
      <c r="D2388" s="14"/>
      <c r="E2388" s="14"/>
      <c r="F2388" s="14"/>
      <c r="G2388" s="14"/>
      <c r="H2388" s="14"/>
      <c r="I2388" s="14"/>
      <c r="J2388" s="14"/>
      <c r="K2388" s="14"/>
      <c r="L2388" s="14"/>
      <c r="M2388" s="24" t="str">
        <f t="shared" si="1238"/>
        <v/>
      </c>
      <c r="N2388" s="24" t="str">
        <f t="shared" si="1239"/>
        <v/>
      </c>
      <c r="O2388" s="24" t="str">
        <f t="shared" si="1240"/>
        <v xml:space="preserve"> </v>
      </c>
      <c r="P2388" s="24">
        <f t="shared" si="1241"/>
        <v>0</v>
      </c>
      <c r="Q2388" s="25">
        <f t="shared" si="1242"/>
        <v>0</v>
      </c>
      <c r="R2388" s="26">
        <f t="shared" si="1243"/>
        <v>0</v>
      </c>
      <c r="S2388" s="24" t="str">
        <f t="shared" si="1244"/>
        <v/>
      </c>
      <c r="T2388" s="24" t="str">
        <f t="shared" si="1245"/>
        <v/>
      </c>
      <c r="U2388" s="24" t="str">
        <f t="shared" si="1246"/>
        <v/>
      </c>
      <c r="V2388" s="24" t="str">
        <f t="shared" si="1247"/>
        <v/>
      </c>
      <c r="W2388" s="24" t="str">
        <f t="shared" si="1248"/>
        <v/>
      </c>
      <c r="X2388" s="24" t="str">
        <f t="shared" si="1249"/>
        <v/>
      </c>
      <c r="Y2388" s="24" t="str">
        <f t="shared" si="1250"/>
        <v/>
      </c>
      <c r="Z2388" s="24" t="str">
        <f t="shared" si="1251"/>
        <v/>
      </c>
      <c r="AA2388" s="24" t="b">
        <f t="shared" si="1252"/>
        <v>0</v>
      </c>
      <c r="AB2388" s="34" t="str">
        <f t="shared" si="1253"/>
        <v/>
      </c>
      <c r="AC2388" s="34">
        <f t="shared" si="1254"/>
        <v>0</v>
      </c>
      <c r="AD2388" s="34">
        <f t="shared" si="1255"/>
        <v>0</v>
      </c>
      <c r="AE2388" s="34" t="str">
        <f t="shared" si="1256"/>
        <v xml:space="preserve"> 0</v>
      </c>
      <c r="AF2388" s="34">
        <f t="shared" si="1257"/>
        <v>0</v>
      </c>
      <c r="AG2388" s="34">
        <f t="shared" si="1258"/>
        <v>0</v>
      </c>
      <c r="AH2388" s="34" t="str">
        <f t="shared" si="1259"/>
        <v/>
      </c>
      <c r="AI2388" s="172" t="str">
        <f>IF(AJ2388&lt;&gt;"",MAX(AI$3:AI2387)+1,"")</f>
        <v/>
      </c>
      <c r="AJ2388" s="172" t="str">
        <f t="shared" si="1260"/>
        <v/>
      </c>
      <c r="AK2388" s="172" t="str">
        <f t="shared" si="1261"/>
        <v/>
      </c>
      <c r="AL2388" s="172" t="str">
        <f t="shared" si="1262"/>
        <v/>
      </c>
      <c r="AM2388" s="172" t="str">
        <f>IF(AN2388&lt;&gt;"",MAX(AM$3:AM2387)+1,"")</f>
        <v/>
      </c>
      <c r="AN2388" s="172" t="str">
        <f t="shared" si="1263"/>
        <v/>
      </c>
      <c r="AO2388" s="172" t="str">
        <f t="shared" si="1264"/>
        <v/>
      </c>
      <c r="AP2388" s="172" t="str">
        <f t="shared" si="1265"/>
        <v/>
      </c>
      <c r="AQ2388" s="172" t="str">
        <f t="shared" si="1266"/>
        <v/>
      </c>
      <c r="AR2388" s="172" t="str">
        <f>Table1[[#This Row],[Sex ]]&amp;Table1[[#This Row],[Month]]</f>
        <v/>
      </c>
    </row>
    <row r="2389" spans="2:44" x14ac:dyDescent="0.3">
      <c r="B2389" s="14"/>
      <c r="C2389" s="14"/>
      <c r="D2389" s="14"/>
      <c r="E2389" s="14"/>
      <c r="F2389" s="14"/>
      <c r="G2389" s="14"/>
      <c r="H2389" s="14"/>
      <c r="I2389" s="14"/>
      <c r="J2389" s="14"/>
      <c r="K2389" s="14"/>
      <c r="L2389" s="14"/>
      <c r="M2389" s="24" t="str">
        <f t="shared" si="1238"/>
        <v/>
      </c>
      <c r="N2389" s="24" t="str">
        <f t="shared" si="1239"/>
        <v/>
      </c>
      <c r="O2389" s="24" t="str">
        <f t="shared" si="1240"/>
        <v xml:space="preserve"> </v>
      </c>
      <c r="P2389" s="24">
        <f t="shared" si="1241"/>
        <v>0</v>
      </c>
      <c r="Q2389" s="25">
        <f t="shared" si="1242"/>
        <v>0</v>
      </c>
      <c r="R2389" s="26">
        <f t="shared" si="1243"/>
        <v>0</v>
      </c>
      <c r="S2389" s="24" t="str">
        <f t="shared" si="1244"/>
        <v/>
      </c>
      <c r="T2389" s="24" t="str">
        <f t="shared" si="1245"/>
        <v/>
      </c>
      <c r="U2389" s="24" t="str">
        <f t="shared" si="1246"/>
        <v/>
      </c>
      <c r="V2389" s="24" t="str">
        <f t="shared" si="1247"/>
        <v/>
      </c>
      <c r="W2389" s="24" t="str">
        <f t="shared" si="1248"/>
        <v/>
      </c>
      <c r="X2389" s="24" t="str">
        <f t="shared" si="1249"/>
        <v/>
      </c>
      <c r="Y2389" s="24" t="str">
        <f t="shared" si="1250"/>
        <v/>
      </c>
      <c r="Z2389" s="24" t="str">
        <f t="shared" si="1251"/>
        <v/>
      </c>
      <c r="AA2389" s="24" t="b">
        <f t="shared" si="1252"/>
        <v>0</v>
      </c>
      <c r="AB2389" s="34" t="str">
        <f t="shared" si="1253"/>
        <v/>
      </c>
      <c r="AC2389" s="34">
        <f t="shared" si="1254"/>
        <v>0</v>
      </c>
      <c r="AD2389" s="34">
        <f t="shared" si="1255"/>
        <v>0</v>
      </c>
      <c r="AE2389" s="34" t="str">
        <f t="shared" si="1256"/>
        <v xml:space="preserve"> 0</v>
      </c>
      <c r="AF2389" s="34">
        <f t="shared" si="1257"/>
        <v>0</v>
      </c>
      <c r="AG2389" s="34">
        <f t="shared" si="1258"/>
        <v>0</v>
      </c>
      <c r="AH2389" s="34" t="str">
        <f t="shared" si="1259"/>
        <v/>
      </c>
      <c r="AI2389" s="172" t="str">
        <f>IF(AJ2389&lt;&gt;"",MAX(AI$3:AI2388)+1,"")</f>
        <v/>
      </c>
      <c r="AJ2389" s="172" t="str">
        <f t="shared" si="1260"/>
        <v/>
      </c>
      <c r="AK2389" s="172" t="str">
        <f t="shared" si="1261"/>
        <v/>
      </c>
      <c r="AL2389" s="172" t="str">
        <f t="shared" si="1262"/>
        <v/>
      </c>
      <c r="AM2389" s="172" t="str">
        <f>IF(AN2389&lt;&gt;"",MAX(AM$3:AM2388)+1,"")</f>
        <v/>
      </c>
      <c r="AN2389" s="172" t="str">
        <f t="shared" si="1263"/>
        <v/>
      </c>
      <c r="AO2389" s="172" t="str">
        <f t="shared" si="1264"/>
        <v/>
      </c>
      <c r="AP2389" s="172" t="str">
        <f t="shared" si="1265"/>
        <v/>
      </c>
      <c r="AQ2389" s="172" t="str">
        <f t="shared" si="1266"/>
        <v/>
      </c>
      <c r="AR2389" s="172" t="str">
        <f>Table1[[#This Row],[Sex ]]&amp;Table1[[#This Row],[Month]]</f>
        <v/>
      </c>
    </row>
    <row r="2390" spans="2:44" x14ac:dyDescent="0.3">
      <c r="B2390" s="14"/>
      <c r="C2390" s="14"/>
      <c r="D2390" s="14"/>
      <c r="E2390" s="14"/>
      <c r="F2390" s="14"/>
      <c r="G2390" s="14"/>
      <c r="H2390" s="14"/>
      <c r="I2390" s="14"/>
      <c r="J2390" s="14"/>
      <c r="K2390" s="14"/>
      <c r="L2390" s="14"/>
      <c r="M2390" s="24" t="str">
        <f t="shared" si="1238"/>
        <v/>
      </c>
      <c r="N2390" s="24" t="str">
        <f t="shared" si="1239"/>
        <v/>
      </c>
      <c r="O2390" s="24" t="str">
        <f t="shared" si="1240"/>
        <v xml:space="preserve"> </v>
      </c>
      <c r="P2390" s="24">
        <f t="shared" si="1241"/>
        <v>0</v>
      </c>
      <c r="Q2390" s="25">
        <f t="shared" si="1242"/>
        <v>0</v>
      </c>
      <c r="R2390" s="26">
        <f t="shared" si="1243"/>
        <v>0</v>
      </c>
      <c r="S2390" s="24" t="str">
        <f t="shared" si="1244"/>
        <v/>
      </c>
      <c r="T2390" s="24" t="str">
        <f t="shared" si="1245"/>
        <v/>
      </c>
      <c r="U2390" s="24" t="str">
        <f t="shared" si="1246"/>
        <v/>
      </c>
      <c r="V2390" s="24" t="str">
        <f t="shared" si="1247"/>
        <v/>
      </c>
      <c r="W2390" s="24" t="str">
        <f t="shared" si="1248"/>
        <v/>
      </c>
      <c r="X2390" s="24" t="str">
        <f t="shared" si="1249"/>
        <v/>
      </c>
      <c r="Y2390" s="24" t="str">
        <f t="shared" si="1250"/>
        <v/>
      </c>
      <c r="Z2390" s="24" t="str">
        <f t="shared" si="1251"/>
        <v/>
      </c>
      <c r="AA2390" s="24" t="b">
        <f t="shared" si="1252"/>
        <v>0</v>
      </c>
      <c r="AB2390" s="34" t="str">
        <f t="shared" si="1253"/>
        <v/>
      </c>
      <c r="AC2390" s="34">
        <f t="shared" si="1254"/>
        <v>0</v>
      </c>
      <c r="AD2390" s="34">
        <f t="shared" si="1255"/>
        <v>0</v>
      </c>
      <c r="AE2390" s="34" t="str">
        <f t="shared" si="1256"/>
        <v xml:space="preserve"> 0</v>
      </c>
      <c r="AF2390" s="34">
        <f t="shared" si="1257"/>
        <v>0</v>
      </c>
      <c r="AG2390" s="34">
        <f t="shared" si="1258"/>
        <v>0</v>
      </c>
      <c r="AH2390" s="34" t="str">
        <f t="shared" si="1259"/>
        <v/>
      </c>
      <c r="AI2390" s="172" t="str">
        <f>IF(AJ2390&lt;&gt;"",MAX(AI$3:AI2389)+1,"")</f>
        <v/>
      </c>
      <c r="AJ2390" s="172" t="str">
        <f t="shared" si="1260"/>
        <v/>
      </c>
      <c r="AK2390" s="172" t="str">
        <f t="shared" si="1261"/>
        <v/>
      </c>
      <c r="AL2390" s="172" t="str">
        <f t="shared" si="1262"/>
        <v/>
      </c>
      <c r="AM2390" s="172" t="str">
        <f>IF(AN2390&lt;&gt;"",MAX(AM$3:AM2389)+1,"")</f>
        <v/>
      </c>
      <c r="AN2390" s="172" t="str">
        <f t="shared" si="1263"/>
        <v/>
      </c>
      <c r="AO2390" s="172" t="str">
        <f t="shared" si="1264"/>
        <v/>
      </c>
      <c r="AP2390" s="172" t="str">
        <f t="shared" si="1265"/>
        <v/>
      </c>
      <c r="AQ2390" s="172" t="str">
        <f t="shared" si="1266"/>
        <v/>
      </c>
      <c r="AR2390" s="172" t="str">
        <f>Table1[[#This Row],[Sex ]]&amp;Table1[[#This Row],[Month]]</f>
        <v/>
      </c>
    </row>
    <row r="2391" spans="2:44" x14ac:dyDescent="0.3">
      <c r="B2391" s="14"/>
      <c r="C2391" s="14"/>
      <c r="D2391" s="14"/>
      <c r="E2391" s="14"/>
      <c r="F2391" s="14"/>
      <c r="G2391" s="14"/>
      <c r="H2391" s="14"/>
      <c r="I2391" s="14"/>
      <c r="J2391" s="14"/>
      <c r="K2391" s="14"/>
      <c r="L2391" s="14"/>
      <c r="M2391" s="24" t="str">
        <f t="shared" si="1238"/>
        <v/>
      </c>
      <c r="N2391" s="24" t="str">
        <f t="shared" si="1239"/>
        <v/>
      </c>
      <c r="O2391" s="24" t="str">
        <f t="shared" si="1240"/>
        <v xml:space="preserve"> </v>
      </c>
      <c r="P2391" s="24">
        <f t="shared" si="1241"/>
        <v>0</v>
      </c>
      <c r="Q2391" s="25">
        <f t="shared" si="1242"/>
        <v>0</v>
      </c>
      <c r="R2391" s="26">
        <f t="shared" si="1243"/>
        <v>0</v>
      </c>
      <c r="S2391" s="24" t="str">
        <f t="shared" si="1244"/>
        <v/>
      </c>
      <c r="T2391" s="24" t="str">
        <f t="shared" si="1245"/>
        <v/>
      </c>
      <c r="U2391" s="24" t="str">
        <f t="shared" si="1246"/>
        <v/>
      </c>
      <c r="V2391" s="24" t="str">
        <f t="shared" si="1247"/>
        <v/>
      </c>
      <c r="W2391" s="24" t="str">
        <f t="shared" si="1248"/>
        <v/>
      </c>
      <c r="X2391" s="24" t="str">
        <f t="shared" si="1249"/>
        <v/>
      </c>
      <c r="Y2391" s="24" t="str">
        <f t="shared" si="1250"/>
        <v/>
      </c>
      <c r="Z2391" s="24" t="str">
        <f t="shared" si="1251"/>
        <v/>
      </c>
      <c r="AA2391" s="24" t="b">
        <f t="shared" si="1252"/>
        <v>0</v>
      </c>
      <c r="AB2391" s="34" t="str">
        <f t="shared" si="1253"/>
        <v/>
      </c>
      <c r="AC2391" s="34">
        <f t="shared" si="1254"/>
        <v>0</v>
      </c>
      <c r="AD2391" s="34">
        <f t="shared" si="1255"/>
        <v>0</v>
      </c>
      <c r="AE2391" s="34" t="str">
        <f t="shared" si="1256"/>
        <v xml:space="preserve"> 0</v>
      </c>
      <c r="AF2391" s="34">
        <f t="shared" si="1257"/>
        <v>0</v>
      </c>
      <c r="AG2391" s="34">
        <f t="shared" si="1258"/>
        <v>0</v>
      </c>
      <c r="AH2391" s="34" t="str">
        <f t="shared" si="1259"/>
        <v/>
      </c>
      <c r="AI2391" s="172" t="str">
        <f>IF(AJ2391&lt;&gt;"",MAX(AI$3:AI2390)+1,"")</f>
        <v/>
      </c>
      <c r="AJ2391" s="172" t="str">
        <f t="shared" si="1260"/>
        <v/>
      </c>
      <c r="AK2391" s="172" t="str">
        <f t="shared" si="1261"/>
        <v/>
      </c>
      <c r="AL2391" s="172" t="str">
        <f t="shared" si="1262"/>
        <v/>
      </c>
      <c r="AM2391" s="172" t="str">
        <f>IF(AN2391&lt;&gt;"",MAX(AM$3:AM2390)+1,"")</f>
        <v/>
      </c>
      <c r="AN2391" s="172" t="str">
        <f t="shared" si="1263"/>
        <v/>
      </c>
      <c r="AO2391" s="172" t="str">
        <f t="shared" si="1264"/>
        <v/>
      </c>
      <c r="AP2391" s="172" t="str">
        <f t="shared" si="1265"/>
        <v/>
      </c>
      <c r="AQ2391" s="172" t="str">
        <f t="shared" si="1266"/>
        <v/>
      </c>
      <c r="AR2391" s="172" t="str">
        <f>Table1[[#This Row],[Sex ]]&amp;Table1[[#This Row],[Month]]</f>
        <v/>
      </c>
    </row>
    <row r="2392" spans="2:44" x14ac:dyDescent="0.3">
      <c r="B2392" s="14"/>
      <c r="C2392" s="14"/>
      <c r="D2392" s="14"/>
      <c r="E2392" s="14"/>
      <c r="F2392" s="14"/>
      <c r="G2392" s="14"/>
      <c r="H2392" s="14"/>
      <c r="I2392" s="14"/>
      <c r="J2392" s="14"/>
      <c r="K2392" s="14"/>
      <c r="L2392" s="14"/>
      <c r="M2392" s="24" t="str">
        <f t="shared" si="1238"/>
        <v/>
      </c>
      <c r="N2392" s="24" t="str">
        <f t="shared" si="1239"/>
        <v/>
      </c>
      <c r="O2392" s="24" t="str">
        <f t="shared" si="1240"/>
        <v xml:space="preserve"> </v>
      </c>
      <c r="P2392" s="24">
        <f t="shared" si="1241"/>
        <v>0</v>
      </c>
      <c r="Q2392" s="25">
        <f t="shared" si="1242"/>
        <v>0</v>
      </c>
      <c r="R2392" s="26">
        <f t="shared" si="1243"/>
        <v>0</v>
      </c>
      <c r="S2392" s="24" t="str">
        <f t="shared" si="1244"/>
        <v/>
      </c>
      <c r="T2392" s="24" t="str">
        <f t="shared" si="1245"/>
        <v/>
      </c>
      <c r="U2392" s="24" t="str">
        <f t="shared" si="1246"/>
        <v/>
      </c>
      <c r="V2392" s="24" t="str">
        <f t="shared" si="1247"/>
        <v/>
      </c>
      <c r="W2392" s="24" t="str">
        <f t="shared" si="1248"/>
        <v/>
      </c>
      <c r="X2392" s="24" t="str">
        <f t="shared" si="1249"/>
        <v/>
      </c>
      <c r="Y2392" s="24" t="str">
        <f t="shared" si="1250"/>
        <v/>
      </c>
      <c r="Z2392" s="24" t="str">
        <f t="shared" si="1251"/>
        <v/>
      </c>
      <c r="AA2392" s="24" t="b">
        <f t="shared" si="1252"/>
        <v>0</v>
      </c>
      <c r="AB2392" s="34" t="str">
        <f t="shared" si="1253"/>
        <v/>
      </c>
      <c r="AC2392" s="34">
        <f t="shared" si="1254"/>
        <v>0</v>
      </c>
      <c r="AD2392" s="34">
        <f t="shared" si="1255"/>
        <v>0</v>
      </c>
      <c r="AE2392" s="34" t="str">
        <f t="shared" si="1256"/>
        <v xml:space="preserve"> 0</v>
      </c>
      <c r="AF2392" s="34">
        <f t="shared" si="1257"/>
        <v>0</v>
      </c>
      <c r="AG2392" s="34">
        <f t="shared" si="1258"/>
        <v>0</v>
      </c>
      <c r="AH2392" s="34" t="str">
        <f t="shared" si="1259"/>
        <v/>
      </c>
      <c r="AI2392" s="172" t="str">
        <f>IF(AJ2392&lt;&gt;"",MAX(AI$3:AI2391)+1,"")</f>
        <v/>
      </c>
      <c r="AJ2392" s="172" t="str">
        <f t="shared" si="1260"/>
        <v/>
      </c>
      <c r="AK2392" s="172" t="str">
        <f t="shared" si="1261"/>
        <v/>
      </c>
      <c r="AL2392" s="172" t="str">
        <f t="shared" si="1262"/>
        <v/>
      </c>
      <c r="AM2392" s="172" t="str">
        <f>IF(AN2392&lt;&gt;"",MAX(AM$3:AM2391)+1,"")</f>
        <v/>
      </c>
      <c r="AN2392" s="172" t="str">
        <f t="shared" si="1263"/>
        <v/>
      </c>
      <c r="AO2392" s="172" t="str">
        <f t="shared" si="1264"/>
        <v/>
      </c>
      <c r="AP2392" s="172" t="str">
        <f t="shared" si="1265"/>
        <v/>
      </c>
      <c r="AQ2392" s="172" t="str">
        <f t="shared" si="1266"/>
        <v/>
      </c>
      <c r="AR2392" s="172" t="str">
        <f>Table1[[#This Row],[Sex ]]&amp;Table1[[#This Row],[Month]]</f>
        <v/>
      </c>
    </row>
    <row r="2393" spans="2:44" x14ac:dyDescent="0.3">
      <c r="B2393" s="14"/>
      <c r="C2393" s="14"/>
      <c r="D2393" s="14"/>
      <c r="E2393" s="14"/>
      <c r="F2393" s="14"/>
      <c r="G2393" s="14"/>
      <c r="H2393" s="14"/>
      <c r="I2393" s="14"/>
      <c r="J2393" s="14"/>
      <c r="K2393" s="14"/>
      <c r="L2393" s="14"/>
      <c r="M2393" s="24" t="str">
        <f t="shared" si="1238"/>
        <v/>
      </c>
      <c r="N2393" s="24" t="str">
        <f t="shared" si="1239"/>
        <v/>
      </c>
      <c r="O2393" s="24" t="str">
        <f t="shared" si="1240"/>
        <v xml:space="preserve"> </v>
      </c>
      <c r="P2393" s="24">
        <f t="shared" si="1241"/>
        <v>0</v>
      </c>
      <c r="Q2393" s="25">
        <f t="shared" si="1242"/>
        <v>0</v>
      </c>
      <c r="R2393" s="26">
        <f t="shared" si="1243"/>
        <v>0</v>
      </c>
      <c r="S2393" s="24" t="str">
        <f t="shared" si="1244"/>
        <v/>
      </c>
      <c r="T2393" s="24" t="str">
        <f t="shared" si="1245"/>
        <v/>
      </c>
      <c r="U2393" s="24" t="str">
        <f t="shared" si="1246"/>
        <v/>
      </c>
      <c r="V2393" s="24" t="str">
        <f t="shared" si="1247"/>
        <v/>
      </c>
      <c r="W2393" s="24" t="str">
        <f t="shared" si="1248"/>
        <v/>
      </c>
      <c r="X2393" s="24" t="str">
        <f t="shared" si="1249"/>
        <v/>
      </c>
      <c r="Y2393" s="24" t="str">
        <f t="shared" si="1250"/>
        <v/>
      </c>
      <c r="Z2393" s="24" t="str">
        <f t="shared" si="1251"/>
        <v/>
      </c>
      <c r="AA2393" s="24" t="b">
        <f t="shared" si="1252"/>
        <v>0</v>
      </c>
      <c r="AB2393" s="34" t="str">
        <f t="shared" si="1253"/>
        <v/>
      </c>
      <c r="AC2393" s="34">
        <f t="shared" si="1254"/>
        <v>0</v>
      </c>
      <c r="AD2393" s="34">
        <f t="shared" si="1255"/>
        <v>0</v>
      </c>
      <c r="AE2393" s="34" t="str">
        <f t="shared" si="1256"/>
        <v xml:space="preserve"> 0</v>
      </c>
      <c r="AF2393" s="34">
        <f t="shared" si="1257"/>
        <v>0</v>
      </c>
      <c r="AG2393" s="34">
        <f t="shared" si="1258"/>
        <v>0</v>
      </c>
      <c r="AH2393" s="34" t="str">
        <f t="shared" si="1259"/>
        <v/>
      </c>
      <c r="AI2393" s="172" t="str">
        <f>IF(AJ2393&lt;&gt;"",MAX(AI$3:AI2392)+1,"")</f>
        <v/>
      </c>
      <c r="AJ2393" s="172" t="str">
        <f t="shared" si="1260"/>
        <v/>
      </c>
      <c r="AK2393" s="172" t="str">
        <f t="shared" si="1261"/>
        <v/>
      </c>
      <c r="AL2393" s="172" t="str">
        <f t="shared" si="1262"/>
        <v/>
      </c>
      <c r="AM2393" s="172" t="str">
        <f>IF(AN2393&lt;&gt;"",MAX(AM$3:AM2392)+1,"")</f>
        <v/>
      </c>
      <c r="AN2393" s="172" t="str">
        <f t="shared" si="1263"/>
        <v/>
      </c>
      <c r="AO2393" s="172" t="str">
        <f t="shared" si="1264"/>
        <v/>
      </c>
      <c r="AP2393" s="172" t="str">
        <f t="shared" si="1265"/>
        <v/>
      </c>
      <c r="AQ2393" s="172" t="str">
        <f t="shared" si="1266"/>
        <v/>
      </c>
      <c r="AR2393" s="172" t="str">
        <f>Table1[[#This Row],[Sex ]]&amp;Table1[[#This Row],[Month]]</f>
        <v/>
      </c>
    </row>
    <row r="2394" spans="2:44" x14ac:dyDescent="0.3">
      <c r="B2394" s="14"/>
      <c r="C2394" s="14"/>
      <c r="D2394" s="14"/>
      <c r="E2394" s="14"/>
      <c r="F2394" s="14"/>
      <c r="G2394" s="14"/>
      <c r="H2394" s="14"/>
      <c r="I2394" s="14"/>
      <c r="J2394" s="14"/>
      <c r="K2394" s="14"/>
      <c r="L2394" s="14"/>
      <c r="M2394" s="24" t="str">
        <f t="shared" si="1238"/>
        <v/>
      </c>
      <c r="N2394" s="24" t="str">
        <f t="shared" si="1239"/>
        <v/>
      </c>
      <c r="O2394" s="24" t="str">
        <f t="shared" si="1240"/>
        <v xml:space="preserve"> </v>
      </c>
      <c r="P2394" s="24">
        <f t="shared" si="1241"/>
        <v>0</v>
      </c>
      <c r="Q2394" s="25">
        <f t="shared" si="1242"/>
        <v>0</v>
      </c>
      <c r="R2394" s="26">
        <f t="shared" si="1243"/>
        <v>0</v>
      </c>
      <c r="S2394" s="24" t="str">
        <f t="shared" si="1244"/>
        <v/>
      </c>
      <c r="T2394" s="24" t="str">
        <f t="shared" si="1245"/>
        <v/>
      </c>
      <c r="U2394" s="24" t="str">
        <f t="shared" si="1246"/>
        <v/>
      </c>
      <c r="V2394" s="24" t="str">
        <f t="shared" si="1247"/>
        <v/>
      </c>
      <c r="W2394" s="24" t="str">
        <f t="shared" si="1248"/>
        <v/>
      </c>
      <c r="X2394" s="24" t="str">
        <f t="shared" si="1249"/>
        <v/>
      </c>
      <c r="Y2394" s="24" t="str">
        <f t="shared" si="1250"/>
        <v/>
      </c>
      <c r="Z2394" s="24" t="str">
        <f t="shared" si="1251"/>
        <v/>
      </c>
      <c r="AA2394" s="24" t="b">
        <f t="shared" si="1252"/>
        <v>0</v>
      </c>
      <c r="AB2394" s="34" t="str">
        <f t="shared" si="1253"/>
        <v/>
      </c>
      <c r="AC2394" s="34">
        <f t="shared" si="1254"/>
        <v>0</v>
      </c>
      <c r="AD2394" s="34">
        <f t="shared" si="1255"/>
        <v>0</v>
      </c>
      <c r="AE2394" s="34" t="str">
        <f t="shared" si="1256"/>
        <v xml:space="preserve"> 0</v>
      </c>
      <c r="AF2394" s="34">
        <f t="shared" si="1257"/>
        <v>0</v>
      </c>
      <c r="AG2394" s="34">
        <f t="shared" si="1258"/>
        <v>0</v>
      </c>
      <c r="AH2394" s="34" t="str">
        <f t="shared" si="1259"/>
        <v/>
      </c>
      <c r="AI2394" s="172" t="str">
        <f>IF(AJ2394&lt;&gt;"",MAX(AI$3:AI2393)+1,"")</f>
        <v/>
      </c>
      <c r="AJ2394" s="172" t="str">
        <f t="shared" si="1260"/>
        <v/>
      </c>
      <c r="AK2394" s="172" t="str">
        <f t="shared" si="1261"/>
        <v/>
      </c>
      <c r="AL2394" s="172" t="str">
        <f t="shared" si="1262"/>
        <v/>
      </c>
      <c r="AM2394" s="172" t="str">
        <f>IF(AN2394&lt;&gt;"",MAX(AM$3:AM2393)+1,"")</f>
        <v/>
      </c>
      <c r="AN2394" s="172" t="str">
        <f t="shared" si="1263"/>
        <v/>
      </c>
      <c r="AO2394" s="172" t="str">
        <f t="shared" si="1264"/>
        <v/>
      </c>
      <c r="AP2394" s="172" t="str">
        <f t="shared" si="1265"/>
        <v/>
      </c>
      <c r="AQ2394" s="172" t="str">
        <f t="shared" si="1266"/>
        <v/>
      </c>
      <c r="AR2394" s="172" t="str">
        <f>Table1[[#This Row],[Sex ]]&amp;Table1[[#This Row],[Month]]</f>
        <v/>
      </c>
    </row>
    <row r="2395" spans="2:44" x14ac:dyDescent="0.3">
      <c r="B2395" s="14"/>
      <c r="C2395" s="14"/>
      <c r="D2395" s="14"/>
      <c r="E2395" s="14"/>
      <c r="F2395" s="14"/>
      <c r="G2395" s="14"/>
      <c r="H2395" s="14"/>
      <c r="I2395" s="14"/>
      <c r="J2395" s="14"/>
      <c r="K2395" s="14"/>
      <c r="L2395" s="14"/>
      <c r="M2395" s="24" t="str">
        <f t="shared" si="1238"/>
        <v/>
      </c>
      <c r="N2395" s="24" t="str">
        <f t="shared" si="1239"/>
        <v/>
      </c>
      <c r="O2395" s="24" t="str">
        <f t="shared" si="1240"/>
        <v xml:space="preserve"> </v>
      </c>
      <c r="P2395" s="24">
        <f t="shared" si="1241"/>
        <v>0</v>
      </c>
      <c r="Q2395" s="25">
        <f t="shared" si="1242"/>
        <v>0</v>
      </c>
      <c r="R2395" s="26">
        <f t="shared" si="1243"/>
        <v>0</v>
      </c>
      <c r="S2395" s="24" t="str">
        <f t="shared" si="1244"/>
        <v/>
      </c>
      <c r="T2395" s="24" t="str">
        <f t="shared" si="1245"/>
        <v/>
      </c>
      <c r="U2395" s="24" t="str">
        <f t="shared" si="1246"/>
        <v/>
      </c>
      <c r="V2395" s="24" t="str">
        <f t="shared" si="1247"/>
        <v/>
      </c>
      <c r="W2395" s="24" t="str">
        <f t="shared" si="1248"/>
        <v/>
      </c>
      <c r="X2395" s="24" t="str">
        <f t="shared" si="1249"/>
        <v/>
      </c>
      <c r="Y2395" s="24" t="str">
        <f t="shared" si="1250"/>
        <v/>
      </c>
      <c r="Z2395" s="24" t="str">
        <f t="shared" si="1251"/>
        <v/>
      </c>
      <c r="AA2395" s="24" t="b">
        <f t="shared" si="1252"/>
        <v>0</v>
      </c>
      <c r="AB2395" s="34" t="str">
        <f t="shared" si="1253"/>
        <v/>
      </c>
      <c r="AC2395" s="34">
        <f t="shared" si="1254"/>
        <v>0</v>
      </c>
      <c r="AD2395" s="34">
        <f t="shared" si="1255"/>
        <v>0</v>
      </c>
      <c r="AE2395" s="34" t="str">
        <f t="shared" si="1256"/>
        <v xml:space="preserve"> 0</v>
      </c>
      <c r="AF2395" s="34">
        <f t="shared" si="1257"/>
        <v>0</v>
      </c>
      <c r="AG2395" s="34">
        <f t="shared" si="1258"/>
        <v>0</v>
      </c>
      <c r="AH2395" s="34" t="str">
        <f t="shared" si="1259"/>
        <v/>
      </c>
      <c r="AI2395" s="172" t="str">
        <f>IF(AJ2395&lt;&gt;"",MAX(AI$3:AI2394)+1,"")</f>
        <v/>
      </c>
      <c r="AJ2395" s="172" t="str">
        <f t="shared" si="1260"/>
        <v/>
      </c>
      <c r="AK2395" s="172" t="str">
        <f t="shared" si="1261"/>
        <v/>
      </c>
      <c r="AL2395" s="172" t="str">
        <f t="shared" si="1262"/>
        <v/>
      </c>
      <c r="AM2395" s="172" t="str">
        <f>IF(AN2395&lt;&gt;"",MAX(AM$3:AM2394)+1,"")</f>
        <v/>
      </c>
      <c r="AN2395" s="172" t="str">
        <f t="shared" si="1263"/>
        <v/>
      </c>
      <c r="AO2395" s="172" t="str">
        <f t="shared" si="1264"/>
        <v/>
      </c>
      <c r="AP2395" s="172" t="str">
        <f t="shared" si="1265"/>
        <v/>
      </c>
      <c r="AQ2395" s="172" t="str">
        <f t="shared" si="1266"/>
        <v/>
      </c>
      <c r="AR2395" s="172" t="str">
        <f>Table1[[#This Row],[Sex ]]&amp;Table1[[#This Row],[Month]]</f>
        <v/>
      </c>
    </row>
    <row r="2396" spans="2:44" x14ac:dyDescent="0.3">
      <c r="B2396" s="14"/>
      <c r="C2396" s="14"/>
      <c r="D2396" s="14"/>
      <c r="E2396" s="14"/>
      <c r="F2396" s="14"/>
      <c r="G2396" s="14"/>
      <c r="H2396" s="14"/>
      <c r="I2396" s="14"/>
      <c r="J2396" s="14"/>
      <c r="K2396" s="14"/>
      <c r="L2396" s="14"/>
      <c r="M2396" s="24" t="str">
        <f t="shared" si="1238"/>
        <v/>
      </c>
      <c r="N2396" s="24" t="str">
        <f t="shared" si="1239"/>
        <v/>
      </c>
      <c r="O2396" s="24" t="str">
        <f t="shared" si="1240"/>
        <v xml:space="preserve"> </v>
      </c>
      <c r="P2396" s="24">
        <f t="shared" si="1241"/>
        <v>0</v>
      </c>
      <c r="Q2396" s="25">
        <f t="shared" si="1242"/>
        <v>0</v>
      </c>
      <c r="R2396" s="26">
        <f t="shared" si="1243"/>
        <v>0</v>
      </c>
      <c r="S2396" s="24" t="str">
        <f t="shared" si="1244"/>
        <v/>
      </c>
      <c r="T2396" s="24" t="str">
        <f t="shared" si="1245"/>
        <v/>
      </c>
      <c r="U2396" s="24" t="str">
        <f t="shared" si="1246"/>
        <v/>
      </c>
      <c r="V2396" s="24" t="str">
        <f t="shared" si="1247"/>
        <v/>
      </c>
      <c r="W2396" s="24" t="str">
        <f t="shared" si="1248"/>
        <v/>
      </c>
      <c r="X2396" s="24" t="str">
        <f t="shared" si="1249"/>
        <v/>
      </c>
      <c r="Y2396" s="24" t="str">
        <f t="shared" si="1250"/>
        <v/>
      </c>
      <c r="Z2396" s="24" t="str">
        <f t="shared" si="1251"/>
        <v/>
      </c>
      <c r="AA2396" s="24" t="b">
        <f t="shared" si="1252"/>
        <v>0</v>
      </c>
      <c r="AB2396" s="34" t="str">
        <f t="shared" si="1253"/>
        <v/>
      </c>
      <c r="AC2396" s="34">
        <f t="shared" si="1254"/>
        <v>0</v>
      </c>
      <c r="AD2396" s="34">
        <f t="shared" si="1255"/>
        <v>0</v>
      </c>
      <c r="AE2396" s="34" t="str">
        <f t="shared" si="1256"/>
        <v xml:space="preserve"> 0</v>
      </c>
      <c r="AF2396" s="34">
        <f t="shared" si="1257"/>
        <v>0</v>
      </c>
      <c r="AG2396" s="34">
        <f t="shared" si="1258"/>
        <v>0</v>
      </c>
      <c r="AH2396" s="34" t="str">
        <f t="shared" si="1259"/>
        <v/>
      </c>
      <c r="AI2396" s="172" t="str">
        <f>IF(AJ2396&lt;&gt;"",MAX(AI$3:AI2395)+1,"")</f>
        <v/>
      </c>
      <c r="AJ2396" s="172" t="str">
        <f t="shared" si="1260"/>
        <v/>
      </c>
      <c r="AK2396" s="172" t="str">
        <f t="shared" si="1261"/>
        <v/>
      </c>
      <c r="AL2396" s="172" t="str">
        <f t="shared" si="1262"/>
        <v/>
      </c>
      <c r="AM2396" s="172" t="str">
        <f>IF(AN2396&lt;&gt;"",MAX(AM$3:AM2395)+1,"")</f>
        <v/>
      </c>
      <c r="AN2396" s="172" t="str">
        <f t="shared" si="1263"/>
        <v/>
      </c>
      <c r="AO2396" s="172" t="str">
        <f t="shared" si="1264"/>
        <v/>
      </c>
      <c r="AP2396" s="172" t="str">
        <f t="shared" si="1265"/>
        <v/>
      </c>
      <c r="AQ2396" s="172" t="str">
        <f t="shared" si="1266"/>
        <v/>
      </c>
      <c r="AR2396" s="172" t="str">
        <f>Table1[[#This Row],[Sex ]]&amp;Table1[[#This Row],[Month]]</f>
        <v/>
      </c>
    </row>
    <row r="2397" spans="2:44" x14ac:dyDescent="0.3">
      <c r="B2397" s="14"/>
      <c r="C2397" s="14"/>
      <c r="D2397" s="14"/>
      <c r="E2397" s="14"/>
      <c r="F2397" s="14"/>
      <c r="G2397" s="14"/>
      <c r="H2397" s="14"/>
      <c r="I2397" s="14"/>
      <c r="J2397" s="14"/>
      <c r="K2397" s="14"/>
      <c r="L2397" s="14"/>
      <c r="M2397" s="24" t="str">
        <f t="shared" si="1238"/>
        <v/>
      </c>
      <c r="N2397" s="24" t="str">
        <f t="shared" si="1239"/>
        <v/>
      </c>
      <c r="O2397" s="24" t="str">
        <f t="shared" si="1240"/>
        <v xml:space="preserve"> </v>
      </c>
      <c r="P2397" s="24">
        <f t="shared" si="1241"/>
        <v>0</v>
      </c>
      <c r="Q2397" s="25">
        <f t="shared" si="1242"/>
        <v>0</v>
      </c>
      <c r="R2397" s="26">
        <f t="shared" si="1243"/>
        <v>0</v>
      </c>
      <c r="S2397" s="24" t="str">
        <f t="shared" si="1244"/>
        <v/>
      </c>
      <c r="T2397" s="24" t="str">
        <f t="shared" si="1245"/>
        <v/>
      </c>
      <c r="U2397" s="24" t="str">
        <f t="shared" si="1246"/>
        <v/>
      </c>
      <c r="V2397" s="24" t="str">
        <f t="shared" si="1247"/>
        <v/>
      </c>
      <c r="W2397" s="24" t="str">
        <f t="shared" si="1248"/>
        <v/>
      </c>
      <c r="X2397" s="24" t="str">
        <f t="shared" si="1249"/>
        <v/>
      </c>
      <c r="Y2397" s="24" t="str">
        <f t="shared" si="1250"/>
        <v/>
      </c>
      <c r="Z2397" s="24" t="str">
        <f t="shared" si="1251"/>
        <v/>
      </c>
      <c r="AA2397" s="24" t="b">
        <f t="shared" si="1252"/>
        <v>0</v>
      </c>
      <c r="AB2397" s="34" t="str">
        <f t="shared" si="1253"/>
        <v/>
      </c>
      <c r="AC2397" s="34">
        <f t="shared" si="1254"/>
        <v>0</v>
      </c>
      <c r="AD2397" s="34">
        <f t="shared" si="1255"/>
        <v>0</v>
      </c>
      <c r="AE2397" s="34" t="str">
        <f t="shared" si="1256"/>
        <v xml:space="preserve"> 0</v>
      </c>
      <c r="AF2397" s="34">
        <f t="shared" si="1257"/>
        <v>0</v>
      </c>
      <c r="AG2397" s="34">
        <f t="shared" si="1258"/>
        <v>0</v>
      </c>
      <c r="AH2397" s="34" t="str">
        <f t="shared" si="1259"/>
        <v/>
      </c>
      <c r="AI2397" s="172" t="str">
        <f>IF(AJ2397&lt;&gt;"",MAX(AI$3:AI2396)+1,"")</f>
        <v/>
      </c>
      <c r="AJ2397" s="172" t="str">
        <f t="shared" si="1260"/>
        <v/>
      </c>
      <c r="AK2397" s="172" t="str">
        <f t="shared" si="1261"/>
        <v/>
      </c>
      <c r="AL2397" s="172" t="str">
        <f t="shared" si="1262"/>
        <v/>
      </c>
      <c r="AM2397" s="172" t="str">
        <f>IF(AN2397&lt;&gt;"",MAX(AM$3:AM2396)+1,"")</f>
        <v/>
      </c>
      <c r="AN2397" s="172" t="str">
        <f t="shared" si="1263"/>
        <v/>
      </c>
      <c r="AO2397" s="172" t="str">
        <f t="shared" si="1264"/>
        <v/>
      </c>
      <c r="AP2397" s="172" t="str">
        <f t="shared" si="1265"/>
        <v/>
      </c>
      <c r="AQ2397" s="172" t="str">
        <f t="shared" si="1266"/>
        <v/>
      </c>
      <c r="AR2397" s="172" t="str">
        <f>Table1[[#This Row],[Sex ]]&amp;Table1[[#This Row],[Month]]</f>
        <v/>
      </c>
    </row>
    <row r="2398" spans="2:44" x14ac:dyDescent="0.3">
      <c r="B2398" s="14"/>
      <c r="C2398" s="14"/>
      <c r="D2398" s="14"/>
      <c r="E2398" s="14"/>
      <c r="F2398" s="14"/>
      <c r="G2398" s="14"/>
      <c r="H2398" s="14"/>
      <c r="I2398" s="14"/>
      <c r="J2398" s="14"/>
      <c r="K2398" s="14"/>
      <c r="L2398" s="14"/>
      <c r="M2398" s="24" t="str">
        <f t="shared" si="1238"/>
        <v/>
      </c>
      <c r="N2398" s="24" t="str">
        <f t="shared" si="1239"/>
        <v/>
      </c>
      <c r="O2398" s="24" t="str">
        <f t="shared" si="1240"/>
        <v xml:space="preserve"> </v>
      </c>
      <c r="P2398" s="24">
        <f t="shared" si="1241"/>
        <v>0</v>
      </c>
      <c r="Q2398" s="25">
        <f t="shared" si="1242"/>
        <v>0</v>
      </c>
      <c r="R2398" s="26">
        <f t="shared" si="1243"/>
        <v>0</v>
      </c>
      <c r="S2398" s="24" t="str">
        <f t="shared" si="1244"/>
        <v/>
      </c>
      <c r="T2398" s="24" t="str">
        <f t="shared" si="1245"/>
        <v/>
      </c>
      <c r="U2398" s="24" t="str">
        <f t="shared" si="1246"/>
        <v/>
      </c>
      <c r="V2398" s="24" t="str">
        <f t="shared" si="1247"/>
        <v/>
      </c>
      <c r="W2398" s="24" t="str">
        <f t="shared" si="1248"/>
        <v/>
      </c>
      <c r="X2398" s="24" t="str">
        <f t="shared" si="1249"/>
        <v/>
      </c>
      <c r="Y2398" s="24" t="str">
        <f t="shared" si="1250"/>
        <v/>
      </c>
      <c r="Z2398" s="24" t="str">
        <f t="shared" si="1251"/>
        <v/>
      </c>
      <c r="AA2398" s="24" t="b">
        <f t="shared" si="1252"/>
        <v>0</v>
      </c>
      <c r="AB2398" s="34" t="str">
        <f t="shared" si="1253"/>
        <v/>
      </c>
      <c r="AC2398" s="34">
        <f t="shared" si="1254"/>
        <v>0</v>
      </c>
      <c r="AD2398" s="34">
        <f t="shared" si="1255"/>
        <v>0</v>
      </c>
      <c r="AE2398" s="34" t="str">
        <f t="shared" si="1256"/>
        <v xml:space="preserve"> 0</v>
      </c>
      <c r="AF2398" s="34">
        <f t="shared" si="1257"/>
        <v>0</v>
      </c>
      <c r="AG2398" s="34">
        <f t="shared" si="1258"/>
        <v>0</v>
      </c>
      <c r="AH2398" s="34" t="str">
        <f t="shared" si="1259"/>
        <v/>
      </c>
      <c r="AI2398" s="172" t="str">
        <f>IF(AJ2398&lt;&gt;"",MAX(AI$3:AI2397)+1,"")</f>
        <v/>
      </c>
      <c r="AJ2398" s="172" t="str">
        <f t="shared" si="1260"/>
        <v/>
      </c>
      <c r="AK2398" s="172" t="str">
        <f t="shared" si="1261"/>
        <v/>
      </c>
      <c r="AL2398" s="172" t="str">
        <f t="shared" si="1262"/>
        <v/>
      </c>
      <c r="AM2398" s="172" t="str">
        <f>IF(AN2398&lt;&gt;"",MAX(AM$3:AM2397)+1,"")</f>
        <v/>
      </c>
      <c r="AN2398" s="172" t="str">
        <f t="shared" si="1263"/>
        <v/>
      </c>
      <c r="AO2398" s="172" t="str">
        <f t="shared" si="1264"/>
        <v/>
      </c>
      <c r="AP2398" s="172" t="str">
        <f t="shared" si="1265"/>
        <v/>
      </c>
      <c r="AQ2398" s="172" t="str">
        <f t="shared" si="1266"/>
        <v/>
      </c>
      <c r="AR2398" s="172" t="str">
        <f>Table1[[#This Row],[Sex ]]&amp;Table1[[#This Row],[Month]]</f>
        <v/>
      </c>
    </row>
    <row r="2399" spans="2:44" x14ac:dyDescent="0.3">
      <c r="B2399" s="14"/>
      <c r="C2399" s="14"/>
      <c r="D2399" s="14"/>
      <c r="E2399" s="14"/>
      <c r="F2399" s="14"/>
      <c r="G2399" s="14"/>
      <c r="H2399" s="14"/>
      <c r="I2399" s="14"/>
      <c r="J2399" s="14"/>
      <c r="K2399" s="14"/>
      <c r="L2399" s="14"/>
      <c r="M2399" s="24" t="str">
        <f t="shared" si="1238"/>
        <v/>
      </c>
      <c r="N2399" s="24" t="str">
        <f t="shared" si="1239"/>
        <v/>
      </c>
      <c r="O2399" s="24" t="str">
        <f t="shared" si="1240"/>
        <v xml:space="preserve"> </v>
      </c>
      <c r="P2399" s="24">
        <f t="shared" si="1241"/>
        <v>0</v>
      </c>
      <c r="Q2399" s="25">
        <f t="shared" si="1242"/>
        <v>0</v>
      </c>
      <c r="R2399" s="26">
        <f t="shared" si="1243"/>
        <v>0</v>
      </c>
      <c r="S2399" s="24" t="str">
        <f t="shared" si="1244"/>
        <v/>
      </c>
      <c r="T2399" s="24" t="str">
        <f t="shared" si="1245"/>
        <v/>
      </c>
      <c r="U2399" s="24" t="str">
        <f t="shared" si="1246"/>
        <v/>
      </c>
      <c r="V2399" s="24" t="str">
        <f t="shared" si="1247"/>
        <v/>
      </c>
      <c r="W2399" s="24" t="str">
        <f t="shared" si="1248"/>
        <v/>
      </c>
      <c r="X2399" s="24" t="str">
        <f t="shared" si="1249"/>
        <v/>
      </c>
      <c r="Y2399" s="24" t="str">
        <f t="shared" si="1250"/>
        <v/>
      </c>
      <c r="Z2399" s="24" t="str">
        <f t="shared" si="1251"/>
        <v/>
      </c>
      <c r="AA2399" s="24" t="b">
        <f t="shared" si="1252"/>
        <v>0</v>
      </c>
      <c r="AB2399" s="34" t="str">
        <f t="shared" si="1253"/>
        <v/>
      </c>
      <c r="AC2399" s="34">
        <f t="shared" si="1254"/>
        <v>0</v>
      </c>
      <c r="AD2399" s="34">
        <f t="shared" si="1255"/>
        <v>0</v>
      </c>
      <c r="AE2399" s="34" t="str">
        <f t="shared" si="1256"/>
        <v xml:space="preserve"> 0</v>
      </c>
      <c r="AF2399" s="34">
        <f t="shared" si="1257"/>
        <v>0</v>
      </c>
      <c r="AG2399" s="34">
        <f t="shared" si="1258"/>
        <v>0</v>
      </c>
      <c r="AH2399" s="34" t="str">
        <f t="shared" si="1259"/>
        <v/>
      </c>
      <c r="AI2399" s="172" t="str">
        <f>IF(AJ2399&lt;&gt;"",MAX(AI$3:AI2398)+1,"")</f>
        <v/>
      </c>
      <c r="AJ2399" s="172" t="str">
        <f t="shared" si="1260"/>
        <v/>
      </c>
      <c r="AK2399" s="172" t="str">
        <f t="shared" si="1261"/>
        <v/>
      </c>
      <c r="AL2399" s="172" t="str">
        <f t="shared" si="1262"/>
        <v/>
      </c>
      <c r="AM2399" s="172" t="str">
        <f>IF(AN2399&lt;&gt;"",MAX(AM$3:AM2398)+1,"")</f>
        <v/>
      </c>
      <c r="AN2399" s="172" t="str">
        <f t="shared" si="1263"/>
        <v/>
      </c>
      <c r="AO2399" s="172" t="str">
        <f t="shared" si="1264"/>
        <v/>
      </c>
      <c r="AP2399" s="172" t="str">
        <f t="shared" si="1265"/>
        <v/>
      </c>
      <c r="AQ2399" s="172" t="str">
        <f t="shared" si="1266"/>
        <v/>
      </c>
      <c r="AR2399" s="172" t="str">
        <f>Table1[[#This Row],[Sex ]]&amp;Table1[[#This Row],[Month]]</f>
        <v/>
      </c>
    </row>
    <row r="2400" spans="2:44" x14ac:dyDescent="0.3">
      <c r="B2400" s="14"/>
      <c r="C2400" s="14"/>
      <c r="D2400" s="14"/>
      <c r="E2400" s="14"/>
      <c r="F2400" s="14"/>
      <c r="G2400" s="14"/>
      <c r="H2400" s="14"/>
      <c r="I2400" s="14"/>
      <c r="J2400" s="14"/>
      <c r="K2400" s="14"/>
      <c r="L2400" s="14"/>
      <c r="M2400" s="24" t="str">
        <f t="shared" si="1238"/>
        <v/>
      </c>
      <c r="N2400" s="24" t="str">
        <f t="shared" si="1239"/>
        <v/>
      </c>
      <c r="O2400" s="24" t="str">
        <f t="shared" si="1240"/>
        <v xml:space="preserve"> </v>
      </c>
      <c r="P2400" s="24">
        <f t="shared" si="1241"/>
        <v>0</v>
      </c>
      <c r="Q2400" s="25">
        <f t="shared" si="1242"/>
        <v>0</v>
      </c>
      <c r="R2400" s="26">
        <f t="shared" si="1243"/>
        <v>0</v>
      </c>
      <c r="S2400" s="24" t="str">
        <f t="shared" si="1244"/>
        <v/>
      </c>
      <c r="T2400" s="24" t="str">
        <f t="shared" si="1245"/>
        <v/>
      </c>
      <c r="U2400" s="24" t="str">
        <f t="shared" si="1246"/>
        <v/>
      </c>
      <c r="V2400" s="24" t="str">
        <f t="shared" si="1247"/>
        <v/>
      </c>
      <c r="W2400" s="24" t="str">
        <f t="shared" si="1248"/>
        <v/>
      </c>
      <c r="X2400" s="24" t="str">
        <f t="shared" si="1249"/>
        <v/>
      </c>
      <c r="Y2400" s="24" t="str">
        <f t="shared" si="1250"/>
        <v/>
      </c>
      <c r="Z2400" s="24" t="str">
        <f t="shared" si="1251"/>
        <v/>
      </c>
      <c r="AA2400" s="24" t="b">
        <f t="shared" si="1252"/>
        <v>0</v>
      </c>
      <c r="AB2400" s="34" t="str">
        <f t="shared" si="1253"/>
        <v/>
      </c>
      <c r="AC2400" s="34">
        <f t="shared" si="1254"/>
        <v>0</v>
      </c>
      <c r="AD2400" s="34">
        <f t="shared" si="1255"/>
        <v>0</v>
      </c>
      <c r="AE2400" s="34" t="str">
        <f t="shared" si="1256"/>
        <v xml:space="preserve"> 0</v>
      </c>
      <c r="AF2400" s="34">
        <f t="shared" si="1257"/>
        <v>0</v>
      </c>
      <c r="AG2400" s="34">
        <f t="shared" si="1258"/>
        <v>0</v>
      </c>
      <c r="AH2400" s="34" t="str">
        <f t="shared" si="1259"/>
        <v/>
      </c>
      <c r="AI2400" s="172" t="str">
        <f>IF(AJ2400&lt;&gt;"",MAX(AI$3:AI2399)+1,"")</f>
        <v/>
      </c>
      <c r="AJ2400" s="172" t="str">
        <f t="shared" si="1260"/>
        <v/>
      </c>
      <c r="AK2400" s="172" t="str">
        <f t="shared" si="1261"/>
        <v/>
      </c>
      <c r="AL2400" s="172" t="str">
        <f t="shared" si="1262"/>
        <v/>
      </c>
      <c r="AM2400" s="172" t="str">
        <f>IF(AN2400&lt;&gt;"",MAX(AM$3:AM2399)+1,"")</f>
        <v/>
      </c>
      <c r="AN2400" s="172" t="str">
        <f t="shared" si="1263"/>
        <v/>
      </c>
      <c r="AO2400" s="172" t="str">
        <f t="shared" si="1264"/>
        <v/>
      </c>
      <c r="AP2400" s="172" t="str">
        <f t="shared" si="1265"/>
        <v/>
      </c>
      <c r="AQ2400" s="172" t="str">
        <f t="shared" si="1266"/>
        <v/>
      </c>
      <c r="AR2400" s="172" t="str">
        <f>Table1[[#This Row],[Sex ]]&amp;Table1[[#This Row],[Month]]</f>
        <v/>
      </c>
    </row>
    <row r="2401" spans="2:44" x14ac:dyDescent="0.3">
      <c r="B2401" s="14"/>
      <c r="C2401" s="14"/>
      <c r="D2401" s="14"/>
      <c r="E2401" s="14"/>
      <c r="F2401" s="14"/>
      <c r="G2401" s="14"/>
      <c r="H2401" s="14"/>
      <c r="I2401" s="14"/>
      <c r="J2401" s="14"/>
      <c r="K2401" s="14"/>
      <c r="L2401" s="14"/>
      <c r="M2401" s="24" t="str">
        <f t="shared" si="1238"/>
        <v/>
      </c>
      <c r="N2401" s="24" t="str">
        <f t="shared" si="1239"/>
        <v/>
      </c>
      <c r="O2401" s="24" t="str">
        <f t="shared" si="1240"/>
        <v xml:space="preserve"> </v>
      </c>
      <c r="P2401" s="24">
        <f t="shared" si="1241"/>
        <v>0</v>
      </c>
      <c r="Q2401" s="25">
        <f t="shared" si="1242"/>
        <v>0</v>
      </c>
      <c r="R2401" s="26">
        <f t="shared" si="1243"/>
        <v>0</v>
      </c>
      <c r="S2401" s="24" t="str">
        <f t="shared" si="1244"/>
        <v/>
      </c>
      <c r="T2401" s="24" t="str">
        <f t="shared" si="1245"/>
        <v/>
      </c>
      <c r="U2401" s="24" t="str">
        <f t="shared" si="1246"/>
        <v/>
      </c>
      <c r="V2401" s="24" t="str">
        <f t="shared" si="1247"/>
        <v/>
      </c>
      <c r="W2401" s="24" t="str">
        <f t="shared" si="1248"/>
        <v/>
      </c>
      <c r="X2401" s="24" t="str">
        <f t="shared" si="1249"/>
        <v/>
      </c>
      <c r="Y2401" s="24" t="str">
        <f t="shared" si="1250"/>
        <v/>
      </c>
      <c r="Z2401" s="24" t="str">
        <f t="shared" si="1251"/>
        <v/>
      </c>
      <c r="AA2401" s="24" t="b">
        <f t="shared" si="1252"/>
        <v>0</v>
      </c>
      <c r="AB2401" s="34" t="str">
        <f t="shared" si="1253"/>
        <v/>
      </c>
      <c r="AC2401" s="34">
        <f t="shared" si="1254"/>
        <v>0</v>
      </c>
      <c r="AD2401" s="34">
        <f t="shared" si="1255"/>
        <v>0</v>
      </c>
      <c r="AE2401" s="34" t="str">
        <f t="shared" si="1256"/>
        <v xml:space="preserve"> 0</v>
      </c>
      <c r="AF2401" s="34">
        <f t="shared" si="1257"/>
        <v>0</v>
      </c>
      <c r="AG2401" s="34">
        <f t="shared" si="1258"/>
        <v>0</v>
      </c>
      <c r="AH2401" s="34" t="str">
        <f t="shared" si="1259"/>
        <v/>
      </c>
      <c r="AI2401" s="172" t="str">
        <f>IF(AJ2401&lt;&gt;"",MAX(AI$3:AI2400)+1,"")</f>
        <v/>
      </c>
      <c r="AJ2401" s="172" t="str">
        <f t="shared" si="1260"/>
        <v/>
      </c>
      <c r="AK2401" s="172" t="str">
        <f t="shared" si="1261"/>
        <v/>
      </c>
      <c r="AL2401" s="172" t="str">
        <f t="shared" si="1262"/>
        <v/>
      </c>
      <c r="AM2401" s="172" t="str">
        <f>IF(AN2401&lt;&gt;"",MAX(AM$3:AM2400)+1,"")</f>
        <v/>
      </c>
      <c r="AN2401" s="172" t="str">
        <f t="shared" si="1263"/>
        <v/>
      </c>
      <c r="AO2401" s="172" t="str">
        <f t="shared" si="1264"/>
        <v/>
      </c>
      <c r="AP2401" s="172" t="str">
        <f t="shared" si="1265"/>
        <v/>
      </c>
      <c r="AQ2401" s="172" t="str">
        <f t="shared" si="1266"/>
        <v/>
      </c>
      <c r="AR2401" s="172" t="str">
        <f>Table1[[#This Row],[Sex ]]&amp;Table1[[#This Row],[Month]]</f>
        <v/>
      </c>
    </row>
    <row r="2402" spans="2:44" x14ac:dyDescent="0.3">
      <c r="B2402" s="14"/>
      <c r="C2402" s="14"/>
      <c r="D2402" s="14"/>
      <c r="E2402" s="14"/>
      <c r="F2402" s="14"/>
      <c r="G2402" s="14"/>
      <c r="H2402" s="14"/>
      <c r="I2402" s="14"/>
      <c r="J2402" s="14"/>
      <c r="K2402" s="14"/>
      <c r="L2402" s="14"/>
      <c r="M2402" s="24" t="str">
        <f t="shared" si="1238"/>
        <v/>
      </c>
      <c r="N2402" s="24" t="str">
        <f t="shared" si="1239"/>
        <v/>
      </c>
      <c r="O2402" s="24" t="str">
        <f t="shared" si="1240"/>
        <v xml:space="preserve"> </v>
      </c>
      <c r="P2402" s="24">
        <f t="shared" si="1241"/>
        <v>0</v>
      </c>
      <c r="Q2402" s="25">
        <f t="shared" si="1242"/>
        <v>0</v>
      </c>
      <c r="R2402" s="26">
        <f t="shared" si="1243"/>
        <v>0</v>
      </c>
      <c r="S2402" s="24" t="str">
        <f t="shared" si="1244"/>
        <v/>
      </c>
      <c r="T2402" s="24" t="str">
        <f t="shared" si="1245"/>
        <v/>
      </c>
      <c r="U2402" s="24" t="str">
        <f t="shared" si="1246"/>
        <v/>
      </c>
      <c r="V2402" s="24" t="str">
        <f t="shared" si="1247"/>
        <v/>
      </c>
      <c r="W2402" s="24" t="str">
        <f t="shared" si="1248"/>
        <v/>
      </c>
      <c r="X2402" s="24" t="str">
        <f t="shared" si="1249"/>
        <v/>
      </c>
      <c r="Y2402" s="24" t="str">
        <f t="shared" si="1250"/>
        <v/>
      </c>
      <c r="Z2402" s="24" t="str">
        <f t="shared" si="1251"/>
        <v/>
      </c>
      <c r="AA2402" s="24" t="b">
        <f t="shared" si="1252"/>
        <v>0</v>
      </c>
      <c r="AB2402" s="34" t="str">
        <f t="shared" si="1253"/>
        <v/>
      </c>
      <c r="AC2402" s="34">
        <f t="shared" si="1254"/>
        <v>0</v>
      </c>
      <c r="AD2402" s="34">
        <f t="shared" si="1255"/>
        <v>0</v>
      </c>
      <c r="AE2402" s="34" t="str">
        <f t="shared" si="1256"/>
        <v xml:space="preserve"> 0</v>
      </c>
      <c r="AF2402" s="34">
        <f t="shared" si="1257"/>
        <v>0</v>
      </c>
      <c r="AG2402" s="34">
        <f t="shared" si="1258"/>
        <v>0</v>
      </c>
      <c r="AH2402" s="34" t="str">
        <f t="shared" si="1259"/>
        <v/>
      </c>
      <c r="AI2402" s="172" t="str">
        <f>IF(AJ2402&lt;&gt;"",MAX(AI$3:AI2401)+1,"")</f>
        <v/>
      </c>
      <c r="AJ2402" s="172" t="str">
        <f t="shared" si="1260"/>
        <v/>
      </c>
      <c r="AK2402" s="172" t="str">
        <f t="shared" si="1261"/>
        <v/>
      </c>
      <c r="AL2402" s="172" t="str">
        <f t="shared" si="1262"/>
        <v/>
      </c>
      <c r="AM2402" s="172" t="str">
        <f>IF(AN2402&lt;&gt;"",MAX(AM$3:AM2401)+1,"")</f>
        <v/>
      </c>
      <c r="AN2402" s="172" t="str">
        <f t="shared" si="1263"/>
        <v/>
      </c>
      <c r="AO2402" s="172" t="str">
        <f t="shared" si="1264"/>
        <v/>
      </c>
      <c r="AP2402" s="172" t="str">
        <f t="shared" si="1265"/>
        <v/>
      </c>
      <c r="AQ2402" s="172" t="str">
        <f t="shared" si="1266"/>
        <v/>
      </c>
      <c r="AR2402" s="172" t="str">
        <f>Table1[[#This Row],[Sex ]]&amp;Table1[[#This Row],[Month]]</f>
        <v/>
      </c>
    </row>
    <row r="2403" spans="2:44" x14ac:dyDescent="0.3">
      <c r="B2403" s="14"/>
      <c r="C2403" s="14"/>
      <c r="D2403" s="14"/>
      <c r="E2403" s="14"/>
      <c r="F2403" s="14"/>
      <c r="G2403" s="14"/>
      <c r="H2403" s="14"/>
      <c r="I2403" s="14"/>
      <c r="J2403" s="14"/>
      <c r="K2403" s="14"/>
      <c r="L2403" s="14"/>
      <c r="M2403" s="24" t="str">
        <f t="shared" si="1238"/>
        <v/>
      </c>
      <c r="N2403" s="24" t="str">
        <f t="shared" si="1239"/>
        <v/>
      </c>
      <c r="O2403" s="24" t="str">
        <f t="shared" si="1240"/>
        <v xml:space="preserve"> </v>
      </c>
      <c r="P2403" s="24">
        <f t="shared" si="1241"/>
        <v>0</v>
      </c>
      <c r="Q2403" s="25">
        <f t="shared" si="1242"/>
        <v>0</v>
      </c>
      <c r="R2403" s="26">
        <f t="shared" si="1243"/>
        <v>0</v>
      </c>
      <c r="S2403" s="24" t="str">
        <f t="shared" si="1244"/>
        <v/>
      </c>
      <c r="T2403" s="24" t="str">
        <f t="shared" si="1245"/>
        <v/>
      </c>
      <c r="U2403" s="24" t="str">
        <f t="shared" si="1246"/>
        <v/>
      </c>
      <c r="V2403" s="24" t="str">
        <f t="shared" si="1247"/>
        <v/>
      </c>
      <c r="W2403" s="24" t="str">
        <f t="shared" si="1248"/>
        <v/>
      </c>
      <c r="X2403" s="24" t="str">
        <f t="shared" si="1249"/>
        <v/>
      </c>
      <c r="Y2403" s="24" t="str">
        <f t="shared" si="1250"/>
        <v/>
      </c>
      <c r="Z2403" s="24" t="str">
        <f t="shared" si="1251"/>
        <v/>
      </c>
      <c r="AA2403" s="24" t="b">
        <f t="shared" si="1252"/>
        <v>0</v>
      </c>
      <c r="AB2403" s="34" t="str">
        <f t="shared" si="1253"/>
        <v/>
      </c>
      <c r="AC2403" s="34">
        <f t="shared" si="1254"/>
        <v>0</v>
      </c>
      <c r="AD2403" s="34">
        <f t="shared" si="1255"/>
        <v>0</v>
      </c>
      <c r="AE2403" s="34" t="str">
        <f t="shared" si="1256"/>
        <v xml:space="preserve"> 0</v>
      </c>
      <c r="AF2403" s="34">
        <f t="shared" si="1257"/>
        <v>0</v>
      </c>
      <c r="AG2403" s="34">
        <f t="shared" si="1258"/>
        <v>0</v>
      </c>
      <c r="AH2403" s="34" t="str">
        <f t="shared" si="1259"/>
        <v/>
      </c>
      <c r="AI2403" s="172" t="str">
        <f>IF(AJ2403&lt;&gt;"",MAX(AI$3:AI2402)+1,"")</f>
        <v/>
      </c>
      <c r="AJ2403" s="172" t="str">
        <f t="shared" si="1260"/>
        <v/>
      </c>
      <c r="AK2403" s="172" t="str">
        <f t="shared" si="1261"/>
        <v/>
      </c>
      <c r="AL2403" s="172" t="str">
        <f t="shared" si="1262"/>
        <v/>
      </c>
      <c r="AM2403" s="172" t="str">
        <f>IF(AN2403&lt;&gt;"",MAX(AM$3:AM2402)+1,"")</f>
        <v/>
      </c>
      <c r="AN2403" s="172" t="str">
        <f t="shared" si="1263"/>
        <v/>
      </c>
      <c r="AO2403" s="172" t="str">
        <f t="shared" si="1264"/>
        <v/>
      </c>
      <c r="AP2403" s="172" t="str">
        <f t="shared" si="1265"/>
        <v/>
      </c>
      <c r="AQ2403" s="172" t="str">
        <f t="shared" si="1266"/>
        <v/>
      </c>
      <c r="AR2403" s="172" t="str">
        <f>Table1[[#This Row],[Sex ]]&amp;Table1[[#This Row],[Month]]</f>
        <v/>
      </c>
    </row>
    <row r="2404" spans="2:44" x14ac:dyDescent="0.3">
      <c r="B2404" s="14"/>
      <c r="C2404" s="14"/>
      <c r="D2404" s="14"/>
      <c r="E2404" s="14"/>
      <c r="F2404" s="14"/>
      <c r="G2404" s="14"/>
      <c r="H2404" s="14"/>
      <c r="I2404" s="14"/>
      <c r="J2404" s="14"/>
      <c r="K2404" s="14"/>
      <c r="L2404" s="14"/>
      <c r="M2404" s="24" t="str">
        <f t="shared" si="1238"/>
        <v/>
      </c>
      <c r="N2404" s="24" t="str">
        <f t="shared" si="1239"/>
        <v/>
      </c>
      <c r="O2404" s="24" t="str">
        <f t="shared" si="1240"/>
        <v xml:space="preserve"> </v>
      </c>
      <c r="P2404" s="24">
        <f t="shared" si="1241"/>
        <v>0</v>
      </c>
      <c r="Q2404" s="25">
        <f t="shared" si="1242"/>
        <v>0</v>
      </c>
      <c r="R2404" s="26">
        <f t="shared" si="1243"/>
        <v>0</v>
      </c>
      <c r="S2404" s="24" t="str">
        <f t="shared" si="1244"/>
        <v/>
      </c>
      <c r="T2404" s="24" t="str">
        <f t="shared" si="1245"/>
        <v/>
      </c>
      <c r="U2404" s="24" t="str">
        <f t="shared" si="1246"/>
        <v/>
      </c>
      <c r="V2404" s="24" t="str">
        <f t="shared" si="1247"/>
        <v/>
      </c>
      <c r="W2404" s="24" t="str">
        <f t="shared" si="1248"/>
        <v/>
      </c>
      <c r="X2404" s="24" t="str">
        <f t="shared" si="1249"/>
        <v/>
      </c>
      <c r="Y2404" s="24" t="str">
        <f t="shared" si="1250"/>
        <v/>
      </c>
      <c r="Z2404" s="24" t="str">
        <f t="shared" si="1251"/>
        <v/>
      </c>
      <c r="AA2404" s="24" t="b">
        <f t="shared" si="1252"/>
        <v>0</v>
      </c>
      <c r="AB2404" s="34" t="str">
        <f t="shared" si="1253"/>
        <v/>
      </c>
      <c r="AC2404" s="34">
        <f t="shared" si="1254"/>
        <v>0</v>
      </c>
      <c r="AD2404" s="34">
        <f t="shared" si="1255"/>
        <v>0</v>
      </c>
      <c r="AE2404" s="34" t="str">
        <f t="shared" si="1256"/>
        <v xml:space="preserve"> 0</v>
      </c>
      <c r="AF2404" s="34">
        <f t="shared" si="1257"/>
        <v>0</v>
      </c>
      <c r="AG2404" s="34">
        <f t="shared" si="1258"/>
        <v>0</v>
      </c>
      <c r="AH2404" s="34" t="str">
        <f t="shared" si="1259"/>
        <v/>
      </c>
      <c r="AI2404" s="172" t="str">
        <f>IF(AJ2404&lt;&gt;"",MAX(AI$3:AI2403)+1,"")</f>
        <v/>
      </c>
      <c r="AJ2404" s="172" t="str">
        <f t="shared" si="1260"/>
        <v/>
      </c>
      <c r="AK2404" s="172" t="str">
        <f t="shared" si="1261"/>
        <v/>
      </c>
      <c r="AL2404" s="172" t="str">
        <f t="shared" si="1262"/>
        <v/>
      </c>
      <c r="AM2404" s="172" t="str">
        <f>IF(AN2404&lt;&gt;"",MAX(AM$3:AM2403)+1,"")</f>
        <v/>
      </c>
      <c r="AN2404" s="172" t="str">
        <f t="shared" si="1263"/>
        <v/>
      </c>
      <c r="AO2404" s="172" t="str">
        <f t="shared" si="1264"/>
        <v/>
      </c>
      <c r="AP2404" s="172" t="str">
        <f t="shared" si="1265"/>
        <v/>
      </c>
      <c r="AQ2404" s="172" t="str">
        <f t="shared" si="1266"/>
        <v/>
      </c>
      <c r="AR2404" s="172" t="str">
        <f>Table1[[#This Row],[Sex ]]&amp;Table1[[#This Row],[Month]]</f>
        <v/>
      </c>
    </row>
    <row r="2405" spans="2:44" x14ac:dyDescent="0.3">
      <c r="B2405" s="14"/>
      <c r="C2405" s="14"/>
      <c r="D2405" s="14"/>
      <c r="E2405" s="14"/>
      <c r="F2405" s="14"/>
      <c r="G2405" s="14"/>
      <c r="H2405" s="14"/>
      <c r="I2405" s="14"/>
      <c r="J2405" s="14"/>
      <c r="K2405" s="14"/>
      <c r="L2405" s="14"/>
      <c r="M2405" s="24" t="str">
        <f t="shared" si="1238"/>
        <v/>
      </c>
      <c r="N2405" s="24" t="str">
        <f t="shared" si="1239"/>
        <v/>
      </c>
      <c r="O2405" s="24" t="str">
        <f t="shared" si="1240"/>
        <v xml:space="preserve"> </v>
      </c>
      <c r="P2405" s="24">
        <f t="shared" si="1241"/>
        <v>0</v>
      </c>
      <c r="Q2405" s="25">
        <f t="shared" si="1242"/>
        <v>0</v>
      </c>
      <c r="R2405" s="26">
        <f t="shared" si="1243"/>
        <v>0</v>
      </c>
      <c r="S2405" s="24" t="str">
        <f t="shared" si="1244"/>
        <v/>
      </c>
      <c r="T2405" s="24" t="str">
        <f t="shared" si="1245"/>
        <v/>
      </c>
      <c r="U2405" s="24" t="str">
        <f t="shared" si="1246"/>
        <v/>
      </c>
      <c r="V2405" s="24" t="str">
        <f t="shared" si="1247"/>
        <v/>
      </c>
      <c r="W2405" s="24" t="str">
        <f t="shared" si="1248"/>
        <v/>
      </c>
      <c r="X2405" s="24" t="str">
        <f t="shared" si="1249"/>
        <v/>
      </c>
      <c r="Y2405" s="24" t="str">
        <f t="shared" si="1250"/>
        <v/>
      </c>
      <c r="Z2405" s="24" t="str">
        <f t="shared" si="1251"/>
        <v/>
      </c>
      <c r="AA2405" s="24" t="b">
        <f t="shared" si="1252"/>
        <v>0</v>
      </c>
      <c r="AB2405" s="34" t="str">
        <f t="shared" si="1253"/>
        <v/>
      </c>
      <c r="AC2405" s="34">
        <f t="shared" si="1254"/>
        <v>0</v>
      </c>
      <c r="AD2405" s="34">
        <f t="shared" si="1255"/>
        <v>0</v>
      </c>
      <c r="AE2405" s="34" t="str">
        <f t="shared" si="1256"/>
        <v xml:space="preserve"> 0</v>
      </c>
      <c r="AF2405" s="34">
        <f t="shared" si="1257"/>
        <v>0</v>
      </c>
      <c r="AG2405" s="34">
        <f t="shared" si="1258"/>
        <v>0</v>
      </c>
      <c r="AH2405" s="34" t="str">
        <f t="shared" si="1259"/>
        <v/>
      </c>
      <c r="AI2405" s="172" t="str">
        <f>IF(AJ2405&lt;&gt;"",MAX(AI$3:AI2404)+1,"")</f>
        <v/>
      </c>
      <c r="AJ2405" s="172" t="str">
        <f t="shared" si="1260"/>
        <v/>
      </c>
      <c r="AK2405" s="172" t="str">
        <f t="shared" si="1261"/>
        <v/>
      </c>
      <c r="AL2405" s="172" t="str">
        <f t="shared" si="1262"/>
        <v/>
      </c>
      <c r="AM2405" s="172" t="str">
        <f>IF(AN2405&lt;&gt;"",MAX(AM$3:AM2404)+1,"")</f>
        <v/>
      </c>
      <c r="AN2405" s="172" t="str">
        <f t="shared" si="1263"/>
        <v/>
      </c>
      <c r="AO2405" s="172" t="str">
        <f t="shared" si="1264"/>
        <v/>
      </c>
      <c r="AP2405" s="172" t="str">
        <f t="shared" si="1265"/>
        <v/>
      </c>
      <c r="AQ2405" s="172" t="str">
        <f t="shared" si="1266"/>
        <v/>
      </c>
      <c r="AR2405" s="172" t="str">
        <f>Table1[[#This Row],[Sex ]]&amp;Table1[[#This Row],[Month]]</f>
        <v/>
      </c>
    </row>
    <row r="2406" spans="2:44" x14ac:dyDescent="0.3">
      <c r="B2406" s="14"/>
      <c r="C2406" s="14"/>
      <c r="D2406" s="14"/>
      <c r="E2406" s="14"/>
      <c r="F2406" s="14"/>
      <c r="G2406" s="14"/>
      <c r="H2406" s="14"/>
      <c r="I2406" s="14"/>
      <c r="J2406" s="14"/>
      <c r="K2406" s="14"/>
      <c r="L2406" s="14"/>
      <c r="M2406" s="24" t="str">
        <f t="shared" si="1238"/>
        <v/>
      </c>
      <c r="N2406" s="24" t="str">
        <f t="shared" si="1239"/>
        <v/>
      </c>
      <c r="O2406" s="24" t="str">
        <f t="shared" si="1240"/>
        <v xml:space="preserve"> </v>
      </c>
      <c r="P2406" s="24">
        <f t="shared" si="1241"/>
        <v>0</v>
      </c>
      <c r="Q2406" s="25">
        <f t="shared" si="1242"/>
        <v>0</v>
      </c>
      <c r="R2406" s="26">
        <f t="shared" si="1243"/>
        <v>0</v>
      </c>
      <c r="S2406" s="24" t="str">
        <f t="shared" si="1244"/>
        <v/>
      </c>
      <c r="T2406" s="24" t="str">
        <f t="shared" si="1245"/>
        <v/>
      </c>
      <c r="U2406" s="24" t="str">
        <f t="shared" si="1246"/>
        <v/>
      </c>
      <c r="V2406" s="24" t="str">
        <f t="shared" si="1247"/>
        <v/>
      </c>
      <c r="W2406" s="24" t="str">
        <f t="shared" si="1248"/>
        <v/>
      </c>
      <c r="X2406" s="24" t="str">
        <f t="shared" si="1249"/>
        <v/>
      </c>
      <c r="Y2406" s="24" t="str">
        <f t="shared" si="1250"/>
        <v/>
      </c>
      <c r="Z2406" s="24" t="str">
        <f t="shared" si="1251"/>
        <v/>
      </c>
      <c r="AA2406" s="24" t="b">
        <f t="shared" si="1252"/>
        <v>0</v>
      </c>
      <c r="AB2406" s="34" t="str">
        <f t="shared" si="1253"/>
        <v/>
      </c>
      <c r="AC2406" s="34">
        <f t="shared" si="1254"/>
        <v>0</v>
      </c>
      <c r="AD2406" s="34">
        <f t="shared" si="1255"/>
        <v>0</v>
      </c>
      <c r="AE2406" s="34" t="str">
        <f t="shared" si="1256"/>
        <v xml:space="preserve"> 0</v>
      </c>
      <c r="AF2406" s="34">
        <f t="shared" si="1257"/>
        <v>0</v>
      </c>
      <c r="AG2406" s="34">
        <f t="shared" si="1258"/>
        <v>0</v>
      </c>
      <c r="AH2406" s="34" t="str">
        <f t="shared" si="1259"/>
        <v/>
      </c>
      <c r="AI2406" s="172" t="str">
        <f>IF(AJ2406&lt;&gt;"",MAX(AI$3:AI2405)+1,"")</f>
        <v/>
      </c>
      <c r="AJ2406" s="172" t="str">
        <f t="shared" si="1260"/>
        <v/>
      </c>
      <c r="AK2406" s="172" t="str">
        <f t="shared" si="1261"/>
        <v/>
      </c>
      <c r="AL2406" s="172" t="str">
        <f t="shared" si="1262"/>
        <v/>
      </c>
      <c r="AM2406" s="172" t="str">
        <f>IF(AN2406&lt;&gt;"",MAX(AM$3:AM2405)+1,"")</f>
        <v/>
      </c>
      <c r="AN2406" s="172" t="str">
        <f t="shared" si="1263"/>
        <v/>
      </c>
      <c r="AO2406" s="172" t="str">
        <f t="shared" si="1264"/>
        <v/>
      </c>
      <c r="AP2406" s="172" t="str">
        <f t="shared" si="1265"/>
        <v/>
      </c>
      <c r="AQ2406" s="172" t="str">
        <f t="shared" si="1266"/>
        <v/>
      </c>
      <c r="AR2406" s="172" t="str">
        <f>Table1[[#This Row],[Sex ]]&amp;Table1[[#This Row],[Month]]</f>
        <v/>
      </c>
    </row>
    <row r="2407" spans="2:44" x14ac:dyDescent="0.3">
      <c r="B2407" s="14"/>
      <c r="C2407" s="14"/>
      <c r="D2407" s="14"/>
      <c r="E2407" s="14"/>
      <c r="F2407" s="14"/>
      <c r="G2407" s="14"/>
      <c r="H2407" s="14"/>
      <c r="I2407" s="14"/>
      <c r="J2407" s="14"/>
      <c r="K2407" s="14"/>
      <c r="L2407" s="14"/>
      <c r="M2407" s="24" t="str">
        <f t="shared" si="1238"/>
        <v/>
      </c>
      <c r="N2407" s="24" t="str">
        <f t="shared" si="1239"/>
        <v/>
      </c>
      <c r="O2407" s="24" t="str">
        <f t="shared" si="1240"/>
        <v xml:space="preserve"> </v>
      </c>
      <c r="P2407" s="24">
        <f t="shared" si="1241"/>
        <v>0</v>
      </c>
      <c r="Q2407" s="25">
        <f t="shared" si="1242"/>
        <v>0</v>
      </c>
      <c r="R2407" s="26">
        <f t="shared" si="1243"/>
        <v>0</v>
      </c>
      <c r="S2407" s="24" t="str">
        <f t="shared" si="1244"/>
        <v/>
      </c>
      <c r="T2407" s="24" t="str">
        <f t="shared" si="1245"/>
        <v/>
      </c>
      <c r="U2407" s="24" t="str">
        <f t="shared" si="1246"/>
        <v/>
      </c>
      <c r="V2407" s="24" t="str">
        <f t="shared" si="1247"/>
        <v/>
      </c>
      <c r="W2407" s="24" t="str">
        <f t="shared" si="1248"/>
        <v/>
      </c>
      <c r="X2407" s="24" t="str">
        <f t="shared" si="1249"/>
        <v/>
      </c>
      <c r="Y2407" s="24" t="str">
        <f t="shared" si="1250"/>
        <v/>
      </c>
      <c r="Z2407" s="24" t="str">
        <f t="shared" si="1251"/>
        <v/>
      </c>
      <c r="AA2407" s="24" t="b">
        <f t="shared" si="1252"/>
        <v>0</v>
      </c>
      <c r="AB2407" s="34" t="str">
        <f t="shared" si="1253"/>
        <v/>
      </c>
      <c r="AC2407" s="34">
        <f t="shared" si="1254"/>
        <v>0</v>
      </c>
      <c r="AD2407" s="34">
        <f t="shared" si="1255"/>
        <v>0</v>
      </c>
      <c r="AE2407" s="34" t="str">
        <f t="shared" si="1256"/>
        <v xml:space="preserve"> 0</v>
      </c>
      <c r="AF2407" s="34">
        <f t="shared" si="1257"/>
        <v>0</v>
      </c>
      <c r="AG2407" s="34">
        <f t="shared" si="1258"/>
        <v>0</v>
      </c>
      <c r="AH2407" s="34" t="str">
        <f t="shared" si="1259"/>
        <v/>
      </c>
      <c r="AI2407" s="172" t="str">
        <f>IF(AJ2407&lt;&gt;"",MAX(AI$3:AI2406)+1,"")</f>
        <v/>
      </c>
      <c r="AJ2407" s="172" t="str">
        <f t="shared" si="1260"/>
        <v/>
      </c>
      <c r="AK2407" s="172" t="str">
        <f t="shared" si="1261"/>
        <v/>
      </c>
      <c r="AL2407" s="172" t="str">
        <f t="shared" si="1262"/>
        <v/>
      </c>
      <c r="AM2407" s="172" t="str">
        <f>IF(AN2407&lt;&gt;"",MAX(AM$3:AM2406)+1,"")</f>
        <v/>
      </c>
      <c r="AN2407" s="172" t="str">
        <f t="shared" si="1263"/>
        <v/>
      </c>
      <c r="AO2407" s="172" t="str">
        <f t="shared" si="1264"/>
        <v/>
      </c>
      <c r="AP2407" s="172" t="str">
        <f t="shared" si="1265"/>
        <v/>
      </c>
      <c r="AQ2407" s="172" t="str">
        <f t="shared" si="1266"/>
        <v/>
      </c>
      <c r="AR2407" s="172" t="str">
        <f>Table1[[#This Row],[Sex ]]&amp;Table1[[#This Row],[Month]]</f>
        <v/>
      </c>
    </row>
    <row r="2408" spans="2:44" x14ac:dyDescent="0.3">
      <c r="B2408" s="14"/>
      <c r="C2408" s="14"/>
      <c r="D2408" s="14"/>
      <c r="E2408" s="14"/>
      <c r="F2408" s="14"/>
      <c r="G2408" s="14"/>
      <c r="H2408" s="14"/>
      <c r="I2408" s="14"/>
      <c r="J2408" s="14"/>
      <c r="K2408" s="14"/>
      <c r="L2408" s="14"/>
      <c r="M2408" s="24" t="str">
        <f t="shared" si="1238"/>
        <v/>
      </c>
      <c r="N2408" s="24" t="str">
        <f t="shared" si="1239"/>
        <v/>
      </c>
      <c r="O2408" s="24" t="str">
        <f t="shared" si="1240"/>
        <v xml:space="preserve"> </v>
      </c>
      <c r="P2408" s="24">
        <f t="shared" si="1241"/>
        <v>0</v>
      </c>
      <c r="Q2408" s="25">
        <f t="shared" si="1242"/>
        <v>0</v>
      </c>
      <c r="R2408" s="26">
        <f t="shared" si="1243"/>
        <v>0</v>
      </c>
      <c r="S2408" s="24" t="str">
        <f t="shared" si="1244"/>
        <v/>
      </c>
      <c r="T2408" s="24" t="str">
        <f t="shared" si="1245"/>
        <v/>
      </c>
      <c r="U2408" s="24" t="str">
        <f t="shared" si="1246"/>
        <v/>
      </c>
      <c r="V2408" s="24" t="str">
        <f t="shared" si="1247"/>
        <v/>
      </c>
      <c r="W2408" s="24" t="str">
        <f t="shared" si="1248"/>
        <v/>
      </c>
      <c r="X2408" s="24" t="str">
        <f t="shared" si="1249"/>
        <v/>
      </c>
      <c r="Y2408" s="24" t="str">
        <f t="shared" si="1250"/>
        <v/>
      </c>
      <c r="Z2408" s="24" t="str">
        <f t="shared" si="1251"/>
        <v/>
      </c>
      <c r="AA2408" s="24" t="b">
        <f t="shared" si="1252"/>
        <v>0</v>
      </c>
      <c r="AB2408" s="34" t="str">
        <f t="shared" si="1253"/>
        <v/>
      </c>
      <c r="AC2408" s="34">
        <f t="shared" si="1254"/>
        <v>0</v>
      </c>
      <c r="AD2408" s="34">
        <f t="shared" si="1255"/>
        <v>0</v>
      </c>
      <c r="AE2408" s="34" t="str">
        <f t="shared" si="1256"/>
        <v xml:space="preserve"> 0</v>
      </c>
      <c r="AF2408" s="34">
        <f t="shared" si="1257"/>
        <v>0</v>
      </c>
      <c r="AG2408" s="34">
        <f t="shared" si="1258"/>
        <v>0</v>
      </c>
      <c r="AH2408" s="34" t="str">
        <f t="shared" si="1259"/>
        <v/>
      </c>
      <c r="AI2408" s="172" t="str">
        <f>IF(AJ2408&lt;&gt;"",MAX(AI$3:AI2407)+1,"")</f>
        <v/>
      </c>
      <c r="AJ2408" s="172" t="str">
        <f t="shared" si="1260"/>
        <v/>
      </c>
      <c r="AK2408" s="172" t="str">
        <f t="shared" si="1261"/>
        <v/>
      </c>
      <c r="AL2408" s="172" t="str">
        <f t="shared" si="1262"/>
        <v/>
      </c>
      <c r="AM2408" s="172" t="str">
        <f>IF(AN2408&lt;&gt;"",MAX(AM$3:AM2407)+1,"")</f>
        <v/>
      </c>
      <c r="AN2408" s="172" t="str">
        <f t="shared" si="1263"/>
        <v/>
      </c>
      <c r="AO2408" s="172" t="str">
        <f t="shared" si="1264"/>
        <v/>
      </c>
      <c r="AP2408" s="172" t="str">
        <f t="shared" si="1265"/>
        <v/>
      </c>
      <c r="AQ2408" s="172" t="str">
        <f t="shared" si="1266"/>
        <v/>
      </c>
      <c r="AR2408" s="172" t="str">
        <f>Table1[[#This Row],[Sex ]]&amp;Table1[[#This Row],[Month]]</f>
        <v/>
      </c>
    </row>
    <row r="2409" spans="2:44" x14ac:dyDescent="0.3">
      <c r="B2409" s="14"/>
      <c r="C2409" s="14"/>
      <c r="D2409" s="14"/>
      <c r="E2409" s="14"/>
      <c r="F2409" s="14"/>
      <c r="G2409" s="14"/>
      <c r="H2409" s="14"/>
      <c r="I2409" s="14"/>
      <c r="J2409" s="14"/>
      <c r="K2409" s="14"/>
      <c r="L2409" s="14"/>
      <c r="M2409" s="24" t="str">
        <f t="shared" si="1238"/>
        <v/>
      </c>
      <c r="N2409" s="24" t="str">
        <f t="shared" si="1239"/>
        <v/>
      </c>
      <c r="O2409" s="24" t="str">
        <f t="shared" si="1240"/>
        <v xml:space="preserve"> </v>
      </c>
      <c r="P2409" s="24">
        <f t="shared" si="1241"/>
        <v>0</v>
      </c>
      <c r="Q2409" s="25">
        <f t="shared" si="1242"/>
        <v>0</v>
      </c>
      <c r="R2409" s="26">
        <f t="shared" si="1243"/>
        <v>0</v>
      </c>
      <c r="S2409" s="24" t="str">
        <f t="shared" si="1244"/>
        <v/>
      </c>
      <c r="T2409" s="24" t="str">
        <f t="shared" si="1245"/>
        <v/>
      </c>
      <c r="U2409" s="24" t="str">
        <f t="shared" si="1246"/>
        <v/>
      </c>
      <c r="V2409" s="24" t="str">
        <f t="shared" si="1247"/>
        <v/>
      </c>
      <c r="W2409" s="24" t="str">
        <f t="shared" si="1248"/>
        <v/>
      </c>
      <c r="X2409" s="24" t="str">
        <f t="shared" si="1249"/>
        <v/>
      </c>
      <c r="Y2409" s="24" t="str">
        <f t="shared" si="1250"/>
        <v/>
      </c>
      <c r="Z2409" s="24" t="str">
        <f t="shared" si="1251"/>
        <v/>
      </c>
      <c r="AA2409" s="24" t="b">
        <f t="shared" si="1252"/>
        <v>0</v>
      </c>
      <c r="AB2409" s="34" t="str">
        <f t="shared" si="1253"/>
        <v/>
      </c>
      <c r="AC2409" s="34">
        <f t="shared" si="1254"/>
        <v>0</v>
      </c>
      <c r="AD2409" s="34">
        <f t="shared" si="1255"/>
        <v>0</v>
      </c>
      <c r="AE2409" s="34" t="str">
        <f t="shared" si="1256"/>
        <v xml:space="preserve"> 0</v>
      </c>
      <c r="AF2409" s="34">
        <f t="shared" si="1257"/>
        <v>0</v>
      </c>
      <c r="AG2409" s="34">
        <f t="shared" si="1258"/>
        <v>0</v>
      </c>
      <c r="AH2409" s="34" t="str">
        <f t="shared" si="1259"/>
        <v/>
      </c>
      <c r="AI2409" s="172" t="str">
        <f>IF(AJ2409&lt;&gt;"",MAX(AI$3:AI2408)+1,"")</f>
        <v/>
      </c>
      <c r="AJ2409" s="172" t="str">
        <f t="shared" si="1260"/>
        <v/>
      </c>
      <c r="AK2409" s="172" t="str">
        <f t="shared" si="1261"/>
        <v/>
      </c>
      <c r="AL2409" s="172" t="str">
        <f t="shared" si="1262"/>
        <v/>
      </c>
      <c r="AM2409" s="172" t="str">
        <f>IF(AN2409&lt;&gt;"",MAX(AM$3:AM2408)+1,"")</f>
        <v/>
      </c>
      <c r="AN2409" s="172" t="str">
        <f t="shared" si="1263"/>
        <v/>
      </c>
      <c r="AO2409" s="172" t="str">
        <f t="shared" si="1264"/>
        <v/>
      </c>
      <c r="AP2409" s="172" t="str">
        <f t="shared" si="1265"/>
        <v/>
      </c>
      <c r="AQ2409" s="172" t="str">
        <f t="shared" si="1266"/>
        <v/>
      </c>
      <c r="AR2409" s="172" t="str">
        <f>Table1[[#This Row],[Sex ]]&amp;Table1[[#This Row],[Month]]</f>
        <v/>
      </c>
    </row>
    <row r="2410" spans="2:44" x14ac:dyDescent="0.3">
      <c r="B2410" s="14"/>
      <c r="C2410" s="14"/>
      <c r="D2410" s="14"/>
      <c r="E2410" s="14"/>
      <c r="F2410" s="14"/>
      <c r="G2410" s="14"/>
      <c r="H2410" s="14"/>
      <c r="I2410" s="14"/>
      <c r="J2410" s="14"/>
      <c r="K2410" s="14"/>
      <c r="L2410" s="14"/>
      <c r="M2410" s="24" t="str">
        <f t="shared" si="1238"/>
        <v/>
      </c>
      <c r="N2410" s="24" t="str">
        <f t="shared" si="1239"/>
        <v/>
      </c>
      <c r="O2410" s="24" t="str">
        <f t="shared" si="1240"/>
        <v xml:space="preserve"> </v>
      </c>
      <c r="P2410" s="24">
        <f t="shared" si="1241"/>
        <v>0</v>
      </c>
      <c r="Q2410" s="25">
        <f t="shared" si="1242"/>
        <v>0</v>
      </c>
      <c r="R2410" s="26">
        <f t="shared" si="1243"/>
        <v>0</v>
      </c>
      <c r="S2410" s="24" t="str">
        <f t="shared" si="1244"/>
        <v/>
      </c>
      <c r="T2410" s="24" t="str">
        <f t="shared" si="1245"/>
        <v/>
      </c>
      <c r="U2410" s="24" t="str">
        <f t="shared" si="1246"/>
        <v/>
      </c>
      <c r="V2410" s="24" t="str">
        <f t="shared" si="1247"/>
        <v/>
      </c>
      <c r="W2410" s="24" t="str">
        <f t="shared" si="1248"/>
        <v/>
      </c>
      <c r="X2410" s="24" t="str">
        <f t="shared" si="1249"/>
        <v/>
      </c>
      <c r="Y2410" s="24" t="str">
        <f t="shared" si="1250"/>
        <v/>
      </c>
      <c r="Z2410" s="24" t="str">
        <f t="shared" si="1251"/>
        <v/>
      </c>
      <c r="AA2410" s="24" t="b">
        <f t="shared" si="1252"/>
        <v>0</v>
      </c>
      <c r="AB2410" s="34" t="str">
        <f t="shared" si="1253"/>
        <v/>
      </c>
      <c r="AC2410" s="34">
        <f t="shared" si="1254"/>
        <v>0</v>
      </c>
      <c r="AD2410" s="34">
        <f t="shared" si="1255"/>
        <v>0</v>
      </c>
      <c r="AE2410" s="34" t="str">
        <f t="shared" si="1256"/>
        <v xml:space="preserve"> 0</v>
      </c>
      <c r="AF2410" s="34">
        <f t="shared" si="1257"/>
        <v>0</v>
      </c>
      <c r="AG2410" s="34">
        <f t="shared" si="1258"/>
        <v>0</v>
      </c>
      <c r="AH2410" s="34" t="str">
        <f t="shared" si="1259"/>
        <v/>
      </c>
      <c r="AI2410" s="172" t="str">
        <f>IF(AJ2410&lt;&gt;"",MAX(AI$3:AI2409)+1,"")</f>
        <v/>
      </c>
      <c r="AJ2410" s="172" t="str">
        <f t="shared" si="1260"/>
        <v/>
      </c>
      <c r="AK2410" s="172" t="str">
        <f t="shared" si="1261"/>
        <v/>
      </c>
      <c r="AL2410" s="172" t="str">
        <f t="shared" si="1262"/>
        <v/>
      </c>
      <c r="AM2410" s="172" t="str">
        <f>IF(AN2410&lt;&gt;"",MAX(AM$3:AM2409)+1,"")</f>
        <v/>
      </c>
      <c r="AN2410" s="172" t="str">
        <f t="shared" si="1263"/>
        <v/>
      </c>
      <c r="AO2410" s="172" t="str">
        <f t="shared" si="1264"/>
        <v/>
      </c>
      <c r="AP2410" s="172" t="str">
        <f t="shared" si="1265"/>
        <v/>
      </c>
      <c r="AQ2410" s="172" t="str">
        <f t="shared" si="1266"/>
        <v/>
      </c>
      <c r="AR2410" s="172" t="str">
        <f>Table1[[#This Row],[Sex ]]&amp;Table1[[#This Row],[Month]]</f>
        <v/>
      </c>
    </row>
    <row r="2411" spans="2:44" x14ac:dyDescent="0.3">
      <c r="B2411" s="14"/>
      <c r="C2411" s="14"/>
      <c r="D2411" s="14"/>
      <c r="E2411" s="14"/>
      <c r="F2411" s="14"/>
      <c r="G2411" s="14"/>
      <c r="H2411" s="14"/>
      <c r="I2411" s="14"/>
      <c r="J2411" s="14"/>
      <c r="K2411" s="14"/>
      <c r="L2411" s="14"/>
      <c r="M2411" s="24" t="str">
        <f t="shared" ref="M2411:M2474" si="1267">IF(I4411&lt;&gt;"",IF(SUM(I4411:I4411)&lt;99,IF(I4411=J4411,I4411,""),""),"")</f>
        <v/>
      </c>
      <c r="N2411" s="24" t="str">
        <f t="shared" ref="N2411:N2474" si="1268">IF(H4411&lt;&gt;"",IF(H4411&lt;4,1,IF(H4411&lt;7,2,IF(H4411&lt;10,3,4))),"")</f>
        <v/>
      </c>
      <c r="O2411" s="24" t="str">
        <f t="shared" ref="O2411:O2474" si="1269">IF(SUM(I4411:I4411)&lt;99,J4411&amp;" "&amp;I4411,99&amp;" "&amp;99)</f>
        <v xml:space="preserve"> </v>
      </c>
      <c r="P2411" s="24">
        <f t="shared" ref="P2411:P2474" si="1270">(J4411+I4411)/2</f>
        <v>0</v>
      </c>
      <c r="Q2411" s="25">
        <f t="shared" ref="Q2411:Q2474" si="1271">IF(SUM(I4411:J4411)&lt;99,(I4411-P2411)^2+(J4411-P2411)^2,0)</f>
        <v>0</v>
      </c>
      <c r="R2411" s="26">
        <f t="shared" ref="R2411:R2474" si="1272">IF(SUM(I4411:I4411)&lt;99,IF(J4411=0,IF(I4411=0,0,((Q2411)^0.5)/P2411),((Q2411)^0.5)/P2411),"")</f>
        <v>0</v>
      </c>
      <c r="S2411" s="24" t="str">
        <f t="shared" ref="S2411:S2474" si="1273">IF(SUM(I4411+J4411)&lt;98,IF(I4411&lt;&gt;"",H4411,""),"")</f>
        <v/>
      </c>
      <c r="T2411" s="24" t="str">
        <f t="shared" ref="T2411:T2474" si="1274">IF(SUM(I4411+J4411)&lt;98,IF(J4411&lt;&gt;"",H4411,""),"")</f>
        <v/>
      </c>
      <c r="U2411" s="24" t="str">
        <f t="shared" ref="U2411:U2474" si="1275">IF(SUM(I4411+J4411)&lt;99,IF(K4411&lt;&gt;"",H4411,""),"")</f>
        <v/>
      </c>
      <c r="V2411" s="24" t="str">
        <f t="shared" ref="V2411:V2474" si="1276">IF(J4411&lt;99,IF(M2411&lt;&gt;"",L4411,""),"")</f>
        <v/>
      </c>
      <c r="W2411" s="24" t="str">
        <f t="shared" ref="W2411:W2474" si="1277">IF(J4411&gt;98,99,IF(K4411&gt;98,99,IF(K4411+J4411=198,99,IF(K4411&lt;&gt;"",ABS(J4411-K4411),""))))</f>
        <v/>
      </c>
      <c r="X2411" s="24" t="str">
        <f t="shared" ref="X2411:X2474" si="1278">IF(I4411&lt;&gt;0,IF(I4411-J4411&lt;&gt;0,"",H4411),"")</f>
        <v/>
      </c>
      <c r="Y2411" s="24" t="str">
        <f t="shared" ref="Y2411:Y2474" si="1279">IF(J4411&lt;&gt;"",H4411,"")</f>
        <v/>
      </c>
      <c r="Z2411" s="24" t="str">
        <f t="shared" ref="Z2411:Z2474" si="1280">IF(SUM(I4411+J4411)&lt;98,IF(I4411&lt;&gt;"",G4411,""),"")</f>
        <v/>
      </c>
      <c r="AA2411" s="24" t="b">
        <f t="shared" ref="AA2411:AA2474" si="1281">IF(I4411&lt;&gt;"",IF(SUM(I4411:J4411)&gt;98,"",IF(I4411-J4411=0,G4411,"")))</f>
        <v>0</v>
      </c>
      <c r="AB2411" s="34" t="str">
        <f t="shared" ref="AB2411:AB2474" si="1282">IF(SUM(I4411:J4411)&gt;98,G4411,"")</f>
        <v/>
      </c>
      <c r="AC2411" s="34">
        <f t="shared" ref="AC2411:AC2474" si="1283">IF(SUM(I4411+J4411)&lt;99,L4411,"")</f>
        <v>0</v>
      </c>
      <c r="AD2411" s="34">
        <f t="shared" ref="AD2411:AD2474" si="1284">IF(AA2411&lt;&gt;"",AC2411,"")</f>
        <v>0</v>
      </c>
      <c r="AE2411" s="34" t="str">
        <f t="shared" ref="AE2411:AE2474" si="1285">H4411&amp;" "&amp;I4411-J4411</f>
        <v xml:space="preserve"> 0</v>
      </c>
      <c r="AF2411" s="34">
        <f t="shared" ref="AF2411:AF2474" si="1286">IF(SUM(I4411+J4411)&lt;99,J4411,"")</f>
        <v>0</v>
      </c>
      <c r="AG2411" s="34">
        <f t="shared" ref="AG2411:AG2474" si="1287">IF(AF2411&lt;&gt;"",I4411,"")</f>
        <v>0</v>
      </c>
      <c r="AH2411" s="34" t="str">
        <f t="shared" ref="AH2411:AH2474" si="1288">IF(I4411&lt;&gt;"",IF((I4411+J4411)&gt;98,"",I4411-J4411),"")</f>
        <v/>
      </c>
      <c r="AI2411" s="172" t="str">
        <f>IF(AJ2411&lt;&gt;"",MAX(AI$3:AI2410)+1,"")</f>
        <v/>
      </c>
      <c r="AJ2411" s="172" t="str">
        <f t="shared" ref="AJ2411:AJ2474" si="1289">IF(SUM(I4411:J4411)&lt;98,IF(G4411="F",G4411,""),"")</f>
        <v/>
      </c>
      <c r="AK2411" s="172" t="str">
        <f t="shared" ref="AK2411:AK2474" si="1290">IF(AJ2411&lt;&gt;"",F4411,"")</f>
        <v/>
      </c>
      <c r="AL2411" s="172" t="str">
        <f t="shared" ref="AL2411:AL2474" si="1291">IF(AK2411&lt;&gt;"",J4411,"")</f>
        <v/>
      </c>
      <c r="AM2411" s="172" t="str">
        <f>IF(AN2411&lt;&gt;"",MAX(AM$3:AM2410)+1,"")</f>
        <v/>
      </c>
      <c r="AN2411" s="172" t="str">
        <f t="shared" ref="AN2411:AN2474" si="1292">IF(SUM(I4411:J4411)&lt;98,IF(G4411="M",G4411,""),"")</f>
        <v/>
      </c>
      <c r="AO2411" s="172" t="str">
        <f t="shared" ref="AO2411:AO2474" si="1293">IF(AN2411&lt;&gt;"",F4411,"")</f>
        <v/>
      </c>
      <c r="AP2411" s="172" t="str">
        <f t="shared" ref="AP2411:AP2474" si="1294">IF(AO2411&lt;&gt;"",J4411,"")</f>
        <v/>
      </c>
      <c r="AQ2411" s="172" t="str">
        <f t="shared" ref="AQ2411:AQ2474" si="1295">IF(K4411&lt;&gt;"",J4411&amp;" "&amp;(J4411-K4411),"")</f>
        <v/>
      </c>
      <c r="AR2411" s="172" t="str">
        <f>Table1[[#This Row],[Sex ]]&amp;Table1[[#This Row],[Month]]</f>
        <v/>
      </c>
    </row>
    <row r="2412" spans="2:44" x14ac:dyDescent="0.3">
      <c r="B2412" s="14"/>
      <c r="C2412" s="14"/>
      <c r="D2412" s="14"/>
      <c r="E2412" s="14"/>
      <c r="F2412" s="14"/>
      <c r="G2412" s="14"/>
      <c r="H2412" s="14"/>
      <c r="I2412" s="14"/>
      <c r="J2412" s="14"/>
      <c r="K2412" s="14"/>
      <c r="L2412" s="14"/>
      <c r="M2412" s="24" t="str">
        <f t="shared" si="1267"/>
        <v/>
      </c>
      <c r="N2412" s="24" t="str">
        <f t="shared" si="1268"/>
        <v/>
      </c>
      <c r="O2412" s="24" t="str">
        <f t="shared" si="1269"/>
        <v xml:space="preserve"> </v>
      </c>
      <c r="P2412" s="24">
        <f t="shared" si="1270"/>
        <v>0</v>
      </c>
      <c r="Q2412" s="25">
        <f t="shared" si="1271"/>
        <v>0</v>
      </c>
      <c r="R2412" s="26">
        <f t="shared" si="1272"/>
        <v>0</v>
      </c>
      <c r="S2412" s="24" t="str">
        <f t="shared" si="1273"/>
        <v/>
      </c>
      <c r="T2412" s="24" t="str">
        <f t="shared" si="1274"/>
        <v/>
      </c>
      <c r="U2412" s="24" t="str">
        <f t="shared" si="1275"/>
        <v/>
      </c>
      <c r="V2412" s="24" t="str">
        <f t="shared" si="1276"/>
        <v/>
      </c>
      <c r="W2412" s="24" t="str">
        <f t="shared" si="1277"/>
        <v/>
      </c>
      <c r="X2412" s="24" t="str">
        <f t="shared" si="1278"/>
        <v/>
      </c>
      <c r="Y2412" s="24" t="str">
        <f t="shared" si="1279"/>
        <v/>
      </c>
      <c r="Z2412" s="24" t="str">
        <f t="shared" si="1280"/>
        <v/>
      </c>
      <c r="AA2412" s="24" t="b">
        <f t="shared" si="1281"/>
        <v>0</v>
      </c>
      <c r="AB2412" s="34" t="str">
        <f t="shared" si="1282"/>
        <v/>
      </c>
      <c r="AC2412" s="34">
        <f t="shared" si="1283"/>
        <v>0</v>
      </c>
      <c r="AD2412" s="34">
        <f t="shared" si="1284"/>
        <v>0</v>
      </c>
      <c r="AE2412" s="34" t="str">
        <f t="shared" si="1285"/>
        <v xml:space="preserve"> 0</v>
      </c>
      <c r="AF2412" s="34">
        <f t="shared" si="1286"/>
        <v>0</v>
      </c>
      <c r="AG2412" s="34">
        <f t="shared" si="1287"/>
        <v>0</v>
      </c>
      <c r="AH2412" s="34" t="str">
        <f t="shared" si="1288"/>
        <v/>
      </c>
      <c r="AI2412" s="172" t="str">
        <f>IF(AJ2412&lt;&gt;"",MAX(AI$3:AI2411)+1,"")</f>
        <v/>
      </c>
      <c r="AJ2412" s="172" t="str">
        <f t="shared" si="1289"/>
        <v/>
      </c>
      <c r="AK2412" s="172" t="str">
        <f t="shared" si="1290"/>
        <v/>
      </c>
      <c r="AL2412" s="172" t="str">
        <f t="shared" si="1291"/>
        <v/>
      </c>
      <c r="AM2412" s="172" t="str">
        <f>IF(AN2412&lt;&gt;"",MAX(AM$3:AM2411)+1,"")</f>
        <v/>
      </c>
      <c r="AN2412" s="172" t="str">
        <f t="shared" si="1292"/>
        <v/>
      </c>
      <c r="AO2412" s="172" t="str">
        <f t="shared" si="1293"/>
        <v/>
      </c>
      <c r="AP2412" s="172" t="str">
        <f t="shared" si="1294"/>
        <v/>
      </c>
      <c r="AQ2412" s="172" t="str">
        <f t="shared" si="1295"/>
        <v/>
      </c>
      <c r="AR2412" s="172" t="str">
        <f>Table1[[#This Row],[Sex ]]&amp;Table1[[#This Row],[Month]]</f>
        <v/>
      </c>
    </row>
    <row r="2413" spans="2:44" x14ac:dyDescent="0.3">
      <c r="B2413" s="14"/>
      <c r="C2413" s="14"/>
      <c r="D2413" s="14"/>
      <c r="E2413" s="14"/>
      <c r="F2413" s="14"/>
      <c r="G2413" s="14"/>
      <c r="H2413" s="14"/>
      <c r="I2413" s="14"/>
      <c r="J2413" s="14"/>
      <c r="K2413" s="14"/>
      <c r="L2413" s="14"/>
      <c r="M2413" s="24" t="str">
        <f t="shared" si="1267"/>
        <v/>
      </c>
      <c r="N2413" s="24" t="str">
        <f t="shared" si="1268"/>
        <v/>
      </c>
      <c r="O2413" s="24" t="str">
        <f t="shared" si="1269"/>
        <v xml:space="preserve"> </v>
      </c>
      <c r="P2413" s="24">
        <f t="shared" si="1270"/>
        <v>0</v>
      </c>
      <c r="Q2413" s="25">
        <f t="shared" si="1271"/>
        <v>0</v>
      </c>
      <c r="R2413" s="26">
        <f t="shared" si="1272"/>
        <v>0</v>
      </c>
      <c r="S2413" s="24" t="str">
        <f t="shared" si="1273"/>
        <v/>
      </c>
      <c r="T2413" s="24" t="str">
        <f t="shared" si="1274"/>
        <v/>
      </c>
      <c r="U2413" s="24" t="str">
        <f t="shared" si="1275"/>
        <v/>
      </c>
      <c r="V2413" s="24" t="str">
        <f t="shared" si="1276"/>
        <v/>
      </c>
      <c r="W2413" s="24" t="str">
        <f t="shared" si="1277"/>
        <v/>
      </c>
      <c r="X2413" s="24" t="str">
        <f t="shared" si="1278"/>
        <v/>
      </c>
      <c r="Y2413" s="24" t="str">
        <f t="shared" si="1279"/>
        <v/>
      </c>
      <c r="Z2413" s="24" t="str">
        <f t="shared" si="1280"/>
        <v/>
      </c>
      <c r="AA2413" s="24" t="b">
        <f t="shared" si="1281"/>
        <v>0</v>
      </c>
      <c r="AB2413" s="34" t="str">
        <f t="shared" si="1282"/>
        <v/>
      </c>
      <c r="AC2413" s="34">
        <f t="shared" si="1283"/>
        <v>0</v>
      </c>
      <c r="AD2413" s="34">
        <f t="shared" si="1284"/>
        <v>0</v>
      </c>
      <c r="AE2413" s="34" t="str">
        <f t="shared" si="1285"/>
        <v xml:space="preserve"> 0</v>
      </c>
      <c r="AF2413" s="34">
        <f t="shared" si="1286"/>
        <v>0</v>
      </c>
      <c r="AG2413" s="34">
        <f t="shared" si="1287"/>
        <v>0</v>
      </c>
      <c r="AH2413" s="34" t="str">
        <f t="shared" si="1288"/>
        <v/>
      </c>
      <c r="AI2413" s="172" t="str">
        <f>IF(AJ2413&lt;&gt;"",MAX(AI$3:AI2412)+1,"")</f>
        <v/>
      </c>
      <c r="AJ2413" s="172" t="str">
        <f t="shared" si="1289"/>
        <v/>
      </c>
      <c r="AK2413" s="172" t="str">
        <f t="shared" si="1290"/>
        <v/>
      </c>
      <c r="AL2413" s="172" t="str">
        <f t="shared" si="1291"/>
        <v/>
      </c>
      <c r="AM2413" s="172" t="str">
        <f>IF(AN2413&lt;&gt;"",MAX(AM$3:AM2412)+1,"")</f>
        <v/>
      </c>
      <c r="AN2413" s="172" t="str">
        <f t="shared" si="1292"/>
        <v/>
      </c>
      <c r="AO2413" s="172" t="str">
        <f t="shared" si="1293"/>
        <v/>
      </c>
      <c r="AP2413" s="172" t="str">
        <f t="shared" si="1294"/>
        <v/>
      </c>
      <c r="AQ2413" s="172" t="str">
        <f t="shared" si="1295"/>
        <v/>
      </c>
      <c r="AR2413" s="172" t="str">
        <f>Table1[[#This Row],[Sex ]]&amp;Table1[[#This Row],[Month]]</f>
        <v/>
      </c>
    </row>
    <row r="2414" spans="2:44" x14ac:dyDescent="0.3">
      <c r="B2414" s="14"/>
      <c r="C2414" s="14"/>
      <c r="D2414" s="14"/>
      <c r="E2414" s="14"/>
      <c r="F2414" s="14"/>
      <c r="G2414" s="14"/>
      <c r="H2414" s="14"/>
      <c r="I2414" s="14"/>
      <c r="J2414" s="14"/>
      <c r="K2414" s="14"/>
      <c r="L2414" s="14"/>
      <c r="M2414" s="24" t="str">
        <f t="shared" si="1267"/>
        <v/>
      </c>
      <c r="N2414" s="24" t="str">
        <f t="shared" si="1268"/>
        <v/>
      </c>
      <c r="O2414" s="24" t="str">
        <f t="shared" si="1269"/>
        <v xml:space="preserve"> </v>
      </c>
      <c r="P2414" s="24">
        <f t="shared" si="1270"/>
        <v>0</v>
      </c>
      <c r="Q2414" s="25">
        <f t="shared" si="1271"/>
        <v>0</v>
      </c>
      <c r="R2414" s="26">
        <f t="shared" si="1272"/>
        <v>0</v>
      </c>
      <c r="S2414" s="24" t="str">
        <f t="shared" si="1273"/>
        <v/>
      </c>
      <c r="T2414" s="24" t="str">
        <f t="shared" si="1274"/>
        <v/>
      </c>
      <c r="U2414" s="24" t="str">
        <f t="shared" si="1275"/>
        <v/>
      </c>
      <c r="V2414" s="24" t="str">
        <f t="shared" si="1276"/>
        <v/>
      </c>
      <c r="W2414" s="24" t="str">
        <f t="shared" si="1277"/>
        <v/>
      </c>
      <c r="X2414" s="24" t="str">
        <f t="shared" si="1278"/>
        <v/>
      </c>
      <c r="Y2414" s="24" t="str">
        <f t="shared" si="1279"/>
        <v/>
      </c>
      <c r="Z2414" s="24" t="str">
        <f t="shared" si="1280"/>
        <v/>
      </c>
      <c r="AA2414" s="24" t="b">
        <f t="shared" si="1281"/>
        <v>0</v>
      </c>
      <c r="AB2414" s="34" t="str">
        <f t="shared" si="1282"/>
        <v/>
      </c>
      <c r="AC2414" s="34">
        <f t="shared" si="1283"/>
        <v>0</v>
      </c>
      <c r="AD2414" s="34">
        <f t="shared" si="1284"/>
        <v>0</v>
      </c>
      <c r="AE2414" s="34" t="str">
        <f t="shared" si="1285"/>
        <v xml:space="preserve"> 0</v>
      </c>
      <c r="AF2414" s="34">
        <f t="shared" si="1286"/>
        <v>0</v>
      </c>
      <c r="AG2414" s="34">
        <f t="shared" si="1287"/>
        <v>0</v>
      </c>
      <c r="AH2414" s="34" t="str">
        <f t="shared" si="1288"/>
        <v/>
      </c>
      <c r="AI2414" s="172" t="str">
        <f>IF(AJ2414&lt;&gt;"",MAX(AI$3:AI2413)+1,"")</f>
        <v/>
      </c>
      <c r="AJ2414" s="172" t="str">
        <f t="shared" si="1289"/>
        <v/>
      </c>
      <c r="AK2414" s="172" t="str">
        <f t="shared" si="1290"/>
        <v/>
      </c>
      <c r="AL2414" s="172" t="str">
        <f t="shared" si="1291"/>
        <v/>
      </c>
      <c r="AM2414" s="172" t="str">
        <f>IF(AN2414&lt;&gt;"",MAX(AM$3:AM2413)+1,"")</f>
        <v/>
      </c>
      <c r="AN2414" s="172" t="str">
        <f t="shared" si="1292"/>
        <v/>
      </c>
      <c r="AO2414" s="172" t="str">
        <f t="shared" si="1293"/>
        <v/>
      </c>
      <c r="AP2414" s="172" t="str">
        <f t="shared" si="1294"/>
        <v/>
      </c>
      <c r="AQ2414" s="172" t="str">
        <f t="shared" si="1295"/>
        <v/>
      </c>
      <c r="AR2414" s="172" t="str">
        <f>Table1[[#This Row],[Sex ]]&amp;Table1[[#This Row],[Month]]</f>
        <v/>
      </c>
    </row>
    <row r="2415" spans="2:44" x14ac:dyDescent="0.3">
      <c r="B2415" s="14"/>
      <c r="C2415" s="14"/>
      <c r="D2415" s="14"/>
      <c r="E2415" s="14"/>
      <c r="F2415" s="14"/>
      <c r="G2415" s="14"/>
      <c r="H2415" s="14"/>
      <c r="I2415" s="14"/>
      <c r="J2415" s="14"/>
      <c r="K2415" s="14"/>
      <c r="L2415" s="14"/>
      <c r="M2415" s="24" t="str">
        <f t="shared" si="1267"/>
        <v/>
      </c>
      <c r="N2415" s="24" t="str">
        <f t="shared" si="1268"/>
        <v/>
      </c>
      <c r="O2415" s="24" t="str">
        <f t="shared" si="1269"/>
        <v xml:space="preserve"> </v>
      </c>
      <c r="P2415" s="24">
        <f t="shared" si="1270"/>
        <v>0</v>
      </c>
      <c r="Q2415" s="25">
        <f t="shared" si="1271"/>
        <v>0</v>
      </c>
      <c r="R2415" s="26">
        <f t="shared" si="1272"/>
        <v>0</v>
      </c>
      <c r="S2415" s="24" t="str">
        <f t="shared" si="1273"/>
        <v/>
      </c>
      <c r="T2415" s="24" t="str">
        <f t="shared" si="1274"/>
        <v/>
      </c>
      <c r="U2415" s="24" t="str">
        <f t="shared" si="1275"/>
        <v/>
      </c>
      <c r="V2415" s="24" t="str">
        <f t="shared" si="1276"/>
        <v/>
      </c>
      <c r="W2415" s="24" t="str">
        <f t="shared" si="1277"/>
        <v/>
      </c>
      <c r="X2415" s="24" t="str">
        <f t="shared" si="1278"/>
        <v/>
      </c>
      <c r="Y2415" s="24" t="str">
        <f t="shared" si="1279"/>
        <v/>
      </c>
      <c r="Z2415" s="24" t="str">
        <f t="shared" si="1280"/>
        <v/>
      </c>
      <c r="AA2415" s="24" t="b">
        <f t="shared" si="1281"/>
        <v>0</v>
      </c>
      <c r="AB2415" s="34" t="str">
        <f t="shared" si="1282"/>
        <v/>
      </c>
      <c r="AC2415" s="34">
        <f t="shared" si="1283"/>
        <v>0</v>
      </c>
      <c r="AD2415" s="34">
        <f t="shared" si="1284"/>
        <v>0</v>
      </c>
      <c r="AE2415" s="34" t="str">
        <f t="shared" si="1285"/>
        <v xml:space="preserve"> 0</v>
      </c>
      <c r="AF2415" s="34">
        <f t="shared" si="1286"/>
        <v>0</v>
      </c>
      <c r="AG2415" s="34">
        <f t="shared" si="1287"/>
        <v>0</v>
      </c>
      <c r="AH2415" s="34" t="str">
        <f t="shared" si="1288"/>
        <v/>
      </c>
      <c r="AI2415" s="172" t="str">
        <f>IF(AJ2415&lt;&gt;"",MAX(AI$3:AI2414)+1,"")</f>
        <v/>
      </c>
      <c r="AJ2415" s="172" t="str">
        <f t="shared" si="1289"/>
        <v/>
      </c>
      <c r="AK2415" s="172" t="str">
        <f t="shared" si="1290"/>
        <v/>
      </c>
      <c r="AL2415" s="172" t="str">
        <f t="shared" si="1291"/>
        <v/>
      </c>
      <c r="AM2415" s="172" t="str">
        <f>IF(AN2415&lt;&gt;"",MAX(AM$3:AM2414)+1,"")</f>
        <v/>
      </c>
      <c r="AN2415" s="172" t="str">
        <f t="shared" si="1292"/>
        <v/>
      </c>
      <c r="AO2415" s="172" t="str">
        <f t="shared" si="1293"/>
        <v/>
      </c>
      <c r="AP2415" s="172" t="str">
        <f t="shared" si="1294"/>
        <v/>
      </c>
      <c r="AQ2415" s="172" t="str">
        <f t="shared" si="1295"/>
        <v/>
      </c>
      <c r="AR2415" s="172" t="str">
        <f>Table1[[#This Row],[Sex ]]&amp;Table1[[#This Row],[Month]]</f>
        <v/>
      </c>
    </row>
    <row r="2416" spans="2:44" x14ac:dyDescent="0.3">
      <c r="B2416" s="14"/>
      <c r="C2416" s="14"/>
      <c r="D2416" s="14"/>
      <c r="E2416" s="14"/>
      <c r="F2416" s="14"/>
      <c r="G2416" s="14"/>
      <c r="H2416" s="14"/>
      <c r="I2416" s="14"/>
      <c r="J2416" s="14"/>
      <c r="K2416" s="14"/>
      <c r="L2416" s="14"/>
      <c r="M2416" s="24" t="str">
        <f t="shared" si="1267"/>
        <v/>
      </c>
      <c r="N2416" s="24" t="str">
        <f t="shared" si="1268"/>
        <v/>
      </c>
      <c r="O2416" s="24" t="str">
        <f t="shared" si="1269"/>
        <v xml:space="preserve"> </v>
      </c>
      <c r="P2416" s="24">
        <f t="shared" si="1270"/>
        <v>0</v>
      </c>
      <c r="Q2416" s="25">
        <f t="shared" si="1271"/>
        <v>0</v>
      </c>
      <c r="R2416" s="26">
        <f t="shared" si="1272"/>
        <v>0</v>
      </c>
      <c r="S2416" s="24" t="str">
        <f t="shared" si="1273"/>
        <v/>
      </c>
      <c r="T2416" s="24" t="str">
        <f t="shared" si="1274"/>
        <v/>
      </c>
      <c r="U2416" s="24" t="str">
        <f t="shared" si="1275"/>
        <v/>
      </c>
      <c r="V2416" s="24" t="str">
        <f t="shared" si="1276"/>
        <v/>
      </c>
      <c r="W2416" s="24" t="str">
        <f t="shared" si="1277"/>
        <v/>
      </c>
      <c r="X2416" s="24" t="str">
        <f t="shared" si="1278"/>
        <v/>
      </c>
      <c r="Y2416" s="24" t="str">
        <f t="shared" si="1279"/>
        <v/>
      </c>
      <c r="Z2416" s="24" t="str">
        <f t="shared" si="1280"/>
        <v/>
      </c>
      <c r="AA2416" s="24" t="b">
        <f t="shared" si="1281"/>
        <v>0</v>
      </c>
      <c r="AB2416" s="34" t="str">
        <f t="shared" si="1282"/>
        <v/>
      </c>
      <c r="AC2416" s="34">
        <f t="shared" si="1283"/>
        <v>0</v>
      </c>
      <c r="AD2416" s="34">
        <f t="shared" si="1284"/>
        <v>0</v>
      </c>
      <c r="AE2416" s="34" t="str">
        <f t="shared" si="1285"/>
        <v xml:space="preserve"> 0</v>
      </c>
      <c r="AF2416" s="34">
        <f t="shared" si="1286"/>
        <v>0</v>
      </c>
      <c r="AG2416" s="34">
        <f t="shared" si="1287"/>
        <v>0</v>
      </c>
      <c r="AH2416" s="34" t="str">
        <f t="shared" si="1288"/>
        <v/>
      </c>
      <c r="AI2416" s="172" t="str">
        <f>IF(AJ2416&lt;&gt;"",MAX(AI$3:AI2415)+1,"")</f>
        <v/>
      </c>
      <c r="AJ2416" s="172" t="str">
        <f t="shared" si="1289"/>
        <v/>
      </c>
      <c r="AK2416" s="172" t="str">
        <f t="shared" si="1290"/>
        <v/>
      </c>
      <c r="AL2416" s="172" t="str">
        <f t="shared" si="1291"/>
        <v/>
      </c>
      <c r="AM2416" s="172" t="str">
        <f>IF(AN2416&lt;&gt;"",MAX(AM$3:AM2415)+1,"")</f>
        <v/>
      </c>
      <c r="AN2416" s="172" t="str">
        <f t="shared" si="1292"/>
        <v/>
      </c>
      <c r="AO2416" s="172" t="str">
        <f t="shared" si="1293"/>
        <v/>
      </c>
      <c r="AP2416" s="172" t="str">
        <f t="shared" si="1294"/>
        <v/>
      </c>
      <c r="AQ2416" s="172" t="str">
        <f t="shared" si="1295"/>
        <v/>
      </c>
      <c r="AR2416" s="172" t="str">
        <f>Table1[[#This Row],[Sex ]]&amp;Table1[[#This Row],[Month]]</f>
        <v/>
      </c>
    </row>
    <row r="2417" spans="2:44" x14ac:dyDescent="0.3">
      <c r="B2417" s="14"/>
      <c r="C2417" s="14"/>
      <c r="D2417" s="14"/>
      <c r="E2417" s="14"/>
      <c r="F2417" s="14"/>
      <c r="G2417" s="14"/>
      <c r="H2417" s="14"/>
      <c r="I2417" s="14"/>
      <c r="J2417" s="14"/>
      <c r="K2417" s="14"/>
      <c r="L2417" s="14"/>
      <c r="M2417" s="24" t="str">
        <f t="shared" si="1267"/>
        <v/>
      </c>
      <c r="N2417" s="24" t="str">
        <f t="shared" si="1268"/>
        <v/>
      </c>
      <c r="O2417" s="24" t="str">
        <f t="shared" si="1269"/>
        <v xml:space="preserve"> </v>
      </c>
      <c r="P2417" s="24">
        <f t="shared" si="1270"/>
        <v>0</v>
      </c>
      <c r="Q2417" s="25">
        <f t="shared" si="1271"/>
        <v>0</v>
      </c>
      <c r="R2417" s="26">
        <f t="shared" si="1272"/>
        <v>0</v>
      </c>
      <c r="S2417" s="24" t="str">
        <f t="shared" si="1273"/>
        <v/>
      </c>
      <c r="T2417" s="24" t="str">
        <f t="shared" si="1274"/>
        <v/>
      </c>
      <c r="U2417" s="24" t="str">
        <f t="shared" si="1275"/>
        <v/>
      </c>
      <c r="V2417" s="24" t="str">
        <f t="shared" si="1276"/>
        <v/>
      </c>
      <c r="W2417" s="24" t="str">
        <f t="shared" si="1277"/>
        <v/>
      </c>
      <c r="X2417" s="24" t="str">
        <f t="shared" si="1278"/>
        <v/>
      </c>
      <c r="Y2417" s="24" t="str">
        <f t="shared" si="1279"/>
        <v/>
      </c>
      <c r="Z2417" s="24" t="str">
        <f t="shared" si="1280"/>
        <v/>
      </c>
      <c r="AA2417" s="24" t="b">
        <f t="shared" si="1281"/>
        <v>0</v>
      </c>
      <c r="AB2417" s="34" t="str">
        <f t="shared" si="1282"/>
        <v/>
      </c>
      <c r="AC2417" s="34">
        <f t="shared" si="1283"/>
        <v>0</v>
      </c>
      <c r="AD2417" s="34">
        <f t="shared" si="1284"/>
        <v>0</v>
      </c>
      <c r="AE2417" s="34" t="str">
        <f t="shared" si="1285"/>
        <v xml:space="preserve"> 0</v>
      </c>
      <c r="AF2417" s="34">
        <f t="shared" si="1286"/>
        <v>0</v>
      </c>
      <c r="AG2417" s="34">
        <f t="shared" si="1287"/>
        <v>0</v>
      </c>
      <c r="AH2417" s="34" t="str">
        <f t="shared" si="1288"/>
        <v/>
      </c>
      <c r="AI2417" s="172" t="str">
        <f>IF(AJ2417&lt;&gt;"",MAX(AI$3:AI2416)+1,"")</f>
        <v/>
      </c>
      <c r="AJ2417" s="172" t="str">
        <f t="shared" si="1289"/>
        <v/>
      </c>
      <c r="AK2417" s="172" t="str">
        <f t="shared" si="1290"/>
        <v/>
      </c>
      <c r="AL2417" s="172" t="str">
        <f t="shared" si="1291"/>
        <v/>
      </c>
      <c r="AM2417" s="172" t="str">
        <f>IF(AN2417&lt;&gt;"",MAX(AM$3:AM2416)+1,"")</f>
        <v/>
      </c>
      <c r="AN2417" s="172" t="str">
        <f t="shared" si="1292"/>
        <v/>
      </c>
      <c r="AO2417" s="172" t="str">
        <f t="shared" si="1293"/>
        <v/>
      </c>
      <c r="AP2417" s="172" t="str">
        <f t="shared" si="1294"/>
        <v/>
      </c>
      <c r="AQ2417" s="172" t="str">
        <f t="shared" si="1295"/>
        <v/>
      </c>
      <c r="AR2417" s="172" t="str">
        <f>Table1[[#This Row],[Sex ]]&amp;Table1[[#This Row],[Month]]</f>
        <v/>
      </c>
    </row>
    <row r="2418" spans="2:44" x14ac:dyDescent="0.3">
      <c r="B2418" s="14"/>
      <c r="C2418" s="14"/>
      <c r="D2418" s="14"/>
      <c r="E2418" s="14"/>
      <c r="F2418" s="14"/>
      <c r="G2418" s="14"/>
      <c r="H2418" s="14"/>
      <c r="I2418" s="14"/>
      <c r="J2418" s="14"/>
      <c r="K2418" s="14"/>
      <c r="L2418" s="14"/>
      <c r="M2418" s="24" t="str">
        <f t="shared" si="1267"/>
        <v/>
      </c>
      <c r="N2418" s="24" t="str">
        <f t="shared" si="1268"/>
        <v/>
      </c>
      <c r="O2418" s="24" t="str">
        <f t="shared" si="1269"/>
        <v xml:space="preserve"> </v>
      </c>
      <c r="P2418" s="24">
        <f t="shared" si="1270"/>
        <v>0</v>
      </c>
      <c r="Q2418" s="25">
        <f t="shared" si="1271"/>
        <v>0</v>
      </c>
      <c r="R2418" s="26">
        <f t="shared" si="1272"/>
        <v>0</v>
      </c>
      <c r="S2418" s="24" t="str">
        <f t="shared" si="1273"/>
        <v/>
      </c>
      <c r="T2418" s="24" t="str">
        <f t="shared" si="1274"/>
        <v/>
      </c>
      <c r="U2418" s="24" t="str">
        <f t="shared" si="1275"/>
        <v/>
      </c>
      <c r="V2418" s="24" t="str">
        <f t="shared" si="1276"/>
        <v/>
      </c>
      <c r="W2418" s="24" t="str">
        <f t="shared" si="1277"/>
        <v/>
      </c>
      <c r="X2418" s="24" t="str">
        <f t="shared" si="1278"/>
        <v/>
      </c>
      <c r="Y2418" s="24" t="str">
        <f t="shared" si="1279"/>
        <v/>
      </c>
      <c r="Z2418" s="24" t="str">
        <f t="shared" si="1280"/>
        <v/>
      </c>
      <c r="AA2418" s="24" t="b">
        <f t="shared" si="1281"/>
        <v>0</v>
      </c>
      <c r="AB2418" s="34" t="str">
        <f t="shared" si="1282"/>
        <v/>
      </c>
      <c r="AC2418" s="34">
        <f t="shared" si="1283"/>
        <v>0</v>
      </c>
      <c r="AD2418" s="34">
        <f t="shared" si="1284"/>
        <v>0</v>
      </c>
      <c r="AE2418" s="34" t="str">
        <f t="shared" si="1285"/>
        <v xml:space="preserve"> 0</v>
      </c>
      <c r="AF2418" s="34">
        <f t="shared" si="1286"/>
        <v>0</v>
      </c>
      <c r="AG2418" s="34">
        <f t="shared" si="1287"/>
        <v>0</v>
      </c>
      <c r="AH2418" s="34" t="str">
        <f t="shared" si="1288"/>
        <v/>
      </c>
      <c r="AI2418" s="172" t="str">
        <f>IF(AJ2418&lt;&gt;"",MAX(AI$3:AI2417)+1,"")</f>
        <v/>
      </c>
      <c r="AJ2418" s="172" t="str">
        <f t="shared" si="1289"/>
        <v/>
      </c>
      <c r="AK2418" s="172" t="str">
        <f t="shared" si="1290"/>
        <v/>
      </c>
      <c r="AL2418" s="172" t="str">
        <f t="shared" si="1291"/>
        <v/>
      </c>
      <c r="AM2418" s="172" t="str">
        <f>IF(AN2418&lt;&gt;"",MAX(AM$3:AM2417)+1,"")</f>
        <v/>
      </c>
      <c r="AN2418" s="172" t="str">
        <f t="shared" si="1292"/>
        <v/>
      </c>
      <c r="AO2418" s="172" t="str">
        <f t="shared" si="1293"/>
        <v/>
      </c>
      <c r="AP2418" s="172" t="str">
        <f t="shared" si="1294"/>
        <v/>
      </c>
      <c r="AQ2418" s="172" t="str">
        <f t="shared" si="1295"/>
        <v/>
      </c>
      <c r="AR2418" s="172" t="str">
        <f>Table1[[#This Row],[Sex ]]&amp;Table1[[#This Row],[Month]]</f>
        <v/>
      </c>
    </row>
    <row r="2419" spans="2:44" x14ac:dyDescent="0.3">
      <c r="B2419" s="14"/>
      <c r="C2419" s="14"/>
      <c r="D2419" s="14"/>
      <c r="E2419" s="14"/>
      <c r="F2419" s="14"/>
      <c r="G2419" s="14"/>
      <c r="H2419" s="14"/>
      <c r="I2419" s="14"/>
      <c r="J2419" s="14"/>
      <c r="K2419" s="14"/>
      <c r="L2419" s="14"/>
      <c r="M2419" s="24" t="str">
        <f t="shared" si="1267"/>
        <v/>
      </c>
      <c r="N2419" s="24" t="str">
        <f t="shared" si="1268"/>
        <v/>
      </c>
      <c r="O2419" s="24" t="str">
        <f t="shared" si="1269"/>
        <v xml:space="preserve"> </v>
      </c>
      <c r="P2419" s="24">
        <f t="shared" si="1270"/>
        <v>0</v>
      </c>
      <c r="Q2419" s="25">
        <f t="shared" si="1271"/>
        <v>0</v>
      </c>
      <c r="R2419" s="26">
        <f t="shared" si="1272"/>
        <v>0</v>
      </c>
      <c r="S2419" s="24" t="str">
        <f t="shared" si="1273"/>
        <v/>
      </c>
      <c r="T2419" s="24" t="str">
        <f t="shared" si="1274"/>
        <v/>
      </c>
      <c r="U2419" s="24" t="str">
        <f t="shared" si="1275"/>
        <v/>
      </c>
      <c r="V2419" s="24" t="str">
        <f t="shared" si="1276"/>
        <v/>
      </c>
      <c r="W2419" s="24" t="str">
        <f t="shared" si="1277"/>
        <v/>
      </c>
      <c r="X2419" s="24" t="str">
        <f t="shared" si="1278"/>
        <v/>
      </c>
      <c r="Y2419" s="24" t="str">
        <f t="shared" si="1279"/>
        <v/>
      </c>
      <c r="Z2419" s="24" t="str">
        <f t="shared" si="1280"/>
        <v/>
      </c>
      <c r="AA2419" s="24" t="b">
        <f t="shared" si="1281"/>
        <v>0</v>
      </c>
      <c r="AB2419" s="34" t="str">
        <f t="shared" si="1282"/>
        <v/>
      </c>
      <c r="AC2419" s="34">
        <f t="shared" si="1283"/>
        <v>0</v>
      </c>
      <c r="AD2419" s="34">
        <f t="shared" si="1284"/>
        <v>0</v>
      </c>
      <c r="AE2419" s="34" t="str">
        <f t="shared" si="1285"/>
        <v xml:space="preserve"> 0</v>
      </c>
      <c r="AF2419" s="34">
        <f t="shared" si="1286"/>
        <v>0</v>
      </c>
      <c r="AG2419" s="34">
        <f t="shared" si="1287"/>
        <v>0</v>
      </c>
      <c r="AH2419" s="34" t="str">
        <f t="shared" si="1288"/>
        <v/>
      </c>
      <c r="AI2419" s="172" t="str">
        <f>IF(AJ2419&lt;&gt;"",MAX(AI$3:AI2418)+1,"")</f>
        <v/>
      </c>
      <c r="AJ2419" s="172" t="str">
        <f t="shared" si="1289"/>
        <v/>
      </c>
      <c r="AK2419" s="172" t="str">
        <f t="shared" si="1290"/>
        <v/>
      </c>
      <c r="AL2419" s="172" t="str">
        <f t="shared" si="1291"/>
        <v/>
      </c>
      <c r="AM2419" s="172" t="str">
        <f>IF(AN2419&lt;&gt;"",MAX(AM$3:AM2418)+1,"")</f>
        <v/>
      </c>
      <c r="AN2419" s="172" t="str">
        <f t="shared" si="1292"/>
        <v/>
      </c>
      <c r="AO2419" s="172" t="str">
        <f t="shared" si="1293"/>
        <v/>
      </c>
      <c r="AP2419" s="172" t="str">
        <f t="shared" si="1294"/>
        <v/>
      </c>
      <c r="AQ2419" s="172" t="str">
        <f t="shared" si="1295"/>
        <v/>
      </c>
      <c r="AR2419" s="172" t="str">
        <f>Table1[[#This Row],[Sex ]]&amp;Table1[[#This Row],[Month]]</f>
        <v/>
      </c>
    </row>
    <row r="2420" spans="2:44" x14ac:dyDescent="0.3">
      <c r="B2420" s="14"/>
      <c r="C2420" s="14"/>
      <c r="D2420" s="14"/>
      <c r="E2420" s="14"/>
      <c r="F2420" s="14"/>
      <c r="G2420" s="14"/>
      <c r="H2420" s="14"/>
      <c r="I2420" s="14"/>
      <c r="J2420" s="14"/>
      <c r="K2420" s="14"/>
      <c r="L2420" s="14"/>
      <c r="M2420" s="24" t="str">
        <f t="shared" si="1267"/>
        <v/>
      </c>
      <c r="N2420" s="24" t="str">
        <f t="shared" si="1268"/>
        <v/>
      </c>
      <c r="O2420" s="24" t="str">
        <f t="shared" si="1269"/>
        <v xml:space="preserve"> </v>
      </c>
      <c r="P2420" s="24">
        <f t="shared" si="1270"/>
        <v>0</v>
      </c>
      <c r="Q2420" s="25">
        <f t="shared" si="1271"/>
        <v>0</v>
      </c>
      <c r="R2420" s="26">
        <f t="shared" si="1272"/>
        <v>0</v>
      </c>
      <c r="S2420" s="24" t="str">
        <f t="shared" si="1273"/>
        <v/>
      </c>
      <c r="T2420" s="24" t="str">
        <f t="shared" si="1274"/>
        <v/>
      </c>
      <c r="U2420" s="24" t="str">
        <f t="shared" si="1275"/>
        <v/>
      </c>
      <c r="V2420" s="24" t="str">
        <f t="shared" si="1276"/>
        <v/>
      </c>
      <c r="W2420" s="24" t="str">
        <f t="shared" si="1277"/>
        <v/>
      </c>
      <c r="X2420" s="24" t="str">
        <f t="shared" si="1278"/>
        <v/>
      </c>
      <c r="Y2420" s="24" t="str">
        <f t="shared" si="1279"/>
        <v/>
      </c>
      <c r="Z2420" s="24" t="str">
        <f t="shared" si="1280"/>
        <v/>
      </c>
      <c r="AA2420" s="24" t="b">
        <f t="shared" si="1281"/>
        <v>0</v>
      </c>
      <c r="AB2420" s="34" t="str">
        <f t="shared" si="1282"/>
        <v/>
      </c>
      <c r="AC2420" s="34">
        <f t="shared" si="1283"/>
        <v>0</v>
      </c>
      <c r="AD2420" s="34">
        <f t="shared" si="1284"/>
        <v>0</v>
      </c>
      <c r="AE2420" s="34" t="str">
        <f t="shared" si="1285"/>
        <v xml:space="preserve"> 0</v>
      </c>
      <c r="AF2420" s="34">
        <f t="shared" si="1286"/>
        <v>0</v>
      </c>
      <c r="AG2420" s="34">
        <f t="shared" si="1287"/>
        <v>0</v>
      </c>
      <c r="AH2420" s="34" t="str">
        <f t="shared" si="1288"/>
        <v/>
      </c>
      <c r="AI2420" s="172" t="str">
        <f>IF(AJ2420&lt;&gt;"",MAX(AI$3:AI2419)+1,"")</f>
        <v/>
      </c>
      <c r="AJ2420" s="172" t="str">
        <f t="shared" si="1289"/>
        <v/>
      </c>
      <c r="AK2420" s="172" t="str">
        <f t="shared" si="1290"/>
        <v/>
      </c>
      <c r="AL2420" s="172" t="str">
        <f t="shared" si="1291"/>
        <v/>
      </c>
      <c r="AM2420" s="172" t="str">
        <f>IF(AN2420&lt;&gt;"",MAX(AM$3:AM2419)+1,"")</f>
        <v/>
      </c>
      <c r="AN2420" s="172" t="str">
        <f t="shared" si="1292"/>
        <v/>
      </c>
      <c r="AO2420" s="172" t="str">
        <f t="shared" si="1293"/>
        <v/>
      </c>
      <c r="AP2420" s="172" t="str">
        <f t="shared" si="1294"/>
        <v/>
      </c>
      <c r="AQ2420" s="172" t="str">
        <f t="shared" si="1295"/>
        <v/>
      </c>
      <c r="AR2420" s="172" t="str">
        <f>Table1[[#This Row],[Sex ]]&amp;Table1[[#This Row],[Month]]</f>
        <v/>
      </c>
    </row>
    <row r="2421" spans="2:44" x14ac:dyDescent="0.3">
      <c r="B2421" s="14"/>
      <c r="C2421" s="14"/>
      <c r="D2421" s="14"/>
      <c r="E2421" s="14"/>
      <c r="F2421" s="14"/>
      <c r="G2421" s="14"/>
      <c r="H2421" s="14"/>
      <c r="I2421" s="14"/>
      <c r="J2421" s="14"/>
      <c r="K2421" s="14"/>
      <c r="L2421" s="14"/>
      <c r="M2421" s="24" t="str">
        <f t="shared" si="1267"/>
        <v/>
      </c>
      <c r="N2421" s="24" t="str">
        <f t="shared" si="1268"/>
        <v/>
      </c>
      <c r="O2421" s="24" t="str">
        <f t="shared" si="1269"/>
        <v xml:space="preserve"> </v>
      </c>
      <c r="P2421" s="24">
        <f t="shared" si="1270"/>
        <v>0</v>
      </c>
      <c r="Q2421" s="25">
        <f t="shared" si="1271"/>
        <v>0</v>
      </c>
      <c r="R2421" s="26">
        <f t="shared" si="1272"/>
        <v>0</v>
      </c>
      <c r="S2421" s="24" t="str">
        <f t="shared" si="1273"/>
        <v/>
      </c>
      <c r="T2421" s="24" t="str">
        <f t="shared" si="1274"/>
        <v/>
      </c>
      <c r="U2421" s="24" t="str">
        <f t="shared" si="1275"/>
        <v/>
      </c>
      <c r="V2421" s="24" t="str">
        <f t="shared" si="1276"/>
        <v/>
      </c>
      <c r="W2421" s="24" t="str">
        <f t="shared" si="1277"/>
        <v/>
      </c>
      <c r="X2421" s="24" t="str">
        <f t="shared" si="1278"/>
        <v/>
      </c>
      <c r="Y2421" s="24" t="str">
        <f t="shared" si="1279"/>
        <v/>
      </c>
      <c r="Z2421" s="24" t="str">
        <f t="shared" si="1280"/>
        <v/>
      </c>
      <c r="AA2421" s="24" t="b">
        <f t="shared" si="1281"/>
        <v>0</v>
      </c>
      <c r="AB2421" s="34" t="str">
        <f t="shared" si="1282"/>
        <v/>
      </c>
      <c r="AC2421" s="34">
        <f t="shared" si="1283"/>
        <v>0</v>
      </c>
      <c r="AD2421" s="34">
        <f t="shared" si="1284"/>
        <v>0</v>
      </c>
      <c r="AE2421" s="34" t="str">
        <f t="shared" si="1285"/>
        <v xml:space="preserve"> 0</v>
      </c>
      <c r="AF2421" s="34">
        <f t="shared" si="1286"/>
        <v>0</v>
      </c>
      <c r="AG2421" s="34">
        <f t="shared" si="1287"/>
        <v>0</v>
      </c>
      <c r="AH2421" s="34" t="str">
        <f t="shared" si="1288"/>
        <v/>
      </c>
      <c r="AI2421" s="172" t="str">
        <f>IF(AJ2421&lt;&gt;"",MAX(AI$3:AI2420)+1,"")</f>
        <v/>
      </c>
      <c r="AJ2421" s="172" t="str">
        <f t="shared" si="1289"/>
        <v/>
      </c>
      <c r="AK2421" s="172" t="str">
        <f t="shared" si="1290"/>
        <v/>
      </c>
      <c r="AL2421" s="172" t="str">
        <f t="shared" si="1291"/>
        <v/>
      </c>
      <c r="AM2421" s="172" t="str">
        <f>IF(AN2421&lt;&gt;"",MAX(AM$3:AM2420)+1,"")</f>
        <v/>
      </c>
      <c r="AN2421" s="172" t="str">
        <f t="shared" si="1292"/>
        <v/>
      </c>
      <c r="AO2421" s="172" t="str">
        <f t="shared" si="1293"/>
        <v/>
      </c>
      <c r="AP2421" s="172" t="str">
        <f t="shared" si="1294"/>
        <v/>
      </c>
      <c r="AQ2421" s="172" t="str">
        <f t="shared" si="1295"/>
        <v/>
      </c>
      <c r="AR2421" s="172" t="str">
        <f>Table1[[#This Row],[Sex ]]&amp;Table1[[#This Row],[Month]]</f>
        <v/>
      </c>
    </row>
    <row r="2422" spans="2:44" x14ac:dyDescent="0.3">
      <c r="B2422" s="14"/>
      <c r="C2422" s="14"/>
      <c r="D2422" s="14"/>
      <c r="E2422" s="14"/>
      <c r="F2422" s="14"/>
      <c r="G2422" s="14"/>
      <c r="H2422" s="14"/>
      <c r="I2422" s="14"/>
      <c r="J2422" s="14"/>
      <c r="K2422" s="14"/>
      <c r="L2422" s="14"/>
      <c r="M2422" s="24" t="str">
        <f t="shared" si="1267"/>
        <v/>
      </c>
      <c r="N2422" s="24" t="str">
        <f t="shared" si="1268"/>
        <v/>
      </c>
      <c r="O2422" s="24" t="str">
        <f t="shared" si="1269"/>
        <v xml:space="preserve"> </v>
      </c>
      <c r="P2422" s="24">
        <f t="shared" si="1270"/>
        <v>0</v>
      </c>
      <c r="Q2422" s="25">
        <f t="shared" si="1271"/>
        <v>0</v>
      </c>
      <c r="R2422" s="26">
        <f t="shared" si="1272"/>
        <v>0</v>
      </c>
      <c r="S2422" s="24" t="str">
        <f t="shared" si="1273"/>
        <v/>
      </c>
      <c r="T2422" s="24" t="str">
        <f t="shared" si="1274"/>
        <v/>
      </c>
      <c r="U2422" s="24" t="str">
        <f t="shared" si="1275"/>
        <v/>
      </c>
      <c r="V2422" s="24" t="str">
        <f t="shared" si="1276"/>
        <v/>
      </c>
      <c r="W2422" s="24" t="str">
        <f t="shared" si="1277"/>
        <v/>
      </c>
      <c r="X2422" s="24" t="str">
        <f t="shared" si="1278"/>
        <v/>
      </c>
      <c r="Y2422" s="24" t="str">
        <f t="shared" si="1279"/>
        <v/>
      </c>
      <c r="Z2422" s="24" t="str">
        <f t="shared" si="1280"/>
        <v/>
      </c>
      <c r="AA2422" s="24" t="b">
        <f t="shared" si="1281"/>
        <v>0</v>
      </c>
      <c r="AB2422" s="34" t="str">
        <f t="shared" si="1282"/>
        <v/>
      </c>
      <c r="AC2422" s="34">
        <f t="shared" si="1283"/>
        <v>0</v>
      </c>
      <c r="AD2422" s="34">
        <f t="shared" si="1284"/>
        <v>0</v>
      </c>
      <c r="AE2422" s="34" t="str">
        <f t="shared" si="1285"/>
        <v xml:space="preserve"> 0</v>
      </c>
      <c r="AF2422" s="34">
        <f t="shared" si="1286"/>
        <v>0</v>
      </c>
      <c r="AG2422" s="34">
        <f t="shared" si="1287"/>
        <v>0</v>
      </c>
      <c r="AH2422" s="34" t="str">
        <f t="shared" si="1288"/>
        <v/>
      </c>
      <c r="AI2422" s="172" t="str">
        <f>IF(AJ2422&lt;&gt;"",MAX(AI$3:AI2421)+1,"")</f>
        <v/>
      </c>
      <c r="AJ2422" s="172" t="str">
        <f t="shared" si="1289"/>
        <v/>
      </c>
      <c r="AK2422" s="172" t="str">
        <f t="shared" si="1290"/>
        <v/>
      </c>
      <c r="AL2422" s="172" t="str">
        <f t="shared" si="1291"/>
        <v/>
      </c>
      <c r="AM2422" s="172" t="str">
        <f>IF(AN2422&lt;&gt;"",MAX(AM$3:AM2421)+1,"")</f>
        <v/>
      </c>
      <c r="AN2422" s="172" t="str">
        <f t="shared" si="1292"/>
        <v/>
      </c>
      <c r="AO2422" s="172" t="str">
        <f t="shared" si="1293"/>
        <v/>
      </c>
      <c r="AP2422" s="172" t="str">
        <f t="shared" si="1294"/>
        <v/>
      </c>
      <c r="AQ2422" s="172" t="str">
        <f t="shared" si="1295"/>
        <v/>
      </c>
      <c r="AR2422" s="172" t="str">
        <f>Table1[[#This Row],[Sex ]]&amp;Table1[[#This Row],[Month]]</f>
        <v/>
      </c>
    </row>
    <row r="2423" spans="2:44" x14ac:dyDescent="0.3">
      <c r="B2423" s="14"/>
      <c r="C2423" s="14"/>
      <c r="D2423" s="14"/>
      <c r="E2423" s="14"/>
      <c r="F2423" s="14"/>
      <c r="G2423" s="14"/>
      <c r="H2423" s="14"/>
      <c r="I2423" s="14"/>
      <c r="J2423" s="14"/>
      <c r="K2423" s="14"/>
      <c r="L2423" s="14"/>
      <c r="M2423" s="24" t="str">
        <f t="shared" si="1267"/>
        <v/>
      </c>
      <c r="N2423" s="24" t="str">
        <f t="shared" si="1268"/>
        <v/>
      </c>
      <c r="O2423" s="24" t="str">
        <f t="shared" si="1269"/>
        <v xml:space="preserve"> </v>
      </c>
      <c r="P2423" s="24">
        <f t="shared" si="1270"/>
        <v>0</v>
      </c>
      <c r="Q2423" s="25">
        <f t="shared" si="1271"/>
        <v>0</v>
      </c>
      <c r="R2423" s="26">
        <f t="shared" si="1272"/>
        <v>0</v>
      </c>
      <c r="S2423" s="24" t="str">
        <f t="shared" si="1273"/>
        <v/>
      </c>
      <c r="T2423" s="24" t="str">
        <f t="shared" si="1274"/>
        <v/>
      </c>
      <c r="U2423" s="24" t="str">
        <f t="shared" si="1275"/>
        <v/>
      </c>
      <c r="V2423" s="24" t="str">
        <f t="shared" si="1276"/>
        <v/>
      </c>
      <c r="W2423" s="24" t="str">
        <f t="shared" si="1277"/>
        <v/>
      </c>
      <c r="X2423" s="24" t="str">
        <f t="shared" si="1278"/>
        <v/>
      </c>
      <c r="Y2423" s="24" t="str">
        <f t="shared" si="1279"/>
        <v/>
      </c>
      <c r="Z2423" s="24" t="str">
        <f t="shared" si="1280"/>
        <v/>
      </c>
      <c r="AA2423" s="24" t="b">
        <f t="shared" si="1281"/>
        <v>0</v>
      </c>
      <c r="AB2423" s="34" t="str">
        <f t="shared" si="1282"/>
        <v/>
      </c>
      <c r="AC2423" s="34">
        <f t="shared" si="1283"/>
        <v>0</v>
      </c>
      <c r="AD2423" s="34">
        <f t="shared" si="1284"/>
        <v>0</v>
      </c>
      <c r="AE2423" s="34" t="str">
        <f t="shared" si="1285"/>
        <v xml:space="preserve"> 0</v>
      </c>
      <c r="AF2423" s="34">
        <f t="shared" si="1286"/>
        <v>0</v>
      </c>
      <c r="AG2423" s="34">
        <f t="shared" si="1287"/>
        <v>0</v>
      </c>
      <c r="AH2423" s="34" t="str">
        <f t="shared" si="1288"/>
        <v/>
      </c>
      <c r="AI2423" s="172" t="str">
        <f>IF(AJ2423&lt;&gt;"",MAX(AI$3:AI2422)+1,"")</f>
        <v/>
      </c>
      <c r="AJ2423" s="172" t="str">
        <f t="shared" si="1289"/>
        <v/>
      </c>
      <c r="AK2423" s="172" t="str">
        <f t="shared" si="1290"/>
        <v/>
      </c>
      <c r="AL2423" s="172" t="str">
        <f t="shared" si="1291"/>
        <v/>
      </c>
      <c r="AM2423" s="172" t="str">
        <f>IF(AN2423&lt;&gt;"",MAX(AM$3:AM2422)+1,"")</f>
        <v/>
      </c>
      <c r="AN2423" s="172" t="str">
        <f t="shared" si="1292"/>
        <v/>
      </c>
      <c r="AO2423" s="172" t="str">
        <f t="shared" si="1293"/>
        <v/>
      </c>
      <c r="AP2423" s="172" t="str">
        <f t="shared" si="1294"/>
        <v/>
      </c>
      <c r="AQ2423" s="172" t="str">
        <f t="shared" si="1295"/>
        <v/>
      </c>
      <c r="AR2423" s="172" t="str">
        <f>Table1[[#This Row],[Sex ]]&amp;Table1[[#This Row],[Month]]</f>
        <v/>
      </c>
    </row>
    <row r="2424" spans="2:44" x14ac:dyDescent="0.3">
      <c r="B2424" s="14"/>
      <c r="C2424" s="14"/>
      <c r="D2424" s="14"/>
      <c r="E2424" s="14"/>
      <c r="F2424" s="14"/>
      <c r="G2424" s="14"/>
      <c r="H2424" s="14"/>
      <c r="I2424" s="14"/>
      <c r="J2424" s="14"/>
      <c r="K2424" s="14"/>
      <c r="L2424" s="14"/>
      <c r="M2424" s="24" t="str">
        <f t="shared" si="1267"/>
        <v/>
      </c>
      <c r="N2424" s="24" t="str">
        <f t="shared" si="1268"/>
        <v/>
      </c>
      <c r="O2424" s="24" t="str">
        <f t="shared" si="1269"/>
        <v xml:space="preserve"> </v>
      </c>
      <c r="P2424" s="24">
        <f t="shared" si="1270"/>
        <v>0</v>
      </c>
      <c r="Q2424" s="25">
        <f t="shared" si="1271"/>
        <v>0</v>
      </c>
      <c r="R2424" s="26">
        <f t="shared" si="1272"/>
        <v>0</v>
      </c>
      <c r="S2424" s="24" t="str">
        <f t="shared" si="1273"/>
        <v/>
      </c>
      <c r="T2424" s="24" t="str">
        <f t="shared" si="1274"/>
        <v/>
      </c>
      <c r="U2424" s="24" t="str">
        <f t="shared" si="1275"/>
        <v/>
      </c>
      <c r="V2424" s="24" t="str">
        <f t="shared" si="1276"/>
        <v/>
      </c>
      <c r="W2424" s="24" t="str">
        <f t="shared" si="1277"/>
        <v/>
      </c>
      <c r="X2424" s="24" t="str">
        <f t="shared" si="1278"/>
        <v/>
      </c>
      <c r="Y2424" s="24" t="str">
        <f t="shared" si="1279"/>
        <v/>
      </c>
      <c r="Z2424" s="24" t="str">
        <f t="shared" si="1280"/>
        <v/>
      </c>
      <c r="AA2424" s="24" t="b">
        <f t="shared" si="1281"/>
        <v>0</v>
      </c>
      <c r="AB2424" s="34" t="str">
        <f t="shared" si="1282"/>
        <v/>
      </c>
      <c r="AC2424" s="34">
        <f t="shared" si="1283"/>
        <v>0</v>
      </c>
      <c r="AD2424" s="34">
        <f t="shared" si="1284"/>
        <v>0</v>
      </c>
      <c r="AE2424" s="34" t="str">
        <f t="shared" si="1285"/>
        <v xml:space="preserve"> 0</v>
      </c>
      <c r="AF2424" s="34">
        <f t="shared" si="1286"/>
        <v>0</v>
      </c>
      <c r="AG2424" s="34">
        <f t="shared" si="1287"/>
        <v>0</v>
      </c>
      <c r="AH2424" s="34" t="str">
        <f t="shared" si="1288"/>
        <v/>
      </c>
      <c r="AI2424" s="172" t="str">
        <f>IF(AJ2424&lt;&gt;"",MAX(AI$3:AI2423)+1,"")</f>
        <v/>
      </c>
      <c r="AJ2424" s="172" t="str">
        <f t="shared" si="1289"/>
        <v/>
      </c>
      <c r="AK2424" s="172" t="str">
        <f t="shared" si="1290"/>
        <v/>
      </c>
      <c r="AL2424" s="172" t="str">
        <f t="shared" si="1291"/>
        <v/>
      </c>
      <c r="AM2424" s="172" t="str">
        <f>IF(AN2424&lt;&gt;"",MAX(AM$3:AM2423)+1,"")</f>
        <v/>
      </c>
      <c r="AN2424" s="172" t="str">
        <f t="shared" si="1292"/>
        <v/>
      </c>
      <c r="AO2424" s="172" t="str">
        <f t="shared" si="1293"/>
        <v/>
      </c>
      <c r="AP2424" s="172" t="str">
        <f t="shared" si="1294"/>
        <v/>
      </c>
      <c r="AQ2424" s="172" t="str">
        <f t="shared" si="1295"/>
        <v/>
      </c>
      <c r="AR2424" s="172" t="str">
        <f>Table1[[#This Row],[Sex ]]&amp;Table1[[#This Row],[Month]]</f>
        <v/>
      </c>
    </row>
    <row r="2425" spans="2:44" x14ac:dyDescent="0.3">
      <c r="B2425" s="14"/>
      <c r="C2425" s="14"/>
      <c r="D2425" s="14"/>
      <c r="E2425" s="14"/>
      <c r="F2425" s="14"/>
      <c r="G2425" s="14"/>
      <c r="H2425" s="14"/>
      <c r="I2425" s="14"/>
      <c r="J2425" s="14"/>
      <c r="K2425" s="14"/>
      <c r="L2425" s="14"/>
      <c r="M2425" s="24" t="str">
        <f t="shared" si="1267"/>
        <v/>
      </c>
      <c r="N2425" s="24" t="str">
        <f t="shared" si="1268"/>
        <v/>
      </c>
      <c r="O2425" s="24" t="str">
        <f t="shared" si="1269"/>
        <v xml:space="preserve"> </v>
      </c>
      <c r="P2425" s="24">
        <f t="shared" si="1270"/>
        <v>0</v>
      </c>
      <c r="Q2425" s="25">
        <f t="shared" si="1271"/>
        <v>0</v>
      </c>
      <c r="R2425" s="26">
        <f t="shared" si="1272"/>
        <v>0</v>
      </c>
      <c r="S2425" s="24" t="str">
        <f t="shared" si="1273"/>
        <v/>
      </c>
      <c r="T2425" s="24" t="str">
        <f t="shared" si="1274"/>
        <v/>
      </c>
      <c r="U2425" s="24" t="str">
        <f t="shared" si="1275"/>
        <v/>
      </c>
      <c r="V2425" s="24" t="str">
        <f t="shared" si="1276"/>
        <v/>
      </c>
      <c r="W2425" s="24" t="str">
        <f t="shared" si="1277"/>
        <v/>
      </c>
      <c r="X2425" s="24" t="str">
        <f t="shared" si="1278"/>
        <v/>
      </c>
      <c r="Y2425" s="24" t="str">
        <f t="shared" si="1279"/>
        <v/>
      </c>
      <c r="Z2425" s="24" t="str">
        <f t="shared" si="1280"/>
        <v/>
      </c>
      <c r="AA2425" s="24" t="b">
        <f t="shared" si="1281"/>
        <v>0</v>
      </c>
      <c r="AB2425" s="34" t="str">
        <f t="shared" si="1282"/>
        <v/>
      </c>
      <c r="AC2425" s="34">
        <f t="shared" si="1283"/>
        <v>0</v>
      </c>
      <c r="AD2425" s="34">
        <f t="shared" si="1284"/>
        <v>0</v>
      </c>
      <c r="AE2425" s="34" t="str">
        <f t="shared" si="1285"/>
        <v xml:space="preserve"> 0</v>
      </c>
      <c r="AF2425" s="34">
        <f t="shared" si="1286"/>
        <v>0</v>
      </c>
      <c r="AG2425" s="34">
        <f t="shared" si="1287"/>
        <v>0</v>
      </c>
      <c r="AH2425" s="34" t="str">
        <f t="shared" si="1288"/>
        <v/>
      </c>
      <c r="AI2425" s="172" t="str">
        <f>IF(AJ2425&lt;&gt;"",MAX(AI$3:AI2424)+1,"")</f>
        <v/>
      </c>
      <c r="AJ2425" s="172" t="str">
        <f t="shared" si="1289"/>
        <v/>
      </c>
      <c r="AK2425" s="172" t="str">
        <f t="shared" si="1290"/>
        <v/>
      </c>
      <c r="AL2425" s="172" t="str">
        <f t="shared" si="1291"/>
        <v/>
      </c>
      <c r="AM2425" s="172" t="str">
        <f>IF(AN2425&lt;&gt;"",MAX(AM$3:AM2424)+1,"")</f>
        <v/>
      </c>
      <c r="AN2425" s="172" t="str">
        <f t="shared" si="1292"/>
        <v/>
      </c>
      <c r="AO2425" s="172" t="str">
        <f t="shared" si="1293"/>
        <v/>
      </c>
      <c r="AP2425" s="172" t="str">
        <f t="shared" si="1294"/>
        <v/>
      </c>
      <c r="AQ2425" s="172" t="str">
        <f t="shared" si="1295"/>
        <v/>
      </c>
      <c r="AR2425" s="172" t="str">
        <f>Table1[[#This Row],[Sex ]]&amp;Table1[[#This Row],[Month]]</f>
        <v/>
      </c>
    </row>
    <row r="2426" spans="2:44" x14ac:dyDescent="0.3">
      <c r="B2426" s="14"/>
      <c r="C2426" s="14"/>
      <c r="D2426" s="14"/>
      <c r="E2426" s="14"/>
      <c r="F2426" s="14"/>
      <c r="G2426" s="14"/>
      <c r="H2426" s="14"/>
      <c r="I2426" s="14"/>
      <c r="J2426" s="14"/>
      <c r="K2426" s="14"/>
      <c r="L2426" s="14"/>
      <c r="M2426" s="24" t="str">
        <f t="shared" si="1267"/>
        <v/>
      </c>
      <c r="N2426" s="24" t="str">
        <f t="shared" si="1268"/>
        <v/>
      </c>
      <c r="O2426" s="24" t="str">
        <f t="shared" si="1269"/>
        <v xml:space="preserve"> </v>
      </c>
      <c r="P2426" s="24">
        <f t="shared" si="1270"/>
        <v>0</v>
      </c>
      <c r="Q2426" s="25">
        <f t="shared" si="1271"/>
        <v>0</v>
      </c>
      <c r="R2426" s="26">
        <f t="shared" si="1272"/>
        <v>0</v>
      </c>
      <c r="S2426" s="24" t="str">
        <f t="shared" si="1273"/>
        <v/>
      </c>
      <c r="T2426" s="24" t="str">
        <f t="shared" si="1274"/>
        <v/>
      </c>
      <c r="U2426" s="24" t="str">
        <f t="shared" si="1275"/>
        <v/>
      </c>
      <c r="V2426" s="24" t="str">
        <f t="shared" si="1276"/>
        <v/>
      </c>
      <c r="W2426" s="24" t="str">
        <f t="shared" si="1277"/>
        <v/>
      </c>
      <c r="X2426" s="24" t="str">
        <f t="shared" si="1278"/>
        <v/>
      </c>
      <c r="Y2426" s="24" t="str">
        <f t="shared" si="1279"/>
        <v/>
      </c>
      <c r="Z2426" s="24" t="str">
        <f t="shared" si="1280"/>
        <v/>
      </c>
      <c r="AA2426" s="24" t="b">
        <f t="shared" si="1281"/>
        <v>0</v>
      </c>
      <c r="AB2426" s="34" t="str">
        <f t="shared" si="1282"/>
        <v/>
      </c>
      <c r="AC2426" s="34">
        <f t="shared" si="1283"/>
        <v>0</v>
      </c>
      <c r="AD2426" s="34">
        <f t="shared" si="1284"/>
        <v>0</v>
      </c>
      <c r="AE2426" s="34" t="str">
        <f t="shared" si="1285"/>
        <v xml:space="preserve"> 0</v>
      </c>
      <c r="AF2426" s="34">
        <f t="shared" si="1286"/>
        <v>0</v>
      </c>
      <c r="AG2426" s="34">
        <f t="shared" si="1287"/>
        <v>0</v>
      </c>
      <c r="AH2426" s="34" t="str">
        <f t="shared" si="1288"/>
        <v/>
      </c>
      <c r="AI2426" s="172" t="str">
        <f>IF(AJ2426&lt;&gt;"",MAX(AI$3:AI2425)+1,"")</f>
        <v/>
      </c>
      <c r="AJ2426" s="172" t="str">
        <f t="shared" si="1289"/>
        <v/>
      </c>
      <c r="AK2426" s="172" t="str">
        <f t="shared" si="1290"/>
        <v/>
      </c>
      <c r="AL2426" s="172" t="str">
        <f t="shared" si="1291"/>
        <v/>
      </c>
      <c r="AM2426" s="172" t="str">
        <f>IF(AN2426&lt;&gt;"",MAX(AM$3:AM2425)+1,"")</f>
        <v/>
      </c>
      <c r="AN2426" s="172" t="str">
        <f t="shared" si="1292"/>
        <v/>
      </c>
      <c r="AO2426" s="172" t="str">
        <f t="shared" si="1293"/>
        <v/>
      </c>
      <c r="AP2426" s="172" t="str">
        <f t="shared" si="1294"/>
        <v/>
      </c>
      <c r="AQ2426" s="172" t="str">
        <f t="shared" si="1295"/>
        <v/>
      </c>
      <c r="AR2426" s="172" t="str">
        <f>Table1[[#This Row],[Sex ]]&amp;Table1[[#This Row],[Month]]</f>
        <v/>
      </c>
    </row>
    <row r="2427" spans="2:44" x14ac:dyDescent="0.3">
      <c r="B2427" s="14"/>
      <c r="C2427" s="14"/>
      <c r="D2427" s="14"/>
      <c r="E2427" s="14"/>
      <c r="F2427" s="14"/>
      <c r="G2427" s="14"/>
      <c r="H2427" s="14"/>
      <c r="I2427" s="14"/>
      <c r="J2427" s="14"/>
      <c r="K2427" s="14"/>
      <c r="L2427" s="14"/>
      <c r="M2427" s="24" t="str">
        <f t="shared" si="1267"/>
        <v/>
      </c>
      <c r="N2427" s="24" t="str">
        <f t="shared" si="1268"/>
        <v/>
      </c>
      <c r="O2427" s="24" t="str">
        <f t="shared" si="1269"/>
        <v xml:space="preserve"> </v>
      </c>
      <c r="P2427" s="24">
        <f t="shared" si="1270"/>
        <v>0</v>
      </c>
      <c r="Q2427" s="25">
        <f t="shared" si="1271"/>
        <v>0</v>
      </c>
      <c r="R2427" s="26">
        <f t="shared" si="1272"/>
        <v>0</v>
      </c>
      <c r="S2427" s="24" t="str">
        <f t="shared" si="1273"/>
        <v/>
      </c>
      <c r="T2427" s="24" t="str">
        <f t="shared" si="1274"/>
        <v/>
      </c>
      <c r="U2427" s="24" t="str">
        <f t="shared" si="1275"/>
        <v/>
      </c>
      <c r="V2427" s="24" t="str">
        <f t="shared" si="1276"/>
        <v/>
      </c>
      <c r="W2427" s="24" t="str">
        <f t="shared" si="1277"/>
        <v/>
      </c>
      <c r="X2427" s="24" t="str">
        <f t="shared" si="1278"/>
        <v/>
      </c>
      <c r="Y2427" s="24" t="str">
        <f t="shared" si="1279"/>
        <v/>
      </c>
      <c r="Z2427" s="24" t="str">
        <f t="shared" si="1280"/>
        <v/>
      </c>
      <c r="AA2427" s="24" t="b">
        <f t="shared" si="1281"/>
        <v>0</v>
      </c>
      <c r="AB2427" s="34" t="str">
        <f t="shared" si="1282"/>
        <v/>
      </c>
      <c r="AC2427" s="34">
        <f t="shared" si="1283"/>
        <v>0</v>
      </c>
      <c r="AD2427" s="34">
        <f t="shared" si="1284"/>
        <v>0</v>
      </c>
      <c r="AE2427" s="34" t="str">
        <f t="shared" si="1285"/>
        <v xml:space="preserve"> 0</v>
      </c>
      <c r="AF2427" s="34">
        <f t="shared" si="1286"/>
        <v>0</v>
      </c>
      <c r="AG2427" s="34">
        <f t="shared" si="1287"/>
        <v>0</v>
      </c>
      <c r="AH2427" s="34" t="str">
        <f t="shared" si="1288"/>
        <v/>
      </c>
      <c r="AI2427" s="172" t="str">
        <f>IF(AJ2427&lt;&gt;"",MAX(AI$3:AI2426)+1,"")</f>
        <v/>
      </c>
      <c r="AJ2427" s="172" t="str">
        <f t="shared" si="1289"/>
        <v/>
      </c>
      <c r="AK2427" s="172" t="str">
        <f t="shared" si="1290"/>
        <v/>
      </c>
      <c r="AL2427" s="172" t="str">
        <f t="shared" si="1291"/>
        <v/>
      </c>
      <c r="AM2427" s="172" t="str">
        <f>IF(AN2427&lt;&gt;"",MAX(AM$3:AM2426)+1,"")</f>
        <v/>
      </c>
      <c r="AN2427" s="172" t="str">
        <f t="shared" si="1292"/>
        <v/>
      </c>
      <c r="AO2427" s="172" t="str">
        <f t="shared" si="1293"/>
        <v/>
      </c>
      <c r="AP2427" s="172" t="str">
        <f t="shared" si="1294"/>
        <v/>
      </c>
      <c r="AQ2427" s="172" t="str">
        <f t="shared" si="1295"/>
        <v/>
      </c>
      <c r="AR2427" s="172" t="str">
        <f>Table1[[#This Row],[Sex ]]&amp;Table1[[#This Row],[Month]]</f>
        <v/>
      </c>
    </row>
    <row r="2428" spans="2:44" x14ac:dyDescent="0.3">
      <c r="B2428" s="14"/>
      <c r="C2428" s="14"/>
      <c r="D2428" s="14"/>
      <c r="E2428" s="14"/>
      <c r="F2428" s="14"/>
      <c r="G2428" s="14"/>
      <c r="H2428" s="14"/>
      <c r="I2428" s="14"/>
      <c r="J2428" s="14"/>
      <c r="K2428" s="14"/>
      <c r="L2428" s="14"/>
      <c r="M2428" s="24" t="str">
        <f t="shared" si="1267"/>
        <v/>
      </c>
      <c r="N2428" s="24" t="str">
        <f t="shared" si="1268"/>
        <v/>
      </c>
      <c r="O2428" s="24" t="str">
        <f t="shared" si="1269"/>
        <v xml:space="preserve"> </v>
      </c>
      <c r="P2428" s="24">
        <f t="shared" si="1270"/>
        <v>0</v>
      </c>
      <c r="Q2428" s="25">
        <f t="shared" si="1271"/>
        <v>0</v>
      </c>
      <c r="R2428" s="26">
        <f t="shared" si="1272"/>
        <v>0</v>
      </c>
      <c r="S2428" s="24" t="str">
        <f t="shared" si="1273"/>
        <v/>
      </c>
      <c r="T2428" s="24" t="str">
        <f t="shared" si="1274"/>
        <v/>
      </c>
      <c r="U2428" s="24" t="str">
        <f t="shared" si="1275"/>
        <v/>
      </c>
      <c r="V2428" s="24" t="str">
        <f t="shared" si="1276"/>
        <v/>
      </c>
      <c r="W2428" s="24" t="str">
        <f t="shared" si="1277"/>
        <v/>
      </c>
      <c r="X2428" s="24" t="str">
        <f t="shared" si="1278"/>
        <v/>
      </c>
      <c r="Y2428" s="24" t="str">
        <f t="shared" si="1279"/>
        <v/>
      </c>
      <c r="Z2428" s="24" t="str">
        <f t="shared" si="1280"/>
        <v/>
      </c>
      <c r="AA2428" s="24" t="b">
        <f t="shared" si="1281"/>
        <v>0</v>
      </c>
      <c r="AB2428" s="34" t="str">
        <f t="shared" si="1282"/>
        <v/>
      </c>
      <c r="AC2428" s="34">
        <f t="shared" si="1283"/>
        <v>0</v>
      </c>
      <c r="AD2428" s="34">
        <f t="shared" si="1284"/>
        <v>0</v>
      </c>
      <c r="AE2428" s="34" t="str">
        <f t="shared" si="1285"/>
        <v xml:space="preserve"> 0</v>
      </c>
      <c r="AF2428" s="34">
        <f t="shared" si="1286"/>
        <v>0</v>
      </c>
      <c r="AG2428" s="34">
        <f t="shared" si="1287"/>
        <v>0</v>
      </c>
      <c r="AH2428" s="34" t="str">
        <f t="shared" si="1288"/>
        <v/>
      </c>
      <c r="AI2428" s="172" t="str">
        <f>IF(AJ2428&lt;&gt;"",MAX(AI$3:AI2427)+1,"")</f>
        <v/>
      </c>
      <c r="AJ2428" s="172" t="str">
        <f t="shared" si="1289"/>
        <v/>
      </c>
      <c r="AK2428" s="172" t="str">
        <f t="shared" si="1290"/>
        <v/>
      </c>
      <c r="AL2428" s="172" t="str">
        <f t="shared" si="1291"/>
        <v/>
      </c>
      <c r="AM2428" s="172" t="str">
        <f>IF(AN2428&lt;&gt;"",MAX(AM$3:AM2427)+1,"")</f>
        <v/>
      </c>
      <c r="AN2428" s="172" t="str">
        <f t="shared" si="1292"/>
        <v/>
      </c>
      <c r="AO2428" s="172" t="str">
        <f t="shared" si="1293"/>
        <v/>
      </c>
      <c r="AP2428" s="172" t="str">
        <f t="shared" si="1294"/>
        <v/>
      </c>
      <c r="AQ2428" s="172" t="str">
        <f t="shared" si="1295"/>
        <v/>
      </c>
      <c r="AR2428" s="172" t="str">
        <f>Table1[[#This Row],[Sex ]]&amp;Table1[[#This Row],[Month]]</f>
        <v/>
      </c>
    </row>
    <row r="2429" spans="2:44" x14ac:dyDescent="0.3">
      <c r="B2429" s="14"/>
      <c r="C2429" s="14"/>
      <c r="D2429" s="14"/>
      <c r="E2429" s="14"/>
      <c r="F2429" s="14"/>
      <c r="G2429" s="14"/>
      <c r="H2429" s="14"/>
      <c r="I2429" s="14"/>
      <c r="J2429" s="14"/>
      <c r="K2429" s="14"/>
      <c r="L2429" s="14"/>
      <c r="M2429" s="24" t="str">
        <f t="shared" si="1267"/>
        <v/>
      </c>
      <c r="N2429" s="24" t="str">
        <f t="shared" si="1268"/>
        <v/>
      </c>
      <c r="O2429" s="24" t="str">
        <f t="shared" si="1269"/>
        <v xml:space="preserve"> </v>
      </c>
      <c r="P2429" s="24">
        <f t="shared" si="1270"/>
        <v>0</v>
      </c>
      <c r="Q2429" s="25">
        <f t="shared" si="1271"/>
        <v>0</v>
      </c>
      <c r="R2429" s="26">
        <f t="shared" si="1272"/>
        <v>0</v>
      </c>
      <c r="S2429" s="24" t="str">
        <f t="shared" si="1273"/>
        <v/>
      </c>
      <c r="T2429" s="24" t="str">
        <f t="shared" si="1274"/>
        <v/>
      </c>
      <c r="U2429" s="24" t="str">
        <f t="shared" si="1275"/>
        <v/>
      </c>
      <c r="V2429" s="24" t="str">
        <f t="shared" si="1276"/>
        <v/>
      </c>
      <c r="W2429" s="24" t="str">
        <f t="shared" si="1277"/>
        <v/>
      </c>
      <c r="X2429" s="24" t="str">
        <f t="shared" si="1278"/>
        <v/>
      </c>
      <c r="Y2429" s="24" t="str">
        <f t="shared" si="1279"/>
        <v/>
      </c>
      <c r="Z2429" s="24" t="str">
        <f t="shared" si="1280"/>
        <v/>
      </c>
      <c r="AA2429" s="24" t="b">
        <f t="shared" si="1281"/>
        <v>0</v>
      </c>
      <c r="AB2429" s="34" t="str">
        <f t="shared" si="1282"/>
        <v/>
      </c>
      <c r="AC2429" s="34">
        <f t="shared" si="1283"/>
        <v>0</v>
      </c>
      <c r="AD2429" s="34">
        <f t="shared" si="1284"/>
        <v>0</v>
      </c>
      <c r="AE2429" s="34" t="str">
        <f t="shared" si="1285"/>
        <v xml:space="preserve"> 0</v>
      </c>
      <c r="AF2429" s="34">
        <f t="shared" si="1286"/>
        <v>0</v>
      </c>
      <c r="AG2429" s="34">
        <f t="shared" si="1287"/>
        <v>0</v>
      </c>
      <c r="AH2429" s="34" t="str">
        <f t="shared" si="1288"/>
        <v/>
      </c>
      <c r="AI2429" s="172" t="str">
        <f>IF(AJ2429&lt;&gt;"",MAX(AI$3:AI2428)+1,"")</f>
        <v/>
      </c>
      <c r="AJ2429" s="172" t="str">
        <f t="shared" si="1289"/>
        <v/>
      </c>
      <c r="AK2429" s="172" t="str">
        <f t="shared" si="1290"/>
        <v/>
      </c>
      <c r="AL2429" s="172" t="str">
        <f t="shared" si="1291"/>
        <v/>
      </c>
      <c r="AM2429" s="172" t="str">
        <f>IF(AN2429&lt;&gt;"",MAX(AM$3:AM2428)+1,"")</f>
        <v/>
      </c>
      <c r="AN2429" s="172" t="str">
        <f t="shared" si="1292"/>
        <v/>
      </c>
      <c r="AO2429" s="172" t="str">
        <f t="shared" si="1293"/>
        <v/>
      </c>
      <c r="AP2429" s="172" t="str">
        <f t="shared" si="1294"/>
        <v/>
      </c>
      <c r="AQ2429" s="172" t="str">
        <f t="shared" si="1295"/>
        <v/>
      </c>
      <c r="AR2429" s="172" t="str">
        <f>Table1[[#This Row],[Sex ]]&amp;Table1[[#This Row],[Month]]</f>
        <v/>
      </c>
    </row>
    <row r="2430" spans="2:44" x14ac:dyDescent="0.3">
      <c r="B2430" s="14"/>
      <c r="C2430" s="14"/>
      <c r="D2430" s="14"/>
      <c r="E2430" s="14"/>
      <c r="F2430" s="14"/>
      <c r="G2430" s="14"/>
      <c r="H2430" s="14"/>
      <c r="I2430" s="14"/>
      <c r="J2430" s="14"/>
      <c r="K2430" s="14"/>
      <c r="L2430" s="14"/>
      <c r="M2430" s="24" t="str">
        <f t="shared" si="1267"/>
        <v/>
      </c>
      <c r="N2430" s="24" t="str">
        <f t="shared" si="1268"/>
        <v/>
      </c>
      <c r="O2430" s="24" t="str">
        <f t="shared" si="1269"/>
        <v xml:space="preserve"> </v>
      </c>
      <c r="P2430" s="24">
        <f t="shared" si="1270"/>
        <v>0</v>
      </c>
      <c r="Q2430" s="25">
        <f t="shared" si="1271"/>
        <v>0</v>
      </c>
      <c r="R2430" s="26">
        <f t="shared" si="1272"/>
        <v>0</v>
      </c>
      <c r="S2430" s="24" t="str">
        <f t="shared" si="1273"/>
        <v/>
      </c>
      <c r="T2430" s="24" t="str">
        <f t="shared" si="1274"/>
        <v/>
      </c>
      <c r="U2430" s="24" t="str">
        <f t="shared" si="1275"/>
        <v/>
      </c>
      <c r="V2430" s="24" t="str">
        <f t="shared" si="1276"/>
        <v/>
      </c>
      <c r="W2430" s="24" t="str">
        <f t="shared" si="1277"/>
        <v/>
      </c>
      <c r="X2430" s="24" t="str">
        <f t="shared" si="1278"/>
        <v/>
      </c>
      <c r="Y2430" s="24" t="str">
        <f t="shared" si="1279"/>
        <v/>
      </c>
      <c r="Z2430" s="24" t="str">
        <f t="shared" si="1280"/>
        <v/>
      </c>
      <c r="AA2430" s="24" t="b">
        <f t="shared" si="1281"/>
        <v>0</v>
      </c>
      <c r="AB2430" s="34" t="str">
        <f t="shared" si="1282"/>
        <v/>
      </c>
      <c r="AC2430" s="34">
        <f t="shared" si="1283"/>
        <v>0</v>
      </c>
      <c r="AD2430" s="34">
        <f t="shared" si="1284"/>
        <v>0</v>
      </c>
      <c r="AE2430" s="34" t="str">
        <f t="shared" si="1285"/>
        <v xml:space="preserve"> 0</v>
      </c>
      <c r="AF2430" s="34">
        <f t="shared" si="1286"/>
        <v>0</v>
      </c>
      <c r="AG2430" s="34">
        <f t="shared" si="1287"/>
        <v>0</v>
      </c>
      <c r="AH2430" s="34" t="str">
        <f t="shared" si="1288"/>
        <v/>
      </c>
      <c r="AI2430" s="172" t="str">
        <f>IF(AJ2430&lt;&gt;"",MAX(AI$3:AI2429)+1,"")</f>
        <v/>
      </c>
      <c r="AJ2430" s="172" t="str">
        <f t="shared" si="1289"/>
        <v/>
      </c>
      <c r="AK2430" s="172" t="str">
        <f t="shared" si="1290"/>
        <v/>
      </c>
      <c r="AL2430" s="172" t="str">
        <f t="shared" si="1291"/>
        <v/>
      </c>
      <c r="AM2430" s="172" t="str">
        <f>IF(AN2430&lt;&gt;"",MAX(AM$3:AM2429)+1,"")</f>
        <v/>
      </c>
      <c r="AN2430" s="172" t="str">
        <f t="shared" si="1292"/>
        <v/>
      </c>
      <c r="AO2430" s="172" t="str">
        <f t="shared" si="1293"/>
        <v/>
      </c>
      <c r="AP2430" s="172" t="str">
        <f t="shared" si="1294"/>
        <v/>
      </c>
      <c r="AQ2430" s="172" t="str">
        <f t="shared" si="1295"/>
        <v/>
      </c>
      <c r="AR2430" s="172" t="str">
        <f>Table1[[#This Row],[Sex ]]&amp;Table1[[#This Row],[Month]]</f>
        <v/>
      </c>
    </row>
    <row r="2431" spans="2:44" x14ac:dyDescent="0.3">
      <c r="B2431" s="14"/>
      <c r="C2431" s="14"/>
      <c r="D2431" s="14"/>
      <c r="E2431" s="14"/>
      <c r="F2431" s="14"/>
      <c r="G2431" s="14"/>
      <c r="H2431" s="14"/>
      <c r="I2431" s="14"/>
      <c r="J2431" s="14"/>
      <c r="K2431" s="14"/>
      <c r="L2431" s="14"/>
      <c r="M2431" s="24" t="str">
        <f t="shared" si="1267"/>
        <v/>
      </c>
      <c r="N2431" s="24" t="str">
        <f t="shared" si="1268"/>
        <v/>
      </c>
      <c r="O2431" s="24" t="str">
        <f t="shared" si="1269"/>
        <v xml:space="preserve"> </v>
      </c>
      <c r="P2431" s="24">
        <f t="shared" si="1270"/>
        <v>0</v>
      </c>
      <c r="Q2431" s="25">
        <f t="shared" si="1271"/>
        <v>0</v>
      </c>
      <c r="R2431" s="26">
        <f t="shared" si="1272"/>
        <v>0</v>
      </c>
      <c r="S2431" s="24" t="str">
        <f t="shared" si="1273"/>
        <v/>
      </c>
      <c r="T2431" s="24" t="str">
        <f t="shared" si="1274"/>
        <v/>
      </c>
      <c r="U2431" s="24" t="str">
        <f t="shared" si="1275"/>
        <v/>
      </c>
      <c r="V2431" s="24" t="str">
        <f t="shared" si="1276"/>
        <v/>
      </c>
      <c r="W2431" s="24" t="str">
        <f t="shared" si="1277"/>
        <v/>
      </c>
      <c r="X2431" s="24" t="str">
        <f t="shared" si="1278"/>
        <v/>
      </c>
      <c r="Y2431" s="24" t="str">
        <f t="shared" si="1279"/>
        <v/>
      </c>
      <c r="Z2431" s="24" t="str">
        <f t="shared" si="1280"/>
        <v/>
      </c>
      <c r="AA2431" s="24" t="b">
        <f t="shared" si="1281"/>
        <v>0</v>
      </c>
      <c r="AB2431" s="34" t="str">
        <f t="shared" si="1282"/>
        <v/>
      </c>
      <c r="AC2431" s="34">
        <f t="shared" si="1283"/>
        <v>0</v>
      </c>
      <c r="AD2431" s="34">
        <f t="shared" si="1284"/>
        <v>0</v>
      </c>
      <c r="AE2431" s="34" t="str">
        <f t="shared" si="1285"/>
        <v xml:space="preserve"> 0</v>
      </c>
      <c r="AF2431" s="34">
        <f t="shared" si="1286"/>
        <v>0</v>
      </c>
      <c r="AG2431" s="34">
        <f t="shared" si="1287"/>
        <v>0</v>
      </c>
      <c r="AH2431" s="34" t="str">
        <f t="shared" si="1288"/>
        <v/>
      </c>
      <c r="AI2431" s="172" t="str">
        <f>IF(AJ2431&lt;&gt;"",MAX(AI$3:AI2430)+1,"")</f>
        <v/>
      </c>
      <c r="AJ2431" s="172" t="str">
        <f t="shared" si="1289"/>
        <v/>
      </c>
      <c r="AK2431" s="172" t="str">
        <f t="shared" si="1290"/>
        <v/>
      </c>
      <c r="AL2431" s="172" t="str">
        <f t="shared" si="1291"/>
        <v/>
      </c>
      <c r="AM2431" s="172" t="str">
        <f>IF(AN2431&lt;&gt;"",MAX(AM$3:AM2430)+1,"")</f>
        <v/>
      </c>
      <c r="AN2431" s="172" t="str">
        <f t="shared" si="1292"/>
        <v/>
      </c>
      <c r="AO2431" s="172" t="str">
        <f t="shared" si="1293"/>
        <v/>
      </c>
      <c r="AP2431" s="172" t="str">
        <f t="shared" si="1294"/>
        <v/>
      </c>
      <c r="AQ2431" s="172" t="str">
        <f t="shared" si="1295"/>
        <v/>
      </c>
      <c r="AR2431" s="172" t="str">
        <f>Table1[[#This Row],[Sex ]]&amp;Table1[[#This Row],[Month]]</f>
        <v/>
      </c>
    </row>
    <row r="2432" spans="2:44" x14ac:dyDescent="0.3">
      <c r="B2432" s="14"/>
      <c r="C2432" s="14"/>
      <c r="D2432" s="14"/>
      <c r="E2432" s="14"/>
      <c r="F2432" s="14"/>
      <c r="G2432" s="14"/>
      <c r="H2432" s="14"/>
      <c r="I2432" s="14"/>
      <c r="J2432" s="14"/>
      <c r="K2432" s="14"/>
      <c r="L2432" s="14"/>
      <c r="M2432" s="24" t="str">
        <f t="shared" si="1267"/>
        <v/>
      </c>
      <c r="N2432" s="24" t="str">
        <f t="shared" si="1268"/>
        <v/>
      </c>
      <c r="O2432" s="24" t="str">
        <f t="shared" si="1269"/>
        <v xml:space="preserve"> </v>
      </c>
      <c r="P2432" s="24">
        <f t="shared" si="1270"/>
        <v>0</v>
      </c>
      <c r="Q2432" s="25">
        <f t="shared" si="1271"/>
        <v>0</v>
      </c>
      <c r="R2432" s="26">
        <f t="shared" si="1272"/>
        <v>0</v>
      </c>
      <c r="S2432" s="24" t="str">
        <f t="shared" si="1273"/>
        <v/>
      </c>
      <c r="T2432" s="24" t="str">
        <f t="shared" si="1274"/>
        <v/>
      </c>
      <c r="U2432" s="24" t="str">
        <f t="shared" si="1275"/>
        <v/>
      </c>
      <c r="V2432" s="24" t="str">
        <f t="shared" si="1276"/>
        <v/>
      </c>
      <c r="W2432" s="24" t="str">
        <f t="shared" si="1277"/>
        <v/>
      </c>
      <c r="X2432" s="24" t="str">
        <f t="shared" si="1278"/>
        <v/>
      </c>
      <c r="Y2432" s="24" t="str">
        <f t="shared" si="1279"/>
        <v/>
      </c>
      <c r="Z2432" s="24" t="str">
        <f t="shared" si="1280"/>
        <v/>
      </c>
      <c r="AA2432" s="24" t="b">
        <f t="shared" si="1281"/>
        <v>0</v>
      </c>
      <c r="AB2432" s="34" t="str">
        <f t="shared" si="1282"/>
        <v/>
      </c>
      <c r="AC2432" s="34">
        <f t="shared" si="1283"/>
        <v>0</v>
      </c>
      <c r="AD2432" s="34">
        <f t="shared" si="1284"/>
        <v>0</v>
      </c>
      <c r="AE2432" s="34" t="str">
        <f t="shared" si="1285"/>
        <v xml:space="preserve"> 0</v>
      </c>
      <c r="AF2432" s="34">
        <f t="shared" si="1286"/>
        <v>0</v>
      </c>
      <c r="AG2432" s="34">
        <f t="shared" si="1287"/>
        <v>0</v>
      </c>
      <c r="AH2432" s="34" t="str">
        <f t="shared" si="1288"/>
        <v/>
      </c>
      <c r="AI2432" s="172" t="str">
        <f>IF(AJ2432&lt;&gt;"",MAX(AI$3:AI2431)+1,"")</f>
        <v/>
      </c>
      <c r="AJ2432" s="172" t="str">
        <f t="shared" si="1289"/>
        <v/>
      </c>
      <c r="AK2432" s="172" t="str">
        <f t="shared" si="1290"/>
        <v/>
      </c>
      <c r="AL2432" s="172" t="str">
        <f t="shared" si="1291"/>
        <v/>
      </c>
      <c r="AM2432" s="172" t="str">
        <f>IF(AN2432&lt;&gt;"",MAX(AM$3:AM2431)+1,"")</f>
        <v/>
      </c>
      <c r="AN2432" s="172" t="str">
        <f t="shared" si="1292"/>
        <v/>
      </c>
      <c r="AO2432" s="172" t="str">
        <f t="shared" si="1293"/>
        <v/>
      </c>
      <c r="AP2432" s="172" t="str">
        <f t="shared" si="1294"/>
        <v/>
      </c>
      <c r="AQ2432" s="172" t="str">
        <f t="shared" si="1295"/>
        <v/>
      </c>
      <c r="AR2432" s="172" t="str">
        <f>Table1[[#This Row],[Sex ]]&amp;Table1[[#This Row],[Month]]</f>
        <v/>
      </c>
    </row>
    <row r="2433" spans="2:44" x14ac:dyDescent="0.3">
      <c r="B2433" s="14"/>
      <c r="C2433" s="14"/>
      <c r="D2433" s="14"/>
      <c r="E2433" s="14"/>
      <c r="F2433" s="14"/>
      <c r="G2433" s="14"/>
      <c r="H2433" s="14"/>
      <c r="I2433" s="14"/>
      <c r="J2433" s="14"/>
      <c r="K2433" s="14"/>
      <c r="L2433" s="14"/>
      <c r="M2433" s="24" t="str">
        <f t="shared" si="1267"/>
        <v/>
      </c>
      <c r="N2433" s="24" t="str">
        <f t="shared" si="1268"/>
        <v/>
      </c>
      <c r="O2433" s="24" t="str">
        <f t="shared" si="1269"/>
        <v xml:space="preserve"> </v>
      </c>
      <c r="P2433" s="24">
        <f t="shared" si="1270"/>
        <v>0</v>
      </c>
      <c r="Q2433" s="25">
        <f t="shared" si="1271"/>
        <v>0</v>
      </c>
      <c r="R2433" s="26">
        <f t="shared" si="1272"/>
        <v>0</v>
      </c>
      <c r="S2433" s="24" t="str">
        <f t="shared" si="1273"/>
        <v/>
      </c>
      <c r="T2433" s="24" t="str">
        <f t="shared" si="1274"/>
        <v/>
      </c>
      <c r="U2433" s="24" t="str">
        <f t="shared" si="1275"/>
        <v/>
      </c>
      <c r="V2433" s="24" t="str">
        <f t="shared" si="1276"/>
        <v/>
      </c>
      <c r="W2433" s="24" t="str">
        <f t="shared" si="1277"/>
        <v/>
      </c>
      <c r="X2433" s="24" t="str">
        <f t="shared" si="1278"/>
        <v/>
      </c>
      <c r="Y2433" s="24" t="str">
        <f t="shared" si="1279"/>
        <v/>
      </c>
      <c r="Z2433" s="24" t="str">
        <f t="shared" si="1280"/>
        <v/>
      </c>
      <c r="AA2433" s="24" t="b">
        <f t="shared" si="1281"/>
        <v>0</v>
      </c>
      <c r="AB2433" s="34" t="str">
        <f t="shared" si="1282"/>
        <v/>
      </c>
      <c r="AC2433" s="34">
        <f t="shared" si="1283"/>
        <v>0</v>
      </c>
      <c r="AD2433" s="34">
        <f t="shared" si="1284"/>
        <v>0</v>
      </c>
      <c r="AE2433" s="34" t="str">
        <f t="shared" si="1285"/>
        <v xml:space="preserve"> 0</v>
      </c>
      <c r="AF2433" s="34">
        <f t="shared" si="1286"/>
        <v>0</v>
      </c>
      <c r="AG2433" s="34">
        <f t="shared" si="1287"/>
        <v>0</v>
      </c>
      <c r="AH2433" s="34" t="str">
        <f t="shared" si="1288"/>
        <v/>
      </c>
      <c r="AI2433" s="172" t="str">
        <f>IF(AJ2433&lt;&gt;"",MAX(AI$3:AI2432)+1,"")</f>
        <v/>
      </c>
      <c r="AJ2433" s="172" t="str">
        <f t="shared" si="1289"/>
        <v/>
      </c>
      <c r="AK2433" s="172" t="str">
        <f t="shared" si="1290"/>
        <v/>
      </c>
      <c r="AL2433" s="172" t="str">
        <f t="shared" si="1291"/>
        <v/>
      </c>
      <c r="AM2433" s="172" t="str">
        <f>IF(AN2433&lt;&gt;"",MAX(AM$3:AM2432)+1,"")</f>
        <v/>
      </c>
      <c r="AN2433" s="172" t="str">
        <f t="shared" si="1292"/>
        <v/>
      </c>
      <c r="AO2433" s="172" t="str">
        <f t="shared" si="1293"/>
        <v/>
      </c>
      <c r="AP2433" s="172" t="str">
        <f t="shared" si="1294"/>
        <v/>
      </c>
      <c r="AQ2433" s="172" t="str">
        <f t="shared" si="1295"/>
        <v/>
      </c>
      <c r="AR2433" s="172" t="str">
        <f>Table1[[#This Row],[Sex ]]&amp;Table1[[#This Row],[Month]]</f>
        <v/>
      </c>
    </row>
    <row r="2434" spans="2:44" x14ac:dyDescent="0.3">
      <c r="B2434" s="14"/>
      <c r="C2434" s="14"/>
      <c r="D2434" s="14"/>
      <c r="E2434" s="14"/>
      <c r="F2434" s="14"/>
      <c r="G2434" s="14"/>
      <c r="H2434" s="14"/>
      <c r="I2434" s="14"/>
      <c r="J2434" s="14"/>
      <c r="K2434" s="14"/>
      <c r="L2434" s="14"/>
      <c r="M2434" s="24" t="str">
        <f t="shared" si="1267"/>
        <v/>
      </c>
      <c r="N2434" s="24" t="str">
        <f t="shared" si="1268"/>
        <v/>
      </c>
      <c r="O2434" s="24" t="str">
        <f t="shared" si="1269"/>
        <v xml:space="preserve"> </v>
      </c>
      <c r="P2434" s="24">
        <f t="shared" si="1270"/>
        <v>0</v>
      </c>
      <c r="Q2434" s="25">
        <f t="shared" si="1271"/>
        <v>0</v>
      </c>
      <c r="R2434" s="26">
        <f t="shared" si="1272"/>
        <v>0</v>
      </c>
      <c r="S2434" s="24" t="str">
        <f t="shared" si="1273"/>
        <v/>
      </c>
      <c r="T2434" s="24" t="str">
        <f t="shared" si="1274"/>
        <v/>
      </c>
      <c r="U2434" s="24" t="str">
        <f t="shared" si="1275"/>
        <v/>
      </c>
      <c r="V2434" s="24" t="str">
        <f t="shared" si="1276"/>
        <v/>
      </c>
      <c r="W2434" s="24" t="str">
        <f t="shared" si="1277"/>
        <v/>
      </c>
      <c r="X2434" s="24" t="str">
        <f t="shared" si="1278"/>
        <v/>
      </c>
      <c r="Y2434" s="24" t="str">
        <f t="shared" si="1279"/>
        <v/>
      </c>
      <c r="Z2434" s="24" t="str">
        <f t="shared" si="1280"/>
        <v/>
      </c>
      <c r="AA2434" s="24" t="b">
        <f t="shared" si="1281"/>
        <v>0</v>
      </c>
      <c r="AB2434" s="34" t="str">
        <f t="shared" si="1282"/>
        <v/>
      </c>
      <c r="AC2434" s="34">
        <f t="shared" si="1283"/>
        <v>0</v>
      </c>
      <c r="AD2434" s="34">
        <f t="shared" si="1284"/>
        <v>0</v>
      </c>
      <c r="AE2434" s="34" t="str">
        <f t="shared" si="1285"/>
        <v xml:space="preserve"> 0</v>
      </c>
      <c r="AF2434" s="34">
        <f t="shared" si="1286"/>
        <v>0</v>
      </c>
      <c r="AG2434" s="34">
        <f t="shared" si="1287"/>
        <v>0</v>
      </c>
      <c r="AH2434" s="34" t="str">
        <f t="shared" si="1288"/>
        <v/>
      </c>
      <c r="AI2434" s="172" t="str">
        <f>IF(AJ2434&lt;&gt;"",MAX(AI$3:AI2433)+1,"")</f>
        <v/>
      </c>
      <c r="AJ2434" s="172" t="str">
        <f t="shared" si="1289"/>
        <v/>
      </c>
      <c r="AK2434" s="172" t="str">
        <f t="shared" si="1290"/>
        <v/>
      </c>
      <c r="AL2434" s="172" t="str">
        <f t="shared" si="1291"/>
        <v/>
      </c>
      <c r="AM2434" s="172" t="str">
        <f>IF(AN2434&lt;&gt;"",MAX(AM$3:AM2433)+1,"")</f>
        <v/>
      </c>
      <c r="AN2434" s="172" t="str">
        <f t="shared" si="1292"/>
        <v/>
      </c>
      <c r="AO2434" s="172" t="str">
        <f t="shared" si="1293"/>
        <v/>
      </c>
      <c r="AP2434" s="172" t="str">
        <f t="shared" si="1294"/>
        <v/>
      </c>
      <c r="AQ2434" s="172" t="str">
        <f t="shared" si="1295"/>
        <v/>
      </c>
      <c r="AR2434" s="172" t="str">
        <f>Table1[[#This Row],[Sex ]]&amp;Table1[[#This Row],[Month]]</f>
        <v/>
      </c>
    </row>
    <row r="2435" spans="2:44" x14ac:dyDescent="0.3">
      <c r="B2435" s="14"/>
      <c r="C2435" s="14"/>
      <c r="D2435" s="14"/>
      <c r="E2435" s="14"/>
      <c r="F2435" s="14"/>
      <c r="G2435" s="14"/>
      <c r="H2435" s="14"/>
      <c r="I2435" s="14"/>
      <c r="J2435" s="14"/>
      <c r="K2435" s="14"/>
      <c r="L2435" s="14"/>
      <c r="M2435" s="24" t="str">
        <f t="shared" si="1267"/>
        <v/>
      </c>
      <c r="N2435" s="24" t="str">
        <f t="shared" si="1268"/>
        <v/>
      </c>
      <c r="O2435" s="24" t="str">
        <f t="shared" si="1269"/>
        <v xml:space="preserve"> </v>
      </c>
      <c r="P2435" s="24">
        <f t="shared" si="1270"/>
        <v>0</v>
      </c>
      <c r="Q2435" s="25">
        <f t="shared" si="1271"/>
        <v>0</v>
      </c>
      <c r="R2435" s="26">
        <f t="shared" si="1272"/>
        <v>0</v>
      </c>
      <c r="S2435" s="24" t="str">
        <f t="shared" si="1273"/>
        <v/>
      </c>
      <c r="T2435" s="24" t="str">
        <f t="shared" si="1274"/>
        <v/>
      </c>
      <c r="U2435" s="24" t="str">
        <f t="shared" si="1275"/>
        <v/>
      </c>
      <c r="V2435" s="24" t="str">
        <f t="shared" si="1276"/>
        <v/>
      </c>
      <c r="W2435" s="24" t="str">
        <f t="shared" si="1277"/>
        <v/>
      </c>
      <c r="X2435" s="24" t="str">
        <f t="shared" si="1278"/>
        <v/>
      </c>
      <c r="Y2435" s="24" t="str">
        <f t="shared" si="1279"/>
        <v/>
      </c>
      <c r="Z2435" s="24" t="str">
        <f t="shared" si="1280"/>
        <v/>
      </c>
      <c r="AA2435" s="24" t="b">
        <f t="shared" si="1281"/>
        <v>0</v>
      </c>
      <c r="AB2435" s="34" t="str">
        <f t="shared" si="1282"/>
        <v/>
      </c>
      <c r="AC2435" s="34">
        <f t="shared" si="1283"/>
        <v>0</v>
      </c>
      <c r="AD2435" s="34">
        <f t="shared" si="1284"/>
        <v>0</v>
      </c>
      <c r="AE2435" s="34" t="str">
        <f t="shared" si="1285"/>
        <v xml:space="preserve"> 0</v>
      </c>
      <c r="AF2435" s="34">
        <f t="shared" si="1286"/>
        <v>0</v>
      </c>
      <c r="AG2435" s="34">
        <f t="shared" si="1287"/>
        <v>0</v>
      </c>
      <c r="AH2435" s="34" t="str">
        <f t="shared" si="1288"/>
        <v/>
      </c>
      <c r="AI2435" s="172" t="str">
        <f>IF(AJ2435&lt;&gt;"",MAX(AI$3:AI2434)+1,"")</f>
        <v/>
      </c>
      <c r="AJ2435" s="172" t="str">
        <f t="shared" si="1289"/>
        <v/>
      </c>
      <c r="AK2435" s="172" t="str">
        <f t="shared" si="1290"/>
        <v/>
      </c>
      <c r="AL2435" s="172" t="str">
        <f t="shared" si="1291"/>
        <v/>
      </c>
      <c r="AM2435" s="172" t="str">
        <f>IF(AN2435&lt;&gt;"",MAX(AM$3:AM2434)+1,"")</f>
        <v/>
      </c>
      <c r="AN2435" s="172" t="str">
        <f t="shared" si="1292"/>
        <v/>
      </c>
      <c r="AO2435" s="172" t="str">
        <f t="shared" si="1293"/>
        <v/>
      </c>
      <c r="AP2435" s="172" t="str">
        <f t="shared" si="1294"/>
        <v/>
      </c>
      <c r="AQ2435" s="172" t="str">
        <f t="shared" si="1295"/>
        <v/>
      </c>
      <c r="AR2435" s="172" t="str">
        <f>Table1[[#This Row],[Sex ]]&amp;Table1[[#This Row],[Month]]</f>
        <v/>
      </c>
    </row>
    <row r="2436" spans="2:44" x14ac:dyDescent="0.3">
      <c r="B2436" s="14"/>
      <c r="C2436" s="14"/>
      <c r="D2436" s="14"/>
      <c r="E2436" s="14"/>
      <c r="F2436" s="14"/>
      <c r="G2436" s="14"/>
      <c r="H2436" s="14"/>
      <c r="I2436" s="14"/>
      <c r="J2436" s="14"/>
      <c r="K2436" s="14"/>
      <c r="L2436" s="14"/>
      <c r="M2436" s="24" t="str">
        <f t="shared" si="1267"/>
        <v/>
      </c>
      <c r="N2436" s="24" t="str">
        <f t="shared" si="1268"/>
        <v/>
      </c>
      <c r="O2436" s="24" t="str">
        <f t="shared" si="1269"/>
        <v xml:space="preserve"> </v>
      </c>
      <c r="P2436" s="24">
        <f t="shared" si="1270"/>
        <v>0</v>
      </c>
      <c r="Q2436" s="25">
        <f t="shared" si="1271"/>
        <v>0</v>
      </c>
      <c r="R2436" s="26">
        <f t="shared" si="1272"/>
        <v>0</v>
      </c>
      <c r="S2436" s="24" t="str">
        <f t="shared" si="1273"/>
        <v/>
      </c>
      <c r="T2436" s="24" t="str">
        <f t="shared" si="1274"/>
        <v/>
      </c>
      <c r="U2436" s="24" t="str">
        <f t="shared" si="1275"/>
        <v/>
      </c>
      <c r="V2436" s="24" t="str">
        <f t="shared" si="1276"/>
        <v/>
      </c>
      <c r="W2436" s="24" t="str">
        <f t="shared" si="1277"/>
        <v/>
      </c>
      <c r="X2436" s="24" t="str">
        <f t="shared" si="1278"/>
        <v/>
      </c>
      <c r="Y2436" s="24" t="str">
        <f t="shared" si="1279"/>
        <v/>
      </c>
      <c r="Z2436" s="24" t="str">
        <f t="shared" si="1280"/>
        <v/>
      </c>
      <c r="AA2436" s="24" t="b">
        <f t="shared" si="1281"/>
        <v>0</v>
      </c>
      <c r="AB2436" s="34" t="str">
        <f t="shared" si="1282"/>
        <v/>
      </c>
      <c r="AC2436" s="34">
        <f t="shared" si="1283"/>
        <v>0</v>
      </c>
      <c r="AD2436" s="34">
        <f t="shared" si="1284"/>
        <v>0</v>
      </c>
      <c r="AE2436" s="34" t="str">
        <f t="shared" si="1285"/>
        <v xml:space="preserve"> 0</v>
      </c>
      <c r="AF2436" s="34">
        <f t="shared" si="1286"/>
        <v>0</v>
      </c>
      <c r="AG2436" s="34">
        <f t="shared" si="1287"/>
        <v>0</v>
      </c>
      <c r="AH2436" s="34" t="str">
        <f t="shared" si="1288"/>
        <v/>
      </c>
      <c r="AI2436" s="172" t="str">
        <f>IF(AJ2436&lt;&gt;"",MAX(AI$3:AI2435)+1,"")</f>
        <v/>
      </c>
      <c r="AJ2436" s="172" t="str">
        <f t="shared" si="1289"/>
        <v/>
      </c>
      <c r="AK2436" s="172" t="str">
        <f t="shared" si="1290"/>
        <v/>
      </c>
      <c r="AL2436" s="172" t="str">
        <f t="shared" si="1291"/>
        <v/>
      </c>
      <c r="AM2436" s="172" t="str">
        <f>IF(AN2436&lt;&gt;"",MAX(AM$3:AM2435)+1,"")</f>
        <v/>
      </c>
      <c r="AN2436" s="172" t="str">
        <f t="shared" si="1292"/>
        <v/>
      </c>
      <c r="AO2436" s="172" t="str">
        <f t="shared" si="1293"/>
        <v/>
      </c>
      <c r="AP2436" s="172" t="str">
        <f t="shared" si="1294"/>
        <v/>
      </c>
      <c r="AQ2436" s="172" t="str">
        <f t="shared" si="1295"/>
        <v/>
      </c>
      <c r="AR2436" s="172" t="str">
        <f>Table1[[#This Row],[Sex ]]&amp;Table1[[#This Row],[Month]]</f>
        <v/>
      </c>
    </row>
    <row r="2437" spans="2:44" x14ac:dyDescent="0.3">
      <c r="B2437" s="14"/>
      <c r="C2437" s="14"/>
      <c r="D2437" s="14"/>
      <c r="E2437" s="14"/>
      <c r="F2437" s="14"/>
      <c r="G2437" s="14"/>
      <c r="H2437" s="14"/>
      <c r="I2437" s="14"/>
      <c r="J2437" s="14"/>
      <c r="K2437" s="14"/>
      <c r="L2437" s="14"/>
      <c r="M2437" s="24" t="str">
        <f t="shared" si="1267"/>
        <v/>
      </c>
      <c r="N2437" s="24" t="str">
        <f t="shared" si="1268"/>
        <v/>
      </c>
      <c r="O2437" s="24" t="str">
        <f t="shared" si="1269"/>
        <v xml:space="preserve"> </v>
      </c>
      <c r="P2437" s="24">
        <f t="shared" si="1270"/>
        <v>0</v>
      </c>
      <c r="Q2437" s="25">
        <f t="shared" si="1271"/>
        <v>0</v>
      </c>
      <c r="R2437" s="26">
        <f t="shared" si="1272"/>
        <v>0</v>
      </c>
      <c r="S2437" s="24" t="str">
        <f t="shared" si="1273"/>
        <v/>
      </c>
      <c r="T2437" s="24" t="str">
        <f t="shared" si="1274"/>
        <v/>
      </c>
      <c r="U2437" s="24" t="str">
        <f t="shared" si="1275"/>
        <v/>
      </c>
      <c r="V2437" s="24" t="str">
        <f t="shared" si="1276"/>
        <v/>
      </c>
      <c r="W2437" s="24" t="str">
        <f t="shared" si="1277"/>
        <v/>
      </c>
      <c r="X2437" s="24" t="str">
        <f t="shared" si="1278"/>
        <v/>
      </c>
      <c r="Y2437" s="24" t="str">
        <f t="shared" si="1279"/>
        <v/>
      </c>
      <c r="Z2437" s="24" t="str">
        <f t="shared" si="1280"/>
        <v/>
      </c>
      <c r="AA2437" s="24" t="b">
        <f t="shared" si="1281"/>
        <v>0</v>
      </c>
      <c r="AB2437" s="34" t="str">
        <f t="shared" si="1282"/>
        <v/>
      </c>
      <c r="AC2437" s="34">
        <f t="shared" si="1283"/>
        <v>0</v>
      </c>
      <c r="AD2437" s="34">
        <f t="shared" si="1284"/>
        <v>0</v>
      </c>
      <c r="AE2437" s="34" t="str">
        <f t="shared" si="1285"/>
        <v xml:space="preserve"> 0</v>
      </c>
      <c r="AF2437" s="34">
        <f t="shared" si="1286"/>
        <v>0</v>
      </c>
      <c r="AG2437" s="34">
        <f t="shared" si="1287"/>
        <v>0</v>
      </c>
      <c r="AH2437" s="34" t="str">
        <f t="shared" si="1288"/>
        <v/>
      </c>
      <c r="AI2437" s="172" t="str">
        <f>IF(AJ2437&lt;&gt;"",MAX(AI$3:AI2436)+1,"")</f>
        <v/>
      </c>
      <c r="AJ2437" s="172" t="str">
        <f t="shared" si="1289"/>
        <v/>
      </c>
      <c r="AK2437" s="172" t="str">
        <f t="shared" si="1290"/>
        <v/>
      </c>
      <c r="AL2437" s="172" t="str">
        <f t="shared" si="1291"/>
        <v/>
      </c>
      <c r="AM2437" s="172" t="str">
        <f>IF(AN2437&lt;&gt;"",MAX(AM$3:AM2436)+1,"")</f>
        <v/>
      </c>
      <c r="AN2437" s="172" t="str">
        <f t="shared" si="1292"/>
        <v/>
      </c>
      <c r="AO2437" s="172" t="str">
        <f t="shared" si="1293"/>
        <v/>
      </c>
      <c r="AP2437" s="172" t="str">
        <f t="shared" si="1294"/>
        <v/>
      </c>
      <c r="AQ2437" s="172" t="str">
        <f t="shared" si="1295"/>
        <v/>
      </c>
      <c r="AR2437" s="172" t="str">
        <f>Table1[[#This Row],[Sex ]]&amp;Table1[[#This Row],[Month]]</f>
        <v/>
      </c>
    </row>
    <row r="2438" spans="2:44" x14ac:dyDescent="0.3">
      <c r="B2438" s="14"/>
      <c r="C2438" s="14"/>
      <c r="D2438" s="14"/>
      <c r="E2438" s="14"/>
      <c r="F2438" s="14"/>
      <c r="G2438" s="14"/>
      <c r="H2438" s="14"/>
      <c r="I2438" s="14"/>
      <c r="J2438" s="14"/>
      <c r="K2438" s="14"/>
      <c r="L2438" s="14"/>
      <c r="M2438" s="24" t="str">
        <f t="shared" si="1267"/>
        <v/>
      </c>
      <c r="N2438" s="24" t="str">
        <f t="shared" si="1268"/>
        <v/>
      </c>
      <c r="O2438" s="24" t="str">
        <f t="shared" si="1269"/>
        <v xml:space="preserve"> </v>
      </c>
      <c r="P2438" s="24">
        <f t="shared" si="1270"/>
        <v>0</v>
      </c>
      <c r="Q2438" s="25">
        <f t="shared" si="1271"/>
        <v>0</v>
      </c>
      <c r="R2438" s="26">
        <f t="shared" si="1272"/>
        <v>0</v>
      </c>
      <c r="S2438" s="24" t="str">
        <f t="shared" si="1273"/>
        <v/>
      </c>
      <c r="T2438" s="24" t="str">
        <f t="shared" si="1274"/>
        <v/>
      </c>
      <c r="U2438" s="24" t="str">
        <f t="shared" si="1275"/>
        <v/>
      </c>
      <c r="V2438" s="24" t="str">
        <f t="shared" si="1276"/>
        <v/>
      </c>
      <c r="W2438" s="24" t="str">
        <f t="shared" si="1277"/>
        <v/>
      </c>
      <c r="X2438" s="24" t="str">
        <f t="shared" si="1278"/>
        <v/>
      </c>
      <c r="Y2438" s="24" t="str">
        <f t="shared" si="1279"/>
        <v/>
      </c>
      <c r="Z2438" s="24" t="str">
        <f t="shared" si="1280"/>
        <v/>
      </c>
      <c r="AA2438" s="24" t="b">
        <f t="shared" si="1281"/>
        <v>0</v>
      </c>
      <c r="AB2438" s="34" t="str">
        <f t="shared" si="1282"/>
        <v/>
      </c>
      <c r="AC2438" s="34">
        <f t="shared" si="1283"/>
        <v>0</v>
      </c>
      <c r="AD2438" s="34">
        <f t="shared" si="1284"/>
        <v>0</v>
      </c>
      <c r="AE2438" s="34" t="str">
        <f t="shared" si="1285"/>
        <v xml:space="preserve"> 0</v>
      </c>
      <c r="AF2438" s="34">
        <f t="shared" si="1286"/>
        <v>0</v>
      </c>
      <c r="AG2438" s="34">
        <f t="shared" si="1287"/>
        <v>0</v>
      </c>
      <c r="AH2438" s="34" t="str">
        <f t="shared" si="1288"/>
        <v/>
      </c>
      <c r="AI2438" s="172" t="str">
        <f>IF(AJ2438&lt;&gt;"",MAX(AI$3:AI2437)+1,"")</f>
        <v/>
      </c>
      <c r="AJ2438" s="172" t="str">
        <f t="shared" si="1289"/>
        <v/>
      </c>
      <c r="AK2438" s="172" t="str">
        <f t="shared" si="1290"/>
        <v/>
      </c>
      <c r="AL2438" s="172" t="str">
        <f t="shared" si="1291"/>
        <v/>
      </c>
      <c r="AM2438" s="172" t="str">
        <f>IF(AN2438&lt;&gt;"",MAX(AM$3:AM2437)+1,"")</f>
        <v/>
      </c>
      <c r="AN2438" s="172" t="str">
        <f t="shared" si="1292"/>
        <v/>
      </c>
      <c r="AO2438" s="172" t="str">
        <f t="shared" si="1293"/>
        <v/>
      </c>
      <c r="AP2438" s="172" t="str">
        <f t="shared" si="1294"/>
        <v/>
      </c>
      <c r="AQ2438" s="172" t="str">
        <f t="shared" si="1295"/>
        <v/>
      </c>
      <c r="AR2438" s="172" t="str">
        <f>Table1[[#This Row],[Sex ]]&amp;Table1[[#This Row],[Month]]</f>
        <v/>
      </c>
    </row>
    <row r="2439" spans="2:44" x14ac:dyDescent="0.3">
      <c r="B2439" s="14"/>
      <c r="C2439" s="14"/>
      <c r="D2439" s="14"/>
      <c r="E2439" s="14"/>
      <c r="F2439" s="14"/>
      <c r="G2439" s="14"/>
      <c r="H2439" s="14"/>
      <c r="I2439" s="14"/>
      <c r="J2439" s="14"/>
      <c r="K2439" s="14"/>
      <c r="L2439" s="14"/>
      <c r="M2439" s="24" t="str">
        <f t="shared" si="1267"/>
        <v/>
      </c>
      <c r="N2439" s="24" t="str">
        <f t="shared" si="1268"/>
        <v/>
      </c>
      <c r="O2439" s="24" t="str">
        <f t="shared" si="1269"/>
        <v xml:space="preserve"> </v>
      </c>
      <c r="P2439" s="24">
        <f t="shared" si="1270"/>
        <v>0</v>
      </c>
      <c r="Q2439" s="25">
        <f t="shared" si="1271"/>
        <v>0</v>
      </c>
      <c r="R2439" s="26">
        <f t="shared" si="1272"/>
        <v>0</v>
      </c>
      <c r="S2439" s="24" t="str">
        <f t="shared" si="1273"/>
        <v/>
      </c>
      <c r="T2439" s="24" t="str">
        <f t="shared" si="1274"/>
        <v/>
      </c>
      <c r="U2439" s="24" t="str">
        <f t="shared" si="1275"/>
        <v/>
      </c>
      <c r="V2439" s="24" t="str">
        <f t="shared" si="1276"/>
        <v/>
      </c>
      <c r="W2439" s="24" t="str">
        <f t="shared" si="1277"/>
        <v/>
      </c>
      <c r="X2439" s="24" t="str">
        <f t="shared" si="1278"/>
        <v/>
      </c>
      <c r="Y2439" s="24" t="str">
        <f t="shared" si="1279"/>
        <v/>
      </c>
      <c r="Z2439" s="24" t="str">
        <f t="shared" si="1280"/>
        <v/>
      </c>
      <c r="AA2439" s="24" t="b">
        <f t="shared" si="1281"/>
        <v>0</v>
      </c>
      <c r="AB2439" s="34" t="str">
        <f t="shared" si="1282"/>
        <v/>
      </c>
      <c r="AC2439" s="34">
        <f t="shared" si="1283"/>
        <v>0</v>
      </c>
      <c r="AD2439" s="34">
        <f t="shared" si="1284"/>
        <v>0</v>
      </c>
      <c r="AE2439" s="34" t="str">
        <f t="shared" si="1285"/>
        <v xml:space="preserve"> 0</v>
      </c>
      <c r="AF2439" s="34">
        <f t="shared" si="1286"/>
        <v>0</v>
      </c>
      <c r="AG2439" s="34">
        <f t="shared" si="1287"/>
        <v>0</v>
      </c>
      <c r="AH2439" s="34" t="str">
        <f t="shared" si="1288"/>
        <v/>
      </c>
      <c r="AI2439" s="172" t="str">
        <f>IF(AJ2439&lt;&gt;"",MAX(AI$3:AI2438)+1,"")</f>
        <v/>
      </c>
      <c r="AJ2439" s="172" t="str">
        <f t="shared" si="1289"/>
        <v/>
      </c>
      <c r="AK2439" s="172" t="str">
        <f t="shared" si="1290"/>
        <v/>
      </c>
      <c r="AL2439" s="172" t="str">
        <f t="shared" si="1291"/>
        <v/>
      </c>
      <c r="AM2439" s="172" t="str">
        <f>IF(AN2439&lt;&gt;"",MAX(AM$3:AM2438)+1,"")</f>
        <v/>
      </c>
      <c r="AN2439" s="172" t="str">
        <f t="shared" si="1292"/>
        <v/>
      </c>
      <c r="AO2439" s="172" t="str">
        <f t="shared" si="1293"/>
        <v/>
      </c>
      <c r="AP2439" s="172" t="str">
        <f t="shared" si="1294"/>
        <v/>
      </c>
      <c r="AQ2439" s="172" t="str">
        <f t="shared" si="1295"/>
        <v/>
      </c>
      <c r="AR2439" s="172" t="str">
        <f>Table1[[#This Row],[Sex ]]&amp;Table1[[#This Row],[Month]]</f>
        <v/>
      </c>
    </row>
    <row r="2440" spans="2:44" x14ac:dyDescent="0.3">
      <c r="B2440" s="14"/>
      <c r="C2440" s="14"/>
      <c r="D2440" s="14"/>
      <c r="E2440" s="14"/>
      <c r="F2440" s="14"/>
      <c r="G2440" s="14"/>
      <c r="H2440" s="14"/>
      <c r="I2440" s="14"/>
      <c r="J2440" s="14"/>
      <c r="K2440" s="14"/>
      <c r="L2440" s="14"/>
      <c r="M2440" s="24" t="str">
        <f t="shared" si="1267"/>
        <v/>
      </c>
      <c r="N2440" s="24" t="str">
        <f t="shared" si="1268"/>
        <v/>
      </c>
      <c r="O2440" s="24" t="str">
        <f t="shared" si="1269"/>
        <v xml:space="preserve"> </v>
      </c>
      <c r="P2440" s="24">
        <f t="shared" si="1270"/>
        <v>0</v>
      </c>
      <c r="Q2440" s="25">
        <f t="shared" si="1271"/>
        <v>0</v>
      </c>
      <c r="R2440" s="26">
        <f t="shared" si="1272"/>
        <v>0</v>
      </c>
      <c r="S2440" s="24" t="str">
        <f t="shared" si="1273"/>
        <v/>
      </c>
      <c r="T2440" s="24" t="str">
        <f t="shared" si="1274"/>
        <v/>
      </c>
      <c r="U2440" s="24" t="str">
        <f t="shared" si="1275"/>
        <v/>
      </c>
      <c r="V2440" s="24" t="str">
        <f t="shared" si="1276"/>
        <v/>
      </c>
      <c r="W2440" s="24" t="str">
        <f t="shared" si="1277"/>
        <v/>
      </c>
      <c r="X2440" s="24" t="str">
        <f t="shared" si="1278"/>
        <v/>
      </c>
      <c r="Y2440" s="24" t="str">
        <f t="shared" si="1279"/>
        <v/>
      </c>
      <c r="Z2440" s="24" t="str">
        <f t="shared" si="1280"/>
        <v/>
      </c>
      <c r="AA2440" s="24" t="b">
        <f t="shared" si="1281"/>
        <v>0</v>
      </c>
      <c r="AB2440" s="34" t="str">
        <f t="shared" si="1282"/>
        <v/>
      </c>
      <c r="AC2440" s="34">
        <f t="shared" si="1283"/>
        <v>0</v>
      </c>
      <c r="AD2440" s="34">
        <f t="shared" si="1284"/>
        <v>0</v>
      </c>
      <c r="AE2440" s="34" t="str">
        <f t="shared" si="1285"/>
        <v xml:space="preserve"> 0</v>
      </c>
      <c r="AF2440" s="34">
        <f t="shared" si="1286"/>
        <v>0</v>
      </c>
      <c r="AG2440" s="34">
        <f t="shared" si="1287"/>
        <v>0</v>
      </c>
      <c r="AH2440" s="34" t="str">
        <f t="shared" si="1288"/>
        <v/>
      </c>
      <c r="AI2440" s="172" t="str">
        <f>IF(AJ2440&lt;&gt;"",MAX(AI$3:AI2439)+1,"")</f>
        <v/>
      </c>
      <c r="AJ2440" s="172" t="str">
        <f t="shared" si="1289"/>
        <v/>
      </c>
      <c r="AK2440" s="172" t="str">
        <f t="shared" si="1290"/>
        <v/>
      </c>
      <c r="AL2440" s="172" t="str">
        <f t="shared" si="1291"/>
        <v/>
      </c>
      <c r="AM2440" s="172" t="str">
        <f>IF(AN2440&lt;&gt;"",MAX(AM$3:AM2439)+1,"")</f>
        <v/>
      </c>
      <c r="AN2440" s="172" t="str">
        <f t="shared" si="1292"/>
        <v/>
      </c>
      <c r="AO2440" s="172" t="str">
        <f t="shared" si="1293"/>
        <v/>
      </c>
      <c r="AP2440" s="172" t="str">
        <f t="shared" si="1294"/>
        <v/>
      </c>
      <c r="AQ2440" s="172" t="str">
        <f t="shared" si="1295"/>
        <v/>
      </c>
      <c r="AR2440" s="172" t="str">
        <f>Table1[[#This Row],[Sex ]]&amp;Table1[[#This Row],[Month]]</f>
        <v/>
      </c>
    </row>
    <row r="2441" spans="2:44" x14ac:dyDescent="0.3">
      <c r="B2441" s="14"/>
      <c r="C2441" s="14"/>
      <c r="D2441" s="14"/>
      <c r="E2441" s="14"/>
      <c r="F2441" s="14"/>
      <c r="G2441" s="14"/>
      <c r="H2441" s="14"/>
      <c r="I2441" s="14"/>
      <c r="J2441" s="14"/>
      <c r="K2441" s="14"/>
      <c r="L2441" s="14"/>
      <c r="M2441" s="24" t="str">
        <f t="shared" si="1267"/>
        <v/>
      </c>
      <c r="N2441" s="24" t="str">
        <f t="shared" si="1268"/>
        <v/>
      </c>
      <c r="O2441" s="24" t="str">
        <f t="shared" si="1269"/>
        <v xml:space="preserve"> </v>
      </c>
      <c r="P2441" s="24">
        <f t="shared" si="1270"/>
        <v>0</v>
      </c>
      <c r="Q2441" s="25">
        <f t="shared" si="1271"/>
        <v>0</v>
      </c>
      <c r="R2441" s="26">
        <f t="shared" si="1272"/>
        <v>0</v>
      </c>
      <c r="S2441" s="24" t="str">
        <f t="shared" si="1273"/>
        <v/>
      </c>
      <c r="T2441" s="24" t="str">
        <f t="shared" si="1274"/>
        <v/>
      </c>
      <c r="U2441" s="24" t="str">
        <f t="shared" si="1275"/>
        <v/>
      </c>
      <c r="V2441" s="24" t="str">
        <f t="shared" si="1276"/>
        <v/>
      </c>
      <c r="W2441" s="24" t="str">
        <f t="shared" si="1277"/>
        <v/>
      </c>
      <c r="X2441" s="24" t="str">
        <f t="shared" si="1278"/>
        <v/>
      </c>
      <c r="Y2441" s="24" t="str">
        <f t="shared" si="1279"/>
        <v/>
      </c>
      <c r="Z2441" s="24" t="str">
        <f t="shared" si="1280"/>
        <v/>
      </c>
      <c r="AA2441" s="24" t="b">
        <f t="shared" si="1281"/>
        <v>0</v>
      </c>
      <c r="AB2441" s="34" t="str">
        <f t="shared" si="1282"/>
        <v/>
      </c>
      <c r="AC2441" s="34">
        <f t="shared" si="1283"/>
        <v>0</v>
      </c>
      <c r="AD2441" s="34">
        <f t="shared" si="1284"/>
        <v>0</v>
      </c>
      <c r="AE2441" s="34" t="str">
        <f t="shared" si="1285"/>
        <v xml:space="preserve"> 0</v>
      </c>
      <c r="AF2441" s="34">
        <f t="shared" si="1286"/>
        <v>0</v>
      </c>
      <c r="AG2441" s="34">
        <f t="shared" si="1287"/>
        <v>0</v>
      </c>
      <c r="AH2441" s="34" t="str">
        <f t="shared" si="1288"/>
        <v/>
      </c>
      <c r="AI2441" s="172" t="str">
        <f>IF(AJ2441&lt;&gt;"",MAX(AI$3:AI2440)+1,"")</f>
        <v/>
      </c>
      <c r="AJ2441" s="172" t="str">
        <f t="shared" si="1289"/>
        <v/>
      </c>
      <c r="AK2441" s="172" t="str">
        <f t="shared" si="1290"/>
        <v/>
      </c>
      <c r="AL2441" s="172" t="str">
        <f t="shared" si="1291"/>
        <v/>
      </c>
      <c r="AM2441" s="172" t="str">
        <f>IF(AN2441&lt;&gt;"",MAX(AM$3:AM2440)+1,"")</f>
        <v/>
      </c>
      <c r="AN2441" s="172" t="str">
        <f t="shared" si="1292"/>
        <v/>
      </c>
      <c r="AO2441" s="172" t="str">
        <f t="shared" si="1293"/>
        <v/>
      </c>
      <c r="AP2441" s="172" t="str">
        <f t="shared" si="1294"/>
        <v/>
      </c>
      <c r="AQ2441" s="172" t="str">
        <f t="shared" si="1295"/>
        <v/>
      </c>
      <c r="AR2441" s="172" t="str">
        <f>Table1[[#This Row],[Sex ]]&amp;Table1[[#This Row],[Month]]</f>
        <v/>
      </c>
    </row>
    <row r="2442" spans="2:44" x14ac:dyDescent="0.3">
      <c r="B2442" s="14"/>
      <c r="C2442" s="14"/>
      <c r="D2442" s="14"/>
      <c r="E2442" s="14"/>
      <c r="F2442" s="14"/>
      <c r="G2442" s="14"/>
      <c r="H2442" s="14"/>
      <c r="I2442" s="14"/>
      <c r="J2442" s="14"/>
      <c r="K2442" s="14"/>
      <c r="L2442" s="14"/>
      <c r="M2442" s="24" t="str">
        <f t="shared" si="1267"/>
        <v/>
      </c>
      <c r="N2442" s="24" t="str">
        <f t="shared" si="1268"/>
        <v/>
      </c>
      <c r="O2442" s="24" t="str">
        <f t="shared" si="1269"/>
        <v xml:space="preserve"> </v>
      </c>
      <c r="P2442" s="24">
        <f t="shared" si="1270"/>
        <v>0</v>
      </c>
      <c r="Q2442" s="25">
        <f t="shared" si="1271"/>
        <v>0</v>
      </c>
      <c r="R2442" s="26">
        <f t="shared" si="1272"/>
        <v>0</v>
      </c>
      <c r="S2442" s="24" t="str">
        <f t="shared" si="1273"/>
        <v/>
      </c>
      <c r="T2442" s="24" t="str">
        <f t="shared" si="1274"/>
        <v/>
      </c>
      <c r="U2442" s="24" t="str">
        <f t="shared" si="1275"/>
        <v/>
      </c>
      <c r="V2442" s="24" t="str">
        <f t="shared" si="1276"/>
        <v/>
      </c>
      <c r="W2442" s="24" t="str">
        <f t="shared" si="1277"/>
        <v/>
      </c>
      <c r="X2442" s="24" t="str">
        <f t="shared" si="1278"/>
        <v/>
      </c>
      <c r="Y2442" s="24" t="str">
        <f t="shared" si="1279"/>
        <v/>
      </c>
      <c r="Z2442" s="24" t="str">
        <f t="shared" si="1280"/>
        <v/>
      </c>
      <c r="AA2442" s="24" t="b">
        <f t="shared" si="1281"/>
        <v>0</v>
      </c>
      <c r="AB2442" s="34" t="str">
        <f t="shared" si="1282"/>
        <v/>
      </c>
      <c r="AC2442" s="34">
        <f t="shared" si="1283"/>
        <v>0</v>
      </c>
      <c r="AD2442" s="34">
        <f t="shared" si="1284"/>
        <v>0</v>
      </c>
      <c r="AE2442" s="34" t="str">
        <f t="shared" si="1285"/>
        <v xml:space="preserve"> 0</v>
      </c>
      <c r="AF2442" s="34">
        <f t="shared" si="1286"/>
        <v>0</v>
      </c>
      <c r="AG2442" s="34">
        <f t="shared" si="1287"/>
        <v>0</v>
      </c>
      <c r="AH2442" s="34" t="str">
        <f t="shared" si="1288"/>
        <v/>
      </c>
      <c r="AI2442" s="172" t="str">
        <f>IF(AJ2442&lt;&gt;"",MAX(AI$3:AI2441)+1,"")</f>
        <v/>
      </c>
      <c r="AJ2442" s="172" t="str">
        <f t="shared" si="1289"/>
        <v/>
      </c>
      <c r="AK2442" s="172" t="str">
        <f t="shared" si="1290"/>
        <v/>
      </c>
      <c r="AL2442" s="172" t="str">
        <f t="shared" si="1291"/>
        <v/>
      </c>
      <c r="AM2442" s="172" t="str">
        <f>IF(AN2442&lt;&gt;"",MAX(AM$3:AM2441)+1,"")</f>
        <v/>
      </c>
      <c r="AN2442" s="172" t="str">
        <f t="shared" si="1292"/>
        <v/>
      </c>
      <c r="AO2442" s="172" t="str">
        <f t="shared" si="1293"/>
        <v/>
      </c>
      <c r="AP2442" s="172" t="str">
        <f t="shared" si="1294"/>
        <v/>
      </c>
      <c r="AQ2442" s="172" t="str">
        <f t="shared" si="1295"/>
        <v/>
      </c>
      <c r="AR2442" s="172" t="str">
        <f>Table1[[#This Row],[Sex ]]&amp;Table1[[#This Row],[Month]]</f>
        <v/>
      </c>
    </row>
    <row r="2443" spans="2:44" x14ac:dyDescent="0.3">
      <c r="B2443" s="14"/>
      <c r="C2443" s="14"/>
      <c r="D2443" s="14"/>
      <c r="E2443" s="14"/>
      <c r="F2443" s="14"/>
      <c r="G2443" s="14"/>
      <c r="H2443" s="14"/>
      <c r="I2443" s="14"/>
      <c r="J2443" s="14"/>
      <c r="K2443" s="14"/>
      <c r="L2443" s="14"/>
      <c r="M2443" s="24" t="str">
        <f t="shared" si="1267"/>
        <v/>
      </c>
      <c r="N2443" s="24" t="str">
        <f t="shared" si="1268"/>
        <v/>
      </c>
      <c r="O2443" s="24" t="str">
        <f t="shared" si="1269"/>
        <v xml:space="preserve"> </v>
      </c>
      <c r="P2443" s="24">
        <f t="shared" si="1270"/>
        <v>0</v>
      </c>
      <c r="Q2443" s="25">
        <f t="shared" si="1271"/>
        <v>0</v>
      </c>
      <c r="R2443" s="26">
        <f t="shared" si="1272"/>
        <v>0</v>
      </c>
      <c r="S2443" s="24" t="str">
        <f t="shared" si="1273"/>
        <v/>
      </c>
      <c r="T2443" s="24" t="str">
        <f t="shared" si="1274"/>
        <v/>
      </c>
      <c r="U2443" s="24" t="str">
        <f t="shared" si="1275"/>
        <v/>
      </c>
      <c r="V2443" s="24" t="str">
        <f t="shared" si="1276"/>
        <v/>
      </c>
      <c r="W2443" s="24" t="str">
        <f t="shared" si="1277"/>
        <v/>
      </c>
      <c r="X2443" s="24" t="str">
        <f t="shared" si="1278"/>
        <v/>
      </c>
      <c r="Y2443" s="24" t="str">
        <f t="shared" si="1279"/>
        <v/>
      </c>
      <c r="Z2443" s="24" t="str">
        <f t="shared" si="1280"/>
        <v/>
      </c>
      <c r="AA2443" s="24" t="b">
        <f t="shared" si="1281"/>
        <v>0</v>
      </c>
      <c r="AB2443" s="34" t="str">
        <f t="shared" si="1282"/>
        <v/>
      </c>
      <c r="AC2443" s="34">
        <f t="shared" si="1283"/>
        <v>0</v>
      </c>
      <c r="AD2443" s="34">
        <f t="shared" si="1284"/>
        <v>0</v>
      </c>
      <c r="AE2443" s="34" t="str">
        <f t="shared" si="1285"/>
        <v xml:space="preserve"> 0</v>
      </c>
      <c r="AF2443" s="34">
        <f t="shared" si="1286"/>
        <v>0</v>
      </c>
      <c r="AG2443" s="34">
        <f t="shared" si="1287"/>
        <v>0</v>
      </c>
      <c r="AH2443" s="34" t="str">
        <f t="shared" si="1288"/>
        <v/>
      </c>
      <c r="AI2443" s="172" t="str">
        <f>IF(AJ2443&lt;&gt;"",MAX(AI$3:AI2442)+1,"")</f>
        <v/>
      </c>
      <c r="AJ2443" s="172" t="str">
        <f t="shared" si="1289"/>
        <v/>
      </c>
      <c r="AK2443" s="172" t="str">
        <f t="shared" si="1290"/>
        <v/>
      </c>
      <c r="AL2443" s="172" t="str">
        <f t="shared" si="1291"/>
        <v/>
      </c>
      <c r="AM2443" s="172" t="str">
        <f>IF(AN2443&lt;&gt;"",MAX(AM$3:AM2442)+1,"")</f>
        <v/>
      </c>
      <c r="AN2443" s="172" t="str">
        <f t="shared" si="1292"/>
        <v/>
      </c>
      <c r="AO2443" s="172" t="str">
        <f t="shared" si="1293"/>
        <v/>
      </c>
      <c r="AP2443" s="172" t="str">
        <f t="shared" si="1294"/>
        <v/>
      </c>
      <c r="AQ2443" s="172" t="str">
        <f t="shared" si="1295"/>
        <v/>
      </c>
      <c r="AR2443" s="172" t="str">
        <f>Table1[[#This Row],[Sex ]]&amp;Table1[[#This Row],[Month]]</f>
        <v/>
      </c>
    </row>
    <row r="2444" spans="2:44" x14ac:dyDescent="0.3">
      <c r="B2444" s="14"/>
      <c r="C2444" s="14"/>
      <c r="D2444" s="14"/>
      <c r="E2444" s="14"/>
      <c r="F2444" s="14"/>
      <c r="G2444" s="14"/>
      <c r="H2444" s="14"/>
      <c r="I2444" s="14"/>
      <c r="J2444" s="14"/>
      <c r="K2444" s="14"/>
      <c r="L2444" s="14"/>
      <c r="M2444" s="24" t="str">
        <f t="shared" si="1267"/>
        <v/>
      </c>
      <c r="N2444" s="24" t="str">
        <f t="shared" si="1268"/>
        <v/>
      </c>
      <c r="O2444" s="24" t="str">
        <f t="shared" si="1269"/>
        <v xml:space="preserve"> </v>
      </c>
      <c r="P2444" s="24">
        <f t="shared" si="1270"/>
        <v>0</v>
      </c>
      <c r="Q2444" s="25">
        <f t="shared" si="1271"/>
        <v>0</v>
      </c>
      <c r="R2444" s="26">
        <f t="shared" si="1272"/>
        <v>0</v>
      </c>
      <c r="S2444" s="24" t="str">
        <f t="shared" si="1273"/>
        <v/>
      </c>
      <c r="T2444" s="24" t="str">
        <f t="shared" si="1274"/>
        <v/>
      </c>
      <c r="U2444" s="24" t="str">
        <f t="shared" si="1275"/>
        <v/>
      </c>
      <c r="V2444" s="24" t="str">
        <f t="shared" si="1276"/>
        <v/>
      </c>
      <c r="W2444" s="24" t="str">
        <f t="shared" si="1277"/>
        <v/>
      </c>
      <c r="X2444" s="24" t="str">
        <f t="shared" si="1278"/>
        <v/>
      </c>
      <c r="Y2444" s="24" t="str">
        <f t="shared" si="1279"/>
        <v/>
      </c>
      <c r="Z2444" s="24" t="str">
        <f t="shared" si="1280"/>
        <v/>
      </c>
      <c r="AA2444" s="24" t="b">
        <f t="shared" si="1281"/>
        <v>0</v>
      </c>
      <c r="AB2444" s="34" t="str">
        <f t="shared" si="1282"/>
        <v/>
      </c>
      <c r="AC2444" s="34">
        <f t="shared" si="1283"/>
        <v>0</v>
      </c>
      <c r="AD2444" s="34">
        <f t="shared" si="1284"/>
        <v>0</v>
      </c>
      <c r="AE2444" s="34" t="str">
        <f t="shared" si="1285"/>
        <v xml:space="preserve"> 0</v>
      </c>
      <c r="AF2444" s="34">
        <f t="shared" si="1286"/>
        <v>0</v>
      </c>
      <c r="AG2444" s="34">
        <f t="shared" si="1287"/>
        <v>0</v>
      </c>
      <c r="AH2444" s="34" t="str">
        <f t="shared" si="1288"/>
        <v/>
      </c>
      <c r="AI2444" s="172" t="str">
        <f>IF(AJ2444&lt;&gt;"",MAX(AI$3:AI2443)+1,"")</f>
        <v/>
      </c>
      <c r="AJ2444" s="172" t="str">
        <f t="shared" si="1289"/>
        <v/>
      </c>
      <c r="AK2444" s="172" t="str">
        <f t="shared" si="1290"/>
        <v/>
      </c>
      <c r="AL2444" s="172" t="str">
        <f t="shared" si="1291"/>
        <v/>
      </c>
      <c r="AM2444" s="172" t="str">
        <f>IF(AN2444&lt;&gt;"",MAX(AM$3:AM2443)+1,"")</f>
        <v/>
      </c>
      <c r="AN2444" s="172" t="str">
        <f t="shared" si="1292"/>
        <v/>
      </c>
      <c r="AO2444" s="172" t="str">
        <f t="shared" si="1293"/>
        <v/>
      </c>
      <c r="AP2444" s="172" t="str">
        <f t="shared" si="1294"/>
        <v/>
      </c>
      <c r="AQ2444" s="172" t="str">
        <f t="shared" si="1295"/>
        <v/>
      </c>
      <c r="AR2444" s="172" t="str">
        <f>Table1[[#This Row],[Sex ]]&amp;Table1[[#This Row],[Month]]</f>
        <v/>
      </c>
    </row>
    <row r="2445" spans="2:44" x14ac:dyDescent="0.3">
      <c r="B2445" s="14"/>
      <c r="C2445" s="14"/>
      <c r="D2445" s="14"/>
      <c r="E2445" s="14"/>
      <c r="F2445" s="14"/>
      <c r="G2445" s="14"/>
      <c r="H2445" s="14"/>
      <c r="I2445" s="14"/>
      <c r="J2445" s="14"/>
      <c r="K2445" s="14"/>
      <c r="L2445" s="14"/>
      <c r="M2445" s="24" t="str">
        <f t="shared" si="1267"/>
        <v/>
      </c>
      <c r="N2445" s="24" t="str">
        <f t="shared" si="1268"/>
        <v/>
      </c>
      <c r="O2445" s="24" t="str">
        <f t="shared" si="1269"/>
        <v xml:space="preserve"> </v>
      </c>
      <c r="P2445" s="24">
        <f t="shared" si="1270"/>
        <v>0</v>
      </c>
      <c r="Q2445" s="25">
        <f t="shared" si="1271"/>
        <v>0</v>
      </c>
      <c r="R2445" s="26">
        <f t="shared" si="1272"/>
        <v>0</v>
      </c>
      <c r="S2445" s="24" t="str">
        <f t="shared" si="1273"/>
        <v/>
      </c>
      <c r="T2445" s="24" t="str">
        <f t="shared" si="1274"/>
        <v/>
      </c>
      <c r="U2445" s="24" t="str">
        <f t="shared" si="1275"/>
        <v/>
      </c>
      <c r="V2445" s="24" t="str">
        <f t="shared" si="1276"/>
        <v/>
      </c>
      <c r="W2445" s="24" t="str">
        <f t="shared" si="1277"/>
        <v/>
      </c>
      <c r="X2445" s="24" t="str">
        <f t="shared" si="1278"/>
        <v/>
      </c>
      <c r="Y2445" s="24" t="str">
        <f t="shared" si="1279"/>
        <v/>
      </c>
      <c r="Z2445" s="24" t="str">
        <f t="shared" si="1280"/>
        <v/>
      </c>
      <c r="AA2445" s="24" t="b">
        <f t="shared" si="1281"/>
        <v>0</v>
      </c>
      <c r="AB2445" s="34" t="str">
        <f t="shared" si="1282"/>
        <v/>
      </c>
      <c r="AC2445" s="34">
        <f t="shared" si="1283"/>
        <v>0</v>
      </c>
      <c r="AD2445" s="34">
        <f t="shared" si="1284"/>
        <v>0</v>
      </c>
      <c r="AE2445" s="34" t="str">
        <f t="shared" si="1285"/>
        <v xml:space="preserve"> 0</v>
      </c>
      <c r="AF2445" s="34">
        <f t="shared" si="1286"/>
        <v>0</v>
      </c>
      <c r="AG2445" s="34">
        <f t="shared" si="1287"/>
        <v>0</v>
      </c>
      <c r="AH2445" s="34" t="str">
        <f t="shared" si="1288"/>
        <v/>
      </c>
      <c r="AI2445" s="172" t="str">
        <f>IF(AJ2445&lt;&gt;"",MAX(AI$3:AI2444)+1,"")</f>
        <v/>
      </c>
      <c r="AJ2445" s="172" t="str">
        <f t="shared" si="1289"/>
        <v/>
      </c>
      <c r="AK2445" s="172" t="str">
        <f t="shared" si="1290"/>
        <v/>
      </c>
      <c r="AL2445" s="172" t="str">
        <f t="shared" si="1291"/>
        <v/>
      </c>
      <c r="AM2445" s="172" t="str">
        <f>IF(AN2445&lt;&gt;"",MAX(AM$3:AM2444)+1,"")</f>
        <v/>
      </c>
      <c r="AN2445" s="172" t="str">
        <f t="shared" si="1292"/>
        <v/>
      </c>
      <c r="AO2445" s="172" t="str">
        <f t="shared" si="1293"/>
        <v/>
      </c>
      <c r="AP2445" s="172" t="str">
        <f t="shared" si="1294"/>
        <v/>
      </c>
      <c r="AQ2445" s="172" t="str">
        <f t="shared" si="1295"/>
        <v/>
      </c>
      <c r="AR2445" s="172" t="str">
        <f>Table1[[#This Row],[Sex ]]&amp;Table1[[#This Row],[Month]]</f>
        <v/>
      </c>
    </row>
    <row r="2446" spans="2:44" x14ac:dyDescent="0.3">
      <c r="B2446" s="14"/>
      <c r="C2446" s="14"/>
      <c r="D2446" s="14"/>
      <c r="E2446" s="14"/>
      <c r="F2446" s="14"/>
      <c r="G2446" s="14"/>
      <c r="H2446" s="14"/>
      <c r="I2446" s="14"/>
      <c r="J2446" s="14"/>
      <c r="K2446" s="14"/>
      <c r="L2446" s="14"/>
      <c r="M2446" s="24" t="str">
        <f t="shared" si="1267"/>
        <v/>
      </c>
      <c r="N2446" s="24" t="str">
        <f t="shared" si="1268"/>
        <v/>
      </c>
      <c r="O2446" s="24" t="str">
        <f t="shared" si="1269"/>
        <v xml:space="preserve"> </v>
      </c>
      <c r="P2446" s="24">
        <f t="shared" si="1270"/>
        <v>0</v>
      </c>
      <c r="Q2446" s="25">
        <f t="shared" si="1271"/>
        <v>0</v>
      </c>
      <c r="R2446" s="26">
        <f t="shared" si="1272"/>
        <v>0</v>
      </c>
      <c r="S2446" s="24" t="str">
        <f t="shared" si="1273"/>
        <v/>
      </c>
      <c r="T2446" s="24" t="str">
        <f t="shared" si="1274"/>
        <v/>
      </c>
      <c r="U2446" s="24" t="str">
        <f t="shared" si="1275"/>
        <v/>
      </c>
      <c r="V2446" s="24" t="str">
        <f t="shared" si="1276"/>
        <v/>
      </c>
      <c r="W2446" s="24" t="str">
        <f t="shared" si="1277"/>
        <v/>
      </c>
      <c r="X2446" s="24" t="str">
        <f t="shared" si="1278"/>
        <v/>
      </c>
      <c r="Y2446" s="24" t="str">
        <f t="shared" si="1279"/>
        <v/>
      </c>
      <c r="Z2446" s="24" t="str">
        <f t="shared" si="1280"/>
        <v/>
      </c>
      <c r="AA2446" s="24" t="b">
        <f t="shared" si="1281"/>
        <v>0</v>
      </c>
      <c r="AB2446" s="34" t="str">
        <f t="shared" si="1282"/>
        <v/>
      </c>
      <c r="AC2446" s="34">
        <f t="shared" si="1283"/>
        <v>0</v>
      </c>
      <c r="AD2446" s="34">
        <f t="shared" si="1284"/>
        <v>0</v>
      </c>
      <c r="AE2446" s="34" t="str">
        <f t="shared" si="1285"/>
        <v xml:space="preserve"> 0</v>
      </c>
      <c r="AF2446" s="34">
        <f t="shared" si="1286"/>
        <v>0</v>
      </c>
      <c r="AG2446" s="34">
        <f t="shared" si="1287"/>
        <v>0</v>
      </c>
      <c r="AH2446" s="34" t="str">
        <f t="shared" si="1288"/>
        <v/>
      </c>
      <c r="AI2446" s="172" t="str">
        <f>IF(AJ2446&lt;&gt;"",MAX(AI$3:AI2445)+1,"")</f>
        <v/>
      </c>
      <c r="AJ2446" s="172" t="str">
        <f t="shared" si="1289"/>
        <v/>
      </c>
      <c r="AK2446" s="172" t="str">
        <f t="shared" si="1290"/>
        <v/>
      </c>
      <c r="AL2446" s="172" t="str">
        <f t="shared" si="1291"/>
        <v/>
      </c>
      <c r="AM2446" s="172" t="str">
        <f>IF(AN2446&lt;&gt;"",MAX(AM$3:AM2445)+1,"")</f>
        <v/>
      </c>
      <c r="AN2446" s="172" t="str">
        <f t="shared" si="1292"/>
        <v/>
      </c>
      <c r="AO2446" s="172" t="str">
        <f t="shared" si="1293"/>
        <v/>
      </c>
      <c r="AP2446" s="172" t="str">
        <f t="shared" si="1294"/>
        <v/>
      </c>
      <c r="AQ2446" s="172" t="str">
        <f t="shared" si="1295"/>
        <v/>
      </c>
      <c r="AR2446" s="172" t="str">
        <f>Table1[[#This Row],[Sex ]]&amp;Table1[[#This Row],[Month]]</f>
        <v/>
      </c>
    </row>
    <row r="2447" spans="2:44" x14ac:dyDescent="0.3">
      <c r="B2447" s="14"/>
      <c r="C2447" s="14"/>
      <c r="D2447" s="14"/>
      <c r="E2447" s="14"/>
      <c r="F2447" s="14"/>
      <c r="G2447" s="14"/>
      <c r="H2447" s="14"/>
      <c r="I2447" s="14"/>
      <c r="J2447" s="14"/>
      <c r="K2447" s="14"/>
      <c r="L2447" s="14"/>
      <c r="M2447" s="24" t="str">
        <f t="shared" si="1267"/>
        <v/>
      </c>
      <c r="N2447" s="24" t="str">
        <f t="shared" si="1268"/>
        <v/>
      </c>
      <c r="O2447" s="24" t="str">
        <f t="shared" si="1269"/>
        <v xml:space="preserve"> </v>
      </c>
      <c r="P2447" s="24">
        <f t="shared" si="1270"/>
        <v>0</v>
      </c>
      <c r="Q2447" s="25">
        <f t="shared" si="1271"/>
        <v>0</v>
      </c>
      <c r="R2447" s="26">
        <f t="shared" si="1272"/>
        <v>0</v>
      </c>
      <c r="S2447" s="24" t="str">
        <f t="shared" si="1273"/>
        <v/>
      </c>
      <c r="T2447" s="24" t="str">
        <f t="shared" si="1274"/>
        <v/>
      </c>
      <c r="U2447" s="24" t="str">
        <f t="shared" si="1275"/>
        <v/>
      </c>
      <c r="V2447" s="24" t="str">
        <f t="shared" si="1276"/>
        <v/>
      </c>
      <c r="W2447" s="24" t="str">
        <f t="shared" si="1277"/>
        <v/>
      </c>
      <c r="X2447" s="24" t="str">
        <f t="shared" si="1278"/>
        <v/>
      </c>
      <c r="Y2447" s="24" t="str">
        <f t="shared" si="1279"/>
        <v/>
      </c>
      <c r="Z2447" s="24" t="str">
        <f t="shared" si="1280"/>
        <v/>
      </c>
      <c r="AA2447" s="24" t="b">
        <f t="shared" si="1281"/>
        <v>0</v>
      </c>
      <c r="AB2447" s="34" t="str">
        <f t="shared" si="1282"/>
        <v/>
      </c>
      <c r="AC2447" s="34">
        <f t="shared" si="1283"/>
        <v>0</v>
      </c>
      <c r="AD2447" s="34">
        <f t="shared" si="1284"/>
        <v>0</v>
      </c>
      <c r="AE2447" s="34" t="str">
        <f t="shared" si="1285"/>
        <v xml:space="preserve"> 0</v>
      </c>
      <c r="AF2447" s="34">
        <f t="shared" si="1286"/>
        <v>0</v>
      </c>
      <c r="AG2447" s="34">
        <f t="shared" si="1287"/>
        <v>0</v>
      </c>
      <c r="AH2447" s="34" t="str">
        <f t="shared" si="1288"/>
        <v/>
      </c>
      <c r="AI2447" s="172" t="str">
        <f>IF(AJ2447&lt;&gt;"",MAX(AI$3:AI2446)+1,"")</f>
        <v/>
      </c>
      <c r="AJ2447" s="172" t="str">
        <f t="shared" si="1289"/>
        <v/>
      </c>
      <c r="AK2447" s="172" t="str">
        <f t="shared" si="1290"/>
        <v/>
      </c>
      <c r="AL2447" s="172" t="str">
        <f t="shared" si="1291"/>
        <v/>
      </c>
      <c r="AM2447" s="172" t="str">
        <f>IF(AN2447&lt;&gt;"",MAX(AM$3:AM2446)+1,"")</f>
        <v/>
      </c>
      <c r="AN2447" s="172" t="str">
        <f t="shared" si="1292"/>
        <v/>
      </c>
      <c r="AO2447" s="172" t="str">
        <f t="shared" si="1293"/>
        <v/>
      </c>
      <c r="AP2447" s="172" t="str">
        <f t="shared" si="1294"/>
        <v/>
      </c>
      <c r="AQ2447" s="172" t="str">
        <f t="shared" si="1295"/>
        <v/>
      </c>
      <c r="AR2447" s="172" t="str">
        <f>Table1[[#This Row],[Sex ]]&amp;Table1[[#This Row],[Month]]</f>
        <v/>
      </c>
    </row>
    <row r="2448" spans="2:44" x14ac:dyDescent="0.3">
      <c r="B2448" s="14"/>
      <c r="C2448" s="14"/>
      <c r="D2448" s="14"/>
      <c r="E2448" s="14"/>
      <c r="F2448" s="14"/>
      <c r="G2448" s="14"/>
      <c r="H2448" s="14"/>
      <c r="I2448" s="14"/>
      <c r="J2448" s="14"/>
      <c r="K2448" s="14"/>
      <c r="L2448" s="14"/>
      <c r="M2448" s="24" t="str">
        <f t="shared" si="1267"/>
        <v/>
      </c>
      <c r="N2448" s="24" t="str">
        <f t="shared" si="1268"/>
        <v/>
      </c>
      <c r="O2448" s="24" t="str">
        <f t="shared" si="1269"/>
        <v xml:space="preserve"> </v>
      </c>
      <c r="P2448" s="24">
        <f t="shared" si="1270"/>
        <v>0</v>
      </c>
      <c r="Q2448" s="25">
        <f t="shared" si="1271"/>
        <v>0</v>
      </c>
      <c r="R2448" s="26">
        <f t="shared" si="1272"/>
        <v>0</v>
      </c>
      <c r="S2448" s="24" t="str">
        <f t="shared" si="1273"/>
        <v/>
      </c>
      <c r="T2448" s="24" t="str">
        <f t="shared" si="1274"/>
        <v/>
      </c>
      <c r="U2448" s="24" t="str">
        <f t="shared" si="1275"/>
        <v/>
      </c>
      <c r="V2448" s="24" t="str">
        <f t="shared" si="1276"/>
        <v/>
      </c>
      <c r="W2448" s="24" t="str">
        <f t="shared" si="1277"/>
        <v/>
      </c>
      <c r="X2448" s="24" t="str">
        <f t="shared" si="1278"/>
        <v/>
      </c>
      <c r="Y2448" s="24" t="str">
        <f t="shared" si="1279"/>
        <v/>
      </c>
      <c r="Z2448" s="24" t="str">
        <f t="shared" si="1280"/>
        <v/>
      </c>
      <c r="AA2448" s="24" t="b">
        <f t="shared" si="1281"/>
        <v>0</v>
      </c>
      <c r="AB2448" s="34" t="str">
        <f t="shared" si="1282"/>
        <v/>
      </c>
      <c r="AC2448" s="34">
        <f t="shared" si="1283"/>
        <v>0</v>
      </c>
      <c r="AD2448" s="34">
        <f t="shared" si="1284"/>
        <v>0</v>
      </c>
      <c r="AE2448" s="34" t="str">
        <f t="shared" si="1285"/>
        <v xml:space="preserve"> 0</v>
      </c>
      <c r="AF2448" s="34">
        <f t="shared" si="1286"/>
        <v>0</v>
      </c>
      <c r="AG2448" s="34">
        <f t="shared" si="1287"/>
        <v>0</v>
      </c>
      <c r="AH2448" s="34" t="str">
        <f t="shared" si="1288"/>
        <v/>
      </c>
      <c r="AI2448" s="172" t="str">
        <f>IF(AJ2448&lt;&gt;"",MAX(AI$3:AI2447)+1,"")</f>
        <v/>
      </c>
      <c r="AJ2448" s="172" t="str">
        <f t="shared" si="1289"/>
        <v/>
      </c>
      <c r="AK2448" s="172" t="str">
        <f t="shared" si="1290"/>
        <v/>
      </c>
      <c r="AL2448" s="172" t="str">
        <f t="shared" si="1291"/>
        <v/>
      </c>
      <c r="AM2448" s="172" t="str">
        <f>IF(AN2448&lt;&gt;"",MAX(AM$3:AM2447)+1,"")</f>
        <v/>
      </c>
      <c r="AN2448" s="172" t="str">
        <f t="shared" si="1292"/>
        <v/>
      </c>
      <c r="AO2448" s="172" t="str">
        <f t="shared" si="1293"/>
        <v/>
      </c>
      <c r="AP2448" s="172" t="str">
        <f t="shared" si="1294"/>
        <v/>
      </c>
      <c r="AQ2448" s="172" t="str">
        <f t="shared" si="1295"/>
        <v/>
      </c>
      <c r="AR2448" s="172" t="str">
        <f>Table1[[#This Row],[Sex ]]&amp;Table1[[#This Row],[Month]]</f>
        <v/>
      </c>
    </row>
    <row r="2449" spans="2:44" x14ac:dyDescent="0.3">
      <c r="B2449" s="14"/>
      <c r="C2449" s="14"/>
      <c r="D2449" s="14"/>
      <c r="E2449" s="14"/>
      <c r="F2449" s="14"/>
      <c r="G2449" s="14"/>
      <c r="H2449" s="14"/>
      <c r="I2449" s="14"/>
      <c r="J2449" s="14"/>
      <c r="K2449" s="14"/>
      <c r="L2449" s="14"/>
      <c r="M2449" s="24" t="str">
        <f t="shared" si="1267"/>
        <v/>
      </c>
      <c r="N2449" s="24" t="str">
        <f t="shared" si="1268"/>
        <v/>
      </c>
      <c r="O2449" s="24" t="str">
        <f t="shared" si="1269"/>
        <v xml:space="preserve"> </v>
      </c>
      <c r="P2449" s="24">
        <f t="shared" si="1270"/>
        <v>0</v>
      </c>
      <c r="Q2449" s="25">
        <f t="shared" si="1271"/>
        <v>0</v>
      </c>
      <c r="R2449" s="26">
        <f t="shared" si="1272"/>
        <v>0</v>
      </c>
      <c r="S2449" s="24" t="str">
        <f t="shared" si="1273"/>
        <v/>
      </c>
      <c r="T2449" s="24" t="str">
        <f t="shared" si="1274"/>
        <v/>
      </c>
      <c r="U2449" s="24" t="str">
        <f t="shared" si="1275"/>
        <v/>
      </c>
      <c r="V2449" s="24" t="str">
        <f t="shared" si="1276"/>
        <v/>
      </c>
      <c r="W2449" s="24" t="str">
        <f t="shared" si="1277"/>
        <v/>
      </c>
      <c r="X2449" s="24" t="str">
        <f t="shared" si="1278"/>
        <v/>
      </c>
      <c r="Y2449" s="24" t="str">
        <f t="shared" si="1279"/>
        <v/>
      </c>
      <c r="Z2449" s="24" t="str">
        <f t="shared" si="1280"/>
        <v/>
      </c>
      <c r="AA2449" s="24" t="b">
        <f t="shared" si="1281"/>
        <v>0</v>
      </c>
      <c r="AB2449" s="34" t="str">
        <f t="shared" si="1282"/>
        <v/>
      </c>
      <c r="AC2449" s="34">
        <f t="shared" si="1283"/>
        <v>0</v>
      </c>
      <c r="AD2449" s="34">
        <f t="shared" si="1284"/>
        <v>0</v>
      </c>
      <c r="AE2449" s="34" t="str">
        <f t="shared" si="1285"/>
        <v xml:space="preserve"> 0</v>
      </c>
      <c r="AF2449" s="34">
        <f t="shared" si="1286"/>
        <v>0</v>
      </c>
      <c r="AG2449" s="34">
        <f t="shared" si="1287"/>
        <v>0</v>
      </c>
      <c r="AH2449" s="34" t="str">
        <f t="shared" si="1288"/>
        <v/>
      </c>
      <c r="AI2449" s="172" t="str">
        <f>IF(AJ2449&lt;&gt;"",MAX(AI$3:AI2448)+1,"")</f>
        <v/>
      </c>
      <c r="AJ2449" s="172" t="str">
        <f t="shared" si="1289"/>
        <v/>
      </c>
      <c r="AK2449" s="172" t="str">
        <f t="shared" si="1290"/>
        <v/>
      </c>
      <c r="AL2449" s="172" t="str">
        <f t="shared" si="1291"/>
        <v/>
      </c>
      <c r="AM2449" s="172" t="str">
        <f>IF(AN2449&lt;&gt;"",MAX(AM$3:AM2448)+1,"")</f>
        <v/>
      </c>
      <c r="AN2449" s="172" t="str">
        <f t="shared" si="1292"/>
        <v/>
      </c>
      <c r="AO2449" s="172" t="str">
        <f t="shared" si="1293"/>
        <v/>
      </c>
      <c r="AP2449" s="172" t="str">
        <f t="shared" si="1294"/>
        <v/>
      </c>
      <c r="AQ2449" s="172" t="str">
        <f t="shared" si="1295"/>
        <v/>
      </c>
      <c r="AR2449" s="172" t="str">
        <f>Table1[[#This Row],[Sex ]]&amp;Table1[[#This Row],[Month]]</f>
        <v/>
      </c>
    </row>
    <row r="2450" spans="2:44" x14ac:dyDescent="0.3">
      <c r="B2450" s="14"/>
      <c r="C2450" s="14"/>
      <c r="D2450" s="14"/>
      <c r="E2450" s="14"/>
      <c r="F2450" s="14"/>
      <c r="G2450" s="14"/>
      <c r="H2450" s="14"/>
      <c r="I2450" s="14"/>
      <c r="J2450" s="14"/>
      <c r="K2450" s="14"/>
      <c r="L2450" s="14"/>
      <c r="M2450" s="24" t="str">
        <f t="shared" si="1267"/>
        <v/>
      </c>
      <c r="N2450" s="24" t="str">
        <f t="shared" si="1268"/>
        <v/>
      </c>
      <c r="O2450" s="24" t="str">
        <f t="shared" si="1269"/>
        <v xml:space="preserve"> </v>
      </c>
      <c r="P2450" s="24">
        <f t="shared" si="1270"/>
        <v>0</v>
      </c>
      <c r="Q2450" s="25">
        <f t="shared" si="1271"/>
        <v>0</v>
      </c>
      <c r="R2450" s="26">
        <f t="shared" si="1272"/>
        <v>0</v>
      </c>
      <c r="S2450" s="24" t="str">
        <f t="shared" si="1273"/>
        <v/>
      </c>
      <c r="T2450" s="24" t="str">
        <f t="shared" si="1274"/>
        <v/>
      </c>
      <c r="U2450" s="24" t="str">
        <f t="shared" si="1275"/>
        <v/>
      </c>
      <c r="V2450" s="24" t="str">
        <f t="shared" si="1276"/>
        <v/>
      </c>
      <c r="W2450" s="24" t="str">
        <f t="shared" si="1277"/>
        <v/>
      </c>
      <c r="X2450" s="24" t="str">
        <f t="shared" si="1278"/>
        <v/>
      </c>
      <c r="Y2450" s="24" t="str">
        <f t="shared" si="1279"/>
        <v/>
      </c>
      <c r="Z2450" s="24" t="str">
        <f t="shared" si="1280"/>
        <v/>
      </c>
      <c r="AA2450" s="24" t="b">
        <f t="shared" si="1281"/>
        <v>0</v>
      </c>
      <c r="AB2450" s="34" t="str">
        <f t="shared" si="1282"/>
        <v/>
      </c>
      <c r="AC2450" s="34">
        <f t="shared" si="1283"/>
        <v>0</v>
      </c>
      <c r="AD2450" s="34">
        <f t="shared" si="1284"/>
        <v>0</v>
      </c>
      <c r="AE2450" s="34" t="str">
        <f t="shared" si="1285"/>
        <v xml:space="preserve"> 0</v>
      </c>
      <c r="AF2450" s="34">
        <f t="shared" si="1286"/>
        <v>0</v>
      </c>
      <c r="AG2450" s="34">
        <f t="shared" si="1287"/>
        <v>0</v>
      </c>
      <c r="AH2450" s="34" t="str">
        <f t="shared" si="1288"/>
        <v/>
      </c>
      <c r="AI2450" s="172" t="str">
        <f>IF(AJ2450&lt;&gt;"",MAX(AI$3:AI2449)+1,"")</f>
        <v/>
      </c>
      <c r="AJ2450" s="172" t="str">
        <f t="shared" si="1289"/>
        <v/>
      </c>
      <c r="AK2450" s="172" t="str">
        <f t="shared" si="1290"/>
        <v/>
      </c>
      <c r="AL2450" s="172" t="str">
        <f t="shared" si="1291"/>
        <v/>
      </c>
      <c r="AM2450" s="172" t="str">
        <f>IF(AN2450&lt;&gt;"",MAX(AM$3:AM2449)+1,"")</f>
        <v/>
      </c>
      <c r="AN2450" s="172" t="str">
        <f t="shared" si="1292"/>
        <v/>
      </c>
      <c r="AO2450" s="172" t="str">
        <f t="shared" si="1293"/>
        <v/>
      </c>
      <c r="AP2450" s="172" t="str">
        <f t="shared" si="1294"/>
        <v/>
      </c>
      <c r="AQ2450" s="172" t="str">
        <f t="shared" si="1295"/>
        <v/>
      </c>
      <c r="AR2450" s="172" t="str">
        <f>Table1[[#This Row],[Sex ]]&amp;Table1[[#This Row],[Month]]</f>
        <v/>
      </c>
    </row>
    <row r="2451" spans="2:44" x14ac:dyDescent="0.3">
      <c r="B2451" s="14"/>
      <c r="C2451" s="14"/>
      <c r="D2451" s="14"/>
      <c r="E2451" s="14"/>
      <c r="F2451" s="14"/>
      <c r="G2451" s="14"/>
      <c r="H2451" s="14"/>
      <c r="I2451" s="14"/>
      <c r="J2451" s="14"/>
      <c r="K2451" s="14"/>
      <c r="L2451" s="14"/>
      <c r="M2451" s="24" t="str">
        <f t="shared" si="1267"/>
        <v/>
      </c>
      <c r="N2451" s="24" t="str">
        <f t="shared" si="1268"/>
        <v/>
      </c>
      <c r="O2451" s="24" t="str">
        <f t="shared" si="1269"/>
        <v xml:space="preserve"> </v>
      </c>
      <c r="P2451" s="24">
        <f t="shared" si="1270"/>
        <v>0</v>
      </c>
      <c r="Q2451" s="25">
        <f t="shared" si="1271"/>
        <v>0</v>
      </c>
      <c r="R2451" s="26">
        <f t="shared" si="1272"/>
        <v>0</v>
      </c>
      <c r="S2451" s="24" t="str">
        <f t="shared" si="1273"/>
        <v/>
      </c>
      <c r="T2451" s="24" t="str">
        <f t="shared" si="1274"/>
        <v/>
      </c>
      <c r="U2451" s="24" t="str">
        <f t="shared" si="1275"/>
        <v/>
      </c>
      <c r="V2451" s="24" t="str">
        <f t="shared" si="1276"/>
        <v/>
      </c>
      <c r="W2451" s="24" t="str">
        <f t="shared" si="1277"/>
        <v/>
      </c>
      <c r="X2451" s="24" t="str">
        <f t="shared" si="1278"/>
        <v/>
      </c>
      <c r="Y2451" s="24" t="str">
        <f t="shared" si="1279"/>
        <v/>
      </c>
      <c r="Z2451" s="24" t="str">
        <f t="shared" si="1280"/>
        <v/>
      </c>
      <c r="AA2451" s="24" t="b">
        <f t="shared" si="1281"/>
        <v>0</v>
      </c>
      <c r="AB2451" s="34" t="str">
        <f t="shared" si="1282"/>
        <v/>
      </c>
      <c r="AC2451" s="34">
        <f t="shared" si="1283"/>
        <v>0</v>
      </c>
      <c r="AD2451" s="34">
        <f t="shared" si="1284"/>
        <v>0</v>
      </c>
      <c r="AE2451" s="34" t="str">
        <f t="shared" si="1285"/>
        <v xml:space="preserve"> 0</v>
      </c>
      <c r="AF2451" s="34">
        <f t="shared" si="1286"/>
        <v>0</v>
      </c>
      <c r="AG2451" s="34">
        <f t="shared" si="1287"/>
        <v>0</v>
      </c>
      <c r="AH2451" s="34" t="str">
        <f t="shared" si="1288"/>
        <v/>
      </c>
      <c r="AI2451" s="172" t="str">
        <f>IF(AJ2451&lt;&gt;"",MAX(AI$3:AI2450)+1,"")</f>
        <v/>
      </c>
      <c r="AJ2451" s="172" t="str">
        <f t="shared" si="1289"/>
        <v/>
      </c>
      <c r="AK2451" s="172" t="str">
        <f t="shared" si="1290"/>
        <v/>
      </c>
      <c r="AL2451" s="172" t="str">
        <f t="shared" si="1291"/>
        <v/>
      </c>
      <c r="AM2451" s="172" t="str">
        <f>IF(AN2451&lt;&gt;"",MAX(AM$3:AM2450)+1,"")</f>
        <v/>
      </c>
      <c r="AN2451" s="172" t="str">
        <f t="shared" si="1292"/>
        <v/>
      </c>
      <c r="AO2451" s="172" t="str">
        <f t="shared" si="1293"/>
        <v/>
      </c>
      <c r="AP2451" s="172" t="str">
        <f t="shared" si="1294"/>
        <v/>
      </c>
      <c r="AQ2451" s="172" t="str">
        <f t="shared" si="1295"/>
        <v/>
      </c>
      <c r="AR2451" s="172" t="str">
        <f>Table1[[#This Row],[Sex ]]&amp;Table1[[#This Row],[Month]]</f>
        <v/>
      </c>
    </row>
    <row r="2452" spans="2:44" x14ac:dyDescent="0.3">
      <c r="B2452" s="14"/>
      <c r="C2452" s="14"/>
      <c r="D2452" s="14"/>
      <c r="E2452" s="14"/>
      <c r="F2452" s="14"/>
      <c r="G2452" s="14"/>
      <c r="H2452" s="14"/>
      <c r="I2452" s="14"/>
      <c r="J2452" s="14"/>
      <c r="K2452" s="14"/>
      <c r="L2452" s="14"/>
      <c r="M2452" s="24" t="str">
        <f t="shared" si="1267"/>
        <v/>
      </c>
      <c r="N2452" s="24" t="str">
        <f t="shared" si="1268"/>
        <v/>
      </c>
      <c r="O2452" s="24" t="str">
        <f t="shared" si="1269"/>
        <v xml:space="preserve"> </v>
      </c>
      <c r="P2452" s="24">
        <f t="shared" si="1270"/>
        <v>0</v>
      </c>
      <c r="Q2452" s="25">
        <f t="shared" si="1271"/>
        <v>0</v>
      </c>
      <c r="R2452" s="26">
        <f t="shared" si="1272"/>
        <v>0</v>
      </c>
      <c r="S2452" s="24" t="str">
        <f t="shared" si="1273"/>
        <v/>
      </c>
      <c r="T2452" s="24" t="str">
        <f t="shared" si="1274"/>
        <v/>
      </c>
      <c r="U2452" s="24" t="str">
        <f t="shared" si="1275"/>
        <v/>
      </c>
      <c r="V2452" s="24" t="str">
        <f t="shared" si="1276"/>
        <v/>
      </c>
      <c r="W2452" s="24" t="str">
        <f t="shared" si="1277"/>
        <v/>
      </c>
      <c r="X2452" s="24" t="str">
        <f t="shared" si="1278"/>
        <v/>
      </c>
      <c r="Y2452" s="24" t="str">
        <f t="shared" si="1279"/>
        <v/>
      </c>
      <c r="Z2452" s="24" t="str">
        <f t="shared" si="1280"/>
        <v/>
      </c>
      <c r="AA2452" s="24" t="b">
        <f t="shared" si="1281"/>
        <v>0</v>
      </c>
      <c r="AB2452" s="34" t="str">
        <f t="shared" si="1282"/>
        <v/>
      </c>
      <c r="AC2452" s="34">
        <f t="shared" si="1283"/>
        <v>0</v>
      </c>
      <c r="AD2452" s="34">
        <f t="shared" si="1284"/>
        <v>0</v>
      </c>
      <c r="AE2452" s="34" t="str">
        <f t="shared" si="1285"/>
        <v xml:space="preserve"> 0</v>
      </c>
      <c r="AF2452" s="34">
        <f t="shared" si="1286"/>
        <v>0</v>
      </c>
      <c r="AG2452" s="34">
        <f t="shared" si="1287"/>
        <v>0</v>
      </c>
      <c r="AH2452" s="34" t="str">
        <f t="shared" si="1288"/>
        <v/>
      </c>
      <c r="AI2452" s="172" t="str">
        <f>IF(AJ2452&lt;&gt;"",MAX(AI$3:AI2451)+1,"")</f>
        <v/>
      </c>
      <c r="AJ2452" s="172" t="str">
        <f t="shared" si="1289"/>
        <v/>
      </c>
      <c r="AK2452" s="172" t="str">
        <f t="shared" si="1290"/>
        <v/>
      </c>
      <c r="AL2452" s="172" t="str">
        <f t="shared" si="1291"/>
        <v/>
      </c>
      <c r="AM2452" s="172" t="str">
        <f>IF(AN2452&lt;&gt;"",MAX(AM$3:AM2451)+1,"")</f>
        <v/>
      </c>
      <c r="AN2452" s="172" t="str">
        <f t="shared" si="1292"/>
        <v/>
      </c>
      <c r="AO2452" s="172" t="str">
        <f t="shared" si="1293"/>
        <v/>
      </c>
      <c r="AP2452" s="172" t="str">
        <f t="shared" si="1294"/>
        <v/>
      </c>
      <c r="AQ2452" s="172" t="str">
        <f t="shared" si="1295"/>
        <v/>
      </c>
      <c r="AR2452" s="172" t="str">
        <f>Table1[[#This Row],[Sex ]]&amp;Table1[[#This Row],[Month]]</f>
        <v/>
      </c>
    </row>
    <row r="2453" spans="2:44" x14ac:dyDescent="0.3">
      <c r="B2453" s="14"/>
      <c r="C2453" s="14"/>
      <c r="D2453" s="14"/>
      <c r="E2453" s="14"/>
      <c r="F2453" s="14"/>
      <c r="G2453" s="14"/>
      <c r="H2453" s="14"/>
      <c r="I2453" s="14"/>
      <c r="J2453" s="14"/>
      <c r="K2453" s="14"/>
      <c r="L2453" s="14"/>
      <c r="M2453" s="24" t="str">
        <f t="shared" si="1267"/>
        <v/>
      </c>
      <c r="N2453" s="24" t="str">
        <f t="shared" si="1268"/>
        <v/>
      </c>
      <c r="O2453" s="24" t="str">
        <f t="shared" si="1269"/>
        <v xml:space="preserve"> </v>
      </c>
      <c r="P2453" s="24">
        <f t="shared" si="1270"/>
        <v>0</v>
      </c>
      <c r="Q2453" s="25">
        <f t="shared" si="1271"/>
        <v>0</v>
      </c>
      <c r="R2453" s="26">
        <f t="shared" si="1272"/>
        <v>0</v>
      </c>
      <c r="S2453" s="24" t="str">
        <f t="shared" si="1273"/>
        <v/>
      </c>
      <c r="T2453" s="24" t="str">
        <f t="shared" si="1274"/>
        <v/>
      </c>
      <c r="U2453" s="24" t="str">
        <f t="shared" si="1275"/>
        <v/>
      </c>
      <c r="V2453" s="24" t="str">
        <f t="shared" si="1276"/>
        <v/>
      </c>
      <c r="W2453" s="24" t="str">
        <f t="shared" si="1277"/>
        <v/>
      </c>
      <c r="X2453" s="24" t="str">
        <f t="shared" si="1278"/>
        <v/>
      </c>
      <c r="Y2453" s="24" t="str">
        <f t="shared" si="1279"/>
        <v/>
      </c>
      <c r="Z2453" s="24" t="str">
        <f t="shared" si="1280"/>
        <v/>
      </c>
      <c r="AA2453" s="24" t="b">
        <f t="shared" si="1281"/>
        <v>0</v>
      </c>
      <c r="AB2453" s="34" t="str">
        <f t="shared" si="1282"/>
        <v/>
      </c>
      <c r="AC2453" s="34">
        <f t="shared" si="1283"/>
        <v>0</v>
      </c>
      <c r="AD2453" s="34">
        <f t="shared" si="1284"/>
        <v>0</v>
      </c>
      <c r="AE2453" s="34" t="str">
        <f t="shared" si="1285"/>
        <v xml:space="preserve"> 0</v>
      </c>
      <c r="AF2453" s="34">
        <f t="shared" si="1286"/>
        <v>0</v>
      </c>
      <c r="AG2453" s="34">
        <f t="shared" si="1287"/>
        <v>0</v>
      </c>
      <c r="AH2453" s="34" t="str">
        <f t="shared" si="1288"/>
        <v/>
      </c>
      <c r="AI2453" s="172" t="str">
        <f>IF(AJ2453&lt;&gt;"",MAX(AI$3:AI2452)+1,"")</f>
        <v/>
      </c>
      <c r="AJ2453" s="172" t="str">
        <f t="shared" si="1289"/>
        <v/>
      </c>
      <c r="AK2453" s="172" t="str">
        <f t="shared" si="1290"/>
        <v/>
      </c>
      <c r="AL2453" s="172" t="str">
        <f t="shared" si="1291"/>
        <v/>
      </c>
      <c r="AM2453" s="172" t="str">
        <f>IF(AN2453&lt;&gt;"",MAX(AM$3:AM2452)+1,"")</f>
        <v/>
      </c>
      <c r="AN2453" s="172" t="str">
        <f t="shared" si="1292"/>
        <v/>
      </c>
      <c r="AO2453" s="172" t="str">
        <f t="shared" si="1293"/>
        <v/>
      </c>
      <c r="AP2453" s="172" t="str">
        <f t="shared" si="1294"/>
        <v/>
      </c>
      <c r="AQ2453" s="172" t="str">
        <f t="shared" si="1295"/>
        <v/>
      </c>
      <c r="AR2453" s="172" t="str">
        <f>Table1[[#This Row],[Sex ]]&amp;Table1[[#This Row],[Month]]</f>
        <v/>
      </c>
    </row>
    <row r="2454" spans="2:44" x14ac:dyDescent="0.3">
      <c r="B2454" s="14"/>
      <c r="C2454" s="14"/>
      <c r="D2454" s="14"/>
      <c r="E2454" s="14"/>
      <c r="F2454" s="14"/>
      <c r="G2454" s="14"/>
      <c r="H2454" s="14"/>
      <c r="I2454" s="14"/>
      <c r="J2454" s="14"/>
      <c r="K2454" s="14"/>
      <c r="L2454" s="14"/>
      <c r="M2454" s="24" t="str">
        <f t="shared" si="1267"/>
        <v/>
      </c>
      <c r="N2454" s="24" t="str">
        <f t="shared" si="1268"/>
        <v/>
      </c>
      <c r="O2454" s="24" t="str">
        <f t="shared" si="1269"/>
        <v xml:space="preserve"> </v>
      </c>
      <c r="P2454" s="24">
        <f t="shared" si="1270"/>
        <v>0</v>
      </c>
      <c r="Q2454" s="25">
        <f t="shared" si="1271"/>
        <v>0</v>
      </c>
      <c r="R2454" s="26">
        <f t="shared" si="1272"/>
        <v>0</v>
      </c>
      <c r="S2454" s="24" t="str">
        <f t="shared" si="1273"/>
        <v/>
      </c>
      <c r="T2454" s="24" t="str">
        <f t="shared" si="1274"/>
        <v/>
      </c>
      <c r="U2454" s="24" t="str">
        <f t="shared" si="1275"/>
        <v/>
      </c>
      <c r="V2454" s="24" t="str">
        <f t="shared" si="1276"/>
        <v/>
      </c>
      <c r="W2454" s="24" t="str">
        <f t="shared" si="1277"/>
        <v/>
      </c>
      <c r="X2454" s="24" t="str">
        <f t="shared" si="1278"/>
        <v/>
      </c>
      <c r="Y2454" s="24" t="str">
        <f t="shared" si="1279"/>
        <v/>
      </c>
      <c r="Z2454" s="24" t="str">
        <f t="shared" si="1280"/>
        <v/>
      </c>
      <c r="AA2454" s="24" t="b">
        <f t="shared" si="1281"/>
        <v>0</v>
      </c>
      <c r="AB2454" s="34" t="str">
        <f t="shared" si="1282"/>
        <v/>
      </c>
      <c r="AC2454" s="34">
        <f t="shared" si="1283"/>
        <v>0</v>
      </c>
      <c r="AD2454" s="34">
        <f t="shared" si="1284"/>
        <v>0</v>
      </c>
      <c r="AE2454" s="34" t="str">
        <f t="shared" si="1285"/>
        <v xml:space="preserve"> 0</v>
      </c>
      <c r="AF2454" s="34">
        <f t="shared" si="1286"/>
        <v>0</v>
      </c>
      <c r="AG2454" s="34">
        <f t="shared" si="1287"/>
        <v>0</v>
      </c>
      <c r="AH2454" s="34" t="str">
        <f t="shared" si="1288"/>
        <v/>
      </c>
      <c r="AI2454" s="172" t="str">
        <f>IF(AJ2454&lt;&gt;"",MAX(AI$3:AI2453)+1,"")</f>
        <v/>
      </c>
      <c r="AJ2454" s="172" t="str">
        <f t="shared" si="1289"/>
        <v/>
      </c>
      <c r="AK2454" s="172" t="str">
        <f t="shared" si="1290"/>
        <v/>
      </c>
      <c r="AL2454" s="172" t="str">
        <f t="shared" si="1291"/>
        <v/>
      </c>
      <c r="AM2454" s="172" t="str">
        <f>IF(AN2454&lt;&gt;"",MAX(AM$3:AM2453)+1,"")</f>
        <v/>
      </c>
      <c r="AN2454" s="172" t="str">
        <f t="shared" si="1292"/>
        <v/>
      </c>
      <c r="AO2454" s="172" t="str">
        <f t="shared" si="1293"/>
        <v/>
      </c>
      <c r="AP2454" s="172" t="str">
        <f t="shared" si="1294"/>
        <v/>
      </c>
      <c r="AQ2454" s="172" t="str">
        <f t="shared" si="1295"/>
        <v/>
      </c>
      <c r="AR2454" s="172" t="str">
        <f>Table1[[#This Row],[Sex ]]&amp;Table1[[#This Row],[Month]]</f>
        <v/>
      </c>
    </row>
    <row r="2455" spans="2:44" x14ac:dyDescent="0.3">
      <c r="B2455" s="14"/>
      <c r="C2455" s="14"/>
      <c r="D2455" s="14"/>
      <c r="E2455" s="14"/>
      <c r="F2455" s="14"/>
      <c r="G2455" s="14"/>
      <c r="H2455" s="14"/>
      <c r="I2455" s="14"/>
      <c r="J2455" s="14"/>
      <c r="K2455" s="14"/>
      <c r="L2455" s="14"/>
      <c r="M2455" s="24" t="str">
        <f t="shared" si="1267"/>
        <v/>
      </c>
      <c r="N2455" s="24" t="str">
        <f t="shared" si="1268"/>
        <v/>
      </c>
      <c r="O2455" s="24" t="str">
        <f t="shared" si="1269"/>
        <v xml:space="preserve"> </v>
      </c>
      <c r="P2455" s="24">
        <f t="shared" si="1270"/>
        <v>0</v>
      </c>
      <c r="Q2455" s="25">
        <f t="shared" si="1271"/>
        <v>0</v>
      </c>
      <c r="R2455" s="26">
        <f t="shared" si="1272"/>
        <v>0</v>
      </c>
      <c r="S2455" s="24" t="str">
        <f t="shared" si="1273"/>
        <v/>
      </c>
      <c r="T2455" s="24" t="str">
        <f t="shared" si="1274"/>
        <v/>
      </c>
      <c r="U2455" s="24" t="str">
        <f t="shared" si="1275"/>
        <v/>
      </c>
      <c r="V2455" s="24" t="str">
        <f t="shared" si="1276"/>
        <v/>
      </c>
      <c r="W2455" s="24" t="str">
        <f t="shared" si="1277"/>
        <v/>
      </c>
      <c r="X2455" s="24" t="str">
        <f t="shared" si="1278"/>
        <v/>
      </c>
      <c r="Y2455" s="24" t="str">
        <f t="shared" si="1279"/>
        <v/>
      </c>
      <c r="Z2455" s="24" t="str">
        <f t="shared" si="1280"/>
        <v/>
      </c>
      <c r="AA2455" s="24" t="b">
        <f t="shared" si="1281"/>
        <v>0</v>
      </c>
      <c r="AB2455" s="34" t="str">
        <f t="shared" si="1282"/>
        <v/>
      </c>
      <c r="AC2455" s="34">
        <f t="shared" si="1283"/>
        <v>0</v>
      </c>
      <c r="AD2455" s="34">
        <f t="shared" si="1284"/>
        <v>0</v>
      </c>
      <c r="AE2455" s="34" t="str">
        <f t="shared" si="1285"/>
        <v xml:space="preserve"> 0</v>
      </c>
      <c r="AF2455" s="34">
        <f t="shared" si="1286"/>
        <v>0</v>
      </c>
      <c r="AG2455" s="34">
        <f t="shared" si="1287"/>
        <v>0</v>
      </c>
      <c r="AH2455" s="34" t="str">
        <f t="shared" si="1288"/>
        <v/>
      </c>
      <c r="AI2455" s="172" t="str">
        <f>IF(AJ2455&lt;&gt;"",MAX(AI$3:AI2454)+1,"")</f>
        <v/>
      </c>
      <c r="AJ2455" s="172" t="str">
        <f t="shared" si="1289"/>
        <v/>
      </c>
      <c r="AK2455" s="172" t="str">
        <f t="shared" si="1290"/>
        <v/>
      </c>
      <c r="AL2455" s="172" t="str">
        <f t="shared" si="1291"/>
        <v/>
      </c>
      <c r="AM2455" s="172" t="str">
        <f>IF(AN2455&lt;&gt;"",MAX(AM$3:AM2454)+1,"")</f>
        <v/>
      </c>
      <c r="AN2455" s="172" t="str">
        <f t="shared" si="1292"/>
        <v/>
      </c>
      <c r="AO2455" s="172" t="str">
        <f t="shared" si="1293"/>
        <v/>
      </c>
      <c r="AP2455" s="172" t="str">
        <f t="shared" si="1294"/>
        <v/>
      </c>
      <c r="AQ2455" s="172" t="str">
        <f t="shared" si="1295"/>
        <v/>
      </c>
      <c r="AR2455" s="172" t="str">
        <f>Table1[[#This Row],[Sex ]]&amp;Table1[[#This Row],[Month]]</f>
        <v/>
      </c>
    </row>
    <row r="2456" spans="2:44" x14ac:dyDescent="0.3">
      <c r="B2456" s="14"/>
      <c r="C2456" s="14"/>
      <c r="D2456" s="14"/>
      <c r="E2456" s="14"/>
      <c r="F2456" s="14"/>
      <c r="G2456" s="14"/>
      <c r="H2456" s="14"/>
      <c r="I2456" s="14"/>
      <c r="J2456" s="14"/>
      <c r="K2456" s="14"/>
      <c r="L2456" s="14"/>
      <c r="M2456" s="24" t="str">
        <f t="shared" si="1267"/>
        <v/>
      </c>
      <c r="N2456" s="24" t="str">
        <f t="shared" si="1268"/>
        <v/>
      </c>
      <c r="O2456" s="24" t="str">
        <f t="shared" si="1269"/>
        <v xml:space="preserve"> </v>
      </c>
      <c r="P2456" s="24">
        <f t="shared" si="1270"/>
        <v>0</v>
      </c>
      <c r="Q2456" s="25">
        <f t="shared" si="1271"/>
        <v>0</v>
      </c>
      <c r="R2456" s="26">
        <f t="shared" si="1272"/>
        <v>0</v>
      </c>
      <c r="S2456" s="24" t="str">
        <f t="shared" si="1273"/>
        <v/>
      </c>
      <c r="T2456" s="24" t="str">
        <f t="shared" si="1274"/>
        <v/>
      </c>
      <c r="U2456" s="24" t="str">
        <f t="shared" si="1275"/>
        <v/>
      </c>
      <c r="V2456" s="24" t="str">
        <f t="shared" si="1276"/>
        <v/>
      </c>
      <c r="W2456" s="24" t="str">
        <f t="shared" si="1277"/>
        <v/>
      </c>
      <c r="X2456" s="24" t="str">
        <f t="shared" si="1278"/>
        <v/>
      </c>
      <c r="Y2456" s="24" t="str">
        <f t="shared" si="1279"/>
        <v/>
      </c>
      <c r="Z2456" s="24" t="str">
        <f t="shared" si="1280"/>
        <v/>
      </c>
      <c r="AA2456" s="24" t="b">
        <f t="shared" si="1281"/>
        <v>0</v>
      </c>
      <c r="AB2456" s="34" t="str">
        <f t="shared" si="1282"/>
        <v/>
      </c>
      <c r="AC2456" s="34">
        <f t="shared" si="1283"/>
        <v>0</v>
      </c>
      <c r="AD2456" s="34">
        <f t="shared" si="1284"/>
        <v>0</v>
      </c>
      <c r="AE2456" s="34" t="str">
        <f t="shared" si="1285"/>
        <v xml:space="preserve"> 0</v>
      </c>
      <c r="AF2456" s="34">
        <f t="shared" si="1286"/>
        <v>0</v>
      </c>
      <c r="AG2456" s="34">
        <f t="shared" si="1287"/>
        <v>0</v>
      </c>
      <c r="AH2456" s="34" t="str">
        <f t="shared" si="1288"/>
        <v/>
      </c>
      <c r="AI2456" s="172" t="str">
        <f>IF(AJ2456&lt;&gt;"",MAX(AI$3:AI2455)+1,"")</f>
        <v/>
      </c>
      <c r="AJ2456" s="172" t="str">
        <f t="shared" si="1289"/>
        <v/>
      </c>
      <c r="AK2456" s="172" t="str">
        <f t="shared" si="1290"/>
        <v/>
      </c>
      <c r="AL2456" s="172" t="str">
        <f t="shared" si="1291"/>
        <v/>
      </c>
      <c r="AM2456" s="172" t="str">
        <f>IF(AN2456&lt;&gt;"",MAX(AM$3:AM2455)+1,"")</f>
        <v/>
      </c>
      <c r="AN2456" s="172" t="str">
        <f t="shared" si="1292"/>
        <v/>
      </c>
      <c r="AO2456" s="172" t="str">
        <f t="shared" si="1293"/>
        <v/>
      </c>
      <c r="AP2456" s="172" t="str">
        <f t="shared" si="1294"/>
        <v/>
      </c>
      <c r="AQ2456" s="172" t="str">
        <f t="shared" si="1295"/>
        <v/>
      </c>
      <c r="AR2456" s="172" t="str">
        <f>Table1[[#This Row],[Sex ]]&amp;Table1[[#This Row],[Month]]</f>
        <v/>
      </c>
    </row>
    <row r="2457" spans="2:44" x14ac:dyDescent="0.3">
      <c r="B2457" s="14"/>
      <c r="C2457" s="14"/>
      <c r="D2457" s="14"/>
      <c r="E2457" s="14"/>
      <c r="F2457" s="14"/>
      <c r="G2457" s="14"/>
      <c r="H2457" s="14"/>
      <c r="I2457" s="14"/>
      <c r="J2457" s="14"/>
      <c r="K2457" s="14"/>
      <c r="L2457" s="14"/>
      <c r="M2457" s="24" t="str">
        <f t="shared" si="1267"/>
        <v/>
      </c>
      <c r="N2457" s="24" t="str">
        <f t="shared" si="1268"/>
        <v/>
      </c>
      <c r="O2457" s="24" t="str">
        <f t="shared" si="1269"/>
        <v xml:space="preserve"> </v>
      </c>
      <c r="P2457" s="24">
        <f t="shared" si="1270"/>
        <v>0</v>
      </c>
      <c r="Q2457" s="25">
        <f t="shared" si="1271"/>
        <v>0</v>
      </c>
      <c r="R2457" s="26">
        <f t="shared" si="1272"/>
        <v>0</v>
      </c>
      <c r="S2457" s="24" t="str">
        <f t="shared" si="1273"/>
        <v/>
      </c>
      <c r="T2457" s="24" t="str">
        <f t="shared" si="1274"/>
        <v/>
      </c>
      <c r="U2457" s="24" t="str">
        <f t="shared" si="1275"/>
        <v/>
      </c>
      <c r="V2457" s="24" t="str">
        <f t="shared" si="1276"/>
        <v/>
      </c>
      <c r="W2457" s="24" t="str">
        <f t="shared" si="1277"/>
        <v/>
      </c>
      <c r="X2457" s="24" t="str">
        <f t="shared" si="1278"/>
        <v/>
      </c>
      <c r="Y2457" s="24" t="str">
        <f t="shared" si="1279"/>
        <v/>
      </c>
      <c r="Z2457" s="24" t="str">
        <f t="shared" si="1280"/>
        <v/>
      </c>
      <c r="AA2457" s="24" t="b">
        <f t="shared" si="1281"/>
        <v>0</v>
      </c>
      <c r="AB2457" s="34" t="str">
        <f t="shared" si="1282"/>
        <v/>
      </c>
      <c r="AC2457" s="34">
        <f t="shared" si="1283"/>
        <v>0</v>
      </c>
      <c r="AD2457" s="34">
        <f t="shared" si="1284"/>
        <v>0</v>
      </c>
      <c r="AE2457" s="34" t="str">
        <f t="shared" si="1285"/>
        <v xml:space="preserve"> 0</v>
      </c>
      <c r="AF2457" s="34">
        <f t="shared" si="1286"/>
        <v>0</v>
      </c>
      <c r="AG2457" s="34">
        <f t="shared" si="1287"/>
        <v>0</v>
      </c>
      <c r="AH2457" s="34" t="str">
        <f t="shared" si="1288"/>
        <v/>
      </c>
      <c r="AI2457" s="172" t="str">
        <f>IF(AJ2457&lt;&gt;"",MAX(AI$3:AI2456)+1,"")</f>
        <v/>
      </c>
      <c r="AJ2457" s="172" t="str">
        <f t="shared" si="1289"/>
        <v/>
      </c>
      <c r="AK2457" s="172" t="str">
        <f t="shared" si="1290"/>
        <v/>
      </c>
      <c r="AL2457" s="172" t="str">
        <f t="shared" si="1291"/>
        <v/>
      </c>
      <c r="AM2457" s="172" t="str">
        <f>IF(AN2457&lt;&gt;"",MAX(AM$3:AM2456)+1,"")</f>
        <v/>
      </c>
      <c r="AN2457" s="172" t="str">
        <f t="shared" si="1292"/>
        <v/>
      </c>
      <c r="AO2457" s="172" t="str">
        <f t="shared" si="1293"/>
        <v/>
      </c>
      <c r="AP2457" s="172" t="str">
        <f t="shared" si="1294"/>
        <v/>
      </c>
      <c r="AQ2457" s="172" t="str">
        <f t="shared" si="1295"/>
        <v/>
      </c>
      <c r="AR2457" s="172" t="str">
        <f>Table1[[#This Row],[Sex ]]&amp;Table1[[#This Row],[Month]]</f>
        <v/>
      </c>
    </row>
    <row r="2458" spans="2:44" x14ac:dyDescent="0.3">
      <c r="B2458" s="14"/>
      <c r="C2458" s="14"/>
      <c r="D2458" s="14"/>
      <c r="E2458" s="14"/>
      <c r="F2458" s="14"/>
      <c r="G2458" s="14"/>
      <c r="H2458" s="14"/>
      <c r="I2458" s="14"/>
      <c r="J2458" s="14"/>
      <c r="K2458" s="14"/>
      <c r="L2458" s="14"/>
      <c r="M2458" s="24" t="str">
        <f t="shared" si="1267"/>
        <v/>
      </c>
      <c r="N2458" s="24" t="str">
        <f t="shared" si="1268"/>
        <v/>
      </c>
      <c r="O2458" s="24" t="str">
        <f t="shared" si="1269"/>
        <v xml:space="preserve"> </v>
      </c>
      <c r="P2458" s="24">
        <f t="shared" si="1270"/>
        <v>0</v>
      </c>
      <c r="Q2458" s="25">
        <f t="shared" si="1271"/>
        <v>0</v>
      </c>
      <c r="R2458" s="26">
        <f t="shared" si="1272"/>
        <v>0</v>
      </c>
      <c r="S2458" s="24" t="str">
        <f t="shared" si="1273"/>
        <v/>
      </c>
      <c r="T2458" s="24" t="str">
        <f t="shared" si="1274"/>
        <v/>
      </c>
      <c r="U2458" s="24" t="str">
        <f t="shared" si="1275"/>
        <v/>
      </c>
      <c r="V2458" s="24" t="str">
        <f t="shared" si="1276"/>
        <v/>
      </c>
      <c r="W2458" s="24" t="str">
        <f t="shared" si="1277"/>
        <v/>
      </c>
      <c r="X2458" s="24" t="str">
        <f t="shared" si="1278"/>
        <v/>
      </c>
      <c r="Y2458" s="24" t="str">
        <f t="shared" si="1279"/>
        <v/>
      </c>
      <c r="Z2458" s="24" t="str">
        <f t="shared" si="1280"/>
        <v/>
      </c>
      <c r="AA2458" s="24" t="b">
        <f t="shared" si="1281"/>
        <v>0</v>
      </c>
      <c r="AB2458" s="34" t="str">
        <f t="shared" si="1282"/>
        <v/>
      </c>
      <c r="AC2458" s="34">
        <f t="shared" si="1283"/>
        <v>0</v>
      </c>
      <c r="AD2458" s="34">
        <f t="shared" si="1284"/>
        <v>0</v>
      </c>
      <c r="AE2458" s="34" t="str">
        <f t="shared" si="1285"/>
        <v xml:space="preserve"> 0</v>
      </c>
      <c r="AF2458" s="34">
        <f t="shared" si="1286"/>
        <v>0</v>
      </c>
      <c r="AG2458" s="34">
        <f t="shared" si="1287"/>
        <v>0</v>
      </c>
      <c r="AH2458" s="34" t="str">
        <f t="shared" si="1288"/>
        <v/>
      </c>
      <c r="AI2458" s="172" t="str">
        <f>IF(AJ2458&lt;&gt;"",MAX(AI$3:AI2457)+1,"")</f>
        <v/>
      </c>
      <c r="AJ2458" s="172" t="str">
        <f t="shared" si="1289"/>
        <v/>
      </c>
      <c r="AK2458" s="172" t="str">
        <f t="shared" si="1290"/>
        <v/>
      </c>
      <c r="AL2458" s="172" t="str">
        <f t="shared" si="1291"/>
        <v/>
      </c>
      <c r="AM2458" s="172" t="str">
        <f>IF(AN2458&lt;&gt;"",MAX(AM$3:AM2457)+1,"")</f>
        <v/>
      </c>
      <c r="AN2458" s="172" t="str">
        <f t="shared" si="1292"/>
        <v/>
      </c>
      <c r="AO2458" s="172" t="str">
        <f t="shared" si="1293"/>
        <v/>
      </c>
      <c r="AP2458" s="172" t="str">
        <f t="shared" si="1294"/>
        <v/>
      </c>
      <c r="AQ2458" s="172" t="str">
        <f t="shared" si="1295"/>
        <v/>
      </c>
      <c r="AR2458" s="172" t="str">
        <f>Table1[[#This Row],[Sex ]]&amp;Table1[[#This Row],[Month]]</f>
        <v/>
      </c>
    </row>
    <row r="2459" spans="2:44" x14ac:dyDescent="0.3">
      <c r="B2459" s="14"/>
      <c r="C2459" s="14"/>
      <c r="D2459" s="14"/>
      <c r="E2459" s="14"/>
      <c r="F2459" s="14"/>
      <c r="G2459" s="14"/>
      <c r="H2459" s="14"/>
      <c r="I2459" s="14"/>
      <c r="J2459" s="14"/>
      <c r="K2459" s="14"/>
      <c r="L2459" s="14"/>
      <c r="M2459" s="24" t="str">
        <f t="shared" si="1267"/>
        <v/>
      </c>
      <c r="N2459" s="24" t="str">
        <f t="shared" si="1268"/>
        <v/>
      </c>
      <c r="O2459" s="24" t="str">
        <f t="shared" si="1269"/>
        <v xml:space="preserve"> </v>
      </c>
      <c r="P2459" s="24">
        <f t="shared" si="1270"/>
        <v>0</v>
      </c>
      <c r="Q2459" s="25">
        <f t="shared" si="1271"/>
        <v>0</v>
      </c>
      <c r="R2459" s="26">
        <f t="shared" si="1272"/>
        <v>0</v>
      </c>
      <c r="S2459" s="24" t="str">
        <f t="shared" si="1273"/>
        <v/>
      </c>
      <c r="T2459" s="24" t="str">
        <f t="shared" si="1274"/>
        <v/>
      </c>
      <c r="U2459" s="24" t="str">
        <f t="shared" si="1275"/>
        <v/>
      </c>
      <c r="V2459" s="24" t="str">
        <f t="shared" si="1276"/>
        <v/>
      </c>
      <c r="W2459" s="24" t="str">
        <f t="shared" si="1277"/>
        <v/>
      </c>
      <c r="X2459" s="24" t="str">
        <f t="shared" si="1278"/>
        <v/>
      </c>
      <c r="Y2459" s="24" t="str">
        <f t="shared" si="1279"/>
        <v/>
      </c>
      <c r="Z2459" s="24" t="str">
        <f t="shared" si="1280"/>
        <v/>
      </c>
      <c r="AA2459" s="24" t="b">
        <f t="shared" si="1281"/>
        <v>0</v>
      </c>
      <c r="AB2459" s="34" t="str">
        <f t="shared" si="1282"/>
        <v/>
      </c>
      <c r="AC2459" s="34">
        <f t="shared" si="1283"/>
        <v>0</v>
      </c>
      <c r="AD2459" s="34">
        <f t="shared" si="1284"/>
        <v>0</v>
      </c>
      <c r="AE2459" s="34" t="str">
        <f t="shared" si="1285"/>
        <v xml:space="preserve"> 0</v>
      </c>
      <c r="AF2459" s="34">
        <f t="shared" si="1286"/>
        <v>0</v>
      </c>
      <c r="AG2459" s="34">
        <f t="shared" si="1287"/>
        <v>0</v>
      </c>
      <c r="AH2459" s="34" t="str">
        <f t="shared" si="1288"/>
        <v/>
      </c>
      <c r="AI2459" s="172" t="str">
        <f>IF(AJ2459&lt;&gt;"",MAX(AI$3:AI2458)+1,"")</f>
        <v/>
      </c>
      <c r="AJ2459" s="172" t="str">
        <f t="shared" si="1289"/>
        <v/>
      </c>
      <c r="AK2459" s="172" t="str">
        <f t="shared" si="1290"/>
        <v/>
      </c>
      <c r="AL2459" s="172" t="str">
        <f t="shared" si="1291"/>
        <v/>
      </c>
      <c r="AM2459" s="172" t="str">
        <f>IF(AN2459&lt;&gt;"",MAX(AM$3:AM2458)+1,"")</f>
        <v/>
      </c>
      <c r="AN2459" s="172" t="str">
        <f t="shared" si="1292"/>
        <v/>
      </c>
      <c r="AO2459" s="172" t="str">
        <f t="shared" si="1293"/>
        <v/>
      </c>
      <c r="AP2459" s="172" t="str">
        <f t="shared" si="1294"/>
        <v/>
      </c>
      <c r="AQ2459" s="172" t="str">
        <f t="shared" si="1295"/>
        <v/>
      </c>
      <c r="AR2459" s="172" t="str">
        <f>Table1[[#This Row],[Sex ]]&amp;Table1[[#This Row],[Month]]</f>
        <v/>
      </c>
    </row>
    <row r="2460" spans="2:44" x14ac:dyDescent="0.3">
      <c r="B2460" s="14"/>
      <c r="C2460" s="14"/>
      <c r="D2460" s="14"/>
      <c r="E2460" s="14"/>
      <c r="F2460" s="14"/>
      <c r="G2460" s="14"/>
      <c r="H2460" s="14"/>
      <c r="I2460" s="14"/>
      <c r="J2460" s="14"/>
      <c r="K2460" s="14"/>
      <c r="L2460" s="14"/>
      <c r="M2460" s="24" t="str">
        <f t="shared" si="1267"/>
        <v/>
      </c>
      <c r="N2460" s="24" t="str">
        <f t="shared" si="1268"/>
        <v/>
      </c>
      <c r="O2460" s="24" t="str">
        <f t="shared" si="1269"/>
        <v xml:space="preserve"> </v>
      </c>
      <c r="P2460" s="24">
        <f t="shared" si="1270"/>
        <v>0</v>
      </c>
      <c r="Q2460" s="25">
        <f t="shared" si="1271"/>
        <v>0</v>
      </c>
      <c r="R2460" s="26">
        <f t="shared" si="1272"/>
        <v>0</v>
      </c>
      <c r="S2460" s="24" t="str">
        <f t="shared" si="1273"/>
        <v/>
      </c>
      <c r="T2460" s="24" t="str">
        <f t="shared" si="1274"/>
        <v/>
      </c>
      <c r="U2460" s="24" t="str">
        <f t="shared" si="1275"/>
        <v/>
      </c>
      <c r="V2460" s="24" t="str">
        <f t="shared" si="1276"/>
        <v/>
      </c>
      <c r="W2460" s="24" t="str">
        <f t="shared" si="1277"/>
        <v/>
      </c>
      <c r="X2460" s="24" t="str">
        <f t="shared" si="1278"/>
        <v/>
      </c>
      <c r="Y2460" s="24" t="str">
        <f t="shared" si="1279"/>
        <v/>
      </c>
      <c r="Z2460" s="24" t="str">
        <f t="shared" si="1280"/>
        <v/>
      </c>
      <c r="AA2460" s="24" t="b">
        <f t="shared" si="1281"/>
        <v>0</v>
      </c>
      <c r="AB2460" s="34" t="str">
        <f t="shared" si="1282"/>
        <v/>
      </c>
      <c r="AC2460" s="34">
        <f t="shared" si="1283"/>
        <v>0</v>
      </c>
      <c r="AD2460" s="34">
        <f t="shared" si="1284"/>
        <v>0</v>
      </c>
      <c r="AE2460" s="34" t="str">
        <f t="shared" si="1285"/>
        <v xml:space="preserve"> 0</v>
      </c>
      <c r="AF2460" s="34">
        <f t="shared" si="1286"/>
        <v>0</v>
      </c>
      <c r="AG2460" s="34">
        <f t="shared" si="1287"/>
        <v>0</v>
      </c>
      <c r="AH2460" s="34" t="str">
        <f t="shared" si="1288"/>
        <v/>
      </c>
      <c r="AI2460" s="172" t="str">
        <f>IF(AJ2460&lt;&gt;"",MAX(AI$3:AI2459)+1,"")</f>
        <v/>
      </c>
      <c r="AJ2460" s="172" t="str">
        <f t="shared" si="1289"/>
        <v/>
      </c>
      <c r="AK2460" s="172" t="str">
        <f t="shared" si="1290"/>
        <v/>
      </c>
      <c r="AL2460" s="172" t="str">
        <f t="shared" si="1291"/>
        <v/>
      </c>
      <c r="AM2460" s="172" t="str">
        <f>IF(AN2460&lt;&gt;"",MAX(AM$3:AM2459)+1,"")</f>
        <v/>
      </c>
      <c r="AN2460" s="172" t="str">
        <f t="shared" si="1292"/>
        <v/>
      </c>
      <c r="AO2460" s="172" t="str">
        <f t="shared" si="1293"/>
        <v/>
      </c>
      <c r="AP2460" s="172" t="str">
        <f t="shared" si="1294"/>
        <v/>
      </c>
      <c r="AQ2460" s="172" t="str">
        <f t="shared" si="1295"/>
        <v/>
      </c>
      <c r="AR2460" s="172" t="str">
        <f>Table1[[#This Row],[Sex ]]&amp;Table1[[#This Row],[Month]]</f>
        <v/>
      </c>
    </row>
    <row r="2461" spans="2:44" x14ac:dyDescent="0.3">
      <c r="B2461" s="14"/>
      <c r="C2461" s="14"/>
      <c r="D2461" s="14"/>
      <c r="E2461" s="14"/>
      <c r="F2461" s="14"/>
      <c r="G2461" s="14"/>
      <c r="H2461" s="14"/>
      <c r="I2461" s="14"/>
      <c r="J2461" s="14"/>
      <c r="K2461" s="14"/>
      <c r="L2461" s="14"/>
      <c r="M2461" s="24" t="str">
        <f t="shared" si="1267"/>
        <v/>
      </c>
      <c r="N2461" s="24" t="str">
        <f t="shared" si="1268"/>
        <v/>
      </c>
      <c r="O2461" s="24" t="str">
        <f t="shared" si="1269"/>
        <v xml:space="preserve"> </v>
      </c>
      <c r="P2461" s="24">
        <f t="shared" si="1270"/>
        <v>0</v>
      </c>
      <c r="Q2461" s="25">
        <f t="shared" si="1271"/>
        <v>0</v>
      </c>
      <c r="R2461" s="26">
        <f t="shared" si="1272"/>
        <v>0</v>
      </c>
      <c r="S2461" s="24" t="str">
        <f t="shared" si="1273"/>
        <v/>
      </c>
      <c r="T2461" s="24" t="str">
        <f t="shared" si="1274"/>
        <v/>
      </c>
      <c r="U2461" s="24" t="str">
        <f t="shared" si="1275"/>
        <v/>
      </c>
      <c r="V2461" s="24" t="str">
        <f t="shared" si="1276"/>
        <v/>
      </c>
      <c r="W2461" s="24" t="str">
        <f t="shared" si="1277"/>
        <v/>
      </c>
      <c r="X2461" s="24" t="str">
        <f t="shared" si="1278"/>
        <v/>
      </c>
      <c r="Y2461" s="24" t="str">
        <f t="shared" si="1279"/>
        <v/>
      </c>
      <c r="Z2461" s="24" t="str">
        <f t="shared" si="1280"/>
        <v/>
      </c>
      <c r="AA2461" s="24" t="b">
        <f t="shared" si="1281"/>
        <v>0</v>
      </c>
      <c r="AB2461" s="34" t="str">
        <f t="shared" si="1282"/>
        <v/>
      </c>
      <c r="AC2461" s="34">
        <f t="shared" si="1283"/>
        <v>0</v>
      </c>
      <c r="AD2461" s="34">
        <f t="shared" si="1284"/>
        <v>0</v>
      </c>
      <c r="AE2461" s="34" t="str">
        <f t="shared" si="1285"/>
        <v xml:space="preserve"> 0</v>
      </c>
      <c r="AF2461" s="34">
        <f t="shared" si="1286"/>
        <v>0</v>
      </c>
      <c r="AG2461" s="34">
        <f t="shared" si="1287"/>
        <v>0</v>
      </c>
      <c r="AH2461" s="34" t="str">
        <f t="shared" si="1288"/>
        <v/>
      </c>
      <c r="AI2461" s="172" t="str">
        <f>IF(AJ2461&lt;&gt;"",MAX(AI$3:AI2460)+1,"")</f>
        <v/>
      </c>
      <c r="AJ2461" s="172" t="str">
        <f t="shared" si="1289"/>
        <v/>
      </c>
      <c r="AK2461" s="172" t="str">
        <f t="shared" si="1290"/>
        <v/>
      </c>
      <c r="AL2461" s="172" t="str">
        <f t="shared" si="1291"/>
        <v/>
      </c>
      <c r="AM2461" s="172" t="str">
        <f>IF(AN2461&lt;&gt;"",MAX(AM$3:AM2460)+1,"")</f>
        <v/>
      </c>
      <c r="AN2461" s="172" t="str">
        <f t="shared" si="1292"/>
        <v/>
      </c>
      <c r="AO2461" s="172" t="str">
        <f t="shared" si="1293"/>
        <v/>
      </c>
      <c r="AP2461" s="172" t="str">
        <f t="shared" si="1294"/>
        <v/>
      </c>
      <c r="AQ2461" s="172" t="str">
        <f t="shared" si="1295"/>
        <v/>
      </c>
      <c r="AR2461" s="172" t="str">
        <f>Table1[[#This Row],[Sex ]]&amp;Table1[[#This Row],[Month]]</f>
        <v/>
      </c>
    </row>
    <row r="2462" spans="2:44" x14ac:dyDescent="0.3">
      <c r="B2462" s="14"/>
      <c r="C2462" s="14"/>
      <c r="D2462" s="14"/>
      <c r="E2462" s="14"/>
      <c r="F2462" s="14"/>
      <c r="G2462" s="14"/>
      <c r="H2462" s="14"/>
      <c r="I2462" s="14"/>
      <c r="J2462" s="14"/>
      <c r="K2462" s="14"/>
      <c r="L2462" s="14"/>
      <c r="M2462" s="24" t="str">
        <f t="shared" si="1267"/>
        <v/>
      </c>
      <c r="N2462" s="24" t="str">
        <f t="shared" si="1268"/>
        <v/>
      </c>
      <c r="O2462" s="24" t="str">
        <f t="shared" si="1269"/>
        <v xml:space="preserve"> </v>
      </c>
      <c r="P2462" s="24">
        <f t="shared" si="1270"/>
        <v>0</v>
      </c>
      <c r="Q2462" s="25">
        <f t="shared" si="1271"/>
        <v>0</v>
      </c>
      <c r="R2462" s="26">
        <f t="shared" si="1272"/>
        <v>0</v>
      </c>
      <c r="S2462" s="24" t="str">
        <f t="shared" si="1273"/>
        <v/>
      </c>
      <c r="T2462" s="24" t="str">
        <f t="shared" si="1274"/>
        <v/>
      </c>
      <c r="U2462" s="24" t="str">
        <f t="shared" si="1275"/>
        <v/>
      </c>
      <c r="V2462" s="24" t="str">
        <f t="shared" si="1276"/>
        <v/>
      </c>
      <c r="W2462" s="24" t="str">
        <f t="shared" si="1277"/>
        <v/>
      </c>
      <c r="X2462" s="24" t="str">
        <f t="shared" si="1278"/>
        <v/>
      </c>
      <c r="Y2462" s="24" t="str">
        <f t="shared" si="1279"/>
        <v/>
      </c>
      <c r="Z2462" s="24" t="str">
        <f t="shared" si="1280"/>
        <v/>
      </c>
      <c r="AA2462" s="24" t="b">
        <f t="shared" si="1281"/>
        <v>0</v>
      </c>
      <c r="AB2462" s="34" t="str">
        <f t="shared" si="1282"/>
        <v/>
      </c>
      <c r="AC2462" s="34">
        <f t="shared" si="1283"/>
        <v>0</v>
      </c>
      <c r="AD2462" s="34">
        <f t="shared" si="1284"/>
        <v>0</v>
      </c>
      <c r="AE2462" s="34" t="str">
        <f t="shared" si="1285"/>
        <v xml:space="preserve"> 0</v>
      </c>
      <c r="AF2462" s="34">
        <f t="shared" si="1286"/>
        <v>0</v>
      </c>
      <c r="AG2462" s="34">
        <f t="shared" si="1287"/>
        <v>0</v>
      </c>
      <c r="AH2462" s="34" t="str">
        <f t="shared" si="1288"/>
        <v/>
      </c>
      <c r="AI2462" s="172" t="str">
        <f>IF(AJ2462&lt;&gt;"",MAX(AI$3:AI2461)+1,"")</f>
        <v/>
      </c>
      <c r="AJ2462" s="172" t="str">
        <f t="shared" si="1289"/>
        <v/>
      </c>
      <c r="AK2462" s="172" t="str">
        <f t="shared" si="1290"/>
        <v/>
      </c>
      <c r="AL2462" s="172" t="str">
        <f t="shared" si="1291"/>
        <v/>
      </c>
      <c r="AM2462" s="172" t="str">
        <f>IF(AN2462&lt;&gt;"",MAX(AM$3:AM2461)+1,"")</f>
        <v/>
      </c>
      <c r="AN2462" s="172" t="str">
        <f t="shared" si="1292"/>
        <v/>
      </c>
      <c r="AO2462" s="172" t="str">
        <f t="shared" si="1293"/>
        <v/>
      </c>
      <c r="AP2462" s="172" t="str">
        <f t="shared" si="1294"/>
        <v/>
      </c>
      <c r="AQ2462" s="172" t="str">
        <f t="shared" si="1295"/>
        <v/>
      </c>
      <c r="AR2462" s="172" t="str">
        <f>Table1[[#This Row],[Sex ]]&amp;Table1[[#This Row],[Month]]</f>
        <v/>
      </c>
    </row>
    <row r="2463" spans="2:44" x14ac:dyDescent="0.3">
      <c r="B2463" s="14"/>
      <c r="C2463" s="14"/>
      <c r="D2463" s="14"/>
      <c r="E2463" s="14"/>
      <c r="F2463" s="14"/>
      <c r="G2463" s="14"/>
      <c r="H2463" s="14"/>
      <c r="I2463" s="14"/>
      <c r="J2463" s="14"/>
      <c r="K2463" s="14"/>
      <c r="L2463" s="14"/>
      <c r="M2463" s="24" t="str">
        <f t="shared" si="1267"/>
        <v/>
      </c>
      <c r="N2463" s="24" t="str">
        <f t="shared" si="1268"/>
        <v/>
      </c>
      <c r="O2463" s="24" t="str">
        <f t="shared" si="1269"/>
        <v xml:space="preserve"> </v>
      </c>
      <c r="P2463" s="24">
        <f t="shared" si="1270"/>
        <v>0</v>
      </c>
      <c r="Q2463" s="25">
        <f t="shared" si="1271"/>
        <v>0</v>
      </c>
      <c r="R2463" s="26">
        <f t="shared" si="1272"/>
        <v>0</v>
      </c>
      <c r="S2463" s="24" t="str">
        <f t="shared" si="1273"/>
        <v/>
      </c>
      <c r="T2463" s="24" t="str">
        <f t="shared" si="1274"/>
        <v/>
      </c>
      <c r="U2463" s="24" t="str">
        <f t="shared" si="1275"/>
        <v/>
      </c>
      <c r="V2463" s="24" t="str">
        <f t="shared" si="1276"/>
        <v/>
      </c>
      <c r="W2463" s="24" t="str">
        <f t="shared" si="1277"/>
        <v/>
      </c>
      <c r="X2463" s="24" t="str">
        <f t="shared" si="1278"/>
        <v/>
      </c>
      <c r="Y2463" s="24" t="str">
        <f t="shared" si="1279"/>
        <v/>
      </c>
      <c r="Z2463" s="24" t="str">
        <f t="shared" si="1280"/>
        <v/>
      </c>
      <c r="AA2463" s="24" t="b">
        <f t="shared" si="1281"/>
        <v>0</v>
      </c>
      <c r="AB2463" s="34" t="str">
        <f t="shared" si="1282"/>
        <v/>
      </c>
      <c r="AC2463" s="34">
        <f t="shared" si="1283"/>
        <v>0</v>
      </c>
      <c r="AD2463" s="34">
        <f t="shared" si="1284"/>
        <v>0</v>
      </c>
      <c r="AE2463" s="34" t="str">
        <f t="shared" si="1285"/>
        <v xml:space="preserve"> 0</v>
      </c>
      <c r="AF2463" s="34">
        <f t="shared" si="1286"/>
        <v>0</v>
      </c>
      <c r="AG2463" s="34">
        <f t="shared" si="1287"/>
        <v>0</v>
      </c>
      <c r="AH2463" s="34" t="str">
        <f t="shared" si="1288"/>
        <v/>
      </c>
      <c r="AI2463" s="172" t="str">
        <f>IF(AJ2463&lt;&gt;"",MAX(AI$3:AI2462)+1,"")</f>
        <v/>
      </c>
      <c r="AJ2463" s="172" t="str">
        <f t="shared" si="1289"/>
        <v/>
      </c>
      <c r="AK2463" s="172" t="str">
        <f t="shared" si="1290"/>
        <v/>
      </c>
      <c r="AL2463" s="172" t="str">
        <f t="shared" si="1291"/>
        <v/>
      </c>
      <c r="AM2463" s="172" t="str">
        <f>IF(AN2463&lt;&gt;"",MAX(AM$3:AM2462)+1,"")</f>
        <v/>
      </c>
      <c r="AN2463" s="172" t="str">
        <f t="shared" si="1292"/>
        <v/>
      </c>
      <c r="AO2463" s="172" t="str">
        <f t="shared" si="1293"/>
        <v/>
      </c>
      <c r="AP2463" s="172" t="str">
        <f t="shared" si="1294"/>
        <v/>
      </c>
      <c r="AQ2463" s="172" t="str">
        <f t="shared" si="1295"/>
        <v/>
      </c>
      <c r="AR2463" s="172" t="str">
        <f>Table1[[#This Row],[Sex ]]&amp;Table1[[#This Row],[Month]]</f>
        <v/>
      </c>
    </row>
    <row r="2464" spans="2:44" x14ac:dyDescent="0.3">
      <c r="B2464" s="14"/>
      <c r="C2464" s="14"/>
      <c r="D2464" s="14"/>
      <c r="E2464" s="14"/>
      <c r="F2464" s="14"/>
      <c r="G2464" s="14"/>
      <c r="H2464" s="14"/>
      <c r="I2464" s="14"/>
      <c r="J2464" s="14"/>
      <c r="K2464" s="14"/>
      <c r="L2464" s="14"/>
      <c r="M2464" s="24" t="str">
        <f t="shared" si="1267"/>
        <v/>
      </c>
      <c r="N2464" s="24" t="str">
        <f t="shared" si="1268"/>
        <v/>
      </c>
      <c r="O2464" s="24" t="str">
        <f t="shared" si="1269"/>
        <v xml:space="preserve"> </v>
      </c>
      <c r="P2464" s="24">
        <f t="shared" si="1270"/>
        <v>0</v>
      </c>
      <c r="Q2464" s="25">
        <f t="shared" si="1271"/>
        <v>0</v>
      </c>
      <c r="R2464" s="26">
        <f t="shared" si="1272"/>
        <v>0</v>
      </c>
      <c r="S2464" s="24" t="str">
        <f t="shared" si="1273"/>
        <v/>
      </c>
      <c r="T2464" s="24" t="str">
        <f t="shared" si="1274"/>
        <v/>
      </c>
      <c r="U2464" s="24" t="str">
        <f t="shared" si="1275"/>
        <v/>
      </c>
      <c r="V2464" s="24" t="str">
        <f t="shared" si="1276"/>
        <v/>
      </c>
      <c r="W2464" s="24" t="str">
        <f t="shared" si="1277"/>
        <v/>
      </c>
      <c r="X2464" s="24" t="str">
        <f t="shared" si="1278"/>
        <v/>
      </c>
      <c r="Y2464" s="24" t="str">
        <f t="shared" si="1279"/>
        <v/>
      </c>
      <c r="Z2464" s="24" t="str">
        <f t="shared" si="1280"/>
        <v/>
      </c>
      <c r="AA2464" s="24" t="b">
        <f t="shared" si="1281"/>
        <v>0</v>
      </c>
      <c r="AB2464" s="34" t="str">
        <f t="shared" si="1282"/>
        <v/>
      </c>
      <c r="AC2464" s="34">
        <f t="shared" si="1283"/>
        <v>0</v>
      </c>
      <c r="AD2464" s="34">
        <f t="shared" si="1284"/>
        <v>0</v>
      </c>
      <c r="AE2464" s="34" t="str">
        <f t="shared" si="1285"/>
        <v xml:space="preserve"> 0</v>
      </c>
      <c r="AF2464" s="34">
        <f t="shared" si="1286"/>
        <v>0</v>
      </c>
      <c r="AG2464" s="34">
        <f t="shared" si="1287"/>
        <v>0</v>
      </c>
      <c r="AH2464" s="34" t="str">
        <f t="shared" si="1288"/>
        <v/>
      </c>
      <c r="AI2464" s="172" t="str">
        <f>IF(AJ2464&lt;&gt;"",MAX(AI$3:AI2463)+1,"")</f>
        <v/>
      </c>
      <c r="AJ2464" s="172" t="str">
        <f t="shared" si="1289"/>
        <v/>
      </c>
      <c r="AK2464" s="172" t="str">
        <f t="shared" si="1290"/>
        <v/>
      </c>
      <c r="AL2464" s="172" t="str">
        <f t="shared" si="1291"/>
        <v/>
      </c>
      <c r="AM2464" s="172" t="str">
        <f>IF(AN2464&lt;&gt;"",MAX(AM$3:AM2463)+1,"")</f>
        <v/>
      </c>
      <c r="AN2464" s="172" t="str">
        <f t="shared" si="1292"/>
        <v/>
      </c>
      <c r="AO2464" s="172" t="str">
        <f t="shared" si="1293"/>
        <v/>
      </c>
      <c r="AP2464" s="172" t="str">
        <f t="shared" si="1294"/>
        <v/>
      </c>
      <c r="AQ2464" s="172" t="str">
        <f t="shared" si="1295"/>
        <v/>
      </c>
      <c r="AR2464" s="172" t="str">
        <f>Table1[[#This Row],[Sex ]]&amp;Table1[[#This Row],[Month]]</f>
        <v/>
      </c>
    </row>
    <row r="2465" spans="2:44" x14ac:dyDescent="0.3">
      <c r="B2465" s="14"/>
      <c r="C2465" s="14"/>
      <c r="D2465" s="14"/>
      <c r="E2465" s="14"/>
      <c r="F2465" s="14"/>
      <c r="G2465" s="14"/>
      <c r="H2465" s="14"/>
      <c r="I2465" s="14"/>
      <c r="J2465" s="14"/>
      <c r="K2465" s="14"/>
      <c r="L2465" s="14"/>
      <c r="M2465" s="24" t="str">
        <f t="shared" si="1267"/>
        <v/>
      </c>
      <c r="N2465" s="24" t="str">
        <f t="shared" si="1268"/>
        <v/>
      </c>
      <c r="O2465" s="24" t="str">
        <f t="shared" si="1269"/>
        <v xml:space="preserve"> </v>
      </c>
      <c r="P2465" s="24">
        <f t="shared" si="1270"/>
        <v>0</v>
      </c>
      <c r="Q2465" s="25">
        <f t="shared" si="1271"/>
        <v>0</v>
      </c>
      <c r="R2465" s="26">
        <f t="shared" si="1272"/>
        <v>0</v>
      </c>
      <c r="S2465" s="24" t="str">
        <f t="shared" si="1273"/>
        <v/>
      </c>
      <c r="T2465" s="24" t="str">
        <f t="shared" si="1274"/>
        <v/>
      </c>
      <c r="U2465" s="24" t="str">
        <f t="shared" si="1275"/>
        <v/>
      </c>
      <c r="V2465" s="24" t="str">
        <f t="shared" si="1276"/>
        <v/>
      </c>
      <c r="W2465" s="24" t="str">
        <f t="shared" si="1277"/>
        <v/>
      </c>
      <c r="X2465" s="24" t="str">
        <f t="shared" si="1278"/>
        <v/>
      </c>
      <c r="Y2465" s="24" t="str">
        <f t="shared" si="1279"/>
        <v/>
      </c>
      <c r="Z2465" s="24" t="str">
        <f t="shared" si="1280"/>
        <v/>
      </c>
      <c r="AA2465" s="24" t="b">
        <f t="shared" si="1281"/>
        <v>0</v>
      </c>
      <c r="AB2465" s="34" t="str">
        <f t="shared" si="1282"/>
        <v/>
      </c>
      <c r="AC2465" s="34">
        <f t="shared" si="1283"/>
        <v>0</v>
      </c>
      <c r="AD2465" s="34">
        <f t="shared" si="1284"/>
        <v>0</v>
      </c>
      <c r="AE2465" s="34" t="str">
        <f t="shared" si="1285"/>
        <v xml:space="preserve"> 0</v>
      </c>
      <c r="AF2465" s="34">
        <f t="shared" si="1286"/>
        <v>0</v>
      </c>
      <c r="AG2465" s="34">
        <f t="shared" si="1287"/>
        <v>0</v>
      </c>
      <c r="AH2465" s="34" t="str">
        <f t="shared" si="1288"/>
        <v/>
      </c>
      <c r="AI2465" s="172" t="str">
        <f>IF(AJ2465&lt;&gt;"",MAX(AI$3:AI2464)+1,"")</f>
        <v/>
      </c>
      <c r="AJ2465" s="172" t="str">
        <f t="shared" si="1289"/>
        <v/>
      </c>
      <c r="AK2465" s="172" t="str">
        <f t="shared" si="1290"/>
        <v/>
      </c>
      <c r="AL2465" s="172" t="str">
        <f t="shared" si="1291"/>
        <v/>
      </c>
      <c r="AM2465" s="172" t="str">
        <f>IF(AN2465&lt;&gt;"",MAX(AM$3:AM2464)+1,"")</f>
        <v/>
      </c>
      <c r="AN2465" s="172" t="str">
        <f t="shared" si="1292"/>
        <v/>
      </c>
      <c r="AO2465" s="172" t="str">
        <f t="shared" si="1293"/>
        <v/>
      </c>
      <c r="AP2465" s="172" t="str">
        <f t="shared" si="1294"/>
        <v/>
      </c>
      <c r="AQ2465" s="172" t="str">
        <f t="shared" si="1295"/>
        <v/>
      </c>
      <c r="AR2465" s="172" t="str">
        <f>Table1[[#This Row],[Sex ]]&amp;Table1[[#This Row],[Month]]</f>
        <v/>
      </c>
    </row>
    <row r="2466" spans="2:44" x14ac:dyDescent="0.3">
      <c r="B2466" s="14"/>
      <c r="C2466" s="14"/>
      <c r="D2466" s="14"/>
      <c r="E2466" s="14"/>
      <c r="F2466" s="14"/>
      <c r="G2466" s="14"/>
      <c r="H2466" s="14"/>
      <c r="I2466" s="14"/>
      <c r="J2466" s="14"/>
      <c r="K2466" s="14"/>
      <c r="L2466" s="14"/>
      <c r="M2466" s="24" t="str">
        <f t="shared" si="1267"/>
        <v/>
      </c>
      <c r="N2466" s="24" t="str">
        <f t="shared" si="1268"/>
        <v/>
      </c>
      <c r="O2466" s="24" t="str">
        <f t="shared" si="1269"/>
        <v xml:space="preserve"> </v>
      </c>
      <c r="P2466" s="24">
        <f t="shared" si="1270"/>
        <v>0</v>
      </c>
      <c r="Q2466" s="25">
        <f t="shared" si="1271"/>
        <v>0</v>
      </c>
      <c r="R2466" s="26">
        <f t="shared" si="1272"/>
        <v>0</v>
      </c>
      <c r="S2466" s="24" t="str">
        <f t="shared" si="1273"/>
        <v/>
      </c>
      <c r="T2466" s="24" t="str">
        <f t="shared" si="1274"/>
        <v/>
      </c>
      <c r="U2466" s="24" t="str">
        <f t="shared" si="1275"/>
        <v/>
      </c>
      <c r="V2466" s="24" t="str">
        <f t="shared" si="1276"/>
        <v/>
      </c>
      <c r="W2466" s="24" t="str">
        <f t="shared" si="1277"/>
        <v/>
      </c>
      <c r="X2466" s="24" t="str">
        <f t="shared" si="1278"/>
        <v/>
      </c>
      <c r="Y2466" s="24" t="str">
        <f t="shared" si="1279"/>
        <v/>
      </c>
      <c r="Z2466" s="24" t="str">
        <f t="shared" si="1280"/>
        <v/>
      </c>
      <c r="AA2466" s="24" t="b">
        <f t="shared" si="1281"/>
        <v>0</v>
      </c>
      <c r="AB2466" s="34" t="str">
        <f t="shared" si="1282"/>
        <v/>
      </c>
      <c r="AC2466" s="34">
        <f t="shared" si="1283"/>
        <v>0</v>
      </c>
      <c r="AD2466" s="34">
        <f t="shared" si="1284"/>
        <v>0</v>
      </c>
      <c r="AE2466" s="34" t="str">
        <f t="shared" si="1285"/>
        <v xml:space="preserve"> 0</v>
      </c>
      <c r="AF2466" s="34">
        <f t="shared" si="1286"/>
        <v>0</v>
      </c>
      <c r="AG2466" s="34">
        <f t="shared" si="1287"/>
        <v>0</v>
      </c>
      <c r="AH2466" s="34" t="str">
        <f t="shared" si="1288"/>
        <v/>
      </c>
      <c r="AI2466" s="172" t="str">
        <f>IF(AJ2466&lt;&gt;"",MAX(AI$3:AI2465)+1,"")</f>
        <v/>
      </c>
      <c r="AJ2466" s="172" t="str">
        <f t="shared" si="1289"/>
        <v/>
      </c>
      <c r="AK2466" s="172" t="str">
        <f t="shared" si="1290"/>
        <v/>
      </c>
      <c r="AL2466" s="172" t="str">
        <f t="shared" si="1291"/>
        <v/>
      </c>
      <c r="AM2466" s="172" t="str">
        <f>IF(AN2466&lt;&gt;"",MAX(AM$3:AM2465)+1,"")</f>
        <v/>
      </c>
      <c r="AN2466" s="172" t="str">
        <f t="shared" si="1292"/>
        <v/>
      </c>
      <c r="AO2466" s="172" t="str">
        <f t="shared" si="1293"/>
        <v/>
      </c>
      <c r="AP2466" s="172" t="str">
        <f t="shared" si="1294"/>
        <v/>
      </c>
      <c r="AQ2466" s="172" t="str">
        <f t="shared" si="1295"/>
        <v/>
      </c>
      <c r="AR2466" s="172" t="str">
        <f>Table1[[#This Row],[Sex ]]&amp;Table1[[#This Row],[Month]]</f>
        <v/>
      </c>
    </row>
    <row r="2467" spans="2:44" x14ac:dyDescent="0.3">
      <c r="B2467" s="14"/>
      <c r="C2467" s="14"/>
      <c r="D2467" s="14"/>
      <c r="E2467" s="14"/>
      <c r="F2467" s="14"/>
      <c r="G2467" s="14"/>
      <c r="H2467" s="14"/>
      <c r="I2467" s="14"/>
      <c r="J2467" s="14"/>
      <c r="K2467" s="14"/>
      <c r="L2467" s="14"/>
      <c r="M2467" s="24" t="str">
        <f t="shared" si="1267"/>
        <v/>
      </c>
      <c r="N2467" s="24" t="str">
        <f t="shared" si="1268"/>
        <v/>
      </c>
      <c r="O2467" s="24" t="str">
        <f t="shared" si="1269"/>
        <v xml:space="preserve"> </v>
      </c>
      <c r="P2467" s="24">
        <f t="shared" si="1270"/>
        <v>0</v>
      </c>
      <c r="Q2467" s="25">
        <f t="shared" si="1271"/>
        <v>0</v>
      </c>
      <c r="R2467" s="26">
        <f t="shared" si="1272"/>
        <v>0</v>
      </c>
      <c r="S2467" s="24" t="str">
        <f t="shared" si="1273"/>
        <v/>
      </c>
      <c r="T2467" s="24" t="str">
        <f t="shared" si="1274"/>
        <v/>
      </c>
      <c r="U2467" s="24" t="str">
        <f t="shared" si="1275"/>
        <v/>
      </c>
      <c r="V2467" s="24" t="str">
        <f t="shared" si="1276"/>
        <v/>
      </c>
      <c r="W2467" s="24" t="str">
        <f t="shared" si="1277"/>
        <v/>
      </c>
      <c r="X2467" s="24" t="str">
        <f t="shared" si="1278"/>
        <v/>
      </c>
      <c r="Y2467" s="24" t="str">
        <f t="shared" si="1279"/>
        <v/>
      </c>
      <c r="Z2467" s="24" t="str">
        <f t="shared" si="1280"/>
        <v/>
      </c>
      <c r="AA2467" s="24" t="b">
        <f t="shared" si="1281"/>
        <v>0</v>
      </c>
      <c r="AB2467" s="34" t="str">
        <f t="shared" si="1282"/>
        <v/>
      </c>
      <c r="AC2467" s="34">
        <f t="shared" si="1283"/>
        <v>0</v>
      </c>
      <c r="AD2467" s="34">
        <f t="shared" si="1284"/>
        <v>0</v>
      </c>
      <c r="AE2467" s="34" t="str">
        <f t="shared" si="1285"/>
        <v xml:space="preserve"> 0</v>
      </c>
      <c r="AF2467" s="34">
        <f t="shared" si="1286"/>
        <v>0</v>
      </c>
      <c r="AG2467" s="34">
        <f t="shared" si="1287"/>
        <v>0</v>
      </c>
      <c r="AH2467" s="34" t="str">
        <f t="shared" si="1288"/>
        <v/>
      </c>
      <c r="AI2467" s="172" t="str">
        <f>IF(AJ2467&lt;&gt;"",MAX(AI$3:AI2466)+1,"")</f>
        <v/>
      </c>
      <c r="AJ2467" s="172" t="str">
        <f t="shared" si="1289"/>
        <v/>
      </c>
      <c r="AK2467" s="172" t="str">
        <f t="shared" si="1290"/>
        <v/>
      </c>
      <c r="AL2467" s="172" t="str">
        <f t="shared" si="1291"/>
        <v/>
      </c>
      <c r="AM2467" s="172" t="str">
        <f>IF(AN2467&lt;&gt;"",MAX(AM$3:AM2466)+1,"")</f>
        <v/>
      </c>
      <c r="AN2467" s="172" t="str">
        <f t="shared" si="1292"/>
        <v/>
      </c>
      <c r="AO2467" s="172" t="str">
        <f t="shared" si="1293"/>
        <v/>
      </c>
      <c r="AP2467" s="172" t="str">
        <f t="shared" si="1294"/>
        <v/>
      </c>
      <c r="AQ2467" s="172" t="str">
        <f t="shared" si="1295"/>
        <v/>
      </c>
      <c r="AR2467" s="172" t="str">
        <f>Table1[[#This Row],[Sex ]]&amp;Table1[[#This Row],[Month]]</f>
        <v/>
      </c>
    </row>
    <row r="2468" spans="2:44" x14ac:dyDescent="0.3">
      <c r="B2468" s="14"/>
      <c r="C2468" s="14"/>
      <c r="D2468" s="14"/>
      <c r="E2468" s="14"/>
      <c r="F2468" s="14"/>
      <c r="G2468" s="14"/>
      <c r="H2468" s="14"/>
      <c r="I2468" s="14"/>
      <c r="J2468" s="14"/>
      <c r="K2468" s="14"/>
      <c r="L2468" s="14"/>
      <c r="M2468" s="24" t="str">
        <f t="shared" si="1267"/>
        <v/>
      </c>
      <c r="N2468" s="24" t="str">
        <f t="shared" si="1268"/>
        <v/>
      </c>
      <c r="O2468" s="24" t="str">
        <f t="shared" si="1269"/>
        <v xml:space="preserve"> </v>
      </c>
      <c r="P2468" s="24">
        <f t="shared" si="1270"/>
        <v>0</v>
      </c>
      <c r="Q2468" s="25">
        <f t="shared" si="1271"/>
        <v>0</v>
      </c>
      <c r="R2468" s="26">
        <f t="shared" si="1272"/>
        <v>0</v>
      </c>
      <c r="S2468" s="24" t="str">
        <f t="shared" si="1273"/>
        <v/>
      </c>
      <c r="T2468" s="24" t="str">
        <f t="shared" si="1274"/>
        <v/>
      </c>
      <c r="U2468" s="24" t="str">
        <f t="shared" si="1275"/>
        <v/>
      </c>
      <c r="V2468" s="24" t="str">
        <f t="shared" si="1276"/>
        <v/>
      </c>
      <c r="W2468" s="24" t="str">
        <f t="shared" si="1277"/>
        <v/>
      </c>
      <c r="X2468" s="24" t="str">
        <f t="shared" si="1278"/>
        <v/>
      </c>
      <c r="Y2468" s="24" t="str">
        <f t="shared" si="1279"/>
        <v/>
      </c>
      <c r="Z2468" s="24" t="str">
        <f t="shared" si="1280"/>
        <v/>
      </c>
      <c r="AA2468" s="24" t="b">
        <f t="shared" si="1281"/>
        <v>0</v>
      </c>
      <c r="AB2468" s="34" t="str">
        <f t="shared" si="1282"/>
        <v/>
      </c>
      <c r="AC2468" s="34">
        <f t="shared" si="1283"/>
        <v>0</v>
      </c>
      <c r="AD2468" s="34">
        <f t="shared" si="1284"/>
        <v>0</v>
      </c>
      <c r="AE2468" s="34" t="str">
        <f t="shared" si="1285"/>
        <v xml:space="preserve"> 0</v>
      </c>
      <c r="AF2468" s="34">
        <f t="shared" si="1286"/>
        <v>0</v>
      </c>
      <c r="AG2468" s="34">
        <f t="shared" si="1287"/>
        <v>0</v>
      </c>
      <c r="AH2468" s="34" t="str">
        <f t="shared" si="1288"/>
        <v/>
      </c>
      <c r="AI2468" s="172" t="str">
        <f>IF(AJ2468&lt;&gt;"",MAX(AI$3:AI2467)+1,"")</f>
        <v/>
      </c>
      <c r="AJ2468" s="172" t="str">
        <f t="shared" si="1289"/>
        <v/>
      </c>
      <c r="AK2468" s="172" t="str">
        <f t="shared" si="1290"/>
        <v/>
      </c>
      <c r="AL2468" s="172" t="str">
        <f t="shared" si="1291"/>
        <v/>
      </c>
      <c r="AM2468" s="172" t="str">
        <f>IF(AN2468&lt;&gt;"",MAX(AM$3:AM2467)+1,"")</f>
        <v/>
      </c>
      <c r="AN2468" s="172" t="str">
        <f t="shared" si="1292"/>
        <v/>
      </c>
      <c r="AO2468" s="172" t="str">
        <f t="shared" si="1293"/>
        <v/>
      </c>
      <c r="AP2468" s="172" t="str">
        <f t="shared" si="1294"/>
        <v/>
      </c>
      <c r="AQ2468" s="172" t="str">
        <f t="shared" si="1295"/>
        <v/>
      </c>
      <c r="AR2468" s="172" t="str">
        <f>Table1[[#This Row],[Sex ]]&amp;Table1[[#This Row],[Month]]</f>
        <v/>
      </c>
    </row>
    <row r="2469" spans="2:44" x14ac:dyDescent="0.3">
      <c r="B2469" s="14"/>
      <c r="C2469" s="14"/>
      <c r="D2469" s="14"/>
      <c r="E2469" s="14"/>
      <c r="F2469" s="14"/>
      <c r="G2469" s="14"/>
      <c r="H2469" s="14"/>
      <c r="I2469" s="14"/>
      <c r="J2469" s="14"/>
      <c r="K2469" s="14"/>
      <c r="L2469" s="14"/>
      <c r="M2469" s="24" t="str">
        <f t="shared" si="1267"/>
        <v/>
      </c>
      <c r="N2469" s="24" t="str">
        <f t="shared" si="1268"/>
        <v/>
      </c>
      <c r="O2469" s="24" t="str">
        <f t="shared" si="1269"/>
        <v xml:space="preserve"> </v>
      </c>
      <c r="P2469" s="24">
        <f t="shared" si="1270"/>
        <v>0</v>
      </c>
      <c r="Q2469" s="25">
        <f t="shared" si="1271"/>
        <v>0</v>
      </c>
      <c r="R2469" s="26">
        <f t="shared" si="1272"/>
        <v>0</v>
      </c>
      <c r="S2469" s="24" t="str">
        <f t="shared" si="1273"/>
        <v/>
      </c>
      <c r="T2469" s="24" t="str">
        <f t="shared" si="1274"/>
        <v/>
      </c>
      <c r="U2469" s="24" t="str">
        <f t="shared" si="1275"/>
        <v/>
      </c>
      <c r="V2469" s="24" t="str">
        <f t="shared" si="1276"/>
        <v/>
      </c>
      <c r="W2469" s="24" t="str">
        <f t="shared" si="1277"/>
        <v/>
      </c>
      <c r="X2469" s="24" t="str">
        <f t="shared" si="1278"/>
        <v/>
      </c>
      <c r="Y2469" s="24" t="str">
        <f t="shared" si="1279"/>
        <v/>
      </c>
      <c r="Z2469" s="24" t="str">
        <f t="shared" si="1280"/>
        <v/>
      </c>
      <c r="AA2469" s="24" t="b">
        <f t="shared" si="1281"/>
        <v>0</v>
      </c>
      <c r="AB2469" s="34" t="str">
        <f t="shared" si="1282"/>
        <v/>
      </c>
      <c r="AC2469" s="34">
        <f t="shared" si="1283"/>
        <v>0</v>
      </c>
      <c r="AD2469" s="34">
        <f t="shared" si="1284"/>
        <v>0</v>
      </c>
      <c r="AE2469" s="34" t="str">
        <f t="shared" si="1285"/>
        <v xml:space="preserve"> 0</v>
      </c>
      <c r="AF2469" s="34">
        <f t="shared" si="1286"/>
        <v>0</v>
      </c>
      <c r="AG2469" s="34">
        <f t="shared" si="1287"/>
        <v>0</v>
      </c>
      <c r="AH2469" s="34" t="str">
        <f t="shared" si="1288"/>
        <v/>
      </c>
      <c r="AI2469" s="172" t="str">
        <f>IF(AJ2469&lt;&gt;"",MAX(AI$3:AI2468)+1,"")</f>
        <v/>
      </c>
      <c r="AJ2469" s="172" t="str">
        <f t="shared" si="1289"/>
        <v/>
      </c>
      <c r="AK2469" s="172" t="str">
        <f t="shared" si="1290"/>
        <v/>
      </c>
      <c r="AL2469" s="172" t="str">
        <f t="shared" si="1291"/>
        <v/>
      </c>
      <c r="AM2469" s="172" t="str">
        <f>IF(AN2469&lt;&gt;"",MAX(AM$3:AM2468)+1,"")</f>
        <v/>
      </c>
      <c r="AN2469" s="172" t="str">
        <f t="shared" si="1292"/>
        <v/>
      </c>
      <c r="AO2469" s="172" t="str">
        <f t="shared" si="1293"/>
        <v/>
      </c>
      <c r="AP2469" s="172" t="str">
        <f t="shared" si="1294"/>
        <v/>
      </c>
      <c r="AQ2469" s="172" t="str">
        <f t="shared" si="1295"/>
        <v/>
      </c>
      <c r="AR2469" s="172" t="str">
        <f>Table1[[#This Row],[Sex ]]&amp;Table1[[#This Row],[Month]]</f>
        <v/>
      </c>
    </row>
    <row r="2470" spans="2:44" x14ac:dyDescent="0.3">
      <c r="B2470" s="14"/>
      <c r="C2470" s="14"/>
      <c r="D2470" s="14"/>
      <c r="E2470" s="14"/>
      <c r="F2470" s="14"/>
      <c r="G2470" s="14"/>
      <c r="H2470" s="14"/>
      <c r="I2470" s="14"/>
      <c r="J2470" s="14"/>
      <c r="K2470" s="14"/>
      <c r="L2470" s="14"/>
      <c r="M2470" s="24" t="str">
        <f t="shared" si="1267"/>
        <v/>
      </c>
      <c r="N2470" s="24" t="str">
        <f t="shared" si="1268"/>
        <v/>
      </c>
      <c r="O2470" s="24" t="str">
        <f t="shared" si="1269"/>
        <v xml:space="preserve"> </v>
      </c>
      <c r="P2470" s="24">
        <f t="shared" si="1270"/>
        <v>0</v>
      </c>
      <c r="Q2470" s="25">
        <f t="shared" si="1271"/>
        <v>0</v>
      </c>
      <c r="R2470" s="26">
        <f t="shared" si="1272"/>
        <v>0</v>
      </c>
      <c r="S2470" s="24" t="str">
        <f t="shared" si="1273"/>
        <v/>
      </c>
      <c r="T2470" s="24" t="str">
        <f t="shared" si="1274"/>
        <v/>
      </c>
      <c r="U2470" s="24" t="str">
        <f t="shared" si="1275"/>
        <v/>
      </c>
      <c r="V2470" s="24" t="str">
        <f t="shared" si="1276"/>
        <v/>
      </c>
      <c r="W2470" s="24" t="str">
        <f t="shared" si="1277"/>
        <v/>
      </c>
      <c r="X2470" s="24" t="str">
        <f t="shared" si="1278"/>
        <v/>
      </c>
      <c r="Y2470" s="24" t="str">
        <f t="shared" si="1279"/>
        <v/>
      </c>
      <c r="Z2470" s="24" t="str">
        <f t="shared" si="1280"/>
        <v/>
      </c>
      <c r="AA2470" s="24" t="b">
        <f t="shared" si="1281"/>
        <v>0</v>
      </c>
      <c r="AB2470" s="34" t="str">
        <f t="shared" si="1282"/>
        <v/>
      </c>
      <c r="AC2470" s="34">
        <f t="shared" si="1283"/>
        <v>0</v>
      </c>
      <c r="AD2470" s="34">
        <f t="shared" si="1284"/>
        <v>0</v>
      </c>
      <c r="AE2470" s="34" t="str">
        <f t="shared" si="1285"/>
        <v xml:space="preserve"> 0</v>
      </c>
      <c r="AF2470" s="34">
        <f t="shared" si="1286"/>
        <v>0</v>
      </c>
      <c r="AG2470" s="34">
        <f t="shared" si="1287"/>
        <v>0</v>
      </c>
      <c r="AH2470" s="34" t="str">
        <f t="shared" si="1288"/>
        <v/>
      </c>
      <c r="AI2470" s="172" t="str">
        <f>IF(AJ2470&lt;&gt;"",MAX(AI$3:AI2469)+1,"")</f>
        <v/>
      </c>
      <c r="AJ2470" s="172" t="str">
        <f t="shared" si="1289"/>
        <v/>
      </c>
      <c r="AK2470" s="172" t="str">
        <f t="shared" si="1290"/>
        <v/>
      </c>
      <c r="AL2470" s="172" t="str">
        <f t="shared" si="1291"/>
        <v/>
      </c>
      <c r="AM2470" s="172" t="str">
        <f>IF(AN2470&lt;&gt;"",MAX(AM$3:AM2469)+1,"")</f>
        <v/>
      </c>
      <c r="AN2470" s="172" t="str">
        <f t="shared" si="1292"/>
        <v/>
      </c>
      <c r="AO2470" s="172" t="str">
        <f t="shared" si="1293"/>
        <v/>
      </c>
      <c r="AP2470" s="172" t="str">
        <f t="shared" si="1294"/>
        <v/>
      </c>
      <c r="AQ2470" s="172" t="str">
        <f t="shared" si="1295"/>
        <v/>
      </c>
      <c r="AR2470" s="172" t="str">
        <f>Table1[[#This Row],[Sex ]]&amp;Table1[[#This Row],[Month]]</f>
        <v/>
      </c>
    </row>
    <row r="2471" spans="2:44" x14ac:dyDescent="0.3">
      <c r="B2471" s="14"/>
      <c r="C2471" s="14"/>
      <c r="D2471" s="14"/>
      <c r="E2471" s="14"/>
      <c r="F2471" s="14"/>
      <c r="G2471" s="14"/>
      <c r="H2471" s="14"/>
      <c r="I2471" s="14"/>
      <c r="J2471" s="14"/>
      <c r="K2471" s="14"/>
      <c r="L2471" s="14"/>
      <c r="M2471" s="24" t="str">
        <f t="shared" si="1267"/>
        <v/>
      </c>
      <c r="N2471" s="24" t="str">
        <f t="shared" si="1268"/>
        <v/>
      </c>
      <c r="O2471" s="24" t="str">
        <f t="shared" si="1269"/>
        <v xml:space="preserve"> </v>
      </c>
      <c r="P2471" s="24">
        <f t="shared" si="1270"/>
        <v>0</v>
      </c>
      <c r="Q2471" s="25">
        <f t="shared" si="1271"/>
        <v>0</v>
      </c>
      <c r="R2471" s="26">
        <f t="shared" si="1272"/>
        <v>0</v>
      </c>
      <c r="S2471" s="24" t="str">
        <f t="shared" si="1273"/>
        <v/>
      </c>
      <c r="T2471" s="24" t="str">
        <f t="shared" si="1274"/>
        <v/>
      </c>
      <c r="U2471" s="24" t="str">
        <f t="shared" si="1275"/>
        <v/>
      </c>
      <c r="V2471" s="24" t="str">
        <f t="shared" si="1276"/>
        <v/>
      </c>
      <c r="W2471" s="24" t="str">
        <f t="shared" si="1277"/>
        <v/>
      </c>
      <c r="X2471" s="24" t="str">
        <f t="shared" si="1278"/>
        <v/>
      </c>
      <c r="Y2471" s="24" t="str">
        <f t="shared" si="1279"/>
        <v/>
      </c>
      <c r="Z2471" s="24" t="str">
        <f t="shared" si="1280"/>
        <v/>
      </c>
      <c r="AA2471" s="24" t="b">
        <f t="shared" si="1281"/>
        <v>0</v>
      </c>
      <c r="AB2471" s="34" t="str">
        <f t="shared" si="1282"/>
        <v/>
      </c>
      <c r="AC2471" s="34">
        <f t="shared" si="1283"/>
        <v>0</v>
      </c>
      <c r="AD2471" s="34">
        <f t="shared" si="1284"/>
        <v>0</v>
      </c>
      <c r="AE2471" s="34" t="str">
        <f t="shared" si="1285"/>
        <v xml:space="preserve"> 0</v>
      </c>
      <c r="AF2471" s="34">
        <f t="shared" si="1286"/>
        <v>0</v>
      </c>
      <c r="AG2471" s="34">
        <f t="shared" si="1287"/>
        <v>0</v>
      </c>
      <c r="AH2471" s="34" t="str">
        <f t="shared" si="1288"/>
        <v/>
      </c>
      <c r="AI2471" s="172" t="str">
        <f>IF(AJ2471&lt;&gt;"",MAX(AI$3:AI2470)+1,"")</f>
        <v/>
      </c>
      <c r="AJ2471" s="172" t="str">
        <f t="shared" si="1289"/>
        <v/>
      </c>
      <c r="AK2471" s="172" t="str">
        <f t="shared" si="1290"/>
        <v/>
      </c>
      <c r="AL2471" s="172" t="str">
        <f t="shared" si="1291"/>
        <v/>
      </c>
      <c r="AM2471" s="172" t="str">
        <f>IF(AN2471&lt;&gt;"",MAX(AM$3:AM2470)+1,"")</f>
        <v/>
      </c>
      <c r="AN2471" s="172" t="str">
        <f t="shared" si="1292"/>
        <v/>
      </c>
      <c r="AO2471" s="172" t="str">
        <f t="shared" si="1293"/>
        <v/>
      </c>
      <c r="AP2471" s="172" t="str">
        <f t="shared" si="1294"/>
        <v/>
      </c>
      <c r="AQ2471" s="172" t="str">
        <f t="shared" si="1295"/>
        <v/>
      </c>
      <c r="AR2471" s="172" t="str">
        <f>Table1[[#This Row],[Sex ]]&amp;Table1[[#This Row],[Month]]</f>
        <v/>
      </c>
    </row>
    <row r="2472" spans="2:44" x14ac:dyDescent="0.3">
      <c r="B2472" s="14"/>
      <c r="C2472" s="14"/>
      <c r="D2472" s="14"/>
      <c r="E2472" s="14"/>
      <c r="F2472" s="14"/>
      <c r="G2472" s="14"/>
      <c r="H2472" s="14"/>
      <c r="I2472" s="14"/>
      <c r="J2472" s="14"/>
      <c r="K2472" s="14"/>
      <c r="L2472" s="14"/>
      <c r="M2472" s="24" t="str">
        <f t="shared" si="1267"/>
        <v/>
      </c>
      <c r="N2472" s="24" t="str">
        <f t="shared" si="1268"/>
        <v/>
      </c>
      <c r="O2472" s="24" t="str">
        <f t="shared" si="1269"/>
        <v xml:space="preserve"> </v>
      </c>
      <c r="P2472" s="24">
        <f t="shared" si="1270"/>
        <v>0</v>
      </c>
      <c r="Q2472" s="25">
        <f t="shared" si="1271"/>
        <v>0</v>
      </c>
      <c r="R2472" s="26">
        <f t="shared" si="1272"/>
        <v>0</v>
      </c>
      <c r="S2472" s="24" t="str">
        <f t="shared" si="1273"/>
        <v/>
      </c>
      <c r="T2472" s="24" t="str">
        <f t="shared" si="1274"/>
        <v/>
      </c>
      <c r="U2472" s="24" t="str">
        <f t="shared" si="1275"/>
        <v/>
      </c>
      <c r="V2472" s="24" t="str">
        <f t="shared" si="1276"/>
        <v/>
      </c>
      <c r="W2472" s="24" t="str">
        <f t="shared" si="1277"/>
        <v/>
      </c>
      <c r="X2472" s="24" t="str">
        <f t="shared" si="1278"/>
        <v/>
      </c>
      <c r="Y2472" s="24" t="str">
        <f t="shared" si="1279"/>
        <v/>
      </c>
      <c r="Z2472" s="24" t="str">
        <f t="shared" si="1280"/>
        <v/>
      </c>
      <c r="AA2472" s="24" t="b">
        <f t="shared" si="1281"/>
        <v>0</v>
      </c>
      <c r="AB2472" s="34" t="str">
        <f t="shared" si="1282"/>
        <v/>
      </c>
      <c r="AC2472" s="34">
        <f t="shared" si="1283"/>
        <v>0</v>
      </c>
      <c r="AD2472" s="34">
        <f t="shared" si="1284"/>
        <v>0</v>
      </c>
      <c r="AE2472" s="34" t="str">
        <f t="shared" si="1285"/>
        <v xml:space="preserve"> 0</v>
      </c>
      <c r="AF2472" s="34">
        <f t="shared" si="1286"/>
        <v>0</v>
      </c>
      <c r="AG2472" s="34">
        <f t="shared" si="1287"/>
        <v>0</v>
      </c>
      <c r="AH2472" s="34" t="str">
        <f t="shared" si="1288"/>
        <v/>
      </c>
      <c r="AI2472" s="172" t="str">
        <f>IF(AJ2472&lt;&gt;"",MAX(AI$3:AI2471)+1,"")</f>
        <v/>
      </c>
      <c r="AJ2472" s="172" t="str">
        <f t="shared" si="1289"/>
        <v/>
      </c>
      <c r="AK2472" s="172" t="str">
        <f t="shared" si="1290"/>
        <v/>
      </c>
      <c r="AL2472" s="172" t="str">
        <f t="shared" si="1291"/>
        <v/>
      </c>
      <c r="AM2472" s="172" t="str">
        <f>IF(AN2472&lt;&gt;"",MAX(AM$3:AM2471)+1,"")</f>
        <v/>
      </c>
      <c r="AN2472" s="172" t="str">
        <f t="shared" si="1292"/>
        <v/>
      </c>
      <c r="AO2472" s="172" t="str">
        <f t="shared" si="1293"/>
        <v/>
      </c>
      <c r="AP2472" s="172" t="str">
        <f t="shared" si="1294"/>
        <v/>
      </c>
      <c r="AQ2472" s="172" t="str">
        <f t="shared" si="1295"/>
        <v/>
      </c>
      <c r="AR2472" s="172" t="str">
        <f>Table1[[#This Row],[Sex ]]&amp;Table1[[#This Row],[Month]]</f>
        <v/>
      </c>
    </row>
    <row r="2473" spans="2:44" x14ac:dyDescent="0.3">
      <c r="B2473" s="14"/>
      <c r="C2473" s="14"/>
      <c r="D2473" s="14"/>
      <c r="E2473" s="14"/>
      <c r="F2473" s="14"/>
      <c r="G2473" s="14"/>
      <c r="H2473" s="14"/>
      <c r="I2473" s="14"/>
      <c r="J2473" s="14"/>
      <c r="K2473" s="14"/>
      <c r="L2473" s="14"/>
      <c r="M2473" s="24" t="str">
        <f t="shared" si="1267"/>
        <v/>
      </c>
      <c r="N2473" s="24" t="str">
        <f t="shared" si="1268"/>
        <v/>
      </c>
      <c r="O2473" s="24" t="str">
        <f t="shared" si="1269"/>
        <v xml:space="preserve"> </v>
      </c>
      <c r="P2473" s="24">
        <f t="shared" si="1270"/>
        <v>0</v>
      </c>
      <c r="Q2473" s="25">
        <f t="shared" si="1271"/>
        <v>0</v>
      </c>
      <c r="R2473" s="26">
        <f t="shared" si="1272"/>
        <v>0</v>
      </c>
      <c r="S2473" s="24" t="str">
        <f t="shared" si="1273"/>
        <v/>
      </c>
      <c r="T2473" s="24" t="str">
        <f t="shared" si="1274"/>
        <v/>
      </c>
      <c r="U2473" s="24" t="str">
        <f t="shared" si="1275"/>
        <v/>
      </c>
      <c r="V2473" s="24" t="str">
        <f t="shared" si="1276"/>
        <v/>
      </c>
      <c r="W2473" s="24" t="str">
        <f t="shared" si="1277"/>
        <v/>
      </c>
      <c r="X2473" s="24" t="str">
        <f t="shared" si="1278"/>
        <v/>
      </c>
      <c r="Y2473" s="24" t="str">
        <f t="shared" si="1279"/>
        <v/>
      </c>
      <c r="Z2473" s="24" t="str">
        <f t="shared" si="1280"/>
        <v/>
      </c>
      <c r="AA2473" s="24" t="b">
        <f t="shared" si="1281"/>
        <v>0</v>
      </c>
      <c r="AB2473" s="34" t="str">
        <f t="shared" si="1282"/>
        <v/>
      </c>
      <c r="AC2473" s="34">
        <f t="shared" si="1283"/>
        <v>0</v>
      </c>
      <c r="AD2473" s="34">
        <f t="shared" si="1284"/>
        <v>0</v>
      </c>
      <c r="AE2473" s="34" t="str">
        <f t="shared" si="1285"/>
        <v xml:space="preserve"> 0</v>
      </c>
      <c r="AF2473" s="34">
        <f t="shared" si="1286"/>
        <v>0</v>
      </c>
      <c r="AG2473" s="34">
        <f t="shared" si="1287"/>
        <v>0</v>
      </c>
      <c r="AH2473" s="34" t="str">
        <f t="shared" si="1288"/>
        <v/>
      </c>
      <c r="AI2473" s="172" t="str">
        <f>IF(AJ2473&lt;&gt;"",MAX(AI$3:AI2472)+1,"")</f>
        <v/>
      </c>
      <c r="AJ2473" s="172" t="str">
        <f t="shared" si="1289"/>
        <v/>
      </c>
      <c r="AK2473" s="172" t="str">
        <f t="shared" si="1290"/>
        <v/>
      </c>
      <c r="AL2473" s="172" t="str">
        <f t="shared" si="1291"/>
        <v/>
      </c>
      <c r="AM2473" s="172" t="str">
        <f>IF(AN2473&lt;&gt;"",MAX(AM$3:AM2472)+1,"")</f>
        <v/>
      </c>
      <c r="AN2473" s="172" t="str">
        <f t="shared" si="1292"/>
        <v/>
      </c>
      <c r="AO2473" s="172" t="str">
        <f t="shared" si="1293"/>
        <v/>
      </c>
      <c r="AP2473" s="172" t="str">
        <f t="shared" si="1294"/>
        <v/>
      </c>
      <c r="AQ2473" s="172" t="str">
        <f t="shared" si="1295"/>
        <v/>
      </c>
      <c r="AR2473" s="172" t="str">
        <f>Table1[[#This Row],[Sex ]]&amp;Table1[[#This Row],[Month]]</f>
        <v/>
      </c>
    </row>
    <row r="2474" spans="2:44" x14ac:dyDescent="0.3">
      <c r="B2474" s="14"/>
      <c r="C2474" s="14"/>
      <c r="D2474" s="14"/>
      <c r="E2474" s="14"/>
      <c r="F2474" s="14"/>
      <c r="G2474" s="14"/>
      <c r="H2474" s="14"/>
      <c r="I2474" s="14"/>
      <c r="J2474" s="14"/>
      <c r="K2474" s="14"/>
      <c r="L2474" s="14"/>
      <c r="M2474" s="24" t="str">
        <f t="shared" si="1267"/>
        <v/>
      </c>
      <c r="N2474" s="24" t="str">
        <f t="shared" si="1268"/>
        <v/>
      </c>
      <c r="O2474" s="24" t="str">
        <f t="shared" si="1269"/>
        <v xml:space="preserve"> </v>
      </c>
      <c r="P2474" s="24">
        <f t="shared" si="1270"/>
        <v>0</v>
      </c>
      <c r="Q2474" s="25">
        <f t="shared" si="1271"/>
        <v>0</v>
      </c>
      <c r="R2474" s="26">
        <f t="shared" si="1272"/>
        <v>0</v>
      </c>
      <c r="S2474" s="24" t="str">
        <f t="shared" si="1273"/>
        <v/>
      </c>
      <c r="T2474" s="24" t="str">
        <f t="shared" si="1274"/>
        <v/>
      </c>
      <c r="U2474" s="24" t="str">
        <f t="shared" si="1275"/>
        <v/>
      </c>
      <c r="V2474" s="24" t="str">
        <f t="shared" si="1276"/>
        <v/>
      </c>
      <c r="W2474" s="24" t="str">
        <f t="shared" si="1277"/>
        <v/>
      </c>
      <c r="X2474" s="24" t="str">
        <f t="shared" si="1278"/>
        <v/>
      </c>
      <c r="Y2474" s="24" t="str">
        <f t="shared" si="1279"/>
        <v/>
      </c>
      <c r="Z2474" s="24" t="str">
        <f t="shared" si="1280"/>
        <v/>
      </c>
      <c r="AA2474" s="24" t="b">
        <f t="shared" si="1281"/>
        <v>0</v>
      </c>
      <c r="AB2474" s="34" t="str">
        <f t="shared" si="1282"/>
        <v/>
      </c>
      <c r="AC2474" s="34">
        <f t="shared" si="1283"/>
        <v>0</v>
      </c>
      <c r="AD2474" s="34">
        <f t="shared" si="1284"/>
        <v>0</v>
      </c>
      <c r="AE2474" s="34" t="str">
        <f t="shared" si="1285"/>
        <v xml:space="preserve"> 0</v>
      </c>
      <c r="AF2474" s="34">
        <f t="shared" si="1286"/>
        <v>0</v>
      </c>
      <c r="AG2474" s="34">
        <f t="shared" si="1287"/>
        <v>0</v>
      </c>
      <c r="AH2474" s="34" t="str">
        <f t="shared" si="1288"/>
        <v/>
      </c>
      <c r="AI2474" s="172" t="str">
        <f>IF(AJ2474&lt;&gt;"",MAX(AI$3:AI2473)+1,"")</f>
        <v/>
      </c>
      <c r="AJ2474" s="172" t="str">
        <f t="shared" si="1289"/>
        <v/>
      </c>
      <c r="AK2474" s="172" t="str">
        <f t="shared" si="1290"/>
        <v/>
      </c>
      <c r="AL2474" s="172" t="str">
        <f t="shared" si="1291"/>
        <v/>
      </c>
      <c r="AM2474" s="172" t="str">
        <f>IF(AN2474&lt;&gt;"",MAX(AM$3:AM2473)+1,"")</f>
        <v/>
      </c>
      <c r="AN2474" s="172" t="str">
        <f t="shared" si="1292"/>
        <v/>
      </c>
      <c r="AO2474" s="172" t="str">
        <f t="shared" si="1293"/>
        <v/>
      </c>
      <c r="AP2474" s="172" t="str">
        <f t="shared" si="1294"/>
        <v/>
      </c>
      <c r="AQ2474" s="172" t="str">
        <f t="shared" si="1295"/>
        <v/>
      </c>
      <c r="AR2474" s="172" t="str">
        <f>Table1[[#This Row],[Sex ]]&amp;Table1[[#This Row],[Month]]</f>
        <v/>
      </c>
    </row>
    <row r="2475" spans="2:44" x14ac:dyDescent="0.3">
      <c r="B2475" s="14"/>
      <c r="C2475" s="14"/>
      <c r="D2475" s="14"/>
      <c r="E2475" s="14"/>
      <c r="F2475" s="14"/>
      <c r="G2475" s="14"/>
      <c r="H2475" s="14"/>
      <c r="I2475" s="14"/>
      <c r="J2475" s="14"/>
      <c r="K2475" s="14"/>
      <c r="L2475" s="14"/>
      <c r="M2475" s="24" t="str">
        <f t="shared" ref="M2475:M2538" si="1296">IF(I4475&lt;&gt;"",IF(SUM(I4475:I4475)&lt;99,IF(I4475=J4475,I4475,""),""),"")</f>
        <v/>
      </c>
      <c r="N2475" s="24" t="str">
        <f t="shared" ref="N2475:N2538" si="1297">IF(H4475&lt;&gt;"",IF(H4475&lt;4,1,IF(H4475&lt;7,2,IF(H4475&lt;10,3,4))),"")</f>
        <v/>
      </c>
      <c r="O2475" s="24" t="str">
        <f t="shared" ref="O2475:O2538" si="1298">IF(SUM(I4475:I4475)&lt;99,J4475&amp;" "&amp;I4475,99&amp;" "&amp;99)</f>
        <v xml:space="preserve"> </v>
      </c>
      <c r="P2475" s="24">
        <f t="shared" ref="P2475:P2538" si="1299">(J4475+I4475)/2</f>
        <v>0</v>
      </c>
      <c r="Q2475" s="25">
        <f t="shared" ref="Q2475:Q2538" si="1300">IF(SUM(I4475:J4475)&lt;99,(I4475-P2475)^2+(J4475-P2475)^2,0)</f>
        <v>0</v>
      </c>
      <c r="R2475" s="26">
        <f t="shared" ref="R2475:R2538" si="1301">IF(SUM(I4475:I4475)&lt;99,IF(J4475=0,IF(I4475=0,0,((Q2475)^0.5)/P2475),((Q2475)^0.5)/P2475),"")</f>
        <v>0</v>
      </c>
      <c r="S2475" s="24" t="str">
        <f t="shared" ref="S2475:S2538" si="1302">IF(SUM(I4475+J4475)&lt;98,IF(I4475&lt;&gt;"",H4475,""),"")</f>
        <v/>
      </c>
      <c r="T2475" s="24" t="str">
        <f t="shared" ref="T2475:T2538" si="1303">IF(SUM(I4475+J4475)&lt;98,IF(J4475&lt;&gt;"",H4475,""),"")</f>
        <v/>
      </c>
      <c r="U2475" s="24" t="str">
        <f t="shared" ref="U2475:U2538" si="1304">IF(SUM(I4475+J4475)&lt;99,IF(K4475&lt;&gt;"",H4475,""),"")</f>
        <v/>
      </c>
      <c r="V2475" s="24" t="str">
        <f t="shared" ref="V2475:V2538" si="1305">IF(J4475&lt;99,IF(M2475&lt;&gt;"",L4475,""),"")</f>
        <v/>
      </c>
      <c r="W2475" s="24" t="str">
        <f t="shared" ref="W2475:W2538" si="1306">IF(J4475&gt;98,99,IF(K4475&gt;98,99,IF(K4475+J4475=198,99,IF(K4475&lt;&gt;"",ABS(J4475-K4475),""))))</f>
        <v/>
      </c>
      <c r="X2475" s="24" t="str">
        <f t="shared" ref="X2475:X2538" si="1307">IF(I4475&lt;&gt;0,IF(I4475-J4475&lt;&gt;0,"",H4475),"")</f>
        <v/>
      </c>
      <c r="Y2475" s="24" t="str">
        <f t="shared" ref="Y2475:Y2538" si="1308">IF(J4475&lt;&gt;"",H4475,"")</f>
        <v/>
      </c>
      <c r="Z2475" s="24" t="str">
        <f t="shared" ref="Z2475:Z2538" si="1309">IF(SUM(I4475+J4475)&lt;98,IF(I4475&lt;&gt;"",G4475,""),"")</f>
        <v/>
      </c>
      <c r="AA2475" s="24" t="b">
        <f t="shared" ref="AA2475:AA2538" si="1310">IF(I4475&lt;&gt;"",IF(SUM(I4475:J4475)&gt;98,"",IF(I4475-J4475=0,G4475,"")))</f>
        <v>0</v>
      </c>
      <c r="AB2475" s="34" t="str">
        <f t="shared" ref="AB2475:AB2538" si="1311">IF(SUM(I4475:J4475)&gt;98,G4475,"")</f>
        <v/>
      </c>
      <c r="AC2475" s="34">
        <f t="shared" ref="AC2475:AC2538" si="1312">IF(SUM(I4475+J4475)&lt;99,L4475,"")</f>
        <v>0</v>
      </c>
      <c r="AD2475" s="34">
        <f t="shared" ref="AD2475:AD2538" si="1313">IF(AA2475&lt;&gt;"",AC2475,"")</f>
        <v>0</v>
      </c>
      <c r="AE2475" s="34" t="str">
        <f t="shared" ref="AE2475:AE2538" si="1314">H4475&amp;" "&amp;I4475-J4475</f>
        <v xml:space="preserve"> 0</v>
      </c>
      <c r="AF2475" s="34">
        <f t="shared" ref="AF2475:AF2538" si="1315">IF(SUM(I4475+J4475)&lt;99,J4475,"")</f>
        <v>0</v>
      </c>
      <c r="AG2475" s="34">
        <f t="shared" ref="AG2475:AG2538" si="1316">IF(AF2475&lt;&gt;"",I4475,"")</f>
        <v>0</v>
      </c>
      <c r="AH2475" s="34" t="str">
        <f t="shared" ref="AH2475:AH2538" si="1317">IF(I4475&lt;&gt;"",IF((I4475+J4475)&gt;98,"",I4475-J4475),"")</f>
        <v/>
      </c>
      <c r="AI2475" s="172" t="str">
        <f>IF(AJ2475&lt;&gt;"",MAX(AI$3:AI2474)+1,"")</f>
        <v/>
      </c>
      <c r="AJ2475" s="172" t="str">
        <f t="shared" ref="AJ2475:AJ2538" si="1318">IF(SUM(I4475:J4475)&lt;98,IF(G4475="F",G4475,""),"")</f>
        <v/>
      </c>
      <c r="AK2475" s="172" t="str">
        <f t="shared" ref="AK2475:AK2538" si="1319">IF(AJ2475&lt;&gt;"",F4475,"")</f>
        <v/>
      </c>
      <c r="AL2475" s="172" t="str">
        <f t="shared" ref="AL2475:AL2538" si="1320">IF(AK2475&lt;&gt;"",J4475,"")</f>
        <v/>
      </c>
      <c r="AM2475" s="172" t="str">
        <f>IF(AN2475&lt;&gt;"",MAX(AM$3:AM2474)+1,"")</f>
        <v/>
      </c>
      <c r="AN2475" s="172" t="str">
        <f t="shared" ref="AN2475:AN2538" si="1321">IF(SUM(I4475:J4475)&lt;98,IF(G4475="M",G4475,""),"")</f>
        <v/>
      </c>
      <c r="AO2475" s="172" t="str">
        <f t="shared" ref="AO2475:AO2538" si="1322">IF(AN2475&lt;&gt;"",F4475,"")</f>
        <v/>
      </c>
      <c r="AP2475" s="172" t="str">
        <f t="shared" ref="AP2475:AP2538" si="1323">IF(AO2475&lt;&gt;"",J4475,"")</f>
        <v/>
      </c>
      <c r="AQ2475" s="172" t="str">
        <f t="shared" ref="AQ2475:AQ2538" si="1324">IF(K4475&lt;&gt;"",J4475&amp;" "&amp;(J4475-K4475),"")</f>
        <v/>
      </c>
      <c r="AR2475" s="172" t="str">
        <f>Table1[[#This Row],[Sex ]]&amp;Table1[[#This Row],[Month]]</f>
        <v/>
      </c>
    </row>
    <row r="2476" spans="2:44" x14ac:dyDescent="0.3">
      <c r="B2476" s="14"/>
      <c r="C2476" s="14"/>
      <c r="D2476" s="14"/>
      <c r="E2476" s="14"/>
      <c r="F2476" s="14"/>
      <c r="G2476" s="14"/>
      <c r="H2476" s="14"/>
      <c r="I2476" s="14"/>
      <c r="J2476" s="14"/>
      <c r="K2476" s="14"/>
      <c r="L2476" s="14"/>
      <c r="M2476" s="24" t="str">
        <f t="shared" si="1296"/>
        <v/>
      </c>
      <c r="N2476" s="24" t="str">
        <f t="shared" si="1297"/>
        <v/>
      </c>
      <c r="O2476" s="24" t="str">
        <f t="shared" si="1298"/>
        <v xml:space="preserve"> </v>
      </c>
      <c r="P2476" s="24">
        <f t="shared" si="1299"/>
        <v>0</v>
      </c>
      <c r="Q2476" s="25">
        <f t="shared" si="1300"/>
        <v>0</v>
      </c>
      <c r="R2476" s="26">
        <f t="shared" si="1301"/>
        <v>0</v>
      </c>
      <c r="S2476" s="24" t="str">
        <f t="shared" si="1302"/>
        <v/>
      </c>
      <c r="T2476" s="24" t="str">
        <f t="shared" si="1303"/>
        <v/>
      </c>
      <c r="U2476" s="24" t="str">
        <f t="shared" si="1304"/>
        <v/>
      </c>
      <c r="V2476" s="24" t="str">
        <f t="shared" si="1305"/>
        <v/>
      </c>
      <c r="W2476" s="24" t="str">
        <f t="shared" si="1306"/>
        <v/>
      </c>
      <c r="X2476" s="24" t="str">
        <f t="shared" si="1307"/>
        <v/>
      </c>
      <c r="Y2476" s="24" t="str">
        <f t="shared" si="1308"/>
        <v/>
      </c>
      <c r="Z2476" s="24" t="str">
        <f t="shared" si="1309"/>
        <v/>
      </c>
      <c r="AA2476" s="24" t="b">
        <f t="shared" si="1310"/>
        <v>0</v>
      </c>
      <c r="AB2476" s="34" t="str">
        <f t="shared" si="1311"/>
        <v/>
      </c>
      <c r="AC2476" s="34">
        <f t="shared" si="1312"/>
        <v>0</v>
      </c>
      <c r="AD2476" s="34">
        <f t="shared" si="1313"/>
        <v>0</v>
      </c>
      <c r="AE2476" s="34" t="str">
        <f t="shared" si="1314"/>
        <v xml:space="preserve"> 0</v>
      </c>
      <c r="AF2476" s="34">
        <f t="shared" si="1315"/>
        <v>0</v>
      </c>
      <c r="AG2476" s="34">
        <f t="shared" si="1316"/>
        <v>0</v>
      </c>
      <c r="AH2476" s="34" t="str">
        <f t="shared" si="1317"/>
        <v/>
      </c>
      <c r="AI2476" s="172" t="str">
        <f>IF(AJ2476&lt;&gt;"",MAX(AI$3:AI2475)+1,"")</f>
        <v/>
      </c>
      <c r="AJ2476" s="172" t="str">
        <f t="shared" si="1318"/>
        <v/>
      </c>
      <c r="AK2476" s="172" t="str">
        <f t="shared" si="1319"/>
        <v/>
      </c>
      <c r="AL2476" s="172" t="str">
        <f t="shared" si="1320"/>
        <v/>
      </c>
      <c r="AM2476" s="172" t="str">
        <f>IF(AN2476&lt;&gt;"",MAX(AM$3:AM2475)+1,"")</f>
        <v/>
      </c>
      <c r="AN2476" s="172" t="str">
        <f t="shared" si="1321"/>
        <v/>
      </c>
      <c r="AO2476" s="172" t="str">
        <f t="shared" si="1322"/>
        <v/>
      </c>
      <c r="AP2476" s="172" t="str">
        <f t="shared" si="1323"/>
        <v/>
      </c>
      <c r="AQ2476" s="172" t="str">
        <f t="shared" si="1324"/>
        <v/>
      </c>
      <c r="AR2476" s="172" t="str">
        <f>Table1[[#This Row],[Sex ]]&amp;Table1[[#This Row],[Month]]</f>
        <v/>
      </c>
    </row>
    <row r="2477" spans="2:44" x14ac:dyDescent="0.3">
      <c r="B2477" s="14"/>
      <c r="C2477" s="14"/>
      <c r="D2477" s="14"/>
      <c r="E2477" s="14"/>
      <c r="F2477" s="14"/>
      <c r="G2477" s="14"/>
      <c r="H2477" s="14"/>
      <c r="I2477" s="14"/>
      <c r="J2477" s="14"/>
      <c r="K2477" s="14"/>
      <c r="L2477" s="14"/>
      <c r="M2477" s="24" t="str">
        <f t="shared" si="1296"/>
        <v/>
      </c>
      <c r="N2477" s="24" t="str">
        <f t="shared" si="1297"/>
        <v/>
      </c>
      <c r="O2477" s="24" t="str">
        <f t="shared" si="1298"/>
        <v xml:space="preserve"> </v>
      </c>
      <c r="P2477" s="24">
        <f t="shared" si="1299"/>
        <v>0</v>
      </c>
      <c r="Q2477" s="25">
        <f t="shared" si="1300"/>
        <v>0</v>
      </c>
      <c r="R2477" s="26">
        <f t="shared" si="1301"/>
        <v>0</v>
      </c>
      <c r="S2477" s="24" t="str">
        <f t="shared" si="1302"/>
        <v/>
      </c>
      <c r="T2477" s="24" t="str">
        <f t="shared" si="1303"/>
        <v/>
      </c>
      <c r="U2477" s="24" t="str">
        <f t="shared" si="1304"/>
        <v/>
      </c>
      <c r="V2477" s="24" t="str">
        <f t="shared" si="1305"/>
        <v/>
      </c>
      <c r="W2477" s="24" t="str">
        <f t="shared" si="1306"/>
        <v/>
      </c>
      <c r="X2477" s="24" t="str">
        <f t="shared" si="1307"/>
        <v/>
      </c>
      <c r="Y2477" s="24" t="str">
        <f t="shared" si="1308"/>
        <v/>
      </c>
      <c r="Z2477" s="24" t="str">
        <f t="shared" si="1309"/>
        <v/>
      </c>
      <c r="AA2477" s="24" t="b">
        <f t="shared" si="1310"/>
        <v>0</v>
      </c>
      <c r="AB2477" s="34" t="str">
        <f t="shared" si="1311"/>
        <v/>
      </c>
      <c r="AC2477" s="34">
        <f t="shared" si="1312"/>
        <v>0</v>
      </c>
      <c r="AD2477" s="34">
        <f t="shared" si="1313"/>
        <v>0</v>
      </c>
      <c r="AE2477" s="34" t="str">
        <f t="shared" si="1314"/>
        <v xml:space="preserve"> 0</v>
      </c>
      <c r="AF2477" s="34">
        <f t="shared" si="1315"/>
        <v>0</v>
      </c>
      <c r="AG2477" s="34">
        <f t="shared" si="1316"/>
        <v>0</v>
      </c>
      <c r="AH2477" s="34" t="str">
        <f t="shared" si="1317"/>
        <v/>
      </c>
      <c r="AI2477" s="172" t="str">
        <f>IF(AJ2477&lt;&gt;"",MAX(AI$3:AI2476)+1,"")</f>
        <v/>
      </c>
      <c r="AJ2477" s="172" t="str">
        <f t="shared" si="1318"/>
        <v/>
      </c>
      <c r="AK2477" s="172" t="str">
        <f t="shared" si="1319"/>
        <v/>
      </c>
      <c r="AL2477" s="172" t="str">
        <f t="shared" si="1320"/>
        <v/>
      </c>
      <c r="AM2477" s="172" t="str">
        <f>IF(AN2477&lt;&gt;"",MAX(AM$3:AM2476)+1,"")</f>
        <v/>
      </c>
      <c r="AN2477" s="172" t="str">
        <f t="shared" si="1321"/>
        <v/>
      </c>
      <c r="AO2477" s="172" t="str">
        <f t="shared" si="1322"/>
        <v/>
      </c>
      <c r="AP2477" s="172" t="str">
        <f t="shared" si="1323"/>
        <v/>
      </c>
      <c r="AQ2477" s="172" t="str">
        <f t="shared" si="1324"/>
        <v/>
      </c>
      <c r="AR2477" s="172" t="str">
        <f>Table1[[#This Row],[Sex ]]&amp;Table1[[#This Row],[Month]]</f>
        <v/>
      </c>
    </row>
    <row r="2478" spans="2:44" x14ac:dyDescent="0.3">
      <c r="B2478" s="14"/>
      <c r="C2478" s="14"/>
      <c r="D2478" s="14"/>
      <c r="E2478" s="14"/>
      <c r="F2478" s="14"/>
      <c r="G2478" s="14"/>
      <c r="H2478" s="14"/>
      <c r="I2478" s="14"/>
      <c r="J2478" s="14"/>
      <c r="K2478" s="14"/>
      <c r="L2478" s="14"/>
      <c r="M2478" s="24" t="str">
        <f t="shared" si="1296"/>
        <v/>
      </c>
      <c r="N2478" s="24" t="str">
        <f t="shared" si="1297"/>
        <v/>
      </c>
      <c r="O2478" s="24" t="str">
        <f t="shared" si="1298"/>
        <v xml:space="preserve"> </v>
      </c>
      <c r="P2478" s="24">
        <f t="shared" si="1299"/>
        <v>0</v>
      </c>
      <c r="Q2478" s="25">
        <f t="shared" si="1300"/>
        <v>0</v>
      </c>
      <c r="R2478" s="26">
        <f t="shared" si="1301"/>
        <v>0</v>
      </c>
      <c r="S2478" s="24" t="str">
        <f t="shared" si="1302"/>
        <v/>
      </c>
      <c r="T2478" s="24" t="str">
        <f t="shared" si="1303"/>
        <v/>
      </c>
      <c r="U2478" s="24" t="str">
        <f t="shared" si="1304"/>
        <v/>
      </c>
      <c r="V2478" s="24" t="str">
        <f t="shared" si="1305"/>
        <v/>
      </c>
      <c r="W2478" s="24" t="str">
        <f t="shared" si="1306"/>
        <v/>
      </c>
      <c r="X2478" s="24" t="str">
        <f t="shared" si="1307"/>
        <v/>
      </c>
      <c r="Y2478" s="24" t="str">
        <f t="shared" si="1308"/>
        <v/>
      </c>
      <c r="Z2478" s="24" t="str">
        <f t="shared" si="1309"/>
        <v/>
      </c>
      <c r="AA2478" s="24" t="b">
        <f t="shared" si="1310"/>
        <v>0</v>
      </c>
      <c r="AB2478" s="34" t="str">
        <f t="shared" si="1311"/>
        <v/>
      </c>
      <c r="AC2478" s="34">
        <f t="shared" si="1312"/>
        <v>0</v>
      </c>
      <c r="AD2478" s="34">
        <f t="shared" si="1313"/>
        <v>0</v>
      </c>
      <c r="AE2478" s="34" t="str">
        <f t="shared" si="1314"/>
        <v xml:space="preserve"> 0</v>
      </c>
      <c r="AF2478" s="34">
        <f t="shared" si="1315"/>
        <v>0</v>
      </c>
      <c r="AG2478" s="34">
        <f t="shared" si="1316"/>
        <v>0</v>
      </c>
      <c r="AH2478" s="34" t="str">
        <f t="shared" si="1317"/>
        <v/>
      </c>
      <c r="AI2478" s="172" t="str">
        <f>IF(AJ2478&lt;&gt;"",MAX(AI$3:AI2477)+1,"")</f>
        <v/>
      </c>
      <c r="AJ2478" s="172" t="str">
        <f t="shared" si="1318"/>
        <v/>
      </c>
      <c r="AK2478" s="172" t="str">
        <f t="shared" si="1319"/>
        <v/>
      </c>
      <c r="AL2478" s="172" t="str">
        <f t="shared" si="1320"/>
        <v/>
      </c>
      <c r="AM2478" s="172" t="str">
        <f>IF(AN2478&lt;&gt;"",MAX(AM$3:AM2477)+1,"")</f>
        <v/>
      </c>
      <c r="AN2478" s="172" t="str">
        <f t="shared" si="1321"/>
        <v/>
      </c>
      <c r="AO2478" s="172" t="str">
        <f t="shared" si="1322"/>
        <v/>
      </c>
      <c r="AP2478" s="172" t="str">
        <f t="shared" si="1323"/>
        <v/>
      </c>
      <c r="AQ2478" s="172" t="str">
        <f t="shared" si="1324"/>
        <v/>
      </c>
      <c r="AR2478" s="172" t="str">
        <f>Table1[[#This Row],[Sex ]]&amp;Table1[[#This Row],[Month]]</f>
        <v/>
      </c>
    </row>
    <row r="2479" spans="2:44" x14ac:dyDescent="0.3">
      <c r="B2479" s="14"/>
      <c r="C2479" s="14"/>
      <c r="D2479" s="14"/>
      <c r="E2479" s="14"/>
      <c r="F2479" s="14"/>
      <c r="G2479" s="14"/>
      <c r="H2479" s="14"/>
      <c r="I2479" s="14"/>
      <c r="J2479" s="14"/>
      <c r="K2479" s="14"/>
      <c r="L2479" s="14"/>
      <c r="M2479" s="24" t="str">
        <f t="shared" si="1296"/>
        <v/>
      </c>
      <c r="N2479" s="24" t="str">
        <f t="shared" si="1297"/>
        <v/>
      </c>
      <c r="O2479" s="24" t="str">
        <f t="shared" si="1298"/>
        <v xml:space="preserve"> </v>
      </c>
      <c r="P2479" s="24">
        <f t="shared" si="1299"/>
        <v>0</v>
      </c>
      <c r="Q2479" s="25">
        <f t="shared" si="1300"/>
        <v>0</v>
      </c>
      <c r="R2479" s="26">
        <f t="shared" si="1301"/>
        <v>0</v>
      </c>
      <c r="S2479" s="24" t="str">
        <f t="shared" si="1302"/>
        <v/>
      </c>
      <c r="T2479" s="24" t="str">
        <f t="shared" si="1303"/>
        <v/>
      </c>
      <c r="U2479" s="24" t="str">
        <f t="shared" si="1304"/>
        <v/>
      </c>
      <c r="V2479" s="24" t="str">
        <f t="shared" si="1305"/>
        <v/>
      </c>
      <c r="W2479" s="24" t="str">
        <f t="shared" si="1306"/>
        <v/>
      </c>
      <c r="X2479" s="24" t="str">
        <f t="shared" si="1307"/>
        <v/>
      </c>
      <c r="Y2479" s="24" t="str">
        <f t="shared" si="1308"/>
        <v/>
      </c>
      <c r="Z2479" s="24" t="str">
        <f t="shared" si="1309"/>
        <v/>
      </c>
      <c r="AA2479" s="24" t="b">
        <f t="shared" si="1310"/>
        <v>0</v>
      </c>
      <c r="AB2479" s="34" t="str">
        <f t="shared" si="1311"/>
        <v/>
      </c>
      <c r="AC2479" s="34">
        <f t="shared" si="1312"/>
        <v>0</v>
      </c>
      <c r="AD2479" s="34">
        <f t="shared" si="1313"/>
        <v>0</v>
      </c>
      <c r="AE2479" s="34" t="str">
        <f t="shared" si="1314"/>
        <v xml:space="preserve"> 0</v>
      </c>
      <c r="AF2479" s="34">
        <f t="shared" si="1315"/>
        <v>0</v>
      </c>
      <c r="AG2479" s="34">
        <f t="shared" si="1316"/>
        <v>0</v>
      </c>
      <c r="AH2479" s="34" t="str">
        <f t="shared" si="1317"/>
        <v/>
      </c>
      <c r="AI2479" s="172" t="str">
        <f>IF(AJ2479&lt;&gt;"",MAX(AI$3:AI2478)+1,"")</f>
        <v/>
      </c>
      <c r="AJ2479" s="172" t="str">
        <f t="shared" si="1318"/>
        <v/>
      </c>
      <c r="AK2479" s="172" t="str">
        <f t="shared" si="1319"/>
        <v/>
      </c>
      <c r="AL2479" s="172" t="str">
        <f t="shared" si="1320"/>
        <v/>
      </c>
      <c r="AM2479" s="172" t="str">
        <f>IF(AN2479&lt;&gt;"",MAX(AM$3:AM2478)+1,"")</f>
        <v/>
      </c>
      <c r="AN2479" s="172" t="str">
        <f t="shared" si="1321"/>
        <v/>
      </c>
      <c r="AO2479" s="172" t="str">
        <f t="shared" si="1322"/>
        <v/>
      </c>
      <c r="AP2479" s="172" t="str">
        <f t="shared" si="1323"/>
        <v/>
      </c>
      <c r="AQ2479" s="172" t="str">
        <f t="shared" si="1324"/>
        <v/>
      </c>
      <c r="AR2479" s="172" t="str">
        <f>Table1[[#This Row],[Sex ]]&amp;Table1[[#This Row],[Month]]</f>
        <v/>
      </c>
    </row>
    <row r="2480" spans="2:44" x14ac:dyDescent="0.3">
      <c r="B2480" s="14"/>
      <c r="C2480" s="14"/>
      <c r="D2480" s="14"/>
      <c r="E2480" s="14"/>
      <c r="F2480" s="14"/>
      <c r="G2480" s="14"/>
      <c r="H2480" s="14"/>
      <c r="I2480" s="14"/>
      <c r="J2480" s="14"/>
      <c r="K2480" s="14"/>
      <c r="L2480" s="14"/>
      <c r="M2480" s="24" t="str">
        <f t="shared" si="1296"/>
        <v/>
      </c>
      <c r="N2480" s="24" t="str">
        <f t="shared" si="1297"/>
        <v/>
      </c>
      <c r="O2480" s="24" t="str">
        <f t="shared" si="1298"/>
        <v xml:space="preserve"> </v>
      </c>
      <c r="P2480" s="24">
        <f t="shared" si="1299"/>
        <v>0</v>
      </c>
      <c r="Q2480" s="25">
        <f t="shared" si="1300"/>
        <v>0</v>
      </c>
      <c r="R2480" s="26">
        <f t="shared" si="1301"/>
        <v>0</v>
      </c>
      <c r="S2480" s="24" t="str">
        <f t="shared" si="1302"/>
        <v/>
      </c>
      <c r="T2480" s="24" t="str">
        <f t="shared" si="1303"/>
        <v/>
      </c>
      <c r="U2480" s="24" t="str">
        <f t="shared" si="1304"/>
        <v/>
      </c>
      <c r="V2480" s="24" t="str">
        <f t="shared" si="1305"/>
        <v/>
      </c>
      <c r="W2480" s="24" t="str">
        <f t="shared" si="1306"/>
        <v/>
      </c>
      <c r="X2480" s="24" t="str">
        <f t="shared" si="1307"/>
        <v/>
      </c>
      <c r="Y2480" s="24" t="str">
        <f t="shared" si="1308"/>
        <v/>
      </c>
      <c r="Z2480" s="24" t="str">
        <f t="shared" si="1309"/>
        <v/>
      </c>
      <c r="AA2480" s="24" t="b">
        <f t="shared" si="1310"/>
        <v>0</v>
      </c>
      <c r="AB2480" s="34" t="str">
        <f t="shared" si="1311"/>
        <v/>
      </c>
      <c r="AC2480" s="34">
        <f t="shared" si="1312"/>
        <v>0</v>
      </c>
      <c r="AD2480" s="34">
        <f t="shared" si="1313"/>
        <v>0</v>
      </c>
      <c r="AE2480" s="34" t="str">
        <f t="shared" si="1314"/>
        <v xml:space="preserve"> 0</v>
      </c>
      <c r="AF2480" s="34">
        <f t="shared" si="1315"/>
        <v>0</v>
      </c>
      <c r="AG2480" s="34">
        <f t="shared" si="1316"/>
        <v>0</v>
      </c>
      <c r="AH2480" s="34" t="str">
        <f t="shared" si="1317"/>
        <v/>
      </c>
      <c r="AI2480" s="172" t="str">
        <f>IF(AJ2480&lt;&gt;"",MAX(AI$3:AI2479)+1,"")</f>
        <v/>
      </c>
      <c r="AJ2480" s="172" t="str">
        <f t="shared" si="1318"/>
        <v/>
      </c>
      <c r="AK2480" s="172" t="str">
        <f t="shared" si="1319"/>
        <v/>
      </c>
      <c r="AL2480" s="172" t="str">
        <f t="shared" si="1320"/>
        <v/>
      </c>
      <c r="AM2480" s="172" t="str">
        <f>IF(AN2480&lt;&gt;"",MAX(AM$3:AM2479)+1,"")</f>
        <v/>
      </c>
      <c r="AN2480" s="172" t="str">
        <f t="shared" si="1321"/>
        <v/>
      </c>
      <c r="AO2480" s="172" t="str">
        <f t="shared" si="1322"/>
        <v/>
      </c>
      <c r="AP2480" s="172" t="str">
        <f t="shared" si="1323"/>
        <v/>
      </c>
      <c r="AQ2480" s="172" t="str">
        <f t="shared" si="1324"/>
        <v/>
      </c>
      <c r="AR2480" s="172" t="str">
        <f>Table1[[#This Row],[Sex ]]&amp;Table1[[#This Row],[Month]]</f>
        <v/>
      </c>
    </row>
    <row r="2481" spans="2:44" x14ac:dyDescent="0.3">
      <c r="B2481" s="14"/>
      <c r="C2481" s="14"/>
      <c r="D2481" s="14"/>
      <c r="E2481" s="14"/>
      <c r="F2481" s="14"/>
      <c r="G2481" s="14"/>
      <c r="H2481" s="14"/>
      <c r="I2481" s="14"/>
      <c r="J2481" s="14"/>
      <c r="K2481" s="14"/>
      <c r="L2481" s="14"/>
      <c r="M2481" s="24" t="str">
        <f t="shared" si="1296"/>
        <v/>
      </c>
      <c r="N2481" s="24" t="str">
        <f t="shared" si="1297"/>
        <v/>
      </c>
      <c r="O2481" s="24" t="str">
        <f t="shared" si="1298"/>
        <v xml:space="preserve"> </v>
      </c>
      <c r="P2481" s="24">
        <f t="shared" si="1299"/>
        <v>0</v>
      </c>
      <c r="Q2481" s="25">
        <f t="shared" si="1300"/>
        <v>0</v>
      </c>
      <c r="R2481" s="26">
        <f t="shared" si="1301"/>
        <v>0</v>
      </c>
      <c r="S2481" s="24" t="str">
        <f t="shared" si="1302"/>
        <v/>
      </c>
      <c r="T2481" s="24" t="str">
        <f t="shared" si="1303"/>
        <v/>
      </c>
      <c r="U2481" s="24" t="str">
        <f t="shared" si="1304"/>
        <v/>
      </c>
      <c r="V2481" s="24" t="str">
        <f t="shared" si="1305"/>
        <v/>
      </c>
      <c r="W2481" s="24" t="str">
        <f t="shared" si="1306"/>
        <v/>
      </c>
      <c r="X2481" s="24" t="str">
        <f t="shared" si="1307"/>
        <v/>
      </c>
      <c r="Y2481" s="24" t="str">
        <f t="shared" si="1308"/>
        <v/>
      </c>
      <c r="Z2481" s="24" t="str">
        <f t="shared" si="1309"/>
        <v/>
      </c>
      <c r="AA2481" s="24" t="b">
        <f t="shared" si="1310"/>
        <v>0</v>
      </c>
      <c r="AB2481" s="34" t="str">
        <f t="shared" si="1311"/>
        <v/>
      </c>
      <c r="AC2481" s="34">
        <f t="shared" si="1312"/>
        <v>0</v>
      </c>
      <c r="AD2481" s="34">
        <f t="shared" si="1313"/>
        <v>0</v>
      </c>
      <c r="AE2481" s="34" t="str">
        <f t="shared" si="1314"/>
        <v xml:space="preserve"> 0</v>
      </c>
      <c r="AF2481" s="34">
        <f t="shared" si="1315"/>
        <v>0</v>
      </c>
      <c r="AG2481" s="34">
        <f t="shared" si="1316"/>
        <v>0</v>
      </c>
      <c r="AH2481" s="34" t="str">
        <f t="shared" si="1317"/>
        <v/>
      </c>
      <c r="AI2481" s="172" t="str">
        <f>IF(AJ2481&lt;&gt;"",MAX(AI$3:AI2480)+1,"")</f>
        <v/>
      </c>
      <c r="AJ2481" s="172" t="str">
        <f t="shared" si="1318"/>
        <v/>
      </c>
      <c r="AK2481" s="172" t="str">
        <f t="shared" si="1319"/>
        <v/>
      </c>
      <c r="AL2481" s="172" t="str">
        <f t="shared" si="1320"/>
        <v/>
      </c>
      <c r="AM2481" s="172" t="str">
        <f>IF(AN2481&lt;&gt;"",MAX(AM$3:AM2480)+1,"")</f>
        <v/>
      </c>
      <c r="AN2481" s="172" t="str">
        <f t="shared" si="1321"/>
        <v/>
      </c>
      <c r="AO2481" s="172" t="str">
        <f t="shared" si="1322"/>
        <v/>
      </c>
      <c r="AP2481" s="172" t="str">
        <f t="shared" si="1323"/>
        <v/>
      </c>
      <c r="AQ2481" s="172" t="str">
        <f t="shared" si="1324"/>
        <v/>
      </c>
      <c r="AR2481" s="172" t="str">
        <f>Table1[[#This Row],[Sex ]]&amp;Table1[[#This Row],[Month]]</f>
        <v/>
      </c>
    </row>
    <row r="2482" spans="2:44" x14ac:dyDescent="0.3">
      <c r="B2482" s="14"/>
      <c r="C2482" s="14"/>
      <c r="D2482" s="14"/>
      <c r="E2482" s="14"/>
      <c r="F2482" s="14"/>
      <c r="G2482" s="14"/>
      <c r="H2482" s="14"/>
      <c r="I2482" s="14"/>
      <c r="J2482" s="14"/>
      <c r="K2482" s="14"/>
      <c r="L2482" s="14"/>
      <c r="M2482" s="24" t="str">
        <f t="shared" si="1296"/>
        <v/>
      </c>
      <c r="N2482" s="24" t="str">
        <f t="shared" si="1297"/>
        <v/>
      </c>
      <c r="O2482" s="24" t="str">
        <f t="shared" si="1298"/>
        <v xml:space="preserve"> </v>
      </c>
      <c r="P2482" s="24">
        <f t="shared" si="1299"/>
        <v>0</v>
      </c>
      <c r="Q2482" s="25">
        <f t="shared" si="1300"/>
        <v>0</v>
      </c>
      <c r="R2482" s="26">
        <f t="shared" si="1301"/>
        <v>0</v>
      </c>
      <c r="S2482" s="24" t="str">
        <f t="shared" si="1302"/>
        <v/>
      </c>
      <c r="T2482" s="24" t="str">
        <f t="shared" si="1303"/>
        <v/>
      </c>
      <c r="U2482" s="24" t="str">
        <f t="shared" si="1304"/>
        <v/>
      </c>
      <c r="V2482" s="24" t="str">
        <f t="shared" si="1305"/>
        <v/>
      </c>
      <c r="W2482" s="24" t="str">
        <f t="shared" si="1306"/>
        <v/>
      </c>
      <c r="X2482" s="24" t="str">
        <f t="shared" si="1307"/>
        <v/>
      </c>
      <c r="Y2482" s="24" t="str">
        <f t="shared" si="1308"/>
        <v/>
      </c>
      <c r="Z2482" s="24" t="str">
        <f t="shared" si="1309"/>
        <v/>
      </c>
      <c r="AA2482" s="24" t="b">
        <f t="shared" si="1310"/>
        <v>0</v>
      </c>
      <c r="AB2482" s="34" t="str">
        <f t="shared" si="1311"/>
        <v/>
      </c>
      <c r="AC2482" s="34">
        <f t="shared" si="1312"/>
        <v>0</v>
      </c>
      <c r="AD2482" s="34">
        <f t="shared" si="1313"/>
        <v>0</v>
      </c>
      <c r="AE2482" s="34" t="str">
        <f t="shared" si="1314"/>
        <v xml:space="preserve"> 0</v>
      </c>
      <c r="AF2482" s="34">
        <f t="shared" si="1315"/>
        <v>0</v>
      </c>
      <c r="AG2482" s="34">
        <f t="shared" si="1316"/>
        <v>0</v>
      </c>
      <c r="AH2482" s="34" t="str">
        <f t="shared" si="1317"/>
        <v/>
      </c>
      <c r="AI2482" s="172" t="str">
        <f>IF(AJ2482&lt;&gt;"",MAX(AI$3:AI2481)+1,"")</f>
        <v/>
      </c>
      <c r="AJ2482" s="172" t="str">
        <f t="shared" si="1318"/>
        <v/>
      </c>
      <c r="AK2482" s="172" t="str">
        <f t="shared" si="1319"/>
        <v/>
      </c>
      <c r="AL2482" s="172" t="str">
        <f t="shared" si="1320"/>
        <v/>
      </c>
      <c r="AM2482" s="172" t="str">
        <f>IF(AN2482&lt;&gt;"",MAX(AM$3:AM2481)+1,"")</f>
        <v/>
      </c>
      <c r="AN2482" s="172" t="str">
        <f t="shared" si="1321"/>
        <v/>
      </c>
      <c r="AO2482" s="172" t="str">
        <f t="shared" si="1322"/>
        <v/>
      </c>
      <c r="AP2482" s="172" t="str">
        <f t="shared" si="1323"/>
        <v/>
      </c>
      <c r="AQ2482" s="172" t="str">
        <f t="shared" si="1324"/>
        <v/>
      </c>
      <c r="AR2482" s="172" t="str">
        <f>Table1[[#This Row],[Sex ]]&amp;Table1[[#This Row],[Month]]</f>
        <v/>
      </c>
    </row>
    <row r="2483" spans="2:44" x14ac:dyDescent="0.3">
      <c r="B2483" s="14"/>
      <c r="C2483" s="14"/>
      <c r="D2483" s="14"/>
      <c r="E2483" s="14"/>
      <c r="F2483" s="14"/>
      <c r="G2483" s="14"/>
      <c r="H2483" s="14"/>
      <c r="I2483" s="14"/>
      <c r="J2483" s="14"/>
      <c r="K2483" s="14"/>
      <c r="L2483" s="14"/>
      <c r="M2483" s="24" t="str">
        <f t="shared" si="1296"/>
        <v/>
      </c>
      <c r="N2483" s="24" t="str">
        <f t="shared" si="1297"/>
        <v/>
      </c>
      <c r="O2483" s="24" t="str">
        <f t="shared" si="1298"/>
        <v xml:space="preserve"> </v>
      </c>
      <c r="P2483" s="24">
        <f t="shared" si="1299"/>
        <v>0</v>
      </c>
      <c r="Q2483" s="25">
        <f t="shared" si="1300"/>
        <v>0</v>
      </c>
      <c r="R2483" s="26">
        <f t="shared" si="1301"/>
        <v>0</v>
      </c>
      <c r="S2483" s="24" t="str">
        <f t="shared" si="1302"/>
        <v/>
      </c>
      <c r="T2483" s="24" t="str">
        <f t="shared" si="1303"/>
        <v/>
      </c>
      <c r="U2483" s="24" t="str">
        <f t="shared" si="1304"/>
        <v/>
      </c>
      <c r="V2483" s="24" t="str">
        <f t="shared" si="1305"/>
        <v/>
      </c>
      <c r="W2483" s="24" t="str">
        <f t="shared" si="1306"/>
        <v/>
      </c>
      <c r="X2483" s="24" t="str">
        <f t="shared" si="1307"/>
        <v/>
      </c>
      <c r="Y2483" s="24" t="str">
        <f t="shared" si="1308"/>
        <v/>
      </c>
      <c r="Z2483" s="24" t="str">
        <f t="shared" si="1309"/>
        <v/>
      </c>
      <c r="AA2483" s="24" t="b">
        <f t="shared" si="1310"/>
        <v>0</v>
      </c>
      <c r="AB2483" s="34" t="str">
        <f t="shared" si="1311"/>
        <v/>
      </c>
      <c r="AC2483" s="34">
        <f t="shared" si="1312"/>
        <v>0</v>
      </c>
      <c r="AD2483" s="34">
        <f t="shared" si="1313"/>
        <v>0</v>
      </c>
      <c r="AE2483" s="34" t="str">
        <f t="shared" si="1314"/>
        <v xml:space="preserve"> 0</v>
      </c>
      <c r="AF2483" s="34">
        <f t="shared" si="1315"/>
        <v>0</v>
      </c>
      <c r="AG2483" s="34">
        <f t="shared" si="1316"/>
        <v>0</v>
      </c>
      <c r="AH2483" s="34" t="str">
        <f t="shared" si="1317"/>
        <v/>
      </c>
      <c r="AI2483" s="172" t="str">
        <f>IF(AJ2483&lt;&gt;"",MAX(AI$3:AI2482)+1,"")</f>
        <v/>
      </c>
      <c r="AJ2483" s="172" t="str">
        <f t="shared" si="1318"/>
        <v/>
      </c>
      <c r="AK2483" s="172" t="str">
        <f t="shared" si="1319"/>
        <v/>
      </c>
      <c r="AL2483" s="172" t="str">
        <f t="shared" si="1320"/>
        <v/>
      </c>
      <c r="AM2483" s="172" t="str">
        <f>IF(AN2483&lt;&gt;"",MAX(AM$3:AM2482)+1,"")</f>
        <v/>
      </c>
      <c r="AN2483" s="172" t="str">
        <f t="shared" si="1321"/>
        <v/>
      </c>
      <c r="AO2483" s="172" t="str">
        <f t="shared" si="1322"/>
        <v/>
      </c>
      <c r="AP2483" s="172" t="str">
        <f t="shared" si="1323"/>
        <v/>
      </c>
      <c r="AQ2483" s="172" t="str">
        <f t="shared" si="1324"/>
        <v/>
      </c>
      <c r="AR2483" s="172" t="str">
        <f>Table1[[#This Row],[Sex ]]&amp;Table1[[#This Row],[Month]]</f>
        <v/>
      </c>
    </row>
    <row r="2484" spans="2:44" x14ac:dyDescent="0.3">
      <c r="B2484" s="14"/>
      <c r="C2484" s="14"/>
      <c r="D2484" s="14"/>
      <c r="E2484" s="14"/>
      <c r="F2484" s="14"/>
      <c r="G2484" s="14"/>
      <c r="H2484" s="14"/>
      <c r="I2484" s="14"/>
      <c r="J2484" s="14"/>
      <c r="K2484" s="14"/>
      <c r="L2484" s="14"/>
      <c r="M2484" s="24" t="str">
        <f t="shared" si="1296"/>
        <v/>
      </c>
      <c r="N2484" s="24" t="str">
        <f t="shared" si="1297"/>
        <v/>
      </c>
      <c r="O2484" s="24" t="str">
        <f t="shared" si="1298"/>
        <v xml:space="preserve"> </v>
      </c>
      <c r="P2484" s="24">
        <f t="shared" si="1299"/>
        <v>0</v>
      </c>
      <c r="Q2484" s="25">
        <f t="shared" si="1300"/>
        <v>0</v>
      </c>
      <c r="R2484" s="26">
        <f t="shared" si="1301"/>
        <v>0</v>
      </c>
      <c r="S2484" s="24" t="str">
        <f t="shared" si="1302"/>
        <v/>
      </c>
      <c r="T2484" s="24" t="str">
        <f t="shared" si="1303"/>
        <v/>
      </c>
      <c r="U2484" s="24" t="str">
        <f t="shared" si="1304"/>
        <v/>
      </c>
      <c r="V2484" s="24" t="str">
        <f t="shared" si="1305"/>
        <v/>
      </c>
      <c r="W2484" s="24" t="str">
        <f t="shared" si="1306"/>
        <v/>
      </c>
      <c r="X2484" s="24" t="str">
        <f t="shared" si="1307"/>
        <v/>
      </c>
      <c r="Y2484" s="24" t="str">
        <f t="shared" si="1308"/>
        <v/>
      </c>
      <c r="Z2484" s="24" t="str">
        <f t="shared" si="1309"/>
        <v/>
      </c>
      <c r="AA2484" s="24" t="b">
        <f t="shared" si="1310"/>
        <v>0</v>
      </c>
      <c r="AB2484" s="34" t="str">
        <f t="shared" si="1311"/>
        <v/>
      </c>
      <c r="AC2484" s="34">
        <f t="shared" si="1312"/>
        <v>0</v>
      </c>
      <c r="AD2484" s="34">
        <f t="shared" si="1313"/>
        <v>0</v>
      </c>
      <c r="AE2484" s="34" t="str">
        <f t="shared" si="1314"/>
        <v xml:space="preserve"> 0</v>
      </c>
      <c r="AF2484" s="34">
        <f t="shared" si="1315"/>
        <v>0</v>
      </c>
      <c r="AG2484" s="34">
        <f t="shared" si="1316"/>
        <v>0</v>
      </c>
      <c r="AH2484" s="34" t="str">
        <f t="shared" si="1317"/>
        <v/>
      </c>
      <c r="AI2484" s="172" t="str">
        <f>IF(AJ2484&lt;&gt;"",MAX(AI$3:AI2483)+1,"")</f>
        <v/>
      </c>
      <c r="AJ2484" s="172" t="str">
        <f t="shared" si="1318"/>
        <v/>
      </c>
      <c r="AK2484" s="172" t="str">
        <f t="shared" si="1319"/>
        <v/>
      </c>
      <c r="AL2484" s="172" t="str">
        <f t="shared" si="1320"/>
        <v/>
      </c>
      <c r="AM2484" s="172" t="str">
        <f>IF(AN2484&lt;&gt;"",MAX(AM$3:AM2483)+1,"")</f>
        <v/>
      </c>
      <c r="AN2484" s="172" t="str">
        <f t="shared" si="1321"/>
        <v/>
      </c>
      <c r="AO2484" s="172" t="str">
        <f t="shared" si="1322"/>
        <v/>
      </c>
      <c r="AP2484" s="172" t="str">
        <f t="shared" si="1323"/>
        <v/>
      </c>
      <c r="AQ2484" s="172" t="str">
        <f t="shared" si="1324"/>
        <v/>
      </c>
      <c r="AR2484" s="172" t="str">
        <f>Table1[[#This Row],[Sex ]]&amp;Table1[[#This Row],[Month]]</f>
        <v/>
      </c>
    </row>
    <row r="2485" spans="2:44" x14ac:dyDescent="0.3">
      <c r="B2485" s="14"/>
      <c r="C2485" s="14"/>
      <c r="D2485" s="14"/>
      <c r="E2485" s="14"/>
      <c r="F2485" s="14"/>
      <c r="G2485" s="14"/>
      <c r="H2485" s="14"/>
      <c r="I2485" s="14"/>
      <c r="J2485" s="14"/>
      <c r="K2485" s="14"/>
      <c r="L2485" s="14"/>
      <c r="M2485" s="24" t="str">
        <f t="shared" si="1296"/>
        <v/>
      </c>
      <c r="N2485" s="24" t="str">
        <f t="shared" si="1297"/>
        <v/>
      </c>
      <c r="O2485" s="24" t="str">
        <f t="shared" si="1298"/>
        <v xml:space="preserve"> </v>
      </c>
      <c r="P2485" s="24">
        <f t="shared" si="1299"/>
        <v>0</v>
      </c>
      <c r="Q2485" s="25">
        <f t="shared" si="1300"/>
        <v>0</v>
      </c>
      <c r="R2485" s="26">
        <f t="shared" si="1301"/>
        <v>0</v>
      </c>
      <c r="S2485" s="24" t="str">
        <f t="shared" si="1302"/>
        <v/>
      </c>
      <c r="T2485" s="24" t="str">
        <f t="shared" si="1303"/>
        <v/>
      </c>
      <c r="U2485" s="24" t="str">
        <f t="shared" si="1304"/>
        <v/>
      </c>
      <c r="V2485" s="24" t="str">
        <f t="shared" si="1305"/>
        <v/>
      </c>
      <c r="W2485" s="24" t="str">
        <f t="shared" si="1306"/>
        <v/>
      </c>
      <c r="X2485" s="24" t="str">
        <f t="shared" si="1307"/>
        <v/>
      </c>
      <c r="Y2485" s="24" t="str">
        <f t="shared" si="1308"/>
        <v/>
      </c>
      <c r="Z2485" s="24" t="str">
        <f t="shared" si="1309"/>
        <v/>
      </c>
      <c r="AA2485" s="24" t="b">
        <f t="shared" si="1310"/>
        <v>0</v>
      </c>
      <c r="AB2485" s="34" t="str">
        <f t="shared" si="1311"/>
        <v/>
      </c>
      <c r="AC2485" s="34">
        <f t="shared" si="1312"/>
        <v>0</v>
      </c>
      <c r="AD2485" s="34">
        <f t="shared" si="1313"/>
        <v>0</v>
      </c>
      <c r="AE2485" s="34" t="str">
        <f t="shared" si="1314"/>
        <v xml:space="preserve"> 0</v>
      </c>
      <c r="AF2485" s="34">
        <f t="shared" si="1315"/>
        <v>0</v>
      </c>
      <c r="AG2485" s="34">
        <f t="shared" si="1316"/>
        <v>0</v>
      </c>
      <c r="AH2485" s="34" t="str">
        <f t="shared" si="1317"/>
        <v/>
      </c>
      <c r="AI2485" s="172" t="str">
        <f>IF(AJ2485&lt;&gt;"",MAX(AI$3:AI2484)+1,"")</f>
        <v/>
      </c>
      <c r="AJ2485" s="172" t="str">
        <f t="shared" si="1318"/>
        <v/>
      </c>
      <c r="AK2485" s="172" t="str">
        <f t="shared" si="1319"/>
        <v/>
      </c>
      <c r="AL2485" s="172" t="str">
        <f t="shared" si="1320"/>
        <v/>
      </c>
      <c r="AM2485" s="172" t="str">
        <f>IF(AN2485&lt;&gt;"",MAX(AM$3:AM2484)+1,"")</f>
        <v/>
      </c>
      <c r="AN2485" s="172" t="str">
        <f t="shared" si="1321"/>
        <v/>
      </c>
      <c r="AO2485" s="172" t="str">
        <f t="shared" si="1322"/>
        <v/>
      </c>
      <c r="AP2485" s="172" t="str">
        <f t="shared" si="1323"/>
        <v/>
      </c>
      <c r="AQ2485" s="172" t="str">
        <f t="shared" si="1324"/>
        <v/>
      </c>
      <c r="AR2485" s="172" t="str">
        <f>Table1[[#This Row],[Sex ]]&amp;Table1[[#This Row],[Month]]</f>
        <v/>
      </c>
    </row>
    <row r="2486" spans="2:44" x14ac:dyDescent="0.3">
      <c r="B2486" s="14"/>
      <c r="C2486" s="14"/>
      <c r="D2486" s="14"/>
      <c r="E2486" s="14"/>
      <c r="F2486" s="14"/>
      <c r="G2486" s="14"/>
      <c r="H2486" s="14"/>
      <c r="I2486" s="14"/>
      <c r="J2486" s="14"/>
      <c r="K2486" s="14"/>
      <c r="L2486" s="14"/>
      <c r="M2486" s="24" t="str">
        <f t="shared" si="1296"/>
        <v/>
      </c>
      <c r="N2486" s="24" t="str">
        <f t="shared" si="1297"/>
        <v/>
      </c>
      <c r="O2486" s="24" t="str">
        <f t="shared" si="1298"/>
        <v xml:space="preserve"> </v>
      </c>
      <c r="P2486" s="24">
        <f t="shared" si="1299"/>
        <v>0</v>
      </c>
      <c r="Q2486" s="25">
        <f t="shared" si="1300"/>
        <v>0</v>
      </c>
      <c r="R2486" s="26">
        <f t="shared" si="1301"/>
        <v>0</v>
      </c>
      <c r="S2486" s="24" t="str">
        <f t="shared" si="1302"/>
        <v/>
      </c>
      <c r="T2486" s="24" t="str">
        <f t="shared" si="1303"/>
        <v/>
      </c>
      <c r="U2486" s="24" t="str">
        <f t="shared" si="1304"/>
        <v/>
      </c>
      <c r="V2486" s="24" t="str">
        <f t="shared" si="1305"/>
        <v/>
      </c>
      <c r="W2486" s="24" t="str">
        <f t="shared" si="1306"/>
        <v/>
      </c>
      <c r="X2486" s="24" t="str">
        <f t="shared" si="1307"/>
        <v/>
      </c>
      <c r="Y2486" s="24" t="str">
        <f t="shared" si="1308"/>
        <v/>
      </c>
      <c r="Z2486" s="24" t="str">
        <f t="shared" si="1309"/>
        <v/>
      </c>
      <c r="AA2486" s="24" t="b">
        <f t="shared" si="1310"/>
        <v>0</v>
      </c>
      <c r="AB2486" s="34" t="str">
        <f t="shared" si="1311"/>
        <v/>
      </c>
      <c r="AC2486" s="34">
        <f t="shared" si="1312"/>
        <v>0</v>
      </c>
      <c r="AD2486" s="34">
        <f t="shared" si="1313"/>
        <v>0</v>
      </c>
      <c r="AE2486" s="34" t="str">
        <f t="shared" si="1314"/>
        <v xml:space="preserve"> 0</v>
      </c>
      <c r="AF2486" s="34">
        <f t="shared" si="1315"/>
        <v>0</v>
      </c>
      <c r="AG2486" s="34">
        <f t="shared" si="1316"/>
        <v>0</v>
      </c>
      <c r="AH2486" s="34" t="str">
        <f t="shared" si="1317"/>
        <v/>
      </c>
      <c r="AI2486" s="172" t="str">
        <f>IF(AJ2486&lt;&gt;"",MAX(AI$3:AI2485)+1,"")</f>
        <v/>
      </c>
      <c r="AJ2486" s="172" t="str">
        <f t="shared" si="1318"/>
        <v/>
      </c>
      <c r="AK2486" s="172" t="str">
        <f t="shared" si="1319"/>
        <v/>
      </c>
      <c r="AL2486" s="172" t="str">
        <f t="shared" si="1320"/>
        <v/>
      </c>
      <c r="AM2486" s="172" t="str">
        <f>IF(AN2486&lt;&gt;"",MAX(AM$3:AM2485)+1,"")</f>
        <v/>
      </c>
      <c r="AN2486" s="172" t="str">
        <f t="shared" si="1321"/>
        <v/>
      </c>
      <c r="AO2486" s="172" t="str">
        <f t="shared" si="1322"/>
        <v/>
      </c>
      <c r="AP2486" s="172" t="str">
        <f t="shared" si="1323"/>
        <v/>
      </c>
      <c r="AQ2486" s="172" t="str">
        <f t="shared" si="1324"/>
        <v/>
      </c>
      <c r="AR2486" s="172" t="str">
        <f>Table1[[#This Row],[Sex ]]&amp;Table1[[#This Row],[Month]]</f>
        <v/>
      </c>
    </row>
    <row r="2487" spans="2:44" x14ac:dyDescent="0.3">
      <c r="B2487" s="14"/>
      <c r="C2487" s="14"/>
      <c r="D2487" s="14"/>
      <c r="E2487" s="14"/>
      <c r="F2487" s="14"/>
      <c r="G2487" s="14"/>
      <c r="H2487" s="14"/>
      <c r="I2487" s="14"/>
      <c r="J2487" s="14"/>
      <c r="K2487" s="14"/>
      <c r="L2487" s="14"/>
      <c r="M2487" s="24" t="str">
        <f t="shared" si="1296"/>
        <v/>
      </c>
      <c r="N2487" s="24" t="str">
        <f t="shared" si="1297"/>
        <v/>
      </c>
      <c r="O2487" s="24" t="str">
        <f t="shared" si="1298"/>
        <v xml:space="preserve"> </v>
      </c>
      <c r="P2487" s="24">
        <f t="shared" si="1299"/>
        <v>0</v>
      </c>
      <c r="Q2487" s="25">
        <f t="shared" si="1300"/>
        <v>0</v>
      </c>
      <c r="R2487" s="26">
        <f t="shared" si="1301"/>
        <v>0</v>
      </c>
      <c r="S2487" s="24" t="str">
        <f t="shared" si="1302"/>
        <v/>
      </c>
      <c r="T2487" s="24" t="str">
        <f t="shared" si="1303"/>
        <v/>
      </c>
      <c r="U2487" s="24" t="str">
        <f t="shared" si="1304"/>
        <v/>
      </c>
      <c r="V2487" s="24" t="str">
        <f t="shared" si="1305"/>
        <v/>
      </c>
      <c r="W2487" s="24" t="str">
        <f t="shared" si="1306"/>
        <v/>
      </c>
      <c r="X2487" s="24" t="str">
        <f t="shared" si="1307"/>
        <v/>
      </c>
      <c r="Y2487" s="24" t="str">
        <f t="shared" si="1308"/>
        <v/>
      </c>
      <c r="Z2487" s="24" t="str">
        <f t="shared" si="1309"/>
        <v/>
      </c>
      <c r="AA2487" s="24" t="b">
        <f t="shared" si="1310"/>
        <v>0</v>
      </c>
      <c r="AB2487" s="34" t="str">
        <f t="shared" si="1311"/>
        <v/>
      </c>
      <c r="AC2487" s="34">
        <f t="shared" si="1312"/>
        <v>0</v>
      </c>
      <c r="AD2487" s="34">
        <f t="shared" si="1313"/>
        <v>0</v>
      </c>
      <c r="AE2487" s="34" t="str">
        <f t="shared" si="1314"/>
        <v xml:space="preserve"> 0</v>
      </c>
      <c r="AF2487" s="34">
        <f t="shared" si="1315"/>
        <v>0</v>
      </c>
      <c r="AG2487" s="34">
        <f t="shared" si="1316"/>
        <v>0</v>
      </c>
      <c r="AH2487" s="34" t="str">
        <f t="shared" si="1317"/>
        <v/>
      </c>
      <c r="AI2487" s="172" t="str">
        <f>IF(AJ2487&lt;&gt;"",MAX(AI$3:AI2486)+1,"")</f>
        <v/>
      </c>
      <c r="AJ2487" s="172" t="str">
        <f t="shared" si="1318"/>
        <v/>
      </c>
      <c r="AK2487" s="172" t="str">
        <f t="shared" si="1319"/>
        <v/>
      </c>
      <c r="AL2487" s="172" t="str">
        <f t="shared" si="1320"/>
        <v/>
      </c>
      <c r="AM2487" s="172" t="str">
        <f>IF(AN2487&lt;&gt;"",MAX(AM$3:AM2486)+1,"")</f>
        <v/>
      </c>
      <c r="AN2487" s="172" t="str">
        <f t="shared" si="1321"/>
        <v/>
      </c>
      <c r="AO2487" s="172" t="str">
        <f t="shared" si="1322"/>
        <v/>
      </c>
      <c r="AP2487" s="172" t="str">
        <f t="shared" si="1323"/>
        <v/>
      </c>
      <c r="AQ2487" s="172" t="str">
        <f t="shared" si="1324"/>
        <v/>
      </c>
      <c r="AR2487" s="172" t="str">
        <f>Table1[[#This Row],[Sex ]]&amp;Table1[[#This Row],[Month]]</f>
        <v/>
      </c>
    </row>
    <row r="2488" spans="2:44" x14ac:dyDescent="0.3">
      <c r="B2488" s="14"/>
      <c r="C2488" s="14"/>
      <c r="D2488" s="14"/>
      <c r="E2488" s="14"/>
      <c r="F2488" s="14"/>
      <c r="G2488" s="14"/>
      <c r="H2488" s="14"/>
      <c r="I2488" s="14"/>
      <c r="J2488" s="14"/>
      <c r="K2488" s="14"/>
      <c r="L2488" s="14"/>
      <c r="M2488" s="24" t="str">
        <f t="shared" si="1296"/>
        <v/>
      </c>
      <c r="N2488" s="24" t="str">
        <f t="shared" si="1297"/>
        <v/>
      </c>
      <c r="O2488" s="24" t="str">
        <f t="shared" si="1298"/>
        <v xml:space="preserve"> </v>
      </c>
      <c r="P2488" s="24">
        <f t="shared" si="1299"/>
        <v>0</v>
      </c>
      <c r="Q2488" s="25">
        <f t="shared" si="1300"/>
        <v>0</v>
      </c>
      <c r="R2488" s="26">
        <f t="shared" si="1301"/>
        <v>0</v>
      </c>
      <c r="S2488" s="24" t="str">
        <f t="shared" si="1302"/>
        <v/>
      </c>
      <c r="T2488" s="24" t="str">
        <f t="shared" si="1303"/>
        <v/>
      </c>
      <c r="U2488" s="24" t="str">
        <f t="shared" si="1304"/>
        <v/>
      </c>
      <c r="V2488" s="24" t="str">
        <f t="shared" si="1305"/>
        <v/>
      </c>
      <c r="W2488" s="24" t="str">
        <f t="shared" si="1306"/>
        <v/>
      </c>
      <c r="X2488" s="24" t="str">
        <f t="shared" si="1307"/>
        <v/>
      </c>
      <c r="Y2488" s="24" t="str">
        <f t="shared" si="1308"/>
        <v/>
      </c>
      <c r="Z2488" s="24" t="str">
        <f t="shared" si="1309"/>
        <v/>
      </c>
      <c r="AA2488" s="24" t="b">
        <f t="shared" si="1310"/>
        <v>0</v>
      </c>
      <c r="AB2488" s="34" t="str">
        <f t="shared" si="1311"/>
        <v/>
      </c>
      <c r="AC2488" s="34">
        <f t="shared" si="1312"/>
        <v>0</v>
      </c>
      <c r="AD2488" s="34">
        <f t="shared" si="1313"/>
        <v>0</v>
      </c>
      <c r="AE2488" s="34" t="str">
        <f t="shared" si="1314"/>
        <v xml:space="preserve"> 0</v>
      </c>
      <c r="AF2488" s="34">
        <f t="shared" si="1315"/>
        <v>0</v>
      </c>
      <c r="AG2488" s="34">
        <f t="shared" si="1316"/>
        <v>0</v>
      </c>
      <c r="AH2488" s="34" t="str">
        <f t="shared" si="1317"/>
        <v/>
      </c>
      <c r="AI2488" s="172" t="str">
        <f>IF(AJ2488&lt;&gt;"",MAX(AI$3:AI2487)+1,"")</f>
        <v/>
      </c>
      <c r="AJ2488" s="172" t="str">
        <f t="shared" si="1318"/>
        <v/>
      </c>
      <c r="AK2488" s="172" t="str">
        <f t="shared" si="1319"/>
        <v/>
      </c>
      <c r="AL2488" s="172" t="str">
        <f t="shared" si="1320"/>
        <v/>
      </c>
      <c r="AM2488" s="172" t="str">
        <f>IF(AN2488&lt;&gt;"",MAX(AM$3:AM2487)+1,"")</f>
        <v/>
      </c>
      <c r="AN2488" s="172" t="str">
        <f t="shared" si="1321"/>
        <v/>
      </c>
      <c r="AO2488" s="172" t="str">
        <f t="shared" si="1322"/>
        <v/>
      </c>
      <c r="AP2488" s="172" t="str">
        <f t="shared" si="1323"/>
        <v/>
      </c>
      <c r="AQ2488" s="172" t="str">
        <f t="shared" si="1324"/>
        <v/>
      </c>
      <c r="AR2488" s="172" t="str">
        <f>Table1[[#This Row],[Sex ]]&amp;Table1[[#This Row],[Month]]</f>
        <v/>
      </c>
    </row>
    <row r="2489" spans="2:44" x14ac:dyDescent="0.3">
      <c r="B2489" s="14"/>
      <c r="C2489" s="14"/>
      <c r="D2489" s="14"/>
      <c r="E2489" s="14"/>
      <c r="F2489" s="14"/>
      <c r="G2489" s="14"/>
      <c r="H2489" s="14"/>
      <c r="I2489" s="14"/>
      <c r="J2489" s="14"/>
      <c r="K2489" s="14"/>
      <c r="L2489" s="14"/>
      <c r="M2489" s="24" t="str">
        <f t="shared" si="1296"/>
        <v/>
      </c>
      <c r="N2489" s="24" t="str">
        <f t="shared" si="1297"/>
        <v/>
      </c>
      <c r="O2489" s="24" t="str">
        <f t="shared" si="1298"/>
        <v xml:space="preserve"> </v>
      </c>
      <c r="P2489" s="24">
        <f t="shared" si="1299"/>
        <v>0</v>
      </c>
      <c r="Q2489" s="25">
        <f t="shared" si="1300"/>
        <v>0</v>
      </c>
      <c r="R2489" s="26">
        <f t="shared" si="1301"/>
        <v>0</v>
      </c>
      <c r="S2489" s="24" t="str">
        <f t="shared" si="1302"/>
        <v/>
      </c>
      <c r="T2489" s="24" t="str">
        <f t="shared" si="1303"/>
        <v/>
      </c>
      <c r="U2489" s="24" t="str">
        <f t="shared" si="1304"/>
        <v/>
      </c>
      <c r="V2489" s="24" t="str">
        <f t="shared" si="1305"/>
        <v/>
      </c>
      <c r="W2489" s="24" t="str">
        <f t="shared" si="1306"/>
        <v/>
      </c>
      <c r="X2489" s="24" t="str">
        <f t="shared" si="1307"/>
        <v/>
      </c>
      <c r="Y2489" s="24" t="str">
        <f t="shared" si="1308"/>
        <v/>
      </c>
      <c r="Z2489" s="24" t="str">
        <f t="shared" si="1309"/>
        <v/>
      </c>
      <c r="AA2489" s="24" t="b">
        <f t="shared" si="1310"/>
        <v>0</v>
      </c>
      <c r="AB2489" s="34" t="str">
        <f t="shared" si="1311"/>
        <v/>
      </c>
      <c r="AC2489" s="34">
        <f t="shared" si="1312"/>
        <v>0</v>
      </c>
      <c r="AD2489" s="34">
        <f t="shared" si="1313"/>
        <v>0</v>
      </c>
      <c r="AE2489" s="34" t="str">
        <f t="shared" si="1314"/>
        <v xml:space="preserve"> 0</v>
      </c>
      <c r="AF2489" s="34">
        <f t="shared" si="1315"/>
        <v>0</v>
      </c>
      <c r="AG2489" s="34">
        <f t="shared" si="1316"/>
        <v>0</v>
      </c>
      <c r="AH2489" s="34" t="str">
        <f t="shared" si="1317"/>
        <v/>
      </c>
      <c r="AI2489" s="172" t="str">
        <f>IF(AJ2489&lt;&gt;"",MAX(AI$3:AI2488)+1,"")</f>
        <v/>
      </c>
      <c r="AJ2489" s="172" t="str">
        <f t="shared" si="1318"/>
        <v/>
      </c>
      <c r="AK2489" s="172" t="str">
        <f t="shared" si="1319"/>
        <v/>
      </c>
      <c r="AL2489" s="172" t="str">
        <f t="shared" si="1320"/>
        <v/>
      </c>
      <c r="AM2489" s="172" t="str">
        <f>IF(AN2489&lt;&gt;"",MAX(AM$3:AM2488)+1,"")</f>
        <v/>
      </c>
      <c r="AN2489" s="172" t="str">
        <f t="shared" si="1321"/>
        <v/>
      </c>
      <c r="AO2489" s="172" t="str">
        <f t="shared" si="1322"/>
        <v/>
      </c>
      <c r="AP2489" s="172" t="str">
        <f t="shared" si="1323"/>
        <v/>
      </c>
      <c r="AQ2489" s="172" t="str">
        <f t="shared" si="1324"/>
        <v/>
      </c>
      <c r="AR2489" s="172" t="str">
        <f>Table1[[#This Row],[Sex ]]&amp;Table1[[#This Row],[Month]]</f>
        <v/>
      </c>
    </row>
    <row r="2490" spans="2:44" x14ac:dyDescent="0.3">
      <c r="B2490" s="14"/>
      <c r="C2490" s="14"/>
      <c r="D2490" s="14"/>
      <c r="E2490" s="14"/>
      <c r="F2490" s="14"/>
      <c r="G2490" s="14"/>
      <c r="H2490" s="14"/>
      <c r="I2490" s="14"/>
      <c r="J2490" s="14"/>
      <c r="K2490" s="14"/>
      <c r="L2490" s="14"/>
      <c r="M2490" s="24" t="str">
        <f t="shared" si="1296"/>
        <v/>
      </c>
      <c r="N2490" s="24" t="str">
        <f t="shared" si="1297"/>
        <v/>
      </c>
      <c r="O2490" s="24" t="str">
        <f t="shared" si="1298"/>
        <v xml:space="preserve"> </v>
      </c>
      <c r="P2490" s="24">
        <f t="shared" si="1299"/>
        <v>0</v>
      </c>
      <c r="Q2490" s="25">
        <f t="shared" si="1300"/>
        <v>0</v>
      </c>
      <c r="R2490" s="26">
        <f t="shared" si="1301"/>
        <v>0</v>
      </c>
      <c r="S2490" s="24" t="str">
        <f t="shared" si="1302"/>
        <v/>
      </c>
      <c r="T2490" s="24" t="str">
        <f t="shared" si="1303"/>
        <v/>
      </c>
      <c r="U2490" s="24" t="str">
        <f t="shared" si="1304"/>
        <v/>
      </c>
      <c r="V2490" s="24" t="str">
        <f t="shared" si="1305"/>
        <v/>
      </c>
      <c r="W2490" s="24" t="str">
        <f t="shared" si="1306"/>
        <v/>
      </c>
      <c r="X2490" s="24" t="str">
        <f t="shared" si="1307"/>
        <v/>
      </c>
      <c r="Y2490" s="24" t="str">
        <f t="shared" si="1308"/>
        <v/>
      </c>
      <c r="Z2490" s="24" t="str">
        <f t="shared" si="1309"/>
        <v/>
      </c>
      <c r="AA2490" s="24" t="b">
        <f t="shared" si="1310"/>
        <v>0</v>
      </c>
      <c r="AB2490" s="34" t="str">
        <f t="shared" si="1311"/>
        <v/>
      </c>
      <c r="AC2490" s="34">
        <f t="shared" si="1312"/>
        <v>0</v>
      </c>
      <c r="AD2490" s="34">
        <f t="shared" si="1313"/>
        <v>0</v>
      </c>
      <c r="AE2490" s="34" t="str">
        <f t="shared" si="1314"/>
        <v xml:space="preserve"> 0</v>
      </c>
      <c r="AF2490" s="34">
        <f t="shared" si="1315"/>
        <v>0</v>
      </c>
      <c r="AG2490" s="34">
        <f t="shared" si="1316"/>
        <v>0</v>
      </c>
      <c r="AH2490" s="34" t="str">
        <f t="shared" si="1317"/>
        <v/>
      </c>
      <c r="AI2490" s="172" t="str">
        <f>IF(AJ2490&lt;&gt;"",MAX(AI$3:AI2489)+1,"")</f>
        <v/>
      </c>
      <c r="AJ2490" s="172" t="str">
        <f t="shared" si="1318"/>
        <v/>
      </c>
      <c r="AK2490" s="172" t="str">
        <f t="shared" si="1319"/>
        <v/>
      </c>
      <c r="AL2490" s="172" t="str">
        <f t="shared" si="1320"/>
        <v/>
      </c>
      <c r="AM2490" s="172" t="str">
        <f>IF(AN2490&lt;&gt;"",MAX(AM$3:AM2489)+1,"")</f>
        <v/>
      </c>
      <c r="AN2490" s="172" t="str">
        <f t="shared" si="1321"/>
        <v/>
      </c>
      <c r="AO2490" s="172" t="str">
        <f t="shared" si="1322"/>
        <v/>
      </c>
      <c r="AP2490" s="172" t="str">
        <f t="shared" si="1323"/>
        <v/>
      </c>
      <c r="AQ2490" s="172" t="str">
        <f t="shared" si="1324"/>
        <v/>
      </c>
      <c r="AR2490" s="172" t="str">
        <f>Table1[[#This Row],[Sex ]]&amp;Table1[[#This Row],[Month]]</f>
        <v/>
      </c>
    </row>
    <row r="2491" spans="2:44" x14ac:dyDescent="0.3">
      <c r="B2491" s="14"/>
      <c r="C2491" s="14"/>
      <c r="D2491" s="14"/>
      <c r="E2491" s="14"/>
      <c r="F2491" s="14"/>
      <c r="G2491" s="14"/>
      <c r="H2491" s="14"/>
      <c r="I2491" s="14"/>
      <c r="J2491" s="14"/>
      <c r="K2491" s="14"/>
      <c r="L2491" s="14"/>
      <c r="M2491" s="24" t="str">
        <f t="shared" si="1296"/>
        <v/>
      </c>
      <c r="N2491" s="24" t="str">
        <f t="shared" si="1297"/>
        <v/>
      </c>
      <c r="O2491" s="24" t="str">
        <f t="shared" si="1298"/>
        <v xml:space="preserve"> </v>
      </c>
      <c r="P2491" s="24">
        <f t="shared" si="1299"/>
        <v>0</v>
      </c>
      <c r="Q2491" s="25">
        <f t="shared" si="1300"/>
        <v>0</v>
      </c>
      <c r="R2491" s="26">
        <f t="shared" si="1301"/>
        <v>0</v>
      </c>
      <c r="S2491" s="24" t="str">
        <f t="shared" si="1302"/>
        <v/>
      </c>
      <c r="T2491" s="24" t="str">
        <f t="shared" si="1303"/>
        <v/>
      </c>
      <c r="U2491" s="24" t="str">
        <f t="shared" si="1304"/>
        <v/>
      </c>
      <c r="V2491" s="24" t="str">
        <f t="shared" si="1305"/>
        <v/>
      </c>
      <c r="W2491" s="24" t="str">
        <f t="shared" si="1306"/>
        <v/>
      </c>
      <c r="X2491" s="24" t="str">
        <f t="shared" si="1307"/>
        <v/>
      </c>
      <c r="Y2491" s="24" t="str">
        <f t="shared" si="1308"/>
        <v/>
      </c>
      <c r="Z2491" s="24" t="str">
        <f t="shared" si="1309"/>
        <v/>
      </c>
      <c r="AA2491" s="24" t="b">
        <f t="shared" si="1310"/>
        <v>0</v>
      </c>
      <c r="AB2491" s="34" t="str">
        <f t="shared" si="1311"/>
        <v/>
      </c>
      <c r="AC2491" s="34">
        <f t="shared" si="1312"/>
        <v>0</v>
      </c>
      <c r="AD2491" s="34">
        <f t="shared" si="1313"/>
        <v>0</v>
      </c>
      <c r="AE2491" s="34" t="str">
        <f t="shared" si="1314"/>
        <v xml:space="preserve"> 0</v>
      </c>
      <c r="AF2491" s="34">
        <f t="shared" si="1315"/>
        <v>0</v>
      </c>
      <c r="AG2491" s="34">
        <f t="shared" si="1316"/>
        <v>0</v>
      </c>
      <c r="AH2491" s="34" t="str">
        <f t="shared" si="1317"/>
        <v/>
      </c>
      <c r="AI2491" s="172" t="str">
        <f>IF(AJ2491&lt;&gt;"",MAX(AI$3:AI2490)+1,"")</f>
        <v/>
      </c>
      <c r="AJ2491" s="172" t="str">
        <f t="shared" si="1318"/>
        <v/>
      </c>
      <c r="AK2491" s="172" t="str">
        <f t="shared" si="1319"/>
        <v/>
      </c>
      <c r="AL2491" s="172" t="str">
        <f t="shared" si="1320"/>
        <v/>
      </c>
      <c r="AM2491" s="172" t="str">
        <f>IF(AN2491&lt;&gt;"",MAX(AM$3:AM2490)+1,"")</f>
        <v/>
      </c>
      <c r="AN2491" s="172" t="str">
        <f t="shared" si="1321"/>
        <v/>
      </c>
      <c r="AO2491" s="172" t="str">
        <f t="shared" si="1322"/>
        <v/>
      </c>
      <c r="AP2491" s="172" t="str">
        <f t="shared" si="1323"/>
        <v/>
      </c>
      <c r="AQ2491" s="172" t="str">
        <f t="shared" si="1324"/>
        <v/>
      </c>
      <c r="AR2491" s="172" t="str">
        <f>Table1[[#This Row],[Sex ]]&amp;Table1[[#This Row],[Month]]</f>
        <v/>
      </c>
    </row>
    <row r="2492" spans="2:44" x14ac:dyDescent="0.3">
      <c r="B2492" s="14"/>
      <c r="C2492" s="14"/>
      <c r="D2492" s="14"/>
      <c r="E2492" s="14"/>
      <c r="F2492" s="14"/>
      <c r="G2492" s="14"/>
      <c r="H2492" s="14"/>
      <c r="I2492" s="14"/>
      <c r="J2492" s="14"/>
      <c r="K2492" s="14"/>
      <c r="L2492" s="14"/>
      <c r="M2492" s="24" t="str">
        <f t="shared" si="1296"/>
        <v/>
      </c>
      <c r="N2492" s="24" t="str">
        <f t="shared" si="1297"/>
        <v/>
      </c>
      <c r="O2492" s="24" t="str">
        <f t="shared" si="1298"/>
        <v xml:space="preserve"> </v>
      </c>
      <c r="P2492" s="24">
        <f t="shared" si="1299"/>
        <v>0</v>
      </c>
      <c r="Q2492" s="25">
        <f t="shared" si="1300"/>
        <v>0</v>
      </c>
      <c r="R2492" s="26">
        <f t="shared" si="1301"/>
        <v>0</v>
      </c>
      <c r="S2492" s="24" t="str">
        <f t="shared" si="1302"/>
        <v/>
      </c>
      <c r="T2492" s="24" t="str">
        <f t="shared" si="1303"/>
        <v/>
      </c>
      <c r="U2492" s="24" t="str">
        <f t="shared" si="1304"/>
        <v/>
      </c>
      <c r="V2492" s="24" t="str">
        <f t="shared" si="1305"/>
        <v/>
      </c>
      <c r="W2492" s="24" t="str">
        <f t="shared" si="1306"/>
        <v/>
      </c>
      <c r="X2492" s="24" t="str">
        <f t="shared" si="1307"/>
        <v/>
      </c>
      <c r="Y2492" s="24" t="str">
        <f t="shared" si="1308"/>
        <v/>
      </c>
      <c r="Z2492" s="24" t="str">
        <f t="shared" si="1309"/>
        <v/>
      </c>
      <c r="AA2492" s="24" t="b">
        <f t="shared" si="1310"/>
        <v>0</v>
      </c>
      <c r="AB2492" s="34" t="str">
        <f t="shared" si="1311"/>
        <v/>
      </c>
      <c r="AC2492" s="34">
        <f t="shared" si="1312"/>
        <v>0</v>
      </c>
      <c r="AD2492" s="34">
        <f t="shared" si="1313"/>
        <v>0</v>
      </c>
      <c r="AE2492" s="34" t="str">
        <f t="shared" si="1314"/>
        <v xml:space="preserve"> 0</v>
      </c>
      <c r="AF2492" s="34">
        <f t="shared" si="1315"/>
        <v>0</v>
      </c>
      <c r="AG2492" s="34">
        <f t="shared" si="1316"/>
        <v>0</v>
      </c>
      <c r="AH2492" s="34" t="str">
        <f t="shared" si="1317"/>
        <v/>
      </c>
      <c r="AI2492" s="172" t="str">
        <f>IF(AJ2492&lt;&gt;"",MAX(AI$3:AI2491)+1,"")</f>
        <v/>
      </c>
      <c r="AJ2492" s="172" t="str">
        <f t="shared" si="1318"/>
        <v/>
      </c>
      <c r="AK2492" s="172" t="str">
        <f t="shared" si="1319"/>
        <v/>
      </c>
      <c r="AL2492" s="172" t="str">
        <f t="shared" si="1320"/>
        <v/>
      </c>
      <c r="AM2492" s="172" t="str">
        <f>IF(AN2492&lt;&gt;"",MAX(AM$3:AM2491)+1,"")</f>
        <v/>
      </c>
      <c r="AN2492" s="172" t="str">
        <f t="shared" si="1321"/>
        <v/>
      </c>
      <c r="AO2492" s="172" t="str">
        <f t="shared" si="1322"/>
        <v/>
      </c>
      <c r="AP2492" s="172" t="str">
        <f t="shared" si="1323"/>
        <v/>
      </c>
      <c r="AQ2492" s="172" t="str">
        <f t="shared" si="1324"/>
        <v/>
      </c>
      <c r="AR2492" s="172" t="str">
        <f>Table1[[#This Row],[Sex ]]&amp;Table1[[#This Row],[Month]]</f>
        <v/>
      </c>
    </row>
    <row r="2493" spans="2:44" x14ac:dyDescent="0.3">
      <c r="B2493" s="14"/>
      <c r="C2493" s="14"/>
      <c r="D2493" s="14"/>
      <c r="E2493" s="14"/>
      <c r="F2493" s="14"/>
      <c r="G2493" s="14"/>
      <c r="H2493" s="14"/>
      <c r="I2493" s="14"/>
      <c r="J2493" s="14"/>
      <c r="K2493" s="14"/>
      <c r="L2493" s="14"/>
      <c r="M2493" s="24" t="str">
        <f t="shared" si="1296"/>
        <v/>
      </c>
      <c r="N2493" s="24" t="str">
        <f t="shared" si="1297"/>
        <v/>
      </c>
      <c r="O2493" s="24" t="str">
        <f t="shared" si="1298"/>
        <v xml:space="preserve"> </v>
      </c>
      <c r="P2493" s="24">
        <f t="shared" si="1299"/>
        <v>0</v>
      </c>
      <c r="Q2493" s="25">
        <f t="shared" si="1300"/>
        <v>0</v>
      </c>
      <c r="R2493" s="26">
        <f t="shared" si="1301"/>
        <v>0</v>
      </c>
      <c r="S2493" s="24" t="str">
        <f t="shared" si="1302"/>
        <v/>
      </c>
      <c r="T2493" s="24" t="str">
        <f t="shared" si="1303"/>
        <v/>
      </c>
      <c r="U2493" s="24" t="str">
        <f t="shared" si="1304"/>
        <v/>
      </c>
      <c r="V2493" s="24" t="str">
        <f t="shared" si="1305"/>
        <v/>
      </c>
      <c r="W2493" s="24" t="str">
        <f t="shared" si="1306"/>
        <v/>
      </c>
      <c r="X2493" s="24" t="str">
        <f t="shared" si="1307"/>
        <v/>
      </c>
      <c r="Y2493" s="24" t="str">
        <f t="shared" si="1308"/>
        <v/>
      </c>
      <c r="Z2493" s="24" t="str">
        <f t="shared" si="1309"/>
        <v/>
      </c>
      <c r="AA2493" s="24" t="b">
        <f t="shared" si="1310"/>
        <v>0</v>
      </c>
      <c r="AB2493" s="34" t="str">
        <f t="shared" si="1311"/>
        <v/>
      </c>
      <c r="AC2493" s="34">
        <f t="shared" si="1312"/>
        <v>0</v>
      </c>
      <c r="AD2493" s="34">
        <f t="shared" si="1313"/>
        <v>0</v>
      </c>
      <c r="AE2493" s="34" t="str">
        <f t="shared" si="1314"/>
        <v xml:space="preserve"> 0</v>
      </c>
      <c r="AF2493" s="34">
        <f t="shared" si="1315"/>
        <v>0</v>
      </c>
      <c r="AG2493" s="34">
        <f t="shared" si="1316"/>
        <v>0</v>
      </c>
      <c r="AH2493" s="34" t="str">
        <f t="shared" si="1317"/>
        <v/>
      </c>
      <c r="AI2493" s="172" t="str">
        <f>IF(AJ2493&lt;&gt;"",MAX(AI$3:AI2492)+1,"")</f>
        <v/>
      </c>
      <c r="AJ2493" s="172" t="str">
        <f t="shared" si="1318"/>
        <v/>
      </c>
      <c r="AK2493" s="172" t="str">
        <f t="shared" si="1319"/>
        <v/>
      </c>
      <c r="AL2493" s="172" t="str">
        <f t="shared" si="1320"/>
        <v/>
      </c>
      <c r="AM2493" s="172" t="str">
        <f>IF(AN2493&lt;&gt;"",MAX(AM$3:AM2492)+1,"")</f>
        <v/>
      </c>
      <c r="AN2493" s="172" t="str">
        <f t="shared" si="1321"/>
        <v/>
      </c>
      <c r="AO2493" s="172" t="str">
        <f t="shared" si="1322"/>
        <v/>
      </c>
      <c r="AP2493" s="172" t="str">
        <f t="shared" si="1323"/>
        <v/>
      </c>
      <c r="AQ2493" s="172" t="str">
        <f t="shared" si="1324"/>
        <v/>
      </c>
      <c r="AR2493" s="172" t="str">
        <f>Table1[[#This Row],[Sex ]]&amp;Table1[[#This Row],[Month]]</f>
        <v/>
      </c>
    </row>
    <row r="2494" spans="2:44" x14ac:dyDescent="0.3">
      <c r="B2494" s="14"/>
      <c r="C2494" s="14"/>
      <c r="D2494" s="14"/>
      <c r="E2494" s="14"/>
      <c r="F2494" s="14"/>
      <c r="G2494" s="14"/>
      <c r="H2494" s="14"/>
      <c r="I2494" s="14"/>
      <c r="J2494" s="14"/>
      <c r="K2494" s="14"/>
      <c r="L2494" s="14"/>
      <c r="M2494" s="24" t="str">
        <f t="shared" si="1296"/>
        <v/>
      </c>
      <c r="N2494" s="24" t="str">
        <f t="shared" si="1297"/>
        <v/>
      </c>
      <c r="O2494" s="24" t="str">
        <f t="shared" si="1298"/>
        <v xml:space="preserve"> </v>
      </c>
      <c r="P2494" s="24">
        <f t="shared" si="1299"/>
        <v>0</v>
      </c>
      <c r="Q2494" s="25">
        <f t="shared" si="1300"/>
        <v>0</v>
      </c>
      <c r="R2494" s="26">
        <f t="shared" si="1301"/>
        <v>0</v>
      </c>
      <c r="S2494" s="24" t="str">
        <f t="shared" si="1302"/>
        <v/>
      </c>
      <c r="T2494" s="24" t="str">
        <f t="shared" si="1303"/>
        <v/>
      </c>
      <c r="U2494" s="24" t="str">
        <f t="shared" si="1304"/>
        <v/>
      </c>
      <c r="V2494" s="24" t="str">
        <f t="shared" si="1305"/>
        <v/>
      </c>
      <c r="W2494" s="24" t="str">
        <f t="shared" si="1306"/>
        <v/>
      </c>
      <c r="X2494" s="24" t="str">
        <f t="shared" si="1307"/>
        <v/>
      </c>
      <c r="Y2494" s="24" t="str">
        <f t="shared" si="1308"/>
        <v/>
      </c>
      <c r="Z2494" s="24" t="str">
        <f t="shared" si="1309"/>
        <v/>
      </c>
      <c r="AA2494" s="24" t="b">
        <f t="shared" si="1310"/>
        <v>0</v>
      </c>
      <c r="AB2494" s="34" t="str">
        <f t="shared" si="1311"/>
        <v/>
      </c>
      <c r="AC2494" s="34">
        <f t="shared" si="1312"/>
        <v>0</v>
      </c>
      <c r="AD2494" s="34">
        <f t="shared" si="1313"/>
        <v>0</v>
      </c>
      <c r="AE2494" s="34" t="str">
        <f t="shared" si="1314"/>
        <v xml:space="preserve"> 0</v>
      </c>
      <c r="AF2494" s="34">
        <f t="shared" si="1315"/>
        <v>0</v>
      </c>
      <c r="AG2494" s="34">
        <f t="shared" si="1316"/>
        <v>0</v>
      </c>
      <c r="AH2494" s="34" t="str">
        <f t="shared" si="1317"/>
        <v/>
      </c>
      <c r="AI2494" s="172" t="str">
        <f>IF(AJ2494&lt;&gt;"",MAX(AI$3:AI2493)+1,"")</f>
        <v/>
      </c>
      <c r="AJ2494" s="172" t="str">
        <f t="shared" si="1318"/>
        <v/>
      </c>
      <c r="AK2494" s="172" t="str">
        <f t="shared" si="1319"/>
        <v/>
      </c>
      <c r="AL2494" s="172" t="str">
        <f t="shared" si="1320"/>
        <v/>
      </c>
      <c r="AM2494" s="172" t="str">
        <f>IF(AN2494&lt;&gt;"",MAX(AM$3:AM2493)+1,"")</f>
        <v/>
      </c>
      <c r="AN2494" s="172" t="str">
        <f t="shared" si="1321"/>
        <v/>
      </c>
      <c r="AO2494" s="172" t="str">
        <f t="shared" si="1322"/>
        <v/>
      </c>
      <c r="AP2494" s="172" t="str">
        <f t="shared" si="1323"/>
        <v/>
      </c>
      <c r="AQ2494" s="172" t="str">
        <f t="shared" si="1324"/>
        <v/>
      </c>
      <c r="AR2494" s="172" t="str">
        <f>Table1[[#This Row],[Sex ]]&amp;Table1[[#This Row],[Month]]</f>
        <v/>
      </c>
    </row>
    <row r="2495" spans="2:44" x14ac:dyDescent="0.3">
      <c r="B2495" s="14"/>
      <c r="C2495" s="14"/>
      <c r="D2495" s="14"/>
      <c r="E2495" s="14"/>
      <c r="F2495" s="14"/>
      <c r="G2495" s="14"/>
      <c r="H2495" s="14"/>
      <c r="I2495" s="14"/>
      <c r="J2495" s="14"/>
      <c r="K2495" s="14"/>
      <c r="L2495" s="14"/>
      <c r="M2495" s="24" t="str">
        <f t="shared" si="1296"/>
        <v/>
      </c>
      <c r="N2495" s="24" t="str">
        <f t="shared" si="1297"/>
        <v/>
      </c>
      <c r="O2495" s="24" t="str">
        <f t="shared" si="1298"/>
        <v xml:space="preserve"> </v>
      </c>
      <c r="P2495" s="24">
        <f t="shared" si="1299"/>
        <v>0</v>
      </c>
      <c r="Q2495" s="25">
        <f t="shared" si="1300"/>
        <v>0</v>
      </c>
      <c r="R2495" s="26">
        <f t="shared" si="1301"/>
        <v>0</v>
      </c>
      <c r="S2495" s="24" t="str">
        <f t="shared" si="1302"/>
        <v/>
      </c>
      <c r="T2495" s="24" t="str">
        <f t="shared" si="1303"/>
        <v/>
      </c>
      <c r="U2495" s="24" t="str">
        <f t="shared" si="1304"/>
        <v/>
      </c>
      <c r="V2495" s="24" t="str">
        <f t="shared" si="1305"/>
        <v/>
      </c>
      <c r="W2495" s="24" t="str">
        <f t="shared" si="1306"/>
        <v/>
      </c>
      <c r="X2495" s="24" t="str">
        <f t="shared" si="1307"/>
        <v/>
      </c>
      <c r="Y2495" s="24" t="str">
        <f t="shared" si="1308"/>
        <v/>
      </c>
      <c r="Z2495" s="24" t="str">
        <f t="shared" si="1309"/>
        <v/>
      </c>
      <c r="AA2495" s="24" t="b">
        <f t="shared" si="1310"/>
        <v>0</v>
      </c>
      <c r="AB2495" s="34" t="str">
        <f t="shared" si="1311"/>
        <v/>
      </c>
      <c r="AC2495" s="34">
        <f t="shared" si="1312"/>
        <v>0</v>
      </c>
      <c r="AD2495" s="34">
        <f t="shared" si="1313"/>
        <v>0</v>
      </c>
      <c r="AE2495" s="34" t="str">
        <f t="shared" si="1314"/>
        <v xml:space="preserve"> 0</v>
      </c>
      <c r="AF2495" s="34">
        <f t="shared" si="1315"/>
        <v>0</v>
      </c>
      <c r="AG2495" s="34">
        <f t="shared" si="1316"/>
        <v>0</v>
      </c>
      <c r="AH2495" s="34" t="str">
        <f t="shared" si="1317"/>
        <v/>
      </c>
      <c r="AI2495" s="172" t="str">
        <f>IF(AJ2495&lt;&gt;"",MAX(AI$3:AI2494)+1,"")</f>
        <v/>
      </c>
      <c r="AJ2495" s="172" t="str">
        <f t="shared" si="1318"/>
        <v/>
      </c>
      <c r="AK2495" s="172" t="str">
        <f t="shared" si="1319"/>
        <v/>
      </c>
      <c r="AL2495" s="172" t="str">
        <f t="shared" si="1320"/>
        <v/>
      </c>
      <c r="AM2495" s="172" t="str">
        <f>IF(AN2495&lt;&gt;"",MAX(AM$3:AM2494)+1,"")</f>
        <v/>
      </c>
      <c r="AN2495" s="172" t="str">
        <f t="shared" si="1321"/>
        <v/>
      </c>
      <c r="AO2495" s="172" t="str">
        <f t="shared" si="1322"/>
        <v/>
      </c>
      <c r="AP2495" s="172" t="str">
        <f t="shared" si="1323"/>
        <v/>
      </c>
      <c r="AQ2495" s="172" t="str">
        <f t="shared" si="1324"/>
        <v/>
      </c>
      <c r="AR2495" s="172" t="str">
        <f>Table1[[#This Row],[Sex ]]&amp;Table1[[#This Row],[Month]]</f>
        <v/>
      </c>
    </row>
    <row r="2496" spans="2:44" x14ac:dyDescent="0.3">
      <c r="B2496" s="14"/>
      <c r="C2496" s="14"/>
      <c r="D2496" s="14"/>
      <c r="E2496" s="14"/>
      <c r="F2496" s="14"/>
      <c r="G2496" s="14"/>
      <c r="H2496" s="14"/>
      <c r="I2496" s="14"/>
      <c r="J2496" s="14"/>
      <c r="K2496" s="14"/>
      <c r="L2496" s="14"/>
      <c r="M2496" s="24" t="str">
        <f t="shared" si="1296"/>
        <v/>
      </c>
      <c r="N2496" s="24" t="str">
        <f t="shared" si="1297"/>
        <v/>
      </c>
      <c r="O2496" s="24" t="str">
        <f t="shared" si="1298"/>
        <v xml:space="preserve"> </v>
      </c>
      <c r="P2496" s="24">
        <f t="shared" si="1299"/>
        <v>0</v>
      </c>
      <c r="Q2496" s="25">
        <f t="shared" si="1300"/>
        <v>0</v>
      </c>
      <c r="R2496" s="26">
        <f t="shared" si="1301"/>
        <v>0</v>
      </c>
      <c r="S2496" s="24" t="str">
        <f t="shared" si="1302"/>
        <v/>
      </c>
      <c r="T2496" s="24" t="str">
        <f t="shared" si="1303"/>
        <v/>
      </c>
      <c r="U2496" s="24" t="str">
        <f t="shared" si="1304"/>
        <v/>
      </c>
      <c r="V2496" s="24" t="str">
        <f t="shared" si="1305"/>
        <v/>
      </c>
      <c r="W2496" s="24" t="str">
        <f t="shared" si="1306"/>
        <v/>
      </c>
      <c r="X2496" s="24" t="str">
        <f t="shared" si="1307"/>
        <v/>
      </c>
      <c r="Y2496" s="24" t="str">
        <f t="shared" si="1308"/>
        <v/>
      </c>
      <c r="Z2496" s="24" t="str">
        <f t="shared" si="1309"/>
        <v/>
      </c>
      <c r="AA2496" s="24" t="b">
        <f t="shared" si="1310"/>
        <v>0</v>
      </c>
      <c r="AB2496" s="34" t="str">
        <f t="shared" si="1311"/>
        <v/>
      </c>
      <c r="AC2496" s="34">
        <f t="shared" si="1312"/>
        <v>0</v>
      </c>
      <c r="AD2496" s="34">
        <f t="shared" si="1313"/>
        <v>0</v>
      </c>
      <c r="AE2496" s="34" t="str">
        <f t="shared" si="1314"/>
        <v xml:space="preserve"> 0</v>
      </c>
      <c r="AF2496" s="34">
        <f t="shared" si="1315"/>
        <v>0</v>
      </c>
      <c r="AG2496" s="34">
        <f t="shared" si="1316"/>
        <v>0</v>
      </c>
      <c r="AH2496" s="34" t="str">
        <f t="shared" si="1317"/>
        <v/>
      </c>
      <c r="AI2496" s="172" t="str">
        <f>IF(AJ2496&lt;&gt;"",MAX(AI$3:AI2495)+1,"")</f>
        <v/>
      </c>
      <c r="AJ2496" s="172" t="str">
        <f t="shared" si="1318"/>
        <v/>
      </c>
      <c r="AK2496" s="172" t="str">
        <f t="shared" si="1319"/>
        <v/>
      </c>
      <c r="AL2496" s="172" t="str">
        <f t="shared" si="1320"/>
        <v/>
      </c>
      <c r="AM2496" s="172" t="str">
        <f>IF(AN2496&lt;&gt;"",MAX(AM$3:AM2495)+1,"")</f>
        <v/>
      </c>
      <c r="AN2496" s="172" t="str">
        <f t="shared" si="1321"/>
        <v/>
      </c>
      <c r="AO2496" s="172" t="str">
        <f t="shared" si="1322"/>
        <v/>
      </c>
      <c r="AP2496" s="172" t="str">
        <f t="shared" si="1323"/>
        <v/>
      </c>
      <c r="AQ2496" s="172" t="str">
        <f t="shared" si="1324"/>
        <v/>
      </c>
      <c r="AR2496" s="172" t="str">
        <f>Table1[[#This Row],[Sex ]]&amp;Table1[[#This Row],[Month]]</f>
        <v/>
      </c>
    </row>
    <row r="2497" spans="2:44" x14ac:dyDescent="0.3">
      <c r="B2497" s="14"/>
      <c r="C2497" s="14"/>
      <c r="D2497" s="14"/>
      <c r="E2497" s="14"/>
      <c r="F2497" s="14"/>
      <c r="G2497" s="14"/>
      <c r="H2497" s="14"/>
      <c r="I2497" s="14"/>
      <c r="J2497" s="14"/>
      <c r="K2497" s="14"/>
      <c r="L2497" s="14"/>
      <c r="M2497" s="24" t="str">
        <f t="shared" si="1296"/>
        <v/>
      </c>
      <c r="N2497" s="24" t="str">
        <f t="shared" si="1297"/>
        <v/>
      </c>
      <c r="O2497" s="24" t="str">
        <f t="shared" si="1298"/>
        <v xml:space="preserve"> </v>
      </c>
      <c r="P2497" s="24">
        <f t="shared" si="1299"/>
        <v>0</v>
      </c>
      <c r="Q2497" s="25">
        <f t="shared" si="1300"/>
        <v>0</v>
      </c>
      <c r="R2497" s="26">
        <f t="shared" si="1301"/>
        <v>0</v>
      </c>
      <c r="S2497" s="24" t="str">
        <f t="shared" si="1302"/>
        <v/>
      </c>
      <c r="T2497" s="24" t="str">
        <f t="shared" si="1303"/>
        <v/>
      </c>
      <c r="U2497" s="24" t="str">
        <f t="shared" si="1304"/>
        <v/>
      </c>
      <c r="V2497" s="24" t="str">
        <f t="shared" si="1305"/>
        <v/>
      </c>
      <c r="W2497" s="24" t="str">
        <f t="shared" si="1306"/>
        <v/>
      </c>
      <c r="X2497" s="24" t="str">
        <f t="shared" si="1307"/>
        <v/>
      </c>
      <c r="Y2497" s="24" t="str">
        <f t="shared" si="1308"/>
        <v/>
      </c>
      <c r="Z2497" s="24" t="str">
        <f t="shared" si="1309"/>
        <v/>
      </c>
      <c r="AA2497" s="24" t="b">
        <f t="shared" si="1310"/>
        <v>0</v>
      </c>
      <c r="AB2497" s="34" t="str">
        <f t="shared" si="1311"/>
        <v/>
      </c>
      <c r="AC2497" s="34">
        <f t="shared" si="1312"/>
        <v>0</v>
      </c>
      <c r="AD2497" s="34">
        <f t="shared" si="1313"/>
        <v>0</v>
      </c>
      <c r="AE2497" s="34" t="str">
        <f t="shared" si="1314"/>
        <v xml:space="preserve"> 0</v>
      </c>
      <c r="AF2497" s="34">
        <f t="shared" si="1315"/>
        <v>0</v>
      </c>
      <c r="AG2497" s="34">
        <f t="shared" si="1316"/>
        <v>0</v>
      </c>
      <c r="AH2497" s="34" t="str">
        <f t="shared" si="1317"/>
        <v/>
      </c>
      <c r="AI2497" s="172" t="str">
        <f>IF(AJ2497&lt;&gt;"",MAX(AI$3:AI2496)+1,"")</f>
        <v/>
      </c>
      <c r="AJ2497" s="172" t="str">
        <f t="shared" si="1318"/>
        <v/>
      </c>
      <c r="AK2497" s="172" t="str">
        <f t="shared" si="1319"/>
        <v/>
      </c>
      <c r="AL2497" s="172" t="str">
        <f t="shared" si="1320"/>
        <v/>
      </c>
      <c r="AM2497" s="172" t="str">
        <f>IF(AN2497&lt;&gt;"",MAX(AM$3:AM2496)+1,"")</f>
        <v/>
      </c>
      <c r="AN2497" s="172" t="str">
        <f t="shared" si="1321"/>
        <v/>
      </c>
      <c r="AO2497" s="172" t="str">
        <f t="shared" si="1322"/>
        <v/>
      </c>
      <c r="AP2497" s="172" t="str">
        <f t="shared" si="1323"/>
        <v/>
      </c>
      <c r="AQ2497" s="172" t="str">
        <f t="shared" si="1324"/>
        <v/>
      </c>
      <c r="AR2497" s="172" t="str">
        <f>Table1[[#This Row],[Sex ]]&amp;Table1[[#This Row],[Month]]</f>
        <v/>
      </c>
    </row>
    <row r="2498" spans="2:44" x14ac:dyDescent="0.3">
      <c r="B2498" s="14"/>
      <c r="C2498" s="14"/>
      <c r="D2498" s="14"/>
      <c r="E2498" s="14"/>
      <c r="F2498" s="14"/>
      <c r="G2498" s="14"/>
      <c r="H2498" s="14"/>
      <c r="I2498" s="14"/>
      <c r="J2498" s="14"/>
      <c r="K2498" s="14"/>
      <c r="L2498" s="14"/>
      <c r="M2498" s="24" t="str">
        <f t="shared" si="1296"/>
        <v/>
      </c>
      <c r="N2498" s="24" t="str">
        <f t="shared" si="1297"/>
        <v/>
      </c>
      <c r="O2498" s="24" t="str">
        <f t="shared" si="1298"/>
        <v xml:space="preserve"> </v>
      </c>
      <c r="P2498" s="24">
        <f t="shared" si="1299"/>
        <v>0</v>
      </c>
      <c r="Q2498" s="25">
        <f t="shared" si="1300"/>
        <v>0</v>
      </c>
      <c r="R2498" s="26">
        <f t="shared" si="1301"/>
        <v>0</v>
      </c>
      <c r="S2498" s="24" t="str">
        <f t="shared" si="1302"/>
        <v/>
      </c>
      <c r="T2498" s="24" t="str">
        <f t="shared" si="1303"/>
        <v/>
      </c>
      <c r="U2498" s="24" t="str">
        <f t="shared" si="1304"/>
        <v/>
      </c>
      <c r="V2498" s="24" t="str">
        <f t="shared" si="1305"/>
        <v/>
      </c>
      <c r="W2498" s="24" t="str">
        <f t="shared" si="1306"/>
        <v/>
      </c>
      <c r="X2498" s="24" t="str">
        <f t="shared" si="1307"/>
        <v/>
      </c>
      <c r="Y2498" s="24" t="str">
        <f t="shared" si="1308"/>
        <v/>
      </c>
      <c r="Z2498" s="24" t="str">
        <f t="shared" si="1309"/>
        <v/>
      </c>
      <c r="AA2498" s="24" t="b">
        <f t="shared" si="1310"/>
        <v>0</v>
      </c>
      <c r="AB2498" s="34" t="str">
        <f t="shared" si="1311"/>
        <v/>
      </c>
      <c r="AC2498" s="34">
        <f t="shared" si="1312"/>
        <v>0</v>
      </c>
      <c r="AD2498" s="34">
        <f t="shared" si="1313"/>
        <v>0</v>
      </c>
      <c r="AE2498" s="34" t="str">
        <f t="shared" si="1314"/>
        <v xml:space="preserve"> 0</v>
      </c>
      <c r="AF2498" s="34">
        <f t="shared" si="1315"/>
        <v>0</v>
      </c>
      <c r="AG2498" s="34">
        <f t="shared" si="1316"/>
        <v>0</v>
      </c>
      <c r="AH2498" s="34" t="str">
        <f t="shared" si="1317"/>
        <v/>
      </c>
      <c r="AI2498" s="172" t="str">
        <f>IF(AJ2498&lt;&gt;"",MAX(AI$3:AI2497)+1,"")</f>
        <v/>
      </c>
      <c r="AJ2498" s="172" t="str">
        <f t="shared" si="1318"/>
        <v/>
      </c>
      <c r="AK2498" s="172" t="str">
        <f t="shared" si="1319"/>
        <v/>
      </c>
      <c r="AL2498" s="172" t="str">
        <f t="shared" si="1320"/>
        <v/>
      </c>
      <c r="AM2498" s="172" t="str">
        <f>IF(AN2498&lt;&gt;"",MAX(AM$3:AM2497)+1,"")</f>
        <v/>
      </c>
      <c r="AN2498" s="172" t="str">
        <f t="shared" si="1321"/>
        <v/>
      </c>
      <c r="AO2498" s="172" t="str">
        <f t="shared" si="1322"/>
        <v/>
      </c>
      <c r="AP2498" s="172" t="str">
        <f t="shared" si="1323"/>
        <v/>
      </c>
      <c r="AQ2498" s="172" t="str">
        <f t="shared" si="1324"/>
        <v/>
      </c>
      <c r="AR2498" s="172" t="str">
        <f>Table1[[#This Row],[Sex ]]&amp;Table1[[#This Row],[Month]]</f>
        <v/>
      </c>
    </row>
    <row r="2499" spans="2:44" x14ac:dyDescent="0.3">
      <c r="B2499" s="14"/>
      <c r="C2499" s="14"/>
      <c r="D2499" s="14"/>
      <c r="E2499" s="14"/>
      <c r="F2499" s="14"/>
      <c r="G2499" s="14"/>
      <c r="H2499" s="14"/>
      <c r="I2499" s="14"/>
      <c r="J2499" s="14"/>
      <c r="K2499" s="14"/>
      <c r="L2499" s="14"/>
      <c r="M2499" s="24" t="str">
        <f t="shared" si="1296"/>
        <v/>
      </c>
      <c r="N2499" s="24" t="str">
        <f t="shared" si="1297"/>
        <v/>
      </c>
      <c r="O2499" s="24" t="str">
        <f t="shared" si="1298"/>
        <v xml:space="preserve"> </v>
      </c>
      <c r="P2499" s="24">
        <f t="shared" si="1299"/>
        <v>0</v>
      </c>
      <c r="Q2499" s="25">
        <f t="shared" si="1300"/>
        <v>0</v>
      </c>
      <c r="R2499" s="26">
        <f t="shared" si="1301"/>
        <v>0</v>
      </c>
      <c r="S2499" s="24" t="str">
        <f t="shared" si="1302"/>
        <v/>
      </c>
      <c r="T2499" s="24" t="str">
        <f t="shared" si="1303"/>
        <v/>
      </c>
      <c r="U2499" s="24" t="str">
        <f t="shared" si="1304"/>
        <v/>
      </c>
      <c r="V2499" s="24" t="str">
        <f t="shared" si="1305"/>
        <v/>
      </c>
      <c r="W2499" s="24" t="str">
        <f t="shared" si="1306"/>
        <v/>
      </c>
      <c r="X2499" s="24" t="str">
        <f t="shared" si="1307"/>
        <v/>
      </c>
      <c r="Y2499" s="24" t="str">
        <f t="shared" si="1308"/>
        <v/>
      </c>
      <c r="Z2499" s="24" t="str">
        <f t="shared" si="1309"/>
        <v/>
      </c>
      <c r="AA2499" s="24" t="b">
        <f t="shared" si="1310"/>
        <v>0</v>
      </c>
      <c r="AB2499" s="34" t="str">
        <f t="shared" si="1311"/>
        <v/>
      </c>
      <c r="AC2499" s="34">
        <f t="shared" si="1312"/>
        <v>0</v>
      </c>
      <c r="AD2499" s="34">
        <f t="shared" si="1313"/>
        <v>0</v>
      </c>
      <c r="AE2499" s="34" t="str">
        <f t="shared" si="1314"/>
        <v xml:space="preserve"> 0</v>
      </c>
      <c r="AF2499" s="34">
        <f t="shared" si="1315"/>
        <v>0</v>
      </c>
      <c r="AG2499" s="34">
        <f t="shared" si="1316"/>
        <v>0</v>
      </c>
      <c r="AH2499" s="34" t="str">
        <f t="shared" si="1317"/>
        <v/>
      </c>
      <c r="AI2499" s="172" t="str">
        <f>IF(AJ2499&lt;&gt;"",MAX(AI$3:AI2498)+1,"")</f>
        <v/>
      </c>
      <c r="AJ2499" s="172" t="str">
        <f t="shared" si="1318"/>
        <v/>
      </c>
      <c r="AK2499" s="172" t="str">
        <f t="shared" si="1319"/>
        <v/>
      </c>
      <c r="AL2499" s="172" t="str">
        <f t="shared" si="1320"/>
        <v/>
      </c>
      <c r="AM2499" s="172" t="str">
        <f>IF(AN2499&lt;&gt;"",MAX(AM$3:AM2498)+1,"")</f>
        <v/>
      </c>
      <c r="AN2499" s="172" t="str">
        <f t="shared" si="1321"/>
        <v/>
      </c>
      <c r="AO2499" s="172" t="str">
        <f t="shared" si="1322"/>
        <v/>
      </c>
      <c r="AP2499" s="172" t="str">
        <f t="shared" si="1323"/>
        <v/>
      </c>
      <c r="AQ2499" s="172" t="str">
        <f t="shared" si="1324"/>
        <v/>
      </c>
      <c r="AR2499" s="172" t="str">
        <f>Table1[[#This Row],[Sex ]]&amp;Table1[[#This Row],[Month]]</f>
        <v/>
      </c>
    </row>
    <row r="2500" spans="2:44" x14ac:dyDescent="0.3">
      <c r="B2500" s="14"/>
      <c r="C2500" s="14"/>
      <c r="D2500" s="14"/>
      <c r="E2500" s="14"/>
      <c r="F2500" s="14"/>
      <c r="G2500" s="14"/>
      <c r="H2500" s="14"/>
      <c r="I2500" s="14"/>
      <c r="J2500" s="14"/>
      <c r="K2500" s="14"/>
      <c r="L2500" s="14"/>
      <c r="M2500" s="24" t="str">
        <f t="shared" si="1296"/>
        <v/>
      </c>
      <c r="N2500" s="24" t="str">
        <f t="shared" si="1297"/>
        <v/>
      </c>
      <c r="O2500" s="24" t="str">
        <f t="shared" si="1298"/>
        <v xml:space="preserve"> </v>
      </c>
      <c r="P2500" s="24">
        <f t="shared" si="1299"/>
        <v>0</v>
      </c>
      <c r="Q2500" s="25">
        <f t="shared" si="1300"/>
        <v>0</v>
      </c>
      <c r="R2500" s="26">
        <f t="shared" si="1301"/>
        <v>0</v>
      </c>
      <c r="S2500" s="24" t="str">
        <f t="shared" si="1302"/>
        <v/>
      </c>
      <c r="T2500" s="24" t="str">
        <f t="shared" si="1303"/>
        <v/>
      </c>
      <c r="U2500" s="24" t="str">
        <f t="shared" si="1304"/>
        <v/>
      </c>
      <c r="V2500" s="24" t="str">
        <f t="shared" si="1305"/>
        <v/>
      </c>
      <c r="W2500" s="24" t="str">
        <f t="shared" si="1306"/>
        <v/>
      </c>
      <c r="X2500" s="24" t="str">
        <f t="shared" si="1307"/>
        <v/>
      </c>
      <c r="Y2500" s="24" t="str">
        <f t="shared" si="1308"/>
        <v/>
      </c>
      <c r="Z2500" s="24" t="str">
        <f t="shared" si="1309"/>
        <v/>
      </c>
      <c r="AA2500" s="24" t="b">
        <f t="shared" si="1310"/>
        <v>0</v>
      </c>
      <c r="AB2500" s="34" t="str">
        <f t="shared" si="1311"/>
        <v/>
      </c>
      <c r="AC2500" s="34">
        <f t="shared" si="1312"/>
        <v>0</v>
      </c>
      <c r="AD2500" s="34">
        <f t="shared" si="1313"/>
        <v>0</v>
      </c>
      <c r="AE2500" s="34" t="str">
        <f t="shared" si="1314"/>
        <v xml:space="preserve"> 0</v>
      </c>
      <c r="AF2500" s="34">
        <f t="shared" si="1315"/>
        <v>0</v>
      </c>
      <c r="AG2500" s="34">
        <f t="shared" si="1316"/>
        <v>0</v>
      </c>
      <c r="AH2500" s="34" t="str">
        <f t="shared" si="1317"/>
        <v/>
      </c>
      <c r="AI2500" s="172" t="str">
        <f>IF(AJ2500&lt;&gt;"",MAX(AI$3:AI2499)+1,"")</f>
        <v/>
      </c>
      <c r="AJ2500" s="172" t="str">
        <f t="shared" si="1318"/>
        <v/>
      </c>
      <c r="AK2500" s="172" t="str">
        <f t="shared" si="1319"/>
        <v/>
      </c>
      <c r="AL2500" s="172" t="str">
        <f t="shared" si="1320"/>
        <v/>
      </c>
      <c r="AM2500" s="172" t="str">
        <f>IF(AN2500&lt;&gt;"",MAX(AM$3:AM2499)+1,"")</f>
        <v/>
      </c>
      <c r="AN2500" s="172" t="str">
        <f t="shared" si="1321"/>
        <v/>
      </c>
      <c r="AO2500" s="172" t="str">
        <f t="shared" si="1322"/>
        <v/>
      </c>
      <c r="AP2500" s="172" t="str">
        <f t="shared" si="1323"/>
        <v/>
      </c>
      <c r="AQ2500" s="172" t="str">
        <f t="shared" si="1324"/>
        <v/>
      </c>
      <c r="AR2500" s="172" t="str">
        <f>Table1[[#This Row],[Sex ]]&amp;Table1[[#This Row],[Month]]</f>
        <v/>
      </c>
    </row>
    <row r="2501" spans="2:44" x14ac:dyDescent="0.3">
      <c r="B2501" s="14"/>
      <c r="C2501" s="14"/>
      <c r="D2501" s="14"/>
      <c r="E2501" s="14"/>
      <c r="F2501" s="14"/>
      <c r="G2501" s="14"/>
      <c r="H2501" s="14"/>
      <c r="I2501" s="14"/>
      <c r="J2501" s="14"/>
      <c r="K2501" s="14"/>
      <c r="L2501" s="14"/>
      <c r="M2501" s="24" t="str">
        <f t="shared" si="1296"/>
        <v/>
      </c>
      <c r="N2501" s="24" t="str">
        <f t="shared" si="1297"/>
        <v/>
      </c>
      <c r="O2501" s="24" t="str">
        <f t="shared" si="1298"/>
        <v xml:space="preserve"> </v>
      </c>
      <c r="P2501" s="24">
        <f t="shared" si="1299"/>
        <v>0</v>
      </c>
      <c r="Q2501" s="25">
        <f t="shared" si="1300"/>
        <v>0</v>
      </c>
      <c r="R2501" s="26">
        <f t="shared" si="1301"/>
        <v>0</v>
      </c>
      <c r="S2501" s="24" t="str">
        <f t="shared" si="1302"/>
        <v/>
      </c>
      <c r="T2501" s="24" t="str">
        <f t="shared" si="1303"/>
        <v/>
      </c>
      <c r="U2501" s="24" t="str">
        <f t="shared" si="1304"/>
        <v/>
      </c>
      <c r="V2501" s="24" t="str">
        <f t="shared" si="1305"/>
        <v/>
      </c>
      <c r="W2501" s="24" t="str">
        <f t="shared" si="1306"/>
        <v/>
      </c>
      <c r="X2501" s="24" t="str">
        <f t="shared" si="1307"/>
        <v/>
      </c>
      <c r="Y2501" s="24" t="str">
        <f t="shared" si="1308"/>
        <v/>
      </c>
      <c r="Z2501" s="24" t="str">
        <f t="shared" si="1309"/>
        <v/>
      </c>
      <c r="AA2501" s="24" t="b">
        <f t="shared" si="1310"/>
        <v>0</v>
      </c>
      <c r="AB2501" s="34" t="str">
        <f t="shared" si="1311"/>
        <v/>
      </c>
      <c r="AC2501" s="34">
        <f t="shared" si="1312"/>
        <v>0</v>
      </c>
      <c r="AD2501" s="34">
        <f t="shared" si="1313"/>
        <v>0</v>
      </c>
      <c r="AE2501" s="34" t="str">
        <f t="shared" si="1314"/>
        <v xml:space="preserve"> 0</v>
      </c>
      <c r="AF2501" s="34">
        <f t="shared" si="1315"/>
        <v>0</v>
      </c>
      <c r="AG2501" s="34">
        <f t="shared" si="1316"/>
        <v>0</v>
      </c>
      <c r="AH2501" s="34" t="str">
        <f t="shared" si="1317"/>
        <v/>
      </c>
      <c r="AI2501" s="172" t="str">
        <f>IF(AJ2501&lt;&gt;"",MAX(AI$3:AI2500)+1,"")</f>
        <v/>
      </c>
      <c r="AJ2501" s="172" t="str">
        <f t="shared" si="1318"/>
        <v/>
      </c>
      <c r="AK2501" s="172" t="str">
        <f t="shared" si="1319"/>
        <v/>
      </c>
      <c r="AL2501" s="172" t="str">
        <f t="shared" si="1320"/>
        <v/>
      </c>
      <c r="AM2501" s="172" t="str">
        <f>IF(AN2501&lt;&gt;"",MAX(AM$3:AM2500)+1,"")</f>
        <v/>
      </c>
      <c r="AN2501" s="172" t="str">
        <f t="shared" si="1321"/>
        <v/>
      </c>
      <c r="AO2501" s="172" t="str">
        <f t="shared" si="1322"/>
        <v/>
      </c>
      <c r="AP2501" s="172" t="str">
        <f t="shared" si="1323"/>
        <v/>
      </c>
      <c r="AQ2501" s="172" t="str">
        <f t="shared" si="1324"/>
        <v/>
      </c>
      <c r="AR2501" s="172" t="str">
        <f>Table1[[#This Row],[Sex ]]&amp;Table1[[#This Row],[Month]]</f>
        <v/>
      </c>
    </row>
    <row r="2502" spans="2:44" x14ac:dyDescent="0.3">
      <c r="B2502" s="14"/>
      <c r="C2502" s="14"/>
      <c r="D2502" s="14"/>
      <c r="E2502" s="14"/>
      <c r="F2502" s="14"/>
      <c r="G2502" s="14"/>
      <c r="H2502" s="14"/>
      <c r="I2502" s="14"/>
      <c r="J2502" s="14"/>
      <c r="K2502" s="14"/>
      <c r="L2502" s="14"/>
      <c r="M2502" s="24" t="str">
        <f t="shared" si="1296"/>
        <v/>
      </c>
      <c r="N2502" s="24" t="str">
        <f t="shared" si="1297"/>
        <v/>
      </c>
      <c r="O2502" s="24" t="str">
        <f t="shared" si="1298"/>
        <v xml:space="preserve"> </v>
      </c>
      <c r="P2502" s="24">
        <f t="shared" si="1299"/>
        <v>0</v>
      </c>
      <c r="Q2502" s="25">
        <f t="shared" si="1300"/>
        <v>0</v>
      </c>
      <c r="R2502" s="26">
        <f t="shared" si="1301"/>
        <v>0</v>
      </c>
      <c r="S2502" s="24" t="str">
        <f t="shared" si="1302"/>
        <v/>
      </c>
      <c r="T2502" s="24" t="str">
        <f t="shared" si="1303"/>
        <v/>
      </c>
      <c r="U2502" s="24" t="str">
        <f t="shared" si="1304"/>
        <v/>
      </c>
      <c r="V2502" s="24" t="str">
        <f t="shared" si="1305"/>
        <v/>
      </c>
      <c r="W2502" s="24" t="str">
        <f t="shared" si="1306"/>
        <v/>
      </c>
      <c r="X2502" s="24" t="str">
        <f t="shared" si="1307"/>
        <v/>
      </c>
      <c r="Y2502" s="24" t="str">
        <f t="shared" si="1308"/>
        <v/>
      </c>
      <c r="Z2502" s="24" t="str">
        <f t="shared" si="1309"/>
        <v/>
      </c>
      <c r="AA2502" s="24" t="b">
        <f t="shared" si="1310"/>
        <v>0</v>
      </c>
      <c r="AB2502" s="34" t="str">
        <f t="shared" si="1311"/>
        <v/>
      </c>
      <c r="AC2502" s="34">
        <f t="shared" si="1312"/>
        <v>0</v>
      </c>
      <c r="AD2502" s="34">
        <f t="shared" si="1313"/>
        <v>0</v>
      </c>
      <c r="AE2502" s="34" t="str">
        <f t="shared" si="1314"/>
        <v xml:space="preserve"> 0</v>
      </c>
      <c r="AF2502" s="34">
        <f t="shared" si="1315"/>
        <v>0</v>
      </c>
      <c r="AG2502" s="34">
        <f t="shared" si="1316"/>
        <v>0</v>
      </c>
      <c r="AH2502" s="34" t="str">
        <f t="shared" si="1317"/>
        <v/>
      </c>
      <c r="AI2502" s="172" t="str">
        <f>IF(AJ2502&lt;&gt;"",MAX(AI$3:AI2501)+1,"")</f>
        <v/>
      </c>
      <c r="AJ2502" s="172" t="str">
        <f t="shared" si="1318"/>
        <v/>
      </c>
      <c r="AK2502" s="172" t="str">
        <f t="shared" si="1319"/>
        <v/>
      </c>
      <c r="AL2502" s="172" t="str">
        <f t="shared" si="1320"/>
        <v/>
      </c>
      <c r="AM2502" s="172" t="str">
        <f>IF(AN2502&lt;&gt;"",MAX(AM$3:AM2501)+1,"")</f>
        <v/>
      </c>
      <c r="AN2502" s="172" t="str">
        <f t="shared" si="1321"/>
        <v/>
      </c>
      <c r="AO2502" s="172" t="str">
        <f t="shared" si="1322"/>
        <v/>
      </c>
      <c r="AP2502" s="172" t="str">
        <f t="shared" si="1323"/>
        <v/>
      </c>
      <c r="AQ2502" s="172" t="str">
        <f t="shared" si="1324"/>
        <v/>
      </c>
      <c r="AR2502" s="172" t="str">
        <f>Table1[[#This Row],[Sex ]]&amp;Table1[[#This Row],[Month]]</f>
        <v/>
      </c>
    </row>
    <row r="2503" spans="2:44" x14ac:dyDescent="0.3">
      <c r="B2503" s="14"/>
      <c r="C2503" s="14"/>
      <c r="D2503" s="14"/>
      <c r="E2503" s="14"/>
      <c r="F2503" s="14"/>
      <c r="G2503" s="14"/>
      <c r="H2503" s="14"/>
      <c r="I2503" s="14"/>
      <c r="J2503" s="14"/>
      <c r="K2503" s="14"/>
      <c r="L2503" s="14"/>
      <c r="M2503" s="24" t="str">
        <f t="shared" si="1296"/>
        <v/>
      </c>
      <c r="N2503" s="24" t="str">
        <f t="shared" si="1297"/>
        <v/>
      </c>
      <c r="O2503" s="24" t="str">
        <f t="shared" si="1298"/>
        <v xml:space="preserve"> </v>
      </c>
      <c r="P2503" s="24">
        <f t="shared" si="1299"/>
        <v>0</v>
      </c>
      <c r="Q2503" s="25">
        <f t="shared" si="1300"/>
        <v>0</v>
      </c>
      <c r="R2503" s="26">
        <f t="shared" si="1301"/>
        <v>0</v>
      </c>
      <c r="S2503" s="24" t="str">
        <f t="shared" si="1302"/>
        <v/>
      </c>
      <c r="T2503" s="24" t="str">
        <f t="shared" si="1303"/>
        <v/>
      </c>
      <c r="U2503" s="24" t="str">
        <f t="shared" si="1304"/>
        <v/>
      </c>
      <c r="V2503" s="24" t="str">
        <f t="shared" si="1305"/>
        <v/>
      </c>
      <c r="W2503" s="24" t="str">
        <f t="shared" si="1306"/>
        <v/>
      </c>
      <c r="X2503" s="24" t="str">
        <f t="shared" si="1307"/>
        <v/>
      </c>
      <c r="Y2503" s="24" t="str">
        <f t="shared" si="1308"/>
        <v/>
      </c>
      <c r="Z2503" s="24" t="str">
        <f t="shared" si="1309"/>
        <v/>
      </c>
      <c r="AA2503" s="24" t="b">
        <f t="shared" si="1310"/>
        <v>0</v>
      </c>
      <c r="AB2503" s="34" t="str">
        <f t="shared" si="1311"/>
        <v/>
      </c>
      <c r="AC2503" s="34">
        <f t="shared" si="1312"/>
        <v>0</v>
      </c>
      <c r="AD2503" s="34">
        <f t="shared" si="1313"/>
        <v>0</v>
      </c>
      <c r="AE2503" s="34" t="str">
        <f t="shared" si="1314"/>
        <v xml:space="preserve"> 0</v>
      </c>
      <c r="AF2503" s="34">
        <f t="shared" si="1315"/>
        <v>0</v>
      </c>
      <c r="AG2503" s="34">
        <f t="shared" si="1316"/>
        <v>0</v>
      </c>
      <c r="AH2503" s="34" t="str">
        <f t="shared" si="1317"/>
        <v/>
      </c>
      <c r="AI2503" s="172" t="str">
        <f>IF(AJ2503&lt;&gt;"",MAX(AI$3:AI2502)+1,"")</f>
        <v/>
      </c>
      <c r="AJ2503" s="172" t="str">
        <f t="shared" si="1318"/>
        <v/>
      </c>
      <c r="AK2503" s="172" t="str">
        <f t="shared" si="1319"/>
        <v/>
      </c>
      <c r="AL2503" s="172" t="str">
        <f t="shared" si="1320"/>
        <v/>
      </c>
      <c r="AM2503" s="172" t="str">
        <f>IF(AN2503&lt;&gt;"",MAX(AM$3:AM2502)+1,"")</f>
        <v/>
      </c>
      <c r="AN2503" s="172" t="str">
        <f t="shared" si="1321"/>
        <v/>
      </c>
      <c r="AO2503" s="172" t="str">
        <f t="shared" si="1322"/>
        <v/>
      </c>
      <c r="AP2503" s="172" t="str">
        <f t="shared" si="1323"/>
        <v/>
      </c>
      <c r="AQ2503" s="172" t="str">
        <f t="shared" si="1324"/>
        <v/>
      </c>
      <c r="AR2503" s="172" t="str">
        <f>Table1[[#This Row],[Sex ]]&amp;Table1[[#This Row],[Month]]</f>
        <v/>
      </c>
    </row>
    <row r="2504" spans="2:44" x14ac:dyDescent="0.3">
      <c r="B2504" s="14"/>
      <c r="C2504" s="14"/>
      <c r="D2504" s="14"/>
      <c r="E2504" s="14"/>
      <c r="F2504" s="14"/>
      <c r="G2504" s="14"/>
      <c r="H2504" s="14"/>
      <c r="I2504" s="14"/>
      <c r="J2504" s="14"/>
      <c r="K2504" s="14"/>
      <c r="L2504" s="14"/>
      <c r="M2504" s="24" t="str">
        <f t="shared" si="1296"/>
        <v/>
      </c>
      <c r="N2504" s="24" t="str">
        <f t="shared" si="1297"/>
        <v/>
      </c>
      <c r="O2504" s="24" t="str">
        <f t="shared" si="1298"/>
        <v xml:space="preserve"> </v>
      </c>
      <c r="P2504" s="24">
        <f t="shared" si="1299"/>
        <v>0</v>
      </c>
      <c r="Q2504" s="25">
        <f t="shared" si="1300"/>
        <v>0</v>
      </c>
      <c r="R2504" s="26">
        <f t="shared" si="1301"/>
        <v>0</v>
      </c>
      <c r="S2504" s="24" t="str">
        <f t="shared" si="1302"/>
        <v/>
      </c>
      <c r="T2504" s="24" t="str">
        <f t="shared" si="1303"/>
        <v/>
      </c>
      <c r="U2504" s="24" t="str">
        <f t="shared" si="1304"/>
        <v/>
      </c>
      <c r="V2504" s="24" t="str">
        <f t="shared" si="1305"/>
        <v/>
      </c>
      <c r="W2504" s="24" t="str">
        <f t="shared" si="1306"/>
        <v/>
      </c>
      <c r="X2504" s="24" t="str">
        <f t="shared" si="1307"/>
        <v/>
      </c>
      <c r="Y2504" s="24" t="str">
        <f t="shared" si="1308"/>
        <v/>
      </c>
      <c r="Z2504" s="24" t="str">
        <f t="shared" si="1309"/>
        <v/>
      </c>
      <c r="AA2504" s="24" t="b">
        <f t="shared" si="1310"/>
        <v>0</v>
      </c>
      <c r="AB2504" s="34" t="str">
        <f t="shared" si="1311"/>
        <v/>
      </c>
      <c r="AC2504" s="34">
        <f t="shared" si="1312"/>
        <v>0</v>
      </c>
      <c r="AD2504" s="34">
        <f t="shared" si="1313"/>
        <v>0</v>
      </c>
      <c r="AE2504" s="34" t="str">
        <f t="shared" si="1314"/>
        <v xml:space="preserve"> 0</v>
      </c>
      <c r="AF2504" s="34">
        <f t="shared" si="1315"/>
        <v>0</v>
      </c>
      <c r="AG2504" s="34">
        <f t="shared" si="1316"/>
        <v>0</v>
      </c>
      <c r="AH2504" s="34" t="str">
        <f t="shared" si="1317"/>
        <v/>
      </c>
      <c r="AI2504" s="172" t="str">
        <f>IF(AJ2504&lt;&gt;"",MAX(AI$3:AI2503)+1,"")</f>
        <v/>
      </c>
      <c r="AJ2504" s="172" t="str">
        <f t="shared" si="1318"/>
        <v/>
      </c>
      <c r="AK2504" s="172" t="str">
        <f t="shared" si="1319"/>
        <v/>
      </c>
      <c r="AL2504" s="172" t="str">
        <f t="shared" si="1320"/>
        <v/>
      </c>
      <c r="AM2504" s="172" t="str">
        <f>IF(AN2504&lt;&gt;"",MAX(AM$3:AM2503)+1,"")</f>
        <v/>
      </c>
      <c r="AN2504" s="172" t="str">
        <f t="shared" si="1321"/>
        <v/>
      </c>
      <c r="AO2504" s="172" t="str">
        <f t="shared" si="1322"/>
        <v/>
      </c>
      <c r="AP2504" s="172" t="str">
        <f t="shared" si="1323"/>
        <v/>
      </c>
      <c r="AQ2504" s="172" t="str">
        <f t="shared" si="1324"/>
        <v/>
      </c>
      <c r="AR2504" s="172" t="str">
        <f>Table1[[#This Row],[Sex ]]&amp;Table1[[#This Row],[Month]]</f>
        <v/>
      </c>
    </row>
    <row r="2505" spans="2:44" x14ac:dyDescent="0.3">
      <c r="B2505" s="14"/>
      <c r="C2505" s="14"/>
      <c r="D2505" s="14"/>
      <c r="E2505" s="14"/>
      <c r="F2505" s="14"/>
      <c r="G2505" s="14"/>
      <c r="H2505" s="14"/>
      <c r="I2505" s="14"/>
      <c r="J2505" s="14"/>
      <c r="K2505" s="14"/>
      <c r="L2505" s="14"/>
      <c r="M2505" s="24" t="str">
        <f t="shared" si="1296"/>
        <v/>
      </c>
      <c r="N2505" s="24" t="str">
        <f t="shared" si="1297"/>
        <v/>
      </c>
      <c r="O2505" s="24" t="str">
        <f t="shared" si="1298"/>
        <v xml:space="preserve"> </v>
      </c>
      <c r="P2505" s="24">
        <f t="shared" si="1299"/>
        <v>0</v>
      </c>
      <c r="Q2505" s="25">
        <f t="shared" si="1300"/>
        <v>0</v>
      </c>
      <c r="R2505" s="26">
        <f t="shared" si="1301"/>
        <v>0</v>
      </c>
      <c r="S2505" s="24" t="str">
        <f t="shared" si="1302"/>
        <v/>
      </c>
      <c r="T2505" s="24" t="str">
        <f t="shared" si="1303"/>
        <v/>
      </c>
      <c r="U2505" s="24" t="str">
        <f t="shared" si="1304"/>
        <v/>
      </c>
      <c r="V2505" s="24" t="str">
        <f t="shared" si="1305"/>
        <v/>
      </c>
      <c r="W2505" s="24" t="str">
        <f t="shared" si="1306"/>
        <v/>
      </c>
      <c r="X2505" s="24" t="str">
        <f t="shared" si="1307"/>
        <v/>
      </c>
      <c r="Y2505" s="24" t="str">
        <f t="shared" si="1308"/>
        <v/>
      </c>
      <c r="Z2505" s="24" t="str">
        <f t="shared" si="1309"/>
        <v/>
      </c>
      <c r="AA2505" s="24" t="b">
        <f t="shared" si="1310"/>
        <v>0</v>
      </c>
      <c r="AB2505" s="34" t="str">
        <f t="shared" si="1311"/>
        <v/>
      </c>
      <c r="AC2505" s="34">
        <f t="shared" si="1312"/>
        <v>0</v>
      </c>
      <c r="AD2505" s="34">
        <f t="shared" si="1313"/>
        <v>0</v>
      </c>
      <c r="AE2505" s="34" t="str">
        <f t="shared" si="1314"/>
        <v xml:space="preserve"> 0</v>
      </c>
      <c r="AF2505" s="34">
        <f t="shared" si="1315"/>
        <v>0</v>
      </c>
      <c r="AG2505" s="34">
        <f t="shared" si="1316"/>
        <v>0</v>
      </c>
      <c r="AH2505" s="34" t="str">
        <f t="shared" si="1317"/>
        <v/>
      </c>
      <c r="AI2505" s="172" t="str">
        <f>IF(AJ2505&lt;&gt;"",MAX(AI$3:AI2504)+1,"")</f>
        <v/>
      </c>
      <c r="AJ2505" s="172" t="str">
        <f t="shared" si="1318"/>
        <v/>
      </c>
      <c r="AK2505" s="172" t="str">
        <f t="shared" si="1319"/>
        <v/>
      </c>
      <c r="AL2505" s="172" t="str">
        <f t="shared" si="1320"/>
        <v/>
      </c>
      <c r="AM2505" s="172" t="str">
        <f>IF(AN2505&lt;&gt;"",MAX(AM$3:AM2504)+1,"")</f>
        <v/>
      </c>
      <c r="AN2505" s="172" t="str">
        <f t="shared" si="1321"/>
        <v/>
      </c>
      <c r="AO2505" s="172" t="str">
        <f t="shared" si="1322"/>
        <v/>
      </c>
      <c r="AP2505" s="172" t="str">
        <f t="shared" si="1323"/>
        <v/>
      </c>
      <c r="AQ2505" s="172" t="str">
        <f t="shared" si="1324"/>
        <v/>
      </c>
      <c r="AR2505" s="172" t="str">
        <f>Table1[[#This Row],[Sex ]]&amp;Table1[[#This Row],[Month]]</f>
        <v/>
      </c>
    </row>
    <row r="2506" spans="2:44" x14ac:dyDescent="0.3">
      <c r="B2506" s="14"/>
      <c r="C2506" s="14"/>
      <c r="D2506" s="14"/>
      <c r="E2506" s="14"/>
      <c r="F2506" s="14"/>
      <c r="G2506" s="14"/>
      <c r="H2506" s="14"/>
      <c r="I2506" s="14"/>
      <c r="J2506" s="14"/>
      <c r="K2506" s="14"/>
      <c r="L2506" s="14"/>
      <c r="M2506" s="24" t="str">
        <f t="shared" si="1296"/>
        <v/>
      </c>
      <c r="N2506" s="24" t="str">
        <f t="shared" si="1297"/>
        <v/>
      </c>
      <c r="O2506" s="24" t="str">
        <f t="shared" si="1298"/>
        <v xml:space="preserve"> </v>
      </c>
      <c r="P2506" s="24">
        <f t="shared" si="1299"/>
        <v>0</v>
      </c>
      <c r="Q2506" s="25">
        <f t="shared" si="1300"/>
        <v>0</v>
      </c>
      <c r="R2506" s="26">
        <f t="shared" si="1301"/>
        <v>0</v>
      </c>
      <c r="S2506" s="24" t="str">
        <f t="shared" si="1302"/>
        <v/>
      </c>
      <c r="T2506" s="24" t="str">
        <f t="shared" si="1303"/>
        <v/>
      </c>
      <c r="U2506" s="24" t="str">
        <f t="shared" si="1304"/>
        <v/>
      </c>
      <c r="V2506" s="24" t="str">
        <f t="shared" si="1305"/>
        <v/>
      </c>
      <c r="W2506" s="24" t="str">
        <f t="shared" si="1306"/>
        <v/>
      </c>
      <c r="X2506" s="24" t="str">
        <f t="shared" si="1307"/>
        <v/>
      </c>
      <c r="Y2506" s="24" t="str">
        <f t="shared" si="1308"/>
        <v/>
      </c>
      <c r="Z2506" s="24" t="str">
        <f t="shared" si="1309"/>
        <v/>
      </c>
      <c r="AA2506" s="24" t="b">
        <f t="shared" si="1310"/>
        <v>0</v>
      </c>
      <c r="AB2506" s="34" t="str">
        <f t="shared" si="1311"/>
        <v/>
      </c>
      <c r="AC2506" s="34">
        <f t="shared" si="1312"/>
        <v>0</v>
      </c>
      <c r="AD2506" s="34">
        <f t="shared" si="1313"/>
        <v>0</v>
      </c>
      <c r="AE2506" s="34" t="str">
        <f t="shared" si="1314"/>
        <v xml:space="preserve"> 0</v>
      </c>
      <c r="AF2506" s="34">
        <f t="shared" si="1315"/>
        <v>0</v>
      </c>
      <c r="AG2506" s="34">
        <f t="shared" si="1316"/>
        <v>0</v>
      </c>
      <c r="AH2506" s="34" t="str">
        <f t="shared" si="1317"/>
        <v/>
      </c>
      <c r="AI2506" s="172" t="str">
        <f>IF(AJ2506&lt;&gt;"",MAX(AI$3:AI2505)+1,"")</f>
        <v/>
      </c>
      <c r="AJ2506" s="172" t="str">
        <f t="shared" si="1318"/>
        <v/>
      </c>
      <c r="AK2506" s="172" t="str">
        <f t="shared" si="1319"/>
        <v/>
      </c>
      <c r="AL2506" s="172" t="str">
        <f t="shared" si="1320"/>
        <v/>
      </c>
      <c r="AM2506" s="172" t="str">
        <f>IF(AN2506&lt;&gt;"",MAX(AM$3:AM2505)+1,"")</f>
        <v/>
      </c>
      <c r="AN2506" s="172" t="str">
        <f t="shared" si="1321"/>
        <v/>
      </c>
      <c r="AO2506" s="172" t="str">
        <f t="shared" si="1322"/>
        <v/>
      </c>
      <c r="AP2506" s="172" t="str">
        <f t="shared" si="1323"/>
        <v/>
      </c>
      <c r="AQ2506" s="172" t="str">
        <f t="shared" si="1324"/>
        <v/>
      </c>
      <c r="AR2506" s="172" t="str">
        <f>Table1[[#This Row],[Sex ]]&amp;Table1[[#This Row],[Month]]</f>
        <v/>
      </c>
    </row>
    <row r="2507" spans="2:44" x14ac:dyDescent="0.3">
      <c r="B2507" s="14"/>
      <c r="C2507" s="14"/>
      <c r="D2507" s="14"/>
      <c r="E2507" s="14"/>
      <c r="F2507" s="14"/>
      <c r="G2507" s="14"/>
      <c r="H2507" s="14"/>
      <c r="I2507" s="14"/>
      <c r="J2507" s="14"/>
      <c r="K2507" s="14"/>
      <c r="L2507" s="14"/>
      <c r="M2507" s="24" t="str">
        <f t="shared" si="1296"/>
        <v/>
      </c>
      <c r="N2507" s="24" t="str">
        <f t="shared" si="1297"/>
        <v/>
      </c>
      <c r="O2507" s="24" t="str">
        <f t="shared" si="1298"/>
        <v xml:space="preserve"> </v>
      </c>
      <c r="P2507" s="24">
        <f t="shared" si="1299"/>
        <v>0</v>
      </c>
      <c r="Q2507" s="25">
        <f t="shared" si="1300"/>
        <v>0</v>
      </c>
      <c r="R2507" s="26">
        <f t="shared" si="1301"/>
        <v>0</v>
      </c>
      <c r="S2507" s="24" t="str">
        <f t="shared" si="1302"/>
        <v/>
      </c>
      <c r="T2507" s="24" t="str">
        <f t="shared" si="1303"/>
        <v/>
      </c>
      <c r="U2507" s="24" t="str">
        <f t="shared" si="1304"/>
        <v/>
      </c>
      <c r="V2507" s="24" t="str">
        <f t="shared" si="1305"/>
        <v/>
      </c>
      <c r="W2507" s="24" t="str">
        <f t="shared" si="1306"/>
        <v/>
      </c>
      <c r="X2507" s="24" t="str">
        <f t="shared" si="1307"/>
        <v/>
      </c>
      <c r="Y2507" s="24" t="str">
        <f t="shared" si="1308"/>
        <v/>
      </c>
      <c r="Z2507" s="24" t="str">
        <f t="shared" si="1309"/>
        <v/>
      </c>
      <c r="AA2507" s="24" t="b">
        <f t="shared" si="1310"/>
        <v>0</v>
      </c>
      <c r="AB2507" s="34" t="str">
        <f t="shared" si="1311"/>
        <v/>
      </c>
      <c r="AC2507" s="34">
        <f t="shared" si="1312"/>
        <v>0</v>
      </c>
      <c r="AD2507" s="34">
        <f t="shared" si="1313"/>
        <v>0</v>
      </c>
      <c r="AE2507" s="34" t="str">
        <f t="shared" si="1314"/>
        <v xml:space="preserve"> 0</v>
      </c>
      <c r="AF2507" s="34">
        <f t="shared" si="1315"/>
        <v>0</v>
      </c>
      <c r="AG2507" s="34">
        <f t="shared" si="1316"/>
        <v>0</v>
      </c>
      <c r="AH2507" s="34" t="str">
        <f t="shared" si="1317"/>
        <v/>
      </c>
      <c r="AI2507" s="172" t="str">
        <f>IF(AJ2507&lt;&gt;"",MAX(AI$3:AI2506)+1,"")</f>
        <v/>
      </c>
      <c r="AJ2507" s="172" t="str">
        <f t="shared" si="1318"/>
        <v/>
      </c>
      <c r="AK2507" s="172" t="str">
        <f t="shared" si="1319"/>
        <v/>
      </c>
      <c r="AL2507" s="172" t="str">
        <f t="shared" si="1320"/>
        <v/>
      </c>
      <c r="AM2507" s="172" t="str">
        <f>IF(AN2507&lt;&gt;"",MAX(AM$3:AM2506)+1,"")</f>
        <v/>
      </c>
      <c r="AN2507" s="172" t="str">
        <f t="shared" si="1321"/>
        <v/>
      </c>
      <c r="AO2507" s="172" t="str">
        <f t="shared" si="1322"/>
        <v/>
      </c>
      <c r="AP2507" s="172" t="str">
        <f t="shared" si="1323"/>
        <v/>
      </c>
      <c r="AQ2507" s="172" t="str">
        <f t="shared" si="1324"/>
        <v/>
      </c>
      <c r="AR2507" s="172" t="str">
        <f>Table1[[#This Row],[Sex ]]&amp;Table1[[#This Row],[Month]]</f>
        <v/>
      </c>
    </row>
    <row r="2508" spans="2:44" x14ac:dyDescent="0.3">
      <c r="B2508" s="14"/>
      <c r="C2508" s="14"/>
      <c r="D2508" s="14"/>
      <c r="E2508" s="14"/>
      <c r="F2508" s="14"/>
      <c r="G2508" s="14"/>
      <c r="H2508" s="14"/>
      <c r="I2508" s="14"/>
      <c r="J2508" s="14"/>
      <c r="K2508" s="14"/>
      <c r="L2508" s="14"/>
      <c r="M2508" s="24" t="str">
        <f t="shared" si="1296"/>
        <v/>
      </c>
      <c r="N2508" s="24" t="str">
        <f t="shared" si="1297"/>
        <v/>
      </c>
      <c r="O2508" s="24" t="str">
        <f t="shared" si="1298"/>
        <v xml:space="preserve"> </v>
      </c>
      <c r="P2508" s="24">
        <f t="shared" si="1299"/>
        <v>0</v>
      </c>
      <c r="Q2508" s="25">
        <f t="shared" si="1300"/>
        <v>0</v>
      </c>
      <c r="R2508" s="26">
        <f t="shared" si="1301"/>
        <v>0</v>
      </c>
      <c r="S2508" s="24" t="str">
        <f t="shared" si="1302"/>
        <v/>
      </c>
      <c r="T2508" s="24" t="str">
        <f t="shared" si="1303"/>
        <v/>
      </c>
      <c r="U2508" s="24" t="str">
        <f t="shared" si="1304"/>
        <v/>
      </c>
      <c r="V2508" s="24" t="str">
        <f t="shared" si="1305"/>
        <v/>
      </c>
      <c r="W2508" s="24" t="str">
        <f t="shared" si="1306"/>
        <v/>
      </c>
      <c r="X2508" s="24" t="str">
        <f t="shared" si="1307"/>
        <v/>
      </c>
      <c r="Y2508" s="24" t="str">
        <f t="shared" si="1308"/>
        <v/>
      </c>
      <c r="Z2508" s="24" t="str">
        <f t="shared" si="1309"/>
        <v/>
      </c>
      <c r="AA2508" s="24" t="b">
        <f t="shared" si="1310"/>
        <v>0</v>
      </c>
      <c r="AB2508" s="34" t="str">
        <f t="shared" si="1311"/>
        <v/>
      </c>
      <c r="AC2508" s="34">
        <f t="shared" si="1312"/>
        <v>0</v>
      </c>
      <c r="AD2508" s="34">
        <f t="shared" si="1313"/>
        <v>0</v>
      </c>
      <c r="AE2508" s="34" t="str">
        <f t="shared" si="1314"/>
        <v xml:space="preserve"> 0</v>
      </c>
      <c r="AF2508" s="34">
        <f t="shared" si="1315"/>
        <v>0</v>
      </c>
      <c r="AG2508" s="34">
        <f t="shared" si="1316"/>
        <v>0</v>
      </c>
      <c r="AH2508" s="34" t="str">
        <f t="shared" si="1317"/>
        <v/>
      </c>
      <c r="AI2508" s="172" t="str">
        <f>IF(AJ2508&lt;&gt;"",MAX(AI$3:AI2507)+1,"")</f>
        <v/>
      </c>
      <c r="AJ2508" s="172" t="str">
        <f t="shared" si="1318"/>
        <v/>
      </c>
      <c r="AK2508" s="172" t="str">
        <f t="shared" si="1319"/>
        <v/>
      </c>
      <c r="AL2508" s="172" t="str">
        <f t="shared" si="1320"/>
        <v/>
      </c>
      <c r="AM2508" s="172" t="str">
        <f>IF(AN2508&lt;&gt;"",MAX(AM$3:AM2507)+1,"")</f>
        <v/>
      </c>
      <c r="AN2508" s="172" t="str">
        <f t="shared" si="1321"/>
        <v/>
      </c>
      <c r="AO2508" s="172" t="str">
        <f t="shared" si="1322"/>
        <v/>
      </c>
      <c r="AP2508" s="172" t="str">
        <f t="shared" si="1323"/>
        <v/>
      </c>
      <c r="AQ2508" s="172" t="str">
        <f t="shared" si="1324"/>
        <v/>
      </c>
      <c r="AR2508" s="172" t="str">
        <f>Table1[[#This Row],[Sex ]]&amp;Table1[[#This Row],[Month]]</f>
        <v/>
      </c>
    </row>
    <row r="2509" spans="2:44" x14ac:dyDescent="0.3">
      <c r="B2509" s="14"/>
      <c r="C2509" s="14"/>
      <c r="D2509" s="14"/>
      <c r="E2509" s="14"/>
      <c r="F2509" s="14"/>
      <c r="G2509" s="14"/>
      <c r="H2509" s="14"/>
      <c r="I2509" s="14"/>
      <c r="J2509" s="14"/>
      <c r="K2509" s="14"/>
      <c r="L2509" s="14"/>
      <c r="M2509" s="24" t="str">
        <f t="shared" si="1296"/>
        <v/>
      </c>
      <c r="N2509" s="24" t="str">
        <f t="shared" si="1297"/>
        <v/>
      </c>
      <c r="O2509" s="24" t="str">
        <f t="shared" si="1298"/>
        <v xml:space="preserve"> </v>
      </c>
      <c r="P2509" s="24">
        <f t="shared" si="1299"/>
        <v>0</v>
      </c>
      <c r="Q2509" s="25">
        <f t="shared" si="1300"/>
        <v>0</v>
      </c>
      <c r="R2509" s="26">
        <f t="shared" si="1301"/>
        <v>0</v>
      </c>
      <c r="S2509" s="24" t="str">
        <f t="shared" si="1302"/>
        <v/>
      </c>
      <c r="T2509" s="24" t="str">
        <f t="shared" si="1303"/>
        <v/>
      </c>
      <c r="U2509" s="24" t="str">
        <f t="shared" si="1304"/>
        <v/>
      </c>
      <c r="V2509" s="24" t="str">
        <f t="shared" si="1305"/>
        <v/>
      </c>
      <c r="W2509" s="24" t="str">
        <f t="shared" si="1306"/>
        <v/>
      </c>
      <c r="X2509" s="24" t="str">
        <f t="shared" si="1307"/>
        <v/>
      </c>
      <c r="Y2509" s="24" t="str">
        <f t="shared" si="1308"/>
        <v/>
      </c>
      <c r="Z2509" s="24" t="str">
        <f t="shared" si="1309"/>
        <v/>
      </c>
      <c r="AA2509" s="24" t="b">
        <f t="shared" si="1310"/>
        <v>0</v>
      </c>
      <c r="AB2509" s="34" t="str">
        <f t="shared" si="1311"/>
        <v/>
      </c>
      <c r="AC2509" s="34">
        <f t="shared" si="1312"/>
        <v>0</v>
      </c>
      <c r="AD2509" s="34">
        <f t="shared" si="1313"/>
        <v>0</v>
      </c>
      <c r="AE2509" s="34" t="str">
        <f t="shared" si="1314"/>
        <v xml:space="preserve"> 0</v>
      </c>
      <c r="AF2509" s="34">
        <f t="shared" si="1315"/>
        <v>0</v>
      </c>
      <c r="AG2509" s="34">
        <f t="shared" si="1316"/>
        <v>0</v>
      </c>
      <c r="AH2509" s="34" t="str">
        <f t="shared" si="1317"/>
        <v/>
      </c>
      <c r="AI2509" s="172" t="str">
        <f>IF(AJ2509&lt;&gt;"",MAX(AI$3:AI2508)+1,"")</f>
        <v/>
      </c>
      <c r="AJ2509" s="172" t="str">
        <f t="shared" si="1318"/>
        <v/>
      </c>
      <c r="AK2509" s="172" t="str">
        <f t="shared" si="1319"/>
        <v/>
      </c>
      <c r="AL2509" s="172" t="str">
        <f t="shared" si="1320"/>
        <v/>
      </c>
      <c r="AM2509" s="172" t="str">
        <f>IF(AN2509&lt;&gt;"",MAX(AM$3:AM2508)+1,"")</f>
        <v/>
      </c>
      <c r="AN2509" s="172" t="str">
        <f t="shared" si="1321"/>
        <v/>
      </c>
      <c r="AO2509" s="172" t="str">
        <f t="shared" si="1322"/>
        <v/>
      </c>
      <c r="AP2509" s="172" t="str">
        <f t="shared" si="1323"/>
        <v/>
      </c>
      <c r="AQ2509" s="172" t="str">
        <f t="shared" si="1324"/>
        <v/>
      </c>
      <c r="AR2509" s="172" t="str">
        <f>Table1[[#This Row],[Sex ]]&amp;Table1[[#This Row],[Month]]</f>
        <v/>
      </c>
    </row>
    <row r="2510" spans="2:44" x14ac:dyDescent="0.3">
      <c r="B2510" s="14"/>
      <c r="C2510" s="14"/>
      <c r="D2510" s="14"/>
      <c r="E2510" s="14"/>
      <c r="F2510" s="14"/>
      <c r="G2510" s="14"/>
      <c r="H2510" s="14"/>
      <c r="I2510" s="14"/>
      <c r="J2510" s="14"/>
      <c r="K2510" s="14"/>
      <c r="L2510" s="14"/>
      <c r="M2510" s="24" t="str">
        <f t="shared" si="1296"/>
        <v/>
      </c>
      <c r="N2510" s="24" t="str">
        <f t="shared" si="1297"/>
        <v/>
      </c>
      <c r="O2510" s="24" t="str">
        <f t="shared" si="1298"/>
        <v xml:space="preserve"> </v>
      </c>
      <c r="P2510" s="24">
        <f t="shared" si="1299"/>
        <v>0</v>
      </c>
      <c r="Q2510" s="25">
        <f t="shared" si="1300"/>
        <v>0</v>
      </c>
      <c r="R2510" s="26">
        <f t="shared" si="1301"/>
        <v>0</v>
      </c>
      <c r="S2510" s="24" t="str">
        <f t="shared" si="1302"/>
        <v/>
      </c>
      <c r="T2510" s="24" t="str">
        <f t="shared" si="1303"/>
        <v/>
      </c>
      <c r="U2510" s="24" t="str">
        <f t="shared" si="1304"/>
        <v/>
      </c>
      <c r="V2510" s="24" t="str">
        <f t="shared" si="1305"/>
        <v/>
      </c>
      <c r="W2510" s="24" t="str">
        <f t="shared" si="1306"/>
        <v/>
      </c>
      <c r="X2510" s="24" t="str">
        <f t="shared" si="1307"/>
        <v/>
      </c>
      <c r="Y2510" s="24" t="str">
        <f t="shared" si="1308"/>
        <v/>
      </c>
      <c r="Z2510" s="24" t="str">
        <f t="shared" si="1309"/>
        <v/>
      </c>
      <c r="AA2510" s="24" t="b">
        <f t="shared" si="1310"/>
        <v>0</v>
      </c>
      <c r="AB2510" s="34" t="str">
        <f t="shared" si="1311"/>
        <v/>
      </c>
      <c r="AC2510" s="34">
        <f t="shared" si="1312"/>
        <v>0</v>
      </c>
      <c r="AD2510" s="34">
        <f t="shared" si="1313"/>
        <v>0</v>
      </c>
      <c r="AE2510" s="34" t="str">
        <f t="shared" si="1314"/>
        <v xml:space="preserve"> 0</v>
      </c>
      <c r="AF2510" s="34">
        <f t="shared" si="1315"/>
        <v>0</v>
      </c>
      <c r="AG2510" s="34">
        <f t="shared" si="1316"/>
        <v>0</v>
      </c>
      <c r="AH2510" s="34" t="str">
        <f t="shared" si="1317"/>
        <v/>
      </c>
      <c r="AI2510" s="172" t="str">
        <f>IF(AJ2510&lt;&gt;"",MAX(AI$3:AI2509)+1,"")</f>
        <v/>
      </c>
      <c r="AJ2510" s="172" t="str">
        <f t="shared" si="1318"/>
        <v/>
      </c>
      <c r="AK2510" s="172" t="str">
        <f t="shared" si="1319"/>
        <v/>
      </c>
      <c r="AL2510" s="172" t="str">
        <f t="shared" si="1320"/>
        <v/>
      </c>
      <c r="AM2510" s="172" t="str">
        <f>IF(AN2510&lt;&gt;"",MAX(AM$3:AM2509)+1,"")</f>
        <v/>
      </c>
      <c r="AN2510" s="172" t="str">
        <f t="shared" si="1321"/>
        <v/>
      </c>
      <c r="AO2510" s="172" t="str">
        <f t="shared" si="1322"/>
        <v/>
      </c>
      <c r="AP2510" s="172" t="str">
        <f t="shared" si="1323"/>
        <v/>
      </c>
      <c r="AQ2510" s="172" t="str">
        <f t="shared" si="1324"/>
        <v/>
      </c>
      <c r="AR2510" s="172" t="str">
        <f>Table1[[#This Row],[Sex ]]&amp;Table1[[#This Row],[Month]]</f>
        <v/>
      </c>
    </row>
    <row r="2511" spans="2:44" x14ac:dyDescent="0.3">
      <c r="B2511" s="14"/>
      <c r="C2511" s="14"/>
      <c r="D2511" s="14"/>
      <c r="E2511" s="14"/>
      <c r="F2511" s="14"/>
      <c r="G2511" s="14"/>
      <c r="H2511" s="14"/>
      <c r="I2511" s="14"/>
      <c r="J2511" s="14"/>
      <c r="K2511" s="14"/>
      <c r="L2511" s="14"/>
      <c r="M2511" s="24" t="str">
        <f t="shared" si="1296"/>
        <v/>
      </c>
      <c r="N2511" s="24" t="str">
        <f t="shared" si="1297"/>
        <v/>
      </c>
      <c r="O2511" s="24" t="str">
        <f t="shared" si="1298"/>
        <v xml:space="preserve"> </v>
      </c>
      <c r="P2511" s="24">
        <f t="shared" si="1299"/>
        <v>0</v>
      </c>
      <c r="Q2511" s="25">
        <f t="shared" si="1300"/>
        <v>0</v>
      </c>
      <c r="R2511" s="26">
        <f t="shared" si="1301"/>
        <v>0</v>
      </c>
      <c r="S2511" s="24" t="str">
        <f t="shared" si="1302"/>
        <v/>
      </c>
      <c r="T2511" s="24" t="str">
        <f t="shared" si="1303"/>
        <v/>
      </c>
      <c r="U2511" s="24" t="str">
        <f t="shared" si="1304"/>
        <v/>
      </c>
      <c r="V2511" s="24" t="str">
        <f t="shared" si="1305"/>
        <v/>
      </c>
      <c r="W2511" s="24" t="str">
        <f t="shared" si="1306"/>
        <v/>
      </c>
      <c r="X2511" s="24" t="str">
        <f t="shared" si="1307"/>
        <v/>
      </c>
      <c r="Y2511" s="24" t="str">
        <f t="shared" si="1308"/>
        <v/>
      </c>
      <c r="Z2511" s="24" t="str">
        <f t="shared" si="1309"/>
        <v/>
      </c>
      <c r="AA2511" s="24" t="b">
        <f t="shared" si="1310"/>
        <v>0</v>
      </c>
      <c r="AB2511" s="34" t="str">
        <f t="shared" si="1311"/>
        <v/>
      </c>
      <c r="AC2511" s="34">
        <f t="shared" si="1312"/>
        <v>0</v>
      </c>
      <c r="AD2511" s="34">
        <f t="shared" si="1313"/>
        <v>0</v>
      </c>
      <c r="AE2511" s="34" t="str">
        <f t="shared" si="1314"/>
        <v xml:space="preserve"> 0</v>
      </c>
      <c r="AF2511" s="34">
        <f t="shared" si="1315"/>
        <v>0</v>
      </c>
      <c r="AG2511" s="34">
        <f t="shared" si="1316"/>
        <v>0</v>
      </c>
      <c r="AH2511" s="34" t="str">
        <f t="shared" si="1317"/>
        <v/>
      </c>
      <c r="AI2511" s="172" t="str">
        <f>IF(AJ2511&lt;&gt;"",MAX(AI$3:AI2510)+1,"")</f>
        <v/>
      </c>
      <c r="AJ2511" s="172" t="str">
        <f t="shared" si="1318"/>
        <v/>
      </c>
      <c r="AK2511" s="172" t="str">
        <f t="shared" si="1319"/>
        <v/>
      </c>
      <c r="AL2511" s="172" t="str">
        <f t="shared" si="1320"/>
        <v/>
      </c>
      <c r="AM2511" s="172" t="str">
        <f>IF(AN2511&lt;&gt;"",MAX(AM$3:AM2510)+1,"")</f>
        <v/>
      </c>
      <c r="AN2511" s="172" t="str">
        <f t="shared" si="1321"/>
        <v/>
      </c>
      <c r="AO2511" s="172" t="str">
        <f t="shared" si="1322"/>
        <v/>
      </c>
      <c r="AP2511" s="172" t="str">
        <f t="shared" si="1323"/>
        <v/>
      </c>
      <c r="AQ2511" s="172" t="str">
        <f t="shared" si="1324"/>
        <v/>
      </c>
      <c r="AR2511" s="172" t="str">
        <f>Table1[[#This Row],[Sex ]]&amp;Table1[[#This Row],[Month]]</f>
        <v/>
      </c>
    </row>
    <row r="2512" spans="2:44" x14ac:dyDescent="0.3">
      <c r="B2512" s="14"/>
      <c r="C2512" s="14"/>
      <c r="D2512" s="14"/>
      <c r="E2512" s="14"/>
      <c r="F2512" s="14"/>
      <c r="G2512" s="14"/>
      <c r="H2512" s="14"/>
      <c r="I2512" s="14"/>
      <c r="J2512" s="14"/>
      <c r="K2512" s="14"/>
      <c r="L2512" s="14"/>
      <c r="M2512" s="24" t="str">
        <f t="shared" si="1296"/>
        <v/>
      </c>
      <c r="N2512" s="24" t="str">
        <f t="shared" si="1297"/>
        <v/>
      </c>
      <c r="O2512" s="24" t="str">
        <f t="shared" si="1298"/>
        <v xml:space="preserve"> </v>
      </c>
      <c r="P2512" s="24">
        <f t="shared" si="1299"/>
        <v>0</v>
      </c>
      <c r="Q2512" s="25">
        <f t="shared" si="1300"/>
        <v>0</v>
      </c>
      <c r="R2512" s="26">
        <f t="shared" si="1301"/>
        <v>0</v>
      </c>
      <c r="S2512" s="24" t="str">
        <f t="shared" si="1302"/>
        <v/>
      </c>
      <c r="T2512" s="24" t="str">
        <f t="shared" si="1303"/>
        <v/>
      </c>
      <c r="U2512" s="24" t="str">
        <f t="shared" si="1304"/>
        <v/>
      </c>
      <c r="V2512" s="24" t="str">
        <f t="shared" si="1305"/>
        <v/>
      </c>
      <c r="W2512" s="24" t="str">
        <f t="shared" si="1306"/>
        <v/>
      </c>
      <c r="X2512" s="24" t="str">
        <f t="shared" si="1307"/>
        <v/>
      </c>
      <c r="Y2512" s="24" t="str">
        <f t="shared" si="1308"/>
        <v/>
      </c>
      <c r="Z2512" s="24" t="str">
        <f t="shared" si="1309"/>
        <v/>
      </c>
      <c r="AA2512" s="24" t="b">
        <f t="shared" si="1310"/>
        <v>0</v>
      </c>
      <c r="AB2512" s="34" t="str">
        <f t="shared" si="1311"/>
        <v/>
      </c>
      <c r="AC2512" s="34">
        <f t="shared" si="1312"/>
        <v>0</v>
      </c>
      <c r="AD2512" s="34">
        <f t="shared" si="1313"/>
        <v>0</v>
      </c>
      <c r="AE2512" s="34" t="str">
        <f t="shared" si="1314"/>
        <v xml:space="preserve"> 0</v>
      </c>
      <c r="AF2512" s="34">
        <f t="shared" si="1315"/>
        <v>0</v>
      </c>
      <c r="AG2512" s="34">
        <f t="shared" si="1316"/>
        <v>0</v>
      </c>
      <c r="AH2512" s="34" t="str">
        <f t="shared" si="1317"/>
        <v/>
      </c>
      <c r="AI2512" s="172" t="str">
        <f>IF(AJ2512&lt;&gt;"",MAX(AI$3:AI2511)+1,"")</f>
        <v/>
      </c>
      <c r="AJ2512" s="172" t="str">
        <f t="shared" si="1318"/>
        <v/>
      </c>
      <c r="AK2512" s="172" t="str">
        <f t="shared" si="1319"/>
        <v/>
      </c>
      <c r="AL2512" s="172" t="str">
        <f t="shared" si="1320"/>
        <v/>
      </c>
      <c r="AM2512" s="172" t="str">
        <f>IF(AN2512&lt;&gt;"",MAX(AM$3:AM2511)+1,"")</f>
        <v/>
      </c>
      <c r="AN2512" s="172" t="str">
        <f t="shared" si="1321"/>
        <v/>
      </c>
      <c r="AO2512" s="172" t="str">
        <f t="shared" si="1322"/>
        <v/>
      </c>
      <c r="AP2512" s="172" t="str">
        <f t="shared" si="1323"/>
        <v/>
      </c>
      <c r="AQ2512" s="172" t="str">
        <f t="shared" si="1324"/>
        <v/>
      </c>
      <c r="AR2512" s="172" t="str">
        <f>Table1[[#This Row],[Sex ]]&amp;Table1[[#This Row],[Month]]</f>
        <v/>
      </c>
    </row>
    <row r="2513" spans="2:44" x14ac:dyDescent="0.3">
      <c r="B2513" s="14"/>
      <c r="C2513" s="14"/>
      <c r="D2513" s="14"/>
      <c r="E2513" s="14"/>
      <c r="F2513" s="14"/>
      <c r="G2513" s="14"/>
      <c r="H2513" s="14"/>
      <c r="I2513" s="14"/>
      <c r="J2513" s="14"/>
      <c r="K2513" s="14"/>
      <c r="L2513" s="14"/>
      <c r="M2513" s="24" t="str">
        <f t="shared" si="1296"/>
        <v/>
      </c>
      <c r="N2513" s="24" t="str">
        <f t="shared" si="1297"/>
        <v/>
      </c>
      <c r="O2513" s="24" t="str">
        <f t="shared" si="1298"/>
        <v xml:space="preserve"> </v>
      </c>
      <c r="P2513" s="24">
        <f t="shared" si="1299"/>
        <v>0</v>
      </c>
      <c r="Q2513" s="25">
        <f t="shared" si="1300"/>
        <v>0</v>
      </c>
      <c r="R2513" s="26">
        <f t="shared" si="1301"/>
        <v>0</v>
      </c>
      <c r="S2513" s="24" t="str">
        <f t="shared" si="1302"/>
        <v/>
      </c>
      <c r="T2513" s="24" t="str">
        <f t="shared" si="1303"/>
        <v/>
      </c>
      <c r="U2513" s="24" t="str">
        <f t="shared" si="1304"/>
        <v/>
      </c>
      <c r="V2513" s="24" t="str">
        <f t="shared" si="1305"/>
        <v/>
      </c>
      <c r="W2513" s="24" t="str">
        <f t="shared" si="1306"/>
        <v/>
      </c>
      <c r="X2513" s="24" t="str">
        <f t="shared" si="1307"/>
        <v/>
      </c>
      <c r="Y2513" s="24" t="str">
        <f t="shared" si="1308"/>
        <v/>
      </c>
      <c r="Z2513" s="24" t="str">
        <f t="shared" si="1309"/>
        <v/>
      </c>
      <c r="AA2513" s="24" t="b">
        <f t="shared" si="1310"/>
        <v>0</v>
      </c>
      <c r="AB2513" s="34" t="str">
        <f t="shared" si="1311"/>
        <v/>
      </c>
      <c r="AC2513" s="34">
        <f t="shared" si="1312"/>
        <v>0</v>
      </c>
      <c r="AD2513" s="34">
        <f t="shared" si="1313"/>
        <v>0</v>
      </c>
      <c r="AE2513" s="34" t="str">
        <f t="shared" si="1314"/>
        <v xml:space="preserve"> 0</v>
      </c>
      <c r="AF2513" s="34">
        <f t="shared" si="1315"/>
        <v>0</v>
      </c>
      <c r="AG2513" s="34">
        <f t="shared" si="1316"/>
        <v>0</v>
      </c>
      <c r="AH2513" s="34" t="str">
        <f t="shared" si="1317"/>
        <v/>
      </c>
      <c r="AI2513" s="172" t="str">
        <f>IF(AJ2513&lt;&gt;"",MAX(AI$3:AI2512)+1,"")</f>
        <v/>
      </c>
      <c r="AJ2513" s="172" t="str">
        <f t="shared" si="1318"/>
        <v/>
      </c>
      <c r="AK2513" s="172" t="str">
        <f t="shared" si="1319"/>
        <v/>
      </c>
      <c r="AL2513" s="172" t="str">
        <f t="shared" si="1320"/>
        <v/>
      </c>
      <c r="AM2513" s="172" t="str">
        <f>IF(AN2513&lt;&gt;"",MAX(AM$3:AM2512)+1,"")</f>
        <v/>
      </c>
      <c r="AN2513" s="172" t="str">
        <f t="shared" si="1321"/>
        <v/>
      </c>
      <c r="AO2513" s="172" t="str">
        <f t="shared" si="1322"/>
        <v/>
      </c>
      <c r="AP2513" s="172" t="str">
        <f t="shared" si="1323"/>
        <v/>
      </c>
      <c r="AQ2513" s="172" t="str">
        <f t="shared" si="1324"/>
        <v/>
      </c>
      <c r="AR2513" s="172" t="str">
        <f>Table1[[#This Row],[Sex ]]&amp;Table1[[#This Row],[Month]]</f>
        <v/>
      </c>
    </row>
    <row r="2514" spans="2:44" x14ac:dyDescent="0.3">
      <c r="B2514" s="14"/>
      <c r="C2514" s="14"/>
      <c r="D2514" s="14"/>
      <c r="E2514" s="14"/>
      <c r="F2514" s="14"/>
      <c r="G2514" s="14"/>
      <c r="H2514" s="14"/>
      <c r="I2514" s="14"/>
      <c r="J2514" s="14"/>
      <c r="K2514" s="14"/>
      <c r="L2514" s="14"/>
      <c r="M2514" s="24" t="str">
        <f t="shared" si="1296"/>
        <v/>
      </c>
      <c r="N2514" s="24" t="str">
        <f t="shared" si="1297"/>
        <v/>
      </c>
      <c r="O2514" s="24" t="str">
        <f t="shared" si="1298"/>
        <v xml:space="preserve"> </v>
      </c>
      <c r="P2514" s="24">
        <f t="shared" si="1299"/>
        <v>0</v>
      </c>
      <c r="Q2514" s="25">
        <f t="shared" si="1300"/>
        <v>0</v>
      </c>
      <c r="R2514" s="26">
        <f t="shared" si="1301"/>
        <v>0</v>
      </c>
      <c r="S2514" s="24" t="str">
        <f t="shared" si="1302"/>
        <v/>
      </c>
      <c r="T2514" s="24" t="str">
        <f t="shared" si="1303"/>
        <v/>
      </c>
      <c r="U2514" s="24" t="str">
        <f t="shared" si="1304"/>
        <v/>
      </c>
      <c r="V2514" s="24" t="str">
        <f t="shared" si="1305"/>
        <v/>
      </c>
      <c r="W2514" s="24" t="str">
        <f t="shared" si="1306"/>
        <v/>
      </c>
      <c r="X2514" s="24" t="str">
        <f t="shared" si="1307"/>
        <v/>
      </c>
      <c r="Y2514" s="24" t="str">
        <f t="shared" si="1308"/>
        <v/>
      </c>
      <c r="Z2514" s="24" t="str">
        <f t="shared" si="1309"/>
        <v/>
      </c>
      <c r="AA2514" s="24" t="b">
        <f t="shared" si="1310"/>
        <v>0</v>
      </c>
      <c r="AB2514" s="34" t="str">
        <f t="shared" si="1311"/>
        <v/>
      </c>
      <c r="AC2514" s="34">
        <f t="shared" si="1312"/>
        <v>0</v>
      </c>
      <c r="AD2514" s="34">
        <f t="shared" si="1313"/>
        <v>0</v>
      </c>
      <c r="AE2514" s="34" t="str">
        <f t="shared" si="1314"/>
        <v xml:space="preserve"> 0</v>
      </c>
      <c r="AF2514" s="34">
        <f t="shared" si="1315"/>
        <v>0</v>
      </c>
      <c r="AG2514" s="34">
        <f t="shared" si="1316"/>
        <v>0</v>
      </c>
      <c r="AH2514" s="34" t="str">
        <f t="shared" si="1317"/>
        <v/>
      </c>
      <c r="AI2514" s="172" t="str">
        <f>IF(AJ2514&lt;&gt;"",MAX(AI$3:AI2513)+1,"")</f>
        <v/>
      </c>
      <c r="AJ2514" s="172" t="str">
        <f t="shared" si="1318"/>
        <v/>
      </c>
      <c r="AK2514" s="172" t="str">
        <f t="shared" si="1319"/>
        <v/>
      </c>
      <c r="AL2514" s="172" t="str">
        <f t="shared" si="1320"/>
        <v/>
      </c>
      <c r="AM2514" s="172" t="str">
        <f>IF(AN2514&lt;&gt;"",MAX(AM$3:AM2513)+1,"")</f>
        <v/>
      </c>
      <c r="AN2514" s="172" t="str">
        <f t="shared" si="1321"/>
        <v/>
      </c>
      <c r="AO2514" s="172" t="str">
        <f t="shared" si="1322"/>
        <v/>
      </c>
      <c r="AP2514" s="172" t="str">
        <f t="shared" si="1323"/>
        <v/>
      </c>
      <c r="AQ2514" s="172" t="str">
        <f t="shared" si="1324"/>
        <v/>
      </c>
      <c r="AR2514" s="172" t="str">
        <f>Table1[[#This Row],[Sex ]]&amp;Table1[[#This Row],[Month]]</f>
        <v/>
      </c>
    </row>
    <row r="2515" spans="2:44" x14ac:dyDescent="0.3">
      <c r="B2515" s="14"/>
      <c r="C2515" s="14"/>
      <c r="D2515" s="14"/>
      <c r="E2515" s="14"/>
      <c r="F2515" s="14"/>
      <c r="G2515" s="14"/>
      <c r="H2515" s="14"/>
      <c r="I2515" s="14"/>
      <c r="J2515" s="14"/>
      <c r="K2515" s="14"/>
      <c r="L2515" s="14"/>
      <c r="M2515" s="24" t="str">
        <f t="shared" si="1296"/>
        <v/>
      </c>
      <c r="N2515" s="24" t="str">
        <f t="shared" si="1297"/>
        <v/>
      </c>
      <c r="O2515" s="24" t="str">
        <f t="shared" si="1298"/>
        <v xml:space="preserve"> </v>
      </c>
      <c r="P2515" s="24">
        <f t="shared" si="1299"/>
        <v>0</v>
      </c>
      <c r="Q2515" s="25">
        <f t="shared" si="1300"/>
        <v>0</v>
      </c>
      <c r="R2515" s="26">
        <f t="shared" si="1301"/>
        <v>0</v>
      </c>
      <c r="S2515" s="24" t="str">
        <f t="shared" si="1302"/>
        <v/>
      </c>
      <c r="T2515" s="24" t="str">
        <f t="shared" si="1303"/>
        <v/>
      </c>
      <c r="U2515" s="24" t="str">
        <f t="shared" si="1304"/>
        <v/>
      </c>
      <c r="V2515" s="24" t="str">
        <f t="shared" si="1305"/>
        <v/>
      </c>
      <c r="W2515" s="24" t="str">
        <f t="shared" si="1306"/>
        <v/>
      </c>
      <c r="X2515" s="24" t="str">
        <f t="shared" si="1307"/>
        <v/>
      </c>
      <c r="Y2515" s="24" t="str">
        <f t="shared" si="1308"/>
        <v/>
      </c>
      <c r="Z2515" s="24" t="str">
        <f t="shared" si="1309"/>
        <v/>
      </c>
      <c r="AA2515" s="24" t="b">
        <f t="shared" si="1310"/>
        <v>0</v>
      </c>
      <c r="AB2515" s="34" t="str">
        <f t="shared" si="1311"/>
        <v/>
      </c>
      <c r="AC2515" s="34">
        <f t="shared" si="1312"/>
        <v>0</v>
      </c>
      <c r="AD2515" s="34">
        <f t="shared" si="1313"/>
        <v>0</v>
      </c>
      <c r="AE2515" s="34" t="str">
        <f t="shared" si="1314"/>
        <v xml:space="preserve"> 0</v>
      </c>
      <c r="AF2515" s="34">
        <f t="shared" si="1315"/>
        <v>0</v>
      </c>
      <c r="AG2515" s="34">
        <f t="shared" si="1316"/>
        <v>0</v>
      </c>
      <c r="AH2515" s="34" t="str">
        <f t="shared" si="1317"/>
        <v/>
      </c>
      <c r="AI2515" s="172" t="str">
        <f>IF(AJ2515&lt;&gt;"",MAX(AI$3:AI2514)+1,"")</f>
        <v/>
      </c>
      <c r="AJ2515" s="172" t="str">
        <f t="shared" si="1318"/>
        <v/>
      </c>
      <c r="AK2515" s="172" t="str">
        <f t="shared" si="1319"/>
        <v/>
      </c>
      <c r="AL2515" s="172" t="str">
        <f t="shared" si="1320"/>
        <v/>
      </c>
      <c r="AM2515" s="172" t="str">
        <f>IF(AN2515&lt;&gt;"",MAX(AM$3:AM2514)+1,"")</f>
        <v/>
      </c>
      <c r="AN2515" s="172" t="str">
        <f t="shared" si="1321"/>
        <v/>
      </c>
      <c r="AO2515" s="172" t="str">
        <f t="shared" si="1322"/>
        <v/>
      </c>
      <c r="AP2515" s="172" t="str">
        <f t="shared" si="1323"/>
        <v/>
      </c>
      <c r="AQ2515" s="172" t="str">
        <f t="shared" si="1324"/>
        <v/>
      </c>
      <c r="AR2515" s="172" t="str">
        <f>Table1[[#This Row],[Sex ]]&amp;Table1[[#This Row],[Month]]</f>
        <v/>
      </c>
    </row>
    <row r="2516" spans="2:44" x14ac:dyDescent="0.3">
      <c r="B2516" s="14"/>
      <c r="C2516" s="14"/>
      <c r="D2516" s="14"/>
      <c r="E2516" s="14"/>
      <c r="F2516" s="14"/>
      <c r="G2516" s="14"/>
      <c r="H2516" s="14"/>
      <c r="I2516" s="14"/>
      <c r="J2516" s="14"/>
      <c r="K2516" s="14"/>
      <c r="L2516" s="14"/>
      <c r="M2516" s="24" t="str">
        <f t="shared" si="1296"/>
        <v/>
      </c>
      <c r="N2516" s="24" t="str">
        <f t="shared" si="1297"/>
        <v/>
      </c>
      <c r="O2516" s="24" t="str">
        <f t="shared" si="1298"/>
        <v xml:space="preserve"> </v>
      </c>
      <c r="P2516" s="24">
        <f t="shared" si="1299"/>
        <v>0</v>
      </c>
      <c r="Q2516" s="25">
        <f t="shared" si="1300"/>
        <v>0</v>
      </c>
      <c r="R2516" s="26">
        <f t="shared" si="1301"/>
        <v>0</v>
      </c>
      <c r="S2516" s="24" t="str">
        <f t="shared" si="1302"/>
        <v/>
      </c>
      <c r="T2516" s="24" t="str">
        <f t="shared" si="1303"/>
        <v/>
      </c>
      <c r="U2516" s="24" t="str">
        <f t="shared" si="1304"/>
        <v/>
      </c>
      <c r="V2516" s="24" t="str">
        <f t="shared" si="1305"/>
        <v/>
      </c>
      <c r="W2516" s="24" t="str">
        <f t="shared" si="1306"/>
        <v/>
      </c>
      <c r="X2516" s="24" t="str">
        <f t="shared" si="1307"/>
        <v/>
      </c>
      <c r="Y2516" s="24" t="str">
        <f t="shared" si="1308"/>
        <v/>
      </c>
      <c r="Z2516" s="24" t="str">
        <f t="shared" si="1309"/>
        <v/>
      </c>
      <c r="AA2516" s="24" t="b">
        <f t="shared" si="1310"/>
        <v>0</v>
      </c>
      <c r="AB2516" s="34" t="str">
        <f t="shared" si="1311"/>
        <v/>
      </c>
      <c r="AC2516" s="34">
        <f t="shared" si="1312"/>
        <v>0</v>
      </c>
      <c r="AD2516" s="34">
        <f t="shared" si="1313"/>
        <v>0</v>
      </c>
      <c r="AE2516" s="34" t="str">
        <f t="shared" si="1314"/>
        <v xml:space="preserve"> 0</v>
      </c>
      <c r="AF2516" s="34">
        <f t="shared" si="1315"/>
        <v>0</v>
      </c>
      <c r="AG2516" s="34">
        <f t="shared" si="1316"/>
        <v>0</v>
      </c>
      <c r="AH2516" s="34" t="str">
        <f t="shared" si="1317"/>
        <v/>
      </c>
      <c r="AI2516" s="172" t="str">
        <f>IF(AJ2516&lt;&gt;"",MAX(AI$3:AI2515)+1,"")</f>
        <v/>
      </c>
      <c r="AJ2516" s="172" t="str">
        <f t="shared" si="1318"/>
        <v/>
      </c>
      <c r="AK2516" s="172" t="str">
        <f t="shared" si="1319"/>
        <v/>
      </c>
      <c r="AL2516" s="172" t="str">
        <f t="shared" si="1320"/>
        <v/>
      </c>
      <c r="AM2516" s="172" t="str">
        <f>IF(AN2516&lt;&gt;"",MAX(AM$3:AM2515)+1,"")</f>
        <v/>
      </c>
      <c r="AN2516" s="172" t="str">
        <f t="shared" si="1321"/>
        <v/>
      </c>
      <c r="AO2516" s="172" t="str">
        <f t="shared" si="1322"/>
        <v/>
      </c>
      <c r="AP2516" s="172" t="str">
        <f t="shared" si="1323"/>
        <v/>
      </c>
      <c r="AQ2516" s="172" t="str">
        <f t="shared" si="1324"/>
        <v/>
      </c>
      <c r="AR2516" s="172" t="str">
        <f>Table1[[#This Row],[Sex ]]&amp;Table1[[#This Row],[Month]]</f>
        <v/>
      </c>
    </row>
    <row r="2517" spans="2:44" x14ac:dyDescent="0.3">
      <c r="B2517" s="14"/>
      <c r="C2517" s="14"/>
      <c r="D2517" s="14"/>
      <c r="E2517" s="14"/>
      <c r="F2517" s="14"/>
      <c r="G2517" s="14"/>
      <c r="H2517" s="14"/>
      <c r="I2517" s="14"/>
      <c r="J2517" s="14"/>
      <c r="K2517" s="14"/>
      <c r="L2517" s="14"/>
      <c r="M2517" s="24" t="str">
        <f t="shared" si="1296"/>
        <v/>
      </c>
      <c r="N2517" s="24" t="str">
        <f t="shared" si="1297"/>
        <v/>
      </c>
      <c r="O2517" s="24" t="str">
        <f t="shared" si="1298"/>
        <v xml:space="preserve"> </v>
      </c>
      <c r="P2517" s="24">
        <f t="shared" si="1299"/>
        <v>0</v>
      </c>
      <c r="Q2517" s="25">
        <f t="shared" si="1300"/>
        <v>0</v>
      </c>
      <c r="R2517" s="26">
        <f t="shared" si="1301"/>
        <v>0</v>
      </c>
      <c r="S2517" s="24" t="str">
        <f t="shared" si="1302"/>
        <v/>
      </c>
      <c r="T2517" s="24" t="str">
        <f t="shared" si="1303"/>
        <v/>
      </c>
      <c r="U2517" s="24" t="str">
        <f t="shared" si="1304"/>
        <v/>
      </c>
      <c r="V2517" s="24" t="str">
        <f t="shared" si="1305"/>
        <v/>
      </c>
      <c r="W2517" s="24" t="str">
        <f t="shared" si="1306"/>
        <v/>
      </c>
      <c r="X2517" s="24" t="str">
        <f t="shared" si="1307"/>
        <v/>
      </c>
      <c r="Y2517" s="24" t="str">
        <f t="shared" si="1308"/>
        <v/>
      </c>
      <c r="Z2517" s="24" t="str">
        <f t="shared" si="1309"/>
        <v/>
      </c>
      <c r="AA2517" s="24" t="b">
        <f t="shared" si="1310"/>
        <v>0</v>
      </c>
      <c r="AB2517" s="34" t="str">
        <f t="shared" si="1311"/>
        <v/>
      </c>
      <c r="AC2517" s="34">
        <f t="shared" si="1312"/>
        <v>0</v>
      </c>
      <c r="AD2517" s="34">
        <f t="shared" si="1313"/>
        <v>0</v>
      </c>
      <c r="AE2517" s="34" t="str">
        <f t="shared" si="1314"/>
        <v xml:space="preserve"> 0</v>
      </c>
      <c r="AF2517" s="34">
        <f t="shared" si="1315"/>
        <v>0</v>
      </c>
      <c r="AG2517" s="34">
        <f t="shared" si="1316"/>
        <v>0</v>
      </c>
      <c r="AH2517" s="34" t="str">
        <f t="shared" si="1317"/>
        <v/>
      </c>
      <c r="AI2517" s="172" t="str">
        <f>IF(AJ2517&lt;&gt;"",MAX(AI$3:AI2516)+1,"")</f>
        <v/>
      </c>
      <c r="AJ2517" s="172" t="str">
        <f t="shared" si="1318"/>
        <v/>
      </c>
      <c r="AK2517" s="172" t="str">
        <f t="shared" si="1319"/>
        <v/>
      </c>
      <c r="AL2517" s="172" t="str">
        <f t="shared" si="1320"/>
        <v/>
      </c>
      <c r="AM2517" s="172" t="str">
        <f>IF(AN2517&lt;&gt;"",MAX(AM$3:AM2516)+1,"")</f>
        <v/>
      </c>
      <c r="AN2517" s="172" t="str">
        <f t="shared" si="1321"/>
        <v/>
      </c>
      <c r="AO2517" s="172" t="str">
        <f t="shared" si="1322"/>
        <v/>
      </c>
      <c r="AP2517" s="172" t="str">
        <f t="shared" si="1323"/>
        <v/>
      </c>
      <c r="AQ2517" s="172" t="str">
        <f t="shared" si="1324"/>
        <v/>
      </c>
      <c r="AR2517" s="172" t="str">
        <f>Table1[[#This Row],[Sex ]]&amp;Table1[[#This Row],[Month]]</f>
        <v/>
      </c>
    </row>
    <row r="2518" spans="2:44" x14ac:dyDescent="0.3">
      <c r="B2518" s="14"/>
      <c r="C2518" s="14"/>
      <c r="D2518" s="14"/>
      <c r="E2518" s="14"/>
      <c r="F2518" s="14"/>
      <c r="G2518" s="14"/>
      <c r="H2518" s="14"/>
      <c r="I2518" s="14"/>
      <c r="J2518" s="14"/>
      <c r="K2518" s="14"/>
      <c r="L2518" s="14"/>
      <c r="M2518" s="24" t="str">
        <f t="shared" si="1296"/>
        <v/>
      </c>
      <c r="N2518" s="24" t="str">
        <f t="shared" si="1297"/>
        <v/>
      </c>
      <c r="O2518" s="24" t="str">
        <f t="shared" si="1298"/>
        <v xml:space="preserve"> </v>
      </c>
      <c r="P2518" s="24">
        <f t="shared" si="1299"/>
        <v>0</v>
      </c>
      <c r="Q2518" s="25">
        <f t="shared" si="1300"/>
        <v>0</v>
      </c>
      <c r="R2518" s="26">
        <f t="shared" si="1301"/>
        <v>0</v>
      </c>
      <c r="S2518" s="24" t="str">
        <f t="shared" si="1302"/>
        <v/>
      </c>
      <c r="T2518" s="24" t="str">
        <f t="shared" si="1303"/>
        <v/>
      </c>
      <c r="U2518" s="24" t="str">
        <f t="shared" si="1304"/>
        <v/>
      </c>
      <c r="V2518" s="24" t="str">
        <f t="shared" si="1305"/>
        <v/>
      </c>
      <c r="W2518" s="24" t="str">
        <f t="shared" si="1306"/>
        <v/>
      </c>
      <c r="X2518" s="24" t="str">
        <f t="shared" si="1307"/>
        <v/>
      </c>
      <c r="Y2518" s="24" t="str">
        <f t="shared" si="1308"/>
        <v/>
      </c>
      <c r="Z2518" s="24" t="str">
        <f t="shared" si="1309"/>
        <v/>
      </c>
      <c r="AA2518" s="24" t="b">
        <f t="shared" si="1310"/>
        <v>0</v>
      </c>
      <c r="AB2518" s="34" t="str">
        <f t="shared" si="1311"/>
        <v/>
      </c>
      <c r="AC2518" s="34">
        <f t="shared" si="1312"/>
        <v>0</v>
      </c>
      <c r="AD2518" s="34">
        <f t="shared" si="1313"/>
        <v>0</v>
      </c>
      <c r="AE2518" s="34" t="str">
        <f t="shared" si="1314"/>
        <v xml:space="preserve"> 0</v>
      </c>
      <c r="AF2518" s="34">
        <f t="shared" si="1315"/>
        <v>0</v>
      </c>
      <c r="AG2518" s="34">
        <f t="shared" si="1316"/>
        <v>0</v>
      </c>
      <c r="AH2518" s="34" t="str">
        <f t="shared" si="1317"/>
        <v/>
      </c>
      <c r="AI2518" s="172" t="str">
        <f>IF(AJ2518&lt;&gt;"",MAX(AI$3:AI2517)+1,"")</f>
        <v/>
      </c>
      <c r="AJ2518" s="172" t="str">
        <f t="shared" si="1318"/>
        <v/>
      </c>
      <c r="AK2518" s="172" t="str">
        <f t="shared" si="1319"/>
        <v/>
      </c>
      <c r="AL2518" s="172" t="str">
        <f t="shared" si="1320"/>
        <v/>
      </c>
      <c r="AM2518" s="172" t="str">
        <f>IF(AN2518&lt;&gt;"",MAX(AM$3:AM2517)+1,"")</f>
        <v/>
      </c>
      <c r="AN2518" s="172" t="str">
        <f t="shared" si="1321"/>
        <v/>
      </c>
      <c r="AO2518" s="172" t="str">
        <f t="shared" si="1322"/>
        <v/>
      </c>
      <c r="AP2518" s="172" t="str">
        <f t="shared" si="1323"/>
        <v/>
      </c>
      <c r="AQ2518" s="172" t="str">
        <f t="shared" si="1324"/>
        <v/>
      </c>
      <c r="AR2518" s="172" t="str">
        <f>Table1[[#This Row],[Sex ]]&amp;Table1[[#This Row],[Month]]</f>
        <v/>
      </c>
    </row>
    <row r="2519" spans="2:44" x14ac:dyDescent="0.3">
      <c r="B2519" s="14"/>
      <c r="C2519" s="14"/>
      <c r="D2519" s="14"/>
      <c r="E2519" s="14"/>
      <c r="F2519" s="14"/>
      <c r="G2519" s="14"/>
      <c r="H2519" s="14"/>
      <c r="I2519" s="14"/>
      <c r="J2519" s="14"/>
      <c r="K2519" s="14"/>
      <c r="L2519" s="14"/>
      <c r="M2519" s="24" t="str">
        <f t="shared" si="1296"/>
        <v/>
      </c>
      <c r="N2519" s="24" t="str">
        <f t="shared" si="1297"/>
        <v/>
      </c>
      <c r="O2519" s="24" t="str">
        <f t="shared" si="1298"/>
        <v xml:space="preserve"> </v>
      </c>
      <c r="P2519" s="24">
        <f t="shared" si="1299"/>
        <v>0</v>
      </c>
      <c r="Q2519" s="25">
        <f t="shared" si="1300"/>
        <v>0</v>
      </c>
      <c r="R2519" s="26">
        <f t="shared" si="1301"/>
        <v>0</v>
      </c>
      <c r="S2519" s="24" t="str">
        <f t="shared" si="1302"/>
        <v/>
      </c>
      <c r="T2519" s="24" t="str">
        <f t="shared" si="1303"/>
        <v/>
      </c>
      <c r="U2519" s="24" t="str">
        <f t="shared" si="1304"/>
        <v/>
      </c>
      <c r="V2519" s="24" t="str">
        <f t="shared" si="1305"/>
        <v/>
      </c>
      <c r="W2519" s="24" t="str">
        <f t="shared" si="1306"/>
        <v/>
      </c>
      <c r="X2519" s="24" t="str">
        <f t="shared" si="1307"/>
        <v/>
      </c>
      <c r="Y2519" s="24" t="str">
        <f t="shared" si="1308"/>
        <v/>
      </c>
      <c r="Z2519" s="24" t="str">
        <f t="shared" si="1309"/>
        <v/>
      </c>
      <c r="AA2519" s="24" t="b">
        <f t="shared" si="1310"/>
        <v>0</v>
      </c>
      <c r="AB2519" s="34" t="str">
        <f t="shared" si="1311"/>
        <v/>
      </c>
      <c r="AC2519" s="34">
        <f t="shared" si="1312"/>
        <v>0</v>
      </c>
      <c r="AD2519" s="34">
        <f t="shared" si="1313"/>
        <v>0</v>
      </c>
      <c r="AE2519" s="34" t="str">
        <f t="shared" si="1314"/>
        <v xml:space="preserve"> 0</v>
      </c>
      <c r="AF2519" s="34">
        <f t="shared" si="1315"/>
        <v>0</v>
      </c>
      <c r="AG2519" s="34">
        <f t="shared" si="1316"/>
        <v>0</v>
      </c>
      <c r="AH2519" s="34" t="str">
        <f t="shared" si="1317"/>
        <v/>
      </c>
      <c r="AI2519" s="172" t="str">
        <f>IF(AJ2519&lt;&gt;"",MAX(AI$3:AI2518)+1,"")</f>
        <v/>
      </c>
      <c r="AJ2519" s="172" t="str">
        <f t="shared" si="1318"/>
        <v/>
      </c>
      <c r="AK2519" s="172" t="str">
        <f t="shared" si="1319"/>
        <v/>
      </c>
      <c r="AL2519" s="172" t="str">
        <f t="shared" si="1320"/>
        <v/>
      </c>
      <c r="AM2519" s="172" t="str">
        <f>IF(AN2519&lt;&gt;"",MAX(AM$3:AM2518)+1,"")</f>
        <v/>
      </c>
      <c r="AN2519" s="172" t="str">
        <f t="shared" si="1321"/>
        <v/>
      </c>
      <c r="AO2519" s="172" t="str">
        <f t="shared" si="1322"/>
        <v/>
      </c>
      <c r="AP2519" s="172" t="str">
        <f t="shared" si="1323"/>
        <v/>
      </c>
      <c r="AQ2519" s="172" t="str">
        <f t="shared" si="1324"/>
        <v/>
      </c>
      <c r="AR2519" s="172" t="str">
        <f>Table1[[#This Row],[Sex ]]&amp;Table1[[#This Row],[Month]]</f>
        <v/>
      </c>
    </row>
    <row r="2520" spans="2:44" x14ac:dyDescent="0.3">
      <c r="B2520" s="14"/>
      <c r="C2520" s="14"/>
      <c r="D2520" s="14"/>
      <c r="E2520" s="14"/>
      <c r="F2520" s="14"/>
      <c r="G2520" s="14"/>
      <c r="H2520" s="14"/>
      <c r="I2520" s="14"/>
      <c r="J2520" s="14"/>
      <c r="K2520" s="14"/>
      <c r="L2520" s="14"/>
      <c r="M2520" s="24" t="str">
        <f t="shared" si="1296"/>
        <v/>
      </c>
      <c r="N2520" s="24" t="str">
        <f t="shared" si="1297"/>
        <v/>
      </c>
      <c r="O2520" s="24" t="str">
        <f t="shared" si="1298"/>
        <v xml:space="preserve"> </v>
      </c>
      <c r="P2520" s="24">
        <f t="shared" si="1299"/>
        <v>0</v>
      </c>
      <c r="Q2520" s="25">
        <f t="shared" si="1300"/>
        <v>0</v>
      </c>
      <c r="R2520" s="26">
        <f t="shared" si="1301"/>
        <v>0</v>
      </c>
      <c r="S2520" s="24" t="str">
        <f t="shared" si="1302"/>
        <v/>
      </c>
      <c r="T2520" s="24" t="str">
        <f t="shared" si="1303"/>
        <v/>
      </c>
      <c r="U2520" s="24" t="str">
        <f t="shared" si="1304"/>
        <v/>
      </c>
      <c r="V2520" s="24" t="str">
        <f t="shared" si="1305"/>
        <v/>
      </c>
      <c r="W2520" s="24" t="str">
        <f t="shared" si="1306"/>
        <v/>
      </c>
      <c r="X2520" s="24" t="str">
        <f t="shared" si="1307"/>
        <v/>
      </c>
      <c r="Y2520" s="24" t="str">
        <f t="shared" si="1308"/>
        <v/>
      </c>
      <c r="Z2520" s="24" t="str">
        <f t="shared" si="1309"/>
        <v/>
      </c>
      <c r="AA2520" s="24" t="b">
        <f t="shared" si="1310"/>
        <v>0</v>
      </c>
      <c r="AB2520" s="34" t="str">
        <f t="shared" si="1311"/>
        <v/>
      </c>
      <c r="AC2520" s="34">
        <f t="shared" si="1312"/>
        <v>0</v>
      </c>
      <c r="AD2520" s="34">
        <f t="shared" si="1313"/>
        <v>0</v>
      </c>
      <c r="AE2520" s="34" t="str">
        <f t="shared" si="1314"/>
        <v xml:space="preserve"> 0</v>
      </c>
      <c r="AF2520" s="34">
        <f t="shared" si="1315"/>
        <v>0</v>
      </c>
      <c r="AG2520" s="34">
        <f t="shared" si="1316"/>
        <v>0</v>
      </c>
      <c r="AH2520" s="34" t="str">
        <f t="shared" si="1317"/>
        <v/>
      </c>
      <c r="AI2520" s="172" t="str">
        <f>IF(AJ2520&lt;&gt;"",MAX(AI$3:AI2519)+1,"")</f>
        <v/>
      </c>
      <c r="AJ2520" s="172" t="str">
        <f t="shared" si="1318"/>
        <v/>
      </c>
      <c r="AK2520" s="172" t="str">
        <f t="shared" si="1319"/>
        <v/>
      </c>
      <c r="AL2520" s="172" t="str">
        <f t="shared" si="1320"/>
        <v/>
      </c>
      <c r="AM2520" s="172" t="str">
        <f>IF(AN2520&lt;&gt;"",MAX(AM$3:AM2519)+1,"")</f>
        <v/>
      </c>
      <c r="AN2520" s="172" t="str">
        <f t="shared" si="1321"/>
        <v/>
      </c>
      <c r="AO2520" s="172" t="str">
        <f t="shared" si="1322"/>
        <v/>
      </c>
      <c r="AP2520" s="172" t="str">
        <f t="shared" si="1323"/>
        <v/>
      </c>
      <c r="AQ2520" s="172" t="str">
        <f t="shared" si="1324"/>
        <v/>
      </c>
      <c r="AR2520" s="172" t="str">
        <f>Table1[[#This Row],[Sex ]]&amp;Table1[[#This Row],[Month]]</f>
        <v/>
      </c>
    </row>
    <row r="2521" spans="2:44" x14ac:dyDescent="0.3">
      <c r="B2521" s="14"/>
      <c r="C2521" s="14"/>
      <c r="D2521" s="14"/>
      <c r="E2521" s="14"/>
      <c r="F2521" s="14"/>
      <c r="G2521" s="14"/>
      <c r="H2521" s="14"/>
      <c r="I2521" s="14"/>
      <c r="J2521" s="14"/>
      <c r="K2521" s="14"/>
      <c r="L2521" s="14"/>
      <c r="M2521" s="24" t="str">
        <f t="shared" si="1296"/>
        <v/>
      </c>
      <c r="N2521" s="24" t="str">
        <f t="shared" si="1297"/>
        <v/>
      </c>
      <c r="O2521" s="24" t="str">
        <f t="shared" si="1298"/>
        <v xml:space="preserve"> </v>
      </c>
      <c r="P2521" s="24">
        <f t="shared" si="1299"/>
        <v>0</v>
      </c>
      <c r="Q2521" s="25">
        <f t="shared" si="1300"/>
        <v>0</v>
      </c>
      <c r="R2521" s="26">
        <f t="shared" si="1301"/>
        <v>0</v>
      </c>
      <c r="S2521" s="24" t="str">
        <f t="shared" si="1302"/>
        <v/>
      </c>
      <c r="T2521" s="24" t="str">
        <f t="shared" si="1303"/>
        <v/>
      </c>
      <c r="U2521" s="24" t="str">
        <f t="shared" si="1304"/>
        <v/>
      </c>
      <c r="V2521" s="24" t="str">
        <f t="shared" si="1305"/>
        <v/>
      </c>
      <c r="W2521" s="24" t="str">
        <f t="shared" si="1306"/>
        <v/>
      </c>
      <c r="X2521" s="24" t="str">
        <f t="shared" si="1307"/>
        <v/>
      </c>
      <c r="Y2521" s="24" t="str">
        <f t="shared" si="1308"/>
        <v/>
      </c>
      <c r="Z2521" s="24" t="str">
        <f t="shared" si="1309"/>
        <v/>
      </c>
      <c r="AA2521" s="24" t="b">
        <f t="shared" si="1310"/>
        <v>0</v>
      </c>
      <c r="AB2521" s="34" t="str">
        <f t="shared" si="1311"/>
        <v/>
      </c>
      <c r="AC2521" s="34">
        <f t="shared" si="1312"/>
        <v>0</v>
      </c>
      <c r="AD2521" s="34">
        <f t="shared" si="1313"/>
        <v>0</v>
      </c>
      <c r="AE2521" s="34" t="str">
        <f t="shared" si="1314"/>
        <v xml:space="preserve"> 0</v>
      </c>
      <c r="AF2521" s="34">
        <f t="shared" si="1315"/>
        <v>0</v>
      </c>
      <c r="AG2521" s="34">
        <f t="shared" si="1316"/>
        <v>0</v>
      </c>
      <c r="AH2521" s="34" t="str">
        <f t="shared" si="1317"/>
        <v/>
      </c>
      <c r="AI2521" s="172" t="str">
        <f>IF(AJ2521&lt;&gt;"",MAX(AI$3:AI2520)+1,"")</f>
        <v/>
      </c>
      <c r="AJ2521" s="172" t="str">
        <f t="shared" si="1318"/>
        <v/>
      </c>
      <c r="AK2521" s="172" t="str">
        <f t="shared" si="1319"/>
        <v/>
      </c>
      <c r="AL2521" s="172" t="str">
        <f t="shared" si="1320"/>
        <v/>
      </c>
      <c r="AM2521" s="172" t="str">
        <f>IF(AN2521&lt;&gt;"",MAX(AM$3:AM2520)+1,"")</f>
        <v/>
      </c>
      <c r="AN2521" s="172" t="str">
        <f t="shared" si="1321"/>
        <v/>
      </c>
      <c r="AO2521" s="172" t="str">
        <f t="shared" si="1322"/>
        <v/>
      </c>
      <c r="AP2521" s="172" t="str">
        <f t="shared" si="1323"/>
        <v/>
      </c>
      <c r="AQ2521" s="172" t="str">
        <f t="shared" si="1324"/>
        <v/>
      </c>
      <c r="AR2521" s="172" t="str">
        <f>Table1[[#This Row],[Sex ]]&amp;Table1[[#This Row],[Month]]</f>
        <v/>
      </c>
    </row>
    <row r="2522" spans="2:44" x14ac:dyDescent="0.3">
      <c r="B2522" s="14"/>
      <c r="C2522" s="14"/>
      <c r="D2522" s="14"/>
      <c r="E2522" s="14"/>
      <c r="F2522" s="14"/>
      <c r="G2522" s="14"/>
      <c r="H2522" s="14"/>
      <c r="I2522" s="14"/>
      <c r="J2522" s="14"/>
      <c r="K2522" s="14"/>
      <c r="L2522" s="14"/>
      <c r="M2522" s="24" t="str">
        <f t="shared" si="1296"/>
        <v/>
      </c>
      <c r="N2522" s="24" t="str">
        <f t="shared" si="1297"/>
        <v/>
      </c>
      <c r="O2522" s="24" t="str">
        <f t="shared" si="1298"/>
        <v xml:space="preserve"> </v>
      </c>
      <c r="P2522" s="24">
        <f t="shared" si="1299"/>
        <v>0</v>
      </c>
      <c r="Q2522" s="25">
        <f t="shared" si="1300"/>
        <v>0</v>
      </c>
      <c r="R2522" s="26">
        <f t="shared" si="1301"/>
        <v>0</v>
      </c>
      <c r="S2522" s="24" t="str">
        <f t="shared" si="1302"/>
        <v/>
      </c>
      <c r="T2522" s="24" t="str">
        <f t="shared" si="1303"/>
        <v/>
      </c>
      <c r="U2522" s="24" t="str">
        <f t="shared" si="1304"/>
        <v/>
      </c>
      <c r="V2522" s="24" t="str">
        <f t="shared" si="1305"/>
        <v/>
      </c>
      <c r="W2522" s="24" t="str">
        <f t="shared" si="1306"/>
        <v/>
      </c>
      <c r="X2522" s="24" t="str">
        <f t="shared" si="1307"/>
        <v/>
      </c>
      <c r="Y2522" s="24" t="str">
        <f t="shared" si="1308"/>
        <v/>
      </c>
      <c r="Z2522" s="24" t="str">
        <f t="shared" si="1309"/>
        <v/>
      </c>
      <c r="AA2522" s="24" t="b">
        <f t="shared" si="1310"/>
        <v>0</v>
      </c>
      <c r="AB2522" s="34" t="str">
        <f t="shared" si="1311"/>
        <v/>
      </c>
      <c r="AC2522" s="34">
        <f t="shared" si="1312"/>
        <v>0</v>
      </c>
      <c r="AD2522" s="34">
        <f t="shared" si="1313"/>
        <v>0</v>
      </c>
      <c r="AE2522" s="34" t="str">
        <f t="shared" si="1314"/>
        <v xml:space="preserve"> 0</v>
      </c>
      <c r="AF2522" s="34">
        <f t="shared" si="1315"/>
        <v>0</v>
      </c>
      <c r="AG2522" s="34">
        <f t="shared" si="1316"/>
        <v>0</v>
      </c>
      <c r="AH2522" s="34" t="str">
        <f t="shared" si="1317"/>
        <v/>
      </c>
      <c r="AI2522" s="172" t="str">
        <f>IF(AJ2522&lt;&gt;"",MAX(AI$3:AI2521)+1,"")</f>
        <v/>
      </c>
      <c r="AJ2522" s="172" t="str">
        <f t="shared" si="1318"/>
        <v/>
      </c>
      <c r="AK2522" s="172" t="str">
        <f t="shared" si="1319"/>
        <v/>
      </c>
      <c r="AL2522" s="172" t="str">
        <f t="shared" si="1320"/>
        <v/>
      </c>
      <c r="AM2522" s="172" t="str">
        <f>IF(AN2522&lt;&gt;"",MAX(AM$3:AM2521)+1,"")</f>
        <v/>
      </c>
      <c r="AN2522" s="172" t="str">
        <f t="shared" si="1321"/>
        <v/>
      </c>
      <c r="AO2522" s="172" t="str">
        <f t="shared" si="1322"/>
        <v/>
      </c>
      <c r="AP2522" s="172" t="str">
        <f t="shared" si="1323"/>
        <v/>
      </c>
      <c r="AQ2522" s="172" t="str">
        <f t="shared" si="1324"/>
        <v/>
      </c>
      <c r="AR2522" s="172" t="str">
        <f>Table1[[#This Row],[Sex ]]&amp;Table1[[#This Row],[Month]]</f>
        <v/>
      </c>
    </row>
    <row r="2523" spans="2:44" x14ac:dyDescent="0.3">
      <c r="B2523" s="14"/>
      <c r="C2523" s="14"/>
      <c r="D2523" s="14"/>
      <c r="E2523" s="14"/>
      <c r="F2523" s="14"/>
      <c r="G2523" s="14"/>
      <c r="H2523" s="14"/>
      <c r="I2523" s="14"/>
      <c r="J2523" s="14"/>
      <c r="K2523" s="14"/>
      <c r="L2523" s="14"/>
      <c r="M2523" s="24" t="str">
        <f t="shared" si="1296"/>
        <v/>
      </c>
      <c r="N2523" s="24" t="str">
        <f t="shared" si="1297"/>
        <v/>
      </c>
      <c r="O2523" s="24" t="str">
        <f t="shared" si="1298"/>
        <v xml:space="preserve"> </v>
      </c>
      <c r="P2523" s="24">
        <f t="shared" si="1299"/>
        <v>0</v>
      </c>
      <c r="Q2523" s="25">
        <f t="shared" si="1300"/>
        <v>0</v>
      </c>
      <c r="R2523" s="26">
        <f t="shared" si="1301"/>
        <v>0</v>
      </c>
      <c r="S2523" s="24" t="str">
        <f t="shared" si="1302"/>
        <v/>
      </c>
      <c r="T2523" s="24" t="str">
        <f t="shared" si="1303"/>
        <v/>
      </c>
      <c r="U2523" s="24" t="str">
        <f t="shared" si="1304"/>
        <v/>
      </c>
      <c r="V2523" s="24" t="str">
        <f t="shared" si="1305"/>
        <v/>
      </c>
      <c r="W2523" s="24" t="str">
        <f t="shared" si="1306"/>
        <v/>
      </c>
      <c r="X2523" s="24" t="str">
        <f t="shared" si="1307"/>
        <v/>
      </c>
      <c r="Y2523" s="24" t="str">
        <f t="shared" si="1308"/>
        <v/>
      </c>
      <c r="Z2523" s="24" t="str">
        <f t="shared" si="1309"/>
        <v/>
      </c>
      <c r="AA2523" s="24" t="b">
        <f t="shared" si="1310"/>
        <v>0</v>
      </c>
      <c r="AB2523" s="34" t="str">
        <f t="shared" si="1311"/>
        <v/>
      </c>
      <c r="AC2523" s="34">
        <f t="shared" si="1312"/>
        <v>0</v>
      </c>
      <c r="AD2523" s="34">
        <f t="shared" si="1313"/>
        <v>0</v>
      </c>
      <c r="AE2523" s="34" t="str">
        <f t="shared" si="1314"/>
        <v xml:space="preserve"> 0</v>
      </c>
      <c r="AF2523" s="34">
        <f t="shared" si="1315"/>
        <v>0</v>
      </c>
      <c r="AG2523" s="34">
        <f t="shared" si="1316"/>
        <v>0</v>
      </c>
      <c r="AH2523" s="34" t="str">
        <f t="shared" si="1317"/>
        <v/>
      </c>
      <c r="AI2523" s="172" t="str">
        <f>IF(AJ2523&lt;&gt;"",MAX(AI$3:AI2522)+1,"")</f>
        <v/>
      </c>
      <c r="AJ2523" s="172" t="str">
        <f t="shared" si="1318"/>
        <v/>
      </c>
      <c r="AK2523" s="172" t="str">
        <f t="shared" si="1319"/>
        <v/>
      </c>
      <c r="AL2523" s="172" t="str">
        <f t="shared" si="1320"/>
        <v/>
      </c>
      <c r="AM2523" s="172" t="str">
        <f>IF(AN2523&lt;&gt;"",MAX(AM$3:AM2522)+1,"")</f>
        <v/>
      </c>
      <c r="AN2523" s="172" t="str">
        <f t="shared" si="1321"/>
        <v/>
      </c>
      <c r="AO2523" s="172" t="str">
        <f t="shared" si="1322"/>
        <v/>
      </c>
      <c r="AP2523" s="172" t="str">
        <f t="shared" si="1323"/>
        <v/>
      </c>
      <c r="AQ2523" s="172" t="str">
        <f t="shared" si="1324"/>
        <v/>
      </c>
      <c r="AR2523" s="172" t="str">
        <f>Table1[[#This Row],[Sex ]]&amp;Table1[[#This Row],[Month]]</f>
        <v/>
      </c>
    </row>
    <row r="2524" spans="2:44" x14ac:dyDescent="0.3">
      <c r="B2524" s="14"/>
      <c r="C2524" s="14"/>
      <c r="D2524" s="14"/>
      <c r="E2524" s="14"/>
      <c r="F2524" s="14"/>
      <c r="G2524" s="14"/>
      <c r="H2524" s="14"/>
      <c r="I2524" s="14"/>
      <c r="J2524" s="14"/>
      <c r="K2524" s="14"/>
      <c r="L2524" s="14"/>
      <c r="M2524" s="24" t="str">
        <f t="shared" si="1296"/>
        <v/>
      </c>
      <c r="N2524" s="24" t="str">
        <f t="shared" si="1297"/>
        <v/>
      </c>
      <c r="O2524" s="24" t="str">
        <f t="shared" si="1298"/>
        <v xml:space="preserve"> </v>
      </c>
      <c r="P2524" s="24">
        <f t="shared" si="1299"/>
        <v>0</v>
      </c>
      <c r="Q2524" s="25">
        <f t="shared" si="1300"/>
        <v>0</v>
      </c>
      <c r="R2524" s="26">
        <f t="shared" si="1301"/>
        <v>0</v>
      </c>
      <c r="S2524" s="24" t="str">
        <f t="shared" si="1302"/>
        <v/>
      </c>
      <c r="T2524" s="24" t="str">
        <f t="shared" si="1303"/>
        <v/>
      </c>
      <c r="U2524" s="24" t="str">
        <f t="shared" si="1304"/>
        <v/>
      </c>
      <c r="V2524" s="24" t="str">
        <f t="shared" si="1305"/>
        <v/>
      </c>
      <c r="W2524" s="24" t="str">
        <f t="shared" si="1306"/>
        <v/>
      </c>
      <c r="X2524" s="24" t="str">
        <f t="shared" si="1307"/>
        <v/>
      </c>
      <c r="Y2524" s="24" t="str">
        <f t="shared" si="1308"/>
        <v/>
      </c>
      <c r="Z2524" s="24" t="str">
        <f t="shared" si="1309"/>
        <v/>
      </c>
      <c r="AA2524" s="24" t="b">
        <f t="shared" si="1310"/>
        <v>0</v>
      </c>
      <c r="AB2524" s="34" t="str">
        <f t="shared" si="1311"/>
        <v/>
      </c>
      <c r="AC2524" s="34">
        <f t="shared" si="1312"/>
        <v>0</v>
      </c>
      <c r="AD2524" s="34">
        <f t="shared" si="1313"/>
        <v>0</v>
      </c>
      <c r="AE2524" s="34" t="str">
        <f t="shared" si="1314"/>
        <v xml:space="preserve"> 0</v>
      </c>
      <c r="AF2524" s="34">
        <f t="shared" si="1315"/>
        <v>0</v>
      </c>
      <c r="AG2524" s="34">
        <f t="shared" si="1316"/>
        <v>0</v>
      </c>
      <c r="AH2524" s="34" t="str">
        <f t="shared" si="1317"/>
        <v/>
      </c>
      <c r="AI2524" s="172" t="str">
        <f>IF(AJ2524&lt;&gt;"",MAX(AI$3:AI2523)+1,"")</f>
        <v/>
      </c>
      <c r="AJ2524" s="172" t="str">
        <f t="shared" si="1318"/>
        <v/>
      </c>
      <c r="AK2524" s="172" t="str">
        <f t="shared" si="1319"/>
        <v/>
      </c>
      <c r="AL2524" s="172" t="str">
        <f t="shared" si="1320"/>
        <v/>
      </c>
      <c r="AM2524" s="172" t="str">
        <f>IF(AN2524&lt;&gt;"",MAX(AM$3:AM2523)+1,"")</f>
        <v/>
      </c>
      <c r="AN2524" s="172" t="str">
        <f t="shared" si="1321"/>
        <v/>
      </c>
      <c r="AO2524" s="172" t="str">
        <f t="shared" si="1322"/>
        <v/>
      </c>
      <c r="AP2524" s="172" t="str">
        <f t="shared" si="1323"/>
        <v/>
      </c>
      <c r="AQ2524" s="172" t="str">
        <f t="shared" si="1324"/>
        <v/>
      </c>
      <c r="AR2524" s="172" t="str">
        <f>Table1[[#This Row],[Sex ]]&amp;Table1[[#This Row],[Month]]</f>
        <v/>
      </c>
    </row>
    <row r="2525" spans="2:44" x14ac:dyDescent="0.3">
      <c r="B2525" s="14"/>
      <c r="C2525" s="14"/>
      <c r="D2525" s="14"/>
      <c r="E2525" s="14"/>
      <c r="F2525" s="14"/>
      <c r="G2525" s="14"/>
      <c r="H2525" s="14"/>
      <c r="I2525" s="14"/>
      <c r="J2525" s="14"/>
      <c r="K2525" s="14"/>
      <c r="L2525" s="14"/>
      <c r="M2525" s="24" t="str">
        <f t="shared" si="1296"/>
        <v/>
      </c>
      <c r="N2525" s="24" t="str">
        <f t="shared" si="1297"/>
        <v/>
      </c>
      <c r="O2525" s="24" t="str">
        <f t="shared" si="1298"/>
        <v xml:space="preserve"> </v>
      </c>
      <c r="P2525" s="24">
        <f t="shared" si="1299"/>
        <v>0</v>
      </c>
      <c r="Q2525" s="25">
        <f t="shared" si="1300"/>
        <v>0</v>
      </c>
      <c r="R2525" s="26">
        <f t="shared" si="1301"/>
        <v>0</v>
      </c>
      <c r="S2525" s="24" t="str">
        <f t="shared" si="1302"/>
        <v/>
      </c>
      <c r="T2525" s="24" t="str">
        <f t="shared" si="1303"/>
        <v/>
      </c>
      <c r="U2525" s="24" t="str">
        <f t="shared" si="1304"/>
        <v/>
      </c>
      <c r="V2525" s="24" t="str">
        <f t="shared" si="1305"/>
        <v/>
      </c>
      <c r="W2525" s="24" t="str">
        <f t="shared" si="1306"/>
        <v/>
      </c>
      <c r="X2525" s="24" t="str">
        <f t="shared" si="1307"/>
        <v/>
      </c>
      <c r="Y2525" s="24" t="str">
        <f t="shared" si="1308"/>
        <v/>
      </c>
      <c r="Z2525" s="24" t="str">
        <f t="shared" si="1309"/>
        <v/>
      </c>
      <c r="AA2525" s="24" t="b">
        <f t="shared" si="1310"/>
        <v>0</v>
      </c>
      <c r="AB2525" s="34" t="str">
        <f t="shared" si="1311"/>
        <v/>
      </c>
      <c r="AC2525" s="34">
        <f t="shared" si="1312"/>
        <v>0</v>
      </c>
      <c r="AD2525" s="34">
        <f t="shared" si="1313"/>
        <v>0</v>
      </c>
      <c r="AE2525" s="34" t="str">
        <f t="shared" si="1314"/>
        <v xml:space="preserve"> 0</v>
      </c>
      <c r="AF2525" s="34">
        <f t="shared" si="1315"/>
        <v>0</v>
      </c>
      <c r="AG2525" s="34">
        <f t="shared" si="1316"/>
        <v>0</v>
      </c>
      <c r="AH2525" s="34" t="str">
        <f t="shared" si="1317"/>
        <v/>
      </c>
      <c r="AI2525" s="172" t="str">
        <f>IF(AJ2525&lt;&gt;"",MAX(AI$3:AI2524)+1,"")</f>
        <v/>
      </c>
      <c r="AJ2525" s="172" t="str">
        <f t="shared" si="1318"/>
        <v/>
      </c>
      <c r="AK2525" s="172" t="str">
        <f t="shared" si="1319"/>
        <v/>
      </c>
      <c r="AL2525" s="172" t="str">
        <f t="shared" si="1320"/>
        <v/>
      </c>
      <c r="AM2525" s="172" t="str">
        <f>IF(AN2525&lt;&gt;"",MAX(AM$3:AM2524)+1,"")</f>
        <v/>
      </c>
      <c r="AN2525" s="172" t="str">
        <f t="shared" si="1321"/>
        <v/>
      </c>
      <c r="AO2525" s="172" t="str">
        <f t="shared" si="1322"/>
        <v/>
      </c>
      <c r="AP2525" s="172" t="str">
        <f t="shared" si="1323"/>
        <v/>
      </c>
      <c r="AQ2525" s="172" t="str">
        <f t="shared" si="1324"/>
        <v/>
      </c>
      <c r="AR2525" s="172" t="str">
        <f>Table1[[#This Row],[Sex ]]&amp;Table1[[#This Row],[Month]]</f>
        <v/>
      </c>
    </row>
    <row r="2526" spans="2:44" x14ac:dyDescent="0.3">
      <c r="B2526" s="14"/>
      <c r="C2526" s="14"/>
      <c r="D2526" s="14"/>
      <c r="E2526" s="14"/>
      <c r="F2526" s="14"/>
      <c r="G2526" s="14"/>
      <c r="H2526" s="14"/>
      <c r="I2526" s="14"/>
      <c r="J2526" s="14"/>
      <c r="K2526" s="14"/>
      <c r="L2526" s="14"/>
      <c r="M2526" s="24" t="str">
        <f t="shared" si="1296"/>
        <v/>
      </c>
      <c r="N2526" s="24" t="str">
        <f t="shared" si="1297"/>
        <v/>
      </c>
      <c r="O2526" s="24" t="str">
        <f t="shared" si="1298"/>
        <v xml:space="preserve"> </v>
      </c>
      <c r="P2526" s="24">
        <f t="shared" si="1299"/>
        <v>0</v>
      </c>
      <c r="Q2526" s="25">
        <f t="shared" si="1300"/>
        <v>0</v>
      </c>
      <c r="R2526" s="26">
        <f t="shared" si="1301"/>
        <v>0</v>
      </c>
      <c r="S2526" s="24" t="str">
        <f t="shared" si="1302"/>
        <v/>
      </c>
      <c r="T2526" s="24" t="str">
        <f t="shared" si="1303"/>
        <v/>
      </c>
      <c r="U2526" s="24" t="str">
        <f t="shared" si="1304"/>
        <v/>
      </c>
      <c r="V2526" s="24" t="str">
        <f t="shared" si="1305"/>
        <v/>
      </c>
      <c r="W2526" s="24" t="str">
        <f t="shared" si="1306"/>
        <v/>
      </c>
      <c r="X2526" s="24" t="str">
        <f t="shared" si="1307"/>
        <v/>
      </c>
      <c r="Y2526" s="24" t="str">
        <f t="shared" si="1308"/>
        <v/>
      </c>
      <c r="Z2526" s="24" t="str">
        <f t="shared" si="1309"/>
        <v/>
      </c>
      <c r="AA2526" s="24" t="b">
        <f t="shared" si="1310"/>
        <v>0</v>
      </c>
      <c r="AB2526" s="34" t="str">
        <f t="shared" si="1311"/>
        <v/>
      </c>
      <c r="AC2526" s="34">
        <f t="shared" si="1312"/>
        <v>0</v>
      </c>
      <c r="AD2526" s="34">
        <f t="shared" si="1313"/>
        <v>0</v>
      </c>
      <c r="AE2526" s="34" t="str">
        <f t="shared" si="1314"/>
        <v xml:space="preserve"> 0</v>
      </c>
      <c r="AF2526" s="34">
        <f t="shared" si="1315"/>
        <v>0</v>
      </c>
      <c r="AG2526" s="34">
        <f t="shared" si="1316"/>
        <v>0</v>
      </c>
      <c r="AH2526" s="34" t="str">
        <f t="shared" si="1317"/>
        <v/>
      </c>
      <c r="AI2526" s="172" t="str">
        <f>IF(AJ2526&lt;&gt;"",MAX(AI$3:AI2525)+1,"")</f>
        <v/>
      </c>
      <c r="AJ2526" s="172" t="str">
        <f t="shared" si="1318"/>
        <v/>
      </c>
      <c r="AK2526" s="172" t="str">
        <f t="shared" si="1319"/>
        <v/>
      </c>
      <c r="AL2526" s="172" t="str">
        <f t="shared" si="1320"/>
        <v/>
      </c>
      <c r="AM2526" s="172" t="str">
        <f>IF(AN2526&lt;&gt;"",MAX(AM$3:AM2525)+1,"")</f>
        <v/>
      </c>
      <c r="AN2526" s="172" t="str">
        <f t="shared" si="1321"/>
        <v/>
      </c>
      <c r="AO2526" s="172" t="str">
        <f t="shared" si="1322"/>
        <v/>
      </c>
      <c r="AP2526" s="172" t="str">
        <f t="shared" si="1323"/>
        <v/>
      </c>
      <c r="AQ2526" s="172" t="str">
        <f t="shared" si="1324"/>
        <v/>
      </c>
      <c r="AR2526" s="172" t="str">
        <f>Table1[[#This Row],[Sex ]]&amp;Table1[[#This Row],[Month]]</f>
        <v/>
      </c>
    </row>
    <row r="2527" spans="2:44" x14ac:dyDescent="0.3">
      <c r="B2527" s="14"/>
      <c r="C2527" s="14"/>
      <c r="D2527" s="14"/>
      <c r="E2527" s="14"/>
      <c r="F2527" s="14"/>
      <c r="G2527" s="14"/>
      <c r="H2527" s="14"/>
      <c r="I2527" s="14"/>
      <c r="J2527" s="14"/>
      <c r="K2527" s="14"/>
      <c r="L2527" s="14"/>
      <c r="M2527" s="24" t="str">
        <f t="shared" si="1296"/>
        <v/>
      </c>
      <c r="N2527" s="24" t="str">
        <f t="shared" si="1297"/>
        <v/>
      </c>
      <c r="O2527" s="24" t="str">
        <f t="shared" si="1298"/>
        <v xml:space="preserve"> </v>
      </c>
      <c r="P2527" s="24">
        <f t="shared" si="1299"/>
        <v>0</v>
      </c>
      <c r="Q2527" s="25">
        <f t="shared" si="1300"/>
        <v>0</v>
      </c>
      <c r="R2527" s="26">
        <f t="shared" si="1301"/>
        <v>0</v>
      </c>
      <c r="S2527" s="24" t="str">
        <f t="shared" si="1302"/>
        <v/>
      </c>
      <c r="T2527" s="24" t="str">
        <f t="shared" si="1303"/>
        <v/>
      </c>
      <c r="U2527" s="24" t="str">
        <f t="shared" si="1304"/>
        <v/>
      </c>
      <c r="V2527" s="24" t="str">
        <f t="shared" si="1305"/>
        <v/>
      </c>
      <c r="W2527" s="24" t="str">
        <f t="shared" si="1306"/>
        <v/>
      </c>
      <c r="X2527" s="24" t="str">
        <f t="shared" si="1307"/>
        <v/>
      </c>
      <c r="Y2527" s="24" t="str">
        <f t="shared" si="1308"/>
        <v/>
      </c>
      <c r="Z2527" s="24" t="str">
        <f t="shared" si="1309"/>
        <v/>
      </c>
      <c r="AA2527" s="24" t="b">
        <f t="shared" si="1310"/>
        <v>0</v>
      </c>
      <c r="AB2527" s="34" t="str">
        <f t="shared" si="1311"/>
        <v/>
      </c>
      <c r="AC2527" s="34">
        <f t="shared" si="1312"/>
        <v>0</v>
      </c>
      <c r="AD2527" s="34">
        <f t="shared" si="1313"/>
        <v>0</v>
      </c>
      <c r="AE2527" s="34" t="str">
        <f t="shared" si="1314"/>
        <v xml:space="preserve"> 0</v>
      </c>
      <c r="AF2527" s="34">
        <f t="shared" si="1315"/>
        <v>0</v>
      </c>
      <c r="AG2527" s="34">
        <f t="shared" si="1316"/>
        <v>0</v>
      </c>
      <c r="AH2527" s="34" t="str">
        <f t="shared" si="1317"/>
        <v/>
      </c>
      <c r="AI2527" s="172" t="str">
        <f>IF(AJ2527&lt;&gt;"",MAX(AI$3:AI2526)+1,"")</f>
        <v/>
      </c>
      <c r="AJ2527" s="172" t="str">
        <f t="shared" si="1318"/>
        <v/>
      </c>
      <c r="AK2527" s="172" t="str">
        <f t="shared" si="1319"/>
        <v/>
      </c>
      <c r="AL2527" s="172" t="str">
        <f t="shared" si="1320"/>
        <v/>
      </c>
      <c r="AM2527" s="172" t="str">
        <f>IF(AN2527&lt;&gt;"",MAX(AM$3:AM2526)+1,"")</f>
        <v/>
      </c>
      <c r="AN2527" s="172" t="str">
        <f t="shared" si="1321"/>
        <v/>
      </c>
      <c r="AO2527" s="172" t="str">
        <f t="shared" si="1322"/>
        <v/>
      </c>
      <c r="AP2527" s="172" t="str">
        <f t="shared" si="1323"/>
        <v/>
      </c>
      <c r="AQ2527" s="172" t="str">
        <f t="shared" si="1324"/>
        <v/>
      </c>
      <c r="AR2527" s="172" t="str">
        <f>Table1[[#This Row],[Sex ]]&amp;Table1[[#This Row],[Month]]</f>
        <v/>
      </c>
    </row>
    <row r="2528" spans="2:44" x14ac:dyDescent="0.3">
      <c r="B2528" s="14"/>
      <c r="C2528" s="14"/>
      <c r="D2528" s="14"/>
      <c r="E2528" s="14"/>
      <c r="F2528" s="14"/>
      <c r="G2528" s="14"/>
      <c r="H2528" s="14"/>
      <c r="I2528" s="14"/>
      <c r="J2528" s="14"/>
      <c r="K2528" s="14"/>
      <c r="L2528" s="14"/>
      <c r="M2528" s="24" t="str">
        <f t="shared" si="1296"/>
        <v/>
      </c>
      <c r="N2528" s="24" t="str">
        <f t="shared" si="1297"/>
        <v/>
      </c>
      <c r="O2528" s="24" t="str">
        <f t="shared" si="1298"/>
        <v xml:space="preserve"> </v>
      </c>
      <c r="P2528" s="24">
        <f t="shared" si="1299"/>
        <v>0</v>
      </c>
      <c r="Q2528" s="25">
        <f t="shared" si="1300"/>
        <v>0</v>
      </c>
      <c r="R2528" s="26">
        <f t="shared" si="1301"/>
        <v>0</v>
      </c>
      <c r="S2528" s="24" t="str">
        <f t="shared" si="1302"/>
        <v/>
      </c>
      <c r="T2528" s="24" t="str">
        <f t="shared" si="1303"/>
        <v/>
      </c>
      <c r="U2528" s="24" t="str">
        <f t="shared" si="1304"/>
        <v/>
      </c>
      <c r="V2528" s="24" t="str">
        <f t="shared" si="1305"/>
        <v/>
      </c>
      <c r="W2528" s="24" t="str">
        <f t="shared" si="1306"/>
        <v/>
      </c>
      <c r="X2528" s="24" t="str">
        <f t="shared" si="1307"/>
        <v/>
      </c>
      <c r="Y2528" s="24" t="str">
        <f t="shared" si="1308"/>
        <v/>
      </c>
      <c r="Z2528" s="24" t="str">
        <f t="shared" si="1309"/>
        <v/>
      </c>
      <c r="AA2528" s="24" t="b">
        <f t="shared" si="1310"/>
        <v>0</v>
      </c>
      <c r="AB2528" s="34" t="str">
        <f t="shared" si="1311"/>
        <v/>
      </c>
      <c r="AC2528" s="34">
        <f t="shared" si="1312"/>
        <v>0</v>
      </c>
      <c r="AD2528" s="34">
        <f t="shared" si="1313"/>
        <v>0</v>
      </c>
      <c r="AE2528" s="34" t="str">
        <f t="shared" si="1314"/>
        <v xml:space="preserve"> 0</v>
      </c>
      <c r="AF2528" s="34">
        <f t="shared" si="1315"/>
        <v>0</v>
      </c>
      <c r="AG2528" s="34">
        <f t="shared" si="1316"/>
        <v>0</v>
      </c>
      <c r="AH2528" s="34" t="str">
        <f t="shared" si="1317"/>
        <v/>
      </c>
      <c r="AI2528" s="172" t="str">
        <f>IF(AJ2528&lt;&gt;"",MAX(AI$3:AI2527)+1,"")</f>
        <v/>
      </c>
      <c r="AJ2528" s="172" t="str">
        <f t="shared" si="1318"/>
        <v/>
      </c>
      <c r="AK2528" s="172" t="str">
        <f t="shared" si="1319"/>
        <v/>
      </c>
      <c r="AL2528" s="172" t="str">
        <f t="shared" si="1320"/>
        <v/>
      </c>
      <c r="AM2528" s="172" t="str">
        <f>IF(AN2528&lt;&gt;"",MAX(AM$3:AM2527)+1,"")</f>
        <v/>
      </c>
      <c r="AN2528" s="172" t="str">
        <f t="shared" si="1321"/>
        <v/>
      </c>
      <c r="AO2528" s="172" t="str">
        <f t="shared" si="1322"/>
        <v/>
      </c>
      <c r="AP2528" s="172" t="str">
        <f t="shared" si="1323"/>
        <v/>
      </c>
      <c r="AQ2528" s="172" t="str">
        <f t="shared" si="1324"/>
        <v/>
      </c>
      <c r="AR2528" s="172" t="str">
        <f>Table1[[#This Row],[Sex ]]&amp;Table1[[#This Row],[Month]]</f>
        <v/>
      </c>
    </row>
    <row r="2529" spans="2:44" x14ac:dyDescent="0.3">
      <c r="B2529" s="14"/>
      <c r="C2529" s="14"/>
      <c r="D2529" s="14"/>
      <c r="E2529" s="14"/>
      <c r="F2529" s="14"/>
      <c r="G2529" s="14"/>
      <c r="H2529" s="14"/>
      <c r="I2529" s="14"/>
      <c r="J2529" s="14"/>
      <c r="K2529" s="14"/>
      <c r="L2529" s="14"/>
      <c r="M2529" s="24" t="str">
        <f t="shared" si="1296"/>
        <v/>
      </c>
      <c r="N2529" s="24" t="str">
        <f t="shared" si="1297"/>
        <v/>
      </c>
      <c r="O2529" s="24" t="str">
        <f t="shared" si="1298"/>
        <v xml:space="preserve"> </v>
      </c>
      <c r="P2529" s="24">
        <f t="shared" si="1299"/>
        <v>0</v>
      </c>
      <c r="Q2529" s="25">
        <f t="shared" si="1300"/>
        <v>0</v>
      </c>
      <c r="R2529" s="26">
        <f t="shared" si="1301"/>
        <v>0</v>
      </c>
      <c r="S2529" s="24" t="str">
        <f t="shared" si="1302"/>
        <v/>
      </c>
      <c r="T2529" s="24" t="str">
        <f t="shared" si="1303"/>
        <v/>
      </c>
      <c r="U2529" s="24" t="str">
        <f t="shared" si="1304"/>
        <v/>
      </c>
      <c r="V2529" s="24" t="str">
        <f t="shared" si="1305"/>
        <v/>
      </c>
      <c r="W2529" s="24" t="str">
        <f t="shared" si="1306"/>
        <v/>
      </c>
      <c r="X2529" s="24" t="str">
        <f t="shared" si="1307"/>
        <v/>
      </c>
      <c r="Y2529" s="24" t="str">
        <f t="shared" si="1308"/>
        <v/>
      </c>
      <c r="Z2529" s="24" t="str">
        <f t="shared" si="1309"/>
        <v/>
      </c>
      <c r="AA2529" s="24" t="b">
        <f t="shared" si="1310"/>
        <v>0</v>
      </c>
      <c r="AB2529" s="34" t="str">
        <f t="shared" si="1311"/>
        <v/>
      </c>
      <c r="AC2529" s="34">
        <f t="shared" si="1312"/>
        <v>0</v>
      </c>
      <c r="AD2529" s="34">
        <f t="shared" si="1313"/>
        <v>0</v>
      </c>
      <c r="AE2529" s="34" t="str">
        <f t="shared" si="1314"/>
        <v xml:space="preserve"> 0</v>
      </c>
      <c r="AF2529" s="34">
        <f t="shared" si="1315"/>
        <v>0</v>
      </c>
      <c r="AG2529" s="34">
        <f t="shared" si="1316"/>
        <v>0</v>
      </c>
      <c r="AH2529" s="34" t="str">
        <f t="shared" si="1317"/>
        <v/>
      </c>
      <c r="AI2529" s="172" t="str">
        <f>IF(AJ2529&lt;&gt;"",MAX(AI$3:AI2528)+1,"")</f>
        <v/>
      </c>
      <c r="AJ2529" s="172" t="str">
        <f t="shared" si="1318"/>
        <v/>
      </c>
      <c r="AK2529" s="172" t="str">
        <f t="shared" si="1319"/>
        <v/>
      </c>
      <c r="AL2529" s="172" t="str">
        <f t="shared" si="1320"/>
        <v/>
      </c>
      <c r="AM2529" s="172" t="str">
        <f>IF(AN2529&lt;&gt;"",MAX(AM$3:AM2528)+1,"")</f>
        <v/>
      </c>
      <c r="AN2529" s="172" t="str">
        <f t="shared" si="1321"/>
        <v/>
      </c>
      <c r="AO2529" s="172" t="str">
        <f t="shared" si="1322"/>
        <v/>
      </c>
      <c r="AP2529" s="172" t="str">
        <f t="shared" si="1323"/>
        <v/>
      </c>
      <c r="AQ2529" s="172" t="str">
        <f t="shared" si="1324"/>
        <v/>
      </c>
      <c r="AR2529" s="172" t="str">
        <f>Table1[[#This Row],[Sex ]]&amp;Table1[[#This Row],[Month]]</f>
        <v/>
      </c>
    </row>
    <row r="2530" spans="2:44" x14ac:dyDescent="0.3">
      <c r="B2530" s="14"/>
      <c r="C2530" s="14"/>
      <c r="D2530" s="14"/>
      <c r="E2530" s="14"/>
      <c r="F2530" s="14"/>
      <c r="G2530" s="14"/>
      <c r="H2530" s="14"/>
      <c r="I2530" s="14"/>
      <c r="J2530" s="14"/>
      <c r="K2530" s="14"/>
      <c r="L2530" s="14"/>
      <c r="M2530" s="24" t="str">
        <f t="shared" si="1296"/>
        <v/>
      </c>
      <c r="N2530" s="24" t="str">
        <f t="shared" si="1297"/>
        <v/>
      </c>
      <c r="O2530" s="24" t="str">
        <f t="shared" si="1298"/>
        <v xml:space="preserve"> </v>
      </c>
      <c r="P2530" s="24">
        <f t="shared" si="1299"/>
        <v>0</v>
      </c>
      <c r="Q2530" s="25">
        <f t="shared" si="1300"/>
        <v>0</v>
      </c>
      <c r="R2530" s="26">
        <f t="shared" si="1301"/>
        <v>0</v>
      </c>
      <c r="S2530" s="24" t="str">
        <f t="shared" si="1302"/>
        <v/>
      </c>
      <c r="T2530" s="24" t="str">
        <f t="shared" si="1303"/>
        <v/>
      </c>
      <c r="U2530" s="24" t="str">
        <f t="shared" si="1304"/>
        <v/>
      </c>
      <c r="V2530" s="24" t="str">
        <f t="shared" si="1305"/>
        <v/>
      </c>
      <c r="W2530" s="24" t="str">
        <f t="shared" si="1306"/>
        <v/>
      </c>
      <c r="X2530" s="24" t="str">
        <f t="shared" si="1307"/>
        <v/>
      </c>
      <c r="Y2530" s="24" t="str">
        <f t="shared" si="1308"/>
        <v/>
      </c>
      <c r="Z2530" s="24" t="str">
        <f t="shared" si="1309"/>
        <v/>
      </c>
      <c r="AA2530" s="24" t="b">
        <f t="shared" si="1310"/>
        <v>0</v>
      </c>
      <c r="AB2530" s="34" t="str">
        <f t="shared" si="1311"/>
        <v/>
      </c>
      <c r="AC2530" s="34">
        <f t="shared" si="1312"/>
        <v>0</v>
      </c>
      <c r="AD2530" s="34">
        <f t="shared" si="1313"/>
        <v>0</v>
      </c>
      <c r="AE2530" s="34" t="str">
        <f t="shared" si="1314"/>
        <v xml:space="preserve"> 0</v>
      </c>
      <c r="AF2530" s="34">
        <f t="shared" si="1315"/>
        <v>0</v>
      </c>
      <c r="AG2530" s="34">
        <f t="shared" si="1316"/>
        <v>0</v>
      </c>
      <c r="AH2530" s="34" t="str">
        <f t="shared" si="1317"/>
        <v/>
      </c>
      <c r="AI2530" s="172" t="str">
        <f>IF(AJ2530&lt;&gt;"",MAX(AI$3:AI2529)+1,"")</f>
        <v/>
      </c>
      <c r="AJ2530" s="172" t="str">
        <f t="shared" si="1318"/>
        <v/>
      </c>
      <c r="AK2530" s="172" t="str">
        <f t="shared" si="1319"/>
        <v/>
      </c>
      <c r="AL2530" s="172" t="str">
        <f t="shared" si="1320"/>
        <v/>
      </c>
      <c r="AM2530" s="172" t="str">
        <f>IF(AN2530&lt;&gt;"",MAX(AM$3:AM2529)+1,"")</f>
        <v/>
      </c>
      <c r="AN2530" s="172" t="str">
        <f t="shared" si="1321"/>
        <v/>
      </c>
      <c r="AO2530" s="172" t="str">
        <f t="shared" si="1322"/>
        <v/>
      </c>
      <c r="AP2530" s="172" t="str">
        <f t="shared" si="1323"/>
        <v/>
      </c>
      <c r="AQ2530" s="172" t="str">
        <f t="shared" si="1324"/>
        <v/>
      </c>
      <c r="AR2530" s="172" t="str">
        <f>Table1[[#This Row],[Sex ]]&amp;Table1[[#This Row],[Month]]</f>
        <v/>
      </c>
    </row>
    <row r="2531" spans="2:44" x14ac:dyDescent="0.3">
      <c r="B2531" s="14"/>
      <c r="C2531" s="14"/>
      <c r="D2531" s="14"/>
      <c r="E2531" s="14"/>
      <c r="F2531" s="14"/>
      <c r="G2531" s="14"/>
      <c r="H2531" s="14"/>
      <c r="I2531" s="14"/>
      <c r="J2531" s="14"/>
      <c r="K2531" s="14"/>
      <c r="L2531" s="14"/>
      <c r="M2531" s="24" t="str">
        <f t="shared" si="1296"/>
        <v/>
      </c>
      <c r="N2531" s="24" t="str">
        <f t="shared" si="1297"/>
        <v/>
      </c>
      <c r="O2531" s="24" t="str">
        <f t="shared" si="1298"/>
        <v xml:space="preserve"> </v>
      </c>
      <c r="P2531" s="24">
        <f t="shared" si="1299"/>
        <v>0</v>
      </c>
      <c r="Q2531" s="25">
        <f t="shared" si="1300"/>
        <v>0</v>
      </c>
      <c r="R2531" s="26">
        <f t="shared" si="1301"/>
        <v>0</v>
      </c>
      <c r="S2531" s="24" t="str">
        <f t="shared" si="1302"/>
        <v/>
      </c>
      <c r="T2531" s="24" t="str">
        <f t="shared" si="1303"/>
        <v/>
      </c>
      <c r="U2531" s="24" t="str">
        <f t="shared" si="1304"/>
        <v/>
      </c>
      <c r="V2531" s="24" t="str">
        <f t="shared" si="1305"/>
        <v/>
      </c>
      <c r="W2531" s="24" t="str">
        <f t="shared" si="1306"/>
        <v/>
      </c>
      <c r="X2531" s="24" t="str">
        <f t="shared" si="1307"/>
        <v/>
      </c>
      <c r="Y2531" s="24" t="str">
        <f t="shared" si="1308"/>
        <v/>
      </c>
      <c r="Z2531" s="24" t="str">
        <f t="shared" si="1309"/>
        <v/>
      </c>
      <c r="AA2531" s="24" t="b">
        <f t="shared" si="1310"/>
        <v>0</v>
      </c>
      <c r="AB2531" s="34" t="str">
        <f t="shared" si="1311"/>
        <v/>
      </c>
      <c r="AC2531" s="34">
        <f t="shared" si="1312"/>
        <v>0</v>
      </c>
      <c r="AD2531" s="34">
        <f t="shared" si="1313"/>
        <v>0</v>
      </c>
      <c r="AE2531" s="34" t="str">
        <f t="shared" si="1314"/>
        <v xml:space="preserve"> 0</v>
      </c>
      <c r="AF2531" s="34">
        <f t="shared" si="1315"/>
        <v>0</v>
      </c>
      <c r="AG2531" s="34">
        <f t="shared" si="1316"/>
        <v>0</v>
      </c>
      <c r="AH2531" s="34" t="str">
        <f t="shared" si="1317"/>
        <v/>
      </c>
      <c r="AI2531" s="172" t="str">
        <f>IF(AJ2531&lt;&gt;"",MAX(AI$3:AI2530)+1,"")</f>
        <v/>
      </c>
      <c r="AJ2531" s="172" t="str">
        <f t="shared" si="1318"/>
        <v/>
      </c>
      <c r="AK2531" s="172" t="str">
        <f t="shared" si="1319"/>
        <v/>
      </c>
      <c r="AL2531" s="172" t="str">
        <f t="shared" si="1320"/>
        <v/>
      </c>
      <c r="AM2531" s="172" t="str">
        <f>IF(AN2531&lt;&gt;"",MAX(AM$3:AM2530)+1,"")</f>
        <v/>
      </c>
      <c r="AN2531" s="172" t="str">
        <f t="shared" si="1321"/>
        <v/>
      </c>
      <c r="AO2531" s="172" t="str">
        <f t="shared" si="1322"/>
        <v/>
      </c>
      <c r="AP2531" s="172" t="str">
        <f t="shared" si="1323"/>
        <v/>
      </c>
      <c r="AQ2531" s="172" t="str">
        <f t="shared" si="1324"/>
        <v/>
      </c>
      <c r="AR2531" s="172" t="str">
        <f>Table1[[#This Row],[Sex ]]&amp;Table1[[#This Row],[Month]]</f>
        <v/>
      </c>
    </row>
    <row r="2532" spans="2:44" x14ac:dyDescent="0.3">
      <c r="B2532" s="14"/>
      <c r="C2532" s="14"/>
      <c r="D2532" s="14"/>
      <c r="E2532" s="14"/>
      <c r="F2532" s="14"/>
      <c r="G2532" s="14"/>
      <c r="H2532" s="14"/>
      <c r="I2532" s="14"/>
      <c r="J2532" s="14"/>
      <c r="K2532" s="14"/>
      <c r="L2532" s="14"/>
      <c r="M2532" s="24" t="str">
        <f t="shared" si="1296"/>
        <v/>
      </c>
      <c r="N2532" s="24" t="str">
        <f t="shared" si="1297"/>
        <v/>
      </c>
      <c r="O2532" s="24" t="str">
        <f t="shared" si="1298"/>
        <v xml:space="preserve"> </v>
      </c>
      <c r="P2532" s="24">
        <f t="shared" si="1299"/>
        <v>0</v>
      </c>
      <c r="Q2532" s="25">
        <f t="shared" si="1300"/>
        <v>0</v>
      </c>
      <c r="R2532" s="26">
        <f t="shared" si="1301"/>
        <v>0</v>
      </c>
      <c r="S2532" s="24" t="str">
        <f t="shared" si="1302"/>
        <v/>
      </c>
      <c r="T2532" s="24" t="str">
        <f t="shared" si="1303"/>
        <v/>
      </c>
      <c r="U2532" s="24" t="str">
        <f t="shared" si="1304"/>
        <v/>
      </c>
      <c r="V2532" s="24" t="str">
        <f t="shared" si="1305"/>
        <v/>
      </c>
      <c r="W2532" s="24" t="str">
        <f t="shared" si="1306"/>
        <v/>
      </c>
      <c r="X2532" s="24" t="str">
        <f t="shared" si="1307"/>
        <v/>
      </c>
      <c r="Y2532" s="24" t="str">
        <f t="shared" si="1308"/>
        <v/>
      </c>
      <c r="Z2532" s="24" t="str">
        <f t="shared" si="1309"/>
        <v/>
      </c>
      <c r="AA2532" s="24" t="b">
        <f t="shared" si="1310"/>
        <v>0</v>
      </c>
      <c r="AB2532" s="34" t="str">
        <f t="shared" si="1311"/>
        <v/>
      </c>
      <c r="AC2532" s="34">
        <f t="shared" si="1312"/>
        <v>0</v>
      </c>
      <c r="AD2532" s="34">
        <f t="shared" si="1313"/>
        <v>0</v>
      </c>
      <c r="AE2532" s="34" t="str">
        <f t="shared" si="1314"/>
        <v xml:space="preserve"> 0</v>
      </c>
      <c r="AF2532" s="34">
        <f t="shared" si="1315"/>
        <v>0</v>
      </c>
      <c r="AG2532" s="34">
        <f t="shared" si="1316"/>
        <v>0</v>
      </c>
      <c r="AH2532" s="34" t="str">
        <f t="shared" si="1317"/>
        <v/>
      </c>
      <c r="AI2532" s="172" t="str">
        <f>IF(AJ2532&lt;&gt;"",MAX(AI$3:AI2531)+1,"")</f>
        <v/>
      </c>
      <c r="AJ2532" s="172" t="str">
        <f t="shared" si="1318"/>
        <v/>
      </c>
      <c r="AK2532" s="172" t="str">
        <f t="shared" si="1319"/>
        <v/>
      </c>
      <c r="AL2532" s="172" t="str">
        <f t="shared" si="1320"/>
        <v/>
      </c>
      <c r="AM2532" s="172" t="str">
        <f>IF(AN2532&lt;&gt;"",MAX(AM$3:AM2531)+1,"")</f>
        <v/>
      </c>
      <c r="AN2532" s="172" t="str">
        <f t="shared" si="1321"/>
        <v/>
      </c>
      <c r="AO2532" s="172" t="str">
        <f t="shared" si="1322"/>
        <v/>
      </c>
      <c r="AP2532" s="172" t="str">
        <f t="shared" si="1323"/>
        <v/>
      </c>
      <c r="AQ2532" s="172" t="str">
        <f t="shared" si="1324"/>
        <v/>
      </c>
      <c r="AR2532" s="172" t="str">
        <f>Table1[[#This Row],[Sex ]]&amp;Table1[[#This Row],[Month]]</f>
        <v/>
      </c>
    </row>
    <row r="2533" spans="2:44" x14ac:dyDescent="0.3">
      <c r="B2533" s="14"/>
      <c r="C2533" s="14"/>
      <c r="D2533" s="14"/>
      <c r="E2533" s="14"/>
      <c r="F2533" s="14"/>
      <c r="G2533" s="14"/>
      <c r="H2533" s="14"/>
      <c r="I2533" s="14"/>
      <c r="J2533" s="14"/>
      <c r="K2533" s="14"/>
      <c r="L2533" s="14"/>
      <c r="M2533" s="24" t="str">
        <f t="shared" si="1296"/>
        <v/>
      </c>
      <c r="N2533" s="24" t="str">
        <f t="shared" si="1297"/>
        <v/>
      </c>
      <c r="O2533" s="24" t="str">
        <f t="shared" si="1298"/>
        <v xml:space="preserve"> </v>
      </c>
      <c r="P2533" s="24">
        <f t="shared" si="1299"/>
        <v>0</v>
      </c>
      <c r="Q2533" s="25">
        <f t="shared" si="1300"/>
        <v>0</v>
      </c>
      <c r="R2533" s="26">
        <f t="shared" si="1301"/>
        <v>0</v>
      </c>
      <c r="S2533" s="24" t="str">
        <f t="shared" si="1302"/>
        <v/>
      </c>
      <c r="T2533" s="24" t="str">
        <f t="shared" si="1303"/>
        <v/>
      </c>
      <c r="U2533" s="24" t="str">
        <f t="shared" si="1304"/>
        <v/>
      </c>
      <c r="V2533" s="24" t="str">
        <f t="shared" si="1305"/>
        <v/>
      </c>
      <c r="W2533" s="24" t="str">
        <f t="shared" si="1306"/>
        <v/>
      </c>
      <c r="X2533" s="24" t="str">
        <f t="shared" si="1307"/>
        <v/>
      </c>
      <c r="Y2533" s="24" t="str">
        <f t="shared" si="1308"/>
        <v/>
      </c>
      <c r="Z2533" s="24" t="str">
        <f t="shared" si="1309"/>
        <v/>
      </c>
      <c r="AA2533" s="24" t="b">
        <f t="shared" si="1310"/>
        <v>0</v>
      </c>
      <c r="AB2533" s="34" t="str">
        <f t="shared" si="1311"/>
        <v/>
      </c>
      <c r="AC2533" s="34">
        <f t="shared" si="1312"/>
        <v>0</v>
      </c>
      <c r="AD2533" s="34">
        <f t="shared" si="1313"/>
        <v>0</v>
      </c>
      <c r="AE2533" s="34" t="str">
        <f t="shared" si="1314"/>
        <v xml:space="preserve"> 0</v>
      </c>
      <c r="AF2533" s="34">
        <f t="shared" si="1315"/>
        <v>0</v>
      </c>
      <c r="AG2533" s="34">
        <f t="shared" si="1316"/>
        <v>0</v>
      </c>
      <c r="AH2533" s="34" t="str">
        <f t="shared" si="1317"/>
        <v/>
      </c>
      <c r="AI2533" s="172" t="str">
        <f>IF(AJ2533&lt;&gt;"",MAX(AI$3:AI2532)+1,"")</f>
        <v/>
      </c>
      <c r="AJ2533" s="172" t="str">
        <f t="shared" si="1318"/>
        <v/>
      </c>
      <c r="AK2533" s="172" t="str">
        <f t="shared" si="1319"/>
        <v/>
      </c>
      <c r="AL2533" s="172" t="str">
        <f t="shared" si="1320"/>
        <v/>
      </c>
      <c r="AM2533" s="172" t="str">
        <f>IF(AN2533&lt;&gt;"",MAX(AM$3:AM2532)+1,"")</f>
        <v/>
      </c>
      <c r="AN2533" s="172" t="str">
        <f t="shared" si="1321"/>
        <v/>
      </c>
      <c r="AO2533" s="172" t="str">
        <f t="shared" si="1322"/>
        <v/>
      </c>
      <c r="AP2533" s="172" t="str">
        <f t="shared" si="1323"/>
        <v/>
      </c>
      <c r="AQ2533" s="172" t="str">
        <f t="shared" si="1324"/>
        <v/>
      </c>
      <c r="AR2533" s="172" t="str">
        <f>Table1[[#This Row],[Sex ]]&amp;Table1[[#This Row],[Month]]</f>
        <v/>
      </c>
    </row>
    <row r="2534" spans="2:44" x14ac:dyDescent="0.3">
      <c r="B2534" s="14"/>
      <c r="C2534" s="14"/>
      <c r="D2534" s="14"/>
      <c r="E2534" s="14"/>
      <c r="F2534" s="14"/>
      <c r="G2534" s="14"/>
      <c r="H2534" s="14"/>
      <c r="I2534" s="14"/>
      <c r="J2534" s="14"/>
      <c r="K2534" s="14"/>
      <c r="L2534" s="14"/>
      <c r="M2534" s="24" t="str">
        <f t="shared" si="1296"/>
        <v/>
      </c>
      <c r="N2534" s="24" t="str">
        <f t="shared" si="1297"/>
        <v/>
      </c>
      <c r="O2534" s="24" t="str">
        <f t="shared" si="1298"/>
        <v xml:space="preserve"> </v>
      </c>
      <c r="P2534" s="24">
        <f t="shared" si="1299"/>
        <v>0</v>
      </c>
      <c r="Q2534" s="25">
        <f t="shared" si="1300"/>
        <v>0</v>
      </c>
      <c r="R2534" s="26">
        <f t="shared" si="1301"/>
        <v>0</v>
      </c>
      <c r="S2534" s="24" t="str">
        <f t="shared" si="1302"/>
        <v/>
      </c>
      <c r="T2534" s="24" t="str">
        <f t="shared" si="1303"/>
        <v/>
      </c>
      <c r="U2534" s="24" t="str">
        <f t="shared" si="1304"/>
        <v/>
      </c>
      <c r="V2534" s="24" t="str">
        <f t="shared" si="1305"/>
        <v/>
      </c>
      <c r="W2534" s="24" t="str">
        <f t="shared" si="1306"/>
        <v/>
      </c>
      <c r="X2534" s="24" t="str">
        <f t="shared" si="1307"/>
        <v/>
      </c>
      <c r="Y2534" s="24" t="str">
        <f t="shared" si="1308"/>
        <v/>
      </c>
      <c r="Z2534" s="24" t="str">
        <f t="shared" si="1309"/>
        <v/>
      </c>
      <c r="AA2534" s="24" t="b">
        <f t="shared" si="1310"/>
        <v>0</v>
      </c>
      <c r="AB2534" s="34" t="str">
        <f t="shared" si="1311"/>
        <v/>
      </c>
      <c r="AC2534" s="34">
        <f t="shared" si="1312"/>
        <v>0</v>
      </c>
      <c r="AD2534" s="34">
        <f t="shared" si="1313"/>
        <v>0</v>
      </c>
      <c r="AE2534" s="34" t="str">
        <f t="shared" si="1314"/>
        <v xml:space="preserve"> 0</v>
      </c>
      <c r="AF2534" s="34">
        <f t="shared" si="1315"/>
        <v>0</v>
      </c>
      <c r="AG2534" s="34">
        <f t="shared" si="1316"/>
        <v>0</v>
      </c>
      <c r="AH2534" s="34" t="str">
        <f t="shared" si="1317"/>
        <v/>
      </c>
      <c r="AI2534" s="172" t="str">
        <f>IF(AJ2534&lt;&gt;"",MAX(AI$3:AI2533)+1,"")</f>
        <v/>
      </c>
      <c r="AJ2534" s="172" t="str">
        <f t="shared" si="1318"/>
        <v/>
      </c>
      <c r="AK2534" s="172" t="str">
        <f t="shared" si="1319"/>
        <v/>
      </c>
      <c r="AL2534" s="172" t="str">
        <f t="shared" si="1320"/>
        <v/>
      </c>
      <c r="AM2534" s="172" t="str">
        <f>IF(AN2534&lt;&gt;"",MAX(AM$3:AM2533)+1,"")</f>
        <v/>
      </c>
      <c r="AN2534" s="172" t="str">
        <f t="shared" si="1321"/>
        <v/>
      </c>
      <c r="AO2534" s="172" t="str">
        <f t="shared" si="1322"/>
        <v/>
      </c>
      <c r="AP2534" s="172" t="str">
        <f t="shared" si="1323"/>
        <v/>
      </c>
      <c r="AQ2534" s="172" t="str">
        <f t="shared" si="1324"/>
        <v/>
      </c>
      <c r="AR2534" s="172" t="str">
        <f>Table1[[#This Row],[Sex ]]&amp;Table1[[#This Row],[Month]]</f>
        <v/>
      </c>
    </row>
    <row r="2535" spans="2:44" x14ac:dyDescent="0.3">
      <c r="B2535" s="14"/>
      <c r="C2535" s="14"/>
      <c r="D2535" s="14"/>
      <c r="E2535" s="14"/>
      <c r="F2535" s="14"/>
      <c r="G2535" s="14"/>
      <c r="H2535" s="14"/>
      <c r="I2535" s="14"/>
      <c r="J2535" s="14"/>
      <c r="K2535" s="14"/>
      <c r="L2535" s="14"/>
      <c r="M2535" s="24" t="str">
        <f t="shared" si="1296"/>
        <v/>
      </c>
      <c r="N2535" s="24" t="str">
        <f t="shared" si="1297"/>
        <v/>
      </c>
      <c r="O2535" s="24" t="str">
        <f t="shared" si="1298"/>
        <v xml:space="preserve"> </v>
      </c>
      <c r="P2535" s="24">
        <f t="shared" si="1299"/>
        <v>0</v>
      </c>
      <c r="Q2535" s="25">
        <f t="shared" si="1300"/>
        <v>0</v>
      </c>
      <c r="R2535" s="26">
        <f t="shared" si="1301"/>
        <v>0</v>
      </c>
      <c r="S2535" s="24" t="str">
        <f t="shared" si="1302"/>
        <v/>
      </c>
      <c r="T2535" s="24" t="str">
        <f t="shared" si="1303"/>
        <v/>
      </c>
      <c r="U2535" s="24" t="str">
        <f t="shared" si="1304"/>
        <v/>
      </c>
      <c r="V2535" s="24" t="str">
        <f t="shared" si="1305"/>
        <v/>
      </c>
      <c r="W2535" s="24" t="str">
        <f t="shared" si="1306"/>
        <v/>
      </c>
      <c r="X2535" s="24" t="str">
        <f t="shared" si="1307"/>
        <v/>
      </c>
      <c r="Y2535" s="24" t="str">
        <f t="shared" si="1308"/>
        <v/>
      </c>
      <c r="Z2535" s="24" t="str">
        <f t="shared" si="1309"/>
        <v/>
      </c>
      <c r="AA2535" s="24" t="b">
        <f t="shared" si="1310"/>
        <v>0</v>
      </c>
      <c r="AB2535" s="34" t="str">
        <f t="shared" si="1311"/>
        <v/>
      </c>
      <c r="AC2535" s="34">
        <f t="shared" si="1312"/>
        <v>0</v>
      </c>
      <c r="AD2535" s="34">
        <f t="shared" si="1313"/>
        <v>0</v>
      </c>
      <c r="AE2535" s="34" t="str">
        <f t="shared" si="1314"/>
        <v xml:space="preserve"> 0</v>
      </c>
      <c r="AF2535" s="34">
        <f t="shared" si="1315"/>
        <v>0</v>
      </c>
      <c r="AG2535" s="34">
        <f t="shared" si="1316"/>
        <v>0</v>
      </c>
      <c r="AH2535" s="34" t="str">
        <f t="shared" si="1317"/>
        <v/>
      </c>
      <c r="AI2535" s="172" t="str">
        <f>IF(AJ2535&lt;&gt;"",MAX(AI$3:AI2534)+1,"")</f>
        <v/>
      </c>
      <c r="AJ2535" s="172" t="str">
        <f t="shared" si="1318"/>
        <v/>
      </c>
      <c r="AK2535" s="172" t="str">
        <f t="shared" si="1319"/>
        <v/>
      </c>
      <c r="AL2535" s="172" t="str">
        <f t="shared" si="1320"/>
        <v/>
      </c>
      <c r="AM2535" s="172" t="str">
        <f>IF(AN2535&lt;&gt;"",MAX(AM$3:AM2534)+1,"")</f>
        <v/>
      </c>
      <c r="AN2535" s="172" t="str">
        <f t="shared" si="1321"/>
        <v/>
      </c>
      <c r="AO2535" s="172" t="str">
        <f t="shared" si="1322"/>
        <v/>
      </c>
      <c r="AP2535" s="172" t="str">
        <f t="shared" si="1323"/>
        <v/>
      </c>
      <c r="AQ2535" s="172" t="str">
        <f t="shared" si="1324"/>
        <v/>
      </c>
      <c r="AR2535" s="172" t="str">
        <f>Table1[[#This Row],[Sex ]]&amp;Table1[[#This Row],[Month]]</f>
        <v/>
      </c>
    </row>
    <row r="2536" spans="2:44" x14ac:dyDescent="0.3">
      <c r="B2536" s="14"/>
      <c r="C2536" s="14"/>
      <c r="D2536" s="14"/>
      <c r="E2536" s="14"/>
      <c r="F2536" s="14"/>
      <c r="G2536" s="14"/>
      <c r="H2536" s="14"/>
      <c r="I2536" s="14"/>
      <c r="J2536" s="14"/>
      <c r="K2536" s="14"/>
      <c r="L2536" s="14"/>
      <c r="M2536" s="24" t="str">
        <f t="shared" si="1296"/>
        <v/>
      </c>
      <c r="N2536" s="24" t="str">
        <f t="shared" si="1297"/>
        <v/>
      </c>
      <c r="O2536" s="24" t="str">
        <f t="shared" si="1298"/>
        <v xml:space="preserve"> </v>
      </c>
      <c r="P2536" s="24">
        <f t="shared" si="1299"/>
        <v>0</v>
      </c>
      <c r="Q2536" s="25">
        <f t="shared" si="1300"/>
        <v>0</v>
      </c>
      <c r="R2536" s="26">
        <f t="shared" si="1301"/>
        <v>0</v>
      </c>
      <c r="S2536" s="24" t="str">
        <f t="shared" si="1302"/>
        <v/>
      </c>
      <c r="T2536" s="24" t="str">
        <f t="shared" si="1303"/>
        <v/>
      </c>
      <c r="U2536" s="24" t="str">
        <f t="shared" si="1304"/>
        <v/>
      </c>
      <c r="V2536" s="24" t="str">
        <f t="shared" si="1305"/>
        <v/>
      </c>
      <c r="W2536" s="24" t="str">
        <f t="shared" si="1306"/>
        <v/>
      </c>
      <c r="X2536" s="24" t="str">
        <f t="shared" si="1307"/>
        <v/>
      </c>
      <c r="Y2536" s="24" t="str">
        <f t="shared" si="1308"/>
        <v/>
      </c>
      <c r="Z2536" s="24" t="str">
        <f t="shared" si="1309"/>
        <v/>
      </c>
      <c r="AA2536" s="24" t="b">
        <f t="shared" si="1310"/>
        <v>0</v>
      </c>
      <c r="AB2536" s="34" t="str">
        <f t="shared" si="1311"/>
        <v/>
      </c>
      <c r="AC2536" s="34">
        <f t="shared" si="1312"/>
        <v>0</v>
      </c>
      <c r="AD2536" s="34">
        <f t="shared" si="1313"/>
        <v>0</v>
      </c>
      <c r="AE2536" s="34" t="str">
        <f t="shared" si="1314"/>
        <v xml:space="preserve"> 0</v>
      </c>
      <c r="AF2536" s="34">
        <f t="shared" si="1315"/>
        <v>0</v>
      </c>
      <c r="AG2536" s="34">
        <f t="shared" si="1316"/>
        <v>0</v>
      </c>
      <c r="AH2536" s="34" t="str">
        <f t="shared" si="1317"/>
        <v/>
      </c>
      <c r="AI2536" s="172" t="str">
        <f>IF(AJ2536&lt;&gt;"",MAX(AI$3:AI2535)+1,"")</f>
        <v/>
      </c>
      <c r="AJ2536" s="172" t="str">
        <f t="shared" si="1318"/>
        <v/>
      </c>
      <c r="AK2536" s="172" t="str">
        <f t="shared" si="1319"/>
        <v/>
      </c>
      <c r="AL2536" s="172" t="str">
        <f t="shared" si="1320"/>
        <v/>
      </c>
      <c r="AM2536" s="172" t="str">
        <f>IF(AN2536&lt;&gt;"",MAX(AM$3:AM2535)+1,"")</f>
        <v/>
      </c>
      <c r="AN2536" s="172" t="str">
        <f t="shared" si="1321"/>
        <v/>
      </c>
      <c r="AO2536" s="172" t="str">
        <f t="shared" si="1322"/>
        <v/>
      </c>
      <c r="AP2536" s="172" t="str">
        <f t="shared" si="1323"/>
        <v/>
      </c>
      <c r="AQ2536" s="172" t="str">
        <f t="shared" si="1324"/>
        <v/>
      </c>
      <c r="AR2536" s="172" t="str">
        <f>Table1[[#This Row],[Sex ]]&amp;Table1[[#This Row],[Month]]</f>
        <v/>
      </c>
    </row>
    <row r="2537" spans="2:44" x14ac:dyDescent="0.3">
      <c r="B2537" s="14"/>
      <c r="C2537" s="14"/>
      <c r="D2537" s="14"/>
      <c r="E2537" s="14"/>
      <c r="F2537" s="14"/>
      <c r="G2537" s="14"/>
      <c r="H2537" s="14"/>
      <c r="I2537" s="14"/>
      <c r="J2537" s="14"/>
      <c r="K2537" s="14"/>
      <c r="L2537" s="14"/>
      <c r="M2537" s="24" t="str">
        <f t="shared" si="1296"/>
        <v/>
      </c>
      <c r="N2537" s="24" t="str">
        <f t="shared" si="1297"/>
        <v/>
      </c>
      <c r="O2537" s="24" t="str">
        <f t="shared" si="1298"/>
        <v xml:space="preserve"> </v>
      </c>
      <c r="P2537" s="24">
        <f t="shared" si="1299"/>
        <v>0</v>
      </c>
      <c r="Q2537" s="25">
        <f t="shared" si="1300"/>
        <v>0</v>
      </c>
      <c r="R2537" s="26">
        <f t="shared" si="1301"/>
        <v>0</v>
      </c>
      <c r="S2537" s="24" t="str">
        <f t="shared" si="1302"/>
        <v/>
      </c>
      <c r="T2537" s="24" t="str">
        <f t="shared" si="1303"/>
        <v/>
      </c>
      <c r="U2537" s="24" t="str">
        <f t="shared" si="1304"/>
        <v/>
      </c>
      <c r="V2537" s="24" t="str">
        <f t="shared" si="1305"/>
        <v/>
      </c>
      <c r="W2537" s="24" t="str">
        <f t="shared" si="1306"/>
        <v/>
      </c>
      <c r="X2537" s="24" t="str">
        <f t="shared" si="1307"/>
        <v/>
      </c>
      <c r="Y2537" s="24" t="str">
        <f t="shared" si="1308"/>
        <v/>
      </c>
      <c r="Z2537" s="24" t="str">
        <f t="shared" si="1309"/>
        <v/>
      </c>
      <c r="AA2537" s="24" t="b">
        <f t="shared" si="1310"/>
        <v>0</v>
      </c>
      <c r="AB2537" s="34" t="str">
        <f t="shared" si="1311"/>
        <v/>
      </c>
      <c r="AC2537" s="34">
        <f t="shared" si="1312"/>
        <v>0</v>
      </c>
      <c r="AD2537" s="34">
        <f t="shared" si="1313"/>
        <v>0</v>
      </c>
      <c r="AE2537" s="34" t="str">
        <f t="shared" si="1314"/>
        <v xml:space="preserve"> 0</v>
      </c>
      <c r="AF2537" s="34">
        <f t="shared" si="1315"/>
        <v>0</v>
      </c>
      <c r="AG2537" s="34">
        <f t="shared" si="1316"/>
        <v>0</v>
      </c>
      <c r="AH2537" s="34" t="str">
        <f t="shared" si="1317"/>
        <v/>
      </c>
      <c r="AI2537" s="172" t="str">
        <f>IF(AJ2537&lt;&gt;"",MAX(AI$3:AI2536)+1,"")</f>
        <v/>
      </c>
      <c r="AJ2537" s="172" t="str">
        <f t="shared" si="1318"/>
        <v/>
      </c>
      <c r="AK2537" s="172" t="str">
        <f t="shared" si="1319"/>
        <v/>
      </c>
      <c r="AL2537" s="172" t="str">
        <f t="shared" si="1320"/>
        <v/>
      </c>
      <c r="AM2537" s="172" t="str">
        <f>IF(AN2537&lt;&gt;"",MAX(AM$3:AM2536)+1,"")</f>
        <v/>
      </c>
      <c r="AN2537" s="172" t="str">
        <f t="shared" si="1321"/>
        <v/>
      </c>
      <c r="AO2537" s="172" t="str">
        <f t="shared" si="1322"/>
        <v/>
      </c>
      <c r="AP2537" s="172" t="str">
        <f t="shared" si="1323"/>
        <v/>
      </c>
      <c r="AQ2537" s="172" t="str">
        <f t="shared" si="1324"/>
        <v/>
      </c>
      <c r="AR2537" s="172" t="str">
        <f>Table1[[#This Row],[Sex ]]&amp;Table1[[#This Row],[Month]]</f>
        <v/>
      </c>
    </row>
    <row r="2538" spans="2:44" x14ac:dyDescent="0.3">
      <c r="B2538" s="14"/>
      <c r="C2538" s="14"/>
      <c r="D2538" s="14"/>
      <c r="E2538" s="14"/>
      <c r="F2538" s="14"/>
      <c r="G2538" s="14"/>
      <c r="H2538" s="14"/>
      <c r="I2538" s="14"/>
      <c r="J2538" s="14"/>
      <c r="K2538" s="14"/>
      <c r="L2538" s="14"/>
      <c r="M2538" s="24" t="str">
        <f t="shared" si="1296"/>
        <v/>
      </c>
      <c r="N2538" s="24" t="str">
        <f t="shared" si="1297"/>
        <v/>
      </c>
      <c r="O2538" s="24" t="str">
        <f t="shared" si="1298"/>
        <v xml:space="preserve"> </v>
      </c>
      <c r="P2538" s="24">
        <f t="shared" si="1299"/>
        <v>0</v>
      </c>
      <c r="Q2538" s="25">
        <f t="shared" si="1300"/>
        <v>0</v>
      </c>
      <c r="R2538" s="26">
        <f t="shared" si="1301"/>
        <v>0</v>
      </c>
      <c r="S2538" s="24" t="str">
        <f t="shared" si="1302"/>
        <v/>
      </c>
      <c r="T2538" s="24" t="str">
        <f t="shared" si="1303"/>
        <v/>
      </c>
      <c r="U2538" s="24" t="str">
        <f t="shared" si="1304"/>
        <v/>
      </c>
      <c r="V2538" s="24" t="str">
        <f t="shared" si="1305"/>
        <v/>
      </c>
      <c r="W2538" s="24" t="str">
        <f t="shared" si="1306"/>
        <v/>
      </c>
      <c r="X2538" s="24" t="str">
        <f t="shared" si="1307"/>
        <v/>
      </c>
      <c r="Y2538" s="24" t="str">
        <f t="shared" si="1308"/>
        <v/>
      </c>
      <c r="Z2538" s="24" t="str">
        <f t="shared" si="1309"/>
        <v/>
      </c>
      <c r="AA2538" s="24" t="b">
        <f t="shared" si="1310"/>
        <v>0</v>
      </c>
      <c r="AB2538" s="34" t="str">
        <f t="shared" si="1311"/>
        <v/>
      </c>
      <c r="AC2538" s="34">
        <f t="shared" si="1312"/>
        <v>0</v>
      </c>
      <c r="AD2538" s="34">
        <f t="shared" si="1313"/>
        <v>0</v>
      </c>
      <c r="AE2538" s="34" t="str">
        <f t="shared" si="1314"/>
        <v xml:space="preserve"> 0</v>
      </c>
      <c r="AF2538" s="34">
        <f t="shared" si="1315"/>
        <v>0</v>
      </c>
      <c r="AG2538" s="34">
        <f t="shared" si="1316"/>
        <v>0</v>
      </c>
      <c r="AH2538" s="34" t="str">
        <f t="shared" si="1317"/>
        <v/>
      </c>
      <c r="AI2538" s="172" t="str">
        <f>IF(AJ2538&lt;&gt;"",MAX(AI$3:AI2537)+1,"")</f>
        <v/>
      </c>
      <c r="AJ2538" s="172" t="str">
        <f t="shared" si="1318"/>
        <v/>
      </c>
      <c r="AK2538" s="172" t="str">
        <f t="shared" si="1319"/>
        <v/>
      </c>
      <c r="AL2538" s="172" t="str">
        <f t="shared" si="1320"/>
        <v/>
      </c>
      <c r="AM2538" s="172" t="str">
        <f>IF(AN2538&lt;&gt;"",MAX(AM$3:AM2537)+1,"")</f>
        <v/>
      </c>
      <c r="AN2538" s="172" t="str">
        <f t="shared" si="1321"/>
        <v/>
      </c>
      <c r="AO2538" s="172" t="str">
        <f t="shared" si="1322"/>
        <v/>
      </c>
      <c r="AP2538" s="172" t="str">
        <f t="shared" si="1323"/>
        <v/>
      </c>
      <c r="AQ2538" s="172" t="str">
        <f t="shared" si="1324"/>
        <v/>
      </c>
      <c r="AR2538" s="172" t="str">
        <f>Table1[[#This Row],[Sex ]]&amp;Table1[[#This Row],[Month]]</f>
        <v/>
      </c>
    </row>
    <row r="2539" spans="2:44" x14ac:dyDescent="0.3">
      <c r="B2539" s="14"/>
      <c r="C2539" s="14"/>
      <c r="D2539" s="14"/>
      <c r="E2539" s="14"/>
      <c r="F2539" s="14"/>
      <c r="G2539" s="14"/>
      <c r="H2539" s="14"/>
      <c r="I2539" s="14"/>
      <c r="J2539" s="14"/>
      <c r="K2539" s="14"/>
      <c r="L2539" s="14"/>
      <c r="M2539" s="24" t="str">
        <f t="shared" ref="M2539:M2602" si="1325">IF(I4539&lt;&gt;"",IF(SUM(I4539:I4539)&lt;99,IF(I4539=J4539,I4539,""),""),"")</f>
        <v/>
      </c>
      <c r="N2539" s="24" t="str">
        <f t="shared" ref="N2539:N2602" si="1326">IF(H4539&lt;&gt;"",IF(H4539&lt;4,1,IF(H4539&lt;7,2,IF(H4539&lt;10,3,4))),"")</f>
        <v/>
      </c>
      <c r="O2539" s="24" t="str">
        <f t="shared" ref="O2539:O2602" si="1327">IF(SUM(I4539:I4539)&lt;99,J4539&amp;" "&amp;I4539,99&amp;" "&amp;99)</f>
        <v xml:space="preserve"> </v>
      </c>
      <c r="P2539" s="24">
        <f t="shared" ref="P2539:P2602" si="1328">(J4539+I4539)/2</f>
        <v>0</v>
      </c>
      <c r="Q2539" s="25">
        <f t="shared" ref="Q2539:Q2602" si="1329">IF(SUM(I4539:J4539)&lt;99,(I4539-P2539)^2+(J4539-P2539)^2,0)</f>
        <v>0</v>
      </c>
      <c r="R2539" s="26">
        <f t="shared" ref="R2539:R2602" si="1330">IF(SUM(I4539:I4539)&lt;99,IF(J4539=0,IF(I4539=0,0,((Q2539)^0.5)/P2539),((Q2539)^0.5)/P2539),"")</f>
        <v>0</v>
      </c>
      <c r="S2539" s="24" t="str">
        <f t="shared" ref="S2539:S2602" si="1331">IF(SUM(I4539+J4539)&lt;98,IF(I4539&lt;&gt;"",H4539,""),"")</f>
        <v/>
      </c>
      <c r="T2539" s="24" t="str">
        <f t="shared" ref="T2539:T2602" si="1332">IF(SUM(I4539+J4539)&lt;98,IF(J4539&lt;&gt;"",H4539,""),"")</f>
        <v/>
      </c>
      <c r="U2539" s="24" t="str">
        <f t="shared" ref="U2539:U2602" si="1333">IF(SUM(I4539+J4539)&lt;99,IF(K4539&lt;&gt;"",H4539,""),"")</f>
        <v/>
      </c>
      <c r="V2539" s="24" t="str">
        <f t="shared" ref="V2539:V2602" si="1334">IF(J4539&lt;99,IF(M2539&lt;&gt;"",L4539,""),"")</f>
        <v/>
      </c>
      <c r="W2539" s="24" t="str">
        <f t="shared" ref="W2539:W2602" si="1335">IF(J4539&gt;98,99,IF(K4539&gt;98,99,IF(K4539+J4539=198,99,IF(K4539&lt;&gt;"",ABS(J4539-K4539),""))))</f>
        <v/>
      </c>
      <c r="X2539" s="24" t="str">
        <f t="shared" ref="X2539:X2602" si="1336">IF(I4539&lt;&gt;0,IF(I4539-J4539&lt;&gt;0,"",H4539),"")</f>
        <v/>
      </c>
      <c r="Y2539" s="24" t="str">
        <f t="shared" ref="Y2539:Y2602" si="1337">IF(J4539&lt;&gt;"",H4539,"")</f>
        <v/>
      </c>
      <c r="Z2539" s="24" t="str">
        <f t="shared" ref="Z2539:Z2602" si="1338">IF(SUM(I4539+J4539)&lt;98,IF(I4539&lt;&gt;"",G4539,""),"")</f>
        <v/>
      </c>
      <c r="AA2539" s="24" t="b">
        <f t="shared" ref="AA2539:AA2602" si="1339">IF(I4539&lt;&gt;"",IF(SUM(I4539:J4539)&gt;98,"",IF(I4539-J4539=0,G4539,"")))</f>
        <v>0</v>
      </c>
      <c r="AB2539" s="34" t="str">
        <f t="shared" ref="AB2539:AB2602" si="1340">IF(SUM(I4539:J4539)&gt;98,G4539,"")</f>
        <v/>
      </c>
      <c r="AC2539" s="34">
        <f t="shared" ref="AC2539:AC2602" si="1341">IF(SUM(I4539+J4539)&lt;99,L4539,"")</f>
        <v>0</v>
      </c>
      <c r="AD2539" s="34">
        <f t="shared" ref="AD2539:AD2602" si="1342">IF(AA2539&lt;&gt;"",AC2539,"")</f>
        <v>0</v>
      </c>
      <c r="AE2539" s="34" t="str">
        <f t="shared" ref="AE2539:AE2602" si="1343">H4539&amp;" "&amp;I4539-J4539</f>
        <v xml:space="preserve"> 0</v>
      </c>
      <c r="AF2539" s="34">
        <f t="shared" ref="AF2539:AF2602" si="1344">IF(SUM(I4539+J4539)&lt;99,J4539,"")</f>
        <v>0</v>
      </c>
      <c r="AG2539" s="34">
        <f t="shared" ref="AG2539:AG2602" si="1345">IF(AF2539&lt;&gt;"",I4539,"")</f>
        <v>0</v>
      </c>
      <c r="AH2539" s="34" t="str">
        <f t="shared" ref="AH2539:AH2602" si="1346">IF(I4539&lt;&gt;"",IF((I4539+J4539)&gt;98,"",I4539-J4539),"")</f>
        <v/>
      </c>
      <c r="AI2539" s="172" t="str">
        <f>IF(AJ2539&lt;&gt;"",MAX(AI$3:AI2538)+1,"")</f>
        <v/>
      </c>
      <c r="AJ2539" s="172" t="str">
        <f t="shared" ref="AJ2539:AJ2602" si="1347">IF(SUM(I4539:J4539)&lt;98,IF(G4539="F",G4539,""),"")</f>
        <v/>
      </c>
      <c r="AK2539" s="172" t="str">
        <f t="shared" ref="AK2539:AK2602" si="1348">IF(AJ2539&lt;&gt;"",F4539,"")</f>
        <v/>
      </c>
      <c r="AL2539" s="172" t="str">
        <f t="shared" ref="AL2539:AL2602" si="1349">IF(AK2539&lt;&gt;"",J4539,"")</f>
        <v/>
      </c>
      <c r="AM2539" s="172" t="str">
        <f>IF(AN2539&lt;&gt;"",MAX(AM$3:AM2538)+1,"")</f>
        <v/>
      </c>
      <c r="AN2539" s="172" t="str">
        <f t="shared" ref="AN2539:AN2602" si="1350">IF(SUM(I4539:J4539)&lt;98,IF(G4539="M",G4539,""),"")</f>
        <v/>
      </c>
      <c r="AO2539" s="172" t="str">
        <f t="shared" ref="AO2539:AO2602" si="1351">IF(AN2539&lt;&gt;"",F4539,"")</f>
        <v/>
      </c>
      <c r="AP2539" s="172" t="str">
        <f t="shared" ref="AP2539:AP2602" si="1352">IF(AO2539&lt;&gt;"",J4539,"")</f>
        <v/>
      </c>
      <c r="AQ2539" s="172" t="str">
        <f t="shared" ref="AQ2539:AQ2602" si="1353">IF(K4539&lt;&gt;"",J4539&amp;" "&amp;(J4539-K4539),"")</f>
        <v/>
      </c>
      <c r="AR2539" s="172" t="str">
        <f>Table1[[#This Row],[Sex ]]&amp;Table1[[#This Row],[Month]]</f>
        <v/>
      </c>
    </row>
    <row r="2540" spans="2:44" x14ac:dyDescent="0.3">
      <c r="B2540" s="14"/>
      <c r="C2540" s="14"/>
      <c r="D2540" s="14"/>
      <c r="E2540" s="14"/>
      <c r="F2540" s="14"/>
      <c r="G2540" s="14"/>
      <c r="H2540" s="14"/>
      <c r="I2540" s="14"/>
      <c r="J2540" s="14"/>
      <c r="K2540" s="14"/>
      <c r="L2540" s="14"/>
      <c r="M2540" s="24" t="str">
        <f t="shared" si="1325"/>
        <v/>
      </c>
      <c r="N2540" s="24" t="str">
        <f t="shared" si="1326"/>
        <v/>
      </c>
      <c r="O2540" s="24" t="str">
        <f t="shared" si="1327"/>
        <v xml:space="preserve"> </v>
      </c>
      <c r="P2540" s="24">
        <f t="shared" si="1328"/>
        <v>0</v>
      </c>
      <c r="Q2540" s="25">
        <f t="shared" si="1329"/>
        <v>0</v>
      </c>
      <c r="R2540" s="26">
        <f t="shared" si="1330"/>
        <v>0</v>
      </c>
      <c r="S2540" s="24" t="str">
        <f t="shared" si="1331"/>
        <v/>
      </c>
      <c r="T2540" s="24" t="str">
        <f t="shared" si="1332"/>
        <v/>
      </c>
      <c r="U2540" s="24" t="str">
        <f t="shared" si="1333"/>
        <v/>
      </c>
      <c r="V2540" s="24" t="str">
        <f t="shared" si="1334"/>
        <v/>
      </c>
      <c r="W2540" s="24" t="str">
        <f t="shared" si="1335"/>
        <v/>
      </c>
      <c r="X2540" s="24" t="str">
        <f t="shared" si="1336"/>
        <v/>
      </c>
      <c r="Y2540" s="24" t="str">
        <f t="shared" si="1337"/>
        <v/>
      </c>
      <c r="Z2540" s="24" t="str">
        <f t="shared" si="1338"/>
        <v/>
      </c>
      <c r="AA2540" s="24" t="b">
        <f t="shared" si="1339"/>
        <v>0</v>
      </c>
      <c r="AB2540" s="34" t="str">
        <f t="shared" si="1340"/>
        <v/>
      </c>
      <c r="AC2540" s="34">
        <f t="shared" si="1341"/>
        <v>0</v>
      </c>
      <c r="AD2540" s="34">
        <f t="shared" si="1342"/>
        <v>0</v>
      </c>
      <c r="AE2540" s="34" t="str">
        <f t="shared" si="1343"/>
        <v xml:space="preserve"> 0</v>
      </c>
      <c r="AF2540" s="34">
        <f t="shared" si="1344"/>
        <v>0</v>
      </c>
      <c r="AG2540" s="34">
        <f t="shared" si="1345"/>
        <v>0</v>
      </c>
      <c r="AH2540" s="34" t="str">
        <f t="shared" si="1346"/>
        <v/>
      </c>
      <c r="AI2540" s="172" t="str">
        <f>IF(AJ2540&lt;&gt;"",MAX(AI$3:AI2539)+1,"")</f>
        <v/>
      </c>
      <c r="AJ2540" s="172" t="str">
        <f t="shared" si="1347"/>
        <v/>
      </c>
      <c r="AK2540" s="172" t="str">
        <f t="shared" si="1348"/>
        <v/>
      </c>
      <c r="AL2540" s="172" t="str">
        <f t="shared" si="1349"/>
        <v/>
      </c>
      <c r="AM2540" s="172" t="str">
        <f>IF(AN2540&lt;&gt;"",MAX(AM$3:AM2539)+1,"")</f>
        <v/>
      </c>
      <c r="AN2540" s="172" t="str">
        <f t="shared" si="1350"/>
        <v/>
      </c>
      <c r="AO2540" s="172" t="str">
        <f t="shared" si="1351"/>
        <v/>
      </c>
      <c r="AP2540" s="172" t="str">
        <f t="shared" si="1352"/>
        <v/>
      </c>
      <c r="AQ2540" s="172" t="str">
        <f t="shared" si="1353"/>
        <v/>
      </c>
      <c r="AR2540" s="172" t="str">
        <f>Table1[[#This Row],[Sex ]]&amp;Table1[[#This Row],[Month]]</f>
        <v/>
      </c>
    </row>
    <row r="2541" spans="2:44" x14ac:dyDescent="0.3">
      <c r="B2541" s="14"/>
      <c r="C2541" s="14"/>
      <c r="D2541" s="14"/>
      <c r="E2541" s="14"/>
      <c r="F2541" s="14"/>
      <c r="G2541" s="14"/>
      <c r="H2541" s="14"/>
      <c r="I2541" s="14"/>
      <c r="J2541" s="14"/>
      <c r="K2541" s="14"/>
      <c r="L2541" s="14"/>
      <c r="M2541" s="24" t="str">
        <f t="shared" si="1325"/>
        <v/>
      </c>
      <c r="N2541" s="24" t="str">
        <f t="shared" si="1326"/>
        <v/>
      </c>
      <c r="O2541" s="24" t="str">
        <f t="shared" si="1327"/>
        <v xml:space="preserve"> </v>
      </c>
      <c r="P2541" s="24">
        <f t="shared" si="1328"/>
        <v>0</v>
      </c>
      <c r="Q2541" s="25">
        <f t="shared" si="1329"/>
        <v>0</v>
      </c>
      <c r="R2541" s="26">
        <f t="shared" si="1330"/>
        <v>0</v>
      </c>
      <c r="S2541" s="24" t="str">
        <f t="shared" si="1331"/>
        <v/>
      </c>
      <c r="T2541" s="24" t="str">
        <f t="shared" si="1332"/>
        <v/>
      </c>
      <c r="U2541" s="24" t="str">
        <f t="shared" si="1333"/>
        <v/>
      </c>
      <c r="V2541" s="24" t="str">
        <f t="shared" si="1334"/>
        <v/>
      </c>
      <c r="W2541" s="24" t="str">
        <f t="shared" si="1335"/>
        <v/>
      </c>
      <c r="X2541" s="24" t="str">
        <f t="shared" si="1336"/>
        <v/>
      </c>
      <c r="Y2541" s="24" t="str">
        <f t="shared" si="1337"/>
        <v/>
      </c>
      <c r="Z2541" s="24" t="str">
        <f t="shared" si="1338"/>
        <v/>
      </c>
      <c r="AA2541" s="24" t="b">
        <f t="shared" si="1339"/>
        <v>0</v>
      </c>
      <c r="AB2541" s="34" t="str">
        <f t="shared" si="1340"/>
        <v/>
      </c>
      <c r="AC2541" s="34">
        <f t="shared" si="1341"/>
        <v>0</v>
      </c>
      <c r="AD2541" s="34">
        <f t="shared" si="1342"/>
        <v>0</v>
      </c>
      <c r="AE2541" s="34" t="str">
        <f t="shared" si="1343"/>
        <v xml:space="preserve"> 0</v>
      </c>
      <c r="AF2541" s="34">
        <f t="shared" si="1344"/>
        <v>0</v>
      </c>
      <c r="AG2541" s="34">
        <f t="shared" si="1345"/>
        <v>0</v>
      </c>
      <c r="AH2541" s="34" t="str">
        <f t="shared" si="1346"/>
        <v/>
      </c>
      <c r="AI2541" s="172" t="str">
        <f>IF(AJ2541&lt;&gt;"",MAX(AI$3:AI2540)+1,"")</f>
        <v/>
      </c>
      <c r="AJ2541" s="172" t="str">
        <f t="shared" si="1347"/>
        <v/>
      </c>
      <c r="AK2541" s="172" t="str">
        <f t="shared" si="1348"/>
        <v/>
      </c>
      <c r="AL2541" s="172" t="str">
        <f t="shared" si="1349"/>
        <v/>
      </c>
      <c r="AM2541" s="172" t="str">
        <f>IF(AN2541&lt;&gt;"",MAX(AM$3:AM2540)+1,"")</f>
        <v/>
      </c>
      <c r="AN2541" s="172" t="str">
        <f t="shared" si="1350"/>
        <v/>
      </c>
      <c r="AO2541" s="172" t="str">
        <f t="shared" si="1351"/>
        <v/>
      </c>
      <c r="AP2541" s="172" t="str">
        <f t="shared" si="1352"/>
        <v/>
      </c>
      <c r="AQ2541" s="172" t="str">
        <f t="shared" si="1353"/>
        <v/>
      </c>
      <c r="AR2541" s="172" t="str">
        <f>Table1[[#This Row],[Sex ]]&amp;Table1[[#This Row],[Month]]</f>
        <v/>
      </c>
    </row>
    <row r="2542" spans="2:44" x14ac:dyDescent="0.3">
      <c r="B2542" s="14"/>
      <c r="C2542" s="14"/>
      <c r="D2542" s="14"/>
      <c r="E2542" s="14"/>
      <c r="F2542" s="14"/>
      <c r="G2542" s="14"/>
      <c r="H2542" s="14"/>
      <c r="I2542" s="14"/>
      <c r="J2542" s="14"/>
      <c r="K2542" s="14"/>
      <c r="L2542" s="14"/>
      <c r="M2542" s="24" t="str">
        <f t="shared" si="1325"/>
        <v/>
      </c>
      <c r="N2542" s="24" t="str">
        <f t="shared" si="1326"/>
        <v/>
      </c>
      <c r="O2542" s="24" t="str">
        <f t="shared" si="1327"/>
        <v xml:space="preserve"> </v>
      </c>
      <c r="P2542" s="24">
        <f t="shared" si="1328"/>
        <v>0</v>
      </c>
      <c r="Q2542" s="25">
        <f t="shared" si="1329"/>
        <v>0</v>
      </c>
      <c r="R2542" s="26">
        <f t="shared" si="1330"/>
        <v>0</v>
      </c>
      <c r="S2542" s="24" t="str">
        <f t="shared" si="1331"/>
        <v/>
      </c>
      <c r="T2542" s="24" t="str">
        <f t="shared" si="1332"/>
        <v/>
      </c>
      <c r="U2542" s="24" t="str">
        <f t="shared" si="1333"/>
        <v/>
      </c>
      <c r="V2542" s="24" t="str">
        <f t="shared" si="1334"/>
        <v/>
      </c>
      <c r="W2542" s="24" t="str">
        <f t="shared" si="1335"/>
        <v/>
      </c>
      <c r="X2542" s="24" t="str">
        <f t="shared" si="1336"/>
        <v/>
      </c>
      <c r="Y2542" s="24" t="str">
        <f t="shared" si="1337"/>
        <v/>
      </c>
      <c r="Z2542" s="24" t="str">
        <f t="shared" si="1338"/>
        <v/>
      </c>
      <c r="AA2542" s="24" t="b">
        <f t="shared" si="1339"/>
        <v>0</v>
      </c>
      <c r="AB2542" s="34" t="str">
        <f t="shared" si="1340"/>
        <v/>
      </c>
      <c r="AC2542" s="34">
        <f t="shared" si="1341"/>
        <v>0</v>
      </c>
      <c r="AD2542" s="34">
        <f t="shared" si="1342"/>
        <v>0</v>
      </c>
      <c r="AE2542" s="34" t="str">
        <f t="shared" si="1343"/>
        <v xml:space="preserve"> 0</v>
      </c>
      <c r="AF2542" s="34">
        <f t="shared" si="1344"/>
        <v>0</v>
      </c>
      <c r="AG2542" s="34">
        <f t="shared" si="1345"/>
        <v>0</v>
      </c>
      <c r="AH2542" s="34" t="str">
        <f t="shared" si="1346"/>
        <v/>
      </c>
      <c r="AI2542" s="172" t="str">
        <f>IF(AJ2542&lt;&gt;"",MAX(AI$3:AI2541)+1,"")</f>
        <v/>
      </c>
      <c r="AJ2542" s="172" t="str">
        <f t="shared" si="1347"/>
        <v/>
      </c>
      <c r="AK2542" s="172" t="str">
        <f t="shared" si="1348"/>
        <v/>
      </c>
      <c r="AL2542" s="172" t="str">
        <f t="shared" si="1349"/>
        <v/>
      </c>
      <c r="AM2542" s="172" t="str">
        <f>IF(AN2542&lt;&gt;"",MAX(AM$3:AM2541)+1,"")</f>
        <v/>
      </c>
      <c r="AN2542" s="172" t="str">
        <f t="shared" si="1350"/>
        <v/>
      </c>
      <c r="AO2542" s="172" t="str">
        <f t="shared" si="1351"/>
        <v/>
      </c>
      <c r="AP2542" s="172" t="str">
        <f t="shared" si="1352"/>
        <v/>
      </c>
      <c r="AQ2542" s="172" t="str">
        <f t="shared" si="1353"/>
        <v/>
      </c>
      <c r="AR2542" s="172" t="str">
        <f>Table1[[#This Row],[Sex ]]&amp;Table1[[#This Row],[Month]]</f>
        <v/>
      </c>
    </row>
    <row r="2543" spans="2:44" x14ac:dyDescent="0.3">
      <c r="B2543" s="14"/>
      <c r="C2543" s="14"/>
      <c r="D2543" s="14"/>
      <c r="E2543" s="14"/>
      <c r="F2543" s="14"/>
      <c r="G2543" s="14"/>
      <c r="H2543" s="14"/>
      <c r="I2543" s="14"/>
      <c r="J2543" s="14"/>
      <c r="K2543" s="14"/>
      <c r="L2543" s="14"/>
      <c r="M2543" s="24" t="str">
        <f t="shared" si="1325"/>
        <v/>
      </c>
      <c r="N2543" s="24" t="str">
        <f t="shared" si="1326"/>
        <v/>
      </c>
      <c r="O2543" s="24" t="str">
        <f t="shared" si="1327"/>
        <v xml:space="preserve"> </v>
      </c>
      <c r="P2543" s="24">
        <f t="shared" si="1328"/>
        <v>0</v>
      </c>
      <c r="Q2543" s="25">
        <f t="shared" si="1329"/>
        <v>0</v>
      </c>
      <c r="R2543" s="26">
        <f t="shared" si="1330"/>
        <v>0</v>
      </c>
      <c r="S2543" s="24" t="str">
        <f t="shared" si="1331"/>
        <v/>
      </c>
      <c r="T2543" s="24" t="str">
        <f t="shared" si="1332"/>
        <v/>
      </c>
      <c r="U2543" s="24" t="str">
        <f t="shared" si="1333"/>
        <v/>
      </c>
      <c r="V2543" s="24" t="str">
        <f t="shared" si="1334"/>
        <v/>
      </c>
      <c r="W2543" s="24" t="str">
        <f t="shared" si="1335"/>
        <v/>
      </c>
      <c r="X2543" s="24" t="str">
        <f t="shared" si="1336"/>
        <v/>
      </c>
      <c r="Y2543" s="24" t="str">
        <f t="shared" si="1337"/>
        <v/>
      </c>
      <c r="Z2543" s="24" t="str">
        <f t="shared" si="1338"/>
        <v/>
      </c>
      <c r="AA2543" s="24" t="b">
        <f t="shared" si="1339"/>
        <v>0</v>
      </c>
      <c r="AB2543" s="34" t="str">
        <f t="shared" si="1340"/>
        <v/>
      </c>
      <c r="AC2543" s="34">
        <f t="shared" si="1341"/>
        <v>0</v>
      </c>
      <c r="AD2543" s="34">
        <f t="shared" si="1342"/>
        <v>0</v>
      </c>
      <c r="AE2543" s="34" t="str">
        <f t="shared" si="1343"/>
        <v xml:space="preserve"> 0</v>
      </c>
      <c r="AF2543" s="34">
        <f t="shared" si="1344"/>
        <v>0</v>
      </c>
      <c r="AG2543" s="34">
        <f t="shared" si="1345"/>
        <v>0</v>
      </c>
      <c r="AH2543" s="34" t="str">
        <f t="shared" si="1346"/>
        <v/>
      </c>
      <c r="AI2543" s="172" t="str">
        <f>IF(AJ2543&lt;&gt;"",MAX(AI$3:AI2542)+1,"")</f>
        <v/>
      </c>
      <c r="AJ2543" s="172" t="str">
        <f t="shared" si="1347"/>
        <v/>
      </c>
      <c r="AK2543" s="172" t="str">
        <f t="shared" si="1348"/>
        <v/>
      </c>
      <c r="AL2543" s="172" t="str">
        <f t="shared" si="1349"/>
        <v/>
      </c>
      <c r="AM2543" s="172" t="str">
        <f>IF(AN2543&lt;&gt;"",MAX(AM$3:AM2542)+1,"")</f>
        <v/>
      </c>
      <c r="AN2543" s="172" t="str">
        <f t="shared" si="1350"/>
        <v/>
      </c>
      <c r="AO2543" s="172" t="str">
        <f t="shared" si="1351"/>
        <v/>
      </c>
      <c r="AP2543" s="172" t="str">
        <f t="shared" si="1352"/>
        <v/>
      </c>
      <c r="AQ2543" s="172" t="str">
        <f t="shared" si="1353"/>
        <v/>
      </c>
      <c r="AR2543" s="172" t="str">
        <f>Table1[[#This Row],[Sex ]]&amp;Table1[[#This Row],[Month]]</f>
        <v/>
      </c>
    </row>
    <row r="2544" spans="2:44" x14ac:dyDescent="0.3">
      <c r="B2544" s="14"/>
      <c r="C2544" s="14"/>
      <c r="D2544" s="14"/>
      <c r="E2544" s="14"/>
      <c r="F2544" s="14"/>
      <c r="G2544" s="14"/>
      <c r="H2544" s="14"/>
      <c r="I2544" s="14"/>
      <c r="J2544" s="14"/>
      <c r="K2544" s="14"/>
      <c r="L2544" s="14"/>
      <c r="M2544" s="24" t="str">
        <f t="shared" si="1325"/>
        <v/>
      </c>
      <c r="N2544" s="24" t="str">
        <f t="shared" si="1326"/>
        <v/>
      </c>
      <c r="O2544" s="24" t="str">
        <f t="shared" si="1327"/>
        <v xml:space="preserve"> </v>
      </c>
      <c r="P2544" s="24">
        <f t="shared" si="1328"/>
        <v>0</v>
      </c>
      <c r="Q2544" s="25">
        <f t="shared" si="1329"/>
        <v>0</v>
      </c>
      <c r="R2544" s="26">
        <f t="shared" si="1330"/>
        <v>0</v>
      </c>
      <c r="S2544" s="24" t="str">
        <f t="shared" si="1331"/>
        <v/>
      </c>
      <c r="T2544" s="24" t="str">
        <f t="shared" si="1332"/>
        <v/>
      </c>
      <c r="U2544" s="24" t="str">
        <f t="shared" si="1333"/>
        <v/>
      </c>
      <c r="V2544" s="24" t="str">
        <f t="shared" si="1334"/>
        <v/>
      </c>
      <c r="W2544" s="24" t="str">
        <f t="shared" si="1335"/>
        <v/>
      </c>
      <c r="X2544" s="24" t="str">
        <f t="shared" si="1336"/>
        <v/>
      </c>
      <c r="Y2544" s="24" t="str">
        <f t="shared" si="1337"/>
        <v/>
      </c>
      <c r="Z2544" s="24" t="str">
        <f t="shared" si="1338"/>
        <v/>
      </c>
      <c r="AA2544" s="24" t="b">
        <f t="shared" si="1339"/>
        <v>0</v>
      </c>
      <c r="AB2544" s="34" t="str">
        <f t="shared" si="1340"/>
        <v/>
      </c>
      <c r="AC2544" s="34">
        <f t="shared" si="1341"/>
        <v>0</v>
      </c>
      <c r="AD2544" s="34">
        <f t="shared" si="1342"/>
        <v>0</v>
      </c>
      <c r="AE2544" s="34" t="str">
        <f t="shared" si="1343"/>
        <v xml:space="preserve"> 0</v>
      </c>
      <c r="AF2544" s="34">
        <f t="shared" si="1344"/>
        <v>0</v>
      </c>
      <c r="AG2544" s="34">
        <f t="shared" si="1345"/>
        <v>0</v>
      </c>
      <c r="AH2544" s="34" t="str">
        <f t="shared" si="1346"/>
        <v/>
      </c>
      <c r="AI2544" s="172" t="str">
        <f>IF(AJ2544&lt;&gt;"",MAX(AI$3:AI2543)+1,"")</f>
        <v/>
      </c>
      <c r="AJ2544" s="172" t="str">
        <f t="shared" si="1347"/>
        <v/>
      </c>
      <c r="AK2544" s="172" t="str">
        <f t="shared" si="1348"/>
        <v/>
      </c>
      <c r="AL2544" s="172" t="str">
        <f t="shared" si="1349"/>
        <v/>
      </c>
      <c r="AM2544" s="172" t="str">
        <f>IF(AN2544&lt;&gt;"",MAX(AM$3:AM2543)+1,"")</f>
        <v/>
      </c>
      <c r="AN2544" s="172" t="str">
        <f t="shared" si="1350"/>
        <v/>
      </c>
      <c r="AO2544" s="172" t="str">
        <f t="shared" si="1351"/>
        <v/>
      </c>
      <c r="AP2544" s="172" t="str">
        <f t="shared" si="1352"/>
        <v/>
      </c>
      <c r="AQ2544" s="172" t="str">
        <f t="shared" si="1353"/>
        <v/>
      </c>
      <c r="AR2544" s="172" t="str">
        <f>Table1[[#This Row],[Sex ]]&amp;Table1[[#This Row],[Month]]</f>
        <v/>
      </c>
    </row>
    <row r="2545" spans="2:44" x14ac:dyDescent="0.3">
      <c r="B2545" s="14"/>
      <c r="C2545" s="14"/>
      <c r="D2545" s="14"/>
      <c r="E2545" s="14"/>
      <c r="F2545" s="14"/>
      <c r="G2545" s="14"/>
      <c r="H2545" s="14"/>
      <c r="I2545" s="14"/>
      <c r="J2545" s="14"/>
      <c r="K2545" s="14"/>
      <c r="L2545" s="14"/>
      <c r="M2545" s="24" t="str">
        <f t="shared" si="1325"/>
        <v/>
      </c>
      <c r="N2545" s="24" t="str">
        <f t="shared" si="1326"/>
        <v/>
      </c>
      <c r="O2545" s="24" t="str">
        <f t="shared" si="1327"/>
        <v xml:space="preserve"> </v>
      </c>
      <c r="P2545" s="24">
        <f t="shared" si="1328"/>
        <v>0</v>
      </c>
      <c r="Q2545" s="25">
        <f t="shared" si="1329"/>
        <v>0</v>
      </c>
      <c r="R2545" s="26">
        <f t="shared" si="1330"/>
        <v>0</v>
      </c>
      <c r="S2545" s="24" t="str">
        <f t="shared" si="1331"/>
        <v/>
      </c>
      <c r="T2545" s="24" t="str">
        <f t="shared" si="1332"/>
        <v/>
      </c>
      <c r="U2545" s="24" t="str">
        <f t="shared" si="1333"/>
        <v/>
      </c>
      <c r="V2545" s="24" t="str">
        <f t="shared" si="1334"/>
        <v/>
      </c>
      <c r="W2545" s="24" t="str">
        <f t="shared" si="1335"/>
        <v/>
      </c>
      <c r="X2545" s="24" t="str">
        <f t="shared" si="1336"/>
        <v/>
      </c>
      <c r="Y2545" s="24" t="str">
        <f t="shared" si="1337"/>
        <v/>
      </c>
      <c r="Z2545" s="24" t="str">
        <f t="shared" si="1338"/>
        <v/>
      </c>
      <c r="AA2545" s="24" t="b">
        <f t="shared" si="1339"/>
        <v>0</v>
      </c>
      <c r="AB2545" s="34" t="str">
        <f t="shared" si="1340"/>
        <v/>
      </c>
      <c r="AC2545" s="34">
        <f t="shared" si="1341"/>
        <v>0</v>
      </c>
      <c r="AD2545" s="34">
        <f t="shared" si="1342"/>
        <v>0</v>
      </c>
      <c r="AE2545" s="34" t="str">
        <f t="shared" si="1343"/>
        <v xml:space="preserve"> 0</v>
      </c>
      <c r="AF2545" s="34">
        <f t="shared" si="1344"/>
        <v>0</v>
      </c>
      <c r="AG2545" s="34">
        <f t="shared" si="1345"/>
        <v>0</v>
      </c>
      <c r="AH2545" s="34" t="str">
        <f t="shared" si="1346"/>
        <v/>
      </c>
      <c r="AI2545" s="172" t="str">
        <f>IF(AJ2545&lt;&gt;"",MAX(AI$3:AI2544)+1,"")</f>
        <v/>
      </c>
      <c r="AJ2545" s="172" t="str">
        <f t="shared" si="1347"/>
        <v/>
      </c>
      <c r="AK2545" s="172" t="str">
        <f t="shared" si="1348"/>
        <v/>
      </c>
      <c r="AL2545" s="172" t="str">
        <f t="shared" si="1349"/>
        <v/>
      </c>
      <c r="AM2545" s="172" t="str">
        <f>IF(AN2545&lt;&gt;"",MAX(AM$3:AM2544)+1,"")</f>
        <v/>
      </c>
      <c r="AN2545" s="172" t="str">
        <f t="shared" si="1350"/>
        <v/>
      </c>
      <c r="AO2545" s="172" t="str">
        <f t="shared" si="1351"/>
        <v/>
      </c>
      <c r="AP2545" s="172" t="str">
        <f t="shared" si="1352"/>
        <v/>
      </c>
      <c r="AQ2545" s="172" t="str">
        <f t="shared" si="1353"/>
        <v/>
      </c>
      <c r="AR2545" s="172" t="str">
        <f>Table1[[#This Row],[Sex ]]&amp;Table1[[#This Row],[Month]]</f>
        <v/>
      </c>
    </row>
    <row r="2546" spans="2:44" x14ac:dyDescent="0.3">
      <c r="B2546" s="14"/>
      <c r="C2546" s="14"/>
      <c r="D2546" s="14"/>
      <c r="E2546" s="14"/>
      <c r="F2546" s="14"/>
      <c r="G2546" s="14"/>
      <c r="H2546" s="14"/>
      <c r="I2546" s="14"/>
      <c r="J2546" s="14"/>
      <c r="K2546" s="14"/>
      <c r="L2546" s="14"/>
      <c r="M2546" s="24" t="str">
        <f t="shared" si="1325"/>
        <v/>
      </c>
      <c r="N2546" s="24" t="str">
        <f t="shared" si="1326"/>
        <v/>
      </c>
      <c r="O2546" s="24" t="str">
        <f t="shared" si="1327"/>
        <v xml:space="preserve"> </v>
      </c>
      <c r="P2546" s="24">
        <f t="shared" si="1328"/>
        <v>0</v>
      </c>
      <c r="Q2546" s="25">
        <f t="shared" si="1329"/>
        <v>0</v>
      </c>
      <c r="R2546" s="26">
        <f t="shared" si="1330"/>
        <v>0</v>
      </c>
      <c r="S2546" s="24" t="str">
        <f t="shared" si="1331"/>
        <v/>
      </c>
      <c r="T2546" s="24" t="str">
        <f t="shared" si="1332"/>
        <v/>
      </c>
      <c r="U2546" s="24" t="str">
        <f t="shared" si="1333"/>
        <v/>
      </c>
      <c r="V2546" s="24" t="str">
        <f t="shared" si="1334"/>
        <v/>
      </c>
      <c r="W2546" s="24" t="str">
        <f t="shared" si="1335"/>
        <v/>
      </c>
      <c r="X2546" s="24" t="str">
        <f t="shared" si="1336"/>
        <v/>
      </c>
      <c r="Y2546" s="24" t="str">
        <f t="shared" si="1337"/>
        <v/>
      </c>
      <c r="Z2546" s="24" t="str">
        <f t="shared" si="1338"/>
        <v/>
      </c>
      <c r="AA2546" s="24" t="b">
        <f t="shared" si="1339"/>
        <v>0</v>
      </c>
      <c r="AB2546" s="34" t="str">
        <f t="shared" si="1340"/>
        <v/>
      </c>
      <c r="AC2546" s="34">
        <f t="shared" si="1341"/>
        <v>0</v>
      </c>
      <c r="AD2546" s="34">
        <f t="shared" si="1342"/>
        <v>0</v>
      </c>
      <c r="AE2546" s="34" t="str">
        <f t="shared" si="1343"/>
        <v xml:space="preserve"> 0</v>
      </c>
      <c r="AF2546" s="34">
        <f t="shared" si="1344"/>
        <v>0</v>
      </c>
      <c r="AG2546" s="34">
        <f t="shared" si="1345"/>
        <v>0</v>
      </c>
      <c r="AH2546" s="34" t="str">
        <f t="shared" si="1346"/>
        <v/>
      </c>
      <c r="AI2546" s="172" t="str">
        <f>IF(AJ2546&lt;&gt;"",MAX(AI$3:AI2545)+1,"")</f>
        <v/>
      </c>
      <c r="AJ2546" s="172" t="str">
        <f t="shared" si="1347"/>
        <v/>
      </c>
      <c r="AK2546" s="172" t="str">
        <f t="shared" si="1348"/>
        <v/>
      </c>
      <c r="AL2546" s="172" t="str">
        <f t="shared" si="1349"/>
        <v/>
      </c>
      <c r="AM2546" s="172" t="str">
        <f>IF(AN2546&lt;&gt;"",MAX(AM$3:AM2545)+1,"")</f>
        <v/>
      </c>
      <c r="AN2546" s="172" t="str">
        <f t="shared" si="1350"/>
        <v/>
      </c>
      <c r="AO2546" s="172" t="str">
        <f t="shared" si="1351"/>
        <v/>
      </c>
      <c r="AP2546" s="172" t="str">
        <f t="shared" si="1352"/>
        <v/>
      </c>
      <c r="AQ2546" s="172" t="str">
        <f t="shared" si="1353"/>
        <v/>
      </c>
      <c r="AR2546" s="172" t="str">
        <f>Table1[[#This Row],[Sex ]]&amp;Table1[[#This Row],[Month]]</f>
        <v/>
      </c>
    </row>
    <row r="2547" spans="2:44" x14ac:dyDescent="0.3">
      <c r="B2547" s="14"/>
      <c r="C2547" s="14"/>
      <c r="D2547" s="14"/>
      <c r="E2547" s="14"/>
      <c r="F2547" s="14"/>
      <c r="G2547" s="14"/>
      <c r="H2547" s="14"/>
      <c r="I2547" s="14"/>
      <c r="J2547" s="14"/>
      <c r="K2547" s="14"/>
      <c r="L2547" s="14"/>
      <c r="M2547" s="24" t="str">
        <f t="shared" si="1325"/>
        <v/>
      </c>
      <c r="N2547" s="24" t="str">
        <f t="shared" si="1326"/>
        <v/>
      </c>
      <c r="O2547" s="24" t="str">
        <f t="shared" si="1327"/>
        <v xml:space="preserve"> </v>
      </c>
      <c r="P2547" s="24">
        <f t="shared" si="1328"/>
        <v>0</v>
      </c>
      <c r="Q2547" s="25">
        <f t="shared" si="1329"/>
        <v>0</v>
      </c>
      <c r="R2547" s="26">
        <f t="shared" si="1330"/>
        <v>0</v>
      </c>
      <c r="S2547" s="24" t="str">
        <f t="shared" si="1331"/>
        <v/>
      </c>
      <c r="T2547" s="24" t="str">
        <f t="shared" si="1332"/>
        <v/>
      </c>
      <c r="U2547" s="24" t="str">
        <f t="shared" si="1333"/>
        <v/>
      </c>
      <c r="V2547" s="24" t="str">
        <f t="shared" si="1334"/>
        <v/>
      </c>
      <c r="W2547" s="24" t="str">
        <f t="shared" si="1335"/>
        <v/>
      </c>
      <c r="X2547" s="24" t="str">
        <f t="shared" si="1336"/>
        <v/>
      </c>
      <c r="Y2547" s="24" t="str">
        <f t="shared" si="1337"/>
        <v/>
      </c>
      <c r="Z2547" s="24" t="str">
        <f t="shared" si="1338"/>
        <v/>
      </c>
      <c r="AA2547" s="24" t="b">
        <f t="shared" si="1339"/>
        <v>0</v>
      </c>
      <c r="AB2547" s="34" t="str">
        <f t="shared" si="1340"/>
        <v/>
      </c>
      <c r="AC2547" s="34">
        <f t="shared" si="1341"/>
        <v>0</v>
      </c>
      <c r="AD2547" s="34">
        <f t="shared" si="1342"/>
        <v>0</v>
      </c>
      <c r="AE2547" s="34" t="str">
        <f t="shared" si="1343"/>
        <v xml:space="preserve"> 0</v>
      </c>
      <c r="AF2547" s="34">
        <f t="shared" si="1344"/>
        <v>0</v>
      </c>
      <c r="AG2547" s="34">
        <f t="shared" si="1345"/>
        <v>0</v>
      </c>
      <c r="AH2547" s="34" t="str">
        <f t="shared" si="1346"/>
        <v/>
      </c>
      <c r="AI2547" s="172" t="str">
        <f>IF(AJ2547&lt;&gt;"",MAX(AI$3:AI2546)+1,"")</f>
        <v/>
      </c>
      <c r="AJ2547" s="172" t="str">
        <f t="shared" si="1347"/>
        <v/>
      </c>
      <c r="AK2547" s="172" t="str">
        <f t="shared" si="1348"/>
        <v/>
      </c>
      <c r="AL2547" s="172" t="str">
        <f t="shared" si="1349"/>
        <v/>
      </c>
      <c r="AM2547" s="172" t="str">
        <f>IF(AN2547&lt;&gt;"",MAX(AM$3:AM2546)+1,"")</f>
        <v/>
      </c>
      <c r="AN2547" s="172" t="str">
        <f t="shared" si="1350"/>
        <v/>
      </c>
      <c r="AO2547" s="172" t="str">
        <f t="shared" si="1351"/>
        <v/>
      </c>
      <c r="AP2547" s="172" t="str">
        <f t="shared" si="1352"/>
        <v/>
      </c>
      <c r="AQ2547" s="172" t="str">
        <f t="shared" si="1353"/>
        <v/>
      </c>
      <c r="AR2547" s="172" t="str">
        <f>Table1[[#This Row],[Sex ]]&amp;Table1[[#This Row],[Month]]</f>
        <v/>
      </c>
    </row>
    <row r="2548" spans="2:44" x14ac:dyDescent="0.3">
      <c r="B2548" s="14"/>
      <c r="C2548" s="14"/>
      <c r="D2548" s="14"/>
      <c r="E2548" s="14"/>
      <c r="F2548" s="14"/>
      <c r="G2548" s="14"/>
      <c r="H2548" s="14"/>
      <c r="I2548" s="14"/>
      <c r="J2548" s="14"/>
      <c r="K2548" s="14"/>
      <c r="L2548" s="14"/>
      <c r="M2548" s="24" t="str">
        <f t="shared" si="1325"/>
        <v/>
      </c>
      <c r="N2548" s="24" t="str">
        <f t="shared" si="1326"/>
        <v/>
      </c>
      <c r="O2548" s="24" t="str">
        <f t="shared" si="1327"/>
        <v xml:space="preserve"> </v>
      </c>
      <c r="P2548" s="24">
        <f t="shared" si="1328"/>
        <v>0</v>
      </c>
      <c r="Q2548" s="25">
        <f t="shared" si="1329"/>
        <v>0</v>
      </c>
      <c r="R2548" s="26">
        <f t="shared" si="1330"/>
        <v>0</v>
      </c>
      <c r="S2548" s="24" t="str">
        <f t="shared" si="1331"/>
        <v/>
      </c>
      <c r="T2548" s="24" t="str">
        <f t="shared" si="1332"/>
        <v/>
      </c>
      <c r="U2548" s="24" t="str">
        <f t="shared" si="1333"/>
        <v/>
      </c>
      <c r="V2548" s="24" t="str">
        <f t="shared" si="1334"/>
        <v/>
      </c>
      <c r="W2548" s="24" t="str">
        <f t="shared" si="1335"/>
        <v/>
      </c>
      <c r="X2548" s="24" t="str">
        <f t="shared" si="1336"/>
        <v/>
      </c>
      <c r="Y2548" s="24" t="str">
        <f t="shared" si="1337"/>
        <v/>
      </c>
      <c r="Z2548" s="24" t="str">
        <f t="shared" si="1338"/>
        <v/>
      </c>
      <c r="AA2548" s="24" t="b">
        <f t="shared" si="1339"/>
        <v>0</v>
      </c>
      <c r="AB2548" s="34" t="str">
        <f t="shared" si="1340"/>
        <v/>
      </c>
      <c r="AC2548" s="34">
        <f t="shared" si="1341"/>
        <v>0</v>
      </c>
      <c r="AD2548" s="34">
        <f t="shared" si="1342"/>
        <v>0</v>
      </c>
      <c r="AE2548" s="34" t="str">
        <f t="shared" si="1343"/>
        <v xml:space="preserve"> 0</v>
      </c>
      <c r="AF2548" s="34">
        <f t="shared" si="1344"/>
        <v>0</v>
      </c>
      <c r="AG2548" s="34">
        <f t="shared" si="1345"/>
        <v>0</v>
      </c>
      <c r="AH2548" s="34" t="str">
        <f t="shared" si="1346"/>
        <v/>
      </c>
      <c r="AI2548" s="172" t="str">
        <f>IF(AJ2548&lt;&gt;"",MAX(AI$3:AI2547)+1,"")</f>
        <v/>
      </c>
      <c r="AJ2548" s="172" t="str">
        <f t="shared" si="1347"/>
        <v/>
      </c>
      <c r="AK2548" s="172" t="str">
        <f t="shared" si="1348"/>
        <v/>
      </c>
      <c r="AL2548" s="172" t="str">
        <f t="shared" si="1349"/>
        <v/>
      </c>
      <c r="AM2548" s="172" t="str">
        <f>IF(AN2548&lt;&gt;"",MAX(AM$3:AM2547)+1,"")</f>
        <v/>
      </c>
      <c r="AN2548" s="172" t="str">
        <f t="shared" si="1350"/>
        <v/>
      </c>
      <c r="AO2548" s="172" t="str">
        <f t="shared" si="1351"/>
        <v/>
      </c>
      <c r="AP2548" s="172" t="str">
        <f t="shared" si="1352"/>
        <v/>
      </c>
      <c r="AQ2548" s="172" t="str">
        <f t="shared" si="1353"/>
        <v/>
      </c>
      <c r="AR2548" s="172" t="str">
        <f>Table1[[#This Row],[Sex ]]&amp;Table1[[#This Row],[Month]]</f>
        <v/>
      </c>
    </row>
    <row r="2549" spans="2:44" x14ac:dyDescent="0.3">
      <c r="B2549" s="14"/>
      <c r="C2549" s="14"/>
      <c r="D2549" s="14"/>
      <c r="E2549" s="14"/>
      <c r="F2549" s="14"/>
      <c r="G2549" s="14"/>
      <c r="H2549" s="14"/>
      <c r="I2549" s="14"/>
      <c r="J2549" s="14"/>
      <c r="K2549" s="14"/>
      <c r="L2549" s="14"/>
      <c r="M2549" s="24" t="str">
        <f t="shared" si="1325"/>
        <v/>
      </c>
      <c r="N2549" s="24" t="str">
        <f t="shared" si="1326"/>
        <v/>
      </c>
      <c r="O2549" s="24" t="str">
        <f t="shared" si="1327"/>
        <v xml:space="preserve"> </v>
      </c>
      <c r="P2549" s="24">
        <f t="shared" si="1328"/>
        <v>0</v>
      </c>
      <c r="Q2549" s="25">
        <f t="shared" si="1329"/>
        <v>0</v>
      </c>
      <c r="R2549" s="26">
        <f t="shared" si="1330"/>
        <v>0</v>
      </c>
      <c r="S2549" s="24" t="str">
        <f t="shared" si="1331"/>
        <v/>
      </c>
      <c r="T2549" s="24" t="str">
        <f t="shared" si="1332"/>
        <v/>
      </c>
      <c r="U2549" s="24" t="str">
        <f t="shared" si="1333"/>
        <v/>
      </c>
      <c r="V2549" s="24" t="str">
        <f t="shared" si="1334"/>
        <v/>
      </c>
      <c r="W2549" s="24" t="str">
        <f t="shared" si="1335"/>
        <v/>
      </c>
      <c r="X2549" s="24" t="str">
        <f t="shared" si="1336"/>
        <v/>
      </c>
      <c r="Y2549" s="24" t="str">
        <f t="shared" si="1337"/>
        <v/>
      </c>
      <c r="Z2549" s="24" t="str">
        <f t="shared" si="1338"/>
        <v/>
      </c>
      <c r="AA2549" s="24" t="b">
        <f t="shared" si="1339"/>
        <v>0</v>
      </c>
      <c r="AB2549" s="34" t="str">
        <f t="shared" si="1340"/>
        <v/>
      </c>
      <c r="AC2549" s="34">
        <f t="shared" si="1341"/>
        <v>0</v>
      </c>
      <c r="AD2549" s="34">
        <f t="shared" si="1342"/>
        <v>0</v>
      </c>
      <c r="AE2549" s="34" t="str">
        <f t="shared" si="1343"/>
        <v xml:space="preserve"> 0</v>
      </c>
      <c r="AF2549" s="34">
        <f t="shared" si="1344"/>
        <v>0</v>
      </c>
      <c r="AG2549" s="34">
        <f t="shared" si="1345"/>
        <v>0</v>
      </c>
      <c r="AH2549" s="34" t="str">
        <f t="shared" si="1346"/>
        <v/>
      </c>
      <c r="AI2549" s="172" t="str">
        <f>IF(AJ2549&lt;&gt;"",MAX(AI$3:AI2548)+1,"")</f>
        <v/>
      </c>
      <c r="AJ2549" s="172" t="str">
        <f t="shared" si="1347"/>
        <v/>
      </c>
      <c r="AK2549" s="172" t="str">
        <f t="shared" si="1348"/>
        <v/>
      </c>
      <c r="AL2549" s="172" t="str">
        <f t="shared" si="1349"/>
        <v/>
      </c>
      <c r="AM2549" s="172" t="str">
        <f>IF(AN2549&lt;&gt;"",MAX(AM$3:AM2548)+1,"")</f>
        <v/>
      </c>
      <c r="AN2549" s="172" t="str">
        <f t="shared" si="1350"/>
        <v/>
      </c>
      <c r="AO2549" s="172" t="str">
        <f t="shared" si="1351"/>
        <v/>
      </c>
      <c r="AP2549" s="172" t="str">
        <f t="shared" si="1352"/>
        <v/>
      </c>
      <c r="AQ2549" s="172" t="str">
        <f t="shared" si="1353"/>
        <v/>
      </c>
      <c r="AR2549" s="172" t="str">
        <f>Table1[[#This Row],[Sex ]]&amp;Table1[[#This Row],[Month]]</f>
        <v/>
      </c>
    </row>
    <row r="2550" spans="2:44" x14ac:dyDescent="0.3">
      <c r="B2550" s="14"/>
      <c r="C2550" s="14"/>
      <c r="D2550" s="14"/>
      <c r="E2550" s="14"/>
      <c r="F2550" s="14"/>
      <c r="G2550" s="14"/>
      <c r="H2550" s="14"/>
      <c r="I2550" s="14"/>
      <c r="J2550" s="14"/>
      <c r="K2550" s="14"/>
      <c r="L2550" s="14"/>
      <c r="M2550" s="24" t="str">
        <f t="shared" si="1325"/>
        <v/>
      </c>
      <c r="N2550" s="24" t="str">
        <f t="shared" si="1326"/>
        <v/>
      </c>
      <c r="O2550" s="24" t="str">
        <f t="shared" si="1327"/>
        <v xml:space="preserve"> </v>
      </c>
      <c r="P2550" s="24">
        <f t="shared" si="1328"/>
        <v>0</v>
      </c>
      <c r="Q2550" s="25">
        <f t="shared" si="1329"/>
        <v>0</v>
      </c>
      <c r="R2550" s="26">
        <f t="shared" si="1330"/>
        <v>0</v>
      </c>
      <c r="S2550" s="24" t="str">
        <f t="shared" si="1331"/>
        <v/>
      </c>
      <c r="T2550" s="24" t="str">
        <f t="shared" si="1332"/>
        <v/>
      </c>
      <c r="U2550" s="24" t="str">
        <f t="shared" si="1333"/>
        <v/>
      </c>
      <c r="V2550" s="24" t="str">
        <f t="shared" si="1334"/>
        <v/>
      </c>
      <c r="W2550" s="24" t="str">
        <f t="shared" si="1335"/>
        <v/>
      </c>
      <c r="X2550" s="24" t="str">
        <f t="shared" si="1336"/>
        <v/>
      </c>
      <c r="Y2550" s="24" t="str">
        <f t="shared" si="1337"/>
        <v/>
      </c>
      <c r="Z2550" s="24" t="str">
        <f t="shared" si="1338"/>
        <v/>
      </c>
      <c r="AA2550" s="24" t="b">
        <f t="shared" si="1339"/>
        <v>0</v>
      </c>
      <c r="AB2550" s="34" t="str">
        <f t="shared" si="1340"/>
        <v/>
      </c>
      <c r="AC2550" s="34">
        <f t="shared" si="1341"/>
        <v>0</v>
      </c>
      <c r="AD2550" s="34">
        <f t="shared" si="1342"/>
        <v>0</v>
      </c>
      <c r="AE2550" s="34" t="str">
        <f t="shared" si="1343"/>
        <v xml:space="preserve"> 0</v>
      </c>
      <c r="AF2550" s="34">
        <f t="shared" si="1344"/>
        <v>0</v>
      </c>
      <c r="AG2550" s="34">
        <f t="shared" si="1345"/>
        <v>0</v>
      </c>
      <c r="AH2550" s="34" t="str">
        <f t="shared" si="1346"/>
        <v/>
      </c>
      <c r="AI2550" s="172" t="str">
        <f>IF(AJ2550&lt;&gt;"",MAX(AI$3:AI2549)+1,"")</f>
        <v/>
      </c>
      <c r="AJ2550" s="172" t="str">
        <f t="shared" si="1347"/>
        <v/>
      </c>
      <c r="AK2550" s="172" t="str">
        <f t="shared" si="1348"/>
        <v/>
      </c>
      <c r="AL2550" s="172" t="str">
        <f t="shared" si="1349"/>
        <v/>
      </c>
      <c r="AM2550" s="172" t="str">
        <f>IF(AN2550&lt;&gt;"",MAX(AM$3:AM2549)+1,"")</f>
        <v/>
      </c>
      <c r="AN2550" s="172" t="str">
        <f t="shared" si="1350"/>
        <v/>
      </c>
      <c r="AO2550" s="172" t="str">
        <f t="shared" si="1351"/>
        <v/>
      </c>
      <c r="AP2550" s="172" t="str">
        <f t="shared" si="1352"/>
        <v/>
      </c>
      <c r="AQ2550" s="172" t="str">
        <f t="shared" si="1353"/>
        <v/>
      </c>
      <c r="AR2550" s="172" t="str">
        <f>Table1[[#This Row],[Sex ]]&amp;Table1[[#This Row],[Month]]</f>
        <v/>
      </c>
    </row>
    <row r="2551" spans="2:44" x14ac:dyDescent="0.3">
      <c r="B2551" s="14"/>
      <c r="C2551" s="14"/>
      <c r="D2551" s="14"/>
      <c r="E2551" s="14"/>
      <c r="F2551" s="14"/>
      <c r="G2551" s="14"/>
      <c r="H2551" s="14"/>
      <c r="I2551" s="14"/>
      <c r="J2551" s="14"/>
      <c r="K2551" s="14"/>
      <c r="L2551" s="14"/>
      <c r="M2551" s="24" t="str">
        <f t="shared" si="1325"/>
        <v/>
      </c>
      <c r="N2551" s="24" t="str">
        <f t="shared" si="1326"/>
        <v/>
      </c>
      <c r="O2551" s="24" t="str">
        <f t="shared" si="1327"/>
        <v xml:space="preserve"> </v>
      </c>
      <c r="P2551" s="24">
        <f t="shared" si="1328"/>
        <v>0</v>
      </c>
      <c r="Q2551" s="25">
        <f t="shared" si="1329"/>
        <v>0</v>
      </c>
      <c r="R2551" s="26">
        <f t="shared" si="1330"/>
        <v>0</v>
      </c>
      <c r="S2551" s="24" t="str">
        <f t="shared" si="1331"/>
        <v/>
      </c>
      <c r="T2551" s="24" t="str">
        <f t="shared" si="1332"/>
        <v/>
      </c>
      <c r="U2551" s="24" t="str">
        <f t="shared" si="1333"/>
        <v/>
      </c>
      <c r="V2551" s="24" t="str">
        <f t="shared" si="1334"/>
        <v/>
      </c>
      <c r="W2551" s="24" t="str">
        <f t="shared" si="1335"/>
        <v/>
      </c>
      <c r="X2551" s="24" t="str">
        <f t="shared" si="1336"/>
        <v/>
      </c>
      <c r="Y2551" s="24" t="str">
        <f t="shared" si="1337"/>
        <v/>
      </c>
      <c r="Z2551" s="24" t="str">
        <f t="shared" si="1338"/>
        <v/>
      </c>
      <c r="AA2551" s="24" t="b">
        <f t="shared" si="1339"/>
        <v>0</v>
      </c>
      <c r="AB2551" s="34" t="str">
        <f t="shared" si="1340"/>
        <v/>
      </c>
      <c r="AC2551" s="34">
        <f t="shared" si="1341"/>
        <v>0</v>
      </c>
      <c r="AD2551" s="34">
        <f t="shared" si="1342"/>
        <v>0</v>
      </c>
      <c r="AE2551" s="34" t="str">
        <f t="shared" si="1343"/>
        <v xml:space="preserve"> 0</v>
      </c>
      <c r="AF2551" s="34">
        <f t="shared" si="1344"/>
        <v>0</v>
      </c>
      <c r="AG2551" s="34">
        <f t="shared" si="1345"/>
        <v>0</v>
      </c>
      <c r="AH2551" s="34" t="str">
        <f t="shared" si="1346"/>
        <v/>
      </c>
      <c r="AI2551" s="172" t="str">
        <f>IF(AJ2551&lt;&gt;"",MAX(AI$3:AI2550)+1,"")</f>
        <v/>
      </c>
      <c r="AJ2551" s="172" t="str">
        <f t="shared" si="1347"/>
        <v/>
      </c>
      <c r="AK2551" s="172" t="str">
        <f t="shared" si="1348"/>
        <v/>
      </c>
      <c r="AL2551" s="172" t="str">
        <f t="shared" si="1349"/>
        <v/>
      </c>
      <c r="AM2551" s="172" t="str">
        <f>IF(AN2551&lt;&gt;"",MAX(AM$3:AM2550)+1,"")</f>
        <v/>
      </c>
      <c r="AN2551" s="172" t="str">
        <f t="shared" si="1350"/>
        <v/>
      </c>
      <c r="AO2551" s="172" t="str">
        <f t="shared" si="1351"/>
        <v/>
      </c>
      <c r="AP2551" s="172" t="str">
        <f t="shared" si="1352"/>
        <v/>
      </c>
      <c r="AQ2551" s="172" t="str">
        <f t="shared" si="1353"/>
        <v/>
      </c>
      <c r="AR2551" s="172" t="str">
        <f>Table1[[#This Row],[Sex ]]&amp;Table1[[#This Row],[Month]]</f>
        <v/>
      </c>
    </row>
    <row r="2552" spans="2:44" x14ac:dyDescent="0.3">
      <c r="B2552" s="14"/>
      <c r="C2552" s="14"/>
      <c r="D2552" s="14"/>
      <c r="E2552" s="14"/>
      <c r="F2552" s="14"/>
      <c r="G2552" s="14"/>
      <c r="H2552" s="14"/>
      <c r="I2552" s="14"/>
      <c r="J2552" s="14"/>
      <c r="K2552" s="14"/>
      <c r="L2552" s="14"/>
      <c r="M2552" s="24" t="str">
        <f t="shared" si="1325"/>
        <v/>
      </c>
      <c r="N2552" s="24" t="str">
        <f t="shared" si="1326"/>
        <v/>
      </c>
      <c r="O2552" s="24" t="str">
        <f t="shared" si="1327"/>
        <v xml:space="preserve"> </v>
      </c>
      <c r="P2552" s="24">
        <f t="shared" si="1328"/>
        <v>0</v>
      </c>
      <c r="Q2552" s="25">
        <f t="shared" si="1329"/>
        <v>0</v>
      </c>
      <c r="R2552" s="26">
        <f t="shared" si="1330"/>
        <v>0</v>
      </c>
      <c r="S2552" s="24" t="str">
        <f t="shared" si="1331"/>
        <v/>
      </c>
      <c r="T2552" s="24" t="str">
        <f t="shared" si="1332"/>
        <v/>
      </c>
      <c r="U2552" s="24" t="str">
        <f t="shared" si="1333"/>
        <v/>
      </c>
      <c r="V2552" s="24" t="str">
        <f t="shared" si="1334"/>
        <v/>
      </c>
      <c r="W2552" s="24" t="str">
        <f t="shared" si="1335"/>
        <v/>
      </c>
      <c r="X2552" s="24" t="str">
        <f t="shared" si="1336"/>
        <v/>
      </c>
      <c r="Y2552" s="24" t="str">
        <f t="shared" si="1337"/>
        <v/>
      </c>
      <c r="Z2552" s="24" t="str">
        <f t="shared" si="1338"/>
        <v/>
      </c>
      <c r="AA2552" s="24" t="b">
        <f t="shared" si="1339"/>
        <v>0</v>
      </c>
      <c r="AB2552" s="34" t="str">
        <f t="shared" si="1340"/>
        <v/>
      </c>
      <c r="AC2552" s="34">
        <f t="shared" si="1341"/>
        <v>0</v>
      </c>
      <c r="AD2552" s="34">
        <f t="shared" si="1342"/>
        <v>0</v>
      </c>
      <c r="AE2552" s="34" t="str">
        <f t="shared" si="1343"/>
        <v xml:space="preserve"> 0</v>
      </c>
      <c r="AF2552" s="34">
        <f t="shared" si="1344"/>
        <v>0</v>
      </c>
      <c r="AG2552" s="34">
        <f t="shared" si="1345"/>
        <v>0</v>
      </c>
      <c r="AH2552" s="34" t="str">
        <f t="shared" si="1346"/>
        <v/>
      </c>
      <c r="AI2552" s="172" t="str">
        <f>IF(AJ2552&lt;&gt;"",MAX(AI$3:AI2551)+1,"")</f>
        <v/>
      </c>
      <c r="AJ2552" s="172" t="str">
        <f t="shared" si="1347"/>
        <v/>
      </c>
      <c r="AK2552" s="172" t="str">
        <f t="shared" si="1348"/>
        <v/>
      </c>
      <c r="AL2552" s="172" t="str">
        <f t="shared" si="1349"/>
        <v/>
      </c>
      <c r="AM2552" s="172" t="str">
        <f>IF(AN2552&lt;&gt;"",MAX(AM$3:AM2551)+1,"")</f>
        <v/>
      </c>
      <c r="AN2552" s="172" t="str">
        <f t="shared" si="1350"/>
        <v/>
      </c>
      <c r="AO2552" s="172" t="str">
        <f t="shared" si="1351"/>
        <v/>
      </c>
      <c r="AP2552" s="172" t="str">
        <f t="shared" si="1352"/>
        <v/>
      </c>
      <c r="AQ2552" s="172" t="str">
        <f t="shared" si="1353"/>
        <v/>
      </c>
      <c r="AR2552" s="172" t="str">
        <f>Table1[[#This Row],[Sex ]]&amp;Table1[[#This Row],[Month]]</f>
        <v/>
      </c>
    </row>
    <row r="2553" spans="2:44" x14ac:dyDescent="0.3">
      <c r="B2553" s="14"/>
      <c r="C2553" s="14"/>
      <c r="D2553" s="14"/>
      <c r="E2553" s="14"/>
      <c r="F2553" s="14"/>
      <c r="G2553" s="14"/>
      <c r="H2553" s="14"/>
      <c r="I2553" s="14"/>
      <c r="J2553" s="14"/>
      <c r="K2553" s="14"/>
      <c r="L2553" s="14"/>
      <c r="M2553" s="24" t="str">
        <f t="shared" si="1325"/>
        <v/>
      </c>
      <c r="N2553" s="24" t="str">
        <f t="shared" si="1326"/>
        <v/>
      </c>
      <c r="O2553" s="24" t="str">
        <f t="shared" si="1327"/>
        <v xml:space="preserve"> </v>
      </c>
      <c r="P2553" s="24">
        <f t="shared" si="1328"/>
        <v>0</v>
      </c>
      <c r="Q2553" s="25">
        <f t="shared" si="1329"/>
        <v>0</v>
      </c>
      <c r="R2553" s="26">
        <f t="shared" si="1330"/>
        <v>0</v>
      </c>
      <c r="S2553" s="24" t="str">
        <f t="shared" si="1331"/>
        <v/>
      </c>
      <c r="T2553" s="24" t="str">
        <f t="shared" si="1332"/>
        <v/>
      </c>
      <c r="U2553" s="24" t="str">
        <f t="shared" si="1333"/>
        <v/>
      </c>
      <c r="V2553" s="24" t="str">
        <f t="shared" si="1334"/>
        <v/>
      </c>
      <c r="W2553" s="24" t="str">
        <f t="shared" si="1335"/>
        <v/>
      </c>
      <c r="X2553" s="24" t="str">
        <f t="shared" si="1336"/>
        <v/>
      </c>
      <c r="Y2553" s="24" t="str">
        <f t="shared" si="1337"/>
        <v/>
      </c>
      <c r="Z2553" s="24" t="str">
        <f t="shared" si="1338"/>
        <v/>
      </c>
      <c r="AA2553" s="24" t="b">
        <f t="shared" si="1339"/>
        <v>0</v>
      </c>
      <c r="AB2553" s="34" t="str">
        <f t="shared" si="1340"/>
        <v/>
      </c>
      <c r="AC2553" s="34">
        <f t="shared" si="1341"/>
        <v>0</v>
      </c>
      <c r="AD2553" s="34">
        <f t="shared" si="1342"/>
        <v>0</v>
      </c>
      <c r="AE2553" s="34" t="str">
        <f t="shared" si="1343"/>
        <v xml:space="preserve"> 0</v>
      </c>
      <c r="AF2553" s="34">
        <f t="shared" si="1344"/>
        <v>0</v>
      </c>
      <c r="AG2553" s="34">
        <f t="shared" si="1345"/>
        <v>0</v>
      </c>
      <c r="AH2553" s="34" t="str">
        <f t="shared" si="1346"/>
        <v/>
      </c>
      <c r="AI2553" s="172" t="str">
        <f>IF(AJ2553&lt;&gt;"",MAX(AI$3:AI2552)+1,"")</f>
        <v/>
      </c>
      <c r="AJ2553" s="172" t="str">
        <f t="shared" si="1347"/>
        <v/>
      </c>
      <c r="AK2553" s="172" t="str">
        <f t="shared" si="1348"/>
        <v/>
      </c>
      <c r="AL2553" s="172" t="str">
        <f t="shared" si="1349"/>
        <v/>
      </c>
      <c r="AM2553" s="172" t="str">
        <f>IF(AN2553&lt;&gt;"",MAX(AM$3:AM2552)+1,"")</f>
        <v/>
      </c>
      <c r="AN2553" s="172" t="str">
        <f t="shared" si="1350"/>
        <v/>
      </c>
      <c r="AO2553" s="172" t="str">
        <f t="shared" si="1351"/>
        <v/>
      </c>
      <c r="AP2553" s="172" t="str">
        <f t="shared" si="1352"/>
        <v/>
      </c>
      <c r="AQ2553" s="172" t="str">
        <f t="shared" si="1353"/>
        <v/>
      </c>
      <c r="AR2553" s="172" t="str">
        <f>Table1[[#This Row],[Sex ]]&amp;Table1[[#This Row],[Month]]</f>
        <v/>
      </c>
    </row>
    <row r="2554" spans="2:44" x14ac:dyDescent="0.3">
      <c r="B2554" s="14"/>
      <c r="C2554" s="14"/>
      <c r="D2554" s="14"/>
      <c r="E2554" s="14"/>
      <c r="F2554" s="14"/>
      <c r="G2554" s="14"/>
      <c r="H2554" s="14"/>
      <c r="I2554" s="14"/>
      <c r="J2554" s="14"/>
      <c r="K2554" s="14"/>
      <c r="L2554" s="14"/>
      <c r="M2554" s="24" t="str">
        <f t="shared" si="1325"/>
        <v/>
      </c>
      <c r="N2554" s="24" t="str">
        <f t="shared" si="1326"/>
        <v/>
      </c>
      <c r="O2554" s="24" t="str">
        <f t="shared" si="1327"/>
        <v xml:space="preserve"> </v>
      </c>
      <c r="P2554" s="24">
        <f t="shared" si="1328"/>
        <v>0</v>
      </c>
      <c r="Q2554" s="25">
        <f t="shared" si="1329"/>
        <v>0</v>
      </c>
      <c r="R2554" s="26">
        <f t="shared" si="1330"/>
        <v>0</v>
      </c>
      <c r="S2554" s="24" t="str">
        <f t="shared" si="1331"/>
        <v/>
      </c>
      <c r="T2554" s="24" t="str">
        <f t="shared" si="1332"/>
        <v/>
      </c>
      <c r="U2554" s="24" t="str">
        <f t="shared" si="1333"/>
        <v/>
      </c>
      <c r="V2554" s="24" t="str">
        <f t="shared" si="1334"/>
        <v/>
      </c>
      <c r="W2554" s="24" t="str">
        <f t="shared" si="1335"/>
        <v/>
      </c>
      <c r="X2554" s="24" t="str">
        <f t="shared" si="1336"/>
        <v/>
      </c>
      <c r="Y2554" s="24" t="str">
        <f t="shared" si="1337"/>
        <v/>
      </c>
      <c r="Z2554" s="24" t="str">
        <f t="shared" si="1338"/>
        <v/>
      </c>
      <c r="AA2554" s="24" t="b">
        <f t="shared" si="1339"/>
        <v>0</v>
      </c>
      <c r="AB2554" s="34" t="str">
        <f t="shared" si="1340"/>
        <v/>
      </c>
      <c r="AC2554" s="34">
        <f t="shared" si="1341"/>
        <v>0</v>
      </c>
      <c r="AD2554" s="34">
        <f t="shared" si="1342"/>
        <v>0</v>
      </c>
      <c r="AE2554" s="34" t="str">
        <f t="shared" si="1343"/>
        <v xml:space="preserve"> 0</v>
      </c>
      <c r="AF2554" s="34">
        <f t="shared" si="1344"/>
        <v>0</v>
      </c>
      <c r="AG2554" s="34">
        <f t="shared" si="1345"/>
        <v>0</v>
      </c>
      <c r="AH2554" s="34" t="str">
        <f t="shared" si="1346"/>
        <v/>
      </c>
      <c r="AI2554" s="172" t="str">
        <f>IF(AJ2554&lt;&gt;"",MAX(AI$3:AI2553)+1,"")</f>
        <v/>
      </c>
      <c r="AJ2554" s="172" t="str">
        <f t="shared" si="1347"/>
        <v/>
      </c>
      <c r="AK2554" s="172" t="str">
        <f t="shared" si="1348"/>
        <v/>
      </c>
      <c r="AL2554" s="172" t="str">
        <f t="shared" si="1349"/>
        <v/>
      </c>
      <c r="AM2554" s="172" t="str">
        <f>IF(AN2554&lt;&gt;"",MAX(AM$3:AM2553)+1,"")</f>
        <v/>
      </c>
      <c r="AN2554" s="172" t="str">
        <f t="shared" si="1350"/>
        <v/>
      </c>
      <c r="AO2554" s="172" t="str">
        <f t="shared" si="1351"/>
        <v/>
      </c>
      <c r="AP2554" s="172" t="str">
        <f t="shared" si="1352"/>
        <v/>
      </c>
      <c r="AQ2554" s="172" t="str">
        <f t="shared" si="1353"/>
        <v/>
      </c>
      <c r="AR2554" s="172" t="str">
        <f>Table1[[#This Row],[Sex ]]&amp;Table1[[#This Row],[Month]]</f>
        <v/>
      </c>
    </row>
    <row r="2555" spans="2:44" x14ac:dyDescent="0.3">
      <c r="B2555" s="14"/>
      <c r="C2555" s="14"/>
      <c r="D2555" s="14"/>
      <c r="E2555" s="14"/>
      <c r="F2555" s="14"/>
      <c r="G2555" s="14"/>
      <c r="H2555" s="14"/>
      <c r="I2555" s="14"/>
      <c r="J2555" s="14"/>
      <c r="K2555" s="14"/>
      <c r="L2555" s="14"/>
      <c r="M2555" s="24" t="str">
        <f t="shared" si="1325"/>
        <v/>
      </c>
      <c r="N2555" s="24" t="str">
        <f t="shared" si="1326"/>
        <v/>
      </c>
      <c r="O2555" s="24" t="str">
        <f t="shared" si="1327"/>
        <v xml:space="preserve"> </v>
      </c>
      <c r="P2555" s="24">
        <f t="shared" si="1328"/>
        <v>0</v>
      </c>
      <c r="Q2555" s="25">
        <f t="shared" si="1329"/>
        <v>0</v>
      </c>
      <c r="R2555" s="26">
        <f t="shared" si="1330"/>
        <v>0</v>
      </c>
      <c r="S2555" s="24" t="str">
        <f t="shared" si="1331"/>
        <v/>
      </c>
      <c r="T2555" s="24" t="str">
        <f t="shared" si="1332"/>
        <v/>
      </c>
      <c r="U2555" s="24" t="str">
        <f t="shared" si="1333"/>
        <v/>
      </c>
      <c r="V2555" s="24" t="str">
        <f t="shared" si="1334"/>
        <v/>
      </c>
      <c r="W2555" s="24" t="str">
        <f t="shared" si="1335"/>
        <v/>
      </c>
      <c r="X2555" s="24" t="str">
        <f t="shared" si="1336"/>
        <v/>
      </c>
      <c r="Y2555" s="24" t="str">
        <f t="shared" si="1337"/>
        <v/>
      </c>
      <c r="Z2555" s="24" t="str">
        <f t="shared" si="1338"/>
        <v/>
      </c>
      <c r="AA2555" s="24" t="b">
        <f t="shared" si="1339"/>
        <v>0</v>
      </c>
      <c r="AB2555" s="34" t="str">
        <f t="shared" si="1340"/>
        <v/>
      </c>
      <c r="AC2555" s="34">
        <f t="shared" si="1341"/>
        <v>0</v>
      </c>
      <c r="AD2555" s="34">
        <f t="shared" si="1342"/>
        <v>0</v>
      </c>
      <c r="AE2555" s="34" t="str">
        <f t="shared" si="1343"/>
        <v xml:space="preserve"> 0</v>
      </c>
      <c r="AF2555" s="34">
        <f t="shared" si="1344"/>
        <v>0</v>
      </c>
      <c r="AG2555" s="34">
        <f t="shared" si="1345"/>
        <v>0</v>
      </c>
      <c r="AH2555" s="34" t="str">
        <f t="shared" si="1346"/>
        <v/>
      </c>
      <c r="AI2555" s="172" t="str">
        <f>IF(AJ2555&lt;&gt;"",MAX(AI$3:AI2554)+1,"")</f>
        <v/>
      </c>
      <c r="AJ2555" s="172" t="str">
        <f t="shared" si="1347"/>
        <v/>
      </c>
      <c r="AK2555" s="172" t="str">
        <f t="shared" si="1348"/>
        <v/>
      </c>
      <c r="AL2555" s="172" t="str">
        <f t="shared" si="1349"/>
        <v/>
      </c>
      <c r="AM2555" s="172" t="str">
        <f>IF(AN2555&lt;&gt;"",MAX(AM$3:AM2554)+1,"")</f>
        <v/>
      </c>
      <c r="AN2555" s="172" t="str">
        <f t="shared" si="1350"/>
        <v/>
      </c>
      <c r="AO2555" s="172" t="str">
        <f t="shared" si="1351"/>
        <v/>
      </c>
      <c r="AP2555" s="172" t="str">
        <f t="shared" si="1352"/>
        <v/>
      </c>
      <c r="AQ2555" s="172" t="str">
        <f t="shared" si="1353"/>
        <v/>
      </c>
      <c r="AR2555" s="172" t="str">
        <f>Table1[[#This Row],[Sex ]]&amp;Table1[[#This Row],[Month]]</f>
        <v/>
      </c>
    </row>
    <row r="2556" spans="2:44" x14ac:dyDescent="0.3">
      <c r="B2556" s="14"/>
      <c r="C2556" s="14"/>
      <c r="D2556" s="14"/>
      <c r="E2556" s="14"/>
      <c r="F2556" s="14"/>
      <c r="G2556" s="14"/>
      <c r="H2556" s="14"/>
      <c r="I2556" s="14"/>
      <c r="J2556" s="14"/>
      <c r="K2556" s="14"/>
      <c r="L2556" s="14"/>
      <c r="M2556" s="24" t="str">
        <f t="shared" si="1325"/>
        <v/>
      </c>
      <c r="N2556" s="24" t="str">
        <f t="shared" si="1326"/>
        <v/>
      </c>
      <c r="O2556" s="24" t="str">
        <f t="shared" si="1327"/>
        <v xml:space="preserve"> </v>
      </c>
      <c r="P2556" s="24">
        <f t="shared" si="1328"/>
        <v>0</v>
      </c>
      <c r="Q2556" s="25">
        <f t="shared" si="1329"/>
        <v>0</v>
      </c>
      <c r="R2556" s="26">
        <f t="shared" si="1330"/>
        <v>0</v>
      </c>
      <c r="S2556" s="24" t="str">
        <f t="shared" si="1331"/>
        <v/>
      </c>
      <c r="T2556" s="24" t="str">
        <f t="shared" si="1332"/>
        <v/>
      </c>
      <c r="U2556" s="24" t="str">
        <f t="shared" si="1333"/>
        <v/>
      </c>
      <c r="V2556" s="24" t="str">
        <f t="shared" si="1334"/>
        <v/>
      </c>
      <c r="W2556" s="24" t="str">
        <f t="shared" si="1335"/>
        <v/>
      </c>
      <c r="X2556" s="24" t="str">
        <f t="shared" si="1336"/>
        <v/>
      </c>
      <c r="Y2556" s="24" t="str">
        <f t="shared" si="1337"/>
        <v/>
      </c>
      <c r="Z2556" s="24" t="str">
        <f t="shared" si="1338"/>
        <v/>
      </c>
      <c r="AA2556" s="24" t="b">
        <f t="shared" si="1339"/>
        <v>0</v>
      </c>
      <c r="AB2556" s="34" t="str">
        <f t="shared" si="1340"/>
        <v/>
      </c>
      <c r="AC2556" s="34">
        <f t="shared" si="1341"/>
        <v>0</v>
      </c>
      <c r="AD2556" s="34">
        <f t="shared" si="1342"/>
        <v>0</v>
      </c>
      <c r="AE2556" s="34" t="str">
        <f t="shared" si="1343"/>
        <v xml:space="preserve"> 0</v>
      </c>
      <c r="AF2556" s="34">
        <f t="shared" si="1344"/>
        <v>0</v>
      </c>
      <c r="AG2556" s="34">
        <f t="shared" si="1345"/>
        <v>0</v>
      </c>
      <c r="AH2556" s="34" t="str">
        <f t="shared" si="1346"/>
        <v/>
      </c>
      <c r="AI2556" s="172" t="str">
        <f>IF(AJ2556&lt;&gt;"",MAX(AI$3:AI2555)+1,"")</f>
        <v/>
      </c>
      <c r="AJ2556" s="172" t="str">
        <f t="shared" si="1347"/>
        <v/>
      </c>
      <c r="AK2556" s="172" t="str">
        <f t="shared" si="1348"/>
        <v/>
      </c>
      <c r="AL2556" s="172" t="str">
        <f t="shared" si="1349"/>
        <v/>
      </c>
      <c r="AM2556" s="172" t="str">
        <f>IF(AN2556&lt;&gt;"",MAX(AM$3:AM2555)+1,"")</f>
        <v/>
      </c>
      <c r="AN2556" s="172" t="str">
        <f t="shared" si="1350"/>
        <v/>
      </c>
      <c r="AO2556" s="172" t="str">
        <f t="shared" si="1351"/>
        <v/>
      </c>
      <c r="AP2556" s="172" t="str">
        <f t="shared" si="1352"/>
        <v/>
      </c>
      <c r="AQ2556" s="172" t="str">
        <f t="shared" si="1353"/>
        <v/>
      </c>
      <c r="AR2556" s="172" t="str">
        <f>Table1[[#This Row],[Sex ]]&amp;Table1[[#This Row],[Month]]</f>
        <v/>
      </c>
    </row>
    <row r="2557" spans="2:44" x14ac:dyDescent="0.3">
      <c r="B2557" s="14"/>
      <c r="C2557" s="14"/>
      <c r="D2557" s="14"/>
      <c r="E2557" s="14"/>
      <c r="F2557" s="14"/>
      <c r="G2557" s="14"/>
      <c r="H2557" s="14"/>
      <c r="I2557" s="14"/>
      <c r="J2557" s="14"/>
      <c r="K2557" s="14"/>
      <c r="L2557" s="14"/>
      <c r="M2557" s="24" t="str">
        <f t="shared" si="1325"/>
        <v/>
      </c>
      <c r="N2557" s="24" t="str">
        <f t="shared" si="1326"/>
        <v/>
      </c>
      <c r="O2557" s="24" t="str">
        <f t="shared" si="1327"/>
        <v xml:space="preserve"> </v>
      </c>
      <c r="P2557" s="24">
        <f t="shared" si="1328"/>
        <v>0</v>
      </c>
      <c r="Q2557" s="25">
        <f t="shared" si="1329"/>
        <v>0</v>
      </c>
      <c r="R2557" s="26">
        <f t="shared" si="1330"/>
        <v>0</v>
      </c>
      <c r="S2557" s="24" t="str">
        <f t="shared" si="1331"/>
        <v/>
      </c>
      <c r="T2557" s="24" t="str">
        <f t="shared" si="1332"/>
        <v/>
      </c>
      <c r="U2557" s="24" t="str">
        <f t="shared" si="1333"/>
        <v/>
      </c>
      <c r="V2557" s="24" t="str">
        <f t="shared" si="1334"/>
        <v/>
      </c>
      <c r="W2557" s="24" t="str">
        <f t="shared" si="1335"/>
        <v/>
      </c>
      <c r="X2557" s="24" t="str">
        <f t="shared" si="1336"/>
        <v/>
      </c>
      <c r="Y2557" s="24" t="str">
        <f t="shared" si="1337"/>
        <v/>
      </c>
      <c r="Z2557" s="24" t="str">
        <f t="shared" si="1338"/>
        <v/>
      </c>
      <c r="AA2557" s="24" t="b">
        <f t="shared" si="1339"/>
        <v>0</v>
      </c>
      <c r="AB2557" s="34" t="str">
        <f t="shared" si="1340"/>
        <v/>
      </c>
      <c r="AC2557" s="34">
        <f t="shared" si="1341"/>
        <v>0</v>
      </c>
      <c r="AD2557" s="34">
        <f t="shared" si="1342"/>
        <v>0</v>
      </c>
      <c r="AE2557" s="34" t="str">
        <f t="shared" si="1343"/>
        <v xml:space="preserve"> 0</v>
      </c>
      <c r="AF2557" s="34">
        <f t="shared" si="1344"/>
        <v>0</v>
      </c>
      <c r="AG2557" s="34">
        <f t="shared" si="1345"/>
        <v>0</v>
      </c>
      <c r="AH2557" s="34" t="str">
        <f t="shared" si="1346"/>
        <v/>
      </c>
      <c r="AI2557" s="172" t="str">
        <f>IF(AJ2557&lt;&gt;"",MAX(AI$3:AI2556)+1,"")</f>
        <v/>
      </c>
      <c r="AJ2557" s="172" t="str">
        <f t="shared" si="1347"/>
        <v/>
      </c>
      <c r="AK2557" s="172" t="str">
        <f t="shared" si="1348"/>
        <v/>
      </c>
      <c r="AL2557" s="172" t="str">
        <f t="shared" si="1349"/>
        <v/>
      </c>
      <c r="AM2557" s="172" t="str">
        <f>IF(AN2557&lt;&gt;"",MAX(AM$3:AM2556)+1,"")</f>
        <v/>
      </c>
      <c r="AN2557" s="172" t="str">
        <f t="shared" si="1350"/>
        <v/>
      </c>
      <c r="AO2557" s="172" t="str">
        <f t="shared" si="1351"/>
        <v/>
      </c>
      <c r="AP2557" s="172" t="str">
        <f t="shared" si="1352"/>
        <v/>
      </c>
      <c r="AQ2557" s="172" t="str">
        <f t="shared" si="1353"/>
        <v/>
      </c>
      <c r="AR2557" s="172" t="str">
        <f>Table1[[#This Row],[Sex ]]&amp;Table1[[#This Row],[Month]]</f>
        <v/>
      </c>
    </row>
    <row r="2558" spans="2:44" x14ac:dyDescent="0.3">
      <c r="B2558" s="14"/>
      <c r="C2558" s="14"/>
      <c r="D2558" s="14"/>
      <c r="E2558" s="14"/>
      <c r="F2558" s="14"/>
      <c r="G2558" s="14"/>
      <c r="H2558" s="14"/>
      <c r="I2558" s="14"/>
      <c r="J2558" s="14"/>
      <c r="K2558" s="14"/>
      <c r="L2558" s="14"/>
      <c r="M2558" s="24" t="str">
        <f t="shared" si="1325"/>
        <v/>
      </c>
      <c r="N2558" s="24" t="str">
        <f t="shared" si="1326"/>
        <v/>
      </c>
      <c r="O2558" s="24" t="str">
        <f t="shared" si="1327"/>
        <v xml:space="preserve"> </v>
      </c>
      <c r="P2558" s="24">
        <f t="shared" si="1328"/>
        <v>0</v>
      </c>
      <c r="Q2558" s="25">
        <f t="shared" si="1329"/>
        <v>0</v>
      </c>
      <c r="R2558" s="26">
        <f t="shared" si="1330"/>
        <v>0</v>
      </c>
      <c r="S2558" s="24" t="str">
        <f t="shared" si="1331"/>
        <v/>
      </c>
      <c r="T2558" s="24" t="str">
        <f t="shared" si="1332"/>
        <v/>
      </c>
      <c r="U2558" s="24" t="str">
        <f t="shared" si="1333"/>
        <v/>
      </c>
      <c r="V2558" s="24" t="str">
        <f t="shared" si="1334"/>
        <v/>
      </c>
      <c r="W2558" s="24" t="str">
        <f t="shared" si="1335"/>
        <v/>
      </c>
      <c r="X2558" s="24" t="str">
        <f t="shared" si="1336"/>
        <v/>
      </c>
      <c r="Y2558" s="24" t="str">
        <f t="shared" si="1337"/>
        <v/>
      </c>
      <c r="Z2558" s="24" t="str">
        <f t="shared" si="1338"/>
        <v/>
      </c>
      <c r="AA2558" s="24" t="b">
        <f t="shared" si="1339"/>
        <v>0</v>
      </c>
      <c r="AB2558" s="34" t="str">
        <f t="shared" si="1340"/>
        <v/>
      </c>
      <c r="AC2558" s="34">
        <f t="shared" si="1341"/>
        <v>0</v>
      </c>
      <c r="AD2558" s="34">
        <f t="shared" si="1342"/>
        <v>0</v>
      </c>
      <c r="AE2558" s="34" t="str">
        <f t="shared" si="1343"/>
        <v xml:space="preserve"> 0</v>
      </c>
      <c r="AF2558" s="34">
        <f t="shared" si="1344"/>
        <v>0</v>
      </c>
      <c r="AG2558" s="34">
        <f t="shared" si="1345"/>
        <v>0</v>
      </c>
      <c r="AH2558" s="34" t="str">
        <f t="shared" si="1346"/>
        <v/>
      </c>
      <c r="AI2558" s="172" t="str">
        <f>IF(AJ2558&lt;&gt;"",MAX(AI$3:AI2557)+1,"")</f>
        <v/>
      </c>
      <c r="AJ2558" s="172" t="str">
        <f t="shared" si="1347"/>
        <v/>
      </c>
      <c r="AK2558" s="172" t="str">
        <f t="shared" si="1348"/>
        <v/>
      </c>
      <c r="AL2558" s="172" t="str">
        <f t="shared" si="1349"/>
        <v/>
      </c>
      <c r="AM2558" s="172" t="str">
        <f>IF(AN2558&lt;&gt;"",MAX(AM$3:AM2557)+1,"")</f>
        <v/>
      </c>
      <c r="AN2558" s="172" t="str">
        <f t="shared" si="1350"/>
        <v/>
      </c>
      <c r="AO2558" s="172" t="str">
        <f t="shared" si="1351"/>
        <v/>
      </c>
      <c r="AP2558" s="172" t="str">
        <f t="shared" si="1352"/>
        <v/>
      </c>
      <c r="AQ2558" s="172" t="str">
        <f t="shared" si="1353"/>
        <v/>
      </c>
      <c r="AR2558" s="172" t="str">
        <f>Table1[[#This Row],[Sex ]]&amp;Table1[[#This Row],[Month]]</f>
        <v/>
      </c>
    </row>
    <row r="2559" spans="2:44" x14ac:dyDescent="0.3">
      <c r="B2559" s="14"/>
      <c r="C2559" s="14"/>
      <c r="D2559" s="14"/>
      <c r="E2559" s="14"/>
      <c r="F2559" s="14"/>
      <c r="G2559" s="14"/>
      <c r="H2559" s="14"/>
      <c r="I2559" s="14"/>
      <c r="J2559" s="14"/>
      <c r="K2559" s="14"/>
      <c r="L2559" s="14"/>
      <c r="M2559" s="24" t="str">
        <f t="shared" si="1325"/>
        <v/>
      </c>
      <c r="N2559" s="24" t="str">
        <f t="shared" si="1326"/>
        <v/>
      </c>
      <c r="O2559" s="24" t="str">
        <f t="shared" si="1327"/>
        <v xml:space="preserve"> </v>
      </c>
      <c r="P2559" s="24">
        <f t="shared" si="1328"/>
        <v>0</v>
      </c>
      <c r="Q2559" s="25">
        <f t="shared" si="1329"/>
        <v>0</v>
      </c>
      <c r="R2559" s="26">
        <f t="shared" si="1330"/>
        <v>0</v>
      </c>
      <c r="S2559" s="24" t="str">
        <f t="shared" si="1331"/>
        <v/>
      </c>
      <c r="T2559" s="24" t="str">
        <f t="shared" si="1332"/>
        <v/>
      </c>
      <c r="U2559" s="24" t="str">
        <f t="shared" si="1333"/>
        <v/>
      </c>
      <c r="V2559" s="24" t="str">
        <f t="shared" si="1334"/>
        <v/>
      </c>
      <c r="W2559" s="24" t="str">
        <f t="shared" si="1335"/>
        <v/>
      </c>
      <c r="X2559" s="24" t="str">
        <f t="shared" si="1336"/>
        <v/>
      </c>
      <c r="Y2559" s="24" t="str">
        <f t="shared" si="1337"/>
        <v/>
      </c>
      <c r="Z2559" s="24" t="str">
        <f t="shared" si="1338"/>
        <v/>
      </c>
      <c r="AA2559" s="24" t="b">
        <f t="shared" si="1339"/>
        <v>0</v>
      </c>
      <c r="AB2559" s="34" t="str">
        <f t="shared" si="1340"/>
        <v/>
      </c>
      <c r="AC2559" s="34">
        <f t="shared" si="1341"/>
        <v>0</v>
      </c>
      <c r="AD2559" s="34">
        <f t="shared" si="1342"/>
        <v>0</v>
      </c>
      <c r="AE2559" s="34" t="str">
        <f t="shared" si="1343"/>
        <v xml:space="preserve"> 0</v>
      </c>
      <c r="AF2559" s="34">
        <f t="shared" si="1344"/>
        <v>0</v>
      </c>
      <c r="AG2559" s="34">
        <f t="shared" si="1345"/>
        <v>0</v>
      </c>
      <c r="AH2559" s="34" t="str">
        <f t="shared" si="1346"/>
        <v/>
      </c>
      <c r="AI2559" s="172" t="str">
        <f>IF(AJ2559&lt;&gt;"",MAX(AI$3:AI2558)+1,"")</f>
        <v/>
      </c>
      <c r="AJ2559" s="172" t="str">
        <f t="shared" si="1347"/>
        <v/>
      </c>
      <c r="AK2559" s="172" t="str">
        <f t="shared" si="1348"/>
        <v/>
      </c>
      <c r="AL2559" s="172" t="str">
        <f t="shared" si="1349"/>
        <v/>
      </c>
      <c r="AM2559" s="172" t="str">
        <f>IF(AN2559&lt;&gt;"",MAX(AM$3:AM2558)+1,"")</f>
        <v/>
      </c>
      <c r="AN2559" s="172" t="str">
        <f t="shared" si="1350"/>
        <v/>
      </c>
      <c r="AO2559" s="172" t="str">
        <f t="shared" si="1351"/>
        <v/>
      </c>
      <c r="AP2559" s="172" t="str">
        <f t="shared" si="1352"/>
        <v/>
      </c>
      <c r="AQ2559" s="172" t="str">
        <f t="shared" si="1353"/>
        <v/>
      </c>
      <c r="AR2559" s="172" t="str">
        <f>Table1[[#This Row],[Sex ]]&amp;Table1[[#This Row],[Month]]</f>
        <v/>
      </c>
    </row>
    <row r="2560" spans="2:44" x14ac:dyDescent="0.3">
      <c r="B2560" s="14"/>
      <c r="C2560" s="14"/>
      <c r="D2560" s="14"/>
      <c r="E2560" s="14"/>
      <c r="F2560" s="14"/>
      <c r="G2560" s="14"/>
      <c r="H2560" s="14"/>
      <c r="I2560" s="14"/>
      <c r="J2560" s="14"/>
      <c r="K2560" s="14"/>
      <c r="L2560" s="14"/>
      <c r="M2560" s="24" t="str">
        <f t="shared" si="1325"/>
        <v/>
      </c>
      <c r="N2560" s="24" t="str">
        <f t="shared" si="1326"/>
        <v/>
      </c>
      <c r="O2560" s="24" t="str">
        <f t="shared" si="1327"/>
        <v xml:space="preserve"> </v>
      </c>
      <c r="P2560" s="24">
        <f t="shared" si="1328"/>
        <v>0</v>
      </c>
      <c r="Q2560" s="25">
        <f t="shared" si="1329"/>
        <v>0</v>
      </c>
      <c r="R2560" s="26">
        <f t="shared" si="1330"/>
        <v>0</v>
      </c>
      <c r="S2560" s="24" t="str">
        <f t="shared" si="1331"/>
        <v/>
      </c>
      <c r="T2560" s="24" t="str">
        <f t="shared" si="1332"/>
        <v/>
      </c>
      <c r="U2560" s="24" t="str">
        <f t="shared" si="1333"/>
        <v/>
      </c>
      <c r="V2560" s="24" t="str">
        <f t="shared" si="1334"/>
        <v/>
      </c>
      <c r="W2560" s="24" t="str">
        <f t="shared" si="1335"/>
        <v/>
      </c>
      <c r="X2560" s="24" t="str">
        <f t="shared" si="1336"/>
        <v/>
      </c>
      <c r="Y2560" s="24" t="str">
        <f t="shared" si="1337"/>
        <v/>
      </c>
      <c r="Z2560" s="24" t="str">
        <f t="shared" si="1338"/>
        <v/>
      </c>
      <c r="AA2560" s="24" t="b">
        <f t="shared" si="1339"/>
        <v>0</v>
      </c>
      <c r="AB2560" s="34" t="str">
        <f t="shared" si="1340"/>
        <v/>
      </c>
      <c r="AC2560" s="34">
        <f t="shared" si="1341"/>
        <v>0</v>
      </c>
      <c r="AD2560" s="34">
        <f t="shared" si="1342"/>
        <v>0</v>
      </c>
      <c r="AE2560" s="34" t="str">
        <f t="shared" si="1343"/>
        <v xml:space="preserve"> 0</v>
      </c>
      <c r="AF2560" s="34">
        <f t="shared" si="1344"/>
        <v>0</v>
      </c>
      <c r="AG2560" s="34">
        <f t="shared" si="1345"/>
        <v>0</v>
      </c>
      <c r="AH2560" s="34" t="str">
        <f t="shared" si="1346"/>
        <v/>
      </c>
      <c r="AI2560" s="172" t="str">
        <f>IF(AJ2560&lt;&gt;"",MAX(AI$3:AI2559)+1,"")</f>
        <v/>
      </c>
      <c r="AJ2560" s="172" t="str">
        <f t="shared" si="1347"/>
        <v/>
      </c>
      <c r="AK2560" s="172" t="str">
        <f t="shared" si="1348"/>
        <v/>
      </c>
      <c r="AL2560" s="172" t="str">
        <f t="shared" si="1349"/>
        <v/>
      </c>
      <c r="AM2560" s="172" t="str">
        <f>IF(AN2560&lt;&gt;"",MAX(AM$3:AM2559)+1,"")</f>
        <v/>
      </c>
      <c r="AN2560" s="172" t="str">
        <f t="shared" si="1350"/>
        <v/>
      </c>
      <c r="AO2560" s="172" t="str">
        <f t="shared" si="1351"/>
        <v/>
      </c>
      <c r="AP2560" s="172" t="str">
        <f t="shared" si="1352"/>
        <v/>
      </c>
      <c r="AQ2560" s="172" t="str">
        <f t="shared" si="1353"/>
        <v/>
      </c>
      <c r="AR2560" s="172" t="str">
        <f>Table1[[#This Row],[Sex ]]&amp;Table1[[#This Row],[Month]]</f>
        <v/>
      </c>
    </row>
    <row r="2561" spans="2:44" x14ac:dyDescent="0.3">
      <c r="B2561" s="14"/>
      <c r="C2561" s="14"/>
      <c r="D2561" s="14"/>
      <c r="E2561" s="14"/>
      <c r="F2561" s="14"/>
      <c r="G2561" s="14"/>
      <c r="H2561" s="14"/>
      <c r="I2561" s="14"/>
      <c r="J2561" s="14"/>
      <c r="K2561" s="14"/>
      <c r="L2561" s="14"/>
      <c r="M2561" s="24" t="str">
        <f t="shared" si="1325"/>
        <v/>
      </c>
      <c r="N2561" s="24" t="str">
        <f t="shared" si="1326"/>
        <v/>
      </c>
      <c r="O2561" s="24" t="str">
        <f t="shared" si="1327"/>
        <v xml:space="preserve"> </v>
      </c>
      <c r="P2561" s="24">
        <f t="shared" si="1328"/>
        <v>0</v>
      </c>
      <c r="Q2561" s="25">
        <f t="shared" si="1329"/>
        <v>0</v>
      </c>
      <c r="R2561" s="26">
        <f t="shared" si="1330"/>
        <v>0</v>
      </c>
      <c r="S2561" s="24" t="str">
        <f t="shared" si="1331"/>
        <v/>
      </c>
      <c r="T2561" s="24" t="str">
        <f t="shared" si="1332"/>
        <v/>
      </c>
      <c r="U2561" s="24" t="str">
        <f t="shared" si="1333"/>
        <v/>
      </c>
      <c r="V2561" s="24" t="str">
        <f t="shared" si="1334"/>
        <v/>
      </c>
      <c r="W2561" s="24" t="str">
        <f t="shared" si="1335"/>
        <v/>
      </c>
      <c r="X2561" s="24" t="str">
        <f t="shared" si="1336"/>
        <v/>
      </c>
      <c r="Y2561" s="24" t="str">
        <f t="shared" si="1337"/>
        <v/>
      </c>
      <c r="Z2561" s="24" t="str">
        <f t="shared" si="1338"/>
        <v/>
      </c>
      <c r="AA2561" s="24" t="b">
        <f t="shared" si="1339"/>
        <v>0</v>
      </c>
      <c r="AB2561" s="34" t="str">
        <f t="shared" si="1340"/>
        <v/>
      </c>
      <c r="AC2561" s="34">
        <f t="shared" si="1341"/>
        <v>0</v>
      </c>
      <c r="AD2561" s="34">
        <f t="shared" si="1342"/>
        <v>0</v>
      </c>
      <c r="AE2561" s="34" t="str">
        <f t="shared" si="1343"/>
        <v xml:space="preserve"> 0</v>
      </c>
      <c r="AF2561" s="34">
        <f t="shared" si="1344"/>
        <v>0</v>
      </c>
      <c r="AG2561" s="34">
        <f t="shared" si="1345"/>
        <v>0</v>
      </c>
      <c r="AH2561" s="34" t="str">
        <f t="shared" si="1346"/>
        <v/>
      </c>
      <c r="AI2561" s="172" t="str">
        <f>IF(AJ2561&lt;&gt;"",MAX(AI$3:AI2560)+1,"")</f>
        <v/>
      </c>
      <c r="AJ2561" s="172" t="str">
        <f t="shared" si="1347"/>
        <v/>
      </c>
      <c r="AK2561" s="172" t="str">
        <f t="shared" si="1348"/>
        <v/>
      </c>
      <c r="AL2561" s="172" t="str">
        <f t="shared" si="1349"/>
        <v/>
      </c>
      <c r="AM2561" s="172" t="str">
        <f>IF(AN2561&lt;&gt;"",MAX(AM$3:AM2560)+1,"")</f>
        <v/>
      </c>
      <c r="AN2561" s="172" t="str">
        <f t="shared" si="1350"/>
        <v/>
      </c>
      <c r="AO2561" s="172" t="str">
        <f t="shared" si="1351"/>
        <v/>
      </c>
      <c r="AP2561" s="172" t="str">
        <f t="shared" si="1352"/>
        <v/>
      </c>
      <c r="AQ2561" s="172" t="str">
        <f t="shared" si="1353"/>
        <v/>
      </c>
      <c r="AR2561" s="172" t="str">
        <f>Table1[[#This Row],[Sex ]]&amp;Table1[[#This Row],[Month]]</f>
        <v/>
      </c>
    </row>
    <row r="2562" spans="2:44" x14ac:dyDescent="0.3">
      <c r="B2562" s="14"/>
      <c r="C2562" s="14"/>
      <c r="D2562" s="14"/>
      <c r="E2562" s="14"/>
      <c r="F2562" s="14"/>
      <c r="G2562" s="14"/>
      <c r="H2562" s="14"/>
      <c r="I2562" s="14"/>
      <c r="J2562" s="14"/>
      <c r="K2562" s="14"/>
      <c r="L2562" s="14"/>
      <c r="M2562" s="24" t="str">
        <f t="shared" si="1325"/>
        <v/>
      </c>
      <c r="N2562" s="24" t="str">
        <f t="shared" si="1326"/>
        <v/>
      </c>
      <c r="O2562" s="24" t="str">
        <f t="shared" si="1327"/>
        <v xml:space="preserve"> </v>
      </c>
      <c r="P2562" s="24">
        <f t="shared" si="1328"/>
        <v>0</v>
      </c>
      <c r="Q2562" s="25">
        <f t="shared" si="1329"/>
        <v>0</v>
      </c>
      <c r="R2562" s="26">
        <f t="shared" si="1330"/>
        <v>0</v>
      </c>
      <c r="S2562" s="24" t="str">
        <f t="shared" si="1331"/>
        <v/>
      </c>
      <c r="T2562" s="24" t="str">
        <f t="shared" si="1332"/>
        <v/>
      </c>
      <c r="U2562" s="24" t="str">
        <f t="shared" si="1333"/>
        <v/>
      </c>
      <c r="V2562" s="24" t="str">
        <f t="shared" si="1334"/>
        <v/>
      </c>
      <c r="W2562" s="24" t="str">
        <f t="shared" si="1335"/>
        <v/>
      </c>
      <c r="X2562" s="24" t="str">
        <f t="shared" si="1336"/>
        <v/>
      </c>
      <c r="Y2562" s="24" t="str">
        <f t="shared" si="1337"/>
        <v/>
      </c>
      <c r="Z2562" s="24" t="str">
        <f t="shared" si="1338"/>
        <v/>
      </c>
      <c r="AA2562" s="24" t="b">
        <f t="shared" si="1339"/>
        <v>0</v>
      </c>
      <c r="AB2562" s="34" t="str">
        <f t="shared" si="1340"/>
        <v/>
      </c>
      <c r="AC2562" s="34">
        <f t="shared" si="1341"/>
        <v>0</v>
      </c>
      <c r="AD2562" s="34">
        <f t="shared" si="1342"/>
        <v>0</v>
      </c>
      <c r="AE2562" s="34" t="str">
        <f t="shared" si="1343"/>
        <v xml:space="preserve"> 0</v>
      </c>
      <c r="AF2562" s="34">
        <f t="shared" si="1344"/>
        <v>0</v>
      </c>
      <c r="AG2562" s="34">
        <f t="shared" si="1345"/>
        <v>0</v>
      </c>
      <c r="AH2562" s="34" t="str">
        <f t="shared" si="1346"/>
        <v/>
      </c>
      <c r="AI2562" s="172" t="str">
        <f>IF(AJ2562&lt;&gt;"",MAX(AI$3:AI2561)+1,"")</f>
        <v/>
      </c>
      <c r="AJ2562" s="172" t="str">
        <f t="shared" si="1347"/>
        <v/>
      </c>
      <c r="AK2562" s="172" t="str">
        <f t="shared" si="1348"/>
        <v/>
      </c>
      <c r="AL2562" s="172" t="str">
        <f t="shared" si="1349"/>
        <v/>
      </c>
      <c r="AM2562" s="172" t="str">
        <f>IF(AN2562&lt;&gt;"",MAX(AM$3:AM2561)+1,"")</f>
        <v/>
      </c>
      <c r="AN2562" s="172" t="str">
        <f t="shared" si="1350"/>
        <v/>
      </c>
      <c r="AO2562" s="172" t="str">
        <f t="shared" si="1351"/>
        <v/>
      </c>
      <c r="AP2562" s="172" t="str">
        <f t="shared" si="1352"/>
        <v/>
      </c>
      <c r="AQ2562" s="172" t="str">
        <f t="shared" si="1353"/>
        <v/>
      </c>
      <c r="AR2562" s="172" t="str">
        <f>Table1[[#This Row],[Sex ]]&amp;Table1[[#This Row],[Month]]</f>
        <v/>
      </c>
    </row>
    <row r="2563" spans="2:44" x14ac:dyDescent="0.3">
      <c r="B2563" s="14"/>
      <c r="C2563" s="14"/>
      <c r="D2563" s="14"/>
      <c r="E2563" s="14"/>
      <c r="F2563" s="14"/>
      <c r="G2563" s="14"/>
      <c r="H2563" s="14"/>
      <c r="I2563" s="14"/>
      <c r="J2563" s="14"/>
      <c r="K2563" s="14"/>
      <c r="L2563" s="14"/>
      <c r="M2563" s="24" t="str">
        <f t="shared" si="1325"/>
        <v/>
      </c>
      <c r="N2563" s="24" t="str">
        <f t="shared" si="1326"/>
        <v/>
      </c>
      <c r="O2563" s="24" t="str">
        <f t="shared" si="1327"/>
        <v xml:space="preserve"> </v>
      </c>
      <c r="P2563" s="24">
        <f t="shared" si="1328"/>
        <v>0</v>
      </c>
      <c r="Q2563" s="25">
        <f t="shared" si="1329"/>
        <v>0</v>
      </c>
      <c r="R2563" s="26">
        <f t="shared" si="1330"/>
        <v>0</v>
      </c>
      <c r="S2563" s="24" t="str">
        <f t="shared" si="1331"/>
        <v/>
      </c>
      <c r="T2563" s="24" t="str">
        <f t="shared" si="1332"/>
        <v/>
      </c>
      <c r="U2563" s="24" t="str">
        <f t="shared" si="1333"/>
        <v/>
      </c>
      <c r="V2563" s="24" t="str">
        <f t="shared" si="1334"/>
        <v/>
      </c>
      <c r="W2563" s="24" t="str">
        <f t="shared" si="1335"/>
        <v/>
      </c>
      <c r="X2563" s="24" t="str">
        <f t="shared" si="1336"/>
        <v/>
      </c>
      <c r="Y2563" s="24" t="str">
        <f t="shared" si="1337"/>
        <v/>
      </c>
      <c r="Z2563" s="24" t="str">
        <f t="shared" si="1338"/>
        <v/>
      </c>
      <c r="AA2563" s="24" t="b">
        <f t="shared" si="1339"/>
        <v>0</v>
      </c>
      <c r="AB2563" s="34" t="str">
        <f t="shared" si="1340"/>
        <v/>
      </c>
      <c r="AC2563" s="34">
        <f t="shared" si="1341"/>
        <v>0</v>
      </c>
      <c r="AD2563" s="34">
        <f t="shared" si="1342"/>
        <v>0</v>
      </c>
      <c r="AE2563" s="34" t="str">
        <f t="shared" si="1343"/>
        <v xml:space="preserve"> 0</v>
      </c>
      <c r="AF2563" s="34">
        <f t="shared" si="1344"/>
        <v>0</v>
      </c>
      <c r="AG2563" s="34">
        <f t="shared" si="1345"/>
        <v>0</v>
      </c>
      <c r="AH2563" s="34" t="str">
        <f t="shared" si="1346"/>
        <v/>
      </c>
      <c r="AI2563" s="172" t="str">
        <f>IF(AJ2563&lt;&gt;"",MAX(AI$3:AI2562)+1,"")</f>
        <v/>
      </c>
      <c r="AJ2563" s="172" t="str">
        <f t="shared" si="1347"/>
        <v/>
      </c>
      <c r="AK2563" s="172" t="str">
        <f t="shared" si="1348"/>
        <v/>
      </c>
      <c r="AL2563" s="172" t="str">
        <f t="shared" si="1349"/>
        <v/>
      </c>
      <c r="AM2563" s="172" t="str">
        <f>IF(AN2563&lt;&gt;"",MAX(AM$3:AM2562)+1,"")</f>
        <v/>
      </c>
      <c r="AN2563" s="172" t="str">
        <f t="shared" si="1350"/>
        <v/>
      </c>
      <c r="AO2563" s="172" t="str">
        <f t="shared" si="1351"/>
        <v/>
      </c>
      <c r="AP2563" s="172" t="str">
        <f t="shared" si="1352"/>
        <v/>
      </c>
      <c r="AQ2563" s="172" t="str">
        <f t="shared" si="1353"/>
        <v/>
      </c>
      <c r="AR2563" s="172" t="str">
        <f>Table1[[#This Row],[Sex ]]&amp;Table1[[#This Row],[Month]]</f>
        <v/>
      </c>
    </row>
    <row r="2564" spans="2:44" x14ac:dyDescent="0.3">
      <c r="B2564" s="14"/>
      <c r="C2564" s="14"/>
      <c r="D2564" s="14"/>
      <c r="E2564" s="14"/>
      <c r="F2564" s="14"/>
      <c r="G2564" s="14"/>
      <c r="H2564" s="14"/>
      <c r="I2564" s="14"/>
      <c r="J2564" s="14"/>
      <c r="K2564" s="14"/>
      <c r="L2564" s="14"/>
      <c r="M2564" s="24" t="str">
        <f t="shared" si="1325"/>
        <v/>
      </c>
      <c r="N2564" s="24" t="str">
        <f t="shared" si="1326"/>
        <v/>
      </c>
      <c r="O2564" s="24" t="str">
        <f t="shared" si="1327"/>
        <v xml:space="preserve"> </v>
      </c>
      <c r="P2564" s="24">
        <f t="shared" si="1328"/>
        <v>0</v>
      </c>
      <c r="Q2564" s="25">
        <f t="shared" si="1329"/>
        <v>0</v>
      </c>
      <c r="R2564" s="26">
        <f t="shared" si="1330"/>
        <v>0</v>
      </c>
      <c r="S2564" s="24" t="str">
        <f t="shared" si="1331"/>
        <v/>
      </c>
      <c r="T2564" s="24" t="str">
        <f t="shared" si="1332"/>
        <v/>
      </c>
      <c r="U2564" s="24" t="str">
        <f t="shared" si="1333"/>
        <v/>
      </c>
      <c r="V2564" s="24" t="str">
        <f t="shared" si="1334"/>
        <v/>
      </c>
      <c r="W2564" s="24" t="str">
        <f t="shared" si="1335"/>
        <v/>
      </c>
      <c r="X2564" s="24" t="str">
        <f t="shared" si="1336"/>
        <v/>
      </c>
      <c r="Y2564" s="24" t="str">
        <f t="shared" si="1337"/>
        <v/>
      </c>
      <c r="Z2564" s="24" t="str">
        <f t="shared" si="1338"/>
        <v/>
      </c>
      <c r="AA2564" s="24" t="b">
        <f t="shared" si="1339"/>
        <v>0</v>
      </c>
      <c r="AB2564" s="34" t="str">
        <f t="shared" si="1340"/>
        <v/>
      </c>
      <c r="AC2564" s="34">
        <f t="shared" si="1341"/>
        <v>0</v>
      </c>
      <c r="AD2564" s="34">
        <f t="shared" si="1342"/>
        <v>0</v>
      </c>
      <c r="AE2564" s="34" t="str">
        <f t="shared" si="1343"/>
        <v xml:space="preserve"> 0</v>
      </c>
      <c r="AF2564" s="34">
        <f t="shared" si="1344"/>
        <v>0</v>
      </c>
      <c r="AG2564" s="34">
        <f t="shared" si="1345"/>
        <v>0</v>
      </c>
      <c r="AH2564" s="34" t="str">
        <f t="shared" si="1346"/>
        <v/>
      </c>
      <c r="AI2564" s="172" t="str">
        <f>IF(AJ2564&lt;&gt;"",MAX(AI$3:AI2563)+1,"")</f>
        <v/>
      </c>
      <c r="AJ2564" s="172" t="str">
        <f t="shared" si="1347"/>
        <v/>
      </c>
      <c r="AK2564" s="172" t="str">
        <f t="shared" si="1348"/>
        <v/>
      </c>
      <c r="AL2564" s="172" t="str">
        <f t="shared" si="1349"/>
        <v/>
      </c>
      <c r="AM2564" s="172" t="str">
        <f>IF(AN2564&lt;&gt;"",MAX(AM$3:AM2563)+1,"")</f>
        <v/>
      </c>
      <c r="AN2564" s="172" t="str">
        <f t="shared" si="1350"/>
        <v/>
      </c>
      <c r="AO2564" s="172" t="str">
        <f t="shared" si="1351"/>
        <v/>
      </c>
      <c r="AP2564" s="172" t="str">
        <f t="shared" si="1352"/>
        <v/>
      </c>
      <c r="AQ2564" s="172" t="str">
        <f t="shared" si="1353"/>
        <v/>
      </c>
      <c r="AR2564" s="172" t="str">
        <f>Table1[[#This Row],[Sex ]]&amp;Table1[[#This Row],[Month]]</f>
        <v/>
      </c>
    </row>
    <row r="2565" spans="2:44" x14ac:dyDescent="0.3">
      <c r="B2565" s="14"/>
      <c r="C2565" s="14"/>
      <c r="D2565" s="14"/>
      <c r="E2565" s="14"/>
      <c r="F2565" s="14"/>
      <c r="G2565" s="14"/>
      <c r="H2565" s="14"/>
      <c r="I2565" s="14"/>
      <c r="J2565" s="14"/>
      <c r="K2565" s="14"/>
      <c r="L2565" s="14"/>
      <c r="M2565" s="24" t="str">
        <f t="shared" si="1325"/>
        <v/>
      </c>
      <c r="N2565" s="24" t="str">
        <f t="shared" si="1326"/>
        <v/>
      </c>
      <c r="O2565" s="24" t="str">
        <f t="shared" si="1327"/>
        <v xml:space="preserve"> </v>
      </c>
      <c r="P2565" s="24">
        <f t="shared" si="1328"/>
        <v>0</v>
      </c>
      <c r="Q2565" s="25">
        <f t="shared" si="1329"/>
        <v>0</v>
      </c>
      <c r="R2565" s="26">
        <f t="shared" si="1330"/>
        <v>0</v>
      </c>
      <c r="S2565" s="24" t="str">
        <f t="shared" si="1331"/>
        <v/>
      </c>
      <c r="T2565" s="24" t="str">
        <f t="shared" si="1332"/>
        <v/>
      </c>
      <c r="U2565" s="24" t="str">
        <f t="shared" si="1333"/>
        <v/>
      </c>
      <c r="V2565" s="24" t="str">
        <f t="shared" si="1334"/>
        <v/>
      </c>
      <c r="W2565" s="24" t="str">
        <f t="shared" si="1335"/>
        <v/>
      </c>
      <c r="X2565" s="24" t="str">
        <f t="shared" si="1336"/>
        <v/>
      </c>
      <c r="Y2565" s="24" t="str">
        <f t="shared" si="1337"/>
        <v/>
      </c>
      <c r="Z2565" s="24" t="str">
        <f t="shared" si="1338"/>
        <v/>
      </c>
      <c r="AA2565" s="24" t="b">
        <f t="shared" si="1339"/>
        <v>0</v>
      </c>
      <c r="AB2565" s="34" t="str">
        <f t="shared" si="1340"/>
        <v/>
      </c>
      <c r="AC2565" s="34">
        <f t="shared" si="1341"/>
        <v>0</v>
      </c>
      <c r="AD2565" s="34">
        <f t="shared" si="1342"/>
        <v>0</v>
      </c>
      <c r="AE2565" s="34" t="str">
        <f t="shared" si="1343"/>
        <v xml:space="preserve"> 0</v>
      </c>
      <c r="AF2565" s="34">
        <f t="shared" si="1344"/>
        <v>0</v>
      </c>
      <c r="AG2565" s="34">
        <f t="shared" si="1345"/>
        <v>0</v>
      </c>
      <c r="AH2565" s="34" t="str">
        <f t="shared" si="1346"/>
        <v/>
      </c>
      <c r="AI2565" s="172" t="str">
        <f>IF(AJ2565&lt;&gt;"",MAX(AI$3:AI2564)+1,"")</f>
        <v/>
      </c>
      <c r="AJ2565" s="172" t="str">
        <f t="shared" si="1347"/>
        <v/>
      </c>
      <c r="AK2565" s="172" t="str">
        <f t="shared" si="1348"/>
        <v/>
      </c>
      <c r="AL2565" s="172" t="str">
        <f t="shared" si="1349"/>
        <v/>
      </c>
      <c r="AM2565" s="172" t="str">
        <f>IF(AN2565&lt;&gt;"",MAX(AM$3:AM2564)+1,"")</f>
        <v/>
      </c>
      <c r="AN2565" s="172" t="str">
        <f t="shared" si="1350"/>
        <v/>
      </c>
      <c r="AO2565" s="172" t="str">
        <f t="shared" si="1351"/>
        <v/>
      </c>
      <c r="AP2565" s="172" t="str">
        <f t="shared" si="1352"/>
        <v/>
      </c>
      <c r="AQ2565" s="172" t="str">
        <f t="shared" si="1353"/>
        <v/>
      </c>
      <c r="AR2565" s="172" t="str">
        <f>Table1[[#This Row],[Sex ]]&amp;Table1[[#This Row],[Month]]</f>
        <v/>
      </c>
    </row>
    <row r="2566" spans="2:44" x14ac:dyDescent="0.3">
      <c r="B2566" s="14"/>
      <c r="C2566" s="14"/>
      <c r="D2566" s="14"/>
      <c r="E2566" s="14"/>
      <c r="F2566" s="14"/>
      <c r="G2566" s="14"/>
      <c r="H2566" s="14"/>
      <c r="I2566" s="14"/>
      <c r="J2566" s="14"/>
      <c r="K2566" s="14"/>
      <c r="L2566" s="14"/>
      <c r="M2566" s="24" t="str">
        <f t="shared" si="1325"/>
        <v/>
      </c>
      <c r="N2566" s="24" t="str">
        <f t="shared" si="1326"/>
        <v/>
      </c>
      <c r="O2566" s="24" t="str">
        <f t="shared" si="1327"/>
        <v xml:space="preserve"> </v>
      </c>
      <c r="P2566" s="24">
        <f t="shared" si="1328"/>
        <v>0</v>
      </c>
      <c r="Q2566" s="25">
        <f t="shared" si="1329"/>
        <v>0</v>
      </c>
      <c r="R2566" s="26">
        <f t="shared" si="1330"/>
        <v>0</v>
      </c>
      <c r="S2566" s="24" t="str">
        <f t="shared" si="1331"/>
        <v/>
      </c>
      <c r="T2566" s="24" t="str">
        <f t="shared" si="1332"/>
        <v/>
      </c>
      <c r="U2566" s="24" t="str">
        <f t="shared" si="1333"/>
        <v/>
      </c>
      <c r="V2566" s="24" t="str">
        <f t="shared" si="1334"/>
        <v/>
      </c>
      <c r="W2566" s="24" t="str">
        <f t="shared" si="1335"/>
        <v/>
      </c>
      <c r="X2566" s="24" t="str">
        <f t="shared" si="1336"/>
        <v/>
      </c>
      <c r="Y2566" s="24" t="str">
        <f t="shared" si="1337"/>
        <v/>
      </c>
      <c r="Z2566" s="24" t="str">
        <f t="shared" si="1338"/>
        <v/>
      </c>
      <c r="AA2566" s="24" t="b">
        <f t="shared" si="1339"/>
        <v>0</v>
      </c>
      <c r="AB2566" s="34" t="str">
        <f t="shared" si="1340"/>
        <v/>
      </c>
      <c r="AC2566" s="34">
        <f t="shared" si="1341"/>
        <v>0</v>
      </c>
      <c r="AD2566" s="34">
        <f t="shared" si="1342"/>
        <v>0</v>
      </c>
      <c r="AE2566" s="34" t="str">
        <f t="shared" si="1343"/>
        <v xml:space="preserve"> 0</v>
      </c>
      <c r="AF2566" s="34">
        <f t="shared" si="1344"/>
        <v>0</v>
      </c>
      <c r="AG2566" s="34">
        <f t="shared" si="1345"/>
        <v>0</v>
      </c>
      <c r="AH2566" s="34" t="str">
        <f t="shared" si="1346"/>
        <v/>
      </c>
      <c r="AI2566" s="172" t="str">
        <f>IF(AJ2566&lt;&gt;"",MAX(AI$3:AI2565)+1,"")</f>
        <v/>
      </c>
      <c r="AJ2566" s="172" t="str">
        <f t="shared" si="1347"/>
        <v/>
      </c>
      <c r="AK2566" s="172" t="str">
        <f t="shared" si="1348"/>
        <v/>
      </c>
      <c r="AL2566" s="172" t="str">
        <f t="shared" si="1349"/>
        <v/>
      </c>
      <c r="AM2566" s="172" t="str">
        <f>IF(AN2566&lt;&gt;"",MAX(AM$3:AM2565)+1,"")</f>
        <v/>
      </c>
      <c r="AN2566" s="172" t="str">
        <f t="shared" si="1350"/>
        <v/>
      </c>
      <c r="AO2566" s="172" t="str">
        <f t="shared" si="1351"/>
        <v/>
      </c>
      <c r="AP2566" s="172" t="str">
        <f t="shared" si="1352"/>
        <v/>
      </c>
      <c r="AQ2566" s="172" t="str">
        <f t="shared" si="1353"/>
        <v/>
      </c>
      <c r="AR2566" s="172" t="str">
        <f>Table1[[#This Row],[Sex ]]&amp;Table1[[#This Row],[Month]]</f>
        <v/>
      </c>
    </row>
    <row r="2567" spans="2:44" x14ac:dyDescent="0.3">
      <c r="B2567" s="14"/>
      <c r="C2567" s="14"/>
      <c r="D2567" s="14"/>
      <c r="E2567" s="14"/>
      <c r="F2567" s="14"/>
      <c r="G2567" s="14"/>
      <c r="H2567" s="14"/>
      <c r="I2567" s="14"/>
      <c r="J2567" s="14"/>
      <c r="K2567" s="14"/>
      <c r="L2567" s="14"/>
      <c r="M2567" s="24" t="str">
        <f t="shared" si="1325"/>
        <v/>
      </c>
      <c r="N2567" s="24" t="str">
        <f t="shared" si="1326"/>
        <v/>
      </c>
      <c r="O2567" s="24" t="str">
        <f t="shared" si="1327"/>
        <v xml:space="preserve"> </v>
      </c>
      <c r="P2567" s="24">
        <f t="shared" si="1328"/>
        <v>0</v>
      </c>
      <c r="Q2567" s="25">
        <f t="shared" si="1329"/>
        <v>0</v>
      </c>
      <c r="R2567" s="26">
        <f t="shared" si="1330"/>
        <v>0</v>
      </c>
      <c r="S2567" s="24" t="str">
        <f t="shared" si="1331"/>
        <v/>
      </c>
      <c r="T2567" s="24" t="str">
        <f t="shared" si="1332"/>
        <v/>
      </c>
      <c r="U2567" s="24" t="str">
        <f t="shared" si="1333"/>
        <v/>
      </c>
      <c r="V2567" s="24" t="str">
        <f t="shared" si="1334"/>
        <v/>
      </c>
      <c r="W2567" s="24" t="str">
        <f t="shared" si="1335"/>
        <v/>
      </c>
      <c r="X2567" s="24" t="str">
        <f t="shared" si="1336"/>
        <v/>
      </c>
      <c r="Y2567" s="24" t="str">
        <f t="shared" si="1337"/>
        <v/>
      </c>
      <c r="Z2567" s="24" t="str">
        <f t="shared" si="1338"/>
        <v/>
      </c>
      <c r="AA2567" s="24" t="b">
        <f t="shared" si="1339"/>
        <v>0</v>
      </c>
      <c r="AB2567" s="34" t="str">
        <f t="shared" si="1340"/>
        <v/>
      </c>
      <c r="AC2567" s="34">
        <f t="shared" si="1341"/>
        <v>0</v>
      </c>
      <c r="AD2567" s="34">
        <f t="shared" si="1342"/>
        <v>0</v>
      </c>
      <c r="AE2567" s="34" t="str">
        <f t="shared" si="1343"/>
        <v xml:space="preserve"> 0</v>
      </c>
      <c r="AF2567" s="34">
        <f t="shared" si="1344"/>
        <v>0</v>
      </c>
      <c r="AG2567" s="34">
        <f t="shared" si="1345"/>
        <v>0</v>
      </c>
      <c r="AH2567" s="34" t="str">
        <f t="shared" si="1346"/>
        <v/>
      </c>
      <c r="AI2567" s="172" t="str">
        <f>IF(AJ2567&lt;&gt;"",MAX(AI$3:AI2566)+1,"")</f>
        <v/>
      </c>
      <c r="AJ2567" s="172" t="str">
        <f t="shared" si="1347"/>
        <v/>
      </c>
      <c r="AK2567" s="172" t="str">
        <f t="shared" si="1348"/>
        <v/>
      </c>
      <c r="AL2567" s="172" t="str">
        <f t="shared" si="1349"/>
        <v/>
      </c>
      <c r="AM2567" s="172" t="str">
        <f>IF(AN2567&lt;&gt;"",MAX(AM$3:AM2566)+1,"")</f>
        <v/>
      </c>
      <c r="AN2567" s="172" t="str">
        <f t="shared" si="1350"/>
        <v/>
      </c>
      <c r="AO2567" s="172" t="str">
        <f t="shared" si="1351"/>
        <v/>
      </c>
      <c r="AP2567" s="172" t="str">
        <f t="shared" si="1352"/>
        <v/>
      </c>
      <c r="AQ2567" s="172" t="str">
        <f t="shared" si="1353"/>
        <v/>
      </c>
      <c r="AR2567" s="172" t="str">
        <f>Table1[[#This Row],[Sex ]]&amp;Table1[[#This Row],[Month]]</f>
        <v/>
      </c>
    </row>
    <row r="2568" spans="2:44" x14ac:dyDescent="0.3">
      <c r="B2568" s="14"/>
      <c r="C2568" s="14"/>
      <c r="D2568" s="14"/>
      <c r="E2568" s="14"/>
      <c r="F2568" s="14"/>
      <c r="G2568" s="14"/>
      <c r="H2568" s="14"/>
      <c r="I2568" s="14"/>
      <c r="J2568" s="14"/>
      <c r="K2568" s="14"/>
      <c r="L2568" s="14"/>
      <c r="M2568" s="24" t="str">
        <f t="shared" si="1325"/>
        <v/>
      </c>
      <c r="N2568" s="24" t="str">
        <f t="shared" si="1326"/>
        <v/>
      </c>
      <c r="O2568" s="24" t="str">
        <f t="shared" si="1327"/>
        <v xml:space="preserve"> </v>
      </c>
      <c r="P2568" s="24">
        <f t="shared" si="1328"/>
        <v>0</v>
      </c>
      <c r="Q2568" s="25">
        <f t="shared" si="1329"/>
        <v>0</v>
      </c>
      <c r="R2568" s="26">
        <f t="shared" si="1330"/>
        <v>0</v>
      </c>
      <c r="S2568" s="24" t="str">
        <f t="shared" si="1331"/>
        <v/>
      </c>
      <c r="T2568" s="24" t="str">
        <f t="shared" si="1332"/>
        <v/>
      </c>
      <c r="U2568" s="24" t="str">
        <f t="shared" si="1333"/>
        <v/>
      </c>
      <c r="V2568" s="24" t="str">
        <f t="shared" si="1334"/>
        <v/>
      </c>
      <c r="W2568" s="24" t="str">
        <f t="shared" si="1335"/>
        <v/>
      </c>
      <c r="X2568" s="24" t="str">
        <f t="shared" si="1336"/>
        <v/>
      </c>
      <c r="Y2568" s="24" t="str">
        <f t="shared" si="1337"/>
        <v/>
      </c>
      <c r="Z2568" s="24" t="str">
        <f t="shared" si="1338"/>
        <v/>
      </c>
      <c r="AA2568" s="24" t="b">
        <f t="shared" si="1339"/>
        <v>0</v>
      </c>
      <c r="AB2568" s="34" t="str">
        <f t="shared" si="1340"/>
        <v/>
      </c>
      <c r="AC2568" s="34">
        <f t="shared" si="1341"/>
        <v>0</v>
      </c>
      <c r="AD2568" s="34">
        <f t="shared" si="1342"/>
        <v>0</v>
      </c>
      <c r="AE2568" s="34" t="str">
        <f t="shared" si="1343"/>
        <v xml:space="preserve"> 0</v>
      </c>
      <c r="AF2568" s="34">
        <f t="shared" si="1344"/>
        <v>0</v>
      </c>
      <c r="AG2568" s="34">
        <f t="shared" si="1345"/>
        <v>0</v>
      </c>
      <c r="AH2568" s="34" t="str">
        <f t="shared" si="1346"/>
        <v/>
      </c>
      <c r="AI2568" s="172" t="str">
        <f>IF(AJ2568&lt;&gt;"",MAX(AI$3:AI2567)+1,"")</f>
        <v/>
      </c>
      <c r="AJ2568" s="172" t="str">
        <f t="shared" si="1347"/>
        <v/>
      </c>
      <c r="AK2568" s="172" t="str">
        <f t="shared" si="1348"/>
        <v/>
      </c>
      <c r="AL2568" s="172" t="str">
        <f t="shared" si="1349"/>
        <v/>
      </c>
      <c r="AM2568" s="172" t="str">
        <f>IF(AN2568&lt;&gt;"",MAX(AM$3:AM2567)+1,"")</f>
        <v/>
      </c>
      <c r="AN2568" s="172" t="str">
        <f t="shared" si="1350"/>
        <v/>
      </c>
      <c r="AO2568" s="172" t="str">
        <f t="shared" si="1351"/>
        <v/>
      </c>
      <c r="AP2568" s="172" t="str">
        <f t="shared" si="1352"/>
        <v/>
      </c>
      <c r="AQ2568" s="172" t="str">
        <f t="shared" si="1353"/>
        <v/>
      </c>
      <c r="AR2568" s="172" t="str">
        <f>Table1[[#This Row],[Sex ]]&amp;Table1[[#This Row],[Month]]</f>
        <v/>
      </c>
    </row>
    <row r="2569" spans="2:44" x14ac:dyDescent="0.3">
      <c r="B2569" s="14"/>
      <c r="C2569" s="14"/>
      <c r="D2569" s="14"/>
      <c r="E2569" s="14"/>
      <c r="F2569" s="14"/>
      <c r="G2569" s="14"/>
      <c r="H2569" s="14"/>
      <c r="I2569" s="14"/>
      <c r="J2569" s="14"/>
      <c r="K2569" s="14"/>
      <c r="L2569" s="14"/>
      <c r="M2569" s="24" t="str">
        <f t="shared" si="1325"/>
        <v/>
      </c>
      <c r="N2569" s="24" t="str">
        <f t="shared" si="1326"/>
        <v/>
      </c>
      <c r="O2569" s="24" t="str">
        <f t="shared" si="1327"/>
        <v xml:space="preserve"> </v>
      </c>
      <c r="P2569" s="24">
        <f t="shared" si="1328"/>
        <v>0</v>
      </c>
      <c r="Q2569" s="25">
        <f t="shared" si="1329"/>
        <v>0</v>
      </c>
      <c r="R2569" s="26">
        <f t="shared" si="1330"/>
        <v>0</v>
      </c>
      <c r="S2569" s="24" t="str">
        <f t="shared" si="1331"/>
        <v/>
      </c>
      <c r="T2569" s="24" t="str">
        <f t="shared" si="1332"/>
        <v/>
      </c>
      <c r="U2569" s="24" t="str">
        <f t="shared" si="1333"/>
        <v/>
      </c>
      <c r="V2569" s="24" t="str">
        <f t="shared" si="1334"/>
        <v/>
      </c>
      <c r="W2569" s="24" t="str">
        <f t="shared" si="1335"/>
        <v/>
      </c>
      <c r="X2569" s="24" t="str">
        <f t="shared" si="1336"/>
        <v/>
      </c>
      <c r="Y2569" s="24" t="str">
        <f t="shared" si="1337"/>
        <v/>
      </c>
      <c r="Z2569" s="24" t="str">
        <f t="shared" si="1338"/>
        <v/>
      </c>
      <c r="AA2569" s="24" t="b">
        <f t="shared" si="1339"/>
        <v>0</v>
      </c>
      <c r="AB2569" s="34" t="str">
        <f t="shared" si="1340"/>
        <v/>
      </c>
      <c r="AC2569" s="34">
        <f t="shared" si="1341"/>
        <v>0</v>
      </c>
      <c r="AD2569" s="34">
        <f t="shared" si="1342"/>
        <v>0</v>
      </c>
      <c r="AE2569" s="34" t="str">
        <f t="shared" si="1343"/>
        <v xml:space="preserve"> 0</v>
      </c>
      <c r="AF2569" s="34">
        <f t="shared" si="1344"/>
        <v>0</v>
      </c>
      <c r="AG2569" s="34">
        <f t="shared" si="1345"/>
        <v>0</v>
      </c>
      <c r="AH2569" s="34" t="str">
        <f t="shared" si="1346"/>
        <v/>
      </c>
      <c r="AI2569" s="172" t="str">
        <f>IF(AJ2569&lt;&gt;"",MAX(AI$3:AI2568)+1,"")</f>
        <v/>
      </c>
      <c r="AJ2569" s="172" t="str">
        <f t="shared" si="1347"/>
        <v/>
      </c>
      <c r="AK2569" s="172" t="str">
        <f t="shared" si="1348"/>
        <v/>
      </c>
      <c r="AL2569" s="172" t="str">
        <f t="shared" si="1349"/>
        <v/>
      </c>
      <c r="AM2569" s="172" t="str">
        <f>IF(AN2569&lt;&gt;"",MAX(AM$3:AM2568)+1,"")</f>
        <v/>
      </c>
      <c r="AN2569" s="172" t="str">
        <f t="shared" si="1350"/>
        <v/>
      </c>
      <c r="AO2569" s="172" t="str">
        <f t="shared" si="1351"/>
        <v/>
      </c>
      <c r="AP2569" s="172" t="str">
        <f t="shared" si="1352"/>
        <v/>
      </c>
      <c r="AQ2569" s="172" t="str">
        <f t="shared" si="1353"/>
        <v/>
      </c>
      <c r="AR2569" s="172" t="str">
        <f>Table1[[#This Row],[Sex ]]&amp;Table1[[#This Row],[Month]]</f>
        <v/>
      </c>
    </row>
    <row r="2570" spans="2:44" x14ac:dyDescent="0.3">
      <c r="B2570" s="14"/>
      <c r="C2570" s="14"/>
      <c r="D2570" s="14"/>
      <c r="E2570" s="14"/>
      <c r="F2570" s="14"/>
      <c r="G2570" s="14"/>
      <c r="H2570" s="14"/>
      <c r="I2570" s="14"/>
      <c r="J2570" s="14"/>
      <c r="K2570" s="14"/>
      <c r="L2570" s="14"/>
      <c r="M2570" s="24" t="str">
        <f t="shared" si="1325"/>
        <v/>
      </c>
      <c r="N2570" s="24" t="str">
        <f t="shared" si="1326"/>
        <v/>
      </c>
      <c r="O2570" s="24" t="str">
        <f t="shared" si="1327"/>
        <v xml:space="preserve"> </v>
      </c>
      <c r="P2570" s="24">
        <f t="shared" si="1328"/>
        <v>0</v>
      </c>
      <c r="Q2570" s="25">
        <f t="shared" si="1329"/>
        <v>0</v>
      </c>
      <c r="R2570" s="26">
        <f t="shared" si="1330"/>
        <v>0</v>
      </c>
      <c r="S2570" s="24" t="str">
        <f t="shared" si="1331"/>
        <v/>
      </c>
      <c r="T2570" s="24" t="str">
        <f t="shared" si="1332"/>
        <v/>
      </c>
      <c r="U2570" s="24" t="str">
        <f t="shared" si="1333"/>
        <v/>
      </c>
      <c r="V2570" s="24" t="str">
        <f t="shared" si="1334"/>
        <v/>
      </c>
      <c r="W2570" s="24" t="str">
        <f t="shared" si="1335"/>
        <v/>
      </c>
      <c r="X2570" s="24" t="str">
        <f t="shared" si="1336"/>
        <v/>
      </c>
      <c r="Y2570" s="24" t="str">
        <f t="shared" si="1337"/>
        <v/>
      </c>
      <c r="Z2570" s="24" t="str">
        <f t="shared" si="1338"/>
        <v/>
      </c>
      <c r="AA2570" s="24" t="b">
        <f t="shared" si="1339"/>
        <v>0</v>
      </c>
      <c r="AB2570" s="34" t="str">
        <f t="shared" si="1340"/>
        <v/>
      </c>
      <c r="AC2570" s="34">
        <f t="shared" si="1341"/>
        <v>0</v>
      </c>
      <c r="AD2570" s="34">
        <f t="shared" si="1342"/>
        <v>0</v>
      </c>
      <c r="AE2570" s="34" t="str">
        <f t="shared" si="1343"/>
        <v xml:space="preserve"> 0</v>
      </c>
      <c r="AF2570" s="34">
        <f t="shared" si="1344"/>
        <v>0</v>
      </c>
      <c r="AG2570" s="34">
        <f t="shared" si="1345"/>
        <v>0</v>
      </c>
      <c r="AH2570" s="34" t="str">
        <f t="shared" si="1346"/>
        <v/>
      </c>
      <c r="AI2570" s="172" t="str">
        <f>IF(AJ2570&lt;&gt;"",MAX(AI$3:AI2569)+1,"")</f>
        <v/>
      </c>
      <c r="AJ2570" s="172" t="str">
        <f t="shared" si="1347"/>
        <v/>
      </c>
      <c r="AK2570" s="172" t="str">
        <f t="shared" si="1348"/>
        <v/>
      </c>
      <c r="AL2570" s="172" t="str">
        <f t="shared" si="1349"/>
        <v/>
      </c>
      <c r="AM2570" s="172" t="str">
        <f>IF(AN2570&lt;&gt;"",MAX(AM$3:AM2569)+1,"")</f>
        <v/>
      </c>
      <c r="AN2570" s="172" t="str">
        <f t="shared" si="1350"/>
        <v/>
      </c>
      <c r="AO2570" s="172" t="str">
        <f t="shared" si="1351"/>
        <v/>
      </c>
      <c r="AP2570" s="172" t="str">
        <f t="shared" si="1352"/>
        <v/>
      </c>
      <c r="AQ2570" s="172" t="str">
        <f t="shared" si="1353"/>
        <v/>
      </c>
      <c r="AR2570" s="172" t="str">
        <f>Table1[[#This Row],[Sex ]]&amp;Table1[[#This Row],[Month]]</f>
        <v/>
      </c>
    </row>
    <row r="2571" spans="2:44" x14ac:dyDescent="0.3">
      <c r="B2571" s="14"/>
      <c r="C2571" s="14"/>
      <c r="D2571" s="14"/>
      <c r="E2571" s="14"/>
      <c r="F2571" s="14"/>
      <c r="G2571" s="14"/>
      <c r="H2571" s="14"/>
      <c r="I2571" s="14"/>
      <c r="J2571" s="14"/>
      <c r="K2571" s="14"/>
      <c r="L2571" s="14"/>
      <c r="M2571" s="24" t="str">
        <f t="shared" si="1325"/>
        <v/>
      </c>
      <c r="N2571" s="24" t="str">
        <f t="shared" si="1326"/>
        <v/>
      </c>
      <c r="O2571" s="24" t="str">
        <f t="shared" si="1327"/>
        <v xml:space="preserve"> </v>
      </c>
      <c r="P2571" s="24">
        <f t="shared" si="1328"/>
        <v>0</v>
      </c>
      <c r="Q2571" s="25">
        <f t="shared" si="1329"/>
        <v>0</v>
      </c>
      <c r="R2571" s="26">
        <f t="shared" si="1330"/>
        <v>0</v>
      </c>
      <c r="S2571" s="24" t="str">
        <f t="shared" si="1331"/>
        <v/>
      </c>
      <c r="T2571" s="24" t="str">
        <f t="shared" si="1332"/>
        <v/>
      </c>
      <c r="U2571" s="24" t="str">
        <f t="shared" si="1333"/>
        <v/>
      </c>
      <c r="V2571" s="24" t="str">
        <f t="shared" si="1334"/>
        <v/>
      </c>
      <c r="W2571" s="24" t="str">
        <f t="shared" si="1335"/>
        <v/>
      </c>
      <c r="X2571" s="24" t="str">
        <f t="shared" si="1336"/>
        <v/>
      </c>
      <c r="Y2571" s="24" t="str">
        <f t="shared" si="1337"/>
        <v/>
      </c>
      <c r="Z2571" s="24" t="str">
        <f t="shared" si="1338"/>
        <v/>
      </c>
      <c r="AA2571" s="24" t="b">
        <f t="shared" si="1339"/>
        <v>0</v>
      </c>
      <c r="AB2571" s="34" t="str">
        <f t="shared" si="1340"/>
        <v/>
      </c>
      <c r="AC2571" s="34">
        <f t="shared" si="1341"/>
        <v>0</v>
      </c>
      <c r="AD2571" s="34">
        <f t="shared" si="1342"/>
        <v>0</v>
      </c>
      <c r="AE2571" s="34" t="str">
        <f t="shared" si="1343"/>
        <v xml:space="preserve"> 0</v>
      </c>
      <c r="AF2571" s="34">
        <f t="shared" si="1344"/>
        <v>0</v>
      </c>
      <c r="AG2571" s="34">
        <f t="shared" si="1345"/>
        <v>0</v>
      </c>
      <c r="AH2571" s="34" t="str">
        <f t="shared" si="1346"/>
        <v/>
      </c>
      <c r="AI2571" s="172" t="str">
        <f>IF(AJ2571&lt;&gt;"",MAX(AI$3:AI2570)+1,"")</f>
        <v/>
      </c>
      <c r="AJ2571" s="172" t="str">
        <f t="shared" si="1347"/>
        <v/>
      </c>
      <c r="AK2571" s="172" t="str">
        <f t="shared" si="1348"/>
        <v/>
      </c>
      <c r="AL2571" s="172" t="str">
        <f t="shared" si="1349"/>
        <v/>
      </c>
      <c r="AM2571" s="172" t="str">
        <f>IF(AN2571&lt;&gt;"",MAX(AM$3:AM2570)+1,"")</f>
        <v/>
      </c>
      <c r="AN2571" s="172" t="str">
        <f t="shared" si="1350"/>
        <v/>
      </c>
      <c r="AO2571" s="172" t="str">
        <f t="shared" si="1351"/>
        <v/>
      </c>
      <c r="AP2571" s="172" t="str">
        <f t="shared" si="1352"/>
        <v/>
      </c>
      <c r="AQ2571" s="172" t="str">
        <f t="shared" si="1353"/>
        <v/>
      </c>
      <c r="AR2571" s="172" t="str">
        <f>Table1[[#This Row],[Sex ]]&amp;Table1[[#This Row],[Month]]</f>
        <v/>
      </c>
    </row>
    <row r="2572" spans="2:44" x14ac:dyDescent="0.3">
      <c r="B2572" s="14"/>
      <c r="C2572" s="14"/>
      <c r="D2572" s="14"/>
      <c r="E2572" s="14"/>
      <c r="F2572" s="14"/>
      <c r="G2572" s="14"/>
      <c r="H2572" s="14"/>
      <c r="I2572" s="14"/>
      <c r="J2572" s="14"/>
      <c r="K2572" s="14"/>
      <c r="L2572" s="14"/>
      <c r="M2572" s="24" t="str">
        <f t="shared" si="1325"/>
        <v/>
      </c>
      <c r="N2572" s="24" t="str">
        <f t="shared" si="1326"/>
        <v/>
      </c>
      <c r="O2572" s="24" t="str">
        <f t="shared" si="1327"/>
        <v xml:space="preserve"> </v>
      </c>
      <c r="P2572" s="24">
        <f t="shared" si="1328"/>
        <v>0</v>
      </c>
      <c r="Q2572" s="25">
        <f t="shared" si="1329"/>
        <v>0</v>
      </c>
      <c r="R2572" s="26">
        <f t="shared" si="1330"/>
        <v>0</v>
      </c>
      <c r="S2572" s="24" t="str">
        <f t="shared" si="1331"/>
        <v/>
      </c>
      <c r="T2572" s="24" t="str">
        <f t="shared" si="1332"/>
        <v/>
      </c>
      <c r="U2572" s="24" t="str">
        <f t="shared" si="1333"/>
        <v/>
      </c>
      <c r="V2572" s="24" t="str">
        <f t="shared" si="1334"/>
        <v/>
      </c>
      <c r="W2572" s="24" t="str">
        <f t="shared" si="1335"/>
        <v/>
      </c>
      <c r="X2572" s="24" t="str">
        <f t="shared" si="1336"/>
        <v/>
      </c>
      <c r="Y2572" s="24" t="str">
        <f t="shared" si="1337"/>
        <v/>
      </c>
      <c r="Z2572" s="24" t="str">
        <f t="shared" si="1338"/>
        <v/>
      </c>
      <c r="AA2572" s="24" t="b">
        <f t="shared" si="1339"/>
        <v>0</v>
      </c>
      <c r="AB2572" s="34" t="str">
        <f t="shared" si="1340"/>
        <v/>
      </c>
      <c r="AC2572" s="34">
        <f t="shared" si="1341"/>
        <v>0</v>
      </c>
      <c r="AD2572" s="34">
        <f t="shared" si="1342"/>
        <v>0</v>
      </c>
      <c r="AE2572" s="34" t="str">
        <f t="shared" si="1343"/>
        <v xml:space="preserve"> 0</v>
      </c>
      <c r="AF2572" s="34">
        <f t="shared" si="1344"/>
        <v>0</v>
      </c>
      <c r="AG2572" s="34">
        <f t="shared" si="1345"/>
        <v>0</v>
      </c>
      <c r="AH2572" s="34" t="str">
        <f t="shared" si="1346"/>
        <v/>
      </c>
      <c r="AI2572" s="172" t="str">
        <f>IF(AJ2572&lt;&gt;"",MAX(AI$3:AI2571)+1,"")</f>
        <v/>
      </c>
      <c r="AJ2572" s="172" t="str">
        <f t="shared" si="1347"/>
        <v/>
      </c>
      <c r="AK2572" s="172" t="str">
        <f t="shared" si="1348"/>
        <v/>
      </c>
      <c r="AL2572" s="172" t="str">
        <f t="shared" si="1349"/>
        <v/>
      </c>
      <c r="AM2572" s="172" t="str">
        <f>IF(AN2572&lt;&gt;"",MAX(AM$3:AM2571)+1,"")</f>
        <v/>
      </c>
      <c r="AN2572" s="172" t="str">
        <f t="shared" si="1350"/>
        <v/>
      </c>
      <c r="AO2572" s="172" t="str">
        <f t="shared" si="1351"/>
        <v/>
      </c>
      <c r="AP2572" s="172" t="str">
        <f t="shared" si="1352"/>
        <v/>
      </c>
      <c r="AQ2572" s="172" t="str">
        <f t="shared" si="1353"/>
        <v/>
      </c>
      <c r="AR2572" s="172" t="str">
        <f>Table1[[#This Row],[Sex ]]&amp;Table1[[#This Row],[Month]]</f>
        <v/>
      </c>
    </row>
    <row r="2573" spans="2:44" x14ac:dyDescent="0.3">
      <c r="B2573" s="14"/>
      <c r="C2573" s="14"/>
      <c r="D2573" s="14"/>
      <c r="E2573" s="14"/>
      <c r="F2573" s="14"/>
      <c r="G2573" s="14"/>
      <c r="H2573" s="14"/>
      <c r="I2573" s="14"/>
      <c r="J2573" s="14"/>
      <c r="K2573" s="14"/>
      <c r="L2573" s="14"/>
      <c r="M2573" s="24" t="str">
        <f t="shared" si="1325"/>
        <v/>
      </c>
      <c r="N2573" s="24" t="str">
        <f t="shared" si="1326"/>
        <v/>
      </c>
      <c r="O2573" s="24" t="str">
        <f t="shared" si="1327"/>
        <v xml:space="preserve"> </v>
      </c>
      <c r="P2573" s="24">
        <f t="shared" si="1328"/>
        <v>0</v>
      </c>
      <c r="Q2573" s="25">
        <f t="shared" si="1329"/>
        <v>0</v>
      </c>
      <c r="R2573" s="26">
        <f t="shared" si="1330"/>
        <v>0</v>
      </c>
      <c r="S2573" s="24" t="str">
        <f t="shared" si="1331"/>
        <v/>
      </c>
      <c r="T2573" s="24" t="str">
        <f t="shared" si="1332"/>
        <v/>
      </c>
      <c r="U2573" s="24" t="str">
        <f t="shared" si="1333"/>
        <v/>
      </c>
      <c r="V2573" s="24" t="str">
        <f t="shared" si="1334"/>
        <v/>
      </c>
      <c r="W2573" s="24" t="str">
        <f t="shared" si="1335"/>
        <v/>
      </c>
      <c r="X2573" s="24" t="str">
        <f t="shared" si="1336"/>
        <v/>
      </c>
      <c r="Y2573" s="24" t="str">
        <f t="shared" si="1337"/>
        <v/>
      </c>
      <c r="Z2573" s="24" t="str">
        <f t="shared" si="1338"/>
        <v/>
      </c>
      <c r="AA2573" s="24" t="b">
        <f t="shared" si="1339"/>
        <v>0</v>
      </c>
      <c r="AB2573" s="34" t="str">
        <f t="shared" si="1340"/>
        <v/>
      </c>
      <c r="AC2573" s="34">
        <f t="shared" si="1341"/>
        <v>0</v>
      </c>
      <c r="AD2573" s="34">
        <f t="shared" si="1342"/>
        <v>0</v>
      </c>
      <c r="AE2573" s="34" t="str">
        <f t="shared" si="1343"/>
        <v xml:space="preserve"> 0</v>
      </c>
      <c r="AF2573" s="34">
        <f t="shared" si="1344"/>
        <v>0</v>
      </c>
      <c r="AG2573" s="34">
        <f t="shared" si="1345"/>
        <v>0</v>
      </c>
      <c r="AH2573" s="34" t="str">
        <f t="shared" si="1346"/>
        <v/>
      </c>
      <c r="AI2573" s="172" t="str">
        <f>IF(AJ2573&lt;&gt;"",MAX(AI$3:AI2572)+1,"")</f>
        <v/>
      </c>
      <c r="AJ2573" s="172" t="str">
        <f t="shared" si="1347"/>
        <v/>
      </c>
      <c r="AK2573" s="172" t="str">
        <f t="shared" si="1348"/>
        <v/>
      </c>
      <c r="AL2573" s="172" t="str">
        <f t="shared" si="1349"/>
        <v/>
      </c>
      <c r="AM2573" s="172" t="str">
        <f>IF(AN2573&lt;&gt;"",MAX(AM$3:AM2572)+1,"")</f>
        <v/>
      </c>
      <c r="AN2573" s="172" t="str">
        <f t="shared" si="1350"/>
        <v/>
      </c>
      <c r="AO2573" s="172" t="str">
        <f t="shared" si="1351"/>
        <v/>
      </c>
      <c r="AP2573" s="172" t="str">
        <f t="shared" si="1352"/>
        <v/>
      </c>
      <c r="AQ2573" s="172" t="str">
        <f t="shared" si="1353"/>
        <v/>
      </c>
      <c r="AR2573" s="172" t="str">
        <f>Table1[[#This Row],[Sex ]]&amp;Table1[[#This Row],[Month]]</f>
        <v/>
      </c>
    </row>
    <row r="2574" spans="2:44" x14ac:dyDescent="0.3">
      <c r="B2574" s="14"/>
      <c r="C2574" s="14"/>
      <c r="D2574" s="14"/>
      <c r="E2574" s="14"/>
      <c r="F2574" s="14"/>
      <c r="G2574" s="14"/>
      <c r="H2574" s="14"/>
      <c r="I2574" s="14"/>
      <c r="J2574" s="14"/>
      <c r="K2574" s="14"/>
      <c r="L2574" s="14"/>
      <c r="M2574" s="24" t="str">
        <f t="shared" si="1325"/>
        <v/>
      </c>
      <c r="N2574" s="24" t="str">
        <f t="shared" si="1326"/>
        <v/>
      </c>
      <c r="O2574" s="24" t="str">
        <f t="shared" si="1327"/>
        <v xml:space="preserve"> </v>
      </c>
      <c r="P2574" s="24">
        <f t="shared" si="1328"/>
        <v>0</v>
      </c>
      <c r="Q2574" s="25">
        <f t="shared" si="1329"/>
        <v>0</v>
      </c>
      <c r="R2574" s="26">
        <f t="shared" si="1330"/>
        <v>0</v>
      </c>
      <c r="S2574" s="24" t="str">
        <f t="shared" si="1331"/>
        <v/>
      </c>
      <c r="T2574" s="24" t="str">
        <f t="shared" si="1332"/>
        <v/>
      </c>
      <c r="U2574" s="24" t="str">
        <f t="shared" si="1333"/>
        <v/>
      </c>
      <c r="V2574" s="24" t="str">
        <f t="shared" si="1334"/>
        <v/>
      </c>
      <c r="W2574" s="24" t="str">
        <f t="shared" si="1335"/>
        <v/>
      </c>
      <c r="X2574" s="24" t="str">
        <f t="shared" si="1336"/>
        <v/>
      </c>
      <c r="Y2574" s="24" t="str">
        <f t="shared" si="1337"/>
        <v/>
      </c>
      <c r="Z2574" s="24" t="str">
        <f t="shared" si="1338"/>
        <v/>
      </c>
      <c r="AA2574" s="24" t="b">
        <f t="shared" si="1339"/>
        <v>0</v>
      </c>
      <c r="AB2574" s="34" t="str">
        <f t="shared" si="1340"/>
        <v/>
      </c>
      <c r="AC2574" s="34">
        <f t="shared" si="1341"/>
        <v>0</v>
      </c>
      <c r="AD2574" s="34">
        <f t="shared" si="1342"/>
        <v>0</v>
      </c>
      <c r="AE2574" s="34" t="str">
        <f t="shared" si="1343"/>
        <v xml:space="preserve"> 0</v>
      </c>
      <c r="AF2574" s="34">
        <f t="shared" si="1344"/>
        <v>0</v>
      </c>
      <c r="AG2574" s="34">
        <f t="shared" si="1345"/>
        <v>0</v>
      </c>
      <c r="AH2574" s="34" t="str">
        <f t="shared" si="1346"/>
        <v/>
      </c>
      <c r="AI2574" s="172" t="str">
        <f>IF(AJ2574&lt;&gt;"",MAX(AI$3:AI2573)+1,"")</f>
        <v/>
      </c>
      <c r="AJ2574" s="172" t="str">
        <f t="shared" si="1347"/>
        <v/>
      </c>
      <c r="AK2574" s="172" t="str">
        <f t="shared" si="1348"/>
        <v/>
      </c>
      <c r="AL2574" s="172" t="str">
        <f t="shared" si="1349"/>
        <v/>
      </c>
      <c r="AM2574" s="172" t="str">
        <f>IF(AN2574&lt;&gt;"",MAX(AM$3:AM2573)+1,"")</f>
        <v/>
      </c>
      <c r="AN2574" s="172" t="str">
        <f t="shared" si="1350"/>
        <v/>
      </c>
      <c r="AO2574" s="172" t="str">
        <f t="shared" si="1351"/>
        <v/>
      </c>
      <c r="AP2574" s="172" t="str">
        <f t="shared" si="1352"/>
        <v/>
      </c>
      <c r="AQ2574" s="172" t="str">
        <f t="shared" si="1353"/>
        <v/>
      </c>
      <c r="AR2574" s="172" t="str">
        <f>Table1[[#This Row],[Sex ]]&amp;Table1[[#This Row],[Month]]</f>
        <v/>
      </c>
    </row>
    <row r="2575" spans="2:44" x14ac:dyDescent="0.3">
      <c r="B2575" s="14"/>
      <c r="C2575" s="14"/>
      <c r="D2575" s="14"/>
      <c r="E2575" s="14"/>
      <c r="F2575" s="14"/>
      <c r="G2575" s="14"/>
      <c r="H2575" s="14"/>
      <c r="I2575" s="14"/>
      <c r="J2575" s="14"/>
      <c r="K2575" s="14"/>
      <c r="L2575" s="14"/>
      <c r="M2575" s="24" t="str">
        <f t="shared" si="1325"/>
        <v/>
      </c>
      <c r="N2575" s="24" t="str">
        <f t="shared" si="1326"/>
        <v/>
      </c>
      <c r="O2575" s="24" t="str">
        <f t="shared" si="1327"/>
        <v xml:space="preserve"> </v>
      </c>
      <c r="P2575" s="24">
        <f t="shared" si="1328"/>
        <v>0</v>
      </c>
      <c r="Q2575" s="25">
        <f t="shared" si="1329"/>
        <v>0</v>
      </c>
      <c r="R2575" s="26">
        <f t="shared" si="1330"/>
        <v>0</v>
      </c>
      <c r="S2575" s="24" t="str">
        <f t="shared" si="1331"/>
        <v/>
      </c>
      <c r="T2575" s="24" t="str">
        <f t="shared" si="1332"/>
        <v/>
      </c>
      <c r="U2575" s="24" t="str">
        <f t="shared" si="1333"/>
        <v/>
      </c>
      <c r="V2575" s="24" t="str">
        <f t="shared" si="1334"/>
        <v/>
      </c>
      <c r="W2575" s="24" t="str">
        <f t="shared" si="1335"/>
        <v/>
      </c>
      <c r="X2575" s="24" t="str">
        <f t="shared" si="1336"/>
        <v/>
      </c>
      <c r="Y2575" s="24" t="str">
        <f t="shared" si="1337"/>
        <v/>
      </c>
      <c r="Z2575" s="24" t="str">
        <f t="shared" si="1338"/>
        <v/>
      </c>
      <c r="AA2575" s="24" t="b">
        <f t="shared" si="1339"/>
        <v>0</v>
      </c>
      <c r="AB2575" s="34" t="str">
        <f t="shared" si="1340"/>
        <v/>
      </c>
      <c r="AC2575" s="34">
        <f t="shared" si="1341"/>
        <v>0</v>
      </c>
      <c r="AD2575" s="34">
        <f t="shared" si="1342"/>
        <v>0</v>
      </c>
      <c r="AE2575" s="34" t="str">
        <f t="shared" si="1343"/>
        <v xml:space="preserve"> 0</v>
      </c>
      <c r="AF2575" s="34">
        <f t="shared" si="1344"/>
        <v>0</v>
      </c>
      <c r="AG2575" s="34">
        <f t="shared" si="1345"/>
        <v>0</v>
      </c>
      <c r="AH2575" s="34" t="str">
        <f t="shared" si="1346"/>
        <v/>
      </c>
      <c r="AI2575" s="172" t="str">
        <f>IF(AJ2575&lt;&gt;"",MAX(AI$3:AI2574)+1,"")</f>
        <v/>
      </c>
      <c r="AJ2575" s="172" t="str">
        <f t="shared" si="1347"/>
        <v/>
      </c>
      <c r="AK2575" s="172" t="str">
        <f t="shared" si="1348"/>
        <v/>
      </c>
      <c r="AL2575" s="172" t="str">
        <f t="shared" si="1349"/>
        <v/>
      </c>
      <c r="AM2575" s="172" t="str">
        <f>IF(AN2575&lt;&gt;"",MAX(AM$3:AM2574)+1,"")</f>
        <v/>
      </c>
      <c r="AN2575" s="172" t="str">
        <f t="shared" si="1350"/>
        <v/>
      </c>
      <c r="AO2575" s="172" t="str">
        <f t="shared" si="1351"/>
        <v/>
      </c>
      <c r="AP2575" s="172" t="str">
        <f t="shared" si="1352"/>
        <v/>
      </c>
      <c r="AQ2575" s="172" t="str">
        <f t="shared" si="1353"/>
        <v/>
      </c>
      <c r="AR2575" s="172" t="str">
        <f>Table1[[#This Row],[Sex ]]&amp;Table1[[#This Row],[Month]]</f>
        <v/>
      </c>
    </row>
    <row r="2576" spans="2:44" x14ac:dyDescent="0.3">
      <c r="B2576" s="14"/>
      <c r="C2576" s="14"/>
      <c r="D2576" s="14"/>
      <c r="E2576" s="14"/>
      <c r="F2576" s="14"/>
      <c r="G2576" s="14"/>
      <c r="H2576" s="14"/>
      <c r="I2576" s="14"/>
      <c r="J2576" s="14"/>
      <c r="K2576" s="14"/>
      <c r="L2576" s="14"/>
      <c r="M2576" s="24" t="str">
        <f t="shared" si="1325"/>
        <v/>
      </c>
      <c r="N2576" s="24" t="str">
        <f t="shared" si="1326"/>
        <v/>
      </c>
      <c r="O2576" s="24" t="str">
        <f t="shared" si="1327"/>
        <v xml:space="preserve"> </v>
      </c>
      <c r="P2576" s="24">
        <f t="shared" si="1328"/>
        <v>0</v>
      </c>
      <c r="Q2576" s="25">
        <f t="shared" si="1329"/>
        <v>0</v>
      </c>
      <c r="R2576" s="26">
        <f t="shared" si="1330"/>
        <v>0</v>
      </c>
      <c r="S2576" s="24" t="str">
        <f t="shared" si="1331"/>
        <v/>
      </c>
      <c r="T2576" s="24" t="str">
        <f t="shared" si="1332"/>
        <v/>
      </c>
      <c r="U2576" s="24" t="str">
        <f t="shared" si="1333"/>
        <v/>
      </c>
      <c r="V2576" s="24" t="str">
        <f t="shared" si="1334"/>
        <v/>
      </c>
      <c r="W2576" s="24" t="str">
        <f t="shared" si="1335"/>
        <v/>
      </c>
      <c r="X2576" s="24" t="str">
        <f t="shared" si="1336"/>
        <v/>
      </c>
      <c r="Y2576" s="24" t="str">
        <f t="shared" si="1337"/>
        <v/>
      </c>
      <c r="Z2576" s="24" t="str">
        <f t="shared" si="1338"/>
        <v/>
      </c>
      <c r="AA2576" s="24" t="b">
        <f t="shared" si="1339"/>
        <v>0</v>
      </c>
      <c r="AB2576" s="34" t="str">
        <f t="shared" si="1340"/>
        <v/>
      </c>
      <c r="AC2576" s="34">
        <f t="shared" si="1341"/>
        <v>0</v>
      </c>
      <c r="AD2576" s="34">
        <f t="shared" si="1342"/>
        <v>0</v>
      </c>
      <c r="AE2576" s="34" t="str">
        <f t="shared" si="1343"/>
        <v xml:space="preserve"> 0</v>
      </c>
      <c r="AF2576" s="34">
        <f t="shared" si="1344"/>
        <v>0</v>
      </c>
      <c r="AG2576" s="34">
        <f t="shared" si="1345"/>
        <v>0</v>
      </c>
      <c r="AH2576" s="34" t="str">
        <f t="shared" si="1346"/>
        <v/>
      </c>
      <c r="AI2576" s="172" t="str">
        <f>IF(AJ2576&lt;&gt;"",MAX(AI$3:AI2575)+1,"")</f>
        <v/>
      </c>
      <c r="AJ2576" s="172" t="str">
        <f t="shared" si="1347"/>
        <v/>
      </c>
      <c r="AK2576" s="172" t="str">
        <f t="shared" si="1348"/>
        <v/>
      </c>
      <c r="AL2576" s="172" t="str">
        <f t="shared" si="1349"/>
        <v/>
      </c>
      <c r="AM2576" s="172" t="str">
        <f>IF(AN2576&lt;&gt;"",MAX(AM$3:AM2575)+1,"")</f>
        <v/>
      </c>
      <c r="AN2576" s="172" t="str">
        <f t="shared" si="1350"/>
        <v/>
      </c>
      <c r="AO2576" s="172" t="str">
        <f t="shared" si="1351"/>
        <v/>
      </c>
      <c r="AP2576" s="172" t="str">
        <f t="shared" si="1352"/>
        <v/>
      </c>
      <c r="AQ2576" s="172" t="str">
        <f t="shared" si="1353"/>
        <v/>
      </c>
      <c r="AR2576" s="172" t="str">
        <f>Table1[[#This Row],[Sex ]]&amp;Table1[[#This Row],[Month]]</f>
        <v/>
      </c>
    </row>
    <row r="2577" spans="2:44" x14ac:dyDescent="0.3">
      <c r="B2577" s="14"/>
      <c r="C2577" s="14"/>
      <c r="D2577" s="14"/>
      <c r="E2577" s="14"/>
      <c r="F2577" s="14"/>
      <c r="G2577" s="14"/>
      <c r="H2577" s="14"/>
      <c r="I2577" s="14"/>
      <c r="J2577" s="14"/>
      <c r="K2577" s="14"/>
      <c r="L2577" s="14"/>
      <c r="M2577" s="24" t="str">
        <f t="shared" si="1325"/>
        <v/>
      </c>
      <c r="N2577" s="24" t="str">
        <f t="shared" si="1326"/>
        <v/>
      </c>
      <c r="O2577" s="24" t="str">
        <f t="shared" si="1327"/>
        <v xml:space="preserve"> </v>
      </c>
      <c r="P2577" s="24">
        <f t="shared" si="1328"/>
        <v>0</v>
      </c>
      <c r="Q2577" s="25">
        <f t="shared" si="1329"/>
        <v>0</v>
      </c>
      <c r="R2577" s="26">
        <f t="shared" si="1330"/>
        <v>0</v>
      </c>
      <c r="S2577" s="24" t="str">
        <f t="shared" si="1331"/>
        <v/>
      </c>
      <c r="T2577" s="24" t="str">
        <f t="shared" si="1332"/>
        <v/>
      </c>
      <c r="U2577" s="24" t="str">
        <f t="shared" si="1333"/>
        <v/>
      </c>
      <c r="V2577" s="24" t="str">
        <f t="shared" si="1334"/>
        <v/>
      </c>
      <c r="W2577" s="24" t="str">
        <f t="shared" si="1335"/>
        <v/>
      </c>
      <c r="X2577" s="24" t="str">
        <f t="shared" si="1336"/>
        <v/>
      </c>
      <c r="Y2577" s="24" t="str">
        <f t="shared" si="1337"/>
        <v/>
      </c>
      <c r="Z2577" s="24" t="str">
        <f t="shared" si="1338"/>
        <v/>
      </c>
      <c r="AA2577" s="24" t="b">
        <f t="shared" si="1339"/>
        <v>0</v>
      </c>
      <c r="AB2577" s="34" t="str">
        <f t="shared" si="1340"/>
        <v/>
      </c>
      <c r="AC2577" s="34">
        <f t="shared" si="1341"/>
        <v>0</v>
      </c>
      <c r="AD2577" s="34">
        <f t="shared" si="1342"/>
        <v>0</v>
      </c>
      <c r="AE2577" s="34" t="str">
        <f t="shared" si="1343"/>
        <v xml:space="preserve"> 0</v>
      </c>
      <c r="AF2577" s="34">
        <f t="shared" si="1344"/>
        <v>0</v>
      </c>
      <c r="AG2577" s="34">
        <f t="shared" si="1345"/>
        <v>0</v>
      </c>
      <c r="AH2577" s="34" t="str">
        <f t="shared" si="1346"/>
        <v/>
      </c>
      <c r="AI2577" s="172" t="str">
        <f>IF(AJ2577&lt;&gt;"",MAX(AI$3:AI2576)+1,"")</f>
        <v/>
      </c>
      <c r="AJ2577" s="172" t="str">
        <f t="shared" si="1347"/>
        <v/>
      </c>
      <c r="AK2577" s="172" t="str">
        <f t="shared" si="1348"/>
        <v/>
      </c>
      <c r="AL2577" s="172" t="str">
        <f t="shared" si="1349"/>
        <v/>
      </c>
      <c r="AM2577" s="172" t="str">
        <f>IF(AN2577&lt;&gt;"",MAX(AM$3:AM2576)+1,"")</f>
        <v/>
      </c>
      <c r="AN2577" s="172" t="str">
        <f t="shared" si="1350"/>
        <v/>
      </c>
      <c r="AO2577" s="172" t="str">
        <f t="shared" si="1351"/>
        <v/>
      </c>
      <c r="AP2577" s="172" t="str">
        <f t="shared" si="1352"/>
        <v/>
      </c>
      <c r="AQ2577" s="172" t="str">
        <f t="shared" si="1353"/>
        <v/>
      </c>
      <c r="AR2577" s="172" t="str">
        <f>Table1[[#This Row],[Sex ]]&amp;Table1[[#This Row],[Month]]</f>
        <v/>
      </c>
    </row>
    <row r="2578" spans="2:44" x14ac:dyDescent="0.3">
      <c r="B2578" s="14"/>
      <c r="C2578" s="14"/>
      <c r="D2578" s="14"/>
      <c r="E2578" s="14"/>
      <c r="F2578" s="14"/>
      <c r="G2578" s="14"/>
      <c r="H2578" s="14"/>
      <c r="I2578" s="14"/>
      <c r="J2578" s="14"/>
      <c r="K2578" s="14"/>
      <c r="L2578" s="14"/>
      <c r="M2578" s="24" t="str">
        <f t="shared" si="1325"/>
        <v/>
      </c>
      <c r="N2578" s="24" t="str">
        <f t="shared" si="1326"/>
        <v/>
      </c>
      <c r="O2578" s="24" t="str">
        <f t="shared" si="1327"/>
        <v xml:space="preserve"> </v>
      </c>
      <c r="P2578" s="24">
        <f t="shared" si="1328"/>
        <v>0</v>
      </c>
      <c r="Q2578" s="25">
        <f t="shared" si="1329"/>
        <v>0</v>
      </c>
      <c r="R2578" s="26">
        <f t="shared" si="1330"/>
        <v>0</v>
      </c>
      <c r="S2578" s="24" t="str">
        <f t="shared" si="1331"/>
        <v/>
      </c>
      <c r="T2578" s="24" t="str">
        <f t="shared" si="1332"/>
        <v/>
      </c>
      <c r="U2578" s="24" t="str">
        <f t="shared" si="1333"/>
        <v/>
      </c>
      <c r="V2578" s="24" t="str">
        <f t="shared" si="1334"/>
        <v/>
      </c>
      <c r="W2578" s="24" t="str">
        <f t="shared" si="1335"/>
        <v/>
      </c>
      <c r="X2578" s="24" t="str">
        <f t="shared" si="1336"/>
        <v/>
      </c>
      <c r="Y2578" s="24" t="str">
        <f t="shared" si="1337"/>
        <v/>
      </c>
      <c r="Z2578" s="24" t="str">
        <f t="shared" si="1338"/>
        <v/>
      </c>
      <c r="AA2578" s="24" t="b">
        <f t="shared" si="1339"/>
        <v>0</v>
      </c>
      <c r="AB2578" s="34" t="str">
        <f t="shared" si="1340"/>
        <v/>
      </c>
      <c r="AC2578" s="34">
        <f t="shared" si="1341"/>
        <v>0</v>
      </c>
      <c r="AD2578" s="34">
        <f t="shared" si="1342"/>
        <v>0</v>
      </c>
      <c r="AE2578" s="34" t="str">
        <f t="shared" si="1343"/>
        <v xml:space="preserve"> 0</v>
      </c>
      <c r="AF2578" s="34">
        <f t="shared" si="1344"/>
        <v>0</v>
      </c>
      <c r="AG2578" s="34">
        <f t="shared" si="1345"/>
        <v>0</v>
      </c>
      <c r="AH2578" s="34" t="str">
        <f t="shared" si="1346"/>
        <v/>
      </c>
      <c r="AI2578" s="172" t="str">
        <f>IF(AJ2578&lt;&gt;"",MAX(AI$3:AI2577)+1,"")</f>
        <v/>
      </c>
      <c r="AJ2578" s="172" t="str">
        <f t="shared" si="1347"/>
        <v/>
      </c>
      <c r="AK2578" s="172" t="str">
        <f t="shared" si="1348"/>
        <v/>
      </c>
      <c r="AL2578" s="172" t="str">
        <f t="shared" si="1349"/>
        <v/>
      </c>
      <c r="AM2578" s="172" t="str">
        <f>IF(AN2578&lt;&gt;"",MAX(AM$3:AM2577)+1,"")</f>
        <v/>
      </c>
      <c r="AN2578" s="172" t="str">
        <f t="shared" si="1350"/>
        <v/>
      </c>
      <c r="AO2578" s="172" t="str">
        <f t="shared" si="1351"/>
        <v/>
      </c>
      <c r="AP2578" s="172" t="str">
        <f t="shared" si="1352"/>
        <v/>
      </c>
      <c r="AQ2578" s="172" t="str">
        <f t="shared" si="1353"/>
        <v/>
      </c>
      <c r="AR2578" s="172" t="str">
        <f>Table1[[#This Row],[Sex ]]&amp;Table1[[#This Row],[Month]]</f>
        <v/>
      </c>
    </row>
    <row r="2579" spans="2:44" x14ac:dyDescent="0.3">
      <c r="B2579" s="14"/>
      <c r="C2579" s="14"/>
      <c r="D2579" s="14"/>
      <c r="E2579" s="14"/>
      <c r="F2579" s="14"/>
      <c r="G2579" s="14"/>
      <c r="H2579" s="14"/>
      <c r="I2579" s="14"/>
      <c r="J2579" s="14"/>
      <c r="K2579" s="14"/>
      <c r="L2579" s="14"/>
      <c r="M2579" s="24" t="str">
        <f t="shared" si="1325"/>
        <v/>
      </c>
      <c r="N2579" s="24" t="str">
        <f t="shared" si="1326"/>
        <v/>
      </c>
      <c r="O2579" s="24" t="str">
        <f t="shared" si="1327"/>
        <v xml:space="preserve"> </v>
      </c>
      <c r="P2579" s="24">
        <f t="shared" si="1328"/>
        <v>0</v>
      </c>
      <c r="Q2579" s="25">
        <f t="shared" si="1329"/>
        <v>0</v>
      </c>
      <c r="R2579" s="26">
        <f t="shared" si="1330"/>
        <v>0</v>
      </c>
      <c r="S2579" s="24" t="str">
        <f t="shared" si="1331"/>
        <v/>
      </c>
      <c r="T2579" s="24" t="str">
        <f t="shared" si="1332"/>
        <v/>
      </c>
      <c r="U2579" s="24" t="str">
        <f t="shared" si="1333"/>
        <v/>
      </c>
      <c r="V2579" s="24" t="str">
        <f t="shared" si="1334"/>
        <v/>
      </c>
      <c r="W2579" s="24" t="str">
        <f t="shared" si="1335"/>
        <v/>
      </c>
      <c r="X2579" s="24" t="str">
        <f t="shared" si="1336"/>
        <v/>
      </c>
      <c r="Y2579" s="24" t="str">
        <f t="shared" si="1337"/>
        <v/>
      </c>
      <c r="Z2579" s="24" t="str">
        <f t="shared" si="1338"/>
        <v/>
      </c>
      <c r="AA2579" s="24" t="b">
        <f t="shared" si="1339"/>
        <v>0</v>
      </c>
      <c r="AB2579" s="34" t="str">
        <f t="shared" si="1340"/>
        <v/>
      </c>
      <c r="AC2579" s="34">
        <f t="shared" si="1341"/>
        <v>0</v>
      </c>
      <c r="AD2579" s="34">
        <f t="shared" si="1342"/>
        <v>0</v>
      </c>
      <c r="AE2579" s="34" t="str">
        <f t="shared" si="1343"/>
        <v xml:space="preserve"> 0</v>
      </c>
      <c r="AF2579" s="34">
        <f t="shared" si="1344"/>
        <v>0</v>
      </c>
      <c r="AG2579" s="34">
        <f t="shared" si="1345"/>
        <v>0</v>
      </c>
      <c r="AH2579" s="34" t="str">
        <f t="shared" si="1346"/>
        <v/>
      </c>
      <c r="AI2579" s="172" t="str">
        <f>IF(AJ2579&lt;&gt;"",MAX(AI$3:AI2578)+1,"")</f>
        <v/>
      </c>
      <c r="AJ2579" s="172" t="str">
        <f t="shared" si="1347"/>
        <v/>
      </c>
      <c r="AK2579" s="172" t="str">
        <f t="shared" si="1348"/>
        <v/>
      </c>
      <c r="AL2579" s="172" t="str">
        <f t="shared" si="1349"/>
        <v/>
      </c>
      <c r="AM2579" s="172" t="str">
        <f>IF(AN2579&lt;&gt;"",MAX(AM$3:AM2578)+1,"")</f>
        <v/>
      </c>
      <c r="AN2579" s="172" t="str">
        <f t="shared" si="1350"/>
        <v/>
      </c>
      <c r="AO2579" s="172" t="str">
        <f t="shared" si="1351"/>
        <v/>
      </c>
      <c r="AP2579" s="172" t="str">
        <f t="shared" si="1352"/>
        <v/>
      </c>
      <c r="AQ2579" s="172" t="str">
        <f t="shared" si="1353"/>
        <v/>
      </c>
      <c r="AR2579" s="172" t="str">
        <f>Table1[[#This Row],[Sex ]]&amp;Table1[[#This Row],[Month]]</f>
        <v/>
      </c>
    </row>
    <row r="2580" spans="2:44" x14ac:dyDescent="0.3">
      <c r="B2580" s="14"/>
      <c r="C2580" s="14"/>
      <c r="D2580" s="14"/>
      <c r="E2580" s="14"/>
      <c r="F2580" s="14"/>
      <c r="G2580" s="14"/>
      <c r="H2580" s="14"/>
      <c r="I2580" s="14"/>
      <c r="J2580" s="14"/>
      <c r="K2580" s="14"/>
      <c r="L2580" s="14"/>
      <c r="M2580" s="24" t="str">
        <f t="shared" si="1325"/>
        <v/>
      </c>
      <c r="N2580" s="24" t="str">
        <f t="shared" si="1326"/>
        <v/>
      </c>
      <c r="O2580" s="24" t="str">
        <f t="shared" si="1327"/>
        <v xml:space="preserve"> </v>
      </c>
      <c r="P2580" s="24">
        <f t="shared" si="1328"/>
        <v>0</v>
      </c>
      <c r="Q2580" s="25">
        <f t="shared" si="1329"/>
        <v>0</v>
      </c>
      <c r="R2580" s="26">
        <f t="shared" si="1330"/>
        <v>0</v>
      </c>
      <c r="S2580" s="24" t="str">
        <f t="shared" si="1331"/>
        <v/>
      </c>
      <c r="T2580" s="24" t="str">
        <f t="shared" si="1332"/>
        <v/>
      </c>
      <c r="U2580" s="24" t="str">
        <f t="shared" si="1333"/>
        <v/>
      </c>
      <c r="V2580" s="24" t="str">
        <f t="shared" si="1334"/>
        <v/>
      </c>
      <c r="W2580" s="24" t="str">
        <f t="shared" si="1335"/>
        <v/>
      </c>
      <c r="X2580" s="24" t="str">
        <f t="shared" si="1336"/>
        <v/>
      </c>
      <c r="Y2580" s="24" t="str">
        <f t="shared" si="1337"/>
        <v/>
      </c>
      <c r="Z2580" s="24" t="str">
        <f t="shared" si="1338"/>
        <v/>
      </c>
      <c r="AA2580" s="24" t="b">
        <f t="shared" si="1339"/>
        <v>0</v>
      </c>
      <c r="AB2580" s="34" t="str">
        <f t="shared" si="1340"/>
        <v/>
      </c>
      <c r="AC2580" s="34">
        <f t="shared" si="1341"/>
        <v>0</v>
      </c>
      <c r="AD2580" s="34">
        <f t="shared" si="1342"/>
        <v>0</v>
      </c>
      <c r="AE2580" s="34" t="str">
        <f t="shared" si="1343"/>
        <v xml:space="preserve"> 0</v>
      </c>
      <c r="AF2580" s="34">
        <f t="shared" si="1344"/>
        <v>0</v>
      </c>
      <c r="AG2580" s="34">
        <f t="shared" si="1345"/>
        <v>0</v>
      </c>
      <c r="AH2580" s="34" t="str">
        <f t="shared" si="1346"/>
        <v/>
      </c>
      <c r="AI2580" s="172" t="str">
        <f>IF(AJ2580&lt;&gt;"",MAX(AI$3:AI2579)+1,"")</f>
        <v/>
      </c>
      <c r="AJ2580" s="172" t="str">
        <f t="shared" si="1347"/>
        <v/>
      </c>
      <c r="AK2580" s="172" t="str">
        <f t="shared" si="1348"/>
        <v/>
      </c>
      <c r="AL2580" s="172" t="str">
        <f t="shared" si="1349"/>
        <v/>
      </c>
      <c r="AM2580" s="172" t="str">
        <f>IF(AN2580&lt;&gt;"",MAX(AM$3:AM2579)+1,"")</f>
        <v/>
      </c>
      <c r="AN2580" s="172" t="str">
        <f t="shared" si="1350"/>
        <v/>
      </c>
      <c r="AO2580" s="172" t="str">
        <f t="shared" si="1351"/>
        <v/>
      </c>
      <c r="AP2580" s="172" t="str">
        <f t="shared" si="1352"/>
        <v/>
      </c>
      <c r="AQ2580" s="172" t="str">
        <f t="shared" si="1353"/>
        <v/>
      </c>
      <c r="AR2580" s="172" t="str">
        <f>Table1[[#This Row],[Sex ]]&amp;Table1[[#This Row],[Month]]</f>
        <v/>
      </c>
    </row>
    <row r="2581" spans="2:44" x14ac:dyDescent="0.3">
      <c r="B2581" s="14"/>
      <c r="C2581" s="14"/>
      <c r="D2581" s="14"/>
      <c r="E2581" s="14"/>
      <c r="F2581" s="14"/>
      <c r="G2581" s="14"/>
      <c r="H2581" s="14"/>
      <c r="I2581" s="14"/>
      <c r="J2581" s="14"/>
      <c r="K2581" s="14"/>
      <c r="L2581" s="14"/>
      <c r="M2581" s="24" t="str">
        <f t="shared" si="1325"/>
        <v/>
      </c>
      <c r="N2581" s="24" t="str">
        <f t="shared" si="1326"/>
        <v/>
      </c>
      <c r="O2581" s="24" t="str">
        <f t="shared" si="1327"/>
        <v xml:space="preserve"> </v>
      </c>
      <c r="P2581" s="24">
        <f t="shared" si="1328"/>
        <v>0</v>
      </c>
      <c r="Q2581" s="25">
        <f t="shared" si="1329"/>
        <v>0</v>
      </c>
      <c r="R2581" s="26">
        <f t="shared" si="1330"/>
        <v>0</v>
      </c>
      <c r="S2581" s="24" t="str">
        <f t="shared" si="1331"/>
        <v/>
      </c>
      <c r="T2581" s="24" t="str">
        <f t="shared" si="1332"/>
        <v/>
      </c>
      <c r="U2581" s="24" t="str">
        <f t="shared" si="1333"/>
        <v/>
      </c>
      <c r="V2581" s="24" t="str">
        <f t="shared" si="1334"/>
        <v/>
      </c>
      <c r="W2581" s="24" t="str">
        <f t="shared" si="1335"/>
        <v/>
      </c>
      <c r="X2581" s="24" t="str">
        <f t="shared" si="1336"/>
        <v/>
      </c>
      <c r="Y2581" s="24" t="str">
        <f t="shared" si="1337"/>
        <v/>
      </c>
      <c r="Z2581" s="24" t="str">
        <f t="shared" si="1338"/>
        <v/>
      </c>
      <c r="AA2581" s="24" t="b">
        <f t="shared" si="1339"/>
        <v>0</v>
      </c>
      <c r="AB2581" s="34" t="str">
        <f t="shared" si="1340"/>
        <v/>
      </c>
      <c r="AC2581" s="34">
        <f t="shared" si="1341"/>
        <v>0</v>
      </c>
      <c r="AD2581" s="34">
        <f t="shared" si="1342"/>
        <v>0</v>
      </c>
      <c r="AE2581" s="34" t="str">
        <f t="shared" si="1343"/>
        <v xml:space="preserve"> 0</v>
      </c>
      <c r="AF2581" s="34">
        <f t="shared" si="1344"/>
        <v>0</v>
      </c>
      <c r="AG2581" s="34">
        <f t="shared" si="1345"/>
        <v>0</v>
      </c>
      <c r="AH2581" s="34" t="str">
        <f t="shared" si="1346"/>
        <v/>
      </c>
      <c r="AI2581" s="172" t="str">
        <f>IF(AJ2581&lt;&gt;"",MAX(AI$3:AI2580)+1,"")</f>
        <v/>
      </c>
      <c r="AJ2581" s="172" t="str">
        <f t="shared" si="1347"/>
        <v/>
      </c>
      <c r="AK2581" s="172" t="str">
        <f t="shared" si="1348"/>
        <v/>
      </c>
      <c r="AL2581" s="172" t="str">
        <f t="shared" si="1349"/>
        <v/>
      </c>
      <c r="AM2581" s="172" t="str">
        <f>IF(AN2581&lt;&gt;"",MAX(AM$3:AM2580)+1,"")</f>
        <v/>
      </c>
      <c r="AN2581" s="172" t="str">
        <f t="shared" si="1350"/>
        <v/>
      </c>
      <c r="AO2581" s="172" t="str">
        <f t="shared" si="1351"/>
        <v/>
      </c>
      <c r="AP2581" s="172" t="str">
        <f t="shared" si="1352"/>
        <v/>
      </c>
      <c r="AQ2581" s="172" t="str">
        <f t="shared" si="1353"/>
        <v/>
      </c>
      <c r="AR2581" s="172" t="str">
        <f>Table1[[#This Row],[Sex ]]&amp;Table1[[#This Row],[Month]]</f>
        <v/>
      </c>
    </row>
    <row r="2582" spans="2:44" x14ac:dyDescent="0.3">
      <c r="B2582" s="14"/>
      <c r="C2582" s="14"/>
      <c r="D2582" s="14"/>
      <c r="E2582" s="14"/>
      <c r="F2582" s="14"/>
      <c r="G2582" s="14"/>
      <c r="H2582" s="14"/>
      <c r="I2582" s="14"/>
      <c r="J2582" s="14"/>
      <c r="K2582" s="14"/>
      <c r="L2582" s="14"/>
      <c r="M2582" s="24" t="str">
        <f t="shared" si="1325"/>
        <v/>
      </c>
      <c r="N2582" s="24" t="str">
        <f t="shared" si="1326"/>
        <v/>
      </c>
      <c r="O2582" s="24" t="str">
        <f t="shared" si="1327"/>
        <v xml:space="preserve"> </v>
      </c>
      <c r="P2582" s="24">
        <f t="shared" si="1328"/>
        <v>0</v>
      </c>
      <c r="Q2582" s="25">
        <f t="shared" si="1329"/>
        <v>0</v>
      </c>
      <c r="R2582" s="26">
        <f t="shared" si="1330"/>
        <v>0</v>
      </c>
      <c r="S2582" s="24" t="str">
        <f t="shared" si="1331"/>
        <v/>
      </c>
      <c r="T2582" s="24" t="str">
        <f t="shared" si="1332"/>
        <v/>
      </c>
      <c r="U2582" s="24" t="str">
        <f t="shared" si="1333"/>
        <v/>
      </c>
      <c r="V2582" s="24" t="str">
        <f t="shared" si="1334"/>
        <v/>
      </c>
      <c r="W2582" s="24" t="str">
        <f t="shared" si="1335"/>
        <v/>
      </c>
      <c r="X2582" s="24" t="str">
        <f t="shared" si="1336"/>
        <v/>
      </c>
      <c r="Y2582" s="24" t="str">
        <f t="shared" si="1337"/>
        <v/>
      </c>
      <c r="Z2582" s="24" t="str">
        <f t="shared" si="1338"/>
        <v/>
      </c>
      <c r="AA2582" s="24" t="b">
        <f t="shared" si="1339"/>
        <v>0</v>
      </c>
      <c r="AB2582" s="34" t="str">
        <f t="shared" si="1340"/>
        <v/>
      </c>
      <c r="AC2582" s="34">
        <f t="shared" si="1341"/>
        <v>0</v>
      </c>
      <c r="AD2582" s="34">
        <f t="shared" si="1342"/>
        <v>0</v>
      </c>
      <c r="AE2582" s="34" t="str">
        <f t="shared" si="1343"/>
        <v xml:space="preserve"> 0</v>
      </c>
      <c r="AF2582" s="34">
        <f t="shared" si="1344"/>
        <v>0</v>
      </c>
      <c r="AG2582" s="34">
        <f t="shared" si="1345"/>
        <v>0</v>
      </c>
      <c r="AH2582" s="34" t="str">
        <f t="shared" si="1346"/>
        <v/>
      </c>
      <c r="AI2582" s="172" t="str">
        <f>IF(AJ2582&lt;&gt;"",MAX(AI$3:AI2581)+1,"")</f>
        <v/>
      </c>
      <c r="AJ2582" s="172" t="str">
        <f t="shared" si="1347"/>
        <v/>
      </c>
      <c r="AK2582" s="172" t="str">
        <f t="shared" si="1348"/>
        <v/>
      </c>
      <c r="AL2582" s="172" t="str">
        <f t="shared" si="1349"/>
        <v/>
      </c>
      <c r="AM2582" s="172" t="str">
        <f>IF(AN2582&lt;&gt;"",MAX(AM$3:AM2581)+1,"")</f>
        <v/>
      </c>
      <c r="AN2582" s="172" t="str">
        <f t="shared" si="1350"/>
        <v/>
      </c>
      <c r="AO2582" s="172" t="str">
        <f t="shared" si="1351"/>
        <v/>
      </c>
      <c r="AP2582" s="172" t="str">
        <f t="shared" si="1352"/>
        <v/>
      </c>
      <c r="AQ2582" s="172" t="str">
        <f t="shared" si="1353"/>
        <v/>
      </c>
      <c r="AR2582" s="172" t="str">
        <f>Table1[[#This Row],[Sex ]]&amp;Table1[[#This Row],[Month]]</f>
        <v/>
      </c>
    </row>
    <row r="2583" spans="2:44" x14ac:dyDescent="0.3">
      <c r="B2583" s="14"/>
      <c r="C2583" s="14"/>
      <c r="D2583" s="14"/>
      <c r="E2583" s="14"/>
      <c r="F2583" s="14"/>
      <c r="G2583" s="14"/>
      <c r="H2583" s="14"/>
      <c r="I2583" s="14"/>
      <c r="J2583" s="14"/>
      <c r="K2583" s="14"/>
      <c r="L2583" s="14"/>
      <c r="M2583" s="24" t="str">
        <f t="shared" si="1325"/>
        <v/>
      </c>
      <c r="N2583" s="24" t="str">
        <f t="shared" si="1326"/>
        <v/>
      </c>
      <c r="O2583" s="24" t="str">
        <f t="shared" si="1327"/>
        <v xml:space="preserve"> </v>
      </c>
      <c r="P2583" s="24">
        <f t="shared" si="1328"/>
        <v>0</v>
      </c>
      <c r="Q2583" s="25">
        <f t="shared" si="1329"/>
        <v>0</v>
      </c>
      <c r="R2583" s="26">
        <f t="shared" si="1330"/>
        <v>0</v>
      </c>
      <c r="S2583" s="24" t="str">
        <f t="shared" si="1331"/>
        <v/>
      </c>
      <c r="T2583" s="24" t="str">
        <f t="shared" si="1332"/>
        <v/>
      </c>
      <c r="U2583" s="24" t="str">
        <f t="shared" si="1333"/>
        <v/>
      </c>
      <c r="V2583" s="24" t="str">
        <f t="shared" si="1334"/>
        <v/>
      </c>
      <c r="W2583" s="24" t="str">
        <f t="shared" si="1335"/>
        <v/>
      </c>
      <c r="X2583" s="24" t="str">
        <f t="shared" si="1336"/>
        <v/>
      </c>
      <c r="Y2583" s="24" t="str">
        <f t="shared" si="1337"/>
        <v/>
      </c>
      <c r="Z2583" s="24" t="str">
        <f t="shared" si="1338"/>
        <v/>
      </c>
      <c r="AA2583" s="24" t="b">
        <f t="shared" si="1339"/>
        <v>0</v>
      </c>
      <c r="AB2583" s="34" t="str">
        <f t="shared" si="1340"/>
        <v/>
      </c>
      <c r="AC2583" s="34">
        <f t="shared" si="1341"/>
        <v>0</v>
      </c>
      <c r="AD2583" s="34">
        <f t="shared" si="1342"/>
        <v>0</v>
      </c>
      <c r="AE2583" s="34" t="str">
        <f t="shared" si="1343"/>
        <v xml:space="preserve"> 0</v>
      </c>
      <c r="AF2583" s="34">
        <f t="shared" si="1344"/>
        <v>0</v>
      </c>
      <c r="AG2583" s="34">
        <f t="shared" si="1345"/>
        <v>0</v>
      </c>
      <c r="AH2583" s="34" t="str">
        <f t="shared" si="1346"/>
        <v/>
      </c>
      <c r="AI2583" s="172" t="str">
        <f>IF(AJ2583&lt;&gt;"",MAX(AI$3:AI2582)+1,"")</f>
        <v/>
      </c>
      <c r="AJ2583" s="172" t="str">
        <f t="shared" si="1347"/>
        <v/>
      </c>
      <c r="AK2583" s="172" t="str">
        <f t="shared" si="1348"/>
        <v/>
      </c>
      <c r="AL2583" s="172" t="str">
        <f t="shared" si="1349"/>
        <v/>
      </c>
      <c r="AM2583" s="172" t="str">
        <f>IF(AN2583&lt;&gt;"",MAX(AM$3:AM2582)+1,"")</f>
        <v/>
      </c>
      <c r="AN2583" s="172" t="str">
        <f t="shared" si="1350"/>
        <v/>
      </c>
      <c r="AO2583" s="172" t="str">
        <f t="shared" si="1351"/>
        <v/>
      </c>
      <c r="AP2583" s="172" t="str">
        <f t="shared" si="1352"/>
        <v/>
      </c>
      <c r="AQ2583" s="172" t="str">
        <f t="shared" si="1353"/>
        <v/>
      </c>
      <c r="AR2583" s="172" t="str">
        <f>Table1[[#This Row],[Sex ]]&amp;Table1[[#This Row],[Month]]</f>
        <v/>
      </c>
    </row>
    <row r="2584" spans="2:44" x14ac:dyDescent="0.3">
      <c r="B2584" s="14"/>
      <c r="C2584" s="14"/>
      <c r="D2584" s="14"/>
      <c r="E2584" s="14"/>
      <c r="F2584" s="14"/>
      <c r="G2584" s="14"/>
      <c r="H2584" s="14"/>
      <c r="I2584" s="14"/>
      <c r="J2584" s="14"/>
      <c r="K2584" s="14"/>
      <c r="L2584" s="14"/>
      <c r="M2584" s="24" t="str">
        <f t="shared" si="1325"/>
        <v/>
      </c>
      <c r="N2584" s="24" t="str">
        <f t="shared" si="1326"/>
        <v/>
      </c>
      <c r="O2584" s="24" t="str">
        <f t="shared" si="1327"/>
        <v xml:space="preserve"> </v>
      </c>
      <c r="P2584" s="24">
        <f t="shared" si="1328"/>
        <v>0</v>
      </c>
      <c r="Q2584" s="25">
        <f t="shared" si="1329"/>
        <v>0</v>
      </c>
      <c r="R2584" s="26">
        <f t="shared" si="1330"/>
        <v>0</v>
      </c>
      <c r="S2584" s="24" t="str">
        <f t="shared" si="1331"/>
        <v/>
      </c>
      <c r="T2584" s="24" t="str">
        <f t="shared" si="1332"/>
        <v/>
      </c>
      <c r="U2584" s="24" t="str">
        <f t="shared" si="1333"/>
        <v/>
      </c>
      <c r="V2584" s="24" t="str">
        <f t="shared" si="1334"/>
        <v/>
      </c>
      <c r="W2584" s="24" t="str">
        <f t="shared" si="1335"/>
        <v/>
      </c>
      <c r="X2584" s="24" t="str">
        <f t="shared" si="1336"/>
        <v/>
      </c>
      <c r="Y2584" s="24" t="str">
        <f t="shared" si="1337"/>
        <v/>
      </c>
      <c r="Z2584" s="24" t="str">
        <f t="shared" si="1338"/>
        <v/>
      </c>
      <c r="AA2584" s="24" t="b">
        <f t="shared" si="1339"/>
        <v>0</v>
      </c>
      <c r="AB2584" s="34" t="str">
        <f t="shared" si="1340"/>
        <v/>
      </c>
      <c r="AC2584" s="34">
        <f t="shared" si="1341"/>
        <v>0</v>
      </c>
      <c r="AD2584" s="34">
        <f t="shared" si="1342"/>
        <v>0</v>
      </c>
      <c r="AE2584" s="34" t="str">
        <f t="shared" si="1343"/>
        <v xml:space="preserve"> 0</v>
      </c>
      <c r="AF2584" s="34">
        <f t="shared" si="1344"/>
        <v>0</v>
      </c>
      <c r="AG2584" s="34">
        <f t="shared" si="1345"/>
        <v>0</v>
      </c>
      <c r="AH2584" s="34" t="str">
        <f t="shared" si="1346"/>
        <v/>
      </c>
      <c r="AI2584" s="172" t="str">
        <f>IF(AJ2584&lt;&gt;"",MAX(AI$3:AI2583)+1,"")</f>
        <v/>
      </c>
      <c r="AJ2584" s="172" t="str">
        <f t="shared" si="1347"/>
        <v/>
      </c>
      <c r="AK2584" s="172" t="str">
        <f t="shared" si="1348"/>
        <v/>
      </c>
      <c r="AL2584" s="172" t="str">
        <f t="shared" si="1349"/>
        <v/>
      </c>
      <c r="AM2584" s="172" t="str">
        <f>IF(AN2584&lt;&gt;"",MAX(AM$3:AM2583)+1,"")</f>
        <v/>
      </c>
      <c r="AN2584" s="172" t="str">
        <f t="shared" si="1350"/>
        <v/>
      </c>
      <c r="AO2584" s="172" t="str">
        <f t="shared" si="1351"/>
        <v/>
      </c>
      <c r="AP2584" s="172" t="str">
        <f t="shared" si="1352"/>
        <v/>
      </c>
      <c r="AQ2584" s="172" t="str">
        <f t="shared" si="1353"/>
        <v/>
      </c>
      <c r="AR2584" s="172" t="str">
        <f>Table1[[#This Row],[Sex ]]&amp;Table1[[#This Row],[Month]]</f>
        <v/>
      </c>
    </row>
    <row r="2585" spans="2:44" x14ac:dyDescent="0.3">
      <c r="B2585" s="14"/>
      <c r="C2585" s="14"/>
      <c r="D2585" s="14"/>
      <c r="E2585" s="14"/>
      <c r="F2585" s="14"/>
      <c r="G2585" s="14"/>
      <c r="H2585" s="14"/>
      <c r="I2585" s="14"/>
      <c r="J2585" s="14"/>
      <c r="K2585" s="14"/>
      <c r="L2585" s="14"/>
      <c r="M2585" s="24" t="str">
        <f t="shared" si="1325"/>
        <v/>
      </c>
      <c r="N2585" s="24" t="str">
        <f t="shared" si="1326"/>
        <v/>
      </c>
      <c r="O2585" s="24" t="str">
        <f t="shared" si="1327"/>
        <v xml:space="preserve"> </v>
      </c>
      <c r="P2585" s="24">
        <f t="shared" si="1328"/>
        <v>0</v>
      </c>
      <c r="Q2585" s="25">
        <f t="shared" si="1329"/>
        <v>0</v>
      </c>
      <c r="R2585" s="26">
        <f t="shared" si="1330"/>
        <v>0</v>
      </c>
      <c r="S2585" s="24" t="str">
        <f t="shared" si="1331"/>
        <v/>
      </c>
      <c r="T2585" s="24" t="str">
        <f t="shared" si="1332"/>
        <v/>
      </c>
      <c r="U2585" s="24" t="str">
        <f t="shared" si="1333"/>
        <v/>
      </c>
      <c r="V2585" s="24" t="str">
        <f t="shared" si="1334"/>
        <v/>
      </c>
      <c r="W2585" s="24" t="str">
        <f t="shared" si="1335"/>
        <v/>
      </c>
      <c r="X2585" s="24" t="str">
        <f t="shared" si="1336"/>
        <v/>
      </c>
      <c r="Y2585" s="24" t="str">
        <f t="shared" si="1337"/>
        <v/>
      </c>
      <c r="Z2585" s="24" t="str">
        <f t="shared" si="1338"/>
        <v/>
      </c>
      <c r="AA2585" s="24" t="b">
        <f t="shared" si="1339"/>
        <v>0</v>
      </c>
      <c r="AB2585" s="34" t="str">
        <f t="shared" si="1340"/>
        <v/>
      </c>
      <c r="AC2585" s="34">
        <f t="shared" si="1341"/>
        <v>0</v>
      </c>
      <c r="AD2585" s="34">
        <f t="shared" si="1342"/>
        <v>0</v>
      </c>
      <c r="AE2585" s="34" t="str">
        <f t="shared" si="1343"/>
        <v xml:space="preserve"> 0</v>
      </c>
      <c r="AF2585" s="34">
        <f t="shared" si="1344"/>
        <v>0</v>
      </c>
      <c r="AG2585" s="34">
        <f t="shared" si="1345"/>
        <v>0</v>
      </c>
      <c r="AH2585" s="34" t="str">
        <f t="shared" si="1346"/>
        <v/>
      </c>
      <c r="AI2585" s="172" t="str">
        <f>IF(AJ2585&lt;&gt;"",MAX(AI$3:AI2584)+1,"")</f>
        <v/>
      </c>
      <c r="AJ2585" s="172" t="str">
        <f t="shared" si="1347"/>
        <v/>
      </c>
      <c r="AK2585" s="172" t="str">
        <f t="shared" si="1348"/>
        <v/>
      </c>
      <c r="AL2585" s="172" t="str">
        <f t="shared" si="1349"/>
        <v/>
      </c>
      <c r="AM2585" s="172" t="str">
        <f>IF(AN2585&lt;&gt;"",MAX(AM$3:AM2584)+1,"")</f>
        <v/>
      </c>
      <c r="AN2585" s="172" t="str">
        <f t="shared" si="1350"/>
        <v/>
      </c>
      <c r="AO2585" s="172" t="str">
        <f t="shared" si="1351"/>
        <v/>
      </c>
      <c r="AP2585" s="172" t="str">
        <f t="shared" si="1352"/>
        <v/>
      </c>
      <c r="AQ2585" s="172" t="str">
        <f t="shared" si="1353"/>
        <v/>
      </c>
      <c r="AR2585" s="172" t="str">
        <f>Table1[[#This Row],[Sex ]]&amp;Table1[[#This Row],[Month]]</f>
        <v/>
      </c>
    </row>
    <row r="2586" spans="2:44" x14ac:dyDescent="0.3">
      <c r="B2586" s="14"/>
      <c r="C2586" s="14"/>
      <c r="D2586" s="14"/>
      <c r="E2586" s="14"/>
      <c r="F2586" s="14"/>
      <c r="G2586" s="14"/>
      <c r="H2586" s="14"/>
      <c r="I2586" s="14"/>
      <c r="J2586" s="14"/>
      <c r="K2586" s="14"/>
      <c r="L2586" s="14"/>
      <c r="M2586" s="24" t="str">
        <f t="shared" si="1325"/>
        <v/>
      </c>
      <c r="N2586" s="24" t="str">
        <f t="shared" si="1326"/>
        <v/>
      </c>
      <c r="O2586" s="24" t="str">
        <f t="shared" si="1327"/>
        <v xml:space="preserve"> </v>
      </c>
      <c r="P2586" s="24">
        <f t="shared" si="1328"/>
        <v>0</v>
      </c>
      <c r="Q2586" s="25">
        <f t="shared" si="1329"/>
        <v>0</v>
      </c>
      <c r="R2586" s="26">
        <f t="shared" si="1330"/>
        <v>0</v>
      </c>
      <c r="S2586" s="24" t="str">
        <f t="shared" si="1331"/>
        <v/>
      </c>
      <c r="T2586" s="24" t="str">
        <f t="shared" si="1332"/>
        <v/>
      </c>
      <c r="U2586" s="24" t="str">
        <f t="shared" si="1333"/>
        <v/>
      </c>
      <c r="V2586" s="24" t="str">
        <f t="shared" si="1334"/>
        <v/>
      </c>
      <c r="W2586" s="24" t="str">
        <f t="shared" si="1335"/>
        <v/>
      </c>
      <c r="X2586" s="24" t="str">
        <f t="shared" si="1336"/>
        <v/>
      </c>
      <c r="Y2586" s="24" t="str">
        <f t="shared" si="1337"/>
        <v/>
      </c>
      <c r="Z2586" s="24" t="str">
        <f t="shared" si="1338"/>
        <v/>
      </c>
      <c r="AA2586" s="24" t="b">
        <f t="shared" si="1339"/>
        <v>0</v>
      </c>
      <c r="AB2586" s="34" t="str">
        <f t="shared" si="1340"/>
        <v/>
      </c>
      <c r="AC2586" s="34">
        <f t="shared" si="1341"/>
        <v>0</v>
      </c>
      <c r="AD2586" s="34">
        <f t="shared" si="1342"/>
        <v>0</v>
      </c>
      <c r="AE2586" s="34" t="str">
        <f t="shared" si="1343"/>
        <v xml:space="preserve"> 0</v>
      </c>
      <c r="AF2586" s="34">
        <f t="shared" si="1344"/>
        <v>0</v>
      </c>
      <c r="AG2586" s="34">
        <f t="shared" si="1345"/>
        <v>0</v>
      </c>
      <c r="AH2586" s="34" t="str">
        <f t="shared" si="1346"/>
        <v/>
      </c>
      <c r="AI2586" s="172" t="str">
        <f>IF(AJ2586&lt;&gt;"",MAX(AI$3:AI2585)+1,"")</f>
        <v/>
      </c>
      <c r="AJ2586" s="172" t="str">
        <f t="shared" si="1347"/>
        <v/>
      </c>
      <c r="AK2586" s="172" t="str">
        <f t="shared" si="1348"/>
        <v/>
      </c>
      <c r="AL2586" s="172" t="str">
        <f t="shared" si="1349"/>
        <v/>
      </c>
      <c r="AM2586" s="172" t="str">
        <f>IF(AN2586&lt;&gt;"",MAX(AM$3:AM2585)+1,"")</f>
        <v/>
      </c>
      <c r="AN2586" s="172" t="str">
        <f t="shared" si="1350"/>
        <v/>
      </c>
      <c r="AO2586" s="172" t="str">
        <f t="shared" si="1351"/>
        <v/>
      </c>
      <c r="AP2586" s="172" t="str">
        <f t="shared" si="1352"/>
        <v/>
      </c>
      <c r="AQ2586" s="172" t="str">
        <f t="shared" si="1353"/>
        <v/>
      </c>
      <c r="AR2586" s="172" t="str">
        <f>Table1[[#This Row],[Sex ]]&amp;Table1[[#This Row],[Month]]</f>
        <v/>
      </c>
    </row>
    <row r="2587" spans="2:44" x14ac:dyDescent="0.3">
      <c r="B2587" s="14"/>
      <c r="C2587" s="14"/>
      <c r="D2587" s="14"/>
      <c r="E2587" s="14"/>
      <c r="F2587" s="14"/>
      <c r="G2587" s="14"/>
      <c r="H2587" s="14"/>
      <c r="I2587" s="14"/>
      <c r="J2587" s="14"/>
      <c r="K2587" s="14"/>
      <c r="L2587" s="14"/>
      <c r="M2587" s="24" t="str">
        <f t="shared" si="1325"/>
        <v/>
      </c>
      <c r="N2587" s="24" t="str">
        <f t="shared" si="1326"/>
        <v/>
      </c>
      <c r="O2587" s="24" t="str">
        <f t="shared" si="1327"/>
        <v xml:space="preserve"> </v>
      </c>
      <c r="P2587" s="24">
        <f t="shared" si="1328"/>
        <v>0</v>
      </c>
      <c r="Q2587" s="25">
        <f t="shared" si="1329"/>
        <v>0</v>
      </c>
      <c r="R2587" s="26">
        <f t="shared" si="1330"/>
        <v>0</v>
      </c>
      <c r="S2587" s="24" t="str">
        <f t="shared" si="1331"/>
        <v/>
      </c>
      <c r="T2587" s="24" t="str">
        <f t="shared" si="1332"/>
        <v/>
      </c>
      <c r="U2587" s="24" t="str">
        <f t="shared" si="1333"/>
        <v/>
      </c>
      <c r="V2587" s="24" t="str">
        <f t="shared" si="1334"/>
        <v/>
      </c>
      <c r="W2587" s="24" t="str">
        <f t="shared" si="1335"/>
        <v/>
      </c>
      <c r="X2587" s="24" t="str">
        <f t="shared" si="1336"/>
        <v/>
      </c>
      <c r="Y2587" s="24" t="str">
        <f t="shared" si="1337"/>
        <v/>
      </c>
      <c r="Z2587" s="24" t="str">
        <f t="shared" si="1338"/>
        <v/>
      </c>
      <c r="AA2587" s="24" t="b">
        <f t="shared" si="1339"/>
        <v>0</v>
      </c>
      <c r="AB2587" s="34" t="str">
        <f t="shared" si="1340"/>
        <v/>
      </c>
      <c r="AC2587" s="34">
        <f t="shared" si="1341"/>
        <v>0</v>
      </c>
      <c r="AD2587" s="34">
        <f t="shared" si="1342"/>
        <v>0</v>
      </c>
      <c r="AE2587" s="34" t="str">
        <f t="shared" si="1343"/>
        <v xml:space="preserve"> 0</v>
      </c>
      <c r="AF2587" s="34">
        <f t="shared" si="1344"/>
        <v>0</v>
      </c>
      <c r="AG2587" s="34">
        <f t="shared" si="1345"/>
        <v>0</v>
      </c>
      <c r="AH2587" s="34" t="str">
        <f t="shared" si="1346"/>
        <v/>
      </c>
      <c r="AI2587" s="172" t="str">
        <f>IF(AJ2587&lt;&gt;"",MAX(AI$3:AI2586)+1,"")</f>
        <v/>
      </c>
      <c r="AJ2587" s="172" t="str">
        <f t="shared" si="1347"/>
        <v/>
      </c>
      <c r="AK2587" s="172" t="str">
        <f t="shared" si="1348"/>
        <v/>
      </c>
      <c r="AL2587" s="172" t="str">
        <f t="shared" si="1349"/>
        <v/>
      </c>
      <c r="AM2587" s="172" t="str">
        <f>IF(AN2587&lt;&gt;"",MAX(AM$3:AM2586)+1,"")</f>
        <v/>
      </c>
      <c r="AN2587" s="172" t="str">
        <f t="shared" si="1350"/>
        <v/>
      </c>
      <c r="AO2587" s="172" t="str">
        <f t="shared" si="1351"/>
        <v/>
      </c>
      <c r="AP2587" s="172" t="str">
        <f t="shared" si="1352"/>
        <v/>
      </c>
      <c r="AQ2587" s="172" t="str">
        <f t="shared" si="1353"/>
        <v/>
      </c>
      <c r="AR2587" s="172" t="str">
        <f>Table1[[#This Row],[Sex ]]&amp;Table1[[#This Row],[Month]]</f>
        <v/>
      </c>
    </row>
    <row r="2588" spans="2:44" x14ac:dyDescent="0.3">
      <c r="B2588" s="14"/>
      <c r="C2588" s="14"/>
      <c r="D2588" s="14"/>
      <c r="E2588" s="14"/>
      <c r="F2588" s="14"/>
      <c r="G2588" s="14"/>
      <c r="H2588" s="14"/>
      <c r="I2588" s="14"/>
      <c r="J2588" s="14"/>
      <c r="K2588" s="14"/>
      <c r="L2588" s="14"/>
      <c r="M2588" s="24" t="str">
        <f t="shared" si="1325"/>
        <v/>
      </c>
      <c r="N2588" s="24" t="str">
        <f t="shared" si="1326"/>
        <v/>
      </c>
      <c r="O2588" s="24" t="str">
        <f t="shared" si="1327"/>
        <v xml:space="preserve"> </v>
      </c>
      <c r="P2588" s="24">
        <f t="shared" si="1328"/>
        <v>0</v>
      </c>
      <c r="Q2588" s="25">
        <f t="shared" si="1329"/>
        <v>0</v>
      </c>
      <c r="R2588" s="26">
        <f t="shared" si="1330"/>
        <v>0</v>
      </c>
      <c r="S2588" s="24" t="str">
        <f t="shared" si="1331"/>
        <v/>
      </c>
      <c r="T2588" s="24" t="str">
        <f t="shared" si="1332"/>
        <v/>
      </c>
      <c r="U2588" s="24" t="str">
        <f t="shared" si="1333"/>
        <v/>
      </c>
      <c r="V2588" s="24" t="str">
        <f t="shared" si="1334"/>
        <v/>
      </c>
      <c r="W2588" s="24" t="str">
        <f t="shared" si="1335"/>
        <v/>
      </c>
      <c r="X2588" s="24" t="str">
        <f t="shared" si="1336"/>
        <v/>
      </c>
      <c r="Y2588" s="24" t="str">
        <f t="shared" si="1337"/>
        <v/>
      </c>
      <c r="Z2588" s="24" t="str">
        <f t="shared" si="1338"/>
        <v/>
      </c>
      <c r="AA2588" s="24" t="b">
        <f t="shared" si="1339"/>
        <v>0</v>
      </c>
      <c r="AB2588" s="34" t="str">
        <f t="shared" si="1340"/>
        <v/>
      </c>
      <c r="AC2588" s="34">
        <f t="shared" si="1341"/>
        <v>0</v>
      </c>
      <c r="AD2588" s="34">
        <f t="shared" si="1342"/>
        <v>0</v>
      </c>
      <c r="AE2588" s="34" t="str">
        <f t="shared" si="1343"/>
        <v xml:space="preserve"> 0</v>
      </c>
      <c r="AF2588" s="34">
        <f t="shared" si="1344"/>
        <v>0</v>
      </c>
      <c r="AG2588" s="34">
        <f t="shared" si="1345"/>
        <v>0</v>
      </c>
      <c r="AH2588" s="34" t="str">
        <f t="shared" si="1346"/>
        <v/>
      </c>
      <c r="AI2588" s="172" t="str">
        <f>IF(AJ2588&lt;&gt;"",MAX(AI$3:AI2587)+1,"")</f>
        <v/>
      </c>
      <c r="AJ2588" s="172" t="str">
        <f t="shared" si="1347"/>
        <v/>
      </c>
      <c r="AK2588" s="172" t="str">
        <f t="shared" si="1348"/>
        <v/>
      </c>
      <c r="AL2588" s="172" t="str">
        <f t="shared" si="1349"/>
        <v/>
      </c>
      <c r="AM2588" s="172" t="str">
        <f>IF(AN2588&lt;&gt;"",MAX(AM$3:AM2587)+1,"")</f>
        <v/>
      </c>
      <c r="AN2588" s="172" t="str">
        <f t="shared" si="1350"/>
        <v/>
      </c>
      <c r="AO2588" s="172" t="str">
        <f t="shared" si="1351"/>
        <v/>
      </c>
      <c r="AP2588" s="172" t="str">
        <f t="shared" si="1352"/>
        <v/>
      </c>
      <c r="AQ2588" s="172" t="str">
        <f t="shared" si="1353"/>
        <v/>
      </c>
      <c r="AR2588" s="172" t="str">
        <f>Table1[[#This Row],[Sex ]]&amp;Table1[[#This Row],[Month]]</f>
        <v/>
      </c>
    </row>
    <row r="2589" spans="2:44" x14ac:dyDescent="0.3">
      <c r="B2589" s="14"/>
      <c r="C2589" s="14"/>
      <c r="D2589" s="14"/>
      <c r="E2589" s="14"/>
      <c r="F2589" s="14"/>
      <c r="G2589" s="14"/>
      <c r="H2589" s="14"/>
      <c r="I2589" s="14"/>
      <c r="J2589" s="14"/>
      <c r="K2589" s="14"/>
      <c r="L2589" s="14"/>
      <c r="M2589" s="24" t="str">
        <f t="shared" si="1325"/>
        <v/>
      </c>
      <c r="N2589" s="24" t="str">
        <f t="shared" si="1326"/>
        <v/>
      </c>
      <c r="O2589" s="24" t="str">
        <f t="shared" si="1327"/>
        <v xml:space="preserve"> </v>
      </c>
      <c r="P2589" s="24">
        <f t="shared" si="1328"/>
        <v>0</v>
      </c>
      <c r="Q2589" s="25">
        <f t="shared" si="1329"/>
        <v>0</v>
      </c>
      <c r="R2589" s="26">
        <f t="shared" si="1330"/>
        <v>0</v>
      </c>
      <c r="S2589" s="24" t="str">
        <f t="shared" si="1331"/>
        <v/>
      </c>
      <c r="T2589" s="24" t="str">
        <f t="shared" si="1332"/>
        <v/>
      </c>
      <c r="U2589" s="24" t="str">
        <f t="shared" si="1333"/>
        <v/>
      </c>
      <c r="V2589" s="24" t="str">
        <f t="shared" si="1334"/>
        <v/>
      </c>
      <c r="W2589" s="24" t="str">
        <f t="shared" si="1335"/>
        <v/>
      </c>
      <c r="X2589" s="24" t="str">
        <f t="shared" si="1336"/>
        <v/>
      </c>
      <c r="Y2589" s="24" t="str">
        <f t="shared" si="1337"/>
        <v/>
      </c>
      <c r="Z2589" s="24" t="str">
        <f t="shared" si="1338"/>
        <v/>
      </c>
      <c r="AA2589" s="24" t="b">
        <f t="shared" si="1339"/>
        <v>0</v>
      </c>
      <c r="AB2589" s="34" t="str">
        <f t="shared" si="1340"/>
        <v/>
      </c>
      <c r="AC2589" s="34">
        <f t="shared" si="1341"/>
        <v>0</v>
      </c>
      <c r="AD2589" s="34">
        <f t="shared" si="1342"/>
        <v>0</v>
      </c>
      <c r="AE2589" s="34" t="str">
        <f t="shared" si="1343"/>
        <v xml:space="preserve"> 0</v>
      </c>
      <c r="AF2589" s="34">
        <f t="shared" si="1344"/>
        <v>0</v>
      </c>
      <c r="AG2589" s="34">
        <f t="shared" si="1345"/>
        <v>0</v>
      </c>
      <c r="AH2589" s="34" t="str">
        <f t="shared" si="1346"/>
        <v/>
      </c>
      <c r="AI2589" s="172" t="str">
        <f>IF(AJ2589&lt;&gt;"",MAX(AI$3:AI2588)+1,"")</f>
        <v/>
      </c>
      <c r="AJ2589" s="172" t="str">
        <f t="shared" si="1347"/>
        <v/>
      </c>
      <c r="AK2589" s="172" t="str">
        <f t="shared" si="1348"/>
        <v/>
      </c>
      <c r="AL2589" s="172" t="str">
        <f t="shared" si="1349"/>
        <v/>
      </c>
      <c r="AM2589" s="172" t="str">
        <f>IF(AN2589&lt;&gt;"",MAX(AM$3:AM2588)+1,"")</f>
        <v/>
      </c>
      <c r="AN2589" s="172" t="str">
        <f t="shared" si="1350"/>
        <v/>
      </c>
      <c r="AO2589" s="172" t="str">
        <f t="shared" si="1351"/>
        <v/>
      </c>
      <c r="AP2589" s="172" t="str">
        <f t="shared" si="1352"/>
        <v/>
      </c>
      <c r="AQ2589" s="172" t="str">
        <f t="shared" si="1353"/>
        <v/>
      </c>
      <c r="AR2589" s="172" t="str">
        <f>Table1[[#This Row],[Sex ]]&amp;Table1[[#This Row],[Month]]</f>
        <v/>
      </c>
    </row>
    <row r="2590" spans="2:44" x14ac:dyDescent="0.3">
      <c r="B2590" s="14"/>
      <c r="C2590" s="14"/>
      <c r="D2590" s="14"/>
      <c r="E2590" s="14"/>
      <c r="F2590" s="14"/>
      <c r="G2590" s="14"/>
      <c r="H2590" s="14"/>
      <c r="I2590" s="14"/>
      <c r="J2590" s="14"/>
      <c r="K2590" s="14"/>
      <c r="L2590" s="14"/>
      <c r="M2590" s="24" t="str">
        <f t="shared" si="1325"/>
        <v/>
      </c>
      <c r="N2590" s="24" t="str">
        <f t="shared" si="1326"/>
        <v/>
      </c>
      <c r="O2590" s="24" t="str">
        <f t="shared" si="1327"/>
        <v xml:space="preserve"> </v>
      </c>
      <c r="P2590" s="24">
        <f t="shared" si="1328"/>
        <v>0</v>
      </c>
      <c r="Q2590" s="25">
        <f t="shared" si="1329"/>
        <v>0</v>
      </c>
      <c r="R2590" s="26">
        <f t="shared" si="1330"/>
        <v>0</v>
      </c>
      <c r="S2590" s="24" t="str">
        <f t="shared" si="1331"/>
        <v/>
      </c>
      <c r="T2590" s="24" t="str">
        <f t="shared" si="1332"/>
        <v/>
      </c>
      <c r="U2590" s="24" t="str">
        <f t="shared" si="1333"/>
        <v/>
      </c>
      <c r="V2590" s="24" t="str">
        <f t="shared" si="1334"/>
        <v/>
      </c>
      <c r="W2590" s="24" t="str">
        <f t="shared" si="1335"/>
        <v/>
      </c>
      <c r="X2590" s="24" t="str">
        <f t="shared" si="1336"/>
        <v/>
      </c>
      <c r="Y2590" s="24" t="str">
        <f t="shared" si="1337"/>
        <v/>
      </c>
      <c r="Z2590" s="24" t="str">
        <f t="shared" si="1338"/>
        <v/>
      </c>
      <c r="AA2590" s="24" t="b">
        <f t="shared" si="1339"/>
        <v>0</v>
      </c>
      <c r="AB2590" s="34" t="str">
        <f t="shared" si="1340"/>
        <v/>
      </c>
      <c r="AC2590" s="34">
        <f t="shared" si="1341"/>
        <v>0</v>
      </c>
      <c r="AD2590" s="34">
        <f t="shared" si="1342"/>
        <v>0</v>
      </c>
      <c r="AE2590" s="34" t="str">
        <f t="shared" si="1343"/>
        <v xml:space="preserve"> 0</v>
      </c>
      <c r="AF2590" s="34">
        <f t="shared" si="1344"/>
        <v>0</v>
      </c>
      <c r="AG2590" s="34">
        <f t="shared" si="1345"/>
        <v>0</v>
      </c>
      <c r="AH2590" s="34" t="str">
        <f t="shared" si="1346"/>
        <v/>
      </c>
      <c r="AI2590" s="172" t="str">
        <f>IF(AJ2590&lt;&gt;"",MAX(AI$3:AI2589)+1,"")</f>
        <v/>
      </c>
      <c r="AJ2590" s="172" t="str">
        <f t="shared" si="1347"/>
        <v/>
      </c>
      <c r="AK2590" s="172" t="str">
        <f t="shared" si="1348"/>
        <v/>
      </c>
      <c r="AL2590" s="172" t="str">
        <f t="shared" si="1349"/>
        <v/>
      </c>
      <c r="AM2590" s="172" t="str">
        <f>IF(AN2590&lt;&gt;"",MAX(AM$3:AM2589)+1,"")</f>
        <v/>
      </c>
      <c r="AN2590" s="172" t="str">
        <f t="shared" si="1350"/>
        <v/>
      </c>
      <c r="AO2590" s="172" t="str">
        <f t="shared" si="1351"/>
        <v/>
      </c>
      <c r="AP2590" s="172" t="str">
        <f t="shared" si="1352"/>
        <v/>
      </c>
      <c r="AQ2590" s="172" t="str">
        <f t="shared" si="1353"/>
        <v/>
      </c>
      <c r="AR2590" s="172" t="str">
        <f>Table1[[#This Row],[Sex ]]&amp;Table1[[#This Row],[Month]]</f>
        <v/>
      </c>
    </row>
    <row r="2591" spans="2:44" x14ac:dyDescent="0.3">
      <c r="B2591" s="14"/>
      <c r="C2591" s="14"/>
      <c r="D2591" s="14"/>
      <c r="E2591" s="14"/>
      <c r="F2591" s="14"/>
      <c r="G2591" s="14"/>
      <c r="H2591" s="14"/>
      <c r="I2591" s="14"/>
      <c r="J2591" s="14"/>
      <c r="K2591" s="14"/>
      <c r="L2591" s="14"/>
      <c r="M2591" s="24" t="str">
        <f t="shared" si="1325"/>
        <v/>
      </c>
      <c r="N2591" s="24" t="str">
        <f t="shared" si="1326"/>
        <v/>
      </c>
      <c r="O2591" s="24" t="str">
        <f t="shared" si="1327"/>
        <v xml:space="preserve"> </v>
      </c>
      <c r="P2591" s="24">
        <f t="shared" si="1328"/>
        <v>0</v>
      </c>
      <c r="Q2591" s="25">
        <f t="shared" si="1329"/>
        <v>0</v>
      </c>
      <c r="R2591" s="26">
        <f t="shared" si="1330"/>
        <v>0</v>
      </c>
      <c r="S2591" s="24" t="str">
        <f t="shared" si="1331"/>
        <v/>
      </c>
      <c r="T2591" s="24" t="str">
        <f t="shared" si="1332"/>
        <v/>
      </c>
      <c r="U2591" s="24" t="str">
        <f t="shared" si="1333"/>
        <v/>
      </c>
      <c r="V2591" s="24" t="str">
        <f t="shared" si="1334"/>
        <v/>
      </c>
      <c r="W2591" s="24" t="str">
        <f t="shared" si="1335"/>
        <v/>
      </c>
      <c r="X2591" s="24" t="str">
        <f t="shared" si="1336"/>
        <v/>
      </c>
      <c r="Y2591" s="24" t="str">
        <f t="shared" si="1337"/>
        <v/>
      </c>
      <c r="Z2591" s="24" t="str">
        <f t="shared" si="1338"/>
        <v/>
      </c>
      <c r="AA2591" s="24" t="b">
        <f t="shared" si="1339"/>
        <v>0</v>
      </c>
      <c r="AB2591" s="34" t="str">
        <f t="shared" si="1340"/>
        <v/>
      </c>
      <c r="AC2591" s="34">
        <f t="shared" si="1341"/>
        <v>0</v>
      </c>
      <c r="AD2591" s="34">
        <f t="shared" si="1342"/>
        <v>0</v>
      </c>
      <c r="AE2591" s="34" t="str">
        <f t="shared" si="1343"/>
        <v xml:space="preserve"> 0</v>
      </c>
      <c r="AF2591" s="34">
        <f t="shared" si="1344"/>
        <v>0</v>
      </c>
      <c r="AG2591" s="34">
        <f t="shared" si="1345"/>
        <v>0</v>
      </c>
      <c r="AH2591" s="34" t="str">
        <f t="shared" si="1346"/>
        <v/>
      </c>
      <c r="AI2591" s="172" t="str">
        <f>IF(AJ2591&lt;&gt;"",MAX(AI$3:AI2590)+1,"")</f>
        <v/>
      </c>
      <c r="AJ2591" s="172" t="str">
        <f t="shared" si="1347"/>
        <v/>
      </c>
      <c r="AK2591" s="172" t="str">
        <f t="shared" si="1348"/>
        <v/>
      </c>
      <c r="AL2591" s="172" t="str">
        <f t="shared" si="1349"/>
        <v/>
      </c>
      <c r="AM2591" s="172" t="str">
        <f>IF(AN2591&lt;&gt;"",MAX(AM$3:AM2590)+1,"")</f>
        <v/>
      </c>
      <c r="AN2591" s="172" t="str">
        <f t="shared" si="1350"/>
        <v/>
      </c>
      <c r="AO2591" s="172" t="str">
        <f t="shared" si="1351"/>
        <v/>
      </c>
      <c r="AP2591" s="172" t="str">
        <f t="shared" si="1352"/>
        <v/>
      </c>
      <c r="AQ2591" s="172" t="str">
        <f t="shared" si="1353"/>
        <v/>
      </c>
      <c r="AR2591" s="172" t="str">
        <f>Table1[[#This Row],[Sex ]]&amp;Table1[[#This Row],[Month]]</f>
        <v/>
      </c>
    </row>
    <row r="2592" spans="2:44" x14ac:dyDescent="0.3">
      <c r="B2592" s="14"/>
      <c r="C2592" s="14"/>
      <c r="D2592" s="14"/>
      <c r="E2592" s="14"/>
      <c r="F2592" s="14"/>
      <c r="G2592" s="14"/>
      <c r="H2592" s="14"/>
      <c r="I2592" s="14"/>
      <c r="J2592" s="14"/>
      <c r="K2592" s="14"/>
      <c r="L2592" s="14"/>
      <c r="M2592" s="24" t="str">
        <f t="shared" si="1325"/>
        <v/>
      </c>
      <c r="N2592" s="24" t="str">
        <f t="shared" si="1326"/>
        <v/>
      </c>
      <c r="O2592" s="24" t="str">
        <f t="shared" si="1327"/>
        <v xml:space="preserve"> </v>
      </c>
      <c r="P2592" s="24">
        <f t="shared" si="1328"/>
        <v>0</v>
      </c>
      <c r="Q2592" s="25">
        <f t="shared" si="1329"/>
        <v>0</v>
      </c>
      <c r="R2592" s="26">
        <f t="shared" si="1330"/>
        <v>0</v>
      </c>
      <c r="S2592" s="24" t="str">
        <f t="shared" si="1331"/>
        <v/>
      </c>
      <c r="T2592" s="24" t="str">
        <f t="shared" si="1332"/>
        <v/>
      </c>
      <c r="U2592" s="24" t="str">
        <f t="shared" si="1333"/>
        <v/>
      </c>
      <c r="V2592" s="24" t="str">
        <f t="shared" si="1334"/>
        <v/>
      </c>
      <c r="W2592" s="24" t="str">
        <f t="shared" si="1335"/>
        <v/>
      </c>
      <c r="X2592" s="24" t="str">
        <f t="shared" si="1336"/>
        <v/>
      </c>
      <c r="Y2592" s="24" t="str">
        <f t="shared" si="1337"/>
        <v/>
      </c>
      <c r="Z2592" s="24" t="str">
        <f t="shared" si="1338"/>
        <v/>
      </c>
      <c r="AA2592" s="24" t="b">
        <f t="shared" si="1339"/>
        <v>0</v>
      </c>
      <c r="AB2592" s="34" t="str">
        <f t="shared" si="1340"/>
        <v/>
      </c>
      <c r="AC2592" s="34">
        <f t="shared" si="1341"/>
        <v>0</v>
      </c>
      <c r="AD2592" s="34">
        <f t="shared" si="1342"/>
        <v>0</v>
      </c>
      <c r="AE2592" s="34" t="str">
        <f t="shared" si="1343"/>
        <v xml:space="preserve"> 0</v>
      </c>
      <c r="AF2592" s="34">
        <f t="shared" si="1344"/>
        <v>0</v>
      </c>
      <c r="AG2592" s="34">
        <f t="shared" si="1345"/>
        <v>0</v>
      </c>
      <c r="AH2592" s="34" t="str">
        <f t="shared" si="1346"/>
        <v/>
      </c>
      <c r="AI2592" s="172" t="str">
        <f>IF(AJ2592&lt;&gt;"",MAX(AI$3:AI2591)+1,"")</f>
        <v/>
      </c>
      <c r="AJ2592" s="172" t="str">
        <f t="shared" si="1347"/>
        <v/>
      </c>
      <c r="AK2592" s="172" t="str">
        <f t="shared" si="1348"/>
        <v/>
      </c>
      <c r="AL2592" s="172" t="str">
        <f t="shared" si="1349"/>
        <v/>
      </c>
      <c r="AM2592" s="172" t="str">
        <f>IF(AN2592&lt;&gt;"",MAX(AM$3:AM2591)+1,"")</f>
        <v/>
      </c>
      <c r="AN2592" s="172" t="str">
        <f t="shared" si="1350"/>
        <v/>
      </c>
      <c r="AO2592" s="172" t="str">
        <f t="shared" si="1351"/>
        <v/>
      </c>
      <c r="AP2592" s="172" t="str">
        <f t="shared" si="1352"/>
        <v/>
      </c>
      <c r="AQ2592" s="172" t="str">
        <f t="shared" si="1353"/>
        <v/>
      </c>
      <c r="AR2592" s="172" t="str">
        <f>Table1[[#This Row],[Sex ]]&amp;Table1[[#This Row],[Month]]</f>
        <v/>
      </c>
    </row>
    <row r="2593" spans="2:44" x14ac:dyDescent="0.3">
      <c r="B2593" s="14"/>
      <c r="C2593" s="14"/>
      <c r="D2593" s="14"/>
      <c r="E2593" s="14"/>
      <c r="F2593" s="14"/>
      <c r="G2593" s="14"/>
      <c r="H2593" s="14"/>
      <c r="I2593" s="14"/>
      <c r="J2593" s="14"/>
      <c r="K2593" s="14"/>
      <c r="L2593" s="14"/>
      <c r="M2593" s="24" t="str">
        <f t="shared" si="1325"/>
        <v/>
      </c>
      <c r="N2593" s="24" t="str">
        <f t="shared" si="1326"/>
        <v/>
      </c>
      <c r="O2593" s="24" t="str">
        <f t="shared" si="1327"/>
        <v xml:space="preserve"> </v>
      </c>
      <c r="P2593" s="24">
        <f t="shared" si="1328"/>
        <v>0</v>
      </c>
      <c r="Q2593" s="25">
        <f t="shared" si="1329"/>
        <v>0</v>
      </c>
      <c r="R2593" s="26">
        <f t="shared" si="1330"/>
        <v>0</v>
      </c>
      <c r="S2593" s="24" t="str">
        <f t="shared" si="1331"/>
        <v/>
      </c>
      <c r="T2593" s="24" t="str">
        <f t="shared" si="1332"/>
        <v/>
      </c>
      <c r="U2593" s="24" t="str">
        <f t="shared" si="1333"/>
        <v/>
      </c>
      <c r="V2593" s="24" t="str">
        <f t="shared" si="1334"/>
        <v/>
      </c>
      <c r="W2593" s="24" t="str">
        <f t="shared" si="1335"/>
        <v/>
      </c>
      <c r="X2593" s="24" t="str">
        <f t="shared" si="1336"/>
        <v/>
      </c>
      <c r="Y2593" s="24" t="str">
        <f t="shared" si="1337"/>
        <v/>
      </c>
      <c r="Z2593" s="24" t="str">
        <f t="shared" si="1338"/>
        <v/>
      </c>
      <c r="AA2593" s="24" t="b">
        <f t="shared" si="1339"/>
        <v>0</v>
      </c>
      <c r="AB2593" s="34" t="str">
        <f t="shared" si="1340"/>
        <v/>
      </c>
      <c r="AC2593" s="34">
        <f t="shared" si="1341"/>
        <v>0</v>
      </c>
      <c r="AD2593" s="34">
        <f t="shared" si="1342"/>
        <v>0</v>
      </c>
      <c r="AE2593" s="34" t="str">
        <f t="shared" si="1343"/>
        <v xml:space="preserve"> 0</v>
      </c>
      <c r="AF2593" s="34">
        <f t="shared" si="1344"/>
        <v>0</v>
      </c>
      <c r="AG2593" s="34">
        <f t="shared" si="1345"/>
        <v>0</v>
      </c>
      <c r="AH2593" s="34" t="str">
        <f t="shared" si="1346"/>
        <v/>
      </c>
      <c r="AI2593" s="172" t="str">
        <f>IF(AJ2593&lt;&gt;"",MAX(AI$3:AI2592)+1,"")</f>
        <v/>
      </c>
      <c r="AJ2593" s="172" t="str">
        <f t="shared" si="1347"/>
        <v/>
      </c>
      <c r="AK2593" s="172" t="str">
        <f t="shared" si="1348"/>
        <v/>
      </c>
      <c r="AL2593" s="172" t="str">
        <f t="shared" si="1349"/>
        <v/>
      </c>
      <c r="AM2593" s="172" t="str">
        <f>IF(AN2593&lt;&gt;"",MAX(AM$3:AM2592)+1,"")</f>
        <v/>
      </c>
      <c r="AN2593" s="172" t="str">
        <f t="shared" si="1350"/>
        <v/>
      </c>
      <c r="AO2593" s="172" t="str">
        <f t="shared" si="1351"/>
        <v/>
      </c>
      <c r="AP2593" s="172" t="str">
        <f t="shared" si="1352"/>
        <v/>
      </c>
      <c r="AQ2593" s="172" t="str">
        <f t="shared" si="1353"/>
        <v/>
      </c>
      <c r="AR2593" s="172" t="str">
        <f>Table1[[#This Row],[Sex ]]&amp;Table1[[#This Row],[Month]]</f>
        <v/>
      </c>
    </row>
    <row r="2594" spans="2:44" x14ac:dyDescent="0.3">
      <c r="B2594" s="14"/>
      <c r="C2594" s="14"/>
      <c r="D2594" s="14"/>
      <c r="E2594" s="14"/>
      <c r="F2594" s="14"/>
      <c r="G2594" s="14"/>
      <c r="H2594" s="14"/>
      <c r="I2594" s="14"/>
      <c r="J2594" s="14"/>
      <c r="K2594" s="14"/>
      <c r="L2594" s="14"/>
      <c r="M2594" s="24" t="str">
        <f t="shared" si="1325"/>
        <v/>
      </c>
      <c r="N2594" s="24" t="str">
        <f t="shared" si="1326"/>
        <v/>
      </c>
      <c r="O2594" s="24" t="str">
        <f t="shared" si="1327"/>
        <v xml:space="preserve"> </v>
      </c>
      <c r="P2594" s="24">
        <f t="shared" si="1328"/>
        <v>0</v>
      </c>
      <c r="Q2594" s="25">
        <f t="shared" si="1329"/>
        <v>0</v>
      </c>
      <c r="R2594" s="26">
        <f t="shared" si="1330"/>
        <v>0</v>
      </c>
      <c r="S2594" s="24" t="str">
        <f t="shared" si="1331"/>
        <v/>
      </c>
      <c r="T2594" s="24" t="str">
        <f t="shared" si="1332"/>
        <v/>
      </c>
      <c r="U2594" s="24" t="str">
        <f t="shared" si="1333"/>
        <v/>
      </c>
      <c r="V2594" s="24" t="str">
        <f t="shared" si="1334"/>
        <v/>
      </c>
      <c r="W2594" s="24" t="str">
        <f t="shared" si="1335"/>
        <v/>
      </c>
      <c r="X2594" s="24" t="str">
        <f t="shared" si="1336"/>
        <v/>
      </c>
      <c r="Y2594" s="24" t="str">
        <f t="shared" si="1337"/>
        <v/>
      </c>
      <c r="Z2594" s="24" t="str">
        <f t="shared" si="1338"/>
        <v/>
      </c>
      <c r="AA2594" s="24" t="b">
        <f t="shared" si="1339"/>
        <v>0</v>
      </c>
      <c r="AB2594" s="34" t="str">
        <f t="shared" si="1340"/>
        <v/>
      </c>
      <c r="AC2594" s="34">
        <f t="shared" si="1341"/>
        <v>0</v>
      </c>
      <c r="AD2594" s="34">
        <f t="shared" si="1342"/>
        <v>0</v>
      </c>
      <c r="AE2594" s="34" t="str">
        <f t="shared" si="1343"/>
        <v xml:space="preserve"> 0</v>
      </c>
      <c r="AF2594" s="34">
        <f t="shared" si="1344"/>
        <v>0</v>
      </c>
      <c r="AG2594" s="34">
        <f t="shared" si="1345"/>
        <v>0</v>
      </c>
      <c r="AH2594" s="34" t="str">
        <f t="shared" si="1346"/>
        <v/>
      </c>
      <c r="AI2594" s="172" t="str">
        <f>IF(AJ2594&lt;&gt;"",MAX(AI$3:AI2593)+1,"")</f>
        <v/>
      </c>
      <c r="AJ2594" s="172" t="str">
        <f t="shared" si="1347"/>
        <v/>
      </c>
      <c r="AK2594" s="172" t="str">
        <f t="shared" si="1348"/>
        <v/>
      </c>
      <c r="AL2594" s="172" t="str">
        <f t="shared" si="1349"/>
        <v/>
      </c>
      <c r="AM2594" s="172" t="str">
        <f>IF(AN2594&lt;&gt;"",MAX(AM$3:AM2593)+1,"")</f>
        <v/>
      </c>
      <c r="AN2594" s="172" t="str">
        <f t="shared" si="1350"/>
        <v/>
      </c>
      <c r="AO2594" s="172" t="str">
        <f t="shared" si="1351"/>
        <v/>
      </c>
      <c r="AP2594" s="172" t="str">
        <f t="shared" si="1352"/>
        <v/>
      </c>
      <c r="AQ2594" s="172" t="str">
        <f t="shared" si="1353"/>
        <v/>
      </c>
      <c r="AR2594" s="172" t="str">
        <f>Table1[[#This Row],[Sex ]]&amp;Table1[[#This Row],[Month]]</f>
        <v/>
      </c>
    </row>
    <row r="2595" spans="2:44" x14ac:dyDescent="0.3">
      <c r="B2595" s="14"/>
      <c r="C2595" s="14"/>
      <c r="D2595" s="14"/>
      <c r="E2595" s="14"/>
      <c r="F2595" s="14"/>
      <c r="G2595" s="14"/>
      <c r="H2595" s="14"/>
      <c r="I2595" s="14"/>
      <c r="J2595" s="14"/>
      <c r="K2595" s="14"/>
      <c r="L2595" s="14"/>
      <c r="M2595" s="24" t="str">
        <f t="shared" si="1325"/>
        <v/>
      </c>
      <c r="N2595" s="24" t="str">
        <f t="shared" si="1326"/>
        <v/>
      </c>
      <c r="O2595" s="24" t="str">
        <f t="shared" si="1327"/>
        <v xml:space="preserve"> </v>
      </c>
      <c r="P2595" s="24">
        <f t="shared" si="1328"/>
        <v>0</v>
      </c>
      <c r="Q2595" s="25">
        <f t="shared" si="1329"/>
        <v>0</v>
      </c>
      <c r="R2595" s="26">
        <f t="shared" si="1330"/>
        <v>0</v>
      </c>
      <c r="S2595" s="24" t="str">
        <f t="shared" si="1331"/>
        <v/>
      </c>
      <c r="T2595" s="24" t="str">
        <f t="shared" si="1332"/>
        <v/>
      </c>
      <c r="U2595" s="24" t="str">
        <f t="shared" si="1333"/>
        <v/>
      </c>
      <c r="V2595" s="24" t="str">
        <f t="shared" si="1334"/>
        <v/>
      </c>
      <c r="W2595" s="24" t="str">
        <f t="shared" si="1335"/>
        <v/>
      </c>
      <c r="X2595" s="24" t="str">
        <f t="shared" si="1336"/>
        <v/>
      </c>
      <c r="Y2595" s="24" t="str">
        <f t="shared" si="1337"/>
        <v/>
      </c>
      <c r="Z2595" s="24" t="str">
        <f t="shared" si="1338"/>
        <v/>
      </c>
      <c r="AA2595" s="24" t="b">
        <f t="shared" si="1339"/>
        <v>0</v>
      </c>
      <c r="AB2595" s="34" t="str">
        <f t="shared" si="1340"/>
        <v/>
      </c>
      <c r="AC2595" s="34">
        <f t="shared" si="1341"/>
        <v>0</v>
      </c>
      <c r="AD2595" s="34">
        <f t="shared" si="1342"/>
        <v>0</v>
      </c>
      <c r="AE2595" s="34" t="str">
        <f t="shared" si="1343"/>
        <v xml:space="preserve"> 0</v>
      </c>
      <c r="AF2595" s="34">
        <f t="shared" si="1344"/>
        <v>0</v>
      </c>
      <c r="AG2595" s="34">
        <f t="shared" si="1345"/>
        <v>0</v>
      </c>
      <c r="AH2595" s="34" t="str">
        <f t="shared" si="1346"/>
        <v/>
      </c>
      <c r="AI2595" s="172" t="str">
        <f>IF(AJ2595&lt;&gt;"",MAX(AI$3:AI2594)+1,"")</f>
        <v/>
      </c>
      <c r="AJ2595" s="172" t="str">
        <f t="shared" si="1347"/>
        <v/>
      </c>
      <c r="AK2595" s="172" t="str">
        <f t="shared" si="1348"/>
        <v/>
      </c>
      <c r="AL2595" s="172" t="str">
        <f t="shared" si="1349"/>
        <v/>
      </c>
      <c r="AM2595" s="172" t="str">
        <f>IF(AN2595&lt;&gt;"",MAX(AM$3:AM2594)+1,"")</f>
        <v/>
      </c>
      <c r="AN2595" s="172" t="str">
        <f t="shared" si="1350"/>
        <v/>
      </c>
      <c r="AO2595" s="172" t="str">
        <f t="shared" si="1351"/>
        <v/>
      </c>
      <c r="AP2595" s="172" t="str">
        <f t="shared" si="1352"/>
        <v/>
      </c>
      <c r="AQ2595" s="172" t="str">
        <f t="shared" si="1353"/>
        <v/>
      </c>
      <c r="AR2595" s="172" t="str">
        <f>Table1[[#This Row],[Sex ]]&amp;Table1[[#This Row],[Month]]</f>
        <v/>
      </c>
    </row>
    <row r="2596" spans="2:44" x14ac:dyDescent="0.3">
      <c r="B2596" s="14"/>
      <c r="C2596" s="14"/>
      <c r="D2596" s="14"/>
      <c r="E2596" s="14"/>
      <c r="F2596" s="14"/>
      <c r="G2596" s="14"/>
      <c r="H2596" s="14"/>
      <c r="I2596" s="14"/>
      <c r="J2596" s="14"/>
      <c r="K2596" s="14"/>
      <c r="L2596" s="14"/>
      <c r="M2596" s="24" t="str">
        <f t="shared" si="1325"/>
        <v/>
      </c>
      <c r="N2596" s="24" t="str">
        <f t="shared" si="1326"/>
        <v/>
      </c>
      <c r="O2596" s="24" t="str">
        <f t="shared" si="1327"/>
        <v xml:space="preserve"> </v>
      </c>
      <c r="P2596" s="24">
        <f t="shared" si="1328"/>
        <v>0</v>
      </c>
      <c r="Q2596" s="25">
        <f t="shared" si="1329"/>
        <v>0</v>
      </c>
      <c r="R2596" s="26">
        <f t="shared" si="1330"/>
        <v>0</v>
      </c>
      <c r="S2596" s="24" t="str">
        <f t="shared" si="1331"/>
        <v/>
      </c>
      <c r="T2596" s="24" t="str">
        <f t="shared" si="1332"/>
        <v/>
      </c>
      <c r="U2596" s="24" t="str">
        <f t="shared" si="1333"/>
        <v/>
      </c>
      <c r="V2596" s="24" t="str">
        <f t="shared" si="1334"/>
        <v/>
      </c>
      <c r="W2596" s="24" t="str">
        <f t="shared" si="1335"/>
        <v/>
      </c>
      <c r="X2596" s="24" t="str">
        <f t="shared" si="1336"/>
        <v/>
      </c>
      <c r="Y2596" s="24" t="str">
        <f t="shared" si="1337"/>
        <v/>
      </c>
      <c r="Z2596" s="24" t="str">
        <f t="shared" si="1338"/>
        <v/>
      </c>
      <c r="AA2596" s="24" t="b">
        <f t="shared" si="1339"/>
        <v>0</v>
      </c>
      <c r="AB2596" s="34" t="str">
        <f t="shared" si="1340"/>
        <v/>
      </c>
      <c r="AC2596" s="34">
        <f t="shared" si="1341"/>
        <v>0</v>
      </c>
      <c r="AD2596" s="34">
        <f t="shared" si="1342"/>
        <v>0</v>
      </c>
      <c r="AE2596" s="34" t="str">
        <f t="shared" si="1343"/>
        <v xml:space="preserve"> 0</v>
      </c>
      <c r="AF2596" s="34">
        <f t="shared" si="1344"/>
        <v>0</v>
      </c>
      <c r="AG2596" s="34">
        <f t="shared" si="1345"/>
        <v>0</v>
      </c>
      <c r="AH2596" s="34" t="str">
        <f t="shared" si="1346"/>
        <v/>
      </c>
      <c r="AI2596" s="172" t="str">
        <f>IF(AJ2596&lt;&gt;"",MAX(AI$3:AI2595)+1,"")</f>
        <v/>
      </c>
      <c r="AJ2596" s="172" t="str">
        <f t="shared" si="1347"/>
        <v/>
      </c>
      <c r="AK2596" s="172" t="str">
        <f t="shared" si="1348"/>
        <v/>
      </c>
      <c r="AL2596" s="172" t="str">
        <f t="shared" si="1349"/>
        <v/>
      </c>
      <c r="AM2596" s="172" t="str">
        <f>IF(AN2596&lt;&gt;"",MAX(AM$3:AM2595)+1,"")</f>
        <v/>
      </c>
      <c r="AN2596" s="172" t="str">
        <f t="shared" si="1350"/>
        <v/>
      </c>
      <c r="AO2596" s="172" t="str">
        <f t="shared" si="1351"/>
        <v/>
      </c>
      <c r="AP2596" s="172" t="str">
        <f t="shared" si="1352"/>
        <v/>
      </c>
      <c r="AQ2596" s="172" t="str">
        <f t="shared" si="1353"/>
        <v/>
      </c>
      <c r="AR2596" s="172" t="str">
        <f>Table1[[#This Row],[Sex ]]&amp;Table1[[#This Row],[Month]]</f>
        <v/>
      </c>
    </row>
    <row r="2597" spans="2:44" x14ac:dyDescent="0.3">
      <c r="B2597" s="14"/>
      <c r="C2597" s="14"/>
      <c r="D2597" s="14"/>
      <c r="E2597" s="14"/>
      <c r="F2597" s="14"/>
      <c r="G2597" s="14"/>
      <c r="H2597" s="14"/>
      <c r="I2597" s="14"/>
      <c r="J2597" s="14"/>
      <c r="K2597" s="14"/>
      <c r="L2597" s="14"/>
      <c r="M2597" s="24" t="str">
        <f t="shared" si="1325"/>
        <v/>
      </c>
      <c r="N2597" s="24" t="str">
        <f t="shared" si="1326"/>
        <v/>
      </c>
      <c r="O2597" s="24" t="str">
        <f t="shared" si="1327"/>
        <v xml:space="preserve"> </v>
      </c>
      <c r="P2597" s="24">
        <f t="shared" si="1328"/>
        <v>0</v>
      </c>
      <c r="Q2597" s="25">
        <f t="shared" si="1329"/>
        <v>0</v>
      </c>
      <c r="R2597" s="26">
        <f t="shared" si="1330"/>
        <v>0</v>
      </c>
      <c r="S2597" s="24" t="str">
        <f t="shared" si="1331"/>
        <v/>
      </c>
      <c r="T2597" s="24" t="str">
        <f t="shared" si="1332"/>
        <v/>
      </c>
      <c r="U2597" s="24" t="str">
        <f t="shared" si="1333"/>
        <v/>
      </c>
      <c r="V2597" s="24" t="str">
        <f t="shared" si="1334"/>
        <v/>
      </c>
      <c r="W2597" s="24" t="str">
        <f t="shared" si="1335"/>
        <v/>
      </c>
      <c r="X2597" s="24" t="str">
        <f t="shared" si="1336"/>
        <v/>
      </c>
      <c r="Y2597" s="24" t="str">
        <f t="shared" si="1337"/>
        <v/>
      </c>
      <c r="Z2597" s="24" t="str">
        <f t="shared" si="1338"/>
        <v/>
      </c>
      <c r="AA2597" s="24" t="b">
        <f t="shared" si="1339"/>
        <v>0</v>
      </c>
      <c r="AB2597" s="34" t="str">
        <f t="shared" si="1340"/>
        <v/>
      </c>
      <c r="AC2597" s="34">
        <f t="shared" si="1341"/>
        <v>0</v>
      </c>
      <c r="AD2597" s="34">
        <f t="shared" si="1342"/>
        <v>0</v>
      </c>
      <c r="AE2597" s="34" t="str">
        <f t="shared" si="1343"/>
        <v xml:space="preserve"> 0</v>
      </c>
      <c r="AF2597" s="34">
        <f t="shared" si="1344"/>
        <v>0</v>
      </c>
      <c r="AG2597" s="34">
        <f t="shared" si="1345"/>
        <v>0</v>
      </c>
      <c r="AH2597" s="34" t="str">
        <f t="shared" si="1346"/>
        <v/>
      </c>
      <c r="AI2597" s="172" t="str">
        <f>IF(AJ2597&lt;&gt;"",MAX(AI$3:AI2596)+1,"")</f>
        <v/>
      </c>
      <c r="AJ2597" s="172" t="str">
        <f t="shared" si="1347"/>
        <v/>
      </c>
      <c r="AK2597" s="172" t="str">
        <f t="shared" si="1348"/>
        <v/>
      </c>
      <c r="AL2597" s="172" t="str">
        <f t="shared" si="1349"/>
        <v/>
      </c>
      <c r="AM2597" s="172" t="str">
        <f>IF(AN2597&lt;&gt;"",MAX(AM$3:AM2596)+1,"")</f>
        <v/>
      </c>
      <c r="AN2597" s="172" t="str">
        <f t="shared" si="1350"/>
        <v/>
      </c>
      <c r="AO2597" s="172" t="str">
        <f t="shared" si="1351"/>
        <v/>
      </c>
      <c r="AP2597" s="172" t="str">
        <f t="shared" si="1352"/>
        <v/>
      </c>
      <c r="AQ2597" s="172" t="str">
        <f t="shared" si="1353"/>
        <v/>
      </c>
      <c r="AR2597" s="172" t="str">
        <f>Table1[[#This Row],[Sex ]]&amp;Table1[[#This Row],[Month]]</f>
        <v/>
      </c>
    </row>
    <row r="2598" spans="2:44" x14ac:dyDescent="0.3">
      <c r="B2598" s="14"/>
      <c r="C2598" s="14"/>
      <c r="D2598" s="14"/>
      <c r="E2598" s="14"/>
      <c r="F2598" s="14"/>
      <c r="G2598" s="14"/>
      <c r="H2598" s="14"/>
      <c r="I2598" s="14"/>
      <c r="J2598" s="14"/>
      <c r="K2598" s="14"/>
      <c r="L2598" s="14"/>
      <c r="M2598" s="24" t="str">
        <f t="shared" si="1325"/>
        <v/>
      </c>
      <c r="N2598" s="24" t="str">
        <f t="shared" si="1326"/>
        <v/>
      </c>
      <c r="O2598" s="24" t="str">
        <f t="shared" si="1327"/>
        <v xml:space="preserve"> </v>
      </c>
      <c r="P2598" s="24">
        <f t="shared" si="1328"/>
        <v>0</v>
      </c>
      <c r="Q2598" s="25">
        <f t="shared" si="1329"/>
        <v>0</v>
      </c>
      <c r="R2598" s="26">
        <f t="shared" si="1330"/>
        <v>0</v>
      </c>
      <c r="S2598" s="24" t="str">
        <f t="shared" si="1331"/>
        <v/>
      </c>
      <c r="T2598" s="24" t="str">
        <f t="shared" si="1332"/>
        <v/>
      </c>
      <c r="U2598" s="24" t="str">
        <f t="shared" si="1333"/>
        <v/>
      </c>
      <c r="V2598" s="24" t="str">
        <f t="shared" si="1334"/>
        <v/>
      </c>
      <c r="W2598" s="24" t="str">
        <f t="shared" si="1335"/>
        <v/>
      </c>
      <c r="X2598" s="24" t="str">
        <f t="shared" si="1336"/>
        <v/>
      </c>
      <c r="Y2598" s="24" t="str">
        <f t="shared" si="1337"/>
        <v/>
      </c>
      <c r="Z2598" s="24" t="str">
        <f t="shared" si="1338"/>
        <v/>
      </c>
      <c r="AA2598" s="24" t="b">
        <f t="shared" si="1339"/>
        <v>0</v>
      </c>
      <c r="AB2598" s="34" t="str">
        <f t="shared" si="1340"/>
        <v/>
      </c>
      <c r="AC2598" s="34">
        <f t="shared" si="1341"/>
        <v>0</v>
      </c>
      <c r="AD2598" s="34">
        <f t="shared" si="1342"/>
        <v>0</v>
      </c>
      <c r="AE2598" s="34" t="str">
        <f t="shared" si="1343"/>
        <v xml:space="preserve"> 0</v>
      </c>
      <c r="AF2598" s="34">
        <f t="shared" si="1344"/>
        <v>0</v>
      </c>
      <c r="AG2598" s="34">
        <f t="shared" si="1345"/>
        <v>0</v>
      </c>
      <c r="AH2598" s="34" t="str">
        <f t="shared" si="1346"/>
        <v/>
      </c>
      <c r="AI2598" s="172" t="str">
        <f>IF(AJ2598&lt;&gt;"",MAX(AI$3:AI2597)+1,"")</f>
        <v/>
      </c>
      <c r="AJ2598" s="172" t="str">
        <f t="shared" si="1347"/>
        <v/>
      </c>
      <c r="AK2598" s="172" t="str">
        <f t="shared" si="1348"/>
        <v/>
      </c>
      <c r="AL2598" s="172" t="str">
        <f t="shared" si="1349"/>
        <v/>
      </c>
      <c r="AM2598" s="172" t="str">
        <f>IF(AN2598&lt;&gt;"",MAX(AM$3:AM2597)+1,"")</f>
        <v/>
      </c>
      <c r="AN2598" s="172" t="str">
        <f t="shared" si="1350"/>
        <v/>
      </c>
      <c r="AO2598" s="172" t="str">
        <f t="shared" si="1351"/>
        <v/>
      </c>
      <c r="AP2598" s="172" t="str">
        <f t="shared" si="1352"/>
        <v/>
      </c>
      <c r="AQ2598" s="172" t="str">
        <f t="shared" si="1353"/>
        <v/>
      </c>
      <c r="AR2598" s="172" t="str">
        <f>Table1[[#This Row],[Sex ]]&amp;Table1[[#This Row],[Month]]</f>
        <v/>
      </c>
    </row>
    <row r="2599" spans="2:44" x14ac:dyDescent="0.3">
      <c r="B2599" s="14"/>
      <c r="C2599" s="14"/>
      <c r="D2599" s="14"/>
      <c r="E2599" s="14"/>
      <c r="F2599" s="14"/>
      <c r="G2599" s="14"/>
      <c r="H2599" s="14"/>
      <c r="I2599" s="14"/>
      <c r="J2599" s="14"/>
      <c r="K2599" s="14"/>
      <c r="L2599" s="14"/>
      <c r="M2599" s="24" t="str">
        <f t="shared" si="1325"/>
        <v/>
      </c>
      <c r="N2599" s="24" t="str">
        <f t="shared" si="1326"/>
        <v/>
      </c>
      <c r="O2599" s="24" t="str">
        <f t="shared" si="1327"/>
        <v xml:space="preserve"> </v>
      </c>
      <c r="P2599" s="24">
        <f t="shared" si="1328"/>
        <v>0</v>
      </c>
      <c r="Q2599" s="25">
        <f t="shared" si="1329"/>
        <v>0</v>
      </c>
      <c r="R2599" s="26">
        <f t="shared" si="1330"/>
        <v>0</v>
      </c>
      <c r="S2599" s="24" t="str">
        <f t="shared" si="1331"/>
        <v/>
      </c>
      <c r="T2599" s="24" t="str">
        <f t="shared" si="1332"/>
        <v/>
      </c>
      <c r="U2599" s="24" t="str">
        <f t="shared" si="1333"/>
        <v/>
      </c>
      <c r="V2599" s="24" t="str">
        <f t="shared" si="1334"/>
        <v/>
      </c>
      <c r="W2599" s="24" t="str">
        <f t="shared" si="1335"/>
        <v/>
      </c>
      <c r="X2599" s="24" t="str">
        <f t="shared" si="1336"/>
        <v/>
      </c>
      <c r="Y2599" s="24" t="str">
        <f t="shared" si="1337"/>
        <v/>
      </c>
      <c r="Z2599" s="24" t="str">
        <f t="shared" si="1338"/>
        <v/>
      </c>
      <c r="AA2599" s="24" t="b">
        <f t="shared" si="1339"/>
        <v>0</v>
      </c>
      <c r="AB2599" s="34" t="str">
        <f t="shared" si="1340"/>
        <v/>
      </c>
      <c r="AC2599" s="34">
        <f t="shared" si="1341"/>
        <v>0</v>
      </c>
      <c r="AD2599" s="34">
        <f t="shared" si="1342"/>
        <v>0</v>
      </c>
      <c r="AE2599" s="34" t="str">
        <f t="shared" si="1343"/>
        <v xml:space="preserve"> 0</v>
      </c>
      <c r="AF2599" s="34">
        <f t="shared" si="1344"/>
        <v>0</v>
      </c>
      <c r="AG2599" s="34">
        <f t="shared" si="1345"/>
        <v>0</v>
      </c>
      <c r="AH2599" s="34" t="str">
        <f t="shared" si="1346"/>
        <v/>
      </c>
      <c r="AI2599" s="172" t="str">
        <f>IF(AJ2599&lt;&gt;"",MAX(AI$3:AI2598)+1,"")</f>
        <v/>
      </c>
      <c r="AJ2599" s="172" t="str">
        <f t="shared" si="1347"/>
        <v/>
      </c>
      <c r="AK2599" s="172" t="str">
        <f t="shared" si="1348"/>
        <v/>
      </c>
      <c r="AL2599" s="172" t="str">
        <f t="shared" si="1349"/>
        <v/>
      </c>
      <c r="AM2599" s="172" t="str">
        <f>IF(AN2599&lt;&gt;"",MAX(AM$3:AM2598)+1,"")</f>
        <v/>
      </c>
      <c r="AN2599" s="172" t="str">
        <f t="shared" si="1350"/>
        <v/>
      </c>
      <c r="AO2599" s="172" t="str">
        <f t="shared" si="1351"/>
        <v/>
      </c>
      <c r="AP2599" s="172" t="str">
        <f t="shared" si="1352"/>
        <v/>
      </c>
      <c r="AQ2599" s="172" t="str">
        <f t="shared" si="1353"/>
        <v/>
      </c>
      <c r="AR2599" s="172" t="str">
        <f>Table1[[#This Row],[Sex ]]&amp;Table1[[#This Row],[Month]]</f>
        <v/>
      </c>
    </row>
    <row r="2600" spans="2:44" x14ac:dyDescent="0.3">
      <c r="B2600" s="14"/>
      <c r="C2600" s="14"/>
      <c r="D2600" s="14"/>
      <c r="E2600" s="14"/>
      <c r="F2600" s="14"/>
      <c r="G2600" s="14"/>
      <c r="H2600" s="14"/>
      <c r="I2600" s="14"/>
      <c r="J2600" s="14"/>
      <c r="K2600" s="14"/>
      <c r="L2600" s="14"/>
      <c r="M2600" s="24" t="str">
        <f t="shared" si="1325"/>
        <v/>
      </c>
      <c r="N2600" s="24" t="str">
        <f t="shared" si="1326"/>
        <v/>
      </c>
      <c r="O2600" s="24" t="str">
        <f t="shared" si="1327"/>
        <v xml:space="preserve"> </v>
      </c>
      <c r="P2600" s="24">
        <f t="shared" si="1328"/>
        <v>0</v>
      </c>
      <c r="Q2600" s="25">
        <f t="shared" si="1329"/>
        <v>0</v>
      </c>
      <c r="R2600" s="26">
        <f t="shared" si="1330"/>
        <v>0</v>
      </c>
      <c r="S2600" s="24" t="str">
        <f t="shared" si="1331"/>
        <v/>
      </c>
      <c r="T2600" s="24" t="str">
        <f t="shared" si="1332"/>
        <v/>
      </c>
      <c r="U2600" s="24" t="str">
        <f t="shared" si="1333"/>
        <v/>
      </c>
      <c r="V2600" s="24" t="str">
        <f t="shared" si="1334"/>
        <v/>
      </c>
      <c r="W2600" s="24" t="str">
        <f t="shared" si="1335"/>
        <v/>
      </c>
      <c r="X2600" s="24" t="str">
        <f t="shared" si="1336"/>
        <v/>
      </c>
      <c r="Y2600" s="24" t="str">
        <f t="shared" si="1337"/>
        <v/>
      </c>
      <c r="Z2600" s="24" t="str">
        <f t="shared" si="1338"/>
        <v/>
      </c>
      <c r="AA2600" s="24" t="b">
        <f t="shared" si="1339"/>
        <v>0</v>
      </c>
      <c r="AB2600" s="34" t="str">
        <f t="shared" si="1340"/>
        <v/>
      </c>
      <c r="AC2600" s="34">
        <f t="shared" si="1341"/>
        <v>0</v>
      </c>
      <c r="AD2600" s="34">
        <f t="shared" si="1342"/>
        <v>0</v>
      </c>
      <c r="AE2600" s="34" t="str">
        <f t="shared" si="1343"/>
        <v xml:space="preserve"> 0</v>
      </c>
      <c r="AF2600" s="34">
        <f t="shared" si="1344"/>
        <v>0</v>
      </c>
      <c r="AG2600" s="34">
        <f t="shared" si="1345"/>
        <v>0</v>
      </c>
      <c r="AH2600" s="34" t="str">
        <f t="shared" si="1346"/>
        <v/>
      </c>
      <c r="AI2600" s="172" t="str">
        <f>IF(AJ2600&lt;&gt;"",MAX(AI$3:AI2599)+1,"")</f>
        <v/>
      </c>
      <c r="AJ2600" s="172" t="str">
        <f t="shared" si="1347"/>
        <v/>
      </c>
      <c r="AK2600" s="172" t="str">
        <f t="shared" si="1348"/>
        <v/>
      </c>
      <c r="AL2600" s="172" t="str">
        <f t="shared" si="1349"/>
        <v/>
      </c>
      <c r="AM2600" s="172" t="str">
        <f>IF(AN2600&lt;&gt;"",MAX(AM$3:AM2599)+1,"")</f>
        <v/>
      </c>
      <c r="AN2600" s="172" t="str">
        <f t="shared" si="1350"/>
        <v/>
      </c>
      <c r="AO2600" s="172" t="str">
        <f t="shared" si="1351"/>
        <v/>
      </c>
      <c r="AP2600" s="172" t="str">
        <f t="shared" si="1352"/>
        <v/>
      </c>
      <c r="AQ2600" s="172" t="str">
        <f t="shared" si="1353"/>
        <v/>
      </c>
      <c r="AR2600" s="172" t="str">
        <f>Table1[[#This Row],[Sex ]]&amp;Table1[[#This Row],[Month]]</f>
        <v/>
      </c>
    </row>
    <row r="2601" spans="2:44" x14ac:dyDescent="0.3">
      <c r="B2601" s="14"/>
      <c r="C2601" s="14"/>
      <c r="D2601" s="14"/>
      <c r="E2601" s="14"/>
      <c r="F2601" s="14"/>
      <c r="G2601" s="14"/>
      <c r="H2601" s="14"/>
      <c r="I2601" s="14"/>
      <c r="J2601" s="14"/>
      <c r="K2601" s="14"/>
      <c r="L2601" s="14"/>
      <c r="M2601" s="24" t="str">
        <f t="shared" si="1325"/>
        <v/>
      </c>
      <c r="N2601" s="24" t="str">
        <f t="shared" si="1326"/>
        <v/>
      </c>
      <c r="O2601" s="24" t="str">
        <f t="shared" si="1327"/>
        <v xml:space="preserve"> </v>
      </c>
      <c r="P2601" s="24">
        <f t="shared" si="1328"/>
        <v>0</v>
      </c>
      <c r="Q2601" s="25">
        <f t="shared" si="1329"/>
        <v>0</v>
      </c>
      <c r="R2601" s="26">
        <f t="shared" si="1330"/>
        <v>0</v>
      </c>
      <c r="S2601" s="24" t="str">
        <f t="shared" si="1331"/>
        <v/>
      </c>
      <c r="T2601" s="24" t="str">
        <f t="shared" si="1332"/>
        <v/>
      </c>
      <c r="U2601" s="24" t="str">
        <f t="shared" si="1333"/>
        <v/>
      </c>
      <c r="V2601" s="24" t="str">
        <f t="shared" si="1334"/>
        <v/>
      </c>
      <c r="W2601" s="24" t="str">
        <f t="shared" si="1335"/>
        <v/>
      </c>
      <c r="X2601" s="24" t="str">
        <f t="shared" si="1336"/>
        <v/>
      </c>
      <c r="Y2601" s="24" t="str">
        <f t="shared" si="1337"/>
        <v/>
      </c>
      <c r="Z2601" s="24" t="str">
        <f t="shared" si="1338"/>
        <v/>
      </c>
      <c r="AA2601" s="24" t="b">
        <f t="shared" si="1339"/>
        <v>0</v>
      </c>
      <c r="AB2601" s="34" t="str">
        <f t="shared" si="1340"/>
        <v/>
      </c>
      <c r="AC2601" s="34">
        <f t="shared" si="1341"/>
        <v>0</v>
      </c>
      <c r="AD2601" s="34">
        <f t="shared" si="1342"/>
        <v>0</v>
      </c>
      <c r="AE2601" s="34" t="str">
        <f t="shared" si="1343"/>
        <v xml:space="preserve"> 0</v>
      </c>
      <c r="AF2601" s="34">
        <f t="shared" si="1344"/>
        <v>0</v>
      </c>
      <c r="AG2601" s="34">
        <f t="shared" si="1345"/>
        <v>0</v>
      </c>
      <c r="AH2601" s="34" t="str">
        <f t="shared" si="1346"/>
        <v/>
      </c>
      <c r="AI2601" s="172" t="str">
        <f>IF(AJ2601&lt;&gt;"",MAX(AI$3:AI2600)+1,"")</f>
        <v/>
      </c>
      <c r="AJ2601" s="172" t="str">
        <f t="shared" si="1347"/>
        <v/>
      </c>
      <c r="AK2601" s="172" t="str">
        <f t="shared" si="1348"/>
        <v/>
      </c>
      <c r="AL2601" s="172" t="str">
        <f t="shared" si="1349"/>
        <v/>
      </c>
      <c r="AM2601" s="172" t="str">
        <f>IF(AN2601&lt;&gt;"",MAX(AM$3:AM2600)+1,"")</f>
        <v/>
      </c>
      <c r="AN2601" s="172" t="str">
        <f t="shared" si="1350"/>
        <v/>
      </c>
      <c r="AO2601" s="172" t="str">
        <f t="shared" si="1351"/>
        <v/>
      </c>
      <c r="AP2601" s="172" t="str">
        <f t="shared" si="1352"/>
        <v/>
      </c>
      <c r="AQ2601" s="172" t="str">
        <f t="shared" si="1353"/>
        <v/>
      </c>
      <c r="AR2601" s="172" t="str">
        <f>Table1[[#This Row],[Sex ]]&amp;Table1[[#This Row],[Month]]</f>
        <v/>
      </c>
    </row>
    <row r="2602" spans="2:44" x14ac:dyDescent="0.3">
      <c r="B2602" s="14"/>
      <c r="C2602" s="14"/>
      <c r="D2602" s="14"/>
      <c r="E2602" s="14"/>
      <c r="F2602" s="14"/>
      <c r="G2602" s="14"/>
      <c r="H2602" s="14"/>
      <c r="I2602" s="14"/>
      <c r="J2602" s="14"/>
      <c r="K2602" s="14"/>
      <c r="L2602" s="14"/>
      <c r="M2602" s="24" t="str">
        <f t="shared" si="1325"/>
        <v/>
      </c>
      <c r="N2602" s="24" t="str">
        <f t="shared" si="1326"/>
        <v/>
      </c>
      <c r="O2602" s="24" t="str">
        <f t="shared" si="1327"/>
        <v xml:space="preserve"> </v>
      </c>
      <c r="P2602" s="24">
        <f t="shared" si="1328"/>
        <v>0</v>
      </c>
      <c r="Q2602" s="25">
        <f t="shared" si="1329"/>
        <v>0</v>
      </c>
      <c r="R2602" s="26">
        <f t="shared" si="1330"/>
        <v>0</v>
      </c>
      <c r="S2602" s="24" t="str">
        <f t="shared" si="1331"/>
        <v/>
      </c>
      <c r="T2602" s="24" t="str">
        <f t="shared" si="1332"/>
        <v/>
      </c>
      <c r="U2602" s="24" t="str">
        <f t="shared" si="1333"/>
        <v/>
      </c>
      <c r="V2602" s="24" t="str">
        <f t="shared" si="1334"/>
        <v/>
      </c>
      <c r="W2602" s="24" t="str">
        <f t="shared" si="1335"/>
        <v/>
      </c>
      <c r="X2602" s="24" t="str">
        <f t="shared" si="1336"/>
        <v/>
      </c>
      <c r="Y2602" s="24" t="str">
        <f t="shared" si="1337"/>
        <v/>
      </c>
      <c r="Z2602" s="24" t="str">
        <f t="shared" si="1338"/>
        <v/>
      </c>
      <c r="AA2602" s="24" t="b">
        <f t="shared" si="1339"/>
        <v>0</v>
      </c>
      <c r="AB2602" s="34" t="str">
        <f t="shared" si="1340"/>
        <v/>
      </c>
      <c r="AC2602" s="34">
        <f t="shared" si="1341"/>
        <v>0</v>
      </c>
      <c r="AD2602" s="34">
        <f t="shared" si="1342"/>
        <v>0</v>
      </c>
      <c r="AE2602" s="34" t="str">
        <f t="shared" si="1343"/>
        <v xml:space="preserve"> 0</v>
      </c>
      <c r="AF2602" s="34">
        <f t="shared" si="1344"/>
        <v>0</v>
      </c>
      <c r="AG2602" s="34">
        <f t="shared" si="1345"/>
        <v>0</v>
      </c>
      <c r="AH2602" s="34" t="str">
        <f t="shared" si="1346"/>
        <v/>
      </c>
      <c r="AI2602" s="172" t="str">
        <f>IF(AJ2602&lt;&gt;"",MAX(AI$3:AI2601)+1,"")</f>
        <v/>
      </c>
      <c r="AJ2602" s="172" t="str">
        <f t="shared" si="1347"/>
        <v/>
      </c>
      <c r="AK2602" s="172" t="str">
        <f t="shared" si="1348"/>
        <v/>
      </c>
      <c r="AL2602" s="172" t="str">
        <f t="shared" si="1349"/>
        <v/>
      </c>
      <c r="AM2602" s="172" t="str">
        <f>IF(AN2602&lt;&gt;"",MAX(AM$3:AM2601)+1,"")</f>
        <v/>
      </c>
      <c r="AN2602" s="172" t="str">
        <f t="shared" si="1350"/>
        <v/>
      </c>
      <c r="AO2602" s="172" t="str">
        <f t="shared" si="1351"/>
        <v/>
      </c>
      <c r="AP2602" s="172" t="str">
        <f t="shared" si="1352"/>
        <v/>
      </c>
      <c r="AQ2602" s="172" t="str">
        <f t="shared" si="1353"/>
        <v/>
      </c>
      <c r="AR2602" s="172" t="str">
        <f>Table1[[#This Row],[Sex ]]&amp;Table1[[#This Row],[Month]]</f>
        <v/>
      </c>
    </row>
    <row r="2603" spans="2:44" x14ac:dyDescent="0.3">
      <c r="B2603" s="14"/>
      <c r="C2603" s="14"/>
      <c r="D2603" s="14"/>
      <c r="E2603" s="14"/>
      <c r="F2603" s="14"/>
      <c r="G2603" s="14"/>
      <c r="H2603" s="14"/>
      <c r="I2603" s="14"/>
      <c r="J2603" s="14"/>
      <c r="K2603" s="14"/>
      <c r="L2603" s="14"/>
      <c r="M2603" s="24" t="str">
        <f t="shared" ref="M2603:M2666" si="1354">IF(I4603&lt;&gt;"",IF(SUM(I4603:I4603)&lt;99,IF(I4603=J4603,I4603,""),""),"")</f>
        <v/>
      </c>
      <c r="N2603" s="24" t="str">
        <f t="shared" ref="N2603:N2666" si="1355">IF(H4603&lt;&gt;"",IF(H4603&lt;4,1,IF(H4603&lt;7,2,IF(H4603&lt;10,3,4))),"")</f>
        <v/>
      </c>
      <c r="O2603" s="24" t="str">
        <f t="shared" ref="O2603:O2666" si="1356">IF(SUM(I4603:I4603)&lt;99,J4603&amp;" "&amp;I4603,99&amp;" "&amp;99)</f>
        <v xml:space="preserve"> </v>
      </c>
      <c r="P2603" s="24">
        <f t="shared" ref="P2603:P2666" si="1357">(J4603+I4603)/2</f>
        <v>0</v>
      </c>
      <c r="Q2603" s="25">
        <f t="shared" ref="Q2603:Q2666" si="1358">IF(SUM(I4603:J4603)&lt;99,(I4603-P2603)^2+(J4603-P2603)^2,0)</f>
        <v>0</v>
      </c>
      <c r="R2603" s="26">
        <f t="shared" ref="R2603:R2666" si="1359">IF(SUM(I4603:I4603)&lt;99,IF(J4603=0,IF(I4603=0,0,((Q2603)^0.5)/P2603),((Q2603)^0.5)/P2603),"")</f>
        <v>0</v>
      </c>
      <c r="S2603" s="24" t="str">
        <f t="shared" ref="S2603:S2666" si="1360">IF(SUM(I4603+J4603)&lt;98,IF(I4603&lt;&gt;"",H4603,""),"")</f>
        <v/>
      </c>
      <c r="T2603" s="24" t="str">
        <f t="shared" ref="T2603:T2666" si="1361">IF(SUM(I4603+J4603)&lt;98,IF(J4603&lt;&gt;"",H4603,""),"")</f>
        <v/>
      </c>
      <c r="U2603" s="24" t="str">
        <f t="shared" ref="U2603:U2666" si="1362">IF(SUM(I4603+J4603)&lt;99,IF(K4603&lt;&gt;"",H4603,""),"")</f>
        <v/>
      </c>
      <c r="V2603" s="24" t="str">
        <f t="shared" ref="V2603:V2666" si="1363">IF(J4603&lt;99,IF(M2603&lt;&gt;"",L4603,""),"")</f>
        <v/>
      </c>
      <c r="W2603" s="24" t="str">
        <f t="shared" ref="W2603:W2666" si="1364">IF(J4603&gt;98,99,IF(K4603&gt;98,99,IF(K4603+J4603=198,99,IF(K4603&lt;&gt;"",ABS(J4603-K4603),""))))</f>
        <v/>
      </c>
      <c r="X2603" s="24" t="str">
        <f t="shared" ref="X2603:X2666" si="1365">IF(I4603&lt;&gt;0,IF(I4603-J4603&lt;&gt;0,"",H4603),"")</f>
        <v/>
      </c>
      <c r="Y2603" s="24" t="str">
        <f t="shared" ref="Y2603:Y2666" si="1366">IF(J4603&lt;&gt;"",H4603,"")</f>
        <v/>
      </c>
      <c r="Z2603" s="24" t="str">
        <f t="shared" ref="Z2603:Z2666" si="1367">IF(SUM(I4603+J4603)&lt;98,IF(I4603&lt;&gt;"",G4603,""),"")</f>
        <v/>
      </c>
      <c r="AA2603" s="24" t="b">
        <f t="shared" ref="AA2603:AA2666" si="1368">IF(I4603&lt;&gt;"",IF(SUM(I4603:J4603)&gt;98,"",IF(I4603-J4603=0,G4603,"")))</f>
        <v>0</v>
      </c>
      <c r="AB2603" s="34" t="str">
        <f t="shared" ref="AB2603:AB2666" si="1369">IF(SUM(I4603:J4603)&gt;98,G4603,"")</f>
        <v/>
      </c>
      <c r="AC2603" s="34">
        <f t="shared" ref="AC2603:AC2666" si="1370">IF(SUM(I4603+J4603)&lt;99,L4603,"")</f>
        <v>0</v>
      </c>
      <c r="AD2603" s="34">
        <f t="shared" ref="AD2603:AD2666" si="1371">IF(AA2603&lt;&gt;"",AC2603,"")</f>
        <v>0</v>
      </c>
      <c r="AE2603" s="34" t="str">
        <f t="shared" ref="AE2603:AE2666" si="1372">H4603&amp;" "&amp;I4603-J4603</f>
        <v xml:space="preserve"> 0</v>
      </c>
      <c r="AF2603" s="34">
        <f t="shared" ref="AF2603:AF2666" si="1373">IF(SUM(I4603+J4603)&lt;99,J4603,"")</f>
        <v>0</v>
      </c>
      <c r="AG2603" s="34">
        <f t="shared" ref="AG2603:AG2666" si="1374">IF(AF2603&lt;&gt;"",I4603,"")</f>
        <v>0</v>
      </c>
      <c r="AH2603" s="34" t="str">
        <f t="shared" ref="AH2603:AH2666" si="1375">IF(I4603&lt;&gt;"",IF((I4603+J4603)&gt;98,"",I4603-J4603),"")</f>
        <v/>
      </c>
      <c r="AI2603" s="172" t="str">
        <f>IF(AJ2603&lt;&gt;"",MAX(AI$3:AI2602)+1,"")</f>
        <v/>
      </c>
      <c r="AJ2603" s="172" t="str">
        <f t="shared" ref="AJ2603:AJ2666" si="1376">IF(SUM(I4603:J4603)&lt;98,IF(G4603="F",G4603,""),"")</f>
        <v/>
      </c>
      <c r="AK2603" s="172" t="str">
        <f t="shared" ref="AK2603:AK2666" si="1377">IF(AJ2603&lt;&gt;"",F4603,"")</f>
        <v/>
      </c>
      <c r="AL2603" s="172" t="str">
        <f t="shared" ref="AL2603:AL2666" si="1378">IF(AK2603&lt;&gt;"",J4603,"")</f>
        <v/>
      </c>
      <c r="AM2603" s="172" t="str">
        <f>IF(AN2603&lt;&gt;"",MAX(AM$3:AM2602)+1,"")</f>
        <v/>
      </c>
      <c r="AN2603" s="172" t="str">
        <f t="shared" ref="AN2603:AN2666" si="1379">IF(SUM(I4603:J4603)&lt;98,IF(G4603="M",G4603,""),"")</f>
        <v/>
      </c>
      <c r="AO2603" s="172" t="str">
        <f t="shared" ref="AO2603:AO2666" si="1380">IF(AN2603&lt;&gt;"",F4603,"")</f>
        <v/>
      </c>
      <c r="AP2603" s="172" t="str">
        <f t="shared" ref="AP2603:AP2666" si="1381">IF(AO2603&lt;&gt;"",J4603,"")</f>
        <v/>
      </c>
      <c r="AQ2603" s="172" t="str">
        <f t="shared" ref="AQ2603:AQ2666" si="1382">IF(K4603&lt;&gt;"",J4603&amp;" "&amp;(J4603-K4603),"")</f>
        <v/>
      </c>
      <c r="AR2603" s="172" t="str">
        <f>Table1[[#This Row],[Sex ]]&amp;Table1[[#This Row],[Month]]</f>
        <v/>
      </c>
    </row>
    <row r="2604" spans="2:44" x14ac:dyDescent="0.3">
      <c r="B2604" s="14"/>
      <c r="C2604" s="14"/>
      <c r="D2604" s="14"/>
      <c r="E2604" s="14"/>
      <c r="F2604" s="14"/>
      <c r="G2604" s="14"/>
      <c r="H2604" s="14"/>
      <c r="I2604" s="14"/>
      <c r="J2604" s="14"/>
      <c r="K2604" s="14"/>
      <c r="L2604" s="14"/>
      <c r="M2604" s="24" t="str">
        <f t="shared" si="1354"/>
        <v/>
      </c>
      <c r="N2604" s="24" t="str">
        <f t="shared" si="1355"/>
        <v/>
      </c>
      <c r="O2604" s="24" t="str">
        <f t="shared" si="1356"/>
        <v xml:space="preserve"> </v>
      </c>
      <c r="P2604" s="24">
        <f t="shared" si="1357"/>
        <v>0</v>
      </c>
      <c r="Q2604" s="25">
        <f t="shared" si="1358"/>
        <v>0</v>
      </c>
      <c r="R2604" s="26">
        <f t="shared" si="1359"/>
        <v>0</v>
      </c>
      <c r="S2604" s="24" t="str">
        <f t="shared" si="1360"/>
        <v/>
      </c>
      <c r="T2604" s="24" t="str">
        <f t="shared" si="1361"/>
        <v/>
      </c>
      <c r="U2604" s="24" t="str">
        <f t="shared" si="1362"/>
        <v/>
      </c>
      <c r="V2604" s="24" t="str">
        <f t="shared" si="1363"/>
        <v/>
      </c>
      <c r="W2604" s="24" t="str">
        <f t="shared" si="1364"/>
        <v/>
      </c>
      <c r="X2604" s="24" t="str">
        <f t="shared" si="1365"/>
        <v/>
      </c>
      <c r="Y2604" s="24" t="str">
        <f t="shared" si="1366"/>
        <v/>
      </c>
      <c r="Z2604" s="24" t="str">
        <f t="shared" si="1367"/>
        <v/>
      </c>
      <c r="AA2604" s="24" t="b">
        <f t="shared" si="1368"/>
        <v>0</v>
      </c>
      <c r="AB2604" s="34" t="str">
        <f t="shared" si="1369"/>
        <v/>
      </c>
      <c r="AC2604" s="34">
        <f t="shared" si="1370"/>
        <v>0</v>
      </c>
      <c r="AD2604" s="34">
        <f t="shared" si="1371"/>
        <v>0</v>
      </c>
      <c r="AE2604" s="34" t="str">
        <f t="shared" si="1372"/>
        <v xml:space="preserve"> 0</v>
      </c>
      <c r="AF2604" s="34">
        <f t="shared" si="1373"/>
        <v>0</v>
      </c>
      <c r="AG2604" s="34">
        <f t="shared" si="1374"/>
        <v>0</v>
      </c>
      <c r="AH2604" s="34" t="str">
        <f t="shared" si="1375"/>
        <v/>
      </c>
      <c r="AI2604" s="172" t="str">
        <f>IF(AJ2604&lt;&gt;"",MAX(AI$3:AI2603)+1,"")</f>
        <v/>
      </c>
      <c r="AJ2604" s="172" t="str">
        <f t="shared" si="1376"/>
        <v/>
      </c>
      <c r="AK2604" s="172" t="str">
        <f t="shared" si="1377"/>
        <v/>
      </c>
      <c r="AL2604" s="172" t="str">
        <f t="shared" si="1378"/>
        <v/>
      </c>
      <c r="AM2604" s="172" t="str">
        <f>IF(AN2604&lt;&gt;"",MAX(AM$3:AM2603)+1,"")</f>
        <v/>
      </c>
      <c r="AN2604" s="172" t="str">
        <f t="shared" si="1379"/>
        <v/>
      </c>
      <c r="AO2604" s="172" t="str">
        <f t="shared" si="1380"/>
        <v/>
      </c>
      <c r="AP2604" s="172" t="str">
        <f t="shared" si="1381"/>
        <v/>
      </c>
      <c r="AQ2604" s="172" t="str">
        <f t="shared" si="1382"/>
        <v/>
      </c>
      <c r="AR2604" s="172" t="str">
        <f>Table1[[#This Row],[Sex ]]&amp;Table1[[#This Row],[Month]]</f>
        <v/>
      </c>
    </row>
    <row r="2605" spans="2:44" x14ac:dyDescent="0.3">
      <c r="B2605" s="14"/>
      <c r="C2605" s="14"/>
      <c r="D2605" s="14"/>
      <c r="E2605" s="14"/>
      <c r="F2605" s="14"/>
      <c r="G2605" s="14"/>
      <c r="H2605" s="14"/>
      <c r="I2605" s="14"/>
      <c r="J2605" s="14"/>
      <c r="K2605" s="14"/>
      <c r="L2605" s="14"/>
      <c r="M2605" s="24" t="str">
        <f t="shared" si="1354"/>
        <v/>
      </c>
      <c r="N2605" s="24" t="str">
        <f t="shared" si="1355"/>
        <v/>
      </c>
      <c r="O2605" s="24" t="str">
        <f t="shared" si="1356"/>
        <v xml:space="preserve"> </v>
      </c>
      <c r="P2605" s="24">
        <f t="shared" si="1357"/>
        <v>0</v>
      </c>
      <c r="Q2605" s="25">
        <f t="shared" si="1358"/>
        <v>0</v>
      </c>
      <c r="R2605" s="26">
        <f t="shared" si="1359"/>
        <v>0</v>
      </c>
      <c r="S2605" s="24" t="str">
        <f t="shared" si="1360"/>
        <v/>
      </c>
      <c r="T2605" s="24" t="str">
        <f t="shared" si="1361"/>
        <v/>
      </c>
      <c r="U2605" s="24" t="str">
        <f t="shared" si="1362"/>
        <v/>
      </c>
      <c r="V2605" s="24" t="str">
        <f t="shared" si="1363"/>
        <v/>
      </c>
      <c r="W2605" s="24" t="str">
        <f t="shared" si="1364"/>
        <v/>
      </c>
      <c r="X2605" s="24" t="str">
        <f t="shared" si="1365"/>
        <v/>
      </c>
      <c r="Y2605" s="24" t="str">
        <f t="shared" si="1366"/>
        <v/>
      </c>
      <c r="Z2605" s="24" t="str">
        <f t="shared" si="1367"/>
        <v/>
      </c>
      <c r="AA2605" s="24" t="b">
        <f t="shared" si="1368"/>
        <v>0</v>
      </c>
      <c r="AB2605" s="34" t="str">
        <f t="shared" si="1369"/>
        <v/>
      </c>
      <c r="AC2605" s="34">
        <f t="shared" si="1370"/>
        <v>0</v>
      </c>
      <c r="AD2605" s="34">
        <f t="shared" si="1371"/>
        <v>0</v>
      </c>
      <c r="AE2605" s="34" t="str">
        <f t="shared" si="1372"/>
        <v xml:space="preserve"> 0</v>
      </c>
      <c r="AF2605" s="34">
        <f t="shared" si="1373"/>
        <v>0</v>
      </c>
      <c r="AG2605" s="34">
        <f t="shared" si="1374"/>
        <v>0</v>
      </c>
      <c r="AH2605" s="34" t="str">
        <f t="shared" si="1375"/>
        <v/>
      </c>
      <c r="AI2605" s="172" t="str">
        <f>IF(AJ2605&lt;&gt;"",MAX(AI$3:AI2604)+1,"")</f>
        <v/>
      </c>
      <c r="AJ2605" s="172" t="str">
        <f t="shared" si="1376"/>
        <v/>
      </c>
      <c r="AK2605" s="172" t="str">
        <f t="shared" si="1377"/>
        <v/>
      </c>
      <c r="AL2605" s="172" t="str">
        <f t="shared" si="1378"/>
        <v/>
      </c>
      <c r="AM2605" s="172" t="str">
        <f>IF(AN2605&lt;&gt;"",MAX(AM$3:AM2604)+1,"")</f>
        <v/>
      </c>
      <c r="AN2605" s="172" t="str">
        <f t="shared" si="1379"/>
        <v/>
      </c>
      <c r="AO2605" s="172" t="str">
        <f t="shared" si="1380"/>
        <v/>
      </c>
      <c r="AP2605" s="172" t="str">
        <f t="shared" si="1381"/>
        <v/>
      </c>
      <c r="AQ2605" s="172" t="str">
        <f t="shared" si="1382"/>
        <v/>
      </c>
      <c r="AR2605" s="172" t="str">
        <f>Table1[[#This Row],[Sex ]]&amp;Table1[[#This Row],[Month]]</f>
        <v/>
      </c>
    </row>
    <row r="2606" spans="2:44" x14ac:dyDescent="0.3">
      <c r="B2606" s="14"/>
      <c r="C2606" s="14"/>
      <c r="D2606" s="14"/>
      <c r="E2606" s="14"/>
      <c r="F2606" s="14"/>
      <c r="G2606" s="14"/>
      <c r="H2606" s="14"/>
      <c r="I2606" s="14"/>
      <c r="J2606" s="14"/>
      <c r="K2606" s="14"/>
      <c r="L2606" s="14"/>
      <c r="M2606" s="24" t="str">
        <f t="shared" si="1354"/>
        <v/>
      </c>
      <c r="N2606" s="24" t="str">
        <f t="shared" si="1355"/>
        <v/>
      </c>
      <c r="O2606" s="24" t="str">
        <f t="shared" si="1356"/>
        <v xml:space="preserve"> </v>
      </c>
      <c r="P2606" s="24">
        <f t="shared" si="1357"/>
        <v>0</v>
      </c>
      <c r="Q2606" s="25">
        <f t="shared" si="1358"/>
        <v>0</v>
      </c>
      <c r="R2606" s="26">
        <f t="shared" si="1359"/>
        <v>0</v>
      </c>
      <c r="S2606" s="24" t="str">
        <f t="shared" si="1360"/>
        <v/>
      </c>
      <c r="T2606" s="24" t="str">
        <f t="shared" si="1361"/>
        <v/>
      </c>
      <c r="U2606" s="24" t="str">
        <f t="shared" si="1362"/>
        <v/>
      </c>
      <c r="V2606" s="24" t="str">
        <f t="shared" si="1363"/>
        <v/>
      </c>
      <c r="W2606" s="24" t="str">
        <f t="shared" si="1364"/>
        <v/>
      </c>
      <c r="X2606" s="24" t="str">
        <f t="shared" si="1365"/>
        <v/>
      </c>
      <c r="Y2606" s="24" t="str">
        <f t="shared" si="1366"/>
        <v/>
      </c>
      <c r="Z2606" s="24" t="str">
        <f t="shared" si="1367"/>
        <v/>
      </c>
      <c r="AA2606" s="24" t="b">
        <f t="shared" si="1368"/>
        <v>0</v>
      </c>
      <c r="AB2606" s="34" t="str">
        <f t="shared" si="1369"/>
        <v/>
      </c>
      <c r="AC2606" s="34">
        <f t="shared" si="1370"/>
        <v>0</v>
      </c>
      <c r="AD2606" s="34">
        <f t="shared" si="1371"/>
        <v>0</v>
      </c>
      <c r="AE2606" s="34" t="str">
        <f t="shared" si="1372"/>
        <v xml:space="preserve"> 0</v>
      </c>
      <c r="AF2606" s="34">
        <f t="shared" si="1373"/>
        <v>0</v>
      </c>
      <c r="AG2606" s="34">
        <f t="shared" si="1374"/>
        <v>0</v>
      </c>
      <c r="AH2606" s="34" t="str">
        <f t="shared" si="1375"/>
        <v/>
      </c>
      <c r="AI2606" s="172" t="str">
        <f>IF(AJ2606&lt;&gt;"",MAX(AI$3:AI2605)+1,"")</f>
        <v/>
      </c>
      <c r="AJ2606" s="172" t="str">
        <f t="shared" si="1376"/>
        <v/>
      </c>
      <c r="AK2606" s="172" t="str">
        <f t="shared" si="1377"/>
        <v/>
      </c>
      <c r="AL2606" s="172" t="str">
        <f t="shared" si="1378"/>
        <v/>
      </c>
      <c r="AM2606" s="172" t="str">
        <f>IF(AN2606&lt;&gt;"",MAX(AM$3:AM2605)+1,"")</f>
        <v/>
      </c>
      <c r="AN2606" s="172" t="str">
        <f t="shared" si="1379"/>
        <v/>
      </c>
      <c r="AO2606" s="172" t="str">
        <f t="shared" si="1380"/>
        <v/>
      </c>
      <c r="AP2606" s="172" t="str">
        <f t="shared" si="1381"/>
        <v/>
      </c>
      <c r="AQ2606" s="172" t="str">
        <f t="shared" si="1382"/>
        <v/>
      </c>
      <c r="AR2606" s="172" t="str">
        <f>Table1[[#This Row],[Sex ]]&amp;Table1[[#This Row],[Month]]</f>
        <v/>
      </c>
    </row>
    <row r="2607" spans="2:44" x14ac:dyDescent="0.3">
      <c r="B2607" s="14"/>
      <c r="C2607" s="14"/>
      <c r="D2607" s="14"/>
      <c r="E2607" s="14"/>
      <c r="F2607" s="14"/>
      <c r="G2607" s="14"/>
      <c r="H2607" s="14"/>
      <c r="I2607" s="14"/>
      <c r="J2607" s="14"/>
      <c r="K2607" s="14"/>
      <c r="L2607" s="14"/>
      <c r="M2607" s="24" t="str">
        <f t="shared" si="1354"/>
        <v/>
      </c>
      <c r="N2607" s="24" t="str">
        <f t="shared" si="1355"/>
        <v/>
      </c>
      <c r="O2607" s="24" t="str">
        <f t="shared" si="1356"/>
        <v xml:space="preserve"> </v>
      </c>
      <c r="P2607" s="24">
        <f t="shared" si="1357"/>
        <v>0</v>
      </c>
      <c r="Q2607" s="25">
        <f t="shared" si="1358"/>
        <v>0</v>
      </c>
      <c r="R2607" s="26">
        <f t="shared" si="1359"/>
        <v>0</v>
      </c>
      <c r="S2607" s="24" t="str">
        <f t="shared" si="1360"/>
        <v/>
      </c>
      <c r="T2607" s="24" t="str">
        <f t="shared" si="1361"/>
        <v/>
      </c>
      <c r="U2607" s="24" t="str">
        <f t="shared" si="1362"/>
        <v/>
      </c>
      <c r="V2607" s="24" t="str">
        <f t="shared" si="1363"/>
        <v/>
      </c>
      <c r="W2607" s="24" t="str">
        <f t="shared" si="1364"/>
        <v/>
      </c>
      <c r="X2607" s="24" t="str">
        <f t="shared" si="1365"/>
        <v/>
      </c>
      <c r="Y2607" s="24" t="str">
        <f t="shared" si="1366"/>
        <v/>
      </c>
      <c r="Z2607" s="24" t="str">
        <f t="shared" si="1367"/>
        <v/>
      </c>
      <c r="AA2607" s="24" t="b">
        <f t="shared" si="1368"/>
        <v>0</v>
      </c>
      <c r="AB2607" s="34" t="str">
        <f t="shared" si="1369"/>
        <v/>
      </c>
      <c r="AC2607" s="34">
        <f t="shared" si="1370"/>
        <v>0</v>
      </c>
      <c r="AD2607" s="34">
        <f t="shared" si="1371"/>
        <v>0</v>
      </c>
      <c r="AE2607" s="34" t="str">
        <f t="shared" si="1372"/>
        <v xml:space="preserve"> 0</v>
      </c>
      <c r="AF2607" s="34">
        <f t="shared" si="1373"/>
        <v>0</v>
      </c>
      <c r="AG2607" s="34">
        <f t="shared" si="1374"/>
        <v>0</v>
      </c>
      <c r="AH2607" s="34" t="str">
        <f t="shared" si="1375"/>
        <v/>
      </c>
      <c r="AI2607" s="172" t="str">
        <f>IF(AJ2607&lt;&gt;"",MAX(AI$3:AI2606)+1,"")</f>
        <v/>
      </c>
      <c r="AJ2607" s="172" t="str">
        <f t="shared" si="1376"/>
        <v/>
      </c>
      <c r="AK2607" s="172" t="str">
        <f t="shared" si="1377"/>
        <v/>
      </c>
      <c r="AL2607" s="172" t="str">
        <f t="shared" si="1378"/>
        <v/>
      </c>
      <c r="AM2607" s="172" t="str">
        <f>IF(AN2607&lt;&gt;"",MAX(AM$3:AM2606)+1,"")</f>
        <v/>
      </c>
      <c r="AN2607" s="172" t="str">
        <f t="shared" si="1379"/>
        <v/>
      </c>
      <c r="AO2607" s="172" t="str">
        <f t="shared" si="1380"/>
        <v/>
      </c>
      <c r="AP2607" s="172" t="str">
        <f t="shared" si="1381"/>
        <v/>
      </c>
      <c r="AQ2607" s="172" t="str">
        <f t="shared" si="1382"/>
        <v/>
      </c>
      <c r="AR2607" s="172" t="str">
        <f>Table1[[#This Row],[Sex ]]&amp;Table1[[#This Row],[Month]]</f>
        <v/>
      </c>
    </row>
    <row r="2608" spans="2:44" x14ac:dyDescent="0.3">
      <c r="B2608" s="14"/>
      <c r="C2608" s="14"/>
      <c r="D2608" s="14"/>
      <c r="E2608" s="14"/>
      <c r="F2608" s="14"/>
      <c r="G2608" s="14"/>
      <c r="H2608" s="14"/>
      <c r="I2608" s="14"/>
      <c r="J2608" s="14"/>
      <c r="K2608" s="14"/>
      <c r="L2608" s="14"/>
      <c r="M2608" s="24" t="str">
        <f t="shared" si="1354"/>
        <v/>
      </c>
      <c r="N2608" s="24" t="str">
        <f t="shared" si="1355"/>
        <v/>
      </c>
      <c r="O2608" s="24" t="str">
        <f t="shared" si="1356"/>
        <v xml:space="preserve"> </v>
      </c>
      <c r="P2608" s="24">
        <f t="shared" si="1357"/>
        <v>0</v>
      </c>
      <c r="Q2608" s="25">
        <f t="shared" si="1358"/>
        <v>0</v>
      </c>
      <c r="R2608" s="26">
        <f t="shared" si="1359"/>
        <v>0</v>
      </c>
      <c r="S2608" s="24" t="str">
        <f t="shared" si="1360"/>
        <v/>
      </c>
      <c r="T2608" s="24" t="str">
        <f t="shared" si="1361"/>
        <v/>
      </c>
      <c r="U2608" s="24" t="str">
        <f t="shared" si="1362"/>
        <v/>
      </c>
      <c r="V2608" s="24" t="str">
        <f t="shared" si="1363"/>
        <v/>
      </c>
      <c r="W2608" s="24" t="str">
        <f t="shared" si="1364"/>
        <v/>
      </c>
      <c r="X2608" s="24" t="str">
        <f t="shared" si="1365"/>
        <v/>
      </c>
      <c r="Y2608" s="24" t="str">
        <f t="shared" si="1366"/>
        <v/>
      </c>
      <c r="Z2608" s="24" t="str">
        <f t="shared" si="1367"/>
        <v/>
      </c>
      <c r="AA2608" s="24" t="b">
        <f t="shared" si="1368"/>
        <v>0</v>
      </c>
      <c r="AB2608" s="34" t="str">
        <f t="shared" si="1369"/>
        <v/>
      </c>
      <c r="AC2608" s="34">
        <f t="shared" si="1370"/>
        <v>0</v>
      </c>
      <c r="AD2608" s="34">
        <f t="shared" si="1371"/>
        <v>0</v>
      </c>
      <c r="AE2608" s="34" t="str">
        <f t="shared" si="1372"/>
        <v xml:space="preserve"> 0</v>
      </c>
      <c r="AF2608" s="34">
        <f t="shared" si="1373"/>
        <v>0</v>
      </c>
      <c r="AG2608" s="34">
        <f t="shared" si="1374"/>
        <v>0</v>
      </c>
      <c r="AH2608" s="34" t="str">
        <f t="shared" si="1375"/>
        <v/>
      </c>
      <c r="AI2608" s="172" t="str">
        <f>IF(AJ2608&lt;&gt;"",MAX(AI$3:AI2607)+1,"")</f>
        <v/>
      </c>
      <c r="AJ2608" s="172" t="str">
        <f t="shared" si="1376"/>
        <v/>
      </c>
      <c r="AK2608" s="172" t="str">
        <f t="shared" si="1377"/>
        <v/>
      </c>
      <c r="AL2608" s="172" t="str">
        <f t="shared" si="1378"/>
        <v/>
      </c>
      <c r="AM2608" s="172" t="str">
        <f>IF(AN2608&lt;&gt;"",MAX(AM$3:AM2607)+1,"")</f>
        <v/>
      </c>
      <c r="AN2608" s="172" t="str">
        <f t="shared" si="1379"/>
        <v/>
      </c>
      <c r="AO2608" s="172" t="str">
        <f t="shared" si="1380"/>
        <v/>
      </c>
      <c r="AP2608" s="172" t="str">
        <f t="shared" si="1381"/>
        <v/>
      </c>
      <c r="AQ2608" s="172" t="str">
        <f t="shared" si="1382"/>
        <v/>
      </c>
      <c r="AR2608" s="172" t="str">
        <f>Table1[[#This Row],[Sex ]]&amp;Table1[[#This Row],[Month]]</f>
        <v/>
      </c>
    </row>
    <row r="2609" spans="2:44" x14ac:dyDescent="0.3">
      <c r="B2609" s="14"/>
      <c r="C2609" s="14"/>
      <c r="D2609" s="14"/>
      <c r="E2609" s="14"/>
      <c r="F2609" s="14"/>
      <c r="G2609" s="14"/>
      <c r="H2609" s="14"/>
      <c r="I2609" s="14"/>
      <c r="J2609" s="14"/>
      <c r="K2609" s="14"/>
      <c r="L2609" s="14"/>
      <c r="M2609" s="24" t="str">
        <f t="shared" si="1354"/>
        <v/>
      </c>
      <c r="N2609" s="24" t="str">
        <f t="shared" si="1355"/>
        <v/>
      </c>
      <c r="O2609" s="24" t="str">
        <f t="shared" si="1356"/>
        <v xml:space="preserve"> </v>
      </c>
      <c r="P2609" s="24">
        <f t="shared" si="1357"/>
        <v>0</v>
      </c>
      <c r="Q2609" s="25">
        <f t="shared" si="1358"/>
        <v>0</v>
      </c>
      <c r="R2609" s="26">
        <f t="shared" si="1359"/>
        <v>0</v>
      </c>
      <c r="S2609" s="24" t="str">
        <f t="shared" si="1360"/>
        <v/>
      </c>
      <c r="T2609" s="24" t="str">
        <f t="shared" si="1361"/>
        <v/>
      </c>
      <c r="U2609" s="24" t="str">
        <f t="shared" si="1362"/>
        <v/>
      </c>
      <c r="V2609" s="24" t="str">
        <f t="shared" si="1363"/>
        <v/>
      </c>
      <c r="W2609" s="24" t="str">
        <f t="shared" si="1364"/>
        <v/>
      </c>
      <c r="X2609" s="24" t="str">
        <f t="shared" si="1365"/>
        <v/>
      </c>
      <c r="Y2609" s="24" t="str">
        <f t="shared" si="1366"/>
        <v/>
      </c>
      <c r="Z2609" s="24" t="str">
        <f t="shared" si="1367"/>
        <v/>
      </c>
      <c r="AA2609" s="24" t="b">
        <f t="shared" si="1368"/>
        <v>0</v>
      </c>
      <c r="AB2609" s="34" t="str">
        <f t="shared" si="1369"/>
        <v/>
      </c>
      <c r="AC2609" s="34">
        <f t="shared" si="1370"/>
        <v>0</v>
      </c>
      <c r="AD2609" s="34">
        <f t="shared" si="1371"/>
        <v>0</v>
      </c>
      <c r="AE2609" s="34" t="str">
        <f t="shared" si="1372"/>
        <v xml:space="preserve"> 0</v>
      </c>
      <c r="AF2609" s="34">
        <f t="shared" si="1373"/>
        <v>0</v>
      </c>
      <c r="AG2609" s="34">
        <f t="shared" si="1374"/>
        <v>0</v>
      </c>
      <c r="AH2609" s="34" t="str">
        <f t="shared" si="1375"/>
        <v/>
      </c>
      <c r="AI2609" s="172" t="str">
        <f>IF(AJ2609&lt;&gt;"",MAX(AI$3:AI2608)+1,"")</f>
        <v/>
      </c>
      <c r="AJ2609" s="172" t="str">
        <f t="shared" si="1376"/>
        <v/>
      </c>
      <c r="AK2609" s="172" t="str">
        <f t="shared" si="1377"/>
        <v/>
      </c>
      <c r="AL2609" s="172" t="str">
        <f t="shared" si="1378"/>
        <v/>
      </c>
      <c r="AM2609" s="172" t="str">
        <f>IF(AN2609&lt;&gt;"",MAX(AM$3:AM2608)+1,"")</f>
        <v/>
      </c>
      <c r="AN2609" s="172" t="str">
        <f t="shared" si="1379"/>
        <v/>
      </c>
      <c r="AO2609" s="172" t="str">
        <f t="shared" si="1380"/>
        <v/>
      </c>
      <c r="AP2609" s="172" t="str">
        <f t="shared" si="1381"/>
        <v/>
      </c>
      <c r="AQ2609" s="172" t="str">
        <f t="shared" si="1382"/>
        <v/>
      </c>
      <c r="AR2609" s="172" t="str">
        <f>Table1[[#This Row],[Sex ]]&amp;Table1[[#This Row],[Month]]</f>
        <v/>
      </c>
    </row>
    <row r="2610" spans="2:44" x14ac:dyDescent="0.3">
      <c r="B2610" s="14"/>
      <c r="C2610" s="14"/>
      <c r="D2610" s="14"/>
      <c r="E2610" s="14"/>
      <c r="F2610" s="14"/>
      <c r="G2610" s="14"/>
      <c r="H2610" s="14"/>
      <c r="I2610" s="14"/>
      <c r="J2610" s="14"/>
      <c r="K2610" s="14"/>
      <c r="L2610" s="14"/>
      <c r="M2610" s="24" t="str">
        <f t="shared" si="1354"/>
        <v/>
      </c>
      <c r="N2610" s="24" t="str">
        <f t="shared" si="1355"/>
        <v/>
      </c>
      <c r="O2610" s="24" t="str">
        <f t="shared" si="1356"/>
        <v xml:space="preserve"> </v>
      </c>
      <c r="P2610" s="24">
        <f t="shared" si="1357"/>
        <v>0</v>
      </c>
      <c r="Q2610" s="25">
        <f t="shared" si="1358"/>
        <v>0</v>
      </c>
      <c r="R2610" s="26">
        <f t="shared" si="1359"/>
        <v>0</v>
      </c>
      <c r="S2610" s="24" t="str">
        <f t="shared" si="1360"/>
        <v/>
      </c>
      <c r="T2610" s="24" t="str">
        <f t="shared" si="1361"/>
        <v/>
      </c>
      <c r="U2610" s="24" t="str">
        <f t="shared" si="1362"/>
        <v/>
      </c>
      <c r="V2610" s="24" t="str">
        <f t="shared" si="1363"/>
        <v/>
      </c>
      <c r="W2610" s="24" t="str">
        <f t="shared" si="1364"/>
        <v/>
      </c>
      <c r="X2610" s="24" t="str">
        <f t="shared" si="1365"/>
        <v/>
      </c>
      <c r="Y2610" s="24" t="str">
        <f t="shared" si="1366"/>
        <v/>
      </c>
      <c r="Z2610" s="24" t="str">
        <f t="shared" si="1367"/>
        <v/>
      </c>
      <c r="AA2610" s="24" t="b">
        <f t="shared" si="1368"/>
        <v>0</v>
      </c>
      <c r="AB2610" s="34" t="str">
        <f t="shared" si="1369"/>
        <v/>
      </c>
      <c r="AC2610" s="34">
        <f t="shared" si="1370"/>
        <v>0</v>
      </c>
      <c r="AD2610" s="34">
        <f t="shared" si="1371"/>
        <v>0</v>
      </c>
      <c r="AE2610" s="34" t="str">
        <f t="shared" si="1372"/>
        <v xml:space="preserve"> 0</v>
      </c>
      <c r="AF2610" s="34">
        <f t="shared" si="1373"/>
        <v>0</v>
      </c>
      <c r="AG2610" s="34">
        <f t="shared" si="1374"/>
        <v>0</v>
      </c>
      <c r="AH2610" s="34" t="str">
        <f t="shared" si="1375"/>
        <v/>
      </c>
      <c r="AI2610" s="172" t="str">
        <f>IF(AJ2610&lt;&gt;"",MAX(AI$3:AI2609)+1,"")</f>
        <v/>
      </c>
      <c r="AJ2610" s="172" t="str">
        <f t="shared" si="1376"/>
        <v/>
      </c>
      <c r="AK2610" s="172" t="str">
        <f t="shared" si="1377"/>
        <v/>
      </c>
      <c r="AL2610" s="172" t="str">
        <f t="shared" si="1378"/>
        <v/>
      </c>
      <c r="AM2610" s="172" t="str">
        <f>IF(AN2610&lt;&gt;"",MAX(AM$3:AM2609)+1,"")</f>
        <v/>
      </c>
      <c r="AN2610" s="172" t="str">
        <f t="shared" si="1379"/>
        <v/>
      </c>
      <c r="AO2610" s="172" t="str">
        <f t="shared" si="1380"/>
        <v/>
      </c>
      <c r="AP2610" s="172" t="str">
        <f t="shared" si="1381"/>
        <v/>
      </c>
      <c r="AQ2610" s="172" t="str">
        <f t="shared" si="1382"/>
        <v/>
      </c>
      <c r="AR2610" s="172" t="str">
        <f>Table1[[#This Row],[Sex ]]&amp;Table1[[#This Row],[Month]]</f>
        <v/>
      </c>
    </row>
    <row r="2611" spans="2:44" x14ac:dyDescent="0.3">
      <c r="B2611" s="14"/>
      <c r="C2611" s="14"/>
      <c r="D2611" s="14"/>
      <c r="E2611" s="14"/>
      <c r="F2611" s="14"/>
      <c r="G2611" s="14"/>
      <c r="H2611" s="14"/>
      <c r="I2611" s="14"/>
      <c r="J2611" s="14"/>
      <c r="K2611" s="14"/>
      <c r="L2611" s="14"/>
      <c r="M2611" s="24" t="str">
        <f t="shared" si="1354"/>
        <v/>
      </c>
      <c r="N2611" s="24" t="str">
        <f t="shared" si="1355"/>
        <v/>
      </c>
      <c r="O2611" s="24" t="str">
        <f t="shared" si="1356"/>
        <v xml:space="preserve"> </v>
      </c>
      <c r="P2611" s="24">
        <f t="shared" si="1357"/>
        <v>0</v>
      </c>
      <c r="Q2611" s="25">
        <f t="shared" si="1358"/>
        <v>0</v>
      </c>
      <c r="R2611" s="26">
        <f t="shared" si="1359"/>
        <v>0</v>
      </c>
      <c r="S2611" s="24" t="str">
        <f t="shared" si="1360"/>
        <v/>
      </c>
      <c r="T2611" s="24" t="str">
        <f t="shared" si="1361"/>
        <v/>
      </c>
      <c r="U2611" s="24" t="str">
        <f t="shared" si="1362"/>
        <v/>
      </c>
      <c r="V2611" s="24" t="str">
        <f t="shared" si="1363"/>
        <v/>
      </c>
      <c r="W2611" s="24" t="str">
        <f t="shared" si="1364"/>
        <v/>
      </c>
      <c r="X2611" s="24" t="str">
        <f t="shared" si="1365"/>
        <v/>
      </c>
      <c r="Y2611" s="24" t="str">
        <f t="shared" si="1366"/>
        <v/>
      </c>
      <c r="Z2611" s="24" t="str">
        <f t="shared" si="1367"/>
        <v/>
      </c>
      <c r="AA2611" s="24" t="b">
        <f t="shared" si="1368"/>
        <v>0</v>
      </c>
      <c r="AB2611" s="34" t="str">
        <f t="shared" si="1369"/>
        <v/>
      </c>
      <c r="AC2611" s="34">
        <f t="shared" si="1370"/>
        <v>0</v>
      </c>
      <c r="AD2611" s="34">
        <f t="shared" si="1371"/>
        <v>0</v>
      </c>
      <c r="AE2611" s="34" t="str">
        <f t="shared" si="1372"/>
        <v xml:space="preserve"> 0</v>
      </c>
      <c r="AF2611" s="34">
        <f t="shared" si="1373"/>
        <v>0</v>
      </c>
      <c r="AG2611" s="34">
        <f t="shared" si="1374"/>
        <v>0</v>
      </c>
      <c r="AH2611" s="34" t="str">
        <f t="shared" si="1375"/>
        <v/>
      </c>
      <c r="AI2611" s="172" t="str">
        <f>IF(AJ2611&lt;&gt;"",MAX(AI$3:AI2610)+1,"")</f>
        <v/>
      </c>
      <c r="AJ2611" s="172" t="str">
        <f t="shared" si="1376"/>
        <v/>
      </c>
      <c r="AK2611" s="172" t="str">
        <f t="shared" si="1377"/>
        <v/>
      </c>
      <c r="AL2611" s="172" t="str">
        <f t="shared" si="1378"/>
        <v/>
      </c>
      <c r="AM2611" s="172" t="str">
        <f>IF(AN2611&lt;&gt;"",MAX(AM$3:AM2610)+1,"")</f>
        <v/>
      </c>
      <c r="AN2611" s="172" t="str">
        <f t="shared" si="1379"/>
        <v/>
      </c>
      <c r="AO2611" s="172" t="str">
        <f t="shared" si="1380"/>
        <v/>
      </c>
      <c r="AP2611" s="172" t="str">
        <f t="shared" si="1381"/>
        <v/>
      </c>
      <c r="AQ2611" s="172" t="str">
        <f t="shared" si="1382"/>
        <v/>
      </c>
      <c r="AR2611" s="172" t="str">
        <f>Table1[[#This Row],[Sex ]]&amp;Table1[[#This Row],[Month]]</f>
        <v/>
      </c>
    </row>
    <row r="2612" spans="2:44" x14ac:dyDescent="0.3">
      <c r="B2612" s="14"/>
      <c r="C2612" s="14"/>
      <c r="D2612" s="14"/>
      <c r="E2612" s="14"/>
      <c r="F2612" s="14"/>
      <c r="G2612" s="14"/>
      <c r="H2612" s="14"/>
      <c r="I2612" s="14"/>
      <c r="J2612" s="14"/>
      <c r="K2612" s="14"/>
      <c r="L2612" s="14"/>
      <c r="M2612" s="24" t="str">
        <f t="shared" si="1354"/>
        <v/>
      </c>
      <c r="N2612" s="24" t="str">
        <f t="shared" si="1355"/>
        <v/>
      </c>
      <c r="O2612" s="24" t="str">
        <f t="shared" si="1356"/>
        <v xml:space="preserve"> </v>
      </c>
      <c r="P2612" s="24">
        <f t="shared" si="1357"/>
        <v>0</v>
      </c>
      <c r="Q2612" s="25">
        <f t="shared" si="1358"/>
        <v>0</v>
      </c>
      <c r="R2612" s="26">
        <f t="shared" si="1359"/>
        <v>0</v>
      </c>
      <c r="S2612" s="24" t="str">
        <f t="shared" si="1360"/>
        <v/>
      </c>
      <c r="T2612" s="24" t="str">
        <f t="shared" si="1361"/>
        <v/>
      </c>
      <c r="U2612" s="24" t="str">
        <f t="shared" si="1362"/>
        <v/>
      </c>
      <c r="V2612" s="24" t="str">
        <f t="shared" si="1363"/>
        <v/>
      </c>
      <c r="W2612" s="24" t="str">
        <f t="shared" si="1364"/>
        <v/>
      </c>
      <c r="X2612" s="24" t="str">
        <f t="shared" si="1365"/>
        <v/>
      </c>
      <c r="Y2612" s="24" t="str">
        <f t="shared" si="1366"/>
        <v/>
      </c>
      <c r="Z2612" s="24" t="str">
        <f t="shared" si="1367"/>
        <v/>
      </c>
      <c r="AA2612" s="24" t="b">
        <f t="shared" si="1368"/>
        <v>0</v>
      </c>
      <c r="AB2612" s="34" t="str">
        <f t="shared" si="1369"/>
        <v/>
      </c>
      <c r="AC2612" s="34">
        <f t="shared" si="1370"/>
        <v>0</v>
      </c>
      <c r="AD2612" s="34">
        <f t="shared" si="1371"/>
        <v>0</v>
      </c>
      <c r="AE2612" s="34" t="str">
        <f t="shared" si="1372"/>
        <v xml:space="preserve"> 0</v>
      </c>
      <c r="AF2612" s="34">
        <f t="shared" si="1373"/>
        <v>0</v>
      </c>
      <c r="AG2612" s="34">
        <f t="shared" si="1374"/>
        <v>0</v>
      </c>
      <c r="AH2612" s="34" t="str">
        <f t="shared" si="1375"/>
        <v/>
      </c>
      <c r="AI2612" s="172" t="str">
        <f>IF(AJ2612&lt;&gt;"",MAX(AI$3:AI2611)+1,"")</f>
        <v/>
      </c>
      <c r="AJ2612" s="172" t="str">
        <f t="shared" si="1376"/>
        <v/>
      </c>
      <c r="AK2612" s="172" t="str">
        <f t="shared" si="1377"/>
        <v/>
      </c>
      <c r="AL2612" s="172" t="str">
        <f t="shared" si="1378"/>
        <v/>
      </c>
      <c r="AM2612" s="172" t="str">
        <f>IF(AN2612&lt;&gt;"",MAX(AM$3:AM2611)+1,"")</f>
        <v/>
      </c>
      <c r="AN2612" s="172" t="str">
        <f t="shared" si="1379"/>
        <v/>
      </c>
      <c r="AO2612" s="172" t="str">
        <f t="shared" si="1380"/>
        <v/>
      </c>
      <c r="AP2612" s="172" t="str">
        <f t="shared" si="1381"/>
        <v/>
      </c>
      <c r="AQ2612" s="172" t="str">
        <f t="shared" si="1382"/>
        <v/>
      </c>
      <c r="AR2612" s="172" t="str">
        <f>Table1[[#This Row],[Sex ]]&amp;Table1[[#This Row],[Month]]</f>
        <v/>
      </c>
    </row>
    <row r="2613" spans="2:44" x14ac:dyDescent="0.3">
      <c r="B2613" s="14"/>
      <c r="C2613" s="14"/>
      <c r="D2613" s="14"/>
      <c r="E2613" s="14"/>
      <c r="F2613" s="14"/>
      <c r="G2613" s="14"/>
      <c r="H2613" s="14"/>
      <c r="I2613" s="14"/>
      <c r="J2613" s="14"/>
      <c r="K2613" s="14"/>
      <c r="L2613" s="14"/>
      <c r="M2613" s="24" t="str">
        <f t="shared" si="1354"/>
        <v/>
      </c>
      <c r="N2613" s="24" t="str">
        <f t="shared" si="1355"/>
        <v/>
      </c>
      <c r="O2613" s="24" t="str">
        <f t="shared" si="1356"/>
        <v xml:space="preserve"> </v>
      </c>
      <c r="P2613" s="24">
        <f t="shared" si="1357"/>
        <v>0</v>
      </c>
      <c r="Q2613" s="25">
        <f t="shared" si="1358"/>
        <v>0</v>
      </c>
      <c r="R2613" s="26">
        <f t="shared" si="1359"/>
        <v>0</v>
      </c>
      <c r="S2613" s="24" t="str">
        <f t="shared" si="1360"/>
        <v/>
      </c>
      <c r="T2613" s="24" t="str">
        <f t="shared" si="1361"/>
        <v/>
      </c>
      <c r="U2613" s="24" t="str">
        <f t="shared" si="1362"/>
        <v/>
      </c>
      <c r="V2613" s="24" t="str">
        <f t="shared" si="1363"/>
        <v/>
      </c>
      <c r="W2613" s="24" t="str">
        <f t="shared" si="1364"/>
        <v/>
      </c>
      <c r="X2613" s="24" t="str">
        <f t="shared" si="1365"/>
        <v/>
      </c>
      <c r="Y2613" s="24" t="str">
        <f t="shared" si="1366"/>
        <v/>
      </c>
      <c r="Z2613" s="24" t="str">
        <f t="shared" si="1367"/>
        <v/>
      </c>
      <c r="AA2613" s="24" t="b">
        <f t="shared" si="1368"/>
        <v>0</v>
      </c>
      <c r="AB2613" s="34" t="str">
        <f t="shared" si="1369"/>
        <v/>
      </c>
      <c r="AC2613" s="34">
        <f t="shared" si="1370"/>
        <v>0</v>
      </c>
      <c r="AD2613" s="34">
        <f t="shared" si="1371"/>
        <v>0</v>
      </c>
      <c r="AE2613" s="34" t="str">
        <f t="shared" si="1372"/>
        <v xml:space="preserve"> 0</v>
      </c>
      <c r="AF2613" s="34">
        <f t="shared" si="1373"/>
        <v>0</v>
      </c>
      <c r="AG2613" s="34">
        <f t="shared" si="1374"/>
        <v>0</v>
      </c>
      <c r="AH2613" s="34" t="str">
        <f t="shared" si="1375"/>
        <v/>
      </c>
      <c r="AI2613" s="172" t="str">
        <f>IF(AJ2613&lt;&gt;"",MAX(AI$3:AI2612)+1,"")</f>
        <v/>
      </c>
      <c r="AJ2613" s="172" t="str">
        <f t="shared" si="1376"/>
        <v/>
      </c>
      <c r="AK2613" s="172" t="str">
        <f t="shared" si="1377"/>
        <v/>
      </c>
      <c r="AL2613" s="172" t="str">
        <f t="shared" si="1378"/>
        <v/>
      </c>
      <c r="AM2613" s="172" t="str">
        <f>IF(AN2613&lt;&gt;"",MAX(AM$3:AM2612)+1,"")</f>
        <v/>
      </c>
      <c r="AN2613" s="172" t="str">
        <f t="shared" si="1379"/>
        <v/>
      </c>
      <c r="AO2613" s="172" t="str">
        <f t="shared" si="1380"/>
        <v/>
      </c>
      <c r="AP2613" s="172" t="str">
        <f t="shared" si="1381"/>
        <v/>
      </c>
      <c r="AQ2613" s="172" t="str">
        <f t="shared" si="1382"/>
        <v/>
      </c>
      <c r="AR2613" s="172" t="str">
        <f>Table1[[#This Row],[Sex ]]&amp;Table1[[#This Row],[Month]]</f>
        <v/>
      </c>
    </row>
    <row r="2614" spans="2:44" x14ac:dyDescent="0.3">
      <c r="B2614" s="14"/>
      <c r="C2614" s="14"/>
      <c r="D2614" s="14"/>
      <c r="E2614" s="14"/>
      <c r="F2614" s="14"/>
      <c r="G2614" s="14"/>
      <c r="H2614" s="14"/>
      <c r="I2614" s="14"/>
      <c r="J2614" s="14"/>
      <c r="K2614" s="14"/>
      <c r="L2614" s="14"/>
      <c r="M2614" s="24" t="str">
        <f t="shared" si="1354"/>
        <v/>
      </c>
      <c r="N2614" s="24" t="str">
        <f t="shared" si="1355"/>
        <v/>
      </c>
      <c r="O2614" s="24" t="str">
        <f t="shared" si="1356"/>
        <v xml:space="preserve"> </v>
      </c>
      <c r="P2614" s="24">
        <f t="shared" si="1357"/>
        <v>0</v>
      </c>
      <c r="Q2614" s="25">
        <f t="shared" si="1358"/>
        <v>0</v>
      </c>
      <c r="R2614" s="26">
        <f t="shared" si="1359"/>
        <v>0</v>
      </c>
      <c r="S2614" s="24" t="str">
        <f t="shared" si="1360"/>
        <v/>
      </c>
      <c r="T2614" s="24" t="str">
        <f t="shared" si="1361"/>
        <v/>
      </c>
      <c r="U2614" s="24" t="str">
        <f t="shared" si="1362"/>
        <v/>
      </c>
      <c r="V2614" s="24" t="str">
        <f t="shared" si="1363"/>
        <v/>
      </c>
      <c r="W2614" s="24" t="str">
        <f t="shared" si="1364"/>
        <v/>
      </c>
      <c r="X2614" s="24" t="str">
        <f t="shared" si="1365"/>
        <v/>
      </c>
      <c r="Y2614" s="24" t="str">
        <f t="shared" si="1366"/>
        <v/>
      </c>
      <c r="Z2614" s="24" t="str">
        <f t="shared" si="1367"/>
        <v/>
      </c>
      <c r="AA2614" s="24" t="b">
        <f t="shared" si="1368"/>
        <v>0</v>
      </c>
      <c r="AB2614" s="34" t="str">
        <f t="shared" si="1369"/>
        <v/>
      </c>
      <c r="AC2614" s="34">
        <f t="shared" si="1370"/>
        <v>0</v>
      </c>
      <c r="AD2614" s="34">
        <f t="shared" si="1371"/>
        <v>0</v>
      </c>
      <c r="AE2614" s="34" t="str">
        <f t="shared" si="1372"/>
        <v xml:space="preserve"> 0</v>
      </c>
      <c r="AF2614" s="34">
        <f t="shared" si="1373"/>
        <v>0</v>
      </c>
      <c r="AG2614" s="34">
        <f t="shared" si="1374"/>
        <v>0</v>
      </c>
      <c r="AH2614" s="34" t="str">
        <f t="shared" si="1375"/>
        <v/>
      </c>
      <c r="AI2614" s="172" t="str">
        <f>IF(AJ2614&lt;&gt;"",MAX(AI$3:AI2613)+1,"")</f>
        <v/>
      </c>
      <c r="AJ2614" s="172" t="str">
        <f t="shared" si="1376"/>
        <v/>
      </c>
      <c r="AK2614" s="172" t="str">
        <f t="shared" si="1377"/>
        <v/>
      </c>
      <c r="AL2614" s="172" t="str">
        <f t="shared" si="1378"/>
        <v/>
      </c>
      <c r="AM2614" s="172" t="str">
        <f>IF(AN2614&lt;&gt;"",MAX(AM$3:AM2613)+1,"")</f>
        <v/>
      </c>
      <c r="AN2614" s="172" t="str">
        <f t="shared" si="1379"/>
        <v/>
      </c>
      <c r="AO2614" s="172" t="str">
        <f t="shared" si="1380"/>
        <v/>
      </c>
      <c r="AP2614" s="172" t="str">
        <f t="shared" si="1381"/>
        <v/>
      </c>
      <c r="AQ2614" s="172" t="str">
        <f t="shared" si="1382"/>
        <v/>
      </c>
      <c r="AR2614" s="172" t="str">
        <f>Table1[[#This Row],[Sex ]]&amp;Table1[[#This Row],[Month]]</f>
        <v/>
      </c>
    </row>
    <row r="2615" spans="2:44" x14ac:dyDescent="0.3">
      <c r="B2615" s="14"/>
      <c r="C2615" s="14"/>
      <c r="D2615" s="14"/>
      <c r="E2615" s="14"/>
      <c r="F2615" s="14"/>
      <c r="G2615" s="14"/>
      <c r="H2615" s="14"/>
      <c r="I2615" s="14"/>
      <c r="J2615" s="14"/>
      <c r="K2615" s="14"/>
      <c r="L2615" s="14"/>
      <c r="M2615" s="24" t="str">
        <f t="shared" si="1354"/>
        <v/>
      </c>
      <c r="N2615" s="24" t="str">
        <f t="shared" si="1355"/>
        <v/>
      </c>
      <c r="O2615" s="24" t="str">
        <f t="shared" si="1356"/>
        <v xml:space="preserve"> </v>
      </c>
      <c r="P2615" s="24">
        <f t="shared" si="1357"/>
        <v>0</v>
      </c>
      <c r="Q2615" s="25">
        <f t="shared" si="1358"/>
        <v>0</v>
      </c>
      <c r="R2615" s="26">
        <f t="shared" si="1359"/>
        <v>0</v>
      </c>
      <c r="S2615" s="24" t="str">
        <f t="shared" si="1360"/>
        <v/>
      </c>
      <c r="T2615" s="24" t="str">
        <f t="shared" si="1361"/>
        <v/>
      </c>
      <c r="U2615" s="24" t="str">
        <f t="shared" si="1362"/>
        <v/>
      </c>
      <c r="V2615" s="24" t="str">
        <f t="shared" si="1363"/>
        <v/>
      </c>
      <c r="W2615" s="24" t="str">
        <f t="shared" si="1364"/>
        <v/>
      </c>
      <c r="X2615" s="24" t="str">
        <f t="shared" si="1365"/>
        <v/>
      </c>
      <c r="Y2615" s="24" t="str">
        <f t="shared" si="1366"/>
        <v/>
      </c>
      <c r="Z2615" s="24" t="str">
        <f t="shared" si="1367"/>
        <v/>
      </c>
      <c r="AA2615" s="24" t="b">
        <f t="shared" si="1368"/>
        <v>0</v>
      </c>
      <c r="AB2615" s="34" t="str">
        <f t="shared" si="1369"/>
        <v/>
      </c>
      <c r="AC2615" s="34">
        <f t="shared" si="1370"/>
        <v>0</v>
      </c>
      <c r="AD2615" s="34">
        <f t="shared" si="1371"/>
        <v>0</v>
      </c>
      <c r="AE2615" s="34" t="str">
        <f t="shared" si="1372"/>
        <v xml:space="preserve"> 0</v>
      </c>
      <c r="AF2615" s="34">
        <f t="shared" si="1373"/>
        <v>0</v>
      </c>
      <c r="AG2615" s="34">
        <f t="shared" si="1374"/>
        <v>0</v>
      </c>
      <c r="AH2615" s="34" t="str">
        <f t="shared" si="1375"/>
        <v/>
      </c>
      <c r="AI2615" s="172" t="str">
        <f>IF(AJ2615&lt;&gt;"",MAX(AI$3:AI2614)+1,"")</f>
        <v/>
      </c>
      <c r="AJ2615" s="172" t="str">
        <f t="shared" si="1376"/>
        <v/>
      </c>
      <c r="AK2615" s="172" t="str">
        <f t="shared" si="1377"/>
        <v/>
      </c>
      <c r="AL2615" s="172" t="str">
        <f t="shared" si="1378"/>
        <v/>
      </c>
      <c r="AM2615" s="172" t="str">
        <f>IF(AN2615&lt;&gt;"",MAX(AM$3:AM2614)+1,"")</f>
        <v/>
      </c>
      <c r="AN2615" s="172" t="str">
        <f t="shared" si="1379"/>
        <v/>
      </c>
      <c r="AO2615" s="172" t="str">
        <f t="shared" si="1380"/>
        <v/>
      </c>
      <c r="AP2615" s="172" t="str">
        <f t="shared" si="1381"/>
        <v/>
      </c>
      <c r="AQ2615" s="172" t="str">
        <f t="shared" si="1382"/>
        <v/>
      </c>
      <c r="AR2615" s="172" t="str">
        <f>Table1[[#This Row],[Sex ]]&amp;Table1[[#This Row],[Month]]</f>
        <v/>
      </c>
    </row>
    <row r="2616" spans="2:44" x14ac:dyDescent="0.3">
      <c r="B2616" s="14"/>
      <c r="C2616" s="14"/>
      <c r="D2616" s="14"/>
      <c r="E2616" s="14"/>
      <c r="F2616" s="14"/>
      <c r="G2616" s="14"/>
      <c r="H2616" s="14"/>
      <c r="I2616" s="14"/>
      <c r="J2616" s="14"/>
      <c r="K2616" s="14"/>
      <c r="L2616" s="14"/>
      <c r="M2616" s="24" t="str">
        <f t="shared" si="1354"/>
        <v/>
      </c>
      <c r="N2616" s="24" t="str">
        <f t="shared" si="1355"/>
        <v/>
      </c>
      <c r="O2616" s="24" t="str">
        <f t="shared" si="1356"/>
        <v xml:space="preserve"> </v>
      </c>
      <c r="P2616" s="24">
        <f t="shared" si="1357"/>
        <v>0</v>
      </c>
      <c r="Q2616" s="25">
        <f t="shared" si="1358"/>
        <v>0</v>
      </c>
      <c r="R2616" s="26">
        <f t="shared" si="1359"/>
        <v>0</v>
      </c>
      <c r="S2616" s="24" t="str">
        <f t="shared" si="1360"/>
        <v/>
      </c>
      <c r="T2616" s="24" t="str">
        <f t="shared" si="1361"/>
        <v/>
      </c>
      <c r="U2616" s="24" t="str">
        <f t="shared" si="1362"/>
        <v/>
      </c>
      <c r="V2616" s="24" t="str">
        <f t="shared" si="1363"/>
        <v/>
      </c>
      <c r="W2616" s="24" t="str">
        <f t="shared" si="1364"/>
        <v/>
      </c>
      <c r="X2616" s="24" t="str">
        <f t="shared" si="1365"/>
        <v/>
      </c>
      <c r="Y2616" s="24" t="str">
        <f t="shared" si="1366"/>
        <v/>
      </c>
      <c r="Z2616" s="24" t="str">
        <f t="shared" si="1367"/>
        <v/>
      </c>
      <c r="AA2616" s="24" t="b">
        <f t="shared" si="1368"/>
        <v>0</v>
      </c>
      <c r="AB2616" s="34" t="str">
        <f t="shared" si="1369"/>
        <v/>
      </c>
      <c r="AC2616" s="34">
        <f t="shared" si="1370"/>
        <v>0</v>
      </c>
      <c r="AD2616" s="34">
        <f t="shared" si="1371"/>
        <v>0</v>
      </c>
      <c r="AE2616" s="34" t="str">
        <f t="shared" si="1372"/>
        <v xml:space="preserve"> 0</v>
      </c>
      <c r="AF2616" s="34">
        <f t="shared" si="1373"/>
        <v>0</v>
      </c>
      <c r="AG2616" s="34">
        <f t="shared" si="1374"/>
        <v>0</v>
      </c>
      <c r="AH2616" s="34" t="str">
        <f t="shared" si="1375"/>
        <v/>
      </c>
      <c r="AI2616" s="172" t="str">
        <f>IF(AJ2616&lt;&gt;"",MAX(AI$3:AI2615)+1,"")</f>
        <v/>
      </c>
      <c r="AJ2616" s="172" t="str">
        <f t="shared" si="1376"/>
        <v/>
      </c>
      <c r="AK2616" s="172" t="str">
        <f t="shared" si="1377"/>
        <v/>
      </c>
      <c r="AL2616" s="172" t="str">
        <f t="shared" si="1378"/>
        <v/>
      </c>
      <c r="AM2616" s="172" t="str">
        <f>IF(AN2616&lt;&gt;"",MAX(AM$3:AM2615)+1,"")</f>
        <v/>
      </c>
      <c r="AN2616" s="172" t="str">
        <f t="shared" si="1379"/>
        <v/>
      </c>
      <c r="AO2616" s="172" t="str">
        <f t="shared" si="1380"/>
        <v/>
      </c>
      <c r="AP2616" s="172" t="str">
        <f t="shared" si="1381"/>
        <v/>
      </c>
      <c r="AQ2616" s="172" t="str">
        <f t="shared" si="1382"/>
        <v/>
      </c>
      <c r="AR2616" s="172" t="str">
        <f>Table1[[#This Row],[Sex ]]&amp;Table1[[#This Row],[Month]]</f>
        <v/>
      </c>
    </row>
    <row r="2617" spans="2:44" x14ac:dyDescent="0.3">
      <c r="B2617" s="14"/>
      <c r="C2617" s="14"/>
      <c r="D2617" s="14"/>
      <c r="E2617" s="14"/>
      <c r="F2617" s="14"/>
      <c r="G2617" s="14"/>
      <c r="H2617" s="14"/>
      <c r="I2617" s="14"/>
      <c r="J2617" s="14"/>
      <c r="K2617" s="14"/>
      <c r="L2617" s="14"/>
      <c r="M2617" s="24" t="str">
        <f t="shared" si="1354"/>
        <v/>
      </c>
      <c r="N2617" s="24" t="str">
        <f t="shared" si="1355"/>
        <v/>
      </c>
      <c r="O2617" s="24" t="str">
        <f t="shared" si="1356"/>
        <v xml:space="preserve"> </v>
      </c>
      <c r="P2617" s="24">
        <f t="shared" si="1357"/>
        <v>0</v>
      </c>
      <c r="Q2617" s="25">
        <f t="shared" si="1358"/>
        <v>0</v>
      </c>
      <c r="R2617" s="26">
        <f t="shared" si="1359"/>
        <v>0</v>
      </c>
      <c r="S2617" s="24" t="str">
        <f t="shared" si="1360"/>
        <v/>
      </c>
      <c r="T2617" s="24" t="str">
        <f t="shared" si="1361"/>
        <v/>
      </c>
      <c r="U2617" s="24" t="str">
        <f t="shared" si="1362"/>
        <v/>
      </c>
      <c r="V2617" s="24" t="str">
        <f t="shared" si="1363"/>
        <v/>
      </c>
      <c r="W2617" s="24" t="str">
        <f t="shared" si="1364"/>
        <v/>
      </c>
      <c r="X2617" s="24" t="str">
        <f t="shared" si="1365"/>
        <v/>
      </c>
      <c r="Y2617" s="24" t="str">
        <f t="shared" si="1366"/>
        <v/>
      </c>
      <c r="Z2617" s="24" t="str">
        <f t="shared" si="1367"/>
        <v/>
      </c>
      <c r="AA2617" s="24" t="b">
        <f t="shared" si="1368"/>
        <v>0</v>
      </c>
      <c r="AB2617" s="34" t="str">
        <f t="shared" si="1369"/>
        <v/>
      </c>
      <c r="AC2617" s="34">
        <f t="shared" si="1370"/>
        <v>0</v>
      </c>
      <c r="AD2617" s="34">
        <f t="shared" si="1371"/>
        <v>0</v>
      </c>
      <c r="AE2617" s="34" t="str">
        <f t="shared" si="1372"/>
        <v xml:space="preserve"> 0</v>
      </c>
      <c r="AF2617" s="34">
        <f t="shared" si="1373"/>
        <v>0</v>
      </c>
      <c r="AG2617" s="34">
        <f t="shared" si="1374"/>
        <v>0</v>
      </c>
      <c r="AH2617" s="34" t="str">
        <f t="shared" si="1375"/>
        <v/>
      </c>
      <c r="AI2617" s="172" t="str">
        <f>IF(AJ2617&lt;&gt;"",MAX(AI$3:AI2616)+1,"")</f>
        <v/>
      </c>
      <c r="AJ2617" s="172" t="str">
        <f t="shared" si="1376"/>
        <v/>
      </c>
      <c r="AK2617" s="172" t="str">
        <f t="shared" si="1377"/>
        <v/>
      </c>
      <c r="AL2617" s="172" t="str">
        <f t="shared" si="1378"/>
        <v/>
      </c>
      <c r="AM2617" s="172" t="str">
        <f>IF(AN2617&lt;&gt;"",MAX(AM$3:AM2616)+1,"")</f>
        <v/>
      </c>
      <c r="AN2617" s="172" t="str">
        <f t="shared" si="1379"/>
        <v/>
      </c>
      <c r="AO2617" s="172" t="str">
        <f t="shared" si="1380"/>
        <v/>
      </c>
      <c r="AP2617" s="172" t="str">
        <f t="shared" si="1381"/>
        <v/>
      </c>
      <c r="AQ2617" s="172" t="str">
        <f t="shared" si="1382"/>
        <v/>
      </c>
      <c r="AR2617" s="172" t="str">
        <f>Table1[[#This Row],[Sex ]]&amp;Table1[[#This Row],[Month]]</f>
        <v/>
      </c>
    </row>
    <row r="2618" spans="2:44" x14ac:dyDescent="0.3">
      <c r="B2618" s="14"/>
      <c r="C2618" s="14"/>
      <c r="D2618" s="14"/>
      <c r="E2618" s="14"/>
      <c r="F2618" s="14"/>
      <c r="G2618" s="14"/>
      <c r="H2618" s="14"/>
      <c r="I2618" s="14"/>
      <c r="J2618" s="14"/>
      <c r="K2618" s="14"/>
      <c r="L2618" s="14"/>
      <c r="M2618" s="24" t="str">
        <f t="shared" si="1354"/>
        <v/>
      </c>
      <c r="N2618" s="24" t="str">
        <f t="shared" si="1355"/>
        <v/>
      </c>
      <c r="O2618" s="24" t="str">
        <f t="shared" si="1356"/>
        <v xml:space="preserve"> </v>
      </c>
      <c r="P2618" s="24">
        <f t="shared" si="1357"/>
        <v>0</v>
      </c>
      <c r="Q2618" s="25">
        <f t="shared" si="1358"/>
        <v>0</v>
      </c>
      <c r="R2618" s="26">
        <f t="shared" si="1359"/>
        <v>0</v>
      </c>
      <c r="S2618" s="24" t="str">
        <f t="shared" si="1360"/>
        <v/>
      </c>
      <c r="T2618" s="24" t="str">
        <f t="shared" si="1361"/>
        <v/>
      </c>
      <c r="U2618" s="24" t="str">
        <f t="shared" si="1362"/>
        <v/>
      </c>
      <c r="V2618" s="24" t="str">
        <f t="shared" si="1363"/>
        <v/>
      </c>
      <c r="W2618" s="24" t="str">
        <f t="shared" si="1364"/>
        <v/>
      </c>
      <c r="X2618" s="24" t="str">
        <f t="shared" si="1365"/>
        <v/>
      </c>
      <c r="Y2618" s="24" t="str">
        <f t="shared" si="1366"/>
        <v/>
      </c>
      <c r="Z2618" s="24" t="str">
        <f t="shared" si="1367"/>
        <v/>
      </c>
      <c r="AA2618" s="24" t="b">
        <f t="shared" si="1368"/>
        <v>0</v>
      </c>
      <c r="AB2618" s="34" t="str">
        <f t="shared" si="1369"/>
        <v/>
      </c>
      <c r="AC2618" s="34">
        <f t="shared" si="1370"/>
        <v>0</v>
      </c>
      <c r="AD2618" s="34">
        <f t="shared" si="1371"/>
        <v>0</v>
      </c>
      <c r="AE2618" s="34" t="str">
        <f t="shared" si="1372"/>
        <v xml:space="preserve"> 0</v>
      </c>
      <c r="AF2618" s="34">
        <f t="shared" si="1373"/>
        <v>0</v>
      </c>
      <c r="AG2618" s="34">
        <f t="shared" si="1374"/>
        <v>0</v>
      </c>
      <c r="AH2618" s="34" t="str">
        <f t="shared" si="1375"/>
        <v/>
      </c>
      <c r="AI2618" s="172" t="str">
        <f>IF(AJ2618&lt;&gt;"",MAX(AI$3:AI2617)+1,"")</f>
        <v/>
      </c>
      <c r="AJ2618" s="172" t="str">
        <f t="shared" si="1376"/>
        <v/>
      </c>
      <c r="AK2618" s="172" t="str">
        <f t="shared" si="1377"/>
        <v/>
      </c>
      <c r="AL2618" s="172" t="str">
        <f t="shared" si="1378"/>
        <v/>
      </c>
      <c r="AM2618" s="172" t="str">
        <f>IF(AN2618&lt;&gt;"",MAX(AM$3:AM2617)+1,"")</f>
        <v/>
      </c>
      <c r="AN2618" s="172" t="str">
        <f t="shared" si="1379"/>
        <v/>
      </c>
      <c r="AO2618" s="172" t="str">
        <f t="shared" si="1380"/>
        <v/>
      </c>
      <c r="AP2618" s="172" t="str">
        <f t="shared" si="1381"/>
        <v/>
      </c>
      <c r="AQ2618" s="172" t="str">
        <f t="shared" si="1382"/>
        <v/>
      </c>
      <c r="AR2618" s="172" t="str">
        <f>Table1[[#This Row],[Sex ]]&amp;Table1[[#This Row],[Month]]</f>
        <v/>
      </c>
    </row>
    <row r="2619" spans="2:44" x14ac:dyDescent="0.3">
      <c r="B2619" s="14"/>
      <c r="C2619" s="14"/>
      <c r="D2619" s="14"/>
      <c r="E2619" s="14"/>
      <c r="F2619" s="14"/>
      <c r="G2619" s="14"/>
      <c r="H2619" s="14"/>
      <c r="I2619" s="14"/>
      <c r="J2619" s="14"/>
      <c r="K2619" s="14"/>
      <c r="L2619" s="14"/>
      <c r="M2619" s="24" t="str">
        <f t="shared" si="1354"/>
        <v/>
      </c>
      <c r="N2619" s="24" t="str">
        <f t="shared" si="1355"/>
        <v/>
      </c>
      <c r="O2619" s="24" t="str">
        <f t="shared" si="1356"/>
        <v xml:space="preserve"> </v>
      </c>
      <c r="P2619" s="24">
        <f t="shared" si="1357"/>
        <v>0</v>
      </c>
      <c r="Q2619" s="25">
        <f t="shared" si="1358"/>
        <v>0</v>
      </c>
      <c r="R2619" s="26">
        <f t="shared" si="1359"/>
        <v>0</v>
      </c>
      <c r="S2619" s="24" t="str">
        <f t="shared" si="1360"/>
        <v/>
      </c>
      <c r="T2619" s="24" t="str">
        <f t="shared" si="1361"/>
        <v/>
      </c>
      <c r="U2619" s="24" t="str">
        <f t="shared" si="1362"/>
        <v/>
      </c>
      <c r="V2619" s="24" t="str">
        <f t="shared" si="1363"/>
        <v/>
      </c>
      <c r="W2619" s="24" t="str">
        <f t="shared" si="1364"/>
        <v/>
      </c>
      <c r="X2619" s="24" t="str">
        <f t="shared" si="1365"/>
        <v/>
      </c>
      <c r="Y2619" s="24" t="str">
        <f t="shared" si="1366"/>
        <v/>
      </c>
      <c r="Z2619" s="24" t="str">
        <f t="shared" si="1367"/>
        <v/>
      </c>
      <c r="AA2619" s="24" t="b">
        <f t="shared" si="1368"/>
        <v>0</v>
      </c>
      <c r="AB2619" s="34" t="str">
        <f t="shared" si="1369"/>
        <v/>
      </c>
      <c r="AC2619" s="34">
        <f t="shared" si="1370"/>
        <v>0</v>
      </c>
      <c r="AD2619" s="34">
        <f t="shared" si="1371"/>
        <v>0</v>
      </c>
      <c r="AE2619" s="34" t="str">
        <f t="shared" si="1372"/>
        <v xml:space="preserve"> 0</v>
      </c>
      <c r="AF2619" s="34">
        <f t="shared" si="1373"/>
        <v>0</v>
      </c>
      <c r="AG2619" s="34">
        <f t="shared" si="1374"/>
        <v>0</v>
      </c>
      <c r="AH2619" s="34" t="str">
        <f t="shared" si="1375"/>
        <v/>
      </c>
      <c r="AI2619" s="172" t="str">
        <f>IF(AJ2619&lt;&gt;"",MAX(AI$3:AI2618)+1,"")</f>
        <v/>
      </c>
      <c r="AJ2619" s="172" t="str">
        <f t="shared" si="1376"/>
        <v/>
      </c>
      <c r="AK2619" s="172" t="str">
        <f t="shared" si="1377"/>
        <v/>
      </c>
      <c r="AL2619" s="172" t="str">
        <f t="shared" si="1378"/>
        <v/>
      </c>
      <c r="AM2619" s="172" t="str">
        <f>IF(AN2619&lt;&gt;"",MAX(AM$3:AM2618)+1,"")</f>
        <v/>
      </c>
      <c r="AN2619" s="172" t="str">
        <f t="shared" si="1379"/>
        <v/>
      </c>
      <c r="AO2619" s="172" t="str">
        <f t="shared" si="1380"/>
        <v/>
      </c>
      <c r="AP2619" s="172" t="str">
        <f t="shared" si="1381"/>
        <v/>
      </c>
      <c r="AQ2619" s="172" t="str">
        <f t="shared" si="1382"/>
        <v/>
      </c>
      <c r="AR2619" s="172" t="str">
        <f>Table1[[#This Row],[Sex ]]&amp;Table1[[#This Row],[Month]]</f>
        <v/>
      </c>
    </row>
    <row r="2620" spans="2:44" x14ac:dyDescent="0.3">
      <c r="B2620" s="14"/>
      <c r="C2620" s="14"/>
      <c r="D2620" s="14"/>
      <c r="E2620" s="14"/>
      <c r="F2620" s="14"/>
      <c r="G2620" s="14"/>
      <c r="H2620" s="14"/>
      <c r="I2620" s="14"/>
      <c r="J2620" s="14"/>
      <c r="K2620" s="14"/>
      <c r="L2620" s="14"/>
      <c r="M2620" s="24" t="str">
        <f t="shared" si="1354"/>
        <v/>
      </c>
      <c r="N2620" s="24" t="str">
        <f t="shared" si="1355"/>
        <v/>
      </c>
      <c r="O2620" s="24" t="str">
        <f t="shared" si="1356"/>
        <v xml:space="preserve"> </v>
      </c>
      <c r="P2620" s="24">
        <f t="shared" si="1357"/>
        <v>0</v>
      </c>
      <c r="Q2620" s="25">
        <f t="shared" si="1358"/>
        <v>0</v>
      </c>
      <c r="R2620" s="26">
        <f t="shared" si="1359"/>
        <v>0</v>
      </c>
      <c r="S2620" s="24" t="str">
        <f t="shared" si="1360"/>
        <v/>
      </c>
      <c r="T2620" s="24" t="str">
        <f t="shared" si="1361"/>
        <v/>
      </c>
      <c r="U2620" s="24" t="str">
        <f t="shared" si="1362"/>
        <v/>
      </c>
      <c r="V2620" s="24" t="str">
        <f t="shared" si="1363"/>
        <v/>
      </c>
      <c r="W2620" s="24" t="str">
        <f t="shared" si="1364"/>
        <v/>
      </c>
      <c r="X2620" s="24" t="str">
        <f t="shared" si="1365"/>
        <v/>
      </c>
      <c r="Y2620" s="24" t="str">
        <f t="shared" si="1366"/>
        <v/>
      </c>
      <c r="Z2620" s="24" t="str">
        <f t="shared" si="1367"/>
        <v/>
      </c>
      <c r="AA2620" s="24" t="b">
        <f t="shared" si="1368"/>
        <v>0</v>
      </c>
      <c r="AB2620" s="34" t="str">
        <f t="shared" si="1369"/>
        <v/>
      </c>
      <c r="AC2620" s="34">
        <f t="shared" si="1370"/>
        <v>0</v>
      </c>
      <c r="AD2620" s="34">
        <f t="shared" si="1371"/>
        <v>0</v>
      </c>
      <c r="AE2620" s="34" t="str">
        <f t="shared" si="1372"/>
        <v xml:space="preserve"> 0</v>
      </c>
      <c r="AF2620" s="34">
        <f t="shared" si="1373"/>
        <v>0</v>
      </c>
      <c r="AG2620" s="34">
        <f t="shared" si="1374"/>
        <v>0</v>
      </c>
      <c r="AH2620" s="34" t="str">
        <f t="shared" si="1375"/>
        <v/>
      </c>
      <c r="AI2620" s="172" t="str">
        <f>IF(AJ2620&lt;&gt;"",MAX(AI$3:AI2619)+1,"")</f>
        <v/>
      </c>
      <c r="AJ2620" s="172" t="str">
        <f t="shared" si="1376"/>
        <v/>
      </c>
      <c r="AK2620" s="172" t="str">
        <f t="shared" si="1377"/>
        <v/>
      </c>
      <c r="AL2620" s="172" t="str">
        <f t="shared" si="1378"/>
        <v/>
      </c>
      <c r="AM2620" s="172" t="str">
        <f>IF(AN2620&lt;&gt;"",MAX(AM$3:AM2619)+1,"")</f>
        <v/>
      </c>
      <c r="AN2620" s="172" t="str">
        <f t="shared" si="1379"/>
        <v/>
      </c>
      <c r="AO2620" s="172" t="str">
        <f t="shared" si="1380"/>
        <v/>
      </c>
      <c r="AP2620" s="172" t="str">
        <f t="shared" si="1381"/>
        <v/>
      </c>
      <c r="AQ2620" s="172" t="str">
        <f t="shared" si="1382"/>
        <v/>
      </c>
      <c r="AR2620" s="172" t="str">
        <f>Table1[[#This Row],[Sex ]]&amp;Table1[[#This Row],[Month]]</f>
        <v/>
      </c>
    </row>
    <row r="2621" spans="2:44" x14ac:dyDescent="0.3">
      <c r="B2621" s="14"/>
      <c r="C2621" s="14"/>
      <c r="D2621" s="14"/>
      <c r="E2621" s="14"/>
      <c r="F2621" s="14"/>
      <c r="G2621" s="14"/>
      <c r="H2621" s="14"/>
      <c r="I2621" s="14"/>
      <c r="J2621" s="14"/>
      <c r="K2621" s="14"/>
      <c r="L2621" s="14"/>
      <c r="M2621" s="24" t="str">
        <f t="shared" si="1354"/>
        <v/>
      </c>
      <c r="N2621" s="24" t="str">
        <f t="shared" si="1355"/>
        <v/>
      </c>
      <c r="O2621" s="24" t="str">
        <f t="shared" si="1356"/>
        <v xml:space="preserve"> </v>
      </c>
      <c r="P2621" s="24">
        <f t="shared" si="1357"/>
        <v>0</v>
      </c>
      <c r="Q2621" s="25">
        <f t="shared" si="1358"/>
        <v>0</v>
      </c>
      <c r="R2621" s="26">
        <f t="shared" si="1359"/>
        <v>0</v>
      </c>
      <c r="S2621" s="24" t="str">
        <f t="shared" si="1360"/>
        <v/>
      </c>
      <c r="T2621" s="24" t="str">
        <f t="shared" si="1361"/>
        <v/>
      </c>
      <c r="U2621" s="24" t="str">
        <f t="shared" si="1362"/>
        <v/>
      </c>
      <c r="V2621" s="24" t="str">
        <f t="shared" si="1363"/>
        <v/>
      </c>
      <c r="W2621" s="24" t="str">
        <f t="shared" si="1364"/>
        <v/>
      </c>
      <c r="X2621" s="24" t="str">
        <f t="shared" si="1365"/>
        <v/>
      </c>
      <c r="Y2621" s="24" t="str">
        <f t="shared" si="1366"/>
        <v/>
      </c>
      <c r="Z2621" s="24" t="str">
        <f t="shared" si="1367"/>
        <v/>
      </c>
      <c r="AA2621" s="24" t="b">
        <f t="shared" si="1368"/>
        <v>0</v>
      </c>
      <c r="AB2621" s="34" t="str">
        <f t="shared" si="1369"/>
        <v/>
      </c>
      <c r="AC2621" s="34">
        <f t="shared" si="1370"/>
        <v>0</v>
      </c>
      <c r="AD2621" s="34">
        <f t="shared" si="1371"/>
        <v>0</v>
      </c>
      <c r="AE2621" s="34" t="str">
        <f t="shared" si="1372"/>
        <v xml:space="preserve"> 0</v>
      </c>
      <c r="AF2621" s="34">
        <f t="shared" si="1373"/>
        <v>0</v>
      </c>
      <c r="AG2621" s="34">
        <f t="shared" si="1374"/>
        <v>0</v>
      </c>
      <c r="AH2621" s="34" t="str">
        <f t="shared" si="1375"/>
        <v/>
      </c>
      <c r="AI2621" s="172" t="str">
        <f>IF(AJ2621&lt;&gt;"",MAX(AI$3:AI2620)+1,"")</f>
        <v/>
      </c>
      <c r="AJ2621" s="172" t="str">
        <f t="shared" si="1376"/>
        <v/>
      </c>
      <c r="AK2621" s="172" t="str">
        <f t="shared" si="1377"/>
        <v/>
      </c>
      <c r="AL2621" s="172" t="str">
        <f t="shared" si="1378"/>
        <v/>
      </c>
      <c r="AM2621" s="172" t="str">
        <f>IF(AN2621&lt;&gt;"",MAX(AM$3:AM2620)+1,"")</f>
        <v/>
      </c>
      <c r="AN2621" s="172" t="str">
        <f t="shared" si="1379"/>
        <v/>
      </c>
      <c r="AO2621" s="172" t="str">
        <f t="shared" si="1380"/>
        <v/>
      </c>
      <c r="AP2621" s="172" t="str">
        <f t="shared" si="1381"/>
        <v/>
      </c>
      <c r="AQ2621" s="172" t="str">
        <f t="shared" si="1382"/>
        <v/>
      </c>
      <c r="AR2621" s="172" t="str">
        <f>Table1[[#This Row],[Sex ]]&amp;Table1[[#This Row],[Month]]</f>
        <v/>
      </c>
    </row>
    <row r="2622" spans="2:44" x14ac:dyDescent="0.3">
      <c r="B2622" s="14"/>
      <c r="C2622" s="14"/>
      <c r="D2622" s="14"/>
      <c r="E2622" s="14"/>
      <c r="F2622" s="14"/>
      <c r="G2622" s="14"/>
      <c r="H2622" s="14"/>
      <c r="I2622" s="14"/>
      <c r="J2622" s="14"/>
      <c r="K2622" s="14"/>
      <c r="L2622" s="14"/>
      <c r="M2622" s="24" t="str">
        <f t="shared" si="1354"/>
        <v/>
      </c>
      <c r="N2622" s="24" t="str">
        <f t="shared" si="1355"/>
        <v/>
      </c>
      <c r="O2622" s="24" t="str">
        <f t="shared" si="1356"/>
        <v xml:space="preserve"> </v>
      </c>
      <c r="P2622" s="24">
        <f t="shared" si="1357"/>
        <v>0</v>
      </c>
      <c r="Q2622" s="25">
        <f t="shared" si="1358"/>
        <v>0</v>
      </c>
      <c r="R2622" s="26">
        <f t="shared" si="1359"/>
        <v>0</v>
      </c>
      <c r="S2622" s="24" t="str">
        <f t="shared" si="1360"/>
        <v/>
      </c>
      <c r="T2622" s="24" t="str">
        <f t="shared" si="1361"/>
        <v/>
      </c>
      <c r="U2622" s="24" t="str">
        <f t="shared" si="1362"/>
        <v/>
      </c>
      <c r="V2622" s="24" t="str">
        <f t="shared" si="1363"/>
        <v/>
      </c>
      <c r="W2622" s="24" t="str">
        <f t="shared" si="1364"/>
        <v/>
      </c>
      <c r="X2622" s="24" t="str">
        <f t="shared" si="1365"/>
        <v/>
      </c>
      <c r="Y2622" s="24" t="str">
        <f t="shared" si="1366"/>
        <v/>
      </c>
      <c r="Z2622" s="24" t="str">
        <f t="shared" si="1367"/>
        <v/>
      </c>
      <c r="AA2622" s="24" t="b">
        <f t="shared" si="1368"/>
        <v>0</v>
      </c>
      <c r="AB2622" s="34" t="str">
        <f t="shared" si="1369"/>
        <v/>
      </c>
      <c r="AC2622" s="34">
        <f t="shared" si="1370"/>
        <v>0</v>
      </c>
      <c r="AD2622" s="34">
        <f t="shared" si="1371"/>
        <v>0</v>
      </c>
      <c r="AE2622" s="34" t="str">
        <f t="shared" si="1372"/>
        <v xml:space="preserve"> 0</v>
      </c>
      <c r="AF2622" s="34">
        <f t="shared" si="1373"/>
        <v>0</v>
      </c>
      <c r="AG2622" s="34">
        <f t="shared" si="1374"/>
        <v>0</v>
      </c>
      <c r="AH2622" s="34" t="str">
        <f t="shared" si="1375"/>
        <v/>
      </c>
      <c r="AI2622" s="172" t="str">
        <f>IF(AJ2622&lt;&gt;"",MAX(AI$3:AI2621)+1,"")</f>
        <v/>
      </c>
      <c r="AJ2622" s="172" t="str">
        <f t="shared" si="1376"/>
        <v/>
      </c>
      <c r="AK2622" s="172" t="str">
        <f t="shared" si="1377"/>
        <v/>
      </c>
      <c r="AL2622" s="172" t="str">
        <f t="shared" si="1378"/>
        <v/>
      </c>
      <c r="AM2622" s="172" t="str">
        <f>IF(AN2622&lt;&gt;"",MAX(AM$3:AM2621)+1,"")</f>
        <v/>
      </c>
      <c r="AN2622" s="172" t="str">
        <f t="shared" si="1379"/>
        <v/>
      </c>
      <c r="AO2622" s="172" t="str">
        <f t="shared" si="1380"/>
        <v/>
      </c>
      <c r="AP2622" s="172" t="str">
        <f t="shared" si="1381"/>
        <v/>
      </c>
      <c r="AQ2622" s="172" t="str">
        <f t="shared" si="1382"/>
        <v/>
      </c>
      <c r="AR2622" s="172" t="str">
        <f>Table1[[#This Row],[Sex ]]&amp;Table1[[#This Row],[Month]]</f>
        <v/>
      </c>
    </row>
    <row r="2623" spans="2:44" x14ac:dyDescent="0.3">
      <c r="B2623" s="14"/>
      <c r="C2623" s="14"/>
      <c r="D2623" s="14"/>
      <c r="E2623" s="14"/>
      <c r="F2623" s="14"/>
      <c r="G2623" s="14"/>
      <c r="H2623" s="14"/>
      <c r="I2623" s="14"/>
      <c r="J2623" s="14"/>
      <c r="K2623" s="14"/>
      <c r="L2623" s="14"/>
      <c r="M2623" s="24" t="str">
        <f t="shared" si="1354"/>
        <v/>
      </c>
      <c r="N2623" s="24" t="str">
        <f t="shared" si="1355"/>
        <v/>
      </c>
      <c r="O2623" s="24" t="str">
        <f t="shared" si="1356"/>
        <v xml:space="preserve"> </v>
      </c>
      <c r="P2623" s="24">
        <f t="shared" si="1357"/>
        <v>0</v>
      </c>
      <c r="Q2623" s="25">
        <f t="shared" si="1358"/>
        <v>0</v>
      </c>
      <c r="R2623" s="26">
        <f t="shared" si="1359"/>
        <v>0</v>
      </c>
      <c r="S2623" s="24" t="str">
        <f t="shared" si="1360"/>
        <v/>
      </c>
      <c r="T2623" s="24" t="str">
        <f t="shared" si="1361"/>
        <v/>
      </c>
      <c r="U2623" s="24" t="str">
        <f t="shared" si="1362"/>
        <v/>
      </c>
      <c r="V2623" s="24" t="str">
        <f t="shared" si="1363"/>
        <v/>
      </c>
      <c r="W2623" s="24" t="str">
        <f t="shared" si="1364"/>
        <v/>
      </c>
      <c r="X2623" s="24" t="str">
        <f t="shared" si="1365"/>
        <v/>
      </c>
      <c r="Y2623" s="24" t="str">
        <f t="shared" si="1366"/>
        <v/>
      </c>
      <c r="Z2623" s="24" t="str">
        <f t="shared" si="1367"/>
        <v/>
      </c>
      <c r="AA2623" s="24" t="b">
        <f t="shared" si="1368"/>
        <v>0</v>
      </c>
      <c r="AB2623" s="34" t="str">
        <f t="shared" si="1369"/>
        <v/>
      </c>
      <c r="AC2623" s="34">
        <f t="shared" si="1370"/>
        <v>0</v>
      </c>
      <c r="AD2623" s="34">
        <f t="shared" si="1371"/>
        <v>0</v>
      </c>
      <c r="AE2623" s="34" t="str">
        <f t="shared" si="1372"/>
        <v xml:space="preserve"> 0</v>
      </c>
      <c r="AF2623" s="34">
        <f t="shared" si="1373"/>
        <v>0</v>
      </c>
      <c r="AG2623" s="34">
        <f t="shared" si="1374"/>
        <v>0</v>
      </c>
      <c r="AH2623" s="34" t="str">
        <f t="shared" si="1375"/>
        <v/>
      </c>
      <c r="AI2623" s="172" t="str">
        <f>IF(AJ2623&lt;&gt;"",MAX(AI$3:AI2622)+1,"")</f>
        <v/>
      </c>
      <c r="AJ2623" s="172" t="str">
        <f t="shared" si="1376"/>
        <v/>
      </c>
      <c r="AK2623" s="172" t="str">
        <f t="shared" si="1377"/>
        <v/>
      </c>
      <c r="AL2623" s="172" t="str">
        <f t="shared" si="1378"/>
        <v/>
      </c>
      <c r="AM2623" s="172" t="str">
        <f>IF(AN2623&lt;&gt;"",MAX(AM$3:AM2622)+1,"")</f>
        <v/>
      </c>
      <c r="AN2623" s="172" t="str">
        <f t="shared" si="1379"/>
        <v/>
      </c>
      <c r="AO2623" s="172" t="str">
        <f t="shared" si="1380"/>
        <v/>
      </c>
      <c r="AP2623" s="172" t="str">
        <f t="shared" si="1381"/>
        <v/>
      </c>
      <c r="AQ2623" s="172" t="str">
        <f t="shared" si="1382"/>
        <v/>
      </c>
      <c r="AR2623" s="172" t="str">
        <f>Table1[[#This Row],[Sex ]]&amp;Table1[[#This Row],[Month]]</f>
        <v/>
      </c>
    </row>
    <row r="2624" spans="2:44" x14ac:dyDescent="0.3">
      <c r="B2624" s="14"/>
      <c r="C2624" s="14"/>
      <c r="D2624" s="14"/>
      <c r="E2624" s="14"/>
      <c r="F2624" s="14"/>
      <c r="G2624" s="14"/>
      <c r="H2624" s="14"/>
      <c r="I2624" s="14"/>
      <c r="J2624" s="14"/>
      <c r="K2624" s="14"/>
      <c r="L2624" s="14"/>
      <c r="M2624" s="24" t="str">
        <f t="shared" si="1354"/>
        <v/>
      </c>
      <c r="N2624" s="24" t="str">
        <f t="shared" si="1355"/>
        <v/>
      </c>
      <c r="O2624" s="24" t="str">
        <f t="shared" si="1356"/>
        <v xml:space="preserve"> </v>
      </c>
      <c r="P2624" s="24">
        <f t="shared" si="1357"/>
        <v>0</v>
      </c>
      <c r="Q2624" s="25">
        <f t="shared" si="1358"/>
        <v>0</v>
      </c>
      <c r="R2624" s="26">
        <f t="shared" si="1359"/>
        <v>0</v>
      </c>
      <c r="S2624" s="24" t="str">
        <f t="shared" si="1360"/>
        <v/>
      </c>
      <c r="T2624" s="24" t="str">
        <f t="shared" si="1361"/>
        <v/>
      </c>
      <c r="U2624" s="24" t="str">
        <f t="shared" si="1362"/>
        <v/>
      </c>
      <c r="V2624" s="24" t="str">
        <f t="shared" si="1363"/>
        <v/>
      </c>
      <c r="W2624" s="24" t="str">
        <f t="shared" si="1364"/>
        <v/>
      </c>
      <c r="X2624" s="24" t="str">
        <f t="shared" si="1365"/>
        <v/>
      </c>
      <c r="Y2624" s="24" t="str">
        <f t="shared" si="1366"/>
        <v/>
      </c>
      <c r="Z2624" s="24" t="str">
        <f t="shared" si="1367"/>
        <v/>
      </c>
      <c r="AA2624" s="24" t="b">
        <f t="shared" si="1368"/>
        <v>0</v>
      </c>
      <c r="AB2624" s="34" t="str">
        <f t="shared" si="1369"/>
        <v/>
      </c>
      <c r="AC2624" s="34">
        <f t="shared" si="1370"/>
        <v>0</v>
      </c>
      <c r="AD2624" s="34">
        <f t="shared" si="1371"/>
        <v>0</v>
      </c>
      <c r="AE2624" s="34" t="str">
        <f t="shared" si="1372"/>
        <v xml:space="preserve"> 0</v>
      </c>
      <c r="AF2624" s="34">
        <f t="shared" si="1373"/>
        <v>0</v>
      </c>
      <c r="AG2624" s="34">
        <f t="shared" si="1374"/>
        <v>0</v>
      </c>
      <c r="AH2624" s="34" t="str">
        <f t="shared" si="1375"/>
        <v/>
      </c>
      <c r="AI2624" s="172" t="str">
        <f>IF(AJ2624&lt;&gt;"",MAX(AI$3:AI2623)+1,"")</f>
        <v/>
      </c>
      <c r="AJ2624" s="172" t="str">
        <f t="shared" si="1376"/>
        <v/>
      </c>
      <c r="AK2624" s="172" t="str">
        <f t="shared" si="1377"/>
        <v/>
      </c>
      <c r="AL2624" s="172" t="str">
        <f t="shared" si="1378"/>
        <v/>
      </c>
      <c r="AM2624" s="172" t="str">
        <f>IF(AN2624&lt;&gt;"",MAX(AM$3:AM2623)+1,"")</f>
        <v/>
      </c>
      <c r="AN2624" s="172" t="str">
        <f t="shared" si="1379"/>
        <v/>
      </c>
      <c r="AO2624" s="172" t="str">
        <f t="shared" si="1380"/>
        <v/>
      </c>
      <c r="AP2624" s="172" t="str">
        <f t="shared" si="1381"/>
        <v/>
      </c>
      <c r="AQ2624" s="172" t="str">
        <f t="shared" si="1382"/>
        <v/>
      </c>
      <c r="AR2624" s="172" t="str">
        <f>Table1[[#This Row],[Sex ]]&amp;Table1[[#This Row],[Month]]</f>
        <v/>
      </c>
    </row>
    <row r="2625" spans="2:44" x14ac:dyDescent="0.3">
      <c r="B2625" s="14"/>
      <c r="C2625" s="14"/>
      <c r="D2625" s="14"/>
      <c r="E2625" s="14"/>
      <c r="F2625" s="14"/>
      <c r="G2625" s="14"/>
      <c r="H2625" s="14"/>
      <c r="I2625" s="14"/>
      <c r="J2625" s="14"/>
      <c r="K2625" s="14"/>
      <c r="L2625" s="14"/>
      <c r="M2625" s="24" t="str">
        <f t="shared" si="1354"/>
        <v/>
      </c>
      <c r="N2625" s="24" t="str">
        <f t="shared" si="1355"/>
        <v/>
      </c>
      <c r="O2625" s="24" t="str">
        <f t="shared" si="1356"/>
        <v xml:space="preserve"> </v>
      </c>
      <c r="P2625" s="24">
        <f t="shared" si="1357"/>
        <v>0</v>
      </c>
      <c r="Q2625" s="25">
        <f t="shared" si="1358"/>
        <v>0</v>
      </c>
      <c r="R2625" s="26">
        <f t="shared" si="1359"/>
        <v>0</v>
      </c>
      <c r="S2625" s="24" t="str">
        <f t="shared" si="1360"/>
        <v/>
      </c>
      <c r="T2625" s="24" t="str">
        <f t="shared" si="1361"/>
        <v/>
      </c>
      <c r="U2625" s="24" t="str">
        <f t="shared" si="1362"/>
        <v/>
      </c>
      <c r="V2625" s="24" t="str">
        <f t="shared" si="1363"/>
        <v/>
      </c>
      <c r="W2625" s="24" t="str">
        <f t="shared" si="1364"/>
        <v/>
      </c>
      <c r="X2625" s="24" t="str">
        <f t="shared" si="1365"/>
        <v/>
      </c>
      <c r="Y2625" s="24" t="str">
        <f t="shared" si="1366"/>
        <v/>
      </c>
      <c r="Z2625" s="24" t="str">
        <f t="shared" si="1367"/>
        <v/>
      </c>
      <c r="AA2625" s="24" t="b">
        <f t="shared" si="1368"/>
        <v>0</v>
      </c>
      <c r="AB2625" s="34" t="str">
        <f t="shared" si="1369"/>
        <v/>
      </c>
      <c r="AC2625" s="34">
        <f t="shared" si="1370"/>
        <v>0</v>
      </c>
      <c r="AD2625" s="34">
        <f t="shared" si="1371"/>
        <v>0</v>
      </c>
      <c r="AE2625" s="34" t="str">
        <f t="shared" si="1372"/>
        <v xml:space="preserve"> 0</v>
      </c>
      <c r="AF2625" s="34">
        <f t="shared" si="1373"/>
        <v>0</v>
      </c>
      <c r="AG2625" s="34">
        <f t="shared" si="1374"/>
        <v>0</v>
      </c>
      <c r="AH2625" s="34" t="str">
        <f t="shared" si="1375"/>
        <v/>
      </c>
      <c r="AI2625" s="172" t="str">
        <f>IF(AJ2625&lt;&gt;"",MAX(AI$3:AI2624)+1,"")</f>
        <v/>
      </c>
      <c r="AJ2625" s="172" t="str">
        <f t="shared" si="1376"/>
        <v/>
      </c>
      <c r="AK2625" s="172" t="str">
        <f t="shared" si="1377"/>
        <v/>
      </c>
      <c r="AL2625" s="172" t="str">
        <f t="shared" si="1378"/>
        <v/>
      </c>
      <c r="AM2625" s="172" t="str">
        <f>IF(AN2625&lt;&gt;"",MAX(AM$3:AM2624)+1,"")</f>
        <v/>
      </c>
      <c r="AN2625" s="172" t="str">
        <f t="shared" si="1379"/>
        <v/>
      </c>
      <c r="AO2625" s="172" t="str">
        <f t="shared" si="1380"/>
        <v/>
      </c>
      <c r="AP2625" s="172" t="str">
        <f t="shared" si="1381"/>
        <v/>
      </c>
      <c r="AQ2625" s="172" t="str">
        <f t="shared" si="1382"/>
        <v/>
      </c>
      <c r="AR2625" s="172" t="str">
        <f>Table1[[#This Row],[Sex ]]&amp;Table1[[#This Row],[Month]]</f>
        <v/>
      </c>
    </row>
    <row r="2626" spans="2:44" x14ac:dyDescent="0.3">
      <c r="B2626" s="14"/>
      <c r="C2626" s="14"/>
      <c r="D2626" s="14"/>
      <c r="E2626" s="14"/>
      <c r="F2626" s="14"/>
      <c r="G2626" s="14"/>
      <c r="H2626" s="14"/>
      <c r="I2626" s="14"/>
      <c r="J2626" s="14"/>
      <c r="K2626" s="14"/>
      <c r="L2626" s="14"/>
      <c r="M2626" s="24" t="str">
        <f t="shared" si="1354"/>
        <v/>
      </c>
      <c r="N2626" s="24" t="str">
        <f t="shared" si="1355"/>
        <v/>
      </c>
      <c r="O2626" s="24" t="str">
        <f t="shared" si="1356"/>
        <v xml:space="preserve"> </v>
      </c>
      <c r="P2626" s="24">
        <f t="shared" si="1357"/>
        <v>0</v>
      </c>
      <c r="Q2626" s="25">
        <f t="shared" si="1358"/>
        <v>0</v>
      </c>
      <c r="R2626" s="26">
        <f t="shared" si="1359"/>
        <v>0</v>
      </c>
      <c r="S2626" s="24" t="str">
        <f t="shared" si="1360"/>
        <v/>
      </c>
      <c r="T2626" s="24" t="str">
        <f t="shared" si="1361"/>
        <v/>
      </c>
      <c r="U2626" s="24" t="str">
        <f t="shared" si="1362"/>
        <v/>
      </c>
      <c r="V2626" s="24" t="str">
        <f t="shared" si="1363"/>
        <v/>
      </c>
      <c r="W2626" s="24" t="str">
        <f t="shared" si="1364"/>
        <v/>
      </c>
      <c r="X2626" s="24" t="str">
        <f t="shared" si="1365"/>
        <v/>
      </c>
      <c r="Y2626" s="24" t="str">
        <f t="shared" si="1366"/>
        <v/>
      </c>
      <c r="Z2626" s="24" t="str">
        <f t="shared" si="1367"/>
        <v/>
      </c>
      <c r="AA2626" s="24" t="b">
        <f t="shared" si="1368"/>
        <v>0</v>
      </c>
      <c r="AB2626" s="34" t="str">
        <f t="shared" si="1369"/>
        <v/>
      </c>
      <c r="AC2626" s="34">
        <f t="shared" si="1370"/>
        <v>0</v>
      </c>
      <c r="AD2626" s="34">
        <f t="shared" si="1371"/>
        <v>0</v>
      </c>
      <c r="AE2626" s="34" t="str">
        <f t="shared" si="1372"/>
        <v xml:space="preserve"> 0</v>
      </c>
      <c r="AF2626" s="34">
        <f t="shared" si="1373"/>
        <v>0</v>
      </c>
      <c r="AG2626" s="34">
        <f t="shared" si="1374"/>
        <v>0</v>
      </c>
      <c r="AH2626" s="34" t="str">
        <f t="shared" si="1375"/>
        <v/>
      </c>
      <c r="AI2626" s="172" t="str">
        <f>IF(AJ2626&lt;&gt;"",MAX(AI$3:AI2625)+1,"")</f>
        <v/>
      </c>
      <c r="AJ2626" s="172" t="str">
        <f t="shared" si="1376"/>
        <v/>
      </c>
      <c r="AK2626" s="172" t="str">
        <f t="shared" si="1377"/>
        <v/>
      </c>
      <c r="AL2626" s="172" t="str">
        <f t="shared" si="1378"/>
        <v/>
      </c>
      <c r="AM2626" s="172" t="str">
        <f>IF(AN2626&lt;&gt;"",MAX(AM$3:AM2625)+1,"")</f>
        <v/>
      </c>
      <c r="AN2626" s="172" t="str">
        <f t="shared" si="1379"/>
        <v/>
      </c>
      <c r="AO2626" s="172" t="str">
        <f t="shared" si="1380"/>
        <v/>
      </c>
      <c r="AP2626" s="172" t="str">
        <f t="shared" si="1381"/>
        <v/>
      </c>
      <c r="AQ2626" s="172" t="str">
        <f t="shared" si="1382"/>
        <v/>
      </c>
      <c r="AR2626" s="172" t="str">
        <f>Table1[[#This Row],[Sex ]]&amp;Table1[[#This Row],[Month]]</f>
        <v/>
      </c>
    </row>
    <row r="2627" spans="2:44" x14ac:dyDescent="0.3">
      <c r="B2627" s="14"/>
      <c r="C2627" s="14"/>
      <c r="D2627" s="14"/>
      <c r="E2627" s="14"/>
      <c r="F2627" s="14"/>
      <c r="G2627" s="14"/>
      <c r="H2627" s="14"/>
      <c r="I2627" s="14"/>
      <c r="J2627" s="14"/>
      <c r="K2627" s="14"/>
      <c r="L2627" s="14"/>
      <c r="M2627" s="24" t="str">
        <f t="shared" si="1354"/>
        <v/>
      </c>
      <c r="N2627" s="24" t="str">
        <f t="shared" si="1355"/>
        <v/>
      </c>
      <c r="O2627" s="24" t="str">
        <f t="shared" si="1356"/>
        <v xml:space="preserve"> </v>
      </c>
      <c r="P2627" s="24">
        <f t="shared" si="1357"/>
        <v>0</v>
      </c>
      <c r="Q2627" s="25">
        <f t="shared" si="1358"/>
        <v>0</v>
      </c>
      <c r="R2627" s="26">
        <f t="shared" si="1359"/>
        <v>0</v>
      </c>
      <c r="S2627" s="24" t="str">
        <f t="shared" si="1360"/>
        <v/>
      </c>
      <c r="T2627" s="24" t="str">
        <f t="shared" si="1361"/>
        <v/>
      </c>
      <c r="U2627" s="24" t="str">
        <f t="shared" si="1362"/>
        <v/>
      </c>
      <c r="V2627" s="24" t="str">
        <f t="shared" si="1363"/>
        <v/>
      </c>
      <c r="W2627" s="24" t="str">
        <f t="shared" si="1364"/>
        <v/>
      </c>
      <c r="X2627" s="24" t="str">
        <f t="shared" si="1365"/>
        <v/>
      </c>
      <c r="Y2627" s="24" t="str">
        <f t="shared" si="1366"/>
        <v/>
      </c>
      <c r="Z2627" s="24" t="str">
        <f t="shared" si="1367"/>
        <v/>
      </c>
      <c r="AA2627" s="24" t="b">
        <f t="shared" si="1368"/>
        <v>0</v>
      </c>
      <c r="AB2627" s="34" t="str">
        <f t="shared" si="1369"/>
        <v/>
      </c>
      <c r="AC2627" s="34">
        <f t="shared" si="1370"/>
        <v>0</v>
      </c>
      <c r="AD2627" s="34">
        <f t="shared" si="1371"/>
        <v>0</v>
      </c>
      <c r="AE2627" s="34" t="str">
        <f t="shared" si="1372"/>
        <v xml:space="preserve"> 0</v>
      </c>
      <c r="AF2627" s="34">
        <f t="shared" si="1373"/>
        <v>0</v>
      </c>
      <c r="AG2627" s="34">
        <f t="shared" si="1374"/>
        <v>0</v>
      </c>
      <c r="AH2627" s="34" t="str">
        <f t="shared" si="1375"/>
        <v/>
      </c>
      <c r="AI2627" s="172" t="str">
        <f>IF(AJ2627&lt;&gt;"",MAX(AI$3:AI2626)+1,"")</f>
        <v/>
      </c>
      <c r="AJ2627" s="172" t="str">
        <f t="shared" si="1376"/>
        <v/>
      </c>
      <c r="AK2627" s="172" t="str">
        <f t="shared" si="1377"/>
        <v/>
      </c>
      <c r="AL2627" s="172" t="str">
        <f t="shared" si="1378"/>
        <v/>
      </c>
      <c r="AM2627" s="172" t="str">
        <f>IF(AN2627&lt;&gt;"",MAX(AM$3:AM2626)+1,"")</f>
        <v/>
      </c>
      <c r="AN2627" s="172" t="str">
        <f t="shared" si="1379"/>
        <v/>
      </c>
      <c r="AO2627" s="172" t="str">
        <f t="shared" si="1380"/>
        <v/>
      </c>
      <c r="AP2627" s="172" t="str">
        <f t="shared" si="1381"/>
        <v/>
      </c>
      <c r="AQ2627" s="172" t="str">
        <f t="shared" si="1382"/>
        <v/>
      </c>
      <c r="AR2627" s="172" t="str">
        <f>Table1[[#This Row],[Sex ]]&amp;Table1[[#This Row],[Month]]</f>
        <v/>
      </c>
    </row>
    <row r="2628" spans="2:44" x14ac:dyDescent="0.3">
      <c r="B2628" s="14"/>
      <c r="C2628" s="14"/>
      <c r="D2628" s="14"/>
      <c r="E2628" s="14"/>
      <c r="F2628" s="14"/>
      <c r="G2628" s="14"/>
      <c r="H2628" s="14"/>
      <c r="I2628" s="14"/>
      <c r="J2628" s="14"/>
      <c r="K2628" s="14"/>
      <c r="L2628" s="14"/>
      <c r="M2628" s="24" t="str">
        <f t="shared" si="1354"/>
        <v/>
      </c>
      <c r="N2628" s="24" t="str">
        <f t="shared" si="1355"/>
        <v/>
      </c>
      <c r="O2628" s="24" t="str">
        <f t="shared" si="1356"/>
        <v xml:space="preserve"> </v>
      </c>
      <c r="P2628" s="24">
        <f t="shared" si="1357"/>
        <v>0</v>
      </c>
      <c r="Q2628" s="25">
        <f t="shared" si="1358"/>
        <v>0</v>
      </c>
      <c r="R2628" s="26">
        <f t="shared" si="1359"/>
        <v>0</v>
      </c>
      <c r="S2628" s="24" t="str">
        <f t="shared" si="1360"/>
        <v/>
      </c>
      <c r="T2628" s="24" t="str">
        <f t="shared" si="1361"/>
        <v/>
      </c>
      <c r="U2628" s="24" t="str">
        <f t="shared" si="1362"/>
        <v/>
      </c>
      <c r="V2628" s="24" t="str">
        <f t="shared" si="1363"/>
        <v/>
      </c>
      <c r="W2628" s="24" t="str">
        <f t="shared" si="1364"/>
        <v/>
      </c>
      <c r="X2628" s="24" t="str">
        <f t="shared" si="1365"/>
        <v/>
      </c>
      <c r="Y2628" s="24" t="str">
        <f t="shared" si="1366"/>
        <v/>
      </c>
      <c r="Z2628" s="24" t="str">
        <f t="shared" si="1367"/>
        <v/>
      </c>
      <c r="AA2628" s="24" t="b">
        <f t="shared" si="1368"/>
        <v>0</v>
      </c>
      <c r="AB2628" s="34" t="str">
        <f t="shared" si="1369"/>
        <v/>
      </c>
      <c r="AC2628" s="34">
        <f t="shared" si="1370"/>
        <v>0</v>
      </c>
      <c r="AD2628" s="34">
        <f t="shared" si="1371"/>
        <v>0</v>
      </c>
      <c r="AE2628" s="34" t="str">
        <f t="shared" si="1372"/>
        <v xml:space="preserve"> 0</v>
      </c>
      <c r="AF2628" s="34">
        <f t="shared" si="1373"/>
        <v>0</v>
      </c>
      <c r="AG2628" s="34">
        <f t="shared" si="1374"/>
        <v>0</v>
      </c>
      <c r="AH2628" s="34" t="str">
        <f t="shared" si="1375"/>
        <v/>
      </c>
      <c r="AI2628" s="172" t="str">
        <f>IF(AJ2628&lt;&gt;"",MAX(AI$3:AI2627)+1,"")</f>
        <v/>
      </c>
      <c r="AJ2628" s="172" t="str">
        <f t="shared" si="1376"/>
        <v/>
      </c>
      <c r="AK2628" s="172" t="str">
        <f t="shared" si="1377"/>
        <v/>
      </c>
      <c r="AL2628" s="172" t="str">
        <f t="shared" si="1378"/>
        <v/>
      </c>
      <c r="AM2628" s="172" t="str">
        <f>IF(AN2628&lt;&gt;"",MAX(AM$3:AM2627)+1,"")</f>
        <v/>
      </c>
      <c r="AN2628" s="172" t="str">
        <f t="shared" si="1379"/>
        <v/>
      </c>
      <c r="AO2628" s="172" t="str">
        <f t="shared" si="1380"/>
        <v/>
      </c>
      <c r="AP2628" s="172" t="str">
        <f t="shared" si="1381"/>
        <v/>
      </c>
      <c r="AQ2628" s="172" t="str">
        <f t="shared" si="1382"/>
        <v/>
      </c>
      <c r="AR2628" s="172" t="str">
        <f>Table1[[#This Row],[Sex ]]&amp;Table1[[#This Row],[Month]]</f>
        <v/>
      </c>
    </row>
    <row r="2629" spans="2:44" x14ac:dyDescent="0.3">
      <c r="B2629" s="14"/>
      <c r="C2629" s="14"/>
      <c r="D2629" s="14"/>
      <c r="E2629" s="14"/>
      <c r="F2629" s="14"/>
      <c r="G2629" s="14"/>
      <c r="H2629" s="14"/>
      <c r="I2629" s="14"/>
      <c r="J2629" s="14"/>
      <c r="K2629" s="14"/>
      <c r="L2629" s="14"/>
      <c r="M2629" s="24" t="str">
        <f t="shared" si="1354"/>
        <v/>
      </c>
      <c r="N2629" s="24" t="str">
        <f t="shared" si="1355"/>
        <v/>
      </c>
      <c r="O2629" s="24" t="str">
        <f t="shared" si="1356"/>
        <v xml:space="preserve"> </v>
      </c>
      <c r="P2629" s="24">
        <f t="shared" si="1357"/>
        <v>0</v>
      </c>
      <c r="Q2629" s="25">
        <f t="shared" si="1358"/>
        <v>0</v>
      </c>
      <c r="R2629" s="26">
        <f t="shared" si="1359"/>
        <v>0</v>
      </c>
      <c r="S2629" s="24" t="str">
        <f t="shared" si="1360"/>
        <v/>
      </c>
      <c r="T2629" s="24" t="str">
        <f t="shared" si="1361"/>
        <v/>
      </c>
      <c r="U2629" s="24" t="str">
        <f t="shared" si="1362"/>
        <v/>
      </c>
      <c r="V2629" s="24" t="str">
        <f t="shared" si="1363"/>
        <v/>
      </c>
      <c r="W2629" s="24" t="str">
        <f t="shared" si="1364"/>
        <v/>
      </c>
      <c r="X2629" s="24" t="str">
        <f t="shared" si="1365"/>
        <v/>
      </c>
      <c r="Y2629" s="24" t="str">
        <f t="shared" si="1366"/>
        <v/>
      </c>
      <c r="Z2629" s="24" t="str">
        <f t="shared" si="1367"/>
        <v/>
      </c>
      <c r="AA2629" s="24" t="b">
        <f t="shared" si="1368"/>
        <v>0</v>
      </c>
      <c r="AB2629" s="34" t="str">
        <f t="shared" si="1369"/>
        <v/>
      </c>
      <c r="AC2629" s="34">
        <f t="shared" si="1370"/>
        <v>0</v>
      </c>
      <c r="AD2629" s="34">
        <f t="shared" si="1371"/>
        <v>0</v>
      </c>
      <c r="AE2629" s="34" t="str">
        <f t="shared" si="1372"/>
        <v xml:space="preserve"> 0</v>
      </c>
      <c r="AF2629" s="34">
        <f t="shared" si="1373"/>
        <v>0</v>
      </c>
      <c r="AG2629" s="34">
        <f t="shared" si="1374"/>
        <v>0</v>
      </c>
      <c r="AH2629" s="34" t="str">
        <f t="shared" si="1375"/>
        <v/>
      </c>
      <c r="AI2629" s="172" t="str">
        <f>IF(AJ2629&lt;&gt;"",MAX(AI$3:AI2628)+1,"")</f>
        <v/>
      </c>
      <c r="AJ2629" s="172" t="str">
        <f t="shared" si="1376"/>
        <v/>
      </c>
      <c r="AK2629" s="172" t="str">
        <f t="shared" si="1377"/>
        <v/>
      </c>
      <c r="AL2629" s="172" t="str">
        <f t="shared" si="1378"/>
        <v/>
      </c>
      <c r="AM2629" s="172" t="str">
        <f>IF(AN2629&lt;&gt;"",MAX(AM$3:AM2628)+1,"")</f>
        <v/>
      </c>
      <c r="AN2629" s="172" t="str">
        <f t="shared" si="1379"/>
        <v/>
      </c>
      <c r="AO2629" s="172" t="str">
        <f t="shared" si="1380"/>
        <v/>
      </c>
      <c r="AP2629" s="172" t="str">
        <f t="shared" si="1381"/>
        <v/>
      </c>
      <c r="AQ2629" s="172" t="str">
        <f t="shared" si="1382"/>
        <v/>
      </c>
      <c r="AR2629" s="172" t="str">
        <f>Table1[[#This Row],[Sex ]]&amp;Table1[[#This Row],[Month]]</f>
        <v/>
      </c>
    </row>
    <row r="2630" spans="2:44" x14ac:dyDescent="0.3">
      <c r="B2630" s="14"/>
      <c r="C2630" s="14"/>
      <c r="D2630" s="14"/>
      <c r="E2630" s="14"/>
      <c r="F2630" s="14"/>
      <c r="G2630" s="14"/>
      <c r="H2630" s="14"/>
      <c r="I2630" s="14"/>
      <c r="J2630" s="14"/>
      <c r="K2630" s="14"/>
      <c r="L2630" s="14"/>
      <c r="M2630" s="24" t="str">
        <f t="shared" si="1354"/>
        <v/>
      </c>
      <c r="N2630" s="24" t="str">
        <f t="shared" si="1355"/>
        <v/>
      </c>
      <c r="O2630" s="24" t="str">
        <f t="shared" si="1356"/>
        <v xml:space="preserve"> </v>
      </c>
      <c r="P2630" s="24">
        <f t="shared" si="1357"/>
        <v>0</v>
      </c>
      <c r="Q2630" s="25">
        <f t="shared" si="1358"/>
        <v>0</v>
      </c>
      <c r="R2630" s="26">
        <f t="shared" si="1359"/>
        <v>0</v>
      </c>
      <c r="S2630" s="24" t="str">
        <f t="shared" si="1360"/>
        <v/>
      </c>
      <c r="T2630" s="24" t="str">
        <f t="shared" si="1361"/>
        <v/>
      </c>
      <c r="U2630" s="24" t="str">
        <f t="shared" si="1362"/>
        <v/>
      </c>
      <c r="V2630" s="24" t="str">
        <f t="shared" si="1363"/>
        <v/>
      </c>
      <c r="W2630" s="24" t="str">
        <f t="shared" si="1364"/>
        <v/>
      </c>
      <c r="X2630" s="24" t="str">
        <f t="shared" si="1365"/>
        <v/>
      </c>
      <c r="Y2630" s="24" t="str">
        <f t="shared" si="1366"/>
        <v/>
      </c>
      <c r="Z2630" s="24" t="str">
        <f t="shared" si="1367"/>
        <v/>
      </c>
      <c r="AA2630" s="24" t="b">
        <f t="shared" si="1368"/>
        <v>0</v>
      </c>
      <c r="AB2630" s="34" t="str">
        <f t="shared" si="1369"/>
        <v/>
      </c>
      <c r="AC2630" s="34">
        <f t="shared" si="1370"/>
        <v>0</v>
      </c>
      <c r="AD2630" s="34">
        <f t="shared" si="1371"/>
        <v>0</v>
      </c>
      <c r="AE2630" s="34" t="str">
        <f t="shared" si="1372"/>
        <v xml:space="preserve"> 0</v>
      </c>
      <c r="AF2630" s="34">
        <f t="shared" si="1373"/>
        <v>0</v>
      </c>
      <c r="AG2630" s="34">
        <f t="shared" si="1374"/>
        <v>0</v>
      </c>
      <c r="AH2630" s="34" t="str">
        <f t="shared" si="1375"/>
        <v/>
      </c>
      <c r="AI2630" s="172" t="str">
        <f>IF(AJ2630&lt;&gt;"",MAX(AI$3:AI2629)+1,"")</f>
        <v/>
      </c>
      <c r="AJ2630" s="172" t="str">
        <f t="shared" si="1376"/>
        <v/>
      </c>
      <c r="AK2630" s="172" t="str">
        <f t="shared" si="1377"/>
        <v/>
      </c>
      <c r="AL2630" s="172" t="str">
        <f t="shared" si="1378"/>
        <v/>
      </c>
      <c r="AM2630" s="172" t="str">
        <f>IF(AN2630&lt;&gt;"",MAX(AM$3:AM2629)+1,"")</f>
        <v/>
      </c>
      <c r="AN2630" s="172" t="str">
        <f t="shared" si="1379"/>
        <v/>
      </c>
      <c r="AO2630" s="172" t="str">
        <f t="shared" si="1380"/>
        <v/>
      </c>
      <c r="AP2630" s="172" t="str">
        <f t="shared" si="1381"/>
        <v/>
      </c>
      <c r="AQ2630" s="172" t="str">
        <f t="shared" si="1382"/>
        <v/>
      </c>
      <c r="AR2630" s="172" t="str">
        <f>Table1[[#This Row],[Sex ]]&amp;Table1[[#This Row],[Month]]</f>
        <v/>
      </c>
    </row>
    <row r="2631" spans="2:44" x14ac:dyDescent="0.3">
      <c r="B2631" s="14"/>
      <c r="C2631" s="14"/>
      <c r="D2631" s="14"/>
      <c r="E2631" s="14"/>
      <c r="F2631" s="14"/>
      <c r="G2631" s="14"/>
      <c r="H2631" s="14"/>
      <c r="I2631" s="14"/>
      <c r="J2631" s="14"/>
      <c r="K2631" s="14"/>
      <c r="L2631" s="14"/>
      <c r="M2631" s="24" t="str">
        <f t="shared" si="1354"/>
        <v/>
      </c>
      <c r="N2631" s="24" t="str">
        <f t="shared" si="1355"/>
        <v/>
      </c>
      <c r="O2631" s="24" t="str">
        <f t="shared" si="1356"/>
        <v xml:space="preserve"> </v>
      </c>
      <c r="P2631" s="24">
        <f t="shared" si="1357"/>
        <v>0</v>
      </c>
      <c r="Q2631" s="25">
        <f t="shared" si="1358"/>
        <v>0</v>
      </c>
      <c r="R2631" s="26">
        <f t="shared" si="1359"/>
        <v>0</v>
      </c>
      <c r="S2631" s="24" t="str">
        <f t="shared" si="1360"/>
        <v/>
      </c>
      <c r="T2631" s="24" t="str">
        <f t="shared" si="1361"/>
        <v/>
      </c>
      <c r="U2631" s="24" t="str">
        <f t="shared" si="1362"/>
        <v/>
      </c>
      <c r="V2631" s="24" t="str">
        <f t="shared" si="1363"/>
        <v/>
      </c>
      <c r="W2631" s="24" t="str">
        <f t="shared" si="1364"/>
        <v/>
      </c>
      <c r="X2631" s="24" t="str">
        <f t="shared" si="1365"/>
        <v/>
      </c>
      <c r="Y2631" s="24" t="str">
        <f t="shared" si="1366"/>
        <v/>
      </c>
      <c r="Z2631" s="24" t="str">
        <f t="shared" si="1367"/>
        <v/>
      </c>
      <c r="AA2631" s="24" t="b">
        <f t="shared" si="1368"/>
        <v>0</v>
      </c>
      <c r="AB2631" s="34" t="str">
        <f t="shared" si="1369"/>
        <v/>
      </c>
      <c r="AC2631" s="34">
        <f t="shared" si="1370"/>
        <v>0</v>
      </c>
      <c r="AD2631" s="34">
        <f t="shared" si="1371"/>
        <v>0</v>
      </c>
      <c r="AE2631" s="34" t="str">
        <f t="shared" si="1372"/>
        <v xml:space="preserve"> 0</v>
      </c>
      <c r="AF2631" s="34">
        <f t="shared" si="1373"/>
        <v>0</v>
      </c>
      <c r="AG2631" s="34">
        <f t="shared" si="1374"/>
        <v>0</v>
      </c>
      <c r="AH2631" s="34" t="str">
        <f t="shared" si="1375"/>
        <v/>
      </c>
      <c r="AI2631" s="172" t="str">
        <f>IF(AJ2631&lt;&gt;"",MAX(AI$3:AI2630)+1,"")</f>
        <v/>
      </c>
      <c r="AJ2631" s="172" t="str">
        <f t="shared" si="1376"/>
        <v/>
      </c>
      <c r="AK2631" s="172" t="str">
        <f t="shared" si="1377"/>
        <v/>
      </c>
      <c r="AL2631" s="172" t="str">
        <f t="shared" si="1378"/>
        <v/>
      </c>
      <c r="AM2631" s="172" t="str">
        <f>IF(AN2631&lt;&gt;"",MAX(AM$3:AM2630)+1,"")</f>
        <v/>
      </c>
      <c r="AN2631" s="172" t="str">
        <f t="shared" si="1379"/>
        <v/>
      </c>
      <c r="AO2631" s="172" t="str">
        <f t="shared" si="1380"/>
        <v/>
      </c>
      <c r="AP2631" s="172" t="str">
        <f t="shared" si="1381"/>
        <v/>
      </c>
      <c r="AQ2631" s="172" t="str">
        <f t="shared" si="1382"/>
        <v/>
      </c>
      <c r="AR2631" s="172" t="str">
        <f>Table1[[#This Row],[Sex ]]&amp;Table1[[#This Row],[Month]]</f>
        <v/>
      </c>
    </row>
    <row r="2632" spans="2:44" x14ac:dyDescent="0.3">
      <c r="B2632" s="14"/>
      <c r="C2632" s="14"/>
      <c r="D2632" s="14"/>
      <c r="E2632" s="14"/>
      <c r="F2632" s="14"/>
      <c r="G2632" s="14"/>
      <c r="H2632" s="14"/>
      <c r="I2632" s="14"/>
      <c r="J2632" s="14"/>
      <c r="K2632" s="14"/>
      <c r="L2632" s="14"/>
      <c r="M2632" s="24" t="str">
        <f t="shared" si="1354"/>
        <v/>
      </c>
      <c r="N2632" s="24" t="str">
        <f t="shared" si="1355"/>
        <v/>
      </c>
      <c r="O2632" s="24" t="str">
        <f t="shared" si="1356"/>
        <v xml:space="preserve"> </v>
      </c>
      <c r="P2632" s="24">
        <f t="shared" si="1357"/>
        <v>0</v>
      </c>
      <c r="Q2632" s="25">
        <f t="shared" si="1358"/>
        <v>0</v>
      </c>
      <c r="R2632" s="26">
        <f t="shared" si="1359"/>
        <v>0</v>
      </c>
      <c r="S2632" s="24" t="str">
        <f t="shared" si="1360"/>
        <v/>
      </c>
      <c r="T2632" s="24" t="str">
        <f t="shared" si="1361"/>
        <v/>
      </c>
      <c r="U2632" s="24" t="str">
        <f t="shared" si="1362"/>
        <v/>
      </c>
      <c r="V2632" s="24" t="str">
        <f t="shared" si="1363"/>
        <v/>
      </c>
      <c r="W2632" s="24" t="str">
        <f t="shared" si="1364"/>
        <v/>
      </c>
      <c r="X2632" s="24" t="str">
        <f t="shared" si="1365"/>
        <v/>
      </c>
      <c r="Y2632" s="24" t="str">
        <f t="shared" si="1366"/>
        <v/>
      </c>
      <c r="Z2632" s="24" t="str">
        <f t="shared" si="1367"/>
        <v/>
      </c>
      <c r="AA2632" s="24" t="b">
        <f t="shared" si="1368"/>
        <v>0</v>
      </c>
      <c r="AB2632" s="34" t="str">
        <f t="shared" si="1369"/>
        <v/>
      </c>
      <c r="AC2632" s="34">
        <f t="shared" si="1370"/>
        <v>0</v>
      </c>
      <c r="AD2632" s="34">
        <f t="shared" si="1371"/>
        <v>0</v>
      </c>
      <c r="AE2632" s="34" t="str">
        <f t="shared" si="1372"/>
        <v xml:space="preserve"> 0</v>
      </c>
      <c r="AF2632" s="34">
        <f t="shared" si="1373"/>
        <v>0</v>
      </c>
      <c r="AG2632" s="34">
        <f t="shared" si="1374"/>
        <v>0</v>
      </c>
      <c r="AH2632" s="34" t="str">
        <f t="shared" si="1375"/>
        <v/>
      </c>
      <c r="AI2632" s="172" t="str">
        <f>IF(AJ2632&lt;&gt;"",MAX(AI$3:AI2631)+1,"")</f>
        <v/>
      </c>
      <c r="AJ2632" s="172" t="str">
        <f t="shared" si="1376"/>
        <v/>
      </c>
      <c r="AK2632" s="172" t="str">
        <f t="shared" si="1377"/>
        <v/>
      </c>
      <c r="AL2632" s="172" t="str">
        <f t="shared" si="1378"/>
        <v/>
      </c>
      <c r="AM2632" s="172" t="str">
        <f>IF(AN2632&lt;&gt;"",MAX(AM$3:AM2631)+1,"")</f>
        <v/>
      </c>
      <c r="AN2632" s="172" t="str">
        <f t="shared" si="1379"/>
        <v/>
      </c>
      <c r="AO2632" s="172" t="str">
        <f t="shared" si="1380"/>
        <v/>
      </c>
      <c r="AP2632" s="172" t="str">
        <f t="shared" si="1381"/>
        <v/>
      </c>
      <c r="AQ2632" s="172" t="str">
        <f t="shared" si="1382"/>
        <v/>
      </c>
      <c r="AR2632" s="172" t="str">
        <f>Table1[[#This Row],[Sex ]]&amp;Table1[[#This Row],[Month]]</f>
        <v/>
      </c>
    </row>
    <row r="2633" spans="2:44" x14ac:dyDescent="0.3">
      <c r="B2633" s="14"/>
      <c r="C2633" s="14"/>
      <c r="D2633" s="14"/>
      <c r="E2633" s="14"/>
      <c r="F2633" s="14"/>
      <c r="G2633" s="14"/>
      <c r="H2633" s="14"/>
      <c r="I2633" s="14"/>
      <c r="J2633" s="14"/>
      <c r="K2633" s="14"/>
      <c r="L2633" s="14"/>
      <c r="M2633" s="24" t="str">
        <f t="shared" si="1354"/>
        <v/>
      </c>
      <c r="N2633" s="24" t="str">
        <f t="shared" si="1355"/>
        <v/>
      </c>
      <c r="O2633" s="24" t="str">
        <f t="shared" si="1356"/>
        <v xml:space="preserve"> </v>
      </c>
      <c r="P2633" s="24">
        <f t="shared" si="1357"/>
        <v>0</v>
      </c>
      <c r="Q2633" s="25">
        <f t="shared" si="1358"/>
        <v>0</v>
      </c>
      <c r="R2633" s="26">
        <f t="shared" si="1359"/>
        <v>0</v>
      </c>
      <c r="S2633" s="24" t="str">
        <f t="shared" si="1360"/>
        <v/>
      </c>
      <c r="T2633" s="24" t="str">
        <f t="shared" si="1361"/>
        <v/>
      </c>
      <c r="U2633" s="24" t="str">
        <f t="shared" si="1362"/>
        <v/>
      </c>
      <c r="V2633" s="24" t="str">
        <f t="shared" si="1363"/>
        <v/>
      </c>
      <c r="W2633" s="24" t="str">
        <f t="shared" si="1364"/>
        <v/>
      </c>
      <c r="X2633" s="24" t="str">
        <f t="shared" si="1365"/>
        <v/>
      </c>
      <c r="Y2633" s="24" t="str">
        <f t="shared" si="1366"/>
        <v/>
      </c>
      <c r="Z2633" s="24" t="str">
        <f t="shared" si="1367"/>
        <v/>
      </c>
      <c r="AA2633" s="24" t="b">
        <f t="shared" si="1368"/>
        <v>0</v>
      </c>
      <c r="AB2633" s="34" t="str">
        <f t="shared" si="1369"/>
        <v/>
      </c>
      <c r="AC2633" s="34">
        <f t="shared" si="1370"/>
        <v>0</v>
      </c>
      <c r="AD2633" s="34">
        <f t="shared" si="1371"/>
        <v>0</v>
      </c>
      <c r="AE2633" s="34" t="str">
        <f t="shared" si="1372"/>
        <v xml:space="preserve"> 0</v>
      </c>
      <c r="AF2633" s="34">
        <f t="shared" si="1373"/>
        <v>0</v>
      </c>
      <c r="AG2633" s="34">
        <f t="shared" si="1374"/>
        <v>0</v>
      </c>
      <c r="AH2633" s="34" t="str">
        <f t="shared" si="1375"/>
        <v/>
      </c>
      <c r="AI2633" s="172" t="str">
        <f>IF(AJ2633&lt;&gt;"",MAX(AI$3:AI2632)+1,"")</f>
        <v/>
      </c>
      <c r="AJ2633" s="172" t="str">
        <f t="shared" si="1376"/>
        <v/>
      </c>
      <c r="AK2633" s="172" t="str">
        <f t="shared" si="1377"/>
        <v/>
      </c>
      <c r="AL2633" s="172" t="str">
        <f t="shared" si="1378"/>
        <v/>
      </c>
      <c r="AM2633" s="172" t="str">
        <f>IF(AN2633&lt;&gt;"",MAX(AM$3:AM2632)+1,"")</f>
        <v/>
      </c>
      <c r="AN2633" s="172" t="str">
        <f t="shared" si="1379"/>
        <v/>
      </c>
      <c r="AO2633" s="172" t="str">
        <f t="shared" si="1380"/>
        <v/>
      </c>
      <c r="AP2633" s="172" t="str">
        <f t="shared" si="1381"/>
        <v/>
      </c>
      <c r="AQ2633" s="172" t="str">
        <f t="shared" si="1382"/>
        <v/>
      </c>
      <c r="AR2633" s="172" t="str">
        <f>Table1[[#This Row],[Sex ]]&amp;Table1[[#This Row],[Month]]</f>
        <v/>
      </c>
    </row>
    <row r="2634" spans="2:44" x14ac:dyDescent="0.3">
      <c r="B2634" s="14"/>
      <c r="C2634" s="14"/>
      <c r="D2634" s="14"/>
      <c r="E2634" s="14"/>
      <c r="F2634" s="14"/>
      <c r="G2634" s="14"/>
      <c r="H2634" s="14"/>
      <c r="I2634" s="14"/>
      <c r="J2634" s="14"/>
      <c r="K2634" s="14"/>
      <c r="L2634" s="14"/>
      <c r="M2634" s="24" t="str">
        <f t="shared" si="1354"/>
        <v/>
      </c>
      <c r="N2634" s="24" t="str">
        <f t="shared" si="1355"/>
        <v/>
      </c>
      <c r="O2634" s="24" t="str">
        <f t="shared" si="1356"/>
        <v xml:space="preserve"> </v>
      </c>
      <c r="P2634" s="24">
        <f t="shared" si="1357"/>
        <v>0</v>
      </c>
      <c r="Q2634" s="25">
        <f t="shared" si="1358"/>
        <v>0</v>
      </c>
      <c r="R2634" s="26">
        <f t="shared" si="1359"/>
        <v>0</v>
      </c>
      <c r="S2634" s="24" t="str">
        <f t="shared" si="1360"/>
        <v/>
      </c>
      <c r="T2634" s="24" t="str">
        <f t="shared" si="1361"/>
        <v/>
      </c>
      <c r="U2634" s="24" t="str">
        <f t="shared" si="1362"/>
        <v/>
      </c>
      <c r="V2634" s="24" t="str">
        <f t="shared" si="1363"/>
        <v/>
      </c>
      <c r="W2634" s="24" t="str">
        <f t="shared" si="1364"/>
        <v/>
      </c>
      <c r="X2634" s="24" t="str">
        <f t="shared" si="1365"/>
        <v/>
      </c>
      <c r="Y2634" s="24" t="str">
        <f t="shared" si="1366"/>
        <v/>
      </c>
      <c r="Z2634" s="24" t="str">
        <f t="shared" si="1367"/>
        <v/>
      </c>
      <c r="AA2634" s="24" t="b">
        <f t="shared" si="1368"/>
        <v>0</v>
      </c>
      <c r="AB2634" s="34" t="str">
        <f t="shared" si="1369"/>
        <v/>
      </c>
      <c r="AC2634" s="34">
        <f t="shared" si="1370"/>
        <v>0</v>
      </c>
      <c r="AD2634" s="34">
        <f t="shared" si="1371"/>
        <v>0</v>
      </c>
      <c r="AE2634" s="34" t="str">
        <f t="shared" si="1372"/>
        <v xml:space="preserve"> 0</v>
      </c>
      <c r="AF2634" s="34">
        <f t="shared" si="1373"/>
        <v>0</v>
      </c>
      <c r="AG2634" s="34">
        <f t="shared" si="1374"/>
        <v>0</v>
      </c>
      <c r="AH2634" s="34" t="str">
        <f t="shared" si="1375"/>
        <v/>
      </c>
      <c r="AI2634" s="172" t="str">
        <f>IF(AJ2634&lt;&gt;"",MAX(AI$3:AI2633)+1,"")</f>
        <v/>
      </c>
      <c r="AJ2634" s="172" t="str">
        <f t="shared" si="1376"/>
        <v/>
      </c>
      <c r="AK2634" s="172" t="str">
        <f t="shared" si="1377"/>
        <v/>
      </c>
      <c r="AL2634" s="172" t="str">
        <f t="shared" si="1378"/>
        <v/>
      </c>
      <c r="AM2634" s="172" t="str">
        <f>IF(AN2634&lt;&gt;"",MAX(AM$3:AM2633)+1,"")</f>
        <v/>
      </c>
      <c r="AN2634" s="172" t="str">
        <f t="shared" si="1379"/>
        <v/>
      </c>
      <c r="AO2634" s="172" t="str">
        <f t="shared" si="1380"/>
        <v/>
      </c>
      <c r="AP2634" s="172" t="str">
        <f t="shared" si="1381"/>
        <v/>
      </c>
      <c r="AQ2634" s="172" t="str">
        <f t="shared" si="1382"/>
        <v/>
      </c>
      <c r="AR2634" s="172" t="str">
        <f>Table1[[#This Row],[Sex ]]&amp;Table1[[#This Row],[Month]]</f>
        <v/>
      </c>
    </row>
    <row r="2635" spans="2:44" x14ac:dyDescent="0.3">
      <c r="B2635" s="14"/>
      <c r="C2635" s="14"/>
      <c r="D2635" s="14"/>
      <c r="E2635" s="14"/>
      <c r="F2635" s="14"/>
      <c r="G2635" s="14"/>
      <c r="H2635" s="14"/>
      <c r="I2635" s="14"/>
      <c r="J2635" s="14"/>
      <c r="K2635" s="14"/>
      <c r="L2635" s="14"/>
      <c r="M2635" s="24" t="str">
        <f t="shared" si="1354"/>
        <v/>
      </c>
      <c r="N2635" s="24" t="str">
        <f t="shared" si="1355"/>
        <v/>
      </c>
      <c r="O2635" s="24" t="str">
        <f t="shared" si="1356"/>
        <v xml:space="preserve"> </v>
      </c>
      <c r="P2635" s="24">
        <f t="shared" si="1357"/>
        <v>0</v>
      </c>
      <c r="Q2635" s="25">
        <f t="shared" si="1358"/>
        <v>0</v>
      </c>
      <c r="R2635" s="26">
        <f t="shared" si="1359"/>
        <v>0</v>
      </c>
      <c r="S2635" s="24" t="str">
        <f t="shared" si="1360"/>
        <v/>
      </c>
      <c r="T2635" s="24" t="str">
        <f t="shared" si="1361"/>
        <v/>
      </c>
      <c r="U2635" s="24" t="str">
        <f t="shared" si="1362"/>
        <v/>
      </c>
      <c r="V2635" s="24" t="str">
        <f t="shared" si="1363"/>
        <v/>
      </c>
      <c r="W2635" s="24" t="str">
        <f t="shared" si="1364"/>
        <v/>
      </c>
      <c r="X2635" s="24" t="str">
        <f t="shared" si="1365"/>
        <v/>
      </c>
      <c r="Y2635" s="24" t="str">
        <f t="shared" si="1366"/>
        <v/>
      </c>
      <c r="Z2635" s="24" t="str">
        <f t="shared" si="1367"/>
        <v/>
      </c>
      <c r="AA2635" s="24" t="b">
        <f t="shared" si="1368"/>
        <v>0</v>
      </c>
      <c r="AB2635" s="34" t="str">
        <f t="shared" si="1369"/>
        <v/>
      </c>
      <c r="AC2635" s="34">
        <f t="shared" si="1370"/>
        <v>0</v>
      </c>
      <c r="AD2635" s="34">
        <f t="shared" si="1371"/>
        <v>0</v>
      </c>
      <c r="AE2635" s="34" t="str">
        <f t="shared" si="1372"/>
        <v xml:space="preserve"> 0</v>
      </c>
      <c r="AF2635" s="34">
        <f t="shared" si="1373"/>
        <v>0</v>
      </c>
      <c r="AG2635" s="34">
        <f t="shared" si="1374"/>
        <v>0</v>
      </c>
      <c r="AH2635" s="34" t="str">
        <f t="shared" si="1375"/>
        <v/>
      </c>
      <c r="AI2635" s="172" t="str">
        <f>IF(AJ2635&lt;&gt;"",MAX(AI$3:AI2634)+1,"")</f>
        <v/>
      </c>
      <c r="AJ2635" s="172" t="str">
        <f t="shared" si="1376"/>
        <v/>
      </c>
      <c r="AK2635" s="172" t="str">
        <f t="shared" si="1377"/>
        <v/>
      </c>
      <c r="AL2635" s="172" t="str">
        <f t="shared" si="1378"/>
        <v/>
      </c>
      <c r="AM2635" s="172" t="str">
        <f>IF(AN2635&lt;&gt;"",MAX(AM$3:AM2634)+1,"")</f>
        <v/>
      </c>
      <c r="AN2635" s="172" t="str">
        <f t="shared" si="1379"/>
        <v/>
      </c>
      <c r="AO2635" s="172" t="str">
        <f t="shared" si="1380"/>
        <v/>
      </c>
      <c r="AP2635" s="172" t="str">
        <f t="shared" si="1381"/>
        <v/>
      </c>
      <c r="AQ2635" s="172" t="str">
        <f t="shared" si="1382"/>
        <v/>
      </c>
      <c r="AR2635" s="172" t="str">
        <f>Table1[[#This Row],[Sex ]]&amp;Table1[[#This Row],[Month]]</f>
        <v/>
      </c>
    </row>
    <row r="2636" spans="2:44" x14ac:dyDescent="0.3">
      <c r="B2636" s="14"/>
      <c r="C2636" s="14"/>
      <c r="D2636" s="14"/>
      <c r="E2636" s="14"/>
      <c r="F2636" s="14"/>
      <c r="G2636" s="14"/>
      <c r="H2636" s="14"/>
      <c r="I2636" s="14"/>
      <c r="J2636" s="14"/>
      <c r="K2636" s="14"/>
      <c r="L2636" s="14"/>
      <c r="M2636" s="24" t="str">
        <f t="shared" si="1354"/>
        <v/>
      </c>
      <c r="N2636" s="24" t="str">
        <f t="shared" si="1355"/>
        <v/>
      </c>
      <c r="O2636" s="24" t="str">
        <f t="shared" si="1356"/>
        <v xml:space="preserve"> </v>
      </c>
      <c r="P2636" s="24">
        <f t="shared" si="1357"/>
        <v>0</v>
      </c>
      <c r="Q2636" s="25">
        <f t="shared" si="1358"/>
        <v>0</v>
      </c>
      <c r="R2636" s="26">
        <f t="shared" si="1359"/>
        <v>0</v>
      </c>
      <c r="S2636" s="24" t="str">
        <f t="shared" si="1360"/>
        <v/>
      </c>
      <c r="T2636" s="24" t="str">
        <f t="shared" si="1361"/>
        <v/>
      </c>
      <c r="U2636" s="24" t="str">
        <f t="shared" si="1362"/>
        <v/>
      </c>
      <c r="V2636" s="24" t="str">
        <f t="shared" si="1363"/>
        <v/>
      </c>
      <c r="W2636" s="24" t="str">
        <f t="shared" si="1364"/>
        <v/>
      </c>
      <c r="X2636" s="24" t="str">
        <f t="shared" si="1365"/>
        <v/>
      </c>
      <c r="Y2636" s="24" t="str">
        <f t="shared" si="1366"/>
        <v/>
      </c>
      <c r="Z2636" s="24" t="str">
        <f t="shared" si="1367"/>
        <v/>
      </c>
      <c r="AA2636" s="24" t="b">
        <f t="shared" si="1368"/>
        <v>0</v>
      </c>
      <c r="AB2636" s="34" t="str">
        <f t="shared" si="1369"/>
        <v/>
      </c>
      <c r="AC2636" s="34">
        <f t="shared" si="1370"/>
        <v>0</v>
      </c>
      <c r="AD2636" s="34">
        <f t="shared" si="1371"/>
        <v>0</v>
      </c>
      <c r="AE2636" s="34" t="str">
        <f t="shared" si="1372"/>
        <v xml:space="preserve"> 0</v>
      </c>
      <c r="AF2636" s="34">
        <f t="shared" si="1373"/>
        <v>0</v>
      </c>
      <c r="AG2636" s="34">
        <f t="shared" si="1374"/>
        <v>0</v>
      </c>
      <c r="AH2636" s="34" t="str">
        <f t="shared" si="1375"/>
        <v/>
      </c>
      <c r="AI2636" s="172" t="str">
        <f>IF(AJ2636&lt;&gt;"",MAX(AI$3:AI2635)+1,"")</f>
        <v/>
      </c>
      <c r="AJ2636" s="172" t="str">
        <f t="shared" si="1376"/>
        <v/>
      </c>
      <c r="AK2636" s="172" t="str">
        <f t="shared" si="1377"/>
        <v/>
      </c>
      <c r="AL2636" s="172" t="str">
        <f t="shared" si="1378"/>
        <v/>
      </c>
      <c r="AM2636" s="172" t="str">
        <f>IF(AN2636&lt;&gt;"",MAX(AM$3:AM2635)+1,"")</f>
        <v/>
      </c>
      <c r="AN2636" s="172" t="str">
        <f t="shared" si="1379"/>
        <v/>
      </c>
      <c r="AO2636" s="172" t="str">
        <f t="shared" si="1380"/>
        <v/>
      </c>
      <c r="AP2636" s="172" t="str">
        <f t="shared" si="1381"/>
        <v/>
      </c>
      <c r="AQ2636" s="172" t="str">
        <f t="shared" si="1382"/>
        <v/>
      </c>
      <c r="AR2636" s="172" t="str">
        <f>Table1[[#This Row],[Sex ]]&amp;Table1[[#This Row],[Month]]</f>
        <v/>
      </c>
    </row>
    <row r="2637" spans="2:44" x14ac:dyDescent="0.3">
      <c r="B2637" s="14"/>
      <c r="C2637" s="14"/>
      <c r="D2637" s="14"/>
      <c r="E2637" s="14"/>
      <c r="F2637" s="14"/>
      <c r="G2637" s="14"/>
      <c r="H2637" s="14"/>
      <c r="I2637" s="14"/>
      <c r="J2637" s="14"/>
      <c r="K2637" s="14"/>
      <c r="L2637" s="14"/>
      <c r="M2637" s="24" t="str">
        <f t="shared" si="1354"/>
        <v/>
      </c>
      <c r="N2637" s="24" t="str">
        <f t="shared" si="1355"/>
        <v/>
      </c>
      <c r="O2637" s="24" t="str">
        <f t="shared" si="1356"/>
        <v xml:space="preserve"> </v>
      </c>
      <c r="P2637" s="24">
        <f t="shared" si="1357"/>
        <v>0</v>
      </c>
      <c r="Q2637" s="25">
        <f t="shared" si="1358"/>
        <v>0</v>
      </c>
      <c r="R2637" s="26">
        <f t="shared" si="1359"/>
        <v>0</v>
      </c>
      <c r="S2637" s="24" t="str">
        <f t="shared" si="1360"/>
        <v/>
      </c>
      <c r="T2637" s="24" t="str">
        <f t="shared" si="1361"/>
        <v/>
      </c>
      <c r="U2637" s="24" t="str">
        <f t="shared" si="1362"/>
        <v/>
      </c>
      <c r="V2637" s="24" t="str">
        <f t="shared" si="1363"/>
        <v/>
      </c>
      <c r="W2637" s="24" t="str">
        <f t="shared" si="1364"/>
        <v/>
      </c>
      <c r="X2637" s="24" t="str">
        <f t="shared" si="1365"/>
        <v/>
      </c>
      <c r="Y2637" s="24" t="str">
        <f t="shared" si="1366"/>
        <v/>
      </c>
      <c r="Z2637" s="24" t="str">
        <f t="shared" si="1367"/>
        <v/>
      </c>
      <c r="AA2637" s="24" t="b">
        <f t="shared" si="1368"/>
        <v>0</v>
      </c>
      <c r="AB2637" s="34" t="str">
        <f t="shared" si="1369"/>
        <v/>
      </c>
      <c r="AC2637" s="34">
        <f t="shared" si="1370"/>
        <v>0</v>
      </c>
      <c r="AD2637" s="34">
        <f t="shared" si="1371"/>
        <v>0</v>
      </c>
      <c r="AE2637" s="34" t="str">
        <f t="shared" si="1372"/>
        <v xml:space="preserve"> 0</v>
      </c>
      <c r="AF2637" s="34">
        <f t="shared" si="1373"/>
        <v>0</v>
      </c>
      <c r="AG2637" s="34">
        <f t="shared" si="1374"/>
        <v>0</v>
      </c>
      <c r="AH2637" s="34" t="str">
        <f t="shared" si="1375"/>
        <v/>
      </c>
      <c r="AI2637" s="172" t="str">
        <f>IF(AJ2637&lt;&gt;"",MAX(AI$3:AI2636)+1,"")</f>
        <v/>
      </c>
      <c r="AJ2637" s="172" t="str">
        <f t="shared" si="1376"/>
        <v/>
      </c>
      <c r="AK2637" s="172" t="str">
        <f t="shared" si="1377"/>
        <v/>
      </c>
      <c r="AL2637" s="172" t="str">
        <f t="shared" si="1378"/>
        <v/>
      </c>
      <c r="AM2637" s="172" t="str">
        <f>IF(AN2637&lt;&gt;"",MAX(AM$3:AM2636)+1,"")</f>
        <v/>
      </c>
      <c r="AN2637" s="172" t="str">
        <f t="shared" si="1379"/>
        <v/>
      </c>
      <c r="AO2637" s="172" t="str">
        <f t="shared" si="1380"/>
        <v/>
      </c>
      <c r="AP2637" s="172" t="str">
        <f t="shared" si="1381"/>
        <v/>
      </c>
      <c r="AQ2637" s="172" t="str">
        <f t="shared" si="1382"/>
        <v/>
      </c>
      <c r="AR2637" s="172" t="str">
        <f>Table1[[#This Row],[Sex ]]&amp;Table1[[#This Row],[Month]]</f>
        <v/>
      </c>
    </row>
    <row r="2638" spans="2:44" x14ac:dyDescent="0.3">
      <c r="B2638" s="14"/>
      <c r="C2638" s="14"/>
      <c r="D2638" s="14"/>
      <c r="E2638" s="14"/>
      <c r="F2638" s="14"/>
      <c r="G2638" s="14"/>
      <c r="H2638" s="14"/>
      <c r="I2638" s="14"/>
      <c r="J2638" s="14"/>
      <c r="K2638" s="14"/>
      <c r="L2638" s="14"/>
      <c r="M2638" s="24" t="str">
        <f t="shared" si="1354"/>
        <v/>
      </c>
      <c r="N2638" s="24" t="str">
        <f t="shared" si="1355"/>
        <v/>
      </c>
      <c r="O2638" s="24" t="str">
        <f t="shared" si="1356"/>
        <v xml:space="preserve"> </v>
      </c>
      <c r="P2638" s="24">
        <f t="shared" si="1357"/>
        <v>0</v>
      </c>
      <c r="Q2638" s="25">
        <f t="shared" si="1358"/>
        <v>0</v>
      </c>
      <c r="R2638" s="26">
        <f t="shared" si="1359"/>
        <v>0</v>
      </c>
      <c r="S2638" s="24" t="str">
        <f t="shared" si="1360"/>
        <v/>
      </c>
      <c r="T2638" s="24" t="str">
        <f t="shared" si="1361"/>
        <v/>
      </c>
      <c r="U2638" s="24" t="str">
        <f t="shared" si="1362"/>
        <v/>
      </c>
      <c r="V2638" s="24" t="str">
        <f t="shared" si="1363"/>
        <v/>
      </c>
      <c r="W2638" s="24" t="str">
        <f t="shared" si="1364"/>
        <v/>
      </c>
      <c r="X2638" s="24" t="str">
        <f t="shared" si="1365"/>
        <v/>
      </c>
      <c r="Y2638" s="24" t="str">
        <f t="shared" si="1366"/>
        <v/>
      </c>
      <c r="Z2638" s="24" t="str">
        <f t="shared" si="1367"/>
        <v/>
      </c>
      <c r="AA2638" s="24" t="b">
        <f t="shared" si="1368"/>
        <v>0</v>
      </c>
      <c r="AB2638" s="34" t="str">
        <f t="shared" si="1369"/>
        <v/>
      </c>
      <c r="AC2638" s="34">
        <f t="shared" si="1370"/>
        <v>0</v>
      </c>
      <c r="AD2638" s="34">
        <f t="shared" si="1371"/>
        <v>0</v>
      </c>
      <c r="AE2638" s="34" t="str">
        <f t="shared" si="1372"/>
        <v xml:space="preserve"> 0</v>
      </c>
      <c r="AF2638" s="34">
        <f t="shared" si="1373"/>
        <v>0</v>
      </c>
      <c r="AG2638" s="34">
        <f t="shared" si="1374"/>
        <v>0</v>
      </c>
      <c r="AH2638" s="34" t="str">
        <f t="shared" si="1375"/>
        <v/>
      </c>
      <c r="AI2638" s="172" t="str">
        <f>IF(AJ2638&lt;&gt;"",MAX(AI$3:AI2637)+1,"")</f>
        <v/>
      </c>
      <c r="AJ2638" s="172" t="str">
        <f t="shared" si="1376"/>
        <v/>
      </c>
      <c r="AK2638" s="172" t="str">
        <f t="shared" si="1377"/>
        <v/>
      </c>
      <c r="AL2638" s="172" t="str">
        <f t="shared" si="1378"/>
        <v/>
      </c>
      <c r="AM2638" s="172" t="str">
        <f>IF(AN2638&lt;&gt;"",MAX(AM$3:AM2637)+1,"")</f>
        <v/>
      </c>
      <c r="AN2638" s="172" t="str">
        <f t="shared" si="1379"/>
        <v/>
      </c>
      <c r="AO2638" s="172" t="str">
        <f t="shared" si="1380"/>
        <v/>
      </c>
      <c r="AP2638" s="172" t="str">
        <f t="shared" si="1381"/>
        <v/>
      </c>
      <c r="AQ2638" s="172" t="str">
        <f t="shared" si="1382"/>
        <v/>
      </c>
      <c r="AR2638" s="172" t="str">
        <f>Table1[[#This Row],[Sex ]]&amp;Table1[[#This Row],[Month]]</f>
        <v/>
      </c>
    </row>
    <row r="2639" spans="2:44" x14ac:dyDescent="0.3">
      <c r="B2639" s="14"/>
      <c r="C2639" s="14"/>
      <c r="D2639" s="14"/>
      <c r="E2639" s="14"/>
      <c r="F2639" s="14"/>
      <c r="G2639" s="14"/>
      <c r="H2639" s="14"/>
      <c r="I2639" s="14"/>
      <c r="J2639" s="14"/>
      <c r="K2639" s="14"/>
      <c r="L2639" s="14"/>
      <c r="M2639" s="24" t="str">
        <f t="shared" si="1354"/>
        <v/>
      </c>
      <c r="N2639" s="24" t="str">
        <f t="shared" si="1355"/>
        <v/>
      </c>
      <c r="O2639" s="24" t="str">
        <f t="shared" si="1356"/>
        <v xml:space="preserve"> </v>
      </c>
      <c r="P2639" s="24">
        <f t="shared" si="1357"/>
        <v>0</v>
      </c>
      <c r="Q2639" s="25">
        <f t="shared" si="1358"/>
        <v>0</v>
      </c>
      <c r="R2639" s="26">
        <f t="shared" si="1359"/>
        <v>0</v>
      </c>
      <c r="S2639" s="24" t="str">
        <f t="shared" si="1360"/>
        <v/>
      </c>
      <c r="T2639" s="24" t="str">
        <f t="shared" si="1361"/>
        <v/>
      </c>
      <c r="U2639" s="24" t="str">
        <f t="shared" si="1362"/>
        <v/>
      </c>
      <c r="V2639" s="24" t="str">
        <f t="shared" si="1363"/>
        <v/>
      </c>
      <c r="W2639" s="24" t="str">
        <f t="shared" si="1364"/>
        <v/>
      </c>
      <c r="X2639" s="24" t="str">
        <f t="shared" si="1365"/>
        <v/>
      </c>
      <c r="Y2639" s="24" t="str">
        <f t="shared" si="1366"/>
        <v/>
      </c>
      <c r="Z2639" s="24" t="str">
        <f t="shared" si="1367"/>
        <v/>
      </c>
      <c r="AA2639" s="24" t="b">
        <f t="shared" si="1368"/>
        <v>0</v>
      </c>
      <c r="AB2639" s="34" t="str">
        <f t="shared" si="1369"/>
        <v/>
      </c>
      <c r="AC2639" s="34">
        <f t="shared" si="1370"/>
        <v>0</v>
      </c>
      <c r="AD2639" s="34">
        <f t="shared" si="1371"/>
        <v>0</v>
      </c>
      <c r="AE2639" s="34" t="str">
        <f t="shared" si="1372"/>
        <v xml:space="preserve"> 0</v>
      </c>
      <c r="AF2639" s="34">
        <f t="shared" si="1373"/>
        <v>0</v>
      </c>
      <c r="AG2639" s="34">
        <f t="shared" si="1374"/>
        <v>0</v>
      </c>
      <c r="AH2639" s="34" t="str">
        <f t="shared" si="1375"/>
        <v/>
      </c>
      <c r="AI2639" s="172" t="str">
        <f>IF(AJ2639&lt;&gt;"",MAX(AI$3:AI2638)+1,"")</f>
        <v/>
      </c>
      <c r="AJ2639" s="172" t="str">
        <f t="shared" si="1376"/>
        <v/>
      </c>
      <c r="AK2639" s="172" t="str">
        <f t="shared" si="1377"/>
        <v/>
      </c>
      <c r="AL2639" s="172" t="str">
        <f t="shared" si="1378"/>
        <v/>
      </c>
      <c r="AM2639" s="172" t="str">
        <f>IF(AN2639&lt;&gt;"",MAX(AM$3:AM2638)+1,"")</f>
        <v/>
      </c>
      <c r="AN2639" s="172" t="str">
        <f t="shared" si="1379"/>
        <v/>
      </c>
      <c r="AO2639" s="172" t="str">
        <f t="shared" si="1380"/>
        <v/>
      </c>
      <c r="AP2639" s="172" t="str">
        <f t="shared" si="1381"/>
        <v/>
      </c>
      <c r="AQ2639" s="172" t="str">
        <f t="shared" si="1382"/>
        <v/>
      </c>
      <c r="AR2639" s="172" t="str">
        <f>Table1[[#This Row],[Sex ]]&amp;Table1[[#This Row],[Month]]</f>
        <v/>
      </c>
    </row>
    <row r="2640" spans="2:44" x14ac:dyDescent="0.3">
      <c r="B2640" s="14"/>
      <c r="C2640" s="14"/>
      <c r="D2640" s="14"/>
      <c r="E2640" s="14"/>
      <c r="F2640" s="14"/>
      <c r="G2640" s="14"/>
      <c r="H2640" s="14"/>
      <c r="I2640" s="14"/>
      <c r="J2640" s="14"/>
      <c r="K2640" s="14"/>
      <c r="L2640" s="14"/>
      <c r="M2640" s="24" t="str">
        <f t="shared" si="1354"/>
        <v/>
      </c>
      <c r="N2640" s="24" t="str">
        <f t="shared" si="1355"/>
        <v/>
      </c>
      <c r="O2640" s="24" t="str">
        <f t="shared" si="1356"/>
        <v xml:space="preserve"> </v>
      </c>
      <c r="P2640" s="24">
        <f t="shared" si="1357"/>
        <v>0</v>
      </c>
      <c r="Q2640" s="25">
        <f t="shared" si="1358"/>
        <v>0</v>
      </c>
      <c r="R2640" s="26">
        <f t="shared" si="1359"/>
        <v>0</v>
      </c>
      <c r="S2640" s="24" t="str">
        <f t="shared" si="1360"/>
        <v/>
      </c>
      <c r="T2640" s="24" t="str">
        <f t="shared" si="1361"/>
        <v/>
      </c>
      <c r="U2640" s="24" t="str">
        <f t="shared" si="1362"/>
        <v/>
      </c>
      <c r="V2640" s="24" t="str">
        <f t="shared" si="1363"/>
        <v/>
      </c>
      <c r="W2640" s="24" t="str">
        <f t="shared" si="1364"/>
        <v/>
      </c>
      <c r="X2640" s="24" t="str">
        <f t="shared" si="1365"/>
        <v/>
      </c>
      <c r="Y2640" s="24" t="str">
        <f t="shared" si="1366"/>
        <v/>
      </c>
      <c r="Z2640" s="24" t="str">
        <f t="shared" si="1367"/>
        <v/>
      </c>
      <c r="AA2640" s="24" t="b">
        <f t="shared" si="1368"/>
        <v>0</v>
      </c>
      <c r="AB2640" s="34" t="str">
        <f t="shared" si="1369"/>
        <v/>
      </c>
      <c r="AC2640" s="34">
        <f t="shared" si="1370"/>
        <v>0</v>
      </c>
      <c r="AD2640" s="34">
        <f t="shared" si="1371"/>
        <v>0</v>
      </c>
      <c r="AE2640" s="34" t="str">
        <f t="shared" si="1372"/>
        <v xml:space="preserve"> 0</v>
      </c>
      <c r="AF2640" s="34">
        <f t="shared" si="1373"/>
        <v>0</v>
      </c>
      <c r="AG2640" s="34">
        <f t="shared" si="1374"/>
        <v>0</v>
      </c>
      <c r="AH2640" s="34" t="str">
        <f t="shared" si="1375"/>
        <v/>
      </c>
      <c r="AI2640" s="172" t="str">
        <f>IF(AJ2640&lt;&gt;"",MAX(AI$3:AI2639)+1,"")</f>
        <v/>
      </c>
      <c r="AJ2640" s="172" t="str">
        <f t="shared" si="1376"/>
        <v/>
      </c>
      <c r="AK2640" s="172" t="str">
        <f t="shared" si="1377"/>
        <v/>
      </c>
      <c r="AL2640" s="172" t="str">
        <f t="shared" si="1378"/>
        <v/>
      </c>
      <c r="AM2640" s="172" t="str">
        <f>IF(AN2640&lt;&gt;"",MAX(AM$3:AM2639)+1,"")</f>
        <v/>
      </c>
      <c r="AN2640" s="172" t="str">
        <f t="shared" si="1379"/>
        <v/>
      </c>
      <c r="AO2640" s="172" t="str">
        <f t="shared" si="1380"/>
        <v/>
      </c>
      <c r="AP2640" s="172" t="str">
        <f t="shared" si="1381"/>
        <v/>
      </c>
      <c r="AQ2640" s="172" t="str">
        <f t="shared" si="1382"/>
        <v/>
      </c>
      <c r="AR2640" s="172" t="str">
        <f>Table1[[#This Row],[Sex ]]&amp;Table1[[#This Row],[Month]]</f>
        <v/>
      </c>
    </row>
    <row r="2641" spans="2:44" x14ac:dyDescent="0.3">
      <c r="B2641" s="14"/>
      <c r="C2641" s="14"/>
      <c r="D2641" s="14"/>
      <c r="E2641" s="14"/>
      <c r="F2641" s="14"/>
      <c r="G2641" s="14"/>
      <c r="H2641" s="14"/>
      <c r="I2641" s="14"/>
      <c r="J2641" s="14"/>
      <c r="K2641" s="14"/>
      <c r="L2641" s="14"/>
      <c r="M2641" s="24" t="str">
        <f t="shared" si="1354"/>
        <v/>
      </c>
      <c r="N2641" s="24" t="str">
        <f t="shared" si="1355"/>
        <v/>
      </c>
      <c r="O2641" s="24" t="str">
        <f t="shared" si="1356"/>
        <v xml:space="preserve"> </v>
      </c>
      <c r="P2641" s="24">
        <f t="shared" si="1357"/>
        <v>0</v>
      </c>
      <c r="Q2641" s="25">
        <f t="shared" si="1358"/>
        <v>0</v>
      </c>
      <c r="R2641" s="26">
        <f t="shared" si="1359"/>
        <v>0</v>
      </c>
      <c r="S2641" s="24" t="str">
        <f t="shared" si="1360"/>
        <v/>
      </c>
      <c r="T2641" s="24" t="str">
        <f t="shared" si="1361"/>
        <v/>
      </c>
      <c r="U2641" s="24" t="str">
        <f t="shared" si="1362"/>
        <v/>
      </c>
      <c r="V2641" s="24" t="str">
        <f t="shared" si="1363"/>
        <v/>
      </c>
      <c r="W2641" s="24" t="str">
        <f t="shared" si="1364"/>
        <v/>
      </c>
      <c r="X2641" s="24" t="str">
        <f t="shared" si="1365"/>
        <v/>
      </c>
      <c r="Y2641" s="24" t="str">
        <f t="shared" si="1366"/>
        <v/>
      </c>
      <c r="Z2641" s="24" t="str">
        <f t="shared" si="1367"/>
        <v/>
      </c>
      <c r="AA2641" s="24" t="b">
        <f t="shared" si="1368"/>
        <v>0</v>
      </c>
      <c r="AB2641" s="34" t="str">
        <f t="shared" si="1369"/>
        <v/>
      </c>
      <c r="AC2641" s="34">
        <f t="shared" si="1370"/>
        <v>0</v>
      </c>
      <c r="AD2641" s="34">
        <f t="shared" si="1371"/>
        <v>0</v>
      </c>
      <c r="AE2641" s="34" t="str">
        <f t="shared" si="1372"/>
        <v xml:space="preserve"> 0</v>
      </c>
      <c r="AF2641" s="34">
        <f t="shared" si="1373"/>
        <v>0</v>
      </c>
      <c r="AG2641" s="34">
        <f t="shared" si="1374"/>
        <v>0</v>
      </c>
      <c r="AH2641" s="34" t="str">
        <f t="shared" si="1375"/>
        <v/>
      </c>
      <c r="AI2641" s="172" t="str">
        <f>IF(AJ2641&lt;&gt;"",MAX(AI$3:AI2640)+1,"")</f>
        <v/>
      </c>
      <c r="AJ2641" s="172" t="str">
        <f t="shared" si="1376"/>
        <v/>
      </c>
      <c r="AK2641" s="172" t="str">
        <f t="shared" si="1377"/>
        <v/>
      </c>
      <c r="AL2641" s="172" t="str">
        <f t="shared" si="1378"/>
        <v/>
      </c>
      <c r="AM2641" s="172" t="str">
        <f>IF(AN2641&lt;&gt;"",MAX(AM$3:AM2640)+1,"")</f>
        <v/>
      </c>
      <c r="AN2641" s="172" t="str">
        <f t="shared" si="1379"/>
        <v/>
      </c>
      <c r="AO2641" s="172" t="str">
        <f t="shared" si="1380"/>
        <v/>
      </c>
      <c r="AP2641" s="172" t="str">
        <f t="shared" si="1381"/>
        <v/>
      </c>
      <c r="AQ2641" s="172" t="str">
        <f t="shared" si="1382"/>
        <v/>
      </c>
      <c r="AR2641" s="172" t="str">
        <f>Table1[[#This Row],[Sex ]]&amp;Table1[[#This Row],[Month]]</f>
        <v/>
      </c>
    </row>
    <row r="2642" spans="2:44" x14ac:dyDescent="0.3">
      <c r="B2642" s="14"/>
      <c r="C2642" s="14"/>
      <c r="D2642" s="14"/>
      <c r="E2642" s="14"/>
      <c r="F2642" s="14"/>
      <c r="G2642" s="14"/>
      <c r="H2642" s="14"/>
      <c r="I2642" s="14"/>
      <c r="J2642" s="14"/>
      <c r="K2642" s="14"/>
      <c r="L2642" s="14"/>
      <c r="M2642" s="24" t="str">
        <f t="shared" si="1354"/>
        <v/>
      </c>
      <c r="N2642" s="24" t="str">
        <f t="shared" si="1355"/>
        <v/>
      </c>
      <c r="O2642" s="24" t="str">
        <f t="shared" si="1356"/>
        <v xml:space="preserve"> </v>
      </c>
      <c r="P2642" s="24">
        <f t="shared" si="1357"/>
        <v>0</v>
      </c>
      <c r="Q2642" s="25">
        <f t="shared" si="1358"/>
        <v>0</v>
      </c>
      <c r="R2642" s="26">
        <f t="shared" si="1359"/>
        <v>0</v>
      </c>
      <c r="S2642" s="24" t="str">
        <f t="shared" si="1360"/>
        <v/>
      </c>
      <c r="T2642" s="24" t="str">
        <f t="shared" si="1361"/>
        <v/>
      </c>
      <c r="U2642" s="24" t="str">
        <f t="shared" si="1362"/>
        <v/>
      </c>
      <c r="V2642" s="24" t="str">
        <f t="shared" si="1363"/>
        <v/>
      </c>
      <c r="W2642" s="24" t="str">
        <f t="shared" si="1364"/>
        <v/>
      </c>
      <c r="X2642" s="24" t="str">
        <f t="shared" si="1365"/>
        <v/>
      </c>
      <c r="Y2642" s="24" t="str">
        <f t="shared" si="1366"/>
        <v/>
      </c>
      <c r="Z2642" s="24" t="str">
        <f t="shared" si="1367"/>
        <v/>
      </c>
      <c r="AA2642" s="24" t="b">
        <f t="shared" si="1368"/>
        <v>0</v>
      </c>
      <c r="AB2642" s="34" t="str">
        <f t="shared" si="1369"/>
        <v/>
      </c>
      <c r="AC2642" s="34">
        <f t="shared" si="1370"/>
        <v>0</v>
      </c>
      <c r="AD2642" s="34">
        <f t="shared" si="1371"/>
        <v>0</v>
      </c>
      <c r="AE2642" s="34" t="str">
        <f t="shared" si="1372"/>
        <v xml:space="preserve"> 0</v>
      </c>
      <c r="AF2642" s="34">
        <f t="shared" si="1373"/>
        <v>0</v>
      </c>
      <c r="AG2642" s="34">
        <f t="shared" si="1374"/>
        <v>0</v>
      </c>
      <c r="AH2642" s="34" t="str">
        <f t="shared" si="1375"/>
        <v/>
      </c>
      <c r="AI2642" s="172" t="str">
        <f>IF(AJ2642&lt;&gt;"",MAX(AI$3:AI2641)+1,"")</f>
        <v/>
      </c>
      <c r="AJ2642" s="172" t="str">
        <f t="shared" si="1376"/>
        <v/>
      </c>
      <c r="AK2642" s="172" t="str">
        <f t="shared" si="1377"/>
        <v/>
      </c>
      <c r="AL2642" s="172" t="str">
        <f t="shared" si="1378"/>
        <v/>
      </c>
      <c r="AM2642" s="172" t="str">
        <f>IF(AN2642&lt;&gt;"",MAX(AM$3:AM2641)+1,"")</f>
        <v/>
      </c>
      <c r="AN2642" s="172" t="str">
        <f t="shared" si="1379"/>
        <v/>
      </c>
      <c r="AO2642" s="172" t="str">
        <f t="shared" si="1380"/>
        <v/>
      </c>
      <c r="AP2642" s="172" t="str">
        <f t="shared" si="1381"/>
        <v/>
      </c>
      <c r="AQ2642" s="172" t="str">
        <f t="shared" si="1382"/>
        <v/>
      </c>
      <c r="AR2642" s="172" t="str">
        <f>Table1[[#This Row],[Sex ]]&amp;Table1[[#This Row],[Month]]</f>
        <v/>
      </c>
    </row>
    <row r="2643" spans="2:44" x14ac:dyDescent="0.3">
      <c r="B2643" s="14"/>
      <c r="C2643" s="14"/>
      <c r="D2643" s="14"/>
      <c r="E2643" s="14"/>
      <c r="F2643" s="14"/>
      <c r="G2643" s="14"/>
      <c r="H2643" s="14"/>
      <c r="I2643" s="14"/>
      <c r="J2643" s="14"/>
      <c r="K2643" s="14"/>
      <c r="L2643" s="14"/>
      <c r="M2643" s="24" t="str">
        <f t="shared" si="1354"/>
        <v/>
      </c>
      <c r="N2643" s="24" t="str">
        <f t="shared" si="1355"/>
        <v/>
      </c>
      <c r="O2643" s="24" t="str">
        <f t="shared" si="1356"/>
        <v xml:space="preserve"> </v>
      </c>
      <c r="P2643" s="24">
        <f t="shared" si="1357"/>
        <v>0</v>
      </c>
      <c r="Q2643" s="25">
        <f t="shared" si="1358"/>
        <v>0</v>
      </c>
      <c r="R2643" s="26">
        <f t="shared" si="1359"/>
        <v>0</v>
      </c>
      <c r="S2643" s="24" t="str">
        <f t="shared" si="1360"/>
        <v/>
      </c>
      <c r="T2643" s="24" t="str">
        <f t="shared" si="1361"/>
        <v/>
      </c>
      <c r="U2643" s="24" t="str">
        <f t="shared" si="1362"/>
        <v/>
      </c>
      <c r="V2643" s="24" t="str">
        <f t="shared" si="1363"/>
        <v/>
      </c>
      <c r="W2643" s="24" t="str">
        <f t="shared" si="1364"/>
        <v/>
      </c>
      <c r="X2643" s="24" t="str">
        <f t="shared" si="1365"/>
        <v/>
      </c>
      <c r="Y2643" s="24" t="str">
        <f t="shared" si="1366"/>
        <v/>
      </c>
      <c r="Z2643" s="24" t="str">
        <f t="shared" si="1367"/>
        <v/>
      </c>
      <c r="AA2643" s="24" t="b">
        <f t="shared" si="1368"/>
        <v>0</v>
      </c>
      <c r="AB2643" s="34" t="str">
        <f t="shared" si="1369"/>
        <v/>
      </c>
      <c r="AC2643" s="34">
        <f t="shared" si="1370"/>
        <v>0</v>
      </c>
      <c r="AD2643" s="34">
        <f t="shared" si="1371"/>
        <v>0</v>
      </c>
      <c r="AE2643" s="34" t="str">
        <f t="shared" si="1372"/>
        <v xml:space="preserve"> 0</v>
      </c>
      <c r="AF2643" s="34">
        <f t="shared" si="1373"/>
        <v>0</v>
      </c>
      <c r="AG2643" s="34">
        <f t="shared" si="1374"/>
        <v>0</v>
      </c>
      <c r="AH2643" s="34" t="str">
        <f t="shared" si="1375"/>
        <v/>
      </c>
      <c r="AI2643" s="172" t="str">
        <f>IF(AJ2643&lt;&gt;"",MAX(AI$3:AI2642)+1,"")</f>
        <v/>
      </c>
      <c r="AJ2643" s="172" t="str">
        <f t="shared" si="1376"/>
        <v/>
      </c>
      <c r="AK2643" s="172" t="str">
        <f t="shared" si="1377"/>
        <v/>
      </c>
      <c r="AL2643" s="172" t="str">
        <f t="shared" si="1378"/>
        <v/>
      </c>
      <c r="AM2643" s="172" t="str">
        <f>IF(AN2643&lt;&gt;"",MAX(AM$3:AM2642)+1,"")</f>
        <v/>
      </c>
      <c r="AN2643" s="172" t="str">
        <f t="shared" si="1379"/>
        <v/>
      </c>
      <c r="AO2643" s="172" t="str">
        <f t="shared" si="1380"/>
        <v/>
      </c>
      <c r="AP2643" s="172" t="str">
        <f t="shared" si="1381"/>
        <v/>
      </c>
      <c r="AQ2643" s="172" t="str">
        <f t="shared" si="1382"/>
        <v/>
      </c>
      <c r="AR2643" s="172" t="str">
        <f>Table1[[#This Row],[Sex ]]&amp;Table1[[#This Row],[Month]]</f>
        <v/>
      </c>
    </row>
    <row r="2644" spans="2:44" x14ac:dyDescent="0.3">
      <c r="B2644" s="14"/>
      <c r="C2644" s="14"/>
      <c r="D2644" s="14"/>
      <c r="E2644" s="14"/>
      <c r="F2644" s="14"/>
      <c r="G2644" s="14"/>
      <c r="H2644" s="14"/>
      <c r="I2644" s="14"/>
      <c r="J2644" s="14"/>
      <c r="K2644" s="14"/>
      <c r="L2644" s="14"/>
      <c r="M2644" s="24" t="str">
        <f t="shared" si="1354"/>
        <v/>
      </c>
      <c r="N2644" s="24" t="str">
        <f t="shared" si="1355"/>
        <v/>
      </c>
      <c r="O2644" s="24" t="str">
        <f t="shared" si="1356"/>
        <v xml:space="preserve"> </v>
      </c>
      <c r="P2644" s="24">
        <f t="shared" si="1357"/>
        <v>0</v>
      </c>
      <c r="Q2644" s="25">
        <f t="shared" si="1358"/>
        <v>0</v>
      </c>
      <c r="R2644" s="26">
        <f t="shared" si="1359"/>
        <v>0</v>
      </c>
      <c r="S2644" s="24" t="str">
        <f t="shared" si="1360"/>
        <v/>
      </c>
      <c r="T2644" s="24" t="str">
        <f t="shared" si="1361"/>
        <v/>
      </c>
      <c r="U2644" s="24" t="str">
        <f t="shared" si="1362"/>
        <v/>
      </c>
      <c r="V2644" s="24" t="str">
        <f t="shared" si="1363"/>
        <v/>
      </c>
      <c r="W2644" s="24" t="str">
        <f t="shared" si="1364"/>
        <v/>
      </c>
      <c r="X2644" s="24" t="str">
        <f t="shared" si="1365"/>
        <v/>
      </c>
      <c r="Y2644" s="24" t="str">
        <f t="shared" si="1366"/>
        <v/>
      </c>
      <c r="Z2644" s="24" t="str">
        <f t="shared" si="1367"/>
        <v/>
      </c>
      <c r="AA2644" s="24" t="b">
        <f t="shared" si="1368"/>
        <v>0</v>
      </c>
      <c r="AB2644" s="34" t="str">
        <f t="shared" si="1369"/>
        <v/>
      </c>
      <c r="AC2644" s="34">
        <f t="shared" si="1370"/>
        <v>0</v>
      </c>
      <c r="AD2644" s="34">
        <f t="shared" si="1371"/>
        <v>0</v>
      </c>
      <c r="AE2644" s="34" t="str">
        <f t="shared" si="1372"/>
        <v xml:space="preserve"> 0</v>
      </c>
      <c r="AF2644" s="34">
        <f t="shared" si="1373"/>
        <v>0</v>
      </c>
      <c r="AG2644" s="34">
        <f t="shared" si="1374"/>
        <v>0</v>
      </c>
      <c r="AH2644" s="34" t="str">
        <f t="shared" si="1375"/>
        <v/>
      </c>
      <c r="AI2644" s="172" t="str">
        <f>IF(AJ2644&lt;&gt;"",MAX(AI$3:AI2643)+1,"")</f>
        <v/>
      </c>
      <c r="AJ2644" s="172" t="str">
        <f t="shared" si="1376"/>
        <v/>
      </c>
      <c r="AK2644" s="172" t="str">
        <f t="shared" si="1377"/>
        <v/>
      </c>
      <c r="AL2644" s="172" t="str">
        <f t="shared" si="1378"/>
        <v/>
      </c>
      <c r="AM2644" s="172" t="str">
        <f>IF(AN2644&lt;&gt;"",MAX(AM$3:AM2643)+1,"")</f>
        <v/>
      </c>
      <c r="AN2644" s="172" t="str">
        <f t="shared" si="1379"/>
        <v/>
      </c>
      <c r="AO2644" s="172" t="str">
        <f t="shared" si="1380"/>
        <v/>
      </c>
      <c r="AP2644" s="172" t="str">
        <f t="shared" si="1381"/>
        <v/>
      </c>
      <c r="AQ2644" s="172" t="str">
        <f t="shared" si="1382"/>
        <v/>
      </c>
      <c r="AR2644" s="172" t="str">
        <f>Table1[[#This Row],[Sex ]]&amp;Table1[[#This Row],[Month]]</f>
        <v/>
      </c>
    </row>
    <row r="2645" spans="2:44" x14ac:dyDescent="0.3">
      <c r="B2645" s="14"/>
      <c r="C2645" s="14"/>
      <c r="D2645" s="14"/>
      <c r="E2645" s="14"/>
      <c r="F2645" s="14"/>
      <c r="G2645" s="14"/>
      <c r="H2645" s="14"/>
      <c r="I2645" s="14"/>
      <c r="J2645" s="14"/>
      <c r="K2645" s="14"/>
      <c r="L2645" s="14"/>
      <c r="M2645" s="24" t="str">
        <f t="shared" si="1354"/>
        <v/>
      </c>
      <c r="N2645" s="24" t="str">
        <f t="shared" si="1355"/>
        <v/>
      </c>
      <c r="O2645" s="24" t="str">
        <f t="shared" si="1356"/>
        <v xml:space="preserve"> </v>
      </c>
      <c r="P2645" s="24">
        <f t="shared" si="1357"/>
        <v>0</v>
      </c>
      <c r="Q2645" s="25">
        <f t="shared" si="1358"/>
        <v>0</v>
      </c>
      <c r="R2645" s="26">
        <f t="shared" si="1359"/>
        <v>0</v>
      </c>
      <c r="S2645" s="24" t="str">
        <f t="shared" si="1360"/>
        <v/>
      </c>
      <c r="T2645" s="24" t="str">
        <f t="shared" si="1361"/>
        <v/>
      </c>
      <c r="U2645" s="24" t="str">
        <f t="shared" si="1362"/>
        <v/>
      </c>
      <c r="V2645" s="24" t="str">
        <f t="shared" si="1363"/>
        <v/>
      </c>
      <c r="W2645" s="24" t="str">
        <f t="shared" si="1364"/>
        <v/>
      </c>
      <c r="X2645" s="24" t="str">
        <f t="shared" si="1365"/>
        <v/>
      </c>
      <c r="Y2645" s="24" t="str">
        <f t="shared" si="1366"/>
        <v/>
      </c>
      <c r="Z2645" s="24" t="str">
        <f t="shared" si="1367"/>
        <v/>
      </c>
      <c r="AA2645" s="24" t="b">
        <f t="shared" si="1368"/>
        <v>0</v>
      </c>
      <c r="AB2645" s="34" t="str">
        <f t="shared" si="1369"/>
        <v/>
      </c>
      <c r="AC2645" s="34">
        <f t="shared" si="1370"/>
        <v>0</v>
      </c>
      <c r="AD2645" s="34">
        <f t="shared" si="1371"/>
        <v>0</v>
      </c>
      <c r="AE2645" s="34" t="str">
        <f t="shared" si="1372"/>
        <v xml:space="preserve"> 0</v>
      </c>
      <c r="AF2645" s="34">
        <f t="shared" si="1373"/>
        <v>0</v>
      </c>
      <c r="AG2645" s="34">
        <f t="shared" si="1374"/>
        <v>0</v>
      </c>
      <c r="AH2645" s="34" t="str">
        <f t="shared" si="1375"/>
        <v/>
      </c>
      <c r="AI2645" s="172" t="str">
        <f>IF(AJ2645&lt;&gt;"",MAX(AI$3:AI2644)+1,"")</f>
        <v/>
      </c>
      <c r="AJ2645" s="172" t="str">
        <f t="shared" si="1376"/>
        <v/>
      </c>
      <c r="AK2645" s="172" t="str">
        <f t="shared" si="1377"/>
        <v/>
      </c>
      <c r="AL2645" s="172" t="str">
        <f t="shared" si="1378"/>
        <v/>
      </c>
      <c r="AM2645" s="172" t="str">
        <f>IF(AN2645&lt;&gt;"",MAX(AM$3:AM2644)+1,"")</f>
        <v/>
      </c>
      <c r="AN2645" s="172" t="str">
        <f t="shared" si="1379"/>
        <v/>
      </c>
      <c r="AO2645" s="172" t="str">
        <f t="shared" si="1380"/>
        <v/>
      </c>
      <c r="AP2645" s="172" t="str">
        <f t="shared" si="1381"/>
        <v/>
      </c>
      <c r="AQ2645" s="172" t="str">
        <f t="shared" si="1382"/>
        <v/>
      </c>
      <c r="AR2645" s="172" t="str">
        <f>Table1[[#This Row],[Sex ]]&amp;Table1[[#This Row],[Month]]</f>
        <v/>
      </c>
    </row>
    <row r="2646" spans="2:44" x14ac:dyDescent="0.3">
      <c r="B2646" s="14"/>
      <c r="C2646" s="14"/>
      <c r="D2646" s="14"/>
      <c r="E2646" s="14"/>
      <c r="F2646" s="14"/>
      <c r="G2646" s="14"/>
      <c r="H2646" s="14"/>
      <c r="I2646" s="14"/>
      <c r="J2646" s="14"/>
      <c r="K2646" s="14"/>
      <c r="L2646" s="14"/>
      <c r="M2646" s="24" t="str">
        <f t="shared" si="1354"/>
        <v/>
      </c>
      <c r="N2646" s="24" t="str">
        <f t="shared" si="1355"/>
        <v/>
      </c>
      <c r="O2646" s="24" t="str">
        <f t="shared" si="1356"/>
        <v xml:space="preserve"> </v>
      </c>
      <c r="P2646" s="24">
        <f t="shared" si="1357"/>
        <v>0</v>
      </c>
      <c r="Q2646" s="25">
        <f t="shared" si="1358"/>
        <v>0</v>
      </c>
      <c r="R2646" s="26">
        <f t="shared" si="1359"/>
        <v>0</v>
      </c>
      <c r="S2646" s="24" t="str">
        <f t="shared" si="1360"/>
        <v/>
      </c>
      <c r="T2646" s="24" t="str">
        <f t="shared" si="1361"/>
        <v/>
      </c>
      <c r="U2646" s="24" t="str">
        <f t="shared" si="1362"/>
        <v/>
      </c>
      <c r="V2646" s="24" t="str">
        <f t="shared" si="1363"/>
        <v/>
      </c>
      <c r="W2646" s="24" t="str">
        <f t="shared" si="1364"/>
        <v/>
      </c>
      <c r="X2646" s="24" t="str">
        <f t="shared" si="1365"/>
        <v/>
      </c>
      <c r="Y2646" s="24" t="str">
        <f t="shared" si="1366"/>
        <v/>
      </c>
      <c r="Z2646" s="24" t="str">
        <f t="shared" si="1367"/>
        <v/>
      </c>
      <c r="AA2646" s="24" t="b">
        <f t="shared" si="1368"/>
        <v>0</v>
      </c>
      <c r="AB2646" s="34" t="str">
        <f t="shared" si="1369"/>
        <v/>
      </c>
      <c r="AC2646" s="34">
        <f t="shared" si="1370"/>
        <v>0</v>
      </c>
      <c r="AD2646" s="34">
        <f t="shared" si="1371"/>
        <v>0</v>
      </c>
      <c r="AE2646" s="34" t="str">
        <f t="shared" si="1372"/>
        <v xml:space="preserve"> 0</v>
      </c>
      <c r="AF2646" s="34">
        <f t="shared" si="1373"/>
        <v>0</v>
      </c>
      <c r="AG2646" s="34">
        <f t="shared" si="1374"/>
        <v>0</v>
      </c>
      <c r="AH2646" s="34" t="str">
        <f t="shared" si="1375"/>
        <v/>
      </c>
      <c r="AI2646" s="172" t="str">
        <f>IF(AJ2646&lt;&gt;"",MAX(AI$3:AI2645)+1,"")</f>
        <v/>
      </c>
      <c r="AJ2646" s="172" t="str">
        <f t="shared" si="1376"/>
        <v/>
      </c>
      <c r="AK2646" s="172" t="str">
        <f t="shared" si="1377"/>
        <v/>
      </c>
      <c r="AL2646" s="172" t="str">
        <f t="shared" si="1378"/>
        <v/>
      </c>
      <c r="AM2646" s="172" t="str">
        <f>IF(AN2646&lt;&gt;"",MAX(AM$3:AM2645)+1,"")</f>
        <v/>
      </c>
      <c r="AN2646" s="172" t="str">
        <f t="shared" si="1379"/>
        <v/>
      </c>
      <c r="AO2646" s="172" t="str">
        <f t="shared" si="1380"/>
        <v/>
      </c>
      <c r="AP2646" s="172" t="str">
        <f t="shared" si="1381"/>
        <v/>
      </c>
      <c r="AQ2646" s="172" t="str">
        <f t="shared" si="1382"/>
        <v/>
      </c>
      <c r="AR2646" s="172" t="str">
        <f>Table1[[#This Row],[Sex ]]&amp;Table1[[#This Row],[Month]]</f>
        <v/>
      </c>
    </row>
    <row r="2647" spans="2:44" x14ac:dyDescent="0.3">
      <c r="B2647" s="14"/>
      <c r="C2647" s="14"/>
      <c r="D2647" s="14"/>
      <c r="E2647" s="14"/>
      <c r="F2647" s="14"/>
      <c r="G2647" s="14"/>
      <c r="H2647" s="14"/>
      <c r="I2647" s="14"/>
      <c r="J2647" s="14"/>
      <c r="K2647" s="14"/>
      <c r="L2647" s="14"/>
      <c r="M2647" s="24" t="str">
        <f t="shared" si="1354"/>
        <v/>
      </c>
      <c r="N2647" s="24" t="str">
        <f t="shared" si="1355"/>
        <v/>
      </c>
      <c r="O2647" s="24" t="str">
        <f t="shared" si="1356"/>
        <v xml:space="preserve"> </v>
      </c>
      <c r="P2647" s="24">
        <f t="shared" si="1357"/>
        <v>0</v>
      </c>
      <c r="Q2647" s="25">
        <f t="shared" si="1358"/>
        <v>0</v>
      </c>
      <c r="R2647" s="26">
        <f t="shared" si="1359"/>
        <v>0</v>
      </c>
      <c r="S2647" s="24" t="str">
        <f t="shared" si="1360"/>
        <v/>
      </c>
      <c r="T2647" s="24" t="str">
        <f t="shared" si="1361"/>
        <v/>
      </c>
      <c r="U2647" s="24" t="str">
        <f t="shared" si="1362"/>
        <v/>
      </c>
      <c r="V2647" s="24" t="str">
        <f t="shared" si="1363"/>
        <v/>
      </c>
      <c r="W2647" s="24" t="str">
        <f t="shared" si="1364"/>
        <v/>
      </c>
      <c r="X2647" s="24" t="str">
        <f t="shared" si="1365"/>
        <v/>
      </c>
      <c r="Y2647" s="24" t="str">
        <f t="shared" si="1366"/>
        <v/>
      </c>
      <c r="Z2647" s="24" t="str">
        <f t="shared" si="1367"/>
        <v/>
      </c>
      <c r="AA2647" s="24" t="b">
        <f t="shared" si="1368"/>
        <v>0</v>
      </c>
      <c r="AB2647" s="34" t="str">
        <f t="shared" si="1369"/>
        <v/>
      </c>
      <c r="AC2647" s="34">
        <f t="shared" si="1370"/>
        <v>0</v>
      </c>
      <c r="AD2647" s="34">
        <f t="shared" si="1371"/>
        <v>0</v>
      </c>
      <c r="AE2647" s="34" t="str">
        <f t="shared" si="1372"/>
        <v xml:space="preserve"> 0</v>
      </c>
      <c r="AF2647" s="34">
        <f t="shared" si="1373"/>
        <v>0</v>
      </c>
      <c r="AG2647" s="34">
        <f t="shared" si="1374"/>
        <v>0</v>
      </c>
      <c r="AH2647" s="34" t="str">
        <f t="shared" si="1375"/>
        <v/>
      </c>
      <c r="AI2647" s="172" t="str">
        <f>IF(AJ2647&lt;&gt;"",MAX(AI$3:AI2646)+1,"")</f>
        <v/>
      </c>
      <c r="AJ2647" s="172" t="str">
        <f t="shared" si="1376"/>
        <v/>
      </c>
      <c r="AK2647" s="172" t="str">
        <f t="shared" si="1377"/>
        <v/>
      </c>
      <c r="AL2647" s="172" t="str">
        <f t="shared" si="1378"/>
        <v/>
      </c>
      <c r="AM2647" s="172" t="str">
        <f>IF(AN2647&lt;&gt;"",MAX(AM$3:AM2646)+1,"")</f>
        <v/>
      </c>
      <c r="AN2647" s="172" t="str">
        <f t="shared" si="1379"/>
        <v/>
      </c>
      <c r="AO2647" s="172" t="str">
        <f t="shared" si="1380"/>
        <v/>
      </c>
      <c r="AP2647" s="172" t="str">
        <f t="shared" si="1381"/>
        <v/>
      </c>
      <c r="AQ2647" s="172" t="str">
        <f t="shared" si="1382"/>
        <v/>
      </c>
      <c r="AR2647" s="172" t="str">
        <f>Table1[[#This Row],[Sex ]]&amp;Table1[[#This Row],[Month]]</f>
        <v/>
      </c>
    </row>
    <row r="2648" spans="2:44" x14ac:dyDescent="0.3">
      <c r="B2648" s="14"/>
      <c r="C2648" s="14"/>
      <c r="D2648" s="14"/>
      <c r="E2648" s="14"/>
      <c r="F2648" s="14"/>
      <c r="G2648" s="14"/>
      <c r="H2648" s="14"/>
      <c r="I2648" s="14"/>
      <c r="J2648" s="14"/>
      <c r="K2648" s="14"/>
      <c r="L2648" s="14"/>
      <c r="M2648" s="24" t="str">
        <f t="shared" si="1354"/>
        <v/>
      </c>
      <c r="N2648" s="24" t="str">
        <f t="shared" si="1355"/>
        <v/>
      </c>
      <c r="O2648" s="24" t="str">
        <f t="shared" si="1356"/>
        <v xml:space="preserve"> </v>
      </c>
      <c r="P2648" s="24">
        <f t="shared" si="1357"/>
        <v>0</v>
      </c>
      <c r="Q2648" s="25">
        <f t="shared" si="1358"/>
        <v>0</v>
      </c>
      <c r="R2648" s="26">
        <f t="shared" si="1359"/>
        <v>0</v>
      </c>
      <c r="S2648" s="24" t="str">
        <f t="shared" si="1360"/>
        <v/>
      </c>
      <c r="T2648" s="24" t="str">
        <f t="shared" si="1361"/>
        <v/>
      </c>
      <c r="U2648" s="24" t="str">
        <f t="shared" si="1362"/>
        <v/>
      </c>
      <c r="V2648" s="24" t="str">
        <f t="shared" si="1363"/>
        <v/>
      </c>
      <c r="W2648" s="24" t="str">
        <f t="shared" si="1364"/>
        <v/>
      </c>
      <c r="X2648" s="24" t="str">
        <f t="shared" si="1365"/>
        <v/>
      </c>
      <c r="Y2648" s="24" t="str">
        <f t="shared" si="1366"/>
        <v/>
      </c>
      <c r="Z2648" s="24" t="str">
        <f t="shared" si="1367"/>
        <v/>
      </c>
      <c r="AA2648" s="24" t="b">
        <f t="shared" si="1368"/>
        <v>0</v>
      </c>
      <c r="AB2648" s="34" t="str">
        <f t="shared" si="1369"/>
        <v/>
      </c>
      <c r="AC2648" s="34">
        <f t="shared" si="1370"/>
        <v>0</v>
      </c>
      <c r="AD2648" s="34">
        <f t="shared" si="1371"/>
        <v>0</v>
      </c>
      <c r="AE2648" s="34" t="str">
        <f t="shared" si="1372"/>
        <v xml:space="preserve"> 0</v>
      </c>
      <c r="AF2648" s="34">
        <f t="shared" si="1373"/>
        <v>0</v>
      </c>
      <c r="AG2648" s="34">
        <f t="shared" si="1374"/>
        <v>0</v>
      </c>
      <c r="AH2648" s="34" t="str">
        <f t="shared" si="1375"/>
        <v/>
      </c>
      <c r="AI2648" s="172" t="str">
        <f>IF(AJ2648&lt;&gt;"",MAX(AI$3:AI2647)+1,"")</f>
        <v/>
      </c>
      <c r="AJ2648" s="172" t="str">
        <f t="shared" si="1376"/>
        <v/>
      </c>
      <c r="AK2648" s="172" t="str">
        <f t="shared" si="1377"/>
        <v/>
      </c>
      <c r="AL2648" s="172" t="str">
        <f t="shared" si="1378"/>
        <v/>
      </c>
      <c r="AM2648" s="172" t="str">
        <f>IF(AN2648&lt;&gt;"",MAX(AM$3:AM2647)+1,"")</f>
        <v/>
      </c>
      <c r="AN2648" s="172" t="str">
        <f t="shared" si="1379"/>
        <v/>
      </c>
      <c r="AO2648" s="172" t="str">
        <f t="shared" si="1380"/>
        <v/>
      </c>
      <c r="AP2648" s="172" t="str">
        <f t="shared" si="1381"/>
        <v/>
      </c>
      <c r="AQ2648" s="172" t="str">
        <f t="shared" si="1382"/>
        <v/>
      </c>
      <c r="AR2648" s="172" t="str">
        <f>Table1[[#This Row],[Sex ]]&amp;Table1[[#This Row],[Month]]</f>
        <v/>
      </c>
    </row>
    <row r="2649" spans="2:44" x14ac:dyDescent="0.3">
      <c r="B2649" s="14"/>
      <c r="C2649" s="14"/>
      <c r="D2649" s="14"/>
      <c r="E2649" s="14"/>
      <c r="F2649" s="14"/>
      <c r="G2649" s="14"/>
      <c r="H2649" s="14"/>
      <c r="I2649" s="14"/>
      <c r="J2649" s="14"/>
      <c r="K2649" s="14"/>
      <c r="L2649" s="14"/>
      <c r="M2649" s="24" t="str">
        <f t="shared" si="1354"/>
        <v/>
      </c>
      <c r="N2649" s="24" t="str">
        <f t="shared" si="1355"/>
        <v/>
      </c>
      <c r="O2649" s="24" t="str">
        <f t="shared" si="1356"/>
        <v xml:space="preserve"> </v>
      </c>
      <c r="P2649" s="24">
        <f t="shared" si="1357"/>
        <v>0</v>
      </c>
      <c r="Q2649" s="25">
        <f t="shared" si="1358"/>
        <v>0</v>
      </c>
      <c r="R2649" s="26">
        <f t="shared" si="1359"/>
        <v>0</v>
      </c>
      <c r="S2649" s="24" t="str">
        <f t="shared" si="1360"/>
        <v/>
      </c>
      <c r="T2649" s="24" t="str">
        <f t="shared" si="1361"/>
        <v/>
      </c>
      <c r="U2649" s="24" t="str">
        <f t="shared" si="1362"/>
        <v/>
      </c>
      <c r="V2649" s="24" t="str">
        <f t="shared" si="1363"/>
        <v/>
      </c>
      <c r="W2649" s="24" t="str">
        <f t="shared" si="1364"/>
        <v/>
      </c>
      <c r="X2649" s="24" t="str">
        <f t="shared" si="1365"/>
        <v/>
      </c>
      <c r="Y2649" s="24" t="str">
        <f t="shared" si="1366"/>
        <v/>
      </c>
      <c r="Z2649" s="24" t="str">
        <f t="shared" si="1367"/>
        <v/>
      </c>
      <c r="AA2649" s="24" t="b">
        <f t="shared" si="1368"/>
        <v>0</v>
      </c>
      <c r="AB2649" s="34" t="str">
        <f t="shared" si="1369"/>
        <v/>
      </c>
      <c r="AC2649" s="34">
        <f t="shared" si="1370"/>
        <v>0</v>
      </c>
      <c r="AD2649" s="34">
        <f t="shared" si="1371"/>
        <v>0</v>
      </c>
      <c r="AE2649" s="34" t="str">
        <f t="shared" si="1372"/>
        <v xml:space="preserve"> 0</v>
      </c>
      <c r="AF2649" s="34">
        <f t="shared" si="1373"/>
        <v>0</v>
      </c>
      <c r="AG2649" s="34">
        <f t="shared" si="1374"/>
        <v>0</v>
      </c>
      <c r="AH2649" s="34" t="str">
        <f t="shared" si="1375"/>
        <v/>
      </c>
      <c r="AI2649" s="172" t="str">
        <f>IF(AJ2649&lt;&gt;"",MAX(AI$3:AI2648)+1,"")</f>
        <v/>
      </c>
      <c r="AJ2649" s="172" t="str">
        <f t="shared" si="1376"/>
        <v/>
      </c>
      <c r="AK2649" s="172" t="str">
        <f t="shared" si="1377"/>
        <v/>
      </c>
      <c r="AL2649" s="172" t="str">
        <f t="shared" si="1378"/>
        <v/>
      </c>
      <c r="AM2649" s="172" t="str">
        <f>IF(AN2649&lt;&gt;"",MAX(AM$3:AM2648)+1,"")</f>
        <v/>
      </c>
      <c r="AN2649" s="172" t="str">
        <f t="shared" si="1379"/>
        <v/>
      </c>
      <c r="AO2649" s="172" t="str">
        <f t="shared" si="1380"/>
        <v/>
      </c>
      <c r="AP2649" s="172" t="str">
        <f t="shared" si="1381"/>
        <v/>
      </c>
      <c r="AQ2649" s="172" t="str">
        <f t="shared" si="1382"/>
        <v/>
      </c>
      <c r="AR2649" s="172" t="str">
        <f>Table1[[#This Row],[Sex ]]&amp;Table1[[#This Row],[Month]]</f>
        <v/>
      </c>
    </row>
    <row r="2650" spans="2:44" x14ac:dyDescent="0.3">
      <c r="B2650" s="14"/>
      <c r="C2650" s="14"/>
      <c r="D2650" s="14"/>
      <c r="E2650" s="14"/>
      <c r="F2650" s="14"/>
      <c r="G2650" s="14"/>
      <c r="H2650" s="14"/>
      <c r="I2650" s="14"/>
      <c r="J2650" s="14"/>
      <c r="K2650" s="14"/>
      <c r="L2650" s="14"/>
      <c r="M2650" s="24" t="str">
        <f t="shared" si="1354"/>
        <v/>
      </c>
      <c r="N2650" s="24" t="str">
        <f t="shared" si="1355"/>
        <v/>
      </c>
      <c r="O2650" s="24" t="str">
        <f t="shared" si="1356"/>
        <v xml:space="preserve"> </v>
      </c>
      <c r="P2650" s="24">
        <f t="shared" si="1357"/>
        <v>0</v>
      </c>
      <c r="Q2650" s="25">
        <f t="shared" si="1358"/>
        <v>0</v>
      </c>
      <c r="R2650" s="26">
        <f t="shared" si="1359"/>
        <v>0</v>
      </c>
      <c r="S2650" s="24" t="str">
        <f t="shared" si="1360"/>
        <v/>
      </c>
      <c r="T2650" s="24" t="str">
        <f t="shared" si="1361"/>
        <v/>
      </c>
      <c r="U2650" s="24" t="str">
        <f t="shared" si="1362"/>
        <v/>
      </c>
      <c r="V2650" s="24" t="str">
        <f t="shared" si="1363"/>
        <v/>
      </c>
      <c r="W2650" s="24" t="str">
        <f t="shared" si="1364"/>
        <v/>
      </c>
      <c r="X2650" s="24" t="str">
        <f t="shared" si="1365"/>
        <v/>
      </c>
      <c r="Y2650" s="24" t="str">
        <f t="shared" si="1366"/>
        <v/>
      </c>
      <c r="Z2650" s="24" t="str">
        <f t="shared" si="1367"/>
        <v/>
      </c>
      <c r="AA2650" s="24" t="b">
        <f t="shared" si="1368"/>
        <v>0</v>
      </c>
      <c r="AB2650" s="34" t="str">
        <f t="shared" si="1369"/>
        <v/>
      </c>
      <c r="AC2650" s="34">
        <f t="shared" si="1370"/>
        <v>0</v>
      </c>
      <c r="AD2650" s="34">
        <f t="shared" si="1371"/>
        <v>0</v>
      </c>
      <c r="AE2650" s="34" t="str">
        <f t="shared" si="1372"/>
        <v xml:space="preserve"> 0</v>
      </c>
      <c r="AF2650" s="34">
        <f t="shared" si="1373"/>
        <v>0</v>
      </c>
      <c r="AG2650" s="34">
        <f t="shared" si="1374"/>
        <v>0</v>
      </c>
      <c r="AH2650" s="34" t="str">
        <f t="shared" si="1375"/>
        <v/>
      </c>
      <c r="AI2650" s="172" t="str">
        <f>IF(AJ2650&lt;&gt;"",MAX(AI$3:AI2649)+1,"")</f>
        <v/>
      </c>
      <c r="AJ2650" s="172" t="str">
        <f t="shared" si="1376"/>
        <v/>
      </c>
      <c r="AK2650" s="172" t="str">
        <f t="shared" si="1377"/>
        <v/>
      </c>
      <c r="AL2650" s="172" t="str">
        <f t="shared" si="1378"/>
        <v/>
      </c>
      <c r="AM2650" s="172" t="str">
        <f>IF(AN2650&lt;&gt;"",MAX(AM$3:AM2649)+1,"")</f>
        <v/>
      </c>
      <c r="AN2650" s="172" t="str">
        <f t="shared" si="1379"/>
        <v/>
      </c>
      <c r="AO2650" s="172" t="str">
        <f t="shared" si="1380"/>
        <v/>
      </c>
      <c r="AP2650" s="172" t="str">
        <f t="shared" si="1381"/>
        <v/>
      </c>
      <c r="AQ2650" s="172" t="str">
        <f t="shared" si="1382"/>
        <v/>
      </c>
      <c r="AR2650" s="172" t="str">
        <f>Table1[[#This Row],[Sex ]]&amp;Table1[[#This Row],[Month]]</f>
        <v/>
      </c>
    </row>
    <row r="2651" spans="2:44" x14ac:dyDescent="0.3">
      <c r="B2651" s="14"/>
      <c r="C2651" s="14"/>
      <c r="D2651" s="14"/>
      <c r="E2651" s="14"/>
      <c r="F2651" s="14"/>
      <c r="G2651" s="14"/>
      <c r="H2651" s="14"/>
      <c r="I2651" s="14"/>
      <c r="J2651" s="14"/>
      <c r="K2651" s="14"/>
      <c r="L2651" s="14"/>
      <c r="M2651" s="24" t="str">
        <f t="shared" si="1354"/>
        <v/>
      </c>
      <c r="N2651" s="24" t="str">
        <f t="shared" si="1355"/>
        <v/>
      </c>
      <c r="O2651" s="24" t="str">
        <f t="shared" si="1356"/>
        <v xml:space="preserve"> </v>
      </c>
      <c r="P2651" s="24">
        <f t="shared" si="1357"/>
        <v>0</v>
      </c>
      <c r="Q2651" s="25">
        <f t="shared" si="1358"/>
        <v>0</v>
      </c>
      <c r="R2651" s="26">
        <f t="shared" si="1359"/>
        <v>0</v>
      </c>
      <c r="S2651" s="24" t="str">
        <f t="shared" si="1360"/>
        <v/>
      </c>
      <c r="T2651" s="24" t="str">
        <f t="shared" si="1361"/>
        <v/>
      </c>
      <c r="U2651" s="24" t="str">
        <f t="shared" si="1362"/>
        <v/>
      </c>
      <c r="V2651" s="24" t="str">
        <f t="shared" si="1363"/>
        <v/>
      </c>
      <c r="W2651" s="24" t="str">
        <f t="shared" si="1364"/>
        <v/>
      </c>
      <c r="X2651" s="24" t="str">
        <f t="shared" si="1365"/>
        <v/>
      </c>
      <c r="Y2651" s="24" t="str">
        <f t="shared" si="1366"/>
        <v/>
      </c>
      <c r="Z2651" s="24" t="str">
        <f t="shared" si="1367"/>
        <v/>
      </c>
      <c r="AA2651" s="24" t="b">
        <f t="shared" si="1368"/>
        <v>0</v>
      </c>
      <c r="AB2651" s="34" t="str">
        <f t="shared" si="1369"/>
        <v/>
      </c>
      <c r="AC2651" s="34">
        <f t="shared" si="1370"/>
        <v>0</v>
      </c>
      <c r="AD2651" s="34">
        <f t="shared" si="1371"/>
        <v>0</v>
      </c>
      <c r="AE2651" s="34" t="str">
        <f t="shared" si="1372"/>
        <v xml:space="preserve"> 0</v>
      </c>
      <c r="AF2651" s="34">
        <f t="shared" si="1373"/>
        <v>0</v>
      </c>
      <c r="AG2651" s="34">
        <f t="shared" si="1374"/>
        <v>0</v>
      </c>
      <c r="AH2651" s="34" t="str">
        <f t="shared" si="1375"/>
        <v/>
      </c>
      <c r="AI2651" s="172" t="str">
        <f>IF(AJ2651&lt;&gt;"",MAX(AI$3:AI2650)+1,"")</f>
        <v/>
      </c>
      <c r="AJ2651" s="172" t="str">
        <f t="shared" si="1376"/>
        <v/>
      </c>
      <c r="AK2651" s="172" t="str">
        <f t="shared" si="1377"/>
        <v/>
      </c>
      <c r="AL2651" s="172" t="str">
        <f t="shared" si="1378"/>
        <v/>
      </c>
      <c r="AM2651" s="172" t="str">
        <f>IF(AN2651&lt;&gt;"",MAX(AM$3:AM2650)+1,"")</f>
        <v/>
      </c>
      <c r="AN2651" s="172" t="str">
        <f t="shared" si="1379"/>
        <v/>
      </c>
      <c r="AO2651" s="172" t="str">
        <f t="shared" si="1380"/>
        <v/>
      </c>
      <c r="AP2651" s="172" t="str">
        <f t="shared" si="1381"/>
        <v/>
      </c>
      <c r="AQ2651" s="172" t="str">
        <f t="shared" si="1382"/>
        <v/>
      </c>
      <c r="AR2651" s="172" t="str">
        <f>Table1[[#This Row],[Sex ]]&amp;Table1[[#This Row],[Month]]</f>
        <v/>
      </c>
    </row>
    <row r="2652" spans="2:44" x14ac:dyDescent="0.3">
      <c r="B2652" s="14"/>
      <c r="C2652" s="14"/>
      <c r="D2652" s="14"/>
      <c r="E2652" s="14"/>
      <c r="F2652" s="14"/>
      <c r="G2652" s="14"/>
      <c r="H2652" s="14"/>
      <c r="I2652" s="14"/>
      <c r="J2652" s="14"/>
      <c r="K2652" s="14"/>
      <c r="L2652" s="14"/>
      <c r="M2652" s="24" t="str">
        <f t="shared" si="1354"/>
        <v/>
      </c>
      <c r="N2652" s="24" t="str">
        <f t="shared" si="1355"/>
        <v/>
      </c>
      <c r="O2652" s="24" t="str">
        <f t="shared" si="1356"/>
        <v xml:space="preserve"> </v>
      </c>
      <c r="P2652" s="24">
        <f t="shared" si="1357"/>
        <v>0</v>
      </c>
      <c r="Q2652" s="25">
        <f t="shared" si="1358"/>
        <v>0</v>
      </c>
      <c r="R2652" s="26">
        <f t="shared" si="1359"/>
        <v>0</v>
      </c>
      <c r="S2652" s="24" t="str">
        <f t="shared" si="1360"/>
        <v/>
      </c>
      <c r="T2652" s="24" t="str">
        <f t="shared" si="1361"/>
        <v/>
      </c>
      <c r="U2652" s="24" t="str">
        <f t="shared" si="1362"/>
        <v/>
      </c>
      <c r="V2652" s="24" t="str">
        <f t="shared" si="1363"/>
        <v/>
      </c>
      <c r="W2652" s="24" t="str">
        <f t="shared" si="1364"/>
        <v/>
      </c>
      <c r="X2652" s="24" t="str">
        <f t="shared" si="1365"/>
        <v/>
      </c>
      <c r="Y2652" s="24" t="str">
        <f t="shared" si="1366"/>
        <v/>
      </c>
      <c r="Z2652" s="24" t="str">
        <f t="shared" si="1367"/>
        <v/>
      </c>
      <c r="AA2652" s="24" t="b">
        <f t="shared" si="1368"/>
        <v>0</v>
      </c>
      <c r="AB2652" s="34" t="str">
        <f t="shared" si="1369"/>
        <v/>
      </c>
      <c r="AC2652" s="34">
        <f t="shared" si="1370"/>
        <v>0</v>
      </c>
      <c r="AD2652" s="34">
        <f t="shared" si="1371"/>
        <v>0</v>
      </c>
      <c r="AE2652" s="34" t="str">
        <f t="shared" si="1372"/>
        <v xml:space="preserve"> 0</v>
      </c>
      <c r="AF2652" s="34">
        <f t="shared" si="1373"/>
        <v>0</v>
      </c>
      <c r="AG2652" s="34">
        <f t="shared" si="1374"/>
        <v>0</v>
      </c>
      <c r="AH2652" s="34" t="str">
        <f t="shared" si="1375"/>
        <v/>
      </c>
      <c r="AI2652" s="172" t="str">
        <f>IF(AJ2652&lt;&gt;"",MAX(AI$3:AI2651)+1,"")</f>
        <v/>
      </c>
      <c r="AJ2652" s="172" t="str">
        <f t="shared" si="1376"/>
        <v/>
      </c>
      <c r="AK2652" s="172" t="str">
        <f t="shared" si="1377"/>
        <v/>
      </c>
      <c r="AL2652" s="172" t="str">
        <f t="shared" si="1378"/>
        <v/>
      </c>
      <c r="AM2652" s="172" t="str">
        <f>IF(AN2652&lt;&gt;"",MAX(AM$3:AM2651)+1,"")</f>
        <v/>
      </c>
      <c r="AN2652" s="172" t="str">
        <f t="shared" si="1379"/>
        <v/>
      </c>
      <c r="AO2652" s="172" t="str">
        <f t="shared" si="1380"/>
        <v/>
      </c>
      <c r="AP2652" s="172" t="str">
        <f t="shared" si="1381"/>
        <v/>
      </c>
      <c r="AQ2652" s="172" t="str">
        <f t="shared" si="1382"/>
        <v/>
      </c>
      <c r="AR2652" s="172" t="str">
        <f>Table1[[#This Row],[Sex ]]&amp;Table1[[#This Row],[Month]]</f>
        <v/>
      </c>
    </row>
    <row r="2653" spans="2:44" x14ac:dyDescent="0.3">
      <c r="B2653" s="14"/>
      <c r="C2653" s="14"/>
      <c r="D2653" s="14"/>
      <c r="E2653" s="14"/>
      <c r="F2653" s="14"/>
      <c r="G2653" s="14"/>
      <c r="H2653" s="14"/>
      <c r="I2653" s="14"/>
      <c r="J2653" s="14"/>
      <c r="K2653" s="14"/>
      <c r="L2653" s="14"/>
      <c r="M2653" s="24" t="str">
        <f t="shared" si="1354"/>
        <v/>
      </c>
      <c r="N2653" s="24" t="str">
        <f t="shared" si="1355"/>
        <v/>
      </c>
      <c r="O2653" s="24" t="str">
        <f t="shared" si="1356"/>
        <v xml:space="preserve"> </v>
      </c>
      <c r="P2653" s="24">
        <f t="shared" si="1357"/>
        <v>0</v>
      </c>
      <c r="Q2653" s="25">
        <f t="shared" si="1358"/>
        <v>0</v>
      </c>
      <c r="R2653" s="26">
        <f t="shared" si="1359"/>
        <v>0</v>
      </c>
      <c r="S2653" s="24" t="str">
        <f t="shared" si="1360"/>
        <v/>
      </c>
      <c r="T2653" s="24" t="str">
        <f t="shared" si="1361"/>
        <v/>
      </c>
      <c r="U2653" s="24" t="str">
        <f t="shared" si="1362"/>
        <v/>
      </c>
      <c r="V2653" s="24" t="str">
        <f t="shared" si="1363"/>
        <v/>
      </c>
      <c r="W2653" s="24" t="str">
        <f t="shared" si="1364"/>
        <v/>
      </c>
      <c r="X2653" s="24" t="str">
        <f t="shared" si="1365"/>
        <v/>
      </c>
      <c r="Y2653" s="24" t="str">
        <f t="shared" si="1366"/>
        <v/>
      </c>
      <c r="Z2653" s="24" t="str">
        <f t="shared" si="1367"/>
        <v/>
      </c>
      <c r="AA2653" s="24" t="b">
        <f t="shared" si="1368"/>
        <v>0</v>
      </c>
      <c r="AB2653" s="34" t="str">
        <f t="shared" si="1369"/>
        <v/>
      </c>
      <c r="AC2653" s="34">
        <f t="shared" si="1370"/>
        <v>0</v>
      </c>
      <c r="AD2653" s="34">
        <f t="shared" si="1371"/>
        <v>0</v>
      </c>
      <c r="AE2653" s="34" t="str">
        <f t="shared" si="1372"/>
        <v xml:space="preserve"> 0</v>
      </c>
      <c r="AF2653" s="34">
        <f t="shared" si="1373"/>
        <v>0</v>
      </c>
      <c r="AG2653" s="34">
        <f t="shared" si="1374"/>
        <v>0</v>
      </c>
      <c r="AH2653" s="34" t="str">
        <f t="shared" si="1375"/>
        <v/>
      </c>
      <c r="AI2653" s="172" t="str">
        <f>IF(AJ2653&lt;&gt;"",MAX(AI$3:AI2652)+1,"")</f>
        <v/>
      </c>
      <c r="AJ2653" s="172" t="str">
        <f t="shared" si="1376"/>
        <v/>
      </c>
      <c r="AK2653" s="172" t="str">
        <f t="shared" si="1377"/>
        <v/>
      </c>
      <c r="AL2653" s="172" t="str">
        <f t="shared" si="1378"/>
        <v/>
      </c>
      <c r="AM2653" s="172" t="str">
        <f>IF(AN2653&lt;&gt;"",MAX(AM$3:AM2652)+1,"")</f>
        <v/>
      </c>
      <c r="AN2653" s="172" t="str">
        <f t="shared" si="1379"/>
        <v/>
      </c>
      <c r="AO2653" s="172" t="str">
        <f t="shared" si="1380"/>
        <v/>
      </c>
      <c r="AP2653" s="172" t="str">
        <f t="shared" si="1381"/>
        <v/>
      </c>
      <c r="AQ2653" s="172" t="str">
        <f t="shared" si="1382"/>
        <v/>
      </c>
      <c r="AR2653" s="172" t="str">
        <f>Table1[[#This Row],[Sex ]]&amp;Table1[[#This Row],[Month]]</f>
        <v/>
      </c>
    </row>
    <row r="2654" spans="2:44" x14ac:dyDescent="0.3">
      <c r="B2654" s="14"/>
      <c r="C2654" s="14"/>
      <c r="D2654" s="14"/>
      <c r="E2654" s="14"/>
      <c r="F2654" s="14"/>
      <c r="G2654" s="14"/>
      <c r="H2654" s="14"/>
      <c r="I2654" s="14"/>
      <c r="J2654" s="14"/>
      <c r="K2654" s="14"/>
      <c r="L2654" s="14"/>
      <c r="M2654" s="24" t="str">
        <f t="shared" si="1354"/>
        <v/>
      </c>
      <c r="N2654" s="24" t="str">
        <f t="shared" si="1355"/>
        <v/>
      </c>
      <c r="O2654" s="24" t="str">
        <f t="shared" si="1356"/>
        <v xml:space="preserve"> </v>
      </c>
      <c r="P2654" s="24">
        <f t="shared" si="1357"/>
        <v>0</v>
      </c>
      <c r="Q2654" s="25">
        <f t="shared" si="1358"/>
        <v>0</v>
      </c>
      <c r="R2654" s="26">
        <f t="shared" si="1359"/>
        <v>0</v>
      </c>
      <c r="S2654" s="24" t="str">
        <f t="shared" si="1360"/>
        <v/>
      </c>
      <c r="T2654" s="24" t="str">
        <f t="shared" si="1361"/>
        <v/>
      </c>
      <c r="U2654" s="24" t="str">
        <f t="shared" si="1362"/>
        <v/>
      </c>
      <c r="V2654" s="24" t="str">
        <f t="shared" si="1363"/>
        <v/>
      </c>
      <c r="W2654" s="24" t="str">
        <f t="shared" si="1364"/>
        <v/>
      </c>
      <c r="X2654" s="24" t="str">
        <f t="shared" si="1365"/>
        <v/>
      </c>
      <c r="Y2654" s="24" t="str">
        <f t="shared" si="1366"/>
        <v/>
      </c>
      <c r="Z2654" s="24" t="str">
        <f t="shared" si="1367"/>
        <v/>
      </c>
      <c r="AA2654" s="24" t="b">
        <f t="shared" si="1368"/>
        <v>0</v>
      </c>
      <c r="AB2654" s="34" t="str">
        <f t="shared" si="1369"/>
        <v/>
      </c>
      <c r="AC2654" s="34">
        <f t="shared" si="1370"/>
        <v>0</v>
      </c>
      <c r="AD2654" s="34">
        <f t="shared" si="1371"/>
        <v>0</v>
      </c>
      <c r="AE2654" s="34" t="str">
        <f t="shared" si="1372"/>
        <v xml:space="preserve"> 0</v>
      </c>
      <c r="AF2654" s="34">
        <f t="shared" si="1373"/>
        <v>0</v>
      </c>
      <c r="AG2654" s="34">
        <f t="shared" si="1374"/>
        <v>0</v>
      </c>
      <c r="AH2654" s="34" t="str">
        <f t="shared" si="1375"/>
        <v/>
      </c>
      <c r="AI2654" s="172" t="str">
        <f>IF(AJ2654&lt;&gt;"",MAX(AI$3:AI2653)+1,"")</f>
        <v/>
      </c>
      <c r="AJ2654" s="172" t="str">
        <f t="shared" si="1376"/>
        <v/>
      </c>
      <c r="AK2654" s="172" t="str">
        <f t="shared" si="1377"/>
        <v/>
      </c>
      <c r="AL2654" s="172" t="str">
        <f t="shared" si="1378"/>
        <v/>
      </c>
      <c r="AM2654" s="172" t="str">
        <f>IF(AN2654&lt;&gt;"",MAX(AM$3:AM2653)+1,"")</f>
        <v/>
      </c>
      <c r="AN2654" s="172" t="str">
        <f t="shared" si="1379"/>
        <v/>
      </c>
      <c r="AO2654" s="172" t="str">
        <f t="shared" si="1380"/>
        <v/>
      </c>
      <c r="AP2654" s="172" t="str">
        <f t="shared" si="1381"/>
        <v/>
      </c>
      <c r="AQ2654" s="172" t="str">
        <f t="shared" si="1382"/>
        <v/>
      </c>
      <c r="AR2654" s="172" t="str">
        <f>Table1[[#This Row],[Sex ]]&amp;Table1[[#This Row],[Month]]</f>
        <v/>
      </c>
    </row>
    <row r="2655" spans="2:44" x14ac:dyDescent="0.3">
      <c r="B2655" s="14"/>
      <c r="C2655" s="14"/>
      <c r="D2655" s="14"/>
      <c r="E2655" s="14"/>
      <c r="F2655" s="14"/>
      <c r="G2655" s="14"/>
      <c r="H2655" s="14"/>
      <c r="I2655" s="14"/>
      <c r="J2655" s="14"/>
      <c r="K2655" s="14"/>
      <c r="L2655" s="14"/>
      <c r="M2655" s="24" t="str">
        <f t="shared" si="1354"/>
        <v/>
      </c>
      <c r="N2655" s="24" t="str">
        <f t="shared" si="1355"/>
        <v/>
      </c>
      <c r="O2655" s="24" t="str">
        <f t="shared" si="1356"/>
        <v xml:space="preserve"> </v>
      </c>
      <c r="P2655" s="24">
        <f t="shared" si="1357"/>
        <v>0</v>
      </c>
      <c r="Q2655" s="25">
        <f t="shared" si="1358"/>
        <v>0</v>
      </c>
      <c r="R2655" s="26">
        <f t="shared" si="1359"/>
        <v>0</v>
      </c>
      <c r="S2655" s="24" t="str">
        <f t="shared" si="1360"/>
        <v/>
      </c>
      <c r="T2655" s="24" t="str">
        <f t="shared" si="1361"/>
        <v/>
      </c>
      <c r="U2655" s="24" t="str">
        <f t="shared" si="1362"/>
        <v/>
      </c>
      <c r="V2655" s="24" t="str">
        <f t="shared" si="1363"/>
        <v/>
      </c>
      <c r="W2655" s="24" t="str">
        <f t="shared" si="1364"/>
        <v/>
      </c>
      <c r="X2655" s="24" t="str">
        <f t="shared" si="1365"/>
        <v/>
      </c>
      <c r="Y2655" s="24" t="str">
        <f t="shared" si="1366"/>
        <v/>
      </c>
      <c r="Z2655" s="24" t="str">
        <f t="shared" si="1367"/>
        <v/>
      </c>
      <c r="AA2655" s="24" t="b">
        <f t="shared" si="1368"/>
        <v>0</v>
      </c>
      <c r="AB2655" s="34" t="str">
        <f t="shared" si="1369"/>
        <v/>
      </c>
      <c r="AC2655" s="34">
        <f t="shared" si="1370"/>
        <v>0</v>
      </c>
      <c r="AD2655" s="34">
        <f t="shared" si="1371"/>
        <v>0</v>
      </c>
      <c r="AE2655" s="34" t="str">
        <f t="shared" si="1372"/>
        <v xml:space="preserve"> 0</v>
      </c>
      <c r="AF2655" s="34">
        <f t="shared" si="1373"/>
        <v>0</v>
      </c>
      <c r="AG2655" s="34">
        <f t="shared" si="1374"/>
        <v>0</v>
      </c>
      <c r="AH2655" s="34" t="str">
        <f t="shared" si="1375"/>
        <v/>
      </c>
      <c r="AI2655" s="172" t="str">
        <f>IF(AJ2655&lt;&gt;"",MAX(AI$3:AI2654)+1,"")</f>
        <v/>
      </c>
      <c r="AJ2655" s="172" t="str">
        <f t="shared" si="1376"/>
        <v/>
      </c>
      <c r="AK2655" s="172" t="str">
        <f t="shared" si="1377"/>
        <v/>
      </c>
      <c r="AL2655" s="172" t="str">
        <f t="shared" si="1378"/>
        <v/>
      </c>
      <c r="AM2655" s="172" t="str">
        <f>IF(AN2655&lt;&gt;"",MAX(AM$3:AM2654)+1,"")</f>
        <v/>
      </c>
      <c r="AN2655" s="172" t="str">
        <f t="shared" si="1379"/>
        <v/>
      </c>
      <c r="AO2655" s="172" t="str">
        <f t="shared" si="1380"/>
        <v/>
      </c>
      <c r="AP2655" s="172" t="str">
        <f t="shared" si="1381"/>
        <v/>
      </c>
      <c r="AQ2655" s="172" t="str">
        <f t="shared" si="1382"/>
        <v/>
      </c>
      <c r="AR2655" s="172" t="str">
        <f>Table1[[#This Row],[Sex ]]&amp;Table1[[#This Row],[Month]]</f>
        <v/>
      </c>
    </row>
    <row r="2656" spans="2:44" x14ac:dyDescent="0.3">
      <c r="B2656" s="14"/>
      <c r="C2656" s="14"/>
      <c r="D2656" s="14"/>
      <c r="E2656" s="14"/>
      <c r="F2656" s="14"/>
      <c r="G2656" s="14"/>
      <c r="H2656" s="14"/>
      <c r="I2656" s="14"/>
      <c r="J2656" s="14"/>
      <c r="K2656" s="14"/>
      <c r="L2656" s="14"/>
      <c r="M2656" s="24" t="str">
        <f t="shared" si="1354"/>
        <v/>
      </c>
      <c r="N2656" s="24" t="str">
        <f t="shared" si="1355"/>
        <v/>
      </c>
      <c r="O2656" s="24" t="str">
        <f t="shared" si="1356"/>
        <v xml:space="preserve"> </v>
      </c>
      <c r="P2656" s="24">
        <f t="shared" si="1357"/>
        <v>0</v>
      </c>
      <c r="Q2656" s="25">
        <f t="shared" si="1358"/>
        <v>0</v>
      </c>
      <c r="R2656" s="26">
        <f t="shared" si="1359"/>
        <v>0</v>
      </c>
      <c r="S2656" s="24" t="str">
        <f t="shared" si="1360"/>
        <v/>
      </c>
      <c r="T2656" s="24" t="str">
        <f t="shared" si="1361"/>
        <v/>
      </c>
      <c r="U2656" s="24" t="str">
        <f t="shared" si="1362"/>
        <v/>
      </c>
      <c r="V2656" s="24" t="str">
        <f t="shared" si="1363"/>
        <v/>
      </c>
      <c r="W2656" s="24" t="str">
        <f t="shared" si="1364"/>
        <v/>
      </c>
      <c r="X2656" s="24" t="str">
        <f t="shared" si="1365"/>
        <v/>
      </c>
      <c r="Y2656" s="24" t="str">
        <f t="shared" si="1366"/>
        <v/>
      </c>
      <c r="Z2656" s="24" t="str">
        <f t="shared" si="1367"/>
        <v/>
      </c>
      <c r="AA2656" s="24" t="b">
        <f t="shared" si="1368"/>
        <v>0</v>
      </c>
      <c r="AB2656" s="34" t="str">
        <f t="shared" si="1369"/>
        <v/>
      </c>
      <c r="AC2656" s="34">
        <f t="shared" si="1370"/>
        <v>0</v>
      </c>
      <c r="AD2656" s="34">
        <f t="shared" si="1371"/>
        <v>0</v>
      </c>
      <c r="AE2656" s="34" t="str">
        <f t="shared" si="1372"/>
        <v xml:space="preserve"> 0</v>
      </c>
      <c r="AF2656" s="34">
        <f t="shared" si="1373"/>
        <v>0</v>
      </c>
      <c r="AG2656" s="34">
        <f t="shared" si="1374"/>
        <v>0</v>
      </c>
      <c r="AH2656" s="34" t="str">
        <f t="shared" si="1375"/>
        <v/>
      </c>
      <c r="AI2656" s="172" t="str">
        <f>IF(AJ2656&lt;&gt;"",MAX(AI$3:AI2655)+1,"")</f>
        <v/>
      </c>
      <c r="AJ2656" s="172" t="str">
        <f t="shared" si="1376"/>
        <v/>
      </c>
      <c r="AK2656" s="172" t="str">
        <f t="shared" si="1377"/>
        <v/>
      </c>
      <c r="AL2656" s="172" t="str">
        <f t="shared" si="1378"/>
        <v/>
      </c>
      <c r="AM2656" s="172" t="str">
        <f>IF(AN2656&lt;&gt;"",MAX(AM$3:AM2655)+1,"")</f>
        <v/>
      </c>
      <c r="AN2656" s="172" t="str">
        <f t="shared" si="1379"/>
        <v/>
      </c>
      <c r="AO2656" s="172" t="str">
        <f t="shared" si="1380"/>
        <v/>
      </c>
      <c r="AP2656" s="172" t="str">
        <f t="shared" si="1381"/>
        <v/>
      </c>
      <c r="AQ2656" s="172" t="str">
        <f t="shared" si="1382"/>
        <v/>
      </c>
      <c r="AR2656" s="172" t="str">
        <f>Table1[[#This Row],[Sex ]]&amp;Table1[[#This Row],[Month]]</f>
        <v/>
      </c>
    </row>
    <row r="2657" spans="2:44" x14ac:dyDescent="0.3">
      <c r="B2657" s="14"/>
      <c r="C2657" s="14"/>
      <c r="D2657" s="14"/>
      <c r="E2657" s="14"/>
      <c r="F2657" s="14"/>
      <c r="G2657" s="14"/>
      <c r="H2657" s="14"/>
      <c r="I2657" s="14"/>
      <c r="J2657" s="14"/>
      <c r="K2657" s="14"/>
      <c r="L2657" s="14"/>
      <c r="M2657" s="24" t="str">
        <f t="shared" si="1354"/>
        <v/>
      </c>
      <c r="N2657" s="24" t="str">
        <f t="shared" si="1355"/>
        <v/>
      </c>
      <c r="O2657" s="24" t="str">
        <f t="shared" si="1356"/>
        <v xml:space="preserve"> </v>
      </c>
      <c r="P2657" s="24">
        <f t="shared" si="1357"/>
        <v>0</v>
      </c>
      <c r="Q2657" s="25">
        <f t="shared" si="1358"/>
        <v>0</v>
      </c>
      <c r="R2657" s="26">
        <f t="shared" si="1359"/>
        <v>0</v>
      </c>
      <c r="S2657" s="24" t="str">
        <f t="shared" si="1360"/>
        <v/>
      </c>
      <c r="T2657" s="24" t="str">
        <f t="shared" si="1361"/>
        <v/>
      </c>
      <c r="U2657" s="24" t="str">
        <f t="shared" si="1362"/>
        <v/>
      </c>
      <c r="V2657" s="24" t="str">
        <f t="shared" si="1363"/>
        <v/>
      </c>
      <c r="W2657" s="24" t="str">
        <f t="shared" si="1364"/>
        <v/>
      </c>
      <c r="X2657" s="24" t="str">
        <f t="shared" si="1365"/>
        <v/>
      </c>
      <c r="Y2657" s="24" t="str">
        <f t="shared" si="1366"/>
        <v/>
      </c>
      <c r="Z2657" s="24" t="str">
        <f t="shared" si="1367"/>
        <v/>
      </c>
      <c r="AA2657" s="24" t="b">
        <f t="shared" si="1368"/>
        <v>0</v>
      </c>
      <c r="AB2657" s="34" t="str">
        <f t="shared" si="1369"/>
        <v/>
      </c>
      <c r="AC2657" s="34">
        <f t="shared" si="1370"/>
        <v>0</v>
      </c>
      <c r="AD2657" s="34">
        <f t="shared" si="1371"/>
        <v>0</v>
      </c>
      <c r="AE2657" s="34" t="str">
        <f t="shared" si="1372"/>
        <v xml:space="preserve"> 0</v>
      </c>
      <c r="AF2657" s="34">
        <f t="shared" si="1373"/>
        <v>0</v>
      </c>
      <c r="AG2657" s="34">
        <f t="shared" si="1374"/>
        <v>0</v>
      </c>
      <c r="AH2657" s="34" t="str">
        <f t="shared" si="1375"/>
        <v/>
      </c>
      <c r="AI2657" s="172" t="str">
        <f>IF(AJ2657&lt;&gt;"",MAX(AI$3:AI2656)+1,"")</f>
        <v/>
      </c>
      <c r="AJ2657" s="172" t="str">
        <f t="shared" si="1376"/>
        <v/>
      </c>
      <c r="AK2657" s="172" t="str">
        <f t="shared" si="1377"/>
        <v/>
      </c>
      <c r="AL2657" s="172" t="str">
        <f t="shared" si="1378"/>
        <v/>
      </c>
      <c r="AM2657" s="172" t="str">
        <f>IF(AN2657&lt;&gt;"",MAX(AM$3:AM2656)+1,"")</f>
        <v/>
      </c>
      <c r="AN2657" s="172" t="str">
        <f t="shared" si="1379"/>
        <v/>
      </c>
      <c r="AO2657" s="172" t="str">
        <f t="shared" si="1380"/>
        <v/>
      </c>
      <c r="AP2657" s="172" t="str">
        <f t="shared" si="1381"/>
        <v/>
      </c>
      <c r="AQ2657" s="172" t="str">
        <f t="shared" si="1382"/>
        <v/>
      </c>
      <c r="AR2657" s="172" t="str">
        <f>Table1[[#This Row],[Sex ]]&amp;Table1[[#This Row],[Month]]</f>
        <v/>
      </c>
    </row>
    <row r="2658" spans="2:44" x14ac:dyDescent="0.3">
      <c r="B2658" s="14"/>
      <c r="C2658" s="14"/>
      <c r="D2658" s="14"/>
      <c r="E2658" s="14"/>
      <c r="F2658" s="14"/>
      <c r="G2658" s="14"/>
      <c r="H2658" s="14"/>
      <c r="I2658" s="14"/>
      <c r="J2658" s="14"/>
      <c r="K2658" s="14"/>
      <c r="L2658" s="14"/>
      <c r="M2658" s="24" t="str">
        <f t="shared" si="1354"/>
        <v/>
      </c>
      <c r="N2658" s="24" t="str">
        <f t="shared" si="1355"/>
        <v/>
      </c>
      <c r="O2658" s="24" t="str">
        <f t="shared" si="1356"/>
        <v xml:space="preserve"> </v>
      </c>
      <c r="P2658" s="24">
        <f t="shared" si="1357"/>
        <v>0</v>
      </c>
      <c r="Q2658" s="25">
        <f t="shared" si="1358"/>
        <v>0</v>
      </c>
      <c r="R2658" s="26">
        <f t="shared" si="1359"/>
        <v>0</v>
      </c>
      <c r="S2658" s="24" t="str">
        <f t="shared" si="1360"/>
        <v/>
      </c>
      <c r="T2658" s="24" t="str">
        <f t="shared" si="1361"/>
        <v/>
      </c>
      <c r="U2658" s="24" t="str">
        <f t="shared" si="1362"/>
        <v/>
      </c>
      <c r="V2658" s="24" t="str">
        <f t="shared" si="1363"/>
        <v/>
      </c>
      <c r="W2658" s="24" t="str">
        <f t="shared" si="1364"/>
        <v/>
      </c>
      <c r="X2658" s="24" t="str">
        <f t="shared" si="1365"/>
        <v/>
      </c>
      <c r="Y2658" s="24" t="str">
        <f t="shared" si="1366"/>
        <v/>
      </c>
      <c r="Z2658" s="24" t="str">
        <f t="shared" si="1367"/>
        <v/>
      </c>
      <c r="AA2658" s="24" t="b">
        <f t="shared" si="1368"/>
        <v>0</v>
      </c>
      <c r="AB2658" s="34" t="str">
        <f t="shared" si="1369"/>
        <v/>
      </c>
      <c r="AC2658" s="34">
        <f t="shared" si="1370"/>
        <v>0</v>
      </c>
      <c r="AD2658" s="34">
        <f t="shared" si="1371"/>
        <v>0</v>
      </c>
      <c r="AE2658" s="34" t="str">
        <f t="shared" si="1372"/>
        <v xml:space="preserve"> 0</v>
      </c>
      <c r="AF2658" s="34">
        <f t="shared" si="1373"/>
        <v>0</v>
      </c>
      <c r="AG2658" s="34">
        <f t="shared" si="1374"/>
        <v>0</v>
      </c>
      <c r="AH2658" s="34" t="str">
        <f t="shared" si="1375"/>
        <v/>
      </c>
      <c r="AI2658" s="172" t="str">
        <f>IF(AJ2658&lt;&gt;"",MAX(AI$3:AI2657)+1,"")</f>
        <v/>
      </c>
      <c r="AJ2658" s="172" t="str">
        <f t="shared" si="1376"/>
        <v/>
      </c>
      <c r="AK2658" s="172" t="str">
        <f t="shared" si="1377"/>
        <v/>
      </c>
      <c r="AL2658" s="172" t="str">
        <f t="shared" si="1378"/>
        <v/>
      </c>
      <c r="AM2658" s="172" t="str">
        <f>IF(AN2658&lt;&gt;"",MAX(AM$3:AM2657)+1,"")</f>
        <v/>
      </c>
      <c r="AN2658" s="172" t="str">
        <f t="shared" si="1379"/>
        <v/>
      </c>
      <c r="AO2658" s="172" t="str">
        <f t="shared" si="1380"/>
        <v/>
      </c>
      <c r="AP2658" s="172" t="str">
        <f t="shared" si="1381"/>
        <v/>
      </c>
      <c r="AQ2658" s="172" t="str">
        <f t="shared" si="1382"/>
        <v/>
      </c>
      <c r="AR2658" s="172" t="str">
        <f>Table1[[#This Row],[Sex ]]&amp;Table1[[#This Row],[Month]]</f>
        <v/>
      </c>
    </row>
    <row r="2659" spans="2:44" x14ac:dyDescent="0.3">
      <c r="B2659" s="14"/>
      <c r="C2659" s="14"/>
      <c r="D2659" s="14"/>
      <c r="E2659" s="14"/>
      <c r="F2659" s="14"/>
      <c r="G2659" s="14"/>
      <c r="H2659" s="14"/>
      <c r="I2659" s="14"/>
      <c r="J2659" s="14"/>
      <c r="K2659" s="14"/>
      <c r="L2659" s="14"/>
      <c r="M2659" s="24" t="str">
        <f t="shared" si="1354"/>
        <v/>
      </c>
      <c r="N2659" s="24" t="str">
        <f t="shared" si="1355"/>
        <v/>
      </c>
      <c r="O2659" s="24" t="str">
        <f t="shared" si="1356"/>
        <v xml:space="preserve"> </v>
      </c>
      <c r="P2659" s="24">
        <f t="shared" si="1357"/>
        <v>0</v>
      </c>
      <c r="Q2659" s="25">
        <f t="shared" si="1358"/>
        <v>0</v>
      </c>
      <c r="R2659" s="26">
        <f t="shared" si="1359"/>
        <v>0</v>
      </c>
      <c r="S2659" s="24" t="str">
        <f t="shared" si="1360"/>
        <v/>
      </c>
      <c r="T2659" s="24" t="str">
        <f t="shared" si="1361"/>
        <v/>
      </c>
      <c r="U2659" s="24" t="str">
        <f t="shared" si="1362"/>
        <v/>
      </c>
      <c r="V2659" s="24" t="str">
        <f t="shared" si="1363"/>
        <v/>
      </c>
      <c r="W2659" s="24" t="str">
        <f t="shared" si="1364"/>
        <v/>
      </c>
      <c r="X2659" s="24" t="str">
        <f t="shared" si="1365"/>
        <v/>
      </c>
      <c r="Y2659" s="24" t="str">
        <f t="shared" si="1366"/>
        <v/>
      </c>
      <c r="Z2659" s="24" t="str">
        <f t="shared" si="1367"/>
        <v/>
      </c>
      <c r="AA2659" s="24" t="b">
        <f t="shared" si="1368"/>
        <v>0</v>
      </c>
      <c r="AB2659" s="34" t="str">
        <f t="shared" si="1369"/>
        <v/>
      </c>
      <c r="AC2659" s="34">
        <f t="shared" si="1370"/>
        <v>0</v>
      </c>
      <c r="AD2659" s="34">
        <f t="shared" si="1371"/>
        <v>0</v>
      </c>
      <c r="AE2659" s="34" t="str">
        <f t="shared" si="1372"/>
        <v xml:space="preserve"> 0</v>
      </c>
      <c r="AF2659" s="34">
        <f t="shared" si="1373"/>
        <v>0</v>
      </c>
      <c r="AG2659" s="34">
        <f t="shared" si="1374"/>
        <v>0</v>
      </c>
      <c r="AH2659" s="34" t="str">
        <f t="shared" si="1375"/>
        <v/>
      </c>
      <c r="AI2659" s="172" t="str">
        <f>IF(AJ2659&lt;&gt;"",MAX(AI$3:AI2658)+1,"")</f>
        <v/>
      </c>
      <c r="AJ2659" s="172" t="str">
        <f t="shared" si="1376"/>
        <v/>
      </c>
      <c r="AK2659" s="172" t="str">
        <f t="shared" si="1377"/>
        <v/>
      </c>
      <c r="AL2659" s="172" t="str">
        <f t="shared" si="1378"/>
        <v/>
      </c>
      <c r="AM2659" s="172" t="str">
        <f>IF(AN2659&lt;&gt;"",MAX(AM$3:AM2658)+1,"")</f>
        <v/>
      </c>
      <c r="AN2659" s="172" t="str">
        <f t="shared" si="1379"/>
        <v/>
      </c>
      <c r="AO2659" s="172" t="str">
        <f t="shared" si="1380"/>
        <v/>
      </c>
      <c r="AP2659" s="172" t="str">
        <f t="shared" si="1381"/>
        <v/>
      </c>
      <c r="AQ2659" s="172" t="str">
        <f t="shared" si="1382"/>
        <v/>
      </c>
      <c r="AR2659" s="172" t="str">
        <f>Table1[[#This Row],[Sex ]]&amp;Table1[[#This Row],[Month]]</f>
        <v/>
      </c>
    </row>
    <row r="2660" spans="2:44" x14ac:dyDescent="0.3">
      <c r="B2660" s="14"/>
      <c r="C2660" s="14"/>
      <c r="D2660" s="14"/>
      <c r="E2660" s="14"/>
      <c r="F2660" s="14"/>
      <c r="G2660" s="14"/>
      <c r="H2660" s="14"/>
      <c r="I2660" s="14"/>
      <c r="J2660" s="14"/>
      <c r="K2660" s="14"/>
      <c r="L2660" s="14"/>
      <c r="M2660" s="24" t="str">
        <f t="shared" si="1354"/>
        <v/>
      </c>
      <c r="N2660" s="24" t="str">
        <f t="shared" si="1355"/>
        <v/>
      </c>
      <c r="O2660" s="24" t="str">
        <f t="shared" si="1356"/>
        <v xml:space="preserve"> </v>
      </c>
      <c r="P2660" s="24">
        <f t="shared" si="1357"/>
        <v>0</v>
      </c>
      <c r="Q2660" s="25">
        <f t="shared" si="1358"/>
        <v>0</v>
      </c>
      <c r="R2660" s="26">
        <f t="shared" si="1359"/>
        <v>0</v>
      </c>
      <c r="S2660" s="24" t="str">
        <f t="shared" si="1360"/>
        <v/>
      </c>
      <c r="T2660" s="24" t="str">
        <f t="shared" si="1361"/>
        <v/>
      </c>
      <c r="U2660" s="24" t="str">
        <f t="shared" si="1362"/>
        <v/>
      </c>
      <c r="V2660" s="24" t="str">
        <f t="shared" si="1363"/>
        <v/>
      </c>
      <c r="W2660" s="24" t="str">
        <f t="shared" si="1364"/>
        <v/>
      </c>
      <c r="X2660" s="24" t="str">
        <f t="shared" si="1365"/>
        <v/>
      </c>
      <c r="Y2660" s="24" t="str">
        <f t="shared" si="1366"/>
        <v/>
      </c>
      <c r="Z2660" s="24" t="str">
        <f t="shared" si="1367"/>
        <v/>
      </c>
      <c r="AA2660" s="24" t="b">
        <f t="shared" si="1368"/>
        <v>0</v>
      </c>
      <c r="AB2660" s="34" t="str">
        <f t="shared" si="1369"/>
        <v/>
      </c>
      <c r="AC2660" s="34">
        <f t="shared" si="1370"/>
        <v>0</v>
      </c>
      <c r="AD2660" s="34">
        <f t="shared" si="1371"/>
        <v>0</v>
      </c>
      <c r="AE2660" s="34" t="str">
        <f t="shared" si="1372"/>
        <v xml:space="preserve"> 0</v>
      </c>
      <c r="AF2660" s="34">
        <f t="shared" si="1373"/>
        <v>0</v>
      </c>
      <c r="AG2660" s="34">
        <f t="shared" si="1374"/>
        <v>0</v>
      </c>
      <c r="AH2660" s="34" t="str">
        <f t="shared" si="1375"/>
        <v/>
      </c>
      <c r="AI2660" s="172" t="str">
        <f>IF(AJ2660&lt;&gt;"",MAX(AI$3:AI2659)+1,"")</f>
        <v/>
      </c>
      <c r="AJ2660" s="172" t="str">
        <f t="shared" si="1376"/>
        <v/>
      </c>
      <c r="AK2660" s="172" t="str">
        <f t="shared" si="1377"/>
        <v/>
      </c>
      <c r="AL2660" s="172" t="str">
        <f t="shared" si="1378"/>
        <v/>
      </c>
      <c r="AM2660" s="172" t="str">
        <f>IF(AN2660&lt;&gt;"",MAX(AM$3:AM2659)+1,"")</f>
        <v/>
      </c>
      <c r="AN2660" s="172" t="str">
        <f t="shared" si="1379"/>
        <v/>
      </c>
      <c r="AO2660" s="172" t="str">
        <f t="shared" si="1380"/>
        <v/>
      </c>
      <c r="AP2660" s="172" t="str">
        <f t="shared" si="1381"/>
        <v/>
      </c>
      <c r="AQ2660" s="172" t="str">
        <f t="shared" si="1382"/>
        <v/>
      </c>
      <c r="AR2660" s="172" t="str">
        <f>Table1[[#This Row],[Sex ]]&amp;Table1[[#This Row],[Month]]</f>
        <v/>
      </c>
    </row>
    <row r="2661" spans="2:44" x14ac:dyDescent="0.3">
      <c r="B2661" s="14"/>
      <c r="C2661" s="14"/>
      <c r="D2661" s="14"/>
      <c r="E2661" s="14"/>
      <c r="F2661" s="14"/>
      <c r="G2661" s="14"/>
      <c r="H2661" s="14"/>
      <c r="I2661" s="14"/>
      <c r="J2661" s="14"/>
      <c r="K2661" s="14"/>
      <c r="L2661" s="14"/>
      <c r="M2661" s="24" t="str">
        <f t="shared" si="1354"/>
        <v/>
      </c>
      <c r="N2661" s="24" t="str">
        <f t="shared" si="1355"/>
        <v/>
      </c>
      <c r="O2661" s="24" t="str">
        <f t="shared" si="1356"/>
        <v xml:space="preserve"> </v>
      </c>
      <c r="P2661" s="24">
        <f t="shared" si="1357"/>
        <v>0</v>
      </c>
      <c r="Q2661" s="25">
        <f t="shared" si="1358"/>
        <v>0</v>
      </c>
      <c r="R2661" s="26">
        <f t="shared" si="1359"/>
        <v>0</v>
      </c>
      <c r="S2661" s="24" t="str">
        <f t="shared" si="1360"/>
        <v/>
      </c>
      <c r="T2661" s="24" t="str">
        <f t="shared" si="1361"/>
        <v/>
      </c>
      <c r="U2661" s="24" t="str">
        <f t="shared" si="1362"/>
        <v/>
      </c>
      <c r="V2661" s="24" t="str">
        <f t="shared" si="1363"/>
        <v/>
      </c>
      <c r="W2661" s="24" t="str">
        <f t="shared" si="1364"/>
        <v/>
      </c>
      <c r="X2661" s="24" t="str">
        <f t="shared" si="1365"/>
        <v/>
      </c>
      <c r="Y2661" s="24" t="str">
        <f t="shared" si="1366"/>
        <v/>
      </c>
      <c r="Z2661" s="24" t="str">
        <f t="shared" si="1367"/>
        <v/>
      </c>
      <c r="AA2661" s="24" t="b">
        <f t="shared" si="1368"/>
        <v>0</v>
      </c>
      <c r="AB2661" s="34" t="str">
        <f t="shared" si="1369"/>
        <v/>
      </c>
      <c r="AC2661" s="34">
        <f t="shared" si="1370"/>
        <v>0</v>
      </c>
      <c r="AD2661" s="34">
        <f t="shared" si="1371"/>
        <v>0</v>
      </c>
      <c r="AE2661" s="34" t="str">
        <f t="shared" si="1372"/>
        <v xml:space="preserve"> 0</v>
      </c>
      <c r="AF2661" s="34">
        <f t="shared" si="1373"/>
        <v>0</v>
      </c>
      <c r="AG2661" s="34">
        <f t="shared" si="1374"/>
        <v>0</v>
      </c>
      <c r="AH2661" s="34" t="str">
        <f t="shared" si="1375"/>
        <v/>
      </c>
      <c r="AI2661" s="172" t="str">
        <f>IF(AJ2661&lt;&gt;"",MAX(AI$3:AI2660)+1,"")</f>
        <v/>
      </c>
      <c r="AJ2661" s="172" t="str">
        <f t="shared" si="1376"/>
        <v/>
      </c>
      <c r="AK2661" s="172" t="str">
        <f t="shared" si="1377"/>
        <v/>
      </c>
      <c r="AL2661" s="172" t="str">
        <f t="shared" si="1378"/>
        <v/>
      </c>
      <c r="AM2661" s="172" t="str">
        <f>IF(AN2661&lt;&gt;"",MAX(AM$3:AM2660)+1,"")</f>
        <v/>
      </c>
      <c r="AN2661" s="172" t="str">
        <f t="shared" si="1379"/>
        <v/>
      </c>
      <c r="AO2661" s="172" t="str">
        <f t="shared" si="1380"/>
        <v/>
      </c>
      <c r="AP2661" s="172" t="str">
        <f t="shared" si="1381"/>
        <v/>
      </c>
      <c r="AQ2661" s="172" t="str">
        <f t="shared" si="1382"/>
        <v/>
      </c>
      <c r="AR2661" s="172" t="str">
        <f>Table1[[#This Row],[Sex ]]&amp;Table1[[#This Row],[Month]]</f>
        <v/>
      </c>
    </row>
    <row r="2662" spans="2:44" x14ac:dyDescent="0.3">
      <c r="B2662" s="14"/>
      <c r="C2662" s="14"/>
      <c r="D2662" s="14"/>
      <c r="E2662" s="14"/>
      <c r="F2662" s="14"/>
      <c r="G2662" s="14"/>
      <c r="H2662" s="14"/>
      <c r="I2662" s="14"/>
      <c r="J2662" s="14"/>
      <c r="K2662" s="14"/>
      <c r="L2662" s="14"/>
      <c r="M2662" s="24" t="str">
        <f t="shared" si="1354"/>
        <v/>
      </c>
      <c r="N2662" s="24" t="str">
        <f t="shared" si="1355"/>
        <v/>
      </c>
      <c r="O2662" s="24" t="str">
        <f t="shared" si="1356"/>
        <v xml:space="preserve"> </v>
      </c>
      <c r="P2662" s="24">
        <f t="shared" si="1357"/>
        <v>0</v>
      </c>
      <c r="Q2662" s="25">
        <f t="shared" si="1358"/>
        <v>0</v>
      </c>
      <c r="R2662" s="26">
        <f t="shared" si="1359"/>
        <v>0</v>
      </c>
      <c r="S2662" s="24" t="str">
        <f t="shared" si="1360"/>
        <v/>
      </c>
      <c r="T2662" s="24" t="str">
        <f t="shared" si="1361"/>
        <v/>
      </c>
      <c r="U2662" s="24" t="str">
        <f t="shared" si="1362"/>
        <v/>
      </c>
      <c r="V2662" s="24" t="str">
        <f t="shared" si="1363"/>
        <v/>
      </c>
      <c r="W2662" s="24" t="str">
        <f t="shared" si="1364"/>
        <v/>
      </c>
      <c r="X2662" s="24" t="str">
        <f t="shared" si="1365"/>
        <v/>
      </c>
      <c r="Y2662" s="24" t="str">
        <f t="shared" si="1366"/>
        <v/>
      </c>
      <c r="Z2662" s="24" t="str">
        <f t="shared" si="1367"/>
        <v/>
      </c>
      <c r="AA2662" s="24" t="b">
        <f t="shared" si="1368"/>
        <v>0</v>
      </c>
      <c r="AB2662" s="34" t="str">
        <f t="shared" si="1369"/>
        <v/>
      </c>
      <c r="AC2662" s="34">
        <f t="shared" si="1370"/>
        <v>0</v>
      </c>
      <c r="AD2662" s="34">
        <f t="shared" si="1371"/>
        <v>0</v>
      </c>
      <c r="AE2662" s="34" t="str">
        <f t="shared" si="1372"/>
        <v xml:space="preserve"> 0</v>
      </c>
      <c r="AF2662" s="34">
        <f t="shared" si="1373"/>
        <v>0</v>
      </c>
      <c r="AG2662" s="34">
        <f t="shared" si="1374"/>
        <v>0</v>
      </c>
      <c r="AH2662" s="34" t="str">
        <f t="shared" si="1375"/>
        <v/>
      </c>
      <c r="AI2662" s="172" t="str">
        <f>IF(AJ2662&lt;&gt;"",MAX(AI$3:AI2661)+1,"")</f>
        <v/>
      </c>
      <c r="AJ2662" s="172" t="str">
        <f t="shared" si="1376"/>
        <v/>
      </c>
      <c r="AK2662" s="172" t="str">
        <f t="shared" si="1377"/>
        <v/>
      </c>
      <c r="AL2662" s="172" t="str">
        <f t="shared" si="1378"/>
        <v/>
      </c>
      <c r="AM2662" s="172" t="str">
        <f>IF(AN2662&lt;&gt;"",MAX(AM$3:AM2661)+1,"")</f>
        <v/>
      </c>
      <c r="AN2662" s="172" t="str">
        <f t="shared" si="1379"/>
        <v/>
      </c>
      <c r="AO2662" s="172" t="str">
        <f t="shared" si="1380"/>
        <v/>
      </c>
      <c r="AP2662" s="172" t="str">
        <f t="shared" si="1381"/>
        <v/>
      </c>
      <c r="AQ2662" s="172" t="str">
        <f t="shared" si="1382"/>
        <v/>
      </c>
      <c r="AR2662" s="172" t="str">
        <f>Table1[[#This Row],[Sex ]]&amp;Table1[[#This Row],[Month]]</f>
        <v/>
      </c>
    </row>
    <row r="2663" spans="2:44" x14ac:dyDescent="0.3">
      <c r="B2663" s="14"/>
      <c r="C2663" s="14"/>
      <c r="D2663" s="14"/>
      <c r="E2663" s="14"/>
      <c r="F2663" s="14"/>
      <c r="G2663" s="14"/>
      <c r="H2663" s="14"/>
      <c r="I2663" s="14"/>
      <c r="J2663" s="14"/>
      <c r="K2663" s="14"/>
      <c r="L2663" s="14"/>
      <c r="M2663" s="24" t="str">
        <f t="shared" si="1354"/>
        <v/>
      </c>
      <c r="N2663" s="24" t="str">
        <f t="shared" si="1355"/>
        <v/>
      </c>
      <c r="O2663" s="24" t="str">
        <f t="shared" si="1356"/>
        <v xml:space="preserve"> </v>
      </c>
      <c r="P2663" s="24">
        <f t="shared" si="1357"/>
        <v>0</v>
      </c>
      <c r="Q2663" s="25">
        <f t="shared" si="1358"/>
        <v>0</v>
      </c>
      <c r="R2663" s="26">
        <f t="shared" si="1359"/>
        <v>0</v>
      </c>
      <c r="S2663" s="24" t="str">
        <f t="shared" si="1360"/>
        <v/>
      </c>
      <c r="T2663" s="24" t="str">
        <f t="shared" si="1361"/>
        <v/>
      </c>
      <c r="U2663" s="24" t="str">
        <f t="shared" si="1362"/>
        <v/>
      </c>
      <c r="V2663" s="24" t="str">
        <f t="shared" si="1363"/>
        <v/>
      </c>
      <c r="W2663" s="24" t="str">
        <f t="shared" si="1364"/>
        <v/>
      </c>
      <c r="X2663" s="24" t="str">
        <f t="shared" si="1365"/>
        <v/>
      </c>
      <c r="Y2663" s="24" t="str">
        <f t="shared" si="1366"/>
        <v/>
      </c>
      <c r="Z2663" s="24" t="str">
        <f t="shared" si="1367"/>
        <v/>
      </c>
      <c r="AA2663" s="24" t="b">
        <f t="shared" si="1368"/>
        <v>0</v>
      </c>
      <c r="AB2663" s="34" t="str">
        <f t="shared" si="1369"/>
        <v/>
      </c>
      <c r="AC2663" s="34">
        <f t="shared" si="1370"/>
        <v>0</v>
      </c>
      <c r="AD2663" s="34">
        <f t="shared" si="1371"/>
        <v>0</v>
      </c>
      <c r="AE2663" s="34" t="str">
        <f t="shared" si="1372"/>
        <v xml:space="preserve"> 0</v>
      </c>
      <c r="AF2663" s="34">
        <f t="shared" si="1373"/>
        <v>0</v>
      </c>
      <c r="AG2663" s="34">
        <f t="shared" si="1374"/>
        <v>0</v>
      </c>
      <c r="AH2663" s="34" t="str">
        <f t="shared" si="1375"/>
        <v/>
      </c>
      <c r="AI2663" s="172" t="str">
        <f>IF(AJ2663&lt;&gt;"",MAX(AI$3:AI2662)+1,"")</f>
        <v/>
      </c>
      <c r="AJ2663" s="172" t="str">
        <f t="shared" si="1376"/>
        <v/>
      </c>
      <c r="AK2663" s="172" t="str">
        <f t="shared" si="1377"/>
        <v/>
      </c>
      <c r="AL2663" s="172" t="str">
        <f t="shared" si="1378"/>
        <v/>
      </c>
      <c r="AM2663" s="172" t="str">
        <f>IF(AN2663&lt;&gt;"",MAX(AM$3:AM2662)+1,"")</f>
        <v/>
      </c>
      <c r="AN2663" s="172" t="str">
        <f t="shared" si="1379"/>
        <v/>
      </c>
      <c r="AO2663" s="172" t="str">
        <f t="shared" si="1380"/>
        <v/>
      </c>
      <c r="AP2663" s="172" t="str">
        <f t="shared" si="1381"/>
        <v/>
      </c>
      <c r="AQ2663" s="172" t="str">
        <f t="shared" si="1382"/>
        <v/>
      </c>
      <c r="AR2663" s="172" t="str">
        <f>Table1[[#This Row],[Sex ]]&amp;Table1[[#This Row],[Month]]</f>
        <v/>
      </c>
    </row>
    <row r="2664" spans="2:44" x14ac:dyDescent="0.3">
      <c r="B2664" s="14"/>
      <c r="C2664" s="14"/>
      <c r="D2664" s="14"/>
      <c r="E2664" s="14"/>
      <c r="F2664" s="14"/>
      <c r="G2664" s="14"/>
      <c r="H2664" s="14"/>
      <c r="I2664" s="14"/>
      <c r="J2664" s="14"/>
      <c r="K2664" s="14"/>
      <c r="L2664" s="14"/>
      <c r="M2664" s="24" t="str">
        <f t="shared" si="1354"/>
        <v/>
      </c>
      <c r="N2664" s="24" t="str">
        <f t="shared" si="1355"/>
        <v/>
      </c>
      <c r="O2664" s="24" t="str">
        <f t="shared" si="1356"/>
        <v xml:space="preserve"> </v>
      </c>
      <c r="P2664" s="24">
        <f t="shared" si="1357"/>
        <v>0</v>
      </c>
      <c r="Q2664" s="25">
        <f t="shared" si="1358"/>
        <v>0</v>
      </c>
      <c r="R2664" s="26">
        <f t="shared" si="1359"/>
        <v>0</v>
      </c>
      <c r="S2664" s="24" t="str">
        <f t="shared" si="1360"/>
        <v/>
      </c>
      <c r="T2664" s="24" t="str">
        <f t="shared" si="1361"/>
        <v/>
      </c>
      <c r="U2664" s="24" t="str">
        <f t="shared" si="1362"/>
        <v/>
      </c>
      <c r="V2664" s="24" t="str">
        <f t="shared" si="1363"/>
        <v/>
      </c>
      <c r="W2664" s="24" t="str">
        <f t="shared" si="1364"/>
        <v/>
      </c>
      <c r="X2664" s="24" t="str">
        <f t="shared" si="1365"/>
        <v/>
      </c>
      <c r="Y2664" s="24" t="str">
        <f t="shared" si="1366"/>
        <v/>
      </c>
      <c r="Z2664" s="24" t="str">
        <f t="shared" si="1367"/>
        <v/>
      </c>
      <c r="AA2664" s="24" t="b">
        <f t="shared" si="1368"/>
        <v>0</v>
      </c>
      <c r="AB2664" s="34" t="str">
        <f t="shared" si="1369"/>
        <v/>
      </c>
      <c r="AC2664" s="34">
        <f t="shared" si="1370"/>
        <v>0</v>
      </c>
      <c r="AD2664" s="34">
        <f t="shared" si="1371"/>
        <v>0</v>
      </c>
      <c r="AE2664" s="34" t="str">
        <f t="shared" si="1372"/>
        <v xml:space="preserve"> 0</v>
      </c>
      <c r="AF2664" s="34">
        <f t="shared" si="1373"/>
        <v>0</v>
      </c>
      <c r="AG2664" s="34">
        <f t="shared" si="1374"/>
        <v>0</v>
      </c>
      <c r="AH2664" s="34" t="str">
        <f t="shared" si="1375"/>
        <v/>
      </c>
      <c r="AI2664" s="172" t="str">
        <f>IF(AJ2664&lt;&gt;"",MAX(AI$3:AI2663)+1,"")</f>
        <v/>
      </c>
      <c r="AJ2664" s="172" t="str">
        <f t="shared" si="1376"/>
        <v/>
      </c>
      <c r="AK2664" s="172" t="str">
        <f t="shared" si="1377"/>
        <v/>
      </c>
      <c r="AL2664" s="172" t="str">
        <f t="shared" si="1378"/>
        <v/>
      </c>
      <c r="AM2664" s="172" t="str">
        <f>IF(AN2664&lt;&gt;"",MAX(AM$3:AM2663)+1,"")</f>
        <v/>
      </c>
      <c r="AN2664" s="172" t="str">
        <f t="shared" si="1379"/>
        <v/>
      </c>
      <c r="AO2664" s="172" t="str">
        <f t="shared" si="1380"/>
        <v/>
      </c>
      <c r="AP2664" s="172" t="str">
        <f t="shared" si="1381"/>
        <v/>
      </c>
      <c r="AQ2664" s="172" t="str">
        <f t="shared" si="1382"/>
        <v/>
      </c>
      <c r="AR2664" s="172" t="str">
        <f>Table1[[#This Row],[Sex ]]&amp;Table1[[#This Row],[Month]]</f>
        <v/>
      </c>
    </row>
    <row r="2665" spans="2:44" x14ac:dyDescent="0.3">
      <c r="B2665" s="14"/>
      <c r="C2665" s="14"/>
      <c r="D2665" s="14"/>
      <c r="E2665" s="14"/>
      <c r="F2665" s="14"/>
      <c r="G2665" s="14"/>
      <c r="H2665" s="14"/>
      <c r="I2665" s="14"/>
      <c r="J2665" s="14"/>
      <c r="K2665" s="14"/>
      <c r="L2665" s="14"/>
      <c r="M2665" s="24" t="str">
        <f t="shared" si="1354"/>
        <v/>
      </c>
      <c r="N2665" s="24" t="str">
        <f t="shared" si="1355"/>
        <v/>
      </c>
      <c r="O2665" s="24" t="str">
        <f t="shared" si="1356"/>
        <v xml:space="preserve"> </v>
      </c>
      <c r="P2665" s="24">
        <f t="shared" si="1357"/>
        <v>0</v>
      </c>
      <c r="Q2665" s="25">
        <f t="shared" si="1358"/>
        <v>0</v>
      </c>
      <c r="R2665" s="26">
        <f t="shared" si="1359"/>
        <v>0</v>
      </c>
      <c r="S2665" s="24" t="str">
        <f t="shared" si="1360"/>
        <v/>
      </c>
      <c r="T2665" s="24" t="str">
        <f t="shared" si="1361"/>
        <v/>
      </c>
      <c r="U2665" s="24" t="str">
        <f t="shared" si="1362"/>
        <v/>
      </c>
      <c r="V2665" s="24" t="str">
        <f t="shared" si="1363"/>
        <v/>
      </c>
      <c r="W2665" s="24" t="str">
        <f t="shared" si="1364"/>
        <v/>
      </c>
      <c r="X2665" s="24" t="str">
        <f t="shared" si="1365"/>
        <v/>
      </c>
      <c r="Y2665" s="24" t="str">
        <f t="shared" si="1366"/>
        <v/>
      </c>
      <c r="Z2665" s="24" t="str">
        <f t="shared" si="1367"/>
        <v/>
      </c>
      <c r="AA2665" s="24" t="b">
        <f t="shared" si="1368"/>
        <v>0</v>
      </c>
      <c r="AB2665" s="34" t="str">
        <f t="shared" si="1369"/>
        <v/>
      </c>
      <c r="AC2665" s="34">
        <f t="shared" si="1370"/>
        <v>0</v>
      </c>
      <c r="AD2665" s="34">
        <f t="shared" si="1371"/>
        <v>0</v>
      </c>
      <c r="AE2665" s="34" t="str">
        <f t="shared" si="1372"/>
        <v xml:space="preserve"> 0</v>
      </c>
      <c r="AF2665" s="34">
        <f t="shared" si="1373"/>
        <v>0</v>
      </c>
      <c r="AG2665" s="34">
        <f t="shared" si="1374"/>
        <v>0</v>
      </c>
      <c r="AH2665" s="34" t="str">
        <f t="shared" si="1375"/>
        <v/>
      </c>
      <c r="AI2665" s="172" t="str">
        <f>IF(AJ2665&lt;&gt;"",MAX(AI$3:AI2664)+1,"")</f>
        <v/>
      </c>
      <c r="AJ2665" s="172" t="str">
        <f t="shared" si="1376"/>
        <v/>
      </c>
      <c r="AK2665" s="172" t="str">
        <f t="shared" si="1377"/>
        <v/>
      </c>
      <c r="AL2665" s="172" t="str">
        <f t="shared" si="1378"/>
        <v/>
      </c>
      <c r="AM2665" s="172" t="str">
        <f>IF(AN2665&lt;&gt;"",MAX(AM$3:AM2664)+1,"")</f>
        <v/>
      </c>
      <c r="AN2665" s="172" t="str">
        <f t="shared" si="1379"/>
        <v/>
      </c>
      <c r="AO2665" s="172" t="str">
        <f t="shared" si="1380"/>
        <v/>
      </c>
      <c r="AP2665" s="172" t="str">
        <f t="shared" si="1381"/>
        <v/>
      </c>
      <c r="AQ2665" s="172" t="str">
        <f t="shared" si="1382"/>
        <v/>
      </c>
      <c r="AR2665" s="172" t="str">
        <f>Table1[[#This Row],[Sex ]]&amp;Table1[[#This Row],[Month]]</f>
        <v/>
      </c>
    </row>
    <row r="2666" spans="2:44" x14ac:dyDescent="0.3">
      <c r="B2666" s="14"/>
      <c r="C2666" s="14"/>
      <c r="D2666" s="14"/>
      <c r="E2666" s="14"/>
      <c r="F2666" s="14"/>
      <c r="G2666" s="14"/>
      <c r="H2666" s="14"/>
      <c r="I2666" s="14"/>
      <c r="J2666" s="14"/>
      <c r="K2666" s="14"/>
      <c r="L2666" s="14"/>
      <c r="M2666" s="24" t="str">
        <f t="shared" si="1354"/>
        <v/>
      </c>
      <c r="N2666" s="24" t="str">
        <f t="shared" si="1355"/>
        <v/>
      </c>
      <c r="O2666" s="24" t="str">
        <f t="shared" si="1356"/>
        <v xml:space="preserve"> </v>
      </c>
      <c r="P2666" s="24">
        <f t="shared" si="1357"/>
        <v>0</v>
      </c>
      <c r="Q2666" s="25">
        <f t="shared" si="1358"/>
        <v>0</v>
      </c>
      <c r="R2666" s="26">
        <f t="shared" si="1359"/>
        <v>0</v>
      </c>
      <c r="S2666" s="24" t="str">
        <f t="shared" si="1360"/>
        <v/>
      </c>
      <c r="T2666" s="24" t="str">
        <f t="shared" si="1361"/>
        <v/>
      </c>
      <c r="U2666" s="24" t="str">
        <f t="shared" si="1362"/>
        <v/>
      </c>
      <c r="V2666" s="24" t="str">
        <f t="shared" si="1363"/>
        <v/>
      </c>
      <c r="W2666" s="24" t="str">
        <f t="shared" si="1364"/>
        <v/>
      </c>
      <c r="X2666" s="24" t="str">
        <f t="shared" si="1365"/>
        <v/>
      </c>
      <c r="Y2666" s="24" t="str">
        <f t="shared" si="1366"/>
        <v/>
      </c>
      <c r="Z2666" s="24" t="str">
        <f t="shared" si="1367"/>
        <v/>
      </c>
      <c r="AA2666" s="24" t="b">
        <f t="shared" si="1368"/>
        <v>0</v>
      </c>
      <c r="AB2666" s="34" t="str">
        <f t="shared" si="1369"/>
        <v/>
      </c>
      <c r="AC2666" s="34">
        <f t="shared" si="1370"/>
        <v>0</v>
      </c>
      <c r="AD2666" s="34">
        <f t="shared" si="1371"/>
        <v>0</v>
      </c>
      <c r="AE2666" s="34" t="str">
        <f t="shared" si="1372"/>
        <v xml:space="preserve"> 0</v>
      </c>
      <c r="AF2666" s="34">
        <f t="shared" si="1373"/>
        <v>0</v>
      </c>
      <c r="AG2666" s="34">
        <f t="shared" si="1374"/>
        <v>0</v>
      </c>
      <c r="AH2666" s="34" t="str">
        <f t="shared" si="1375"/>
        <v/>
      </c>
      <c r="AI2666" s="172" t="str">
        <f>IF(AJ2666&lt;&gt;"",MAX(AI$3:AI2665)+1,"")</f>
        <v/>
      </c>
      <c r="AJ2666" s="172" t="str">
        <f t="shared" si="1376"/>
        <v/>
      </c>
      <c r="AK2666" s="172" t="str">
        <f t="shared" si="1377"/>
        <v/>
      </c>
      <c r="AL2666" s="172" t="str">
        <f t="shared" si="1378"/>
        <v/>
      </c>
      <c r="AM2666" s="172" t="str">
        <f>IF(AN2666&lt;&gt;"",MAX(AM$3:AM2665)+1,"")</f>
        <v/>
      </c>
      <c r="AN2666" s="172" t="str">
        <f t="shared" si="1379"/>
        <v/>
      </c>
      <c r="AO2666" s="172" t="str">
        <f t="shared" si="1380"/>
        <v/>
      </c>
      <c r="AP2666" s="172" t="str">
        <f t="shared" si="1381"/>
        <v/>
      </c>
      <c r="AQ2666" s="172" t="str">
        <f t="shared" si="1382"/>
        <v/>
      </c>
      <c r="AR2666" s="172" t="str">
        <f>Table1[[#This Row],[Sex ]]&amp;Table1[[#This Row],[Month]]</f>
        <v/>
      </c>
    </row>
    <row r="2667" spans="2:44" x14ac:dyDescent="0.3">
      <c r="B2667" s="14"/>
      <c r="C2667" s="14"/>
      <c r="D2667" s="14"/>
      <c r="E2667" s="14"/>
      <c r="F2667" s="14"/>
      <c r="G2667" s="14"/>
      <c r="H2667" s="14"/>
      <c r="I2667" s="14"/>
      <c r="J2667" s="14"/>
      <c r="K2667" s="14"/>
      <c r="L2667" s="14"/>
      <c r="M2667" s="24" t="str">
        <f t="shared" ref="M2667:M2730" si="1383">IF(I4667&lt;&gt;"",IF(SUM(I4667:I4667)&lt;99,IF(I4667=J4667,I4667,""),""),"")</f>
        <v/>
      </c>
      <c r="N2667" s="24" t="str">
        <f t="shared" ref="N2667:N2730" si="1384">IF(H4667&lt;&gt;"",IF(H4667&lt;4,1,IF(H4667&lt;7,2,IF(H4667&lt;10,3,4))),"")</f>
        <v/>
      </c>
      <c r="O2667" s="24" t="str">
        <f t="shared" ref="O2667:O2730" si="1385">IF(SUM(I4667:I4667)&lt;99,J4667&amp;" "&amp;I4667,99&amp;" "&amp;99)</f>
        <v xml:space="preserve"> </v>
      </c>
      <c r="P2667" s="24">
        <f t="shared" ref="P2667:P2730" si="1386">(J4667+I4667)/2</f>
        <v>0</v>
      </c>
      <c r="Q2667" s="25">
        <f t="shared" ref="Q2667:Q2730" si="1387">IF(SUM(I4667:J4667)&lt;99,(I4667-P2667)^2+(J4667-P2667)^2,0)</f>
        <v>0</v>
      </c>
      <c r="R2667" s="26">
        <f t="shared" ref="R2667:R2730" si="1388">IF(SUM(I4667:I4667)&lt;99,IF(J4667=0,IF(I4667=0,0,((Q2667)^0.5)/P2667),((Q2667)^0.5)/P2667),"")</f>
        <v>0</v>
      </c>
      <c r="S2667" s="24" t="str">
        <f t="shared" ref="S2667:S2730" si="1389">IF(SUM(I4667+J4667)&lt;98,IF(I4667&lt;&gt;"",H4667,""),"")</f>
        <v/>
      </c>
      <c r="T2667" s="24" t="str">
        <f t="shared" ref="T2667:T2730" si="1390">IF(SUM(I4667+J4667)&lt;98,IF(J4667&lt;&gt;"",H4667,""),"")</f>
        <v/>
      </c>
      <c r="U2667" s="24" t="str">
        <f t="shared" ref="U2667:U2730" si="1391">IF(SUM(I4667+J4667)&lt;99,IF(K4667&lt;&gt;"",H4667,""),"")</f>
        <v/>
      </c>
      <c r="V2667" s="24" t="str">
        <f t="shared" ref="V2667:V2730" si="1392">IF(J4667&lt;99,IF(M2667&lt;&gt;"",L4667,""),"")</f>
        <v/>
      </c>
      <c r="W2667" s="24" t="str">
        <f t="shared" ref="W2667:W2730" si="1393">IF(J4667&gt;98,99,IF(K4667&gt;98,99,IF(K4667+J4667=198,99,IF(K4667&lt;&gt;"",ABS(J4667-K4667),""))))</f>
        <v/>
      </c>
      <c r="X2667" s="24" t="str">
        <f t="shared" ref="X2667:X2730" si="1394">IF(I4667&lt;&gt;0,IF(I4667-J4667&lt;&gt;0,"",H4667),"")</f>
        <v/>
      </c>
      <c r="Y2667" s="24" t="str">
        <f t="shared" ref="Y2667:Y2730" si="1395">IF(J4667&lt;&gt;"",H4667,"")</f>
        <v/>
      </c>
      <c r="Z2667" s="24" t="str">
        <f t="shared" ref="Z2667:Z2730" si="1396">IF(SUM(I4667+J4667)&lt;98,IF(I4667&lt;&gt;"",G4667,""),"")</f>
        <v/>
      </c>
      <c r="AA2667" s="24" t="b">
        <f t="shared" ref="AA2667:AA2730" si="1397">IF(I4667&lt;&gt;"",IF(SUM(I4667:J4667)&gt;98,"",IF(I4667-J4667=0,G4667,"")))</f>
        <v>0</v>
      </c>
      <c r="AB2667" s="34" t="str">
        <f t="shared" ref="AB2667:AB2730" si="1398">IF(SUM(I4667:J4667)&gt;98,G4667,"")</f>
        <v/>
      </c>
      <c r="AC2667" s="34">
        <f t="shared" ref="AC2667:AC2730" si="1399">IF(SUM(I4667+J4667)&lt;99,L4667,"")</f>
        <v>0</v>
      </c>
      <c r="AD2667" s="34">
        <f t="shared" ref="AD2667:AD2730" si="1400">IF(AA2667&lt;&gt;"",AC2667,"")</f>
        <v>0</v>
      </c>
      <c r="AE2667" s="34" t="str">
        <f t="shared" ref="AE2667:AE2730" si="1401">H4667&amp;" "&amp;I4667-J4667</f>
        <v xml:space="preserve"> 0</v>
      </c>
      <c r="AF2667" s="34">
        <f t="shared" ref="AF2667:AF2730" si="1402">IF(SUM(I4667+J4667)&lt;99,J4667,"")</f>
        <v>0</v>
      </c>
      <c r="AG2667" s="34">
        <f t="shared" ref="AG2667:AG2730" si="1403">IF(AF2667&lt;&gt;"",I4667,"")</f>
        <v>0</v>
      </c>
      <c r="AH2667" s="34" t="str">
        <f t="shared" ref="AH2667:AH2730" si="1404">IF(I4667&lt;&gt;"",IF((I4667+J4667)&gt;98,"",I4667-J4667),"")</f>
        <v/>
      </c>
      <c r="AI2667" s="172" t="str">
        <f>IF(AJ2667&lt;&gt;"",MAX(AI$3:AI2666)+1,"")</f>
        <v/>
      </c>
      <c r="AJ2667" s="172" t="str">
        <f t="shared" ref="AJ2667:AJ2730" si="1405">IF(SUM(I4667:J4667)&lt;98,IF(G4667="F",G4667,""),"")</f>
        <v/>
      </c>
      <c r="AK2667" s="172" t="str">
        <f t="shared" ref="AK2667:AK2730" si="1406">IF(AJ2667&lt;&gt;"",F4667,"")</f>
        <v/>
      </c>
      <c r="AL2667" s="172" t="str">
        <f t="shared" ref="AL2667:AL2730" si="1407">IF(AK2667&lt;&gt;"",J4667,"")</f>
        <v/>
      </c>
      <c r="AM2667" s="172" t="str">
        <f>IF(AN2667&lt;&gt;"",MAX(AM$3:AM2666)+1,"")</f>
        <v/>
      </c>
      <c r="AN2667" s="172" t="str">
        <f t="shared" ref="AN2667:AN2730" si="1408">IF(SUM(I4667:J4667)&lt;98,IF(G4667="M",G4667,""),"")</f>
        <v/>
      </c>
      <c r="AO2667" s="172" t="str">
        <f t="shared" ref="AO2667:AO2730" si="1409">IF(AN2667&lt;&gt;"",F4667,"")</f>
        <v/>
      </c>
      <c r="AP2667" s="172" t="str">
        <f t="shared" ref="AP2667:AP2730" si="1410">IF(AO2667&lt;&gt;"",J4667,"")</f>
        <v/>
      </c>
      <c r="AQ2667" s="172" t="str">
        <f t="shared" ref="AQ2667:AQ2730" si="1411">IF(K4667&lt;&gt;"",J4667&amp;" "&amp;(J4667-K4667),"")</f>
        <v/>
      </c>
      <c r="AR2667" s="172" t="str">
        <f>Table1[[#This Row],[Sex ]]&amp;Table1[[#This Row],[Month]]</f>
        <v/>
      </c>
    </row>
    <row r="2668" spans="2:44" x14ac:dyDescent="0.3">
      <c r="B2668" s="14"/>
      <c r="C2668" s="14"/>
      <c r="D2668" s="14"/>
      <c r="E2668" s="14"/>
      <c r="F2668" s="14"/>
      <c r="G2668" s="14"/>
      <c r="H2668" s="14"/>
      <c r="I2668" s="14"/>
      <c r="J2668" s="14"/>
      <c r="K2668" s="14"/>
      <c r="L2668" s="14"/>
      <c r="M2668" s="24" t="str">
        <f t="shared" si="1383"/>
        <v/>
      </c>
      <c r="N2668" s="24" t="str">
        <f t="shared" si="1384"/>
        <v/>
      </c>
      <c r="O2668" s="24" t="str">
        <f t="shared" si="1385"/>
        <v xml:space="preserve"> </v>
      </c>
      <c r="P2668" s="24">
        <f t="shared" si="1386"/>
        <v>0</v>
      </c>
      <c r="Q2668" s="25">
        <f t="shared" si="1387"/>
        <v>0</v>
      </c>
      <c r="R2668" s="26">
        <f t="shared" si="1388"/>
        <v>0</v>
      </c>
      <c r="S2668" s="24" t="str">
        <f t="shared" si="1389"/>
        <v/>
      </c>
      <c r="T2668" s="24" t="str">
        <f t="shared" si="1390"/>
        <v/>
      </c>
      <c r="U2668" s="24" t="str">
        <f t="shared" si="1391"/>
        <v/>
      </c>
      <c r="V2668" s="24" t="str">
        <f t="shared" si="1392"/>
        <v/>
      </c>
      <c r="W2668" s="24" t="str">
        <f t="shared" si="1393"/>
        <v/>
      </c>
      <c r="X2668" s="24" t="str">
        <f t="shared" si="1394"/>
        <v/>
      </c>
      <c r="Y2668" s="24" t="str">
        <f t="shared" si="1395"/>
        <v/>
      </c>
      <c r="Z2668" s="24" t="str">
        <f t="shared" si="1396"/>
        <v/>
      </c>
      <c r="AA2668" s="24" t="b">
        <f t="shared" si="1397"/>
        <v>0</v>
      </c>
      <c r="AB2668" s="34" t="str">
        <f t="shared" si="1398"/>
        <v/>
      </c>
      <c r="AC2668" s="34">
        <f t="shared" si="1399"/>
        <v>0</v>
      </c>
      <c r="AD2668" s="34">
        <f t="shared" si="1400"/>
        <v>0</v>
      </c>
      <c r="AE2668" s="34" t="str">
        <f t="shared" si="1401"/>
        <v xml:space="preserve"> 0</v>
      </c>
      <c r="AF2668" s="34">
        <f t="shared" si="1402"/>
        <v>0</v>
      </c>
      <c r="AG2668" s="34">
        <f t="shared" si="1403"/>
        <v>0</v>
      </c>
      <c r="AH2668" s="34" t="str">
        <f t="shared" si="1404"/>
        <v/>
      </c>
      <c r="AI2668" s="172" t="str">
        <f>IF(AJ2668&lt;&gt;"",MAX(AI$3:AI2667)+1,"")</f>
        <v/>
      </c>
      <c r="AJ2668" s="172" t="str">
        <f t="shared" si="1405"/>
        <v/>
      </c>
      <c r="AK2668" s="172" t="str">
        <f t="shared" si="1406"/>
        <v/>
      </c>
      <c r="AL2668" s="172" t="str">
        <f t="shared" si="1407"/>
        <v/>
      </c>
      <c r="AM2668" s="172" t="str">
        <f>IF(AN2668&lt;&gt;"",MAX(AM$3:AM2667)+1,"")</f>
        <v/>
      </c>
      <c r="AN2668" s="172" t="str">
        <f t="shared" si="1408"/>
        <v/>
      </c>
      <c r="AO2668" s="172" t="str">
        <f t="shared" si="1409"/>
        <v/>
      </c>
      <c r="AP2668" s="172" t="str">
        <f t="shared" si="1410"/>
        <v/>
      </c>
      <c r="AQ2668" s="172" t="str">
        <f t="shared" si="1411"/>
        <v/>
      </c>
      <c r="AR2668" s="172" t="str">
        <f>Table1[[#This Row],[Sex ]]&amp;Table1[[#This Row],[Month]]</f>
        <v/>
      </c>
    </row>
    <row r="2669" spans="2:44" x14ac:dyDescent="0.3">
      <c r="B2669" s="14"/>
      <c r="C2669" s="14"/>
      <c r="D2669" s="14"/>
      <c r="E2669" s="14"/>
      <c r="F2669" s="14"/>
      <c r="G2669" s="14"/>
      <c r="H2669" s="14"/>
      <c r="I2669" s="14"/>
      <c r="J2669" s="14"/>
      <c r="K2669" s="14"/>
      <c r="L2669" s="14"/>
      <c r="M2669" s="24" t="str">
        <f t="shared" si="1383"/>
        <v/>
      </c>
      <c r="N2669" s="24" t="str">
        <f t="shared" si="1384"/>
        <v/>
      </c>
      <c r="O2669" s="24" t="str">
        <f t="shared" si="1385"/>
        <v xml:space="preserve"> </v>
      </c>
      <c r="P2669" s="24">
        <f t="shared" si="1386"/>
        <v>0</v>
      </c>
      <c r="Q2669" s="25">
        <f t="shared" si="1387"/>
        <v>0</v>
      </c>
      <c r="R2669" s="26">
        <f t="shared" si="1388"/>
        <v>0</v>
      </c>
      <c r="S2669" s="24" t="str">
        <f t="shared" si="1389"/>
        <v/>
      </c>
      <c r="T2669" s="24" t="str">
        <f t="shared" si="1390"/>
        <v/>
      </c>
      <c r="U2669" s="24" t="str">
        <f t="shared" si="1391"/>
        <v/>
      </c>
      <c r="V2669" s="24" t="str">
        <f t="shared" si="1392"/>
        <v/>
      </c>
      <c r="W2669" s="24" t="str">
        <f t="shared" si="1393"/>
        <v/>
      </c>
      <c r="X2669" s="24" t="str">
        <f t="shared" si="1394"/>
        <v/>
      </c>
      <c r="Y2669" s="24" t="str">
        <f t="shared" si="1395"/>
        <v/>
      </c>
      <c r="Z2669" s="24" t="str">
        <f t="shared" si="1396"/>
        <v/>
      </c>
      <c r="AA2669" s="24" t="b">
        <f t="shared" si="1397"/>
        <v>0</v>
      </c>
      <c r="AB2669" s="34" t="str">
        <f t="shared" si="1398"/>
        <v/>
      </c>
      <c r="AC2669" s="34">
        <f t="shared" si="1399"/>
        <v>0</v>
      </c>
      <c r="AD2669" s="34">
        <f t="shared" si="1400"/>
        <v>0</v>
      </c>
      <c r="AE2669" s="34" t="str">
        <f t="shared" si="1401"/>
        <v xml:space="preserve"> 0</v>
      </c>
      <c r="AF2669" s="34">
        <f t="shared" si="1402"/>
        <v>0</v>
      </c>
      <c r="AG2669" s="34">
        <f t="shared" si="1403"/>
        <v>0</v>
      </c>
      <c r="AH2669" s="34" t="str">
        <f t="shared" si="1404"/>
        <v/>
      </c>
      <c r="AI2669" s="172" t="str">
        <f>IF(AJ2669&lt;&gt;"",MAX(AI$3:AI2668)+1,"")</f>
        <v/>
      </c>
      <c r="AJ2669" s="172" t="str">
        <f t="shared" si="1405"/>
        <v/>
      </c>
      <c r="AK2669" s="172" t="str">
        <f t="shared" si="1406"/>
        <v/>
      </c>
      <c r="AL2669" s="172" t="str">
        <f t="shared" si="1407"/>
        <v/>
      </c>
      <c r="AM2669" s="172" t="str">
        <f>IF(AN2669&lt;&gt;"",MAX(AM$3:AM2668)+1,"")</f>
        <v/>
      </c>
      <c r="AN2669" s="172" t="str">
        <f t="shared" si="1408"/>
        <v/>
      </c>
      <c r="AO2669" s="172" t="str">
        <f t="shared" si="1409"/>
        <v/>
      </c>
      <c r="AP2669" s="172" t="str">
        <f t="shared" si="1410"/>
        <v/>
      </c>
      <c r="AQ2669" s="172" t="str">
        <f t="shared" si="1411"/>
        <v/>
      </c>
      <c r="AR2669" s="172" t="str">
        <f>Table1[[#This Row],[Sex ]]&amp;Table1[[#This Row],[Month]]</f>
        <v/>
      </c>
    </row>
    <row r="2670" spans="2:44" x14ac:dyDescent="0.3">
      <c r="B2670" s="14"/>
      <c r="C2670" s="14"/>
      <c r="D2670" s="14"/>
      <c r="E2670" s="14"/>
      <c r="F2670" s="14"/>
      <c r="G2670" s="14"/>
      <c r="H2670" s="14"/>
      <c r="I2670" s="14"/>
      <c r="J2670" s="14"/>
      <c r="K2670" s="14"/>
      <c r="L2670" s="14"/>
      <c r="M2670" s="24" t="str">
        <f t="shared" si="1383"/>
        <v/>
      </c>
      <c r="N2670" s="24" t="str">
        <f t="shared" si="1384"/>
        <v/>
      </c>
      <c r="O2670" s="24" t="str">
        <f t="shared" si="1385"/>
        <v xml:space="preserve"> </v>
      </c>
      <c r="P2670" s="24">
        <f t="shared" si="1386"/>
        <v>0</v>
      </c>
      <c r="Q2670" s="25">
        <f t="shared" si="1387"/>
        <v>0</v>
      </c>
      <c r="R2670" s="26">
        <f t="shared" si="1388"/>
        <v>0</v>
      </c>
      <c r="S2670" s="24" t="str">
        <f t="shared" si="1389"/>
        <v/>
      </c>
      <c r="T2670" s="24" t="str">
        <f t="shared" si="1390"/>
        <v/>
      </c>
      <c r="U2670" s="24" t="str">
        <f t="shared" si="1391"/>
        <v/>
      </c>
      <c r="V2670" s="24" t="str">
        <f t="shared" si="1392"/>
        <v/>
      </c>
      <c r="W2670" s="24" t="str">
        <f t="shared" si="1393"/>
        <v/>
      </c>
      <c r="X2670" s="24" t="str">
        <f t="shared" si="1394"/>
        <v/>
      </c>
      <c r="Y2670" s="24" t="str">
        <f t="shared" si="1395"/>
        <v/>
      </c>
      <c r="Z2670" s="24" t="str">
        <f t="shared" si="1396"/>
        <v/>
      </c>
      <c r="AA2670" s="24" t="b">
        <f t="shared" si="1397"/>
        <v>0</v>
      </c>
      <c r="AB2670" s="34" t="str">
        <f t="shared" si="1398"/>
        <v/>
      </c>
      <c r="AC2670" s="34">
        <f t="shared" si="1399"/>
        <v>0</v>
      </c>
      <c r="AD2670" s="34">
        <f t="shared" si="1400"/>
        <v>0</v>
      </c>
      <c r="AE2670" s="34" t="str">
        <f t="shared" si="1401"/>
        <v xml:space="preserve"> 0</v>
      </c>
      <c r="AF2670" s="34">
        <f t="shared" si="1402"/>
        <v>0</v>
      </c>
      <c r="AG2670" s="34">
        <f t="shared" si="1403"/>
        <v>0</v>
      </c>
      <c r="AH2670" s="34" t="str">
        <f t="shared" si="1404"/>
        <v/>
      </c>
      <c r="AI2670" s="172" t="str">
        <f>IF(AJ2670&lt;&gt;"",MAX(AI$3:AI2669)+1,"")</f>
        <v/>
      </c>
      <c r="AJ2670" s="172" t="str">
        <f t="shared" si="1405"/>
        <v/>
      </c>
      <c r="AK2670" s="172" t="str">
        <f t="shared" si="1406"/>
        <v/>
      </c>
      <c r="AL2670" s="172" t="str">
        <f t="shared" si="1407"/>
        <v/>
      </c>
      <c r="AM2670" s="172" t="str">
        <f>IF(AN2670&lt;&gt;"",MAX(AM$3:AM2669)+1,"")</f>
        <v/>
      </c>
      <c r="AN2670" s="172" t="str">
        <f t="shared" si="1408"/>
        <v/>
      </c>
      <c r="AO2670" s="172" t="str">
        <f t="shared" si="1409"/>
        <v/>
      </c>
      <c r="AP2670" s="172" t="str">
        <f t="shared" si="1410"/>
        <v/>
      </c>
      <c r="AQ2670" s="172" t="str">
        <f t="shared" si="1411"/>
        <v/>
      </c>
      <c r="AR2670" s="172" t="str">
        <f>Table1[[#This Row],[Sex ]]&amp;Table1[[#This Row],[Month]]</f>
        <v/>
      </c>
    </row>
    <row r="2671" spans="2:44" x14ac:dyDescent="0.3">
      <c r="B2671" s="14"/>
      <c r="C2671" s="14"/>
      <c r="D2671" s="14"/>
      <c r="E2671" s="14"/>
      <c r="F2671" s="14"/>
      <c r="G2671" s="14"/>
      <c r="H2671" s="14"/>
      <c r="I2671" s="14"/>
      <c r="J2671" s="14"/>
      <c r="K2671" s="14"/>
      <c r="L2671" s="14"/>
      <c r="M2671" s="24" t="str">
        <f t="shared" si="1383"/>
        <v/>
      </c>
      <c r="N2671" s="24" t="str">
        <f t="shared" si="1384"/>
        <v/>
      </c>
      <c r="O2671" s="24" t="str">
        <f t="shared" si="1385"/>
        <v xml:space="preserve"> </v>
      </c>
      <c r="P2671" s="24">
        <f t="shared" si="1386"/>
        <v>0</v>
      </c>
      <c r="Q2671" s="25">
        <f t="shared" si="1387"/>
        <v>0</v>
      </c>
      <c r="R2671" s="26">
        <f t="shared" si="1388"/>
        <v>0</v>
      </c>
      <c r="S2671" s="24" t="str">
        <f t="shared" si="1389"/>
        <v/>
      </c>
      <c r="T2671" s="24" t="str">
        <f t="shared" si="1390"/>
        <v/>
      </c>
      <c r="U2671" s="24" t="str">
        <f t="shared" si="1391"/>
        <v/>
      </c>
      <c r="V2671" s="24" t="str">
        <f t="shared" si="1392"/>
        <v/>
      </c>
      <c r="W2671" s="24" t="str">
        <f t="shared" si="1393"/>
        <v/>
      </c>
      <c r="X2671" s="24" t="str">
        <f t="shared" si="1394"/>
        <v/>
      </c>
      <c r="Y2671" s="24" t="str">
        <f t="shared" si="1395"/>
        <v/>
      </c>
      <c r="Z2671" s="24" t="str">
        <f t="shared" si="1396"/>
        <v/>
      </c>
      <c r="AA2671" s="24" t="b">
        <f t="shared" si="1397"/>
        <v>0</v>
      </c>
      <c r="AB2671" s="34" t="str">
        <f t="shared" si="1398"/>
        <v/>
      </c>
      <c r="AC2671" s="34">
        <f t="shared" si="1399"/>
        <v>0</v>
      </c>
      <c r="AD2671" s="34">
        <f t="shared" si="1400"/>
        <v>0</v>
      </c>
      <c r="AE2671" s="34" t="str">
        <f t="shared" si="1401"/>
        <v xml:space="preserve"> 0</v>
      </c>
      <c r="AF2671" s="34">
        <f t="shared" si="1402"/>
        <v>0</v>
      </c>
      <c r="AG2671" s="34">
        <f t="shared" si="1403"/>
        <v>0</v>
      </c>
      <c r="AH2671" s="34" t="str">
        <f t="shared" si="1404"/>
        <v/>
      </c>
      <c r="AI2671" s="172" t="str">
        <f>IF(AJ2671&lt;&gt;"",MAX(AI$3:AI2670)+1,"")</f>
        <v/>
      </c>
      <c r="AJ2671" s="172" t="str">
        <f t="shared" si="1405"/>
        <v/>
      </c>
      <c r="AK2671" s="172" t="str">
        <f t="shared" si="1406"/>
        <v/>
      </c>
      <c r="AL2671" s="172" t="str">
        <f t="shared" si="1407"/>
        <v/>
      </c>
      <c r="AM2671" s="172" t="str">
        <f>IF(AN2671&lt;&gt;"",MAX(AM$3:AM2670)+1,"")</f>
        <v/>
      </c>
      <c r="AN2671" s="172" t="str">
        <f t="shared" si="1408"/>
        <v/>
      </c>
      <c r="AO2671" s="172" t="str">
        <f t="shared" si="1409"/>
        <v/>
      </c>
      <c r="AP2671" s="172" t="str">
        <f t="shared" si="1410"/>
        <v/>
      </c>
      <c r="AQ2671" s="172" t="str">
        <f t="shared" si="1411"/>
        <v/>
      </c>
      <c r="AR2671" s="172" t="str">
        <f>Table1[[#This Row],[Sex ]]&amp;Table1[[#This Row],[Month]]</f>
        <v/>
      </c>
    </row>
    <row r="2672" spans="2:44" x14ac:dyDescent="0.3">
      <c r="B2672" s="14"/>
      <c r="C2672" s="14"/>
      <c r="D2672" s="14"/>
      <c r="E2672" s="14"/>
      <c r="F2672" s="14"/>
      <c r="G2672" s="14"/>
      <c r="H2672" s="14"/>
      <c r="I2672" s="14"/>
      <c r="J2672" s="14"/>
      <c r="K2672" s="14"/>
      <c r="L2672" s="14"/>
      <c r="M2672" s="24" t="str">
        <f t="shared" si="1383"/>
        <v/>
      </c>
      <c r="N2672" s="24" t="str">
        <f t="shared" si="1384"/>
        <v/>
      </c>
      <c r="O2672" s="24" t="str">
        <f t="shared" si="1385"/>
        <v xml:space="preserve"> </v>
      </c>
      <c r="P2672" s="24">
        <f t="shared" si="1386"/>
        <v>0</v>
      </c>
      <c r="Q2672" s="25">
        <f t="shared" si="1387"/>
        <v>0</v>
      </c>
      <c r="R2672" s="26">
        <f t="shared" si="1388"/>
        <v>0</v>
      </c>
      <c r="S2672" s="24" t="str">
        <f t="shared" si="1389"/>
        <v/>
      </c>
      <c r="T2672" s="24" t="str">
        <f t="shared" si="1390"/>
        <v/>
      </c>
      <c r="U2672" s="24" t="str">
        <f t="shared" si="1391"/>
        <v/>
      </c>
      <c r="V2672" s="24" t="str">
        <f t="shared" si="1392"/>
        <v/>
      </c>
      <c r="W2672" s="24" t="str">
        <f t="shared" si="1393"/>
        <v/>
      </c>
      <c r="X2672" s="24" t="str">
        <f t="shared" si="1394"/>
        <v/>
      </c>
      <c r="Y2672" s="24" t="str">
        <f t="shared" si="1395"/>
        <v/>
      </c>
      <c r="Z2672" s="24" t="str">
        <f t="shared" si="1396"/>
        <v/>
      </c>
      <c r="AA2672" s="24" t="b">
        <f t="shared" si="1397"/>
        <v>0</v>
      </c>
      <c r="AB2672" s="34" t="str">
        <f t="shared" si="1398"/>
        <v/>
      </c>
      <c r="AC2672" s="34">
        <f t="shared" si="1399"/>
        <v>0</v>
      </c>
      <c r="AD2672" s="34">
        <f t="shared" si="1400"/>
        <v>0</v>
      </c>
      <c r="AE2672" s="34" t="str">
        <f t="shared" si="1401"/>
        <v xml:space="preserve"> 0</v>
      </c>
      <c r="AF2672" s="34">
        <f t="shared" si="1402"/>
        <v>0</v>
      </c>
      <c r="AG2672" s="34">
        <f t="shared" si="1403"/>
        <v>0</v>
      </c>
      <c r="AH2672" s="34" t="str">
        <f t="shared" si="1404"/>
        <v/>
      </c>
      <c r="AI2672" s="172" t="str">
        <f>IF(AJ2672&lt;&gt;"",MAX(AI$3:AI2671)+1,"")</f>
        <v/>
      </c>
      <c r="AJ2672" s="172" t="str">
        <f t="shared" si="1405"/>
        <v/>
      </c>
      <c r="AK2672" s="172" t="str">
        <f t="shared" si="1406"/>
        <v/>
      </c>
      <c r="AL2672" s="172" t="str">
        <f t="shared" si="1407"/>
        <v/>
      </c>
      <c r="AM2672" s="172" t="str">
        <f>IF(AN2672&lt;&gt;"",MAX(AM$3:AM2671)+1,"")</f>
        <v/>
      </c>
      <c r="AN2672" s="172" t="str">
        <f t="shared" si="1408"/>
        <v/>
      </c>
      <c r="AO2672" s="172" t="str">
        <f t="shared" si="1409"/>
        <v/>
      </c>
      <c r="AP2672" s="172" t="str">
        <f t="shared" si="1410"/>
        <v/>
      </c>
      <c r="AQ2672" s="172" t="str">
        <f t="shared" si="1411"/>
        <v/>
      </c>
      <c r="AR2672" s="172" t="str">
        <f>Table1[[#This Row],[Sex ]]&amp;Table1[[#This Row],[Month]]</f>
        <v/>
      </c>
    </row>
    <row r="2673" spans="2:44" x14ac:dyDescent="0.3">
      <c r="B2673" s="14"/>
      <c r="C2673" s="14"/>
      <c r="D2673" s="14"/>
      <c r="E2673" s="14"/>
      <c r="F2673" s="14"/>
      <c r="G2673" s="14"/>
      <c r="H2673" s="14"/>
      <c r="I2673" s="14"/>
      <c r="J2673" s="14"/>
      <c r="K2673" s="14"/>
      <c r="L2673" s="14"/>
      <c r="M2673" s="24" t="str">
        <f t="shared" si="1383"/>
        <v/>
      </c>
      <c r="N2673" s="24" t="str">
        <f t="shared" si="1384"/>
        <v/>
      </c>
      <c r="O2673" s="24" t="str">
        <f t="shared" si="1385"/>
        <v xml:space="preserve"> </v>
      </c>
      <c r="P2673" s="24">
        <f t="shared" si="1386"/>
        <v>0</v>
      </c>
      <c r="Q2673" s="25">
        <f t="shared" si="1387"/>
        <v>0</v>
      </c>
      <c r="R2673" s="26">
        <f t="shared" si="1388"/>
        <v>0</v>
      </c>
      <c r="S2673" s="24" t="str">
        <f t="shared" si="1389"/>
        <v/>
      </c>
      <c r="T2673" s="24" t="str">
        <f t="shared" si="1390"/>
        <v/>
      </c>
      <c r="U2673" s="24" t="str">
        <f t="shared" si="1391"/>
        <v/>
      </c>
      <c r="V2673" s="24" t="str">
        <f t="shared" si="1392"/>
        <v/>
      </c>
      <c r="W2673" s="24" t="str">
        <f t="shared" si="1393"/>
        <v/>
      </c>
      <c r="X2673" s="24" t="str">
        <f t="shared" si="1394"/>
        <v/>
      </c>
      <c r="Y2673" s="24" t="str">
        <f t="shared" si="1395"/>
        <v/>
      </c>
      <c r="Z2673" s="24" t="str">
        <f t="shared" si="1396"/>
        <v/>
      </c>
      <c r="AA2673" s="24" t="b">
        <f t="shared" si="1397"/>
        <v>0</v>
      </c>
      <c r="AB2673" s="34" t="str">
        <f t="shared" si="1398"/>
        <v/>
      </c>
      <c r="AC2673" s="34">
        <f t="shared" si="1399"/>
        <v>0</v>
      </c>
      <c r="AD2673" s="34">
        <f t="shared" si="1400"/>
        <v>0</v>
      </c>
      <c r="AE2673" s="34" t="str">
        <f t="shared" si="1401"/>
        <v xml:space="preserve"> 0</v>
      </c>
      <c r="AF2673" s="34">
        <f t="shared" si="1402"/>
        <v>0</v>
      </c>
      <c r="AG2673" s="34">
        <f t="shared" si="1403"/>
        <v>0</v>
      </c>
      <c r="AH2673" s="34" t="str">
        <f t="shared" si="1404"/>
        <v/>
      </c>
      <c r="AI2673" s="172" t="str">
        <f>IF(AJ2673&lt;&gt;"",MAX(AI$3:AI2672)+1,"")</f>
        <v/>
      </c>
      <c r="AJ2673" s="172" t="str">
        <f t="shared" si="1405"/>
        <v/>
      </c>
      <c r="AK2673" s="172" t="str">
        <f t="shared" si="1406"/>
        <v/>
      </c>
      <c r="AL2673" s="172" t="str">
        <f t="shared" si="1407"/>
        <v/>
      </c>
      <c r="AM2673" s="172" t="str">
        <f>IF(AN2673&lt;&gt;"",MAX(AM$3:AM2672)+1,"")</f>
        <v/>
      </c>
      <c r="AN2673" s="172" t="str">
        <f t="shared" si="1408"/>
        <v/>
      </c>
      <c r="AO2673" s="172" t="str">
        <f t="shared" si="1409"/>
        <v/>
      </c>
      <c r="AP2673" s="172" t="str">
        <f t="shared" si="1410"/>
        <v/>
      </c>
      <c r="AQ2673" s="172" t="str">
        <f t="shared" si="1411"/>
        <v/>
      </c>
      <c r="AR2673" s="172" t="str">
        <f>Table1[[#This Row],[Sex ]]&amp;Table1[[#This Row],[Month]]</f>
        <v/>
      </c>
    </row>
    <row r="2674" spans="2:44" x14ac:dyDescent="0.3">
      <c r="B2674" s="14"/>
      <c r="C2674" s="14"/>
      <c r="D2674" s="14"/>
      <c r="E2674" s="14"/>
      <c r="F2674" s="14"/>
      <c r="G2674" s="14"/>
      <c r="H2674" s="14"/>
      <c r="I2674" s="14"/>
      <c r="J2674" s="14"/>
      <c r="K2674" s="14"/>
      <c r="L2674" s="14"/>
      <c r="M2674" s="24" t="str">
        <f t="shared" si="1383"/>
        <v/>
      </c>
      <c r="N2674" s="24" t="str">
        <f t="shared" si="1384"/>
        <v/>
      </c>
      <c r="O2674" s="24" t="str">
        <f t="shared" si="1385"/>
        <v xml:space="preserve"> </v>
      </c>
      <c r="P2674" s="24">
        <f t="shared" si="1386"/>
        <v>0</v>
      </c>
      <c r="Q2674" s="25">
        <f t="shared" si="1387"/>
        <v>0</v>
      </c>
      <c r="R2674" s="26">
        <f t="shared" si="1388"/>
        <v>0</v>
      </c>
      <c r="S2674" s="24" t="str">
        <f t="shared" si="1389"/>
        <v/>
      </c>
      <c r="T2674" s="24" t="str">
        <f t="shared" si="1390"/>
        <v/>
      </c>
      <c r="U2674" s="24" t="str">
        <f t="shared" si="1391"/>
        <v/>
      </c>
      <c r="V2674" s="24" t="str">
        <f t="shared" si="1392"/>
        <v/>
      </c>
      <c r="W2674" s="24" t="str">
        <f t="shared" si="1393"/>
        <v/>
      </c>
      <c r="X2674" s="24" t="str">
        <f t="shared" si="1394"/>
        <v/>
      </c>
      <c r="Y2674" s="24" t="str">
        <f t="shared" si="1395"/>
        <v/>
      </c>
      <c r="Z2674" s="24" t="str">
        <f t="shared" si="1396"/>
        <v/>
      </c>
      <c r="AA2674" s="24" t="b">
        <f t="shared" si="1397"/>
        <v>0</v>
      </c>
      <c r="AB2674" s="34" t="str">
        <f t="shared" si="1398"/>
        <v/>
      </c>
      <c r="AC2674" s="34">
        <f t="shared" si="1399"/>
        <v>0</v>
      </c>
      <c r="AD2674" s="34">
        <f t="shared" si="1400"/>
        <v>0</v>
      </c>
      <c r="AE2674" s="34" t="str">
        <f t="shared" si="1401"/>
        <v xml:space="preserve"> 0</v>
      </c>
      <c r="AF2674" s="34">
        <f t="shared" si="1402"/>
        <v>0</v>
      </c>
      <c r="AG2674" s="34">
        <f t="shared" si="1403"/>
        <v>0</v>
      </c>
      <c r="AH2674" s="34" t="str">
        <f t="shared" si="1404"/>
        <v/>
      </c>
      <c r="AI2674" s="172" t="str">
        <f>IF(AJ2674&lt;&gt;"",MAX(AI$3:AI2673)+1,"")</f>
        <v/>
      </c>
      <c r="AJ2674" s="172" t="str">
        <f t="shared" si="1405"/>
        <v/>
      </c>
      <c r="AK2674" s="172" t="str">
        <f t="shared" si="1406"/>
        <v/>
      </c>
      <c r="AL2674" s="172" t="str">
        <f t="shared" si="1407"/>
        <v/>
      </c>
      <c r="AM2674" s="172" t="str">
        <f>IF(AN2674&lt;&gt;"",MAX(AM$3:AM2673)+1,"")</f>
        <v/>
      </c>
      <c r="AN2674" s="172" t="str">
        <f t="shared" si="1408"/>
        <v/>
      </c>
      <c r="AO2674" s="172" t="str">
        <f t="shared" si="1409"/>
        <v/>
      </c>
      <c r="AP2674" s="172" t="str">
        <f t="shared" si="1410"/>
        <v/>
      </c>
      <c r="AQ2674" s="172" t="str">
        <f t="shared" si="1411"/>
        <v/>
      </c>
      <c r="AR2674" s="172" t="str">
        <f>Table1[[#This Row],[Sex ]]&amp;Table1[[#This Row],[Month]]</f>
        <v/>
      </c>
    </row>
    <row r="2675" spans="2:44" x14ac:dyDescent="0.3">
      <c r="B2675" s="14"/>
      <c r="C2675" s="14"/>
      <c r="D2675" s="14"/>
      <c r="E2675" s="14"/>
      <c r="F2675" s="14"/>
      <c r="G2675" s="14"/>
      <c r="H2675" s="14"/>
      <c r="I2675" s="14"/>
      <c r="J2675" s="14"/>
      <c r="K2675" s="14"/>
      <c r="L2675" s="14"/>
      <c r="M2675" s="24" t="str">
        <f t="shared" si="1383"/>
        <v/>
      </c>
      <c r="N2675" s="24" t="str">
        <f t="shared" si="1384"/>
        <v/>
      </c>
      <c r="O2675" s="24" t="str">
        <f t="shared" si="1385"/>
        <v xml:space="preserve"> </v>
      </c>
      <c r="P2675" s="24">
        <f t="shared" si="1386"/>
        <v>0</v>
      </c>
      <c r="Q2675" s="25">
        <f t="shared" si="1387"/>
        <v>0</v>
      </c>
      <c r="R2675" s="26">
        <f t="shared" si="1388"/>
        <v>0</v>
      </c>
      <c r="S2675" s="24" t="str">
        <f t="shared" si="1389"/>
        <v/>
      </c>
      <c r="T2675" s="24" t="str">
        <f t="shared" si="1390"/>
        <v/>
      </c>
      <c r="U2675" s="24" t="str">
        <f t="shared" si="1391"/>
        <v/>
      </c>
      <c r="V2675" s="24" t="str">
        <f t="shared" si="1392"/>
        <v/>
      </c>
      <c r="W2675" s="24" t="str">
        <f t="shared" si="1393"/>
        <v/>
      </c>
      <c r="X2675" s="24" t="str">
        <f t="shared" si="1394"/>
        <v/>
      </c>
      <c r="Y2675" s="24" t="str">
        <f t="shared" si="1395"/>
        <v/>
      </c>
      <c r="Z2675" s="24" t="str">
        <f t="shared" si="1396"/>
        <v/>
      </c>
      <c r="AA2675" s="24" t="b">
        <f t="shared" si="1397"/>
        <v>0</v>
      </c>
      <c r="AB2675" s="34" t="str">
        <f t="shared" si="1398"/>
        <v/>
      </c>
      <c r="AC2675" s="34">
        <f t="shared" si="1399"/>
        <v>0</v>
      </c>
      <c r="AD2675" s="34">
        <f t="shared" si="1400"/>
        <v>0</v>
      </c>
      <c r="AE2675" s="34" t="str">
        <f t="shared" si="1401"/>
        <v xml:space="preserve"> 0</v>
      </c>
      <c r="AF2675" s="34">
        <f t="shared" si="1402"/>
        <v>0</v>
      </c>
      <c r="AG2675" s="34">
        <f t="shared" si="1403"/>
        <v>0</v>
      </c>
      <c r="AH2675" s="34" t="str">
        <f t="shared" si="1404"/>
        <v/>
      </c>
      <c r="AI2675" s="172" t="str">
        <f>IF(AJ2675&lt;&gt;"",MAX(AI$3:AI2674)+1,"")</f>
        <v/>
      </c>
      <c r="AJ2675" s="172" t="str">
        <f t="shared" si="1405"/>
        <v/>
      </c>
      <c r="AK2675" s="172" t="str">
        <f t="shared" si="1406"/>
        <v/>
      </c>
      <c r="AL2675" s="172" t="str">
        <f t="shared" si="1407"/>
        <v/>
      </c>
      <c r="AM2675" s="172" t="str">
        <f>IF(AN2675&lt;&gt;"",MAX(AM$3:AM2674)+1,"")</f>
        <v/>
      </c>
      <c r="AN2675" s="172" t="str">
        <f t="shared" si="1408"/>
        <v/>
      </c>
      <c r="AO2675" s="172" t="str">
        <f t="shared" si="1409"/>
        <v/>
      </c>
      <c r="AP2675" s="172" t="str">
        <f t="shared" si="1410"/>
        <v/>
      </c>
      <c r="AQ2675" s="172" t="str">
        <f t="shared" si="1411"/>
        <v/>
      </c>
      <c r="AR2675" s="172" t="str">
        <f>Table1[[#This Row],[Sex ]]&amp;Table1[[#This Row],[Month]]</f>
        <v/>
      </c>
    </row>
    <row r="2676" spans="2:44" x14ac:dyDescent="0.3">
      <c r="B2676" s="14"/>
      <c r="C2676" s="14"/>
      <c r="D2676" s="14"/>
      <c r="E2676" s="14"/>
      <c r="F2676" s="14"/>
      <c r="G2676" s="14"/>
      <c r="H2676" s="14"/>
      <c r="I2676" s="14"/>
      <c r="J2676" s="14"/>
      <c r="K2676" s="14"/>
      <c r="L2676" s="14"/>
      <c r="M2676" s="24" t="str">
        <f t="shared" si="1383"/>
        <v/>
      </c>
      <c r="N2676" s="24" t="str">
        <f t="shared" si="1384"/>
        <v/>
      </c>
      <c r="O2676" s="24" t="str">
        <f t="shared" si="1385"/>
        <v xml:space="preserve"> </v>
      </c>
      <c r="P2676" s="24">
        <f t="shared" si="1386"/>
        <v>0</v>
      </c>
      <c r="Q2676" s="25">
        <f t="shared" si="1387"/>
        <v>0</v>
      </c>
      <c r="R2676" s="26">
        <f t="shared" si="1388"/>
        <v>0</v>
      </c>
      <c r="S2676" s="24" t="str">
        <f t="shared" si="1389"/>
        <v/>
      </c>
      <c r="T2676" s="24" t="str">
        <f t="shared" si="1390"/>
        <v/>
      </c>
      <c r="U2676" s="24" t="str">
        <f t="shared" si="1391"/>
        <v/>
      </c>
      <c r="V2676" s="24" t="str">
        <f t="shared" si="1392"/>
        <v/>
      </c>
      <c r="W2676" s="24" t="str">
        <f t="shared" si="1393"/>
        <v/>
      </c>
      <c r="X2676" s="24" t="str">
        <f t="shared" si="1394"/>
        <v/>
      </c>
      <c r="Y2676" s="24" t="str">
        <f t="shared" si="1395"/>
        <v/>
      </c>
      <c r="Z2676" s="24" t="str">
        <f t="shared" si="1396"/>
        <v/>
      </c>
      <c r="AA2676" s="24" t="b">
        <f t="shared" si="1397"/>
        <v>0</v>
      </c>
      <c r="AB2676" s="34" t="str">
        <f t="shared" si="1398"/>
        <v/>
      </c>
      <c r="AC2676" s="34">
        <f t="shared" si="1399"/>
        <v>0</v>
      </c>
      <c r="AD2676" s="34">
        <f t="shared" si="1400"/>
        <v>0</v>
      </c>
      <c r="AE2676" s="34" t="str">
        <f t="shared" si="1401"/>
        <v xml:space="preserve"> 0</v>
      </c>
      <c r="AF2676" s="34">
        <f t="shared" si="1402"/>
        <v>0</v>
      </c>
      <c r="AG2676" s="34">
        <f t="shared" si="1403"/>
        <v>0</v>
      </c>
      <c r="AH2676" s="34" t="str">
        <f t="shared" si="1404"/>
        <v/>
      </c>
      <c r="AI2676" s="172" t="str">
        <f>IF(AJ2676&lt;&gt;"",MAX(AI$3:AI2675)+1,"")</f>
        <v/>
      </c>
      <c r="AJ2676" s="172" t="str">
        <f t="shared" si="1405"/>
        <v/>
      </c>
      <c r="AK2676" s="172" t="str">
        <f t="shared" si="1406"/>
        <v/>
      </c>
      <c r="AL2676" s="172" t="str">
        <f t="shared" si="1407"/>
        <v/>
      </c>
      <c r="AM2676" s="172" t="str">
        <f>IF(AN2676&lt;&gt;"",MAX(AM$3:AM2675)+1,"")</f>
        <v/>
      </c>
      <c r="AN2676" s="172" t="str">
        <f t="shared" si="1408"/>
        <v/>
      </c>
      <c r="AO2676" s="172" t="str">
        <f t="shared" si="1409"/>
        <v/>
      </c>
      <c r="AP2676" s="172" t="str">
        <f t="shared" si="1410"/>
        <v/>
      </c>
      <c r="AQ2676" s="172" t="str">
        <f t="shared" si="1411"/>
        <v/>
      </c>
      <c r="AR2676" s="172" t="str">
        <f>Table1[[#This Row],[Sex ]]&amp;Table1[[#This Row],[Month]]</f>
        <v/>
      </c>
    </row>
    <row r="2677" spans="2:44" x14ac:dyDescent="0.3">
      <c r="B2677" s="14"/>
      <c r="C2677" s="14"/>
      <c r="D2677" s="14"/>
      <c r="E2677" s="14"/>
      <c r="F2677" s="14"/>
      <c r="G2677" s="14"/>
      <c r="H2677" s="14"/>
      <c r="I2677" s="14"/>
      <c r="J2677" s="14"/>
      <c r="K2677" s="14"/>
      <c r="L2677" s="14"/>
      <c r="M2677" s="24" t="str">
        <f t="shared" si="1383"/>
        <v/>
      </c>
      <c r="N2677" s="24" t="str">
        <f t="shared" si="1384"/>
        <v/>
      </c>
      <c r="O2677" s="24" t="str">
        <f t="shared" si="1385"/>
        <v xml:space="preserve"> </v>
      </c>
      <c r="P2677" s="24">
        <f t="shared" si="1386"/>
        <v>0</v>
      </c>
      <c r="Q2677" s="25">
        <f t="shared" si="1387"/>
        <v>0</v>
      </c>
      <c r="R2677" s="26">
        <f t="shared" si="1388"/>
        <v>0</v>
      </c>
      <c r="S2677" s="24" t="str">
        <f t="shared" si="1389"/>
        <v/>
      </c>
      <c r="T2677" s="24" t="str">
        <f t="shared" si="1390"/>
        <v/>
      </c>
      <c r="U2677" s="24" t="str">
        <f t="shared" si="1391"/>
        <v/>
      </c>
      <c r="V2677" s="24" t="str">
        <f t="shared" si="1392"/>
        <v/>
      </c>
      <c r="W2677" s="24" t="str">
        <f t="shared" si="1393"/>
        <v/>
      </c>
      <c r="X2677" s="24" t="str">
        <f t="shared" si="1394"/>
        <v/>
      </c>
      <c r="Y2677" s="24" t="str">
        <f t="shared" si="1395"/>
        <v/>
      </c>
      <c r="Z2677" s="24" t="str">
        <f t="shared" si="1396"/>
        <v/>
      </c>
      <c r="AA2677" s="24" t="b">
        <f t="shared" si="1397"/>
        <v>0</v>
      </c>
      <c r="AB2677" s="34" t="str">
        <f t="shared" si="1398"/>
        <v/>
      </c>
      <c r="AC2677" s="34">
        <f t="shared" si="1399"/>
        <v>0</v>
      </c>
      <c r="AD2677" s="34">
        <f t="shared" si="1400"/>
        <v>0</v>
      </c>
      <c r="AE2677" s="34" t="str">
        <f t="shared" si="1401"/>
        <v xml:space="preserve"> 0</v>
      </c>
      <c r="AF2677" s="34">
        <f t="shared" si="1402"/>
        <v>0</v>
      </c>
      <c r="AG2677" s="34">
        <f t="shared" si="1403"/>
        <v>0</v>
      </c>
      <c r="AH2677" s="34" t="str">
        <f t="shared" si="1404"/>
        <v/>
      </c>
      <c r="AI2677" s="172" t="str">
        <f>IF(AJ2677&lt;&gt;"",MAX(AI$3:AI2676)+1,"")</f>
        <v/>
      </c>
      <c r="AJ2677" s="172" t="str">
        <f t="shared" si="1405"/>
        <v/>
      </c>
      <c r="AK2677" s="172" t="str">
        <f t="shared" si="1406"/>
        <v/>
      </c>
      <c r="AL2677" s="172" t="str">
        <f t="shared" si="1407"/>
        <v/>
      </c>
      <c r="AM2677" s="172" t="str">
        <f>IF(AN2677&lt;&gt;"",MAX(AM$3:AM2676)+1,"")</f>
        <v/>
      </c>
      <c r="AN2677" s="172" t="str">
        <f t="shared" si="1408"/>
        <v/>
      </c>
      <c r="AO2677" s="172" t="str">
        <f t="shared" si="1409"/>
        <v/>
      </c>
      <c r="AP2677" s="172" t="str">
        <f t="shared" si="1410"/>
        <v/>
      </c>
      <c r="AQ2677" s="172" t="str">
        <f t="shared" si="1411"/>
        <v/>
      </c>
      <c r="AR2677" s="172" t="str">
        <f>Table1[[#This Row],[Sex ]]&amp;Table1[[#This Row],[Month]]</f>
        <v/>
      </c>
    </row>
    <row r="2678" spans="2:44" x14ac:dyDescent="0.3">
      <c r="B2678" s="14"/>
      <c r="C2678" s="14"/>
      <c r="D2678" s="14"/>
      <c r="E2678" s="14"/>
      <c r="F2678" s="14"/>
      <c r="G2678" s="14"/>
      <c r="H2678" s="14"/>
      <c r="I2678" s="14"/>
      <c r="J2678" s="14"/>
      <c r="K2678" s="14"/>
      <c r="L2678" s="14"/>
      <c r="M2678" s="24" t="str">
        <f t="shared" si="1383"/>
        <v/>
      </c>
      <c r="N2678" s="24" t="str">
        <f t="shared" si="1384"/>
        <v/>
      </c>
      <c r="O2678" s="24" t="str">
        <f t="shared" si="1385"/>
        <v xml:space="preserve"> </v>
      </c>
      <c r="P2678" s="24">
        <f t="shared" si="1386"/>
        <v>0</v>
      </c>
      <c r="Q2678" s="25">
        <f t="shared" si="1387"/>
        <v>0</v>
      </c>
      <c r="R2678" s="26">
        <f t="shared" si="1388"/>
        <v>0</v>
      </c>
      <c r="S2678" s="24" t="str">
        <f t="shared" si="1389"/>
        <v/>
      </c>
      <c r="T2678" s="24" t="str">
        <f t="shared" si="1390"/>
        <v/>
      </c>
      <c r="U2678" s="24" t="str">
        <f t="shared" si="1391"/>
        <v/>
      </c>
      <c r="V2678" s="24" t="str">
        <f t="shared" si="1392"/>
        <v/>
      </c>
      <c r="W2678" s="24" t="str">
        <f t="shared" si="1393"/>
        <v/>
      </c>
      <c r="X2678" s="24" t="str">
        <f t="shared" si="1394"/>
        <v/>
      </c>
      <c r="Y2678" s="24" t="str">
        <f t="shared" si="1395"/>
        <v/>
      </c>
      <c r="Z2678" s="24" t="str">
        <f t="shared" si="1396"/>
        <v/>
      </c>
      <c r="AA2678" s="24" t="b">
        <f t="shared" si="1397"/>
        <v>0</v>
      </c>
      <c r="AB2678" s="34" t="str">
        <f t="shared" si="1398"/>
        <v/>
      </c>
      <c r="AC2678" s="34">
        <f t="shared" si="1399"/>
        <v>0</v>
      </c>
      <c r="AD2678" s="34">
        <f t="shared" si="1400"/>
        <v>0</v>
      </c>
      <c r="AE2678" s="34" t="str">
        <f t="shared" si="1401"/>
        <v xml:space="preserve"> 0</v>
      </c>
      <c r="AF2678" s="34">
        <f t="shared" si="1402"/>
        <v>0</v>
      </c>
      <c r="AG2678" s="34">
        <f t="shared" si="1403"/>
        <v>0</v>
      </c>
      <c r="AH2678" s="34" t="str">
        <f t="shared" si="1404"/>
        <v/>
      </c>
      <c r="AI2678" s="172" t="str">
        <f>IF(AJ2678&lt;&gt;"",MAX(AI$3:AI2677)+1,"")</f>
        <v/>
      </c>
      <c r="AJ2678" s="172" t="str">
        <f t="shared" si="1405"/>
        <v/>
      </c>
      <c r="AK2678" s="172" t="str">
        <f t="shared" si="1406"/>
        <v/>
      </c>
      <c r="AL2678" s="172" t="str">
        <f t="shared" si="1407"/>
        <v/>
      </c>
      <c r="AM2678" s="172" t="str">
        <f>IF(AN2678&lt;&gt;"",MAX(AM$3:AM2677)+1,"")</f>
        <v/>
      </c>
      <c r="AN2678" s="172" t="str">
        <f t="shared" si="1408"/>
        <v/>
      </c>
      <c r="AO2678" s="172" t="str">
        <f t="shared" si="1409"/>
        <v/>
      </c>
      <c r="AP2678" s="172" t="str">
        <f t="shared" si="1410"/>
        <v/>
      </c>
      <c r="AQ2678" s="172" t="str">
        <f t="shared" si="1411"/>
        <v/>
      </c>
      <c r="AR2678" s="172" t="str">
        <f>Table1[[#This Row],[Sex ]]&amp;Table1[[#This Row],[Month]]</f>
        <v/>
      </c>
    </row>
    <row r="2679" spans="2:44" x14ac:dyDescent="0.3">
      <c r="B2679" s="14"/>
      <c r="C2679" s="14"/>
      <c r="D2679" s="14"/>
      <c r="E2679" s="14"/>
      <c r="F2679" s="14"/>
      <c r="G2679" s="14"/>
      <c r="H2679" s="14"/>
      <c r="I2679" s="14"/>
      <c r="J2679" s="14"/>
      <c r="K2679" s="14"/>
      <c r="L2679" s="14"/>
      <c r="M2679" s="24" t="str">
        <f t="shared" si="1383"/>
        <v/>
      </c>
      <c r="N2679" s="24" t="str">
        <f t="shared" si="1384"/>
        <v/>
      </c>
      <c r="O2679" s="24" t="str">
        <f t="shared" si="1385"/>
        <v xml:space="preserve"> </v>
      </c>
      <c r="P2679" s="24">
        <f t="shared" si="1386"/>
        <v>0</v>
      </c>
      <c r="Q2679" s="25">
        <f t="shared" si="1387"/>
        <v>0</v>
      </c>
      <c r="R2679" s="26">
        <f t="shared" si="1388"/>
        <v>0</v>
      </c>
      <c r="S2679" s="24" t="str">
        <f t="shared" si="1389"/>
        <v/>
      </c>
      <c r="T2679" s="24" t="str">
        <f t="shared" si="1390"/>
        <v/>
      </c>
      <c r="U2679" s="24" t="str">
        <f t="shared" si="1391"/>
        <v/>
      </c>
      <c r="V2679" s="24" t="str">
        <f t="shared" si="1392"/>
        <v/>
      </c>
      <c r="W2679" s="24" t="str">
        <f t="shared" si="1393"/>
        <v/>
      </c>
      <c r="X2679" s="24" t="str">
        <f t="shared" si="1394"/>
        <v/>
      </c>
      <c r="Y2679" s="24" t="str">
        <f t="shared" si="1395"/>
        <v/>
      </c>
      <c r="Z2679" s="24" t="str">
        <f t="shared" si="1396"/>
        <v/>
      </c>
      <c r="AA2679" s="24" t="b">
        <f t="shared" si="1397"/>
        <v>0</v>
      </c>
      <c r="AB2679" s="34" t="str">
        <f t="shared" si="1398"/>
        <v/>
      </c>
      <c r="AC2679" s="34">
        <f t="shared" si="1399"/>
        <v>0</v>
      </c>
      <c r="AD2679" s="34">
        <f t="shared" si="1400"/>
        <v>0</v>
      </c>
      <c r="AE2679" s="34" t="str">
        <f t="shared" si="1401"/>
        <v xml:space="preserve"> 0</v>
      </c>
      <c r="AF2679" s="34">
        <f t="shared" si="1402"/>
        <v>0</v>
      </c>
      <c r="AG2679" s="34">
        <f t="shared" si="1403"/>
        <v>0</v>
      </c>
      <c r="AH2679" s="34" t="str">
        <f t="shared" si="1404"/>
        <v/>
      </c>
      <c r="AI2679" s="172" t="str">
        <f>IF(AJ2679&lt;&gt;"",MAX(AI$3:AI2678)+1,"")</f>
        <v/>
      </c>
      <c r="AJ2679" s="172" t="str">
        <f t="shared" si="1405"/>
        <v/>
      </c>
      <c r="AK2679" s="172" t="str">
        <f t="shared" si="1406"/>
        <v/>
      </c>
      <c r="AL2679" s="172" t="str">
        <f t="shared" si="1407"/>
        <v/>
      </c>
      <c r="AM2679" s="172" t="str">
        <f>IF(AN2679&lt;&gt;"",MAX(AM$3:AM2678)+1,"")</f>
        <v/>
      </c>
      <c r="AN2679" s="172" t="str">
        <f t="shared" si="1408"/>
        <v/>
      </c>
      <c r="AO2679" s="172" t="str">
        <f t="shared" si="1409"/>
        <v/>
      </c>
      <c r="AP2679" s="172" t="str">
        <f t="shared" si="1410"/>
        <v/>
      </c>
      <c r="AQ2679" s="172" t="str">
        <f t="shared" si="1411"/>
        <v/>
      </c>
      <c r="AR2679" s="172" t="str">
        <f>Table1[[#This Row],[Sex ]]&amp;Table1[[#This Row],[Month]]</f>
        <v/>
      </c>
    </row>
    <row r="2680" spans="2:44" x14ac:dyDescent="0.3">
      <c r="B2680" s="14"/>
      <c r="C2680" s="14"/>
      <c r="D2680" s="14"/>
      <c r="E2680" s="14"/>
      <c r="F2680" s="14"/>
      <c r="G2680" s="14"/>
      <c r="H2680" s="14"/>
      <c r="I2680" s="14"/>
      <c r="J2680" s="14"/>
      <c r="K2680" s="14"/>
      <c r="L2680" s="14"/>
      <c r="M2680" s="24" t="str">
        <f t="shared" si="1383"/>
        <v/>
      </c>
      <c r="N2680" s="24" t="str">
        <f t="shared" si="1384"/>
        <v/>
      </c>
      <c r="O2680" s="24" t="str">
        <f t="shared" si="1385"/>
        <v xml:space="preserve"> </v>
      </c>
      <c r="P2680" s="24">
        <f t="shared" si="1386"/>
        <v>0</v>
      </c>
      <c r="Q2680" s="25">
        <f t="shared" si="1387"/>
        <v>0</v>
      </c>
      <c r="R2680" s="26">
        <f t="shared" si="1388"/>
        <v>0</v>
      </c>
      <c r="S2680" s="24" t="str">
        <f t="shared" si="1389"/>
        <v/>
      </c>
      <c r="T2680" s="24" t="str">
        <f t="shared" si="1390"/>
        <v/>
      </c>
      <c r="U2680" s="24" t="str">
        <f t="shared" si="1391"/>
        <v/>
      </c>
      <c r="V2680" s="24" t="str">
        <f t="shared" si="1392"/>
        <v/>
      </c>
      <c r="W2680" s="24" t="str">
        <f t="shared" si="1393"/>
        <v/>
      </c>
      <c r="X2680" s="24" t="str">
        <f t="shared" si="1394"/>
        <v/>
      </c>
      <c r="Y2680" s="24" t="str">
        <f t="shared" si="1395"/>
        <v/>
      </c>
      <c r="Z2680" s="24" t="str">
        <f t="shared" si="1396"/>
        <v/>
      </c>
      <c r="AA2680" s="24" t="b">
        <f t="shared" si="1397"/>
        <v>0</v>
      </c>
      <c r="AB2680" s="34" t="str">
        <f t="shared" si="1398"/>
        <v/>
      </c>
      <c r="AC2680" s="34">
        <f t="shared" si="1399"/>
        <v>0</v>
      </c>
      <c r="AD2680" s="34">
        <f t="shared" si="1400"/>
        <v>0</v>
      </c>
      <c r="AE2680" s="34" t="str">
        <f t="shared" si="1401"/>
        <v xml:space="preserve"> 0</v>
      </c>
      <c r="AF2680" s="34">
        <f t="shared" si="1402"/>
        <v>0</v>
      </c>
      <c r="AG2680" s="34">
        <f t="shared" si="1403"/>
        <v>0</v>
      </c>
      <c r="AH2680" s="34" t="str">
        <f t="shared" si="1404"/>
        <v/>
      </c>
      <c r="AI2680" s="172" t="str">
        <f>IF(AJ2680&lt;&gt;"",MAX(AI$3:AI2679)+1,"")</f>
        <v/>
      </c>
      <c r="AJ2680" s="172" t="str">
        <f t="shared" si="1405"/>
        <v/>
      </c>
      <c r="AK2680" s="172" t="str">
        <f t="shared" si="1406"/>
        <v/>
      </c>
      <c r="AL2680" s="172" t="str">
        <f t="shared" si="1407"/>
        <v/>
      </c>
      <c r="AM2680" s="172" t="str">
        <f>IF(AN2680&lt;&gt;"",MAX(AM$3:AM2679)+1,"")</f>
        <v/>
      </c>
      <c r="AN2680" s="172" t="str">
        <f t="shared" si="1408"/>
        <v/>
      </c>
      <c r="AO2680" s="172" t="str">
        <f t="shared" si="1409"/>
        <v/>
      </c>
      <c r="AP2680" s="172" t="str">
        <f t="shared" si="1410"/>
        <v/>
      </c>
      <c r="AQ2680" s="172" t="str">
        <f t="shared" si="1411"/>
        <v/>
      </c>
      <c r="AR2680" s="172" t="str">
        <f>Table1[[#This Row],[Sex ]]&amp;Table1[[#This Row],[Month]]</f>
        <v/>
      </c>
    </row>
    <row r="2681" spans="2:44" x14ac:dyDescent="0.3">
      <c r="B2681" s="14"/>
      <c r="C2681" s="14"/>
      <c r="D2681" s="14"/>
      <c r="E2681" s="14"/>
      <c r="F2681" s="14"/>
      <c r="G2681" s="14"/>
      <c r="H2681" s="14"/>
      <c r="I2681" s="14"/>
      <c r="J2681" s="14"/>
      <c r="K2681" s="14"/>
      <c r="L2681" s="14"/>
      <c r="M2681" s="24" t="str">
        <f t="shared" si="1383"/>
        <v/>
      </c>
      <c r="N2681" s="24" t="str">
        <f t="shared" si="1384"/>
        <v/>
      </c>
      <c r="O2681" s="24" t="str">
        <f t="shared" si="1385"/>
        <v xml:space="preserve"> </v>
      </c>
      <c r="P2681" s="24">
        <f t="shared" si="1386"/>
        <v>0</v>
      </c>
      <c r="Q2681" s="25">
        <f t="shared" si="1387"/>
        <v>0</v>
      </c>
      <c r="R2681" s="26">
        <f t="shared" si="1388"/>
        <v>0</v>
      </c>
      <c r="S2681" s="24" t="str">
        <f t="shared" si="1389"/>
        <v/>
      </c>
      <c r="T2681" s="24" t="str">
        <f t="shared" si="1390"/>
        <v/>
      </c>
      <c r="U2681" s="24" t="str">
        <f t="shared" si="1391"/>
        <v/>
      </c>
      <c r="V2681" s="24" t="str">
        <f t="shared" si="1392"/>
        <v/>
      </c>
      <c r="W2681" s="24" t="str">
        <f t="shared" si="1393"/>
        <v/>
      </c>
      <c r="X2681" s="24" t="str">
        <f t="shared" si="1394"/>
        <v/>
      </c>
      <c r="Y2681" s="24" t="str">
        <f t="shared" si="1395"/>
        <v/>
      </c>
      <c r="Z2681" s="24" t="str">
        <f t="shared" si="1396"/>
        <v/>
      </c>
      <c r="AA2681" s="24" t="b">
        <f t="shared" si="1397"/>
        <v>0</v>
      </c>
      <c r="AB2681" s="34" t="str">
        <f t="shared" si="1398"/>
        <v/>
      </c>
      <c r="AC2681" s="34">
        <f t="shared" si="1399"/>
        <v>0</v>
      </c>
      <c r="AD2681" s="34">
        <f t="shared" si="1400"/>
        <v>0</v>
      </c>
      <c r="AE2681" s="34" t="str">
        <f t="shared" si="1401"/>
        <v xml:space="preserve"> 0</v>
      </c>
      <c r="AF2681" s="34">
        <f t="shared" si="1402"/>
        <v>0</v>
      </c>
      <c r="AG2681" s="34">
        <f t="shared" si="1403"/>
        <v>0</v>
      </c>
      <c r="AH2681" s="34" t="str">
        <f t="shared" si="1404"/>
        <v/>
      </c>
      <c r="AI2681" s="172" t="str">
        <f>IF(AJ2681&lt;&gt;"",MAX(AI$3:AI2680)+1,"")</f>
        <v/>
      </c>
      <c r="AJ2681" s="172" t="str">
        <f t="shared" si="1405"/>
        <v/>
      </c>
      <c r="AK2681" s="172" t="str">
        <f t="shared" si="1406"/>
        <v/>
      </c>
      <c r="AL2681" s="172" t="str">
        <f t="shared" si="1407"/>
        <v/>
      </c>
      <c r="AM2681" s="172" t="str">
        <f>IF(AN2681&lt;&gt;"",MAX(AM$3:AM2680)+1,"")</f>
        <v/>
      </c>
      <c r="AN2681" s="172" t="str">
        <f t="shared" si="1408"/>
        <v/>
      </c>
      <c r="AO2681" s="172" t="str">
        <f t="shared" si="1409"/>
        <v/>
      </c>
      <c r="AP2681" s="172" t="str">
        <f t="shared" si="1410"/>
        <v/>
      </c>
      <c r="AQ2681" s="172" t="str">
        <f t="shared" si="1411"/>
        <v/>
      </c>
      <c r="AR2681" s="172" t="str">
        <f>Table1[[#This Row],[Sex ]]&amp;Table1[[#This Row],[Month]]</f>
        <v/>
      </c>
    </row>
    <row r="2682" spans="2:44" x14ac:dyDescent="0.3">
      <c r="B2682" s="14"/>
      <c r="C2682" s="14"/>
      <c r="D2682" s="14"/>
      <c r="E2682" s="14"/>
      <c r="F2682" s="14"/>
      <c r="G2682" s="14"/>
      <c r="H2682" s="14"/>
      <c r="I2682" s="14"/>
      <c r="J2682" s="14"/>
      <c r="K2682" s="14"/>
      <c r="L2682" s="14"/>
      <c r="M2682" s="24" t="str">
        <f t="shared" si="1383"/>
        <v/>
      </c>
      <c r="N2682" s="24" t="str">
        <f t="shared" si="1384"/>
        <v/>
      </c>
      <c r="O2682" s="24" t="str">
        <f t="shared" si="1385"/>
        <v xml:space="preserve"> </v>
      </c>
      <c r="P2682" s="24">
        <f t="shared" si="1386"/>
        <v>0</v>
      </c>
      <c r="Q2682" s="25">
        <f t="shared" si="1387"/>
        <v>0</v>
      </c>
      <c r="R2682" s="26">
        <f t="shared" si="1388"/>
        <v>0</v>
      </c>
      <c r="S2682" s="24" t="str">
        <f t="shared" si="1389"/>
        <v/>
      </c>
      <c r="T2682" s="24" t="str">
        <f t="shared" si="1390"/>
        <v/>
      </c>
      <c r="U2682" s="24" t="str">
        <f t="shared" si="1391"/>
        <v/>
      </c>
      <c r="V2682" s="24" t="str">
        <f t="shared" si="1392"/>
        <v/>
      </c>
      <c r="W2682" s="24" t="str">
        <f t="shared" si="1393"/>
        <v/>
      </c>
      <c r="X2682" s="24" t="str">
        <f t="shared" si="1394"/>
        <v/>
      </c>
      <c r="Y2682" s="24" t="str">
        <f t="shared" si="1395"/>
        <v/>
      </c>
      <c r="Z2682" s="24" t="str">
        <f t="shared" si="1396"/>
        <v/>
      </c>
      <c r="AA2682" s="24" t="b">
        <f t="shared" si="1397"/>
        <v>0</v>
      </c>
      <c r="AB2682" s="34" t="str">
        <f t="shared" si="1398"/>
        <v/>
      </c>
      <c r="AC2682" s="34">
        <f t="shared" si="1399"/>
        <v>0</v>
      </c>
      <c r="AD2682" s="34">
        <f t="shared" si="1400"/>
        <v>0</v>
      </c>
      <c r="AE2682" s="34" t="str">
        <f t="shared" si="1401"/>
        <v xml:space="preserve"> 0</v>
      </c>
      <c r="AF2682" s="34">
        <f t="shared" si="1402"/>
        <v>0</v>
      </c>
      <c r="AG2682" s="34">
        <f t="shared" si="1403"/>
        <v>0</v>
      </c>
      <c r="AH2682" s="34" t="str">
        <f t="shared" si="1404"/>
        <v/>
      </c>
      <c r="AI2682" s="172" t="str">
        <f>IF(AJ2682&lt;&gt;"",MAX(AI$3:AI2681)+1,"")</f>
        <v/>
      </c>
      <c r="AJ2682" s="172" t="str">
        <f t="shared" si="1405"/>
        <v/>
      </c>
      <c r="AK2682" s="172" t="str">
        <f t="shared" si="1406"/>
        <v/>
      </c>
      <c r="AL2682" s="172" t="str">
        <f t="shared" si="1407"/>
        <v/>
      </c>
      <c r="AM2682" s="172" t="str">
        <f>IF(AN2682&lt;&gt;"",MAX(AM$3:AM2681)+1,"")</f>
        <v/>
      </c>
      <c r="AN2682" s="172" t="str">
        <f t="shared" si="1408"/>
        <v/>
      </c>
      <c r="AO2682" s="172" t="str">
        <f t="shared" si="1409"/>
        <v/>
      </c>
      <c r="AP2682" s="172" t="str">
        <f t="shared" si="1410"/>
        <v/>
      </c>
      <c r="AQ2682" s="172" t="str">
        <f t="shared" si="1411"/>
        <v/>
      </c>
      <c r="AR2682" s="172" t="str">
        <f>Table1[[#This Row],[Sex ]]&amp;Table1[[#This Row],[Month]]</f>
        <v/>
      </c>
    </row>
    <row r="2683" spans="2:44" x14ac:dyDescent="0.3">
      <c r="B2683" s="14"/>
      <c r="C2683" s="14"/>
      <c r="D2683" s="14"/>
      <c r="E2683" s="14"/>
      <c r="F2683" s="14"/>
      <c r="G2683" s="14"/>
      <c r="H2683" s="14"/>
      <c r="I2683" s="14"/>
      <c r="J2683" s="14"/>
      <c r="K2683" s="14"/>
      <c r="L2683" s="14"/>
      <c r="M2683" s="24" t="str">
        <f t="shared" si="1383"/>
        <v/>
      </c>
      <c r="N2683" s="24" t="str">
        <f t="shared" si="1384"/>
        <v/>
      </c>
      <c r="O2683" s="24" t="str">
        <f t="shared" si="1385"/>
        <v xml:space="preserve"> </v>
      </c>
      <c r="P2683" s="24">
        <f t="shared" si="1386"/>
        <v>0</v>
      </c>
      <c r="Q2683" s="25">
        <f t="shared" si="1387"/>
        <v>0</v>
      </c>
      <c r="R2683" s="26">
        <f t="shared" si="1388"/>
        <v>0</v>
      </c>
      <c r="S2683" s="24" t="str">
        <f t="shared" si="1389"/>
        <v/>
      </c>
      <c r="T2683" s="24" t="str">
        <f t="shared" si="1390"/>
        <v/>
      </c>
      <c r="U2683" s="24" t="str">
        <f t="shared" si="1391"/>
        <v/>
      </c>
      <c r="V2683" s="24" t="str">
        <f t="shared" si="1392"/>
        <v/>
      </c>
      <c r="W2683" s="24" t="str">
        <f t="shared" si="1393"/>
        <v/>
      </c>
      <c r="X2683" s="24" t="str">
        <f t="shared" si="1394"/>
        <v/>
      </c>
      <c r="Y2683" s="24" t="str">
        <f t="shared" si="1395"/>
        <v/>
      </c>
      <c r="Z2683" s="24" t="str">
        <f t="shared" si="1396"/>
        <v/>
      </c>
      <c r="AA2683" s="24" t="b">
        <f t="shared" si="1397"/>
        <v>0</v>
      </c>
      <c r="AB2683" s="34" t="str">
        <f t="shared" si="1398"/>
        <v/>
      </c>
      <c r="AC2683" s="34">
        <f t="shared" si="1399"/>
        <v>0</v>
      </c>
      <c r="AD2683" s="34">
        <f t="shared" si="1400"/>
        <v>0</v>
      </c>
      <c r="AE2683" s="34" t="str">
        <f t="shared" si="1401"/>
        <v xml:space="preserve"> 0</v>
      </c>
      <c r="AF2683" s="34">
        <f t="shared" si="1402"/>
        <v>0</v>
      </c>
      <c r="AG2683" s="34">
        <f t="shared" si="1403"/>
        <v>0</v>
      </c>
      <c r="AH2683" s="34" t="str">
        <f t="shared" si="1404"/>
        <v/>
      </c>
      <c r="AI2683" s="172" t="str">
        <f>IF(AJ2683&lt;&gt;"",MAX(AI$3:AI2682)+1,"")</f>
        <v/>
      </c>
      <c r="AJ2683" s="172" t="str">
        <f t="shared" si="1405"/>
        <v/>
      </c>
      <c r="AK2683" s="172" t="str">
        <f t="shared" si="1406"/>
        <v/>
      </c>
      <c r="AL2683" s="172" t="str">
        <f t="shared" si="1407"/>
        <v/>
      </c>
      <c r="AM2683" s="172" t="str">
        <f>IF(AN2683&lt;&gt;"",MAX(AM$3:AM2682)+1,"")</f>
        <v/>
      </c>
      <c r="AN2683" s="172" t="str">
        <f t="shared" si="1408"/>
        <v/>
      </c>
      <c r="AO2683" s="172" t="str">
        <f t="shared" si="1409"/>
        <v/>
      </c>
      <c r="AP2683" s="172" t="str">
        <f t="shared" si="1410"/>
        <v/>
      </c>
      <c r="AQ2683" s="172" t="str">
        <f t="shared" si="1411"/>
        <v/>
      </c>
      <c r="AR2683" s="172" t="str">
        <f>Table1[[#This Row],[Sex ]]&amp;Table1[[#This Row],[Month]]</f>
        <v/>
      </c>
    </row>
    <row r="2684" spans="2:44" x14ac:dyDescent="0.3">
      <c r="B2684" s="14"/>
      <c r="C2684" s="14"/>
      <c r="D2684" s="14"/>
      <c r="E2684" s="14"/>
      <c r="F2684" s="14"/>
      <c r="G2684" s="14"/>
      <c r="H2684" s="14"/>
      <c r="I2684" s="14"/>
      <c r="J2684" s="14"/>
      <c r="K2684" s="14"/>
      <c r="L2684" s="14"/>
      <c r="M2684" s="24" t="str">
        <f t="shared" si="1383"/>
        <v/>
      </c>
      <c r="N2684" s="24" t="str">
        <f t="shared" si="1384"/>
        <v/>
      </c>
      <c r="O2684" s="24" t="str">
        <f t="shared" si="1385"/>
        <v xml:space="preserve"> </v>
      </c>
      <c r="P2684" s="24">
        <f t="shared" si="1386"/>
        <v>0</v>
      </c>
      <c r="Q2684" s="25">
        <f t="shared" si="1387"/>
        <v>0</v>
      </c>
      <c r="R2684" s="26">
        <f t="shared" si="1388"/>
        <v>0</v>
      </c>
      <c r="S2684" s="24" t="str">
        <f t="shared" si="1389"/>
        <v/>
      </c>
      <c r="T2684" s="24" t="str">
        <f t="shared" si="1390"/>
        <v/>
      </c>
      <c r="U2684" s="24" t="str">
        <f t="shared" si="1391"/>
        <v/>
      </c>
      <c r="V2684" s="24" t="str">
        <f t="shared" si="1392"/>
        <v/>
      </c>
      <c r="W2684" s="24" t="str">
        <f t="shared" si="1393"/>
        <v/>
      </c>
      <c r="X2684" s="24" t="str">
        <f t="shared" si="1394"/>
        <v/>
      </c>
      <c r="Y2684" s="24" t="str">
        <f t="shared" si="1395"/>
        <v/>
      </c>
      <c r="Z2684" s="24" t="str">
        <f t="shared" si="1396"/>
        <v/>
      </c>
      <c r="AA2684" s="24" t="b">
        <f t="shared" si="1397"/>
        <v>0</v>
      </c>
      <c r="AB2684" s="34" t="str">
        <f t="shared" si="1398"/>
        <v/>
      </c>
      <c r="AC2684" s="34">
        <f t="shared" si="1399"/>
        <v>0</v>
      </c>
      <c r="AD2684" s="34">
        <f t="shared" si="1400"/>
        <v>0</v>
      </c>
      <c r="AE2684" s="34" t="str">
        <f t="shared" si="1401"/>
        <v xml:space="preserve"> 0</v>
      </c>
      <c r="AF2684" s="34">
        <f t="shared" si="1402"/>
        <v>0</v>
      </c>
      <c r="AG2684" s="34">
        <f t="shared" si="1403"/>
        <v>0</v>
      </c>
      <c r="AH2684" s="34" t="str">
        <f t="shared" si="1404"/>
        <v/>
      </c>
      <c r="AI2684" s="172" t="str">
        <f>IF(AJ2684&lt;&gt;"",MAX(AI$3:AI2683)+1,"")</f>
        <v/>
      </c>
      <c r="AJ2684" s="172" t="str">
        <f t="shared" si="1405"/>
        <v/>
      </c>
      <c r="AK2684" s="172" t="str">
        <f t="shared" si="1406"/>
        <v/>
      </c>
      <c r="AL2684" s="172" t="str">
        <f t="shared" si="1407"/>
        <v/>
      </c>
      <c r="AM2684" s="172" t="str">
        <f>IF(AN2684&lt;&gt;"",MAX(AM$3:AM2683)+1,"")</f>
        <v/>
      </c>
      <c r="AN2684" s="172" t="str">
        <f t="shared" si="1408"/>
        <v/>
      </c>
      <c r="AO2684" s="172" t="str">
        <f t="shared" si="1409"/>
        <v/>
      </c>
      <c r="AP2684" s="172" t="str">
        <f t="shared" si="1410"/>
        <v/>
      </c>
      <c r="AQ2684" s="172" t="str">
        <f t="shared" si="1411"/>
        <v/>
      </c>
      <c r="AR2684" s="172" t="str">
        <f>Table1[[#This Row],[Sex ]]&amp;Table1[[#This Row],[Month]]</f>
        <v/>
      </c>
    </row>
    <row r="2685" spans="2:44" x14ac:dyDescent="0.3">
      <c r="B2685" s="14"/>
      <c r="C2685" s="14"/>
      <c r="D2685" s="14"/>
      <c r="E2685" s="14"/>
      <c r="F2685" s="14"/>
      <c r="G2685" s="14"/>
      <c r="H2685" s="14"/>
      <c r="I2685" s="14"/>
      <c r="J2685" s="14"/>
      <c r="K2685" s="14"/>
      <c r="L2685" s="14"/>
      <c r="M2685" s="24" t="str">
        <f t="shared" si="1383"/>
        <v/>
      </c>
      <c r="N2685" s="24" t="str">
        <f t="shared" si="1384"/>
        <v/>
      </c>
      <c r="O2685" s="24" t="str">
        <f t="shared" si="1385"/>
        <v xml:space="preserve"> </v>
      </c>
      <c r="P2685" s="24">
        <f t="shared" si="1386"/>
        <v>0</v>
      </c>
      <c r="Q2685" s="25">
        <f t="shared" si="1387"/>
        <v>0</v>
      </c>
      <c r="R2685" s="26">
        <f t="shared" si="1388"/>
        <v>0</v>
      </c>
      <c r="S2685" s="24" t="str">
        <f t="shared" si="1389"/>
        <v/>
      </c>
      <c r="T2685" s="24" t="str">
        <f t="shared" si="1390"/>
        <v/>
      </c>
      <c r="U2685" s="24" t="str">
        <f t="shared" si="1391"/>
        <v/>
      </c>
      <c r="V2685" s="24" t="str">
        <f t="shared" si="1392"/>
        <v/>
      </c>
      <c r="W2685" s="24" t="str">
        <f t="shared" si="1393"/>
        <v/>
      </c>
      <c r="X2685" s="24" t="str">
        <f t="shared" si="1394"/>
        <v/>
      </c>
      <c r="Y2685" s="24" t="str">
        <f t="shared" si="1395"/>
        <v/>
      </c>
      <c r="Z2685" s="24" t="str">
        <f t="shared" si="1396"/>
        <v/>
      </c>
      <c r="AA2685" s="24" t="b">
        <f t="shared" si="1397"/>
        <v>0</v>
      </c>
      <c r="AB2685" s="34" t="str">
        <f t="shared" si="1398"/>
        <v/>
      </c>
      <c r="AC2685" s="34">
        <f t="shared" si="1399"/>
        <v>0</v>
      </c>
      <c r="AD2685" s="34">
        <f t="shared" si="1400"/>
        <v>0</v>
      </c>
      <c r="AE2685" s="34" t="str">
        <f t="shared" si="1401"/>
        <v xml:space="preserve"> 0</v>
      </c>
      <c r="AF2685" s="34">
        <f t="shared" si="1402"/>
        <v>0</v>
      </c>
      <c r="AG2685" s="34">
        <f t="shared" si="1403"/>
        <v>0</v>
      </c>
      <c r="AH2685" s="34" t="str">
        <f t="shared" si="1404"/>
        <v/>
      </c>
      <c r="AI2685" s="172" t="str">
        <f>IF(AJ2685&lt;&gt;"",MAX(AI$3:AI2684)+1,"")</f>
        <v/>
      </c>
      <c r="AJ2685" s="172" t="str">
        <f t="shared" si="1405"/>
        <v/>
      </c>
      <c r="AK2685" s="172" t="str">
        <f t="shared" si="1406"/>
        <v/>
      </c>
      <c r="AL2685" s="172" t="str">
        <f t="shared" si="1407"/>
        <v/>
      </c>
      <c r="AM2685" s="172" t="str">
        <f>IF(AN2685&lt;&gt;"",MAX(AM$3:AM2684)+1,"")</f>
        <v/>
      </c>
      <c r="AN2685" s="172" t="str">
        <f t="shared" si="1408"/>
        <v/>
      </c>
      <c r="AO2685" s="172" t="str">
        <f t="shared" si="1409"/>
        <v/>
      </c>
      <c r="AP2685" s="172" t="str">
        <f t="shared" si="1410"/>
        <v/>
      </c>
      <c r="AQ2685" s="172" t="str">
        <f t="shared" si="1411"/>
        <v/>
      </c>
      <c r="AR2685" s="172" t="str">
        <f>Table1[[#This Row],[Sex ]]&amp;Table1[[#This Row],[Month]]</f>
        <v/>
      </c>
    </row>
    <row r="2686" spans="2:44" x14ac:dyDescent="0.3">
      <c r="B2686" s="14"/>
      <c r="C2686" s="14"/>
      <c r="D2686" s="14"/>
      <c r="E2686" s="14"/>
      <c r="F2686" s="14"/>
      <c r="G2686" s="14"/>
      <c r="H2686" s="14"/>
      <c r="I2686" s="14"/>
      <c r="J2686" s="14"/>
      <c r="K2686" s="14"/>
      <c r="L2686" s="14"/>
      <c r="M2686" s="24" t="str">
        <f t="shared" si="1383"/>
        <v/>
      </c>
      <c r="N2686" s="24" t="str">
        <f t="shared" si="1384"/>
        <v/>
      </c>
      <c r="O2686" s="24" t="str">
        <f t="shared" si="1385"/>
        <v xml:space="preserve"> </v>
      </c>
      <c r="P2686" s="24">
        <f t="shared" si="1386"/>
        <v>0</v>
      </c>
      <c r="Q2686" s="25">
        <f t="shared" si="1387"/>
        <v>0</v>
      </c>
      <c r="R2686" s="26">
        <f t="shared" si="1388"/>
        <v>0</v>
      </c>
      <c r="S2686" s="24" t="str">
        <f t="shared" si="1389"/>
        <v/>
      </c>
      <c r="T2686" s="24" t="str">
        <f t="shared" si="1390"/>
        <v/>
      </c>
      <c r="U2686" s="24" t="str">
        <f t="shared" si="1391"/>
        <v/>
      </c>
      <c r="V2686" s="24" t="str">
        <f t="shared" si="1392"/>
        <v/>
      </c>
      <c r="W2686" s="24" t="str">
        <f t="shared" si="1393"/>
        <v/>
      </c>
      <c r="X2686" s="24" t="str">
        <f t="shared" si="1394"/>
        <v/>
      </c>
      <c r="Y2686" s="24" t="str">
        <f t="shared" si="1395"/>
        <v/>
      </c>
      <c r="Z2686" s="24" t="str">
        <f t="shared" si="1396"/>
        <v/>
      </c>
      <c r="AA2686" s="24" t="b">
        <f t="shared" si="1397"/>
        <v>0</v>
      </c>
      <c r="AB2686" s="34" t="str">
        <f t="shared" si="1398"/>
        <v/>
      </c>
      <c r="AC2686" s="34">
        <f t="shared" si="1399"/>
        <v>0</v>
      </c>
      <c r="AD2686" s="34">
        <f t="shared" si="1400"/>
        <v>0</v>
      </c>
      <c r="AE2686" s="34" t="str">
        <f t="shared" si="1401"/>
        <v xml:space="preserve"> 0</v>
      </c>
      <c r="AF2686" s="34">
        <f t="shared" si="1402"/>
        <v>0</v>
      </c>
      <c r="AG2686" s="34">
        <f t="shared" si="1403"/>
        <v>0</v>
      </c>
      <c r="AH2686" s="34" t="str">
        <f t="shared" si="1404"/>
        <v/>
      </c>
      <c r="AI2686" s="172" t="str">
        <f>IF(AJ2686&lt;&gt;"",MAX(AI$3:AI2685)+1,"")</f>
        <v/>
      </c>
      <c r="AJ2686" s="172" t="str">
        <f t="shared" si="1405"/>
        <v/>
      </c>
      <c r="AK2686" s="172" t="str">
        <f t="shared" si="1406"/>
        <v/>
      </c>
      <c r="AL2686" s="172" t="str">
        <f t="shared" si="1407"/>
        <v/>
      </c>
      <c r="AM2686" s="172" t="str">
        <f>IF(AN2686&lt;&gt;"",MAX(AM$3:AM2685)+1,"")</f>
        <v/>
      </c>
      <c r="AN2686" s="172" t="str">
        <f t="shared" si="1408"/>
        <v/>
      </c>
      <c r="AO2686" s="172" t="str">
        <f t="shared" si="1409"/>
        <v/>
      </c>
      <c r="AP2686" s="172" t="str">
        <f t="shared" si="1410"/>
        <v/>
      </c>
      <c r="AQ2686" s="172" t="str">
        <f t="shared" si="1411"/>
        <v/>
      </c>
      <c r="AR2686" s="172" t="str">
        <f>Table1[[#This Row],[Sex ]]&amp;Table1[[#This Row],[Month]]</f>
        <v/>
      </c>
    </row>
    <row r="2687" spans="2:44" x14ac:dyDescent="0.3">
      <c r="B2687" s="14"/>
      <c r="C2687" s="14"/>
      <c r="D2687" s="14"/>
      <c r="E2687" s="14"/>
      <c r="F2687" s="14"/>
      <c r="G2687" s="14"/>
      <c r="H2687" s="14"/>
      <c r="I2687" s="14"/>
      <c r="J2687" s="14"/>
      <c r="K2687" s="14"/>
      <c r="L2687" s="14"/>
      <c r="M2687" s="24" t="str">
        <f t="shared" si="1383"/>
        <v/>
      </c>
      <c r="N2687" s="24" t="str">
        <f t="shared" si="1384"/>
        <v/>
      </c>
      <c r="O2687" s="24" t="str">
        <f t="shared" si="1385"/>
        <v xml:space="preserve"> </v>
      </c>
      <c r="P2687" s="24">
        <f t="shared" si="1386"/>
        <v>0</v>
      </c>
      <c r="Q2687" s="25">
        <f t="shared" si="1387"/>
        <v>0</v>
      </c>
      <c r="R2687" s="26">
        <f t="shared" si="1388"/>
        <v>0</v>
      </c>
      <c r="S2687" s="24" t="str">
        <f t="shared" si="1389"/>
        <v/>
      </c>
      <c r="T2687" s="24" t="str">
        <f t="shared" si="1390"/>
        <v/>
      </c>
      <c r="U2687" s="24" t="str">
        <f t="shared" si="1391"/>
        <v/>
      </c>
      <c r="V2687" s="24" t="str">
        <f t="shared" si="1392"/>
        <v/>
      </c>
      <c r="W2687" s="24" t="str">
        <f t="shared" si="1393"/>
        <v/>
      </c>
      <c r="X2687" s="24" t="str">
        <f t="shared" si="1394"/>
        <v/>
      </c>
      <c r="Y2687" s="24" t="str">
        <f t="shared" si="1395"/>
        <v/>
      </c>
      <c r="Z2687" s="24" t="str">
        <f t="shared" si="1396"/>
        <v/>
      </c>
      <c r="AA2687" s="24" t="b">
        <f t="shared" si="1397"/>
        <v>0</v>
      </c>
      <c r="AB2687" s="34" t="str">
        <f t="shared" si="1398"/>
        <v/>
      </c>
      <c r="AC2687" s="34">
        <f t="shared" si="1399"/>
        <v>0</v>
      </c>
      <c r="AD2687" s="34">
        <f t="shared" si="1400"/>
        <v>0</v>
      </c>
      <c r="AE2687" s="34" t="str">
        <f t="shared" si="1401"/>
        <v xml:space="preserve"> 0</v>
      </c>
      <c r="AF2687" s="34">
        <f t="shared" si="1402"/>
        <v>0</v>
      </c>
      <c r="AG2687" s="34">
        <f t="shared" si="1403"/>
        <v>0</v>
      </c>
      <c r="AH2687" s="34" t="str">
        <f t="shared" si="1404"/>
        <v/>
      </c>
      <c r="AI2687" s="172" t="str">
        <f>IF(AJ2687&lt;&gt;"",MAX(AI$3:AI2686)+1,"")</f>
        <v/>
      </c>
      <c r="AJ2687" s="172" t="str">
        <f t="shared" si="1405"/>
        <v/>
      </c>
      <c r="AK2687" s="172" t="str">
        <f t="shared" si="1406"/>
        <v/>
      </c>
      <c r="AL2687" s="172" t="str">
        <f t="shared" si="1407"/>
        <v/>
      </c>
      <c r="AM2687" s="172" t="str">
        <f>IF(AN2687&lt;&gt;"",MAX(AM$3:AM2686)+1,"")</f>
        <v/>
      </c>
      <c r="AN2687" s="172" t="str">
        <f t="shared" si="1408"/>
        <v/>
      </c>
      <c r="AO2687" s="172" t="str">
        <f t="shared" si="1409"/>
        <v/>
      </c>
      <c r="AP2687" s="172" t="str">
        <f t="shared" si="1410"/>
        <v/>
      </c>
      <c r="AQ2687" s="172" t="str">
        <f t="shared" si="1411"/>
        <v/>
      </c>
      <c r="AR2687" s="172" t="str">
        <f>Table1[[#This Row],[Sex ]]&amp;Table1[[#This Row],[Month]]</f>
        <v/>
      </c>
    </row>
    <row r="2688" spans="2:44" x14ac:dyDescent="0.3">
      <c r="B2688" s="14"/>
      <c r="C2688" s="14"/>
      <c r="D2688" s="14"/>
      <c r="E2688" s="14"/>
      <c r="F2688" s="14"/>
      <c r="G2688" s="14"/>
      <c r="H2688" s="14"/>
      <c r="I2688" s="14"/>
      <c r="J2688" s="14"/>
      <c r="K2688" s="14"/>
      <c r="L2688" s="14"/>
      <c r="M2688" s="24" t="str">
        <f t="shared" si="1383"/>
        <v/>
      </c>
      <c r="N2688" s="24" t="str">
        <f t="shared" si="1384"/>
        <v/>
      </c>
      <c r="O2688" s="24" t="str">
        <f t="shared" si="1385"/>
        <v xml:space="preserve"> </v>
      </c>
      <c r="P2688" s="24">
        <f t="shared" si="1386"/>
        <v>0</v>
      </c>
      <c r="Q2688" s="25">
        <f t="shared" si="1387"/>
        <v>0</v>
      </c>
      <c r="R2688" s="26">
        <f t="shared" si="1388"/>
        <v>0</v>
      </c>
      <c r="S2688" s="24" t="str">
        <f t="shared" si="1389"/>
        <v/>
      </c>
      <c r="T2688" s="24" t="str">
        <f t="shared" si="1390"/>
        <v/>
      </c>
      <c r="U2688" s="24" t="str">
        <f t="shared" si="1391"/>
        <v/>
      </c>
      <c r="V2688" s="24" t="str">
        <f t="shared" si="1392"/>
        <v/>
      </c>
      <c r="W2688" s="24" t="str">
        <f t="shared" si="1393"/>
        <v/>
      </c>
      <c r="X2688" s="24" t="str">
        <f t="shared" si="1394"/>
        <v/>
      </c>
      <c r="Y2688" s="24" t="str">
        <f t="shared" si="1395"/>
        <v/>
      </c>
      <c r="Z2688" s="24" t="str">
        <f t="shared" si="1396"/>
        <v/>
      </c>
      <c r="AA2688" s="24" t="b">
        <f t="shared" si="1397"/>
        <v>0</v>
      </c>
      <c r="AB2688" s="34" t="str">
        <f t="shared" si="1398"/>
        <v/>
      </c>
      <c r="AC2688" s="34">
        <f t="shared" si="1399"/>
        <v>0</v>
      </c>
      <c r="AD2688" s="34">
        <f t="shared" si="1400"/>
        <v>0</v>
      </c>
      <c r="AE2688" s="34" t="str">
        <f t="shared" si="1401"/>
        <v xml:space="preserve"> 0</v>
      </c>
      <c r="AF2688" s="34">
        <f t="shared" si="1402"/>
        <v>0</v>
      </c>
      <c r="AG2688" s="34">
        <f t="shared" si="1403"/>
        <v>0</v>
      </c>
      <c r="AH2688" s="34" t="str">
        <f t="shared" si="1404"/>
        <v/>
      </c>
      <c r="AI2688" s="172" t="str">
        <f>IF(AJ2688&lt;&gt;"",MAX(AI$3:AI2687)+1,"")</f>
        <v/>
      </c>
      <c r="AJ2688" s="172" t="str">
        <f t="shared" si="1405"/>
        <v/>
      </c>
      <c r="AK2688" s="172" t="str">
        <f t="shared" si="1406"/>
        <v/>
      </c>
      <c r="AL2688" s="172" t="str">
        <f t="shared" si="1407"/>
        <v/>
      </c>
      <c r="AM2688" s="172" t="str">
        <f>IF(AN2688&lt;&gt;"",MAX(AM$3:AM2687)+1,"")</f>
        <v/>
      </c>
      <c r="AN2688" s="172" t="str">
        <f t="shared" si="1408"/>
        <v/>
      </c>
      <c r="AO2688" s="172" t="str">
        <f t="shared" si="1409"/>
        <v/>
      </c>
      <c r="AP2688" s="172" t="str">
        <f t="shared" si="1410"/>
        <v/>
      </c>
      <c r="AQ2688" s="172" t="str">
        <f t="shared" si="1411"/>
        <v/>
      </c>
      <c r="AR2688" s="172" t="str">
        <f>Table1[[#This Row],[Sex ]]&amp;Table1[[#This Row],[Month]]</f>
        <v/>
      </c>
    </row>
    <row r="2689" spans="2:44" x14ac:dyDescent="0.3">
      <c r="B2689" s="14"/>
      <c r="C2689" s="14"/>
      <c r="D2689" s="14"/>
      <c r="E2689" s="14"/>
      <c r="F2689" s="14"/>
      <c r="G2689" s="14"/>
      <c r="H2689" s="14"/>
      <c r="I2689" s="14"/>
      <c r="J2689" s="14"/>
      <c r="K2689" s="14"/>
      <c r="L2689" s="14"/>
      <c r="M2689" s="24" t="str">
        <f t="shared" si="1383"/>
        <v/>
      </c>
      <c r="N2689" s="24" t="str">
        <f t="shared" si="1384"/>
        <v/>
      </c>
      <c r="O2689" s="24" t="str">
        <f t="shared" si="1385"/>
        <v xml:space="preserve"> </v>
      </c>
      <c r="P2689" s="24">
        <f t="shared" si="1386"/>
        <v>0</v>
      </c>
      <c r="Q2689" s="25">
        <f t="shared" si="1387"/>
        <v>0</v>
      </c>
      <c r="R2689" s="26">
        <f t="shared" si="1388"/>
        <v>0</v>
      </c>
      <c r="S2689" s="24" t="str">
        <f t="shared" si="1389"/>
        <v/>
      </c>
      <c r="T2689" s="24" t="str">
        <f t="shared" si="1390"/>
        <v/>
      </c>
      <c r="U2689" s="24" t="str">
        <f t="shared" si="1391"/>
        <v/>
      </c>
      <c r="V2689" s="24" t="str">
        <f t="shared" si="1392"/>
        <v/>
      </c>
      <c r="W2689" s="24" t="str">
        <f t="shared" si="1393"/>
        <v/>
      </c>
      <c r="X2689" s="24" t="str">
        <f t="shared" si="1394"/>
        <v/>
      </c>
      <c r="Y2689" s="24" t="str">
        <f t="shared" si="1395"/>
        <v/>
      </c>
      <c r="Z2689" s="24" t="str">
        <f t="shared" si="1396"/>
        <v/>
      </c>
      <c r="AA2689" s="24" t="b">
        <f t="shared" si="1397"/>
        <v>0</v>
      </c>
      <c r="AB2689" s="34" t="str">
        <f t="shared" si="1398"/>
        <v/>
      </c>
      <c r="AC2689" s="34">
        <f t="shared" si="1399"/>
        <v>0</v>
      </c>
      <c r="AD2689" s="34">
        <f t="shared" si="1400"/>
        <v>0</v>
      </c>
      <c r="AE2689" s="34" t="str">
        <f t="shared" si="1401"/>
        <v xml:space="preserve"> 0</v>
      </c>
      <c r="AF2689" s="34">
        <f t="shared" si="1402"/>
        <v>0</v>
      </c>
      <c r="AG2689" s="34">
        <f t="shared" si="1403"/>
        <v>0</v>
      </c>
      <c r="AH2689" s="34" t="str">
        <f t="shared" si="1404"/>
        <v/>
      </c>
      <c r="AI2689" s="172" t="str">
        <f>IF(AJ2689&lt;&gt;"",MAX(AI$3:AI2688)+1,"")</f>
        <v/>
      </c>
      <c r="AJ2689" s="172" t="str">
        <f t="shared" si="1405"/>
        <v/>
      </c>
      <c r="AK2689" s="172" t="str">
        <f t="shared" si="1406"/>
        <v/>
      </c>
      <c r="AL2689" s="172" t="str">
        <f t="shared" si="1407"/>
        <v/>
      </c>
      <c r="AM2689" s="172" t="str">
        <f>IF(AN2689&lt;&gt;"",MAX(AM$3:AM2688)+1,"")</f>
        <v/>
      </c>
      <c r="AN2689" s="172" t="str">
        <f t="shared" si="1408"/>
        <v/>
      </c>
      <c r="AO2689" s="172" t="str">
        <f t="shared" si="1409"/>
        <v/>
      </c>
      <c r="AP2689" s="172" t="str">
        <f t="shared" si="1410"/>
        <v/>
      </c>
      <c r="AQ2689" s="172" t="str">
        <f t="shared" si="1411"/>
        <v/>
      </c>
      <c r="AR2689" s="172" t="str">
        <f>Table1[[#This Row],[Sex ]]&amp;Table1[[#This Row],[Month]]</f>
        <v/>
      </c>
    </row>
    <row r="2690" spans="2:44" x14ac:dyDescent="0.3">
      <c r="B2690" s="14"/>
      <c r="C2690" s="14"/>
      <c r="D2690" s="14"/>
      <c r="E2690" s="14"/>
      <c r="F2690" s="14"/>
      <c r="G2690" s="14"/>
      <c r="H2690" s="14"/>
      <c r="I2690" s="14"/>
      <c r="J2690" s="14"/>
      <c r="K2690" s="14"/>
      <c r="L2690" s="14"/>
      <c r="M2690" s="24" t="str">
        <f t="shared" si="1383"/>
        <v/>
      </c>
      <c r="N2690" s="24" t="str">
        <f t="shared" si="1384"/>
        <v/>
      </c>
      <c r="O2690" s="24" t="str">
        <f t="shared" si="1385"/>
        <v xml:space="preserve"> </v>
      </c>
      <c r="P2690" s="24">
        <f t="shared" si="1386"/>
        <v>0</v>
      </c>
      <c r="Q2690" s="25">
        <f t="shared" si="1387"/>
        <v>0</v>
      </c>
      <c r="R2690" s="26">
        <f t="shared" si="1388"/>
        <v>0</v>
      </c>
      <c r="S2690" s="24" t="str">
        <f t="shared" si="1389"/>
        <v/>
      </c>
      <c r="T2690" s="24" t="str">
        <f t="shared" si="1390"/>
        <v/>
      </c>
      <c r="U2690" s="24" t="str">
        <f t="shared" si="1391"/>
        <v/>
      </c>
      <c r="V2690" s="24" t="str">
        <f t="shared" si="1392"/>
        <v/>
      </c>
      <c r="W2690" s="24" t="str">
        <f t="shared" si="1393"/>
        <v/>
      </c>
      <c r="X2690" s="24" t="str">
        <f t="shared" si="1394"/>
        <v/>
      </c>
      <c r="Y2690" s="24" t="str">
        <f t="shared" si="1395"/>
        <v/>
      </c>
      <c r="Z2690" s="24" t="str">
        <f t="shared" si="1396"/>
        <v/>
      </c>
      <c r="AA2690" s="24" t="b">
        <f t="shared" si="1397"/>
        <v>0</v>
      </c>
      <c r="AB2690" s="34" t="str">
        <f t="shared" si="1398"/>
        <v/>
      </c>
      <c r="AC2690" s="34">
        <f t="shared" si="1399"/>
        <v>0</v>
      </c>
      <c r="AD2690" s="34">
        <f t="shared" si="1400"/>
        <v>0</v>
      </c>
      <c r="AE2690" s="34" t="str">
        <f t="shared" si="1401"/>
        <v xml:space="preserve"> 0</v>
      </c>
      <c r="AF2690" s="34">
        <f t="shared" si="1402"/>
        <v>0</v>
      </c>
      <c r="AG2690" s="34">
        <f t="shared" si="1403"/>
        <v>0</v>
      </c>
      <c r="AH2690" s="34" t="str">
        <f t="shared" si="1404"/>
        <v/>
      </c>
      <c r="AI2690" s="172" t="str">
        <f>IF(AJ2690&lt;&gt;"",MAX(AI$3:AI2689)+1,"")</f>
        <v/>
      </c>
      <c r="AJ2690" s="172" t="str">
        <f t="shared" si="1405"/>
        <v/>
      </c>
      <c r="AK2690" s="172" t="str">
        <f t="shared" si="1406"/>
        <v/>
      </c>
      <c r="AL2690" s="172" t="str">
        <f t="shared" si="1407"/>
        <v/>
      </c>
      <c r="AM2690" s="172" t="str">
        <f>IF(AN2690&lt;&gt;"",MAX(AM$3:AM2689)+1,"")</f>
        <v/>
      </c>
      <c r="AN2690" s="172" t="str">
        <f t="shared" si="1408"/>
        <v/>
      </c>
      <c r="AO2690" s="172" t="str">
        <f t="shared" si="1409"/>
        <v/>
      </c>
      <c r="AP2690" s="172" t="str">
        <f t="shared" si="1410"/>
        <v/>
      </c>
      <c r="AQ2690" s="172" t="str">
        <f t="shared" si="1411"/>
        <v/>
      </c>
      <c r="AR2690" s="172" t="str">
        <f>Table1[[#This Row],[Sex ]]&amp;Table1[[#This Row],[Month]]</f>
        <v/>
      </c>
    </row>
    <row r="2691" spans="2:44" x14ac:dyDescent="0.3">
      <c r="B2691" s="14"/>
      <c r="C2691" s="14"/>
      <c r="D2691" s="14"/>
      <c r="E2691" s="14"/>
      <c r="F2691" s="14"/>
      <c r="G2691" s="14"/>
      <c r="H2691" s="14"/>
      <c r="I2691" s="14"/>
      <c r="J2691" s="14"/>
      <c r="K2691" s="14"/>
      <c r="L2691" s="14"/>
      <c r="M2691" s="24" t="str">
        <f t="shared" si="1383"/>
        <v/>
      </c>
      <c r="N2691" s="24" t="str">
        <f t="shared" si="1384"/>
        <v/>
      </c>
      <c r="O2691" s="24" t="str">
        <f t="shared" si="1385"/>
        <v xml:space="preserve"> </v>
      </c>
      <c r="P2691" s="24">
        <f t="shared" si="1386"/>
        <v>0</v>
      </c>
      <c r="Q2691" s="25">
        <f t="shared" si="1387"/>
        <v>0</v>
      </c>
      <c r="R2691" s="26">
        <f t="shared" si="1388"/>
        <v>0</v>
      </c>
      <c r="S2691" s="24" t="str">
        <f t="shared" si="1389"/>
        <v/>
      </c>
      <c r="T2691" s="24" t="str">
        <f t="shared" si="1390"/>
        <v/>
      </c>
      <c r="U2691" s="24" t="str">
        <f t="shared" si="1391"/>
        <v/>
      </c>
      <c r="V2691" s="24" t="str">
        <f t="shared" si="1392"/>
        <v/>
      </c>
      <c r="W2691" s="24" t="str">
        <f t="shared" si="1393"/>
        <v/>
      </c>
      <c r="X2691" s="24" t="str">
        <f t="shared" si="1394"/>
        <v/>
      </c>
      <c r="Y2691" s="24" t="str">
        <f t="shared" si="1395"/>
        <v/>
      </c>
      <c r="Z2691" s="24" t="str">
        <f t="shared" si="1396"/>
        <v/>
      </c>
      <c r="AA2691" s="24" t="b">
        <f t="shared" si="1397"/>
        <v>0</v>
      </c>
      <c r="AB2691" s="34" t="str">
        <f t="shared" si="1398"/>
        <v/>
      </c>
      <c r="AC2691" s="34">
        <f t="shared" si="1399"/>
        <v>0</v>
      </c>
      <c r="AD2691" s="34">
        <f t="shared" si="1400"/>
        <v>0</v>
      </c>
      <c r="AE2691" s="34" t="str">
        <f t="shared" si="1401"/>
        <v xml:space="preserve"> 0</v>
      </c>
      <c r="AF2691" s="34">
        <f t="shared" si="1402"/>
        <v>0</v>
      </c>
      <c r="AG2691" s="34">
        <f t="shared" si="1403"/>
        <v>0</v>
      </c>
      <c r="AH2691" s="34" t="str">
        <f t="shared" si="1404"/>
        <v/>
      </c>
      <c r="AI2691" s="172" t="str">
        <f>IF(AJ2691&lt;&gt;"",MAX(AI$3:AI2690)+1,"")</f>
        <v/>
      </c>
      <c r="AJ2691" s="172" t="str">
        <f t="shared" si="1405"/>
        <v/>
      </c>
      <c r="AK2691" s="172" t="str">
        <f t="shared" si="1406"/>
        <v/>
      </c>
      <c r="AL2691" s="172" t="str">
        <f t="shared" si="1407"/>
        <v/>
      </c>
      <c r="AM2691" s="172" t="str">
        <f>IF(AN2691&lt;&gt;"",MAX(AM$3:AM2690)+1,"")</f>
        <v/>
      </c>
      <c r="AN2691" s="172" t="str">
        <f t="shared" si="1408"/>
        <v/>
      </c>
      <c r="AO2691" s="172" t="str">
        <f t="shared" si="1409"/>
        <v/>
      </c>
      <c r="AP2691" s="172" t="str">
        <f t="shared" si="1410"/>
        <v/>
      </c>
      <c r="AQ2691" s="172" t="str">
        <f t="shared" si="1411"/>
        <v/>
      </c>
      <c r="AR2691" s="172" t="str">
        <f>Table1[[#This Row],[Sex ]]&amp;Table1[[#This Row],[Month]]</f>
        <v/>
      </c>
    </row>
    <row r="2692" spans="2:44" x14ac:dyDescent="0.3">
      <c r="B2692" s="14"/>
      <c r="C2692" s="14"/>
      <c r="D2692" s="14"/>
      <c r="E2692" s="14"/>
      <c r="F2692" s="14"/>
      <c r="G2692" s="14"/>
      <c r="H2692" s="14"/>
      <c r="I2692" s="14"/>
      <c r="J2692" s="14"/>
      <c r="K2692" s="14"/>
      <c r="L2692" s="14"/>
      <c r="M2692" s="24" t="str">
        <f t="shared" si="1383"/>
        <v/>
      </c>
      <c r="N2692" s="24" t="str">
        <f t="shared" si="1384"/>
        <v/>
      </c>
      <c r="O2692" s="24" t="str">
        <f t="shared" si="1385"/>
        <v xml:space="preserve"> </v>
      </c>
      <c r="P2692" s="24">
        <f t="shared" si="1386"/>
        <v>0</v>
      </c>
      <c r="Q2692" s="25">
        <f t="shared" si="1387"/>
        <v>0</v>
      </c>
      <c r="R2692" s="26">
        <f t="shared" si="1388"/>
        <v>0</v>
      </c>
      <c r="S2692" s="24" t="str">
        <f t="shared" si="1389"/>
        <v/>
      </c>
      <c r="T2692" s="24" t="str">
        <f t="shared" si="1390"/>
        <v/>
      </c>
      <c r="U2692" s="24" t="str">
        <f t="shared" si="1391"/>
        <v/>
      </c>
      <c r="V2692" s="24" t="str">
        <f t="shared" si="1392"/>
        <v/>
      </c>
      <c r="W2692" s="24" t="str">
        <f t="shared" si="1393"/>
        <v/>
      </c>
      <c r="X2692" s="24" t="str">
        <f t="shared" si="1394"/>
        <v/>
      </c>
      <c r="Y2692" s="24" t="str">
        <f t="shared" si="1395"/>
        <v/>
      </c>
      <c r="Z2692" s="24" t="str">
        <f t="shared" si="1396"/>
        <v/>
      </c>
      <c r="AA2692" s="24" t="b">
        <f t="shared" si="1397"/>
        <v>0</v>
      </c>
      <c r="AB2692" s="34" t="str">
        <f t="shared" si="1398"/>
        <v/>
      </c>
      <c r="AC2692" s="34">
        <f t="shared" si="1399"/>
        <v>0</v>
      </c>
      <c r="AD2692" s="34">
        <f t="shared" si="1400"/>
        <v>0</v>
      </c>
      <c r="AE2692" s="34" t="str">
        <f t="shared" si="1401"/>
        <v xml:space="preserve"> 0</v>
      </c>
      <c r="AF2692" s="34">
        <f t="shared" si="1402"/>
        <v>0</v>
      </c>
      <c r="AG2692" s="34">
        <f t="shared" si="1403"/>
        <v>0</v>
      </c>
      <c r="AH2692" s="34" t="str">
        <f t="shared" si="1404"/>
        <v/>
      </c>
      <c r="AI2692" s="172" t="str">
        <f>IF(AJ2692&lt;&gt;"",MAX(AI$3:AI2691)+1,"")</f>
        <v/>
      </c>
      <c r="AJ2692" s="172" t="str">
        <f t="shared" si="1405"/>
        <v/>
      </c>
      <c r="AK2692" s="172" t="str">
        <f t="shared" si="1406"/>
        <v/>
      </c>
      <c r="AL2692" s="172" t="str">
        <f t="shared" si="1407"/>
        <v/>
      </c>
      <c r="AM2692" s="172" t="str">
        <f>IF(AN2692&lt;&gt;"",MAX(AM$3:AM2691)+1,"")</f>
        <v/>
      </c>
      <c r="AN2692" s="172" t="str">
        <f t="shared" si="1408"/>
        <v/>
      </c>
      <c r="AO2692" s="172" t="str">
        <f t="shared" si="1409"/>
        <v/>
      </c>
      <c r="AP2692" s="172" t="str">
        <f t="shared" si="1410"/>
        <v/>
      </c>
      <c r="AQ2692" s="172" t="str">
        <f t="shared" si="1411"/>
        <v/>
      </c>
      <c r="AR2692" s="172" t="str">
        <f>Table1[[#This Row],[Sex ]]&amp;Table1[[#This Row],[Month]]</f>
        <v/>
      </c>
    </row>
    <row r="2693" spans="2:44" x14ac:dyDescent="0.3">
      <c r="B2693" s="14"/>
      <c r="C2693" s="14"/>
      <c r="D2693" s="14"/>
      <c r="E2693" s="14"/>
      <c r="F2693" s="14"/>
      <c r="G2693" s="14"/>
      <c r="H2693" s="14"/>
      <c r="I2693" s="14"/>
      <c r="J2693" s="14"/>
      <c r="K2693" s="14"/>
      <c r="L2693" s="14"/>
      <c r="M2693" s="24" t="str">
        <f t="shared" si="1383"/>
        <v/>
      </c>
      <c r="N2693" s="24" t="str">
        <f t="shared" si="1384"/>
        <v/>
      </c>
      <c r="O2693" s="24" t="str">
        <f t="shared" si="1385"/>
        <v xml:space="preserve"> </v>
      </c>
      <c r="P2693" s="24">
        <f t="shared" si="1386"/>
        <v>0</v>
      </c>
      <c r="Q2693" s="25">
        <f t="shared" si="1387"/>
        <v>0</v>
      </c>
      <c r="R2693" s="26">
        <f t="shared" si="1388"/>
        <v>0</v>
      </c>
      <c r="S2693" s="24" t="str">
        <f t="shared" si="1389"/>
        <v/>
      </c>
      <c r="T2693" s="24" t="str">
        <f t="shared" si="1390"/>
        <v/>
      </c>
      <c r="U2693" s="24" t="str">
        <f t="shared" si="1391"/>
        <v/>
      </c>
      <c r="V2693" s="24" t="str">
        <f t="shared" si="1392"/>
        <v/>
      </c>
      <c r="W2693" s="24" t="str">
        <f t="shared" si="1393"/>
        <v/>
      </c>
      <c r="X2693" s="24" t="str">
        <f t="shared" si="1394"/>
        <v/>
      </c>
      <c r="Y2693" s="24" t="str">
        <f t="shared" si="1395"/>
        <v/>
      </c>
      <c r="Z2693" s="24" t="str">
        <f t="shared" si="1396"/>
        <v/>
      </c>
      <c r="AA2693" s="24" t="b">
        <f t="shared" si="1397"/>
        <v>0</v>
      </c>
      <c r="AB2693" s="34" t="str">
        <f t="shared" si="1398"/>
        <v/>
      </c>
      <c r="AC2693" s="34">
        <f t="shared" si="1399"/>
        <v>0</v>
      </c>
      <c r="AD2693" s="34">
        <f t="shared" si="1400"/>
        <v>0</v>
      </c>
      <c r="AE2693" s="34" t="str">
        <f t="shared" si="1401"/>
        <v xml:space="preserve"> 0</v>
      </c>
      <c r="AF2693" s="34">
        <f t="shared" si="1402"/>
        <v>0</v>
      </c>
      <c r="AG2693" s="34">
        <f t="shared" si="1403"/>
        <v>0</v>
      </c>
      <c r="AH2693" s="34" t="str">
        <f t="shared" si="1404"/>
        <v/>
      </c>
      <c r="AI2693" s="172" t="str">
        <f>IF(AJ2693&lt;&gt;"",MAX(AI$3:AI2692)+1,"")</f>
        <v/>
      </c>
      <c r="AJ2693" s="172" t="str">
        <f t="shared" si="1405"/>
        <v/>
      </c>
      <c r="AK2693" s="172" t="str">
        <f t="shared" si="1406"/>
        <v/>
      </c>
      <c r="AL2693" s="172" t="str">
        <f t="shared" si="1407"/>
        <v/>
      </c>
      <c r="AM2693" s="172" t="str">
        <f>IF(AN2693&lt;&gt;"",MAX(AM$3:AM2692)+1,"")</f>
        <v/>
      </c>
      <c r="AN2693" s="172" t="str">
        <f t="shared" si="1408"/>
        <v/>
      </c>
      <c r="AO2693" s="172" t="str">
        <f t="shared" si="1409"/>
        <v/>
      </c>
      <c r="AP2693" s="172" t="str">
        <f t="shared" si="1410"/>
        <v/>
      </c>
      <c r="AQ2693" s="172" t="str">
        <f t="shared" si="1411"/>
        <v/>
      </c>
      <c r="AR2693" s="172" t="str">
        <f>Table1[[#This Row],[Sex ]]&amp;Table1[[#This Row],[Month]]</f>
        <v/>
      </c>
    </row>
    <row r="2694" spans="2:44" x14ac:dyDescent="0.3">
      <c r="B2694" s="14"/>
      <c r="C2694" s="14"/>
      <c r="D2694" s="14"/>
      <c r="E2694" s="14"/>
      <c r="F2694" s="14"/>
      <c r="G2694" s="14"/>
      <c r="H2694" s="14"/>
      <c r="I2694" s="14"/>
      <c r="J2694" s="14"/>
      <c r="K2694" s="14"/>
      <c r="L2694" s="14"/>
      <c r="M2694" s="24" t="str">
        <f t="shared" si="1383"/>
        <v/>
      </c>
      <c r="N2694" s="24" t="str">
        <f t="shared" si="1384"/>
        <v/>
      </c>
      <c r="O2694" s="24" t="str">
        <f t="shared" si="1385"/>
        <v xml:space="preserve"> </v>
      </c>
      <c r="P2694" s="24">
        <f t="shared" si="1386"/>
        <v>0</v>
      </c>
      <c r="Q2694" s="25">
        <f t="shared" si="1387"/>
        <v>0</v>
      </c>
      <c r="R2694" s="26">
        <f t="shared" si="1388"/>
        <v>0</v>
      </c>
      <c r="S2694" s="24" t="str">
        <f t="shared" si="1389"/>
        <v/>
      </c>
      <c r="T2694" s="24" t="str">
        <f t="shared" si="1390"/>
        <v/>
      </c>
      <c r="U2694" s="24" t="str">
        <f t="shared" si="1391"/>
        <v/>
      </c>
      <c r="V2694" s="24" t="str">
        <f t="shared" si="1392"/>
        <v/>
      </c>
      <c r="W2694" s="24" t="str">
        <f t="shared" si="1393"/>
        <v/>
      </c>
      <c r="X2694" s="24" t="str">
        <f t="shared" si="1394"/>
        <v/>
      </c>
      <c r="Y2694" s="24" t="str">
        <f t="shared" si="1395"/>
        <v/>
      </c>
      <c r="Z2694" s="24" t="str">
        <f t="shared" si="1396"/>
        <v/>
      </c>
      <c r="AA2694" s="24" t="b">
        <f t="shared" si="1397"/>
        <v>0</v>
      </c>
      <c r="AB2694" s="34" t="str">
        <f t="shared" si="1398"/>
        <v/>
      </c>
      <c r="AC2694" s="34">
        <f t="shared" si="1399"/>
        <v>0</v>
      </c>
      <c r="AD2694" s="34">
        <f t="shared" si="1400"/>
        <v>0</v>
      </c>
      <c r="AE2694" s="34" t="str">
        <f t="shared" si="1401"/>
        <v xml:space="preserve"> 0</v>
      </c>
      <c r="AF2694" s="34">
        <f t="shared" si="1402"/>
        <v>0</v>
      </c>
      <c r="AG2694" s="34">
        <f t="shared" si="1403"/>
        <v>0</v>
      </c>
      <c r="AH2694" s="34" t="str">
        <f t="shared" si="1404"/>
        <v/>
      </c>
      <c r="AI2694" s="172" t="str">
        <f>IF(AJ2694&lt;&gt;"",MAX(AI$3:AI2693)+1,"")</f>
        <v/>
      </c>
      <c r="AJ2694" s="172" t="str">
        <f t="shared" si="1405"/>
        <v/>
      </c>
      <c r="AK2694" s="172" t="str">
        <f t="shared" si="1406"/>
        <v/>
      </c>
      <c r="AL2694" s="172" t="str">
        <f t="shared" si="1407"/>
        <v/>
      </c>
      <c r="AM2694" s="172" t="str">
        <f>IF(AN2694&lt;&gt;"",MAX(AM$3:AM2693)+1,"")</f>
        <v/>
      </c>
      <c r="AN2694" s="172" t="str">
        <f t="shared" si="1408"/>
        <v/>
      </c>
      <c r="AO2694" s="172" t="str">
        <f t="shared" si="1409"/>
        <v/>
      </c>
      <c r="AP2694" s="172" t="str">
        <f t="shared" si="1410"/>
        <v/>
      </c>
      <c r="AQ2694" s="172" t="str">
        <f t="shared" si="1411"/>
        <v/>
      </c>
      <c r="AR2694" s="172" t="str">
        <f>Table1[[#This Row],[Sex ]]&amp;Table1[[#This Row],[Month]]</f>
        <v/>
      </c>
    </row>
    <row r="2695" spans="2:44" x14ac:dyDescent="0.3">
      <c r="B2695" s="14"/>
      <c r="C2695" s="14"/>
      <c r="D2695" s="14"/>
      <c r="E2695" s="14"/>
      <c r="F2695" s="14"/>
      <c r="G2695" s="14"/>
      <c r="H2695" s="14"/>
      <c r="I2695" s="14"/>
      <c r="J2695" s="14"/>
      <c r="K2695" s="14"/>
      <c r="L2695" s="14"/>
      <c r="M2695" s="24" t="str">
        <f t="shared" si="1383"/>
        <v/>
      </c>
      <c r="N2695" s="24" t="str">
        <f t="shared" si="1384"/>
        <v/>
      </c>
      <c r="O2695" s="24" t="str">
        <f t="shared" si="1385"/>
        <v xml:space="preserve"> </v>
      </c>
      <c r="P2695" s="24">
        <f t="shared" si="1386"/>
        <v>0</v>
      </c>
      <c r="Q2695" s="25">
        <f t="shared" si="1387"/>
        <v>0</v>
      </c>
      <c r="R2695" s="26">
        <f t="shared" si="1388"/>
        <v>0</v>
      </c>
      <c r="S2695" s="24" t="str">
        <f t="shared" si="1389"/>
        <v/>
      </c>
      <c r="T2695" s="24" t="str">
        <f t="shared" si="1390"/>
        <v/>
      </c>
      <c r="U2695" s="24" t="str">
        <f t="shared" si="1391"/>
        <v/>
      </c>
      <c r="V2695" s="24" t="str">
        <f t="shared" si="1392"/>
        <v/>
      </c>
      <c r="W2695" s="24" t="str">
        <f t="shared" si="1393"/>
        <v/>
      </c>
      <c r="X2695" s="24" t="str">
        <f t="shared" si="1394"/>
        <v/>
      </c>
      <c r="Y2695" s="24" t="str">
        <f t="shared" si="1395"/>
        <v/>
      </c>
      <c r="Z2695" s="24" t="str">
        <f t="shared" si="1396"/>
        <v/>
      </c>
      <c r="AA2695" s="24" t="b">
        <f t="shared" si="1397"/>
        <v>0</v>
      </c>
      <c r="AB2695" s="34" t="str">
        <f t="shared" si="1398"/>
        <v/>
      </c>
      <c r="AC2695" s="34">
        <f t="shared" si="1399"/>
        <v>0</v>
      </c>
      <c r="AD2695" s="34">
        <f t="shared" si="1400"/>
        <v>0</v>
      </c>
      <c r="AE2695" s="34" t="str">
        <f t="shared" si="1401"/>
        <v xml:space="preserve"> 0</v>
      </c>
      <c r="AF2695" s="34">
        <f t="shared" si="1402"/>
        <v>0</v>
      </c>
      <c r="AG2695" s="34">
        <f t="shared" si="1403"/>
        <v>0</v>
      </c>
      <c r="AH2695" s="34" t="str">
        <f t="shared" si="1404"/>
        <v/>
      </c>
      <c r="AI2695" s="172" t="str">
        <f>IF(AJ2695&lt;&gt;"",MAX(AI$3:AI2694)+1,"")</f>
        <v/>
      </c>
      <c r="AJ2695" s="172" t="str">
        <f t="shared" si="1405"/>
        <v/>
      </c>
      <c r="AK2695" s="172" t="str">
        <f t="shared" si="1406"/>
        <v/>
      </c>
      <c r="AL2695" s="172" t="str">
        <f t="shared" si="1407"/>
        <v/>
      </c>
      <c r="AM2695" s="172" t="str">
        <f>IF(AN2695&lt;&gt;"",MAX(AM$3:AM2694)+1,"")</f>
        <v/>
      </c>
      <c r="AN2695" s="172" t="str">
        <f t="shared" si="1408"/>
        <v/>
      </c>
      <c r="AO2695" s="172" t="str">
        <f t="shared" si="1409"/>
        <v/>
      </c>
      <c r="AP2695" s="172" t="str">
        <f t="shared" si="1410"/>
        <v/>
      </c>
      <c r="AQ2695" s="172" t="str">
        <f t="shared" si="1411"/>
        <v/>
      </c>
      <c r="AR2695" s="172" t="str">
        <f>Table1[[#This Row],[Sex ]]&amp;Table1[[#This Row],[Month]]</f>
        <v/>
      </c>
    </row>
    <row r="2696" spans="2:44" x14ac:dyDescent="0.3">
      <c r="B2696" s="14"/>
      <c r="C2696" s="14"/>
      <c r="D2696" s="14"/>
      <c r="E2696" s="14"/>
      <c r="F2696" s="14"/>
      <c r="G2696" s="14"/>
      <c r="H2696" s="14"/>
      <c r="I2696" s="14"/>
      <c r="J2696" s="14"/>
      <c r="K2696" s="14"/>
      <c r="L2696" s="14"/>
      <c r="M2696" s="24" t="str">
        <f t="shared" si="1383"/>
        <v/>
      </c>
      <c r="N2696" s="24" t="str">
        <f t="shared" si="1384"/>
        <v/>
      </c>
      <c r="O2696" s="24" t="str">
        <f t="shared" si="1385"/>
        <v xml:space="preserve"> </v>
      </c>
      <c r="P2696" s="24">
        <f t="shared" si="1386"/>
        <v>0</v>
      </c>
      <c r="Q2696" s="25">
        <f t="shared" si="1387"/>
        <v>0</v>
      </c>
      <c r="R2696" s="26">
        <f t="shared" si="1388"/>
        <v>0</v>
      </c>
      <c r="S2696" s="24" t="str">
        <f t="shared" si="1389"/>
        <v/>
      </c>
      <c r="T2696" s="24" t="str">
        <f t="shared" si="1390"/>
        <v/>
      </c>
      <c r="U2696" s="24" t="str">
        <f t="shared" si="1391"/>
        <v/>
      </c>
      <c r="V2696" s="24" t="str">
        <f t="shared" si="1392"/>
        <v/>
      </c>
      <c r="W2696" s="24" t="str">
        <f t="shared" si="1393"/>
        <v/>
      </c>
      <c r="X2696" s="24" t="str">
        <f t="shared" si="1394"/>
        <v/>
      </c>
      <c r="Y2696" s="24" t="str">
        <f t="shared" si="1395"/>
        <v/>
      </c>
      <c r="Z2696" s="24" t="str">
        <f t="shared" si="1396"/>
        <v/>
      </c>
      <c r="AA2696" s="24" t="b">
        <f t="shared" si="1397"/>
        <v>0</v>
      </c>
      <c r="AB2696" s="34" t="str">
        <f t="shared" si="1398"/>
        <v/>
      </c>
      <c r="AC2696" s="34">
        <f t="shared" si="1399"/>
        <v>0</v>
      </c>
      <c r="AD2696" s="34">
        <f t="shared" si="1400"/>
        <v>0</v>
      </c>
      <c r="AE2696" s="34" t="str">
        <f t="shared" si="1401"/>
        <v xml:space="preserve"> 0</v>
      </c>
      <c r="AF2696" s="34">
        <f t="shared" si="1402"/>
        <v>0</v>
      </c>
      <c r="AG2696" s="34">
        <f t="shared" si="1403"/>
        <v>0</v>
      </c>
      <c r="AH2696" s="34" t="str">
        <f t="shared" si="1404"/>
        <v/>
      </c>
      <c r="AI2696" s="172" t="str">
        <f>IF(AJ2696&lt;&gt;"",MAX(AI$3:AI2695)+1,"")</f>
        <v/>
      </c>
      <c r="AJ2696" s="172" t="str">
        <f t="shared" si="1405"/>
        <v/>
      </c>
      <c r="AK2696" s="172" t="str">
        <f t="shared" si="1406"/>
        <v/>
      </c>
      <c r="AL2696" s="172" t="str">
        <f t="shared" si="1407"/>
        <v/>
      </c>
      <c r="AM2696" s="172" t="str">
        <f>IF(AN2696&lt;&gt;"",MAX(AM$3:AM2695)+1,"")</f>
        <v/>
      </c>
      <c r="AN2696" s="172" t="str">
        <f t="shared" si="1408"/>
        <v/>
      </c>
      <c r="AO2696" s="172" t="str">
        <f t="shared" si="1409"/>
        <v/>
      </c>
      <c r="AP2696" s="172" t="str">
        <f t="shared" si="1410"/>
        <v/>
      </c>
      <c r="AQ2696" s="172" t="str">
        <f t="shared" si="1411"/>
        <v/>
      </c>
      <c r="AR2696" s="172" t="str">
        <f>Table1[[#This Row],[Sex ]]&amp;Table1[[#This Row],[Month]]</f>
        <v/>
      </c>
    </row>
    <row r="2697" spans="2:44" x14ac:dyDescent="0.3">
      <c r="B2697" s="14"/>
      <c r="C2697" s="14"/>
      <c r="D2697" s="14"/>
      <c r="E2697" s="14"/>
      <c r="F2697" s="14"/>
      <c r="G2697" s="14"/>
      <c r="H2697" s="14"/>
      <c r="I2697" s="14"/>
      <c r="J2697" s="14"/>
      <c r="K2697" s="14"/>
      <c r="L2697" s="14"/>
      <c r="M2697" s="24" t="str">
        <f t="shared" si="1383"/>
        <v/>
      </c>
      <c r="N2697" s="24" t="str">
        <f t="shared" si="1384"/>
        <v/>
      </c>
      <c r="O2697" s="24" t="str">
        <f t="shared" si="1385"/>
        <v xml:space="preserve"> </v>
      </c>
      <c r="P2697" s="24">
        <f t="shared" si="1386"/>
        <v>0</v>
      </c>
      <c r="Q2697" s="25">
        <f t="shared" si="1387"/>
        <v>0</v>
      </c>
      <c r="R2697" s="26">
        <f t="shared" si="1388"/>
        <v>0</v>
      </c>
      <c r="S2697" s="24" t="str">
        <f t="shared" si="1389"/>
        <v/>
      </c>
      <c r="T2697" s="24" t="str">
        <f t="shared" si="1390"/>
        <v/>
      </c>
      <c r="U2697" s="24" t="str">
        <f t="shared" si="1391"/>
        <v/>
      </c>
      <c r="V2697" s="24" t="str">
        <f t="shared" si="1392"/>
        <v/>
      </c>
      <c r="W2697" s="24" t="str">
        <f t="shared" si="1393"/>
        <v/>
      </c>
      <c r="X2697" s="24" t="str">
        <f t="shared" si="1394"/>
        <v/>
      </c>
      <c r="Y2697" s="24" t="str">
        <f t="shared" si="1395"/>
        <v/>
      </c>
      <c r="Z2697" s="24" t="str">
        <f t="shared" si="1396"/>
        <v/>
      </c>
      <c r="AA2697" s="24" t="b">
        <f t="shared" si="1397"/>
        <v>0</v>
      </c>
      <c r="AB2697" s="34" t="str">
        <f t="shared" si="1398"/>
        <v/>
      </c>
      <c r="AC2697" s="34">
        <f t="shared" si="1399"/>
        <v>0</v>
      </c>
      <c r="AD2697" s="34">
        <f t="shared" si="1400"/>
        <v>0</v>
      </c>
      <c r="AE2697" s="34" t="str">
        <f t="shared" si="1401"/>
        <v xml:space="preserve"> 0</v>
      </c>
      <c r="AF2697" s="34">
        <f t="shared" si="1402"/>
        <v>0</v>
      </c>
      <c r="AG2697" s="34">
        <f t="shared" si="1403"/>
        <v>0</v>
      </c>
      <c r="AH2697" s="34" t="str">
        <f t="shared" si="1404"/>
        <v/>
      </c>
      <c r="AI2697" s="172" t="str">
        <f>IF(AJ2697&lt;&gt;"",MAX(AI$3:AI2696)+1,"")</f>
        <v/>
      </c>
      <c r="AJ2697" s="172" t="str">
        <f t="shared" si="1405"/>
        <v/>
      </c>
      <c r="AK2697" s="172" t="str">
        <f t="shared" si="1406"/>
        <v/>
      </c>
      <c r="AL2697" s="172" t="str">
        <f t="shared" si="1407"/>
        <v/>
      </c>
      <c r="AM2697" s="172" t="str">
        <f>IF(AN2697&lt;&gt;"",MAX(AM$3:AM2696)+1,"")</f>
        <v/>
      </c>
      <c r="AN2697" s="172" t="str">
        <f t="shared" si="1408"/>
        <v/>
      </c>
      <c r="AO2697" s="172" t="str">
        <f t="shared" si="1409"/>
        <v/>
      </c>
      <c r="AP2697" s="172" t="str">
        <f t="shared" si="1410"/>
        <v/>
      </c>
      <c r="AQ2697" s="172" t="str">
        <f t="shared" si="1411"/>
        <v/>
      </c>
      <c r="AR2697" s="172" t="str">
        <f>Table1[[#This Row],[Sex ]]&amp;Table1[[#This Row],[Month]]</f>
        <v/>
      </c>
    </row>
    <row r="2698" spans="2:44" x14ac:dyDescent="0.3">
      <c r="B2698" s="14"/>
      <c r="C2698" s="14"/>
      <c r="D2698" s="14"/>
      <c r="E2698" s="14"/>
      <c r="F2698" s="14"/>
      <c r="G2698" s="14"/>
      <c r="H2698" s="14"/>
      <c r="I2698" s="14"/>
      <c r="J2698" s="14"/>
      <c r="K2698" s="14"/>
      <c r="L2698" s="14"/>
      <c r="M2698" s="24" t="str">
        <f t="shared" si="1383"/>
        <v/>
      </c>
      <c r="N2698" s="24" t="str">
        <f t="shared" si="1384"/>
        <v/>
      </c>
      <c r="O2698" s="24" t="str">
        <f t="shared" si="1385"/>
        <v xml:space="preserve"> </v>
      </c>
      <c r="P2698" s="24">
        <f t="shared" si="1386"/>
        <v>0</v>
      </c>
      <c r="Q2698" s="25">
        <f t="shared" si="1387"/>
        <v>0</v>
      </c>
      <c r="R2698" s="26">
        <f t="shared" si="1388"/>
        <v>0</v>
      </c>
      <c r="S2698" s="24" t="str">
        <f t="shared" si="1389"/>
        <v/>
      </c>
      <c r="T2698" s="24" t="str">
        <f t="shared" si="1390"/>
        <v/>
      </c>
      <c r="U2698" s="24" t="str">
        <f t="shared" si="1391"/>
        <v/>
      </c>
      <c r="V2698" s="24" t="str">
        <f t="shared" si="1392"/>
        <v/>
      </c>
      <c r="W2698" s="24" t="str">
        <f t="shared" si="1393"/>
        <v/>
      </c>
      <c r="X2698" s="24" t="str">
        <f t="shared" si="1394"/>
        <v/>
      </c>
      <c r="Y2698" s="24" t="str">
        <f t="shared" si="1395"/>
        <v/>
      </c>
      <c r="Z2698" s="24" t="str">
        <f t="shared" si="1396"/>
        <v/>
      </c>
      <c r="AA2698" s="24" t="b">
        <f t="shared" si="1397"/>
        <v>0</v>
      </c>
      <c r="AB2698" s="34" t="str">
        <f t="shared" si="1398"/>
        <v/>
      </c>
      <c r="AC2698" s="34">
        <f t="shared" si="1399"/>
        <v>0</v>
      </c>
      <c r="AD2698" s="34">
        <f t="shared" si="1400"/>
        <v>0</v>
      </c>
      <c r="AE2698" s="34" t="str">
        <f t="shared" si="1401"/>
        <v xml:space="preserve"> 0</v>
      </c>
      <c r="AF2698" s="34">
        <f t="shared" si="1402"/>
        <v>0</v>
      </c>
      <c r="AG2698" s="34">
        <f t="shared" si="1403"/>
        <v>0</v>
      </c>
      <c r="AH2698" s="34" t="str">
        <f t="shared" si="1404"/>
        <v/>
      </c>
      <c r="AI2698" s="172" t="str">
        <f>IF(AJ2698&lt;&gt;"",MAX(AI$3:AI2697)+1,"")</f>
        <v/>
      </c>
      <c r="AJ2698" s="172" t="str">
        <f t="shared" si="1405"/>
        <v/>
      </c>
      <c r="AK2698" s="172" t="str">
        <f t="shared" si="1406"/>
        <v/>
      </c>
      <c r="AL2698" s="172" t="str">
        <f t="shared" si="1407"/>
        <v/>
      </c>
      <c r="AM2698" s="172" t="str">
        <f>IF(AN2698&lt;&gt;"",MAX(AM$3:AM2697)+1,"")</f>
        <v/>
      </c>
      <c r="AN2698" s="172" t="str">
        <f t="shared" si="1408"/>
        <v/>
      </c>
      <c r="AO2698" s="172" t="str">
        <f t="shared" si="1409"/>
        <v/>
      </c>
      <c r="AP2698" s="172" t="str">
        <f t="shared" si="1410"/>
        <v/>
      </c>
      <c r="AQ2698" s="172" t="str">
        <f t="shared" si="1411"/>
        <v/>
      </c>
      <c r="AR2698" s="172" t="str">
        <f>Table1[[#This Row],[Sex ]]&amp;Table1[[#This Row],[Month]]</f>
        <v/>
      </c>
    </row>
    <row r="2699" spans="2:44" x14ac:dyDescent="0.3">
      <c r="B2699" s="14"/>
      <c r="C2699" s="14"/>
      <c r="D2699" s="14"/>
      <c r="E2699" s="14"/>
      <c r="F2699" s="14"/>
      <c r="G2699" s="14"/>
      <c r="H2699" s="14"/>
      <c r="I2699" s="14"/>
      <c r="J2699" s="14"/>
      <c r="K2699" s="14"/>
      <c r="L2699" s="14"/>
      <c r="M2699" s="24" t="str">
        <f t="shared" si="1383"/>
        <v/>
      </c>
      <c r="N2699" s="24" t="str">
        <f t="shared" si="1384"/>
        <v/>
      </c>
      <c r="O2699" s="24" t="str">
        <f t="shared" si="1385"/>
        <v xml:space="preserve"> </v>
      </c>
      <c r="P2699" s="24">
        <f t="shared" si="1386"/>
        <v>0</v>
      </c>
      <c r="Q2699" s="25">
        <f t="shared" si="1387"/>
        <v>0</v>
      </c>
      <c r="R2699" s="26">
        <f t="shared" si="1388"/>
        <v>0</v>
      </c>
      <c r="S2699" s="24" t="str">
        <f t="shared" si="1389"/>
        <v/>
      </c>
      <c r="T2699" s="24" t="str">
        <f t="shared" si="1390"/>
        <v/>
      </c>
      <c r="U2699" s="24" t="str">
        <f t="shared" si="1391"/>
        <v/>
      </c>
      <c r="V2699" s="24" t="str">
        <f t="shared" si="1392"/>
        <v/>
      </c>
      <c r="W2699" s="24" t="str">
        <f t="shared" si="1393"/>
        <v/>
      </c>
      <c r="X2699" s="24" t="str">
        <f t="shared" si="1394"/>
        <v/>
      </c>
      <c r="Y2699" s="24" t="str">
        <f t="shared" si="1395"/>
        <v/>
      </c>
      <c r="Z2699" s="24" t="str">
        <f t="shared" si="1396"/>
        <v/>
      </c>
      <c r="AA2699" s="24" t="b">
        <f t="shared" si="1397"/>
        <v>0</v>
      </c>
      <c r="AB2699" s="34" t="str">
        <f t="shared" si="1398"/>
        <v/>
      </c>
      <c r="AC2699" s="34">
        <f t="shared" si="1399"/>
        <v>0</v>
      </c>
      <c r="AD2699" s="34">
        <f t="shared" si="1400"/>
        <v>0</v>
      </c>
      <c r="AE2699" s="34" t="str">
        <f t="shared" si="1401"/>
        <v xml:space="preserve"> 0</v>
      </c>
      <c r="AF2699" s="34">
        <f t="shared" si="1402"/>
        <v>0</v>
      </c>
      <c r="AG2699" s="34">
        <f t="shared" si="1403"/>
        <v>0</v>
      </c>
      <c r="AH2699" s="34" t="str">
        <f t="shared" si="1404"/>
        <v/>
      </c>
      <c r="AI2699" s="172" t="str">
        <f>IF(AJ2699&lt;&gt;"",MAX(AI$3:AI2698)+1,"")</f>
        <v/>
      </c>
      <c r="AJ2699" s="172" t="str">
        <f t="shared" si="1405"/>
        <v/>
      </c>
      <c r="AK2699" s="172" t="str">
        <f t="shared" si="1406"/>
        <v/>
      </c>
      <c r="AL2699" s="172" t="str">
        <f t="shared" si="1407"/>
        <v/>
      </c>
      <c r="AM2699" s="172" t="str">
        <f>IF(AN2699&lt;&gt;"",MAX(AM$3:AM2698)+1,"")</f>
        <v/>
      </c>
      <c r="AN2699" s="172" t="str">
        <f t="shared" si="1408"/>
        <v/>
      </c>
      <c r="AO2699" s="172" t="str">
        <f t="shared" si="1409"/>
        <v/>
      </c>
      <c r="AP2699" s="172" t="str">
        <f t="shared" si="1410"/>
        <v/>
      </c>
      <c r="AQ2699" s="172" t="str">
        <f t="shared" si="1411"/>
        <v/>
      </c>
      <c r="AR2699" s="172" t="str">
        <f>Table1[[#This Row],[Sex ]]&amp;Table1[[#This Row],[Month]]</f>
        <v/>
      </c>
    </row>
    <row r="2700" spans="2:44" x14ac:dyDescent="0.3">
      <c r="B2700" s="14"/>
      <c r="C2700" s="14"/>
      <c r="D2700" s="14"/>
      <c r="E2700" s="14"/>
      <c r="F2700" s="14"/>
      <c r="G2700" s="14"/>
      <c r="H2700" s="14"/>
      <c r="I2700" s="14"/>
      <c r="J2700" s="14"/>
      <c r="K2700" s="14"/>
      <c r="L2700" s="14"/>
      <c r="M2700" s="24" t="str">
        <f t="shared" si="1383"/>
        <v/>
      </c>
      <c r="N2700" s="24" t="str">
        <f t="shared" si="1384"/>
        <v/>
      </c>
      <c r="O2700" s="24" t="str">
        <f t="shared" si="1385"/>
        <v xml:space="preserve"> </v>
      </c>
      <c r="P2700" s="24">
        <f t="shared" si="1386"/>
        <v>0</v>
      </c>
      <c r="Q2700" s="25">
        <f t="shared" si="1387"/>
        <v>0</v>
      </c>
      <c r="R2700" s="26">
        <f t="shared" si="1388"/>
        <v>0</v>
      </c>
      <c r="S2700" s="24" t="str">
        <f t="shared" si="1389"/>
        <v/>
      </c>
      <c r="T2700" s="24" t="str">
        <f t="shared" si="1390"/>
        <v/>
      </c>
      <c r="U2700" s="24" t="str">
        <f t="shared" si="1391"/>
        <v/>
      </c>
      <c r="V2700" s="24" t="str">
        <f t="shared" si="1392"/>
        <v/>
      </c>
      <c r="W2700" s="24" t="str">
        <f t="shared" si="1393"/>
        <v/>
      </c>
      <c r="X2700" s="24" t="str">
        <f t="shared" si="1394"/>
        <v/>
      </c>
      <c r="Y2700" s="24" t="str">
        <f t="shared" si="1395"/>
        <v/>
      </c>
      <c r="Z2700" s="24" t="str">
        <f t="shared" si="1396"/>
        <v/>
      </c>
      <c r="AA2700" s="24" t="b">
        <f t="shared" si="1397"/>
        <v>0</v>
      </c>
      <c r="AB2700" s="34" t="str">
        <f t="shared" si="1398"/>
        <v/>
      </c>
      <c r="AC2700" s="34">
        <f t="shared" si="1399"/>
        <v>0</v>
      </c>
      <c r="AD2700" s="34">
        <f t="shared" si="1400"/>
        <v>0</v>
      </c>
      <c r="AE2700" s="34" t="str">
        <f t="shared" si="1401"/>
        <v xml:space="preserve"> 0</v>
      </c>
      <c r="AF2700" s="34">
        <f t="shared" si="1402"/>
        <v>0</v>
      </c>
      <c r="AG2700" s="34">
        <f t="shared" si="1403"/>
        <v>0</v>
      </c>
      <c r="AH2700" s="34" t="str">
        <f t="shared" si="1404"/>
        <v/>
      </c>
      <c r="AI2700" s="172" t="str">
        <f>IF(AJ2700&lt;&gt;"",MAX(AI$3:AI2699)+1,"")</f>
        <v/>
      </c>
      <c r="AJ2700" s="172" t="str">
        <f t="shared" si="1405"/>
        <v/>
      </c>
      <c r="AK2700" s="172" t="str">
        <f t="shared" si="1406"/>
        <v/>
      </c>
      <c r="AL2700" s="172" t="str">
        <f t="shared" si="1407"/>
        <v/>
      </c>
      <c r="AM2700" s="172" t="str">
        <f>IF(AN2700&lt;&gt;"",MAX(AM$3:AM2699)+1,"")</f>
        <v/>
      </c>
      <c r="AN2700" s="172" t="str">
        <f t="shared" si="1408"/>
        <v/>
      </c>
      <c r="AO2700" s="172" t="str">
        <f t="shared" si="1409"/>
        <v/>
      </c>
      <c r="AP2700" s="172" t="str">
        <f t="shared" si="1410"/>
        <v/>
      </c>
      <c r="AQ2700" s="172" t="str">
        <f t="shared" si="1411"/>
        <v/>
      </c>
      <c r="AR2700" s="172" t="str">
        <f>Table1[[#This Row],[Sex ]]&amp;Table1[[#This Row],[Month]]</f>
        <v/>
      </c>
    </row>
    <row r="2701" spans="2:44" x14ac:dyDescent="0.3">
      <c r="B2701" s="14"/>
      <c r="C2701" s="14"/>
      <c r="D2701" s="14"/>
      <c r="E2701" s="14"/>
      <c r="F2701" s="14"/>
      <c r="G2701" s="14"/>
      <c r="H2701" s="14"/>
      <c r="I2701" s="14"/>
      <c r="J2701" s="14"/>
      <c r="K2701" s="14"/>
      <c r="L2701" s="14"/>
      <c r="M2701" s="24" t="str">
        <f t="shared" si="1383"/>
        <v/>
      </c>
      <c r="N2701" s="24" t="str">
        <f t="shared" si="1384"/>
        <v/>
      </c>
      <c r="O2701" s="24" t="str">
        <f t="shared" si="1385"/>
        <v xml:space="preserve"> </v>
      </c>
      <c r="P2701" s="24">
        <f t="shared" si="1386"/>
        <v>0</v>
      </c>
      <c r="Q2701" s="25">
        <f t="shared" si="1387"/>
        <v>0</v>
      </c>
      <c r="R2701" s="26">
        <f t="shared" si="1388"/>
        <v>0</v>
      </c>
      <c r="S2701" s="24" t="str">
        <f t="shared" si="1389"/>
        <v/>
      </c>
      <c r="T2701" s="24" t="str">
        <f t="shared" si="1390"/>
        <v/>
      </c>
      <c r="U2701" s="24" t="str">
        <f t="shared" si="1391"/>
        <v/>
      </c>
      <c r="V2701" s="24" t="str">
        <f t="shared" si="1392"/>
        <v/>
      </c>
      <c r="W2701" s="24" t="str">
        <f t="shared" si="1393"/>
        <v/>
      </c>
      <c r="X2701" s="24" t="str">
        <f t="shared" si="1394"/>
        <v/>
      </c>
      <c r="Y2701" s="24" t="str">
        <f t="shared" si="1395"/>
        <v/>
      </c>
      <c r="Z2701" s="24" t="str">
        <f t="shared" si="1396"/>
        <v/>
      </c>
      <c r="AA2701" s="24" t="b">
        <f t="shared" si="1397"/>
        <v>0</v>
      </c>
      <c r="AB2701" s="34" t="str">
        <f t="shared" si="1398"/>
        <v/>
      </c>
      <c r="AC2701" s="34">
        <f t="shared" si="1399"/>
        <v>0</v>
      </c>
      <c r="AD2701" s="34">
        <f t="shared" si="1400"/>
        <v>0</v>
      </c>
      <c r="AE2701" s="34" t="str">
        <f t="shared" si="1401"/>
        <v xml:space="preserve"> 0</v>
      </c>
      <c r="AF2701" s="34">
        <f t="shared" si="1402"/>
        <v>0</v>
      </c>
      <c r="AG2701" s="34">
        <f t="shared" si="1403"/>
        <v>0</v>
      </c>
      <c r="AH2701" s="34" t="str">
        <f t="shared" si="1404"/>
        <v/>
      </c>
      <c r="AI2701" s="172" t="str">
        <f>IF(AJ2701&lt;&gt;"",MAX(AI$3:AI2700)+1,"")</f>
        <v/>
      </c>
      <c r="AJ2701" s="172" t="str">
        <f t="shared" si="1405"/>
        <v/>
      </c>
      <c r="AK2701" s="172" t="str">
        <f t="shared" si="1406"/>
        <v/>
      </c>
      <c r="AL2701" s="172" t="str">
        <f t="shared" si="1407"/>
        <v/>
      </c>
      <c r="AM2701" s="172" t="str">
        <f>IF(AN2701&lt;&gt;"",MAX(AM$3:AM2700)+1,"")</f>
        <v/>
      </c>
      <c r="AN2701" s="172" t="str">
        <f t="shared" si="1408"/>
        <v/>
      </c>
      <c r="AO2701" s="172" t="str">
        <f t="shared" si="1409"/>
        <v/>
      </c>
      <c r="AP2701" s="172" t="str">
        <f t="shared" si="1410"/>
        <v/>
      </c>
      <c r="AQ2701" s="172" t="str">
        <f t="shared" si="1411"/>
        <v/>
      </c>
      <c r="AR2701" s="172" t="str">
        <f>Table1[[#This Row],[Sex ]]&amp;Table1[[#This Row],[Month]]</f>
        <v/>
      </c>
    </row>
    <row r="2702" spans="2:44" x14ac:dyDescent="0.3">
      <c r="B2702" s="14"/>
      <c r="C2702" s="14"/>
      <c r="D2702" s="14"/>
      <c r="E2702" s="14"/>
      <c r="F2702" s="14"/>
      <c r="G2702" s="14"/>
      <c r="H2702" s="14"/>
      <c r="I2702" s="14"/>
      <c r="J2702" s="14"/>
      <c r="K2702" s="14"/>
      <c r="L2702" s="14"/>
      <c r="M2702" s="24" t="str">
        <f t="shared" si="1383"/>
        <v/>
      </c>
      <c r="N2702" s="24" t="str">
        <f t="shared" si="1384"/>
        <v/>
      </c>
      <c r="O2702" s="24" t="str">
        <f t="shared" si="1385"/>
        <v xml:space="preserve"> </v>
      </c>
      <c r="P2702" s="24">
        <f t="shared" si="1386"/>
        <v>0</v>
      </c>
      <c r="Q2702" s="25">
        <f t="shared" si="1387"/>
        <v>0</v>
      </c>
      <c r="R2702" s="26">
        <f t="shared" si="1388"/>
        <v>0</v>
      </c>
      <c r="S2702" s="24" t="str">
        <f t="shared" si="1389"/>
        <v/>
      </c>
      <c r="T2702" s="24" t="str">
        <f t="shared" si="1390"/>
        <v/>
      </c>
      <c r="U2702" s="24" t="str">
        <f t="shared" si="1391"/>
        <v/>
      </c>
      <c r="V2702" s="24" t="str">
        <f t="shared" si="1392"/>
        <v/>
      </c>
      <c r="W2702" s="24" t="str">
        <f t="shared" si="1393"/>
        <v/>
      </c>
      <c r="X2702" s="24" t="str">
        <f t="shared" si="1394"/>
        <v/>
      </c>
      <c r="Y2702" s="24" t="str">
        <f t="shared" si="1395"/>
        <v/>
      </c>
      <c r="Z2702" s="24" t="str">
        <f t="shared" si="1396"/>
        <v/>
      </c>
      <c r="AA2702" s="24" t="b">
        <f t="shared" si="1397"/>
        <v>0</v>
      </c>
      <c r="AB2702" s="34" t="str">
        <f t="shared" si="1398"/>
        <v/>
      </c>
      <c r="AC2702" s="34">
        <f t="shared" si="1399"/>
        <v>0</v>
      </c>
      <c r="AD2702" s="34">
        <f t="shared" si="1400"/>
        <v>0</v>
      </c>
      <c r="AE2702" s="34" t="str">
        <f t="shared" si="1401"/>
        <v xml:space="preserve"> 0</v>
      </c>
      <c r="AF2702" s="34">
        <f t="shared" si="1402"/>
        <v>0</v>
      </c>
      <c r="AG2702" s="34">
        <f t="shared" si="1403"/>
        <v>0</v>
      </c>
      <c r="AH2702" s="34" t="str">
        <f t="shared" si="1404"/>
        <v/>
      </c>
      <c r="AI2702" s="172" t="str">
        <f>IF(AJ2702&lt;&gt;"",MAX(AI$3:AI2701)+1,"")</f>
        <v/>
      </c>
      <c r="AJ2702" s="172" t="str">
        <f t="shared" si="1405"/>
        <v/>
      </c>
      <c r="AK2702" s="172" t="str">
        <f t="shared" si="1406"/>
        <v/>
      </c>
      <c r="AL2702" s="172" t="str">
        <f t="shared" si="1407"/>
        <v/>
      </c>
      <c r="AM2702" s="172" t="str">
        <f>IF(AN2702&lt;&gt;"",MAX(AM$3:AM2701)+1,"")</f>
        <v/>
      </c>
      <c r="AN2702" s="172" t="str">
        <f t="shared" si="1408"/>
        <v/>
      </c>
      <c r="AO2702" s="172" t="str">
        <f t="shared" si="1409"/>
        <v/>
      </c>
      <c r="AP2702" s="172" t="str">
        <f t="shared" si="1410"/>
        <v/>
      </c>
      <c r="AQ2702" s="172" t="str">
        <f t="shared" si="1411"/>
        <v/>
      </c>
      <c r="AR2702" s="172" t="str">
        <f>Table1[[#This Row],[Sex ]]&amp;Table1[[#This Row],[Month]]</f>
        <v/>
      </c>
    </row>
    <row r="2703" spans="2:44" x14ac:dyDescent="0.3">
      <c r="B2703" s="14"/>
      <c r="C2703" s="14"/>
      <c r="D2703" s="14"/>
      <c r="E2703" s="14"/>
      <c r="F2703" s="14"/>
      <c r="G2703" s="14"/>
      <c r="H2703" s="14"/>
      <c r="I2703" s="14"/>
      <c r="J2703" s="14"/>
      <c r="K2703" s="14"/>
      <c r="L2703" s="14"/>
      <c r="M2703" s="24" t="str">
        <f t="shared" si="1383"/>
        <v/>
      </c>
      <c r="N2703" s="24" t="str">
        <f t="shared" si="1384"/>
        <v/>
      </c>
      <c r="O2703" s="24" t="str">
        <f t="shared" si="1385"/>
        <v xml:space="preserve"> </v>
      </c>
      <c r="P2703" s="24">
        <f t="shared" si="1386"/>
        <v>0</v>
      </c>
      <c r="Q2703" s="25">
        <f t="shared" si="1387"/>
        <v>0</v>
      </c>
      <c r="R2703" s="26">
        <f t="shared" si="1388"/>
        <v>0</v>
      </c>
      <c r="S2703" s="24" t="str">
        <f t="shared" si="1389"/>
        <v/>
      </c>
      <c r="T2703" s="24" t="str">
        <f t="shared" si="1390"/>
        <v/>
      </c>
      <c r="U2703" s="24" t="str">
        <f t="shared" si="1391"/>
        <v/>
      </c>
      <c r="V2703" s="24" t="str">
        <f t="shared" si="1392"/>
        <v/>
      </c>
      <c r="W2703" s="24" t="str">
        <f t="shared" si="1393"/>
        <v/>
      </c>
      <c r="X2703" s="24" t="str">
        <f t="shared" si="1394"/>
        <v/>
      </c>
      <c r="Y2703" s="24" t="str">
        <f t="shared" si="1395"/>
        <v/>
      </c>
      <c r="Z2703" s="24" t="str">
        <f t="shared" si="1396"/>
        <v/>
      </c>
      <c r="AA2703" s="24" t="b">
        <f t="shared" si="1397"/>
        <v>0</v>
      </c>
      <c r="AB2703" s="34" t="str">
        <f t="shared" si="1398"/>
        <v/>
      </c>
      <c r="AC2703" s="34">
        <f t="shared" si="1399"/>
        <v>0</v>
      </c>
      <c r="AD2703" s="34">
        <f t="shared" si="1400"/>
        <v>0</v>
      </c>
      <c r="AE2703" s="34" t="str">
        <f t="shared" si="1401"/>
        <v xml:space="preserve"> 0</v>
      </c>
      <c r="AF2703" s="34">
        <f t="shared" si="1402"/>
        <v>0</v>
      </c>
      <c r="AG2703" s="34">
        <f t="shared" si="1403"/>
        <v>0</v>
      </c>
      <c r="AH2703" s="34" t="str">
        <f t="shared" si="1404"/>
        <v/>
      </c>
      <c r="AI2703" s="172" t="str">
        <f>IF(AJ2703&lt;&gt;"",MAX(AI$3:AI2702)+1,"")</f>
        <v/>
      </c>
      <c r="AJ2703" s="172" t="str">
        <f t="shared" si="1405"/>
        <v/>
      </c>
      <c r="AK2703" s="172" t="str">
        <f t="shared" si="1406"/>
        <v/>
      </c>
      <c r="AL2703" s="172" t="str">
        <f t="shared" si="1407"/>
        <v/>
      </c>
      <c r="AM2703" s="172" t="str">
        <f>IF(AN2703&lt;&gt;"",MAX(AM$3:AM2702)+1,"")</f>
        <v/>
      </c>
      <c r="AN2703" s="172" t="str">
        <f t="shared" si="1408"/>
        <v/>
      </c>
      <c r="AO2703" s="172" t="str">
        <f t="shared" si="1409"/>
        <v/>
      </c>
      <c r="AP2703" s="172" t="str">
        <f t="shared" si="1410"/>
        <v/>
      </c>
      <c r="AQ2703" s="172" t="str">
        <f t="shared" si="1411"/>
        <v/>
      </c>
      <c r="AR2703" s="172" t="str">
        <f>Table1[[#This Row],[Sex ]]&amp;Table1[[#This Row],[Month]]</f>
        <v/>
      </c>
    </row>
    <row r="2704" spans="2:44" x14ac:dyDescent="0.3">
      <c r="B2704" s="14"/>
      <c r="C2704" s="14"/>
      <c r="D2704" s="14"/>
      <c r="E2704" s="14"/>
      <c r="F2704" s="14"/>
      <c r="G2704" s="14"/>
      <c r="H2704" s="14"/>
      <c r="I2704" s="14"/>
      <c r="J2704" s="14"/>
      <c r="K2704" s="14"/>
      <c r="L2704" s="14"/>
      <c r="M2704" s="24" t="str">
        <f t="shared" si="1383"/>
        <v/>
      </c>
      <c r="N2704" s="24" t="str">
        <f t="shared" si="1384"/>
        <v/>
      </c>
      <c r="O2704" s="24" t="str">
        <f t="shared" si="1385"/>
        <v xml:space="preserve"> </v>
      </c>
      <c r="P2704" s="24">
        <f t="shared" si="1386"/>
        <v>0</v>
      </c>
      <c r="Q2704" s="25">
        <f t="shared" si="1387"/>
        <v>0</v>
      </c>
      <c r="R2704" s="26">
        <f t="shared" si="1388"/>
        <v>0</v>
      </c>
      <c r="S2704" s="24" t="str">
        <f t="shared" si="1389"/>
        <v/>
      </c>
      <c r="T2704" s="24" t="str">
        <f t="shared" si="1390"/>
        <v/>
      </c>
      <c r="U2704" s="24" t="str">
        <f t="shared" si="1391"/>
        <v/>
      </c>
      <c r="V2704" s="24" t="str">
        <f t="shared" si="1392"/>
        <v/>
      </c>
      <c r="W2704" s="24" t="str">
        <f t="shared" si="1393"/>
        <v/>
      </c>
      <c r="X2704" s="24" t="str">
        <f t="shared" si="1394"/>
        <v/>
      </c>
      <c r="Y2704" s="24" t="str">
        <f t="shared" si="1395"/>
        <v/>
      </c>
      <c r="Z2704" s="24" t="str">
        <f t="shared" si="1396"/>
        <v/>
      </c>
      <c r="AA2704" s="24" t="b">
        <f t="shared" si="1397"/>
        <v>0</v>
      </c>
      <c r="AB2704" s="34" t="str">
        <f t="shared" si="1398"/>
        <v/>
      </c>
      <c r="AC2704" s="34">
        <f t="shared" si="1399"/>
        <v>0</v>
      </c>
      <c r="AD2704" s="34">
        <f t="shared" si="1400"/>
        <v>0</v>
      </c>
      <c r="AE2704" s="34" t="str">
        <f t="shared" si="1401"/>
        <v xml:space="preserve"> 0</v>
      </c>
      <c r="AF2704" s="34">
        <f t="shared" si="1402"/>
        <v>0</v>
      </c>
      <c r="AG2704" s="34">
        <f t="shared" si="1403"/>
        <v>0</v>
      </c>
      <c r="AH2704" s="34" t="str">
        <f t="shared" si="1404"/>
        <v/>
      </c>
      <c r="AI2704" s="172" t="str">
        <f>IF(AJ2704&lt;&gt;"",MAX(AI$3:AI2703)+1,"")</f>
        <v/>
      </c>
      <c r="AJ2704" s="172" t="str">
        <f t="shared" si="1405"/>
        <v/>
      </c>
      <c r="AK2704" s="172" t="str">
        <f t="shared" si="1406"/>
        <v/>
      </c>
      <c r="AL2704" s="172" t="str">
        <f t="shared" si="1407"/>
        <v/>
      </c>
      <c r="AM2704" s="172" t="str">
        <f>IF(AN2704&lt;&gt;"",MAX(AM$3:AM2703)+1,"")</f>
        <v/>
      </c>
      <c r="AN2704" s="172" t="str">
        <f t="shared" si="1408"/>
        <v/>
      </c>
      <c r="AO2704" s="172" t="str">
        <f t="shared" si="1409"/>
        <v/>
      </c>
      <c r="AP2704" s="172" t="str">
        <f t="shared" si="1410"/>
        <v/>
      </c>
      <c r="AQ2704" s="172" t="str">
        <f t="shared" si="1411"/>
        <v/>
      </c>
      <c r="AR2704" s="172" t="str">
        <f>Table1[[#This Row],[Sex ]]&amp;Table1[[#This Row],[Month]]</f>
        <v/>
      </c>
    </row>
    <row r="2705" spans="2:44" x14ac:dyDescent="0.3">
      <c r="B2705" s="14"/>
      <c r="C2705" s="14"/>
      <c r="D2705" s="14"/>
      <c r="E2705" s="14"/>
      <c r="F2705" s="14"/>
      <c r="G2705" s="14"/>
      <c r="H2705" s="14"/>
      <c r="I2705" s="14"/>
      <c r="J2705" s="14"/>
      <c r="K2705" s="14"/>
      <c r="L2705" s="14"/>
      <c r="M2705" s="24" t="str">
        <f t="shared" si="1383"/>
        <v/>
      </c>
      <c r="N2705" s="24" t="str">
        <f t="shared" si="1384"/>
        <v/>
      </c>
      <c r="O2705" s="24" t="str">
        <f t="shared" si="1385"/>
        <v xml:space="preserve"> </v>
      </c>
      <c r="P2705" s="24">
        <f t="shared" si="1386"/>
        <v>0</v>
      </c>
      <c r="Q2705" s="25">
        <f t="shared" si="1387"/>
        <v>0</v>
      </c>
      <c r="R2705" s="26">
        <f t="shared" si="1388"/>
        <v>0</v>
      </c>
      <c r="S2705" s="24" t="str">
        <f t="shared" si="1389"/>
        <v/>
      </c>
      <c r="T2705" s="24" t="str">
        <f t="shared" si="1390"/>
        <v/>
      </c>
      <c r="U2705" s="24" t="str">
        <f t="shared" si="1391"/>
        <v/>
      </c>
      <c r="V2705" s="24" t="str">
        <f t="shared" si="1392"/>
        <v/>
      </c>
      <c r="W2705" s="24" t="str">
        <f t="shared" si="1393"/>
        <v/>
      </c>
      <c r="X2705" s="24" t="str">
        <f t="shared" si="1394"/>
        <v/>
      </c>
      <c r="Y2705" s="24" t="str">
        <f t="shared" si="1395"/>
        <v/>
      </c>
      <c r="Z2705" s="24" t="str">
        <f t="shared" si="1396"/>
        <v/>
      </c>
      <c r="AA2705" s="24" t="b">
        <f t="shared" si="1397"/>
        <v>0</v>
      </c>
      <c r="AB2705" s="34" t="str">
        <f t="shared" si="1398"/>
        <v/>
      </c>
      <c r="AC2705" s="34">
        <f t="shared" si="1399"/>
        <v>0</v>
      </c>
      <c r="AD2705" s="34">
        <f t="shared" si="1400"/>
        <v>0</v>
      </c>
      <c r="AE2705" s="34" t="str">
        <f t="shared" si="1401"/>
        <v xml:space="preserve"> 0</v>
      </c>
      <c r="AF2705" s="34">
        <f t="shared" si="1402"/>
        <v>0</v>
      </c>
      <c r="AG2705" s="34">
        <f t="shared" si="1403"/>
        <v>0</v>
      </c>
      <c r="AH2705" s="34" t="str">
        <f t="shared" si="1404"/>
        <v/>
      </c>
      <c r="AI2705" s="172" t="str">
        <f>IF(AJ2705&lt;&gt;"",MAX(AI$3:AI2704)+1,"")</f>
        <v/>
      </c>
      <c r="AJ2705" s="172" t="str">
        <f t="shared" si="1405"/>
        <v/>
      </c>
      <c r="AK2705" s="172" t="str">
        <f t="shared" si="1406"/>
        <v/>
      </c>
      <c r="AL2705" s="172" t="str">
        <f t="shared" si="1407"/>
        <v/>
      </c>
      <c r="AM2705" s="172" t="str">
        <f>IF(AN2705&lt;&gt;"",MAX(AM$3:AM2704)+1,"")</f>
        <v/>
      </c>
      <c r="AN2705" s="172" t="str">
        <f t="shared" si="1408"/>
        <v/>
      </c>
      <c r="AO2705" s="172" t="str">
        <f t="shared" si="1409"/>
        <v/>
      </c>
      <c r="AP2705" s="172" t="str">
        <f t="shared" si="1410"/>
        <v/>
      </c>
      <c r="AQ2705" s="172" t="str">
        <f t="shared" si="1411"/>
        <v/>
      </c>
      <c r="AR2705" s="172" t="str">
        <f>Table1[[#This Row],[Sex ]]&amp;Table1[[#This Row],[Month]]</f>
        <v/>
      </c>
    </row>
    <row r="2706" spans="2:44" x14ac:dyDescent="0.3">
      <c r="B2706" s="14"/>
      <c r="C2706" s="14"/>
      <c r="D2706" s="14"/>
      <c r="E2706" s="14"/>
      <c r="F2706" s="14"/>
      <c r="G2706" s="14"/>
      <c r="H2706" s="14"/>
      <c r="I2706" s="14"/>
      <c r="J2706" s="14"/>
      <c r="K2706" s="14"/>
      <c r="L2706" s="14"/>
      <c r="M2706" s="24" t="str">
        <f t="shared" si="1383"/>
        <v/>
      </c>
      <c r="N2706" s="24" t="str">
        <f t="shared" si="1384"/>
        <v/>
      </c>
      <c r="O2706" s="24" t="str">
        <f t="shared" si="1385"/>
        <v xml:space="preserve"> </v>
      </c>
      <c r="P2706" s="24">
        <f t="shared" si="1386"/>
        <v>0</v>
      </c>
      <c r="Q2706" s="25">
        <f t="shared" si="1387"/>
        <v>0</v>
      </c>
      <c r="R2706" s="26">
        <f t="shared" si="1388"/>
        <v>0</v>
      </c>
      <c r="S2706" s="24" t="str">
        <f t="shared" si="1389"/>
        <v/>
      </c>
      <c r="T2706" s="24" t="str">
        <f t="shared" si="1390"/>
        <v/>
      </c>
      <c r="U2706" s="24" t="str">
        <f t="shared" si="1391"/>
        <v/>
      </c>
      <c r="V2706" s="24" t="str">
        <f t="shared" si="1392"/>
        <v/>
      </c>
      <c r="W2706" s="24" t="str">
        <f t="shared" si="1393"/>
        <v/>
      </c>
      <c r="X2706" s="24" t="str">
        <f t="shared" si="1394"/>
        <v/>
      </c>
      <c r="Y2706" s="24" t="str">
        <f t="shared" si="1395"/>
        <v/>
      </c>
      <c r="Z2706" s="24" t="str">
        <f t="shared" si="1396"/>
        <v/>
      </c>
      <c r="AA2706" s="24" t="b">
        <f t="shared" si="1397"/>
        <v>0</v>
      </c>
      <c r="AB2706" s="34" t="str">
        <f t="shared" si="1398"/>
        <v/>
      </c>
      <c r="AC2706" s="34">
        <f t="shared" si="1399"/>
        <v>0</v>
      </c>
      <c r="AD2706" s="34">
        <f t="shared" si="1400"/>
        <v>0</v>
      </c>
      <c r="AE2706" s="34" t="str">
        <f t="shared" si="1401"/>
        <v xml:space="preserve"> 0</v>
      </c>
      <c r="AF2706" s="34">
        <f t="shared" si="1402"/>
        <v>0</v>
      </c>
      <c r="AG2706" s="34">
        <f t="shared" si="1403"/>
        <v>0</v>
      </c>
      <c r="AH2706" s="34" t="str">
        <f t="shared" si="1404"/>
        <v/>
      </c>
      <c r="AI2706" s="172" t="str">
        <f>IF(AJ2706&lt;&gt;"",MAX(AI$3:AI2705)+1,"")</f>
        <v/>
      </c>
      <c r="AJ2706" s="172" t="str">
        <f t="shared" si="1405"/>
        <v/>
      </c>
      <c r="AK2706" s="172" t="str">
        <f t="shared" si="1406"/>
        <v/>
      </c>
      <c r="AL2706" s="172" t="str">
        <f t="shared" si="1407"/>
        <v/>
      </c>
      <c r="AM2706" s="172" t="str">
        <f>IF(AN2706&lt;&gt;"",MAX(AM$3:AM2705)+1,"")</f>
        <v/>
      </c>
      <c r="AN2706" s="172" t="str">
        <f t="shared" si="1408"/>
        <v/>
      </c>
      <c r="AO2706" s="172" t="str">
        <f t="shared" si="1409"/>
        <v/>
      </c>
      <c r="AP2706" s="172" t="str">
        <f t="shared" si="1410"/>
        <v/>
      </c>
      <c r="AQ2706" s="172" t="str">
        <f t="shared" si="1411"/>
        <v/>
      </c>
      <c r="AR2706" s="172" t="str">
        <f>Table1[[#This Row],[Sex ]]&amp;Table1[[#This Row],[Month]]</f>
        <v/>
      </c>
    </row>
    <row r="2707" spans="2:44" x14ac:dyDescent="0.3">
      <c r="B2707" s="14"/>
      <c r="C2707" s="14"/>
      <c r="D2707" s="14"/>
      <c r="E2707" s="14"/>
      <c r="F2707" s="14"/>
      <c r="G2707" s="14"/>
      <c r="H2707" s="14"/>
      <c r="I2707" s="14"/>
      <c r="J2707" s="14"/>
      <c r="K2707" s="14"/>
      <c r="L2707" s="14"/>
      <c r="M2707" s="24" t="str">
        <f t="shared" si="1383"/>
        <v/>
      </c>
      <c r="N2707" s="24" t="str">
        <f t="shared" si="1384"/>
        <v/>
      </c>
      <c r="O2707" s="24" t="str">
        <f t="shared" si="1385"/>
        <v xml:space="preserve"> </v>
      </c>
      <c r="P2707" s="24">
        <f t="shared" si="1386"/>
        <v>0</v>
      </c>
      <c r="Q2707" s="25">
        <f t="shared" si="1387"/>
        <v>0</v>
      </c>
      <c r="R2707" s="26">
        <f t="shared" si="1388"/>
        <v>0</v>
      </c>
      <c r="S2707" s="24" t="str">
        <f t="shared" si="1389"/>
        <v/>
      </c>
      <c r="T2707" s="24" t="str">
        <f t="shared" si="1390"/>
        <v/>
      </c>
      <c r="U2707" s="24" t="str">
        <f t="shared" si="1391"/>
        <v/>
      </c>
      <c r="V2707" s="24" t="str">
        <f t="shared" si="1392"/>
        <v/>
      </c>
      <c r="W2707" s="24" t="str">
        <f t="shared" si="1393"/>
        <v/>
      </c>
      <c r="X2707" s="24" t="str">
        <f t="shared" si="1394"/>
        <v/>
      </c>
      <c r="Y2707" s="24" t="str">
        <f t="shared" si="1395"/>
        <v/>
      </c>
      <c r="Z2707" s="24" t="str">
        <f t="shared" si="1396"/>
        <v/>
      </c>
      <c r="AA2707" s="24" t="b">
        <f t="shared" si="1397"/>
        <v>0</v>
      </c>
      <c r="AB2707" s="34" t="str">
        <f t="shared" si="1398"/>
        <v/>
      </c>
      <c r="AC2707" s="34">
        <f t="shared" si="1399"/>
        <v>0</v>
      </c>
      <c r="AD2707" s="34">
        <f t="shared" si="1400"/>
        <v>0</v>
      </c>
      <c r="AE2707" s="34" t="str">
        <f t="shared" si="1401"/>
        <v xml:space="preserve"> 0</v>
      </c>
      <c r="AF2707" s="34">
        <f t="shared" si="1402"/>
        <v>0</v>
      </c>
      <c r="AG2707" s="34">
        <f t="shared" si="1403"/>
        <v>0</v>
      </c>
      <c r="AH2707" s="34" t="str">
        <f t="shared" si="1404"/>
        <v/>
      </c>
      <c r="AI2707" s="172" t="str">
        <f>IF(AJ2707&lt;&gt;"",MAX(AI$3:AI2706)+1,"")</f>
        <v/>
      </c>
      <c r="AJ2707" s="172" t="str">
        <f t="shared" si="1405"/>
        <v/>
      </c>
      <c r="AK2707" s="172" t="str">
        <f t="shared" si="1406"/>
        <v/>
      </c>
      <c r="AL2707" s="172" t="str">
        <f t="shared" si="1407"/>
        <v/>
      </c>
      <c r="AM2707" s="172" t="str">
        <f>IF(AN2707&lt;&gt;"",MAX(AM$3:AM2706)+1,"")</f>
        <v/>
      </c>
      <c r="AN2707" s="172" t="str">
        <f t="shared" si="1408"/>
        <v/>
      </c>
      <c r="AO2707" s="172" t="str">
        <f t="shared" si="1409"/>
        <v/>
      </c>
      <c r="AP2707" s="172" t="str">
        <f t="shared" si="1410"/>
        <v/>
      </c>
      <c r="AQ2707" s="172" t="str">
        <f t="shared" si="1411"/>
        <v/>
      </c>
      <c r="AR2707" s="172" t="str">
        <f>Table1[[#This Row],[Sex ]]&amp;Table1[[#This Row],[Month]]</f>
        <v/>
      </c>
    </row>
    <row r="2708" spans="2:44" x14ac:dyDescent="0.3">
      <c r="B2708" s="14"/>
      <c r="C2708" s="14"/>
      <c r="D2708" s="14"/>
      <c r="E2708" s="14"/>
      <c r="F2708" s="14"/>
      <c r="G2708" s="14"/>
      <c r="H2708" s="14"/>
      <c r="I2708" s="14"/>
      <c r="J2708" s="14"/>
      <c r="K2708" s="14"/>
      <c r="L2708" s="14"/>
      <c r="M2708" s="24" t="str">
        <f t="shared" si="1383"/>
        <v/>
      </c>
      <c r="N2708" s="24" t="str">
        <f t="shared" si="1384"/>
        <v/>
      </c>
      <c r="O2708" s="24" t="str">
        <f t="shared" si="1385"/>
        <v xml:space="preserve"> </v>
      </c>
      <c r="P2708" s="24">
        <f t="shared" si="1386"/>
        <v>0</v>
      </c>
      <c r="Q2708" s="25">
        <f t="shared" si="1387"/>
        <v>0</v>
      </c>
      <c r="R2708" s="26">
        <f t="shared" si="1388"/>
        <v>0</v>
      </c>
      <c r="S2708" s="24" t="str">
        <f t="shared" si="1389"/>
        <v/>
      </c>
      <c r="T2708" s="24" t="str">
        <f t="shared" si="1390"/>
        <v/>
      </c>
      <c r="U2708" s="24" t="str">
        <f t="shared" si="1391"/>
        <v/>
      </c>
      <c r="V2708" s="24" t="str">
        <f t="shared" si="1392"/>
        <v/>
      </c>
      <c r="W2708" s="24" t="str">
        <f t="shared" si="1393"/>
        <v/>
      </c>
      <c r="X2708" s="24" t="str">
        <f t="shared" si="1394"/>
        <v/>
      </c>
      <c r="Y2708" s="24" t="str">
        <f t="shared" si="1395"/>
        <v/>
      </c>
      <c r="Z2708" s="24" t="str">
        <f t="shared" si="1396"/>
        <v/>
      </c>
      <c r="AA2708" s="24" t="b">
        <f t="shared" si="1397"/>
        <v>0</v>
      </c>
      <c r="AB2708" s="34" t="str">
        <f t="shared" si="1398"/>
        <v/>
      </c>
      <c r="AC2708" s="34">
        <f t="shared" si="1399"/>
        <v>0</v>
      </c>
      <c r="AD2708" s="34">
        <f t="shared" si="1400"/>
        <v>0</v>
      </c>
      <c r="AE2708" s="34" t="str">
        <f t="shared" si="1401"/>
        <v xml:space="preserve"> 0</v>
      </c>
      <c r="AF2708" s="34">
        <f t="shared" si="1402"/>
        <v>0</v>
      </c>
      <c r="AG2708" s="34">
        <f t="shared" si="1403"/>
        <v>0</v>
      </c>
      <c r="AH2708" s="34" t="str">
        <f t="shared" si="1404"/>
        <v/>
      </c>
      <c r="AI2708" s="172" t="str">
        <f>IF(AJ2708&lt;&gt;"",MAX(AI$3:AI2707)+1,"")</f>
        <v/>
      </c>
      <c r="AJ2708" s="172" t="str">
        <f t="shared" si="1405"/>
        <v/>
      </c>
      <c r="AK2708" s="172" t="str">
        <f t="shared" si="1406"/>
        <v/>
      </c>
      <c r="AL2708" s="172" t="str">
        <f t="shared" si="1407"/>
        <v/>
      </c>
      <c r="AM2708" s="172" t="str">
        <f>IF(AN2708&lt;&gt;"",MAX(AM$3:AM2707)+1,"")</f>
        <v/>
      </c>
      <c r="AN2708" s="172" t="str">
        <f t="shared" si="1408"/>
        <v/>
      </c>
      <c r="AO2708" s="172" t="str">
        <f t="shared" si="1409"/>
        <v/>
      </c>
      <c r="AP2708" s="172" t="str">
        <f t="shared" si="1410"/>
        <v/>
      </c>
      <c r="AQ2708" s="172" t="str">
        <f t="shared" si="1411"/>
        <v/>
      </c>
      <c r="AR2708" s="172" t="str">
        <f>Table1[[#This Row],[Sex ]]&amp;Table1[[#This Row],[Month]]</f>
        <v/>
      </c>
    </row>
    <row r="2709" spans="2:44" x14ac:dyDescent="0.3">
      <c r="B2709" s="14"/>
      <c r="C2709" s="14"/>
      <c r="D2709" s="14"/>
      <c r="E2709" s="14"/>
      <c r="F2709" s="14"/>
      <c r="G2709" s="14"/>
      <c r="H2709" s="14"/>
      <c r="I2709" s="14"/>
      <c r="J2709" s="14"/>
      <c r="K2709" s="14"/>
      <c r="L2709" s="14"/>
      <c r="M2709" s="24" t="str">
        <f t="shared" si="1383"/>
        <v/>
      </c>
      <c r="N2709" s="24" t="str">
        <f t="shared" si="1384"/>
        <v/>
      </c>
      <c r="O2709" s="24" t="str">
        <f t="shared" si="1385"/>
        <v xml:space="preserve"> </v>
      </c>
      <c r="P2709" s="24">
        <f t="shared" si="1386"/>
        <v>0</v>
      </c>
      <c r="Q2709" s="25">
        <f t="shared" si="1387"/>
        <v>0</v>
      </c>
      <c r="R2709" s="26">
        <f t="shared" si="1388"/>
        <v>0</v>
      </c>
      <c r="S2709" s="24" t="str">
        <f t="shared" si="1389"/>
        <v/>
      </c>
      <c r="T2709" s="24" t="str">
        <f t="shared" si="1390"/>
        <v/>
      </c>
      <c r="U2709" s="24" t="str">
        <f t="shared" si="1391"/>
        <v/>
      </c>
      <c r="V2709" s="24" t="str">
        <f t="shared" si="1392"/>
        <v/>
      </c>
      <c r="W2709" s="24" t="str">
        <f t="shared" si="1393"/>
        <v/>
      </c>
      <c r="X2709" s="24" t="str">
        <f t="shared" si="1394"/>
        <v/>
      </c>
      <c r="Y2709" s="24" t="str">
        <f t="shared" si="1395"/>
        <v/>
      </c>
      <c r="Z2709" s="24" t="str">
        <f t="shared" si="1396"/>
        <v/>
      </c>
      <c r="AA2709" s="24" t="b">
        <f t="shared" si="1397"/>
        <v>0</v>
      </c>
      <c r="AB2709" s="34" t="str">
        <f t="shared" si="1398"/>
        <v/>
      </c>
      <c r="AC2709" s="34">
        <f t="shared" si="1399"/>
        <v>0</v>
      </c>
      <c r="AD2709" s="34">
        <f t="shared" si="1400"/>
        <v>0</v>
      </c>
      <c r="AE2709" s="34" t="str">
        <f t="shared" si="1401"/>
        <v xml:space="preserve"> 0</v>
      </c>
      <c r="AF2709" s="34">
        <f t="shared" si="1402"/>
        <v>0</v>
      </c>
      <c r="AG2709" s="34">
        <f t="shared" si="1403"/>
        <v>0</v>
      </c>
      <c r="AH2709" s="34" t="str">
        <f t="shared" si="1404"/>
        <v/>
      </c>
      <c r="AI2709" s="172" t="str">
        <f>IF(AJ2709&lt;&gt;"",MAX(AI$3:AI2708)+1,"")</f>
        <v/>
      </c>
      <c r="AJ2709" s="172" t="str">
        <f t="shared" si="1405"/>
        <v/>
      </c>
      <c r="AK2709" s="172" t="str">
        <f t="shared" si="1406"/>
        <v/>
      </c>
      <c r="AL2709" s="172" t="str">
        <f t="shared" si="1407"/>
        <v/>
      </c>
      <c r="AM2709" s="172" t="str">
        <f>IF(AN2709&lt;&gt;"",MAX(AM$3:AM2708)+1,"")</f>
        <v/>
      </c>
      <c r="AN2709" s="172" t="str">
        <f t="shared" si="1408"/>
        <v/>
      </c>
      <c r="AO2709" s="172" t="str">
        <f t="shared" si="1409"/>
        <v/>
      </c>
      <c r="AP2709" s="172" t="str">
        <f t="shared" si="1410"/>
        <v/>
      </c>
      <c r="AQ2709" s="172" t="str">
        <f t="shared" si="1411"/>
        <v/>
      </c>
      <c r="AR2709" s="172" t="str">
        <f>Table1[[#This Row],[Sex ]]&amp;Table1[[#This Row],[Month]]</f>
        <v/>
      </c>
    </row>
    <row r="2710" spans="2:44" x14ac:dyDescent="0.3">
      <c r="B2710" s="14"/>
      <c r="C2710" s="14"/>
      <c r="D2710" s="14"/>
      <c r="E2710" s="14"/>
      <c r="F2710" s="14"/>
      <c r="G2710" s="14"/>
      <c r="H2710" s="14"/>
      <c r="I2710" s="14"/>
      <c r="J2710" s="14"/>
      <c r="K2710" s="14"/>
      <c r="L2710" s="14"/>
      <c r="M2710" s="24" t="str">
        <f t="shared" si="1383"/>
        <v/>
      </c>
      <c r="N2710" s="24" t="str">
        <f t="shared" si="1384"/>
        <v/>
      </c>
      <c r="O2710" s="24" t="str">
        <f t="shared" si="1385"/>
        <v xml:space="preserve"> </v>
      </c>
      <c r="P2710" s="24">
        <f t="shared" si="1386"/>
        <v>0</v>
      </c>
      <c r="Q2710" s="25">
        <f t="shared" si="1387"/>
        <v>0</v>
      </c>
      <c r="R2710" s="26">
        <f t="shared" si="1388"/>
        <v>0</v>
      </c>
      <c r="S2710" s="24" t="str">
        <f t="shared" si="1389"/>
        <v/>
      </c>
      <c r="T2710" s="24" t="str">
        <f t="shared" si="1390"/>
        <v/>
      </c>
      <c r="U2710" s="24" t="str">
        <f t="shared" si="1391"/>
        <v/>
      </c>
      <c r="V2710" s="24" t="str">
        <f t="shared" si="1392"/>
        <v/>
      </c>
      <c r="W2710" s="24" t="str">
        <f t="shared" si="1393"/>
        <v/>
      </c>
      <c r="X2710" s="24" t="str">
        <f t="shared" si="1394"/>
        <v/>
      </c>
      <c r="Y2710" s="24" t="str">
        <f t="shared" si="1395"/>
        <v/>
      </c>
      <c r="Z2710" s="24" t="str">
        <f t="shared" si="1396"/>
        <v/>
      </c>
      <c r="AA2710" s="24" t="b">
        <f t="shared" si="1397"/>
        <v>0</v>
      </c>
      <c r="AB2710" s="34" t="str">
        <f t="shared" si="1398"/>
        <v/>
      </c>
      <c r="AC2710" s="34">
        <f t="shared" si="1399"/>
        <v>0</v>
      </c>
      <c r="AD2710" s="34">
        <f t="shared" si="1400"/>
        <v>0</v>
      </c>
      <c r="AE2710" s="34" t="str">
        <f t="shared" si="1401"/>
        <v xml:space="preserve"> 0</v>
      </c>
      <c r="AF2710" s="34">
        <f t="shared" si="1402"/>
        <v>0</v>
      </c>
      <c r="AG2710" s="34">
        <f t="shared" si="1403"/>
        <v>0</v>
      </c>
      <c r="AH2710" s="34" t="str">
        <f t="shared" si="1404"/>
        <v/>
      </c>
      <c r="AI2710" s="172" t="str">
        <f>IF(AJ2710&lt;&gt;"",MAX(AI$3:AI2709)+1,"")</f>
        <v/>
      </c>
      <c r="AJ2710" s="172" t="str">
        <f t="shared" si="1405"/>
        <v/>
      </c>
      <c r="AK2710" s="172" t="str">
        <f t="shared" si="1406"/>
        <v/>
      </c>
      <c r="AL2710" s="172" t="str">
        <f t="shared" si="1407"/>
        <v/>
      </c>
      <c r="AM2710" s="172" t="str">
        <f>IF(AN2710&lt;&gt;"",MAX(AM$3:AM2709)+1,"")</f>
        <v/>
      </c>
      <c r="AN2710" s="172" t="str">
        <f t="shared" si="1408"/>
        <v/>
      </c>
      <c r="AO2710" s="172" t="str">
        <f t="shared" si="1409"/>
        <v/>
      </c>
      <c r="AP2710" s="172" t="str">
        <f t="shared" si="1410"/>
        <v/>
      </c>
      <c r="AQ2710" s="172" t="str">
        <f t="shared" si="1411"/>
        <v/>
      </c>
      <c r="AR2710" s="172" t="str">
        <f>Table1[[#This Row],[Sex ]]&amp;Table1[[#This Row],[Month]]</f>
        <v/>
      </c>
    </row>
    <row r="2711" spans="2:44" x14ac:dyDescent="0.3">
      <c r="B2711" s="14"/>
      <c r="C2711" s="14"/>
      <c r="D2711" s="14"/>
      <c r="E2711" s="14"/>
      <c r="F2711" s="14"/>
      <c r="G2711" s="14"/>
      <c r="H2711" s="14"/>
      <c r="I2711" s="14"/>
      <c r="J2711" s="14"/>
      <c r="K2711" s="14"/>
      <c r="L2711" s="14"/>
      <c r="M2711" s="24" t="str">
        <f t="shared" si="1383"/>
        <v/>
      </c>
      <c r="N2711" s="24" t="str">
        <f t="shared" si="1384"/>
        <v/>
      </c>
      <c r="O2711" s="24" t="str">
        <f t="shared" si="1385"/>
        <v xml:space="preserve"> </v>
      </c>
      <c r="P2711" s="24">
        <f t="shared" si="1386"/>
        <v>0</v>
      </c>
      <c r="Q2711" s="25">
        <f t="shared" si="1387"/>
        <v>0</v>
      </c>
      <c r="R2711" s="26">
        <f t="shared" si="1388"/>
        <v>0</v>
      </c>
      <c r="S2711" s="24" t="str">
        <f t="shared" si="1389"/>
        <v/>
      </c>
      <c r="T2711" s="24" t="str">
        <f t="shared" si="1390"/>
        <v/>
      </c>
      <c r="U2711" s="24" t="str">
        <f t="shared" si="1391"/>
        <v/>
      </c>
      <c r="V2711" s="24" t="str">
        <f t="shared" si="1392"/>
        <v/>
      </c>
      <c r="W2711" s="24" t="str">
        <f t="shared" si="1393"/>
        <v/>
      </c>
      <c r="X2711" s="24" t="str">
        <f t="shared" si="1394"/>
        <v/>
      </c>
      <c r="Y2711" s="24" t="str">
        <f t="shared" si="1395"/>
        <v/>
      </c>
      <c r="Z2711" s="24" t="str">
        <f t="shared" si="1396"/>
        <v/>
      </c>
      <c r="AA2711" s="24" t="b">
        <f t="shared" si="1397"/>
        <v>0</v>
      </c>
      <c r="AB2711" s="34" t="str">
        <f t="shared" si="1398"/>
        <v/>
      </c>
      <c r="AC2711" s="34">
        <f t="shared" si="1399"/>
        <v>0</v>
      </c>
      <c r="AD2711" s="34">
        <f t="shared" si="1400"/>
        <v>0</v>
      </c>
      <c r="AE2711" s="34" t="str">
        <f t="shared" si="1401"/>
        <v xml:space="preserve"> 0</v>
      </c>
      <c r="AF2711" s="34">
        <f t="shared" si="1402"/>
        <v>0</v>
      </c>
      <c r="AG2711" s="34">
        <f t="shared" si="1403"/>
        <v>0</v>
      </c>
      <c r="AH2711" s="34" t="str">
        <f t="shared" si="1404"/>
        <v/>
      </c>
      <c r="AI2711" s="172" t="str">
        <f>IF(AJ2711&lt;&gt;"",MAX(AI$3:AI2710)+1,"")</f>
        <v/>
      </c>
      <c r="AJ2711" s="172" t="str">
        <f t="shared" si="1405"/>
        <v/>
      </c>
      <c r="AK2711" s="172" t="str">
        <f t="shared" si="1406"/>
        <v/>
      </c>
      <c r="AL2711" s="172" t="str">
        <f t="shared" si="1407"/>
        <v/>
      </c>
      <c r="AM2711" s="172" t="str">
        <f>IF(AN2711&lt;&gt;"",MAX(AM$3:AM2710)+1,"")</f>
        <v/>
      </c>
      <c r="AN2711" s="172" t="str">
        <f t="shared" si="1408"/>
        <v/>
      </c>
      <c r="AO2711" s="172" t="str">
        <f t="shared" si="1409"/>
        <v/>
      </c>
      <c r="AP2711" s="172" t="str">
        <f t="shared" si="1410"/>
        <v/>
      </c>
      <c r="AQ2711" s="172" t="str">
        <f t="shared" si="1411"/>
        <v/>
      </c>
      <c r="AR2711" s="172" t="str">
        <f>Table1[[#This Row],[Sex ]]&amp;Table1[[#This Row],[Month]]</f>
        <v/>
      </c>
    </row>
    <row r="2712" spans="2:44" x14ac:dyDescent="0.3">
      <c r="B2712" s="14"/>
      <c r="C2712" s="14"/>
      <c r="D2712" s="14"/>
      <c r="E2712" s="14"/>
      <c r="F2712" s="14"/>
      <c r="G2712" s="14"/>
      <c r="H2712" s="14"/>
      <c r="I2712" s="14"/>
      <c r="J2712" s="14"/>
      <c r="K2712" s="14"/>
      <c r="L2712" s="14"/>
      <c r="M2712" s="24" t="str">
        <f t="shared" si="1383"/>
        <v/>
      </c>
      <c r="N2712" s="24" t="str">
        <f t="shared" si="1384"/>
        <v/>
      </c>
      <c r="O2712" s="24" t="str">
        <f t="shared" si="1385"/>
        <v xml:space="preserve"> </v>
      </c>
      <c r="P2712" s="24">
        <f t="shared" si="1386"/>
        <v>0</v>
      </c>
      <c r="Q2712" s="25">
        <f t="shared" si="1387"/>
        <v>0</v>
      </c>
      <c r="R2712" s="26">
        <f t="shared" si="1388"/>
        <v>0</v>
      </c>
      <c r="S2712" s="24" t="str">
        <f t="shared" si="1389"/>
        <v/>
      </c>
      <c r="T2712" s="24" t="str">
        <f t="shared" si="1390"/>
        <v/>
      </c>
      <c r="U2712" s="24" t="str">
        <f t="shared" si="1391"/>
        <v/>
      </c>
      <c r="V2712" s="24" t="str">
        <f t="shared" si="1392"/>
        <v/>
      </c>
      <c r="W2712" s="24" t="str">
        <f t="shared" si="1393"/>
        <v/>
      </c>
      <c r="X2712" s="24" t="str">
        <f t="shared" si="1394"/>
        <v/>
      </c>
      <c r="Y2712" s="24" t="str">
        <f t="shared" si="1395"/>
        <v/>
      </c>
      <c r="Z2712" s="24" t="str">
        <f t="shared" si="1396"/>
        <v/>
      </c>
      <c r="AA2712" s="24" t="b">
        <f t="shared" si="1397"/>
        <v>0</v>
      </c>
      <c r="AB2712" s="34" t="str">
        <f t="shared" si="1398"/>
        <v/>
      </c>
      <c r="AC2712" s="34">
        <f t="shared" si="1399"/>
        <v>0</v>
      </c>
      <c r="AD2712" s="34">
        <f t="shared" si="1400"/>
        <v>0</v>
      </c>
      <c r="AE2712" s="34" t="str">
        <f t="shared" si="1401"/>
        <v xml:space="preserve"> 0</v>
      </c>
      <c r="AF2712" s="34">
        <f t="shared" si="1402"/>
        <v>0</v>
      </c>
      <c r="AG2712" s="34">
        <f t="shared" si="1403"/>
        <v>0</v>
      </c>
      <c r="AH2712" s="34" t="str">
        <f t="shared" si="1404"/>
        <v/>
      </c>
      <c r="AI2712" s="172" t="str">
        <f>IF(AJ2712&lt;&gt;"",MAX(AI$3:AI2711)+1,"")</f>
        <v/>
      </c>
      <c r="AJ2712" s="172" t="str">
        <f t="shared" si="1405"/>
        <v/>
      </c>
      <c r="AK2712" s="172" t="str">
        <f t="shared" si="1406"/>
        <v/>
      </c>
      <c r="AL2712" s="172" t="str">
        <f t="shared" si="1407"/>
        <v/>
      </c>
      <c r="AM2712" s="172" t="str">
        <f>IF(AN2712&lt;&gt;"",MAX(AM$3:AM2711)+1,"")</f>
        <v/>
      </c>
      <c r="AN2712" s="172" t="str">
        <f t="shared" si="1408"/>
        <v/>
      </c>
      <c r="AO2712" s="172" t="str">
        <f t="shared" si="1409"/>
        <v/>
      </c>
      <c r="AP2712" s="172" t="str">
        <f t="shared" si="1410"/>
        <v/>
      </c>
      <c r="AQ2712" s="172" t="str">
        <f t="shared" si="1411"/>
        <v/>
      </c>
      <c r="AR2712" s="172" t="str">
        <f>Table1[[#This Row],[Sex ]]&amp;Table1[[#This Row],[Month]]</f>
        <v/>
      </c>
    </row>
    <row r="2713" spans="2:44" x14ac:dyDescent="0.3">
      <c r="B2713" s="14"/>
      <c r="C2713" s="14"/>
      <c r="D2713" s="14"/>
      <c r="E2713" s="14"/>
      <c r="F2713" s="14"/>
      <c r="G2713" s="14"/>
      <c r="H2713" s="14"/>
      <c r="I2713" s="14"/>
      <c r="J2713" s="14"/>
      <c r="K2713" s="14"/>
      <c r="L2713" s="14"/>
      <c r="M2713" s="24" t="str">
        <f t="shared" si="1383"/>
        <v/>
      </c>
      <c r="N2713" s="24" t="str">
        <f t="shared" si="1384"/>
        <v/>
      </c>
      <c r="O2713" s="24" t="str">
        <f t="shared" si="1385"/>
        <v xml:space="preserve"> </v>
      </c>
      <c r="P2713" s="24">
        <f t="shared" si="1386"/>
        <v>0</v>
      </c>
      <c r="Q2713" s="25">
        <f t="shared" si="1387"/>
        <v>0</v>
      </c>
      <c r="R2713" s="26">
        <f t="shared" si="1388"/>
        <v>0</v>
      </c>
      <c r="S2713" s="24" t="str">
        <f t="shared" si="1389"/>
        <v/>
      </c>
      <c r="T2713" s="24" t="str">
        <f t="shared" si="1390"/>
        <v/>
      </c>
      <c r="U2713" s="24" t="str">
        <f t="shared" si="1391"/>
        <v/>
      </c>
      <c r="V2713" s="24" t="str">
        <f t="shared" si="1392"/>
        <v/>
      </c>
      <c r="W2713" s="24" t="str">
        <f t="shared" si="1393"/>
        <v/>
      </c>
      <c r="X2713" s="24" t="str">
        <f t="shared" si="1394"/>
        <v/>
      </c>
      <c r="Y2713" s="24" t="str">
        <f t="shared" si="1395"/>
        <v/>
      </c>
      <c r="Z2713" s="24" t="str">
        <f t="shared" si="1396"/>
        <v/>
      </c>
      <c r="AA2713" s="24" t="b">
        <f t="shared" si="1397"/>
        <v>0</v>
      </c>
      <c r="AB2713" s="34" t="str">
        <f t="shared" si="1398"/>
        <v/>
      </c>
      <c r="AC2713" s="34">
        <f t="shared" si="1399"/>
        <v>0</v>
      </c>
      <c r="AD2713" s="34">
        <f t="shared" si="1400"/>
        <v>0</v>
      </c>
      <c r="AE2713" s="34" t="str">
        <f t="shared" si="1401"/>
        <v xml:space="preserve"> 0</v>
      </c>
      <c r="AF2713" s="34">
        <f t="shared" si="1402"/>
        <v>0</v>
      </c>
      <c r="AG2713" s="34">
        <f t="shared" si="1403"/>
        <v>0</v>
      </c>
      <c r="AH2713" s="34" t="str">
        <f t="shared" si="1404"/>
        <v/>
      </c>
      <c r="AI2713" s="172" t="str">
        <f>IF(AJ2713&lt;&gt;"",MAX(AI$3:AI2712)+1,"")</f>
        <v/>
      </c>
      <c r="AJ2713" s="172" t="str">
        <f t="shared" si="1405"/>
        <v/>
      </c>
      <c r="AK2713" s="172" t="str">
        <f t="shared" si="1406"/>
        <v/>
      </c>
      <c r="AL2713" s="172" t="str">
        <f t="shared" si="1407"/>
        <v/>
      </c>
      <c r="AM2713" s="172" t="str">
        <f>IF(AN2713&lt;&gt;"",MAX(AM$3:AM2712)+1,"")</f>
        <v/>
      </c>
      <c r="AN2713" s="172" t="str">
        <f t="shared" si="1408"/>
        <v/>
      </c>
      <c r="AO2713" s="172" t="str">
        <f t="shared" si="1409"/>
        <v/>
      </c>
      <c r="AP2713" s="172" t="str">
        <f t="shared" si="1410"/>
        <v/>
      </c>
      <c r="AQ2713" s="172" t="str">
        <f t="shared" si="1411"/>
        <v/>
      </c>
      <c r="AR2713" s="172" t="str">
        <f>Table1[[#This Row],[Sex ]]&amp;Table1[[#This Row],[Month]]</f>
        <v/>
      </c>
    </row>
    <row r="2714" spans="2:44" x14ac:dyDescent="0.3">
      <c r="B2714" s="14"/>
      <c r="C2714" s="14"/>
      <c r="D2714" s="14"/>
      <c r="E2714" s="14"/>
      <c r="F2714" s="14"/>
      <c r="G2714" s="14"/>
      <c r="H2714" s="14"/>
      <c r="I2714" s="14"/>
      <c r="J2714" s="14"/>
      <c r="K2714" s="14"/>
      <c r="L2714" s="14"/>
      <c r="M2714" s="24" t="str">
        <f t="shared" si="1383"/>
        <v/>
      </c>
      <c r="N2714" s="24" t="str">
        <f t="shared" si="1384"/>
        <v/>
      </c>
      <c r="O2714" s="24" t="str">
        <f t="shared" si="1385"/>
        <v xml:space="preserve"> </v>
      </c>
      <c r="P2714" s="24">
        <f t="shared" si="1386"/>
        <v>0</v>
      </c>
      <c r="Q2714" s="25">
        <f t="shared" si="1387"/>
        <v>0</v>
      </c>
      <c r="R2714" s="26">
        <f t="shared" si="1388"/>
        <v>0</v>
      </c>
      <c r="S2714" s="24" t="str">
        <f t="shared" si="1389"/>
        <v/>
      </c>
      <c r="T2714" s="24" t="str">
        <f t="shared" si="1390"/>
        <v/>
      </c>
      <c r="U2714" s="24" t="str">
        <f t="shared" si="1391"/>
        <v/>
      </c>
      <c r="V2714" s="24" t="str">
        <f t="shared" si="1392"/>
        <v/>
      </c>
      <c r="W2714" s="24" t="str">
        <f t="shared" si="1393"/>
        <v/>
      </c>
      <c r="X2714" s="24" t="str">
        <f t="shared" si="1394"/>
        <v/>
      </c>
      <c r="Y2714" s="24" t="str">
        <f t="shared" si="1395"/>
        <v/>
      </c>
      <c r="Z2714" s="24" t="str">
        <f t="shared" si="1396"/>
        <v/>
      </c>
      <c r="AA2714" s="24" t="b">
        <f t="shared" si="1397"/>
        <v>0</v>
      </c>
      <c r="AB2714" s="34" t="str">
        <f t="shared" si="1398"/>
        <v/>
      </c>
      <c r="AC2714" s="34">
        <f t="shared" si="1399"/>
        <v>0</v>
      </c>
      <c r="AD2714" s="34">
        <f t="shared" si="1400"/>
        <v>0</v>
      </c>
      <c r="AE2714" s="34" t="str">
        <f t="shared" si="1401"/>
        <v xml:space="preserve"> 0</v>
      </c>
      <c r="AF2714" s="34">
        <f t="shared" si="1402"/>
        <v>0</v>
      </c>
      <c r="AG2714" s="34">
        <f t="shared" si="1403"/>
        <v>0</v>
      </c>
      <c r="AH2714" s="34" t="str">
        <f t="shared" si="1404"/>
        <v/>
      </c>
      <c r="AI2714" s="172" t="str">
        <f>IF(AJ2714&lt;&gt;"",MAX(AI$3:AI2713)+1,"")</f>
        <v/>
      </c>
      <c r="AJ2714" s="172" t="str">
        <f t="shared" si="1405"/>
        <v/>
      </c>
      <c r="AK2714" s="172" t="str">
        <f t="shared" si="1406"/>
        <v/>
      </c>
      <c r="AL2714" s="172" t="str">
        <f t="shared" si="1407"/>
        <v/>
      </c>
      <c r="AM2714" s="172" t="str">
        <f>IF(AN2714&lt;&gt;"",MAX(AM$3:AM2713)+1,"")</f>
        <v/>
      </c>
      <c r="AN2714" s="172" t="str">
        <f t="shared" si="1408"/>
        <v/>
      </c>
      <c r="AO2714" s="172" t="str">
        <f t="shared" si="1409"/>
        <v/>
      </c>
      <c r="AP2714" s="172" t="str">
        <f t="shared" si="1410"/>
        <v/>
      </c>
      <c r="AQ2714" s="172" t="str">
        <f t="shared" si="1411"/>
        <v/>
      </c>
      <c r="AR2714" s="172" t="str">
        <f>Table1[[#This Row],[Sex ]]&amp;Table1[[#This Row],[Month]]</f>
        <v/>
      </c>
    </row>
    <row r="2715" spans="2:44" x14ac:dyDescent="0.3">
      <c r="B2715" s="14"/>
      <c r="C2715" s="14"/>
      <c r="D2715" s="14"/>
      <c r="E2715" s="14"/>
      <c r="F2715" s="14"/>
      <c r="G2715" s="14"/>
      <c r="H2715" s="14"/>
      <c r="I2715" s="14"/>
      <c r="J2715" s="14"/>
      <c r="K2715" s="14"/>
      <c r="L2715" s="14"/>
      <c r="M2715" s="24" t="str">
        <f t="shared" si="1383"/>
        <v/>
      </c>
      <c r="N2715" s="24" t="str">
        <f t="shared" si="1384"/>
        <v/>
      </c>
      <c r="O2715" s="24" t="str">
        <f t="shared" si="1385"/>
        <v xml:space="preserve"> </v>
      </c>
      <c r="P2715" s="24">
        <f t="shared" si="1386"/>
        <v>0</v>
      </c>
      <c r="Q2715" s="25">
        <f t="shared" si="1387"/>
        <v>0</v>
      </c>
      <c r="R2715" s="26">
        <f t="shared" si="1388"/>
        <v>0</v>
      </c>
      <c r="S2715" s="24" t="str">
        <f t="shared" si="1389"/>
        <v/>
      </c>
      <c r="T2715" s="24" t="str">
        <f t="shared" si="1390"/>
        <v/>
      </c>
      <c r="U2715" s="24" t="str">
        <f t="shared" si="1391"/>
        <v/>
      </c>
      <c r="V2715" s="24" t="str">
        <f t="shared" si="1392"/>
        <v/>
      </c>
      <c r="W2715" s="24" t="str">
        <f t="shared" si="1393"/>
        <v/>
      </c>
      <c r="X2715" s="24" t="str">
        <f t="shared" si="1394"/>
        <v/>
      </c>
      <c r="Y2715" s="24" t="str">
        <f t="shared" si="1395"/>
        <v/>
      </c>
      <c r="Z2715" s="24" t="str">
        <f t="shared" si="1396"/>
        <v/>
      </c>
      <c r="AA2715" s="24" t="b">
        <f t="shared" si="1397"/>
        <v>0</v>
      </c>
      <c r="AB2715" s="34" t="str">
        <f t="shared" si="1398"/>
        <v/>
      </c>
      <c r="AC2715" s="34">
        <f t="shared" si="1399"/>
        <v>0</v>
      </c>
      <c r="AD2715" s="34">
        <f t="shared" si="1400"/>
        <v>0</v>
      </c>
      <c r="AE2715" s="34" t="str">
        <f t="shared" si="1401"/>
        <v xml:space="preserve"> 0</v>
      </c>
      <c r="AF2715" s="34">
        <f t="shared" si="1402"/>
        <v>0</v>
      </c>
      <c r="AG2715" s="34">
        <f t="shared" si="1403"/>
        <v>0</v>
      </c>
      <c r="AH2715" s="34" t="str">
        <f t="shared" si="1404"/>
        <v/>
      </c>
      <c r="AI2715" s="172" t="str">
        <f>IF(AJ2715&lt;&gt;"",MAX(AI$3:AI2714)+1,"")</f>
        <v/>
      </c>
      <c r="AJ2715" s="172" t="str">
        <f t="shared" si="1405"/>
        <v/>
      </c>
      <c r="AK2715" s="172" t="str">
        <f t="shared" si="1406"/>
        <v/>
      </c>
      <c r="AL2715" s="172" t="str">
        <f t="shared" si="1407"/>
        <v/>
      </c>
      <c r="AM2715" s="172" t="str">
        <f>IF(AN2715&lt;&gt;"",MAX(AM$3:AM2714)+1,"")</f>
        <v/>
      </c>
      <c r="AN2715" s="172" t="str">
        <f t="shared" si="1408"/>
        <v/>
      </c>
      <c r="AO2715" s="172" t="str">
        <f t="shared" si="1409"/>
        <v/>
      </c>
      <c r="AP2715" s="172" t="str">
        <f t="shared" si="1410"/>
        <v/>
      </c>
      <c r="AQ2715" s="172" t="str">
        <f t="shared" si="1411"/>
        <v/>
      </c>
      <c r="AR2715" s="172" t="str">
        <f>Table1[[#This Row],[Sex ]]&amp;Table1[[#This Row],[Month]]</f>
        <v/>
      </c>
    </row>
    <row r="2716" spans="2:44" x14ac:dyDescent="0.3">
      <c r="B2716" s="14"/>
      <c r="C2716" s="14"/>
      <c r="D2716" s="14"/>
      <c r="E2716" s="14"/>
      <c r="F2716" s="14"/>
      <c r="G2716" s="14"/>
      <c r="H2716" s="14"/>
      <c r="I2716" s="14"/>
      <c r="J2716" s="14"/>
      <c r="K2716" s="14"/>
      <c r="L2716" s="14"/>
      <c r="M2716" s="24" t="str">
        <f t="shared" si="1383"/>
        <v/>
      </c>
      <c r="N2716" s="24" t="str">
        <f t="shared" si="1384"/>
        <v/>
      </c>
      <c r="O2716" s="24" t="str">
        <f t="shared" si="1385"/>
        <v xml:space="preserve"> </v>
      </c>
      <c r="P2716" s="24">
        <f t="shared" si="1386"/>
        <v>0</v>
      </c>
      <c r="Q2716" s="25">
        <f t="shared" si="1387"/>
        <v>0</v>
      </c>
      <c r="R2716" s="26">
        <f t="shared" si="1388"/>
        <v>0</v>
      </c>
      <c r="S2716" s="24" t="str">
        <f t="shared" si="1389"/>
        <v/>
      </c>
      <c r="T2716" s="24" t="str">
        <f t="shared" si="1390"/>
        <v/>
      </c>
      <c r="U2716" s="24" t="str">
        <f t="shared" si="1391"/>
        <v/>
      </c>
      <c r="V2716" s="24" t="str">
        <f t="shared" si="1392"/>
        <v/>
      </c>
      <c r="W2716" s="24" t="str">
        <f t="shared" si="1393"/>
        <v/>
      </c>
      <c r="X2716" s="24" t="str">
        <f t="shared" si="1394"/>
        <v/>
      </c>
      <c r="Y2716" s="24" t="str">
        <f t="shared" si="1395"/>
        <v/>
      </c>
      <c r="Z2716" s="24" t="str">
        <f t="shared" si="1396"/>
        <v/>
      </c>
      <c r="AA2716" s="24" t="b">
        <f t="shared" si="1397"/>
        <v>0</v>
      </c>
      <c r="AB2716" s="34" t="str">
        <f t="shared" si="1398"/>
        <v/>
      </c>
      <c r="AC2716" s="34">
        <f t="shared" si="1399"/>
        <v>0</v>
      </c>
      <c r="AD2716" s="34">
        <f t="shared" si="1400"/>
        <v>0</v>
      </c>
      <c r="AE2716" s="34" t="str">
        <f t="shared" si="1401"/>
        <v xml:space="preserve"> 0</v>
      </c>
      <c r="AF2716" s="34">
        <f t="shared" si="1402"/>
        <v>0</v>
      </c>
      <c r="AG2716" s="34">
        <f t="shared" si="1403"/>
        <v>0</v>
      </c>
      <c r="AH2716" s="34" t="str">
        <f t="shared" si="1404"/>
        <v/>
      </c>
      <c r="AI2716" s="172" t="str">
        <f>IF(AJ2716&lt;&gt;"",MAX(AI$3:AI2715)+1,"")</f>
        <v/>
      </c>
      <c r="AJ2716" s="172" t="str">
        <f t="shared" si="1405"/>
        <v/>
      </c>
      <c r="AK2716" s="172" t="str">
        <f t="shared" si="1406"/>
        <v/>
      </c>
      <c r="AL2716" s="172" t="str">
        <f t="shared" si="1407"/>
        <v/>
      </c>
      <c r="AM2716" s="172" t="str">
        <f>IF(AN2716&lt;&gt;"",MAX(AM$3:AM2715)+1,"")</f>
        <v/>
      </c>
      <c r="AN2716" s="172" t="str">
        <f t="shared" si="1408"/>
        <v/>
      </c>
      <c r="AO2716" s="172" t="str">
        <f t="shared" si="1409"/>
        <v/>
      </c>
      <c r="AP2716" s="172" t="str">
        <f t="shared" si="1410"/>
        <v/>
      </c>
      <c r="AQ2716" s="172" t="str">
        <f t="shared" si="1411"/>
        <v/>
      </c>
      <c r="AR2716" s="172" t="str">
        <f>Table1[[#This Row],[Sex ]]&amp;Table1[[#This Row],[Month]]</f>
        <v/>
      </c>
    </row>
    <row r="2717" spans="2:44" x14ac:dyDescent="0.3">
      <c r="B2717" s="14"/>
      <c r="C2717" s="14"/>
      <c r="D2717" s="14"/>
      <c r="E2717" s="14"/>
      <c r="F2717" s="14"/>
      <c r="G2717" s="14"/>
      <c r="H2717" s="14"/>
      <c r="I2717" s="14"/>
      <c r="J2717" s="14"/>
      <c r="K2717" s="14"/>
      <c r="L2717" s="14"/>
      <c r="M2717" s="24" t="str">
        <f t="shared" si="1383"/>
        <v/>
      </c>
      <c r="N2717" s="24" t="str">
        <f t="shared" si="1384"/>
        <v/>
      </c>
      <c r="O2717" s="24" t="str">
        <f t="shared" si="1385"/>
        <v xml:space="preserve"> </v>
      </c>
      <c r="P2717" s="24">
        <f t="shared" si="1386"/>
        <v>0</v>
      </c>
      <c r="Q2717" s="25">
        <f t="shared" si="1387"/>
        <v>0</v>
      </c>
      <c r="R2717" s="26">
        <f t="shared" si="1388"/>
        <v>0</v>
      </c>
      <c r="S2717" s="24" t="str">
        <f t="shared" si="1389"/>
        <v/>
      </c>
      <c r="T2717" s="24" t="str">
        <f t="shared" si="1390"/>
        <v/>
      </c>
      <c r="U2717" s="24" t="str">
        <f t="shared" si="1391"/>
        <v/>
      </c>
      <c r="V2717" s="24" t="str">
        <f t="shared" si="1392"/>
        <v/>
      </c>
      <c r="W2717" s="24" t="str">
        <f t="shared" si="1393"/>
        <v/>
      </c>
      <c r="X2717" s="24" t="str">
        <f t="shared" si="1394"/>
        <v/>
      </c>
      <c r="Y2717" s="24" t="str">
        <f t="shared" si="1395"/>
        <v/>
      </c>
      <c r="Z2717" s="24" t="str">
        <f t="shared" si="1396"/>
        <v/>
      </c>
      <c r="AA2717" s="24" t="b">
        <f t="shared" si="1397"/>
        <v>0</v>
      </c>
      <c r="AB2717" s="34" t="str">
        <f t="shared" si="1398"/>
        <v/>
      </c>
      <c r="AC2717" s="34">
        <f t="shared" si="1399"/>
        <v>0</v>
      </c>
      <c r="AD2717" s="34">
        <f t="shared" si="1400"/>
        <v>0</v>
      </c>
      <c r="AE2717" s="34" t="str">
        <f t="shared" si="1401"/>
        <v xml:space="preserve"> 0</v>
      </c>
      <c r="AF2717" s="34">
        <f t="shared" si="1402"/>
        <v>0</v>
      </c>
      <c r="AG2717" s="34">
        <f t="shared" si="1403"/>
        <v>0</v>
      </c>
      <c r="AH2717" s="34" t="str">
        <f t="shared" si="1404"/>
        <v/>
      </c>
      <c r="AI2717" s="172" t="str">
        <f>IF(AJ2717&lt;&gt;"",MAX(AI$3:AI2716)+1,"")</f>
        <v/>
      </c>
      <c r="AJ2717" s="172" t="str">
        <f t="shared" si="1405"/>
        <v/>
      </c>
      <c r="AK2717" s="172" t="str">
        <f t="shared" si="1406"/>
        <v/>
      </c>
      <c r="AL2717" s="172" t="str">
        <f t="shared" si="1407"/>
        <v/>
      </c>
      <c r="AM2717" s="172" t="str">
        <f>IF(AN2717&lt;&gt;"",MAX(AM$3:AM2716)+1,"")</f>
        <v/>
      </c>
      <c r="AN2717" s="172" t="str">
        <f t="shared" si="1408"/>
        <v/>
      </c>
      <c r="AO2717" s="172" t="str">
        <f t="shared" si="1409"/>
        <v/>
      </c>
      <c r="AP2717" s="172" t="str">
        <f t="shared" si="1410"/>
        <v/>
      </c>
      <c r="AQ2717" s="172" t="str">
        <f t="shared" si="1411"/>
        <v/>
      </c>
      <c r="AR2717" s="172" t="str">
        <f>Table1[[#This Row],[Sex ]]&amp;Table1[[#This Row],[Month]]</f>
        <v/>
      </c>
    </row>
    <row r="2718" spans="2:44" x14ac:dyDescent="0.3">
      <c r="B2718" s="14"/>
      <c r="C2718" s="14"/>
      <c r="D2718" s="14"/>
      <c r="E2718" s="14"/>
      <c r="F2718" s="14"/>
      <c r="G2718" s="14"/>
      <c r="H2718" s="14"/>
      <c r="I2718" s="14"/>
      <c r="J2718" s="14"/>
      <c r="K2718" s="14"/>
      <c r="L2718" s="14"/>
      <c r="M2718" s="24" t="str">
        <f t="shared" si="1383"/>
        <v/>
      </c>
      <c r="N2718" s="24" t="str">
        <f t="shared" si="1384"/>
        <v/>
      </c>
      <c r="O2718" s="24" t="str">
        <f t="shared" si="1385"/>
        <v xml:space="preserve"> </v>
      </c>
      <c r="P2718" s="24">
        <f t="shared" si="1386"/>
        <v>0</v>
      </c>
      <c r="Q2718" s="25">
        <f t="shared" si="1387"/>
        <v>0</v>
      </c>
      <c r="R2718" s="26">
        <f t="shared" si="1388"/>
        <v>0</v>
      </c>
      <c r="S2718" s="24" t="str">
        <f t="shared" si="1389"/>
        <v/>
      </c>
      <c r="T2718" s="24" t="str">
        <f t="shared" si="1390"/>
        <v/>
      </c>
      <c r="U2718" s="24" t="str">
        <f t="shared" si="1391"/>
        <v/>
      </c>
      <c r="V2718" s="24" t="str">
        <f t="shared" si="1392"/>
        <v/>
      </c>
      <c r="W2718" s="24" t="str">
        <f t="shared" si="1393"/>
        <v/>
      </c>
      <c r="X2718" s="24" t="str">
        <f t="shared" si="1394"/>
        <v/>
      </c>
      <c r="Y2718" s="24" t="str">
        <f t="shared" si="1395"/>
        <v/>
      </c>
      <c r="Z2718" s="24" t="str">
        <f t="shared" si="1396"/>
        <v/>
      </c>
      <c r="AA2718" s="24" t="b">
        <f t="shared" si="1397"/>
        <v>0</v>
      </c>
      <c r="AB2718" s="34" t="str">
        <f t="shared" si="1398"/>
        <v/>
      </c>
      <c r="AC2718" s="34">
        <f t="shared" si="1399"/>
        <v>0</v>
      </c>
      <c r="AD2718" s="34">
        <f t="shared" si="1400"/>
        <v>0</v>
      </c>
      <c r="AE2718" s="34" t="str">
        <f t="shared" si="1401"/>
        <v xml:space="preserve"> 0</v>
      </c>
      <c r="AF2718" s="34">
        <f t="shared" si="1402"/>
        <v>0</v>
      </c>
      <c r="AG2718" s="34">
        <f t="shared" si="1403"/>
        <v>0</v>
      </c>
      <c r="AH2718" s="34" t="str">
        <f t="shared" si="1404"/>
        <v/>
      </c>
      <c r="AI2718" s="172" t="str">
        <f>IF(AJ2718&lt;&gt;"",MAX(AI$3:AI2717)+1,"")</f>
        <v/>
      </c>
      <c r="AJ2718" s="172" t="str">
        <f t="shared" si="1405"/>
        <v/>
      </c>
      <c r="AK2718" s="172" t="str">
        <f t="shared" si="1406"/>
        <v/>
      </c>
      <c r="AL2718" s="172" t="str">
        <f t="shared" si="1407"/>
        <v/>
      </c>
      <c r="AM2718" s="172" t="str">
        <f>IF(AN2718&lt;&gt;"",MAX(AM$3:AM2717)+1,"")</f>
        <v/>
      </c>
      <c r="AN2718" s="172" t="str">
        <f t="shared" si="1408"/>
        <v/>
      </c>
      <c r="AO2718" s="172" t="str">
        <f t="shared" si="1409"/>
        <v/>
      </c>
      <c r="AP2718" s="172" t="str">
        <f t="shared" si="1410"/>
        <v/>
      </c>
      <c r="AQ2718" s="172" t="str">
        <f t="shared" si="1411"/>
        <v/>
      </c>
      <c r="AR2718" s="172" t="str">
        <f>Table1[[#This Row],[Sex ]]&amp;Table1[[#This Row],[Month]]</f>
        <v/>
      </c>
    </row>
    <row r="2719" spans="2:44" x14ac:dyDescent="0.3">
      <c r="B2719" s="14"/>
      <c r="C2719" s="14"/>
      <c r="D2719" s="14"/>
      <c r="E2719" s="14"/>
      <c r="F2719" s="14"/>
      <c r="G2719" s="14"/>
      <c r="H2719" s="14"/>
      <c r="I2719" s="14"/>
      <c r="J2719" s="14"/>
      <c r="K2719" s="14"/>
      <c r="L2719" s="14"/>
      <c r="M2719" s="24" t="str">
        <f t="shared" si="1383"/>
        <v/>
      </c>
      <c r="N2719" s="24" t="str">
        <f t="shared" si="1384"/>
        <v/>
      </c>
      <c r="O2719" s="24" t="str">
        <f t="shared" si="1385"/>
        <v xml:space="preserve"> </v>
      </c>
      <c r="P2719" s="24">
        <f t="shared" si="1386"/>
        <v>0</v>
      </c>
      <c r="Q2719" s="25">
        <f t="shared" si="1387"/>
        <v>0</v>
      </c>
      <c r="R2719" s="26">
        <f t="shared" si="1388"/>
        <v>0</v>
      </c>
      <c r="S2719" s="24" t="str">
        <f t="shared" si="1389"/>
        <v/>
      </c>
      <c r="T2719" s="24" t="str">
        <f t="shared" si="1390"/>
        <v/>
      </c>
      <c r="U2719" s="24" t="str">
        <f t="shared" si="1391"/>
        <v/>
      </c>
      <c r="V2719" s="24" t="str">
        <f t="shared" si="1392"/>
        <v/>
      </c>
      <c r="W2719" s="24" t="str">
        <f t="shared" si="1393"/>
        <v/>
      </c>
      <c r="X2719" s="24" t="str">
        <f t="shared" si="1394"/>
        <v/>
      </c>
      <c r="Y2719" s="24" t="str">
        <f t="shared" si="1395"/>
        <v/>
      </c>
      <c r="Z2719" s="24" t="str">
        <f t="shared" si="1396"/>
        <v/>
      </c>
      <c r="AA2719" s="24" t="b">
        <f t="shared" si="1397"/>
        <v>0</v>
      </c>
      <c r="AB2719" s="34" t="str">
        <f t="shared" si="1398"/>
        <v/>
      </c>
      <c r="AC2719" s="34">
        <f t="shared" si="1399"/>
        <v>0</v>
      </c>
      <c r="AD2719" s="34">
        <f t="shared" si="1400"/>
        <v>0</v>
      </c>
      <c r="AE2719" s="34" t="str">
        <f t="shared" si="1401"/>
        <v xml:space="preserve"> 0</v>
      </c>
      <c r="AF2719" s="34">
        <f t="shared" si="1402"/>
        <v>0</v>
      </c>
      <c r="AG2719" s="34">
        <f t="shared" si="1403"/>
        <v>0</v>
      </c>
      <c r="AH2719" s="34" t="str">
        <f t="shared" si="1404"/>
        <v/>
      </c>
      <c r="AI2719" s="172" t="str">
        <f>IF(AJ2719&lt;&gt;"",MAX(AI$3:AI2718)+1,"")</f>
        <v/>
      </c>
      <c r="AJ2719" s="172" t="str">
        <f t="shared" si="1405"/>
        <v/>
      </c>
      <c r="AK2719" s="172" t="str">
        <f t="shared" si="1406"/>
        <v/>
      </c>
      <c r="AL2719" s="172" t="str">
        <f t="shared" si="1407"/>
        <v/>
      </c>
      <c r="AM2719" s="172" t="str">
        <f>IF(AN2719&lt;&gt;"",MAX(AM$3:AM2718)+1,"")</f>
        <v/>
      </c>
      <c r="AN2719" s="172" t="str">
        <f t="shared" si="1408"/>
        <v/>
      </c>
      <c r="AO2719" s="172" t="str">
        <f t="shared" si="1409"/>
        <v/>
      </c>
      <c r="AP2719" s="172" t="str">
        <f t="shared" si="1410"/>
        <v/>
      </c>
      <c r="AQ2719" s="172" t="str">
        <f t="shared" si="1411"/>
        <v/>
      </c>
      <c r="AR2719" s="172" t="str">
        <f>Table1[[#This Row],[Sex ]]&amp;Table1[[#This Row],[Month]]</f>
        <v/>
      </c>
    </row>
    <row r="2720" spans="2:44" x14ac:dyDescent="0.3">
      <c r="B2720" s="14"/>
      <c r="C2720" s="14"/>
      <c r="D2720" s="14"/>
      <c r="E2720" s="14"/>
      <c r="F2720" s="14"/>
      <c r="G2720" s="14"/>
      <c r="H2720" s="14"/>
      <c r="I2720" s="14"/>
      <c r="J2720" s="14"/>
      <c r="K2720" s="14"/>
      <c r="L2720" s="14"/>
      <c r="M2720" s="24" t="str">
        <f t="shared" si="1383"/>
        <v/>
      </c>
      <c r="N2720" s="24" t="str">
        <f t="shared" si="1384"/>
        <v/>
      </c>
      <c r="O2720" s="24" t="str">
        <f t="shared" si="1385"/>
        <v xml:space="preserve"> </v>
      </c>
      <c r="P2720" s="24">
        <f t="shared" si="1386"/>
        <v>0</v>
      </c>
      <c r="Q2720" s="25">
        <f t="shared" si="1387"/>
        <v>0</v>
      </c>
      <c r="R2720" s="26">
        <f t="shared" si="1388"/>
        <v>0</v>
      </c>
      <c r="S2720" s="24" t="str">
        <f t="shared" si="1389"/>
        <v/>
      </c>
      <c r="T2720" s="24" t="str">
        <f t="shared" si="1390"/>
        <v/>
      </c>
      <c r="U2720" s="24" t="str">
        <f t="shared" si="1391"/>
        <v/>
      </c>
      <c r="V2720" s="24" t="str">
        <f t="shared" si="1392"/>
        <v/>
      </c>
      <c r="W2720" s="24" t="str">
        <f t="shared" si="1393"/>
        <v/>
      </c>
      <c r="X2720" s="24" t="str">
        <f t="shared" si="1394"/>
        <v/>
      </c>
      <c r="Y2720" s="24" t="str">
        <f t="shared" si="1395"/>
        <v/>
      </c>
      <c r="Z2720" s="24" t="str">
        <f t="shared" si="1396"/>
        <v/>
      </c>
      <c r="AA2720" s="24" t="b">
        <f t="shared" si="1397"/>
        <v>0</v>
      </c>
      <c r="AB2720" s="34" t="str">
        <f t="shared" si="1398"/>
        <v/>
      </c>
      <c r="AC2720" s="34">
        <f t="shared" si="1399"/>
        <v>0</v>
      </c>
      <c r="AD2720" s="34">
        <f t="shared" si="1400"/>
        <v>0</v>
      </c>
      <c r="AE2720" s="34" t="str">
        <f t="shared" si="1401"/>
        <v xml:space="preserve"> 0</v>
      </c>
      <c r="AF2720" s="34">
        <f t="shared" si="1402"/>
        <v>0</v>
      </c>
      <c r="AG2720" s="34">
        <f t="shared" si="1403"/>
        <v>0</v>
      </c>
      <c r="AH2720" s="34" t="str">
        <f t="shared" si="1404"/>
        <v/>
      </c>
      <c r="AI2720" s="172" t="str">
        <f>IF(AJ2720&lt;&gt;"",MAX(AI$3:AI2719)+1,"")</f>
        <v/>
      </c>
      <c r="AJ2720" s="172" t="str">
        <f t="shared" si="1405"/>
        <v/>
      </c>
      <c r="AK2720" s="172" t="str">
        <f t="shared" si="1406"/>
        <v/>
      </c>
      <c r="AL2720" s="172" t="str">
        <f t="shared" si="1407"/>
        <v/>
      </c>
      <c r="AM2720" s="172" t="str">
        <f>IF(AN2720&lt;&gt;"",MAX(AM$3:AM2719)+1,"")</f>
        <v/>
      </c>
      <c r="AN2720" s="172" t="str">
        <f t="shared" si="1408"/>
        <v/>
      </c>
      <c r="AO2720" s="172" t="str">
        <f t="shared" si="1409"/>
        <v/>
      </c>
      <c r="AP2720" s="172" t="str">
        <f t="shared" si="1410"/>
        <v/>
      </c>
      <c r="AQ2720" s="172" t="str">
        <f t="shared" si="1411"/>
        <v/>
      </c>
      <c r="AR2720" s="172" t="str">
        <f>Table1[[#This Row],[Sex ]]&amp;Table1[[#This Row],[Month]]</f>
        <v/>
      </c>
    </row>
    <row r="2721" spans="2:44" x14ac:dyDescent="0.3">
      <c r="B2721" s="14"/>
      <c r="C2721" s="14"/>
      <c r="D2721" s="14"/>
      <c r="E2721" s="14"/>
      <c r="F2721" s="14"/>
      <c r="G2721" s="14"/>
      <c r="H2721" s="14"/>
      <c r="I2721" s="14"/>
      <c r="J2721" s="14"/>
      <c r="K2721" s="14"/>
      <c r="L2721" s="14"/>
      <c r="M2721" s="24" t="str">
        <f t="shared" si="1383"/>
        <v/>
      </c>
      <c r="N2721" s="24" t="str">
        <f t="shared" si="1384"/>
        <v/>
      </c>
      <c r="O2721" s="24" t="str">
        <f t="shared" si="1385"/>
        <v xml:space="preserve"> </v>
      </c>
      <c r="P2721" s="24">
        <f t="shared" si="1386"/>
        <v>0</v>
      </c>
      <c r="Q2721" s="25">
        <f t="shared" si="1387"/>
        <v>0</v>
      </c>
      <c r="R2721" s="26">
        <f t="shared" si="1388"/>
        <v>0</v>
      </c>
      <c r="S2721" s="24" t="str">
        <f t="shared" si="1389"/>
        <v/>
      </c>
      <c r="T2721" s="24" t="str">
        <f t="shared" si="1390"/>
        <v/>
      </c>
      <c r="U2721" s="24" t="str">
        <f t="shared" si="1391"/>
        <v/>
      </c>
      <c r="V2721" s="24" t="str">
        <f t="shared" si="1392"/>
        <v/>
      </c>
      <c r="W2721" s="24" t="str">
        <f t="shared" si="1393"/>
        <v/>
      </c>
      <c r="X2721" s="24" t="str">
        <f t="shared" si="1394"/>
        <v/>
      </c>
      <c r="Y2721" s="24" t="str">
        <f t="shared" si="1395"/>
        <v/>
      </c>
      <c r="Z2721" s="24" t="str">
        <f t="shared" si="1396"/>
        <v/>
      </c>
      <c r="AA2721" s="24" t="b">
        <f t="shared" si="1397"/>
        <v>0</v>
      </c>
      <c r="AB2721" s="34" t="str">
        <f t="shared" si="1398"/>
        <v/>
      </c>
      <c r="AC2721" s="34">
        <f t="shared" si="1399"/>
        <v>0</v>
      </c>
      <c r="AD2721" s="34">
        <f t="shared" si="1400"/>
        <v>0</v>
      </c>
      <c r="AE2721" s="34" t="str">
        <f t="shared" si="1401"/>
        <v xml:space="preserve"> 0</v>
      </c>
      <c r="AF2721" s="34">
        <f t="shared" si="1402"/>
        <v>0</v>
      </c>
      <c r="AG2721" s="34">
        <f t="shared" si="1403"/>
        <v>0</v>
      </c>
      <c r="AH2721" s="34" t="str">
        <f t="shared" si="1404"/>
        <v/>
      </c>
      <c r="AI2721" s="172" t="str">
        <f>IF(AJ2721&lt;&gt;"",MAX(AI$3:AI2720)+1,"")</f>
        <v/>
      </c>
      <c r="AJ2721" s="172" t="str">
        <f t="shared" si="1405"/>
        <v/>
      </c>
      <c r="AK2721" s="172" t="str">
        <f t="shared" si="1406"/>
        <v/>
      </c>
      <c r="AL2721" s="172" t="str">
        <f t="shared" si="1407"/>
        <v/>
      </c>
      <c r="AM2721" s="172" t="str">
        <f>IF(AN2721&lt;&gt;"",MAX(AM$3:AM2720)+1,"")</f>
        <v/>
      </c>
      <c r="AN2721" s="172" t="str">
        <f t="shared" si="1408"/>
        <v/>
      </c>
      <c r="AO2721" s="172" t="str">
        <f t="shared" si="1409"/>
        <v/>
      </c>
      <c r="AP2721" s="172" t="str">
        <f t="shared" si="1410"/>
        <v/>
      </c>
      <c r="AQ2721" s="172" t="str">
        <f t="shared" si="1411"/>
        <v/>
      </c>
      <c r="AR2721" s="172" t="str">
        <f>Table1[[#This Row],[Sex ]]&amp;Table1[[#This Row],[Month]]</f>
        <v/>
      </c>
    </row>
    <row r="2722" spans="2:44" x14ac:dyDescent="0.3">
      <c r="B2722" s="14"/>
      <c r="C2722" s="14"/>
      <c r="D2722" s="14"/>
      <c r="E2722" s="14"/>
      <c r="F2722" s="14"/>
      <c r="G2722" s="14"/>
      <c r="H2722" s="14"/>
      <c r="I2722" s="14"/>
      <c r="J2722" s="14"/>
      <c r="K2722" s="14"/>
      <c r="L2722" s="14"/>
      <c r="M2722" s="24" t="str">
        <f t="shared" si="1383"/>
        <v/>
      </c>
      <c r="N2722" s="24" t="str">
        <f t="shared" si="1384"/>
        <v/>
      </c>
      <c r="O2722" s="24" t="str">
        <f t="shared" si="1385"/>
        <v xml:space="preserve"> </v>
      </c>
      <c r="P2722" s="24">
        <f t="shared" si="1386"/>
        <v>0</v>
      </c>
      <c r="Q2722" s="25">
        <f t="shared" si="1387"/>
        <v>0</v>
      </c>
      <c r="R2722" s="26">
        <f t="shared" si="1388"/>
        <v>0</v>
      </c>
      <c r="S2722" s="24" t="str">
        <f t="shared" si="1389"/>
        <v/>
      </c>
      <c r="T2722" s="24" t="str">
        <f t="shared" si="1390"/>
        <v/>
      </c>
      <c r="U2722" s="24" t="str">
        <f t="shared" si="1391"/>
        <v/>
      </c>
      <c r="V2722" s="24" t="str">
        <f t="shared" si="1392"/>
        <v/>
      </c>
      <c r="W2722" s="24" t="str">
        <f t="shared" si="1393"/>
        <v/>
      </c>
      <c r="X2722" s="24" t="str">
        <f t="shared" si="1394"/>
        <v/>
      </c>
      <c r="Y2722" s="24" t="str">
        <f t="shared" si="1395"/>
        <v/>
      </c>
      <c r="Z2722" s="24" t="str">
        <f t="shared" si="1396"/>
        <v/>
      </c>
      <c r="AA2722" s="24" t="b">
        <f t="shared" si="1397"/>
        <v>0</v>
      </c>
      <c r="AB2722" s="34" t="str">
        <f t="shared" si="1398"/>
        <v/>
      </c>
      <c r="AC2722" s="34">
        <f t="shared" si="1399"/>
        <v>0</v>
      </c>
      <c r="AD2722" s="34">
        <f t="shared" si="1400"/>
        <v>0</v>
      </c>
      <c r="AE2722" s="34" t="str">
        <f t="shared" si="1401"/>
        <v xml:space="preserve"> 0</v>
      </c>
      <c r="AF2722" s="34">
        <f t="shared" si="1402"/>
        <v>0</v>
      </c>
      <c r="AG2722" s="34">
        <f t="shared" si="1403"/>
        <v>0</v>
      </c>
      <c r="AH2722" s="34" t="str">
        <f t="shared" si="1404"/>
        <v/>
      </c>
      <c r="AI2722" s="172" t="str">
        <f>IF(AJ2722&lt;&gt;"",MAX(AI$3:AI2721)+1,"")</f>
        <v/>
      </c>
      <c r="AJ2722" s="172" t="str">
        <f t="shared" si="1405"/>
        <v/>
      </c>
      <c r="AK2722" s="172" t="str">
        <f t="shared" si="1406"/>
        <v/>
      </c>
      <c r="AL2722" s="172" t="str">
        <f t="shared" si="1407"/>
        <v/>
      </c>
      <c r="AM2722" s="172" t="str">
        <f>IF(AN2722&lt;&gt;"",MAX(AM$3:AM2721)+1,"")</f>
        <v/>
      </c>
      <c r="AN2722" s="172" t="str">
        <f t="shared" si="1408"/>
        <v/>
      </c>
      <c r="AO2722" s="172" t="str">
        <f t="shared" si="1409"/>
        <v/>
      </c>
      <c r="AP2722" s="172" t="str">
        <f t="shared" si="1410"/>
        <v/>
      </c>
      <c r="AQ2722" s="172" t="str">
        <f t="shared" si="1411"/>
        <v/>
      </c>
      <c r="AR2722" s="172" t="str">
        <f>Table1[[#This Row],[Sex ]]&amp;Table1[[#This Row],[Month]]</f>
        <v/>
      </c>
    </row>
    <row r="2723" spans="2:44" x14ac:dyDescent="0.3">
      <c r="B2723" s="14"/>
      <c r="C2723" s="14"/>
      <c r="D2723" s="14"/>
      <c r="E2723" s="14"/>
      <c r="F2723" s="14"/>
      <c r="G2723" s="14"/>
      <c r="H2723" s="14"/>
      <c r="I2723" s="14"/>
      <c r="J2723" s="14"/>
      <c r="K2723" s="14"/>
      <c r="L2723" s="14"/>
      <c r="M2723" s="24" t="str">
        <f t="shared" si="1383"/>
        <v/>
      </c>
      <c r="N2723" s="24" t="str">
        <f t="shared" si="1384"/>
        <v/>
      </c>
      <c r="O2723" s="24" t="str">
        <f t="shared" si="1385"/>
        <v xml:space="preserve"> </v>
      </c>
      <c r="P2723" s="24">
        <f t="shared" si="1386"/>
        <v>0</v>
      </c>
      <c r="Q2723" s="25">
        <f t="shared" si="1387"/>
        <v>0</v>
      </c>
      <c r="R2723" s="26">
        <f t="shared" si="1388"/>
        <v>0</v>
      </c>
      <c r="S2723" s="24" t="str">
        <f t="shared" si="1389"/>
        <v/>
      </c>
      <c r="T2723" s="24" t="str">
        <f t="shared" si="1390"/>
        <v/>
      </c>
      <c r="U2723" s="24" t="str">
        <f t="shared" si="1391"/>
        <v/>
      </c>
      <c r="V2723" s="24" t="str">
        <f t="shared" si="1392"/>
        <v/>
      </c>
      <c r="W2723" s="24" t="str">
        <f t="shared" si="1393"/>
        <v/>
      </c>
      <c r="X2723" s="24" t="str">
        <f t="shared" si="1394"/>
        <v/>
      </c>
      <c r="Y2723" s="24" t="str">
        <f t="shared" si="1395"/>
        <v/>
      </c>
      <c r="Z2723" s="24" t="str">
        <f t="shared" si="1396"/>
        <v/>
      </c>
      <c r="AA2723" s="24" t="b">
        <f t="shared" si="1397"/>
        <v>0</v>
      </c>
      <c r="AB2723" s="34" t="str">
        <f t="shared" si="1398"/>
        <v/>
      </c>
      <c r="AC2723" s="34">
        <f t="shared" si="1399"/>
        <v>0</v>
      </c>
      <c r="AD2723" s="34">
        <f t="shared" si="1400"/>
        <v>0</v>
      </c>
      <c r="AE2723" s="34" t="str">
        <f t="shared" si="1401"/>
        <v xml:space="preserve"> 0</v>
      </c>
      <c r="AF2723" s="34">
        <f t="shared" si="1402"/>
        <v>0</v>
      </c>
      <c r="AG2723" s="34">
        <f t="shared" si="1403"/>
        <v>0</v>
      </c>
      <c r="AH2723" s="34" t="str">
        <f t="shared" si="1404"/>
        <v/>
      </c>
      <c r="AI2723" s="172" t="str">
        <f>IF(AJ2723&lt;&gt;"",MAX(AI$3:AI2722)+1,"")</f>
        <v/>
      </c>
      <c r="AJ2723" s="172" t="str">
        <f t="shared" si="1405"/>
        <v/>
      </c>
      <c r="AK2723" s="172" t="str">
        <f t="shared" si="1406"/>
        <v/>
      </c>
      <c r="AL2723" s="172" t="str">
        <f t="shared" si="1407"/>
        <v/>
      </c>
      <c r="AM2723" s="172" t="str">
        <f>IF(AN2723&lt;&gt;"",MAX(AM$3:AM2722)+1,"")</f>
        <v/>
      </c>
      <c r="AN2723" s="172" t="str">
        <f t="shared" si="1408"/>
        <v/>
      </c>
      <c r="AO2723" s="172" t="str">
        <f t="shared" si="1409"/>
        <v/>
      </c>
      <c r="AP2723" s="172" t="str">
        <f t="shared" si="1410"/>
        <v/>
      </c>
      <c r="AQ2723" s="172" t="str">
        <f t="shared" si="1411"/>
        <v/>
      </c>
      <c r="AR2723" s="172" t="str">
        <f>Table1[[#This Row],[Sex ]]&amp;Table1[[#This Row],[Month]]</f>
        <v/>
      </c>
    </row>
    <row r="2724" spans="2:44" x14ac:dyDescent="0.3">
      <c r="B2724" s="14"/>
      <c r="C2724" s="14"/>
      <c r="D2724" s="14"/>
      <c r="E2724" s="14"/>
      <c r="F2724" s="14"/>
      <c r="G2724" s="14"/>
      <c r="H2724" s="14"/>
      <c r="I2724" s="14"/>
      <c r="J2724" s="14"/>
      <c r="K2724" s="14"/>
      <c r="L2724" s="14"/>
      <c r="M2724" s="24" t="str">
        <f t="shared" si="1383"/>
        <v/>
      </c>
      <c r="N2724" s="24" t="str">
        <f t="shared" si="1384"/>
        <v/>
      </c>
      <c r="O2724" s="24" t="str">
        <f t="shared" si="1385"/>
        <v xml:space="preserve"> </v>
      </c>
      <c r="P2724" s="24">
        <f t="shared" si="1386"/>
        <v>0</v>
      </c>
      <c r="Q2724" s="25">
        <f t="shared" si="1387"/>
        <v>0</v>
      </c>
      <c r="R2724" s="26">
        <f t="shared" si="1388"/>
        <v>0</v>
      </c>
      <c r="S2724" s="24" t="str">
        <f t="shared" si="1389"/>
        <v/>
      </c>
      <c r="T2724" s="24" t="str">
        <f t="shared" si="1390"/>
        <v/>
      </c>
      <c r="U2724" s="24" t="str">
        <f t="shared" si="1391"/>
        <v/>
      </c>
      <c r="V2724" s="24" t="str">
        <f t="shared" si="1392"/>
        <v/>
      </c>
      <c r="W2724" s="24" t="str">
        <f t="shared" si="1393"/>
        <v/>
      </c>
      <c r="X2724" s="24" t="str">
        <f t="shared" si="1394"/>
        <v/>
      </c>
      <c r="Y2724" s="24" t="str">
        <f t="shared" si="1395"/>
        <v/>
      </c>
      <c r="Z2724" s="24" t="str">
        <f t="shared" si="1396"/>
        <v/>
      </c>
      <c r="AA2724" s="24" t="b">
        <f t="shared" si="1397"/>
        <v>0</v>
      </c>
      <c r="AB2724" s="34" t="str">
        <f t="shared" si="1398"/>
        <v/>
      </c>
      <c r="AC2724" s="34">
        <f t="shared" si="1399"/>
        <v>0</v>
      </c>
      <c r="AD2724" s="34">
        <f t="shared" si="1400"/>
        <v>0</v>
      </c>
      <c r="AE2724" s="34" t="str">
        <f t="shared" si="1401"/>
        <v xml:space="preserve"> 0</v>
      </c>
      <c r="AF2724" s="34">
        <f t="shared" si="1402"/>
        <v>0</v>
      </c>
      <c r="AG2724" s="34">
        <f t="shared" si="1403"/>
        <v>0</v>
      </c>
      <c r="AH2724" s="34" t="str">
        <f t="shared" si="1404"/>
        <v/>
      </c>
      <c r="AI2724" s="172" t="str">
        <f>IF(AJ2724&lt;&gt;"",MAX(AI$3:AI2723)+1,"")</f>
        <v/>
      </c>
      <c r="AJ2724" s="172" t="str">
        <f t="shared" si="1405"/>
        <v/>
      </c>
      <c r="AK2724" s="172" t="str">
        <f t="shared" si="1406"/>
        <v/>
      </c>
      <c r="AL2724" s="172" t="str">
        <f t="shared" si="1407"/>
        <v/>
      </c>
      <c r="AM2724" s="172" t="str">
        <f>IF(AN2724&lt;&gt;"",MAX(AM$3:AM2723)+1,"")</f>
        <v/>
      </c>
      <c r="AN2724" s="172" t="str">
        <f t="shared" si="1408"/>
        <v/>
      </c>
      <c r="AO2724" s="172" t="str">
        <f t="shared" si="1409"/>
        <v/>
      </c>
      <c r="AP2724" s="172" t="str">
        <f t="shared" si="1410"/>
        <v/>
      </c>
      <c r="AQ2724" s="172" t="str">
        <f t="shared" si="1411"/>
        <v/>
      </c>
      <c r="AR2724" s="172" t="str">
        <f>Table1[[#This Row],[Sex ]]&amp;Table1[[#This Row],[Month]]</f>
        <v/>
      </c>
    </row>
    <row r="2725" spans="2:44" x14ac:dyDescent="0.3">
      <c r="B2725" s="14"/>
      <c r="C2725" s="14"/>
      <c r="D2725" s="14"/>
      <c r="E2725" s="14"/>
      <c r="F2725" s="14"/>
      <c r="G2725" s="14"/>
      <c r="H2725" s="14"/>
      <c r="I2725" s="14"/>
      <c r="J2725" s="14"/>
      <c r="K2725" s="14"/>
      <c r="L2725" s="14"/>
      <c r="M2725" s="24" t="str">
        <f t="shared" si="1383"/>
        <v/>
      </c>
      <c r="N2725" s="24" t="str">
        <f t="shared" si="1384"/>
        <v/>
      </c>
      <c r="O2725" s="24" t="str">
        <f t="shared" si="1385"/>
        <v xml:space="preserve"> </v>
      </c>
      <c r="P2725" s="24">
        <f t="shared" si="1386"/>
        <v>0</v>
      </c>
      <c r="Q2725" s="25">
        <f t="shared" si="1387"/>
        <v>0</v>
      </c>
      <c r="R2725" s="26">
        <f t="shared" si="1388"/>
        <v>0</v>
      </c>
      <c r="S2725" s="24" t="str">
        <f t="shared" si="1389"/>
        <v/>
      </c>
      <c r="T2725" s="24" t="str">
        <f t="shared" si="1390"/>
        <v/>
      </c>
      <c r="U2725" s="24" t="str">
        <f t="shared" si="1391"/>
        <v/>
      </c>
      <c r="V2725" s="24" t="str">
        <f t="shared" si="1392"/>
        <v/>
      </c>
      <c r="W2725" s="24" t="str">
        <f t="shared" si="1393"/>
        <v/>
      </c>
      <c r="X2725" s="24" t="str">
        <f t="shared" si="1394"/>
        <v/>
      </c>
      <c r="Y2725" s="24" t="str">
        <f t="shared" si="1395"/>
        <v/>
      </c>
      <c r="Z2725" s="24" t="str">
        <f t="shared" si="1396"/>
        <v/>
      </c>
      <c r="AA2725" s="24" t="b">
        <f t="shared" si="1397"/>
        <v>0</v>
      </c>
      <c r="AB2725" s="34" t="str">
        <f t="shared" si="1398"/>
        <v/>
      </c>
      <c r="AC2725" s="34">
        <f t="shared" si="1399"/>
        <v>0</v>
      </c>
      <c r="AD2725" s="34">
        <f t="shared" si="1400"/>
        <v>0</v>
      </c>
      <c r="AE2725" s="34" t="str">
        <f t="shared" si="1401"/>
        <v xml:space="preserve"> 0</v>
      </c>
      <c r="AF2725" s="34">
        <f t="shared" si="1402"/>
        <v>0</v>
      </c>
      <c r="AG2725" s="34">
        <f t="shared" si="1403"/>
        <v>0</v>
      </c>
      <c r="AH2725" s="34" t="str">
        <f t="shared" si="1404"/>
        <v/>
      </c>
      <c r="AI2725" s="172" t="str">
        <f>IF(AJ2725&lt;&gt;"",MAX(AI$3:AI2724)+1,"")</f>
        <v/>
      </c>
      <c r="AJ2725" s="172" t="str">
        <f t="shared" si="1405"/>
        <v/>
      </c>
      <c r="AK2725" s="172" t="str">
        <f t="shared" si="1406"/>
        <v/>
      </c>
      <c r="AL2725" s="172" t="str">
        <f t="shared" si="1407"/>
        <v/>
      </c>
      <c r="AM2725" s="172" t="str">
        <f>IF(AN2725&lt;&gt;"",MAX(AM$3:AM2724)+1,"")</f>
        <v/>
      </c>
      <c r="AN2725" s="172" t="str">
        <f t="shared" si="1408"/>
        <v/>
      </c>
      <c r="AO2725" s="172" t="str">
        <f t="shared" si="1409"/>
        <v/>
      </c>
      <c r="AP2725" s="172" t="str">
        <f t="shared" si="1410"/>
        <v/>
      </c>
      <c r="AQ2725" s="172" t="str">
        <f t="shared" si="1411"/>
        <v/>
      </c>
      <c r="AR2725" s="172" t="str">
        <f>Table1[[#This Row],[Sex ]]&amp;Table1[[#This Row],[Month]]</f>
        <v/>
      </c>
    </row>
    <row r="2726" spans="2:44" x14ac:dyDescent="0.3">
      <c r="B2726" s="14"/>
      <c r="C2726" s="14"/>
      <c r="D2726" s="14"/>
      <c r="E2726" s="14"/>
      <c r="F2726" s="14"/>
      <c r="G2726" s="14"/>
      <c r="H2726" s="14"/>
      <c r="I2726" s="14"/>
      <c r="J2726" s="14"/>
      <c r="K2726" s="14"/>
      <c r="L2726" s="14"/>
      <c r="M2726" s="24" t="str">
        <f t="shared" si="1383"/>
        <v/>
      </c>
      <c r="N2726" s="24" t="str">
        <f t="shared" si="1384"/>
        <v/>
      </c>
      <c r="O2726" s="24" t="str">
        <f t="shared" si="1385"/>
        <v xml:space="preserve"> </v>
      </c>
      <c r="P2726" s="24">
        <f t="shared" si="1386"/>
        <v>0</v>
      </c>
      <c r="Q2726" s="25">
        <f t="shared" si="1387"/>
        <v>0</v>
      </c>
      <c r="R2726" s="26">
        <f t="shared" si="1388"/>
        <v>0</v>
      </c>
      <c r="S2726" s="24" t="str">
        <f t="shared" si="1389"/>
        <v/>
      </c>
      <c r="T2726" s="24" t="str">
        <f t="shared" si="1390"/>
        <v/>
      </c>
      <c r="U2726" s="24" t="str">
        <f t="shared" si="1391"/>
        <v/>
      </c>
      <c r="V2726" s="24" t="str">
        <f t="shared" si="1392"/>
        <v/>
      </c>
      <c r="W2726" s="24" t="str">
        <f t="shared" si="1393"/>
        <v/>
      </c>
      <c r="X2726" s="24" t="str">
        <f t="shared" si="1394"/>
        <v/>
      </c>
      <c r="Y2726" s="24" t="str">
        <f t="shared" si="1395"/>
        <v/>
      </c>
      <c r="Z2726" s="24" t="str">
        <f t="shared" si="1396"/>
        <v/>
      </c>
      <c r="AA2726" s="24" t="b">
        <f t="shared" si="1397"/>
        <v>0</v>
      </c>
      <c r="AB2726" s="34" t="str">
        <f t="shared" si="1398"/>
        <v/>
      </c>
      <c r="AC2726" s="34">
        <f t="shared" si="1399"/>
        <v>0</v>
      </c>
      <c r="AD2726" s="34">
        <f t="shared" si="1400"/>
        <v>0</v>
      </c>
      <c r="AE2726" s="34" t="str">
        <f t="shared" si="1401"/>
        <v xml:space="preserve"> 0</v>
      </c>
      <c r="AF2726" s="34">
        <f t="shared" si="1402"/>
        <v>0</v>
      </c>
      <c r="AG2726" s="34">
        <f t="shared" si="1403"/>
        <v>0</v>
      </c>
      <c r="AH2726" s="34" t="str">
        <f t="shared" si="1404"/>
        <v/>
      </c>
      <c r="AI2726" s="172" t="str">
        <f>IF(AJ2726&lt;&gt;"",MAX(AI$3:AI2725)+1,"")</f>
        <v/>
      </c>
      <c r="AJ2726" s="172" t="str">
        <f t="shared" si="1405"/>
        <v/>
      </c>
      <c r="AK2726" s="172" t="str">
        <f t="shared" si="1406"/>
        <v/>
      </c>
      <c r="AL2726" s="172" t="str">
        <f t="shared" si="1407"/>
        <v/>
      </c>
      <c r="AM2726" s="172" t="str">
        <f>IF(AN2726&lt;&gt;"",MAX(AM$3:AM2725)+1,"")</f>
        <v/>
      </c>
      <c r="AN2726" s="172" t="str">
        <f t="shared" si="1408"/>
        <v/>
      </c>
      <c r="AO2726" s="172" t="str">
        <f t="shared" si="1409"/>
        <v/>
      </c>
      <c r="AP2726" s="172" t="str">
        <f t="shared" si="1410"/>
        <v/>
      </c>
      <c r="AQ2726" s="172" t="str">
        <f t="shared" si="1411"/>
        <v/>
      </c>
      <c r="AR2726" s="172" t="str">
        <f>Table1[[#This Row],[Sex ]]&amp;Table1[[#This Row],[Month]]</f>
        <v/>
      </c>
    </row>
    <row r="2727" spans="2:44" x14ac:dyDescent="0.3">
      <c r="B2727" s="14"/>
      <c r="C2727" s="14"/>
      <c r="D2727" s="14"/>
      <c r="E2727" s="14"/>
      <c r="F2727" s="14"/>
      <c r="G2727" s="14"/>
      <c r="H2727" s="14"/>
      <c r="I2727" s="14"/>
      <c r="J2727" s="14"/>
      <c r="K2727" s="14"/>
      <c r="L2727" s="14"/>
      <c r="M2727" s="24" t="str">
        <f t="shared" si="1383"/>
        <v/>
      </c>
      <c r="N2727" s="24" t="str">
        <f t="shared" si="1384"/>
        <v/>
      </c>
      <c r="O2727" s="24" t="str">
        <f t="shared" si="1385"/>
        <v xml:space="preserve"> </v>
      </c>
      <c r="P2727" s="24">
        <f t="shared" si="1386"/>
        <v>0</v>
      </c>
      <c r="Q2727" s="25">
        <f t="shared" si="1387"/>
        <v>0</v>
      </c>
      <c r="R2727" s="26">
        <f t="shared" si="1388"/>
        <v>0</v>
      </c>
      <c r="S2727" s="24" t="str">
        <f t="shared" si="1389"/>
        <v/>
      </c>
      <c r="T2727" s="24" t="str">
        <f t="shared" si="1390"/>
        <v/>
      </c>
      <c r="U2727" s="24" t="str">
        <f t="shared" si="1391"/>
        <v/>
      </c>
      <c r="V2727" s="24" t="str">
        <f t="shared" si="1392"/>
        <v/>
      </c>
      <c r="W2727" s="24" t="str">
        <f t="shared" si="1393"/>
        <v/>
      </c>
      <c r="X2727" s="24" t="str">
        <f t="shared" si="1394"/>
        <v/>
      </c>
      <c r="Y2727" s="24" t="str">
        <f t="shared" si="1395"/>
        <v/>
      </c>
      <c r="Z2727" s="24" t="str">
        <f t="shared" si="1396"/>
        <v/>
      </c>
      <c r="AA2727" s="24" t="b">
        <f t="shared" si="1397"/>
        <v>0</v>
      </c>
      <c r="AB2727" s="34" t="str">
        <f t="shared" si="1398"/>
        <v/>
      </c>
      <c r="AC2727" s="34">
        <f t="shared" si="1399"/>
        <v>0</v>
      </c>
      <c r="AD2727" s="34">
        <f t="shared" si="1400"/>
        <v>0</v>
      </c>
      <c r="AE2727" s="34" t="str">
        <f t="shared" si="1401"/>
        <v xml:space="preserve"> 0</v>
      </c>
      <c r="AF2727" s="34">
        <f t="shared" si="1402"/>
        <v>0</v>
      </c>
      <c r="AG2727" s="34">
        <f t="shared" si="1403"/>
        <v>0</v>
      </c>
      <c r="AH2727" s="34" t="str">
        <f t="shared" si="1404"/>
        <v/>
      </c>
      <c r="AI2727" s="172" t="str">
        <f>IF(AJ2727&lt;&gt;"",MAX(AI$3:AI2726)+1,"")</f>
        <v/>
      </c>
      <c r="AJ2727" s="172" t="str">
        <f t="shared" si="1405"/>
        <v/>
      </c>
      <c r="AK2727" s="172" t="str">
        <f t="shared" si="1406"/>
        <v/>
      </c>
      <c r="AL2727" s="172" t="str">
        <f t="shared" si="1407"/>
        <v/>
      </c>
      <c r="AM2727" s="172" t="str">
        <f>IF(AN2727&lt;&gt;"",MAX(AM$3:AM2726)+1,"")</f>
        <v/>
      </c>
      <c r="AN2727" s="172" t="str">
        <f t="shared" si="1408"/>
        <v/>
      </c>
      <c r="AO2727" s="172" t="str">
        <f t="shared" si="1409"/>
        <v/>
      </c>
      <c r="AP2727" s="172" t="str">
        <f t="shared" si="1410"/>
        <v/>
      </c>
      <c r="AQ2727" s="172" t="str">
        <f t="shared" si="1411"/>
        <v/>
      </c>
      <c r="AR2727" s="172" t="str">
        <f>Table1[[#This Row],[Sex ]]&amp;Table1[[#This Row],[Month]]</f>
        <v/>
      </c>
    </row>
    <row r="2728" spans="2:44" x14ac:dyDescent="0.3">
      <c r="B2728" s="14"/>
      <c r="C2728" s="14"/>
      <c r="D2728" s="14"/>
      <c r="E2728" s="14"/>
      <c r="F2728" s="14"/>
      <c r="G2728" s="14"/>
      <c r="H2728" s="14"/>
      <c r="I2728" s="14"/>
      <c r="J2728" s="14"/>
      <c r="K2728" s="14"/>
      <c r="L2728" s="14"/>
      <c r="M2728" s="24" t="str">
        <f t="shared" si="1383"/>
        <v/>
      </c>
      <c r="N2728" s="24" t="str">
        <f t="shared" si="1384"/>
        <v/>
      </c>
      <c r="O2728" s="24" t="str">
        <f t="shared" si="1385"/>
        <v xml:space="preserve"> </v>
      </c>
      <c r="P2728" s="24">
        <f t="shared" si="1386"/>
        <v>0</v>
      </c>
      <c r="Q2728" s="25">
        <f t="shared" si="1387"/>
        <v>0</v>
      </c>
      <c r="R2728" s="26">
        <f t="shared" si="1388"/>
        <v>0</v>
      </c>
      <c r="S2728" s="24" t="str">
        <f t="shared" si="1389"/>
        <v/>
      </c>
      <c r="T2728" s="24" t="str">
        <f t="shared" si="1390"/>
        <v/>
      </c>
      <c r="U2728" s="24" t="str">
        <f t="shared" si="1391"/>
        <v/>
      </c>
      <c r="V2728" s="24" t="str">
        <f t="shared" si="1392"/>
        <v/>
      </c>
      <c r="W2728" s="24" t="str">
        <f t="shared" si="1393"/>
        <v/>
      </c>
      <c r="X2728" s="24" t="str">
        <f t="shared" si="1394"/>
        <v/>
      </c>
      <c r="Y2728" s="24" t="str">
        <f t="shared" si="1395"/>
        <v/>
      </c>
      <c r="Z2728" s="24" t="str">
        <f t="shared" si="1396"/>
        <v/>
      </c>
      <c r="AA2728" s="24" t="b">
        <f t="shared" si="1397"/>
        <v>0</v>
      </c>
      <c r="AB2728" s="34" t="str">
        <f t="shared" si="1398"/>
        <v/>
      </c>
      <c r="AC2728" s="34">
        <f t="shared" si="1399"/>
        <v>0</v>
      </c>
      <c r="AD2728" s="34">
        <f t="shared" si="1400"/>
        <v>0</v>
      </c>
      <c r="AE2728" s="34" t="str">
        <f t="shared" si="1401"/>
        <v xml:space="preserve"> 0</v>
      </c>
      <c r="AF2728" s="34">
        <f t="shared" si="1402"/>
        <v>0</v>
      </c>
      <c r="AG2728" s="34">
        <f t="shared" si="1403"/>
        <v>0</v>
      </c>
      <c r="AH2728" s="34" t="str">
        <f t="shared" si="1404"/>
        <v/>
      </c>
      <c r="AI2728" s="172" t="str">
        <f>IF(AJ2728&lt;&gt;"",MAX(AI$3:AI2727)+1,"")</f>
        <v/>
      </c>
      <c r="AJ2728" s="172" t="str">
        <f t="shared" si="1405"/>
        <v/>
      </c>
      <c r="AK2728" s="172" t="str">
        <f t="shared" si="1406"/>
        <v/>
      </c>
      <c r="AL2728" s="172" t="str">
        <f t="shared" si="1407"/>
        <v/>
      </c>
      <c r="AM2728" s="172" t="str">
        <f>IF(AN2728&lt;&gt;"",MAX(AM$3:AM2727)+1,"")</f>
        <v/>
      </c>
      <c r="AN2728" s="172" t="str">
        <f t="shared" si="1408"/>
        <v/>
      </c>
      <c r="AO2728" s="172" t="str">
        <f t="shared" si="1409"/>
        <v/>
      </c>
      <c r="AP2728" s="172" t="str">
        <f t="shared" si="1410"/>
        <v/>
      </c>
      <c r="AQ2728" s="172" t="str">
        <f t="shared" si="1411"/>
        <v/>
      </c>
      <c r="AR2728" s="172" t="str">
        <f>Table1[[#This Row],[Sex ]]&amp;Table1[[#This Row],[Month]]</f>
        <v/>
      </c>
    </row>
    <row r="2729" spans="2:44" x14ac:dyDescent="0.3">
      <c r="B2729" s="14"/>
      <c r="C2729" s="14"/>
      <c r="D2729" s="14"/>
      <c r="E2729" s="14"/>
      <c r="F2729" s="14"/>
      <c r="G2729" s="14"/>
      <c r="H2729" s="14"/>
      <c r="I2729" s="14"/>
      <c r="J2729" s="14"/>
      <c r="K2729" s="14"/>
      <c r="L2729" s="14"/>
      <c r="M2729" s="24" t="str">
        <f t="shared" si="1383"/>
        <v/>
      </c>
      <c r="N2729" s="24" t="str">
        <f t="shared" si="1384"/>
        <v/>
      </c>
      <c r="O2729" s="24" t="str">
        <f t="shared" si="1385"/>
        <v xml:space="preserve"> </v>
      </c>
      <c r="P2729" s="24">
        <f t="shared" si="1386"/>
        <v>0</v>
      </c>
      <c r="Q2729" s="25">
        <f t="shared" si="1387"/>
        <v>0</v>
      </c>
      <c r="R2729" s="26">
        <f t="shared" si="1388"/>
        <v>0</v>
      </c>
      <c r="S2729" s="24" t="str">
        <f t="shared" si="1389"/>
        <v/>
      </c>
      <c r="T2729" s="24" t="str">
        <f t="shared" si="1390"/>
        <v/>
      </c>
      <c r="U2729" s="24" t="str">
        <f t="shared" si="1391"/>
        <v/>
      </c>
      <c r="V2729" s="24" t="str">
        <f t="shared" si="1392"/>
        <v/>
      </c>
      <c r="W2729" s="24" t="str">
        <f t="shared" si="1393"/>
        <v/>
      </c>
      <c r="X2729" s="24" t="str">
        <f t="shared" si="1394"/>
        <v/>
      </c>
      <c r="Y2729" s="24" t="str">
        <f t="shared" si="1395"/>
        <v/>
      </c>
      <c r="Z2729" s="24" t="str">
        <f t="shared" si="1396"/>
        <v/>
      </c>
      <c r="AA2729" s="24" t="b">
        <f t="shared" si="1397"/>
        <v>0</v>
      </c>
      <c r="AB2729" s="34" t="str">
        <f t="shared" si="1398"/>
        <v/>
      </c>
      <c r="AC2729" s="34">
        <f t="shared" si="1399"/>
        <v>0</v>
      </c>
      <c r="AD2729" s="34">
        <f t="shared" si="1400"/>
        <v>0</v>
      </c>
      <c r="AE2729" s="34" t="str">
        <f t="shared" si="1401"/>
        <v xml:space="preserve"> 0</v>
      </c>
      <c r="AF2729" s="34">
        <f t="shared" si="1402"/>
        <v>0</v>
      </c>
      <c r="AG2729" s="34">
        <f t="shared" si="1403"/>
        <v>0</v>
      </c>
      <c r="AH2729" s="34" t="str">
        <f t="shared" si="1404"/>
        <v/>
      </c>
      <c r="AI2729" s="172" t="str">
        <f>IF(AJ2729&lt;&gt;"",MAX(AI$3:AI2728)+1,"")</f>
        <v/>
      </c>
      <c r="AJ2729" s="172" t="str">
        <f t="shared" si="1405"/>
        <v/>
      </c>
      <c r="AK2729" s="172" t="str">
        <f t="shared" si="1406"/>
        <v/>
      </c>
      <c r="AL2729" s="172" t="str">
        <f t="shared" si="1407"/>
        <v/>
      </c>
      <c r="AM2729" s="172" t="str">
        <f>IF(AN2729&lt;&gt;"",MAX(AM$3:AM2728)+1,"")</f>
        <v/>
      </c>
      <c r="AN2729" s="172" t="str">
        <f t="shared" si="1408"/>
        <v/>
      </c>
      <c r="AO2729" s="172" t="str">
        <f t="shared" si="1409"/>
        <v/>
      </c>
      <c r="AP2729" s="172" t="str">
        <f t="shared" si="1410"/>
        <v/>
      </c>
      <c r="AQ2729" s="172" t="str">
        <f t="shared" si="1411"/>
        <v/>
      </c>
      <c r="AR2729" s="172" t="str">
        <f>Table1[[#This Row],[Sex ]]&amp;Table1[[#This Row],[Month]]</f>
        <v/>
      </c>
    </row>
    <row r="2730" spans="2:44" x14ac:dyDescent="0.3">
      <c r="B2730" s="14"/>
      <c r="C2730" s="14"/>
      <c r="D2730" s="14"/>
      <c r="E2730" s="14"/>
      <c r="F2730" s="14"/>
      <c r="G2730" s="14"/>
      <c r="H2730" s="14"/>
      <c r="I2730" s="14"/>
      <c r="J2730" s="14"/>
      <c r="K2730" s="14"/>
      <c r="L2730" s="14"/>
      <c r="M2730" s="24" t="str">
        <f t="shared" si="1383"/>
        <v/>
      </c>
      <c r="N2730" s="24" t="str">
        <f t="shared" si="1384"/>
        <v/>
      </c>
      <c r="O2730" s="24" t="str">
        <f t="shared" si="1385"/>
        <v xml:space="preserve"> </v>
      </c>
      <c r="P2730" s="24">
        <f t="shared" si="1386"/>
        <v>0</v>
      </c>
      <c r="Q2730" s="25">
        <f t="shared" si="1387"/>
        <v>0</v>
      </c>
      <c r="R2730" s="26">
        <f t="shared" si="1388"/>
        <v>0</v>
      </c>
      <c r="S2730" s="24" t="str">
        <f t="shared" si="1389"/>
        <v/>
      </c>
      <c r="T2730" s="24" t="str">
        <f t="shared" si="1390"/>
        <v/>
      </c>
      <c r="U2730" s="24" t="str">
        <f t="shared" si="1391"/>
        <v/>
      </c>
      <c r="V2730" s="24" t="str">
        <f t="shared" si="1392"/>
        <v/>
      </c>
      <c r="W2730" s="24" t="str">
        <f t="shared" si="1393"/>
        <v/>
      </c>
      <c r="X2730" s="24" t="str">
        <f t="shared" si="1394"/>
        <v/>
      </c>
      <c r="Y2730" s="24" t="str">
        <f t="shared" si="1395"/>
        <v/>
      </c>
      <c r="Z2730" s="24" t="str">
        <f t="shared" si="1396"/>
        <v/>
      </c>
      <c r="AA2730" s="24" t="b">
        <f t="shared" si="1397"/>
        <v>0</v>
      </c>
      <c r="AB2730" s="34" t="str">
        <f t="shared" si="1398"/>
        <v/>
      </c>
      <c r="AC2730" s="34">
        <f t="shared" si="1399"/>
        <v>0</v>
      </c>
      <c r="AD2730" s="34">
        <f t="shared" si="1400"/>
        <v>0</v>
      </c>
      <c r="AE2730" s="34" t="str">
        <f t="shared" si="1401"/>
        <v xml:space="preserve"> 0</v>
      </c>
      <c r="AF2730" s="34">
        <f t="shared" si="1402"/>
        <v>0</v>
      </c>
      <c r="AG2730" s="34">
        <f t="shared" si="1403"/>
        <v>0</v>
      </c>
      <c r="AH2730" s="34" t="str">
        <f t="shared" si="1404"/>
        <v/>
      </c>
      <c r="AI2730" s="172" t="str">
        <f>IF(AJ2730&lt;&gt;"",MAX(AI$3:AI2729)+1,"")</f>
        <v/>
      </c>
      <c r="AJ2730" s="172" t="str">
        <f t="shared" si="1405"/>
        <v/>
      </c>
      <c r="AK2730" s="172" t="str">
        <f t="shared" si="1406"/>
        <v/>
      </c>
      <c r="AL2730" s="172" t="str">
        <f t="shared" si="1407"/>
        <v/>
      </c>
      <c r="AM2730" s="172" t="str">
        <f>IF(AN2730&lt;&gt;"",MAX(AM$3:AM2729)+1,"")</f>
        <v/>
      </c>
      <c r="AN2730" s="172" t="str">
        <f t="shared" si="1408"/>
        <v/>
      </c>
      <c r="AO2730" s="172" t="str">
        <f t="shared" si="1409"/>
        <v/>
      </c>
      <c r="AP2730" s="172" t="str">
        <f t="shared" si="1410"/>
        <v/>
      </c>
      <c r="AQ2730" s="172" t="str">
        <f t="shared" si="1411"/>
        <v/>
      </c>
      <c r="AR2730" s="172" t="str">
        <f>Table1[[#This Row],[Sex ]]&amp;Table1[[#This Row],[Month]]</f>
        <v/>
      </c>
    </row>
    <row r="2731" spans="2:44" x14ac:dyDescent="0.3">
      <c r="B2731" s="14"/>
      <c r="C2731" s="14"/>
      <c r="D2731" s="14"/>
      <c r="E2731" s="14"/>
      <c r="F2731" s="14"/>
      <c r="G2731" s="14"/>
      <c r="H2731" s="14"/>
      <c r="I2731" s="14"/>
      <c r="J2731" s="14"/>
      <c r="K2731" s="14"/>
      <c r="L2731" s="14"/>
      <c r="M2731" s="24" t="str">
        <f t="shared" ref="M2731:M2794" si="1412">IF(I4731&lt;&gt;"",IF(SUM(I4731:I4731)&lt;99,IF(I4731=J4731,I4731,""),""),"")</f>
        <v/>
      </c>
      <c r="N2731" s="24" t="str">
        <f t="shared" ref="N2731:N2794" si="1413">IF(H4731&lt;&gt;"",IF(H4731&lt;4,1,IF(H4731&lt;7,2,IF(H4731&lt;10,3,4))),"")</f>
        <v/>
      </c>
      <c r="O2731" s="24" t="str">
        <f t="shared" ref="O2731:O2794" si="1414">IF(SUM(I4731:I4731)&lt;99,J4731&amp;" "&amp;I4731,99&amp;" "&amp;99)</f>
        <v xml:space="preserve"> </v>
      </c>
      <c r="P2731" s="24">
        <f t="shared" ref="P2731:P2794" si="1415">(J4731+I4731)/2</f>
        <v>0</v>
      </c>
      <c r="Q2731" s="25">
        <f t="shared" ref="Q2731:Q2794" si="1416">IF(SUM(I4731:J4731)&lt;99,(I4731-P2731)^2+(J4731-P2731)^2,0)</f>
        <v>0</v>
      </c>
      <c r="R2731" s="26">
        <f t="shared" ref="R2731:R2794" si="1417">IF(SUM(I4731:I4731)&lt;99,IF(J4731=0,IF(I4731=0,0,((Q2731)^0.5)/P2731),((Q2731)^0.5)/P2731),"")</f>
        <v>0</v>
      </c>
      <c r="S2731" s="24" t="str">
        <f t="shared" ref="S2731:S2794" si="1418">IF(SUM(I4731+J4731)&lt;98,IF(I4731&lt;&gt;"",H4731,""),"")</f>
        <v/>
      </c>
      <c r="T2731" s="24" t="str">
        <f t="shared" ref="T2731:T2794" si="1419">IF(SUM(I4731+J4731)&lt;98,IF(J4731&lt;&gt;"",H4731,""),"")</f>
        <v/>
      </c>
      <c r="U2731" s="24" t="str">
        <f t="shared" ref="U2731:U2794" si="1420">IF(SUM(I4731+J4731)&lt;99,IF(K4731&lt;&gt;"",H4731,""),"")</f>
        <v/>
      </c>
      <c r="V2731" s="24" t="str">
        <f t="shared" ref="V2731:V2794" si="1421">IF(J4731&lt;99,IF(M2731&lt;&gt;"",L4731,""),"")</f>
        <v/>
      </c>
      <c r="W2731" s="24" t="str">
        <f t="shared" ref="W2731:W2794" si="1422">IF(J4731&gt;98,99,IF(K4731&gt;98,99,IF(K4731+J4731=198,99,IF(K4731&lt;&gt;"",ABS(J4731-K4731),""))))</f>
        <v/>
      </c>
      <c r="X2731" s="24" t="str">
        <f t="shared" ref="X2731:X2794" si="1423">IF(I4731&lt;&gt;0,IF(I4731-J4731&lt;&gt;0,"",H4731),"")</f>
        <v/>
      </c>
      <c r="Y2731" s="24" t="str">
        <f t="shared" ref="Y2731:Y2794" si="1424">IF(J4731&lt;&gt;"",H4731,"")</f>
        <v/>
      </c>
      <c r="Z2731" s="24" t="str">
        <f t="shared" ref="Z2731:Z2794" si="1425">IF(SUM(I4731+J4731)&lt;98,IF(I4731&lt;&gt;"",G4731,""),"")</f>
        <v/>
      </c>
      <c r="AA2731" s="24" t="b">
        <f t="shared" ref="AA2731:AA2794" si="1426">IF(I4731&lt;&gt;"",IF(SUM(I4731:J4731)&gt;98,"",IF(I4731-J4731=0,G4731,"")))</f>
        <v>0</v>
      </c>
      <c r="AB2731" s="34" t="str">
        <f t="shared" ref="AB2731:AB2794" si="1427">IF(SUM(I4731:J4731)&gt;98,G4731,"")</f>
        <v/>
      </c>
      <c r="AC2731" s="34">
        <f t="shared" ref="AC2731:AC2794" si="1428">IF(SUM(I4731+J4731)&lt;99,L4731,"")</f>
        <v>0</v>
      </c>
      <c r="AD2731" s="34">
        <f t="shared" ref="AD2731:AD2794" si="1429">IF(AA2731&lt;&gt;"",AC2731,"")</f>
        <v>0</v>
      </c>
      <c r="AE2731" s="34" t="str">
        <f t="shared" ref="AE2731:AE2794" si="1430">H4731&amp;" "&amp;I4731-J4731</f>
        <v xml:space="preserve"> 0</v>
      </c>
      <c r="AF2731" s="34">
        <f t="shared" ref="AF2731:AF2794" si="1431">IF(SUM(I4731+J4731)&lt;99,J4731,"")</f>
        <v>0</v>
      </c>
      <c r="AG2731" s="34">
        <f t="shared" ref="AG2731:AG2794" si="1432">IF(AF2731&lt;&gt;"",I4731,"")</f>
        <v>0</v>
      </c>
      <c r="AH2731" s="34" t="str">
        <f t="shared" ref="AH2731:AH2794" si="1433">IF(I4731&lt;&gt;"",IF((I4731+J4731)&gt;98,"",I4731-J4731),"")</f>
        <v/>
      </c>
      <c r="AI2731" s="172" t="str">
        <f>IF(AJ2731&lt;&gt;"",MAX(AI$3:AI2730)+1,"")</f>
        <v/>
      </c>
      <c r="AJ2731" s="172" t="str">
        <f t="shared" ref="AJ2731:AJ2794" si="1434">IF(SUM(I4731:J4731)&lt;98,IF(G4731="F",G4731,""),"")</f>
        <v/>
      </c>
      <c r="AK2731" s="172" t="str">
        <f t="shared" ref="AK2731:AK2794" si="1435">IF(AJ2731&lt;&gt;"",F4731,"")</f>
        <v/>
      </c>
      <c r="AL2731" s="172" t="str">
        <f t="shared" ref="AL2731:AL2794" si="1436">IF(AK2731&lt;&gt;"",J4731,"")</f>
        <v/>
      </c>
      <c r="AM2731" s="172" t="str">
        <f>IF(AN2731&lt;&gt;"",MAX(AM$3:AM2730)+1,"")</f>
        <v/>
      </c>
      <c r="AN2731" s="172" t="str">
        <f t="shared" ref="AN2731:AN2794" si="1437">IF(SUM(I4731:J4731)&lt;98,IF(G4731="M",G4731,""),"")</f>
        <v/>
      </c>
      <c r="AO2731" s="172" t="str">
        <f t="shared" ref="AO2731:AO2794" si="1438">IF(AN2731&lt;&gt;"",F4731,"")</f>
        <v/>
      </c>
      <c r="AP2731" s="172" t="str">
        <f t="shared" ref="AP2731:AP2794" si="1439">IF(AO2731&lt;&gt;"",J4731,"")</f>
        <v/>
      </c>
      <c r="AQ2731" s="172" t="str">
        <f t="shared" ref="AQ2731:AQ2794" si="1440">IF(K4731&lt;&gt;"",J4731&amp;" "&amp;(J4731-K4731),"")</f>
        <v/>
      </c>
      <c r="AR2731" s="172" t="str">
        <f>Table1[[#This Row],[Sex ]]&amp;Table1[[#This Row],[Month]]</f>
        <v/>
      </c>
    </row>
    <row r="2732" spans="2:44" x14ac:dyDescent="0.3">
      <c r="B2732" s="14"/>
      <c r="C2732" s="14"/>
      <c r="D2732" s="14"/>
      <c r="E2732" s="14"/>
      <c r="F2732" s="14"/>
      <c r="G2732" s="14"/>
      <c r="H2732" s="14"/>
      <c r="I2732" s="14"/>
      <c r="J2732" s="14"/>
      <c r="K2732" s="14"/>
      <c r="L2732" s="14"/>
      <c r="M2732" s="24" t="str">
        <f t="shared" si="1412"/>
        <v/>
      </c>
      <c r="N2732" s="24" t="str">
        <f t="shared" si="1413"/>
        <v/>
      </c>
      <c r="O2732" s="24" t="str">
        <f t="shared" si="1414"/>
        <v xml:space="preserve"> </v>
      </c>
      <c r="P2732" s="24">
        <f t="shared" si="1415"/>
        <v>0</v>
      </c>
      <c r="Q2732" s="25">
        <f t="shared" si="1416"/>
        <v>0</v>
      </c>
      <c r="R2732" s="26">
        <f t="shared" si="1417"/>
        <v>0</v>
      </c>
      <c r="S2732" s="24" t="str">
        <f t="shared" si="1418"/>
        <v/>
      </c>
      <c r="T2732" s="24" t="str">
        <f t="shared" si="1419"/>
        <v/>
      </c>
      <c r="U2732" s="24" t="str">
        <f t="shared" si="1420"/>
        <v/>
      </c>
      <c r="V2732" s="24" t="str">
        <f t="shared" si="1421"/>
        <v/>
      </c>
      <c r="W2732" s="24" t="str">
        <f t="shared" si="1422"/>
        <v/>
      </c>
      <c r="X2732" s="24" t="str">
        <f t="shared" si="1423"/>
        <v/>
      </c>
      <c r="Y2732" s="24" t="str">
        <f t="shared" si="1424"/>
        <v/>
      </c>
      <c r="Z2732" s="24" t="str">
        <f t="shared" si="1425"/>
        <v/>
      </c>
      <c r="AA2732" s="24" t="b">
        <f t="shared" si="1426"/>
        <v>0</v>
      </c>
      <c r="AB2732" s="34" t="str">
        <f t="shared" si="1427"/>
        <v/>
      </c>
      <c r="AC2732" s="34">
        <f t="shared" si="1428"/>
        <v>0</v>
      </c>
      <c r="AD2732" s="34">
        <f t="shared" si="1429"/>
        <v>0</v>
      </c>
      <c r="AE2732" s="34" t="str">
        <f t="shared" si="1430"/>
        <v xml:space="preserve"> 0</v>
      </c>
      <c r="AF2732" s="34">
        <f t="shared" si="1431"/>
        <v>0</v>
      </c>
      <c r="AG2732" s="34">
        <f t="shared" si="1432"/>
        <v>0</v>
      </c>
      <c r="AH2732" s="34" t="str">
        <f t="shared" si="1433"/>
        <v/>
      </c>
      <c r="AI2732" s="172" t="str">
        <f>IF(AJ2732&lt;&gt;"",MAX(AI$3:AI2731)+1,"")</f>
        <v/>
      </c>
      <c r="AJ2732" s="172" t="str">
        <f t="shared" si="1434"/>
        <v/>
      </c>
      <c r="AK2732" s="172" t="str">
        <f t="shared" si="1435"/>
        <v/>
      </c>
      <c r="AL2732" s="172" t="str">
        <f t="shared" si="1436"/>
        <v/>
      </c>
      <c r="AM2732" s="172" t="str">
        <f>IF(AN2732&lt;&gt;"",MAX(AM$3:AM2731)+1,"")</f>
        <v/>
      </c>
      <c r="AN2732" s="172" t="str">
        <f t="shared" si="1437"/>
        <v/>
      </c>
      <c r="AO2732" s="172" t="str">
        <f t="shared" si="1438"/>
        <v/>
      </c>
      <c r="AP2732" s="172" t="str">
        <f t="shared" si="1439"/>
        <v/>
      </c>
      <c r="AQ2732" s="172" t="str">
        <f t="shared" si="1440"/>
        <v/>
      </c>
      <c r="AR2732" s="172" t="str">
        <f>Table1[[#This Row],[Sex ]]&amp;Table1[[#This Row],[Month]]</f>
        <v/>
      </c>
    </row>
    <row r="2733" spans="2:44" x14ac:dyDescent="0.3">
      <c r="B2733" s="14"/>
      <c r="C2733" s="14"/>
      <c r="D2733" s="14"/>
      <c r="E2733" s="14"/>
      <c r="F2733" s="14"/>
      <c r="G2733" s="14"/>
      <c r="H2733" s="14"/>
      <c r="I2733" s="14"/>
      <c r="J2733" s="14"/>
      <c r="K2733" s="14"/>
      <c r="L2733" s="14"/>
      <c r="M2733" s="24" t="str">
        <f t="shared" si="1412"/>
        <v/>
      </c>
      <c r="N2733" s="24" t="str">
        <f t="shared" si="1413"/>
        <v/>
      </c>
      <c r="O2733" s="24" t="str">
        <f t="shared" si="1414"/>
        <v xml:space="preserve"> </v>
      </c>
      <c r="P2733" s="24">
        <f t="shared" si="1415"/>
        <v>0</v>
      </c>
      <c r="Q2733" s="25">
        <f t="shared" si="1416"/>
        <v>0</v>
      </c>
      <c r="R2733" s="26">
        <f t="shared" si="1417"/>
        <v>0</v>
      </c>
      <c r="S2733" s="24" t="str">
        <f t="shared" si="1418"/>
        <v/>
      </c>
      <c r="T2733" s="24" t="str">
        <f t="shared" si="1419"/>
        <v/>
      </c>
      <c r="U2733" s="24" t="str">
        <f t="shared" si="1420"/>
        <v/>
      </c>
      <c r="V2733" s="24" t="str">
        <f t="shared" si="1421"/>
        <v/>
      </c>
      <c r="W2733" s="24" t="str">
        <f t="shared" si="1422"/>
        <v/>
      </c>
      <c r="X2733" s="24" t="str">
        <f t="shared" si="1423"/>
        <v/>
      </c>
      <c r="Y2733" s="24" t="str">
        <f t="shared" si="1424"/>
        <v/>
      </c>
      <c r="Z2733" s="24" t="str">
        <f t="shared" si="1425"/>
        <v/>
      </c>
      <c r="AA2733" s="24" t="b">
        <f t="shared" si="1426"/>
        <v>0</v>
      </c>
      <c r="AB2733" s="34" t="str">
        <f t="shared" si="1427"/>
        <v/>
      </c>
      <c r="AC2733" s="34">
        <f t="shared" si="1428"/>
        <v>0</v>
      </c>
      <c r="AD2733" s="34">
        <f t="shared" si="1429"/>
        <v>0</v>
      </c>
      <c r="AE2733" s="34" t="str">
        <f t="shared" si="1430"/>
        <v xml:space="preserve"> 0</v>
      </c>
      <c r="AF2733" s="34">
        <f t="shared" si="1431"/>
        <v>0</v>
      </c>
      <c r="AG2733" s="34">
        <f t="shared" si="1432"/>
        <v>0</v>
      </c>
      <c r="AH2733" s="34" t="str">
        <f t="shared" si="1433"/>
        <v/>
      </c>
      <c r="AI2733" s="172" t="str">
        <f>IF(AJ2733&lt;&gt;"",MAX(AI$3:AI2732)+1,"")</f>
        <v/>
      </c>
      <c r="AJ2733" s="172" t="str">
        <f t="shared" si="1434"/>
        <v/>
      </c>
      <c r="AK2733" s="172" t="str">
        <f t="shared" si="1435"/>
        <v/>
      </c>
      <c r="AL2733" s="172" t="str">
        <f t="shared" si="1436"/>
        <v/>
      </c>
      <c r="AM2733" s="172" t="str">
        <f>IF(AN2733&lt;&gt;"",MAX(AM$3:AM2732)+1,"")</f>
        <v/>
      </c>
      <c r="AN2733" s="172" t="str">
        <f t="shared" si="1437"/>
        <v/>
      </c>
      <c r="AO2733" s="172" t="str">
        <f t="shared" si="1438"/>
        <v/>
      </c>
      <c r="AP2733" s="172" t="str">
        <f t="shared" si="1439"/>
        <v/>
      </c>
      <c r="AQ2733" s="172" t="str">
        <f t="shared" si="1440"/>
        <v/>
      </c>
      <c r="AR2733" s="172" t="str">
        <f>Table1[[#This Row],[Sex ]]&amp;Table1[[#This Row],[Month]]</f>
        <v/>
      </c>
    </row>
    <row r="2734" spans="2:44" x14ac:dyDescent="0.3">
      <c r="B2734" s="14"/>
      <c r="C2734" s="14"/>
      <c r="D2734" s="14"/>
      <c r="E2734" s="14"/>
      <c r="F2734" s="14"/>
      <c r="G2734" s="14"/>
      <c r="H2734" s="14"/>
      <c r="I2734" s="14"/>
      <c r="J2734" s="14"/>
      <c r="K2734" s="14"/>
      <c r="L2734" s="14"/>
      <c r="M2734" s="24" t="str">
        <f t="shared" si="1412"/>
        <v/>
      </c>
      <c r="N2734" s="24" t="str">
        <f t="shared" si="1413"/>
        <v/>
      </c>
      <c r="O2734" s="24" t="str">
        <f t="shared" si="1414"/>
        <v xml:space="preserve"> </v>
      </c>
      <c r="P2734" s="24">
        <f t="shared" si="1415"/>
        <v>0</v>
      </c>
      <c r="Q2734" s="25">
        <f t="shared" si="1416"/>
        <v>0</v>
      </c>
      <c r="R2734" s="26">
        <f t="shared" si="1417"/>
        <v>0</v>
      </c>
      <c r="S2734" s="24" t="str">
        <f t="shared" si="1418"/>
        <v/>
      </c>
      <c r="T2734" s="24" t="str">
        <f t="shared" si="1419"/>
        <v/>
      </c>
      <c r="U2734" s="24" t="str">
        <f t="shared" si="1420"/>
        <v/>
      </c>
      <c r="V2734" s="24" t="str">
        <f t="shared" si="1421"/>
        <v/>
      </c>
      <c r="W2734" s="24" t="str">
        <f t="shared" si="1422"/>
        <v/>
      </c>
      <c r="X2734" s="24" t="str">
        <f t="shared" si="1423"/>
        <v/>
      </c>
      <c r="Y2734" s="24" t="str">
        <f t="shared" si="1424"/>
        <v/>
      </c>
      <c r="Z2734" s="24" t="str">
        <f t="shared" si="1425"/>
        <v/>
      </c>
      <c r="AA2734" s="24" t="b">
        <f t="shared" si="1426"/>
        <v>0</v>
      </c>
      <c r="AB2734" s="34" t="str">
        <f t="shared" si="1427"/>
        <v/>
      </c>
      <c r="AC2734" s="34">
        <f t="shared" si="1428"/>
        <v>0</v>
      </c>
      <c r="AD2734" s="34">
        <f t="shared" si="1429"/>
        <v>0</v>
      </c>
      <c r="AE2734" s="34" t="str">
        <f t="shared" si="1430"/>
        <v xml:space="preserve"> 0</v>
      </c>
      <c r="AF2734" s="34">
        <f t="shared" si="1431"/>
        <v>0</v>
      </c>
      <c r="AG2734" s="34">
        <f t="shared" si="1432"/>
        <v>0</v>
      </c>
      <c r="AH2734" s="34" t="str">
        <f t="shared" si="1433"/>
        <v/>
      </c>
      <c r="AI2734" s="172" t="str">
        <f>IF(AJ2734&lt;&gt;"",MAX(AI$3:AI2733)+1,"")</f>
        <v/>
      </c>
      <c r="AJ2734" s="172" t="str">
        <f t="shared" si="1434"/>
        <v/>
      </c>
      <c r="AK2734" s="172" t="str">
        <f t="shared" si="1435"/>
        <v/>
      </c>
      <c r="AL2734" s="172" t="str">
        <f t="shared" si="1436"/>
        <v/>
      </c>
      <c r="AM2734" s="172" t="str">
        <f>IF(AN2734&lt;&gt;"",MAX(AM$3:AM2733)+1,"")</f>
        <v/>
      </c>
      <c r="AN2734" s="172" t="str">
        <f t="shared" si="1437"/>
        <v/>
      </c>
      <c r="AO2734" s="172" t="str">
        <f t="shared" si="1438"/>
        <v/>
      </c>
      <c r="AP2734" s="172" t="str">
        <f t="shared" si="1439"/>
        <v/>
      </c>
      <c r="AQ2734" s="172" t="str">
        <f t="shared" si="1440"/>
        <v/>
      </c>
      <c r="AR2734" s="172" t="str">
        <f>Table1[[#This Row],[Sex ]]&amp;Table1[[#This Row],[Month]]</f>
        <v/>
      </c>
    </row>
    <row r="2735" spans="2:44" x14ac:dyDescent="0.3">
      <c r="B2735" s="14"/>
      <c r="C2735" s="14"/>
      <c r="D2735" s="14"/>
      <c r="E2735" s="14"/>
      <c r="F2735" s="14"/>
      <c r="G2735" s="14"/>
      <c r="H2735" s="14"/>
      <c r="I2735" s="14"/>
      <c r="J2735" s="14"/>
      <c r="K2735" s="14"/>
      <c r="L2735" s="14"/>
      <c r="M2735" s="24" t="str">
        <f t="shared" si="1412"/>
        <v/>
      </c>
      <c r="N2735" s="24" t="str">
        <f t="shared" si="1413"/>
        <v/>
      </c>
      <c r="O2735" s="24" t="str">
        <f t="shared" si="1414"/>
        <v xml:space="preserve"> </v>
      </c>
      <c r="P2735" s="24">
        <f t="shared" si="1415"/>
        <v>0</v>
      </c>
      <c r="Q2735" s="25">
        <f t="shared" si="1416"/>
        <v>0</v>
      </c>
      <c r="R2735" s="26">
        <f t="shared" si="1417"/>
        <v>0</v>
      </c>
      <c r="S2735" s="24" t="str">
        <f t="shared" si="1418"/>
        <v/>
      </c>
      <c r="T2735" s="24" t="str">
        <f t="shared" si="1419"/>
        <v/>
      </c>
      <c r="U2735" s="24" t="str">
        <f t="shared" si="1420"/>
        <v/>
      </c>
      <c r="V2735" s="24" t="str">
        <f t="shared" si="1421"/>
        <v/>
      </c>
      <c r="W2735" s="24" t="str">
        <f t="shared" si="1422"/>
        <v/>
      </c>
      <c r="X2735" s="24" t="str">
        <f t="shared" si="1423"/>
        <v/>
      </c>
      <c r="Y2735" s="24" t="str">
        <f t="shared" si="1424"/>
        <v/>
      </c>
      <c r="Z2735" s="24" t="str">
        <f t="shared" si="1425"/>
        <v/>
      </c>
      <c r="AA2735" s="24" t="b">
        <f t="shared" si="1426"/>
        <v>0</v>
      </c>
      <c r="AB2735" s="34" t="str">
        <f t="shared" si="1427"/>
        <v/>
      </c>
      <c r="AC2735" s="34">
        <f t="shared" si="1428"/>
        <v>0</v>
      </c>
      <c r="AD2735" s="34">
        <f t="shared" si="1429"/>
        <v>0</v>
      </c>
      <c r="AE2735" s="34" t="str">
        <f t="shared" si="1430"/>
        <v xml:space="preserve"> 0</v>
      </c>
      <c r="AF2735" s="34">
        <f t="shared" si="1431"/>
        <v>0</v>
      </c>
      <c r="AG2735" s="34">
        <f t="shared" si="1432"/>
        <v>0</v>
      </c>
      <c r="AH2735" s="34" t="str">
        <f t="shared" si="1433"/>
        <v/>
      </c>
      <c r="AI2735" s="172" t="str">
        <f>IF(AJ2735&lt;&gt;"",MAX(AI$3:AI2734)+1,"")</f>
        <v/>
      </c>
      <c r="AJ2735" s="172" t="str">
        <f t="shared" si="1434"/>
        <v/>
      </c>
      <c r="AK2735" s="172" t="str">
        <f t="shared" si="1435"/>
        <v/>
      </c>
      <c r="AL2735" s="172" t="str">
        <f t="shared" si="1436"/>
        <v/>
      </c>
      <c r="AM2735" s="172" t="str">
        <f>IF(AN2735&lt;&gt;"",MAX(AM$3:AM2734)+1,"")</f>
        <v/>
      </c>
      <c r="AN2735" s="172" t="str">
        <f t="shared" si="1437"/>
        <v/>
      </c>
      <c r="AO2735" s="172" t="str">
        <f t="shared" si="1438"/>
        <v/>
      </c>
      <c r="AP2735" s="172" t="str">
        <f t="shared" si="1439"/>
        <v/>
      </c>
      <c r="AQ2735" s="172" t="str">
        <f t="shared" si="1440"/>
        <v/>
      </c>
      <c r="AR2735" s="172" t="str">
        <f>Table1[[#This Row],[Sex ]]&amp;Table1[[#This Row],[Month]]</f>
        <v/>
      </c>
    </row>
    <row r="2736" spans="2:44" x14ac:dyDescent="0.3">
      <c r="B2736" s="14"/>
      <c r="C2736" s="14"/>
      <c r="D2736" s="14"/>
      <c r="E2736" s="14"/>
      <c r="F2736" s="14"/>
      <c r="G2736" s="14"/>
      <c r="H2736" s="14"/>
      <c r="I2736" s="14"/>
      <c r="J2736" s="14"/>
      <c r="K2736" s="14"/>
      <c r="L2736" s="14"/>
      <c r="M2736" s="24" t="str">
        <f t="shared" si="1412"/>
        <v/>
      </c>
      <c r="N2736" s="24" t="str">
        <f t="shared" si="1413"/>
        <v/>
      </c>
      <c r="O2736" s="24" t="str">
        <f t="shared" si="1414"/>
        <v xml:space="preserve"> </v>
      </c>
      <c r="P2736" s="24">
        <f t="shared" si="1415"/>
        <v>0</v>
      </c>
      <c r="Q2736" s="25">
        <f t="shared" si="1416"/>
        <v>0</v>
      </c>
      <c r="R2736" s="26">
        <f t="shared" si="1417"/>
        <v>0</v>
      </c>
      <c r="S2736" s="24" t="str">
        <f t="shared" si="1418"/>
        <v/>
      </c>
      <c r="T2736" s="24" t="str">
        <f t="shared" si="1419"/>
        <v/>
      </c>
      <c r="U2736" s="24" t="str">
        <f t="shared" si="1420"/>
        <v/>
      </c>
      <c r="V2736" s="24" t="str">
        <f t="shared" si="1421"/>
        <v/>
      </c>
      <c r="W2736" s="24" t="str">
        <f t="shared" si="1422"/>
        <v/>
      </c>
      <c r="X2736" s="24" t="str">
        <f t="shared" si="1423"/>
        <v/>
      </c>
      <c r="Y2736" s="24" t="str">
        <f t="shared" si="1424"/>
        <v/>
      </c>
      <c r="Z2736" s="24" t="str">
        <f t="shared" si="1425"/>
        <v/>
      </c>
      <c r="AA2736" s="24" t="b">
        <f t="shared" si="1426"/>
        <v>0</v>
      </c>
      <c r="AB2736" s="34" t="str">
        <f t="shared" si="1427"/>
        <v/>
      </c>
      <c r="AC2736" s="34">
        <f t="shared" si="1428"/>
        <v>0</v>
      </c>
      <c r="AD2736" s="34">
        <f t="shared" si="1429"/>
        <v>0</v>
      </c>
      <c r="AE2736" s="34" t="str">
        <f t="shared" si="1430"/>
        <v xml:space="preserve"> 0</v>
      </c>
      <c r="AF2736" s="34">
        <f t="shared" si="1431"/>
        <v>0</v>
      </c>
      <c r="AG2736" s="34">
        <f t="shared" si="1432"/>
        <v>0</v>
      </c>
      <c r="AH2736" s="34" t="str">
        <f t="shared" si="1433"/>
        <v/>
      </c>
      <c r="AI2736" s="172" t="str">
        <f>IF(AJ2736&lt;&gt;"",MAX(AI$3:AI2735)+1,"")</f>
        <v/>
      </c>
      <c r="AJ2736" s="172" t="str">
        <f t="shared" si="1434"/>
        <v/>
      </c>
      <c r="AK2736" s="172" t="str">
        <f t="shared" si="1435"/>
        <v/>
      </c>
      <c r="AL2736" s="172" t="str">
        <f t="shared" si="1436"/>
        <v/>
      </c>
      <c r="AM2736" s="172" t="str">
        <f>IF(AN2736&lt;&gt;"",MAX(AM$3:AM2735)+1,"")</f>
        <v/>
      </c>
      <c r="AN2736" s="172" t="str">
        <f t="shared" si="1437"/>
        <v/>
      </c>
      <c r="AO2736" s="172" t="str">
        <f t="shared" si="1438"/>
        <v/>
      </c>
      <c r="AP2736" s="172" t="str">
        <f t="shared" si="1439"/>
        <v/>
      </c>
      <c r="AQ2736" s="172" t="str">
        <f t="shared" si="1440"/>
        <v/>
      </c>
      <c r="AR2736" s="172" t="str">
        <f>Table1[[#This Row],[Sex ]]&amp;Table1[[#This Row],[Month]]</f>
        <v/>
      </c>
    </row>
    <row r="2737" spans="2:44" x14ac:dyDescent="0.3">
      <c r="B2737" s="14"/>
      <c r="C2737" s="14"/>
      <c r="D2737" s="14"/>
      <c r="E2737" s="14"/>
      <c r="F2737" s="14"/>
      <c r="G2737" s="14"/>
      <c r="H2737" s="14"/>
      <c r="I2737" s="14"/>
      <c r="J2737" s="14"/>
      <c r="K2737" s="14"/>
      <c r="L2737" s="14"/>
      <c r="M2737" s="24" t="str">
        <f t="shared" si="1412"/>
        <v/>
      </c>
      <c r="N2737" s="24" t="str">
        <f t="shared" si="1413"/>
        <v/>
      </c>
      <c r="O2737" s="24" t="str">
        <f t="shared" si="1414"/>
        <v xml:space="preserve"> </v>
      </c>
      <c r="P2737" s="24">
        <f t="shared" si="1415"/>
        <v>0</v>
      </c>
      <c r="Q2737" s="25">
        <f t="shared" si="1416"/>
        <v>0</v>
      </c>
      <c r="R2737" s="26">
        <f t="shared" si="1417"/>
        <v>0</v>
      </c>
      <c r="S2737" s="24" t="str">
        <f t="shared" si="1418"/>
        <v/>
      </c>
      <c r="T2737" s="24" t="str">
        <f t="shared" si="1419"/>
        <v/>
      </c>
      <c r="U2737" s="24" t="str">
        <f t="shared" si="1420"/>
        <v/>
      </c>
      <c r="V2737" s="24" t="str">
        <f t="shared" si="1421"/>
        <v/>
      </c>
      <c r="W2737" s="24" t="str">
        <f t="shared" si="1422"/>
        <v/>
      </c>
      <c r="X2737" s="24" t="str">
        <f t="shared" si="1423"/>
        <v/>
      </c>
      <c r="Y2737" s="24" t="str">
        <f t="shared" si="1424"/>
        <v/>
      </c>
      <c r="Z2737" s="24" t="str">
        <f t="shared" si="1425"/>
        <v/>
      </c>
      <c r="AA2737" s="24" t="b">
        <f t="shared" si="1426"/>
        <v>0</v>
      </c>
      <c r="AB2737" s="34" t="str">
        <f t="shared" si="1427"/>
        <v/>
      </c>
      <c r="AC2737" s="34">
        <f t="shared" si="1428"/>
        <v>0</v>
      </c>
      <c r="AD2737" s="34">
        <f t="shared" si="1429"/>
        <v>0</v>
      </c>
      <c r="AE2737" s="34" t="str">
        <f t="shared" si="1430"/>
        <v xml:space="preserve"> 0</v>
      </c>
      <c r="AF2737" s="34">
        <f t="shared" si="1431"/>
        <v>0</v>
      </c>
      <c r="AG2737" s="34">
        <f t="shared" si="1432"/>
        <v>0</v>
      </c>
      <c r="AH2737" s="34" t="str">
        <f t="shared" si="1433"/>
        <v/>
      </c>
      <c r="AI2737" s="172" t="str">
        <f>IF(AJ2737&lt;&gt;"",MAX(AI$3:AI2736)+1,"")</f>
        <v/>
      </c>
      <c r="AJ2737" s="172" t="str">
        <f t="shared" si="1434"/>
        <v/>
      </c>
      <c r="AK2737" s="172" t="str">
        <f t="shared" si="1435"/>
        <v/>
      </c>
      <c r="AL2737" s="172" t="str">
        <f t="shared" si="1436"/>
        <v/>
      </c>
      <c r="AM2737" s="172" t="str">
        <f>IF(AN2737&lt;&gt;"",MAX(AM$3:AM2736)+1,"")</f>
        <v/>
      </c>
      <c r="AN2737" s="172" t="str">
        <f t="shared" si="1437"/>
        <v/>
      </c>
      <c r="AO2737" s="172" t="str">
        <f t="shared" si="1438"/>
        <v/>
      </c>
      <c r="AP2737" s="172" t="str">
        <f t="shared" si="1439"/>
        <v/>
      </c>
      <c r="AQ2737" s="172" t="str">
        <f t="shared" si="1440"/>
        <v/>
      </c>
      <c r="AR2737" s="172" t="str">
        <f>Table1[[#This Row],[Sex ]]&amp;Table1[[#This Row],[Month]]</f>
        <v/>
      </c>
    </row>
    <row r="2738" spans="2:44" x14ac:dyDescent="0.3">
      <c r="B2738" s="14"/>
      <c r="C2738" s="14"/>
      <c r="D2738" s="14"/>
      <c r="E2738" s="14"/>
      <c r="F2738" s="14"/>
      <c r="G2738" s="14"/>
      <c r="H2738" s="14"/>
      <c r="I2738" s="14"/>
      <c r="J2738" s="14"/>
      <c r="K2738" s="14"/>
      <c r="L2738" s="14"/>
      <c r="M2738" s="24" t="str">
        <f t="shared" si="1412"/>
        <v/>
      </c>
      <c r="N2738" s="24" t="str">
        <f t="shared" si="1413"/>
        <v/>
      </c>
      <c r="O2738" s="24" t="str">
        <f t="shared" si="1414"/>
        <v xml:space="preserve"> </v>
      </c>
      <c r="P2738" s="24">
        <f t="shared" si="1415"/>
        <v>0</v>
      </c>
      <c r="Q2738" s="25">
        <f t="shared" si="1416"/>
        <v>0</v>
      </c>
      <c r="R2738" s="26">
        <f t="shared" si="1417"/>
        <v>0</v>
      </c>
      <c r="S2738" s="24" t="str">
        <f t="shared" si="1418"/>
        <v/>
      </c>
      <c r="T2738" s="24" t="str">
        <f t="shared" si="1419"/>
        <v/>
      </c>
      <c r="U2738" s="24" t="str">
        <f t="shared" si="1420"/>
        <v/>
      </c>
      <c r="V2738" s="24" t="str">
        <f t="shared" si="1421"/>
        <v/>
      </c>
      <c r="W2738" s="24" t="str">
        <f t="shared" si="1422"/>
        <v/>
      </c>
      <c r="X2738" s="24" t="str">
        <f t="shared" si="1423"/>
        <v/>
      </c>
      <c r="Y2738" s="24" t="str">
        <f t="shared" si="1424"/>
        <v/>
      </c>
      <c r="Z2738" s="24" t="str">
        <f t="shared" si="1425"/>
        <v/>
      </c>
      <c r="AA2738" s="24" t="b">
        <f t="shared" si="1426"/>
        <v>0</v>
      </c>
      <c r="AB2738" s="34" t="str">
        <f t="shared" si="1427"/>
        <v/>
      </c>
      <c r="AC2738" s="34">
        <f t="shared" si="1428"/>
        <v>0</v>
      </c>
      <c r="AD2738" s="34">
        <f t="shared" si="1429"/>
        <v>0</v>
      </c>
      <c r="AE2738" s="34" t="str">
        <f t="shared" si="1430"/>
        <v xml:space="preserve"> 0</v>
      </c>
      <c r="AF2738" s="34">
        <f t="shared" si="1431"/>
        <v>0</v>
      </c>
      <c r="AG2738" s="34">
        <f t="shared" si="1432"/>
        <v>0</v>
      </c>
      <c r="AH2738" s="34" t="str">
        <f t="shared" si="1433"/>
        <v/>
      </c>
      <c r="AI2738" s="172" t="str">
        <f>IF(AJ2738&lt;&gt;"",MAX(AI$3:AI2737)+1,"")</f>
        <v/>
      </c>
      <c r="AJ2738" s="172" t="str">
        <f t="shared" si="1434"/>
        <v/>
      </c>
      <c r="AK2738" s="172" t="str">
        <f t="shared" si="1435"/>
        <v/>
      </c>
      <c r="AL2738" s="172" t="str">
        <f t="shared" si="1436"/>
        <v/>
      </c>
      <c r="AM2738" s="172" t="str">
        <f>IF(AN2738&lt;&gt;"",MAX(AM$3:AM2737)+1,"")</f>
        <v/>
      </c>
      <c r="AN2738" s="172" t="str">
        <f t="shared" si="1437"/>
        <v/>
      </c>
      <c r="AO2738" s="172" t="str">
        <f t="shared" si="1438"/>
        <v/>
      </c>
      <c r="AP2738" s="172" t="str">
        <f t="shared" si="1439"/>
        <v/>
      </c>
      <c r="AQ2738" s="172" t="str">
        <f t="shared" si="1440"/>
        <v/>
      </c>
      <c r="AR2738" s="172" t="str">
        <f>Table1[[#This Row],[Sex ]]&amp;Table1[[#This Row],[Month]]</f>
        <v/>
      </c>
    </row>
    <row r="2739" spans="2:44" x14ac:dyDescent="0.3">
      <c r="B2739" s="14"/>
      <c r="C2739" s="14"/>
      <c r="D2739" s="14"/>
      <c r="E2739" s="14"/>
      <c r="F2739" s="14"/>
      <c r="G2739" s="14"/>
      <c r="H2739" s="14"/>
      <c r="I2739" s="14"/>
      <c r="J2739" s="14"/>
      <c r="K2739" s="14"/>
      <c r="L2739" s="14"/>
      <c r="M2739" s="24" t="str">
        <f t="shared" si="1412"/>
        <v/>
      </c>
      <c r="N2739" s="24" t="str">
        <f t="shared" si="1413"/>
        <v/>
      </c>
      <c r="O2739" s="24" t="str">
        <f t="shared" si="1414"/>
        <v xml:space="preserve"> </v>
      </c>
      <c r="P2739" s="24">
        <f t="shared" si="1415"/>
        <v>0</v>
      </c>
      <c r="Q2739" s="25">
        <f t="shared" si="1416"/>
        <v>0</v>
      </c>
      <c r="R2739" s="26">
        <f t="shared" si="1417"/>
        <v>0</v>
      </c>
      <c r="S2739" s="24" t="str">
        <f t="shared" si="1418"/>
        <v/>
      </c>
      <c r="T2739" s="24" t="str">
        <f t="shared" si="1419"/>
        <v/>
      </c>
      <c r="U2739" s="24" t="str">
        <f t="shared" si="1420"/>
        <v/>
      </c>
      <c r="V2739" s="24" t="str">
        <f t="shared" si="1421"/>
        <v/>
      </c>
      <c r="W2739" s="24" t="str">
        <f t="shared" si="1422"/>
        <v/>
      </c>
      <c r="X2739" s="24" t="str">
        <f t="shared" si="1423"/>
        <v/>
      </c>
      <c r="Y2739" s="24" t="str">
        <f t="shared" si="1424"/>
        <v/>
      </c>
      <c r="Z2739" s="24" t="str">
        <f t="shared" si="1425"/>
        <v/>
      </c>
      <c r="AA2739" s="24" t="b">
        <f t="shared" si="1426"/>
        <v>0</v>
      </c>
      <c r="AB2739" s="34" t="str">
        <f t="shared" si="1427"/>
        <v/>
      </c>
      <c r="AC2739" s="34">
        <f t="shared" si="1428"/>
        <v>0</v>
      </c>
      <c r="AD2739" s="34">
        <f t="shared" si="1429"/>
        <v>0</v>
      </c>
      <c r="AE2739" s="34" t="str">
        <f t="shared" si="1430"/>
        <v xml:space="preserve"> 0</v>
      </c>
      <c r="AF2739" s="34">
        <f t="shared" si="1431"/>
        <v>0</v>
      </c>
      <c r="AG2739" s="34">
        <f t="shared" si="1432"/>
        <v>0</v>
      </c>
      <c r="AH2739" s="34" t="str">
        <f t="shared" si="1433"/>
        <v/>
      </c>
      <c r="AI2739" s="172" t="str">
        <f>IF(AJ2739&lt;&gt;"",MAX(AI$3:AI2738)+1,"")</f>
        <v/>
      </c>
      <c r="AJ2739" s="172" t="str">
        <f t="shared" si="1434"/>
        <v/>
      </c>
      <c r="AK2739" s="172" t="str">
        <f t="shared" si="1435"/>
        <v/>
      </c>
      <c r="AL2739" s="172" t="str">
        <f t="shared" si="1436"/>
        <v/>
      </c>
      <c r="AM2739" s="172" t="str">
        <f>IF(AN2739&lt;&gt;"",MAX(AM$3:AM2738)+1,"")</f>
        <v/>
      </c>
      <c r="AN2739" s="172" t="str">
        <f t="shared" si="1437"/>
        <v/>
      </c>
      <c r="AO2739" s="172" t="str">
        <f t="shared" si="1438"/>
        <v/>
      </c>
      <c r="AP2739" s="172" t="str">
        <f t="shared" si="1439"/>
        <v/>
      </c>
      <c r="AQ2739" s="172" t="str">
        <f t="shared" si="1440"/>
        <v/>
      </c>
      <c r="AR2739" s="172" t="str">
        <f>Table1[[#This Row],[Sex ]]&amp;Table1[[#This Row],[Month]]</f>
        <v/>
      </c>
    </row>
    <row r="2740" spans="2:44" x14ac:dyDescent="0.3">
      <c r="B2740" s="14"/>
      <c r="C2740" s="14"/>
      <c r="D2740" s="14"/>
      <c r="E2740" s="14"/>
      <c r="F2740" s="14"/>
      <c r="G2740" s="14"/>
      <c r="H2740" s="14"/>
      <c r="I2740" s="14"/>
      <c r="J2740" s="14"/>
      <c r="K2740" s="14"/>
      <c r="L2740" s="14"/>
      <c r="M2740" s="24" t="str">
        <f t="shared" si="1412"/>
        <v/>
      </c>
      <c r="N2740" s="24" t="str">
        <f t="shared" si="1413"/>
        <v/>
      </c>
      <c r="O2740" s="24" t="str">
        <f t="shared" si="1414"/>
        <v xml:space="preserve"> </v>
      </c>
      <c r="P2740" s="24">
        <f t="shared" si="1415"/>
        <v>0</v>
      </c>
      <c r="Q2740" s="25">
        <f t="shared" si="1416"/>
        <v>0</v>
      </c>
      <c r="R2740" s="26">
        <f t="shared" si="1417"/>
        <v>0</v>
      </c>
      <c r="S2740" s="24" t="str">
        <f t="shared" si="1418"/>
        <v/>
      </c>
      <c r="T2740" s="24" t="str">
        <f t="shared" si="1419"/>
        <v/>
      </c>
      <c r="U2740" s="24" t="str">
        <f t="shared" si="1420"/>
        <v/>
      </c>
      <c r="V2740" s="24" t="str">
        <f t="shared" si="1421"/>
        <v/>
      </c>
      <c r="W2740" s="24" t="str">
        <f t="shared" si="1422"/>
        <v/>
      </c>
      <c r="X2740" s="24" t="str">
        <f t="shared" si="1423"/>
        <v/>
      </c>
      <c r="Y2740" s="24" t="str">
        <f t="shared" si="1424"/>
        <v/>
      </c>
      <c r="Z2740" s="24" t="str">
        <f t="shared" si="1425"/>
        <v/>
      </c>
      <c r="AA2740" s="24" t="b">
        <f t="shared" si="1426"/>
        <v>0</v>
      </c>
      <c r="AB2740" s="34" t="str">
        <f t="shared" si="1427"/>
        <v/>
      </c>
      <c r="AC2740" s="34">
        <f t="shared" si="1428"/>
        <v>0</v>
      </c>
      <c r="AD2740" s="34">
        <f t="shared" si="1429"/>
        <v>0</v>
      </c>
      <c r="AE2740" s="34" t="str">
        <f t="shared" si="1430"/>
        <v xml:space="preserve"> 0</v>
      </c>
      <c r="AF2740" s="34">
        <f t="shared" si="1431"/>
        <v>0</v>
      </c>
      <c r="AG2740" s="34">
        <f t="shared" si="1432"/>
        <v>0</v>
      </c>
      <c r="AH2740" s="34" t="str">
        <f t="shared" si="1433"/>
        <v/>
      </c>
      <c r="AI2740" s="172" t="str">
        <f>IF(AJ2740&lt;&gt;"",MAX(AI$3:AI2739)+1,"")</f>
        <v/>
      </c>
      <c r="AJ2740" s="172" t="str">
        <f t="shared" si="1434"/>
        <v/>
      </c>
      <c r="AK2740" s="172" t="str">
        <f t="shared" si="1435"/>
        <v/>
      </c>
      <c r="AL2740" s="172" t="str">
        <f t="shared" si="1436"/>
        <v/>
      </c>
      <c r="AM2740" s="172" t="str">
        <f>IF(AN2740&lt;&gt;"",MAX(AM$3:AM2739)+1,"")</f>
        <v/>
      </c>
      <c r="AN2740" s="172" t="str">
        <f t="shared" si="1437"/>
        <v/>
      </c>
      <c r="AO2740" s="172" t="str">
        <f t="shared" si="1438"/>
        <v/>
      </c>
      <c r="AP2740" s="172" t="str">
        <f t="shared" si="1439"/>
        <v/>
      </c>
      <c r="AQ2740" s="172" t="str">
        <f t="shared" si="1440"/>
        <v/>
      </c>
      <c r="AR2740" s="172" t="str">
        <f>Table1[[#This Row],[Sex ]]&amp;Table1[[#This Row],[Month]]</f>
        <v/>
      </c>
    </row>
    <row r="2741" spans="2:44" x14ac:dyDescent="0.3">
      <c r="B2741" s="14"/>
      <c r="C2741" s="14"/>
      <c r="D2741" s="14"/>
      <c r="E2741" s="14"/>
      <c r="F2741" s="14"/>
      <c r="G2741" s="14"/>
      <c r="H2741" s="14"/>
      <c r="I2741" s="14"/>
      <c r="J2741" s="14"/>
      <c r="K2741" s="14"/>
      <c r="L2741" s="14"/>
      <c r="M2741" s="24" t="str">
        <f t="shared" si="1412"/>
        <v/>
      </c>
      <c r="N2741" s="24" t="str">
        <f t="shared" si="1413"/>
        <v/>
      </c>
      <c r="O2741" s="24" t="str">
        <f t="shared" si="1414"/>
        <v xml:space="preserve"> </v>
      </c>
      <c r="P2741" s="24">
        <f t="shared" si="1415"/>
        <v>0</v>
      </c>
      <c r="Q2741" s="25">
        <f t="shared" si="1416"/>
        <v>0</v>
      </c>
      <c r="R2741" s="26">
        <f t="shared" si="1417"/>
        <v>0</v>
      </c>
      <c r="S2741" s="24" t="str">
        <f t="shared" si="1418"/>
        <v/>
      </c>
      <c r="T2741" s="24" t="str">
        <f t="shared" si="1419"/>
        <v/>
      </c>
      <c r="U2741" s="24" t="str">
        <f t="shared" si="1420"/>
        <v/>
      </c>
      <c r="V2741" s="24" t="str">
        <f t="shared" si="1421"/>
        <v/>
      </c>
      <c r="W2741" s="24" t="str">
        <f t="shared" si="1422"/>
        <v/>
      </c>
      <c r="X2741" s="24" t="str">
        <f t="shared" si="1423"/>
        <v/>
      </c>
      <c r="Y2741" s="24" t="str">
        <f t="shared" si="1424"/>
        <v/>
      </c>
      <c r="Z2741" s="24" t="str">
        <f t="shared" si="1425"/>
        <v/>
      </c>
      <c r="AA2741" s="24" t="b">
        <f t="shared" si="1426"/>
        <v>0</v>
      </c>
      <c r="AB2741" s="34" t="str">
        <f t="shared" si="1427"/>
        <v/>
      </c>
      <c r="AC2741" s="34">
        <f t="shared" si="1428"/>
        <v>0</v>
      </c>
      <c r="AD2741" s="34">
        <f t="shared" si="1429"/>
        <v>0</v>
      </c>
      <c r="AE2741" s="34" t="str">
        <f t="shared" si="1430"/>
        <v xml:space="preserve"> 0</v>
      </c>
      <c r="AF2741" s="34">
        <f t="shared" si="1431"/>
        <v>0</v>
      </c>
      <c r="AG2741" s="34">
        <f t="shared" si="1432"/>
        <v>0</v>
      </c>
      <c r="AH2741" s="34" t="str">
        <f t="shared" si="1433"/>
        <v/>
      </c>
      <c r="AI2741" s="172" t="str">
        <f>IF(AJ2741&lt;&gt;"",MAX(AI$3:AI2740)+1,"")</f>
        <v/>
      </c>
      <c r="AJ2741" s="172" t="str">
        <f t="shared" si="1434"/>
        <v/>
      </c>
      <c r="AK2741" s="172" t="str">
        <f t="shared" si="1435"/>
        <v/>
      </c>
      <c r="AL2741" s="172" t="str">
        <f t="shared" si="1436"/>
        <v/>
      </c>
      <c r="AM2741" s="172" t="str">
        <f>IF(AN2741&lt;&gt;"",MAX(AM$3:AM2740)+1,"")</f>
        <v/>
      </c>
      <c r="AN2741" s="172" t="str">
        <f t="shared" si="1437"/>
        <v/>
      </c>
      <c r="AO2741" s="172" t="str">
        <f t="shared" si="1438"/>
        <v/>
      </c>
      <c r="AP2741" s="172" t="str">
        <f t="shared" si="1439"/>
        <v/>
      </c>
      <c r="AQ2741" s="172" t="str">
        <f t="shared" si="1440"/>
        <v/>
      </c>
      <c r="AR2741" s="172" t="str">
        <f>Table1[[#This Row],[Sex ]]&amp;Table1[[#This Row],[Month]]</f>
        <v/>
      </c>
    </row>
    <row r="2742" spans="2:44" x14ac:dyDescent="0.3">
      <c r="B2742" s="14"/>
      <c r="C2742" s="14"/>
      <c r="D2742" s="14"/>
      <c r="E2742" s="14"/>
      <c r="F2742" s="14"/>
      <c r="G2742" s="14"/>
      <c r="H2742" s="14"/>
      <c r="I2742" s="14"/>
      <c r="J2742" s="14"/>
      <c r="K2742" s="14"/>
      <c r="L2742" s="14"/>
      <c r="M2742" s="24" t="str">
        <f t="shared" si="1412"/>
        <v/>
      </c>
      <c r="N2742" s="24" t="str">
        <f t="shared" si="1413"/>
        <v/>
      </c>
      <c r="O2742" s="24" t="str">
        <f t="shared" si="1414"/>
        <v xml:space="preserve"> </v>
      </c>
      <c r="P2742" s="24">
        <f t="shared" si="1415"/>
        <v>0</v>
      </c>
      <c r="Q2742" s="25">
        <f t="shared" si="1416"/>
        <v>0</v>
      </c>
      <c r="R2742" s="26">
        <f t="shared" si="1417"/>
        <v>0</v>
      </c>
      <c r="S2742" s="24" t="str">
        <f t="shared" si="1418"/>
        <v/>
      </c>
      <c r="T2742" s="24" t="str">
        <f t="shared" si="1419"/>
        <v/>
      </c>
      <c r="U2742" s="24" t="str">
        <f t="shared" si="1420"/>
        <v/>
      </c>
      <c r="V2742" s="24" t="str">
        <f t="shared" si="1421"/>
        <v/>
      </c>
      <c r="W2742" s="24" t="str">
        <f t="shared" si="1422"/>
        <v/>
      </c>
      <c r="X2742" s="24" t="str">
        <f t="shared" si="1423"/>
        <v/>
      </c>
      <c r="Y2742" s="24" t="str">
        <f t="shared" si="1424"/>
        <v/>
      </c>
      <c r="Z2742" s="24" t="str">
        <f t="shared" si="1425"/>
        <v/>
      </c>
      <c r="AA2742" s="24" t="b">
        <f t="shared" si="1426"/>
        <v>0</v>
      </c>
      <c r="AB2742" s="34" t="str">
        <f t="shared" si="1427"/>
        <v/>
      </c>
      <c r="AC2742" s="34">
        <f t="shared" si="1428"/>
        <v>0</v>
      </c>
      <c r="AD2742" s="34">
        <f t="shared" si="1429"/>
        <v>0</v>
      </c>
      <c r="AE2742" s="34" t="str">
        <f t="shared" si="1430"/>
        <v xml:space="preserve"> 0</v>
      </c>
      <c r="AF2742" s="34">
        <f t="shared" si="1431"/>
        <v>0</v>
      </c>
      <c r="AG2742" s="34">
        <f t="shared" si="1432"/>
        <v>0</v>
      </c>
      <c r="AH2742" s="34" t="str">
        <f t="shared" si="1433"/>
        <v/>
      </c>
      <c r="AI2742" s="172" t="str">
        <f>IF(AJ2742&lt;&gt;"",MAX(AI$3:AI2741)+1,"")</f>
        <v/>
      </c>
      <c r="AJ2742" s="172" t="str">
        <f t="shared" si="1434"/>
        <v/>
      </c>
      <c r="AK2742" s="172" t="str">
        <f t="shared" si="1435"/>
        <v/>
      </c>
      <c r="AL2742" s="172" t="str">
        <f t="shared" si="1436"/>
        <v/>
      </c>
      <c r="AM2742" s="172" t="str">
        <f>IF(AN2742&lt;&gt;"",MAX(AM$3:AM2741)+1,"")</f>
        <v/>
      </c>
      <c r="AN2742" s="172" t="str">
        <f t="shared" si="1437"/>
        <v/>
      </c>
      <c r="AO2742" s="172" t="str">
        <f t="shared" si="1438"/>
        <v/>
      </c>
      <c r="AP2742" s="172" t="str">
        <f t="shared" si="1439"/>
        <v/>
      </c>
      <c r="AQ2742" s="172" t="str">
        <f t="shared" si="1440"/>
        <v/>
      </c>
      <c r="AR2742" s="172" t="str">
        <f>Table1[[#This Row],[Sex ]]&amp;Table1[[#This Row],[Month]]</f>
        <v/>
      </c>
    </row>
    <row r="2743" spans="2:44" x14ac:dyDescent="0.3">
      <c r="B2743" s="14"/>
      <c r="C2743" s="14"/>
      <c r="D2743" s="14"/>
      <c r="E2743" s="14"/>
      <c r="F2743" s="14"/>
      <c r="G2743" s="14"/>
      <c r="H2743" s="14"/>
      <c r="I2743" s="14"/>
      <c r="J2743" s="14"/>
      <c r="K2743" s="14"/>
      <c r="L2743" s="14"/>
      <c r="M2743" s="24" t="str">
        <f t="shared" si="1412"/>
        <v/>
      </c>
      <c r="N2743" s="24" t="str">
        <f t="shared" si="1413"/>
        <v/>
      </c>
      <c r="O2743" s="24" t="str">
        <f t="shared" si="1414"/>
        <v xml:space="preserve"> </v>
      </c>
      <c r="P2743" s="24">
        <f t="shared" si="1415"/>
        <v>0</v>
      </c>
      <c r="Q2743" s="25">
        <f t="shared" si="1416"/>
        <v>0</v>
      </c>
      <c r="R2743" s="26">
        <f t="shared" si="1417"/>
        <v>0</v>
      </c>
      <c r="S2743" s="24" t="str">
        <f t="shared" si="1418"/>
        <v/>
      </c>
      <c r="T2743" s="24" t="str">
        <f t="shared" si="1419"/>
        <v/>
      </c>
      <c r="U2743" s="24" t="str">
        <f t="shared" si="1420"/>
        <v/>
      </c>
      <c r="V2743" s="24" t="str">
        <f t="shared" si="1421"/>
        <v/>
      </c>
      <c r="W2743" s="24" t="str">
        <f t="shared" si="1422"/>
        <v/>
      </c>
      <c r="X2743" s="24" t="str">
        <f t="shared" si="1423"/>
        <v/>
      </c>
      <c r="Y2743" s="24" t="str">
        <f t="shared" si="1424"/>
        <v/>
      </c>
      <c r="Z2743" s="24" t="str">
        <f t="shared" si="1425"/>
        <v/>
      </c>
      <c r="AA2743" s="24" t="b">
        <f t="shared" si="1426"/>
        <v>0</v>
      </c>
      <c r="AB2743" s="34" t="str">
        <f t="shared" si="1427"/>
        <v/>
      </c>
      <c r="AC2743" s="34">
        <f t="shared" si="1428"/>
        <v>0</v>
      </c>
      <c r="AD2743" s="34">
        <f t="shared" si="1429"/>
        <v>0</v>
      </c>
      <c r="AE2743" s="34" t="str">
        <f t="shared" si="1430"/>
        <v xml:space="preserve"> 0</v>
      </c>
      <c r="AF2743" s="34">
        <f t="shared" si="1431"/>
        <v>0</v>
      </c>
      <c r="AG2743" s="34">
        <f t="shared" si="1432"/>
        <v>0</v>
      </c>
      <c r="AH2743" s="34" t="str">
        <f t="shared" si="1433"/>
        <v/>
      </c>
      <c r="AI2743" s="172" t="str">
        <f>IF(AJ2743&lt;&gt;"",MAX(AI$3:AI2742)+1,"")</f>
        <v/>
      </c>
      <c r="AJ2743" s="172" t="str">
        <f t="shared" si="1434"/>
        <v/>
      </c>
      <c r="AK2743" s="172" t="str">
        <f t="shared" si="1435"/>
        <v/>
      </c>
      <c r="AL2743" s="172" t="str">
        <f t="shared" si="1436"/>
        <v/>
      </c>
      <c r="AM2743" s="172" t="str">
        <f>IF(AN2743&lt;&gt;"",MAX(AM$3:AM2742)+1,"")</f>
        <v/>
      </c>
      <c r="AN2743" s="172" t="str">
        <f t="shared" si="1437"/>
        <v/>
      </c>
      <c r="AO2743" s="172" t="str">
        <f t="shared" si="1438"/>
        <v/>
      </c>
      <c r="AP2743" s="172" t="str">
        <f t="shared" si="1439"/>
        <v/>
      </c>
      <c r="AQ2743" s="172" t="str">
        <f t="shared" si="1440"/>
        <v/>
      </c>
      <c r="AR2743" s="172" t="str">
        <f>Table1[[#This Row],[Sex ]]&amp;Table1[[#This Row],[Month]]</f>
        <v/>
      </c>
    </row>
    <row r="2744" spans="2:44" x14ac:dyDescent="0.3">
      <c r="B2744" s="14"/>
      <c r="C2744" s="14"/>
      <c r="D2744" s="14"/>
      <c r="E2744" s="14"/>
      <c r="F2744" s="14"/>
      <c r="G2744" s="14"/>
      <c r="H2744" s="14"/>
      <c r="I2744" s="14"/>
      <c r="J2744" s="14"/>
      <c r="K2744" s="14"/>
      <c r="L2744" s="14"/>
      <c r="M2744" s="24" t="str">
        <f t="shared" si="1412"/>
        <v/>
      </c>
      <c r="N2744" s="24" t="str">
        <f t="shared" si="1413"/>
        <v/>
      </c>
      <c r="O2744" s="24" t="str">
        <f t="shared" si="1414"/>
        <v xml:space="preserve"> </v>
      </c>
      <c r="P2744" s="24">
        <f t="shared" si="1415"/>
        <v>0</v>
      </c>
      <c r="Q2744" s="25">
        <f t="shared" si="1416"/>
        <v>0</v>
      </c>
      <c r="R2744" s="26">
        <f t="shared" si="1417"/>
        <v>0</v>
      </c>
      <c r="S2744" s="24" t="str">
        <f t="shared" si="1418"/>
        <v/>
      </c>
      <c r="T2744" s="24" t="str">
        <f t="shared" si="1419"/>
        <v/>
      </c>
      <c r="U2744" s="24" t="str">
        <f t="shared" si="1420"/>
        <v/>
      </c>
      <c r="V2744" s="24" t="str">
        <f t="shared" si="1421"/>
        <v/>
      </c>
      <c r="W2744" s="24" t="str">
        <f t="shared" si="1422"/>
        <v/>
      </c>
      <c r="X2744" s="24" t="str">
        <f t="shared" si="1423"/>
        <v/>
      </c>
      <c r="Y2744" s="24" t="str">
        <f t="shared" si="1424"/>
        <v/>
      </c>
      <c r="Z2744" s="24" t="str">
        <f t="shared" si="1425"/>
        <v/>
      </c>
      <c r="AA2744" s="24" t="b">
        <f t="shared" si="1426"/>
        <v>0</v>
      </c>
      <c r="AB2744" s="34" t="str">
        <f t="shared" si="1427"/>
        <v/>
      </c>
      <c r="AC2744" s="34">
        <f t="shared" si="1428"/>
        <v>0</v>
      </c>
      <c r="AD2744" s="34">
        <f t="shared" si="1429"/>
        <v>0</v>
      </c>
      <c r="AE2744" s="34" t="str">
        <f t="shared" si="1430"/>
        <v xml:space="preserve"> 0</v>
      </c>
      <c r="AF2744" s="34">
        <f t="shared" si="1431"/>
        <v>0</v>
      </c>
      <c r="AG2744" s="34">
        <f t="shared" si="1432"/>
        <v>0</v>
      </c>
      <c r="AH2744" s="34" t="str">
        <f t="shared" si="1433"/>
        <v/>
      </c>
      <c r="AI2744" s="172" t="str">
        <f>IF(AJ2744&lt;&gt;"",MAX(AI$3:AI2743)+1,"")</f>
        <v/>
      </c>
      <c r="AJ2744" s="172" t="str">
        <f t="shared" si="1434"/>
        <v/>
      </c>
      <c r="AK2744" s="172" t="str">
        <f t="shared" si="1435"/>
        <v/>
      </c>
      <c r="AL2744" s="172" t="str">
        <f t="shared" si="1436"/>
        <v/>
      </c>
      <c r="AM2744" s="172" t="str">
        <f>IF(AN2744&lt;&gt;"",MAX(AM$3:AM2743)+1,"")</f>
        <v/>
      </c>
      <c r="AN2744" s="172" t="str">
        <f t="shared" si="1437"/>
        <v/>
      </c>
      <c r="AO2744" s="172" t="str">
        <f t="shared" si="1438"/>
        <v/>
      </c>
      <c r="AP2744" s="172" t="str">
        <f t="shared" si="1439"/>
        <v/>
      </c>
      <c r="AQ2744" s="172" t="str">
        <f t="shared" si="1440"/>
        <v/>
      </c>
      <c r="AR2744" s="172" t="str">
        <f>Table1[[#This Row],[Sex ]]&amp;Table1[[#This Row],[Month]]</f>
        <v/>
      </c>
    </row>
    <row r="2745" spans="2:44" x14ac:dyDescent="0.3">
      <c r="B2745" s="14"/>
      <c r="C2745" s="14"/>
      <c r="D2745" s="14"/>
      <c r="E2745" s="14"/>
      <c r="F2745" s="14"/>
      <c r="G2745" s="14"/>
      <c r="H2745" s="14"/>
      <c r="I2745" s="14"/>
      <c r="J2745" s="14"/>
      <c r="K2745" s="14"/>
      <c r="L2745" s="14"/>
      <c r="M2745" s="24" t="str">
        <f t="shared" si="1412"/>
        <v/>
      </c>
      <c r="N2745" s="24" t="str">
        <f t="shared" si="1413"/>
        <v/>
      </c>
      <c r="O2745" s="24" t="str">
        <f t="shared" si="1414"/>
        <v xml:space="preserve"> </v>
      </c>
      <c r="P2745" s="24">
        <f t="shared" si="1415"/>
        <v>0</v>
      </c>
      <c r="Q2745" s="25">
        <f t="shared" si="1416"/>
        <v>0</v>
      </c>
      <c r="R2745" s="26">
        <f t="shared" si="1417"/>
        <v>0</v>
      </c>
      <c r="S2745" s="24" t="str">
        <f t="shared" si="1418"/>
        <v/>
      </c>
      <c r="T2745" s="24" t="str">
        <f t="shared" si="1419"/>
        <v/>
      </c>
      <c r="U2745" s="24" t="str">
        <f t="shared" si="1420"/>
        <v/>
      </c>
      <c r="V2745" s="24" t="str">
        <f t="shared" si="1421"/>
        <v/>
      </c>
      <c r="W2745" s="24" t="str">
        <f t="shared" si="1422"/>
        <v/>
      </c>
      <c r="X2745" s="24" t="str">
        <f t="shared" si="1423"/>
        <v/>
      </c>
      <c r="Y2745" s="24" t="str">
        <f t="shared" si="1424"/>
        <v/>
      </c>
      <c r="Z2745" s="24" t="str">
        <f t="shared" si="1425"/>
        <v/>
      </c>
      <c r="AA2745" s="24" t="b">
        <f t="shared" si="1426"/>
        <v>0</v>
      </c>
      <c r="AB2745" s="34" t="str">
        <f t="shared" si="1427"/>
        <v/>
      </c>
      <c r="AC2745" s="34">
        <f t="shared" si="1428"/>
        <v>0</v>
      </c>
      <c r="AD2745" s="34">
        <f t="shared" si="1429"/>
        <v>0</v>
      </c>
      <c r="AE2745" s="34" t="str">
        <f t="shared" si="1430"/>
        <v xml:space="preserve"> 0</v>
      </c>
      <c r="AF2745" s="34">
        <f t="shared" si="1431"/>
        <v>0</v>
      </c>
      <c r="AG2745" s="34">
        <f t="shared" si="1432"/>
        <v>0</v>
      </c>
      <c r="AH2745" s="34" t="str">
        <f t="shared" si="1433"/>
        <v/>
      </c>
      <c r="AI2745" s="172" t="str">
        <f>IF(AJ2745&lt;&gt;"",MAX(AI$3:AI2744)+1,"")</f>
        <v/>
      </c>
      <c r="AJ2745" s="172" t="str">
        <f t="shared" si="1434"/>
        <v/>
      </c>
      <c r="AK2745" s="172" t="str">
        <f t="shared" si="1435"/>
        <v/>
      </c>
      <c r="AL2745" s="172" t="str">
        <f t="shared" si="1436"/>
        <v/>
      </c>
      <c r="AM2745" s="172" t="str">
        <f>IF(AN2745&lt;&gt;"",MAX(AM$3:AM2744)+1,"")</f>
        <v/>
      </c>
      <c r="AN2745" s="172" t="str">
        <f t="shared" si="1437"/>
        <v/>
      </c>
      <c r="AO2745" s="172" t="str">
        <f t="shared" si="1438"/>
        <v/>
      </c>
      <c r="AP2745" s="172" t="str">
        <f t="shared" si="1439"/>
        <v/>
      </c>
      <c r="AQ2745" s="172" t="str">
        <f t="shared" si="1440"/>
        <v/>
      </c>
      <c r="AR2745" s="172" t="str">
        <f>Table1[[#This Row],[Sex ]]&amp;Table1[[#This Row],[Month]]</f>
        <v/>
      </c>
    </row>
    <row r="2746" spans="2:44" x14ac:dyDescent="0.3">
      <c r="B2746" s="14"/>
      <c r="C2746" s="14"/>
      <c r="D2746" s="14"/>
      <c r="E2746" s="14"/>
      <c r="F2746" s="14"/>
      <c r="G2746" s="14"/>
      <c r="H2746" s="14"/>
      <c r="I2746" s="14"/>
      <c r="J2746" s="14"/>
      <c r="K2746" s="14"/>
      <c r="L2746" s="14"/>
      <c r="M2746" s="24" t="str">
        <f t="shared" si="1412"/>
        <v/>
      </c>
      <c r="N2746" s="24" t="str">
        <f t="shared" si="1413"/>
        <v/>
      </c>
      <c r="O2746" s="24" t="str">
        <f t="shared" si="1414"/>
        <v xml:space="preserve"> </v>
      </c>
      <c r="P2746" s="24">
        <f t="shared" si="1415"/>
        <v>0</v>
      </c>
      <c r="Q2746" s="25">
        <f t="shared" si="1416"/>
        <v>0</v>
      </c>
      <c r="R2746" s="26">
        <f t="shared" si="1417"/>
        <v>0</v>
      </c>
      <c r="S2746" s="24" t="str">
        <f t="shared" si="1418"/>
        <v/>
      </c>
      <c r="T2746" s="24" t="str">
        <f t="shared" si="1419"/>
        <v/>
      </c>
      <c r="U2746" s="24" t="str">
        <f t="shared" si="1420"/>
        <v/>
      </c>
      <c r="V2746" s="24" t="str">
        <f t="shared" si="1421"/>
        <v/>
      </c>
      <c r="W2746" s="24" t="str">
        <f t="shared" si="1422"/>
        <v/>
      </c>
      <c r="X2746" s="24" t="str">
        <f t="shared" si="1423"/>
        <v/>
      </c>
      <c r="Y2746" s="24" t="str">
        <f t="shared" si="1424"/>
        <v/>
      </c>
      <c r="Z2746" s="24" t="str">
        <f t="shared" si="1425"/>
        <v/>
      </c>
      <c r="AA2746" s="24" t="b">
        <f t="shared" si="1426"/>
        <v>0</v>
      </c>
      <c r="AB2746" s="34" t="str">
        <f t="shared" si="1427"/>
        <v/>
      </c>
      <c r="AC2746" s="34">
        <f t="shared" si="1428"/>
        <v>0</v>
      </c>
      <c r="AD2746" s="34">
        <f t="shared" si="1429"/>
        <v>0</v>
      </c>
      <c r="AE2746" s="34" t="str">
        <f t="shared" si="1430"/>
        <v xml:space="preserve"> 0</v>
      </c>
      <c r="AF2746" s="34">
        <f t="shared" si="1431"/>
        <v>0</v>
      </c>
      <c r="AG2746" s="34">
        <f t="shared" si="1432"/>
        <v>0</v>
      </c>
      <c r="AH2746" s="34" t="str">
        <f t="shared" si="1433"/>
        <v/>
      </c>
      <c r="AI2746" s="172" t="str">
        <f>IF(AJ2746&lt;&gt;"",MAX(AI$3:AI2745)+1,"")</f>
        <v/>
      </c>
      <c r="AJ2746" s="172" t="str">
        <f t="shared" si="1434"/>
        <v/>
      </c>
      <c r="AK2746" s="172" t="str">
        <f t="shared" si="1435"/>
        <v/>
      </c>
      <c r="AL2746" s="172" t="str">
        <f t="shared" si="1436"/>
        <v/>
      </c>
      <c r="AM2746" s="172" t="str">
        <f>IF(AN2746&lt;&gt;"",MAX(AM$3:AM2745)+1,"")</f>
        <v/>
      </c>
      <c r="AN2746" s="172" t="str">
        <f t="shared" si="1437"/>
        <v/>
      </c>
      <c r="AO2746" s="172" t="str">
        <f t="shared" si="1438"/>
        <v/>
      </c>
      <c r="AP2746" s="172" t="str">
        <f t="shared" si="1439"/>
        <v/>
      </c>
      <c r="AQ2746" s="172" t="str">
        <f t="shared" si="1440"/>
        <v/>
      </c>
      <c r="AR2746" s="172" t="str">
        <f>Table1[[#This Row],[Sex ]]&amp;Table1[[#This Row],[Month]]</f>
        <v/>
      </c>
    </row>
    <row r="2747" spans="2:44" x14ac:dyDescent="0.3">
      <c r="B2747" s="14"/>
      <c r="C2747" s="14"/>
      <c r="D2747" s="14"/>
      <c r="E2747" s="14"/>
      <c r="F2747" s="14"/>
      <c r="G2747" s="14"/>
      <c r="H2747" s="14"/>
      <c r="I2747" s="14"/>
      <c r="J2747" s="14"/>
      <c r="K2747" s="14"/>
      <c r="L2747" s="14"/>
      <c r="M2747" s="24" t="str">
        <f t="shared" si="1412"/>
        <v/>
      </c>
      <c r="N2747" s="24" t="str">
        <f t="shared" si="1413"/>
        <v/>
      </c>
      <c r="O2747" s="24" t="str">
        <f t="shared" si="1414"/>
        <v xml:space="preserve"> </v>
      </c>
      <c r="P2747" s="24">
        <f t="shared" si="1415"/>
        <v>0</v>
      </c>
      <c r="Q2747" s="25">
        <f t="shared" si="1416"/>
        <v>0</v>
      </c>
      <c r="R2747" s="26">
        <f t="shared" si="1417"/>
        <v>0</v>
      </c>
      <c r="S2747" s="24" t="str">
        <f t="shared" si="1418"/>
        <v/>
      </c>
      <c r="T2747" s="24" t="str">
        <f t="shared" si="1419"/>
        <v/>
      </c>
      <c r="U2747" s="24" t="str">
        <f t="shared" si="1420"/>
        <v/>
      </c>
      <c r="V2747" s="24" t="str">
        <f t="shared" si="1421"/>
        <v/>
      </c>
      <c r="W2747" s="24" t="str">
        <f t="shared" si="1422"/>
        <v/>
      </c>
      <c r="X2747" s="24" t="str">
        <f t="shared" si="1423"/>
        <v/>
      </c>
      <c r="Y2747" s="24" t="str">
        <f t="shared" si="1424"/>
        <v/>
      </c>
      <c r="Z2747" s="24" t="str">
        <f t="shared" si="1425"/>
        <v/>
      </c>
      <c r="AA2747" s="24" t="b">
        <f t="shared" si="1426"/>
        <v>0</v>
      </c>
      <c r="AB2747" s="34" t="str">
        <f t="shared" si="1427"/>
        <v/>
      </c>
      <c r="AC2747" s="34">
        <f t="shared" si="1428"/>
        <v>0</v>
      </c>
      <c r="AD2747" s="34">
        <f t="shared" si="1429"/>
        <v>0</v>
      </c>
      <c r="AE2747" s="34" t="str">
        <f t="shared" si="1430"/>
        <v xml:space="preserve"> 0</v>
      </c>
      <c r="AF2747" s="34">
        <f t="shared" si="1431"/>
        <v>0</v>
      </c>
      <c r="AG2747" s="34">
        <f t="shared" si="1432"/>
        <v>0</v>
      </c>
      <c r="AH2747" s="34" t="str">
        <f t="shared" si="1433"/>
        <v/>
      </c>
      <c r="AI2747" s="172" t="str">
        <f>IF(AJ2747&lt;&gt;"",MAX(AI$3:AI2746)+1,"")</f>
        <v/>
      </c>
      <c r="AJ2747" s="172" t="str">
        <f t="shared" si="1434"/>
        <v/>
      </c>
      <c r="AK2747" s="172" t="str">
        <f t="shared" si="1435"/>
        <v/>
      </c>
      <c r="AL2747" s="172" t="str">
        <f t="shared" si="1436"/>
        <v/>
      </c>
      <c r="AM2747" s="172" t="str">
        <f>IF(AN2747&lt;&gt;"",MAX(AM$3:AM2746)+1,"")</f>
        <v/>
      </c>
      <c r="AN2747" s="172" t="str">
        <f t="shared" si="1437"/>
        <v/>
      </c>
      <c r="AO2747" s="172" t="str">
        <f t="shared" si="1438"/>
        <v/>
      </c>
      <c r="AP2747" s="172" t="str">
        <f t="shared" si="1439"/>
        <v/>
      </c>
      <c r="AQ2747" s="172" t="str">
        <f t="shared" si="1440"/>
        <v/>
      </c>
      <c r="AR2747" s="172" t="str">
        <f>Table1[[#This Row],[Sex ]]&amp;Table1[[#This Row],[Month]]</f>
        <v/>
      </c>
    </row>
    <row r="2748" spans="2:44" x14ac:dyDescent="0.3">
      <c r="B2748" s="14"/>
      <c r="C2748" s="14"/>
      <c r="D2748" s="14"/>
      <c r="E2748" s="14"/>
      <c r="F2748" s="14"/>
      <c r="G2748" s="14"/>
      <c r="H2748" s="14"/>
      <c r="I2748" s="14"/>
      <c r="J2748" s="14"/>
      <c r="K2748" s="14"/>
      <c r="L2748" s="14"/>
      <c r="M2748" s="24" t="str">
        <f t="shared" si="1412"/>
        <v/>
      </c>
      <c r="N2748" s="24" t="str">
        <f t="shared" si="1413"/>
        <v/>
      </c>
      <c r="O2748" s="24" t="str">
        <f t="shared" si="1414"/>
        <v xml:space="preserve"> </v>
      </c>
      <c r="P2748" s="24">
        <f t="shared" si="1415"/>
        <v>0</v>
      </c>
      <c r="Q2748" s="25">
        <f t="shared" si="1416"/>
        <v>0</v>
      </c>
      <c r="R2748" s="26">
        <f t="shared" si="1417"/>
        <v>0</v>
      </c>
      <c r="S2748" s="24" t="str">
        <f t="shared" si="1418"/>
        <v/>
      </c>
      <c r="T2748" s="24" t="str">
        <f t="shared" si="1419"/>
        <v/>
      </c>
      <c r="U2748" s="24" t="str">
        <f t="shared" si="1420"/>
        <v/>
      </c>
      <c r="V2748" s="24" t="str">
        <f t="shared" si="1421"/>
        <v/>
      </c>
      <c r="W2748" s="24" t="str">
        <f t="shared" si="1422"/>
        <v/>
      </c>
      <c r="X2748" s="24" t="str">
        <f t="shared" si="1423"/>
        <v/>
      </c>
      <c r="Y2748" s="24" t="str">
        <f t="shared" si="1424"/>
        <v/>
      </c>
      <c r="Z2748" s="24" t="str">
        <f t="shared" si="1425"/>
        <v/>
      </c>
      <c r="AA2748" s="24" t="b">
        <f t="shared" si="1426"/>
        <v>0</v>
      </c>
      <c r="AB2748" s="34" t="str">
        <f t="shared" si="1427"/>
        <v/>
      </c>
      <c r="AC2748" s="34">
        <f t="shared" si="1428"/>
        <v>0</v>
      </c>
      <c r="AD2748" s="34">
        <f t="shared" si="1429"/>
        <v>0</v>
      </c>
      <c r="AE2748" s="34" t="str">
        <f t="shared" si="1430"/>
        <v xml:space="preserve"> 0</v>
      </c>
      <c r="AF2748" s="34">
        <f t="shared" si="1431"/>
        <v>0</v>
      </c>
      <c r="AG2748" s="34">
        <f t="shared" si="1432"/>
        <v>0</v>
      </c>
      <c r="AH2748" s="34" t="str">
        <f t="shared" si="1433"/>
        <v/>
      </c>
      <c r="AI2748" s="172" t="str">
        <f>IF(AJ2748&lt;&gt;"",MAX(AI$3:AI2747)+1,"")</f>
        <v/>
      </c>
      <c r="AJ2748" s="172" t="str">
        <f t="shared" si="1434"/>
        <v/>
      </c>
      <c r="AK2748" s="172" t="str">
        <f t="shared" si="1435"/>
        <v/>
      </c>
      <c r="AL2748" s="172" t="str">
        <f t="shared" si="1436"/>
        <v/>
      </c>
      <c r="AM2748" s="172" t="str">
        <f>IF(AN2748&lt;&gt;"",MAX(AM$3:AM2747)+1,"")</f>
        <v/>
      </c>
      <c r="AN2748" s="172" t="str">
        <f t="shared" si="1437"/>
        <v/>
      </c>
      <c r="AO2748" s="172" t="str">
        <f t="shared" si="1438"/>
        <v/>
      </c>
      <c r="AP2748" s="172" t="str">
        <f t="shared" si="1439"/>
        <v/>
      </c>
      <c r="AQ2748" s="172" t="str">
        <f t="shared" si="1440"/>
        <v/>
      </c>
      <c r="AR2748" s="172" t="str">
        <f>Table1[[#This Row],[Sex ]]&amp;Table1[[#This Row],[Month]]</f>
        <v/>
      </c>
    </row>
    <row r="2749" spans="2:44" x14ac:dyDescent="0.3">
      <c r="B2749" s="14"/>
      <c r="C2749" s="14"/>
      <c r="D2749" s="14"/>
      <c r="E2749" s="14"/>
      <c r="F2749" s="14"/>
      <c r="G2749" s="14"/>
      <c r="H2749" s="14"/>
      <c r="I2749" s="14"/>
      <c r="J2749" s="14"/>
      <c r="K2749" s="14"/>
      <c r="L2749" s="14"/>
      <c r="M2749" s="24" t="str">
        <f t="shared" si="1412"/>
        <v/>
      </c>
      <c r="N2749" s="24" t="str">
        <f t="shared" si="1413"/>
        <v/>
      </c>
      <c r="O2749" s="24" t="str">
        <f t="shared" si="1414"/>
        <v xml:space="preserve"> </v>
      </c>
      <c r="P2749" s="24">
        <f t="shared" si="1415"/>
        <v>0</v>
      </c>
      <c r="Q2749" s="25">
        <f t="shared" si="1416"/>
        <v>0</v>
      </c>
      <c r="R2749" s="26">
        <f t="shared" si="1417"/>
        <v>0</v>
      </c>
      <c r="S2749" s="24" t="str">
        <f t="shared" si="1418"/>
        <v/>
      </c>
      <c r="T2749" s="24" t="str">
        <f t="shared" si="1419"/>
        <v/>
      </c>
      <c r="U2749" s="24" t="str">
        <f t="shared" si="1420"/>
        <v/>
      </c>
      <c r="V2749" s="24" t="str">
        <f t="shared" si="1421"/>
        <v/>
      </c>
      <c r="W2749" s="24" t="str">
        <f t="shared" si="1422"/>
        <v/>
      </c>
      <c r="X2749" s="24" t="str">
        <f t="shared" si="1423"/>
        <v/>
      </c>
      <c r="Y2749" s="24" t="str">
        <f t="shared" si="1424"/>
        <v/>
      </c>
      <c r="Z2749" s="24" t="str">
        <f t="shared" si="1425"/>
        <v/>
      </c>
      <c r="AA2749" s="24" t="b">
        <f t="shared" si="1426"/>
        <v>0</v>
      </c>
      <c r="AB2749" s="34" t="str">
        <f t="shared" si="1427"/>
        <v/>
      </c>
      <c r="AC2749" s="34">
        <f t="shared" si="1428"/>
        <v>0</v>
      </c>
      <c r="AD2749" s="34">
        <f t="shared" si="1429"/>
        <v>0</v>
      </c>
      <c r="AE2749" s="34" t="str">
        <f t="shared" si="1430"/>
        <v xml:space="preserve"> 0</v>
      </c>
      <c r="AF2749" s="34">
        <f t="shared" si="1431"/>
        <v>0</v>
      </c>
      <c r="AG2749" s="34">
        <f t="shared" si="1432"/>
        <v>0</v>
      </c>
      <c r="AH2749" s="34" t="str">
        <f t="shared" si="1433"/>
        <v/>
      </c>
      <c r="AI2749" s="172" t="str">
        <f>IF(AJ2749&lt;&gt;"",MAX(AI$3:AI2748)+1,"")</f>
        <v/>
      </c>
      <c r="AJ2749" s="172" t="str">
        <f t="shared" si="1434"/>
        <v/>
      </c>
      <c r="AK2749" s="172" t="str">
        <f t="shared" si="1435"/>
        <v/>
      </c>
      <c r="AL2749" s="172" t="str">
        <f t="shared" si="1436"/>
        <v/>
      </c>
      <c r="AM2749" s="172" t="str">
        <f>IF(AN2749&lt;&gt;"",MAX(AM$3:AM2748)+1,"")</f>
        <v/>
      </c>
      <c r="AN2749" s="172" t="str">
        <f t="shared" si="1437"/>
        <v/>
      </c>
      <c r="AO2749" s="172" t="str">
        <f t="shared" si="1438"/>
        <v/>
      </c>
      <c r="AP2749" s="172" t="str">
        <f t="shared" si="1439"/>
        <v/>
      </c>
      <c r="AQ2749" s="172" t="str">
        <f t="shared" si="1440"/>
        <v/>
      </c>
      <c r="AR2749" s="172" t="str">
        <f>Table1[[#This Row],[Sex ]]&amp;Table1[[#This Row],[Month]]</f>
        <v/>
      </c>
    </row>
    <row r="2750" spans="2:44" x14ac:dyDescent="0.3">
      <c r="B2750" s="14"/>
      <c r="C2750" s="14"/>
      <c r="D2750" s="14"/>
      <c r="E2750" s="14"/>
      <c r="F2750" s="14"/>
      <c r="G2750" s="14"/>
      <c r="H2750" s="14"/>
      <c r="I2750" s="14"/>
      <c r="J2750" s="14"/>
      <c r="K2750" s="14"/>
      <c r="L2750" s="14"/>
      <c r="M2750" s="24" t="str">
        <f t="shared" si="1412"/>
        <v/>
      </c>
      <c r="N2750" s="24" t="str">
        <f t="shared" si="1413"/>
        <v/>
      </c>
      <c r="O2750" s="24" t="str">
        <f t="shared" si="1414"/>
        <v xml:space="preserve"> </v>
      </c>
      <c r="P2750" s="24">
        <f t="shared" si="1415"/>
        <v>0</v>
      </c>
      <c r="Q2750" s="25">
        <f t="shared" si="1416"/>
        <v>0</v>
      </c>
      <c r="R2750" s="26">
        <f t="shared" si="1417"/>
        <v>0</v>
      </c>
      <c r="S2750" s="24" t="str">
        <f t="shared" si="1418"/>
        <v/>
      </c>
      <c r="T2750" s="24" t="str">
        <f t="shared" si="1419"/>
        <v/>
      </c>
      <c r="U2750" s="24" t="str">
        <f t="shared" si="1420"/>
        <v/>
      </c>
      <c r="V2750" s="24" t="str">
        <f t="shared" si="1421"/>
        <v/>
      </c>
      <c r="W2750" s="24" t="str">
        <f t="shared" si="1422"/>
        <v/>
      </c>
      <c r="X2750" s="24" t="str">
        <f t="shared" si="1423"/>
        <v/>
      </c>
      <c r="Y2750" s="24" t="str">
        <f t="shared" si="1424"/>
        <v/>
      </c>
      <c r="Z2750" s="24" t="str">
        <f t="shared" si="1425"/>
        <v/>
      </c>
      <c r="AA2750" s="24" t="b">
        <f t="shared" si="1426"/>
        <v>0</v>
      </c>
      <c r="AB2750" s="34" t="str">
        <f t="shared" si="1427"/>
        <v/>
      </c>
      <c r="AC2750" s="34">
        <f t="shared" si="1428"/>
        <v>0</v>
      </c>
      <c r="AD2750" s="34">
        <f t="shared" si="1429"/>
        <v>0</v>
      </c>
      <c r="AE2750" s="34" t="str">
        <f t="shared" si="1430"/>
        <v xml:space="preserve"> 0</v>
      </c>
      <c r="AF2750" s="34">
        <f t="shared" si="1431"/>
        <v>0</v>
      </c>
      <c r="AG2750" s="34">
        <f t="shared" si="1432"/>
        <v>0</v>
      </c>
      <c r="AH2750" s="34" t="str">
        <f t="shared" si="1433"/>
        <v/>
      </c>
      <c r="AI2750" s="172" t="str">
        <f>IF(AJ2750&lt;&gt;"",MAX(AI$3:AI2749)+1,"")</f>
        <v/>
      </c>
      <c r="AJ2750" s="172" t="str">
        <f t="shared" si="1434"/>
        <v/>
      </c>
      <c r="AK2750" s="172" t="str">
        <f t="shared" si="1435"/>
        <v/>
      </c>
      <c r="AL2750" s="172" t="str">
        <f t="shared" si="1436"/>
        <v/>
      </c>
      <c r="AM2750" s="172" t="str">
        <f>IF(AN2750&lt;&gt;"",MAX(AM$3:AM2749)+1,"")</f>
        <v/>
      </c>
      <c r="AN2750" s="172" t="str">
        <f t="shared" si="1437"/>
        <v/>
      </c>
      <c r="AO2750" s="172" t="str">
        <f t="shared" si="1438"/>
        <v/>
      </c>
      <c r="AP2750" s="172" t="str">
        <f t="shared" si="1439"/>
        <v/>
      </c>
      <c r="AQ2750" s="172" t="str">
        <f t="shared" si="1440"/>
        <v/>
      </c>
      <c r="AR2750" s="172" t="str">
        <f>Table1[[#This Row],[Sex ]]&amp;Table1[[#This Row],[Month]]</f>
        <v/>
      </c>
    </row>
    <row r="2751" spans="2:44" x14ac:dyDescent="0.3">
      <c r="B2751" s="14"/>
      <c r="C2751" s="14"/>
      <c r="D2751" s="14"/>
      <c r="E2751" s="14"/>
      <c r="F2751" s="14"/>
      <c r="G2751" s="14"/>
      <c r="H2751" s="14"/>
      <c r="I2751" s="14"/>
      <c r="J2751" s="14"/>
      <c r="K2751" s="14"/>
      <c r="L2751" s="14"/>
      <c r="M2751" s="24" t="str">
        <f t="shared" si="1412"/>
        <v/>
      </c>
      <c r="N2751" s="24" t="str">
        <f t="shared" si="1413"/>
        <v/>
      </c>
      <c r="O2751" s="24" t="str">
        <f t="shared" si="1414"/>
        <v xml:space="preserve"> </v>
      </c>
      <c r="P2751" s="24">
        <f t="shared" si="1415"/>
        <v>0</v>
      </c>
      <c r="Q2751" s="25">
        <f t="shared" si="1416"/>
        <v>0</v>
      </c>
      <c r="R2751" s="26">
        <f t="shared" si="1417"/>
        <v>0</v>
      </c>
      <c r="S2751" s="24" t="str">
        <f t="shared" si="1418"/>
        <v/>
      </c>
      <c r="T2751" s="24" t="str">
        <f t="shared" si="1419"/>
        <v/>
      </c>
      <c r="U2751" s="24" t="str">
        <f t="shared" si="1420"/>
        <v/>
      </c>
      <c r="V2751" s="24" t="str">
        <f t="shared" si="1421"/>
        <v/>
      </c>
      <c r="W2751" s="24" t="str">
        <f t="shared" si="1422"/>
        <v/>
      </c>
      <c r="X2751" s="24" t="str">
        <f t="shared" si="1423"/>
        <v/>
      </c>
      <c r="Y2751" s="24" t="str">
        <f t="shared" si="1424"/>
        <v/>
      </c>
      <c r="Z2751" s="24" t="str">
        <f t="shared" si="1425"/>
        <v/>
      </c>
      <c r="AA2751" s="24" t="b">
        <f t="shared" si="1426"/>
        <v>0</v>
      </c>
      <c r="AB2751" s="34" t="str">
        <f t="shared" si="1427"/>
        <v/>
      </c>
      <c r="AC2751" s="34">
        <f t="shared" si="1428"/>
        <v>0</v>
      </c>
      <c r="AD2751" s="34">
        <f t="shared" si="1429"/>
        <v>0</v>
      </c>
      <c r="AE2751" s="34" t="str">
        <f t="shared" si="1430"/>
        <v xml:space="preserve"> 0</v>
      </c>
      <c r="AF2751" s="34">
        <f t="shared" si="1431"/>
        <v>0</v>
      </c>
      <c r="AG2751" s="34">
        <f t="shared" si="1432"/>
        <v>0</v>
      </c>
      <c r="AH2751" s="34" t="str">
        <f t="shared" si="1433"/>
        <v/>
      </c>
      <c r="AI2751" s="172" t="str">
        <f>IF(AJ2751&lt;&gt;"",MAX(AI$3:AI2750)+1,"")</f>
        <v/>
      </c>
      <c r="AJ2751" s="172" t="str">
        <f t="shared" si="1434"/>
        <v/>
      </c>
      <c r="AK2751" s="172" t="str">
        <f t="shared" si="1435"/>
        <v/>
      </c>
      <c r="AL2751" s="172" t="str">
        <f t="shared" si="1436"/>
        <v/>
      </c>
      <c r="AM2751" s="172" t="str">
        <f>IF(AN2751&lt;&gt;"",MAX(AM$3:AM2750)+1,"")</f>
        <v/>
      </c>
      <c r="AN2751" s="172" t="str">
        <f t="shared" si="1437"/>
        <v/>
      </c>
      <c r="AO2751" s="172" t="str">
        <f t="shared" si="1438"/>
        <v/>
      </c>
      <c r="AP2751" s="172" t="str">
        <f t="shared" si="1439"/>
        <v/>
      </c>
      <c r="AQ2751" s="172" t="str">
        <f t="shared" si="1440"/>
        <v/>
      </c>
      <c r="AR2751" s="172" t="str">
        <f>Table1[[#This Row],[Sex ]]&amp;Table1[[#This Row],[Month]]</f>
        <v/>
      </c>
    </row>
    <row r="2752" spans="2:44" x14ac:dyDescent="0.3">
      <c r="B2752" s="14"/>
      <c r="C2752" s="14"/>
      <c r="D2752" s="14"/>
      <c r="E2752" s="14"/>
      <c r="F2752" s="14"/>
      <c r="G2752" s="14"/>
      <c r="H2752" s="14"/>
      <c r="I2752" s="14"/>
      <c r="J2752" s="14"/>
      <c r="K2752" s="14"/>
      <c r="L2752" s="14"/>
      <c r="M2752" s="24" t="str">
        <f t="shared" si="1412"/>
        <v/>
      </c>
      <c r="N2752" s="24" t="str">
        <f t="shared" si="1413"/>
        <v/>
      </c>
      <c r="O2752" s="24" t="str">
        <f t="shared" si="1414"/>
        <v xml:space="preserve"> </v>
      </c>
      <c r="P2752" s="24">
        <f t="shared" si="1415"/>
        <v>0</v>
      </c>
      <c r="Q2752" s="25">
        <f t="shared" si="1416"/>
        <v>0</v>
      </c>
      <c r="R2752" s="26">
        <f t="shared" si="1417"/>
        <v>0</v>
      </c>
      <c r="S2752" s="24" t="str">
        <f t="shared" si="1418"/>
        <v/>
      </c>
      <c r="T2752" s="24" t="str">
        <f t="shared" si="1419"/>
        <v/>
      </c>
      <c r="U2752" s="24" t="str">
        <f t="shared" si="1420"/>
        <v/>
      </c>
      <c r="V2752" s="24" t="str">
        <f t="shared" si="1421"/>
        <v/>
      </c>
      <c r="W2752" s="24" t="str">
        <f t="shared" si="1422"/>
        <v/>
      </c>
      <c r="X2752" s="24" t="str">
        <f t="shared" si="1423"/>
        <v/>
      </c>
      <c r="Y2752" s="24" t="str">
        <f t="shared" si="1424"/>
        <v/>
      </c>
      <c r="Z2752" s="24" t="str">
        <f t="shared" si="1425"/>
        <v/>
      </c>
      <c r="AA2752" s="24" t="b">
        <f t="shared" si="1426"/>
        <v>0</v>
      </c>
      <c r="AB2752" s="34" t="str">
        <f t="shared" si="1427"/>
        <v/>
      </c>
      <c r="AC2752" s="34">
        <f t="shared" si="1428"/>
        <v>0</v>
      </c>
      <c r="AD2752" s="34">
        <f t="shared" si="1429"/>
        <v>0</v>
      </c>
      <c r="AE2752" s="34" t="str">
        <f t="shared" si="1430"/>
        <v xml:space="preserve"> 0</v>
      </c>
      <c r="AF2752" s="34">
        <f t="shared" si="1431"/>
        <v>0</v>
      </c>
      <c r="AG2752" s="34">
        <f t="shared" si="1432"/>
        <v>0</v>
      </c>
      <c r="AH2752" s="34" t="str">
        <f t="shared" si="1433"/>
        <v/>
      </c>
      <c r="AI2752" s="172" t="str">
        <f>IF(AJ2752&lt;&gt;"",MAX(AI$3:AI2751)+1,"")</f>
        <v/>
      </c>
      <c r="AJ2752" s="172" t="str">
        <f t="shared" si="1434"/>
        <v/>
      </c>
      <c r="AK2752" s="172" t="str">
        <f t="shared" si="1435"/>
        <v/>
      </c>
      <c r="AL2752" s="172" t="str">
        <f t="shared" si="1436"/>
        <v/>
      </c>
      <c r="AM2752" s="172" t="str">
        <f>IF(AN2752&lt;&gt;"",MAX(AM$3:AM2751)+1,"")</f>
        <v/>
      </c>
      <c r="AN2752" s="172" t="str">
        <f t="shared" si="1437"/>
        <v/>
      </c>
      <c r="AO2752" s="172" t="str">
        <f t="shared" si="1438"/>
        <v/>
      </c>
      <c r="AP2752" s="172" t="str">
        <f t="shared" si="1439"/>
        <v/>
      </c>
      <c r="AQ2752" s="172" t="str">
        <f t="shared" si="1440"/>
        <v/>
      </c>
      <c r="AR2752" s="172" t="str">
        <f>Table1[[#This Row],[Sex ]]&amp;Table1[[#This Row],[Month]]</f>
        <v/>
      </c>
    </row>
    <row r="2753" spans="2:44" x14ac:dyDescent="0.3">
      <c r="B2753" s="14"/>
      <c r="C2753" s="14"/>
      <c r="D2753" s="14"/>
      <c r="E2753" s="14"/>
      <c r="F2753" s="14"/>
      <c r="G2753" s="14"/>
      <c r="H2753" s="14"/>
      <c r="I2753" s="14"/>
      <c r="J2753" s="14"/>
      <c r="K2753" s="14"/>
      <c r="L2753" s="14"/>
      <c r="M2753" s="24" t="str">
        <f t="shared" si="1412"/>
        <v/>
      </c>
      <c r="N2753" s="24" t="str">
        <f t="shared" si="1413"/>
        <v/>
      </c>
      <c r="O2753" s="24" t="str">
        <f t="shared" si="1414"/>
        <v xml:space="preserve"> </v>
      </c>
      <c r="P2753" s="24">
        <f t="shared" si="1415"/>
        <v>0</v>
      </c>
      <c r="Q2753" s="25">
        <f t="shared" si="1416"/>
        <v>0</v>
      </c>
      <c r="R2753" s="26">
        <f t="shared" si="1417"/>
        <v>0</v>
      </c>
      <c r="S2753" s="24" t="str">
        <f t="shared" si="1418"/>
        <v/>
      </c>
      <c r="T2753" s="24" t="str">
        <f t="shared" si="1419"/>
        <v/>
      </c>
      <c r="U2753" s="24" t="str">
        <f t="shared" si="1420"/>
        <v/>
      </c>
      <c r="V2753" s="24" t="str">
        <f t="shared" si="1421"/>
        <v/>
      </c>
      <c r="W2753" s="24" t="str">
        <f t="shared" si="1422"/>
        <v/>
      </c>
      <c r="X2753" s="24" t="str">
        <f t="shared" si="1423"/>
        <v/>
      </c>
      <c r="Y2753" s="24" t="str">
        <f t="shared" si="1424"/>
        <v/>
      </c>
      <c r="Z2753" s="24" t="str">
        <f t="shared" si="1425"/>
        <v/>
      </c>
      <c r="AA2753" s="24" t="b">
        <f t="shared" si="1426"/>
        <v>0</v>
      </c>
      <c r="AB2753" s="34" t="str">
        <f t="shared" si="1427"/>
        <v/>
      </c>
      <c r="AC2753" s="34">
        <f t="shared" si="1428"/>
        <v>0</v>
      </c>
      <c r="AD2753" s="34">
        <f t="shared" si="1429"/>
        <v>0</v>
      </c>
      <c r="AE2753" s="34" t="str">
        <f t="shared" si="1430"/>
        <v xml:space="preserve"> 0</v>
      </c>
      <c r="AF2753" s="34">
        <f t="shared" si="1431"/>
        <v>0</v>
      </c>
      <c r="AG2753" s="34">
        <f t="shared" si="1432"/>
        <v>0</v>
      </c>
      <c r="AH2753" s="34" t="str">
        <f t="shared" si="1433"/>
        <v/>
      </c>
      <c r="AI2753" s="172" t="str">
        <f>IF(AJ2753&lt;&gt;"",MAX(AI$3:AI2752)+1,"")</f>
        <v/>
      </c>
      <c r="AJ2753" s="172" t="str">
        <f t="shared" si="1434"/>
        <v/>
      </c>
      <c r="AK2753" s="172" t="str">
        <f t="shared" si="1435"/>
        <v/>
      </c>
      <c r="AL2753" s="172" t="str">
        <f t="shared" si="1436"/>
        <v/>
      </c>
      <c r="AM2753" s="172" t="str">
        <f>IF(AN2753&lt;&gt;"",MAX(AM$3:AM2752)+1,"")</f>
        <v/>
      </c>
      <c r="AN2753" s="172" t="str">
        <f t="shared" si="1437"/>
        <v/>
      </c>
      <c r="AO2753" s="172" t="str">
        <f t="shared" si="1438"/>
        <v/>
      </c>
      <c r="AP2753" s="172" t="str">
        <f t="shared" si="1439"/>
        <v/>
      </c>
      <c r="AQ2753" s="172" t="str">
        <f t="shared" si="1440"/>
        <v/>
      </c>
      <c r="AR2753" s="172" t="str">
        <f>Table1[[#This Row],[Sex ]]&amp;Table1[[#This Row],[Month]]</f>
        <v/>
      </c>
    </row>
    <row r="2754" spans="2:44" x14ac:dyDescent="0.3">
      <c r="B2754" s="14"/>
      <c r="C2754" s="14"/>
      <c r="D2754" s="14"/>
      <c r="E2754" s="14"/>
      <c r="F2754" s="14"/>
      <c r="G2754" s="14"/>
      <c r="H2754" s="14"/>
      <c r="I2754" s="14"/>
      <c r="J2754" s="14"/>
      <c r="K2754" s="14"/>
      <c r="L2754" s="14"/>
      <c r="M2754" s="24" t="str">
        <f t="shared" si="1412"/>
        <v/>
      </c>
      <c r="N2754" s="24" t="str">
        <f t="shared" si="1413"/>
        <v/>
      </c>
      <c r="O2754" s="24" t="str">
        <f t="shared" si="1414"/>
        <v xml:space="preserve"> </v>
      </c>
      <c r="P2754" s="24">
        <f t="shared" si="1415"/>
        <v>0</v>
      </c>
      <c r="Q2754" s="25">
        <f t="shared" si="1416"/>
        <v>0</v>
      </c>
      <c r="R2754" s="26">
        <f t="shared" si="1417"/>
        <v>0</v>
      </c>
      <c r="S2754" s="24" t="str">
        <f t="shared" si="1418"/>
        <v/>
      </c>
      <c r="T2754" s="24" t="str">
        <f t="shared" si="1419"/>
        <v/>
      </c>
      <c r="U2754" s="24" t="str">
        <f t="shared" si="1420"/>
        <v/>
      </c>
      <c r="V2754" s="24" t="str">
        <f t="shared" si="1421"/>
        <v/>
      </c>
      <c r="W2754" s="24" t="str">
        <f t="shared" si="1422"/>
        <v/>
      </c>
      <c r="X2754" s="24" t="str">
        <f t="shared" si="1423"/>
        <v/>
      </c>
      <c r="Y2754" s="24" t="str">
        <f t="shared" si="1424"/>
        <v/>
      </c>
      <c r="Z2754" s="24" t="str">
        <f t="shared" si="1425"/>
        <v/>
      </c>
      <c r="AA2754" s="24" t="b">
        <f t="shared" si="1426"/>
        <v>0</v>
      </c>
      <c r="AB2754" s="34" t="str">
        <f t="shared" si="1427"/>
        <v/>
      </c>
      <c r="AC2754" s="34">
        <f t="shared" si="1428"/>
        <v>0</v>
      </c>
      <c r="AD2754" s="34">
        <f t="shared" si="1429"/>
        <v>0</v>
      </c>
      <c r="AE2754" s="34" t="str">
        <f t="shared" si="1430"/>
        <v xml:space="preserve"> 0</v>
      </c>
      <c r="AF2754" s="34">
        <f t="shared" si="1431"/>
        <v>0</v>
      </c>
      <c r="AG2754" s="34">
        <f t="shared" si="1432"/>
        <v>0</v>
      </c>
      <c r="AH2754" s="34" t="str">
        <f t="shared" si="1433"/>
        <v/>
      </c>
      <c r="AI2754" s="172" t="str">
        <f>IF(AJ2754&lt;&gt;"",MAX(AI$3:AI2753)+1,"")</f>
        <v/>
      </c>
      <c r="AJ2754" s="172" t="str">
        <f t="shared" si="1434"/>
        <v/>
      </c>
      <c r="AK2754" s="172" t="str">
        <f t="shared" si="1435"/>
        <v/>
      </c>
      <c r="AL2754" s="172" t="str">
        <f t="shared" si="1436"/>
        <v/>
      </c>
      <c r="AM2754" s="172" t="str">
        <f>IF(AN2754&lt;&gt;"",MAX(AM$3:AM2753)+1,"")</f>
        <v/>
      </c>
      <c r="AN2754" s="172" t="str">
        <f t="shared" si="1437"/>
        <v/>
      </c>
      <c r="AO2754" s="172" t="str">
        <f t="shared" si="1438"/>
        <v/>
      </c>
      <c r="AP2754" s="172" t="str">
        <f t="shared" si="1439"/>
        <v/>
      </c>
      <c r="AQ2754" s="172" t="str">
        <f t="shared" si="1440"/>
        <v/>
      </c>
      <c r="AR2754" s="172" t="str">
        <f>Table1[[#This Row],[Sex ]]&amp;Table1[[#This Row],[Month]]</f>
        <v/>
      </c>
    </row>
    <row r="2755" spans="2:44" x14ac:dyDescent="0.3">
      <c r="B2755" s="14"/>
      <c r="C2755" s="14"/>
      <c r="D2755" s="14"/>
      <c r="E2755" s="14"/>
      <c r="F2755" s="14"/>
      <c r="G2755" s="14"/>
      <c r="H2755" s="14"/>
      <c r="I2755" s="14"/>
      <c r="J2755" s="14"/>
      <c r="K2755" s="14"/>
      <c r="L2755" s="14"/>
      <c r="M2755" s="24" t="str">
        <f t="shared" si="1412"/>
        <v/>
      </c>
      <c r="N2755" s="24" t="str">
        <f t="shared" si="1413"/>
        <v/>
      </c>
      <c r="O2755" s="24" t="str">
        <f t="shared" si="1414"/>
        <v xml:space="preserve"> </v>
      </c>
      <c r="P2755" s="24">
        <f t="shared" si="1415"/>
        <v>0</v>
      </c>
      <c r="Q2755" s="25">
        <f t="shared" si="1416"/>
        <v>0</v>
      </c>
      <c r="R2755" s="26">
        <f t="shared" si="1417"/>
        <v>0</v>
      </c>
      <c r="S2755" s="24" t="str">
        <f t="shared" si="1418"/>
        <v/>
      </c>
      <c r="T2755" s="24" t="str">
        <f t="shared" si="1419"/>
        <v/>
      </c>
      <c r="U2755" s="24" t="str">
        <f t="shared" si="1420"/>
        <v/>
      </c>
      <c r="V2755" s="24" t="str">
        <f t="shared" si="1421"/>
        <v/>
      </c>
      <c r="W2755" s="24" t="str">
        <f t="shared" si="1422"/>
        <v/>
      </c>
      <c r="X2755" s="24" t="str">
        <f t="shared" si="1423"/>
        <v/>
      </c>
      <c r="Y2755" s="24" t="str">
        <f t="shared" si="1424"/>
        <v/>
      </c>
      <c r="Z2755" s="24" t="str">
        <f t="shared" si="1425"/>
        <v/>
      </c>
      <c r="AA2755" s="24" t="b">
        <f t="shared" si="1426"/>
        <v>0</v>
      </c>
      <c r="AB2755" s="34" t="str">
        <f t="shared" si="1427"/>
        <v/>
      </c>
      <c r="AC2755" s="34">
        <f t="shared" si="1428"/>
        <v>0</v>
      </c>
      <c r="AD2755" s="34">
        <f t="shared" si="1429"/>
        <v>0</v>
      </c>
      <c r="AE2755" s="34" t="str">
        <f t="shared" si="1430"/>
        <v xml:space="preserve"> 0</v>
      </c>
      <c r="AF2755" s="34">
        <f t="shared" si="1431"/>
        <v>0</v>
      </c>
      <c r="AG2755" s="34">
        <f t="shared" si="1432"/>
        <v>0</v>
      </c>
      <c r="AH2755" s="34" t="str">
        <f t="shared" si="1433"/>
        <v/>
      </c>
      <c r="AI2755" s="172" t="str">
        <f>IF(AJ2755&lt;&gt;"",MAX(AI$3:AI2754)+1,"")</f>
        <v/>
      </c>
      <c r="AJ2755" s="172" t="str">
        <f t="shared" si="1434"/>
        <v/>
      </c>
      <c r="AK2755" s="172" t="str">
        <f t="shared" si="1435"/>
        <v/>
      </c>
      <c r="AL2755" s="172" t="str">
        <f t="shared" si="1436"/>
        <v/>
      </c>
      <c r="AM2755" s="172" t="str">
        <f>IF(AN2755&lt;&gt;"",MAX(AM$3:AM2754)+1,"")</f>
        <v/>
      </c>
      <c r="AN2755" s="172" t="str">
        <f t="shared" si="1437"/>
        <v/>
      </c>
      <c r="AO2755" s="172" t="str">
        <f t="shared" si="1438"/>
        <v/>
      </c>
      <c r="AP2755" s="172" t="str">
        <f t="shared" si="1439"/>
        <v/>
      </c>
      <c r="AQ2755" s="172" t="str">
        <f t="shared" si="1440"/>
        <v/>
      </c>
      <c r="AR2755" s="172" t="str">
        <f>Table1[[#This Row],[Sex ]]&amp;Table1[[#This Row],[Month]]</f>
        <v/>
      </c>
    </row>
    <row r="2756" spans="2:44" x14ac:dyDescent="0.3">
      <c r="B2756" s="14"/>
      <c r="C2756" s="14"/>
      <c r="D2756" s="14"/>
      <c r="E2756" s="14"/>
      <c r="F2756" s="14"/>
      <c r="G2756" s="14"/>
      <c r="H2756" s="14"/>
      <c r="I2756" s="14"/>
      <c r="J2756" s="14"/>
      <c r="K2756" s="14"/>
      <c r="L2756" s="14"/>
      <c r="M2756" s="24" t="str">
        <f t="shared" si="1412"/>
        <v/>
      </c>
      <c r="N2756" s="24" t="str">
        <f t="shared" si="1413"/>
        <v/>
      </c>
      <c r="O2756" s="24" t="str">
        <f t="shared" si="1414"/>
        <v xml:space="preserve"> </v>
      </c>
      <c r="P2756" s="24">
        <f t="shared" si="1415"/>
        <v>0</v>
      </c>
      <c r="Q2756" s="25">
        <f t="shared" si="1416"/>
        <v>0</v>
      </c>
      <c r="R2756" s="26">
        <f t="shared" si="1417"/>
        <v>0</v>
      </c>
      <c r="S2756" s="24" t="str">
        <f t="shared" si="1418"/>
        <v/>
      </c>
      <c r="T2756" s="24" t="str">
        <f t="shared" si="1419"/>
        <v/>
      </c>
      <c r="U2756" s="24" t="str">
        <f t="shared" si="1420"/>
        <v/>
      </c>
      <c r="V2756" s="24" t="str">
        <f t="shared" si="1421"/>
        <v/>
      </c>
      <c r="W2756" s="24" t="str">
        <f t="shared" si="1422"/>
        <v/>
      </c>
      <c r="X2756" s="24" t="str">
        <f t="shared" si="1423"/>
        <v/>
      </c>
      <c r="Y2756" s="24" t="str">
        <f t="shared" si="1424"/>
        <v/>
      </c>
      <c r="Z2756" s="24" t="str">
        <f t="shared" si="1425"/>
        <v/>
      </c>
      <c r="AA2756" s="24" t="b">
        <f t="shared" si="1426"/>
        <v>0</v>
      </c>
      <c r="AB2756" s="34" t="str">
        <f t="shared" si="1427"/>
        <v/>
      </c>
      <c r="AC2756" s="34">
        <f t="shared" si="1428"/>
        <v>0</v>
      </c>
      <c r="AD2756" s="34">
        <f t="shared" si="1429"/>
        <v>0</v>
      </c>
      <c r="AE2756" s="34" t="str">
        <f t="shared" si="1430"/>
        <v xml:space="preserve"> 0</v>
      </c>
      <c r="AF2756" s="34">
        <f t="shared" si="1431"/>
        <v>0</v>
      </c>
      <c r="AG2756" s="34">
        <f t="shared" si="1432"/>
        <v>0</v>
      </c>
      <c r="AH2756" s="34" t="str">
        <f t="shared" si="1433"/>
        <v/>
      </c>
      <c r="AI2756" s="172" t="str">
        <f>IF(AJ2756&lt;&gt;"",MAX(AI$3:AI2755)+1,"")</f>
        <v/>
      </c>
      <c r="AJ2756" s="172" t="str">
        <f t="shared" si="1434"/>
        <v/>
      </c>
      <c r="AK2756" s="172" t="str">
        <f t="shared" si="1435"/>
        <v/>
      </c>
      <c r="AL2756" s="172" t="str">
        <f t="shared" si="1436"/>
        <v/>
      </c>
      <c r="AM2756" s="172" t="str">
        <f>IF(AN2756&lt;&gt;"",MAX(AM$3:AM2755)+1,"")</f>
        <v/>
      </c>
      <c r="AN2756" s="172" t="str">
        <f t="shared" si="1437"/>
        <v/>
      </c>
      <c r="AO2756" s="172" t="str">
        <f t="shared" si="1438"/>
        <v/>
      </c>
      <c r="AP2756" s="172" t="str">
        <f t="shared" si="1439"/>
        <v/>
      </c>
      <c r="AQ2756" s="172" t="str">
        <f t="shared" si="1440"/>
        <v/>
      </c>
      <c r="AR2756" s="172" t="str">
        <f>Table1[[#This Row],[Sex ]]&amp;Table1[[#This Row],[Month]]</f>
        <v/>
      </c>
    </row>
    <row r="2757" spans="2:44" x14ac:dyDescent="0.3">
      <c r="B2757" s="14"/>
      <c r="C2757" s="14"/>
      <c r="D2757" s="14"/>
      <c r="E2757" s="14"/>
      <c r="F2757" s="14"/>
      <c r="G2757" s="14"/>
      <c r="H2757" s="14"/>
      <c r="I2757" s="14"/>
      <c r="J2757" s="14"/>
      <c r="K2757" s="14"/>
      <c r="L2757" s="14"/>
      <c r="M2757" s="24" t="str">
        <f t="shared" si="1412"/>
        <v/>
      </c>
      <c r="N2757" s="24" t="str">
        <f t="shared" si="1413"/>
        <v/>
      </c>
      <c r="O2757" s="24" t="str">
        <f t="shared" si="1414"/>
        <v xml:space="preserve"> </v>
      </c>
      <c r="P2757" s="24">
        <f t="shared" si="1415"/>
        <v>0</v>
      </c>
      <c r="Q2757" s="25">
        <f t="shared" si="1416"/>
        <v>0</v>
      </c>
      <c r="R2757" s="26">
        <f t="shared" si="1417"/>
        <v>0</v>
      </c>
      <c r="S2757" s="24" t="str">
        <f t="shared" si="1418"/>
        <v/>
      </c>
      <c r="T2757" s="24" t="str">
        <f t="shared" si="1419"/>
        <v/>
      </c>
      <c r="U2757" s="24" t="str">
        <f t="shared" si="1420"/>
        <v/>
      </c>
      <c r="V2757" s="24" t="str">
        <f t="shared" si="1421"/>
        <v/>
      </c>
      <c r="W2757" s="24" t="str">
        <f t="shared" si="1422"/>
        <v/>
      </c>
      <c r="X2757" s="24" t="str">
        <f t="shared" si="1423"/>
        <v/>
      </c>
      <c r="Y2757" s="24" t="str">
        <f t="shared" si="1424"/>
        <v/>
      </c>
      <c r="Z2757" s="24" t="str">
        <f t="shared" si="1425"/>
        <v/>
      </c>
      <c r="AA2757" s="24" t="b">
        <f t="shared" si="1426"/>
        <v>0</v>
      </c>
      <c r="AB2757" s="34" t="str">
        <f t="shared" si="1427"/>
        <v/>
      </c>
      <c r="AC2757" s="34">
        <f t="shared" si="1428"/>
        <v>0</v>
      </c>
      <c r="AD2757" s="34">
        <f t="shared" si="1429"/>
        <v>0</v>
      </c>
      <c r="AE2757" s="34" t="str">
        <f t="shared" si="1430"/>
        <v xml:space="preserve"> 0</v>
      </c>
      <c r="AF2757" s="34">
        <f t="shared" si="1431"/>
        <v>0</v>
      </c>
      <c r="AG2757" s="34">
        <f t="shared" si="1432"/>
        <v>0</v>
      </c>
      <c r="AH2757" s="34" t="str">
        <f t="shared" si="1433"/>
        <v/>
      </c>
      <c r="AI2757" s="172" t="str">
        <f>IF(AJ2757&lt;&gt;"",MAX(AI$3:AI2756)+1,"")</f>
        <v/>
      </c>
      <c r="AJ2757" s="172" t="str">
        <f t="shared" si="1434"/>
        <v/>
      </c>
      <c r="AK2757" s="172" t="str">
        <f t="shared" si="1435"/>
        <v/>
      </c>
      <c r="AL2757" s="172" t="str">
        <f t="shared" si="1436"/>
        <v/>
      </c>
      <c r="AM2757" s="172" t="str">
        <f>IF(AN2757&lt;&gt;"",MAX(AM$3:AM2756)+1,"")</f>
        <v/>
      </c>
      <c r="AN2757" s="172" t="str">
        <f t="shared" si="1437"/>
        <v/>
      </c>
      <c r="AO2757" s="172" t="str">
        <f t="shared" si="1438"/>
        <v/>
      </c>
      <c r="AP2757" s="172" t="str">
        <f t="shared" si="1439"/>
        <v/>
      </c>
      <c r="AQ2757" s="172" t="str">
        <f t="shared" si="1440"/>
        <v/>
      </c>
      <c r="AR2757" s="172" t="str">
        <f>Table1[[#This Row],[Sex ]]&amp;Table1[[#This Row],[Month]]</f>
        <v/>
      </c>
    </row>
    <row r="2758" spans="2:44" x14ac:dyDescent="0.3">
      <c r="B2758" s="14"/>
      <c r="C2758" s="14"/>
      <c r="D2758" s="14"/>
      <c r="E2758" s="14"/>
      <c r="F2758" s="14"/>
      <c r="G2758" s="14"/>
      <c r="H2758" s="14"/>
      <c r="I2758" s="14"/>
      <c r="J2758" s="14"/>
      <c r="K2758" s="14"/>
      <c r="L2758" s="14"/>
      <c r="M2758" s="24" t="str">
        <f t="shared" si="1412"/>
        <v/>
      </c>
      <c r="N2758" s="24" t="str">
        <f t="shared" si="1413"/>
        <v/>
      </c>
      <c r="O2758" s="24" t="str">
        <f t="shared" si="1414"/>
        <v xml:space="preserve"> </v>
      </c>
      <c r="P2758" s="24">
        <f t="shared" si="1415"/>
        <v>0</v>
      </c>
      <c r="Q2758" s="25">
        <f t="shared" si="1416"/>
        <v>0</v>
      </c>
      <c r="R2758" s="26">
        <f t="shared" si="1417"/>
        <v>0</v>
      </c>
      <c r="S2758" s="24" t="str">
        <f t="shared" si="1418"/>
        <v/>
      </c>
      <c r="T2758" s="24" t="str">
        <f t="shared" si="1419"/>
        <v/>
      </c>
      <c r="U2758" s="24" t="str">
        <f t="shared" si="1420"/>
        <v/>
      </c>
      <c r="V2758" s="24" t="str">
        <f t="shared" si="1421"/>
        <v/>
      </c>
      <c r="W2758" s="24" t="str">
        <f t="shared" si="1422"/>
        <v/>
      </c>
      <c r="X2758" s="24" t="str">
        <f t="shared" si="1423"/>
        <v/>
      </c>
      <c r="Y2758" s="24" t="str">
        <f t="shared" si="1424"/>
        <v/>
      </c>
      <c r="Z2758" s="24" t="str">
        <f t="shared" si="1425"/>
        <v/>
      </c>
      <c r="AA2758" s="24" t="b">
        <f t="shared" si="1426"/>
        <v>0</v>
      </c>
      <c r="AB2758" s="34" t="str">
        <f t="shared" si="1427"/>
        <v/>
      </c>
      <c r="AC2758" s="34">
        <f t="shared" si="1428"/>
        <v>0</v>
      </c>
      <c r="AD2758" s="34">
        <f t="shared" si="1429"/>
        <v>0</v>
      </c>
      <c r="AE2758" s="34" t="str">
        <f t="shared" si="1430"/>
        <v xml:space="preserve"> 0</v>
      </c>
      <c r="AF2758" s="34">
        <f t="shared" si="1431"/>
        <v>0</v>
      </c>
      <c r="AG2758" s="34">
        <f t="shared" si="1432"/>
        <v>0</v>
      </c>
      <c r="AH2758" s="34" t="str">
        <f t="shared" si="1433"/>
        <v/>
      </c>
      <c r="AI2758" s="172" t="str">
        <f>IF(AJ2758&lt;&gt;"",MAX(AI$3:AI2757)+1,"")</f>
        <v/>
      </c>
      <c r="AJ2758" s="172" t="str">
        <f t="shared" si="1434"/>
        <v/>
      </c>
      <c r="AK2758" s="172" t="str">
        <f t="shared" si="1435"/>
        <v/>
      </c>
      <c r="AL2758" s="172" t="str">
        <f t="shared" si="1436"/>
        <v/>
      </c>
      <c r="AM2758" s="172" t="str">
        <f>IF(AN2758&lt;&gt;"",MAX(AM$3:AM2757)+1,"")</f>
        <v/>
      </c>
      <c r="AN2758" s="172" t="str">
        <f t="shared" si="1437"/>
        <v/>
      </c>
      <c r="AO2758" s="172" t="str">
        <f t="shared" si="1438"/>
        <v/>
      </c>
      <c r="AP2758" s="172" t="str">
        <f t="shared" si="1439"/>
        <v/>
      </c>
      <c r="AQ2758" s="172" t="str">
        <f t="shared" si="1440"/>
        <v/>
      </c>
      <c r="AR2758" s="172" t="str">
        <f>Table1[[#This Row],[Sex ]]&amp;Table1[[#This Row],[Month]]</f>
        <v/>
      </c>
    </row>
    <row r="2759" spans="2:44" x14ac:dyDescent="0.3">
      <c r="B2759" s="14"/>
      <c r="C2759" s="14"/>
      <c r="D2759" s="14"/>
      <c r="E2759" s="14"/>
      <c r="F2759" s="14"/>
      <c r="G2759" s="14"/>
      <c r="H2759" s="14"/>
      <c r="I2759" s="14"/>
      <c r="J2759" s="14"/>
      <c r="K2759" s="14"/>
      <c r="L2759" s="14"/>
      <c r="M2759" s="24" t="str">
        <f t="shared" si="1412"/>
        <v/>
      </c>
      <c r="N2759" s="24" t="str">
        <f t="shared" si="1413"/>
        <v/>
      </c>
      <c r="O2759" s="24" t="str">
        <f t="shared" si="1414"/>
        <v xml:space="preserve"> </v>
      </c>
      <c r="P2759" s="24">
        <f t="shared" si="1415"/>
        <v>0</v>
      </c>
      <c r="Q2759" s="25">
        <f t="shared" si="1416"/>
        <v>0</v>
      </c>
      <c r="R2759" s="26">
        <f t="shared" si="1417"/>
        <v>0</v>
      </c>
      <c r="S2759" s="24" t="str">
        <f t="shared" si="1418"/>
        <v/>
      </c>
      <c r="T2759" s="24" t="str">
        <f t="shared" si="1419"/>
        <v/>
      </c>
      <c r="U2759" s="24" t="str">
        <f t="shared" si="1420"/>
        <v/>
      </c>
      <c r="V2759" s="24" t="str">
        <f t="shared" si="1421"/>
        <v/>
      </c>
      <c r="W2759" s="24" t="str">
        <f t="shared" si="1422"/>
        <v/>
      </c>
      <c r="X2759" s="24" t="str">
        <f t="shared" si="1423"/>
        <v/>
      </c>
      <c r="Y2759" s="24" t="str">
        <f t="shared" si="1424"/>
        <v/>
      </c>
      <c r="Z2759" s="24" t="str">
        <f t="shared" si="1425"/>
        <v/>
      </c>
      <c r="AA2759" s="24" t="b">
        <f t="shared" si="1426"/>
        <v>0</v>
      </c>
      <c r="AB2759" s="34" t="str">
        <f t="shared" si="1427"/>
        <v/>
      </c>
      <c r="AC2759" s="34">
        <f t="shared" si="1428"/>
        <v>0</v>
      </c>
      <c r="AD2759" s="34">
        <f t="shared" si="1429"/>
        <v>0</v>
      </c>
      <c r="AE2759" s="34" t="str">
        <f t="shared" si="1430"/>
        <v xml:space="preserve"> 0</v>
      </c>
      <c r="AF2759" s="34">
        <f t="shared" si="1431"/>
        <v>0</v>
      </c>
      <c r="AG2759" s="34">
        <f t="shared" si="1432"/>
        <v>0</v>
      </c>
      <c r="AH2759" s="34" t="str">
        <f t="shared" si="1433"/>
        <v/>
      </c>
      <c r="AI2759" s="172" t="str">
        <f>IF(AJ2759&lt;&gt;"",MAX(AI$3:AI2758)+1,"")</f>
        <v/>
      </c>
      <c r="AJ2759" s="172" t="str">
        <f t="shared" si="1434"/>
        <v/>
      </c>
      <c r="AK2759" s="172" t="str">
        <f t="shared" si="1435"/>
        <v/>
      </c>
      <c r="AL2759" s="172" t="str">
        <f t="shared" si="1436"/>
        <v/>
      </c>
      <c r="AM2759" s="172" t="str">
        <f>IF(AN2759&lt;&gt;"",MAX(AM$3:AM2758)+1,"")</f>
        <v/>
      </c>
      <c r="AN2759" s="172" t="str">
        <f t="shared" si="1437"/>
        <v/>
      </c>
      <c r="AO2759" s="172" t="str">
        <f t="shared" si="1438"/>
        <v/>
      </c>
      <c r="AP2759" s="172" t="str">
        <f t="shared" si="1439"/>
        <v/>
      </c>
      <c r="AQ2759" s="172" t="str">
        <f t="shared" si="1440"/>
        <v/>
      </c>
      <c r="AR2759" s="172" t="str">
        <f>Table1[[#This Row],[Sex ]]&amp;Table1[[#This Row],[Month]]</f>
        <v/>
      </c>
    </row>
    <row r="2760" spans="2:44" x14ac:dyDescent="0.3">
      <c r="B2760" s="14"/>
      <c r="C2760" s="14"/>
      <c r="D2760" s="14"/>
      <c r="E2760" s="14"/>
      <c r="F2760" s="14"/>
      <c r="G2760" s="14"/>
      <c r="H2760" s="14"/>
      <c r="I2760" s="14"/>
      <c r="J2760" s="14"/>
      <c r="K2760" s="14"/>
      <c r="L2760" s="14"/>
      <c r="M2760" s="24" t="str">
        <f t="shared" si="1412"/>
        <v/>
      </c>
      <c r="N2760" s="24" t="str">
        <f t="shared" si="1413"/>
        <v/>
      </c>
      <c r="O2760" s="24" t="str">
        <f t="shared" si="1414"/>
        <v xml:space="preserve"> </v>
      </c>
      <c r="P2760" s="24">
        <f t="shared" si="1415"/>
        <v>0</v>
      </c>
      <c r="Q2760" s="25">
        <f t="shared" si="1416"/>
        <v>0</v>
      </c>
      <c r="R2760" s="26">
        <f t="shared" si="1417"/>
        <v>0</v>
      </c>
      <c r="S2760" s="24" t="str">
        <f t="shared" si="1418"/>
        <v/>
      </c>
      <c r="T2760" s="24" t="str">
        <f t="shared" si="1419"/>
        <v/>
      </c>
      <c r="U2760" s="24" t="str">
        <f t="shared" si="1420"/>
        <v/>
      </c>
      <c r="V2760" s="24" t="str">
        <f t="shared" si="1421"/>
        <v/>
      </c>
      <c r="W2760" s="24" t="str">
        <f t="shared" si="1422"/>
        <v/>
      </c>
      <c r="X2760" s="24" t="str">
        <f t="shared" si="1423"/>
        <v/>
      </c>
      <c r="Y2760" s="24" t="str">
        <f t="shared" si="1424"/>
        <v/>
      </c>
      <c r="Z2760" s="24" t="str">
        <f t="shared" si="1425"/>
        <v/>
      </c>
      <c r="AA2760" s="24" t="b">
        <f t="shared" si="1426"/>
        <v>0</v>
      </c>
      <c r="AB2760" s="34" t="str">
        <f t="shared" si="1427"/>
        <v/>
      </c>
      <c r="AC2760" s="34">
        <f t="shared" si="1428"/>
        <v>0</v>
      </c>
      <c r="AD2760" s="34">
        <f t="shared" si="1429"/>
        <v>0</v>
      </c>
      <c r="AE2760" s="34" t="str">
        <f t="shared" si="1430"/>
        <v xml:space="preserve"> 0</v>
      </c>
      <c r="AF2760" s="34">
        <f t="shared" si="1431"/>
        <v>0</v>
      </c>
      <c r="AG2760" s="34">
        <f t="shared" si="1432"/>
        <v>0</v>
      </c>
      <c r="AH2760" s="34" t="str">
        <f t="shared" si="1433"/>
        <v/>
      </c>
      <c r="AI2760" s="172" t="str">
        <f>IF(AJ2760&lt;&gt;"",MAX(AI$3:AI2759)+1,"")</f>
        <v/>
      </c>
      <c r="AJ2760" s="172" t="str">
        <f t="shared" si="1434"/>
        <v/>
      </c>
      <c r="AK2760" s="172" t="str">
        <f t="shared" si="1435"/>
        <v/>
      </c>
      <c r="AL2760" s="172" t="str">
        <f t="shared" si="1436"/>
        <v/>
      </c>
      <c r="AM2760" s="172" t="str">
        <f>IF(AN2760&lt;&gt;"",MAX(AM$3:AM2759)+1,"")</f>
        <v/>
      </c>
      <c r="AN2760" s="172" t="str">
        <f t="shared" si="1437"/>
        <v/>
      </c>
      <c r="AO2760" s="172" t="str">
        <f t="shared" si="1438"/>
        <v/>
      </c>
      <c r="AP2760" s="172" t="str">
        <f t="shared" si="1439"/>
        <v/>
      </c>
      <c r="AQ2760" s="172" t="str">
        <f t="shared" si="1440"/>
        <v/>
      </c>
      <c r="AR2760" s="172" t="str">
        <f>Table1[[#This Row],[Sex ]]&amp;Table1[[#This Row],[Month]]</f>
        <v/>
      </c>
    </row>
    <row r="2761" spans="2:44" x14ac:dyDescent="0.3">
      <c r="B2761" s="14"/>
      <c r="C2761" s="14"/>
      <c r="D2761" s="14"/>
      <c r="E2761" s="14"/>
      <c r="F2761" s="14"/>
      <c r="G2761" s="14"/>
      <c r="H2761" s="14"/>
      <c r="I2761" s="14"/>
      <c r="J2761" s="14"/>
      <c r="K2761" s="14"/>
      <c r="L2761" s="14"/>
      <c r="M2761" s="24" t="str">
        <f t="shared" si="1412"/>
        <v/>
      </c>
      <c r="N2761" s="24" t="str">
        <f t="shared" si="1413"/>
        <v/>
      </c>
      <c r="O2761" s="24" t="str">
        <f t="shared" si="1414"/>
        <v xml:space="preserve"> </v>
      </c>
      <c r="P2761" s="24">
        <f t="shared" si="1415"/>
        <v>0</v>
      </c>
      <c r="Q2761" s="25">
        <f t="shared" si="1416"/>
        <v>0</v>
      </c>
      <c r="R2761" s="26">
        <f t="shared" si="1417"/>
        <v>0</v>
      </c>
      <c r="S2761" s="24" t="str">
        <f t="shared" si="1418"/>
        <v/>
      </c>
      <c r="T2761" s="24" t="str">
        <f t="shared" si="1419"/>
        <v/>
      </c>
      <c r="U2761" s="24" t="str">
        <f t="shared" si="1420"/>
        <v/>
      </c>
      <c r="V2761" s="24" t="str">
        <f t="shared" si="1421"/>
        <v/>
      </c>
      <c r="W2761" s="24" t="str">
        <f t="shared" si="1422"/>
        <v/>
      </c>
      <c r="X2761" s="24" t="str">
        <f t="shared" si="1423"/>
        <v/>
      </c>
      <c r="Y2761" s="24" t="str">
        <f t="shared" si="1424"/>
        <v/>
      </c>
      <c r="Z2761" s="24" t="str">
        <f t="shared" si="1425"/>
        <v/>
      </c>
      <c r="AA2761" s="24" t="b">
        <f t="shared" si="1426"/>
        <v>0</v>
      </c>
      <c r="AB2761" s="34" t="str">
        <f t="shared" si="1427"/>
        <v/>
      </c>
      <c r="AC2761" s="34">
        <f t="shared" si="1428"/>
        <v>0</v>
      </c>
      <c r="AD2761" s="34">
        <f t="shared" si="1429"/>
        <v>0</v>
      </c>
      <c r="AE2761" s="34" t="str">
        <f t="shared" si="1430"/>
        <v xml:space="preserve"> 0</v>
      </c>
      <c r="AF2761" s="34">
        <f t="shared" si="1431"/>
        <v>0</v>
      </c>
      <c r="AG2761" s="34">
        <f t="shared" si="1432"/>
        <v>0</v>
      </c>
      <c r="AH2761" s="34" t="str">
        <f t="shared" si="1433"/>
        <v/>
      </c>
      <c r="AI2761" s="172" t="str">
        <f>IF(AJ2761&lt;&gt;"",MAX(AI$3:AI2760)+1,"")</f>
        <v/>
      </c>
      <c r="AJ2761" s="172" t="str">
        <f t="shared" si="1434"/>
        <v/>
      </c>
      <c r="AK2761" s="172" t="str">
        <f t="shared" si="1435"/>
        <v/>
      </c>
      <c r="AL2761" s="172" t="str">
        <f t="shared" si="1436"/>
        <v/>
      </c>
      <c r="AM2761" s="172" t="str">
        <f>IF(AN2761&lt;&gt;"",MAX(AM$3:AM2760)+1,"")</f>
        <v/>
      </c>
      <c r="AN2761" s="172" t="str">
        <f t="shared" si="1437"/>
        <v/>
      </c>
      <c r="AO2761" s="172" t="str">
        <f t="shared" si="1438"/>
        <v/>
      </c>
      <c r="AP2761" s="172" t="str">
        <f t="shared" si="1439"/>
        <v/>
      </c>
      <c r="AQ2761" s="172" t="str">
        <f t="shared" si="1440"/>
        <v/>
      </c>
      <c r="AR2761" s="172" t="str">
        <f>Table1[[#This Row],[Sex ]]&amp;Table1[[#This Row],[Month]]</f>
        <v/>
      </c>
    </row>
    <row r="2762" spans="2:44" x14ac:dyDescent="0.3">
      <c r="B2762" s="14"/>
      <c r="C2762" s="14"/>
      <c r="D2762" s="14"/>
      <c r="E2762" s="14"/>
      <c r="F2762" s="14"/>
      <c r="G2762" s="14"/>
      <c r="H2762" s="14"/>
      <c r="I2762" s="14"/>
      <c r="J2762" s="14"/>
      <c r="K2762" s="14"/>
      <c r="L2762" s="14"/>
      <c r="M2762" s="24" t="str">
        <f t="shared" si="1412"/>
        <v/>
      </c>
      <c r="N2762" s="24" t="str">
        <f t="shared" si="1413"/>
        <v/>
      </c>
      <c r="O2762" s="24" t="str">
        <f t="shared" si="1414"/>
        <v xml:space="preserve"> </v>
      </c>
      <c r="P2762" s="24">
        <f t="shared" si="1415"/>
        <v>0</v>
      </c>
      <c r="Q2762" s="25">
        <f t="shared" si="1416"/>
        <v>0</v>
      </c>
      <c r="R2762" s="26">
        <f t="shared" si="1417"/>
        <v>0</v>
      </c>
      <c r="S2762" s="24" t="str">
        <f t="shared" si="1418"/>
        <v/>
      </c>
      <c r="T2762" s="24" t="str">
        <f t="shared" si="1419"/>
        <v/>
      </c>
      <c r="U2762" s="24" t="str">
        <f t="shared" si="1420"/>
        <v/>
      </c>
      <c r="V2762" s="24" t="str">
        <f t="shared" si="1421"/>
        <v/>
      </c>
      <c r="W2762" s="24" t="str">
        <f t="shared" si="1422"/>
        <v/>
      </c>
      <c r="X2762" s="24" t="str">
        <f t="shared" si="1423"/>
        <v/>
      </c>
      <c r="Y2762" s="24" t="str">
        <f t="shared" si="1424"/>
        <v/>
      </c>
      <c r="Z2762" s="24" t="str">
        <f t="shared" si="1425"/>
        <v/>
      </c>
      <c r="AA2762" s="24" t="b">
        <f t="shared" si="1426"/>
        <v>0</v>
      </c>
      <c r="AB2762" s="34" t="str">
        <f t="shared" si="1427"/>
        <v/>
      </c>
      <c r="AC2762" s="34">
        <f t="shared" si="1428"/>
        <v>0</v>
      </c>
      <c r="AD2762" s="34">
        <f t="shared" si="1429"/>
        <v>0</v>
      </c>
      <c r="AE2762" s="34" t="str">
        <f t="shared" si="1430"/>
        <v xml:space="preserve"> 0</v>
      </c>
      <c r="AF2762" s="34">
        <f t="shared" si="1431"/>
        <v>0</v>
      </c>
      <c r="AG2762" s="34">
        <f t="shared" si="1432"/>
        <v>0</v>
      </c>
      <c r="AH2762" s="34" t="str">
        <f t="shared" si="1433"/>
        <v/>
      </c>
      <c r="AI2762" s="172" t="str">
        <f>IF(AJ2762&lt;&gt;"",MAX(AI$3:AI2761)+1,"")</f>
        <v/>
      </c>
      <c r="AJ2762" s="172" t="str">
        <f t="shared" si="1434"/>
        <v/>
      </c>
      <c r="AK2762" s="172" t="str">
        <f t="shared" si="1435"/>
        <v/>
      </c>
      <c r="AL2762" s="172" t="str">
        <f t="shared" si="1436"/>
        <v/>
      </c>
      <c r="AM2762" s="172" t="str">
        <f>IF(AN2762&lt;&gt;"",MAX(AM$3:AM2761)+1,"")</f>
        <v/>
      </c>
      <c r="AN2762" s="172" t="str">
        <f t="shared" si="1437"/>
        <v/>
      </c>
      <c r="AO2762" s="172" t="str">
        <f t="shared" si="1438"/>
        <v/>
      </c>
      <c r="AP2762" s="172" t="str">
        <f t="shared" si="1439"/>
        <v/>
      </c>
      <c r="AQ2762" s="172" t="str">
        <f t="shared" si="1440"/>
        <v/>
      </c>
      <c r="AR2762" s="172" t="str">
        <f>Table1[[#This Row],[Sex ]]&amp;Table1[[#This Row],[Month]]</f>
        <v/>
      </c>
    </row>
    <row r="2763" spans="2:44" x14ac:dyDescent="0.3">
      <c r="B2763" s="14"/>
      <c r="C2763" s="14"/>
      <c r="D2763" s="14"/>
      <c r="E2763" s="14"/>
      <c r="F2763" s="14"/>
      <c r="G2763" s="14"/>
      <c r="H2763" s="14"/>
      <c r="I2763" s="14"/>
      <c r="J2763" s="14"/>
      <c r="K2763" s="14"/>
      <c r="L2763" s="14"/>
      <c r="M2763" s="24" t="str">
        <f t="shared" si="1412"/>
        <v/>
      </c>
      <c r="N2763" s="24" t="str">
        <f t="shared" si="1413"/>
        <v/>
      </c>
      <c r="O2763" s="24" t="str">
        <f t="shared" si="1414"/>
        <v xml:space="preserve"> </v>
      </c>
      <c r="P2763" s="24">
        <f t="shared" si="1415"/>
        <v>0</v>
      </c>
      <c r="Q2763" s="25">
        <f t="shared" si="1416"/>
        <v>0</v>
      </c>
      <c r="R2763" s="26">
        <f t="shared" si="1417"/>
        <v>0</v>
      </c>
      <c r="S2763" s="24" t="str">
        <f t="shared" si="1418"/>
        <v/>
      </c>
      <c r="T2763" s="24" t="str">
        <f t="shared" si="1419"/>
        <v/>
      </c>
      <c r="U2763" s="24" t="str">
        <f t="shared" si="1420"/>
        <v/>
      </c>
      <c r="V2763" s="24" t="str">
        <f t="shared" si="1421"/>
        <v/>
      </c>
      <c r="W2763" s="24" t="str">
        <f t="shared" si="1422"/>
        <v/>
      </c>
      <c r="X2763" s="24" t="str">
        <f t="shared" si="1423"/>
        <v/>
      </c>
      <c r="Y2763" s="24" t="str">
        <f t="shared" si="1424"/>
        <v/>
      </c>
      <c r="Z2763" s="24" t="str">
        <f t="shared" si="1425"/>
        <v/>
      </c>
      <c r="AA2763" s="24" t="b">
        <f t="shared" si="1426"/>
        <v>0</v>
      </c>
      <c r="AB2763" s="34" t="str">
        <f t="shared" si="1427"/>
        <v/>
      </c>
      <c r="AC2763" s="34">
        <f t="shared" si="1428"/>
        <v>0</v>
      </c>
      <c r="AD2763" s="34">
        <f t="shared" si="1429"/>
        <v>0</v>
      </c>
      <c r="AE2763" s="34" t="str">
        <f t="shared" si="1430"/>
        <v xml:space="preserve"> 0</v>
      </c>
      <c r="AF2763" s="34">
        <f t="shared" si="1431"/>
        <v>0</v>
      </c>
      <c r="AG2763" s="34">
        <f t="shared" si="1432"/>
        <v>0</v>
      </c>
      <c r="AH2763" s="34" t="str">
        <f t="shared" si="1433"/>
        <v/>
      </c>
      <c r="AI2763" s="172" t="str">
        <f>IF(AJ2763&lt;&gt;"",MAX(AI$3:AI2762)+1,"")</f>
        <v/>
      </c>
      <c r="AJ2763" s="172" t="str">
        <f t="shared" si="1434"/>
        <v/>
      </c>
      <c r="AK2763" s="172" t="str">
        <f t="shared" si="1435"/>
        <v/>
      </c>
      <c r="AL2763" s="172" t="str">
        <f t="shared" si="1436"/>
        <v/>
      </c>
      <c r="AM2763" s="172" t="str">
        <f>IF(AN2763&lt;&gt;"",MAX(AM$3:AM2762)+1,"")</f>
        <v/>
      </c>
      <c r="AN2763" s="172" t="str">
        <f t="shared" si="1437"/>
        <v/>
      </c>
      <c r="AO2763" s="172" t="str">
        <f t="shared" si="1438"/>
        <v/>
      </c>
      <c r="AP2763" s="172" t="str">
        <f t="shared" si="1439"/>
        <v/>
      </c>
      <c r="AQ2763" s="172" t="str">
        <f t="shared" si="1440"/>
        <v/>
      </c>
      <c r="AR2763" s="172" t="str">
        <f>Table1[[#This Row],[Sex ]]&amp;Table1[[#This Row],[Month]]</f>
        <v/>
      </c>
    </row>
    <row r="2764" spans="2:44" x14ac:dyDescent="0.3">
      <c r="B2764" s="14"/>
      <c r="C2764" s="14"/>
      <c r="D2764" s="14"/>
      <c r="E2764" s="14"/>
      <c r="F2764" s="14"/>
      <c r="G2764" s="14"/>
      <c r="H2764" s="14"/>
      <c r="I2764" s="14"/>
      <c r="J2764" s="14"/>
      <c r="K2764" s="14"/>
      <c r="L2764" s="14"/>
      <c r="M2764" s="24" t="str">
        <f t="shared" si="1412"/>
        <v/>
      </c>
      <c r="N2764" s="24" t="str">
        <f t="shared" si="1413"/>
        <v/>
      </c>
      <c r="O2764" s="24" t="str">
        <f t="shared" si="1414"/>
        <v xml:space="preserve"> </v>
      </c>
      <c r="P2764" s="24">
        <f t="shared" si="1415"/>
        <v>0</v>
      </c>
      <c r="Q2764" s="25">
        <f t="shared" si="1416"/>
        <v>0</v>
      </c>
      <c r="R2764" s="26">
        <f t="shared" si="1417"/>
        <v>0</v>
      </c>
      <c r="S2764" s="24" t="str">
        <f t="shared" si="1418"/>
        <v/>
      </c>
      <c r="T2764" s="24" t="str">
        <f t="shared" si="1419"/>
        <v/>
      </c>
      <c r="U2764" s="24" t="str">
        <f t="shared" si="1420"/>
        <v/>
      </c>
      <c r="V2764" s="24" t="str">
        <f t="shared" si="1421"/>
        <v/>
      </c>
      <c r="W2764" s="24" t="str">
        <f t="shared" si="1422"/>
        <v/>
      </c>
      <c r="X2764" s="24" t="str">
        <f t="shared" si="1423"/>
        <v/>
      </c>
      <c r="Y2764" s="24" t="str">
        <f t="shared" si="1424"/>
        <v/>
      </c>
      <c r="Z2764" s="24" t="str">
        <f t="shared" si="1425"/>
        <v/>
      </c>
      <c r="AA2764" s="24" t="b">
        <f t="shared" si="1426"/>
        <v>0</v>
      </c>
      <c r="AB2764" s="34" t="str">
        <f t="shared" si="1427"/>
        <v/>
      </c>
      <c r="AC2764" s="34">
        <f t="shared" si="1428"/>
        <v>0</v>
      </c>
      <c r="AD2764" s="34">
        <f t="shared" si="1429"/>
        <v>0</v>
      </c>
      <c r="AE2764" s="34" t="str">
        <f t="shared" si="1430"/>
        <v xml:space="preserve"> 0</v>
      </c>
      <c r="AF2764" s="34">
        <f t="shared" si="1431"/>
        <v>0</v>
      </c>
      <c r="AG2764" s="34">
        <f t="shared" si="1432"/>
        <v>0</v>
      </c>
      <c r="AH2764" s="34" t="str">
        <f t="shared" si="1433"/>
        <v/>
      </c>
      <c r="AI2764" s="172" t="str">
        <f>IF(AJ2764&lt;&gt;"",MAX(AI$3:AI2763)+1,"")</f>
        <v/>
      </c>
      <c r="AJ2764" s="172" t="str">
        <f t="shared" si="1434"/>
        <v/>
      </c>
      <c r="AK2764" s="172" t="str">
        <f t="shared" si="1435"/>
        <v/>
      </c>
      <c r="AL2764" s="172" t="str">
        <f t="shared" si="1436"/>
        <v/>
      </c>
      <c r="AM2764" s="172" t="str">
        <f>IF(AN2764&lt;&gt;"",MAX(AM$3:AM2763)+1,"")</f>
        <v/>
      </c>
      <c r="AN2764" s="172" t="str">
        <f t="shared" si="1437"/>
        <v/>
      </c>
      <c r="AO2764" s="172" t="str">
        <f t="shared" si="1438"/>
        <v/>
      </c>
      <c r="AP2764" s="172" t="str">
        <f t="shared" si="1439"/>
        <v/>
      </c>
      <c r="AQ2764" s="172" t="str">
        <f t="shared" si="1440"/>
        <v/>
      </c>
      <c r="AR2764" s="172" t="str">
        <f>Table1[[#This Row],[Sex ]]&amp;Table1[[#This Row],[Month]]</f>
        <v/>
      </c>
    </row>
    <row r="2765" spans="2:44" x14ac:dyDescent="0.3">
      <c r="B2765" s="14"/>
      <c r="C2765" s="14"/>
      <c r="D2765" s="14"/>
      <c r="E2765" s="14"/>
      <c r="F2765" s="14"/>
      <c r="G2765" s="14"/>
      <c r="H2765" s="14"/>
      <c r="I2765" s="14"/>
      <c r="J2765" s="14"/>
      <c r="K2765" s="14"/>
      <c r="L2765" s="14"/>
      <c r="M2765" s="24" t="str">
        <f t="shared" si="1412"/>
        <v/>
      </c>
      <c r="N2765" s="24" t="str">
        <f t="shared" si="1413"/>
        <v/>
      </c>
      <c r="O2765" s="24" t="str">
        <f t="shared" si="1414"/>
        <v xml:space="preserve"> </v>
      </c>
      <c r="P2765" s="24">
        <f t="shared" si="1415"/>
        <v>0</v>
      </c>
      <c r="Q2765" s="25">
        <f t="shared" si="1416"/>
        <v>0</v>
      </c>
      <c r="R2765" s="26">
        <f t="shared" si="1417"/>
        <v>0</v>
      </c>
      <c r="S2765" s="24" t="str">
        <f t="shared" si="1418"/>
        <v/>
      </c>
      <c r="T2765" s="24" t="str">
        <f t="shared" si="1419"/>
        <v/>
      </c>
      <c r="U2765" s="24" t="str">
        <f t="shared" si="1420"/>
        <v/>
      </c>
      <c r="V2765" s="24" t="str">
        <f t="shared" si="1421"/>
        <v/>
      </c>
      <c r="W2765" s="24" t="str">
        <f t="shared" si="1422"/>
        <v/>
      </c>
      <c r="X2765" s="24" t="str">
        <f t="shared" si="1423"/>
        <v/>
      </c>
      <c r="Y2765" s="24" t="str">
        <f t="shared" si="1424"/>
        <v/>
      </c>
      <c r="Z2765" s="24" t="str">
        <f t="shared" si="1425"/>
        <v/>
      </c>
      <c r="AA2765" s="24" t="b">
        <f t="shared" si="1426"/>
        <v>0</v>
      </c>
      <c r="AB2765" s="34" t="str">
        <f t="shared" si="1427"/>
        <v/>
      </c>
      <c r="AC2765" s="34">
        <f t="shared" si="1428"/>
        <v>0</v>
      </c>
      <c r="AD2765" s="34">
        <f t="shared" si="1429"/>
        <v>0</v>
      </c>
      <c r="AE2765" s="34" t="str">
        <f t="shared" si="1430"/>
        <v xml:space="preserve"> 0</v>
      </c>
      <c r="AF2765" s="34">
        <f t="shared" si="1431"/>
        <v>0</v>
      </c>
      <c r="AG2765" s="34">
        <f t="shared" si="1432"/>
        <v>0</v>
      </c>
      <c r="AH2765" s="34" t="str">
        <f t="shared" si="1433"/>
        <v/>
      </c>
      <c r="AI2765" s="172" t="str">
        <f>IF(AJ2765&lt;&gt;"",MAX(AI$3:AI2764)+1,"")</f>
        <v/>
      </c>
      <c r="AJ2765" s="172" t="str">
        <f t="shared" si="1434"/>
        <v/>
      </c>
      <c r="AK2765" s="172" t="str">
        <f t="shared" si="1435"/>
        <v/>
      </c>
      <c r="AL2765" s="172" t="str">
        <f t="shared" si="1436"/>
        <v/>
      </c>
      <c r="AM2765" s="172" t="str">
        <f>IF(AN2765&lt;&gt;"",MAX(AM$3:AM2764)+1,"")</f>
        <v/>
      </c>
      <c r="AN2765" s="172" t="str">
        <f t="shared" si="1437"/>
        <v/>
      </c>
      <c r="AO2765" s="172" t="str">
        <f t="shared" si="1438"/>
        <v/>
      </c>
      <c r="AP2765" s="172" t="str">
        <f t="shared" si="1439"/>
        <v/>
      </c>
      <c r="AQ2765" s="172" t="str">
        <f t="shared" si="1440"/>
        <v/>
      </c>
      <c r="AR2765" s="172" t="str">
        <f>Table1[[#This Row],[Sex ]]&amp;Table1[[#This Row],[Month]]</f>
        <v/>
      </c>
    </row>
    <row r="2766" spans="2:44" x14ac:dyDescent="0.3">
      <c r="B2766" s="14"/>
      <c r="C2766" s="14"/>
      <c r="D2766" s="14"/>
      <c r="E2766" s="14"/>
      <c r="F2766" s="14"/>
      <c r="G2766" s="14"/>
      <c r="H2766" s="14"/>
      <c r="I2766" s="14"/>
      <c r="J2766" s="14"/>
      <c r="K2766" s="14"/>
      <c r="L2766" s="14"/>
      <c r="M2766" s="24" t="str">
        <f t="shared" si="1412"/>
        <v/>
      </c>
      <c r="N2766" s="24" t="str">
        <f t="shared" si="1413"/>
        <v/>
      </c>
      <c r="O2766" s="24" t="str">
        <f t="shared" si="1414"/>
        <v xml:space="preserve"> </v>
      </c>
      <c r="P2766" s="24">
        <f t="shared" si="1415"/>
        <v>0</v>
      </c>
      <c r="Q2766" s="25">
        <f t="shared" si="1416"/>
        <v>0</v>
      </c>
      <c r="R2766" s="26">
        <f t="shared" si="1417"/>
        <v>0</v>
      </c>
      <c r="S2766" s="24" t="str">
        <f t="shared" si="1418"/>
        <v/>
      </c>
      <c r="T2766" s="24" t="str">
        <f t="shared" si="1419"/>
        <v/>
      </c>
      <c r="U2766" s="24" t="str">
        <f t="shared" si="1420"/>
        <v/>
      </c>
      <c r="V2766" s="24" t="str">
        <f t="shared" si="1421"/>
        <v/>
      </c>
      <c r="W2766" s="24" t="str">
        <f t="shared" si="1422"/>
        <v/>
      </c>
      <c r="X2766" s="24" t="str">
        <f t="shared" si="1423"/>
        <v/>
      </c>
      <c r="Y2766" s="24" t="str">
        <f t="shared" si="1424"/>
        <v/>
      </c>
      <c r="Z2766" s="24" t="str">
        <f t="shared" si="1425"/>
        <v/>
      </c>
      <c r="AA2766" s="24" t="b">
        <f t="shared" si="1426"/>
        <v>0</v>
      </c>
      <c r="AB2766" s="34" t="str">
        <f t="shared" si="1427"/>
        <v/>
      </c>
      <c r="AC2766" s="34">
        <f t="shared" si="1428"/>
        <v>0</v>
      </c>
      <c r="AD2766" s="34">
        <f t="shared" si="1429"/>
        <v>0</v>
      </c>
      <c r="AE2766" s="34" t="str">
        <f t="shared" si="1430"/>
        <v xml:space="preserve"> 0</v>
      </c>
      <c r="AF2766" s="34">
        <f t="shared" si="1431"/>
        <v>0</v>
      </c>
      <c r="AG2766" s="34">
        <f t="shared" si="1432"/>
        <v>0</v>
      </c>
      <c r="AH2766" s="34" t="str">
        <f t="shared" si="1433"/>
        <v/>
      </c>
      <c r="AI2766" s="172" t="str">
        <f>IF(AJ2766&lt;&gt;"",MAX(AI$3:AI2765)+1,"")</f>
        <v/>
      </c>
      <c r="AJ2766" s="172" t="str">
        <f t="shared" si="1434"/>
        <v/>
      </c>
      <c r="AK2766" s="172" t="str">
        <f t="shared" si="1435"/>
        <v/>
      </c>
      <c r="AL2766" s="172" t="str">
        <f t="shared" si="1436"/>
        <v/>
      </c>
      <c r="AM2766" s="172" t="str">
        <f>IF(AN2766&lt;&gt;"",MAX(AM$3:AM2765)+1,"")</f>
        <v/>
      </c>
      <c r="AN2766" s="172" t="str">
        <f t="shared" si="1437"/>
        <v/>
      </c>
      <c r="AO2766" s="172" t="str">
        <f t="shared" si="1438"/>
        <v/>
      </c>
      <c r="AP2766" s="172" t="str">
        <f t="shared" si="1439"/>
        <v/>
      </c>
      <c r="AQ2766" s="172" t="str">
        <f t="shared" si="1440"/>
        <v/>
      </c>
      <c r="AR2766" s="172" t="str">
        <f>Table1[[#This Row],[Sex ]]&amp;Table1[[#This Row],[Month]]</f>
        <v/>
      </c>
    </row>
    <row r="2767" spans="2:44" x14ac:dyDescent="0.3">
      <c r="B2767" s="14"/>
      <c r="C2767" s="14"/>
      <c r="D2767" s="14"/>
      <c r="E2767" s="14"/>
      <c r="F2767" s="14"/>
      <c r="G2767" s="14"/>
      <c r="H2767" s="14"/>
      <c r="I2767" s="14"/>
      <c r="J2767" s="14"/>
      <c r="K2767" s="14"/>
      <c r="L2767" s="14"/>
      <c r="M2767" s="24" t="str">
        <f t="shared" si="1412"/>
        <v/>
      </c>
      <c r="N2767" s="24" t="str">
        <f t="shared" si="1413"/>
        <v/>
      </c>
      <c r="O2767" s="24" t="str">
        <f t="shared" si="1414"/>
        <v xml:space="preserve"> </v>
      </c>
      <c r="P2767" s="24">
        <f t="shared" si="1415"/>
        <v>0</v>
      </c>
      <c r="Q2767" s="25">
        <f t="shared" si="1416"/>
        <v>0</v>
      </c>
      <c r="R2767" s="26">
        <f t="shared" si="1417"/>
        <v>0</v>
      </c>
      <c r="S2767" s="24" t="str">
        <f t="shared" si="1418"/>
        <v/>
      </c>
      <c r="T2767" s="24" t="str">
        <f t="shared" si="1419"/>
        <v/>
      </c>
      <c r="U2767" s="24" t="str">
        <f t="shared" si="1420"/>
        <v/>
      </c>
      <c r="V2767" s="24" t="str">
        <f t="shared" si="1421"/>
        <v/>
      </c>
      <c r="W2767" s="24" t="str">
        <f t="shared" si="1422"/>
        <v/>
      </c>
      <c r="X2767" s="24" t="str">
        <f t="shared" si="1423"/>
        <v/>
      </c>
      <c r="Y2767" s="24" t="str">
        <f t="shared" si="1424"/>
        <v/>
      </c>
      <c r="Z2767" s="24" t="str">
        <f t="shared" si="1425"/>
        <v/>
      </c>
      <c r="AA2767" s="24" t="b">
        <f t="shared" si="1426"/>
        <v>0</v>
      </c>
      <c r="AB2767" s="34" t="str">
        <f t="shared" si="1427"/>
        <v/>
      </c>
      <c r="AC2767" s="34">
        <f t="shared" si="1428"/>
        <v>0</v>
      </c>
      <c r="AD2767" s="34">
        <f t="shared" si="1429"/>
        <v>0</v>
      </c>
      <c r="AE2767" s="34" t="str">
        <f t="shared" si="1430"/>
        <v xml:space="preserve"> 0</v>
      </c>
      <c r="AF2767" s="34">
        <f t="shared" si="1431"/>
        <v>0</v>
      </c>
      <c r="AG2767" s="34">
        <f t="shared" si="1432"/>
        <v>0</v>
      </c>
      <c r="AH2767" s="34" t="str">
        <f t="shared" si="1433"/>
        <v/>
      </c>
      <c r="AI2767" s="172" t="str">
        <f>IF(AJ2767&lt;&gt;"",MAX(AI$3:AI2766)+1,"")</f>
        <v/>
      </c>
      <c r="AJ2767" s="172" t="str">
        <f t="shared" si="1434"/>
        <v/>
      </c>
      <c r="AK2767" s="172" t="str">
        <f t="shared" si="1435"/>
        <v/>
      </c>
      <c r="AL2767" s="172" t="str">
        <f t="shared" si="1436"/>
        <v/>
      </c>
      <c r="AM2767" s="172" t="str">
        <f>IF(AN2767&lt;&gt;"",MAX(AM$3:AM2766)+1,"")</f>
        <v/>
      </c>
      <c r="AN2767" s="172" t="str">
        <f t="shared" si="1437"/>
        <v/>
      </c>
      <c r="AO2767" s="172" t="str">
        <f t="shared" si="1438"/>
        <v/>
      </c>
      <c r="AP2767" s="172" t="str">
        <f t="shared" si="1439"/>
        <v/>
      </c>
      <c r="AQ2767" s="172" t="str">
        <f t="shared" si="1440"/>
        <v/>
      </c>
      <c r="AR2767" s="172" t="str">
        <f>Table1[[#This Row],[Sex ]]&amp;Table1[[#This Row],[Month]]</f>
        <v/>
      </c>
    </row>
    <row r="2768" spans="2:44" x14ac:dyDescent="0.3">
      <c r="B2768" s="14"/>
      <c r="C2768" s="14"/>
      <c r="D2768" s="14"/>
      <c r="E2768" s="14"/>
      <c r="F2768" s="14"/>
      <c r="G2768" s="14"/>
      <c r="H2768" s="14"/>
      <c r="I2768" s="14"/>
      <c r="J2768" s="14"/>
      <c r="K2768" s="14"/>
      <c r="L2768" s="14"/>
      <c r="M2768" s="24" t="str">
        <f t="shared" si="1412"/>
        <v/>
      </c>
      <c r="N2768" s="24" t="str">
        <f t="shared" si="1413"/>
        <v/>
      </c>
      <c r="O2768" s="24" t="str">
        <f t="shared" si="1414"/>
        <v xml:space="preserve"> </v>
      </c>
      <c r="P2768" s="24">
        <f t="shared" si="1415"/>
        <v>0</v>
      </c>
      <c r="Q2768" s="25">
        <f t="shared" si="1416"/>
        <v>0</v>
      </c>
      <c r="R2768" s="26">
        <f t="shared" si="1417"/>
        <v>0</v>
      </c>
      <c r="S2768" s="24" t="str">
        <f t="shared" si="1418"/>
        <v/>
      </c>
      <c r="T2768" s="24" t="str">
        <f t="shared" si="1419"/>
        <v/>
      </c>
      <c r="U2768" s="24" t="str">
        <f t="shared" si="1420"/>
        <v/>
      </c>
      <c r="V2768" s="24" t="str">
        <f t="shared" si="1421"/>
        <v/>
      </c>
      <c r="W2768" s="24" t="str">
        <f t="shared" si="1422"/>
        <v/>
      </c>
      <c r="X2768" s="24" t="str">
        <f t="shared" si="1423"/>
        <v/>
      </c>
      <c r="Y2768" s="24" t="str">
        <f t="shared" si="1424"/>
        <v/>
      </c>
      <c r="Z2768" s="24" t="str">
        <f t="shared" si="1425"/>
        <v/>
      </c>
      <c r="AA2768" s="24" t="b">
        <f t="shared" si="1426"/>
        <v>0</v>
      </c>
      <c r="AB2768" s="34" t="str">
        <f t="shared" si="1427"/>
        <v/>
      </c>
      <c r="AC2768" s="34">
        <f t="shared" si="1428"/>
        <v>0</v>
      </c>
      <c r="AD2768" s="34">
        <f t="shared" si="1429"/>
        <v>0</v>
      </c>
      <c r="AE2768" s="34" t="str">
        <f t="shared" si="1430"/>
        <v xml:space="preserve"> 0</v>
      </c>
      <c r="AF2768" s="34">
        <f t="shared" si="1431"/>
        <v>0</v>
      </c>
      <c r="AG2768" s="34">
        <f t="shared" si="1432"/>
        <v>0</v>
      </c>
      <c r="AH2768" s="34" t="str">
        <f t="shared" si="1433"/>
        <v/>
      </c>
      <c r="AI2768" s="172" t="str">
        <f>IF(AJ2768&lt;&gt;"",MAX(AI$3:AI2767)+1,"")</f>
        <v/>
      </c>
      <c r="AJ2768" s="172" t="str">
        <f t="shared" si="1434"/>
        <v/>
      </c>
      <c r="AK2768" s="172" t="str">
        <f t="shared" si="1435"/>
        <v/>
      </c>
      <c r="AL2768" s="172" t="str">
        <f t="shared" si="1436"/>
        <v/>
      </c>
      <c r="AM2768" s="172" t="str">
        <f>IF(AN2768&lt;&gt;"",MAX(AM$3:AM2767)+1,"")</f>
        <v/>
      </c>
      <c r="AN2768" s="172" t="str">
        <f t="shared" si="1437"/>
        <v/>
      </c>
      <c r="AO2768" s="172" t="str">
        <f t="shared" si="1438"/>
        <v/>
      </c>
      <c r="AP2768" s="172" t="str">
        <f t="shared" si="1439"/>
        <v/>
      </c>
      <c r="AQ2768" s="172" t="str">
        <f t="shared" si="1440"/>
        <v/>
      </c>
      <c r="AR2768" s="172" t="str">
        <f>Table1[[#This Row],[Sex ]]&amp;Table1[[#This Row],[Month]]</f>
        <v/>
      </c>
    </row>
    <row r="2769" spans="2:44" x14ac:dyDescent="0.3">
      <c r="B2769" s="14"/>
      <c r="C2769" s="14"/>
      <c r="D2769" s="14"/>
      <c r="E2769" s="14"/>
      <c r="F2769" s="14"/>
      <c r="G2769" s="14"/>
      <c r="H2769" s="14"/>
      <c r="I2769" s="14"/>
      <c r="J2769" s="14"/>
      <c r="K2769" s="14"/>
      <c r="L2769" s="14"/>
      <c r="M2769" s="24" t="str">
        <f t="shared" si="1412"/>
        <v/>
      </c>
      <c r="N2769" s="24" t="str">
        <f t="shared" si="1413"/>
        <v/>
      </c>
      <c r="O2769" s="24" t="str">
        <f t="shared" si="1414"/>
        <v xml:space="preserve"> </v>
      </c>
      <c r="P2769" s="24">
        <f t="shared" si="1415"/>
        <v>0</v>
      </c>
      <c r="Q2769" s="25">
        <f t="shared" si="1416"/>
        <v>0</v>
      </c>
      <c r="R2769" s="26">
        <f t="shared" si="1417"/>
        <v>0</v>
      </c>
      <c r="S2769" s="24" t="str">
        <f t="shared" si="1418"/>
        <v/>
      </c>
      <c r="T2769" s="24" t="str">
        <f t="shared" si="1419"/>
        <v/>
      </c>
      <c r="U2769" s="24" t="str">
        <f t="shared" si="1420"/>
        <v/>
      </c>
      <c r="V2769" s="24" t="str">
        <f t="shared" si="1421"/>
        <v/>
      </c>
      <c r="W2769" s="24" t="str">
        <f t="shared" si="1422"/>
        <v/>
      </c>
      <c r="X2769" s="24" t="str">
        <f t="shared" si="1423"/>
        <v/>
      </c>
      <c r="Y2769" s="24" t="str">
        <f t="shared" si="1424"/>
        <v/>
      </c>
      <c r="Z2769" s="24" t="str">
        <f t="shared" si="1425"/>
        <v/>
      </c>
      <c r="AA2769" s="24" t="b">
        <f t="shared" si="1426"/>
        <v>0</v>
      </c>
      <c r="AB2769" s="34" t="str">
        <f t="shared" si="1427"/>
        <v/>
      </c>
      <c r="AC2769" s="34">
        <f t="shared" si="1428"/>
        <v>0</v>
      </c>
      <c r="AD2769" s="34">
        <f t="shared" si="1429"/>
        <v>0</v>
      </c>
      <c r="AE2769" s="34" t="str">
        <f t="shared" si="1430"/>
        <v xml:space="preserve"> 0</v>
      </c>
      <c r="AF2769" s="34">
        <f t="shared" si="1431"/>
        <v>0</v>
      </c>
      <c r="AG2769" s="34">
        <f t="shared" si="1432"/>
        <v>0</v>
      </c>
      <c r="AH2769" s="34" t="str">
        <f t="shared" si="1433"/>
        <v/>
      </c>
      <c r="AI2769" s="172" t="str">
        <f>IF(AJ2769&lt;&gt;"",MAX(AI$3:AI2768)+1,"")</f>
        <v/>
      </c>
      <c r="AJ2769" s="172" t="str">
        <f t="shared" si="1434"/>
        <v/>
      </c>
      <c r="AK2769" s="172" t="str">
        <f t="shared" si="1435"/>
        <v/>
      </c>
      <c r="AL2769" s="172" t="str">
        <f t="shared" si="1436"/>
        <v/>
      </c>
      <c r="AM2769" s="172" t="str">
        <f>IF(AN2769&lt;&gt;"",MAX(AM$3:AM2768)+1,"")</f>
        <v/>
      </c>
      <c r="AN2769" s="172" t="str">
        <f t="shared" si="1437"/>
        <v/>
      </c>
      <c r="AO2769" s="172" t="str">
        <f t="shared" si="1438"/>
        <v/>
      </c>
      <c r="AP2769" s="172" t="str">
        <f t="shared" si="1439"/>
        <v/>
      </c>
      <c r="AQ2769" s="172" t="str">
        <f t="shared" si="1440"/>
        <v/>
      </c>
      <c r="AR2769" s="172" t="str">
        <f>Table1[[#This Row],[Sex ]]&amp;Table1[[#This Row],[Month]]</f>
        <v/>
      </c>
    </row>
    <row r="2770" spans="2:44" x14ac:dyDescent="0.3">
      <c r="B2770" s="14"/>
      <c r="C2770" s="14"/>
      <c r="D2770" s="14"/>
      <c r="E2770" s="14"/>
      <c r="F2770" s="14"/>
      <c r="G2770" s="14"/>
      <c r="H2770" s="14"/>
      <c r="I2770" s="14"/>
      <c r="J2770" s="14"/>
      <c r="K2770" s="14"/>
      <c r="L2770" s="14"/>
      <c r="M2770" s="24" t="str">
        <f t="shared" si="1412"/>
        <v/>
      </c>
      <c r="N2770" s="24" t="str">
        <f t="shared" si="1413"/>
        <v/>
      </c>
      <c r="O2770" s="24" t="str">
        <f t="shared" si="1414"/>
        <v xml:space="preserve"> </v>
      </c>
      <c r="P2770" s="24">
        <f t="shared" si="1415"/>
        <v>0</v>
      </c>
      <c r="Q2770" s="25">
        <f t="shared" si="1416"/>
        <v>0</v>
      </c>
      <c r="R2770" s="26">
        <f t="shared" si="1417"/>
        <v>0</v>
      </c>
      <c r="S2770" s="24" t="str">
        <f t="shared" si="1418"/>
        <v/>
      </c>
      <c r="T2770" s="24" t="str">
        <f t="shared" si="1419"/>
        <v/>
      </c>
      <c r="U2770" s="24" t="str">
        <f t="shared" si="1420"/>
        <v/>
      </c>
      <c r="V2770" s="24" t="str">
        <f t="shared" si="1421"/>
        <v/>
      </c>
      <c r="W2770" s="24" t="str">
        <f t="shared" si="1422"/>
        <v/>
      </c>
      <c r="X2770" s="24" t="str">
        <f t="shared" si="1423"/>
        <v/>
      </c>
      <c r="Y2770" s="24" t="str">
        <f t="shared" si="1424"/>
        <v/>
      </c>
      <c r="Z2770" s="24" t="str">
        <f t="shared" si="1425"/>
        <v/>
      </c>
      <c r="AA2770" s="24" t="b">
        <f t="shared" si="1426"/>
        <v>0</v>
      </c>
      <c r="AB2770" s="34" t="str">
        <f t="shared" si="1427"/>
        <v/>
      </c>
      <c r="AC2770" s="34">
        <f t="shared" si="1428"/>
        <v>0</v>
      </c>
      <c r="AD2770" s="34">
        <f t="shared" si="1429"/>
        <v>0</v>
      </c>
      <c r="AE2770" s="34" t="str">
        <f t="shared" si="1430"/>
        <v xml:space="preserve"> 0</v>
      </c>
      <c r="AF2770" s="34">
        <f t="shared" si="1431"/>
        <v>0</v>
      </c>
      <c r="AG2770" s="34">
        <f t="shared" si="1432"/>
        <v>0</v>
      </c>
      <c r="AH2770" s="34" t="str">
        <f t="shared" si="1433"/>
        <v/>
      </c>
      <c r="AI2770" s="172" t="str">
        <f>IF(AJ2770&lt;&gt;"",MAX(AI$3:AI2769)+1,"")</f>
        <v/>
      </c>
      <c r="AJ2770" s="172" t="str">
        <f t="shared" si="1434"/>
        <v/>
      </c>
      <c r="AK2770" s="172" t="str">
        <f t="shared" si="1435"/>
        <v/>
      </c>
      <c r="AL2770" s="172" t="str">
        <f t="shared" si="1436"/>
        <v/>
      </c>
      <c r="AM2770" s="172" t="str">
        <f>IF(AN2770&lt;&gt;"",MAX(AM$3:AM2769)+1,"")</f>
        <v/>
      </c>
      <c r="AN2770" s="172" t="str">
        <f t="shared" si="1437"/>
        <v/>
      </c>
      <c r="AO2770" s="172" t="str">
        <f t="shared" si="1438"/>
        <v/>
      </c>
      <c r="AP2770" s="172" t="str">
        <f t="shared" si="1439"/>
        <v/>
      </c>
      <c r="AQ2770" s="172" t="str">
        <f t="shared" si="1440"/>
        <v/>
      </c>
      <c r="AR2770" s="172" t="str">
        <f>Table1[[#This Row],[Sex ]]&amp;Table1[[#This Row],[Month]]</f>
        <v/>
      </c>
    </row>
    <row r="2771" spans="2:44" x14ac:dyDescent="0.3">
      <c r="B2771" s="14"/>
      <c r="C2771" s="14"/>
      <c r="D2771" s="14"/>
      <c r="E2771" s="14"/>
      <c r="F2771" s="14"/>
      <c r="G2771" s="14"/>
      <c r="H2771" s="14"/>
      <c r="I2771" s="14"/>
      <c r="J2771" s="14"/>
      <c r="K2771" s="14"/>
      <c r="L2771" s="14"/>
      <c r="M2771" s="24" t="str">
        <f t="shared" si="1412"/>
        <v/>
      </c>
      <c r="N2771" s="24" t="str">
        <f t="shared" si="1413"/>
        <v/>
      </c>
      <c r="O2771" s="24" t="str">
        <f t="shared" si="1414"/>
        <v xml:space="preserve"> </v>
      </c>
      <c r="P2771" s="24">
        <f t="shared" si="1415"/>
        <v>0</v>
      </c>
      <c r="Q2771" s="25">
        <f t="shared" si="1416"/>
        <v>0</v>
      </c>
      <c r="R2771" s="26">
        <f t="shared" si="1417"/>
        <v>0</v>
      </c>
      <c r="S2771" s="24" t="str">
        <f t="shared" si="1418"/>
        <v/>
      </c>
      <c r="T2771" s="24" t="str">
        <f t="shared" si="1419"/>
        <v/>
      </c>
      <c r="U2771" s="24" t="str">
        <f t="shared" si="1420"/>
        <v/>
      </c>
      <c r="V2771" s="24" t="str">
        <f t="shared" si="1421"/>
        <v/>
      </c>
      <c r="W2771" s="24" t="str">
        <f t="shared" si="1422"/>
        <v/>
      </c>
      <c r="X2771" s="24" t="str">
        <f t="shared" si="1423"/>
        <v/>
      </c>
      <c r="Y2771" s="24" t="str">
        <f t="shared" si="1424"/>
        <v/>
      </c>
      <c r="Z2771" s="24" t="str">
        <f t="shared" si="1425"/>
        <v/>
      </c>
      <c r="AA2771" s="24" t="b">
        <f t="shared" si="1426"/>
        <v>0</v>
      </c>
      <c r="AB2771" s="34" t="str">
        <f t="shared" si="1427"/>
        <v/>
      </c>
      <c r="AC2771" s="34">
        <f t="shared" si="1428"/>
        <v>0</v>
      </c>
      <c r="AD2771" s="34">
        <f t="shared" si="1429"/>
        <v>0</v>
      </c>
      <c r="AE2771" s="34" t="str">
        <f t="shared" si="1430"/>
        <v xml:space="preserve"> 0</v>
      </c>
      <c r="AF2771" s="34">
        <f t="shared" si="1431"/>
        <v>0</v>
      </c>
      <c r="AG2771" s="34">
        <f t="shared" si="1432"/>
        <v>0</v>
      </c>
      <c r="AH2771" s="34" t="str">
        <f t="shared" si="1433"/>
        <v/>
      </c>
      <c r="AI2771" s="172" t="str">
        <f>IF(AJ2771&lt;&gt;"",MAX(AI$3:AI2770)+1,"")</f>
        <v/>
      </c>
      <c r="AJ2771" s="172" t="str">
        <f t="shared" si="1434"/>
        <v/>
      </c>
      <c r="AK2771" s="172" t="str">
        <f t="shared" si="1435"/>
        <v/>
      </c>
      <c r="AL2771" s="172" t="str">
        <f t="shared" si="1436"/>
        <v/>
      </c>
      <c r="AM2771" s="172" t="str">
        <f>IF(AN2771&lt;&gt;"",MAX(AM$3:AM2770)+1,"")</f>
        <v/>
      </c>
      <c r="AN2771" s="172" t="str">
        <f t="shared" si="1437"/>
        <v/>
      </c>
      <c r="AO2771" s="172" t="str">
        <f t="shared" si="1438"/>
        <v/>
      </c>
      <c r="AP2771" s="172" t="str">
        <f t="shared" si="1439"/>
        <v/>
      </c>
      <c r="AQ2771" s="172" t="str">
        <f t="shared" si="1440"/>
        <v/>
      </c>
      <c r="AR2771" s="172" t="str">
        <f>Table1[[#This Row],[Sex ]]&amp;Table1[[#This Row],[Month]]</f>
        <v/>
      </c>
    </row>
    <row r="2772" spans="2:44" x14ac:dyDescent="0.3">
      <c r="B2772" s="14"/>
      <c r="C2772" s="14"/>
      <c r="D2772" s="14"/>
      <c r="E2772" s="14"/>
      <c r="F2772" s="14"/>
      <c r="G2772" s="14"/>
      <c r="H2772" s="14"/>
      <c r="I2772" s="14"/>
      <c r="J2772" s="14"/>
      <c r="K2772" s="14"/>
      <c r="L2772" s="14"/>
      <c r="M2772" s="24" t="str">
        <f t="shared" si="1412"/>
        <v/>
      </c>
      <c r="N2772" s="24" t="str">
        <f t="shared" si="1413"/>
        <v/>
      </c>
      <c r="O2772" s="24" t="str">
        <f t="shared" si="1414"/>
        <v xml:space="preserve"> </v>
      </c>
      <c r="P2772" s="24">
        <f t="shared" si="1415"/>
        <v>0</v>
      </c>
      <c r="Q2772" s="25">
        <f t="shared" si="1416"/>
        <v>0</v>
      </c>
      <c r="R2772" s="26">
        <f t="shared" si="1417"/>
        <v>0</v>
      </c>
      <c r="S2772" s="24" t="str">
        <f t="shared" si="1418"/>
        <v/>
      </c>
      <c r="T2772" s="24" t="str">
        <f t="shared" si="1419"/>
        <v/>
      </c>
      <c r="U2772" s="24" t="str">
        <f t="shared" si="1420"/>
        <v/>
      </c>
      <c r="V2772" s="24" t="str">
        <f t="shared" si="1421"/>
        <v/>
      </c>
      <c r="W2772" s="24" t="str">
        <f t="shared" si="1422"/>
        <v/>
      </c>
      <c r="X2772" s="24" t="str">
        <f t="shared" si="1423"/>
        <v/>
      </c>
      <c r="Y2772" s="24" t="str">
        <f t="shared" si="1424"/>
        <v/>
      </c>
      <c r="Z2772" s="24" t="str">
        <f t="shared" si="1425"/>
        <v/>
      </c>
      <c r="AA2772" s="24" t="b">
        <f t="shared" si="1426"/>
        <v>0</v>
      </c>
      <c r="AB2772" s="34" t="str">
        <f t="shared" si="1427"/>
        <v/>
      </c>
      <c r="AC2772" s="34">
        <f t="shared" si="1428"/>
        <v>0</v>
      </c>
      <c r="AD2772" s="34">
        <f t="shared" si="1429"/>
        <v>0</v>
      </c>
      <c r="AE2772" s="34" t="str">
        <f t="shared" si="1430"/>
        <v xml:space="preserve"> 0</v>
      </c>
      <c r="AF2772" s="34">
        <f t="shared" si="1431"/>
        <v>0</v>
      </c>
      <c r="AG2772" s="34">
        <f t="shared" si="1432"/>
        <v>0</v>
      </c>
      <c r="AH2772" s="34" t="str">
        <f t="shared" si="1433"/>
        <v/>
      </c>
      <c r="AI2772" s="172" t="str">
        <f>IF(AJ2772&lt;&gt;"",MAX(AI$3:AI2771)+1,"")</f>
        <v/>
      </c>
      <c r="AJ2772" s="172" t="str">
        <f t="shared" si="1434"/>
        <v/>
      </c>
      <c r="AK2772" s="172" t="str">
        <f t="shared" si="1435"/>
        <v/>
      </c>
      <c r="AL2772" s="172" t="str">
        <f t="shared" si="1436"/>
        <v/>
      </c>
      <c r="AM2772" s="172" t="str">
        <f>IF(AN2772&lt;&gt;"",MAX(AM$3:AM2771)+1,"")</f>
        <v/>
      </c>
      <c r="AN2772" s="172" t="str">
        <f t="shared" si="1437"/>
        <v/>
      </c>
      <c r="AO2772" s="172" t="str">
        <f t="shared" si="1438"/>
        <v/>
      </c>
      <c r="AP2772" s="172" t="str">
        <f t="shared" si="1439"/>
        <v/>
      </c>
      <c r="AQ2772" s="172" t="str">
        <f t="shared" si="1440"/>
        <v/>
      </c>
      <c r="AR2772" s="172" t="str">
        <f>Table1[[#This Row],[Sex ]]&amp;Table1[[#This Row],[Month]]</f>
        <v/>
      </c>
    </row>
    <row r="2773" spans="2:44" x14ac:dyDescent="0.3">
      <c r="B2773" s="14"/>
      <c r="C2773" s="14"/>
      <c r="D2773" s="14"/>
      <c r="E2773" s="14"/>
      <c r="F2773" s="14"/>
      <c r="G2773" s="14"/>
      <c r="H2773" s="14"/>
      <c r="I2773" s="14"/>
      <c r="J2773" s="14"/>
      <c r="K2773" s="14"/>
      <c r="L2773" s="14"/>
      <c r="M2773" s="24" t="str">
        <f t="shared" si="1412"/>
        <v/>
      </c>
      <c r="N2773" s="24" t="str">
        <f t="shared" si="1413"/>
        <v/>
      </c>
      <c r="O2773" s="24" t="str">
        <f t="shared" si="1414"/>
        <v xml:space="preserve"> </v>
      </c>
      <c r="P2773" s="24">
        <f t="shared" si="1415"/>
        <v>0</v>
      </c>
      <c r="Q2773" s="25">
        <f t="shared" si="1416"/>
        <v>0</v>
      </c>
      <c r="R2773" s="26">
        <f t="shared" si="1417"/>
        <v>0</v>
      </c>
      <c r="S2773" s="24" t="str">
        <f t="shared" si="1418"/>
        <v/>
      </c>
      <c r="T2773" s="24" t="str">
        <f t="shared" si="1419"/>
        <v/>
      </c>
      <c r="U2773" s="24" t="str">
        <f t="shared" si="1420"/>
        <v/>
      </c>
      <c r="V2773" s="24" t="str">
        <f t="shared" si="1421"/>
        <v/>
      </c>
      <c r="W2773" s="24" t="str">
        <f t="shared" si="1422"/>
        <v/>
      </c>
      <c r="X2773" s="24" t="str">
        <f t="shared" si="1423"/>
        <v/>
      </c>
      <c r="Y2773" s="24" t="str">
        <f t="shared" si="1424"/>
        <v/>
      </c>
      <c r="Z2773" s="24" t="str">
        <f t="shared" si="1425"/>
        <v/>
      </c>
      <c r="AA2773" s="24" t="b">
        <f t="shared" si="1426"/>
        <v>0</v>
      </c>
      <c r="AB2773" s="34" t="str">
        <f t="shared" si="1427"/>
        <v/>
      </c>
      <c r="AC2773" s="34">
        <f t="shared" si="1428"/>
        <v>0</v>
      </c>
      <c r="AD2773" s="34">
        <f t="shared" si="1429"/>
        <v>0</v>
      </c>
      <c r="AE2773" s="34" t="str">
        <f t="shared" si="1430"/>
        <v xml:space="preserve"> 0</v>
      </c>
      <c r="AF2773" s="34">
        <f t="shared" si="1431"/>
        <v>0</v>
      </c>
      <c r="AG2773" s="34">
        <f t="shared" si="1432"/>
        <v>0</v>
      </c>
      <c r="AH2773" s="34" t="str">
        <f t="shared" si="1433"/>
        <v/>
      </c>
      <c r="AI2773" s="172" t="str">
        <f>IF(AJ2773&lt;&gt;"",MAX(AI$3:AI2772)+1,"")</f>
        <v/>
      </c>
      <c r="AJ2773" s="172" t="str">
        <f t="shared" si="1434"/>
        <v/>
      </c>
      <c r="AK2773" s="172" t="str">
        <f t="shared" si="1435"/>
        <v/>
      </c>
      <c r="AL2773" s="172" t="str">
        <f t="shared" si="1436"/>
        <v/>
      </c>
      <c r="AM2773" s="172" t="str">
        <f>IF(AN2773&lt;&gt;"",MAX(AM$3:AM2772)+1,"")</f>
        <v/>
      </c>
      <c r="AN2773" s="172" t="str">
        <f t="shared" si="1437"/>
        <v/>
      </c>
      <c r="AO2773" s="172" t="str">
        <f t="shared" si="1438"/>
        <v/>
      </c>
      <c r="AP2773" s="172" t="str">
        <f t="shared" si="1439"/>
        <v/>
      </c>
      <c r="AQ2773" s="172" t="str">
        <f t="shared" si="1440"/>
        <v/>
      </c>
      <c r="AR2773" s="172" t="str">
        <f>Table1[[#This Row],[Sex ]]&amp;Table1[[#This Row],[Month]]</f>
        <v/>
      </c>
    </row>
    <row r="2774" spans="2:44" x14ac:dyDescent="0.3">
      <c r="B2774" s="14"/>
      <c r="C2774" s="14"/>
      <c r="D2774" s="14"/>
      <c r="E2774" s="14"/>
      <c r="F2774" s="14"/>
      <c r="G2774" s="14"/>
      <c r="H2774" s="14"/>
      <c r="I2774" s="14"/>
      <c r="J2774" s="14"/>
      <c r="K2774" s="14"/>
      <c r="L2774" s="14"/>
      <c r="M2774" s="24" t="str">
        <f t="shared" si="1412"/>
        <v/>
      </c>
      <c r="N2774" s="24" t="str">
        <f t="shared" si="1413"/>
        <v/>
      </c>
      <c r="O2774" s="24" t="str">
        <f t="shared" si="1414"/>
        <v xml:space="preserve"> </v>
      </c>
      <c r="P2774" s="24">
        <f t="shared" si="1415"/>
        <v>0</v>
      </c>
      <c r="Q2774" s="25">
        <f t="shared" si="1416"/>
        <v>0</v>
      </c>
      <c r="R2774" s="26">
        <f t="shared" si="1417"/>
        <v>0</v>
      </c>
      <c r="S2774" s="24" t="str">
        <f t="shared" si="1418"/>
        <v/>
      </c>
      <c r="T2774" s="24" t="str">
        <f t="shared" si="1419"/>
        <v/>
      </c>
      <c r="U2774" s="24" t="str">
        <f t="shared" si="1420"/>
        <v/>
      </c>
      <c r="V2774" s="24" t="str">
        <f t="shared" si="1421"/>
        <v/>
      </c>
      <c r="W2774" s="24" t="str">
        <f t="shared" si="1422"/>
        <v/>
      </c>
      <c r="X2774" s="24" t="str">
        <f t="shared" si="1423"/>
        <v/>
      </c>
      <c r="Y2774" s="24" t="str">
        <f t="shared" si="1424"/>
        <v/>
      </c>
      <c r="Z2774" s="24" t="str">
        <f t="shared" si="1425"/>
        <v/>
      </c>
      <c r="AA2774" s="24" t="b">
        <f t="shared" si="1426"/>
        <v>0</v>
      </c>
      <c r="AB2774" s="34" t="str">
        <f t="shared" si="1427"/>
        <v/>
      </c>
      <c r="AC2774" s="34">
        <f t="shared" si="1428"/>
        <v>0</v>
      </c>
      <c r="AD2774" s="34">
        <f t="shared" si="1429"/>
        <v>0</v>
      </c>
      <c r="AE2774" s="34" t="str">
        <f t="shared" si="1430"/>
        <v xml:space="preserve"> 0</v>
      </c>
      <c r="AF2774" s="34">
        <f t="shared" si="1431"/>
        <v>0</v>
      </c>
      <c r="AG2774" s="34">
        <f t="shared" si="1432"/>
        <v>0</v>
      </c>
      <c r="AH2774" s="34" t="str">
        <f t="shared" si="1433"/>
        <v/>
      </c>
      <c r="AI2774" s="172" t="str">
        <f>IF(AJ2774&lt;&gt;"",MAX(AI$3:AI2773)+1,"")</f>
        <v/>
      </c>
      <c r="AJ2774" s="172" t="str">
        <f t="shared" si="1434"/>
        <v/>
      </c>
      <c r="AK2774" s="172" t="str">
        <f t="shared" si="1435"/>
        <v/>
      </c>
      <c r="AL2774" s="172" t="str">
        <f t="shared" si="1436"/>
        <v/>
      </c>
      <c r="AM2774" s="172" t="str">
        <f>IF(AN2774&lt;&gt;"",MAX(AM$3:AM2773)+1,"")</f>
        <v/>
      </c>
      <c r="AN2774" s="172" t="str">
        <f t="shared" si="1437"/>
        <v/>
      </c>
      <c r="AO2774" s="172" t="str">
        <f t="shared" si="1438"/>
        <v/>
      </c>
      <c r="AP2774" s="172" t="str">
        <f t="shared" si="1439"/>
        <v/>
      </c>
      <c r="AQ2774" s="172" t="str">
        <f t="shared" si="1440"/>
        <v/>
      </c>
      <c r="AR2774" s="172" t="str">
        <f>Table1[[#This Row],[Sex ]]&amp;Table1[[#This Row],[Month]]</f>
        <v/>
      </c>
    </row>
    <row r="2775" spans="2:44" x14ac:dyDescent="0.3">
      <c r="B2775" s="14"/>
      <c r="C2775" s="14"/>
      <c r="D2775" s="14"/>
      <c r="E2775" s="14"/>
      <c r="F2775" s="14"/>
      <c r="G2775" s="14"/>
      <c r="H2775" s="14"/>
      <c r="I2775" s="14"/>
      <c r="J2775" s="14"/>
      <c r="K2775" s="14"/>
      <c r="L2775" s="14"/>
      <c r="M2775" s="24" t="str">
        <f t="shared" si="1412"/>
        <v/>
      </c>
      <c r="N2775" s="24" t="str">
        <f t="shared" si="1413"/>
        <v/>
      </c>
      <c r="O2775" s="24" t="str">
        <f t="shared" si="1414"/>
        <v xml:space="preserve"> </v>
      </c>
      <c r="P2775" s="24">
        <f t="shared" si="1415"/>
        <v>0</v>
      </c>
      <c r="Q2775" s="25">
        <f t="shared" si="1416"/>
        <v>0</v>
      </c>
      <c r="R2775" s="26">
        <f t="shared" si="1417"/>
        <v>0</v>
      </c>
      <c r="S2775" s="24" t="str">
        <f t="shared" si="1418"/>
        <v/>
      </c>
      <c r="T2775" s="24" t="str">
        <f t="shared" si="1419"/>
        <v/>
      </c>
      <c r="U2775" s="24" t="str">
        <f t="shared" si="1420"/>
        <v/>
      </c>
      <c r="V2775" s="24" t="str">
        <f t="shared" si="1421"/>
        <v/>
      </c>
      <c r="W2775" s="24" t="str">
        <f t="shared" si="1422"/>
        <v/>
      </c>
      <c r="X2775" s="24" t="str">
        <f t="shared" si="1423"/>
        <v/>
      </c>
      <c r="Y2775" s="24" t="str">
        <f t="shared" si="1424"/>
        <v/>
      </c>
      <c r="Z2775" s="24" t="str">
        <f t="shared" si="1425"/>
        <v/>
      </c>
      <c r="AA2775" s="24" t="b">
        <f t="shared" si="1426"/>
        <v>0</v>
      </c>
      <c r="AB2775" s="34" t="str">
        <f t="shared" si="1427"/>
        <v/>
      </c>
      <c r="AC2775" s="34">
        <f t="shared" si="1428"/>
        <v>0</v>
      </c>
      <c r="AD2775" s="34">
        <f t="shared" si="1429"/>
        <v>0</v>
      </c>
      <c r="AE2775" s="34" t="str">
        <f t="shared" si="1430"/>
        <v xml:space="preserve"> 0</v>
      </c>
      <c r="AF2775" s="34">
        <f t="shared" si="1431"/>
        <v>0</v>
      </c>
      <c r="AG2775" s="34">
        <f t="shared" si="1432"/>
        <v>0</v>
      </c>
      <c r="AH2775" s="34" t="str">
        <f t="shared" si="1433"/>
        <v/>
      </c>
      <c r="AI2775" s="172" t="str">
        <f>IF(AJ2775&lt;&gt;"",MAX(AI$3:AI2774)+1,"")</f>
        <v/>
      </c>
      <c r="AJ2775" s="172" t="str">
        <f t="shared" si="1434"/>
        <v/>
      </c>
      <c r="AK2775" s="172" t="str">
        <f t="shared" si="1435"/>
        <v/>
      </c>
      <c r="AL2775" s="172" t="str">
        <f t="shared" si="1436"/>
        <v/>
      </c>
      <c r="AM2775" s="172" t="str">
        <f>IF(AN2775&lt;&gt;"",MAX(AM$3:AM2774)+1,"")</f>
        <v/>
      </c>
      <c r="AN2775" s="172" t="str">
        <f t="shared" si="1437"/>
        <v/>
      </c>
      <c r="AO2775" s="172" t="str">
        <f t="shared" si="1438"/>
        <v/>
      </c>
      <c r="AP2775" s="172" t="str">
        <f t="shared" si="1439"/>
        <v/>
      </c>
      <c r="AQ2775" s="172" t="str">
        <f t="shared" si="1440"/>
        <v/>
      </c>
      <c r="AR2775" s="172" t="str">
        <f>Table1[[#This Row],[Sex ]]&amp;Table1[[#This Row],[Month]]</f>
        <v/>
      </c>
    </row>
    <row r="2776" spans="2:44" x14ac:dyDescent="0.3">
      <c r="B2776" s="14"/>
      <c r="C2776" s="14"/>
      <c r="D2776" s="14"/>
      <c r="E2776" s="14"/>
      <c r="F2776" s="14"/>
      <c r="G2776" s="14"/>
      <c r="H2776" s="14"/>
      <c r="I2776" s="14"/>
      <c r="J2776" s="14"/>
      <c r="K2776" s="14"/>
      <c r="L2776" s="14"/>
      <c r="M2776" s="24" t="str">
        <f t="shared" si="1412"/>
        <v/>
      </c>
      <c r="N2776" s="24" t="str">
        <f t="shared" si="1413"/>
        <v/>
      </c>
      <c r="O2776" s="24" t="str">
        <f t="shared" si="1414"/>
        <v xml:space="preserve"> </v>
      </c>
      <c r="P2776" s="24">
        <f t="shared" si="1415"/>
        <v>0</v>
      </c>
      <c r="Q2776" s="25">
        <f t="shared" si="1416"/>
        <v>0</v>
      </c>
      <c r="R2776" s="26">
        <f t="shared" si="1417"/>
        <v>0</v>
      </c>
      <c r="S2776" s="24" t="str">
        <f t="shared" si="1418"/>
        <v/>
      </c>
      <c r="T2776" s="24" t="str">
        <f t="shared" si="1419"/>
        <v/>
      </c>
      <c r="U2776" s="24" t="str">
        <f t="shared" si="1420"/>
        <v/>
      </c>
      <c r="V2776" s="24" t="str">
        <f t="shared" si="1421"/>
        <v/>
      </c>
      <c r="W2776" s="24" t="str">
        <f t="shared" si="1422"/>
        <v/>
      </c>
      <c r="X2776" s="24" t="str">
        <f t="shared" si="1423"/>
        <v/>
      </c>
      <c r="Y2776" s="24" t="str">
        <f t="shared" si="1424"/>
        <v/>
      </c>
      <c r="Z2776" s="24" t="str">
        <f t="shared" si="1425"/>
        <v/>
      </c>
      <c r="AA2776" s="24" t="b">
        <f t="shared" si="1426"/>
        <v>0</v>
      </c>
      <c r="AB2776" s="34" t="str">
        <f t="shared" si="1427"/>
        <v/>
      </c>
      <c r="AC2776" s="34">
        <f t="shared" si="1428"/>
        <v>0</v>
      </c>
      <c r="AD2776" s="34">
        <f t="shared" si="1429"/>
        <v>0</v>
      </c>
      <c r="AE2776" s="34" t="str">
        <f t="shared" si="1430"/>
        <v xml:space="preserve"> 0</v>
      </c>
      <c r="AF2776" s="34">
        <f t="shared" si="1431"/>
        <v>0</v>
      </c>
      <c r="AG2776" s="34">
        <f t="shared" si="1432"/>
        <v>0</v>
      </c>
      <c r="AH2776" s="34" t="str">
        <f t="shared" si="1433"/>
        <v/>
      </c>
      <c r="AI2776" s="172" t="str">
        <f>IF(AJ2776&lt;&gt;"",MAX(AI$3:AI2775)+1,"")</f>
        <v/>
      </c>
      <c r="AJ2776" s="172" t="str">
        <f t="shared" si="1434"/>
        <v/>
      </c>
      <c r="AK2776" s="172" t="str">
        <f t="shared" si="1435"/>
        <v/>
      </c>
      <c r="AL2776" s="172" t="str">
        <f t="shared" si="1436"/>
        <v/>
      </c>
      <c r="AM2776" s="172" t="str">
        <f>IF(AN2776&lt;&gt;"",MAX(AM$3:AM2775)+1,"")</f>
        <v/>
      </c>
      <c r="AN2776" s="172" t="str">
        <f t="shared" si="1437"/>
        <v/>
      </c>
      <c r="AO2776" s="172" t="str">
        <f t="shared" si="1438"/>
        <v/>
      </c>
      <c r="AP2776" s="172" t="str">
        <f t="shared" si="1439"/>
        <v/>
      </c>
      <c r="AQ2776" s="172" t="str">
        <f t="shared" si="1440"/>
        <v/>
      </c>
      <c r="AR2776" s="172" t="str">
        <f>Table1[[#This Row],[Sex ]]&amp;Table1[[#This Row],[Month]]</f>
        <v/>
      </c>
    </row>
    <row r="2777" spans="2:44" x14ac:dyDescent="0.3">
      <c r="B2777" s="14"/>
      <c r="C2777" s="14"/>
      <c r="D2777" s="14"/>
      <c r="E2777" s="14"/>
      <c r="F2777" s="14"/>
      <c r="G2777" s="14"/>
      <c r="H2777" s="14"/>
      <c r="I2777" s="14"/>
      <c r="J2777" s="14"/>
      <c r="K2777" s="14"/>
      <c r="L2777" s="14"/>
      <c r="M2777" s="24" t="str">
        <f t="shared" si="1412"/>
        <v/>
      </c>
      <c r="N2777" s="24" t="str">
        <f t="shared" si="1413"/>
        <v/>
      </c>
      <c r="O2777" s="24" t="str">
        <f t="shared" si="1414"/>
        <v xml:space="preserve"> </v>
      </c>
      <c r="P2777" s="24">
        <f t="shared" si="1415"/>
        <v>0</v>
      </c>
      <c r="Q2777" s="25">
        <f t="shared" si="1416"/>
        <v>0</v>
      </c>
      <c r="R2777" s="26">
        <f t="shared" si="1417"/>
        <v>0</v>
      </c>
      <c r="S2777" s="24" t="str">
        <f t="shared" si="1418"/>
        <v/>
      </c>
      <c r="T2777" s="24" t="str">
        <f t="shared" si="1419"/>
        <v/>
      </c>
      <c r="U2777" s="24" t="str">
        <f t="shared" si="1420"/>
        <v/>
      </c>
      <c r="V2777" s="24" t="str">
        <f t="shared" si="1421"/>
        <v/>
      </c>
      <c r="W2777" s="24" t="str">
        <f t="shared" si="1422"/>
        <v/>
      </c>
      <c r="X2777" s="24" t="str">
        <f t="shared" si="1423"/>
        <v/>
      </c>
      <c r="Y2777" s="24" t="str">
        <f t="shared" si="1424"/>
        <v/>
      </c>
      <c r="Z2777" s="24" t="str">
        <f t="shared" si="1425"/>
        <v/>
      </c>
      <c r="AA2777" s="24" t="b">
        <f t="shared" si="1426"/>
        <v>0</v>
      </c>
      <c r="AB2777" s="34" t="str">
        <f t="shared" si="1427"/>
        <v/>
      </c>
      <c r="AC2777" s="34">
        <f t="shared" si="1428"/>
        <v>0</v>
      </c>
      <c r="AD2777" s="34">
        <f t="shared" si="1429"/>
        <v>0</v>
      </c>
      <c r="AE2777" s="34" t="str">
        <f t="shared" si="1430"/>
        <v xml:space="preserve"> 0</v>
      </c>
      <c r="AF2777" s="34">
        <f t="shared" si="1431"/>
        <v>0</v>
      </c>
      <c r="AG2777" s="34">
        <f t="shared" si="1432"/>
        <v>0</v>
      </c>
      <c r="AH2777" s="34" t="str">
        <f t="shared" si="1433"/>
        <v/>
      </c>
      <c r="AI2777" s="172" t="str">
        <f>IF(AJ2777&lt;&gt;"",MAX(AI$3:AI2776)+1,"")</f>
        <v/>
      </c>
      <c r="AJ2777" s="172" t="str">
        <f t="shared" si="1434"/>
        <v/>
      </c>
      <c r="AK2777" s="172" t="str">
        <f t="shared" si="1435"/>
        <v/>
      </c>
      <c r="AL2777" s="172" t="str">
        <f t="shared" si="1436"/>
        <v/>
      </c>
      <c r="AM2777" s="172" t="str">
        <f>IF(AN2777&lt;&gt;"",MAX(AM$3:AM2776)+1,"")</f>
        <v/>
      </c>
      <c r="AN2777" s="172" t="str">
        <f t="shared" si="1437"/>
        <v/>
      </c>
      <c r="AO2777" s="172" t="str">
        <f t="shared" si="1438"/>
        <v/>
      </c>
      <c r="AP2777" s="172" t="str">
        <f t="shared" si="1439"/>
        <v/>
      </c>
      <c r="AQ2777" s="172" t="str">
        <f t="shared" si="1440"/>
        <v/>
      </c>
      <c r="AR2777" s="172" t="str">
        <f>Table1[[#This Row],[Sex ]]&amp;Table1[[#This Row],[Month]]</f>
        <v/>
      </c>
    </row>
    <row r="2778" spans="2:44" x14ac:dyDescent="0.3">
      <c r="B2778" s="14"/>
      <c r="C2778" s="14"/>
      <c r="D2778" s="14"/>
      <c r="E2778" s="14"/>
      <c r="F2778" s="14"/>
      <c r="G2778" s="14"/>
      <c r="H2778" s="14"/>
      <c r="I2778" s="14"/>
      <c r="J2778" s="14"/>
      <c r="K2778" s="14"/>
      <c r="L2778" s="14"/>
      <c r="M2778" s="24" t="str">
        <f t="shared" si="1412"/>
        <v/>
      </c>
      <c r="N2778" s="24" t="str">
        <f t="shared" si="1413"/>
        <v/>
      </c>
      <c r="O2778" s="24" t="str">
        <f t="shared" si="1414"/>
        <v xml:space="preserve"> </v>
      </c>
      <c r="P2778" s="24">
        <f t="shared" si="1415"/>
        <v>0</v>
      </c>
      <c r="Q2778" s="25">
        <f t="shared" si="1416"/>
        <v>0</v>
      </c>
      <c r="R2778" s="26">
        <f t="shared" si="1417"/>
        <v>0</v>
      </c>
      <c r="S2778" s="24" t="str">
        <f t="shared" si="1418"/>
        <v/>
      </c>
      <c r="T2778" s="24" t="str">
        <f t="shared" si="1419"/>
        <v/>
      </c>
      <c r="U2778" s="24" t="str">
        <f t="shared" si="1420"/>
        <v/>
      </c>
      <c r="V2778" s="24" t="str">
        <f t="shared" si="1421"/>
        <v/>
      </c>
      <c r="W2778" s="24" t="str">
        <f t="shared" si="1422"/>
        <v/>
      </c>
      <c r="X2778" s="24" t="str">
        <f t="shared" si="1423"/>
        <v/>
      </c>
      <c r="Y2778" s="24" t="str">
        <f t="shared" si="1424"/>
        <v/>
      </c>
      <c r="Z2778" s="24" t="str">
        <f t="shared" si="1425"/>
        <v/>
      </c>
      <c r="AA2778" s="24" t="b">
        <f t="shared" si="1426"/>
        <v>0</v>
      </c>
      <c r="AB2778" s="34" t="str">
        <f t="shared" si="1427"/>
        <v/>
      </c>
      <c r="AC2778" s="34">
        <f t="shared" si="1428"/>
        <v>0</v>
      </c>
      <c r="AD2778" s="34">
        <f t="shared" si="1429"/>
        <v>0</v>
      </c>
      <c r="AE2778" s="34" t="str">
        <f t="shared" si="1430"/>
        <v xml:space="preserve"> 0</v>
      </c>
      <c r="AF2778" s="34">
        <f t="shared" si="1431"/>
        <v>0</v>
      </c>
      <c r="AG2778" s="34">
        <f t="shared" si="1432"/>
        <v>0</v>
      </c>
      <c r="AH2778" s="34" t="str">
        <f t="shared" si="1433"/>
        <v/>
      </c>
      <c r="AI2778" s="172" t="str">
        <f>IF(AJ2778&lt;&gt;"",MAX(AI$3:AI2777)+1,"")</f>
        <v/>
      </c>
      <c r="AJ2778" s="172" t="str">
        <f t="shared" si="1434"/>
        <v/>
      </c>
      <c r="AK2778" s="172" t="str">
        <f t="shared" si="1435"/>
        <v/>
      </c>
      <c r="AL2778" s="172" t="str">
        <f t="shared" si="1436"/>
        <v/>
      </c>
      <c r="AM2778" s="172" t="str">
        <f>IF(AN2778&lt;&gt;"",MAX(AM$3:AM2777)+1,"")</f>
        <v/>
      </c>
      <c r="AN2778" s="172" t="str">
        <f t="shared" si="1437"/>
        <v/>
      </c>
      <c r="AO2778" s="172" t="str">
        <f t="shared" si="1438"/>
        <v/>
      </c>
      <c r="AP2778" s="172" t="str">
        <f t="shared" si="1439"/>
        <v/>
      </c>
      <c r="AQ2778" s="172" t="str">
        <f t="shared" si="1440"/>
        <v/>
      </c>
      <c r="AR2778" s="172" t="str">
        <f>Table1[[#This Row],[Sex ]]&amp;Table1[[#This Row],[Month]]</f>
        <v/>
      </c>
    </row>
    <row r="2779" spans="2:44" x14ac:dyDescent="0.3">
      <c r="B2779" s="14"/>
      <c r="C2779" s="14"/>
      <c r="D2779" s="14"/>
      <c r="E2779" s="14"/>
      <c r="F2779" s="14"/>
      <c r="G2779" s="14"/>
      <c r="H2779" s="14"/>
      <c r="I2779" s="14"/>
      <c r="J2779" s="14"/>
      <c r="K2779" s="14"/>
      <c r="L2779" s="14"/>
      <c r="M2779" s="24" t="str">
        <f t="shared" si="1412"/>
        <v/>
      </c>
      <c r="N2779" s="24" t="str">
        <f t="shared" si="1413"/>
        <v/>
      </c>
      <c r="O2779" s="24" t="str">
        <f t="shared" si="1414"/>
        <v xml:space="preserve"> </v>
      </c>
      <c r="P2779" s="24">
        <f t="shared" si="1415"/>
        <v>0</v>
      </c>
      <c r="Q2779" s="25">
        <f t="shared" si="1416"/>
        <v>0</v>
      </c>
      <c r="R2779" s="26">
        <f t="shared" si="1417"/>
        <v>0</v>
      </c>
      <c r="S2779" s="24" t="str">
        <f t="shared" si="1418"/>
        <v/>
      </c>
      <c r="T2779" s="24" t="str">
        <f t="shared" si="1419"/>
        <v/>
      </c>
      <c r="U2779" s="24" t="str">
        <f t="shared" si="1420"/>
        <v/>
      </c>
      <c r="V2779" s="24" t="str">
        <f t="shared" si="1421"/>
        <v/>
      </c>
      <c r="W2779" s="24" t="str">
        <f t="shared" si="1422"/>
        <v/>
      </c>
      <c r="X2779" s="24" t="str">
        <f t="shared" si="1423"/>
        <v/>
      </c>
      <c r="Y2779" s="24" t="str">
        <f t="shared" si="1424"/>
        <v/>
      </c>
      <c r="Z2779" s="24" t="str">
        <f t="shared" si="1425"/>
        <v/>
      </c>
      <c r="AA2779" s="24" t="b">
        <f t="shared" si="1426"/>
        <v>0</v>
      </c>
      <c r="AB2779" s="34" t="str">
        <f t="shared" si="1427"/>
        <v/>
      </c>
      <c r="AC2779" s="34">
        <f t="shared" si="1428"/>
        <v>0</v>
      </c>
      <c r="AD2779" s="34">
        <f t="shared" si="1429"/>
        <v>0</v>
      </c>
      <c r="AE2779" s="34" t="str">
        <f t="shared" si="1430"/>
        <v xml:space="preserve"> 0</v>
      </c>
      <c r="AF2779" s="34">
        <f t="shared" si="1431"/>
        <v>0</v>
      </c>
      <c r="AG2779" s="34">
        <f t="shared" si="1432"/>
        <v>0</v>
      </c>
      <c r="AH2779" s="34" t="str">
        <f t="shared" si="1433"/>
        <v/>
      </c>
      <c r="AI2779" s="172" t="str">
        <f>IF(AJ2779&lt;&gt;"",MAX(AI$3:AI2778)+1,"")</f>
        <v/>
      </c>
      <c r="AJ2779" s="172" t="str">
        <f t="shared" si="1434"/>
        <v/>
      </c>
      <c r="AK2779" s="172" t="str">
        <f t="shared" si="1435"/>
        <v/>
      </c>
      <c r="AL2779" s="172" t="str">
        <f t="shared" si="1436"/>
        <v/>
      </c>
      <c r="AM2779" s="172" t="str">
        <f>IF(AN2779&lt;&gt;"",MAX(AM$3:AM2778)+1,"")</f>
        <v/>
      </c>
      <c r="AN2779" s="172" t="str">
        <f t="shared" si="1437"/>
        <v/>
      </c>
      <c r="AO2779" s="172" t="str">
        <f t="shared" si="1438"/>
        <v/>
      </c>
      <c r="AP2779" s="172" t="str">
        <f t="shared" si="1439"/>
        <v/>
      </c>
      <c r="AQ2779" s="172" t="str">
        <f t="shared" si="1440"/>
        <v/>
      </c>
      <c r="AR2779" s="172" t="str">
        <f>Table1[[#This Row],[Sex ]]&amp;Table1[[#This Row],[Month]]</f>
        <v/>
      </c>
    </row>
    <row r="2780" spans="2:44" x14ac:dyDescent="0.3">
      <c r="B2780" s="14"/>
      <c r="C2780" s="14"/>
      <c r="D2780" s="14"/>
      <c r="E2780" s="14"/>
      <c r="F2780" s="14"/>
      <c r="G2780" s="14"/>
      <c r="H2780" s="14"/>
      <c r="I2780" s="14"/>
      <c r="J2780" s="14"/>
      <c r="K2780" s="14"/>
      <c r="L2780" s="14"/>
      <c r="M2780" s="24" t="str">
        <f t="shared" si="1412"/>
        <v/>
      </c>
      <c r="N2780" s="24" t="str">
        <f t="shared" si="1413"/>
        <v/>
      </c>
      <c r="O2780" s="24" t="str">
        <f t="shared" si="1414"/>
        <v xml:space="preserve"> </v>
      </c>
      <c r="P2780" s="24">
        <f t="shared" si="1415"/>
        <v>0</v>
      </c>
      <c r="Q2780" s="25">
        <f t="shared" si="1416"/>
        <v>0</v>
      </c>
      <c r="R2780" s="26">
        <f t="shared" si="1417"/>
        <v>0</v>
      </c>
      <c r="S2780" s="24" t="str">
        <f t="shared" si="1418"/>
        <v/>
      </c>
      <c r="T2780" s="24" t="str">
        <f t="shared" si="1419"/>
        <v/>
      </c>
      <c r="U2780" s="24" t="str">
        <f t="shared" si="1420"/>
        <v/>
      </c>
      <c r="V2780" s="24" t="str">
        <f t="shared" si="1421"/>
        <v/>
      </c>
      <c r="W2780" s="24" t="str">
        <f t="shared" si="1422"/>
        <v/>
      </c>
      <c r="X2780" s="24" t="str">
        <f t="shared" si="1423"/>
        <v/>
      </c>
      <c r="Y2780" s="24" t="str">
        <f t="shared" si="1424"/>
        <v/>
      </c>
      <c r="Z2780" s="24" t="str">
        <f t="shared" si="1425"/>
        <v/>
      </c>
      <c r="AA2780" s="24" t="b">
        <f t="shared" si="1426"/>
        <v>0</v>
      </c>
      <c r="AB2780" s="34" t="str">
        <f t="shared" si="1427"/>
        <v/>
      </c>
      <c r="AC2780" s="34">
        <f t="shared" si="1428"/>
        <v>0</v>
      </c>
      <c r="AD2780" s="34">
        <f t="shared" si="1429"/>
        <v>0</v>
      </c>
      <c r="AE2780" s="34" t="str">
        <f t="shared" si="1430"/>
        <v xml:space="preserve"> 0</v>
      </c>
      <c r="AF2780" s="34">
        <f t="shared" si="1431"/>
        <v>0</v>
      </c>
      <c r="AG2780" s="34">
        <f t="shared" si="1432"/>
        <v>0</v>
      </c>
      <c r="AH2780" s="34" t="str">
        <f t="shared" si="1433"/>
        <v/>
      </c>
      <c r="AI2780" s="172" t="str">
        <f>IF(AJ2780&lt;&gt;"",MAX(AI$3:AI2779)+1,"")</f>
        <v/>
      </c>
      <c r="AJ2780" s="172" t="str">
        <f t="shared" si="1434"/>
        <v/>
      </c>
      <c r="AK2780" s="172" t="str">
        <f t="shared" si="1435"/>
        <v/>
      </c>
      <c r="AL2780" s="172" t="str">
        <f t="shared" si="1436"/>
        <v/>
      </c>
      <c r="AM2780" s="172" t="str">
        <f>IF(AN2780&lt;&gt;"",MAX(AM$3:AM2779)+1,"")</f>
        <v/>
      </c>
      <c r="AN2780" s="172" t="str">
        <f t="shared" si="1437"/>
        <v/>
      </c>
      <c r="AO2780" s="172" t="str">
        <f t="shared" si="1438"/>
        <v/>
      </c>
      <c r="AP2780" s="172" t="str">
        <f t="shared" si="1439"/>
        <v/>
      </c>
      <c r="AQ2780" s="172" t="str">
        <f t="shared" si="1440"/>
        <v/>
      </c>
      <c r="AR2780" s="172" t="str">
        <f>Table1[[#This Row],[Sex ]]&amp;Table1[[#This Row],[Month]]</f>
        <v/>
      </c>
    </row>
    <row r="2781" spans="2:44" x14ac:dyDescent="0.3">
      <c r="B2781" s="14"/>
      <c r="C2781" s="14"/>
      <c r="D2781" s="14"/>
      <c r="E2781" s="14"/>
      <c r="F2781" s="14"/>
      <c r="G2781" s="14"/>
      <c r="H2781" s="14"/>
      <c r="I2781" s="14"/>
      <c r="J2781" s="14"/>
      <c r="K2781" s="14"/>
      <c r="L2781" s="14"/>
      <c r="M2781" s="24" t="str">
        <f t="shared" si="1412"/>
        <v/>
      </c>
      <c r="N2781" s="24" t="str">
        <f t="shared" si="1413"/>
        <v/>
      </c>
      <c r="O2781" s="24" t="str">
        <f t="shared" si="1414"/>
        <v xml:space="preserve"> </v>
      </c>
      <c r="P2781" s="24">
        <f t="shared" si="1415"/>
        <v>0</v>
      </c>
      <c r="Q2781" s="25">
        <f t="shared" si="1416"/>
        <v>0</v>
      </c>
      <c r="R2781" s="26">
        <f t="shared" si="1417"/>
        <v>0</v>
      </c>
      <c r="S2781" s="24" t="str">
        <f t="shared" si="1418"/>
        <v/>
      </c>
      <c r="T2781" s="24" t="str">
        <f t="shared" si="1419"/>
        <v/>
      </c>
      <c r="U2781" s="24" t="str">
        <f t="shared" si="1420"/>
        <v/>
      </c>
      <c r="V2781" s="24" t="str">
        <f t="shared" si="1421"/>
        <v/>
      </c>
      <c r="W2781" s="24" t="str">
        <f t="shared" si="1422"/>
        <v/>
      </c>
      <c r="X2781" s="24" t="str">
        <f t="shared" si="1423"/>
        <v/>
      </c>
      <c r="Y2781" s="24" t="str">
        <f t="shared" si="1424"/>
        <v/>
      </c>
      <c r="Z2781" s="24" t="str">
        <f t="shared" si="1425"/>
        <v/>
      </c>
      <c r="AA2781" s="24" t="b">
        <f t="shared" si="1426"/>
        <v>0</v>
      </c>
      <c r="AB2781" s="34" t="str">
        <f t="shared" si="1427"/>
        <v/>
      </c>
      <c r="AC2781" s="34">
        <f t="shared" si="1428"/>
        <v>0</v>
      </c>
      <c r="AD2781" s="34">
        <f t="shared" si="1429"/>
        <v>0</v>
      </c>
      <c r="AE2781" s="34" t="str">
        <f t="shared" si="1430"/>
        <v xml:space="preserve"> 0</v>
      </c>
      <c r="AF2781" s="34">
        <f t="shared" si="1431"/>
        <v>0</v>
      </c>
      <c r="AG2781" s="34">
        <f t="shared" si="1432"/>
        <v>0</v>
      </c>
      <c r="AH2781" s="34" t="str">
        <f t="shared" si="1433"/>
        <v/>
      </c>
      <c r="AI2781" s="172" t="str">
        <f>IF(AJ2781&lt;&gt;"",MAX(AI$3:AI2780)+1,"")</f>
        <v/>
      </c>
      <c r="AJ2781" s="172" t="str">
        <f t="shared" si="1434"/>
        <v/>
      </c>
      <c r="AK2781" s="172" t="str">
        <f t="shared" si="1435"/>
        <v/>
      </c>
      <c r="AL2781" s="172" t="str">
        <f t="shared" si="1436"/>
        <v/>
      </c>
      <c r="AM2781" s="172" t="str">
        <f>IF(AN2781&lt;&gt;"",MAX(AM$3:AM2780)+1,"")</f>
        <v/>
      </c>
      <c r="AN2781" s="172" t="str">
        <f t="shared" si="1437"/>
        <v/>
      </c>
      <c r="AO2781" s="172" t="str">
        <f t="shared" si="1438"/>
        <v/>
      </c>
      <c r="AP2781" s="172" t="str">
        <f t="shared" si="1439"/>
        <v/>
      </c>
      <c r="AQ2781" s="172" t="str">
        <f t="shared" si="1440"/>
        <v/>
      </c>
      <c r="AR2781" s="172" t="str">
        <f>Table1[[#This Row],[Sex ]]&amp;Table1[[#This Row],[Month]]</f>
        <v/>
      </c>
    </row>
    <row r="2782" spans="2:44" x14ac:dyDescent="0.3">
      <c r="B2782" s="14"/>
      <c r="C2782" s="14"/>
      <c r="D2782" s="14"/>
      <c r="E2782" s="14"/>
      <c r="F2782" s="14"/>
      <c r="G2782" s="14"/>
      <c r="H2782" s="14"/>
      <c r="I2782" s="14"/>
      <c r="J2782" s="14"/>
      <c r="K2782" s="14"/>
      <c r="L2782" s="14"/>
      <c r="M2782" s="24" t="str">
        <f t="shared" si="1412"/>
        <v/>
      </c>
      <c r="N2782" s="24" t="str">
        <f t="shared" si="1413"/>
        <v/>
      </c>
      <c r="O2782" s="24" t="str">
        <f t="shared" si="1414"/>
        <v xml:space="preserve"> </v>
      </c>
      <c r="P2782" s="24">
        <f t="shared" si="1415"/>
        <v>0</v>
      </c>
      <c r="Q2782" s="25">
        <f t="shared" si="1416"/>
        <v>0</v>
      </c>
      <c r="R2782" s="26">
        <f t="shared" si="1417"/>
        <v>0</v>
      </c>
      <c r="S2782" s="24" t="str">
        <f t="shared" si="1418"/>
        <v/>
      </c>
      <c r="T2782" s="24" t="str">
        <f t="shared" si="1419"/>
        <v/>
      </c>
      <c r="U2782" s="24" t="str">
        <f t="shared" si="1420"/>
        <v/>
      </c>
      <c r="V2782" s="24" t="str">
        <f t="shared" si="1421"/>
        <v/>
      </c>
      <c r="W2782" s="24" t="str">
        <f t="shared" si="1422"/>
        <v/>
      </c>
      <c r="X2782" s="24" t="str">
        <f t="shared" si="1423"/>
        <v/>
      </c>
      <c r="Y2782" s="24" t="str">
        <f t="shared" si="1424"/>
        <v/>
      </c>
      <c r="Z2782" s="24" t="str">
        <f t="shared" si="1425"/>
        <v/>
      </c>
      <c r="AA2782" s="24" t="b">
        <f t="shared" si="1426"/>
        <v>0</v>
      </c>
      <c r="AB2782" s="34" t="str">
        <f t="shared" si="1427"/>
        <v/>
      </c>
      <c r="AC2782" s="34">
        <f t="shared" si="1428"/>
        <v>0</v>
      </c>
      <c r="AD2782" s="34">
        <f t="shared" si="1429"/>
        <v>0</v>
      </c>
      <c r="AE2782" s="34" t="str">
        <f t="shared" si="1430"/>
        <v xml:space="preserve"> 0</v>
      </c>
      <c r="AF2782" s="34">
        <f t="shared" si="1431"/>
        <v>0</v>
      </c>
      <c r="AG2782" s="34">
        <f t="shared" si="1432"/>
        <v>0</v>
      </c>
      <c r="AH2782" s="34" t="str">
        <f t="shared" si="1433"/>
        <v/>
      </c>
      <c r="AI2782" s="172" t="str">
        <f>IF(AJ2782&lt;&gt;"",MAX(AI$3:AI2781)+1,"")</f>
        <v/>
      </c>
      <c r="AJ2782" s="172" t="str">
        <f t="shared" si="1434"/>
        <v/>
      </c>
      <c r="AK2782" s="172" t="str">
        <f t="shared" si="1435"/>
        <v/>
      </c>
      <c r="AL2782" s="172" t="str">
        <f t="shared" si="1436"/>
        <v/>
      </c>
      <c r="AM2782" s="172" t="str">
        <f>IF(AN2782&lt;&gt;"",MAX(AM$3:AM2781)+1,"")</f>
        <v/>
      </c>
      <c r="AN2782" s="172" t="str">
        <f t="shared" si="1437"/>
        <v/>
      </c>
      <c r="AO2782" s="172" t="str">
        <f t="shared" si="1438"/>
        <v/>
      </c>
      <c r="AP2782" s="172" t="str">
        <f t="shared" si="1439"/>
        <v/>
      </c>
      <c r="AQ2782" s="172" t="str">
        <f t="shared" si="1440"/>
        <v/>
      </c>
      <c r="AR2782" s="172" t="str">
        <f>Table1[[#This Row],[Sex ]]&amp;Table1[[#This Row],[Month]]</f>
        <v/>
      </c>
    </row>
    <row r="2783" spans="2:44" x14ac:dyDescent="0.3">
      <c r="B2783" s="14"/>
      <c r="C2783" s="14"/>
      <c r="D2783" s="14"/>
      <c r="E2783" s="14"/>
      <c r="F2783" s="14"/>
      <c r="G2783" s="14"/>
      <c r="H2783" s="14"/>
      <c r="I2783" s="14"/>
      <c r="J2783" s="14"/>
      <c r="K2783" s="14"/>
      <c r="L2783" s="14"/>
      <c r="M2783" s="24" t="str">
        <f t="shared" si="1412"/>
        <v/>
      </c>
      <c r="N2783" s="24" t="str">
        <f t="shared" si="1413"/>
        <v/>
      </c>
      <c r="O2783" s="24" t="str">
        <f t="shared" si="1414"/>
        <v xml:space="preserve"> </v>
      </c>
      <c r="P2783" s="24">
        <f t="shared" si="1415"/>
        <v>0</v>
      </c>
      <c r="Q2783" s="25">
        <f t="shared" si="1416"/>
        <v>0</v>
      </c>
      <c r="R2783" s="26">
        <f t="shared" si="1417"/>
        <v>0</v>
      </c>
      <c r="S2783" s="24" t="str">
        <f t="shared" si="1418"/>
        <v/>
      </c>
      <c r="T2783" s="24" t="str">
        <f t="shared" si="1419"/>
        <v/>
      </c>
      <c r="U2783" s="24" t="str">
        <f t="shared" si="1420"/>
        <v/>
      </c>
      <c r="V2783" s="24" t="str">
        <f t="shared" si="1421"/>
        <v/>
      </c>
      <c r="W2783" s="24" t="str">
        <f t="shared" si="1422"/>
        <v/>
      </c>
      <c r="X2783" s="24" t="str">
        <f t="shared" si="1423"/>
        <v/>
      </c>
      <c r="Y2783" s="24" t="str">
        <f t="shared" si="1424"/>
        <v/>
      </c>
      <c r="Z2783" s="24" t="str">
        <f t="shared" si="1425"/>
        <v/>
      </c>
      <c r="AA2783" s="24" t="b">
        <f t="shared" si="1426"/>
        <v>0</v>
      </c>
      <c r="AB2783" s="34" t="str">
        <f t="shared" si="1427"/>
        <v/>
      </c>
      <c r="AC2783" s="34">
        <f t="shared" si="1428"/>
        <v>0</v>
      </c>
      <c r="AD2783" s="34">
        <f t="shared" si="1429"/>
        <v>0</v>
      </c>
      <c r="AE2783" s="34" t="str">
        <f t="shared" si="1430"/>
        <v xml:space="preserve"> 0</v>
      </c>
      <c r="AF2783" s="34">
        <f t="shared" si="1431"/>
        <v>0</v>
      </c>
      <c r="AG2783" s="34">
        <f t="shared" si="1432"/>
        <v>0</v>
      </c>
      <c r="AH2783" s="34" t="str">
        <f t="shared" si="1433"/>
        <v/>
      </c>
      <c r="AI2783" s="172" t="str">
        <f>IF(AJ2783&lt;&gt;"",MAX(AI$3:AI2782)+1,"")</f>
        <v/>
      </c>
      <c r="AJ2783" s="172" t="str">
        <f t="shared" si="1434"/>
        <v/>
      </c>
      <c r="AK2783" s="172" t="str">
        <f t="shared" si="1435"/>
        <v/>
      </c>
      <c r="AL2783" s="172" t="str">
        <f t="shared" si="1436"/>
        <v/>
      </c>
      <c r="AM2783" s="172" t="str">
        <f>IF(AN2783&lt;&gt;"",MAX(AM$3:AM2782)+1,"")</f>
        <v/>
      </c>
      <c r="AN2783" s="172" t="str">
        <f t="shared" si="1437"/>
        <v/>
      </c>
      <c r="AO2783" s="172" t="str">
        <f t="shared" si="1438"/>
        <v/>
      </c>
      <c r="AP2783" s="172" t="str">
        <f t="shared" si="1439"/>
        <v/>
      </c>
      <c r="AQ2783" s="172" t="str">
        <f t="shared" si="1440"/>
        <v/>
      </c>
      <c r="AR2783" s="172" t="str">
        <f>Table1[[#This Row],[Sex ]]&amp;Table1[[#This Row],[Month]]</f>
        <v/>
      </c>
    </row>
    <row r="2784" spans="2:44" x14ac:dyDescent="0.3">
      <c r="B2784" s="14"/>
      <c r="C2784" s="14"/>
      <c r="D2784" s="14"/>
      <c r="E2784" s="14"/>
      <c r="F2784" s="14"/>
      <c r="G2784" s="14"/>
      <c r="H2784" s="14"/>
      <c r="I2784" s="14"/>
      <c r="J2784" s="14"/>
      <c r="K2784" s="14"/>
      <c r="L2784" s="14"/>
      <c r="M2784" s="24" t="str">
        <f t="shared" si="1412"/>
        <v/>
      </c>
      <c r="N2784" s="24" t="str">
        <f t="shared" si="1413"/>
        <v/>
      </c>
      <c r="O2784" s="24" t="str">
        <f t="shared" si="1414"/>
        <v xml:space="preserve"> </v>
      </c>
      <c r="P2784" s="24">
        <f t="shared" si="1415"/>
        <v>0</v>
      </c>
      <c r="Q2784" s="25">
        <f t="shared" si="1416"/>
        <v>0</v>
      </c>
      <c r="R2784" s="26">
        <f t="shared" si="1417"/>
        <v>0</v>
      </c>
      <c r="S2784" s="24" t="str">
        <f t="shared" si="1418"/>
        <v/>
      </c>
      <c r="T2784" s="24" t="str">
        <f t="shared" si="1419"/>
        <v/>
      </c>
      <c r="U2784" s="24" t="str">
        <f t="shared" si="1420"/>
        <v/>
      </c>
      <c r="V2784" s="24" t="str">
        <f t="shared" si="1421"/>
        <v/>
      </c>
      <c r="W2784" s="24" t="str">
        <f t="shared" si="1422"/>
        <v/>
      </c>
      <c r="X2784" s="24" t="str">
        <f t="shared" si="1423"/>
        <v/>
      </c>
      <c r="Y2784" s="24" t="str">
        <f t="shared" si="1424"/>
        <v/>
      </c>
      <c r="Z2784" s="24" t="str">
        <f t="shared" si="1425"/>
        <v/>
      </c>
      <c r="AA2784" s="24" t="b">
        <f t="shared" si="1426"/>
        <v>0</v>
      </c>
      <c r="AB2784" s="34" t="str">
        <f t="shared" si="1427"/>
        <v/>
      </c>
      <c r="AC2784" s="34">
        <f t="shared" si="1428"/>
        <v>0</v>
      </c>
      <c r="AD2784" s="34">
        <f t="shared" si="1429"/>
        <v>0</v>
      </c>
      <c r="AE2784" s="34" t="str">
        <f t="shared" si="1430"/>
        <v xml:space="preserve"> 0</v>
      </c>
      <c r="AF2784" s="34">
        <f t="shared" si="1431"/>
        <v>0</v>
      </c>
      <c r="AG2784" s="34">
        <f t="shared" si="1432"/>
        <v>0</v>
      </c>
      <c r="AH2784" s="34" t="str">
        <f t="shared" si="1433"/>
        <v/>
      </c>
      <c r="AI2784" s="172" t="str">
        <f>IF(AJ2784&lt;&gt;"",MAX(AI$3:AI2783)+1,"")</f>
        <v/>
      </c>
      <c r="AJ2784" s="172" t="str">
        <f t="shared" si="1434"/>
        <v/>
      </c>
      <c r="AK2784" s="172" t="str">
        <f t="shared" si="1435"/>
        <v/>
      </c>
      <c r="AL2784" s="172" t="str">
        <f t="shared" si="1436"/>
        <v/>
      </c>
      <c r="AM2784" s="172" t="str">
        <f>IF(AN2784&lt;&gt;"",MAX(AM$3:AM2783)+1,"")</f>
        <v/>
      </c>
      <c r="AN2784" s="172" t="str">
        <f t="shared" si="1437"/>
        <v/>
      </c>
      <c r="AO2784" s="172" t="str">
        <f t="shared" si="1438"/>
        <v/>
      </c>
      <c r="AP2784" s="172" t="str">
        <f t="shared" si="1439"/>
        <v/>
      </c>
      <c r="AQ2784" s="172" t="str">
        <f t="shared" si="1440"/>
        <v/>
      </c>
      <c r="AR2784" s="172" t="str">
        <f>Table1[[#This Row],[Sex ]]&amp;Table1[[#This Row],[Month]]</f>
        <v/>
      </c>
    </row>
    <row r="2785" spans="2:44" x14ac:dyDescent="0.3">
      <c r="B2785" s="14"/>
      <c r="C2785" s="14"/>
      <c r="D2785" s="14"/>
      <c r="E2785" s="14"/>
      <c r="F2785" s="14"/>
      <c r="G2785" s="14"/>
      <c r="H2785" s="14"/>
      <c r="I2785" s="14"/>
      <c r="J2785" s="14"/>
      <c r="K2785" s="14"/>
      <c r="L2785" s="14"/>
      <c r="M2785" s="24" t="str">
        <f t="shared" si="1412"/>
        <v/>
      </c>
      <c r="N2785" s="24" t="str">
        <f t="shared" si="1413"/>
        <v/>
      </c>
      <c r="O2785" s="24" t="str">
        <f t="shared" si="1414"/>
        <v xml:space="preserve"> </v>
      </c>
      <c r="P2785" s="24">
        <f t="shared" si="1415"/>
        <v>0</v>
      </c>
      <c r="Q2785" s="25">
        <f t="shared" si="1416"/>
        <v>0</v>
      </c>
      <c r="R2785" s="26">
        <f t="shared" si="1417"/>
        <v>0</v>
      </c>
      <c r="S2785" s="24" t="str">
        <f t="shared" si="1418"/>
        <v/>
      </c>
      <c r="T2785" s="24" t="str">
        <f t="shared" si="1419"/>
        <v/>
      </c>
      <c r="U2785" s="24" t="str">
        <f t="shared" si="1420"/>
        <v/>
      </c>
      <c r="V2785" s="24" t="str">
        <f t="shared" si="1421"/>
        <v/>
      </c>
      <c r="W2785" s="24" t="str">
        <f t="shared" si="1422"/>
        <v/>
      </c>
      <c r="X2785" s="24" t="str">
        <f t="shared" si="1423"/>
        <v/>
      </c>
      <c r="Y2785" s="24" t="str">
        <f t="shared" si="1424"/>
        <v/>
      </c>
      <c r="Z2785" s="24" t="str">
        <f t="shared" si="1425"/>
        <v/>
      </c>
      <c r="AA2785" s="24" t="b">
        <f t="shared" si="1426"/>
        <v>0</v>
      </c>
      <c r="AB2785" s="34" t="str">
        <f t="shared" si="1427"/>
        <v/>
      </c>
      <c r="AC2785" s="34">
        <f t="shared" si="1428"/>
        <v>0</v>
      </c>
      <c r="AD2785" s="34">
        <f t="shared" si="1429"/>
        <v>0</v>
      </c>
      <c r="AE2785" s="34" t="str">
        <f t="shared" si="1430"/>
        <v xml:space="preserve"> 0</v>
      </c>
      <c r="AF2785" s="34">
        <f t="shared" si="1431"/>
        <v>0</v>
      </c>
      <c r="AG2785" s="34">
        <f t="shared" si="1432"/>
        <v>0</v>
      </c>
      <c r="AH2785" s="34" t="str">
        <f t="shared" si="1433"/>
        <v/>
      </c>
      <c r="AI2785" s="172" t="str">
        <f>IF(AJ2785&lt;&gt;"",MAX(AI$3:AI2784)+1,"")</f>
        <v/>
      </c>
      <c r="AJ2785" s="172" t="str">
        <f t="shared" si="1434"/>
        <v/>
      </c>
      <c r="AK2785" s="172" t="str">
        <f t="shared" si="1435"/>
        <v/>
      </c>
      <c r="AL2785" s="172" t="str">
        <f t="shared" si="1436"/>
        <v/>
      </c>
      <c r="AM2785" s="172" t="str">
        <f>IF(AN2785&lt;&gt;"",MAX(AM$3:AM2784)+1,"")</f>
        <v/>
      </c>
      <c r="AN2785" s="172" t="str">
        <f t="shared" si="1437"/>
        <v/>
      </c>
      <c r="AO2785" s="172" t="str">
        <f t="shared" si="1438"/>
        <v/>
      </c>
      <c r="AP2785" s="172" t="str">
        <f t="shared" si="1439"/>
        <v/>
      </c>
      <c r="AQ2785" s="172" t="str">
        <f t="shared" si="1440"/>
        <v/>
      </c>
      <c r="AR2785" s="172" t="str">
        <f>Table1[[#This Row],[Sex ]]&amp;Table1[[#This Row],[Month]]</f>
        <v/>
      </c>
    </row>
    <row r="2786" spans="2:44" x14ac:dyDescent="0.3">
      <c r="B2786" s="14"/>
      <c r="C2786" s="14"/>
      <c r="D2786" s="14"/>
      <c r="E2786" s="14"/>
      <c r="F2786" s="14"/>
      <c r="G2786" s="14"/>
      <c r="H2786" s="14"/>
      <c r="I2786" s="14"/>
      <c r="J2786" s="14"/>
      <c r="K2786" s="14"/>
      <c r="L2786" s="14"/>
      <c r="M2786" s="24" t="str">
        <f t="shared" si="1412"/>
        <v/>
      </c>
      <c r="N2786" s="24" t="str">
        <f t="shared" si="1413"/>
        <v/>
      </c>
      <c r="O2786" s="24" t="str">
        <f t="shared" si="1414"/>
        <v xml:space="preserve"> </v>
      </c>
      <c r="P2786" s="24">
        <f t="shared" si="1415"/>
        <v>0</v>
      </c>
      <c r="Q2786" s="25">
        <f t="shared" si="1416"/>
        <v>0</v>
      </c>
      <c r="R2786" s="26">
        <f t="shared" si="1417"/>
        <v>0</v>
      </c>
      <c r="S2786" s="24" t="str">
        <f t="shared" si="1418"/>
        <v/>
      </c>
      <c r="T2786" s="24" t="str">
        <f t="shared" si="1419"/>
        <v/>
      </c>
      <c r="U2786" s="24" t="str">
        <f t="shared" si="1420"/>
        <v/>
      </c>
      <c r="V2786" s="24" t="str">
        <f t="shared" si="1421"/>
        <v/>
      </c>
      <c r="W2786" s="24" t="str">
        <f t="shared" si="1422"/>
        <v/>
      </c>
      <c r="X2786" s="24" t="str">
        <f t="shared" si="1423"/>
        <v/>
      </c>
      <c r="Y2786" s="24" t="str">
        <f t="shared" si="1424"/>
        <v/>
      </c>
      <c r="Z2786" s="24" t="str">
        <f t="shared" si="1425"/>
        <v/>
      </c>
      <c r="AA2786" s="24" t="b">
        <f t="shared" si="1426"/>
        <v>0</v>
      </c>
      <c r="AB2786" s="34" t="str">
        <f t="shared" si="1427"/>
        <v/>
      </c>
      <c r="AC2786" s="34">
        <f t="shared" si="1428"/>
        <v>0</v>
      </c>
      <c r="AD2786" s="34">
        <f t="shared" si="1429"/>
        <v>0</v>
      </c>
      <c r="AE2786" s="34" t="str">
        <f t="shared" si="1430"/>
        <v xml:space="preserve"> 0</v>
      </c>
      <c r="AF2786" s="34">
        <f t="shared" si="1431"/>
        <v>0</v>
      </c>
      <c r="AG2786" s="34">
        <f t="shared" si="1432"/>
        <v>0</v>
      </c>
      <c r="AH2786" s="34" t="str">
        <f t="shared" si="1433"/>
        <v/>
      </c>
      <c r="AI2786" s="172" t="str">
        <f>IF(AJ2786&lt;&gt;"",MAX(AI$3:AI2785)+1,"")</f>
        <v/>
      </c>
      <c r="AJ2786" s="172" t="str">
        <f t="shared" si="1434"/>
        <v/>
      </c>
      <c r="AK2786" s="172" t="str">
        <f t="shared" si="1435"/>
        <v/>
      </c>
      <c r="AL2786" s="172" t="str">
        <f t="shared" si="1436"/>
        <v/>
      </c>
      <c r="AM2786" s="172" t="str">
        <f>IF(AN2786&lt;&gt;"",MAX(AM$3:AM2785)+1,"")</f>
        <v/>
      </c>
      <c r="AN2786" s="172" t="str">
        <f t="shared" si="1437"/>
        <v/>
      </c>
      <c r="AO2786" s="172" t="str">
        <f t="shared" si="1438"/>
        <v/>
      </c>
      <c r="AP2786" s="172" t="str">
        <f t="shared" si="1439"/>
        <v/>
      </c>
      <c r="AQ2786" s="172" t="str">
        <f t="shared" si="1440"/>
        <v/>
      </c>
      <c r="AR2786" s="172" t="str">
        <f>Table1[[#This Row],[Sex ]]&amp;Table1[[#This Row],[Month]]</f>
        <v/>
      </c>
    </row>
    <row r="2787" spans="2:44" x14ac:dyDescent="0.3">
      <c r="B2787" s="14"/>
      <c r="C2787" s="14"/>
      <c r="D2787" s="14"/>
      <c r="E2787" s="14"/>
      <c r="F2787" s="14"/>
      <c r="G2787" s="14"/>
      <c r="H2787" s="14"/>
      <c r="I2787" s="14"/>
      <c r="J2787" s="14"/>
      <c r="K2787" s="14"/>
      <c r="L2787" s="14"/>
      <c r="M2787" s="24" t="str">
        <f t="shared" si="1412"/>
        <v/>
      </c>
      <c r="N2787" s="24" t="str">
        <f t="shared" si="1413"/>
        <v/>
      </c>
      <c r="O2787" s="24" t="str">
        <f t="shared" si="1414"/>
        <v xml:space="preserve"> </v>
      </c>
      <c r="P2787" s="24">
        <f t="shared" si="1415"/>
        <v>0</v>
      </c>
      <c r="Q2787" s="25">
        <f t="shared" si="1416"/>
        <v>0</v>
      </c>
      <c r="R2787" s="26">
        <f t="shared" si="1417"/>
        <v>0</v>
      </c>
      <c r="S2787" s="24" t="str">
        <f t="shared" si="1418"/>
        <v/>
      </c>
      <c r="T2787" s="24" t="str">
        <f t="shared" si="1419"/>
        <v/>
      </c>
      <c r="U2787" s="24" t="str">
        <f t="shared" si="1420"/>
        <v/>
      </c>
      <c r="V2787" s="24" t="str">
        <f t="shared" si="1421"/>
        <v/>
      </c>
      <c r="W2787" s="24" t="str">
        <f t="shared" si="1422"/>
        <v/>
      </c>
      <c r="X2787" s="24" t="str">
        <f t="shared" si="1423"/>
        <v/>
      </c>
      <c r="Y2787" s="24" t="str">
        <f t="shared" si="1424"/>
        <v/>
      </c>
      <c r="Z2787" s="24" t="str">
        <f t="shared" si="1425"/>
        <v/>
      </c>
      <c r="AA2787" s="24" t="b">
        <f t="shared" si="1426"/>
        <v>0</v>
      </c>
      <c r="AB2787" s="34" t="str">
        <f t="shared" si="1427"/>
        <v/>
      </c>
      <c r="AC2787" s="34">
        <f t="shared" si="1428"/>
        <v>0</v>
      </c>
      <c r="AD2787" s="34">
        <f t="shared" si="1429"/>
        <v>0</v>
      </c>
      <c r="AE2787" s="34" t="str">
        <f t="shared" si="1430"/>
        <v xml:space="preserve"> 0</v>
      </c>
      <c r="AF2787" s="34">
        <f t="shared" si="1431"/>
        <v>0</v>
      </c>
      <c r="AG2787" s="34">
        <f t="shared" si="1432"/>
        <v>0</v>
      </c>
      <c r="AH2787" s="34" t="str">
        <f t="shared" si="1433"/>
        <v/>
      </c>
      <c r="AI2787" s="172" t="str">
        <f>IF(AJ2787&lt;&gt;"",MAX(AI$3:AI2786)+1,"")</f>
        <v/>
      </c>
      <c r="AJ2787" s="172" t="str">
        <f t="shared" si="1434"/>
        <v/>
      </c>
      <c r="AK2787" s="172" t="str">
        <f t="shared" si="1435"/>
        <v/>
      </c>
      <c r="AL2787" s="172" t="str">
        <f t="shared" si="1436"/>
        <v/>
      </c>
      <c r="AM2787" s="172" t="str">
        <f>IF(AN2787&lt;&gt;"",MAX(AM$3:AM2786)+1,"")</f>
        <v/>
      </c>
      <c r="AN2787" s="172" t="str">
        <f t="shared" si="1437"/>
        <v/>
      </c>
      <c r="AO2787" s="172" t="str">
        <f t="shared" si="1438"/>
        <v/>
      </c>
      <c r="AP2787" s="172" t="str">
        <f t="shared" si="1439"/>
        <v/>
      </c>
      <c r="AQ2787" s="172" t="str">
        <f t="shared" si="1440"/>
        <v/>
      </c>
      <c r="AR2787" s="172" t="str">
        <f>Table1[[#This Row],[Sex ]]&amp;Table1[[#This Row],[Month]]</f>
        <v/>
      </c>
    </row>
    <row r="2788" spans="2:44" x14ac:dyDescent="0.3">
      <c r="B2788" s="14"/>
      <c r="C2788" s="14"/>
      <c r="D2788" s="14"/>
      <c r="E2788" s="14"/>
      <c r="F2788" s="14"/>
      <c r="G2788" s="14"/>
      <c r="H2788" s="14"/>
      <c r="I2788" s="14"/>
      <c r="J2788" s="14"/>
      <c r="K2788" s="14"/>
      <c r="L2788" s="14"/>
      <c r="M2788" s="24" t="str">
        <f t="shared" si="1412"/>
        <v/>
      </c>
      <c r="N2788" s="24" t="str">
        <f t="shared" si="1413"/>
        <v/>
      </c>
      <c r="O2788" s="24" t="str">
        <f t="shared" si="1414"/>
        <v xml:space="preserve"> </v>
      </c>
      <c r="P2788" s="24">
        <f t="shared" si="1415"/>
        <v>0</v>
      </c>
      <c r="Q2788" s="25">
        <f t="shared" si="1416"/>
        <v>0</v>
      </c>
      <c r="R2788" s="26">
        <f t="shared" si="1417"/>
        <v>0</v>
      </c>
      <c r="S2788" s="24" t="str">
        <f t="shared" si="1418"/>
        <v/>
      </c>
      <c r="T2788" s="24" t="str">
        <f t="shared" si="1419"/>
        <v/>
      </c>
      <c r="U2788" s="24" t="str">
        <f t="shared" si="1420"/>
        <v/>
      </c>
      <c r="V2788" s="24" t="str">
        <f t="shared" si="1421"/>
        <v/>
      </c>
      <c r="W2788" s="24" t="str">
        <f t="shared" si="1422"/>
        <v/>
      </c>
      <c r="X2788" s="24" t="str">
        <f t="shared" si="1423"/>
        <v/>
      </c>
      <c r="Y2788" s="24" t="str">
        <f t="shared" si="1424"/>
        <v/>
      </c>
      <c r="Z2788" s="24" t="str">
        <f t="shared" si="1425"/>
        <v/>
      </c>
      <c r="AA2788" s="24" t="b">
        <f t="shared" si="1426"/>
        <v>0</v>
      </c>
      <c r="AB2788" s="34" t="str">
        <f t="shared" si="1427"/>
        <v/>
      </c>
      <c r="AC2788" s="34">
        <f t="shared" si="1428"/>
        <v>0</v>
      </c>
      <c r="AD2788" s="34">
        <f t="shared" si="1429"/>
        <v>0</v>
      </c>
      <c r="AE2788" s="34" t="str">
        <f t="shared" si="1430"/>
        <v xml:space="preserve"> 0</v>
      </c>
      <c r="AF2788" s="34">
        <f t="shared" si="1431"/>
        <v>0</v>
      </c>
      <c r="AG2788" s="34">
        <f t="shared" si="1432"/>
        <v>0</v>
      </c>
      <c r="AH2788" s="34" t="str">
        <f t="shared" si="1433"/>
        <v/>
      </c>
      <c r="AI2788" s="172" t="str">
        <f>IF(AJ2788&lt;&gt;"",MAX(AI$3:AI2787)+1,"")</f>
        <v/>
      </c>
      <c r="AJ2788" s="172" t="str">
        <f t="shared" si="1434"/>
        <v/>
      </c>
      <c r="AK2788" s="172" t="str">
        <f t="shared" si="1435"/>
        <v/>
      </c>
      <c r="AL2788" s="172" t="str">
        <f t="shared" si="1436"/>
        <v/>
      </c>
      <c r="AM2788" s="172" t="str">
        <f>IF(AN2788&lt;&gt;"",MAX(AM$3:AM2787)+1,"")</f>
        <v/>
      </c>
      <c r="AN2788" s="172" t="str">
        <f t="shared" si="1437"/>
        <v/>
      </c>
      <c r="AO2788" s="172" t="str">
        <f t="shared" si="1438"/>
        <v/>
      </c>
      <c r="AP2788" s="172" t="str">
        <f t="shared" si="1439"/>
        <v/>
      </c>
      <c r="AQ2788" s="172" t="str">
        <f t="shared" si="1440"/>
        <v/>
      </c>
      <c r="AR2788" s="172" t="str">
        <f>Table1[[#This Row],[Sex ]]&amp;Table1[[#This Row],[Month]]</f>
        <v/>
      </c>
    </row>
    <row r="2789" spans="2:44" x14ac:dyDescent="0.3">
      <c r="B2789" s="14"/>
      <c r="C2789" s="14"/>
      <c r="D2789" s="14"/>
      <c r="E2789" s="14"/>
      <c r="F2789" s="14"/>
      <c r="G2789" s="14"/>
      <c r="H2789" s="14"/>
      <c r="I2789" s="14"/>
      <c r="J2789" s="14"/>
      <c r="K2789" s="14"/>
      <c r="L2789" s="14"/>
      <c r="M2789" s="24" t="str">
        <f t="shared" si="1412"/>
        <v/>
      </c>
      <c r="N2789" s="24" t="str">
        <f t="shared" si="1413"/>
        <v/>
      </c>
      <c r="O2789" s="24" t="str">
        <f t="shared" si="1414"/>
        <v xml:space="preserve"> </v>
      </c>
      <c r="P2789" s="24">
        <f t="shared" si="1415"/>
        <v>0</v>
      </c>
      <c r="Q2789" s="25">
        <f t="shared" si="1416"/>
        <v>0</v>
      </c>
      <c r="R2789" s="26">
        <f t="shared" si="1417"/>
        <v>0</v>
      </c>
      <c r="S2789" s="24" t="str">
        <f t="shared" si="1418"/>
        <v/>
      </c>
      <c r="T2789" s="24" t="str">
        <f t="shared" si="1419"/>
        <v/>
      </c>
      <c r="U2789" s="24" t="str">
        <f t="shared" si="1420"/>
        <v/>
      </c>
      <c r="V2789" s="24" t="str">
        <f t="shared" si="1421"/>
        <v/>
      </c>
      <c r="W2789" s="24" t="str">
        <f t="shared" si="1422"/>
        <v/>
      </c>
      <c r="X2789" s="24" t="str">
        <f t="shared" si="1423"/>
        <v/>
      </c>
      <c r="Y2789" s="24" t="str">
        <f t="shared" si="1424"/>
        <v/>
      </c>
      <c r="Z2789" s="24" t="str">
        <f t="shared" si="1425"/>
        <v/>
      </c>
      <c r="AA2789" s="24" t="b">
        <f t="shared" si="1426"/>
        <v>0</v>
      </c>
      <c r="AB2789" s="34" t="str">
        <f t="shared" si="1427"/>
        <v/>
      </c>
      <c r="AC2789" s="34">
        <f t="shared" si="1428"/>
        <v>0</v>
      </c>
      <c r="AD2789" s="34">
        <f t="shared" si="1429"/>
        <v>0</v>
      </c>
      <c r="AE2789" s="34" t="str">
        <f t="shared" si="1430"/>
        <v xml:space="preserve"> 0</v>
      </c>
      <c r="AF2789" s="34">
        <f t="shared" si="1431"/>
        <v>0</v>
      </c>
      <c r="AG2789" s="34">
        <f t="shared" si="1432"/>
        <v>0</v>
      </c>
      <c r="AH2789" s="34" t="str">
        <f t="shared" si="1433"/>
        <v/>
      </c>
      <c r="AI2789" s="172" t="str">
        <f>IF(AJ2789&lt;&gt;"",MAX(AI$3:AI2788)+1,"")</f>
        <v/>
      </c>
      <c r="AJ2789" s="172" t="str">
        <f t="shared" si="1434"/>
        <v/>
      </c>
      <c r="AK2789" s="172" t="str">
        <f t="shared" si="1435"/>
        <v/>
      </c>
      <c r="AL2789" s="172" t="str">
        <f t="shared" si="1436"/>
        <v/>
      </c>
      <c r="AM2789" s="172" t="str">
        <f>IF(AN2789&lt;&gt;"",MAX(AM$3:AM2788)+1,"")</f>
        <v/>
      </c>
      <c r="AN2789" s="172" t="str">
        <f t="shared" si="1437"/>
        <v/>
      </c>
      <c r="AO2789" s="172" t="str">
        <f t="shared" si="1438"/>
        <v/>
      </c>
      <c r="AP2789" s="172" t="str">
        <f t="shared" si="1439"/>
        <v/>
      </c>
      <c r="AQ2789" s="172" t="str">
        <f t="shared" si="1440"/>
        <v/>
      </c>
      <c r="AR2789" s="172" t="str">
        <f>Table1[[#This Row],[Sex ]]&amp;Table1[[#This Row],[Month]]</f>
        <v/>
      </c>
    </row>
    <row r="2790" spans="2:44" x14ac:dyDescent="0.3">
      <c r="B2790" s="14"/>
      <c r="C2790" s="14"/>
      <c r="D2790" s="14"/>
      <c r="E2790" s="14"/>
      <c r="F2790" s="14"/>
      <c r="G2790" s="14"/>
      <c r="H2790" s="14"/>
      <c r="I2790" s="14"/>
      <c r="J2790" s="14"/>
      <c r="K2790" s="14"/>
      <c r="L2790" s="14"/>
      <c r="M2790" s="24" t="str">
        <f t="shared" si="1412"/>
        <v/>
      </c>
      <c r="N2790" s="24" t="str">
        <f t="shared" si="1413"/>
        <v/>
      </c>
      <c r="O2790" s="24" t="str">
        <f t="shared" si="1414"/>
        <v xml:space="preserve"> </v>
      </c>
      <c r="P2790" s="24">
        <f t="shared" si="1415"/>
        <v>0</v>
      </c>
      <c r="Q2790" s="25">
        <f t="shared" si="1416"/>
        <v>0</v>
      </c>
      <c r="R2790" s="26">
        <f t="shared" si="1417"/>
        <v>0</v>
      </c>
      <c r="S2790" s="24" t="str">
        <f t="shared" si="1418"/>
        <v/>
      </c>
      <c r="T2790" s="24" t="str">
        <f t="shared" si="1419"/>
        <v/>
      </c>
      <c r="U2790" s="24" t="str">
        <f t="shared" si="1420"/>
        <v/>
      </c>
      <c r="V2790" s="24" t="str">
        <f t="shared" si="1421"/>
        <v/>
      </c>
      <c r="W2790" s="24" t="str">
        <f t="shared" si="1422"/>
        <v/>
      </c>
      <c r="X2790" s="24" t="str">
        <f t="shared" si="1423"/>
        <v/>
      </c>
      <c r="Y2790" s="24" t="str">
        <f t="shared" si="1424"/>
        <v/>
      </c>
      <c r="Z2790" s="24" t="str">
        <f t="shared" si="1425"/>
        <v/>
      </c>
      <c r="AA2790" s="24" t="b">
        <f t="shared" si="1426"/>
        <v>0</v>
      </c>
      <c r="AB2790" s="34" t="str">
        <f t="shared" si="1427"/>
        <v/>
      </c>
      <c r="AC2790" s="34">
        <f t="shared" si="1428"/>
        <v>0</v>
      </c>
      <c r="AD2790" s="34">
        <f t="shared" si="1429"/>
        <v>0</v>
      </c>
      <c r="AE2790" s="34" t="str">
        <f t="shared" si="1430"/>
        <v xml:space="preserve"> 0</v>
      </c>
      <c r="AF2790" s="34">
        <f t="shared" si="1431"/>
        <v>0</v>
      </c>
      <c r="AG2790" s="34">
        <f t="shared" si="1432"/>
        <v>0</v>
      </c>
      <c r="AH2790" s="34" t="str">
        <f t="shared" si="1433"/>
        <v/>
      </c>
      <c r="AI2790" s="172" t="str">
        <f>IF(AJ2790&lt;&gt;"",MAX(AI$3:AI2789)+1,"")</f>
        <v/>
      </c>
      <c r="AJ2790" s="172" t="str">
        <f t="shared" si="1434"/>
        <v/>
      </c>
      <c r="AK2790" s="172" t="str">
        <f t="shared" si="1435"/>
        <v/>
      </c>
      <c r="AL2790" s="172" t="str">
        <f t="shared" si="1436"/>
        <v/>
      </c>
      <c r="AM2790" s="172" t="str">
        <f>IF(AN2790&lt;&gt;"",MAX(AM$3:AM2789)+1,"")</f>
        <v/>
      </c>
      <c r="AN2790" s="172" t="str">
        <f t="shared" si="1437"/>
        <v/>
      </c>
      <c r="AO2790" s="172" t="str">
        <f t="shared" si="1438"/>
        <v/>
      </c>
      <c r="AP2790" s="172" t="str">
        <f t="shared" si="1439"/>
        <v/>
      </c>
      <c r="AQ2790" s="172" t="str">
        <f t="shared" si="1440"/>
        <v/>
      </c>
      <c r="AR2790" s="172" t="str">
        <f>Table1[[#This Row],[Sex ]]&amp;Table1[[#This Row],[Month]]</f>
        <v/>
      </c>
    </row>
    <row r="2791" spans="2:44" x14ac:dyDescent="0.3">
      <c r="B2791" s="14"/>
      <c r="C2791" s="14"/>
      <c r="D2791" s="14"/>
      <c r="E2791" s="14"/>
      <c r="F2791" s="14"/>
      <c r="G2791" s="14"/>
      <c r="H2791" s="14"/>
      <c r="I2791" s="14"/>
      <c r="J2791" s="14"/>
      <c r="K2791" s="14"/>
      <c r="L2791" s="14"/>
      <c r="M2791" s="24" t="str">
        <f t="shared" si="1412"/>
        <v/>
      </c>
      <c r="N2791" s="24" t="str">
        <f t="shared" si="1413"/>
        <v/>
      </c>
      <c r="O2791" s="24" t="str">
        <f t="shared" si="1414"/>
        <v xml:space="preserve"> </v>
      </c>
      <c r="P2791" s="24">
        <f t="shared" si="1415"/>
        <v>0</v>
      </c>
      <c r="Q2791" s="25">
        <f t="shared" si="1416"/>
        <v>0</v>
      </c>
      <c r="R2791" s="26">
        <f t="shared" si="1417"/>
        <v>0</v>
      </c>
      <c r="S2791" s="24" t="str">
        <f t="shared" si="1418"/>
        <v/>
      </c>
      <c r="T2791" s="24" t="str">
        <f t="shared" si="1419"/>
        <v/>
      </c>
      <c r="U2791" s="24" t="str">
        <f t="shared" si="1420"/>
        <v/>
      </c>
      <c r="V2791" s="24" t="str">
        <f t="shared" si="1421"/>
        <v/>
      </c>
      <c r="W2791" s="24" t="str">
        <f t="shared" si="1422"/>
        <v/>
      </c>
      <c r="X2791" s="24" t="str">
        <f t="shared" si="1423"/>
        <v/>
      </c>
      <c r="Y2791" s="24" t="str">
        <f t="shared" si="1424"/>
        <v/>
      </c>
      <c r="Z2791" s="24" t="str">
        <f t="shared" si="1425"/>
        <v/>
      </c>
      <c r="AA2791" s="24" t="b">
        <f t="shared" si="1426"/>
        <v>0</v>
      </c>
      <c r="AB2791" s="34" t="str">
        <f t="shared" si="1427"/>
        <v/>
      </c>
      <c r="AC2791" s="34">
        <f t="shared" si="1428"/>
        <v>0</v>
      </c>
      <c r="AD2791" s="34">
        <f t="shared" si="1429"/>
        <v>0</v>
      </c>
      <c r="AE2791" s="34" t="str">
        <f t="shared" si="1430"/>
        <v xml:space="preserve"> 0</v>
      </c>
      <c r="AF2791" s="34">
        <f t="shared" si="1431"/>
        <v>0</v>
      </c>
      <c r="AG2791" s="34">
        <f t="shared" si="1432"/>
        <v>0</v>
      </c>
      <c r="AH2791" s="34" t="str">
        <f t="shared" si="1433"/>
        <v/>
      </c>
      <c r="AI2791" s="172" t="str">
        <f>IF(AJ2791&lt;&gt;"",MAX(AI$3:AI2790)+1,"")</f>
        <v/>
      </c>
      <c r="AJ2791" s="172" t="str">
        <f t="shared" si="1434"/>
        <v/>
      </c>
      <c r="AK2791" s="172" t="str">
        <f t="shared" si="1435"/>
        <v/>
      </c>
      <c r="AL2791" s="172" t="str">
        <f t="shared" si="1436"/>
        <v/>
      </c>
      <c r="AM2791" s="172" t="str">
        <f>IF(AN2791&lt;&gt;"",MAX(AM$3:AM2790)+1,"")</f>
        <v/>
      </c>
      <c r="AN2791" s="172" t="str">
        <f t="shared" si="1437"/>
        <v/>
      </c>
      <c r="AO2791" s="172" t="str">
        <f t="shared" si="1438"/>
        <v/>
      </c>
      <c r="AP2791" s="172" t="str">
        <f t="shared" si="1439"/>
        <v/>
      </c>
      <c r="AQ2791" s="172" t="str">
        <f t="shared" si="1440"/>
        <v/>
      </c>
      <c r="AR2791" s="172" t="str">
        <f>Table1[[#This Row],[Sex ]]&amp;Table1[[#This Row],[Month]]</f>
        <v/>
      </c>
    </row>
    <row r="2792" spans="2:44" x14ac:dyDescent="0.3">
      <c r="B2792" s="14"/>
      <c r="C2792" s="14"/>
      <c r="D2792" s="14"/>
      <c r="E2792" s="14"/>
      <c r="F2792" s="14"/>
      <c r="G2792" s="14"/>
      <c r="H2792" s="14"/>
      <c r="I2792" s="14"/>
      <c r="J2792" s="14"/>
      <c r="K2792" s="14"/>
      <c r="L2792" s="14"/>
      <c r="M2792" s="24" t="str">
        <f t="shared" si="1412"/>
        <v/>
      </c>
      <c r="N2792" s="24" t="str">
        <f t="shared" si="1413"/>
        <v/>
      </c>
      <c r="O2792" s="24" t="str">
        <f t="shared" si="1414"/>
        <v xml:space="preserve"> </v>
      </c>
      <c r="P2792" s="24">
        <f t="shared" si="1415"/>
        <v>0</v>
      </c>
      <c r="Q2792" s="25">
        <f t="shared" si="1416"/>
        <v>0</v>
      </c>
      <c r="R2792" s="26">
        <f t="shared" si="1417"/>
        <v>0</v>
      </c>
      <c r="S2792" s="24" t="str">
        <f t="shared" si="1418"/>
        <v/>
      </c>
      <c r="T2792" s="24" t="str">
        <f t="shared" si="1419"/>
        <v/>
      </c>
      <c r="U2792" s="24" t="str">
        <f t="shared" si="1420"/>
        <v/>
      </c>
      <c r="V2792" s="24" t="str">
        <f t="shared" si="1421"/>
        <v/>
      </c>
      <c r="W2792" s="24" t="str">
        <f t="shared" si="1422"/>
        <v/>
      </c>
      <c r="X2792" s="24" t="str">
        <f t="shared" si="1423"/>
        <v/>
      </c>
      <c r="Y2792" s="24" t="str">
        <f t="shared" si="1424"/>
        <v/>
      </c>
      <c r="Z2792" s="24" t="str">
        <f t="shared" si="1425"/>
        <v/>
      </c>
      <c r="AA2792" s="24" t="b">
        <f t="shared" si="1426"/>
        <v>0</v>
      </c>
      <c r="AB2792" s="34" t="str">
        <f t="shared" si="1427"/>
        <v/>
      </c>
      <c r="AC2792" s="34">
        <f t="shared" si="1428"/>
        <v>0</v>
      </c>
      <c r="AD2792" s="34">
        <f t="shared" si="1429"/>
        <v>0</v>
      </c>
      <c r="AE2792" s="34" t="str">
        <f t="shared" si="1430"/>
        <v xml:space="preserve"> 0</v>
      </c>
      <c r="AF2792" s="34">
        <f t="shared" si="1431"/>
        <v>0</v>
      </c>
      <c r="AG2792" s="34">
        <f t="shared" si="1432"/>
        <v>0</v>
      </c>
      <c r="AH2792" s="34" t="str">
        <f t="shared" si="1433"/>
        <v/>
      </c>
      <c r="AI2792" s="172" t="str">
        <f>IF(AJ2792&lt;&gt;"",MAX(AI$3:AI2791)+1,"")</f>
        <v/>
      </c>
      <c r="AJ2792" s="172" t="str">
        <f t="shared" si="1434"/>
        <v/>
      </c>
      <c r="AK2792" s="172" t="str">
        <f t="shared" si="1435"/>
        <v/>
      </c>
      <c r="AL2792" s="172" t="str">
        <f t="shared" si="1436"/>
        <v/>
      </c>
      <c r="AM2792" s="172" t="str">
        <f>IF(AN2792&lt;&gt;"",MAX(AM$3:AM2791)+1,"")</f>
        <v/>
      </c>
      <c r="AN2792" s="172" t="str">
        <f t="shared" si="1437"/>
        <v/>
      </c>
      <c r="AO2792" s="172" t="str">
        <f t="shared" si="1438"/>
        <v/>
      </c>
      <c r="AP2792" s="172" t="str">
        <f t="shared" si="1439"/>
        <v/>
      </c>
      <c r="AQ2792" s="172" t="str">
        <f t="shared" si="1440"/>
        <v/>
      </c>
      <c r="AR2792" s="172" t="str">
        <f>Table1[[#This Row],[Sex ]]&amp;Table1[[#This Row],[Month]]</f>
        <v/>
      </c>
    </row>
    <row r="2793" spans="2:44" x14ac:dyDescent="0.3">
      <c r="B2793" s="14"/>
      <c r="C2793" s="14"/>
      <c r="D2793" s="14"/>
      <c r="E2793" s="14"/>
      <c r="F2793" s="14"/>
      <c r="G2793" s="14"/>
      <c r="H2793" s="14"/>
      <c r="I2793" s="14"/>
      <c r="J2793" s="14"/>
      <c r="K2793" s="14"/>
      <c r="L2793" s="14"/>
      <c r="M2793" s="24" t="str">
        <f t="shared" si="1412"/>
        <v/>
      </c>
      <c r="N2793" s="24" t="str">
        <f t="shared" si="1413"/>
        <v/>
      </c>
      <c r="O2793" s="24" t="str">
        <f t="shared" si="1414"/>
        <v xml:space="preserve"> </v>
      </c>
      <c r="P2793" s="24">
        <f t="shared" si="1415"/>
        <v>0</v>
      </c>
      <c r="Q2793" s="25">
        <f t="shared" si="1416"/>
        <v>0</v>
      </c>
      <c r="R2793" s="26">
        <f t="shared" si="1417"/>
        <v>0</v>
      </c>
      <c r="S2793" s="24" t="str">
        <f t="shared" si="1418"/>
        <v/>
      </c>
      <c r="T2793" s="24" t="str">
        <f t="shared" si="1419"/>
        <v/>
      </c>
      <c r="U2793" s="24" t="str">
        <f t="shared" si="1420"/>
        <v/>
      </c>
      <c r="V2793" s="24" t="str">
        <f t="shared" si="1421"/>
        <v/>
      </c>
      <c r="W2793" s="24" t="str">
        <f t="shared" si="1422"/>
        <v/>
      </c>
      <c r="X2793" s="24" t="str">
        <f t="shared" si="1423"/>
        <v/>
      </c>
      <c r="Y2793" s="24" t="str">
        <f t="shared" si="1424"/>
        <v/>
      </c>
      <c r="Z2793" s="24" t="str">
        <f t="shared" si="1425"/>
        <v/>
      </c>
      <c r="AA2793" s="24" t="b">
        <f t="shared" si="1426"/>
        <v>0</v>
      </c>
      <c r="AB2793" s="34" t="str">
        <f t="shared" si="1427"/>
        <v/>
      </c>
      <c r="AC2793" s="34">
        <f t="shared" si="1428"/>
        <v>0</v>
      </c>
      <c r="AD2793" s="34">
        <f t="shared" si="1429"/>
        <v>0</v>
      </c>
      <c r="AE2793" s="34" t="str">
        <f t="shared" si="1430"/>
        <v xml:space="preserve"> 0</v>
      </c>
      <c r="AF2793" s="34">
        <f t="shared" si="1431"/>
        <v>0</v>
      </c>
      <c r="AG2793" s="34">
        <f t="shared" si="1432"/>
        <v>0</v>
      </c>
      <c r="AH2793" s="34" t="str">
        <f t="shared" si="1433"/>
        <v/>
      </c>
      <c r="AI2793" s="172" t="str">
        <f>IF(AJ2793&lt;&gt;"",MAX(AI$3:AI2792)+1,"")</f>
        <v/>
      </c>
      <c r="AJ2793" s="172" t="str">
        <f t="shared" si="1434"/>
        <v/>
      </c>
      <c r="AK2793" s="172" t="str">
        <f t="shared" si="1435"/>
        <v/>
      </c>
      <c r="AL2793" s="172" t="str">
        <f t="shared" si="1436"/>
        <v/>
      </c>
      <c r="AM2793" s="172" t="str">
        <f>IF(AN2793&lt;&gt;"",MAX(AM$3:AM2792)+1,"")</f>
        <v/>
      </c>
      <c r="AN2793" s="172" t="str">
        <f t="shared" si="1437"/>
        <v/>
      </c>
      <c r="AO2793" s="172" t="str">
        <f t="shared" si="1438"/>
        <v/>
      </c>
      <c r="AP2793" s="172" t="str">
        <f t="shared" si="1439"/>
        <v/>
      </c>
      <c r="AQ2793" s="172" t="str">
        <f t="shared" si="1440"/>
        <v/>
      </c>
      <c r="AR2793" s="172" t="str">
        <f>Table1[[#This Row],[Sex ]]&amp;Table1[[#This Row],[Month]]</f>
        <v/>
      </c>
    </row>
    <row r="2794" spans="2:44" x14ac:dyDescent="0.3">
      <c r="B2794" s="14"/>
      <c r="C2794" s="14"/>
      <c r="D2794" s="14"/>
      <c r="E2794" s="14"/>
      <c r="F2794" s="14"/>
      <c r="G2794" s="14"/>
      <c r="H2794" s="14"/>
      <c r="I2794" s="14"/>
      <c r="J2794" s="14"/>
      <c r="K2794" s="14"/>
      <c r="L2794" s="14"/>
      <c r="M2794" s="24" t="str">
        <f t="shared" si="1412"/>
        <v/>
      </c>
      <c r="N2794" s="24" t="str">
        <f t="shared" si="1413"/>
        <v/>
      </c>
      <c r="O2794" s="24" t="str">
        <f t="shared" si="1414"/>
        <v xml:space="preserve"> </v>
      </c>
      <c r="P2794" s="24">
        <f t="shared" si="1415"/>
        <v>0</v>
      </c>
      <c r="Q2794" s="25">
        <f t="shared" si="1416"/>
        <v>0</v>
      </c>
      <c r="R2794" s="26">
        <f t="shared" si="1417"/>
        <v>0</v>
      </c>
      <c r="S2794" s="24" t="str">
        <f t="shared" si="1418"/>
        <v/>
      </c>
      <c r="T2794" s="24" t="str">
        <f t="shared" si="1419"/>
        <v/>
      </c>
      <c r="U2794" s="24" t="str">
        <f t="shared" si="1420"/>
        <v/>
      </c>
      <c r="V2794" s="24" t="str">
        <f t="shared" si="1421"/>
        <v/>
      </c>
      <c r="W2794" s="24" t="str">
        <f t="shared" si="1422"/>
        <v/>
      </c>
      <c r="X2794" s="24" t="str">
        <f t="shared" si="1423"/>
        <v/>
      </c>
      <c r="Y2794" s="24" t="str">
        <f t="shared" si="1424"/>
        <v/>
      </c>
      <c r="Z2794" s="24" t="str">
        <f t="shared" si="1425"/>
        <v/>
      </c>
      <c r="AA2794" s="24" t="b">
        <f t="shared" si="1426"/>
        <v>0</v>
      </c>
      <c r="AB2794" s="34" t="str">
        <f t="shared" si="1427"/>
        <v/>
      </c>
      <c r="AC2794" s="34">
        <f t="shared" si="1428"/>
        <v>0</v>
      </c>
      <c r="AD2794" s="34">
        <f t="shared" si="1429"/>
        <v>0</v>
      </c>
      <c r="AE2794" s="34" t="str">
        <f t="shared" si="1430"/>
        <v xml:space="preserve"> 0</v>
      </c>
      <c r="AF2794" s="34">
        <f t="shared" si="1431"/>
        <v>0</v>
      </c>
      <c r="AG2794" s="34">
        <f t="shared" si="1432"/>
        <v>0</v>
      </c>
      <c r="AH2794" s="34" t="str">
        <f t="shared" si="1433"/>
        <v/>
      </c>
      <c r="AI2794" s="172" t="str">
        <f>IF(AJ2794&lt;&gt;"",MAX(AI$3:AI2793)+1,"")</f>
        <v/>
      </c>
      <c r="AJ2794" s="172" t="str">
        <f t="shared" si="1434"/>
        <v/>
      </c>
      <c r="AK2794" s="172" t="str">
        <f t="shared" si="1435"/>
        <v/>
      </c>
      <c r="AL2794" s="172" t="str">
        <f t="shared" si="1436"/>
        <v/>
      </c>
      <c r="AM2794" s="172" t="str">
        <f>IF(AN2794&lt;&gt;"",MAX(AM$3:AM2793)+1,"")</f>
        <v/>
      </c>
      <c r="AN2794" s="172" t="str">
        <f t="shared" si="1437"/>
        <v/>
      </c>
      <c r="AO2794" s="172" t="str">
        <f t="shared" si="1438"/>
        <v/>
      </c>
      <c r="AP2794" s="172" t="str">
        <f t="shared" si="1439"/>
        <v/>
      </c>
      <c r="AQ2794" s="172" t="str">
        <f t="shared" si="1440"/>
        <v/>
      </c>
      <c r="AR2794" s="172" t="str">
        <f>Table1[[#This Row],[Sex ]]&amp;Table1[[#This Row],[Month]]</f>
        <v/>
      </c>
    </row>
    <row r="2795" spans="2:44" x14ac:dyDescent="0.3">
      <c r="B2795" s="14"/>
      <c r="C2795" s="14"/>
      <c r="D2795" s="14"/>
      <c r="E2795" s="14"/>
      <c r="F2795" s="14"/>
      <c r="G2795" s="14"/>
      <c r="H2795" s="14"/>
      <c r="I2795" s="14"/>
      <c r="J2795" s="14"/>
      <c r="K2795" s="14"/>
      <c r="L2795" s="14"/>
      <c r="M2795" s="24" t="str">
        <f t="shared" ref="M2795:M2858" si="1441">IF(I4795&lt;&gt;"",IF(SUM(I4795:I4795)&lt;99,IF(I4795=J4795,I4795,""),""),"")</f>
        <v/>
      </c>
      <c r="N2795" s="24" t="str">
        <f t="shared" ref="N2795:N2858" si="1442">IF(H4795&lt;&gt;"",IF(H4795&lt;4,1,IF(H4795&lt;7,2,IF(H4795&lt;10,3,4))),"")</f>
        <v/>
      </c>
      <c r="O2795" s="24" t="str">
        <f t="shared" ref="O2795:O2858" si="1443">IF(SUM(I4795:I4795)&lt;99,J4795&amp;" "&amp;I4795,99&amp;" "&amp;99)</f>
        <v xml:space="preserve"> </v>
      </c>
      <c r="P2795" s="24">
        <f t="shared" ref="P2795:P2858" si="1444">(J4795+I4795)/2</f>
        <v>0</v>
      </c>
      <c r="Q2795" s="25">
        <f t="shared" ref="Q2795:Q2858" si="1445">IF(SUM(I4795:J4795)&lt;99,(I4795-P2795)^2+(J4795-P2795)^2,0)</f>
        <v>0</v>
      </c>
      <c r="R2795" s="26">
        <f t="shared" ref="R2795:R2858" si="1446">IF(SUM(I4795:I4795)&lt;99,IF(J4795=0,IF(I4795=0,0,((Q2795)^0.5)/P2795),((Q2795)^0.5)/P2795),"")</f>
        <v>0</v>
      </c>
      <c r="S2795" s="24" t="str">
        <f t="shared" ref="S2795:S2858" si="1447">IF(SUM(I4795+J4795)&lt;98,IF(I4795&lt;&gt;"",H4795,""),"")</f>
        <v/>
      </c>
      <c r="T2795" s="24" t="str">
        <f t="shared" ref="T2795:T2858" si="1448">IF(SUM(I4795+J4795)&lt;98,IF(J4795&lt;&gt;"",H4795,""),"")</f>
        <v/>
      </c>
      <c r="U2795" s="24" t="str">
        <f t="shared" ref="U2795:U2858" si="1449">IF(SUM(I4795+J4795)&lt;99,IF(K4795&lt;&gt;"",H4795,""),"")</f>
        <v/>
      </c>
      <c r="V2795" s="24" t="str">
        <f t="shared" ref="V2795:V2858" si="1450">IF(J4795&lt;99,IF(M2795&lt;&gt;"",L4795,""),"")</f>
        <v/>
      </c>
      <c r="W2795" s="24" t="str">
        <f t="shared" ref="W2795:W2858" si="1451">IF(J4795&gt;98,99,IF(K4795&gt;98,99,IF(K4795+J4795=198,99,IF(K4795&lt;&gt;"",ABS(J4795-K4795),""))))</f>
        <v/>
      </c>
      <c r="X2795" s="24" t="str">
        <f t="shared" ref="X2795:X2858" si="1452">IF(I4795&lt;&gt;0,IF(I4795-J4795&lt;&gt;0,"",H4795),"")</f>
        <v/>
      </c>
      <c r="Y2795" s="24" t="str">
        <f t="shared" ref="Y2795:Y2858" si="1453">IF(J4795&lt;&gt;"",H4795,"")</f>
        <v/>
      </c>
      <c r="Z2795" s="24" t="str">
        <f t="shared" ref="Z2795:Z2858" si="1454">IF(SUM(I4795+J4795)&lt;98,IF(I4795&lt;&gt;"",G4795,""),"")</f>
        <v/>
      </c>
      <c r="AA2795" s="24" t="b">
        <f t="shared" ref="AA2795:AA2858" si="1455">IF(I4795&lt;&gt;"",IF(SUM(I4795:J4795)&gt;98,"",IF(I4795-J4795=0,G4795,"")))</f>
        <v>0</v>
      </c>
      <c r="AB2795" s="34" t="str">
        <f t="shared" ref="AB2795:AB2858" si="1456">IF(SUM(I4795:J4795)&gt;98,G4795,"")</f>
        <v/>
      </c>
      <c r="AC2795" s="34">
        <f t="shared" ref="AC2795:AC2858" si="1457">IF(SUM(I4795+J4795)&lt;99,L4795,"")</f>
        <v>0</v>
      </c>
      <c r="AD2795" s="34">
        <f t="shared" ref="AD2795:AD2858" si="1458">IF(AA2795&lt;&gt;"",AC2795,"")</f>
        <v>0</v>
      </c>
      <c r="AE2795" s="34" t="str">
        <f t="shared" ref="AE2795:AE2858" si="1459">H4795&amp;" "&amp;I4795-J4795</f>
        <v xml:space="preserve"> 0</v>
      </c>
      <c r="AF2795" s="34">
        <f t="shared" ref="AF2795:AF2858" si="1460">IF(SUM(I4795+J4795)&lt;99,J4795,"")</f>
        <v>0</v>
      </c>
      <c r="AG2795" s="34">
        <f t="shared" ref="AG2795:AG2858" si="1461">IF(AF2795&lt;&gt;"",I4795,"")</f>
        <v>0</v>
      </c>
      <c r="AH2795" s="34" t="str">
        <f t="shared" ref="AH2795:AH2858" si="1462">IF(I4795&lt;&gt;"",IF((I4795+J4795)&gt;98,"",I4795-J4795),"")</f>
        <v/>
      </c>
      <c r="AI2795" s="172" t="str">
        <f>IF(AJ2795&lt;&gt;"",MAX(AI$3:AI2794)+1,"")</f>
        <v/>
      </c>
      <c r="AJ2795" s="172" t="str">
        <f t="shared" ref="AJ2795:AJ2858" si="1463">IF(SUM(I4795:J4795)&lt;98,IF(G4795="F",G4795,""),"")</f>
        <v/>
      </c>
      <c r="AK2795" s="172" t="str">
        <f t="shared" ref="AK2795:AK2858" si="1464">IF(AJ2795&lt;&gt;"",F4795,"")</f>
        <v/>
      </c>
      <c r="AL2795" s="172" t="str">
        <f t="shared" ref="AL2795:AL2858" si="1465">IF(AK2795&lt;&gt;"",J4795,"")</f>
        <v/>
      </c>
      <c r="AM2795" s="172" t="str">
        <f>IF(AN2795&lt;&gt;"",MAX(AM$3:AM2794)+1,"")</f>
        <v/>
      </c>
      <c r="AN2795" s="172" t="str">
        <f t="shared" ref="AN2795:AN2858" si="1466">IF(SUM(I4795:J4795)&lt;98,IF(G4795="M",G4795,""),"")</f>
        <v/>
      </c>
      <c r="AO2795" s="172" t="str">
        <f t="shared" ref="AO2795:AO2858" si="1467">IF(AN2795&lt;&gt;"",F4795,"")</f>
        <v/>
      </c>
      <c r="AP2795" s="172" t="str">
        <f t="shared" ref="AP2795:AP2858" si="1468">IF(AO2795&lt;&gt;"",J4795,"")</f>
        <v/>
      </c>
      <c r="AQ2795" s="172" t="str">
        <f t="shared" ref="AQ2795:AQ2858" si="1469">IF(K4795&lt;&gt;"",J4795&amp;" "&amp;(J4795-K4795),"")</f>
        <v/>
      </c>
      <c r="AR2795" s="172" t="str">
        <f>Table1[[#This Row],[Sex ]]&amp;Table1[[#This Row],[Month]]</f>
        <v/>
      </c>
    </row>
    <row r="2796" spans="2:44" x14ac:dyDescent="0.3">
      <c r="B2796" s="14"/>
      <c r="C2796" s="14"/>
      <c r="D2796" s="14"/>
      <c r="E2796" s="14"/>
      <c r="F2796" s="14"/>
      <c r="G2796" s="14"/>
      <c r="H2796" s="14"/>
      <c r="I2796" s="14"/>
      <c r="J2796" s="14"/>
      <c r="K2796" s="14"/>
      <c r="L2796" s="14"/>
      <c r="M2796" s="24" t="str">
        <f t="shared" si="1441"/>
        <v/>
      </c>
      <c r="N2796" s="24" t="str">
        <f t="shared" si="1442"/>
        <v/>
      </c>
      <c r="O2796" s="24" t="str">
        <f t="shared" si="1443"/>
        <v xml:space="preserve"> </v>
      </c>
      <c r="P2796" s="24">
        <f t="shared" si="1444"/>
        <v>0</v>
      </c>
      <c r="Q2796" s="25">
        <f t="shared" si="1445"/>
        <v>0</v>
      </c>
      <c r="R2796" s="26">
        <f t="shared" si="1446"/>
        <v>0</v>
      </c>
      <c r="S2796" s="24" t="str">
        <f t="shared" si="1447"/>
        <v/>
      </c>
      <c r="T2796" s="24" t="str">
        <f t="shared" si="1448"/>
        <v/>
      </c>
      <c r="U2796" s="24" t="str">
        <f t="shared" si="1449"/>
        <v/>
      </c>
      <c r="V2796" s="24" t="str">
        <f t="shared" si="1450"/>
        <v/>
      </c>
      <c r="W2796" s="24" t="str">
        <f t="shared" si="1451"/>
        <v/>
      </c>
      <c r="X2796" s="24" t="str">
        <f t="shared" si="1452"/>
        <v/>
      </c>
      <c r="Y2796" s="24" t="str">
        <f t="shared" si="1453"/>
        <v/>
      </c>
      <c r="Z2796" s="24" t="str">
        <f t="shared" si="1454"/>
        <v/>
      </c>
      <c r="AA2796" s="24" t="b">
        <f t="shared" si="1455"/>
        <v>0</v>
      </c>
      <c r="AB2796" s="34" t="str">
        <f t="shared" si="1456"/>
        <v/>
      </c>
      <c r="AC2796" s="34">
        <f t="shared" si="1457"/>
        <v>0</v>
      </c>
      <c r="AD2796" s="34">
        <f t="shared" si="1458"/>
        <v>0</v>
      </c>
      <c r="AE2796" s="34" t="str">
        <f t="shared" si="1459"/>
        <v xml:space="preserve"> 0</v>
      </c>
      <c r="AF2796" s="34">
        <f t="shared" si="1460"/>
        <v>0</v>
      </c>
      <c r="AG2796" s="34">
        <f t="shared" si="1461"/>
        <v>0</v>
      </c>
      <c r="AH2796" s="34" t="str">
        <f t="shared" si="1462"/>
        <v/>
      </c>
      <c r="AI2796" s="172" t="str">
        <f>IF(AJ2796&lt;&gt;"",MAX(AI$3:AI2795)+1,"")</f>
        <v/>
      </c>
      <c r="AJ2796" s="172" t="str">
        <f t="shared" si="1463"/>
        <v/>
      </c>
      <c r="AK2796" s="172" t="str">
        <f t="shared" si="1464"/>
        <v/>
      </c>
      <c r="AL2796" s="172" t="str">
        <f t="shared" si="1465"/>
        <v/>
      </c>
      <c r="AM2796" s="172" t="str">
        <f>IF(AN2796&lt;&gt;"",MAX(AM$3:AM2795)+1,"")</f>
        <v/>
      </c>
      <c r="AN2796" s="172" t="str">
        <f t="shared" si="1466"/>
        <v/>
      </c>
      <c r="AO2796" s="172" t="str">
        <f t="shared" si="1467"/>
        <v/>
      </c>
      <c r="AP2796" s="172" t="str">
        <f t="shared" si="1468"/>
        <v/>
      </c>
      <c r="AQ2796" s="172" t="str">
        <f t="shared" si="1469"/>
        <v/>
      </c>
      <c r="AR2796" s="172" t="str">
        <f>Table1[[#This Row],[Sex ]]&amp;Table1[[#This Row],[Month]]</f>
        <v/>
      </c>
    </row>
    <row r="2797" spans="2:44" x14ac:dyDescent="0.3">
      <c r="B2797" s="14"/>
      <c r="C2797" s="14"/>
      <c r="D2797" s="14"/>
      <c r="E2797" s="14"/>
      <c r="F2797" s="14"/>
      <c r="G2797" s="14"/>
      <c r="H2797" s="14"/>
      <c r="I2797" s="14"/>
      <c r="J2797" s="14"/>
      <c r="K2797" s="14"/>
      <c r="L2797" s="14"/>
      <c r="M2797" s="24" t="str">
        <f t="shared" si="1441"/>
        <v/>
      </c>
      <c r="N2797" s="24" t="str">
        <f t="shared" si="1442"/>
        <v/>
      </c>
      <c r="O2797" s="24" t="str">
        <f t="shared" si="1443"/>
        <v xml:space="preserve"> </v>
      </c>
      <c r="P2797" s="24">
        <f t="shared" si="1444"/>
        <v>0</v>
      </c>
      <c r="Q2797" s="25">
        <f t="shared" si="1445"/>
        <v>0</v>
      </c>
      <c r="R2797" s="26">
        <f t="shared" si="1446"/>
        <v>0</v>
      </c>
      <c r="S2797" s="24" t="str">
        <f t="shared" si="1447"/>
        <v/>
      </c>
      <c r="T2797" s="24" t="str">
        <f t="shared" si="1448"/>
        <v/>
      </c>
      <c r="U2797" s="24" t="str">
        <f t="shared" si="1449"/>
        <v/>
      </c>
      <c r="V2797" s="24" t="str">
        <f t="shared" si="1450"/>
        <v/>
      </c>
      <c r="W2797" s="24" t="str">
        <f t="shared" si="1451"/>
        <v/>
      </c>
      <c r="X2797" s="24" t="str">
        <f t="shared" si="1452"/>
        <v/>
      </c>
      <c r="Y2797" s="24" t="str">
        <f t="shared" si="1453"/>
        <v/>
      </c>
      <c r="Z2797" s="24" t="str">
        <f t="shared" si="1454"/>
        <v/>
      </c>
      <c r="AA2797" s="24" t="b">
        <f t="shared" si="1455"/>
        <v>0</v>
      </c>
      <c r="AB2797" s="34" t="str">
        <f t="shared" si="1456"/>
        <v/>
      </c>
      <c r="AC2797" s="34">
        <f t="shared" si="1457"/>
        <v>0</v>
      </c>
      <c r="AD2797" s="34">
        <f t="shared" si="1458"/>
        <v>0</v>
      </c>
      <c r="AE2797" s="34" t="str">
        <f t="shared" si="1459"/>
        <v xml:space="preserve"> 0</v>
      </c>
      <c r="AF2797" s="34">
        <f t="shared" si="1460"/>
        <v>0</v>
      </c>
      <c r="AG2797" s="34">
        <f t="shared" si="1461"/>
        <v>0</v>
      </c>
      <c r="AH2797" s="34" t="str">
        <f t="shared" si="1462"/>
        <v/>
      </c>
      <c r="AI2797" s="172" t="str">
        <f>IF(AJ2797&lt;&gt;"",MAX(AI$3:AI2796)+1,"")</f>
        <v/>
      </c>
      <c r="AJ2797" s="172" t="str">
        <f t="shared" si="1463"/>
        <v/>
      </c>
      <c r="AK2797" s="172" t="str">
        <f t="shared" si="1464"/>
        <v/>
      </c>
      <c r="AL2797" s="172" t="str">
        <f t="shared" si="1465"/>
        <v/>
      </c>
      <c r="AM2797" s="172" t="str">
        <f>IF(AN2797&lt;&gt;"",MAX(AM$3:AM2796)+1,"")</f>
        <v/>
      </c>
      <c r="AN2797" s="172" t="str">
        <f t="shared" si="1466"/>
        <v/>
      </c>
      <c r="AO2797" s="172" t="str">
        <f t="shared" si="1467"/>
        <v/>
      </c>
      <c r="AP2797" s="172" t="str">
        <f t="shared" si="1468"/>
        <v/>
      </c>
      <c r="AQ2797" s="172" t="str">
        <f t="shared" si="1469"/>
        <v/>
      </c>
      <c r="AR2797" s="172" t="str">
        <f>Table1[[#This Row],[Sex ]]&amp;Table1[[#This Row],[Month]]</f>
        <v/>
      </c>
    </row>
    <row r="2798" spans="2:44" x14ac:dyDescent="0.3">
      <c r="B2798" s="14"/>
      <c r="C2798" s="14"/>
      <c r="D2798" s="14"/>
      <c r="E2798" s="14"/>
      <c r="F2798" s="14"/>
      <c r="G2798" s="14"/>
      <c r="H2798" s="14"/>
      <c r="I2798" s="14"/>
      <c r="J2798" s="14"/>
      <c r="K2798" s="14"/>
      <c r="L2798" s="14"/>
      <c r="M2798" s="24" t="str">
        <f t="shared" si="1441"/>
        <v/>
      </c>
      <c r="N2798" s="24" t="str">
        <f t="shared" si="1442"/>
        <v/>
      </c>
      <c r="O2798" s="24" t="str">
        <f t="shared" si="1443"/>
        <v xml:space="preserve"> </v>
      </c>
      <c r="P2798" s="24">
        <f t="shared" si="1444"/>
        <v>0</v>
      </c>
      <c r="Q2798" s="25">
        <f t="shared" si="1445"/>
        <v>0</v>
      </c>
      <c r="R2798" s="26">
        <f t="shared" si="1446"/>
        <v>0</v>
      </c>
      <c r="S2798" s="24" t="str">
        <f t="shared" si="1447"/>
        <v/>
      </c>
      <c r="T2798" s="24" t="str">
        <f t="shared" si="1448"/>
        <v/>
      </c>
      <c r="U2798" s="24" t="str">
        <f t="shared" si="1449"/>
        <v/>
      </c>
      <c r="V2798" s="24" t="str">
        <f t="shared" si="1450"/>
        <v/>
      </c>
      <c r="W2798" s="24" t="str">
        <f t="shared" si="1451"/>
        <v/>
      </c>
      <c r="X2798" s="24" t="str">
        <f t="shared" si="1452"/>
        <v/>
      </c>
      <c r="Y2798" s="24" t="str">
        <f t="shared" si="1453"/>
        <v/>
      </c>
      <c r="Z2798" s="24" t="str">
        <f t="shared" si="1454"/>
        <v/>
      </c>
      <c r="AA2798" s="24" t="b">
        <f t="shared" si="1455"/>
        <v>0</v>
      </c>
      <c r="AB2798" s="34" t="str">
        <f t="shared" si="1456"/>
        <v/>
      </c>
      <c r="AC2798" s="34">
        <f t="shared" si="1457"/>
        <v>0</v>
      </c>
      <c r="AD2798" s="34">
        <f t="shared" si="1458"/>
        <v>0</v>
      </c>
      <c r="AE2798" s="34" t="str">
        <f t="shared" si="1459"/>
        <v xml:space="preserve"> 0</v>
      </c>
      <c r="AF2798" s="34">
        <f t="shared" si="1460"/>
        <v>0</v>
      </c>
      <c r="AG2798" s="34">
        <f t="shared" si="1461"/>
        <v>0</v>
      </c>
      <c r="AH2798" s="34" t="str">
        <f t="shared" si="1462"/>
        <v/>
      </c>
      <c r="AI2798" s="172" t="str">
        <f>IF(AJ2798&lt;&gt;"",MAX(AI$3:AI2797)+1,"")</f>
        <v/>
      </c>
      <c r="AJ2798" s="172" t="str">
        <f t="shared" si="1463"/>
        <v/>
      </c>
      <c r="AK2798" s="172" t="str">
        <f t="shared" si="1464"/>
        <v/>
      </c>
      <c r="AL2798" s="172" t="str">
        <f t="shared" si="1465"/>
        <v/>
      </c>
      <c r="AM2798" s="172" t="str">
        <f>IF(AN2798&lt;&gt;"",MAX(AM$3:AM2797)+1,"")</f>
        <v/>
      </c>
      <c r="AN2798" s="172" t="str">
        <f t="shared" si="1466"/>
        <v/>
      </c>
      <c r="AO2798" s="172" t="str">
        <f t="shared" si="1467"/>
        <v/>
      </c>
      <c r="AP2798" s="172" t="str">
        <f t="shared" si="1468"/>
        <v/>
      </c>
      <c r="AQ2798" s="172" t="str">
        <f t="shared" si="1469"/>
        <v/>
      </c>
      <c r="AR2798" s="172" t="str">
        <f>Table1[[#This Row],[Sex ]]&amp;Table1[[#This Row],[Month]]</f>
        <v/>
      </c>
    </row>
    <row r="2799" spans="2:44" x14ac:dyDescent="0.3">
      <c r="B2799" s="14"/>
      <c r="C2799" s="14"/>
      <c r="D2799" s="14"/>
      <c r="E2799" s="14"/>
      <c r="F2799" s="14"/>
      <c r="G2799" s="14"/>
      <c r="H2799" s="14"/>
      <c r="I2799" s="14"/>
      <c r="J2799" s="14"/>
      <c r="K2799" s="14"/>
      <c r="L2799" s="14"/>
      <c r="M2799" s="24" t="str">
        <f t="shared" si="1441"/>
        <v/>
      </c>
      <c r="N2799" s="24" t="str">
        <f t="shared" si="1442"/>
        <v/>
      </c>
      <c r="O2799" s="24" t="str">
        <f t="shared" si="1443"/>
        <v xml:space="preserve"> </v>
      </c>
      <c r="P2799" s="24">
        <f t="shared" si="1444"/>
        <v>0</v>
      </c>
      <c r="Q2799" s="25">
        <f t="shared" si="1445"/>
        <v>0</v>
      </c>
      <c r="R2799" s="26">
        <f t="shared" si="1446"/>
        <v>0</v>
      </c>
      <c r="S2799" s="24" t="str">
        <f t="shared" si="1447"/>
        <v/>
      </c>
      <c r="T2799" s="24" t="str">
        <f t="shared" si="1448"/>
        <v/>
      </c>
      <c r="U2799" s="24" t="str">
        <f t="shared" si="1449"/>
        <v/>
      </c>
      <c r="V2799" s="24" t="str">
        <f t="shared" si="1450"/>
        <v/>
      </c>
      <c r="W2799" s="24" t="str">
        <f t="shared" si="1451"/>
        <v/>
      </c>
      <c r="X2799" s="24" t="str">
        <f t="shared" si="1452"/>
        <v/>
      </c>
      <c r="Y2799" s="24" t="str">
        <f t="shared" si="1453"/>
        <v/>
      </c>
      <c r="Z2799" s="24" t="str">
        <f t="shared" si="1454"/>
        <v/>
      </c>
      <c r="AA2799" s="24" t="b">
        <f t="shared" si="1455"/>
        <v>0</v>
      </c>
      <c r="AB2799" s="34" t="str">
        <f t="shared" si="1456"/>
        <v/>
      </c>
      <c r="AC2799" s="34">
        <f t="shared" si="1457"/>
        <v>0</v>
      </c>
      <c r="AD2799" s="34">
        <f t="shared" si="1458"/>
        <v>0</v>
      </c>
      <c r="AE2799" s="34" t="str">
        <f t="shared" si="1459"/>
        <v xml:space="preserve"> 0</v>
      </c>
      <c r="AF2799" s="34">
        <f t="shared" si="1460"/>
        <v>0</v>
      </c>
      <c r="AG2799" s="34">
        <f t="shared" si="1461"/>
        <v>0</v>
      </c>
      <c r="AH2799" s="34" t="str">
        <f t="shared" si="1462"/>
        <v/>
      </c>
      <c r="AI2799" s="172" t="str">
        <f>IF(AJ2799&lt;&gt;"",MAX(AI$3:AI2798)+1,"")</f>
        <v/>
      </c>
      <c r="AJ2799" s="172" t="str">
        <f t="shared" si="1463"/>
        <v/>
      </c>
      <c r="AK2799" s="172" t="str">
        <f t="shared" si="1464"/>
        <v/>
      </c>
      <c r="AL2799" s="172" t="str">
        <f t="shared" si="1465"/>
        <v/>
      </c>
      <c r="AM2799" s="172" t="str">
        <f>IF(AN2799&lt;&gt;"",MAX(AM$3:AM2798)+1,"")</f>
        <v/>
      </c>
      <c r="AN2799" s="172" t="str">
        <f t="shared" si="1466"/>
        <v/>
      </c>
      <c r="AO2799" s="172" t="str">
        <f t="shared" si="1467"/>
        <v/>
      </c>
      <c r="AP2799" s="172" t="str">
        <f t="shared" si="1468"/>
        <v/>
      </c>
      <c r="AQ2799" s="172" t="str">
        <f t="shared" si="1469"/>
        <v/>
      </c>
      <c r="AR2799" s="172" t="str">
        <f>Table1[[#This Row],[Sex ]]&amp;Table1[[#This Row],[Month]]</f>
        <v/>
      </c>
    </row>
    <row r="2800" spans="2:44" x14ac:dyDescent="0.3">
      <c r="B2800" s="14"/>
      <c r="C2800" s="14"/>
      <c r="D2800" s="14"/>
      <c r="E2800" s="14"/>
      <c r="F2800" s="14"/>
      <c r="G2800" s="14"/>
      <c r="H2800" s="14"/>
      <c r="I2800" s="14"/>
      <c r="J2800" s="14"/>
      <c r="K2800" s="14"/>
      <c r="L2800" s="14"/>
      <c r="M2800" s="24" t="str">
        <f t="shared" si="1441"/>
        <v/>
      </c>
      <c r="N2800" s="24" t="str">
        <f t="shared" si="1442"/>
        <v/>
      </c>
      <c r="O2800" s="24" t="str">
        <f t="shared" si="1443"/>
        <v xml:space="preserve"> </v>
      </c>
      <c r="P2800" s="24">
        <f t="shared" si="1444"/>
        <v>0</v>
      </c>
      <c r="Q2800" s="25">
        <f t="shared" si="1445"/>
        <v>0</v>
      </c>
      <c r="R2800" s="26">
        <f t="shared" si="1446"/>
        <v>0</v>
      </c>
      <c r="S2800" s="24" t="str">
        <f t="shared" si="1447"/>
        <v/>
      </c>
      <c r="T2800" s="24" t="str">
        <f t="shared" si="1448"/>
        <v/>
      </c>
      <c r="U2800" s="24" t="str">
        <f t="shared" si="1449"/>
        <v/>
      </c>
      <c r="V2800" s="24" t="str">
        <f t="shared" si="1450"/>
        <v/>
      </c>
      <c r="W2800" s="24" t="str">
        <f t="shared" si="1451"/>
        <v/>
      </c>
      <c r="X2800" s="24" t="str">
        <f t="shared" si="1452"/>
        <v/>
      </c>
      <c r="Y2800" s="24" t="str">
        <f t="shared" si="1453"/>
        <v/>
      </c>
      <c r="Z2800" s="24" t="str">
        <f t="shared" si="1454"/>
        <v/>
      </c>
      <c r="AA2800" s="24" t="b">
        <f t="shared" si="1455"/>
        <v>0</v>
      </c>
      <c r="AB2800" s="34" t="str">
        <f t="shared" si="1456"/>
        <v/>
      </c>
      <c r="AC2800" s="34">
        <f t="shared" si="1457"/>
        <v>0</v>
      </c>
      <c r="AD2800" s="34">
        <f t="shared" si="1458"/>
        <v>0</v>
      </c>
      <c r="AE2800" s="34" t="str">
        <f t="shared" si="1459"/>
        <v xml:space="preserve"> 0</v>
      </c>
      <c r="AF2800" s="34">
        <f t="shared" si="1460"/>
        <v>0</v>
      </c>
      <c r="AG2800" s="34">
        <f t="shared" si="1461"/>
        <v>0</v>
      </c>
      <c r="AH2800" s="34" t="str">
        <f t="shared" si="1462"/>
        <v/>
      </c>
      <c r="AI2800" s="172" t="str">
        <f>IF(AJ2800&lt;&gt;"",MAX(AI$3:AI2799)+1,"")</f>
        <v/>
      </c>
      <c r="AJ2800" s="172" t="str">
        <f t="shared" si="1463"/>
        <v/>
      </c>
      <c r="AK2800" s="172" t="str">
        <f t="shared" si="1464"/>
        <v/>
      </c>
      <c r="AL2800" s="172" t="str">
        <f t="shared" si="1465"/>
        <v/>
      </c>
      <c r="AM2800" s="172" t="str">
        <f>IF(AN2800&lt;&gt;"",MAX(AM$3:AM2799)+1,"")</f>
        <v/>
      </c>
      <c r="AN2800" s="172" t="str">
        <f t="shared" si="1466"/>
        <v/>
      </c>
      <c r="AO2800" s="172" t="str">
        <f t="shared" si="1467"/>
        <v/>
      </c>
      <c r="AP2800" s="172" t="str">
        <f t="shared" si="1468"/>
        <v/>
      </c>
      <c r="AQ2800" s="172" t="str">
        <f t="shared" si="1469"/>
        <v/>
      </c>
      <c r="AR2800" s="172" t="str">
        <f>Table1[[#This Row],[Sex ]]&amp;Table1[[#This Row],[Month]]</f>
        <v/>
      </c>
    </row>
    <row r="2801" spans="2:44" x14ac:dyDescent="0.3">
      <c r="B2801" s="14"/>
      <c r="C2801" s="14"/>
      <c r="D2801" s="14"/>
      <c r="E2801" s="14"/>
      <c r="F2801" s="14"/>
      <c r="G2801" s="14"/>
      <c r="H2801" s="14"/>
      <c r="I2801" s="14"/>
      <c r="J2801" s="14"/>
      <c r="K2801" s="14"/>
      <c r="L2801" s="14"/>
      <c r="M2801" s="24" t="str">
        <f t="shared" si="1441"/>
        <v/>
      </c>
      <c r="N2801" s="24" t="str">
        <f t="shared" si="1442"/>
        <v/>
      </c>
      <c r="O2801" s="24" t="str">
        <f t="shared" si="1443"/>
        <v xml:space="preserve"> </v>
      </c>
      <c r="P2801" s="24">
        <f t="shared" si="1444"/>
        <v>0</v>
      </c>
      <c r="Q2801" s="25">
        <f t="shared" si="1445"/>
        <v>0</v>
      </c>
      <c r="R2801" s="26">
        <f t="shared" si="1446"/>
        <v>0</v>
      </c>
      <c r="S2801" s="24" t="str">
        <f t="shared" si="1447"/>
        <v/>
      </c>
      <c r="T2801" s="24" t="str">
        <f t="shared" si="1448"/>
        <v/>
      </c>
      <c r="U2801" s="24" t="str">
        <f t="shared" si="1449"/>
        <v/>
      </c>
      <c r="V2801" s="24" t="str">
        <f t="shared" si="1450"/>
        <v/>
      </c>
      <c r="W2801" s="24" t="str">
        <f t="shared" si="1451"/>
        <v/>
      </c>
      <c r="X2801" s="24" t="str">
        <f t="shared" si="1452"/>
        <v/>
      </c>
      <c r="Y2801" s="24" t="str">
        <f t="shared" si="1453"/>
        <v/>
      </c>
      <c r="Z2801" s="24" t="str">
        <f t="shared" si="1454"/>
        <v/>
      </c>
      <c r="AA2801" s="24" t="b">
        <f t="shared" si="1455"/>
        <v>0</v>
      </c>
      <c r="AB2801" s="34" t="str">
        <f t="shared" si="1456"/>
        <v/>
      </c>
      <c r="AC2801" s="34">
        <f t="shared" si="1457"/>
        <v>0</v>
      </c>
      <c r="AD2801" s="34">
        <f t="shared" si="1458"/>
        <v>0</v>
      </c>
      <c r="AE2801" s="34" t="str">
        <f t="shared" si="1459"/>
        <v xml:space="preserve"> 0</v>
      </c>
      <c r="AF2801" s="34">
        <f t="shared" si="1460"/>
        <v>0</v>
      </c>
      <c r="AG2801" s="34">
        <f t="shared" si="1461"/>
        <v>0</v>
      </c>
      <c r="AH2801" s="34" t="str">
        <f t="shared" si="1462"/>
        <v/>
      </c>
      <c r="AI2801" s="172" t="str">
        <f>IF(AJ2801&lt;&gt;"",MAX(AI$3:AI2800)+1,"")</f>
        <v/>
      </c>
      <c r="AJ2801" s="172" t="str">
        <f t="shared" si="1463"/>
        <v/>
      </c>
      <c r="AK2801" s="172" t="str">
        <f t="shared" si="1464"/>
        <v/>
      </c>
      <c r="AL2801" s="172" t="str">
        <f t="shared" si="1465"/>
        <v/>
      </c>
      <c r="AM2801" s="172" t="str">
        <f>IF(AN2801&lt;&gt;"",MAX(AM$3:AM2800)+1,"")</f>
        <v/>
      </c>
      <c r="AN2801" s="172" t="str">
        <f t="shared" si="1466"/>
        <v/>
      </c>
      <c r="AO2801" s="172" t="str">
        <f t="shared" si="1467"/>
        <v/>
      </c>
      <c r="AP2801" s="172" t="str">
        <f t="shared" si="1468"/>
        <v/>
      </c>
      <c r="AQ2801" s="172" t="str">
        <f t="shared" si="1469"/>
        <v/>
      </c>
      <c r="AR2801" s="172" t="str">
        <f>Table1[[#This Row],[Sex ]]&amp;Table1[[#This Row],[Month]]</f>
        <v/>
      </c>
    </row>
    <row r="2802" spans="2:44" x14ac:dyDescent="0.3">
      <c r="B2802" s="14"/>
      <c r="C2802" s="14"/>
      <c r="D2802" s="14"/>
      <c r="E2802" s="14"/>
      <c r="F2802" s="14"/>
      <c r="G2802" s="14"/>
      <c r="H2802" s="14"/>
      <c r="I2802" s="14"/>
      <c r="J2802" s="14"/>
      <c r="K2802" s="14"/>
      <c r="L2802" s="14"/>
      <c r="M2802" s="24" t="str">
        <f t="shared" si="1441"/>
        <v/>
      </c>
      <c r="N2802" s="24" t="str">
        <f t="shared" si="1442"/>
        <v/>
      </c>
      <c r="O2802" s="24" t="str">
        <f t="shared" si="1443"/>
        <v xml:space="preserve"> </v>
      </c>
      <c r="P2802" s="24">
        <f t="shared" si="1444"/>
        <v>0</v>
      </c>
      <c r="Q2802" s="25">
        <f t="shared" si="1445"/>
        <v>0</v>
      </c>
      <c r="R2802" s="26">
        <f t="shared" si="1446"/>
        <v>0</v>
      </c>
      <c r="S2802" s="24" t="str">
        <f t="shared" si="1447"/>
        <v/>
      </c>
      <c r="T2802" s="24" t="str">
        <f t="shared" si="1448"/>
        <v/>
      </c>
      <c r="U2802" s="24" t="str">
        <f t="shared" si="1449"/>
        <v/>
      </c>
      <c r="V2802" s="24" t="str">
        <f t="shared" si="1450"/>
        <v/>
      </c>
      <c r="W2802" s="24" t="str">
        <f t="shared" si="1451"/>
        <v/>
      </c>
      <c r="X2802" s="24" t="str">
        <f t="shared" si="1452"/>
        <v/>
      </c>
      <c r="Y2802" s="24" t="str">
        <f t="shared" si="1453"/>
        <v/>
      </c>
      <c r="Z2802" s="24" t="str">
        <f t="shared" si="1454"/>
        <v/>
      </c>
      <c r="AA2802" s="24" t="b">
        <f t="shared" si="1455"/>
        <v>0</v>
      </c>
      <c r="AB2802" s="34" t="str">
        <f t="shared" si="1456"/>
        <v/>
      </c>
      <c r="AC2802" s="34">
        <f t="shared" si="1457"/>
        <v>0</v>
      </c>
      <c r="AD2802" s="34">
        <f t="shared" si="1458"/>
        <v>0</v>
      </c>
      <c r="AE2802" s="34" t="str">
        <f t="shared" si="1459"/>
        <v xml:space="preserve"> 0</v>
      </c>
      <c r="AF2802" s="34">
        <f t="shared" si="1460"/>
        <v>0</v>
      </c>
      <c r="AG2802" s="34">
        <f t="shared" si="1461"/>
        <v>0</v>
      </c>
      <c r="AH2802" s="34" t="str">
        <f t="shared" si="1462"/>
        <v/>
      </c>
      <c r="AI2802" s="172" t="str">
        <f>IF(AJ2802&lt;&gt;"",MAX(AI$3:AI2801)+1,"")</f>
        <v/>
      </c>
      <c r="AJ2802" s="172" t="str">
        <f t="shared" si="1463"/>
        <v/>
      </c>
      <c r="AK2802" s="172" t="str">
        <f t="shared" si="1464"/>
        <v/>
      </c>
      <c r="AL2802" s="172" t="str">
        <f t="shared" si="1465"/>
        <v/>
      </c>
      <c r="AM2802" s="172" t="str">
        <f>IF(AN2802&lt;&gt;"",MAX(AM$3:AM2801)+1,"")</f>
        <v/>
      </c>
      <c r="AN2802" s="172" t="str">
        <f t="shared" si="1466"/>
        <v/>
      </c>
      <c r="AO2802" s="172" t="str">
        <f t="shared" si="1467"/>
        <v/>
      </c>
      <c r="AP2802" s="172" t="str">
        <f t="shared" si="1468"/>
        <v/>
      </c>
      <c r="AQ2802" s="172" t="str">
        <f t="shared" si="1469"/>
        <v/>
      </c>
      <c r="AR2802" s="172" t="str">
        <f>Table1[[#This Row],[Sex ]]&amp;Table1[[#This Row],[Month]]</f>
        <v/>
      </c>
    </row>
    <row r="2803" spans="2:44" x14ac:dyDescent="0.3">
      <c r="B2803" s="14"/>
      <c r="C2803" s="14"/>
      <c r="D2803" s="14"/>
      <c r="E2803" s="14"/>
      <c r="F2803" s="14"/>
      <c r="G2803" s="14"/>
      <c r="H2803" s="14"/>
      <c r="I2803" s="14"/>
      <c r="J2803" s="14"/>
      <c r="K2803" s="14"/>
      <c r="L2803" s="14"/>
      <c r="M2803" s="24" t="str">
        <f t="shared" si="1441"/>
        <v/>
      </c>
      <c r="N2803" s="24" t="str">
        <f t="shared" si="1442"/>
        <v/>
      </c>
      <c r="O2803" s="24" t="str">
        <f t="shared" si="1443"/>
        <v xml:space="preserve"> </v>
      </c>
      <c r="P2803" s="24">
        <f t="shared" si="1444"/>
        <v>0</v>
      </c>
      <c r="Q2803" s="25">
        <f t="shared" si="1445"/>
        <v>0</v>
      </c>
      <c r="R2803" s="26">
        <f t="shared" si="1446"/>
        <v>0</v>
      </c>
      <c r="S2803" s="24" t="str">
        <f t="shared" si="1447"/>
        <v/>
      </c>
      <c r="T2803" s="24" t="str">
        <f t="shared" si="1448"/>
        <v/>
      </c>
      <c r="U2803" s="24" t="str">
        <f t="shared" si="1449"/>
        <v/>
      </c>
      <c r="V2803" s="24" t="str">
        <f t="shared" si="1450"/>
        <v/>
      </c>
      <c r="W2803" s="24" t="str">
        <f t="shared" si="1451"/>
        <v/>
      </c>
      <c r="X2803" s="24" t="str">
        <f t="shared" si="1452"/>
        <v/>
      </c>
      <c r="Y2803" s="24" t="str">
        <f t="shared" si="1453"/>
        <v/>
      </c>
      <c r="Z2803" s="24" t="str">
        <f t="shared" si="1454"/>
        <v/>
      </c>
      <c r="AA2803" s="24" t="b">
        <f t="shared" si="1455"/>
        <v>0</v>
      </c>
      <c r="AB2803" s="34" t="str">
        <f t="shared" si="1456"/>
        <v/>
      </c>
      <c r="AC2803" s="34">
        <f t="shared" si="1457"/>
        <v>0</v>
      </c>
      <c r="AD2803" s="34">
        <f t="shared" si="1458"/>
        <v>0</v>
      </c>
      <c r="AE2803" s="34" t="str">
        <f t="shared" si="1459"/>
        <v xml:space="preserve"> 0</v>
      </c>
      <c r="AF2803" s="34">
        <f t="shared" si="1460"/>
        <v>0</v>
      </c>
      <c r="AG2803" s="34">
        <f t="shared" si="1461"/>
        <v>0</v>
      </c>
      <c r="AH2803" s="34" t="str">
        <f t="shared" si="1462"/>
        <v/>
      </c>
      <c r="AI2803" s="172" t="str">
        <f>IF(AJ2803&lt;&gt;"",MAX(AI$3:AI2802)+1,"")</f>
        <v/>
      </c>
      <c r="AJ2803" s="172" t="str">
        <f t="shared" si="1463"/>
        <v/>
      </c>
      <c r="AK2803" s="172" t="str">
        <f t="shared" si="1464"/>
        <v/>
      </c>
      <c r="AL2803" s="172" t="str">
        <f t="shared" si="1465"/>
        <v/>
      </c>
      <c r="AM2803" s="172" t="str">
        <f>IF(AN2803&lt;&gt;"",MAX(AM$3:AM2802)+1,"")</f>
        <v/>
      </c>
      <c r="AN2803" s="172" t="str">
        <f t="shared" si="1466"/>
        <v/>
      </c>
      <c r="AO2803" s="172" t="str">
        <f t="shared" si="1467"/>
        <v/>
      </c>
      <c r="AP2803" s="172" t="str">
        <f t="shared" si="1468"/>
        <v/>
      </c>
      <c r="AQ2803" s="172" t="str">
        <f t="shared" si="1469"/>
        <v/>
      </c>
      <c r="AR2803" s="172" t="str">
        <f>Table1[[#This Row],[Sex ]]&amp;Table1[[#This Row],[Month]]</f>
        <v/>
      </c>
    </row>
    <row r="2804" spans="2:44" x14ac:dyDescent="0.3">
      <c r="B2804" s="14"/>
      <c r="C2804" s="14"/>
      <c r="D2804" s="14"/>
      <c r="E2804" s="14"/>
      <c r="F2804" s="14"/>
      <c r="G2804" s="14"/>
      <c r="H2804" s="14"/>
      <c r="I2804" s="14"/>
      <c r="J2804" s="14"/>
      <c r="K2804" s="14"/>
      <c r="L2804" s="14"/>
      <c r="M2804" s="24" t="str">
        <f t="shared" si="1441"/>
        <v/>
      </c>
      <c r="N2804" s="24" t="str">
        <f t="shared" si="1442"/>
        <v/>
      </c>
      <c r="O2804" s="24" t="str">
        <f t="shared" si="1443"/>
        <v xml:space="preserve"> </v>
      </c>
      <c r="P2804" s="24">
        <f t="shared" si="1444"/>
        <v>0</v>
      </c>
      <c r="Q2804" s="25">
        <f t="shared" si="1445"/>
        <v>0</v>
      </c>
      <c r="R2804" s="26">
        <f t="shared" si="1446"/>
        <v>0</v>
      </c>
      <c r="S2804" s="24" t="str">
        <f t="shared" si="1447"/>
        <v/>
      </c>
      <c r="T2804" s="24" t="str">
        <f t="shared" si="1448"/>
        <v/>
      </c>
      <c r="U2804" s="24" t="str">
        <f t="shared" si="1449"/>
        <v/>
      </c>
      <c r="V2804" s="24" t="str">
        <f t="shared" si="1450"/>
        <v/>
      </c>
      <c r="W2804" s="24" t="str">
        <f t="shared" si="1451"/>
        <v/>
      </c>
      <c r="X2804" s="24" t="str">
        <f t="shared" si="1452"/>
        <v/>
      </c>
      <c r="Y2804" s="24" t="str">
        <f t="shared" si="1453"/>
        <v/>
      </c>
      <c r="Z2804" s="24" t="str">
        <f t="shared" si="1454"/>
        <v/>
      </c>
      <c r="AA2804" s="24" t="b">
        <f t="shared" si="1455"/>
        <v>0</v>
      </c>
      <c r="AB2804" s="34" t="str">
        <f t="shared" si="1456"/>
        <v/>
      </c>
      <c r="AC2804" s="34">
        <f t="shared" si="1457"/>
        <v>0</v>
      </c>
      <c r="AD2804" s="34">
        <f t="shared" si="1458"/>
        <v>0</v>
      </c>
      <c r="AE2804" s="34" t="str">
        <f t="shared" si="1459"/>
        <v xml:space="preserve"> 0</v>
      </c>
      <c r="AF2804" s="34">
        <f t="shared" si="1460"/>
        <v>0</v>
      </c>
      <c r="AG2804" s="34">
        <f t="shared" si="1461"/>
        <v>0</v>
      </c>
      <c r="AH2804" s="34" t="str">
        <f t="shared" si="1462"/>
        <v/>
      </c>
      <c r="AI2804" s="172" t="str">
        <f>IF(AJ2804&lt;&gt;"",MAX(AI$3:AI2803)+1,"")</f>
        <v/>
      </c>
      <c r="AJ2804" s="172" t="str">
        <f t="shared" si="1463"/>
        <v/>
      </c>
      <c r="AK2804" s="172" t="str">
        <f t="shared" si="1464"/>
        <v/>
      </c>
      <c r="AL2804" s="172" t="str">
        <f t="shared" si="1465"/>
        <v/>
      </c>
      <c r="AM2804" s="172" t="str">
        <f>IF(AN2804&lt;&gt;"",MAX(AM$3:AM2803)+1,"")</f>
        <v/>
      </c>
      <c r="AN2804" s="172" t="str">
        <f t="shared" si="1466"/>
        <v/>
      </c>
      <c r="AO2804" s="172" t="str">
        <f t="shared" si="1467"/>
        <v/>
      </c>
      <c r="AP2804" s="172" t="str">
        <f t="shared" si="1468"/>
        <v/>
      </c>
      <c r="AQ2804" s="172" t="str">
        <f t="shared" si="1469"/>
        <v/>
      </c>
      <c r="AR2804" s="172" t="str">
        <f>Table1[[#This Row],[Sex ]]&amp;Table1[[#This Row],[Month]]</f>
        <v/>
      </c>
    </row>
    <row r="2805" spans="2:44" x14ac:dyDescent="0.3">
      <c r="B2805" s="14"/>
      <c r="C2805" s="14"/>
      <c r="D2805" s="14"/>
      <c r="E2805" s="14"/>
      <c r="F2805" s="14"/>
      <c r="G2805" s="14"/>
      <c r="H2805" s="14"/>
      <c r="I2805" s="14"/>
      <c r="J2805" s="14"/>
      <c r="K2805" s="14"/>
      <c r="L2805" s="14"/>
      <c r="M2805" s="24" t="str">
        <f t="shared" si="1441"/>
        <v/>
      </c>
      <c r="N2805" s="24" t="str">
        <f t="shared" si="1442"/>
        <v/>
      </c>
      <c r="O2805" s="24" t="str">
        <f t="shared" si="1443"/>
        <v xml:space="preserve"> </v>
      </c>
      <c r="P2805" s="24">
        <f t="shared" si="1444"/>
        <v>0</v>
      </c>
      <c r="Q2805" s="25">
        <f t="shared" si="1445"/>
        <v>0</v>
      </c>
      <c r="R2805" s="26">
        <f t="shared" si="1446"/>
        <v>0</v>
      </c>
      <c r="S2805" s="24" t="str">
        <f t="shared" si="1447"/>
        <v/>
      </c>
      <c r="T2805" s="24" t="str">
        <f t="shared" si="1448"/>
        <v/>
      </c>
      <c r="U2805" s="24" t="str">
        <f t="shared" si="1449"/>
        <v/>
      </c>
      <c r="V2805" s="24" t="str">
        <f t="shared" si="1450"/>
        <v/>
      </c>
      <c r="W2805" s="24" t="str">
        <f t="shared" si="1451"/>
        <v/>
      </c>
      <c r="X2805" s="24" t="str">
        <f t="shared" si="1452"/>
        <v/>
      </c>
      <c r="Y2805" s="24" t="str">
        <f t="shared" si="1453"/>
        <v/>
      </c>
      <c r="Z2805" s="24" t="str">
        <f t="shared" si="1454"/>
        <v/>
      </c>
      <c r="AA2805" s="24" t="b">
        <f t="shared" si="1455"/>
        <v>0</v>
      </c>
      <c r="AB2805" s="34" t="str">
        <f t="shared" si="1456"/>
        <v/>
      </c>
      <c r="AC2805" s="34">
        <f t="shared" si="1457"/>
        <v>0</v>
      </c>
      <c r="AD2805" s="34">
        <f t="shared" si="1458"/>
        <v>0</v>
      </c>
      <c r="AE2805" s="34" t="str">
        <f t="shared" si="1459"/>
        <v xml:space="preserve"> 0</v>
      </c>
      <c r="AF2805" s="34">
        <f t="shared" si="1460"/>
        <v>0</v>
      </c>
      <c r="AG2805" s="34">
        <f t="shared" si="1461"/>
        <v>0</v>
      </c>
      <c r="AH2805" s="34" t="str">
        <f t="shared" si="1462"/>
        <v/>
      </c>
      <c r="AI2805" s="172" t="str">
        <f>IF(AJ2805&lt;&gt;"",MAX(AI$3:AI2804)+1,"")</f>
        <v/>
      </c>
      <c r="AJ2805" s="172" t="str">
        <f t="shared" si="1463"/>
        <v/>
      </c>
      <c r="AK2805" s="172" t="str">
        <f t="shared" si="1464"/>
        <v/>
      </c>
      <c r="AL2805" s="172" t="str">
        <f t="shared" si="1465"/>
        <v/>
      </c>
      <c r="AM2805" s="172" t="str">
        <f>IF(AN2805&lt;&gt;"",MAX(AM$3:AM2804)+1,"")</f>
        <v/>
      </c>
      <c r="AN2805" s="172" t="str">
        <f t="shared" si="1466"/>
        <v/>
      </c>
      <c r="AO2805" s="172" t="str">
        <f t="shared" si="1467"/>
        <v/>
      </c>
      <c r="AP2805" s="172" t="str">
        <f t="shared" si="1468"/>
        <v/>
      </c>
      <c r="AQ2805" s="172" t="str">
        <f t="shared" si="1469"/>
        <v/>
      </c>
      <c r="AR2805" s="172" t="str">
        <f>Table1[[#This Row],[Sex ]]&amp;Table1[[#This Row],[Month]]</f>
        <v/>
      </c>
    </row>
    <row r="2806" spans="2:44" x14ac:dyDescent="0.3">
      <c r="B2806" s="14"/>
      <c r="C2806" s="14"/>
      <c r="D2806" s="14"/>
      <c r="E2806" s="14"/>
      <c r="F2806" s="14"/>
      <c r="G2806" s="14"/>
      <c r="H2806" s="14"/>
      <c r="I2806" s="14"/>
      <c r="J2806" s="14"/>
      <c r="K2806" s="14"/>
      <c r="L2806" s="14"/>
      <c r="M2806" s="24" t="str">
        <f t="shared" si="1441"/>
        <v/>
      </c>
      <c r="N2806" s="24" t="str">
        <f t="shared" si="1442"/>
        <v/>
      </c>
      <c r="O2806" s="24" t="str">
        <f t="shared" si="1443"/>
        <v xml:space="preserve"> </v>
      </c>
      <c r="P2806" s="24">
        <f t="shared" si="1444"/>
        <v>0</v>
      </c>
      <c r="Q2806" s="25">
        <f t="shared" si="1445"/>
        <v>0</v>
      </c>
      <c r="R2806" s="26">
        <f t="shared" si="1446"/>
        <v>0</v>
      </c>
      <c r="S2806" s="24" t="str">
        <f t="shared" si="1447"/>
        <v/>
      </c>
      <c r="T2806" s="24" t="str">
        <f t="shared" si="1448"/>
        <v/>
      </c>
      <c r="U2806" s="24" t="str">
        <f t="shared" si="1449"/>
        <v/>
      </c>
      <c r="V2806" s="24" t="str">
        <f t="shared" si="1450"/>
        <v/>
      </c>
      <c r="W2806" s="24" t="str">
        <f t="shared" si="1451"/>
        <v/>
      </c>
      <c r="X2806" s="24" t="str">
        <f t="shared" si="1452"/>
        <v/>
      </c>
      <c r="Y2806" s="24" t="str">
        <f t="shared" si="1453"/>
        <v/>
      </c>
      <c r="Z2806" s="24" t="str">
        <f t="shared" si="1454"/>
        <v/>
      </c>
      <c r="AA2806" s="24" t="b">
        <f t="shared" si="1455"/>
        <v>0</v>
      </c>
      <c r="AB2806" s="34" t="str">
        <f t="shared" si="1456"/>
        <v/>
      </c>
      <c r="AC2806" s="34">
        <f t="shared" si="1457"/>
        <v>0</v>
      </c>
      <c r="AD2806" s="34">
        <f t="shared" si="1458"/>
        <v>0</v>
      </c>
      <c r="AE2806" s="34" t="str">
        <f t="shared" si="1459"/>
        <v xml:space="preserve"> 0</v>
      </c>
      <c r="AF2806" s="34">
        <f t="shared" si="1460"/>
        <v>0</v>
      </c>
      <c r="AG2806" s="34">
        <f t="shared" si="1461"/>
        <v>0</v>
      </c>
      <c r="AH2806" s="34" t="str">
        <f t="shared" si="1462"/>
        <v/>
      </c>
      <c r="AI2806" s="172" t="str">
        <f>IF(AJ2806&lt;&gt;"",MAX(AI$3:AI2805)+1,"")</f>
        <v/>
      </c>
      <c r="AJ2806" s="172" t="str">
        <f t="shared" si="1463"/>
        <v/>
      </c>
      <c r="AK2806" s="172" t="str">
        <f t="shared" si="1464"/>
        <v/>
      </c>
      <c r="AL2806" s="172" t="str">
        <f t="shared" si="1465"/>
        <v/>
      </c>
      <c r="AM2806" s="172" t="str">
        <f>IF(AN2806&lt;&gt;"",MAX(AM$3:AM2805)+1,"")</f>
        <v/>
      </c>
      <c r="AN2806" s="172" t="str">
        <f t="shared" si="1466"/>
        <v/>
      </c>
      <c r="AO2806" s="172" t="str">
        <f t="shared" si="1467"/>
        <v/>
      </c>
      <c r="AP2806" s="172" t="str">
        <f t="shared" si="1468"/>
        <v/>
      </c>
      <c r="AQ2806" s="172" t="str">
        <f t="shared" si="1469"/>
        <v/>
      </c>
      <c r="AR2806" s="172" t="str">
        <f>Table1[[#This Row],[Sex ]]&amp;Table1[[#This Row],[Month]]</f>
        <v/>
      </c>
    </row>
    <row r="2807" spans="2:44" x14ac:dyDescent="0.3">
      <c r="B2807" s="14"/>
      <c r="C2807" s="14"/>
      <c r="D2807" s="14"/>
      <c r="E2807" s="14"/>
      <c r="F2807" s="14"/>
      <c r="G2807" s="14"/>
      <c r="H2807" s="14"/>
      <c r="I2807" s="14"/>
      <c r="J2807" s="14"/>
      <c r="K2807" s="14"/>
      <c r="L2807" s="14"/>
      <c r="M2807" s="24" t="str">
        <f t="shared" si="1441"/>
        <v/>
      </c>
      <c r="N2807" s="24" t="str">
        <f t="shared" si="1442"/>
        <v/>
      </c>
      <c r="O2807" s="24" t="str">
        <f t="shared" si="1443"/>
        <v xml:space="preserve"> </v>
      </c>
      <c r="P2807" s="24">
        <f t="shared" si="1444"/>
        <v>0</v>
      </c>
      <c r="Q2807" s="25">
        <f t="shared" si="1445"/>
        <v>0</v>
      </c>
      <c r="R2807" s="26">
        <f t="shared" si="1446"/>
        <v>0</v>
      </c>
      <c r="S2807" s="24" t="str">
        <f t="shared" si="1447"/>
        <v/>
      </c>
      <c r="T2807" s="24" t="str">
        <f t="shared" si="1448"/>
        <v/>
      </c>
      <c r="U2807" s="24" t="str">
        <f t="shared" si="1449"/>
        <v/>
      </c>
      <c r="V2807" s="24" t="str">
        <f t="shared" si="1450"/>
        <v/>
      </c>
      <c r="W2807" s="24" t="str">
        <f t="shared" si="1451"/>
        <v/>
      </c>
      <c r="X2807" s="24" t="str">
        <f t="shared" si="1452"/>
        <v/>
      </c>
      <c r="Y2807" s="24" t="str">
        <f t="shared" si="1453"/>
        <v/>
      </c>
      <c r="Z2807" s="24" t="str">
        <f t="shared" si="1454"/>
        <v/>
      </c>
      <c r="AA2807" s="24" t="b">
        <f t="shared" si="1455"/>
        <v>0</v>
      </c>
      <c r="AB2807" s="34" t="str">
        <f t="shared" si="1456"/>
        <v/>
      </c>
      <c r="AC2807" s="34">
        <f t="shared" si="1457"/>
        <v>0</v>
      </c>
      <c r="AD2807" s="34">
        <f t="shared" si="1458"/>
        <v>0</v>
      </c>
      <c r="AE2807" s="34" t="str">
        <f t="shared" si="1459"/>
        <v xml:space="preserve"> 0</v>
      </c>
      <c r="AF2807" s="34">
        <f t="shared" si="1460"/>
        <v>0</v>
      </c>
      <c r="AG2807" s="34">
        <f t="shared" si="1461"/>
        <v>0</v>
      </c>
      <c r="AH2807" s="34" t="str">
        <f t="shared" si="1462"/>
        <v/>
      </c>
      <c r="AI2807" s="172" t="str">
        <f>IF(AJ2807&lt;&gt;"",MAX(AI$3:AI2806)+1,"")</f>
        <v/>
      </c>
      <c r="AJ2807" s="172" t="str">
        <f t="shared" si="1463"/>
        <v/>
      </c>
      <c r="AK2807" s="172" t="str">
        <f t="shared" si="1464"/>
        <v/>
      </c>
      <c r="AL2807" s="172" t="str">
        <f t="shared" si="1465"/>
        <v/>
      </c>
      <c r="AM2807" s="172" t="str">
        <f>IF(AN2807&lt;&gt;"",MAX(AM$3:AM2806)+1,"")</f>
        <v/>
      </c>
      <c r="AN2807" s="172" t="str">
        <f t="shared" si="1466"/>
        <v/>
      </c>
      <c r="AO2807" s="172" t="str">
        <f t="shared" si="1467"/>
        <v/>
      </c>
      <c r="AP2807" s="172" t="str">
        <f t="shared" si="1468"/>
        <v/>
      </c>
      <c r="AQ2807" s="172" t="str">
        <f t="shared" si="1469"/>
        <v/>
      </c>
      <c r="AR2807" s="172" t="str">
        <f>Table1[[#This Row],[Sex ]]&amp;Table1[[#This Row],[Month]]</f>
        <v/>
      </c>
    </row>
    <row r="2808" spans="2:44" x14ac:dyDescent="0.3">
      <c r="B2808" s="14"/>
      <c r="C2808" s="14"/>
      <c r="D2808" s="14"/>
      <c r="E2808" s="14"/>
      <c r="F2808" s="14"/>
      <c r="G2808" s="14"/>
      <c r="H2808" s="14"/>
      <c r="I2808" s="14"/>
      <c r="J2808" s="14"/>
      <c r="K2808" s="14"/>
      <c r="L2808" s="14"/>
      <c r="M2808" s="24" t="str">
        <f t="shared" si="1441"/>
        <v/>
      </c>
      <c r="N2808" s="24" t="str">
        <f t="shared" si="1442"/>
        <v/>
      </c>
      <c r="O2808" s="24" t="str">
        <f t="shared" si="1443"/>
        <v xml:space="preserve"> </v>
      </c>
      <c r="P2808" s="24">
        <f t="shared" si="1444"/>
        <v>0</v>
      </c>
      <c r="Q2808" s="25">
        <f t="shared" si="1445"/>
        <v>0</v>
      </c>
      <c r="R2808" s="26">
        <f t="shared" si="1446"/>
        <v>0</v>
      </c>
      <c r="S2808" s="24" t="str">
        <f t="shared" si="1447"/>
        <v/>
      </c>
      <c r="T2808" s="24" t="str">
        <f t="shared" si="1448"/>
        <v/>
      </c>
      <c r="U2808" s="24" t="str">
        <f t="shared" si="1449"/>
        <v/>
      </c>
      <c r="V2808" s="24" t="str">
        <f t="shared" si="1450"/>
        <v/>
      </c>
      <c r="W2808" s="24" t="str">
        <f t="shared" si="1451"/>
        <v/>
      </c>
      <c r="X2808" s="24" t="str">
        <f t="shared" si="1452"/>
        <v/>
      </c>
      <c r="Y2808" s="24" t="str">
        <f t="shared" si="1453"/>
        <v/>
      </c>
      <c r="Z2808" s="24" t="str">
        <f t="shared" si="1454"/>
        <v/>
      </c>
      <c r="AA2808" s="24" t="b">
        <f t="shared" si="1455"/>
        <v>0</v>
      </c>
      <c r="AB2808" s="34" t="str">
        <f t="shared" si="1456"/>
        <v/>
      </c>
      <c r="AC2808" s="34">
        <f t="shared" si="1457"/>
        <v>0</v>
      </c>
      <c r="AD2808" s="34">
        <f t="shared" si="1458"/>
        <v>0</v>
      </c>
      <c r="AE2808" s="34" t="str">
        <f t="shared" si="1459"/>
        <v xml:space="preserve"> 0</v>
      </c>
      <c r="AF2808" s="34">
        <f t="shared" si="1460"/>
        <v>0</v>
      </c>
      <c r="AG2808" s="34">
        <f t="shared" si="1461"/>
        <v>0</v>
      </c>
      <c r="AH2808" s="34" t="str">
        <f t="shared" si="1462"/>
        <v/>
      </c>
      <c r="AI2808" s="172" t="str">
        <f>IF(AJ2808&lt;&gt;"",MAX(AI$3:AI2807)+1,"")</f>
        <v/>
      </c>
      <c r="AJ2808" s="172" t="str">
        <f t="shared" si="1463"/>
        <v/>
      </c>
      <c r="AK2808" s="172" t="str">
        <f t="shared" si="1464"/>
        <v/>
      </c>
      <c r="AL2808" s="172" t="str">
        <f t="shared" si="1465"/>
        <v/>
      </c>
      <c r="AM2808" s="172" t="str">
        <f>IF(AN2808&lt;&gt;"",MAX(AM$3:AM2807)+1,"")</f>
        <v/>
      </c>
      <c r="AN2808" s="172" t="str">
        <f t="shared" si="1466"/>
        <v/>
      </c>
      <c r="AO2808" s="172" t="str">
        <f t="shared" si="1467"/>
        <v/>
      </c>
      <c r="AP2808" s="172" t="str">
        <f t="shared" si="1468"/>
        <v/>
      </c>
      <c r="AQ2808" s="172" t="str">
        <f t="shared" si="1469"/>
        <v/>
      </c>
      <c r="AR2808" s="172" t="str">
        <f>Table1[[#This Row],[Sex ]]&amp;Table1[[#This Row],[Month]]</f>
        <v/>
      </c>
    </row>
    <row r="2809" spans="2:44" x14ac:dyDescent="0.3">
      <c r="B2809" s="14"/>
      <c r="C2809" s="14"/>
      <c r="D2809" s="14"/>
      <c r="E2809" s="14"/>
      <c r="F2809" s="14"/>
      <c r="G2809" s="14"/>
      <c r="H2809" s="14"/>
      <c r="I2809" s="14"/>
      <c r="J2809" s="14"/>
      <c r="K2809" s="14"/>
      <c r="L2809" s="14"/>
      <c r="M2809" s="24" t="str">
        <f t="shared" si="1441"/>
        <v/>
      </c>
      <c r="N2809" s="24" t="str">
        <f t="shared" si="1442"/>
        <v/>
      </c>
      <c r="O2809" s="24" t="str">
        <f t="shared" si="1443"/>
        <v xml:space="preserve"> </v>
      </c>
      <c r="P2809" s="24">
        <f t="shared" si="1444"/>
        <v>0</v>
      </c>
      <c r="Q2809" s="25">
        <f t="shared" si="1445"/>
        <v>0</v>
      </c>
      <c r="R2809" s="26">
        <f t="shared" si="1446"/>
        <v>0</v>
      </c>
      <c r="S2809" s="24" t="str">
        <f t="shared" si="1447"/>
        <v/>
      </c>
      <c r="T2809" s="24" t="str">
        <f t="shared" si="1448"/>
        <v/>
      </c>
      <c r="U2809" s="24" t="str">
        <f t="shared" si="1449"/>
        <v/>
      </c>
      <c r="V2809" s="24" t="str">
        <f t="shared" si="1450"/>
        <v/>
      </c>
      <c r="W2809" s="24" t="str">
        <f t="shared" si="1451"/>
        <v/>
      </c>
      <c r="X2809" s="24" t="str">
        <f t="shared" si="1452"/>
        <v/>
      </c>
      <c r="Y2809" s="24" t="str">
        <f t="shared" si="1453"/>
        <v/>
      </c>
      <c r="Z2809" s="24" t="str">
        <f t="shared" si="1454"/>
        <v/>
      </c>
      <c r="AA2809" s="24" t="b">
        <f t="shared" si="1455"/>
        <v>0</v>
      </c>
      <c r="AB2809" s="34" t="str">
        <f t="shared" si="1456"/>
        <v/>
      </c>
      <c r="AC2809" s="34">
        <f t="shared" si="1457"/>
        <v>0</v>
      </c>
      <c r="AD2809" s="34">
        <f t="shared" si="1458"/>
        <v>0</v>
      </c>
      <c r="AE2809" s="34" t="str">
        <f t="shared" si="1459"/>
        <v xml:space="preserve"> 0</v>
      </c>
      <c r="AF2809" s="34">
        <f t="shared" si="1460"/>
        <v>0</v>
      </c>
      <c r="AG2809" s="34">
        <f t="shared" si="1461"/>
        <v>0</v>
      </c>
      <c r="AH2809" s="34" t="str">
        <f t="shared" si="1462"/>
        <v/>
      </c>
      <c r="AI2809" s="172" t="str">
        <f>IF(AJ2809&lt;&gt;"",MAX(AI$3:AI2808)+1,"")</f>
        <v/>
      </c>
      <c r="AJ2809" s="172" t="str">
        <f t="shared" si="1463"/>
        <v/>
      </c>
      <c r="AK2809" s="172" t="str">
        <f t="shared" si="1464"/>
        <v/>
      </c>
      <c r="AL2809" s="172" t="str">
        <f t="shared" si="1465"/>
        <v/>
      </c>
      <c r="AM2809" s="172" t="str">
        <f>IF(AN2809&lt;&gt;"",MAX(AM$3:AM2808)+1,"")</f>
        <v/>
      </c>
      <c r="AN2809" s="172" t="str">
        <f t="shared" si="1466"/>
        <v/>
      </c>
      <c r="AO2809" s="172" t="str">
        <f t="shared" si="1467"/>
        <v/>
      </c>
      <c r="AP2809" s="172" t="str">
        <f t="shared" si="1468"/>
        <v/>
      </c>
      <c r="AQ2809" s="172" t="str">
        <f t="shared" si="1469"/>
        <v/>
      </c>
      <c r="AR2809" s="172" t="str">
        <f>Table1[[#This Row],[Sex ]]&amp;Table1[[#This Row],[Month]]</f>
        <v/>
      </c>
    </row>
    <row r="2810" spans="2:44" x14ac:dyDescent="0.3">
      <c r="B2810" s="14"/>
      <c r="C2810" s="14"/>
      <c r="D2810" s="14"/>
      <c r="E2810" s="14"/>
      <c r="F2810" s="14"/>
      <c r="G2810" s="14"/>
      <c r="H2810" s="14"/>
      <c r="I2810" s="14"/>
      <c r="J2810" s="14"/>
      <c r="K2810" s="14"/>
      <c r="L2810" s="14"/>
      <c r="M2810" s="24" t="str">
        <f t="shared" si="1441"/>
        <v/>
      </c>
      <c r="N2810" s="24" t="str">
        <f t="shared" si="1442"/>
        <v/>
      </c>
      <c r="O2810" s="24" t="str">
        <f t="shared" si="1443"/>
        <v xml:space="preserve"> </v>
      </c>
      <c r="P2810" s="24">
        <f t="shared" si="1444"/>
        <v>0</v>
      </c>
      <c r="Q2810" s="25">
        <f t="shared" si="1445"/>
        <v>0</v>
      </c>
      <c r="R2810" s="26">
        <f t="shared" si="1446"/>
        <v>0</v>
      </c>
      <c r="S2810" s="24" t="str">
        <f t="shared" si="1447"/>
        <v/>
      </c>
      <c r="T2810" s="24" t="str">
        <f t="shared" si="1448"/>
        <v/>
      </c>
      <c r="U2810" s="24" t="str">
        <f t="shared" si="1449"/>
        <v/>
      </c>
      <c r="V2810" s="24" t="str">
        <f t="shared" si="1450"/>
        <v/>
      </c>
      <c r="W2810" s="24" t="str">
        <f t="shared" si="1451"/>
        <v/>
      </c>
      <c r="X2810" s="24" t="str">
        <f t="shared" si="1452"/>
        <v/>
      </c>
      <c r="Y2810" s="24" t="str">
        <f t="shared" si="1453"/>
        <v/>
      </c>
      <c r="Z2810" s="24" t="str">
        <f t="shared" si="1454"/>
        <v/>
      </c>
      <c r="AA2810" s="24" t="b">
        <f t="shared" si="1455"/>
        <v>0</v>
      </c>
      <c r="AB2810" s="34" t="str">
        <f t="shared" si="1456"/>
        <v/>
      </c>
      <c r="AC2810" s="34">
        <f t="shared" si="1457"/>
        <v>0</v>
      </c>
      <c r="AD2810" s="34">
        <f t="shared" si="1458"/>
        <v>0</v>
      </c>
      <c r="AE2810" s="34" t="str">
        <f t="shared" si="1459"/>
        <v xml:space="preserve"> 0</v>
      </c>
      <c r="AF2810" s="34">
        <f t="shared" si="1460"/>
        <v>0</v>
      </c>
      <c r="AG2810" s="34">
        <f t="shared" si="1461"/>
        <v>0</v>
      </c>
      <c r="AH2810" s="34" t="str">
        <f t="shared" si="1462"/>
        <v/>
      </c>
      <c r="AI2810" s="172" t="str">
        <f>IF(AJ2810&lt;&gt;"",MAX(AI$3:AI2809)+1,"")</f>
        <v/>
      </c>
      <c r="AJ2810" s="172" t="str">
        <f t="shared" si="1463"/>
        <v/>
      </c>
      <c r="AK2810" s="172" t="str">
        <f t="shared" si="1464"/>
        <v/>
      </c>
      <c r="AL2810" s="172" t="str">
        <f t="shared" si="1465"/>
        <v/>
      </c>
      <c r="AM2810" s="172" t="str">
        <f>IF(AN2810&lt;&gt;"",MAX(AM$3:AM2809)+1,"")</f>
        <v/>
      </c>
      <c r="AN2810" s="172" t="str">
        <f t="shared" si="1466"/>
        <v/>
      </c>
      <c r="AO2810" s="172" t="str">
        <f t="shared" si="1467"/>
        <v/>
      </c>
      <c r="AP2810" s="172" t="str">
        <f t="shared" si="1468"/>
        <v/>
      </c>
      <c r="AQ2810" s="172" t="str">
        <f t="shared" si="1469"/>
        <v/>
      </c>
      <c r="AR2810" s="172" t="str">
        <f>Table1[[#This Row],[Sex ]]&amp;Table1[[#This Row],[Month]]</f>
        <v/>
      </c>
    </row>
    <row r="2811" spans="2:44" x14ac:dyDescent="0.3">
      <c r="B2811" s="14"/>
      <c r="C2811" s="14"/>
      <c r="D2811" s="14"/>
      <c r="E2811" s="14"/>
      <c r="F2811" s="14"/>
      <c r="G2811" s="14"/>
      <c r="H2811" s="14"/>
      <c r="I2811" s="14"/>
      <c r="J2811" s="14"/>
      <c r="K2811" s="14"/>
      <c r="L2811" s="14"/>
      <c r="M2811" s="24" t="str">
        <f t="shared" si="1441"/>
        <v/>
      </c>
      <c r="N2811" s="24" t="str">
        <f t="shared" si="1442"/>
        <v/>
      </c>
      <c r="O2811" s="24" t="str">
        <f t="shared" si="1443"/>
        <v xml:space="preserve"> </v>
      </c>
      <c r="P2811" s="24">
        <f t="shared" si="1444"/>
        <v>0</v>
      </c>
      <c r="Q2811" s="25">
        <f t="shared" si="1445"/>
        <v>0</v>
      </c>
      <c r="R2811" s="26">
        <f t="shared" si="1446"/>
        <v>0</v>
      </c>
      <c r="S2811" s="24" t="str">
        <f t="shared" si="1447"/>
        <v/>
      </c>
      <c r="T2811" s="24" t="str">
        <f t="shared" si="1448"/>
        <v/>
      </c>
      <c r="U2811" s="24" t="str">
        <f t="shared" si="1449"/>
        <v/>
      </c>
      <c r="V2811" s="24" t="str">
        <f t="shared" si="1450"/>
        <v/>
      </c>
      <c r="W2811" s="24" t="str">
        <f t="shared" si="1451"/>
        <v/>
      </c>
      <c r="X2811" s="24" t="str">
        <f t="shared" si="1452"/>
        <v/>
      </c>
      <c r="Y2811" s="24" t="str">
        <f t="shared" si="1453"/>
        <v/>
      </c>
      <c r="Z2811" s="24" t="str">
        <f t="shared" si="1454"/>
        <v/>
      </c>
      <c r="AA2811" s="24" t="b">
        <f t="shared" si="1455"/>
        <v>0</v>
      </c>
      <c r="AB2811" s="34" t="str">
        <f t="shared" si="1456"/>
        <v/>
      </c>
      <c r="AC2811" s="34">
        <f t="shared" si="1457"/>
        <v>0</v>
      </c>
      <c r="AD2811" s="34">
        <f t="shared" si="1458"/>
        <v>0</v>
      </c>
      <c r="AE2811" s="34" t="str">
        <f t="shared" si="1459"/>
        <v xml:space="preserve"> 0</v>
      </c>
      <c r="AF2811" s="34">
        <f t="shared" si="1460"/>
        <v>0</v>
      </c>
      <c r="AG2811" s="34">
        <f t="shared" si="1461"/>
        <v>0</v>
      </c>
      <c r="AH2811" s="34" t="str">
        <f t="shared" si="1462"/>
        <v/>
      </c>
      <c r="AI2811" s="172" t="str">
        <f>IF(AJ2811&lt;&gt;"",MAX(AI$3:AI2810)+1,"")</f>
        <v/>
      </c>
      <c r="AJ2811" s="172" t="str">
        <f t="shared" si="1463"/>
        <v/>
      </c>
      <c r="AK2811" s="172" t="str">
        <f t="shared" si="1464"/>
        <v/>
      </c>
      <c r="AL2811" s="172" t="str">
        <f t="shared" si="1465"/>
        <v/>
      </c>
      <c r="AM2811" s="172" t="str">
        <f>IF(AN2811&lt;&gt;"",MAX(AM$3:AM2810)+1,"")</f>
        <v/>
      </c>
      <c r="AN2811" s="172" t="str">
        <f t="shared" si="1466"/>
        <v/>
      </c>
      <c r="AO2811" s="172" t="str">
        <f t="shared" si="1467"/>
        <v/>
      </c>
      <c r="AP2811" s="172" t="str">
        <f t="shared" si="1468"/>
        <v/>
      </c>
      <c r="AQ2811" s="172" t="str">
        <f t="shared" si="1469"/>
        <v/>
      </c>
      <c r="AR2811" s="172" t="str">
        <f>Table1[[#This Row],[Sex ]]&amp;Table1[[#This Row],[Month]]</f>
        <v/>
      </c>
    </row>
    <row r="2812" spans="2:44" x14ac:dyDescent="0.3">
      <c r="B2812" s="14"/>
      <c r="C2812" s="14"/>
      <c r="D2812" s="14"/>
      <c r="E2812" s="14"/>
      <c r="F2812" s="14"/>
      <c r="G2812" s="14"/>
      <c r="H2812" s="14"/>
      <c r="I2812" s="14"/>
      <c r="J2812" s="14"/>
      <c r="K2812" s="14"/>
      <c r="L2812" s="14"/>
      <c r="M2812" s="24" t="str">
        <f t="shared" si="1441"/>
        <v/>
      </c>
      <c r="N2812" s="24" t="str">
        <f t="shared" si="1442"/>
        <v/>
      </c>
      <c r="O2812" s="24" t="str">
        <f t="shared" si="1443"/>
        <v xml:space="preserve"> </v>
      </c>
      <c r="P2812" s="24">
        <f t="shared" si="1444"/>
        <v>0</v>
      </c>
      <c r="Q2812" s="25">
        <f t="shared" si="1445"/>
        <v>0</v>
      </c>
      <c r="R2812" s="26">
        <f t="shared" si="1446"/>
        <v>0</v>
      </c>
      <c r="S2812" s="24" t="str">
        <f t="shared" si="1447"/>
        <v/>
      </c>
      <c r="T2812" s="24" t="str">
        <f t="shared" si="1448"/>
        <v/>
      </c>
      <c r="U2812" s="24" t="str">
        <f t="shared" si="1449"/>
        <v/>
      </c>
      <c r="V2812" s="24" t="str">
        <f t="shared" si="1450"/>
        <v/>
      </c>
      <c r="W2812" s="24" t="str">
        <f t="shared" si="1451"/>
        <v/>
      </c>
      <c r="X2812" s="24" t="str">
        <f t="shared" si="1452"/>
        <v/>
      </c>
      <c r="Y2812" s="24" t="str">
        <f t="shared" si="1453"/>
        <v/>
      </c>
      <c r="Z2812" s="24" t="str">
        <f t="shared" si="1454"/>
        <v/>
      </c>
      <c r="AA2812" s="24" t="b">
        <f t="shared" si="1455"/>
        <v>0</v>
      </c>
      <c r="AB2812" s="34" t="str">
        <f t="shared" si="1456"/>
        <v/>
      </c>
      <c r="AC2812" s="34">
        <f t="shared" si="1457"/>
        <v>0</v>
      </c>
      <c r="AD2812" s="34">
        <f t="shared" si="1458"/>
        <v>0</v>
      </c>
      <c r="AE2812" s="34" t="str">
        <f t="shared" si="1459"/>
        <v xml:space="preserve"> 0</v>
      </c>
      <c r="AF2812" s="34">
        <f t="shared" si="1460"/>
        <v>0</v>
      </c>
      <c r="AG2812" s="34">
        <f t="shared" si="1461"/>
        <v>0</v>
      </c>
      <c r="AH2812" s="34" t="str">
        <f t="shared" si="1462"/>
        <v/>
      </c>
      <c r="AI2812" s="172" t="str">
        <f>IF(AJ2812&lt;&gt;"",MAX(AI$3:AI2811)+1,"")</f>
        <v/>
      </c>
      <c r="AJ2812" s="172" t="str">
        <f t="shared" si="1463"/>
        <v/>
      </c>
      <c r="AK2812" s="172" t="str">
        <f t="shared" si="1464"/>
        <v/>
      </c>
      <c r="AL2812" s="172" t="str">
        <f t="shared" si="1465"/>
        <v/>
      </c>
      <c r="AM2812" s="172" t="str">
        <f>IF(AN2812&lt;&gt;"",MAX(AM$3:AM2811)+1,"")</f>
        <v/>
      </c>
      <c r="AN2812" s="172" t="str">
        <f t="shared" si="1466"/>
        <v/>
      </c>
      <c r="AO2812" s="172" t="str">
        <f t="shared" si="1467"/>
        <v/>
      </c>
      <c r="AP2812" s="172" t="str">
        <f t="shared" si="1468"/>
        <v/>
      </c>
      <c r="AQ2812" s="172" t="str">
        <f t="shared" si="1469"/>
        <v/>
      </c>
      <c r="AR2812" s="172" t="str">
        <f>Table1[[#This Row],[Sex ]]&amp;Table1[[#This Row],[Month]]</f>
        <v/>
      </c>
    </row>
    <row r="2813" spans="2:44" x14ac:dyDescent="0.3">
      <c r="B2813" s="14"/>
      <c r="C2813" s="14"/>
      <c r="D2813" s="14"/>
      <c r="E2813" s="14"/>
      <c r="F2813" s="14"/>
      <c r="G2813" s="14"/>
      <c r="H2813" s="14"/>
      <c r="I2813" s="14"/>
      <c r="J2813" s="14"/>
      <c r="K2813" s="14"/>
      <c r="L2813" s="14"/>
      <c r="M2813" s="24" t="str">
        <f t="shared" si="1441"/>
        <v/>
      </c>
      <c r="N2813" s="24" t="str">
        <f t="shared" si="1442"/>
        <v/>
      </c>
      <c r="O2813" s="24" t="str">
        <f t="shared" si="1443"/>
        <v xml:space="preserve"> </v>
      </c>
      <c r="P2813" s="24">
        <f t="shared" si="1444"/>
        <v>0</v>
      </c>
      <c r="Q2813" s="25">
        <f t="shared" si="1445"/>
        <v>0</v>
      </c>
      <c r="R2813" s="26">
        <f t="shared" si="1446"/>
        <v>0</v>
      </c>
      <c r="S2813" s="24" t="str">
        <f t="shared" si="1447"/>
        <v/>
      </c>
      <c r="T2813" s="24" t="str">
        <f t="shared" si="1448"/>
        <v/>
      </c>
      <c r="U2813" s="24" t="str">
        <f t="shared" si="1449"/>
        <v/>
      </c>
      <c r="V2813" s="24" t="str">
        <f t="shared" si="1450"/>
        <v/>
      </c>
      <c r="W2813" s="24" t="str">
        <f t="shared" si="1451"/>
        <v/>
      </c>
      <c r="X2813" s="24" t="str">
        <f t="shared" si="1452"/>
        <v/>
      </c>
      <c r="Y2813" s="24" t="str">
        <f t="shared" si="1453"/>
        <v/>
      </c>
      <c r="Z2813" s="24" t="str">
        <f t="shared" si="1454"/>
        <v/>
      </c>
      <c r="AA2813" s="24" t="b">
        <f t="shared" si="1455"/>
        <v>0</v>
      </c>
      <c r="AB2813" s="34" t="str">
        <f t="shared" si="1456"/>
        <v/>
      </c>
      <c r="AC2813" s="34">
        <f t="shared" si="1457"/>
        <v>0</v>
      </c>
      <c r="AD2813" s="34">
        <f t="shared" si="1458"/>
        <v>0</v>
      </c>
      <c r="AE2813" s="34" t="str">
        <f t="shared" si="1459"/>
        <v xml:space="preserve"> 0</v>
      </c>
      <c r="AF2813" s="34">
        <f t="shared" si="1460"/>
        <v>0</v>
      </c>
      <c r="AG2813" s="34">
        <f t="shared" si="1461"/>
        <v>0</v>
      </c>
      <c r="AH2813" s="34" t="str">
        <f t="shared" si="1462"/>
        <v/>
      </c>
      <c r="AI2813" s="172" t="str">
        <f>IF(AJ2813&lt;&gt;"",MAX(AI$3:AI2812)+1,"")</f>
        <v/>
      </c>
      <c r="AJ2813" s="172" t="str">
        <f t="shared" si="1463"/>
        <v/>
      </c>
      <c r="AK2813" s="172" t="str">
        <f t="shared" si="1464"/>
        <v/>
      </c>
      <c r="AL2813" s="172" t="str">
        <f t="shared" si="1465"/>
        <v/>
      </c>
      <c r="AM2813" s="172" t="str">
        <f>IF(AN2813&lt;&gt;"",MAX(AM$3:AM2812)+1,"")</f>
        <v/>
      </c>
      <c r="AN2813" s="172" t="str">
        <f t="shared" si="1466"/>
        <v/>
      </c>
      <c r="AO2813" s="172" t="str">
        <f t="shared" si="1467"/>
        <v/>
      </c>
      <c r="AP2813" s="172" t="str">
        <f t="shared" si="1468"/>
        <v/>
      </c>
      <c r="AQ2813" s="172" t="str">
        <f t="shared" si="1469"/>
        <v/>
      </c>
      <c r="AR2813" s="172" t="str">
        <f>Table1[[#This Row],[Sex ]]&amp;Table1[[#This Row],[Month]]</f>
        <v/>
      </c>
    </row>
    <row r="2814" spans="2:44" x14ac:dyDescent="0.3">
      <c r="B2814" s="14"/>
      <c r="C2814" s="14"/>
      <c r="D2814" s="14"/>
      <c r="E2814" s="14"/>
      <c r="F2814" s="14"/>
      <c r="G2814" s="14"/>
      <c r="H2814" s="14"/>
      <c r="I2814" s="14"/>
      <c r="J2814" s="14"/>
      <c r="K2814" s="14"/>
      <c r="L2814" s="14"/>
      <c r="M2814" s="24" t="str">
        <f t="shared" si="1441"/>
        <v/>
      </c>
      <c r="N2814" s="24" t="str">
        <f t="shared" si="1442"/>
        <v/>
      </c>
      <c r="O2814" s="24" t="str">
        <f t="shared" si="1443"/>
        <v xml:space="preserve"> </v>
      </c>
      <c r="P2814" s="24">
        <f t="shared" si="1444"/>
        <v>0</v>
      </c>
      <c r="Q2814" s="25">
        <f t="shared" si="1445"/>
        <v>0</v>
      </c>
      <c r="R2814" s="26">
        <f t="shared" si="1446"/>
        <v>0</v>
      </c>
      <c r="S2814" s="24" t="str">
        <f t="shared" si="1447"/>
        <v/>
      </c>
      <c r="T2814" s="24" t="str">
        <f t="shared" si="1448"/>
        <v/>
      </c>
      <c r="U2814" s="24" t="str">
        <f t="shared" si="1449"/>
        <v/>
      </c>
      <c r="V2814" s="24" t="str">
        <f t="shared" si="1450"/>
        <v/>
      </c>
      <c r="W2814" s="24" t="str">
        <f t="shared" si="1451"/>
        <v/>
      </c>
      <c r="X2814" s="24" t="str">
        <f t="shared" si="1452"/>
        <v/>
      </c>
      <c r="Y2814" s="24" t="str">
        <f t="shared" si="1453"/>
        <v/>
      </c>
      <c r="Z2814" s="24" t="str">
        <f t="shared" si="1454"/>
        <v/>
      </c>
      <c r="AA2814" s="24" t="b">
        <f t="shared" si="1455"/>
        <v>0</v>
      </c>
      <c r="AB2814" s="34" t="str">
        <f t="shared" si="1456"/>
        <v/>
      </c>
      <c r="AC2814" s="34">
        <f t="shared" si="1457"/>
        <v>0</v>
      </c>
      <c r="AD2814" s="34">
        <f t="shared" si="1458"/>
        <v>0</v>
      </c>
      <c r="AE2814" s="34" t="str">
        <f t="shared" si="1459"/>
        <v xml:space="preserve"> 0</v>
      </c>
      <c r="AF2814" s="34">
        <f t="shared" si="1460"/>
        <v>0</v>
      </c>
      <c r="AG2814" s="34">
        <f t="shared" si="1461"/>
        <v>0</v>
      </c>
      <c r="AH2814" s="34" t="str">
        <f t="shared" si="1462"/>
        <v/>
      </c>
      <c r="AI2814" s="172" t="str">
        <f>IF(AJ2814&lt;&gt;"",MAX(AI$3:AI2813)+1,"")</f>
        <v/>
      </c>
      <c r="AJ2814" s="172" t="str">
        <f t="shared" si="1463"/>
        <v/>
      </c>
      <c r="AK2814" s="172" t="str">
        <f t="shared" si="1464"/>
        <v/>
      </c>
      <c r="AL2814" s="172" t="str">
        <f t="shared" si="1465"/>
        <v/>
      </c>
      <c r="AM2814" s="172" t="str">
        <f>IF(AN2814&lt;&gt;"",MAX(AM$3:AM2813)+1,"")</f>
        <v/>
      </c>
      <c r="AN2814" s="172" t="str">
        <f t="shared" si="1466"/>
        <v/>
      </c>
      <c r="AO2814" s="172" t="str">
        <f t="shared" si="1467"/>
        <v/>
      </c>
      <c r="AP2814" s="172" t="str">
        <f t="shared" si="1468"/>
        <v/>
      </c>
      <c r="AQ2814" s="172" t="str">
        <f t="shared" si="1469"/>
        <v/>
      </c>
      <c r="AR2814" s="172" t="str">
        <f>Table1[[#This Row],[Sex ]]&amp;Table1[[#This Row],[Month]]</f>
        <v/>
      </c>
    </row>
    <row r="2815" spans="2:44" x14ac:dyDescent="0.3">
      <c r="B2815" s="14"/>
      <c r="C2815" s="14"/>
      <c r="D2815" s="14"/>
      <c r="E2815" s="14"/>
      <c r="F2815" s="14"/>
      <c r="G2815" s="14"/>
      <c r="H2815" s="14"/>
      <c r="I2815" s="14"/>
      <c r="J2815" s="14"/>
      <c r="K2815" s="14"/>
      <c r="L2815" s="14"/>
      <c r="M2815" s="24" t="str">
        <f t="shared" si="1441"/>
        <v/>
      </c>
      <c r="N2815" s="24" t="str">
        <f t="shared" si="1442"/>
        <v/>
      </c>
      <c r="O2815" s="24" t="str">
        <f t="shared" si="1443"/>
        <v xml:space="preserve"> </v>
      </c>
      <c r="P2815" s="24">
        <f t="shared" si="1444"/>
        <v>0</v>
      </c>
      <c r="Q2815" s="25">
        <f t="shared" si="1445"/>
        <v>0</v>
      </c>
      <c r="R2815" s="26">
        <f t="shared" si="1446"/>
        <v>0</v>
      </c>
      <c r="S2815" s="24" t="str">
        <f t="shared" si="1447"/>
        <v/>
      </c>
      <c r="T2815" s="24" t="str">
        <f t="shared" si="1448"/>
        <v/>
      </c>
      <c r="U2815" s="24" t="str">
        <f t="shared" si="1449"/>
        <v/>
      </c>
      <c r="V2815" s="24" t="str">
        <f t="shared" si="1450"/>
        <v/>
      </c>
      <c r="W2815" s="24" t="str">
        <f t="shared" si="1451"/>
        <v/>
      </c>
      <c r="X2815" s="24" t="str">
        <f t="shared" si="1452"/>
        <v/>
      </c>
      <c r="Y2815" s="24" t="str">
        <f t="shared" si="1453"/>
        <v/>
      </c>
      <c r="Z2815" s="24" t="str">
        <f t="shared" si="1454"/>
        <v/>
      </c>
      <c r="AA2815" s="24" t="b">
        <f t="shared" si="1455"/>
        <v>0</v>
      </c>
      <c r="AB2815" s="34" t="str">
        <f t="shared" si="1456"/>
        <v/>
      </c>
      <c r="AC2815" s="34">
        <f t="shared" si="1457"/>
        <v>0</v>
      </c>
      <c r="AD2815" s="34">
        <f t="shared" si="1458"/>
        <v>0</v>
      </c>
      <c r="AE2815" s="34" t="str">
        <f t="shared" si="1459"/>
        <v xml:space="preserve"> 0</v>
      </c>
      <c r="AF2815" s="34">
        <f t="shared" si="1460"/>
        <v>0</v>
      </c>
      <c r="AG2815" s="34">
        <f t="shared" si="1461"/>
        <v>0</v>
      </c>
      <c r="AH2815" s="34" t="str">
        <f t="shared" si="1462"/>
        <v/>
      </c>
      <c r="AI2815" s="172" t="str">
        <f>IF(AJ2815&lt;&gt;"",MAX(AI$3:AI2814)+1,"")</f>
        <v/>
      </c>
      <c r="AJ2815" s="172" t="str">
        <f t="shared" si="1463"/>
        <v/>
      </c>
      <c r="AK2815" s="172" t="str">
        <f t="shared" si="1464"/>
        <v/>
      </c>
      <c r="AL2815" s="172" t="str">
        <f t="shared" si="1465"/>
        <v/>
      </c>
      <c r="AM2815" s="172" t="str">
        <f>IF(AN2815&lt;&gt;"",MAX(AM$3:AM2814)+1,"")</f>
        <v/>
      </c>
      <c r="AN2815" s="172" t="str">
        <f t="shared" si="1466"/>
        <v/>
      </c>
      <c r="AO2815" s="172" t="str">
        <f t="shared" si="1467"/>
        <v/>
      </c>
      <c r="AP2815" s="172" t="str">
        <f t="shared" si="1468"/>
        <v/>
      </c>
      <c r="AQ2815" s="172" t="str">
        <f t="shared" si="1469"/>
        <v/>
      </c>
      <c r="AR2815" s="172" t="str">
        <f>Table1[[#This Row],[Sex ]]&amp;Table1[[#This Row],[Month]]</f>
        <v/>
      </c>
    </row>
    <row r="2816" spans="2:44" x14ac:dyDescent="0.3">
      <c r="B2816" s="14"/>
      <c r="C2816" s="14"/>
      <c r="D2816" s="14"/>
      <c r="E2816" s="14"/>
      <c r="F2816" s="14"/>
      <c r="G2816" s="14"/>
      <c r="H2816" s="14"/>
      <c r="I2816" s="14"/>
      <c r="J2816" s="14"/>
      <c r="K2816" s="14"/>
      <c r="L2816" s="14"/>
      <c r="M2816" s="24" t="str">
        <f t="shared" si="1441"/>
        <v/>
      </c>
      <c r="N2816" s="24" t="str">
        <f t="shared" si="1442"/>
        <v/>
      </c>
      <c r="O2816" s="24" t="str">
        <f t="shared" si="1443"/>
        <v xml:space="preserve"> </v>
      </c>
      <c r="P2816" s="24">
        <f t="shared" si="1444"/>
        <v>0</v>
      </c>
      <c r="Q2816" s="25">
        <f t="shared" si="1445"/>
        <v>0</v>
      </c>
      <c r="R2816" s="26">
        <f t="shared" si="1446"/>
        <v>0</v>
      </c>
      <c r="S2816" s="24" t="str">
        <f t="shared" si="1447"/>
        <v/>
      </c>
      <c r="T2816" s="24" t="str">
        <f t="shared" si="1448"/>
        <v/>
      </c>
      <c r="U2816" s="24" t="str">
        <f t="shared" si="1449"/>
        <v/>
      </c>
      <c r="V2816" s="24" t="str">
        <f t="shared" si="1450"/>
        <v/>
      </c>
      <c r="W2816" s="24" t="str">
        <f t="shared" si="1451"/>
        <v/>
      </c>
      <c r="X2816" s="24" t="str">
        <f t="shared" si="1452"/>
        <v/>
      </c>
      <c r="Y2816" s="24" t="str">
        <f t="shared" si="1453"/>
        <v/>
      </c>
      <c r="Z2816" s="24" t="str">
        <f t="shared" si="1454"/>
        <v/>
      </c>
      <c r="AA2816" s="24" t="b">
        <f t="shared" si="1455"/>
        <v>0</v>
      </c>
      <c r="AB2816" s="34" t="str">
        <f t="shared" si="1456"/>
        <v/>
      </c>
      <c r="AC2816" s="34">
        <f t="shared" si="1457"/>
        <v>0</v>
      </c>
      <c r="AD2816" s="34">
        <f t="shared" si="1458"/>
        <v>0</v>
      </c>
      <c r="AE2816" s="34" t="str">
        <f t="shared" si="1459"/>
        <v xml:space="preserve"> 0</v>
      </c>
      <c r="AF2816" s="34">
        <f t="shared" si="1460"/>
        <v>0</v>
      </c>
      <c r="AG2816" s="34">
        <f t="shared" si="1461"/>
        <v>0</v>
      </c>
      <c r="AH2816" s="34" t="str">
        <f t="shared" si="1462"/>
        <v/>
      </c>
      <c r="AI2816" s="172" t="str">
        <f>IF(AJ2816&lt;&gt;"",MAX(AI$3:AI2815)+1,"")</f>
        <v/>
      </c>
      <c r="AJ2816" s="172" t="str">
        <f t="shared" si="1463"/>
        <v/>
      </c>
      <c r="AK2816" s="172" t="str">
        <f t="shared" si="1464"/>
        <v/>
      </c>
      <c r="AL2816" s="172" t="str">
        <f t="shared" si="1465"/>
        <v/>
      </c>
      <c r="AM2816" s="172" t="str">
        <f>IF(AN2816&lt;&gt;"",MAX(AM$3:AM2815)+1,"")</f>
        <v/>
      </c>
      <c r="AN2816" s="172" t="str">
        <f t="shared" si="1466"/>
        <v/>
      </c>
      <c r="AO2816" s="172" t="str">
        <f t="shared" si="1467"/>
        <v/>
      </c>
      <c r="AP2816" s="172" t="str">
        <f t="shared" si="1468"/>
        <v/>
      </c>
      <c r="AQ2816" s="172" t="str">
        <f t="shared" si="1469"/>
        <v/>
      </c>
      <c r="AR2816" s="172" t="str">
        <f>Table1[[#This Row],[Sex ]]&amp;Table1[[#This Row],[Month]]</f>
        <v/>
      </c>
    </row>
    <row r="2817" spans="2:44" x14ac:dyDescent="0.3">
      <c r="B2817" s="14"/>
      <c r="C2817" s="14"/>
      <c r="D2817" s="14"/>
      <c r="E2817" s="14"/>
      <c r="F2817" s="14"/>
      <c r="G2817" s="14"/>
      <c r="H2817" s="14"/>
      <c r="I2817" s="14"/>
      <c r="J2817" s="14"/>
      <c r="K2817" s="14"/>
      <c r="L2817" s="14"/>
      <c r="M2817" s="24" t="str">
        <f t="shared" si="1441"/>
        <v/>
      </c>
      <c r="N2817" s="24" t="str">
        <f t="shared" si="1442"/>
        <v/>
      </c>
      <c r="O2817" s="24" t="str">
        <f t="shared" si="1443"/>
        <v xml:space="preserve"> </v>
      </c>
      <c r="P2817" s="24">
        <f t="shared" si="1444"/>
        <v>0</v>
      </c>
      <c r="Q2817" s="25">
        <f t="shared" si="1445"/>
        <v>0</v>
      </c>
      <c r="R2817" s="26">
        <f t="shared" si="1446"/>
        <v>0</v>
      </c>
      <c r="S2817" s="24" t="str">
        <f t="shared" si="1447"/>
        <v/>
      </c>
      <c r="T2817" s="24" t="str">
        <f t="shared" si="1448"/>
        <v/>
      </c>
      <c r="U2817" s="24" t="str">
        <f t="shared" si="1449"/>
        <v/>
      </c>
      <c r="V2817" s="24" t="str">
        <f t="shared" si="1450"/>
        <v/>
      </c>
      <c r="W2817" s="24" t="str">
        <f t="shared" si="1451"/>
        <v/>
      </c>
      <c r="X2817" s="24" t="str">
        <f t="shared" si="1452"/>
        <v/>
      </c>
      <c r="Y2817" s="24" t="str">
        <f t="shared" si="1453"/>
        <v/>
      </c>
      <c r="Z2817" s="24" t="str">
        <f t="shared" si="1454"/>
        <v/>
      </c>
      <c r="AA2817" s="24" t="b">
        <f t="shared" si="1455"/>
        <v>0</v>
      </c>
      <c r="AB2817" s="34" t="str">
        <f t="shared" si="1456"/>
        <v/>
      </c>
      <c r="AC2817" s="34">
        <f t="shared" si="1457"/>
        <v>0</v>
      </c>
      <c r="AD2817" s="34">
        <f t="shared" si="1458"/>
        <v>0</v>
      </c>
      <c r="AE2817" s="34" t="str">
        <f t="shared" si="1459"/>
        <v xml:space="preserve"> 0</v>
      </c>
      <c r="AF2817" s="34">
        <f t="shared" si="1460"/>
        <v>0</v>
      </c>
      <c r="AG2817" s="34">
        <f t="shared" si="1461"/>
        <v>0</v>
      </c>
      <c r="AH2817" s="34" t="str">
        <f t="shared" si="1462"/>
        <v/>
      </c>
      <c r="AI2817" s="172" t="str">
        <f>IF(AJ2817&lt;&gt;"",MAX(AI$3:AI2816)+1,"")</f>
        <v/>
      </c>
      <c r="AJ2817" s="172" t="str">
        <f t="shared" si="1463"/>
        <v/>
      </c>
      <c r="AK2817" s="172" t="str">
        <f t="shared" si="1464"/>
        <v/>
      </c>
      <c r="AL2817" s="172" t="str">
        <f t="shared" si="1465"/>
        <v/>
      </c>
      <c r="AM2817" s="172" t="str">
        <f>IF(AN2817&lt;&gt;"",MAX(AM$3:AM2816)+1,"")</f>
        <v/>
      </c>
      <c r="AN2817" s="172" t="str">
        <f t="shared" si="1466"/>
        <v/>
      </c>
      <c r="AO2817" s="172" t="str">
        <f t="shared" si="1467"/>
        <v/>
      </c>
      <c r="AP2817" s="172" t="str">
        <f t="shared" si="1468"/>
        <v/>
      </c>
      <c r="AQ2817" s="172" t="str">
        <f t="shared" si="1469"/>
        <v/>
      </c>
      <c r="AR2817" s="172" t="str">
        <f>Table1[[#This Row],[Sex ]]&amp;Table1[[#This Row],[Month]]</f>
        <v/>
      </c>
    </row>
    <row r="2818" spans="2:44" x14ac:dyDescent="0.3">
      <c r="B2818" s="14"/>
      <c r="C2818" s="14"/>
      <c r="D2818" s="14"/>
      <c r="E2818" s="14"/>
      <c r="F2818" s="14"/>
      <c r="G2818" s="14"/>
      <c r="H2818" s="14"/>
      <c r="I2818" s="14"/>
      <c r="J2818" s="14"/>
      <c r="K2818" s="14"/>
      <c r="L2818" s="14"/>
      <c r="M2818" s="24" t="str">
        <f t="shared" si="1441"/>
        <v/>
      </c>
      <c r="N2818" s="24" t="str">
        <f t="shared" si="1442"/>
        <v/>
      </c>
      <c r="O2818" s="24" t="str">
        <f t="shared" si="1443"/>
        <v xml:space="preserve"> </v>
      </c>
      <c r="P2818" s="24">
        <f t="shared" si="1444"/>
        <v>0</v>
      </c>
      <c r="Q2818" s="25">
        <f t="shared" si="1445"/>
        <v>0</v>
      </c>
      <c r="R2818" s="26">
        <f t="shared" si="1446"/>
        <v>0</v>
      </c>
      <c r="S2818" s="24" t="str">
        <f t="shared" si="1447"/>
        <v/>
      </c>
      <c r="T2818" s="24" t="str">
        <f t="shared" si="1448"/>
        <v/>
      </c>
      <c r="U2818" s="24" t="str">
        <f t="shared" si="1449"/>
        <v/>
      </c>
      <c r="V2818" s="24" t="str">
        <f t="shared" si="1450"/>
        <v/>
      </c>
      <c r="W2818" s="24" t="str">
        <f t="shared" si="1451"/>
        <v/>
      </c>
      <c r="X2818" s="24" t="str">
        <f t="shared" si="1452"/>
        <v/>
      </c>
      <c r="Y2818" s="24" t="str">
        <f t="shared" si="1453"/>
        <v/>
      </c>
      <c r="Z2818" s="24" t="str">
        <f t="shared" si="1454"/>
        <v/>
      </c>
      <c r="AA2818" s="24" t="b">
        <f t="shared" si="1455"/>
        <v>0</v>
      </c>
      <c r="AB2818" s="34" t="str">
        <f t="shared" si="1456"/>
        <v/>
      </c>
      <c r="AC2818" s="34">
        <f t="shared" si="1457"/>
        <v>0</v>
      </c>
      <c r="AD2818" s="34">
        <f t="shared" si="1458"/>
        <v>0</v>
      </c>
      <c r="AE2818" s="34" t="str">
        <f t="shared" si="1459"/>
        <v xml:space="preserve"> 0</v>
      </c>
      <c r="AF2818" s="34">
        <f t="shared" si="1460"/>
        <v>0</v>
      </c>
      <c r="AG2818" s="34">
        <f t="shared" si="1461"/>
        <v>0</v>
      </c>
      <c r="AH2818" s="34" t="str">
        <f t="shared" si="1462"/>
        <v/>
      </c>
      <c r="AI2818" s="172" t="str">
        <f>IF(AJ2818&lt;&gt;"",MAX(AI$3:AI2817)+1,"")</f>
        <v/>
      </c>
      <c r="AJ2818" s="172" t="str">
        <f t="shared" si="1463"/>
        <v/>
      </c>
      <c r="AK2818" s="172" t="str">
        <f t="shared" si="1464"/>
        <v/>
      </c>
      <c r="AL2818" s="172" t="str">
        <f t="shared" si="1465"/>
        <v/>
      </c>
      <c r="AM2818" s="172" t="str">
        <f>IF(AN2818&lt;&gt;"",MAX(AM$3:AM2817)+1,"")</f>
        <v/>
      </c>
      <c r="AN2818" s="172" t="str">
        <f t="shared" si="1466"/>
        <v/>
      </c>
      <c r="AO2818" s="172" t="str">
        <f t="shared" si="1467"/>
        <v/>
      </c>
      <c r="AP2818" s="172" t="str">
        <f t="shared" si="1468"/>
        <v/>
      </c>
      <c r="AQ2818" s="172" t="str">
        <f t="shared" si="1469"/>
        <v/>
      </c>
      <c r="AR2818" s="172" t="str">
        <f>Table1[[#This Row],[Sex ]]&amp;Table1[[#This Row],[Month]]</f>
        <v/>
      </c>
    </row>
    <row r="2819" spans="2:44" x14ac:dyDescent="0.3">
      <c r="B2819" s="14"/>
      <c r="C2819" s="14"/>
      <c r="D2819" s="14"/>
      <c r="E2819" s="14"/>
      <c r="F2819" s="14"/>
      <c r="G2819" s="14"/>
      <c r="H2819" s="14"/>
      <c r="I2819" s="14"/>
      <c r="J2819" s="14"/>
      <c r="K2819" s="14"/>
      <c r="L2819" s="14"/>
      <c r="M2819" s="24" t="str">
        <f t="shared" si="1441"/>
        <v/>
      </c>
      <c r="N2819" s="24" t="str">
        <f t="shared" si="1442"/>
        <v/>
      </c>
      <c r="O2819" s="24" t="str">
        <f t="shared" si="1443"/>
        <v xml:space="preserve"> </v>
      </c>
      <c r="P2819" s="24">
        <f t="shared" si="1444"/>
        <v>0</v>
      </c>
      <c r="Q2819" s="25">
        <f t="shared" si="1445"/>
        <v>0</v>
      </c>
      <c r="R2819" s="26">
        <f t="shared" si="1446"/>
        <v>0</v>
      </c>
      <c r="S2819" s="24" t="str">
        <f t="shared" si="1447"/>
        <v/>
      </c>
      <c r="T2819" s="24" t="str">
        <f t="shared" si="1448"/>
        <v/>
      </c>
      <c r="U2819" s="24" t="str">
        <f t="shared" si="1449"/>
        <v/>
      </c>
      <c r="V2819" s="24" t="str">
        <f t="shared" si="1450"/>
        <v/>
      </c>
      <c r="W2819" s="24" t="str">
        <f t="shared" si="1451"/>
        <v/>
      </c>
      <c r="X2819" s="24" t="str">
        <f t="shared" si="1452"/>
        <v/>
      </c>
      <c r="Y2819" s="24" t="str">
        <f t="shared" si="1453"/>
        <v/>
      </c>
      <c r="Z2819" s="24" t="str">
        <f t="shared" si="1454"/>
        <v/>
      </c>
      <c r="AA2819" s="24" t="b">
        <f t="shared" si="1455"/>
        <v>0</v>
      </c>
      <c r="AB2819" s="34" t="str">
        <f t="shared" si="1456"/>
        <v/>
      </c>
      <c r="AC2819" s="34">
        <f t="shared" si="1457"/>
        <v>0</v>
      </c>
      <c r="AD2819" s="34">
        <f t="shared" si="1458"/>
        <v>0</v>
      </c>
      <c r="AE2819" s="34" t="str">
        <f t="shared" si="1459"/>
        <v xml:space="preserve"> 0</v>
      </c>
      <c r="AF2819" s="34">
        <f t="shared" si="1460"/>
        <v>0</v>
      </c>
      <c r="AG2819" s="34">
        <f t="shared" si="1461"/>
        <v>0</v>
      </c>
      <c r="AH2819" s="34" t="str">
        <f t="shared" si="1462"/>
        <v/>
      </c>
      <c r="AI2819" s="172" t="str">
        <f>IF(AJ2819&lt;&gt;"",MAX(AI$3:AI2818)+1,"")</f>
        <v/>
      </c>
      <c r="AJ2819" s="172" t="str">
        <f t="shared" si="1463"/>
        <v/>
      </c>
      <c r="AK2819" s="172" t="str">
        <f t="shared" si="1464"/>
        <v/>
      </c>
      <c r="AL2819" s="172" t="str">
        <f t="shared" si="1465"/>
        <v/>
      </c>
      <c r="AM2819" s="172" t="str">
        <f>IF(AN2819&lt;&gt;"",MAX(AM$3:AM2818)+1,"")</f>
        <v/>
      </c>
      <c r="AN2819" s="172" t="str">
        <f t="shared" si="1466"/>
        <v/>
      </c>
      <c r="AO2819" s="172" t="str">
        <f t="shared" si="1467"/>
        <v/>
      </c>
      <c r="AP2819" s="172" t="str">
        <f t="shared" si="1468"/>
        <v/>
      </c>
      <c r="AQ2819" s="172" t="str">
        <f t="shared" si="1469"/>
        <v/>
      </c>
      <c r="AR2819" s="172" t="str">
        <f>Table1[[#This Row],[Sex ]]&amp;Table1[[#This Row],[Month]]</f>
        <v/>
      </c>
    </row>
    <row r="2820" spans="2:44" x14ac:dyDescent="0.3">
      <c r="B2820" s="14"/>
      <c r="C2820" s="14"/>
      <c r="D2820" s="14"/>
      <c r="E2820" s="14"/>
      <c r="F2820" s="14"/>
      <c r="G2820" s="14"/>
      <c r="H2820" s="14"/>
      <c r="I2820" s="14"/>
      <c r="J2820" s="14"/>
      <c r="K2820" s="14"/>
      <c r="L2820" s="14"/>
      <c r="M2820" s="24" t="str">
        <f t="shared" si="1441"/>
        <v/>
      </c>
      <c r="N2820" s="24" t="str">
        <f t="shared" si="1442"/>
        <v/>
      </c>
      <c r="O2820" s="24" t="str">
        <f t="shared" si="1443"/>
        <v xml:space="preserve"> </v>
      </c>
      <c r="P2820" s="24">
        <f t="shared" si="1444"/>
        <v>0</v>
      </c>
      <c r="Q2820" s="25">
        <f t="shared" si="1445"/>
        <v>0</v>
      </c>
      <c r="R2820" s="26">
        <f t="shared" si="1446"/>
        <v>0</v>
      </c>
      <c r="S2820" s="24" t="str">
        <f t="shared" si="1447"/>
        <v/>
      </c>
      <c r="T2820" s="24" t="str">
        <f t="shared" si="1448"/>
        <v/>
      </c>
      <c r="U2820" s="24" t="str">
        <f t="shared" si="1449"/>
        <v/>
      </c>
      <c r="V2820" s="24" t="str">
        <f t="shared" si="1450"/>
        <v/>
      </c>
      <c r="W2820" s="24" t="str">
        <f t="shared" si="1451"/>
        <v/>
      </c>
      <c r="X2820" s="24" t="str">
        <f t="shared" si="1452"/>
        <v/>
      </c>
      <c r="Y2820" s="24" t="str">
        <f t="shared" si="1453"/>
        <v/>
      </c>
      <c r="Z2820" s="24" t="str">
        <f t="shared" si="1454"/>
        <v/>
      </c>
      <c r="AA2820" s="24" t="b">
        <f t="shared" si="1455"/>
        <v>0</v>
      </c>
      <c r="AB2820" s="34" t="str">
        <f t="shared" si="1456"/>
        <v/>
      </c>
      <c r="AC2820" s="34">
        <f t="shared" si="1457"/>
        <v>0</v>
      </c>
      <c r="AD2820" s="34">
        <f t="shared" si="1458"/>
        <v>0</v>
      </c>
      <c r="AE2820" s="34" t="str">
        <f t="shared" si="1459"/>
        <v xml:space="preserve"> 0</v>
      </c>
      <c r="AF2820" s="34">
        <f t="shared" si="1460"/>
        <v>0</v>
      </c>
      <c r="AG2820" s="34">
        <f t="shared" si="1461"/>
        <v>0</v>
      </c>
      <c r="AH2820" s="34" t="str">
        <f t="shared" si="1462"/>
        <v/>
      </c>
      <c r="AI2820" s="172" t="str">
        <f>IF(AJ2820&lt;&gt;"",MAX(AI$3:AI2819)+1,"")</f>
        <v/>
      </c>
      <c r="AJ2820" s="172" t="str">
        <f t="shared" si="1463"/>
        <v/>
      </c>
      <c r="AK2820" s="172" t="str">
        <f t="shared" si="1464"/>
        <v/>
      </c>
      <c r="AL2820" s="172" t="str">
        <f t="shared" si="1465"/>
        <v/>
      </c>
      <c r="AM2820" s="172" t="str">
        <f>IF(AN2820&lt;&gt;"",MAX(AM$3:AM2819)+1,"")</f>
        <v/>
      </c>
      <c r="AN2820" s="172" t="str">
        <f t="shared" si="1466"/>
        <v/>
      </c>
      <c r="AO2820" s="172" t="str">
        <f t="shared" si="1467"/>
        <v/>
      </c>
      <c r="AP2820" s="172" t="str">
        <f t="shared" si="1468"/>
        <v/>
      </c>
      <c r="AQ2820" s="172" t="str">
        <f t="shared" si="1469"/>
        <v/>
      </c>
      <c r="AR2820" s="172" t="str">
        <f>Table1[[#This Row],[Sex ]]&amp;Table1[[#This Row],[Month]]</f>
        <v/>
      </c>
    </row>
    <row r="2821" spans="2:44" x14ac:dyDescent="0.3">
      <c r="B2821" s="14"/>
      <c r="C2821" s="14"/>
      <c r="D2821" s="14"/>
      <c r="E2821" s="14"/>
      <c r="F2821" s="14"/>
      <c r="G2821" s="14"/>
      <c r="H2821" s="14"/>
      <c r="I2821" s="14"/>
      <c r="J2821" s="14"/>
      <c r="K2821" s="14"/>
      <c r="L2821" s="14"/>
      <c r="M2821" s="24" t="str">
        <f t="shared" si="1441"/>
        <v/>
      </c>
      <c r="N2821" s="24" t="str">
        <f t="shared" si="1442"/>
        <v/>
      </c>
      <c r="O2821" s="24" t="str">
        <f t="shared" si="1443"/>
        <v xml:space="preserve"> </v>
      </c>
      <c r="P2821" s="24">
        <f t="shared" si="1444"/>
        <v>0</v>
      </c>
      <c r="Q2821" s="25">
        <f t="shared" si="1445"/>
        <v>0</v>
      </c>
      <c r="R2821" s="26">
        <f t="shared" si="1446"/>
        <v>0</v>
      </c>
      <c r="S2821" s="24" t="str">
        <f t="shared" si="1447"/>
        <v/>
      </c>
      <c r="T2821" s="24" t="str">
        <f t="shared" si="1448"/>
        <v/>
      </c>
      <c r="U2821" s="24" t="str">
        <f t="shared" si="1449"/>
        <v/>
      </c>
      <c r="V2821" s="24" t="str">
        <f t="shared" si="1450"/>
        <v/>
      </c>
      <c r="W2821" s="24" t="str">
        <f t="shared" si="1451"/>
        <v/>
      </c>
      <c r="X2821" s="24" t="str">
        <f t="shared" si="1452"/>
        <v/>
      </c>
      <c r="Y2821" s="24" t="str">
        <f t="shared" si="1453"/>
        <v/>
      </c>
      <c r="Z2821" s="24" t="str">
        <f t="shared" si="1454"/>
        <v/>
      </c>
      <c r="AA2821" s="24" t="b">
        <f t="shared" si="1455"/>
        <v>0</v>
      </c>
      <c r="AB2821" s="34" t="str">
        <f t="shared" si="1456"/>
        <v/>
      </c>
      <c r="AC2821" s="34">
        <f t="shared" si="1457"/>
        <v>0</v>
      </c>
      <c r="AD2821" s="34">
        <f t="shared" si="1458"/>
        <v>0</v>
      </c>
      <c r="AE2821" s="34" t="str">
        <f t="shared" si="1459"/>
        <v xml:space="preserve"> 0</v>
      </c>
      <c r="AF2821" s="34">
        <f t="shared" si="1460"/>
        <v>0</v>
      </c>
      <c r="AG2821" s="34">
        <f t="shared" si="1461"/>
        <v>0</v>
      </c>
      <c r="AH2821" s="34" t="str">
        <f t="shared" si="1462"/>
        <v/>
      </c>
      <c r="AI2821" s="172" t="str">
        <f>IF(AJ2821&lt;&gt;"",MAX(AI$3:AI2820)+1,"")</f>
        <v/>
      </c>
      <c r="AJ2821" s="172" t="str">
        <f t="shared" si="1463"/>
        <v/>
      </c>
      <c r="AK2821" s="172" t="str">
        <f t="shared" si="1464"/>
        <v/>
      </c>
      <c r="AL2821" s="172" t="str">
        <f t="shared" si="1465"/>
        <v/>
      </c>
      <c r="AM2821" s="172" t="str">
        <f>IF(AN2821&lt;&gt;"",MAX(AM$3:AM2820)+1,"")</f>
        <v/>
      </c>
      <c r="AN2821" s="172" t="str">
        <f t="shared" si="1466"/>
        <v/>
      </c>
      <c r="AO2821" s="172" t="str">
        <f t="shared" si="1467"/>
        <v/>
      </c>
      <c r="AP2821" s="172" t="str">
        <f t="shared" si="1468"/>
        <v/>
      </c>
      <c r="AQ2821" s="172" t="str">
        <f t="shared" si="1469"/>
        <v/>
      </c>
      <c r="AR2821" s="172" t="str">
        <f>Table1[[#This Row],[Sex ]]&amp;Table1[[#This Row],[Month]]</f>
        <v/>
      </c>
    </row>
    <row r="2822" spans="2:44" x14ac:dyDescent="0.3">
      <c r="B2822" s="14"/>
      <c r="C2822" s="14"/>
      <c r="D2822" s="14"/>
      <c r="E2822" s="14"/>
      <c r="F2822" s="14"/>
      <c r="G2822" s="14"/>
      <c r="H2822" s="14"/>
      <c r="I2822" s="14"/>
      <c r="J2822" s="14"/>
      <c r="K2822" s="14"/>
      <c r="L2822" s="14"/>
      <c r="M2822" s="24" t="str">
        <f t="shared" si="1441"/>
        <v/>
      </c>
      <c r="N2822" s="24" t="str">
        <f t="shared" si="1442"/>
        <v/>
      </c>
      <c r="O2822" s="24" t="str">
        <f t="shared" si="1443"/>
        <v xml:space="preserve"> </v>
      </c>
      <c r="P2822" s="24">
        <f t="shared" si="1444"/>
        <v>0</v>
      </c>
      <c r="Q2822" s="25">
        <f t="shared" si="1445"/>
        <v>0</v>
      </c>
      <c r="R2822" s="26">
        <f t="shared" si="1446"/>
        <v>0</v>
      </c>
      <c r="S2822" s="24" t="str">
        <f t="shared" si="1447"/>
        <v/>
      </c>
      <c r="T2822" s="24" t="str">
        <f t="shared" si="1448"/>
        <v/>
      </c>
      <c r="U2822" s="24" t="str">
        <f t="shared" si="1449"/>
        <v/>
      </c>
      <c r="V2822" s="24" t="str">
        <f t="shared" si="1450"/>
        <v/>
      </c>
      <c r="W2822" s="24" t="str">
        <f t="shared" si="1451"/>
        <v/>
      </c>
      <c r="X2822" s="24" t="str">
        <f t="shared" si="1452"/>
        <v/>
      </c>
      <c r="Y2822" s="24" t="str">
        <f t="shared" si="1453"/>
        <v/>
      </c>
      <c r="Z2822" s="24" t="str">
        <f t="shared" si="1454"/>
        <v/>
      </c>
      <c r="AA2822" s="24" t="b">
        <f t="shared" si="1455"/>
        <v>0</v>
      </c>
      <c r="AB2822" s="34" t="str">
        <f t="shared" si="1456"/>
        <v/>
      </c>
      <c r="AC2822" s="34">
        <f t="shared" si="1457"/>
        <v>0</v>
      </c>
      <c r="AD2822" s="34">
        <f t="shared" si="1458"/>
        <v>0</v>
      </c>
      <c r="AE2822" s="34" t="str">
        <f t="shared" si="1459"/>
        <v xml:space="preserve"> 0</v>
      </c>
      <c r="AF2822" s="34">
        <f t="shared" si="1460"/>
        <v>0</v>
      </c>
      <c r="AG2822" s="34">
        <f t="shared" si="1461"/>
        <v>0</v>
      </c>
      <c r="AH2822" s="34" t="str">
        <f t="shared" si="1462"/>
        <v/>
      </c>
      <c r="AI2822" s="172" t="str">
        <f>IF(AJ2822&lt;&gt;"",MAX(AI$3:AI2821)+1,"")</f>
        <v/>
      </c>
      <c r="AJ2822" s="172" t="str">
        <f t="shared" si="1463"/>
        <v/>
      </c>
      <c r="AK2822" s="172" t="str">
        <f t="shared" si="1464"/>
        <v/>
      </c>
      <c r="AL2822" s="172" t="str">
        <f t="shared" si="1465"/>
        <v/>
      </c>
      <c r="AM2822" s="172" t="str">
        <f>IF(AN2822&lt;&gt;"",MAX(AM$3:AM2821)+1,"")</f>
        <v/>
      </c>
      <c r="AN2822" s="172" t="str">
        <f t="shared" si="1466"/>
        <v/>
      </c>
      <c r="AO2822" s="172" t="str">
        <f t="shared" si="1467"/>
        <v/>
      </c>
      <c r="AP2822" s="172" t="str">
        <f t="shared" si="1468"/>
        <v/>
      </c>
      <c r="AQ2822" s="172" t="str">
        <f t="shared" si="1469"/>
        <v/>
      </c>
      <c r="AR2822" s="172" t="str">
        <f>Table1[[#This Row],[Sex ]]&amp;Table1[[#This Row],[Month]]</f>
        <v/>
      </c>
    </row>
    <row r="2823" spans="2:44" x14ac:dyDescent="0.3">
      <c r="B2823" s="14"/>
      <c r="C2823" s="14"/>
      <c r="D2823" s="14"/>
      <c r="E2823" s="14"/>
      <c r="F2823" s="14"/>
      <c r="G2823" s="14"/>
      <c r="H2823" s="14"/>
      <c r="I2823" s="14"/>
      <c r="J2823" s="14"/>
      <c r="K2823" s="14"/>
      <c r="L2823" s="14"/>
      <c r="M2823" s="24" t="str">
        <f t="shared" si="1441"/>
        <v/>
      </c>
      <c r="N2823" s="24" t="str">
        <f t="shared" si="1442"/>
        <v/>
      </c>
      <c r="O2823" s="24" t="str">
        <f t="shared" si="1443"/>
        <v xml:space="preserve"> </v>
      </c>
      <c r="P2823" s="24">
        <f t="shared" si="1444"/>
        <v>0</v>
      </c>
      <c r="Q2823" s="25">
        <f t="shared" si="1445"/>
        <v>0</v>
      </c>
      <c r="R2823" s="26">
        <f t="shared" si="1446"/>
        <v>0</v>
      </c>
      <c r="S2823" s="24" t="str">
        <f t="shared" si="1447"/>
        <v/>
      </c>
      <c r="T2823" s="24" t="str">
        <f t="shared" si="1448"/>
        <v/>
      </c>
      <c r="U2823" s="24" t="str">
        <f t="shared" si="1449"/>
        <v/>
      </c>
      <c r="V2823" s="24" t="str">
        <f t="shared" si="1450"/>
        <v/>
      </c>
      <c r="W2823" s="24" t="str">
        <f t="shared" si="1451"/>
        <v/>
      </c>
      <c r="X2823" s="24" t="str">
        <f t="shared" si="1452"/>
        <v/>
      </c>
      <c r="Y2823" s="24" t="str">
        <f t="shared" si="1453"/>
        <v/>
      </c>
      <c r="Z2823" s="24" t="str">
        <f t="shared" si="1454"/>
        <v/>
      </c>
      <c r="AA2823" s="24" t="b">
        <f t="shared" si="1455"/>
        <v>0</v>
      </c>
      <c r="AB2823" s="34" t="str">
        <f t="shared" si="1456"/>
        <v/>
      </c>
      <c r="AC2823" s="34">
        <f t="shared" si="1457"/>
        <v>0</v>
      </c>
      <c r="AD2823" s="34">
        <f t="shared" si="1458"/>
        <v>0</v>
      </c>
      <c r="AE2823" s="34" t="str">
        <f t="shared" si="1459"/>
        <v xml:space="preserve"> 0</v>
      </c>
      <c r="AF2823" s="34">
        <f t="shared" si="1460"/>
        <v>0</v>
      </c>
      <c r="AG2823" s="34">
        <f t="shared" si="1461"/>
        <v>0</v>
      </c>
      <c r="AH2823" s="34" t="str">
        <f t="shared" si="1462"/>
        <v/>
      </c>
      <c r="AI2823" s="172" t="str">
        <f>IF(AJ2823&lt;&gt;"",MAX(AI$3:AI2822)+1,"")</f>
        <v/>
      </c>
      <c r="AJ2823" s="172" t="str">
        <f t="shared" si="1463"/>
        <v/>
      </c>
      <c r="AK2823" s="172" t="str">
        <f t="shared" si="1464"/>
        <v/>
      </c>
      <c r="AL2823" s="172" t="str">
        <f t="shared" si="1465"/>
        <v/>
      </c>
      <c r="AM2823" s="172" t="str">
        <f>IF(AN2823&lt;&gt;"",MAX(AM$3:AM2822)+1,"")</f>
        <v/>
      </c>
      <c r="AN2823" s="172" t="str">
        <f t="shared" si="1466"/>
        <v/>
      </c>
      <c r="AO2823" s="172" t="str">
        <f t="shared" si="1467"/>
        <v/>
      </c>
      <c r="AP2823" s="172" t="str">
        <f t="shared" si="1468"/>
        <v/>
      </c>
      <c r="AQ2823" s="172" t="str">
        <f t="shared" si="1469"/>
        <v/>
      </c>
      <c r="AR2823" s="172" t="str">
        <f>Table1[[#This Row],[Sex ]]&amp;Table1[[#This Row],[Month]]</f>
        <v/>
      </c>
    </row>
    <row r="2824" spans="2:44" x14ac:dyDescent="0.3">
      <c r="B2824" s="14"/>
      <c r="C2824" s="14"/>
      <c r="D2824" s="14"/>
      <c r="E2824" s="14"/>
      <c r="F2824" s="14"/>
      <c r="G2824" s="14"/>
      <c r="H2824" s="14"/>
      <c r="I2824" s="14"/>
      <c r="J2824" s="14"/>
      <c r="K2824" s="14"/>
      <c r="L2824" s="14"/>
      <c r="M2824" s="24" t="str">
        <f t="shared" si="1441"/>
        <v/>
      </c>
      <c r="N2824" s="24" t="str">
        <f t="shared" si="1442"/>
        <v/>
      </c>
      <c r="O2824" s="24" t="str">
        <f t="shared" si="1443"/>
        <v xml:space="preserve"> </v>
      </c>
      <c r="P2824" s="24">
        <f t="shared" si="1444"/>
        <v>0</v>
      </c>
      <c r="Q2824" s="25">
        <f t="shared" si="1445"/>
        <v>0</v>
      </c>
      <c r="R2824" s="26">
        <f t="shared" si="1446"/>
        <v>0</v>
      </c>
      <c r="S2824" s="24" t="str">
        <f t="shared" si="1447"/>
        <v/>
      </c>
      <c r="T2824" s="24" t="str">
        <f t="shared" si="1448"/>
        <v/>
      </c>
      <c r="U2824" s="24" t="str">
        <f t="shared" si="1449"/>
        <v/>
      </c>
      <c r="V2824" s="24" t="str">
        <f t="shared" si="1450"/>
        <v/>
      </c>
      <c r="W2824" s="24" t="str">
        <f t="shared" si="1451"/>
        <v/>
      </c>
      <c r="X2824" s="24" t="str">
        <f t="shared" si="1452"/>
        <v/>
      </c>
      <c r="Y2824" s="24" t="str">
        <f t="shared" si="1453"/>
        <v/>
      </c>
      <c r="Z2824" s="24" t="str">
        <f t="shared" si="1454"/>
        <v/>
      </c>
      <c r="AA2824" s="24" t="b">
        <f t="shared" si="1455"/>
        <v>0</v>
      </c>
      <c r="AB2824" s="34" t="str">
        <f t="shared" si="1456"/>
        <v/>
      </c>
      <c r="AC2824" s="34">
        <f t="shared" si="1457"/>
        <v>0</v>
      </c>
      <c r="AD2824" s="34">
        <f t="shared" si="1458"/>
        <v>0</v>
      </c>
      <c r="AE2824" s="34" t="str">
        <f t="shared" si="1459"/>
        <v xml:space="preserve"> 0</v>
      </c>
      <c r="AF2824" s="34">
        <f t="shared" si="1460"/>
        <v>0</v>
      </c>
      <c r="AG2824" s="34">
        <f t="shared" si="1461"/>
        <v>0</v>
      </c>
      <c r="AH2824" s="34" t="str">
        <f t="shared" si="1462"/>
        <v/>
      </c>
      <c r="AI2824" s="172" t="str">
        <f>IF(AJ2824&lt;&gt;"",MAX(AI$3:AI2823)+1,"")</f>
        <v/>
      </c>
      <c r="AJ2824" s="172" t="str">
        <f t="shared" si="1463"/>
        <v/>
      </c>
      <c r="AK2824" s="172" t="str">
        <f t="shared" si="1464"/>
        <v/>
      </c>
      <c r="AL2824" s="172" t="str">
        <f t="shared" si="1465"/>
        <v/>
      </c>
      <c r="AM2824" s="172" t="str">
        <f>IF(AN2824&lt;&gt;"",MAX(AM$3:AM2823)+1,"")</f>
        <v/>
      </c>
      <c r="AN2824" s="172" t="str">
        <f t="shared" si="1466"/>
        <v/>
      </c>
      <c r="AO2824" s="172" t="str">
        <f t="shared" si="1467"/>
        <v/>
      </c>
      <c r="AP2824" s="172" t="str">
        <f t="shared" si="1468"/>
        <v/>
      </c>
      <c r="AQ2824" s="172" t="str">
        <f t="shared" si="1469"/>
        <v/>
      </c>
      <c r="AR2824" s="172" t="str">
        <f>Table1[[#This Row],[Sex ]]&amp;Table1[[#This Row],[Month]]</f>
        <v/>
      </c>
    </row>
    <row r="2825" spans="2:44" x14ac:dyDescent="0.3">
      <c r="B2825" s="14"/>
      <c r="C2825" s="14"/>
      <c r="D2825" s="14"/>
      <c r="E2825" s="14"/>
      <c r="F2825" s="14"/>
      <c r="G2825" s="14"/>
      <c r="H2825" s="14"/>
      <c r="I2825" s="14"/>
      <c r="J2825" s="14"/>
      <c r="K2825" s="14"/>
      <c r="L2825" s="14"/>
      <c r="M2825" s="24" t="str">
        <f t="shared" si="1441"/>
        <v/>
      </c>
      <c r="N2825" s="24" t="str">
        <f t="shared" si="1442"/>
        <v/>
      </c>
      <c r="O2825" s="24" t="str">
        <f t="shared" si="1443"/>
        <v xml:space="preserve"> </v>
      </c>
      <c r="P2825" s="24">
        <f t="shared" si="1444"/>
        <v>0</v>
      </c>
      <c r="Q2825" s="25">
        <f t="shared" si="1445"/>
        <v>0</v>
      </c>
      <c r="R2825" s="26">
        <f t="shared" si="1446"/>
        <v>0</v>
      </c>
      <c r="S2825" s="24" t="str">
        <f t="shared" si="1447"/>
        <v/>
      </c>
      <c r="T2825" s="24" t="str">
        <f t="shared" si="1448"/>
        <v/>
      </c>
      <c r="U2825" s="24" t="str">
        <f t="shared" si="1449"/>
        <v/>
      </c>
      <c r="V2825" s="24" t="str">
        <f t="shared" si="1450"/>
        <v/>
      </c>
      <c r="W2825" s="24" t="str">
        <f t="shared" si="1451"/>
        <v/>
      </c>
      <c r="X2825" s="24" t="str">
        <f t="shared" si="1452"/>
        <v/>
      </c>
      <c r="Y2825" s="24" t="str">
        <f t="shared" si="1453"/>
        <v/>
      </c>
      <c r="Z2825" s="24" t="str">
        <f t="shared" si="1454"/>
        <v/>
      </c>
      <c r="AA2825" s="24" t="b">
        <f t="shared" si="1455"/>
        <v>0</v>
      </c>
      <c r="AB2825" s="34" t="str">
        <f t="shared" si="1456"/>
        <v/>
      </c>
      <c r="AC2825" s="34">
        <f t="shared" si="1457"/>
        <v>0</v>
      </c>
      <c r="AD2825" s="34">
        <f t="shared" si="1458"/>
        <v>0</v>
      </c>
      <c r="AE2825" s="34" t="str">
        <f t="shared" si="1459"/>
        <v xml:space="preserve"> 0</v>
      </c>
      <c r="AF2825" s="34">
        <f t="shared" si="1460"/>
        <v>0</v>
      </c>
      <c r="AG2825" s="34">
        <f t="shared" si="1461"/>
        <v>0</v>
      </c>
      <c r="AH2825" s="34" t="str">
        <f t="shared" si="1462"/>
        <v/>
      </c>
      <c r="AI2825" s="172" t="str">
        <f>IF(AJ2825&lt;&gt;"",MAX(AI$3:AI2824)+1,"")</f>
        <v/>
      </c>
      <c r="AJ2825" s="172" t="str">
        <f t="shared" si="1463"/>
        <v/>
      </c>
      <c r="AK2825" s="172" t="str">
        <f t="shared" si="1464"/>
        <v/>
      </c>
      <c r="AL2825" s="172" t="str">
        <f t="shared" si="1465"/>
        <v/>
      </c>
      <c r="AM2825" s="172" t="str">
        <f>IF(AN2825&lt;&gt;"",MAX(AM$3:AM2824)+1,"")</f>
        <v/>
      </c>
      <c r="AN2825" s="172" t="str">
        <f t="shared" si="1466"/>
        <v/>
      </c>
      <c r="AO2825" s="172" t="str">
        <f t="shared" si="1467"/>
        <v/>
      </c>
      <c r="AP2825" s="172" t="str">
        <f t="shared" si="1468"/>
        <v/>
      </c>
      <c r="AQ2825" s="172" t="str">
        <f t="shared" si="1469"/>
        <v/>
      </c>
      <c r="AR2825" s="172" t="str">
        <f>Table1[[#This Row],[Sex ]]&amp;Table1[[#This Row],[Month]]</f>
        <v/>
      </c>
    </row>
    <row r="2826" spans="2:44" x14ac:dyDescent="0.3">
      <c r="B2826" s="14"/>
      <c r="C2826" s="14"/>
      <c r="D2826" s="14"/>
      <c r="E2826" s="14"/>
      <c r="F2826" s="14"/>
      <c r="G2826" s="14"/>
      <c r="H2826" s="14"/>
      <c r="I2826" s="14"/>
      <c r="J2826" s="14"/>
      <c r="K2826" s="14"/>
      <c r="L2826" s="14"/>
      <c r="M2826" s="24" t="str">
        <f t="shared" si="1441"/>
        <v/>
      </c>
      <c r="N2826" s="24" t="str">
        <f t="shared" si="1442"/>
        <v/>
      </c>
      <c r="O2826" s="24" t="str">
        <f t="shared" si="1443"/>
        <v xml:space="preserve"> </v>
      </c>
      <c r="P2826" s="24">
        <f t="shared" si="1444"/>
        <v>0</v>
      </c>
      <c r="Q2826" s="25">
        <f t="shared" si="1445"/>
        <v>0</v>
      </c>
      <c r="R2826" s="26">
        <f t="shared" si="1446"/>
        <v>0</v>
      </c>
      <c r="S2826" s="24" t="str">
        <f t="shared" si="1447"/>
        <v/>
      </c>
      <c r="T2826" s="24" t="str">
        <f t="shared" si="1448"/>
        <v/>
      </c>
      <c r="U2826" s="24" t="str">
        <f t="shared" si="1449"/>
        <v/>
      </c>
      <c r="V2826" s="24" t="str">
        <f t="shared" si="1450"/>
        <v/>
      </c>
      <c r="W2826" s="24" t="str">
        <f t="shared" si="1451"/>
        <v/>
      </c>
      <c r="X2826" s="24" t="str">
        <f t="shared" si="1452"/>
        <v/>
      </c>
      <c r="Y2826" s="24" t="str">
        <f t="shared" si="1453"/>
        <v/>
      </c>
      <c r="Z2826" s="24" t="str">
        <f t="shared" si="1454"/>
        <v/>
      </c>
      <c r="AA2826" s="24" t="b">
        <f t="shared" si="1455"/>
        <v>0</v>
      </c>
      <c r="AB2826" s="34" t="str">
        <f t="shared" si="1456"/>
        <v/>
      </c>
      <c r="AC2826" s="34">
        <f t="shared" si="1457"/>
        <v>0</v>
      </c>
      <c r="AD2826" s="34">
        <f t="shared" si="1458"/>
        <v>0</v>
      </c>
      <c r="AE2826" s="34" t="str">
        <f t="shared" si="1459"/>
        <v xml:space="preserve"> 0</v>
      </c>
      <c r="AF2826" s="34">
        <f t="shared" si="1460"/>
        <v>0</v>
      </c>
      <c r="AG2826" s="34">
        <f t="shared" si="1461"/>
        <v>0</v>
      </c>
      <c r="AH2826" s="34" t="str">
        <f t="shared" si="1462"/>
        <v/>
      </c>
      <c r="AI2826" s="172" t="str">
        <f>IF(AJ2826&lt;&gt;"",MAX(AI$3:AI2825)+1,"")</f>
        <v/>
      </c>
      <c r="AJ2826" s="172" t="str">
        <f t="shared" si="1463"/>
        <v/>
      </c>
      <c r="AK2826" s="172" t="str">
        <f t="shared" si="1464"/>
        <v/>
      </c>
      <c r="AL2826" s="172" t="str">
        <f t="shared" si="1465"/>
        <v/>
      </c>
      <c r="AM2826" s="172" t="str">
        <f>IF(AN2826&lt;&gt;"",MAX(AM$3:AM2825)+1,"")</f>
        <v/>
      </c>
      <c r="AN2826" s="172" t="str">
        <f t="shared" si="1466"/>
        <v/>
      </c>
      <c r="AO2826" s="172" t="str">
        <f t="shared" si="1467"/>
        <v/>
      </c>
      <c r="AP2826" s="172" t="str">
        <f t="shared" si="1468"/>
        <v/>
      </c>
      <c r="AQ2826" s="172" t="str">
        <f t="shared" si="1469"/>
        <v/>
      </c>
      <c r="AR2826" s="172" t="str">
        <f>Table1[[#This Row],[Sex ]]&amp;Table1[[#This Row],[Month]]</f>
        <v/>
      </c>
    </row>
    <row r="2827" spans="2:44" x14ac:dyDescent="0.3">
      <c r="B2827" s="14"/>
      <c r="C2827" s="14"/>
      <c r="D2827" s="14"/>
      <c r="E2827" s="14"/>
      <c r="F2827" s="14"/>
      <c r="G2827" s="14"/>
      <c r="H2827" s="14"/>
      <c r="I2827" s="14"/>
      <c r="J2827" s="14"/>
      <c r="K2827" s="14"/>
      <c r="L2827" s="14"/>
      <c r="M2827" s="24" t="str">
        <f t="shared" si="1441"/>
        <v/>
      </c>
      <c r="N2827" s="24" t="str">
        <f t="shared" si="1442"/>
        <v/>
      </c>
      <c r="O2827" s="24" t="str">
        <f t="shared" si="1443"/>
        <v xml:space="preserve"> </v>
      </c>
      <c r="P2827" s="24">
        <f t="shared" si="1444"/>
        <v>0</v>
      </c>
      <c r="Q2827" s="25">
        <f t="shared" si="1445"/>
        <v>0</v>
      </c>
      <c r="R2827" s="26">
        <f t="shared" si="1446"/>
        <v>0</v>
      </c>
      <c r="S2827" s="24" t="str">
        <f t="shared" si="1447"/>
        <v/>
      </c>
      <c r="T2827" s="24" t="str">
        <f t="shared" si="1448"/>
        <v/>
      </c>
      <c r="U2827" s="24" t="str">
        <f t="shared" si="1449"/>
        <v/>
      </c>
      <c r="V2827" s="24" t="str">
        <f t="shared" si="1450"/>
        <v/>
      </c>
      <c r="W2827" s="24" t="str">
        <f t="shared" si="1451"/>
        <v/>
      </c>
      <c r="X2827" s="24" t="str">
        <f t="shared" si="1452"/>
        <v/>
      </c>
      <c r="Y2827" s="24" t="str">
        <f t="shared" si="1453"/>
        <v/>
      </c>
      <c r="Z2827" s="24" t="str">
        <f t="shared" si="1454"/>
        <v/>
      </c>
      <c r="AA2827" s="24" t="b">
        <f t="shared" si="1455"/>
        <v>0</v>
      </c>
      <c r="AB2827" s="34" t="str">
        <f t="shared" si="1456"/>
        <v/>
      </c>
      <c r="AC2827" s="34">
        <f t="shared" si="1457"/>
        <v>0</v>
      </c>
      <c r="AD2827" s="34">
        <f t="shared" si="1458"/>
        <v>0</v>
      </c>
      <c r="AE2827" s="34" t="str">
        <f t="shared" si="1459"/>
        <v xml:space="preserve"> 0</v>
      </c>
      <c r="AF2827" s="34">
        <f t="shared" si="1460"/>
        <v>0</v>
      </c>
      <c r="AG2827" s="34">
        <f t="shared" si="1461"/>
        <v>0</v>
      </c>
      <c r="AH2827" s="34" t="str">
        <f t="shared" si="1462"/>
        <v/>
      </c>
      <c r="AI2827" s="172" t="str">
        <f>IF(AJ2827&lt;&gt;"",MAX(AI$3:AI2826)+1,"")</f>
        <v/>
      </c>
      <c r="AJ2827" s="172" t="str">
        <f t="shared" si="1463"/>
        <v/>
      </c>
      <c r="AK2827" s="172" t="str">
        <f t="shared" si="1464"/>
        <v/>
      </c>
      <c r="AL2827" s="172" t="str">
        <f t="shared" si="1465"/>
        <v/>
      </c>
      <c r="AM2827" s="172" t="str">
        <f>IF(AN2827&lt;&gt;"",MAX(AM$3:AM2826)+1,"")</f>
        <v/>
      </c>
      <c r="AN2827" s="172" t="str">
        <f t="shared" si="1466"/>
        <v/>
      </c>
      <c r="AO2827" s="172" t="str">
        <f t="shared" si="1467"/>
        <v/>
      </c>
      <c r="AP2827" s="172" t="str">
        <f t="shared" si="1468"/>
        <v/>
      </c>
      <c r="AQ2827" s="172" t="str">
        <f t="shared" si="1469"/>
        <v/>
      </c>
      <c r="AR2827" s="172" t="str">
        <f>Table1[[#This Row],[Sex ]]&amp;Table1[[#This Row],[Month]]</f>
        <v/>
      </c>
    </row>
    <row r="2828" spans="2:44" x14ac:dyDescent="0.3">
      <c r="B2828" s="14"/>
      <c r="C2828" s="14"/>
      <c r="D2828" s="14"/>
      <c r="E2828" s="14"/>
      <c r="F2828" s="14"/>
      <c r="G2828" s="14"/>
      <c r="H2828" s="14"/>
      <c r="I2828" s="14"/>
      <c r="J2828" s="14"/>
      <c r="K2828" s="14"/>
      <c r="L2828" s="14"/>
      <c r="M2828" s="24" t="str">
        <f t="shared" si="1441"/>
        <v/>
      </c>
      <c r="N2828" s="24" t="str">
        <f t="shared" si="1442"/>
        <v/>
      </c>
      <c r="O2828" s="24" t="str">
        <f t="shared" si="1443"/>
        <v xml:space="preserve"> </v>
      </c>
      <c r="P2828" s="24">
        <f t="shared" si="1444"/>
        <v>0</v>
      </c>
      <c r="Q2828" s="25">
        <f t="shared" si="1445"/>
        <v>0</v>
      </c>
      <c r="R2828" s="26">
        <f t="shared" si="1446"/>
        <v>0</v>
      </c>
      <c r="S2828" s="24" t="str">
        <f t="shared" si="1447"/>
        <v/>
      </c>
      <c r="T2828" s="24" t="str">
        <f t="shared" si="1448"/>
        <v/>
      </c>
      <c r="U2828" s="24" t="str">
        <f t="shared" si="1449"/>
        <v/>
      </c>
      <c r="V2828" s="24" t="str">
        <f t="shared" si="1450"/>
        <v/>
      </c>
      <c r="W2828" s="24" t="str">
        <f t="shared" si="1451"/>
        <v/>
      </c>
      <c r="X2828" s="24" t="str">
        <f t="shared" si="1452"/>
        <v/>
      </c>
      <c r="Y2828" s="24" t="str">
        <f t="shared" si="1453"/>
        <v/>
      </c>
      <c r="Z2828" s="24" t="str">
        <f t="shared" si="1454"/>
        <v/>
      </c>
      <c r="AA2828" s="24" t="b">
        <f t="shared" si="1455"/>
        <v>0</v>
      </c>
      <c r="AB2828" s="34" t="str">
        <f t="shared" si="1456"/>
        <v/>
      </c>
      <c r="AC2828" s="34">
        <f t="shared" si="1457"/>
        <v>0</v>
      </c>
      <c r="AD2828" s="34">
        <f t="shared" si="1458"/>
        <v>0</v>
      </c>
      <c r="AE2828" s="34" t="str">
        <f t="shared" si="1459"/>
        <v xml:space="preserve"> 0</v>
      </c>
      <c r="AF2828" s="34">
        <f t="shared" si="1460"/>
        <v>0</v>
      </c>
      <c r="AG2828" s="34">
        <f t="shared" si="1461"/>
        <v>0</v>
      </c>
      <c r="AH2828" s="34" t="str">
        <f t="shared" si="1462"/>
        <v/>
      </c>
      <c r="AI2828" s="172" t="str">
        <f>IF(AJ2828&lt;&gt;"",MAX(AI$3:AI2827)+1,"")</f>
        <v/>
      </c>
      <c r="AJ2828" s="172" t="str">
        <f t="shared" si="1463"/>
        <v/>
      </c>
      <c r="AK2828" s="172" t="str">
        <f t="shared" si="1464"/>
        <v/>
      </c>
      <c r="AL2828" s="172" t="str">
        <f t="shared" si="1465"/>
        <v/>
      </c>
      <c r="AM2828" s="172" t="str">
        <f>IF(AN2828&lt;&gt;"",MAX(AM$3:AM2827)+1,"")</f>
        <v/>
      </c>
      <c r="AN2828" s="172" t="str">
        <f t="shared" si="1466"/>
        <v/>
      </c>
      <c r="AO2828" s="172" t="str">
        <f t="shared" si="1467"/>
        <v/>
      </c>
      <c r="AP2828" s="172" t="str">
        <f t="shared" si="1468"/>
        <v/>
      </c>
      <c r="AQ2828" s="172" t="str">
        <f t="shared" si="1469"/>
        <v/>
      </c>
      <c r="AR2828" s="172" t="str">
        <f>Table1[[#This Row],[Sex ]]&amp;Table1[[#This Row],[Month]]</f>
        <v/>
      </c>
    </row>
    <row r="2829" spans="2:44" x14ac:dyDescent="0.3">
      <c r="B2829" s="14"/>
      <c r="C2829" s="14"/>
      <c r="D2829" s="14"/>
      <c r="E2829" s="14"/>
      <c r="F2829" s="14"/>
      <c r="G2829" s="14"/>
      <c r="H2829" s="14"/>
      <c r="I2829" s="14"/>
      <c r="J2829" s="14"/>
      <c r="K2829" s="14"/>
      <c r="L2829" s="14"/>
      <c r="M2829" s="24" t="str">
        <f t="shared" si="1441"/>
        <v/>
      </c>
      <c r="N2829" s="24" t="str">
        <f t="shared" si="1442"/>
        <v/>
      </c>
      <c r="O2829" s="24" t="str">
        <f t="shared" si="1443"/>
        <v xml:space="preserve"> </v>
      </c>
      <c r="P2829" s="24">
        <f t="shared" si="1444"/>
        <v>0</v>
      </c>
      <c r="Q2829" s="25">
        <f t="shared" si="1445"/>
        <v>0</v>
      </c>
      <c r="R2829" s="26">
        <f t="shared" si="1446"/>
        <v>0</v>
      </c>
      <c r="S2829" s="24" t="str">
        <f t="shared" si="1447"/>
        <v/>
      </c>
      <c r="T2829" s="24" t="str">
        <f t="shared" si="1448"/>
        <v/>
      </c>
      <c r="U2829" s="24" t="str">
        <f t="shared" si="1449"/>
        <v/>
      </c>
      <c r="V2829" s="24" t="str">
        <f t="shared" si="1450"/>
        <v/>
      </c>
      <c r="W2829" s="24" t="str">
        <f t="shared" si="1451"/>
        <v/>
      </c>
      <c r="X2829" s="24" t="str">
        <f t="shared" si="1452"/>
        <v/>
      </c>
      <c r="Y2829" s="24" t="str">
        <f t="shared" si="1453"/>
        <v/>
      </c>
      <c r="Z2829" s="24" t="str">
        <f t="shared" si="1454"/>
        <v/>
      </c>
      <c r="AA2829" s="24" t="b">
        <f t="shared" si="1455"/>
        <v>0</v>
      </c>
      <c r="AB2829" s="34" t="str">
        <f t="shared" si="1456"/>
        <v/>
      </c>
      <c r="AC2829" s="34">
        <f t="shared" si="1457"/>
        <v>0</v>
      </c>
      <c r="AD2829" s="34">
        <f t="shared" si="1458"/>
        <v>0</v>
      </c>
      <c r="AE2829" s="34" t="str">
        <f t="shared" si="1459"/>
        <v xml:space="preserve"> 0</v>
      </c>
      <c r="AF2829" s="34">
        <f t="shared" si="1460"/>
        <v>0</v>
      </c>
      <c r="AG2829" s="34">
        <f t="shared" si="1461"/>
        <v>0</v>
      </c>
      <c r="AH2829" s="34" t="str">
        <f t="shared" si="1462"/>
        <v/>
      </c>
      <c r="AI2829" s="172" t="str">
        <f>IF(AJ2829&lt;&gt;"",MAX(AI$3:AI2828)+1,"")</f>
        <v/>
      </c>
      <c r="AJ2829" s="172" t="str">
        <f t="shared" si="1463"/>
        <v/>
      </c>
      <c r="AK2829" s="172" t="str">
        <f t="shared" si="1464"/>
        <v/>
      </c>
      <c r="AL2829" s="172" t="str">
        <f t="shared" si="1465"/>
        <v/>
      </c>
      <c r="AM2829" s="172" t="str">
        <f>IF(AN2829&lt;&gt;"",MAX(AM$3:AM2828)+1,"")</f>
        <v/>
      </c>
      <c r="AN2829" s="172" t="str">
        <f t="shared" si="1466"/>
        <v/>
      </c>
      <c r="AO2829" s="172" t="str">
        <f t="shared" si="1467"/>
        <v/>
      </c>
      <c r="AP2829" s="172" t="str">
        <f t="shared" si="1468"/>
        <v/>
      </c>
      <c r="AQ2829" s="172" t="str">
        <f t="shared" si="1469"/>
        <v/>
      </c>
      <c r="AR2829" s="172" t="str">
        <f>Table1[[#This Row],[Sex ]]&amp;Table1[[#This Row],[Month]]</f>
        <v/>
      </c>
    </row>
    <row r="2830" spans="2:44" x14ac:dyDescent="0.3">
      <c r="B2830" s="14"/>
      <c r="C2830" s="14"/>
      <c r="D2830" s="14"/>
      <c r="E2830" s="14"/>
      <c r="F2830" s="14"/>
      <c r="G2830" s="14"/>
      <c r="H2830" s="14"/>
      <c r="I2830" s="14"/>
      <c r="J2830" s="14"/>
      <c r="K2830" s="14"/>
      <c r="L2830" s="14"/>
      <c r="M2830" s="24" t="str">
        <f t="shared" si="1441"/>
        <v/>
      </c>
      <c r="N2830" s="24" t="str">
        <f t="shared" si="1442"/>
        <v/>
      </c>
      <c r="O2830" s="24" t="str">
        <f t="shared" si="1443"/>
        <v xml:space="preserve"> </v>
      </c>
      <c r="P2830" s="24">
        <f t="shared" si="1444"/>
        <v>0</v>
      </c>
      <c r="Q2830" s="25">
        <f t="shared" si="1445"/>
        <v>0</v>
      </c>
      <c r="R2830" s="26">
        <f t="shared" si="1446"/>
        <v>0</v>
      </c>
      <c r="S2830" s="24" t="str">
        <f t="shared" si="1447"/>
        <v/>
      </c>
      <c r="T2830" s="24" t="str">
        <f t="shared" si="1448"/>
        <v/>
      </c>
      <c r="U2830" s="24" t="str">
        <f t="shared" si="1449"/>
        <v/>
      </c>
      <c r="V2830" s="24" t="str">
        <f t="shared" si="1450"/>
        <v/>
      </c>
      <c r="W2830" s="24" t="str">
        <f t="shared" si="1451"/>
        <v/>
      </c>
      <c r="X2830" s="24" t="str">
        <f t="shared" si="1452"/>
        <v/>
      </c>
      <c r="Y2830" s="24" t="str">
        <f t="shared" si="1453"/>
        <v/>
      </c>
      <c r="Z2830" s="24" t="str">
        <f t="shared" si="1454"/>
        <v/>
      </c>
      <c r="AA2830" s="24" t="b">
        <f t="shared" si="1455"/>
        <v>0</v>
      </c>
      <c r="AB2830" s="34" t="str">
        <f t="shared" si="1456"/>
        <v/>
      </c>
      <c r="AC2830" s="34">
        <f t="shared" si="1457"/>
        <v>0</v>
      </c>
      <c r="AD2830" s="34">
        <f t="shared" si="1458"/>
        <v>0</v>
      </c>
      <c r="AE2830" s="34" t="str">
        <f t="shared" si="1459"/>
        <v xml:space="preserve"> 0</v>
      </c>
      <c r="AF2830" s="34">
        <f t="shared" si="1460"/>
        <v>0</v>
      </c>
      <c r="AG2830" s="34">
        <f t="shared" si="1461"/>
        <v>0</v>
      </c>
      <c r="AH2830" s="34" t="str">
        <f t="shared" si="1462"/>
        <v/>
      </c>
      <c r="AI2830" s="172" t="str">
        <f>IF(AJ2830&lt;&gt;"",MAX(AI$3:AI2829)+1,"")</f>
        <v/>
      </c>
      <c r="AJ2830" s="172" t="str">
        <f t="shared" si="1463"/>
        <v/>
      </c>
      <c r="AK2830" s="172" t="str">
        <f t="shared" si="1464"/>
        <v/>
      </c>
      <c r="AL2830" s="172" t="str">
        <f t="shared" si="1465"/>
        <v/>
      </c>
      <c r="AM2830" s="172" t="str">
        <f>IF(AN2830&lt;&gt;"",MAX(AM$3:AM2829)+1,"")</f>
        <v/>
      </c>
      <c r="AN2830" s="172" t="str">
        <f t="shared" si="1466"/>
        <v/>
      </c>
      <c r="AO2830" s="172" t="str">
        <f t="shared" si="1467"/>
        <v/>
      </c>
      <c r="AP2830" s="172" t="str">
        <f t="shared" si="1468"/>
        <v/>
      </c>
      <c r="AQ2830" s="172" t="str">
        <f t="shared" si="1469"/>
        <v/>
      </c>
      <c r="AR2830" s="172" t="str">
        <f>Table1[[#This Row],[Sex ]]&amp;Table1[[#This Row],[Month]]</f>
        <v/>
      </c>
    </row>
    <row r="2831" spans="2:44" x14ac:dyDescent="0.3">
      <c r="B2831" s="14"/>
      <c r="C2831" s="14"/>
      <c r="D2831" s="14"/>
      <c r="E2831" s="14"/>
      <c r="F2831" s="14"/>
      <c r="G2831" s="14"/>
      <c r="H2831" s="14"/>
      <c r="I2831" s="14"/>
      <c r="J2831" s="14"/>
      <c r="K2831" s="14"/>
      <c r="L2831" s="14"/>
      <c r="M2831" s="24" t="str">
        <f t="shared" si="1441"/>
        <v/>
      </c>
      <c r="N2831" s="24" t="str">
        <f t="shared" si="1442"/>
        <v/>
      </c>
      <c r="O2831" s="24" t="str">
        <f t="shared" si="1443"/>
        <v xml:space="preserve"> </v>
      </c>
      <c r="P2831" s="24">
        <f t="shared" si="1444"/>
        <v>0</v>
      </c>
      <c r="Q2831" s="25">
        <f t="shared" si="1445"/>
        <v>0</v>
      </c>
      <c r="R2831" s="26">
        <f t="shared" si="1446"/>
        <v>0</v>
      </c>
      <c r="S2831" s="24" t="str">
        <f t="shared" si="1447"/>
        <v/>
      </c>
      <c r="T2831" s="24" t="str">
        <f t="shared" si="1448"/>
        <v/>
      </c>
      <c r="U2831" s="24" t="str">
        <f t="shared" si="1449"/>
        <v/>
      </c>
      <c r="V2831" s="24" t="str">
        <f t="shared" si="1450"/>
        <v/>
      </c>
      <c r="W2831" s="24" t="str">
        <f t="shared" si="1451"/>
        <v/>
      </c>
      <c r="X2831" s="24" t="str">
        <f t="shared" si="1452"/>
        <v/>
      </c>
      <c r="Y2831" s="24" t="str">
        <f t="shared" si="1453"/>
        <v/>
      </c>
      <c r="Z2831" s="24" t="str">
        <f t="shared" si="1454"/>
        <v/>
      </c>
      <c r="AA2831" s="24" t="b">
        <f t="shared" si="1455"/>
        <v>0</v>
      </c>
      <c r="AB2831" s="34" t="str">
        <f t="shared" si="1456"/>
        <v/>
      </c>
      <c r="AC2831" s="34">
        <f t="shared" si="1457"/>
        <v>0</v>
      </c>
      <c r="AD2831" s="34">
        <f t="shared" si="1458"/>
        <v>0</v>
      </c>
      <c r="AE2831" s="34" t="str">
        <f t="shared" si="1459"/>
        <v xml:space="preserve"> 0</v>
      </c>
      <c r="AF2831" s="34">
        <f t="shared" si="1460"/>
        <v>0</v>
      </c>
      <c r="AG2831" s="34">
        <f t="shared" si="1461"/>
        <v>0</v>
      </c>
      <c r="AH2831" s="34" t="str">
        <f t="shared" si="1462"/>
        <v/>
      </c>
      <c r="AI2831" s="172" t="str">
        <f>IF(AJ2831&lt;&gt;"",MAX(AI$3:AI2830)+1,"")</f>
        <v/>
      </c>
      <c r="AJ2831" s="172" t="str">
        <f t="shared" si="1463"/>
        <v/>
      </c>
      <c r="AK2831" s="172" t="str">
        <f t="shared" si="1464"/>
        <v/>
      </c>
      <c r="AL2831" s="172" t="str">
        <f t="shared" si="1465"/>
        <v/>
      </c>
      <c r="AM2831" s="172" t="str">
        <f>IF(AN2831&lt;&gt;"",MAX(AM$3:AM2830)+1,"")</f>
        <v/>
      </c>
      <c r="AN2831" s="172" t="str">
        <f t="shared" si="1466"/>
        <v/>
      </c>
      <c r="AO2831" s="172" t="str">
        <f t="shared" si="1467"/>
        <v/>
      </c>
      <c r="AP2831" s="172" t="str">
        <f t="shared" si="1468"/>
        <v/>
      </c>
      <c r="AQ2831" s="172" t="str">
        <f t="shared" si="1469"/>
        <v/>
      </c>
      <c r="AR2831" s="172" t="str">
        <f>Table1[[#This Row],[Sex ]]&amp;Table1[[#This Row],[Month]]</f>
        <v/>
      </c>
    </row>
    <row r="2832" spans="2:44" x14ac:dyDescent="0.3">
      <c r="B2832" s="14"/>
      <c r="C2832" s="14"/>
      <c r="D2832" s="14"/>
      <c r="E2832" s="14"/>
      <c r="F2832" s="14"/>
      <c r="G2832" s="14"/>
      <c r="H2832" s="14"/>
      <c r="I2832" s="14"/>
      <c r="J2832" s="14"/>
      <c r="K2832" s="14"/>
      <c r="L2832" s="14"/>
      <c r="M2832" s="24" t="str">
        <f t="shared" si="1441"/>
        <v/>
      </c>
      <c r="N2832" s="24" t="str">
        <f t="shared" si="1442"/>
        <v/>
      </c>
      <c r="O2832" s="24" t="str">
        <f t="shared" si="1443"/>
        <v xml:space="preserve"> </v>
      </c>
      <c r="P2832" s="24">
        <f t="shared" si="1444"/>
        <v>0</v>
      </c>
      <c r="Q2832" s="25">
        <f t="shared" si="1445"/>
        <v>0</v>
      </c>
      <c r="R2832" s="26">
        <f t="shared" si="1446"/>
        <v>0</v>
      </c>
      <c r="S2832" s="24" t="str">
        <f t="shared" si="1447"/>
        <v/>
      </c>
      <c r="T2832" s="24" t="str">
        <f t="shared" si="1448"/>
        <v/>
      </c>
      <c r="U2832" s="24" t="str">
        <f t="shared" si="1449"/>
        <v/>
      </c>
      <c r="V2832" s="24" t="str">
        <f t="shared" si="1450"/>
        <v/>
      </c>
      <c r="W2832" s="24" t="str">
        <f t="shared" si="1451"/>
        <v/>
      </c>
      <c r="X2832" s="24" t="str">
        <f t="shared" si="1452"/>
        <v/>
      </c>
      <c r="Y2832" s="24" t="str">
        <f t="shared" si="1453"/>
        <v/>
      </c>
      <c r="Z2832" s="24" t="str">
        <f t="shared" si="1454"/>
        <v/>
      </c>
      <c r="AA2832" s="24" t="b">
        <f t="shared" si="1455"/>
        <v>0</v>
      </c>
      <c r="AB2832" s="34" t="str">
        <f t="shared" si="1456"/>
        <v/>
      </c>
      <c r="AC2832" s="34">
        <f t="shared" si="1457"/>
        <v>0</v>
      </c>
      <c r="AD2832" s="34">
        <f t="shared" si="1458"/>
        <v>0</v>
      </c>
      <c r="AE2832" s="34" t="str">
        <f t="shared" si="1459"/>
        <v xml:space="preserve"> 0</v>
      </c>
      <c r="AF2832" s="34">
        <f t="shared" si="1460"/>
        <v>0</v>
      </c>
      <c r="AG2832" s="34">
        <f t="shared" si="1461"/>
        <v>0</v>
      </c>
      <c r="AH2832" s="34" t="str">
        <f t="shared" si="1462"/>
        <v/>
      </c>
      <c r="AI2832" s="172" t="str">
        <f>IF(AJ2832&lt;&gt;"",MAX(AI$3:AI2831)+1,"")</f>
        <v/>
      </c>
      <c r="AJ2832" s="172" t="str">
        <f t="shared" si="1463"/>
        <v/>
      </c>
      <c r="AK2832" s="172" t="str">
        <f t="shared" si="1464"/>
        <v/>
      </c>
      <c r="AL2832" s="172" t="str">
        <f t="shared" si="1465"/>
        <v/>
      </c>
      <c r="AM2832" s="172" t="str">
        <f>IF(AN2832&lt;&gt;"",MAX(AM$3:AM2831)+1,"")</f>
        <v/>
      </c>
      <c r="AN2832" s="172" t="str">
        <f t="shared" si="1466"/>
        <v/>
      </c>
      <c r="AO2832" s="172" t="str">
        <f t="shared" si="1467"/>
        <v/>
      </c>
      <c r="AP2832" s="172" t="str">
        <f t="shared" si="1468"/>
        <v/>
      </c>
      <c r="AQ2832" s="172" t="str">
        <f t="shared" si="1469"/>
        <v/>
      </c>
      <c r="AR2832" s="172" t="str">
        <f>Table1[[#This Row],[Sex ]]&amp;Table1[[#This Row],[Month]]</f>
        <v/>
      </c>
    </row>
    <row r="2833" spans="2:44" x14ac:dyDescent="0.3">
      <c r="B2833" s="14"/>
      <c r="C2833" s="14"/>
      <c r="D2833" s="14"/>
      <c r="E2833" s="14"/>
      <c r="F2833" s="14"/>
      <c r="G2833" s="14"/>
      <c r="H2833" s="14"/>
      <c r="I2833" s="14"/>
      <c r="J2833" s="14"/>
      <c r="K2833" s="14"/>
      <c r="L2833" s="14"/>
      <c r="M2833" s="24" t="str">
        <f t="shared" si="1441"/>
        <v/>
      </c>
      <c r="N2833" s="24" t="str">
        <f t="shared" si="1442"/>
        <v/>
      </c>
      <c r="O2833" s="24" t="str">
        <f t="shared" si="1443"/>
        <v xml:space="preserve"> </v>
      </c>
      <c r="P2833" s="24">
        <f t="shared" si="1444"/>
        <v>0</v>
      </c>
      <c r="Q2833" s="25">
        <f t="shared" si="1445"/>
        <v>0</v>
      </c>
      <c r="R2833" s="26">
        <f t="shared" si="1446"/>
        <v>0</v>
      </c>
      <c r="S2833" s="24" t="str">
        <f t="shared" si="1447"/>
        <v/>
      </c>
      <c r="T2833" s="24" t="str">
        <f t="shared" si="1448"/>
        <v/>
      </c>
      <c r="U2833" s="24" t="str">
        <f t="shared" si="1449"/>
        <v/>
      </c>
      <c r="V2833" s="24" t="str">
        <f t="shared" si="1450"/>
        <v/>
      </c>
      <c r="W2833" s="24" t="str">
        <f t="shared" si="1451"/>
        <v/>
      </c>
      <c r="X2833" s="24" t="str">
        <f t="shared" si="1452"/>
        <v/>
      </c>
      <c r="Y2833" s="24" t="str">
        <f t="shared" si="1453"/>
        <v/>
      </c>
      <c r="Z2833" s="24" t="str">
        <f t="shared" si="1454"/>
        <v/>
      </c>
      <c r="AA2833" s="24" t="b">
        <f t="shared" si="1455"/>
        <v>0</v>
      </c>
      <c r="AB2833" s="34" t="str">
        <f t="shared" si="1456"/>
        <v/>
      </c>
      <c r="AC2833" s="34">
        <f t="shared" si="1457"/>
        <v>0</v>
      </c>
      <c r="AD2833" s="34">
        <f t="shared" si="1458"/>
        <v>0</v>
      </c>
      <c r="AE2833" s="34" t="str">
        <f t="shared" si="1459"/>
        <v xml:space="preserve"> 0</v>
      </c>
      <c r="AF2833" s="34">
        <f t="shared" si="1460"/>
        <v>0</v>
      </c>
      <c r="AG2833" s="34">
        <f t="shared" si="1461"/>
        <v>0</v>
      </c>
      <c r="AH2833" s="34" t="str">
        <f t="shared" si="1462"/>
        <v/>
      </c>
      <c r="AI2833" s="172" t="str">
        <f>IF(AJ2833&lt;&gt;"",MAX(AI$3:AI2832)+1,"")</f>
        <v/>
      </c>
      <c r="AJ2833" s="172" t="str">
        <f t="shared" si="1463"/>
        <v/>
      </c>
      <c r="AK2833" s="172" t="str">
        <f t="shared" si="1464"/>
        <v/>
      </c>
      <c r="AL2833" s="172" t="str">
        <f t="shared" si="1465"/>
        <v/>
      </c>
      <c r="AM2833" s="172" t="str">
        <f>IF(AN2833&lt;&gt;"",MAX(AM$3:AM2832)+1,"")</f>
        <v/>
      </c>
      <c r="AN2833" s="172" t="str">
        <f t="shared" si="1466"/>
        <v/>
      </c>
      <c r="AO2833" s="172" t="str">
        <f t="shared" si="1467"/>
        <v/>
      </c>
      <c r="AP2833" s="172" t="str">
        <f t="shared" si="1468"/>
        <v/>
      </c>
      <c r="AQ2833" s="172" t="str">
        <f t="shared" si="1469"/>
        <v/>
      </c>
      <c r="AR2833" s="172" t="str">
        <f>Table1[[#This Row],[Sex ]]&amp;Table1[[#This Row],[Month]]</f>
        <v/>
      </c>
    </row>
    <row r="2834" spans="2:44" x14ac:dyDescent="0.3">
      <c r="B2834" s="14"/>
      <c r="C2834" s="14"/>
      <c r="D2834" s="14"/>
      <c r="E2834" s="14"/>
      <c r="F2834" s="14"/>
      <c r="G2834" s="14"/>
      <c r="H2834" s="14"/>
      <c r="I2834" s="14"/>
      <c r="J2834" s="14"/>
      <c r="K2834" s="14"/>
      <c r="L2834" s="14"/>
      <c r="M2834" s="24" t="str">
        <f t="shared" si="1441"/>
        <v/>
      </c>
      <c r="N2834" s="24" t="str">
        <f t="shared" si="1442"/>
        <v/>
      </c>
      <c r="O2834" s="24" t="str">
        <f t="shared" si="1443"/>
        <v xml:space="preserve"> </v>
      </c>
      <c r="P2834" s="24">
        <f t="shared" si="1444"/>
        <v>0</v>
      </c>
      <c r="Q2834" s="25">
        <f t="shared" si="1445"/>
        <v>0</v>
      </c>
      <c r="R2834" s="26">
        <f t="shared" si="1446"/>
        <v>0</v>
      </c>
      <c r="S2834" s="24" t="str">
        <f t="shared" si="1447"/>
        <v/>
      </c>
      <c r="T2834" s="24" t="str">
        <f t="shared" si="1448"/>
        <v/>
      </c>
      <c r="U2834" s="24" t="str">
        <f t="shared" si="1449"/>
        <v/>
      </c>
      <c r="V2834" s="24" t="str">
        <f t="shared" si="1450"/>
        <v/>
      </c>
      <c r="W2834" s="24" t="str">
        <f t="shared" si="1451"/>
        <v/>
      </c>
      <c r="X2834" s="24" t="str">
        <f t="shared" si="1452"/>
        <v/>
      </c>
      <c r="Y2834" s="24" t="str">
        <f t="shared" si="1453"/>
        <v/>
      </c>
      <c r="Z2834" s="24" t="str">
        <f t="shared" si="1454"/>
        <v/>
      </c>
      <c r="AA2834" s="24" t="b">
        <f t="shared" si="1455"/>
        <v>0</v>
      </c>
      <c r="AB2834" s="34" t="str">
        <f t="shared" si="1456"/>
        <v/>
      </c>
      <c r="AC2834" s="34">
        <f t="shared" si="1457"/>
        <v>0</v>
      </c>
      <c r="AD2834" s="34">
        <f t="shared" si="1458"/>
        <v>0</v>
      </c>
      <c r="AE2834" s="34" t="str">
        <f t="shared" si="1459"/>
        <v xml:space="preserve"> 0</v>
      </c>
      <c r="AF2834" s="34">
        <f t="shared" si="1460"/>
        <v>0</v>
      </c>
      <c r="AG2834" s="34">
        <f t="shared" si="1461"/>
        <v>0</v>
      </c>
      <c r="AH2834" s="34" t="str">
        <f t="shared" si="1462"/>
        <v/>
      </c>
      <c r="AI2834" s="172" t="str">
        <f>IF(AJ2834&lt;&gt;"",MAX(AI$3:AI2833)+1,"")</f>
        <v/>
      </c>
      <c r="AJ2834" s="172" t="str">
        <f t="shared" si="1463"/>
        <v/>
      </c>
      <c r="AK2834" s="172" t="str">
        <f t="shared" si="1464"/>
        <v/>
      </c>
      <c r="AL2834" s="172" t="str">
        <f t="shared" si="1465"/>
        <v/>
      </c>
      <c r="AM2834" s="172" t="str">
        <f>IF(AN2834&lt;&gt;"",MAX(AM$3:AM2833)+1,"")</f>
        <v/>
      </c>
      <c r="AN2834" s="172" t="str">
        <f t="shared" si="1466"/>
        <v/>
      </c>
      <c r="AO2834" s="172" t="str">
        <f t="shared" si="1467"/>
        <v/>
      </c>
      <c r="AP2834" s="172" t="str">
        <f t="shared" si="1468"/>
        <v/>
      </c>
      <c r="AQ2834" s="172" t="str">
        <f t="shared" si="1469"/>
        <v/>
      </c>
      <c r="AR2834" s="172" t="str">
        <f>Table1[[#This Row],[Sex ]]&amp;Table1[[#This Row],[Month]]</f>
        <v/>
      </c>
    </row>
    <row r="2835" spans="2:44" x14ac:dyDescent="0.3">
      <c r="B2835" s="14"/>
      <c r="C2835" s="14"/>
      <c r="D2835" s="14"/>
      <c r="E2835" s="14"/>
      <c r="F2835" s="14"/>
      <c r="G2835" s="14"/>
      <c r="H2835" s="14"/>
      <c r="I2835" s="14"/>
      <c r="J2835" s="14"/>
      <c r="K2835" s="14"/>
      <c r="L2835" s="14"/>
      <c r="M2835" s="24" t="str">
        <f t="shared" si="1441"/>
        <v/>
      </c>
      <c r="N2835" s="24" t="str">
        <f t="shared" si="1442"/>
        <v/>
      </c>
      <c r="O2835" s="24" t="str">
        <f t="shared" si="1443"/>
        <v xml:space="preserve"> </v>
      </c>
      <c r="P2835" s="24">
        <f t="shared" si="1444"/>
        <v>0</v>
      </c>
      <c r="Q2835" s="25">
        <f t="shared" si="1445"/>
        <v>0</v>
      </c>
      <c r="R2835" s="26">
        <f t="shared" si="1446"/>
        <v>0</v>
      </c>
      <c r="S2835" s="24" t="str">
        <f t="shared" si="1447"/>
        <v/>
      </c>
      <c r="T2835" s="24" t="str">
        <f t="shared" si="1448"/>
        <v/>
      </c>
      <c r="U2835" s="24" t="str">
        <f t="shared" si="1449"/>
        <v/>
      </c>
      <c r="V2835" s="24" t="str">
        <f t="shared" si="1450"/>
        <v/>
      </c>
      <c r="W2835" s="24" t="str">
        <f t="shared" si="1451"/>
        <v/>
      </c>
      <c r="X2835" s="24" t="str">
        <f t="shared" si="1452"/>
        <v/>
      </c>
      <c r="Y2835" s="24" t="str">
        <f t="shared" si="1453"/>
        <v/>
      </c>
      <c r="Z2835" s="24" t="str">
        <f t="shared" si="1454"/>
        <v/>
      </c>
      <c r="AA2835" s="24" t="b">
        <f t="shared" si="1455"/>
        <v>0</v>
      </c>
      <c r="AB2835" s="34" t="str">
        <f t="shared" si="1456"/>
        <v/>
      </c>
      <c r="AC2835" s="34">
        <f t="shared" si="1457"/>
        <v>0</v>
      </c>
      <c r="AD2835" s="34">
        <f t="shared" si="1458"/>
        <v>0</v>
      </c>
      <c r="AE2835" s="34" t="str">
        <f t="shared" si="1459"/>
        <v xml:space="preserve"> 0</v>
      </c>
      <c r="AF2835" s="34">
        <f t="shared" si="1460"/>
        <v>0</v>
      </c>
      <c r="AG2835" s="34">
        <f t="shared" si="1461"/>
        <v>0</v>
      </c>
      <c r="AH2835" s="34" t="str">
        <f t="shared" si="1462"/>
        <v/>
      </c>
      <c r="AI2835" s="172" t="str">
        <f>IF(AJ2835&lt;&gt;"",MAX(AI$3:AI2834)+1,"")</f>
        <v/>
      </c>
      <c r="AJ2835" s="172" t="str">
        <f t="shared" si="1463"/>
        <v/>
      </c>
      <c r="AK2835" s="172" t="str">
        <f t="shared" si="1464"/>
        <v/>
      </c>
      <c r="AL2835" s="172" t="str">
        <f t="shared" si="1465"/>
        <v/>
      </c>
      <c r="AM2835" s="172" t="str">
        <f>IF(AN2835&lt;&gt;"",MAX(AM$3:AM2834)+1,"")</f>
        <v/>
      </c>
      <c r="AN2835" s="172" t="str">
        <f t="shared" si="1466"/>
        <v/>
      </c>
      <c r="AO2835" s="172" t="str">
        <f t="shared" si="1467"/>
        <v/>
      </c>
      <c r="AP2835" s="172" t="str">
        <f t="shared" si="1468"/>
        <v/>
      </c>
      <c r="AQ2835" s="172" t="str">
        <f t="shared" si="1469"/>
        <v/>
      </c>
      <c r="AR2835" s="172" t="str">
        <f>Table1[[#This Row],[Sex ]]&amp;Table1[[#This Row],[Month]]</f>
        <v/>
      </c>
    </row>
    <row r="2836" spans="2:44" x14ac:dyDescent="0.3">
      <c r="B2836" s="14"/>
      <c r="C2836" s="14"/>
      <c r="D2836" s="14"/>
      <c r="E2836" s="14"/>
      <c r="F2836" s="14"/>
      <c r="G2836" s="14"/>
      <c r="H2836" s="14"/>
      <c r="I2836" s="14"/>
      <c r="J2836" s="14"/>
      <c r="K2836" s="14"/>
      <c r="L2836" s="14"/>
      <c r="M2836" s="24" t="str">
        <f t="shared" si="1441"/>
        <v/>
      </c>
      <c r="N2836" s="24" t="str">
        <f t="shared" si="1442"/>
        <v/>
      </c>
      <c r="O2836" s="24" t="str">
        <f t="shared" si="1443"/>
        <v xml:space="preserve"> </v>
      </c>
      <c r="P2836" s="24">
        <f t="shared" si="1444"/>
        <v>0</v>
      </c>
      <c r="Q2836" s="25">
        <f t="shared" si="1445"/>
        <v>0</v>
      </c>
      <c r="R2836" s="26">
        <f t="shared" si="1446"/>
        <v>0</v>
      </c>
      <c r="S2836" s="24" t="str">
        <f t="shared" si="1447"/>
        <v/>
      </c>
      <c r="T2836" s="24" t="str">
        <f t="shared" si="1448"/>
        <v/>
      </c>
      <c r="U2836" s="24" t="str">
        <f t="shared" si="1449"/>
        <v/>
      </c>
      <c r="V2836" s="24" t="str">
        <f t="shared" si="1450"/>
        <v/>
      </c>
      <c r="W2836" s="24" t="str">
        <f t="shared" si="1451"/>
        <v/>
      </c>
      <c r="X2836" s="24" t="str">
        <f t="shared" si="1452"/>
        <v/>
      </c>
      <c r="Y2836" s="24" t="str">
        <f t="shared" si="1453"/>
        <v/>
      </c>
      <c r="Z2836" s="24" t="str">
        <f t="shared" si="1454"/>
        <v/>
      </c>
      <c r="AA2836" s="24" t="b">
        <f t="shared" si="1455"/>
        <v>0</v>
      </c>
      <c r="AB2836" s="34" t="str">
        <f t="shared" si="1456"/>
        <v/>
      </c>
      <c r="AC2836" s="34">
        <f t="shared" si="1457"/>
        <v>0</v>
      </c>
      <c r="AD2836" s="34">
        <f t="shared" si="1458"/>
        <v>0</v>
      </c>
      <c r="AE2836" s="34" t="str">
        <f t="shared" si="1459"/>
        <v xml:space="preserve"> 0</v>
      </c>
      <c r="AF2836" s="34">
        <f t="shared" si="1460"/>
        <v>0</v>
      </c>
      <c r="AG2836" s="34">
        <f t="shared" si="1461"/>
        <v>0</v>
      </c>
      <c r="AH2836" s="34" t="str">
        <f t="shared" si="1462"/>
        <v/>
      </c>
      <c r="AI2836" s="172" t="str">
        <f>IF(AJ2836&lt;&gt;"",MAX(AI$3:AI2835)+1,"")</f>
        <v/>
      </c>
      <c r="AJ2836" s="172" t="str">
        <f t="shared" si="1463"/>
        <v/>
      </c>
      <c r="AK2836" s="172" t="str">
        <f t="shared" si="1464"/>
        <v/>
      </c>
      <c r="AL2836" s="172" t="str">
        <f t="shared" si="1465"/>
        <v/>
      </c>
      <c r="AM2836" s="172" t="str">
        <f>IF(AN2836&lt;&gt;"",MAX(AM$3:AM2835)+1,"")</f>
        <v/>
      </c>
      <c r="AN2836" s="172" t="str">
        <f t="shared" si="1466"/>
        <v/>
      </c>
      <c r="AO2836" s="172" t="str">
        <f t="shared" si="1467"/>
        <v/>
      </c>
      <c r="AP2836" s="172" t="str">
        <f t="shared" si="1468"/>
        <v/>
      </c>
      <c r="AQ2836" s="172" t="str">
        <f t="shared" si="1469"/>
        <v/>
      </c>
      <c r="AR2836" s="172" t="str">
        <f>Table1[[#This Row],[Sex ]]&amp;Table1[[#This Row],[Month]]</f>
        <v/>
      </c>
    </row>
    <row r="2837" spans="2:44" x14ac:dyDescent="0.3">
      <c r="B2837" s="14"/>
      <c r="C2837" s="14"/>
      <c r="D2837" s="14"/>
      <c r="E2837" s="14"/>
      <c r="F2837" s="14"/>
      <c r="G2837" s="14"/>
      <c r="H2837" s="14"/>
      <c r="I2837" s="14"/>
      <c r="J2837" s="14"/>
      <c r="K2837" s="14"/>
      <c r="L2837" s="14"/>
      <c r="M2837" s="24" t="str">
        <f t="shared" si="1441"/>
        <v/>
      </c>
      <c r="N2837" s="24" t="str">
        <f t="shared" si="1442"/>
        <v/>
      </c>
      <c r="O2837" s="24" t="str">
        <f t="shared" si="1443"/>
        <v xml:space="preserve"> </v>
      </c>
      <c r="P2837" s="24">
        <f t="shared" si="1444"/>
        <v>0</v>
      </c>
      <c r="Q2837" s="25">
        <f t="shared" si="1445"/>
        <v>0</v>
      </c>
      <c r="R2837" s="26">
        <f t="shared" si="1446"/>
        <v>0</v>
      </c>
      <c r="S2837" s="24" t="str">
        <f t="shared" si="1447"/>
        <v/>
      </c>
      <c r="T2837" s="24" t="str">
        <f t="shared" si="1448"/>
        <v/>
      </c>
      <c r="U2837" s="24" t="str">
        <f t="shared" si="1449"/>
        <v/>
      </c>
      <c r="V2837" s="24" t="str">
        <f t="shared" si="1450"/>
        <v/>
      </c>
      <c r="W2837" s="24" t="str">
        <f t="shared" si="1451"/>
        <v/>
      </c>
      <c r="X2837" s="24" t="str">
        <f t="shared" si="1452"/>
        <v/>
      </c>
      <c r="Y2837" s="24" t="str">
        <f t="shared" si="1453"/>
        <v/>
      </c>
      <c r="Z2837" s="24" t="str">
        <f t="shared" si="1454"/>
        <v/>
      </c>
      <c r="AA2837" s="24" t="b">
        <f t="shared" si="1455"/>
        <v>0</v>
      </c>
      <c r="AB2837" s="34" t="str">
        <f t="shared" si="1456"/>
        <v/>
      </c>
      <c r="AC2837" s="34">
        <f t="shared" si="1457"/>
        <v>0</v>
      </c>
      <c r="AD2837" s="34">
        <f t="shared" si="1458"/>
        <v>0</v>
      </c>
      <c r="AE2837" s="34" t="str">
        <f t="shared" si="1459"/>
        <v xml:space="preserve"> 0</v>
      </c>
      <c r="AF2837" s="34">
        <f t="shared" si="1460"/>
        <v>0</v>
      </c>
      <c r="AG2837" s="34">
        <f t="shared" si="1461"/>
        <v>0</v>
      </c>
      <c r="AH2837" s="34" t="str">
        <f t="shared" si="1462"/>
        <v/>
      </c>
      <c r="AI2837" s="172" t="str">
        <f>IF(AJ2837&lt;&gt;"",MAX(AI$3:AI2836)+1,"")</f>
        <v/>
      </c>
      <c r="AJ2837" s="172" t="str">
        <f t="shared" si="1463"/>
        <v/>
      </c>
      <c r="AK2837" s="172" t="str">
        <f t="shared" si="1464"/>
        <v/>
      </c>
      <c r="AL2837" s="172" t="str">
        <f t="shared" si="1465"/>
        <v/>
      </c>
      <c r="AM2837" s="172" t="str">
        <f>IF(AN2837&lt;&gt;"",MAX(AM$3:AM2836)+1,"")</f>
        <v/>
      </c>
      <c r="AN2837" s="172" t="str">
        <f t="shared" si="1466"/>
        <v/>
      </c>
      <c r="AO2837" s="172" t="str">
        <f t="shared" si="1467"/>
        <v/>
      </c>
      <c r="AP2837" s="172" t="str">
        <f t="shared" si="1468"/>
        <v/>
      </c>
      <c r="AQ2837" s="172" t="str">
        <f t="shared" si="1469"/>
        <v/>
      </c>
      <c r="AR2837" s="172" t="str">
        <f>Table1[[#This Row],[Sex ]]&amp;Table1[[#This Row],[Month]]</f>
        <v/>
      </c>
    </row>
    <row r="2838" spans="2:44" x14ac:dyDescent="0.3">
      <c r="B2838" s="14"/>
      <c r="C2838" s="14"/>
      <c r="D2838" s="14"/>
      <c r="E2838" s="14"/>
      <c r="F2838" s="14"/>
      <c r="G2838" s="14"/>
      <c r="H2838" s="14"/>
      <c r="I2838" s="14"/>
      <c r="J2838" s="14"/>
      <c r="K2838" s="14"/>
      <c r="L2838" s="14"/>
      <c r="M2838" s="24" t="str">
        <f t="shared" si="1441"/>
        <v/>
      </c>
      <c r="N2838" s="24" t="str">
        <f t="shared" si="1442"/>
        <v/>
      </c>
      <c r="O2838" s="24" t="str">
        <f t="shared" si="1443"/>
        <v xml:space="preserve"> </v>
      </c>
      <c r="P2838" s="24">
        <f t="shared" si="1444"/>
        <v>0</v>
      </c>
      <c r="Q2838" s="25">
        <f t="shared" si="1445"/>
        <v>0</v>
      </c>
      <c r="R2838" s="26">
        <f t="shared" si="1446"/>
        <v>0</v>
      </c>
      <c r="S2838" s="24" t="str">
        <f t="shared" si="1447"/>
        <v/>
      </c>
      <c r="T2838" s="24" t="str">
        <f t="shared" si="1448"/>
        <v/>
      </c>
      <c r="U2838" s="24" t="str">
        <f t="shared" si="1449"/>
        <v/>
      </c>
      <c r="V2838" s="24" t="str">
        <f t="shared" si="1450"/>
        <v/>
      </c>
      <c r="W2838" s="24" t="str">
        <f t="shared" si="1451"/>
        <v/>
      </c>
      <c r="X2838" s="24" t="str">
        <f t="shared" si="1452"/>
        <v/>
      </c>
      <c r="Y2838" s="24" t="str">
        <f t="shared" si="1453"/>
        <v/>
      </c>
      <c r="Z2838" s="24" t="str">
        <f t="shared" si="1454"/>
        <v/>
      </c>
      <c r="AA2838" s="24" t="b">
        <f t="shared" si="1455"/>
        <v>0</v>
      </c>
      <c r="AB2838" s="34" t="str">
        <f t="shared" si="1456"/>
        <v/>
      </c>
      <c r="AC2838" s="34">
        <f t="shared" si="1457"/>
        <v>0</v>
      </c>
      <c r="AD2838" s="34">
        <f t="shared" si="1458"/>
        <v>0</v>
      </c>
      <c r="AE2838" s="34" t="str">
        <f t="shared" si="1459"/>
        <v xml:space="preserve"> 0</v>
      </c>
      <c r="AF2838" s="34">
        <f t="shared" si="1460"/>
        <v>0</v>
      </c>
      <c r="AG2838" s="34">
        <f t="shared" si="1461"/>
        <v>0</v>
      </c>
      <c r="AH2838" s="34" t="str">
        <f t="shared" si="1462"/>
        <v/>
      </c>
      <c r="AI2838" s="172" t="str">
        <f>IF(AJ2838&lt;&gt;"",MAX(AI$3:AI2837)+1,"")</f>
        <v/>
      </c>
      <c r="AJ2838" s="172" t="str">
        <f t="shared" si="1463"/>
        <v/>
      </c>
      <c r="AK2838" s="172" t="str">
        <f t="shared" si="1464"/>
        <v/>
      </c>
      <c r="AL2838" s="172" t="str">
        <f t="shared" si="1465"/>
        <v/>
      </c>
      <c r="AM2838" s="172" t="str">
        <f>IF(AN2838&lt;&gt;"",MAX(AM$3:AM2837)+1,"")</f>
        <v/>
      </c>
      <c r="AN2838" s="172" t="str">
        <f t="shared" si="1466"/>
        <v/>
      </c>
      <c r="AO2838" s="172" t="str">
        <f t="shared" si="1467"/>
        <v/>
      </c>
      <c r="AP2838" s="172" t="str">
        <f t="shared" si="1468"/>
        <v/>
      </c>
      <c r="AQ2838" s="172" t="str">
        <f t="shared" si="1469"/>
        <v/>
      </c>
      <c r="AR2838" s="172" t="str">
        <f>Table1[[#This Row],[Sex ]]&amp;Table1[[#This Row],[Month]]</f>
        <v/>
      </c>
    </row>
    <row r="2839" spans="2:44" x14ac:dyDescent="0.3">
      <c r="B2839" s="14"/>
      <c r="C2839" s="14"/>
      <c r="D2839" s="14"/>
      <c r="E2839" s="14"/>
      <c r="F2839" s="14"/>
      <c r="G2839" s="14"/>
      <c r="H2839" s="14"/>
      <c r="I2839" s="14"/>
      <c r="J2839" s="14"/>
      <c r="K2839" s="14"/>
      <c r="L2839" s="14"/>
      <c r="M2839" s="24" t="str">
        <f t="shared" si="1441"/>
        <v/>
      </c>
      <c r="N2839" s="24" t="str">
        <f t="shared" si="1442"/>
        <v/>
      </c>
      <c r="O2839" s="24" t="str">
        <f t="shared" si="1443"/>
        <v xml:space="preserve"> </v>
      </c>
      <c r="P2839" s="24">
        <f t="shared" si="1444"/>
        <v>0</v>
      </c>
      <c r="Q2839" s="25">
        <f t="shared" si="1445"/>
        <v>0</v>
      </c>
      <c r="R2839" s="26">
        <f t="shared" si="1446"/>
        <v>0</v>
      </c>
      <c r="S2839" s="24" t="str">
        <f t="shared" si="1447"/>
        <v/>
      </c>
      <c r="T2839" s="24" t="str">
        <f t="shared" si="1448"/>
        <v/>
      </c>
      <c r="U2839" s="24" t="str">
        <f t="shared" si="1449"/>
        <v/>
      </c>
      <c r="V2839" s="24" t="str">
        <f t="shared" si="1450"/>
        <v/>
      </c>
      <c r="W2839" s="24" t="str">
        <f t="shared" si="1451"/>
        <v/>
      </c>
      <c r="X2839" s="24" t="str">
        <f t="shared" si="1452"/>
        <v/>
      </c>
      <c r="Y2839" s="24" t="str">
        <f t="shared" si="1453"/>
        <v/>
      </c>
      <c r="Z2839" s="24" t="str">
        <f t="shared" si="1454"/>
        <v/>
      </c>
      <c r="AA2839" s="24" t="b">
        <f t="shared" si="1455"/>
        <v>0</v>
      </c>
      <c r="AB2839" s="34" t="str">
        <f t="shared" si="1456"/>
        <v/>
      </c>
      <c r="AC2839" s="34">
        <f t="shared" si="1457"/>
        <v>0</v>
      </c>
      <c r="AD2839" s="34">
        <f t="shared" si="1458"/>
        <v>0</v>
      </c>
      <c r="AE2839" s="34" t="str">
        <f t="shared" si="1459"/>
        <v xml:space="preserve"> 0</v>
      </c>
      <c r="AF2839" s="34">
        <f t="shared" si="1460"/>
        <v>0</v>
      </c>
      <c r="AG2839" s="34">
        <f t="shared" si="1461"/>
        <v>0</v>
      </c>
      <c r="AH2839" s="34" t="str">
        <f t="shared" si="1462"/>
        <v/>
      </c>
      <c r="AI2839" s="172" t="str">
        <f>IF(AJ2839&lt;&gt;"",MAX(AI$3:AI2838)+1,"")</f>
        <v/>
      </c>
      <c r="AJ2839" s="172" t="str">
        <f t="shared" si="1463"/>
        <v/>
      </c>
      <c r="AK2839" s="172" t="str">
        <f t="shared" si="1464"/>
        <v/>
      </c>
      <c r="AL2839" s="172" t="str">
        <f t="shared" si="1465"/>
        <v/>
      </c>
      <c r="AM2839" s="172" t="str">
        <f>IF(AN2839&lt;&gt;"",MAX(AM$3:AM2838)+1,"")</f>
        <v/>
      </c>
      <c r="AN2839" s="172" t="str">
        <f t="shared" si="1466"/>
        <v/>
      </c>
      <c r="AO2839" s="172" t="str">
        <f t="shared" si="1467"/>
        <v/>
      </c>
      <c r="AP2839" s="172" t="str">
        <f t="shared" si="1468"/>
        <v/>
      </c>
      <c r="AQ2839" s="172" t="str">
        <f t="shared" si="1469"/>
        <v/>
      </c>
      <c r="AR2839" s="172" t="str">
        <f>Table1[[#This Row],[Sex ]]&amp;Table1[[#This Row],[Month]]</f>
        <v/>
      </c>
    </row>
    <row r="2840" spans="2:44" x14ac:dyDescent="0.3">
      <c r="B2840" s="14"/>
      <c r="C2840" s="14"/>
      <c r="D2840" s="14"/>
      <c r="E2840" s="14"/>
      <c r="F2840" s="14"/>
      <c r="G2840" s="14"/>
      <c r="H2840" s="14"/>
      <c r="I2840" s="14"/>
      <c r="J2840" s="14"/>
      <c r="K2840" s="14"/>
      <c r="L2840" s="14"/>
      <c r="M2840" s="24" t="str">
        <f t="shared" si="1441"/>
        <v/>
      </c>
      <c r="N2840" s="24" t="str">
        <f t="shared" si="1442"/>
        <v/>
      </c>
      <c r="O2840" s="24" t="str">
        <f t="shared" si="1443"/>
        <v xml:space="preserve"> </v>
      </c>
      <c r="P2840" s="24">
        <f t="shared" si="1444"/>
        <v>0</v>
      </c>
      <c r="Q2840" s="25">
        <f t="shared" si="1445"/>
        <v>0</v>
      </c>
      <c r="R2840" s="26">
        <f t="shared" si="1446"/>
        <v>0</v>
      </c>
      <c r="S2840" s="24" t="str">
        <f t="shared" si="1447"/>
        <v/>
      </c>
      <c r="T2840" s="24" t="str">
        <f t="shared" si="1448"/>
        <v/>
      </c>
      <c r="U2840" s="24" t="str">
        <f t="shared" si="1449"/>
        <v/>
      </c>
      <c r="V2840" s="24" t="str">
        <f t="shared" si="1450"/>
        <v/>
      </c>
      <c r="W2840" s="24" t="str">
        <f t="shared" si="1451"/>
        <v/>
      </c>
      <c r="X2840" s="24" t="str">
        <f t="shared" si="1452"/>
        <v/>
      </c>
      <c r="Y2840" s="24" t="str">
        <f t="shared" si="1453"/>
        <v/>
      </c>
      <c r="Z2840" s="24" t="str">
        <f t="shared" si="1454"/>
        <v/>
      </c>
      <c r="AA2840" s="24" t="b">
        <f t="shared" si="1455"/>
        <v>0</v>
      </c>
      <c r="AB2840" s="34" t="str">
        <f t="shared" si="1456"/>
        <v/>
      </c>
      <c r="AC2840" s="34">
        <f t="shared" si="1457"/>
        <v>0</v>
      </c>
      <c r="AD2840" s="34">
        <f t="shared" si="1458"/>
        <v>0</v>
      </c>
      <c r="AE2840" s="34" t="str">
        <f t="shared" si="1459"/>
        <v xml:space="preserve"> 0</v>
      </c>
      <c r="AF2840" s="34">
        <f t="shared" si="1460"/>
        <v>0</v>
      </c>
      <c r="AG2840" s="34">
        <f t="shared" si="1461"/>
        <v>0</v>
      </c>
      <c r="AH2840" s="34" t="str">
        <f t="shared" si="1462"/>
        <v/>
      </c>
      <c r="AI2840" s="172" t="str">
        <f>IF(AJ2840&lt;&gt;"",MAX(AI$3:AI2839)+1,"")</f>
        <v/>
      </c>
      <c r="AJ2840" s="172" t="str">
        <f t="shared" si="1463"/>
        <v/>
      </c>
      <c r="AK2840" s="172" t="str">
        <f t="shared" si="1464"/>
        <v/>
      </c>
      <c r="AL2840" s="172" t="str">
        <f t="shared" si="1465"/>
        <v/>
      </c>
      <c r="AM2840" s="172" t="str">
        <f>IF(AN2840&lt;&gt;"",MAX(AM$3:AM2839)+1,"")</f>
        <v/>
      </c>
      <c r="AN2840" s="172" t="str">
        <f t="shared" si="1466"/>
        <v/>
      </c>
      <c r="AO2840" s="172" t="str">
        <f t="shared" si="1467"/>
        <v/>
      </c>
      <c r="AP2840" s="172" t="str">
        <f t="shared" si="1468"/>
        <v/>
      </c>
      <c r="AQ2840" s="172" t="str">
        <f t="shared" si="1469"/>
        <v/>
      </c>
      <c r="AR2840" s="172" t="str">
        <f>Table1[[#This Row],[Sex ]]&amp;Table1[[#This Row],[Month]]</f>
        <v/>
      </c>
    </row>
    <row r="2841" spans="2:44" x14ac:dyDescent="0.3">
      <c r="B2841" s="14"/>
      <c r="C2841" s="14"/>
      <c r="D2841" s="14"/>
      <c r="E2841" s="14"/>
      <c r="F2841" s="14"/>
      <c r="G2841" s="14"/>
      <c r="H2841" s="14"/>
      <c r="I2841" s="14"/>
      <c r="J2841" s="14"/>
      <c r="K2841" s="14"/>
      <c r="L2841" s="14"/>
      <c r="M2841" s="24" t="str">
        <f t="shared" si="1441"/>
        <v/>
      </c>
      <c r="N2841" s="24" t="str">
        <f t="shared" si="1442"/>
        <v/>
      </c>
      <c r="O2841" s="24" t="str">
        <f t="shared" si="1443"/>
        <v xml:space="preserve"> </v>
      </c>
      <c r="P2841" s="24">
        <f t="shared" si="1444"/>
        <v>0</v>
      </c>
      <c r="Q2841" s="25">
        <f t="shared" si="1445"/>
        <v>0</v>
      </c>
      <c r="R2841" s="26">
        <f t="shared" si="1446"/>
        <v>0</v>
      </c>
      <c r="S2841" s="24" t="str">
        <f t="shared" si="1447"/>
        <v/>
      </c>
      <c r="T2841" s="24" t="str">
        <f t="shared" si="1448"/>
        <v/>
      </c>
      <c r="U2841" s="24" t="str">
        <f t="shared" si="1449"/>
        <v/>
      </c>
      <c r="V2841" s="24" t="str">
        <f t="shared" si="1450"/>
        <v/>
      </c>
      <c r="W2841" s="24" t="str">
        <f t="shared" si="1451"/>
        <v/>
      </c>
      <c r="X2841" s="24" t="str">
        <f t="shared" si="1452"/>
        <v/>
      </c>
      <c r="Y2841" s="24" t="str">
        <f t="shared" si="1453"/>
        <v/>
      </c>
      <c r="Z2841" s="24" t="str">
        <f t="shared" si="1454"/>
        <v/>
      </c>
      <c r="AA2841" s="24" t="b">
        <f t="shared" si="1455"/>
        <v>0</v>
      </c>
      <c r="AB2841" s="34" t="str">
        <f t="shared" si="1456"/>
        <v/>
      </c>
      <c r="AC2841" s="34">
        <f t="shared" si="1457"/>
        <v>0</v>
      </c>
      <c r="AD2841" s="34">
        <f t="shared" si="1458"/>
        <v>0</v>
      </c>
      <c r="AE2841" s="34" t="str">
        <f t="shared" si="1459"/>
        <v xml:space="preserve"> 0</v>
      </c>
      <c r="AF2841" s="34">
        <f t="shared" si="1460"/>
        <v>0</v>
      </c>
      <c r="AG2841" s="34">
        <f t="shared" si="1461"/>
        <v>0</v>
      </c>
      <c r="AH2841" s="34" t="str">
        <f t="shared" si="1462"/>
        <v/>
      </c>
      <c r="AI2841" s="172" t="str">
        <f>IF(AJ2841&lt;&gt;"",MAX(AI$3:AI2840)+1,"")</f>
        <v/>
      </c>
      <c r="AJ2841" s="172" t="str">
        <f t="shared" si="1463"/>
        <v/>
      </c>
      <c r="AK2841" s="172" t="str">
        <f t="shared" si="1464"/>
        <v/>
      </c>
      <c r="AL2841" s="172" t="str">
        <f t="shared" si="1465"/>
        <v/>
      </c>
      <c r="AM2841" s="172" t="str">
        <f>IF(AN2841&lt;&gt;"",MAX(AM$3:AM2840)+1,"")</f>
        <v/>
      </c>
      <c r="AN2841" s="172" t="str">
        <f t="shared" si="1466"/>
        <v/>
      </c>
      <c r="AO2841" s="172" t="str">
        <f t="shared" si="1467"/>
        <v/>
      </c>
      <c r="AP2841" s="172" t="str">
        <f t="shared" si="1468"/>
        <v/>
      </c>
      <c r="AQ2841" s="172" t="str">
        <f t="shared" si="1469"/>
        <v/>
      </c>
      <c r="AR2841" s="172" t="str">
        <f>Table1[[#This Row],[Sex ]]&amp;Table1[[#This Row],[Month]]</f>
        <v/>
      </c>
    </row>
    <row r="2842" spans="2:44" x14ac:dyDescent="0.3">
      <c r="B2842" s="14"/>
      <c r="C2842" s="14"/>
      <c r="D2842" s="14"/>
      <c r="E2842" s="14"/>
      <c r="F2842" s="14"/>
      <c r="G2842" s="14"/>
      <c r="H2842" s="14"/>
      <c r="I2842" s="14"/>
      <c r="J2842" s="14"/>
      <c r="K2842" s="14"/>
      <c r="L2842" s="14"/>
      <c r="M2842" s="24" t="str">
        <f t="shared" si="1441"/>
        <v/>
      </c>
      <c r="N2842" s="24" t="str">
        <f t="shared" si="1442"/>
        <v/>
      </c>
      <c r="O2842" s="24" t="str">
        <f t="shared" si="1443"/>
        <v xml:space="preserve"> </v>
      </c>
      <c r="P2842" s="24">
        <f t="shared" si="1444"/>
        <v>0</v>
      </c>
      <c r="Q2842" s="25">
        <f t="shared" si="1445"/>
        <v>0</v>
      </c>
      <c r="R2842" s="26">
        <f t="shared" si="1446"/>
        <v>0</v>
      </c>
      <c r="S2842" s="24" t="str">
        <f t="shared" si="1447"/>
        <v/>
      </c>
      <c r="T2842" s="24" t="str">
        <f t="shared" si="1448"/>
        <v/>
      </c>
      <c r="U2842" s="24" t="str">
        <f t="shared" si="1449"/>
        <v/>
      </c>
      <c r="V2842" s="24" t="str">
        <f t="shared" si="1450"/>
        <v/>
      </c>
      <c r="W2842" s="24" t="str">
        <f t="shared" si="1451"/>
        <v/>
      </c>
      <c r="X2842" s="24" t="str">
        <f t="shared" si="1452"/>
        <v/>
      </c>
      <c r="Y2842" s="24" t="str">
        <f t="shared" si="1453"/>
        <v/>
      </c>
      <c r="Z2842" s="24" t="str">
        <f t="shared" si="1454"/>
        <v/>
      </c>
      <c r="AA2842" s="24" t="b">
        <f t="shared" si="1455"/>
        <v>0</v>
      </c>
      <c r="AB2842" s="34" t="str">
        <f t="shared" si="1456"/>
        <v/>
      </c>
      <c r="AC2842" s="34">
        <f t="shared" si="1457"/>
        <v>0</v>
      </c>
      <c r="AD2842" s="34">
        <f t="shared" si="1458"/>
        <v>0</v>
      </c>
      <c r="AE2842" s="34" t="str">
        <f t="shared" si="1459"/>
        <v xml:space="preserve"> 0</v>
      </c>
      <c r="AF2842" s="34">
        <f t="shared" si="1460"/>
        <v>0</v>
      </c>
      <c r="AG2842" s="34">
        <f t="shared" si="1461"/>
        <v>0</v>
      </c>
      <c r="AH2842" s="34" t="str">
        <f t="shared" si="1462"/>
        <v/>
      </c>
      <c r="AI2842" s="172" t="str">
        <f>IF(AJ2842&lt;&gt;"",MAX(AI$3:AI2841)+1,"")</f>
        <v/>
      </c>
      <c r="AJ2842" s="172" t="str">
        <f t="shared" si="1463"/>
        <v/>
      </c>
      <c r="AK2842" s="172" t="str">
        <f t="shared" si="1464"/>
        <v/>
      </c>
      <c r="AL2842" s="172" t="str">
        <f t="shared" si="1465"/>
        <v/>
      </c>
      <c r="AM2842" s="172" t="str">
        <f>IF(AN2842&lt;&gt;"",MAX(AM$3:AM2841)+1,"")</f>
        <v/>
      </c>
      <c r="AN2842" s="172" t="str">
        <f t="shared" si="1466"/>
        <v/>
      </c>
      <c r="AO2842" s="172" t="str">
        <f t="shared" si="1467"/>
        <v/>
      </c>
      <c r="AP2842" s="172" t="str">
        <f t="shared" si="1468"/>
        <v/>
      </c>
      <c r="AQ2842" s="172" t="str">
        <f t="shared" si="1469"/>
        <v/>
      </c>
      <c r="AR2842" s="172" t="str">
        <f>Table1[[#This Row],[Sex ]]&amp;Table1[[#This Row],[Month]]</f>
        <v/>
      </c>
    </row>
    <row r="2843" spans="2:44" x14ac:dyDescent="0.3">
      <c r="B2843" s="14"/>
      <c r="C2843" s="14"/>
      <c r="D2843" s="14"/>
      <c r="E2843" s="14"/>
      <c r="F2843" s="14"/>
      <c r="G2843" s="14"/>
      <c r="H2843" s="14"/>
      <c r="I2843" s="14"/>
      <c r="J2843" s="14"/>
      <c r="K2843" s="14"/>
      <c r="L2843" s="14"/>
      <c r="M2843" s="24" t="str">
        <f t="shared" si="1441"/>
        <v/>
      </c>
      <c r="N2843" s="24" t="str">
        <f t="shared" si="1442"/>
        <v/>
      </c>
      <c r="O2843" s="24" t="str">
        <f t="shared" si="1443"/>
        <v xml:space="preserve"> </v>
      </c>
      <c r="P2843" s="24">
        <f t="shared" si="1444"/>
        <v>0</v>
      </c>
      <c r="Q2843" s="25">
        <f t="shared" si="1445"/>
        <v>0</v>
      </c>
      <c r="R2843" s="26">
        <f t="shared" si="1446"/>
        <v>0</v>
      </c>
      <c r="S2843" s="24" t="str">
        <f t="shared" si="1447"/>
        <v/>
      </c>
      <c r="T2843" s="24" t="str">
        <f t="shared" si="1448"/>
        <v/>
      </c>
      <c r="U2843" s="24" t="str">
        <f t="shared" si="1449"/>
        <v/>
      </c>
      <c r="V2843" s="24" t="str">
        <f t="shared" si="1450"/>
        <v/>
      </c>
      <c r="W2843" s="24" t="str">
        <f t="shared" si="1451"/>
        <v/>
      </c>
      <c r="X2843" s="24" t="str">
        <f t="shared" si="1452"/>
        <v/>
      </c>
      <c r="Y2843" s="24" t="str">
        <f t="shared" si="1453"/>
        <v/>
      </c>
      <c r="Z2843" s="24" t="str">
        <f t="shared" si="1454"/>
        <v/>
      </c>
      <c r="AA2843" s="24" t="b">
        <f t="shared" si="1455"/>
        <v>0</v>
      </c>
      <c r="AB2843" s="34" t="str">
        <f t="shared" si="1456"/>
        <v/>
      </c>
      <c r="AC2843" s="34">
        <f t="shared" si="1457"/>
        <v>0</v>
      </c>
      <c r="AD2843" s="34">
        <f t="shared" si="1458"/>
        <v>0</v>
      </c>
      <c r="AE2843" s="34" t="str">
        <f t="shared" si="1459"/>
        <v xml:space="preserve"> 0</v>
      </c>
      <c r="AF2843" s="34">
        <f t="shared" si="1460"/>
        <v>0</v>
      </c>
      <c r="AG2843" s="34">
        <f t="shared" si="1461"/>
        <v>0</v>
      </c>
      <c r="AH2843" s="34" t="str">
        <f t="shared" si="1462"/>
        <v/>
      </c>
      <c r="AI2843" s="172" t="str">
        <f>IF(AJ2843&lt;&gt;"",MAX(AI$3:AI2842)+1,"")</f>
        <v/>
      </c>
      <c r="AJ2843" s="172" t="str">
        <f t="shared" si="1463"/>
        <v/>
      </c>
      <c r="AK2843" s="172" t="str">
        <f t="shared" si="1464"/>
        <v/>
      </c>
      <c r="AL2843" s="172" t="str">
        <f t="shared" si="1465"/>
        <v/>
      </c>
      <c r="AM2843" s="172" t="str">
        <f>IF(AN2843&lt;&gt;"",MAX(AM$3:AM2842)+1,"")</f>
        <v/>
      </c>
      <c r="AN2843" s="172" t="str">
        <f t="shared" si="1466"/>
        <v/>
      </c>
      <c r="AO2843" s="172" t="str">
        <f t="shared" si="1467"/>
        <v/>
      </c>
      <c r="AP2843" s="172" t="str">
        <f t="shared" si="1468"/>
        <v/>
      </c>
      <c r="AQ2843" s="172" t="str">
        <f t="shared" si="1469"/>
        <v/>
      </c>
      <c r="AR2843" s="172" t="str">
        <f>Table1[[#This Row],[Sex ]]&amp;Table1[[#This Row],[Month]]</f>
        <v/>
      </c>
    </row>
    <row r="2844" spans="2:44" x14ac:dyDescent="0.3">
      <c r="B2844" s="14"/>
      <c r="C2844" s="14"/>
      <c r="D2844" s="14"/>
      <c r="E2844" s="14"/>
      <c r="F2844" s="14"/>
      <c r="G2844" s="14"/>
      <c r="H2844" s="14"/>
      <c r="I2844" s="14"/>
      <c r="J2844" s="14"/>
      <c r="K2844" s="14"/>
      <c r="L2844" s="14"/>
      <c r="M2844" s="24" t="str">
        <f t="shared" si="1441"/>
        <v/>
      </c>
      <c r="N2844" s="24" t="str">
        <f t="shared" si="1442"/>
        <v/>
      </c>
      <c r="O2844" s="24" t="str">
        <f t="shared" si="1443"/>
        <v xml:space="preserve"> </v>
      </c>
      <c r="P2844" s="24">
        <f t="shared" si="1444"/>
        <v>0</v>
      </c>
      <c r="Q2844" s="25">
        <f t="shared" si="1445"/>
        <v>0</v>
      </c>
      <c r="R2844" s="26">
        <f t="shared" si="1446"/>
        <v>0</v>
      </c>
      <c r="S2844" s="24" t="str">
        <f t="shared" si="1447"/>
        <v/>
      </c>
      <c r="T2844" s="24" t="str">
        <f t="shared" si="1448"/>
        <v/>
      </c>
      <c r="U2844" s="24" t="str">
        <f t="shared" si="1449"/>
        <v/>
      </c>
      <c r="V2844" s="24" t="str">
        <f t="shared" si="1450"/>
        <v/>
      </c>
      <c r="W2844" s="24" t="str">
        <f t="shared" si="1451"/>
        <v/>
      </c>
      <c r="X2844" s="24" t="str">
        <f t="shared" si="1452"/>
        <v/>
      </c>
      <c r="Y2844" s="24" t="str">
        <f t="shared" si="1453"/>
        <v/>
      </c>
      <c r="Z2844" s="24" t="str">
        <f t="shared" si="1454"/>
        <v/>
      </c>
      <c r="AA2844" s="24" t="b">
        <f t="shared" si="1455"/>
        <v>0</v>
      </c>
      <c r="AB2844" s="34" t="str">
        <f t="shared" si="1456"/>
        <v/>
      </c>
      <c r="AC2844" s="34">
        <f t="shared" si="1457"/>
        <v>0</v>
      </c>
      <c r="AD2844" s="34">
        <f t="shared" si="1458"/>
        <v>0</v>
      </c>
      <c r="AE2844" s="34" t="str">
        <f t="shared" si="1459"/>
        <v xml:space="preserve"> 0</v>
      </c>
      <c r="AF2844" s="34">
        <f t="shared" si="1460"/>
        <v>0</v>
      </c>
      <c r="AG2844" s="34">
        <f t="shared" si="1461"/>
        <v>0</v>
      </c>
      <c r="AH2844" s="34" t="str">
        <f t="shared" si="1462"/>
        <v/>
      </c>
      <c r="AI2844" s="172" t="str">
        <f>IF(AJ2844&lt;&gt;"",MAX(AI$3:AI2843)+1,"")</f>
        <v/>
      </c>
      <c r="AJ2844" s="172" t="str">
        <f t="shared" si="1463"/>
        <v/>
      </c>
      <c r="AK2844" s="172" t="str">
        <f t="shared" si="1464"/>
        <v/>
      </c>
      <c r="AL2844" s="172" t="str">
        <f t="shared" si="1465"/>
        <v/>
      </c>
      <c r="AM2844" s="172" t="str">
        <f>IF(AN2844&lt;&gt;"",MAX(AM$3:AM2843)+1,"")</f>
        <v/>
      </c>
      <c r="AN2844" s="172" t="str">
        <f t="shared" si="1466"/>
        <v/>
      </c>
      <c r="AO2844" s="172" t="str">
        <f t="shared" si="1467"/>
        <v/>
      </c>
      <c r="AP2844" s="172" t="str">
        <f t="shared" si="1468"/>
        <v/>
      </c>
      <c r="AQ2844" s="172" t="str">
        <f t="shared" si="1469"/>
        <v/>
      </c>
      <c r="AR2844" s="172" t="str">
        <f>Table1[[#This Row],[Sex ]]&amp;Table1[[#This Row],[Month]]</f>
        <v/>
      </c>
    </row>
    <row r="2845" spans="2:44" x14ac:dyDescent="0.3">
      <c r="B2845" s="14"/>
      <c r="C2845" s="14"/>
      <c r="D2845" s="14"/>
      <c r="E2845" s="14"/>
      <c r="F2845" s="14"/>
      <c r="G2845" s="14"/>
      <c r="H2845" s="14"/>
      <c r="I2845" s="14"/>
      <c r="J2845" s="14"/>
      <c r="K2845" s="14"/>
      <c r="L2845" s="14"/>
      <c r="M2845" s="24" t="str">
        <f t="shared" si="1441"/>
        <v/>
      </c>
      <c r="N2845" s="24" t="str">
        <f t="shared" si="1442"/>
        <v/>
      </c>
      <c r="O2845" s="24" t="str">
        <f t="shared" si="1443"/>
        <v xml:space="preserve"> </v>
      </c>
      <c r="P2845" s="24">
        <f t="shared" si="1444"/>
        <v>0</v>
      </c>
      <c r="Q2845" s="25">
        <f t="shared" si="1445"/>
        <v>0</v>
      </c>
      <c r="R2845" s="26">
        <f t="shared" si="1446"/>
        <v>0</v>
      </c>
      <c r="S2845" s="24" t="str">
        <f t="shared" si="1447"/>
        <v/>
      </c>
      <c r="T2845" s="24" t="str">
        <f t="shared" si="1448"/>
        <v/>
      </c>
      <c r="U2845" s="24" t="str">
        <f t="shared" si="1449"/>
        <v/>
      </c>
      <c r="V2845" s="24" t="str">
        <f t="shared" si="1450"/>
        <v/>
      </c>
      <c r="W2845" s="24" t="str">
        <f t="shared" si="1451"/>
        <v/>
      </c>
      <c r="X2845" s="24" t="str">
        <f t="shared" si="1452"/>
        <v/>
      </c>
      <c r="Y2845" s="24" t="str">
        <f t="shared" si="1453"/>
        <v/>
      </c>
      <c r="Z2845" s="24" t="str">
        <f t="shared" si="1454"/>
        <v/>
      </c>
      <c r="AA2845" s="24" t="b">
        <f t="shared" si="1455"/>
        <v>0</v>
      </c>
      <c r="AB2845" s="34" t="str">
        <f t="shared" si="1456"/>
        <v/>
      </c>
      <c r="AC2845" s="34">
        <f t="shared" si="1457"/>
        <v>0</v>
      </c>
      <c r="AD2845" s="34">
        <f t="shared" si="1458"/>
        <v>0</v>
      </c>
      <c r="AE2845" s="34" t="str">
        <f t="shared" si="1459"/>
        <v xml:space="preserve"> 0</v>
      </c>
      <c r="AF2845" s="34">
        <f t="shared" si="1460"/>
        <v>0</v>
      </c>
      <c r="AG2845" s="34">
        <f t="shared" si="1461"/>
        <v>0</v>
      </c>
      <c r="AH2845" s="34" t="str">
        <f t="shared" si="1462"/>
        <v/>
      </c>
      <c r="AI2845" s="172" t="str">
        <f>IF(AJ2845&lt;&gt;"",MAX(AI$3:AI2844)+1,"")</f>
        <v/>
      </c>
      <c r="AJ2845" s="172" t="str">
        <f t="shared" si="1463"/>
        <v/>
      </c>
      <c r="AK2845" s="172" t="str">
        <f t="shared" si="1464"/>
        <v/>
      </c>
      <c r="AL2845" s="172" t="str">
        <f t="shared" si="1465"/>
        <v/>
      </c>
      <c r="AM2845" s="172" t="str">
        <f>IF(AN2845&lt;&gt;"",MAX(AM$3:AM2844)+1,"")</f>
        <v/>
      </c>
      <c r="AN2845" s="172" t="str">
        <f t="shared" si="1466"/>
        <v/>
      </c>
      <c r="AO2845" s="172" t="str">
        <f t="shared" si="1467"/>
        <v/>
      </c>
      <c r="AP2845" s="172" t="str">
        <f t="shared" si="1468"/>
        <v/>
      </c>
      <c r="AQ2845" s="172" t="str">
        <f t="shared" si="1469"/>
        <v/>
      </c>
      <c r="AR2845" s="172" t="str">
        <f>Table1[[#This Row],[Sex ]]&amp;Table1[[#This Row],[Month]]</f>
        <v/>
      </c>
    </row>
    <row r="2846" spans="2:44" x14ac:dyDescent="0.3">
      <c r="B2846" s="14"/>
      <c r="C2846" s="14"/>
      <c r="D2846" s="14"/>
      <c r="E2846" s="14"/>
      <c r="F2846" s="14"/>
      <c r="G2846" s="14"/>
      <c r="H2846" s="14"/>
      <c r="I2846" s="14"/>
      <c r="J2846" s="14"/>
      <c r="K2846" s="14"/>
      <c r="L2846" s="14"/>
      <c r="M2846" s="24" t="str">
        <f t="shared" si="1441"/>
        <v/>
      </c>
      <c r="N2846" s="24" t="str">
        <f t="shared" si="1442"/>
        <v/>
      </c>
      <c r="O2846" s="24" t="str">
        <f t="shared" si="1443"/>
        <v xml:space="preserve"> </v>
      </c>
      <c r="P2846" s="24">
        <f t="shared" si="1444"/>
        <v>0</v>
      </c>
      <c r="Q2846" s="25">
        <f t="shared" si="1445"/>
        <v>0</v>
      </c>
      <c r="R2846" s="26">
        <f t="shared" si="1446"/>
        <v>0</v>
      </c>
      <c r="S2846" s="24" t="str">
        <f t="shared" si="1447"/>
        <v/>
      </c>
      <c r="T2846" s="24" t="str">
        <f t="shared" si="1448"/>
        <v/>
      </c>
      <c r="U2846" s="24" t="str">
        <f t="shared" si="1449"/>
        <v/>
      </c>
      <c r="V2846" s="24" t="str">
        <f t="shared" si="1450"/>
        <v/>
      </c>
      <c r="W2846" s="24" t="str">
        <f t="shared" si="1451"/>
        <v/>
      </c>
      <c r="X2846" s="24" t="str">
        <f t="shared" si="1452"/>
        <v/>
      </c>
      <c r="Y2846" s="24" t="str">
        <f t="shared" si="1453"/>
        <v/>
      </c>
      <c r="Z2846" s="24" t="str">
        <f t="shared" si="1454"/>
        <v/>
      </c>
      <c r="AA2846" s="24" t="b">
        <f t="shared" si="1455"/>
        <v>0</v>
      </c>
      <c r="AB2846" s="34" t="str">
        <f t="shared" si="1456"/>
        <v/>
      </c>
      <c r="AC2846" s="34">
        <f t="shared" si="1457"/>
        <v>0</v>
      </c>
      <c r="AD2846" s="34">
        <f t="shared" si="1458"/>
        <v>0</v>
      </c>
      <c r="AE2846" s="34" t="str">
        <f t="shared" si="1459"/>
        <v xml:space="preserve"> 0</v>
      </c>
      <c r="AF2846" s="34">
        <f t="shared" si="1460"/>
        <v>0</v>
      </c>
      <c r="AG2846" s="34">
        <f t="shared" si="1461"/>
        <v>0</v>
      </c>
      <c r="AH2846" s="34" t="str">
        <f t="shared" si="1462"/>
        <v/>
      </c>
      <c r="AI2846" s="172" t="str">
        <f>IF(AJ2846&lt;&gt;"",MAX(AI$3:AI2845)+1,"")</f>
        <v/>
      </c>
      <c r="AJ2846" s="172" t="str">
        <f t="shared" si="1463"/>
        <v/>
      </c>
      <c r="AK2846" s="172" t="str">
        <f t="shared" si="1464"/>
        <v/>
      </c>
      <c r="AL2846" s="172" t="str">
        <f t="shared" si="1465"/>
        <v/>
      </c>
      <c r="AM2846" s="172" t="str">
        <f>IF(AN2846&lt;&gt;"",MAX(AM$3:AM2845)+1,"")</f>
        <v/>
      </c>
      <c r="AN2846" s="172" t="str">
        <f t="shared" si="1466"/>
        <v/>
      </c>
      <c r="AO2846" s="172" t="str">
        <f t="shared" si="1467"/>
        <v/>
      </c>
      <c r="AP2846" s="172" t="str">
        <f t="shared" si="1468"/>
        <v/>
      </c>
      <c r="AQ2846" s="172" t="str">
        <f t="shared" si="1469"/>
        <v/>
      </c>
      <c r="AR2846" s="172" t="str">
        <f>Table1[[#This Row],[Sex ]]&amp;Table1[[#This Row],[Month]]</f>
        <v/>
      </c>
    </row>
    <row r="2847" spans="2:44" x14ac:dyDescent="0.3">
      <c r="B2847" s="14"/>
      <c r="C2847" s="14"/>
      <c r="D2847" s="14"/>
      <c r="E2847" s="14"/>
      <c r="F2847" s="14"/>
      <c r="G2847" s="14"/>
      <c r="H2847" s="14"/>
      <c r="I2847" s="14"/>
      <c r="J2847" s="14"/>
      <c r="K2847" s="14"/>
      <c r="L2847" s="14"/>
      <c r="M2847" s="24" t="str">
        <f t="shared" si="1441"/>
        <v/>
      </c>
      <c r="N2847" s="24" t="str">
        <f t="shared" si="1442"/>
        <v/>
      </c>
      <c r="O2847" s="24" t="str">
        <f t="shared" si="1443"/>
        <v xml:space="preserve"> </v>
      </c>
      <c r="P2847" s="24">
        <f t="shared" si="1444"/>
        <v>0</v>
      </c>
      <c r="Q2847" s="25">
        <f t="shared" si="1445"/>
        <v>0</v>
      </c>
      <c r="R2847" s="26">
        <f t="shared" si="1446"/>
        <v>0</v>
      </c>
      <c r="S2847" s="24" t="str">
        <f t="shared" si="1447"/>
        <v/>
      </c>
      <c r="T2847" s="24" t="str">
        <f t="shared" si="1448"/>
        <v/>
      </c>
      <c r="U2847" s="24" t="str">
        <f t="shared" si="1449"/>
        <v/>
      </c>
      <c r="V2847" s="24" t="str">
        <f t="shared" si="1450"/>
        <v/>
      </c>
      <c r="W2847" s="24" t="str">
        <f t="shared" si="1451"/>
        <v/>
      </c>
      <c r="X2847" s="24" t="str">
        <f t="shared" si="1452"/>
        <v/>
      </c>
      <c r="Y2847" s="24" t="str">
        <f t="shared" si="1453"/>
        <v/>
      </c>
      <c r="Z2847" s="24" t="str">
        <f t="shared" si="1454"/>
        <v/>
      </c>
      <c r="AA2847" s="24" t="b">
        <f t="shared" si="1455"/>
        <v>0</v>
      </c>
      <c r="AB2847" s="34" t="str">
        <f t="shared" si="1456"/>
        <v/>
      </c>
      <c r="AC2847" s="34">
        <f t="shared" si="1457"/>
        <v>0</v>
      </c>
      <c r="AD2847" s="34">
        <f t="shared" si="1458"/>
        <v>0</v>
      </c>
      <c r="AE2847" s="34" t="str">
        <f t="shared" si="1459"/>
        <v xml:space="preserve"> 0</v>
      </c>
      <c r="AF2847" s="34">
        <f t="shared" si="1460"/>
        <v>0</v>
      </c>
      <c r="AG2847" s="34">
        <f t="shared" si="1461"/>
        <v>0</v>
      </c>
      <c r="AH2847" s="34" t="str">
        <f t="shared" si="1462"/>
        <v/>
      </c>
      <c r="AI2847" s="172" t="str">
        <f>IF(AJ2847&lt;&gt;"",MAX(AI$3:AI2846)+1,"")</f>
        <v/>
      </c>
      <c r="AJ2847" s="172" t="str">
        <f t="shared" si="1463"/>
        <v/>
      </c>
      <c r="AK2847" s="172" t="str">
        <f t="shared" si="1464"/>
        <v/>
      </c>
      <c r="AL2847" s="172" t="str">
        <f t="shared" si="1465"/>
        <v/>
      </c>
      <c r="AM2847" s="172" t="str">
        <f>IF(AN2847&lt;&gt;"",MAX(AM$3:AM2846)+1,"")</f>
        <v/>
      </c>
      <c r="AN2847" s="172" t="str">
        <f t="shared" si="1466"/>
        <v/>
      </c>
      <c r="AO2847" s="172" t="str">
        <f t="shared" si="1467"/>
        <v/>
      </c>
      <c r="AP2847" s="172" t="str">
        <f t="shared" si="1468"/>
        <v/>
      </c>
      <c r="AQ2847" s="172" t="str">
        <f t="shared" si="1469"/>
        <v/>
      </c>
      <c r="AR2847" s="172" t="str">
        <f>Table1[[#This Row],[Sex ]]&amp;Table1[[#This Row],[Month]]</f>
        <v/>
      </c>
    </row>
    <row r="2848" spans="2:44" x14ac:dyDescent="0.3">
      <c r="B2848" s="14"/>
      <c r="C2848" s="14"/>
      <c r="D2848" s="14"/>
      <c r="E2848" s="14"/>
      <c r="F2848" s="14"/>
      <c r="G2848" s="14"/>
      <c r="H2848" s="14"/>
      <c r="I2848" s="14"/>
      <c r="J2848" s="14"/>
      <c r="K2848" s="14"/>
      <c r="L2848" s="14"/>
      <c r="M2848" s="24" t="str">
        <f t="shared" si="1441"/>
        <v/>
      </c>
      <c r="N2848" s="24" t="str">
        <f t="shared" si="1442"/>
        <v/>
      </c>
      <c r="O2848" s="24" t="str">
        <f t="shared" si="1443"/>
        <v xml:space="preserve"> </v>
      </c>
      <c r="P2848" s="24">
        <f t="shared" si="1444"/>
        <v>0</v>
      </c>
      <c r="Q2848" s="25">
        <f t="shared" si="1445"/>
        <v>0</v>
      </c>
      <c r="R2848" s="26">
        <f t="shared" si="1446"/>
        <v>0</v>
      </c>
      <c r="S2848" s="24" t="str">
        <f t="shared" si="1447"/>
        <v/>
      </c>
      <c r="T2848" s="24" t="str">
        <f t="shared" si="1448"/>
        <v/>
      </c>
      <c r="U2848" s="24" t="str">
        <f t="shared" si="1449"/>
        <v/>
      </c>
      <c r="V2848" s="24" t="str">
        <f t="shared" si="1450"/>
        <v/>
      </c>
      <c r="W2848" s="24" t="str">
        <f t="shared" si="1451"/>
        <v/>
      </c>
      <c r="X2848" s="24" t="str">
        <f t="shared" si="1452"/>
        <v/>
      </c>
      <c r="Y2848" s="24" t="str">
        <f t="shared" si="1453"/>
        <v/>
      </c>
      <c r="Z2848" s="24" t="str">
        <f t="shared" si="1454"/>
        <v/>
      </c>
      <c r="AA2848" s="24" t="b">
        <f t="shared" si="1455"/>
        <v>0</v>
      </c>
      <c r="AB2848" s="34" t="str">
        <f t="shared" si="1456"/>
        <v/>
      </c>
      <c r="AC2848" s="34">
        <f t="shared" si="1457"/>
        <v>0</v>
      </c>
      <c r="AD2848" s="34">
        <f t="shared" si="1458"/>
        <v>0</v>
      </c>
      <c r="AE2848" s="34" t="str">
        <f t="shared" si="1459"/>
        <v xml:space="preserve"> 0</v>
      </c>
      <c r="AF2848" s="34">
        <f t="shared" si="1460"/>
        <v>0</v>
      </c>
      <c r="AG2848" s="34">
        <f t="shared" si="1461"/>
        <v>0</v>
      </c>
      <c r="AH2848" s="34" t="str">
        <f t="shared" si="1462"/>
        <v/>
      </c>
      <c r="AI2848" s="172" t="str">
        <f>IF(AJ2848&lt;&gt;"",MAX(AI$3:AI2847)+1,"")</f>
        <v/>
      </c>
      <c r="AJ2848" s="172" t="str">
        <f t="shared" si="1463"/>
        <v/>
      </c>
      <c r="AK2848" s="172" t="str">
        <f t="shared" si="1464"/>
        <v/>
      </c>
      <c r="AL2848" s="172" t="str">
        <f t="shared" si="1465"/>
        <v/>
      </c>
      <c r="AM2848" s="172" t="str">
        <f>IF(AN2848&lt;&gt;"",MAX(AM$3:AM2847)+1,"")</f>
        <v/>
      </c>
      <c r="AN2848" s="172" t="str">
        <f t="shared" si="1466"/>
        <v/>
      </c>
      <c r="AO2848" s="172" t="str">
        <f t="shared" si="1467"/>
        <v/>
      </c>
      <c r="AP2848" s="172" t="str">
        <f t="shared" si="1468"/>
        <v/>
      </c>
      <c r="AQ2848" s="172" t="str">
        <f t="shared" si="1469"/>
        <v/>
      </c>
      <c r="AR2848" s="172" t="str">
        <f>Table1[[#This Row],[Sex ]]&amp;Table1[[#This Row],[Month]]</f>
        <v/>
      </c>
    </row>
    <row r="2849" spans="2:44" x14ac:dyDescent="0.3">
      <c r="B2849" s="14"/>
      <c r="C2849" s="14"/>
      <c r="D2849" s="14"/>
      <c r="E2849" s="14"/>
      <c r="F2849" s="14"/>
      <c r="G2849" s="14"/>
      <c r="H2849" s="14"/>
      <c r="I2849" s="14"/>
      <c r="J2849" s="14"/>
      <c r="K2849" s="14"/>
      <c r="L2849" s="14"/>
      <c r="M2849" s="24" t="str">
        <f t="shared" si="1441"/>
        <v/>
      </c>
      <c r="N2849" s="24" t="str">
        <f t="shared" si="1442"/>
        <v/>
      </c>
      <c r="O2849" s="24" t="str">
        <f t="shared" si="1443"/>
        <v xml:space="preserve"> </v>
      </c>
      <c r="P2849" s="24">
        <f t="shared" si="1444"/>
        <v>0</v>
      </c>
      <c r="Q2849" s="25">
        <f t="shared" si="1445"/>
        <v>0</v>
      </c>
      <c r="R2849" s="26">
        <f t="shared" si="1446"/>
        <v>0</v>
      </c>
      <c r="S2849" s="24" t="str">
        <f t="shared" si="1447"/>
        <v/>
      </c>
      <c r="T2849" s="24" t="str">
        <f t="shared" si="1448"/>
        <v/>
      </c>
      <c r="U2849" s="24" t="str">
        <f t="shared" si="1449"/>
        <v/>
      </c>
      <c r="V2849" s="24" t="str">
        <f t="shared" si="1450"/>
        <v/>
      </c>
      <c r="W2849" s="24" t="str">
        <f t="shared" si="1451"/>
        <v/>
      </c>
      <c r="X2849" s="24" t="str">
        <f t="shared" si="1452"/>
        <v/>
      </c>
      <c r="Y2849" s="24" t="str">
        <f t="shared" si="1453"/>
        <v/>
      </c>
      <c r="Z2849" s="24" t="str">
        <f t="shared" si="1454"/>
        <v/>
      </c>
      <c r="AA2849" s="24" t="b">
        <f t="shared" si="1455"/>
        <v>0</v>
      </c>
      <c r="AB2849" s="34" t="str">
        <f t="shared" si="1456"/>
        <v/>
      </c>
      <c r="AC2849" s="34">
        <f t="shared" si="1457"/>
        <v>0</v>
      </c>
      <c r="AD2849" s="34">
        <f t="shared" si="1458"/>
        <v>0</v>
      </c>
      <c r="AE2849" s="34" t="str">
        <f t="shared" si="1459"/>
        <v xml:space="preserve"> 0</v>
      </c>
      <c r="AF2849" s="34">
        <f t="shared" si="1460"/>
        <v>0</v>
      </c>
      <c r="AG2849" s="34">
        <f t="shared" si="1461"/>
        <v>0</v>
      </c>
      <c r="AH2849" s="34" t="str">
        <f t="shared" si="1462"/>
        <v/>
      </c>
      <c r="AI2849" s="172" t="str">
        <f>IF(AJ2849&lt;&gt;"",MAX(AI$3:AI2848)+1,"")</f>
        <v/>
      </c>
      <c r="AJ2849" s="172" t="str">
        <f t="shared" si="1463"/>
        <v/>
      </c>
      <c r="AK2849" s="172" t="str">
        <f t="shared" si="1464"/>
        <v/>
      </c>
      <c r="AL2849" s="172" t="str">
        <f t="shared" si="1465"/>
        <v/>
      </c>
      <c r="AM2849" s="172" t="str">
        <f>IF(AN2849&lt;&gt;"",MAX(AM$3:AM2848)+1,"")</f>
        <v/>
      </c>
      <c r="AN2849" s="172" t="str">
        <f t="shared" si="1466"/>
        <v/>
      </c>
      <c r="AO2849" s="172" t="str">
        <f t="shared" si="1467"/>
        <v/>
      </c>
      <c r="AP2849" s="172" t="str">
        <f t="shared" si="1468"/>
        <v/>
      </c>
      <c r="AQ2849" s="172" t="str">
        <f t="shared" si="1469"/>
        <v/>
      </c>
      <c r="AR2849" s="172" t="str">
        <f>Table1[[#This Row],[Sex ]]&amp;Table1[[#This Row],[Month]]</f>
        <v/>
      </c>
    </row>
    <row r="2850" spans="2:44" x14ac:dyDescent="0.3">
      <c r="B2850" s="14"/>
      <c r="C2850" s="14"/>
      <c r="D2850" s="14"/>
      <c r="E2850" s="14"/>
      <c r="F2850" s="14"/>
      <c r="G2850" s="14"/>
      <c r="H2850" s="14"/>
      <c r="I2850" s="14"/>
      <c r="J2850" s="14"/>
      <c r="K2850" s="14"/>
      <c r="L2850" s="14"/>
      <c r="M2850" s="24" t="str">
        <f t="shared" si="1441"/>
        <v/>
      </c>
      <c r="N2850" s="24" t="str">
        <f t="shared" si="1442"/>
        <v/>
      </c>
      <c r="O2850" s="24" t="str">
        <f t="shared" si="1443"/>
        <v xml:space="preserve"> </v>
      </c>
      <c r="P2850" s="24">
        <f t="shared" si="1444"/>
        <v>0</v>
      </c>
      <c r="Q2850" s="25">
        <f t="shared" si="1445"/>
        <v>0</v>
      </c>
      <c r="R2850" s="26">
        <f t="shared" si="1446"/>
        <v>0</v>
      </c>
      <c r="S2850" s="24" t="str">
        <f t="shared" si="1447"/>
        <v/>
      </c>
      <c r="T2850" s="24" t="str">
        <f t="shared" si="1448"/>
        <v/>
      </c>
      <c r="U2850" s="24" t="str">
        <f t="shared" si="1449"/>
        <v/>
      </c>
      <c r="V2850" s="24" t="str">
        <f t="shared" si="1450"/>
        <v/>
      </c>
      <c r="W2850" s="24" t="str">
        <f t="shared" si="1451"/>
        <v/>
      </c>
      <c r="X2850" s="24" t="str">
        <f t="shared" si="1452"/>
        <v/>
      </c>
      <c r="Y2850" s="24" t="str">
        <f t="shared" si="1453"/>
        <v/>
      </c>
      <c r="Z2850" s="24" t="str">
        <f t="shared" si="1454"/>
        <v/>
      </c>
      <c r="AA2850" s="24" t="b">
        <f t="shared" si="1455"/>
        <v>0</v>
      </c>
      <c r="AB2850" s="34" t="str">
        <f t="shared" si="1456"/>
        <v/>
      </c>
      <c r="AC2850" s="34">
        <f t="shared" si="1457"/>
        <v>0</v>
      </c>
      <c r="AD2850" s="34">
        <f t="shared" si="1458"/>
        <v>0</v>
      </c>
      <c r="AE2850" s="34" t="str">
        <f t="shared" si="1459"/>
        <v xml:space="preserve"> 0</v>
      </c>
      <c r="AF2850" s="34">
        <f t="shared" si="1460"/>
        <v>0</v>
      </c>
      <c r="AG2850" s="34">
        <f t="shared" si="1461"/>
        <v>0</v>
      </c>
      <c r="AH2850" s="34" t="str">
        <f t="shared" si="1462"/>
        <v/>
      </c>
      <c r="AI2850" s="172" t="str">
        <f>IF(AJ2850&lt;&gt;"",MAX(AI$3:AI2849)+1,"")</f>
        <v/>
      </c>
      <c r="AJ2850" s="172" t="str">
        <f t="shared" si="1463"/>
        <v/>
      </c>
      <c r="AK2850" s="172" t="str">
        <f t="shared" si="1464"/>
        <v/>
      </c>
      <c r="AL2850" s="172" t="str">
        <f t="shared" si="1465"/>
        <v/>
      </c>
      <c r="AM2850" s="172" t="str">
        <f>IF(AN2850&lt;&gt;"",MAX(AM$3:AM2849)+1,"")</f>
        <v/>
      </c>
      <c r="AN2850" s="172" t="str">
        <f t="shared" si="1466"/>
        <v/>
      </c>
      <c r="AO2850" s="172" t="str">
        <f t="shared" si="1467"/>
        <v/>
      </c>
      <c r="AP2850" s="172" t="str">
        <f t="shared" si="1468"/>
        <v/>
      </c>
      <c r="AQ2850" s="172" t="str">
        <f t="shared" si="1469"/>
        <v/>
      </c>
      <c r="AR2850" s="172" t="str">
        <f>Table1[[#This Row],[Sex ]]&amp;Table1[[#This Row],[Month]]</f>
        <v/>
      </c>
    </row>
    <row r="2851" spans="2:44" x14ac:dyDescent="0.3">
      <c r="B2851" s="14"/>
      <c r="C2851" s="14"/>
      <c r="D2851" s="14"/>
      <c r="E2851" s="14"/>
      <c r="F2851" s="14"/>
      <c r="G2851" s="14"/>
      <c r="H2851" s="14"/>
      <c r="I2851" s="14"/>
      <c r="J2851" s="14"/>
      <c r="K2851" s="14"/>
      <c r="L2851" s="14"/>
      <c r="M2851" s="24" t="str">
        <f t="shared" si="1441"/>
        <v/>
      </c>
      <c r="N2851" s="24" t="str">
        <f t="shared" si="1442"/>
        <v/>
      </c>
      <c r="O2851" s="24" t="str">
        <f t="shared" si="1443"/>
        <v xml:space="preserve"> </v>
      </c>
      <c r="P2851" s="24">
        <f t="shared" si="1444"/>
        <v>0</v>
      </c>
      <c r="Q2851" s="25">
        <f t="shared" si="1445"/>
        <v>0</v>
      </c>
      <c r="R2851" s="26">
        <f t="shared" si="1446"/>
        <v>0</v>
      </c>
      <c r="S2851" s="24" t="str">
        <f t="shared" si="1447"/>
        <v/>
      </c>
      <c r="T2851" s="24" t="str">
        <f t="shared" si="1448"/>
        <v/>
      </c>
      <c r="U2851" s="24" t="str">
        <f t="shared" si="1449"/>
        <v/>
      </c>
      <c r="V2851" s="24" t="str">
        <f t="shared" si="1450"/>
        <v/>
      </c>
      <c r="W2851" s="24" t="str">
        <f t="shared" si="1451"/>
        <v/>
      </c>
      <c r="X2851" s="24" t="str">
        <f t="shared" si="1452"/>
        <v/>
      </c>
      <c r="Y2851" s="24" t="str">
        <f t="shared" si="1453"/>
        <v/>
      </c>
      <c r="Z2851" s="24" t="str">
        <f t="shared" si="1454"/>
        <v/>
      </c>
      <c r="AA2851" s="24" t="b">
        <f t="shared" si="1455"/>
        <v>0</v>
      </c>
      <c r="AB2851" s="34" t="str">
        <f t="shared" si="1456"/>
        <v/>
      </c>
      <c r="AC2851" s="34">
        <f t="shared" si="1457"/>
        <v>0</v>
      </c>
      <c r="AD2851" s="34">
        <f t="shared" si="1458"/>
        <v>0</v>
      </c>
      <c r="AE2851" s="34" t="str">
        <f t="shared" si="1459"/>
        <v xml:space="preserve"> 0</v>
      </c>
      <c r="AF2851" s="34">
        <f t="shared" si="1460"/>
        <v>0</v>
      </c>
      <c r="AG2851" s="34">
        <f t="shared" si="1461"/>
        <v>0</v>
      </c>
      <c r="AH2851" s="34" t="str">
        <f t="shared" si="1462"/>
        <v/>
      </c>
      <c r="AI2851" s="172" t="str">
        <f>IF(AJ2851&lt;&gt;"",MAX(AI$3:AI2850)+1,"")</f>
        <v/>
      </c>
      <c r="AJ2851" s="172" t="str">
        <f t="shared" si="1463"/>
        <v/>
      </c>
      <c r="AK2851" s="172" t="str">
        <f t="shared" si="1464"/>
        <v/>
      </c>
      <c r="AL2851" s="172" t="str">
        <f t="shared" si="1465"/>
        <v/>
      </c>
      <c r="AM2851" s="172" t="str">
        <f>IF(AN2851&lt;&gt;"",MAX(AM$3:AM2850)+1,"")</f>
        <v/>
      </c>
      <c r="AN2851" s="172" t="str">
        <f t="shared" si="1466"/>
        <v/>
      </c>
      <c r="AO2851" s="172" t="str">
        <f t="shared" si="1467"/>
        <v/>
      </c>
      <c r="AP2851" s="172" t="str">
        <f t="shared" si="1468"/>
        <v/>
      </c>
      <c r="AQ2851" s="172" t="str">
        <f t="shared" si="1469"/>
        <v/>
      </c>
      <c r="AR2851" s="172" t="str">
        <f>Table1[[#This Row],[Sex ]]&amp;Table1[[#This Row],[Month]]</f>
        <v/>
      </c>
    </row>
    <row r="2852" spans="2:44" x14ac:dyDescent="0.3">
      <c r="B2852" s="14"/>
      <c r="C2852" s="14"/>
      <c r="D2852" s="14"/>
      <c r="E2852" s="14"/>
      <c r="F2852" s="14"/>
      <c r="G2852" s="14"/>
      <c r="H2852" s="14"/>
      <c r="I2852" s="14"/>
      <c r="J2852" s="14"/>
      <c r="K2852" s="14"/>
      <c r="L2852" s="14"/>
      <c r="M2852" s="24" t="str">
        <f t="shared" si="1441"/>
        <v/>
      </c>
      <c r="N2852" s="24" t="str">
        <f t="shared" si="1442"/>
        <v/>
      </c>
      <c r="O2852" s="24" t="str">
        <f t="shared" si="1443"/>
        <v xml:space="preserve"> </v>
      </c>
      <c r="P2852" s="24">
        <f t="shared" si="1444"/>
        <v>0</v>
      </c>
      <c r="Q2852" s="25">
        <f t="shared" si="1445"/>
        <v>0</v>
      </c>
      <c r="R2852" s="26">
        <f t="shared" si="1446"/>
        <v>0</v>
      </c>
      <c r="S2852" s="24" t="str">
        <f t="shared" si="1447"/>
        <v/>
      </c>
      <c r="T2852" s="24" t="str">
        <f t="shared" si="1448"/>
        <v/>
      </c>
      <c r="U2852" s="24" t="str">
        <f t="shared" si="1449"/>
        <v/>
      </c>
      <c r="V2852" s="24" t="str">
        <f t="shared" si="1450"/>
        <v/>
      </c>
      <c r="W2852" s="24" t="str">
        <f t="shared" si="1451"/>
        <v/>
      </c>
      <c r="X2852" s="24" t="str">
        <f t="shared" si="1452"/>
        <v/>
      </c>
      <c r="Y2852" s="24" t="str">
        <f t="shared" si="1453"/>
        <v/>
      </c>
      <c r="Z2852" s="24" t="str">
        <f t="shared" si="1454"/>
        <v/>
      </c>
      <c r="AA2852" s="24" t="b">
        <f t="shared" si="1455"/>
        <v>0</v>
      </c>
      <c r="AB2852" s="34" t="str">
        <f t="shared" si="1456"/>
        <v/>
      </c>
      <c r="AC2852" s="34">
        <f t="shared" si="1457"/>
        <v>0</v>
      </c>
      <c r="AD2852" s="34">
        <f t="shared" si="1458"/>
        <v>0</v>
      </c>
      <c r="AE2852" s="34" t="str">
        <f t="shared" si="1459"/>
        <v xml:space="preserve"> 0</v>
      </c>
      <c r="AF2852" s="34">
        <f t="shared" si="1460"/>
        <v>0</v>
      </c>
      <c r="AG2852" s="34">
        <f t="shared" si="1461"/>
        <v>0</v>
      </c>
      <c r="AH2852" s="34" t="str">
        <f t="shared" si="1462"/>
        <v/>
      </c>
      <c r="AI2852" s="172" t="str">
        <f>IF(AJ2852&lt;&gt;"",MAX(AI$3:AI2851)+1,"")</f>
        <v/>
      </c>
      <c r="AJ2852" s="172" t="str">
        <f t="shared" si="1463"/>
        <v/>
      </c>
      <c r="AK2852" s="172" t="str">
        <f t="shared" si="1464"/>
        <v/>
      </c>
      <c r="AL2852" s="172" t="str">
        <f t="shared" si="1465"/>
        <v/>
      </c>
      <c r="AM2852" s="172" t="str">
        <f>IF(AN2852&lt;&gt;"",MAX(AM$3:AM2851)+1,"")</f>
        <v/>
      </c>
      <c r="AN2852" s="172" t="str">
        <f t="shared" si="1466"/>
        <v/>
      </c>
      <c r="AO2852" s="172" t="str">
        <f t="shared" si="1467"/>
        <v/>
      </c>
      <c r="AP2852" s="172" t="str">
        <f t="shared" si="1468"/>
        <v/>
      </c>
      <c r="AQ2852" s="172" t="str">
        <f t="shared" si="1469"/>
        <v/>
      </c>
      <c r="AR2852" s="172" t="str">
        <f>Table1[[#This Row],[Sex ]]&amp;Table1[[#This Row],[Month]]</f>
        <v/>
      </c>
    </row>
    <row r="2853" spans="2:44" x14ac:dyDescent="0.3">
      <c r="B2853" s="14"/>
      <c r="C2853" s="14"/>
      <c r="D2853" s="14"/>
      <c r="E2853" s="14"/>
      <c r="F2853" s="14"/>
      <c r="G2853" s="14"/>
      <c r="H2853" s="14"/>
      <c r="I2853" s="14"/>
      <c r="J2853" s="14"/>
      <c r="K2853" s="14"/>
      <c r="L2853" s="14"/>
      <c r="M2853" s="24" t="str">
        <f t="shared" si="1441"/>
        <v/>
      </c>
      <c r="N2853" s="24" t="str">
        <f t="shared" si="1442"/>
        <v/>
      </c>
      <c r="O2853" s="24" t="str">
        <f t="shared" si="1443"/>
        <v xml:space="preserve"> </v>
      </c>
      <c r="P2853" s="24">
        <f t="shared" si="1444"/>
        <v>0</v>
      </c>
      <c r="Q2853" s="25">
        <f t="shared" si="1445"/>
        <v>0</v>
      </c>
      <c r="R2853" s="26">
        <f t="shared" si="1446"/>
        <v>0</v>
      </c>
      <c r="S2853" s="24" t="str">
        <f t="shared" si="1447"/>
        <v/>
      </c>
      <c r="T2853" s="24" t="str">
        <f t="shared" si="1448"/>
        <v/>
      </c>
      <c r="U2853" s="24" t="str">
        <f t="shared" si="1449"/>
        <v/>
      </c>
      <c r="V2853" s="24" t="str">
        <f t="shared" si="1450"/>
        <v/>
      </c>
      <c r="W2853" s="24" t="str">
        <f t="shared" si="1451"/>
        <v/>
      </c>
      <c r="X2853" s="24" t="str">
        <f t="shared" si="1452"/>
        <v/>
      </c>
      <c r="Y2853" s="24" t="str">
        <f t="shared" si="1453"/>
        <v/>
      </c>
      <c r="Z2853" s="24" t="str">
        <f t="shared" si="1454"/>
        <v/>
      </c>
      <c r="AA2853" s="24" t="b">
        <f t="shared" si="1455"/>
        <v>0</v>
      </c>
      <c r="AB2853" s="34" t="str">
        <f t="shared" si="1456"/>
        <v/>
      </c>
      <c r="AC2853" s="34">
        <f t="shared" si="1457"/>
        <v>0</v>
      </c>
      <c r="AD2853" s="34">
        <f t="shared" si="1458"/>
        <v>0</v>
      </c>
      <c r="AE2853" s="34" t="str">
        <f t="shared" si="1459"/>
        <v xml:space="preserve"> 0</v>
      </c>
      <c r="AF2853" s="34">
        <f t="shared" si="1460"/>
        <v>0</v>
      </c>
      <c r="AG2853" s="34">
        <f t="shared" si="1461"/>
        <v>0</v>
      </c>
      <c r="AH2853" s="34" t="str">
        <f t="shared" si="1462"/>
        <v/>
      </c>
      <c r="AI2853" s="172" t="str">
        <f>IF(AJ2853&lt;&gt;"",MAX(AI$3:AI2852)+1,"")</f>
        <v/>
      </c>
      <c r="AJ2853" s="172" t="str">
        <f t="shared" si="1463"/>
        <v/>
      </c>
      <c r="AK2853" s="172" t="str">
        <f t="shared" si="1464"/>
        <v/>
      </c>
      <c r="AL2853" s="172" t="str">
        <f t="shared" si="1465"/>
        <v/>
      </c>
      <c r="AM2853" s="172" t="str">
        <f>IF(AN2853&lt;&gt;"",MAX(AM$3:AM2852)+1,"")</f>
        <v/>
      </c>
      <c r="AN2853" s="172" t="str">
        <f t="shared" si="1466"/>
        <v/>
      </c>
      <c r="AO2853" s="172" t="str">
        <f t="shared" si="1467"/>
        <v/>
      </c>
      <c r="AP2853" s="172" t="str">
        <f t="shared" si="1468"/>
        <v/>
      </c>
      <c r="AQ2853" s="172" t="str">
        <f t="shared" si="1469"/>
        <v/>
      </c>
      <c r="AR2853" s="172" t="str">
        <f>Table1[[#This Row],[Sex ]]&amp;Table1[[#This Row],[Month]]</f>
        <v/>
      </c>
    </row>
    <row r="2854" spans="2:44" x14ac:dyDescent="0.3">
      <c r="B2854" s="14"/>
      <c r="C2854" s="14"/>
      <c r="D2854" s="14"/>
      <c r="E2854" s="14"/>
      <c r="F2854" s="14"/>
      <c r="G2854" s="14"/>
      <c r="H2854" s="14"/>
      <c r="I2854" s="14"/>
      <c r="J2854" s="14"/>
      <c r="K2854" s="14"/>
      <c r="L2854" s="14"/>
      <c r="M2854" s="24" t="str">
        <f t="shared" si="1441"/>
        <v/>
      </c>
      <c r="N2854" s="24" t="str">
        <f t="shared" si="1442"/>
        <v/>
      </c>
      <c r="O2854" s="24" t="str">
        <f t="shared" si="1443"/>
        <v xml:space="preserve"> </v>
      </c>
      <c r="P2854" s="24">
        <f t="shared" si="1444"/>
        <v>0</v>
      </c>
      <c r="Q2854" s="25">
        <f t="shared" si="1445"/>
        <v>0</v>
      </c>
      <c r="R2854" s="26">
        <f t="shared" si="1446"/>
        <v>0</v>
      </c>
      <c r="S2854" s="24" t="str">
        <f t="shared" si="1447"/>
        <v/>
      </c>
      <c r="T2854" s="24" t="str">
        <f t="shared" si="1448"/>
        <v/>
      </c>
      <c r="U2854" s="24" t="str">
        <f t="shared" si="1449"/>
        <v/>
      </c>
      <c r="V2854" s="24" t="str">
        <f t="shared" si="1450"/>
        <v/>
      </c>
      <c r="W2854" s="24" t="str">
        <f t="shared" si="1451"/>
        <v/>
      </c>
      <c r="X2854" s="24" t="str">
        <f t="shared" si="1452"/>
        <v/>
      </c>
      <c r="Y2854" s="24" t="str">
        <f t="shared" si="1453"/>
        <v/>
      </c>
      <c r="Z2854" s="24" t="str">
        <f t="shared" si="1454"/>
        <v/>
      </c>
      <c r="AA2854" s="24" t="b">
        <f t="shared" si="1455"/>
        <v>0</v>
      </c>
      <c r="AB2854" s="34" t="str">
        <f t="shared" si="1456"/>
        <v/>
      </c>
      <c r="AC2854" s="34">
        <f t="shared" si="1457"/>
        <v>0</v>
      </c>
      <c r="AD2854" s="34">
        <f t="shared" si="1458"/>
        <v>0</v>
      </c>
      <c r="AE2854" s="34" t="str">
        <f t="shared" si="1459"/>
        <v xml:space="preserve"> 0</v>
      </c>
      <c r="AF2854" s="34">
        <f t="shared" si="1460"/>
        <v>0</v>
      </c>
      <c r="AG2854" s="34">
        <f t="shared" si="1461"/>
        <v>0</v>
      </c>
      <c r="AH2854" s="34" t="str">
        <f t="shared" si="1462"/>
        <v/>
      </c>
      <c r="AI2854" s="172" t="str">
        <f>IF(AJ2854&lt;&gt;"",MAX(AI$3:AI2853)+1,"")</f>
        <v/>
      </c>
      <c r="AJ2854" s="172" t="str">
        <f t="shared" si="1463"/>
        <v/>
      </c>
      <c r="AK2854" s="172" t="str">
        <f t="shared" si="1464"/>
        <v/>
      </c>
      <c r="AL2854" s="172" t="str">
        <f t="shared" si="1465"/>
        <v/>
      </c>
      <c r="AM2854" s="172" t="str">
        <f>IF(AN2854&lt;&gt;"",MAX(AM$3:AM2853)+1,"")</f>
        <v/>
      </c>
      <c r="AN2854" s="172" t="str">
        <f t="shared" si="1466"/>
        <v/>
      </c>
      <c r="AO2854" s="172" t="str">
        <f t="shared" si="1467"/>
        <v/>
      </c>
      <c r="AP2854" s="172" t="str">
        <f t="shared" si="1468"/>
        <v/>
      </c>
      <c r="AQ2854" s="172" t="str">
        <f t="shared" si="1469"/>
        <v/>
      </c>
      <c r="AR2854" s="172" t="str">
        <f>Table1[[#This Row],[Sex ]]&amp;Table1[[#This Row],[Month]]</f>
        <v/>
      </c>
    </row>
    <row r="2855" spans="2:44" x14ac:dyDescent="0.3">
      <c r="B2855" s="14"/>
      <c r="C2855" s="14"/>
      <c r="D2855" s="14"/>
      <c r="E2855" s="14"/>
      <c r="F2855" s="14"/>
      <c r="G2855" s="14"/>
      <c r="H2855" s="14"/>
      <c r="I2855" s="14"/>
      <c r="J2855" s="14"/>
      <c r="K2855" s="14"/>
      <c r="L2855" s="14"/>
      <c r="M2855" s="24" t="str">
        <f t="shared" si="1441"/>
        <v/>
      </c>
      <c r="N2855" s="24" t="str">
        <f t="shared" si="1442"/>
        <v/>
      </c>
      <c r="O2855" s="24" t="str">
        <f t="shared" si="1443"/>
        <v xml:space="preserve"> </v>
      </c>
      <c r="P2855" s="24">
        <f t="shared" si="1444"/>
        <v>0</v>
      </c>
      <c r="Q2855" s="25">
        <f t="shared" si="1445"/>
        <v>0</v>
      </c>
      <c r="R2855" s="26">
        <f t="shared" si="1446"/>
        <v>0</v>
      </c>
      <c r="S2855" s="24" t="str">
        <f t="shared" si="1447"/>
        <v/>
      </c>
      <c r="T2855" s="24" t="str">
        <f t="shared" si="1448"/>
        <v/>
      </c>
      <c r="U2855" s="24" t="str">
        <f t="shared" si="1449"/>
        <v/>
      </c>
      <c r="V2855" s="24" t="str">
        <f t="shared" si="1450"/>
        <v/>
      </c>
      <c r="W2855" s="24" t="str">
        <f t="shared" si="1451"/>
        <v/>
      </c>
      <c r="X2855" s="24" t="str">
        <f t="shared" si="1452"/>
        <v/>
      </c>
      <c r="Y2855" s="24" t="str">
        <f t="shared" si="1453"/>
        <v/>
      </c>
      <c r="Z2855" s="24" t="str">
        <f t="shared" si="1454"/>
        <v/>
      </c>
      <c r="AA2855" s="24" t="b">
        <f t="shared" si="1455"/>
        <v>0</v>
      </c>
      <c r="AB2855" s="34" t="str">
        <f t="shared" si="1456"/>
        <v/>
      </c>
      <c r="AC2855" s="34">
        <f t="shared" si="1457"/>
        <v>0</v>
      </c>
      <c r="AD2855" s="34">
        <f t="shared" si="1458"/>
        <v>0</v>
      </c>
      <c r="AE2855" s="34" t="str">
        <f t="shared" si="1459"/>
        <v xml:space="preserve"> 0</v>
      </c>
      <c r="AF2855" s="34">
        <f t="shared" si="1460"/>
        <v>0</v>
      </c>
      <c r="AG2855" s="34">
        <f t="shared" si="1461"/>
        <v>0</v>
      </c>
      <c r="AH2855" s="34" t="str">
        <f t="shared" si="1462"/>
        <v/>
      </c>
      <c r="AI2855" s="172" t="str">
        <f>IF(AJ2855&lt;&gt;"",MAX(AI$3:AI2854)+1,"")</f>
        <v/>
      </c>
      <c r="AJ2855" s="172" t="str">
        <f t="shared" si="1463"/>
        <v/>
      </c>
      <c r="AK2855" s="172" t="str">
        <f t="shared" si="1464"/>
        <v/>
      </c>
      <c r="AL2855" s="172" t="str">
        <f t="shared" si="1465"/>
        <v/>
      </c>
      <c r="AM2855" s="172" t="str">
        <f>IF(AN2855&lt;&gt;"",MAX(AM$3:AM2854)+1,"")</f>
        <v/>
      </c>
      <c r="AN2855" s="172" t="str">
        <f t="shared" si="1466"/>
        <v/>
      </c>
      <c r="AO2855" s="172" t="str">
        <f t="shared" si="1467"/>
        <v/>
      </c>
      <c r="AP2855" s="172" t="str">
        <f t="shared" si="1468"/>
        <v/>
      </c>
      <c r="AQ2855" s="172" t="str">
        <f t="shared" si="1469"/>
        <v/>
      </c>
      <c r="AR2855" s="172" t="str">
        <f>Table1[[#This Row],[Sex ]]&amp;Table1[[#This Row],[Month]]</f>
        <v/>
      </c>
    </row>
    <row r="2856" spans="2:44" x14ac:dyDescent="0.3">
      <c r="B2856" s="14"/>
      <c r="C2856" s="14"/>
      <c r="D2856" s="14"/>
      <c r="E2856" s="14"/>
      <c r="F2856" s="14"/>
      <c r="G2856" s="14"/>
      <c r="H2856" s="14"/>
      <c r="I2856" s="14"/>
      <c r="J2856" s="14"/>
      <c r="K2856" s="14"/>
      <c r="L2856" s="14"/>
      <c r="M2856" s="24" t="str">
        <f t="shared" si="1441"/>
        <v/>
      </c>
      <c r="N2856" s="24" t="str">
        <f t="shared" si="1442"/>
        <v/>
      </c>
      <c r="O2856" s="24" t="str">
        <f t="shared" si="1443"/>
        <v xml:space="preserve"> </v>
      </c>
      <c r="P2856" s="24">
        <f t="shared" si="1444"/>
        <v>0</v>
      </c>
      <c r="Q2856" s="25">
        <f t="shared" si="1445"/>
        <v>0</v>
      </c>
      <c r="R2856" s="26">
        <f t="shared" si="1446"/>
        <v>0</v>
      </c>
      <c r="S2856" s="24" t="str">
        <f t="shared" si="1447"/>
        <v/>
      </c>
      <c r="T2856" s="24" t="str">
        <f t="shared" si="1448"/>
        <v/>
      </c>
      <c r="U2856" s="24" t="str">
        <f t="shared" si="1449"/>
        <v/>
      </c>
      <c r="V2856" s="24" t="str">
        <f t="shared" si="1450"/>
        <v/>
      </c>
      <c r="W2856" s="24" t="str">
        <f t="shared" si="1451"/>
        <v/>
      </c>
      <c r="X2856" s="24" t="str">
        <f t="shared" si="1452"/>
        <v/>
      </c>
      <c r="Y2856" s="24" t="str">
        <f t="shared" si="1453"/>
        <v/>
      </c>
      <c r="Z2856" s="24" t="str">
        <f t="shared" si="1454"/>
        <v/>
      </c>
      <c r="AA2856" s="24" t="b">
        <f t="shared" si="1455"/>
        <v>0</v>
      </c>
      <c r="AB2856" s="34" t="str">
        <f t="shared" si="1456"/>
        <v/>
      </c>
      <c r="AC2856" s="34">
        <f t="shared" si="1457"/>
        <v>0</v>
      </c>
      <c r="AD2856" s="34">
        <f t="shared" si="1458"/>
        <v>0</v>
      </c>
      <c r="AE2856" s="34" t="str">
        <f t="shared" si="1459"/>
        <v xml:space="preserve"> 0</v>
      </c>
      <c r="AF2856" s="34">
        <f t="shared" si="1460"/>
        <v>0</v>
      </c>
      <c r="AG2856" s="34">
        <f t="shared" si="1461"/>
        <v>0</v>
      </c>
      <c r="AH2856" s="34" t="str">
        <f t="shared" si="1462"/>
        <v/>
      </c>
      <c r="AI2856" s="172" t="str">
        <f>IF(AJ2856&lt;&gt;"",MAX(AI$3:AI2855)+1,"")</f>
        <v/>
      </c>
      <c r="AJ2856" s="172" t="str">
        <f t="shared" si="1463"/>
        <v/>
      </c>
      <c r="AK2856" s="172" t="str">
        <f t="shared" si="1464"/>
        <v/>
      </c>
      <c r="AL2856" s="172" t="str">
        <f t="shared" si="1465"/>
        <v/>
      </c>
      <c r="AM2856" s="172" t="str">
        <f>IF(AN2856&lt;&gt;"",MAX(AM$3:AM2855)+1,"")</f>
        <v/>
      </c>
      <c r="AN2856" s="172" t="str">
        <f t="shared" si="1466"/>
        <v/>
      </c>
      <c r="AO2856" s="172" t="str">
        <f t="shared" si="1467"/>
        <v/>
      </c>
      <c r="AP2856" s="172" t="str">
        <f t="shared" si="1468"/>
        <v/>
      </c>
      <c r="AQ2856" s="172" t="str">
        <f t="shared" si="1469"/>
        <v/>
      </c>
      <c r="AR2856" s="172" t="str">
        <f>Table1[[#This Row],[Sex ]]&amp;Table1[[#This Row],[Month]]</f>
        <v/>
      </c>
    </row>
    <row r="2857" spans="2:44" x14ac:dyDescent="0.3">
      <c r="B2857" s="14"/>
      <c r="C2857" s="14"/>
      <c r="D2857" s="14"/>
      <c r="E2857" s="14"/>
      <c r="F2857" s="14"/>
      <c r="G2857" s="14"/>
      <c r="H2857" s="14"/>
      <c r="I2857" s="14"/>
      <c r="J2857" s="14"/>
      <c r="K2857" s="14"/>
      <c r="L2857" s="14"/>
      <c r="M2857" s="24" t="str">
        <f t="shared" si="1441"/>
        <v/>
      </c>
      <c r="N2857" s="24" t="str">
        <f t="shared" si="1442"/>
        <v/>
      </c>
      <c r="O2857" s="24" t="str">
        <f t="shared" si="1443"/>
        <v xml:space="preserve"> </v>
      </c>
      <c r="P2857" s="24">
        <f t="shared" si="1444"/>
        <v>0</v>
      </c>
      <c r="Q2857" s="25">
        <f t="shared" si="1445"/>
        <v>0</v>
      </c>
      <c r="R2857" s="26">
        <f t="shared" si="1446"/>
        <v>0</v>
      </c>
      <c r="S2857" s="24" t="str">
        <f t="shared" si="1447"/>
        <v/>
      </c>
      <c r="T2857" s="24" t="str">
        <f t="shared" si="1448"/>
        <v/>
      </c>
      <c r="U2857" s="24" t="str">
        <f t="shared" si="1449"/>
        <v/>
      </c>
      <c r="V2857" s="24" t="str">
        <f t="shared" si="1450"/>
        <v/>
      </c>
      <c r="W2857" s="24" t="str">
        <f t="shared" si="1451"/>
        <v/>
      </c>
      <c r="X2857" s="24" t="str">
        <f t="shared" si="1452"/>
        <v/>
      </c>
      <c r="Y2857" s="24" t="str">
        <f t="shared" si="1453"/>
        <v/>
      </c>
      <c r="Z2857" s="24" t="str">
        <f t="shared" si="1454"/>
        <v/>
      </c>
      <c r="AA2857" s="24" t="b">
        <f t="shared" si="1455"/>
        <v>0</v>
      </c>
      <c r="AB2857" s="34" t="str">
        <f t="shared" si="1456"/>
        <v/>
      </c>
      <c r="AC2857" s="34">
        <f t="shared" si="1457"/>
        <v>0</v>
      </c>
      <c r="AD2857" s="34">
        <f t="shared" si="1458"/>
        <v>0</v>
      </c>
      <c r="AE2857" s="34" t="str">
        <f t="shared" si="1459"/>
        <v xml:space="preserve"> 0</v>
      </c>
      <c r="AF2857" s="34">
        <f t="shared" si="1460"/>
        <v>0</v>
      </c>
      <c r="AG2857" s="34">
        <f t="shared" si="1461"/>
        <v>0</v>
      </c>
      <c r="AH2857" s="34" t="str">
        <f t="shared" si="1462"/>
        <v/>
      </c>
      <c r="AI2857" s="172" t="str">
        <f>IF(AJ2857&lt;&gt;"",MAX(AI$3:AI2856)+1,"")</f>
        <v/>
      </c>
      <c r="AJ2857" s="172" t="str">
        <f t="shared" si="1463"/>
        <v/>
      </c>
      <c r="AK2857" s="172" t="str">
        <f t="shared" si="1464"/>
        <v/>
      </c>
      <c r="AL2857" s="172" t="str">
        <f t="shared" si="1465"/>
        <v/>
      </c>
      <c r="AM2857" s="172" t="str">
        <f>IF(AN2857&lt;&gt;"",MAX(AM$3:AM2856)+1,"")</f>
        <v/>
      </c>
      <c r="AN2857" s="172" t="str">
        <f t="shared" si="1466"/>
        <v/>
      </c>
      <c r="AO2857" s="172" t="str">
        <f t="shared" si="1467"/>
        <v/>
      </c>
      <c r="AP2857" s="172" t="str">
        <f t="shared" si="1468"/>
        <v/>
      </c>
      <c r="AQ2857" s="172" t="str">
        <f t="shared" si="1469"/>
        <v/>
      </c>
      <c r="AR2857" s="172" t="str">
        <f>Table1[[#This Row],[Sex ]]&amp;Table1[[#This Row],[Month]]</f>
        <v/>
      </c>
    </row>
    <row r="2858" spans="2:44" x14ac:dyDescent="0.3">
      <c r="B2858" s="14"/>
      <c r="C2858" s="14"/>
      <c r="D2858" s="14"/>
      <c r="E2858" s="14"/>
      <c r="F2858" s="14"/>
      <c r="G2858" s="14"/>
      <c r="H2858" s="14"/>
      <c r="I2858" s="14"/>
      <c r="J2858" s="14"/>
      <c r="K2858" s="14"/>
      <c r="L2858" s="14"/>
      <c r="M2858" s="24" t="str">
        <f t="shared" si="1441"/>
        <v/>
      </c>
      <c r="N2858" s="24" t="str">
        <f t="shared" si="1442"/>
        <v/>
      </c>
      <c r="O2858" s="24" t="str">
        <f t="shared" si="1443"/>
        <v xml:space="preserve"> </v>
      </c>
      <c r="P2858" s="24">
        <f t="shared" si="1444"/>
        <v>0</v>
      </c>
      <c r="Q2858" s="25">
        <f t="shared" si="1445"/>
        <v>0</v>
      </c>
      <c r="R2858" s="26">
        <f t="shared" si="1446"/>
        <v>0</v>
      </c>
      <c r="S2858" s="24" t="str">
        <f t="shared" si="1447"/>
        <v/>
      </c>
      <c r="T2858" s="24" t="str">
        <f t="shared" si="1448"/>
        <v/>
      </c>
      <c r="U2858" s="24" t="str">
        <f t="shared" si="1449"/>
        <v/>
      </c>
      <c r="V2858" s="24" t="str">
        <f t="shared" si="1450"/>
        <v/>
      </c>
      <c r="W2858" s="24" t="str">
        <f t="shared" si="1451"/>
        <v/>
      </c>
      <c r="X2858" s="24" t="str">
        <f t="shared" si="1452"/>
        <v/>
      </c>
      <c r="Y2858" s="24" t="str">
        <f t="shared" si="1453"/>
        <v/>
      </c>
      <c r="Z2858" s="24" t="str">
        <f t="shared" si="1454"/>
        <v/>
      </c>
      <c r="AA2858" s="24" t="b">
        <f t="shared" si="1455"/>
        <v>0</v>
      </c>
      <c r="AB2858" s="34" t="str">
        <f t="shared" si="1456"/>
        <v/>
      </c>
      <c r="AC2858" s="34">
        <f t="shared" si="1457"/>
        <v>0</v>
      </c>
      <c r="AD2858" s="34">
        <f t="shared" si="1458"/>
        <v>0</v>
      </c>
      <c r="AE2858" s="34" t="str">
        <f t="shared" si="1459"/>
        <v xml:space="preserve"> 0</v>
      </c>
      <c r="AF2858" s="34">
        <f t="shared" si="1460"/>
        <v>0</v>
      </c>
      <c r="AG2858" s="34">
        <f t="shared" si="1461"/>
        <v>0</v>
      </c>
      <c r="AH2858" s="34" t="str">
        <f t="shared" si="1462"/>
        <v/>
      </c>
      <c r="AI2858" s="172" t="str">
        <f>IF(AJ2858&lt;&gt;"",MAX(AI$3:AI2857)+1,"")</f>
        <v/>
      </c>
      <c r="AJ2858" s="172" t="str">
        <f t="shared" si="1463"/>
        <v/>
      </c>
      <c r="AK2858" s="172" t="str">
        <f t="shared" si="1464"/>
        <v/>
      </c>
      <c r="AL2858" s="172" t="str">
        <f t="shared" si="1465"/>
        <v/>
      </c>
      <c r="AM2858" s="172" t="str">
        <f>IF(AN2858&lt;&gt;"",MAX(AM$3:AM2857)+1,"")</f>
        <v/>
      </c>
      <c r="AN2858" s="172" t="str">
        <f t="shared" si="1466"/>
        <v/>
      </c>
      <c r="AO2858" s="172" t="str">
        <f t="shared" si="1467"/>
        <v/>
      </c>
      <c r="AP2858" s="172" t="str">
        <f t="shared" si="1468"/>
        <v/>
      </c>
      <c r="AQ2858" s="172" t="str">
        <f t="shared" si="1469"/>
        <v/>
      </c>
      <c r="AR2858" s="172" t="str">
        <f>Table1[[#This Row],[Sex ]]&amp;Table1[[#This Row],[Month]]</f>
        <v/>
      </c>
    </row>
    <row r="2859" spans="2:44" x14ac:dyDescent="0.3">
      <c r="B2859" s="14"/>
      <c r="C2859" s="14"/>
      <c r="D2859" s="14"/>
      <c r="E2859" s="14"/>
      <c r="F2859" s="14"/>
      <c r="G2859" s="14"/>
      <c r="H2859" s="14"/>
      <c r="I2859" s="14"/>
      <c r="J2859" s="14"/>
      <c r="K2859" s="14"/>
      <c r="L2859" s="14"/>
      <c r="M2859" s="24" t="str">
        <f t="shared" ref="M2859:M2922" si="1470">IF(I4859&lt;&gt;"",IF(SUM(I4859:I4859)&lt;99,IF(I4859=J4859,I4859,""),""),"")</f>
        <v/>
      </c>
      <c r="N2859" s="24" t="str">
        <f t="shared" ref="N2859:N2922" si="1471">IF(H4859&lt;&gt;"",IF(H4859&lt;4,1,IF(H4859&lt;7,2,IF(H4859&lt;10,3,4))),"")</f>
        <v/>
      </c>
      <c r="O2859" s="24" t="str">
        <f t="shared" ref="O2859:O2922" si="1472">IF(SUM(I4859:I4859)&lt;99,J4859&amp;" "&amp;I4859,99&amp;" "&amp;99)</f>
        <v xml:space="preserve"> </v>
      </c>
      <c r="P2859" s="24">
        <f t="shared" ref="P2859:P2922" si="1473">(J4859+I4859)/2</f>
        <v>0</v>
      </c>
      <c r="Q2859" s="25">
        <f t="shared" ref="Q2859:Q2922" si="1474">IF(SUM(I4859:J4859)&lt;99,(I4859-P2859)^2+(J4859-P2859)^2,0)</f>
        <v>0</v>
      </c>
      <c r="R2859" s="26">
        <f t="shared" ref="R2859:R2922" si="1475">IF(SUM(I4859:I4859)&lt;99,IF(J4859=0,IF(I4859=0,0,((Q2859)^0.5)/P2859),((Q2859)^0.5)/P2859),"")</f>
        <v>0</v>
      </c>
      <c r="S2859" s="24" t="str">
        <f t="shared" ref="S2859:S2922" si="1476">IF(SUM(I4859+J4859)&lt;98,IF(I4859&lt;&gt;"",H4859,""),"")</f>
        <v/>
      </c>
      <c r="T2859" s="24" t="str">
        <f t="shared" ref="T2859:T2922" si="1477">IF(SUM(I4859+J4859)&lt;98,IF(J4859&lt;&gt;"",H4859,""),"")</f>
        <v/>
      </c>
      <c r="U2859" s="24" t="str">
        <f t="shared" ref="U2859:U2922" si="1478">IF(SUM(I4859+J4859)&lt;99,IF(K4859&lt;&gt;"",H4859,""),"")</f>
        <v/>
      </c>
      <c r="V2859" s="24" t="str">
        <f t="shared" ref="V2859:V2922" si="1479">IF(J4859&lt;99,IF(M2859&lt;&gt;"",L4859,""),"")</f>
        <v/>
      </c>
      <c r="W2859" s="24" t="str">
        <f t="shared" ref="W2859:W2922" si="1480">IF(J4859&gt;98,99,IF(K4859&gt;98,99,IF(K4859+J4859=198,99,IF(K4859&lt;&gt;"",ABS(J4859-K4859),""))))</f>
        <v/>
      </c>
      <c r="X2859" s="24" t="str">
        <f t="shared" ref="X2859:X2922" si="1481">IF(I4859&lt;&gt;0,IF(I4859-J4859&lt;&gt;0,"",H4859),"")</f>
        <v/>
      </c>
      <c r="Y2859" s="24" t="str">
        <f t="shared" ref="Y2859:Y2922" si="1482">IF(J4859&lt;&gt;"",H4859,"")</f>
        <v/>
      </c>
      <c r="Z2859" s="24" t="str">
        <f t="shared" ref="Z2859:Z2922" si="1483">IF(SUM(I4859+J4859)&lt;98,IF(I4859&lt;&gt;"",G4859,""),"")</f>
        <v/>
      </c>
      <c r="AA2859" s="24" t="b">
        <f t="shared" ref="AA2859:AA2922" si="1484">IF(I4859&lt;&gt;"",IF(SUM(I4859:J4859)&gt;98,"",IF(I4859-J4859=0,G4859,"")))</f>
        <v>0</v>
      </c>
      <c r="AB2859" s="34" t="str">
        <f t="shared" ref="AB2859:AB2922" si="1485">IF(SUM(I4859:J4859)&gt;98,G4859,"")</f>
        <v/>
      </c>
      <c r="AC2859" s="34">
        <f t="shared" ref="AC2859:AC2922" si="1486">IF(SUM(I4859+J4859)&lt;99,L4859,"")</f>
        <v>0</v>
      </c>
      <c r="AD2859" s="34">
        <f t="shared" ref="AD2859:AD2922" si="1487">IF(AA2859&lt;&gt;"",AC2859,"")</f>
        <v>0</v>
      </c>
      <c r="AE2859" s="34" t="str">
        <f t="shared" ref="AE2859:AE2922" si="1488">H4859&amp;" "&amp;I4859-J4859</f>
        <v xml:space="preserve"> 0</v>
      </c>
      <c r="AF2859" s="34">
        <f t="shared" ref="AF2859:AF2922" si="1489">IF(SUM(I4859+J4859)&lt;99,J4859,"")</f>
        <v>0</v>
      </c>
      <c r="AG2859" s="34">
        <f t="shared" ref="AG2859:AG2922" si="1490">IF(AF2859&lt;&gt;"",I4859,"")</f>
        <v>0</v>
      </c>
      <c r="AH2859" s="34" t="str">
        <f t="shared" ref="AH2859:AH2922" si="1491">IF(I4859&lt;&gt;"",IF((I4859+J4859)&gt;98,"",I4859-J4859),"")</f>
        <v/>
      </c>
      <c r="AI2859" s="172" t="str">
        <f>IF(AJ2859&lt;&gt;"",MAX(AI$3:AI2858)+1,"")</f>
        <v/>
      </c>
      <c r="AJ2859" s="172" t="str">
        <f t="shared" ref="AJ2859:AJ2922" si="1492">IF(SUM(I4859:J4859)&lt;98,IF(G4859="F",G4859,""),"")</f>
        <v/>
      </c>
      <c r="AK2859" s="172" t="str">
        <f t="shared" ref="AK2859:AK2922" si="1493">IF(AJ2859&lt;&gt;"",F4859,"")</f>
        <v/>
      </c>
      <c r="AL2859" s="172" t="str">
        <f t="shared" ref="AL2859:AL2922" si="1494">IF(AK2859&lt;&gt;"",J4859,"")</f>
        <v/>
      </c>
      <c r="AM2859" s="172" t="str">
        <f>IF(AN2859&lt;&gt;"",MAX(AM$3:AM2858)+1,"")</f>
        <v/>
      </c>
      <c r="AN2859" s="172" t="str">
        <f t="shared" ref="AN2859:AN2922" si="1495">IF(SUM(I4859:J4859)&lt;98,IF(G4859="M",G4859,""),"")</f>
        <v/>
      </c>
      <c r="AO2859" s="172" t="str">
        <f t="shared" ref="AO2859:AO2922" si="1496">IF(AN2859&lt;&gt;"",F4859,"")</f>
        <v/>
      </c>
      <c r="AP2859" s="172" t="str">
        <f t="shared" ref="AP2859:AP2922" si="1497">IF(AO2859&lt;&gt;"",J4859,"")</f>
        <v/>
      </c>
      <c r="AQ2859" s="172" t="str">
        <f t="shared" ref="AQ2859:AQ2922" si="1498">IF(K4859&lt;&gt;"",J4859&amp;" "&amp;(J4859-K4859),"")</f>
        <v/>
      </c>
      <c r="AR2859" s="172" t="str">
        <f>Table1[[#This Row],[Sex ]]&amp;Table1[[#This Row],[Month]]</f>
        <v/>
      </c>
    </row>
    <row r="2860" spans="2:44" x14ac:dyDescent="0.3">
      <c r="B2860" s="14"/>
      <c r="C2860" s="14"/>
      <c r="D2860" s="14"/>
      <c r="E2860" s="14"/>
      <c r="F2860" s="14"/>
      <c r="G2860" s="14"/>
      <c r="H2860" s="14"/>
      <c r="I2860" s="14"/>
      <c r="J2860" s="14"/>
      <c r="K2860" s="14"/>
      <c r="L2860" s="14"/>
      <c r="M2860" s="24" t="str">
        <f t="shared" si="1470"/>
        <v/>
      </c>
      <c r="N2860" s="24" t="str">
        <f t="shared" si="1471"/>
        <v/>
      </c>
      <c r="O2860" s="24" t="str">
        <f t="shared" si="1472"/>
        <v xml:space="preserve"> </v>
      </c>
      <c r="P2860" s="24">
        <f t="shared" si="1473"/>
        <v>0</v>
      </c>
      <c r="Q2860" s="25">
        <f t="shared" si="1474"/>
        <v>0</v>
      </c>
      <c r="R2860" s="26">
        <f t="shared" si="1475"/>
        <v>0</v>
      </c>
      <c r="S2860" s="24" t="str">
        <f t="shared" si="1476"/>
        <v/>
      </c>
      <c r="T2860" s="24" t="str">
        <f t="shared" si="1477"/>
        <v/>
      </c>
      <c r="U2860" s="24" t="str">
        <f t="shared" si="1478"/>
        <v/>
      </c>
      <c r="V2860" s="24" t="str">
        <f t="shared" si="1479"/>
        <v/>
      </c>
      <c r="W2860" s="24" t="str">
        <f t="shared" si="1480"/>
        <v/>
      </c>
      <c r="X2860" s="24" t="str">
        <f t="shared" si="1481"/>
        <v/>
      </c>
      <c r="Y2860" s="24" t="str">
        <f t="shared" si="1482"/>
        <v/>
      </c>
      <c r="Z2860" s="24" t="str">
        <f t="shared" si="1483"/>
        <v/>
      </c>
      <c r="AA2860" s="24" t="b">
        <f t="shared" si="1484"/>
        <v>0</v>
      </c>
      <c r="AB2860" s="34" t="str">
        <f t="shared" si="1485"/>
        <v/>
      </c>
      <c r="AC2860" s="34">
        <f t="shared" si="1486"/>
        <v>0</v>
      </c>
      <c r="AD2860" s="34">
        <f t="shared" si="1487"/>
        <v>0</v>
      </c>
      <c r="AE2860" s="34" t="str">
        <f t="shared" si="1488"/>
        <v xml:space="preserve"> 0</v>
      </c>
      <c r="AF2860" s="34">
        <f t="shared" si="1489"/>
        <v>0</v>
      </c>
      <c r="AG2860" s="34">
        <f t="shared" si="1490"/>
        <v>0</v>
      </c>
      <c r="AH2860" s="34" t="str">
        <f t="shared" si="1491"/>
        <v/>
      </c>
      <c r="AI2860" s="172" t="str">
        <f>IF(AJ2860&lt;&gt;"",MAX(AI$3:AI2859)+1,"")</f>
        <v/>
      </c>
      <c r="AJ2860" s="172" t="str">
        <f t="shared" si="1492"/>
        <v/>
      </c>
      <c r="AK2860" s="172" t="str">
        <f t="shared" si="1493"/>
        <v/>
      </c>
      <c r="AL2860" s="172" t="str">
        <f t="shared" si="1494"/>
        <v/>
      </c>
      <c r="AM2860" s="172" t="str">
        <f>IF(AN2860&lt;&gt;"",MAX(AM$3:AM2859)+1,"")</f>
        <v/>
      </c>
      <c r="AN2860" s="172" t="str">
        <f t="shared" si="1495"/>
        <v/>
      </c>
      <c r="AO2860" s="172" t="str">
        <f t="shared" si="1496"/>
        <v/>
      </c>
      <c r="AP2860" s="172" t="str">
        <f t="shared" si="1497"/>
        <v/>
      </c>
      <c r="AQ2860" s="172" t="str">
        <f t="shared" si="1498"/>
        <v/>
      </c>
      <c r="AR2860" s="172" t="str">
        <f>Table1[[#This Row],[Sex ]]&amp;Table1[[#This Row],[Month]]</f>
        <v/>
      </c>
    </row>
    <row r="2861" spans="2:44" x14ac:dyDescent="0.3">
      <c r="B2861" s="14"/>
      <c r="C2861" s="14"/>
      <c r="D2861" s="14"/>
      <c r="E2861" s="14"/>
      <c r="F2861" s="14"/>
      <c r="G2861" s="14"/>
      <c r="H2861" s="14"/>
      <c r="I2861" s="14"/>
      <c r="J2861" s="14"/>
      <c r="K2861" s="14"/>
      <c r="L2861" s="14"/>
      <c r="M2861" s="24" t="str">
        <f t="shared" si="1470"/>
        <v/>
      </c>
      <c r="N2861" s="24" t="str">
        <f t="shared" si="1471"/>
        <v/>
      </c>
      <c r="O2861" s="24" t="str">
        <f t="shared" si="1472"/>
        <v xml:space="preserve"> </v>
      </c>
      <c r="P2861" s="24">
        <f t="shared" si="1473"/>
        <v>0</v>
      </c>
      <c r="Q2861" s="25">
        <f t="shared" si="1474"/>
        <v>0</v>
      </c>
      <c r="R2861" s="26">
        <f t="shared" si="1475"/>
        <v>0</v>
      </c>
      <c r="S2861" s="24" t="str">
        <f t="shared" si="1476"/>
        <v/>
      </c>
      <c r="T2861" s="24" t="str">
        <f t="shared" si="1477"/>
        <v/>
      </c>
      <c r="U2861" s="24" t="str">
        <f t="shared" si="1478"/>
        <v/>
      </c>
      <c r="V2861" s="24" t="str">
        <f t="shared" si="1479"/>
        <v/>
      </c>
      <c r="W2861" s="24" t="str">
        <f t="shared" si="1480"/>
        <v/>
      </c>
      <c r="X2861" s="24" t="str">
        <f t="shared" si="1481"/>
        <v/>
      </c>
      <c r="Y2861" s="24" t="str">
        <f t="shared" si="1482"/>
        <v/>
      </c>
      <c r="Z2861" s="24" t="str">
        <f t="shared" si="1483"/>
        <v/>
      </c>
      <c r="AA2861" s="24" t="b">
        <f t="shared" si="1484"/>
        <v>0</v>
      </c>
      <c r="AB2861" s="34" t="str">
        <f t="shared" si="1485"/>
        <v/>
      </c>
      <c r="AC2861" s="34">
        <f t="shared" si="1486"/>
        <v>0</v>
      </c>
      <c r="AD2861" s="34">
        <f t="shared" si="1487"/>
        <v>0</v>
      </c>
      <c r="AE2861" s="34" t="str">
        <f t="shared" si="1488"/>
        <v xml:space="preserve"> 0</v>
      </c>
      <c r="AF2861" s="34">
        <f t="shared" si="1489"/>
        <v>0</v>
      </c>
      <c r="AG2861" s="34">
        <f t="shared" si="1490"/>
        <v>0</v>
      </c>
      <c r="AH2861" s="34" t="str">
        <f t="shared" si="1491"/>
        <v/>
      </c>
      <c r="AI2861" s="172" t="str">
        <f>IF(AJ2861&lt;&gt;"",MAX(AI$3:AI2860)+1,"")</f>
        <v/>
      </c>
      <c r="AJ2861" s="172" t="str">
        <f t="shared" si="1492"/>
        <v/>
      </c>
      <c r="AK2861" s="172" t="str">
        <f t="shared" si="1493"/>
        <v/>
      </c>
      <c r="AL2861" s="172" t="str">
        <f t="shared" si="1494"/>
        <v/>
      </c>
      <c r="AM2861" s="172" t="str">
        <f>IF(AN2861&lt;&gt;"",MAX(AM$3:AM2860)+1,"")</f>
        <v/>
      </c>
      <c r="AN2861" s="172" t="str">
        <f t="shared" si="1495"/>
        <v/>
      </c>
      <c r="AO2861" s="172" t="str">
        <f t="shared" si="1496"/>
        <v/>
      </c>
      <c r="AP2861" s="172" t="str">
        <f t="shared" si="1497"/>
        <v/>
      </c>
      <c r="AQ2861" s="172" t="str">
        <f t="shared" si="1498"/>
        <v/>
      </c>
      <c r="AR2861" s="172" t="str">
        <f>Table1[[#This Row],[Sex ]]&amp;Table1[[#This Row],[Month]]</f>
        <v/>
      </c>
    </row>
    <row r="2862" spans="2:44" x14ac:dyDescent="0.3">
      <c r="B2862" s="14"/>
      <c r="C2862" s="14"/>
      <c r="D2862" s="14"/>
      <c r="E2862" s="14"/>
      <c r="F2862" s="14"/>
      <c r="G2862" s="14"/>
      <c r="H2862" s="14"/>
      <c r="I2862" s="14"/>
      <c r="J2862" s="14"/>
      <c r="K2862" s="14"/>
      <c r="L2862" s="14"/>
      <c r="M2862" s="24" t="str">
        <f t="shared" si="1470"/>
        <v/>
      </c>
      <c r="N2862" s="24" t="str">
        <f t="shared" si="1471"/>
        <v/>
      </c>
      <c r="O2862" s="24" t="str">
        <f t="shared" si="1472"/>
        <v xml:space="preserve"> </v>
      </c>
      <c r="P2862" s="24">
        <f t="shared" si="1473"/>
        <v>0</v>
      </c>
      <c r="Q2862" s="25">
        <f t="shared" si="1474"/>
        <v>0</v>
      </c>
      <c r="R2862" s="26">
        <f t="shared" si="1475"/>
        <v>0</v>
      </c>
      <c r="S2862" s="24" t="str">
        <f t="shared" si="1476"/>
        <v/>
      </c>
      <c r="T2862" s="24" t="str">
        <f t="shared" si="1477"/>
        <v/>
      </c>
      <c r="U2862" s="24" t="str">
        <f t="shared" si="1478"/>
        <v/>
      </c>
      <c r="V2862" s="24" t="str">
        <f t="shared" si="1479"/>
        <v/>
      </c>
      <c r="W2862" s="24" t="str">
        <f t="shared" si="1480"/>
        <v/>
      </c>
      <c r="X2862" s="24" t="str">
        <f t="shared" si="1481"/>
        <v/>
      </c>
      <c r="Y2862" s="24" t="str">
        <f t="shared" si="1482"/>
        <v/>
      </c>
      <c r="Z2862" s="24" t="str">
        <f t="shared" si="1483"/>
        <v/>
      </c>
      <c r="AA2862" s="24" t="b">
        <f t="shared" si="1484"/>
        <v>0</v>
      </c>
      <c r="AB2862" s="34" t="str">
        <f t="shared" si="1485"/>
        <v/>
      </c>
      <c r="AC2862" s="34">
        <f t="shared" si="1486"/>
        <v>0</v>
      </c>
      <c r="AD2862" s="34">
        <f t="shared" si="1487"/>
        <v>0</v>
      </c>
      <c r="AE2862" s="34" t="str">
        <f t="shared" si="1488"/>
        <v xml:space="preserve"> 0</v>
      </c>
      <c r="AF2862" s="34">
        <f t="shared" si="1489"/>
        <v>0</v>
      </c>
      <c r="AG2862" s="34">
        <f t="shared" si="1490"/>
        <v>0</v>
      </c>
      <c r="AH2862" s="34" t="str">
        <f t="shared" si="1491"/>
        <v/>
      </c>
      <c r="AI2862" s="172" t="str">
        <f>IF(AJ2862&lt;&gt;"",MAX(AI$3:AI2861)+1,"")</f>
        <v/>
      </c>
      <c r="AJ2862" s="172" t="str">
        <f t="shared" si="1492"/>
        <v/>
      </c>
      <c r="AK2862" s="172" t="str">
        <f t="shared" si="1493"/>
        <v/>
      </c>
      <c r="AL2862" s="172" t="str">
        <f t="shared" si="1494"/>
        <v/>
      </c>
      <c r="AM2862" s="172" t="str">
        <f>IF(AN2862&lt;&gt;"",MAX(AM$3:AM2861)+1,"")</f>
        <v/>
      </c>
      <c r="AN2862" s="172" t="str">
        <f t="shared" si="1495"/>
        <v/>
      </c>
      <c r="AO2862" s="172" t="str">
        <f t="shared" si="1496"/>
        <v/>
      </c>
      <c r="AP2862" s="172" t="str">
        <f t="shared" si="1497"/>
        <v/>
      </c>
      <c r="AQ2862" s="172" t="str">
        <f t="shared" si="1498"/>
        <v/>
      </c>
      <c r="AR2862" s="172" t="str">
        <f>Table1[[#This Row],[Sex ]]&amp;Table1[[#This Row],[Month]]</f>
        <v/>
      </c>
    </row>
    <row r="2863" spans="2:44" x14ac:dyDescent="0.3">
      <c r="B2863" s="14"/>
      <c r="C2863" s="14"/>
      <c r="D2863" s="14"/>
      <c r="E2863" s="14"/>
      <c r="F2863" s="14"/>
      <c r="G2863" s="14"/>
      <c r="H2863" s="14"/>
      <c r="I2863" s="14"/>
      <c r="J2863" s="14"/>
      <c r="K2863" s="14"/>
      <c r="L2863" s="14"/>
      <c r="M2863" s="24" t="str">
        <f t="shared" si="1470"/>
        <v/>
      </c>
      <c r="N2863" s="24" t="str">
        <f t="shared" si="1471"/>
        <v/>
      </c>
      <c r="O2863" s="24" t="str">
        <f t="shared" si="1472"/>
        <v xml:space="preserve"> </v>
      </c>
      <c r="P2863" s="24">
        <f t="shared" si="1473"/>
        <v>0</v>
      </c>
      <c r="Q2863" s="25">
        <f t="shared" si="1474"/>
        <v>0</v>
      </c>
      <c r="R2863" s="26">
        <f t="shared" si="1475"/>
        <v>0</v>
      </c>
      <c r="S2863" s="24" t="str">
        <f t="shared" si="1476"/>
        <v/>
      </c>
      <c r="T2863" s="24" t="str">
        <f t="shared" si="1477"/>
        <v/>
      </c>
      <c r="U2863" s="24" t="str">
        <f t="shared" si="1478"/>
        <v/>
      </c>
      <c r="V2863" s="24" t="str">
        <f t="shared" si="1479"/>
        <v/>
      </c>
      <c r="W2863" s="24" t="str">
        <f t="shared" si="1480"/>
        <v/>
      </c>
      <c r="X2863" s="24" t="str">
        <f t="shared" si="1481"/>
        <v/>
      </c>
      <c r="Y2863" s="24" t="str">
        <f t="shared" si="1482"/>
        <v/>
      </c>
      <c r="Z2863" s="24" t="str">
        <f t="shared" si="1483"/>
        <v/>
      </c>
      <c r="AA2863" s="24" t="b">
        <f t="shared" si="1484"/>
        <v>0</v>
      </c>
      <c r="AB2863" s="34" t="str">
        <f t="shared" si="1485"/>
        <v/>
      </c>
      <c r="AC2863" s="34">
        <f t="shared" si="1486"/>
        <v>0</v>
      </c>
      <c r="AD2863" s="34">
        <f t="shared" si="1487"/>
        <v>0</v>
      </c>
      <c r="AE2863" s="34" t="str">
        <f t="shared" si="1488"/>
        <v xml:space="preserve"> 0</v>
      </c>
      <c r="AF2863" s="34">
        <f t="shared" si="1489"/>
        <v>0</v>
      </c>
      <c r="AG2863" s="34">
        <f t="shared" si="1490"/>
        <v>0</v>
      </c>
      <c r="AH2863" s="34" t="str">
        <f t="shared" si="1491"/>
        <v/>
      </c>
      <c r="AI2863" s="172" t="str">
        <f>IF(AJ2863&lt;&gt;"",MAX(AI$3:AI2862)+1,"")</f>
        <v/>
      </c>
      <c r="AJ2863" s="172" t="str">
        <f t="shared" si="1492"/>
        <v/>
      </c>
      <c r="AK2863" s="172" t="str">
        <f t="shared" si="1493"/>
        <v/>
      </c>
      <c r="AL2863" s="172" t="str">
        <f t="shared" si="1494"/>
        <v/>
      </c>
      <c r="AM2863" s="172" t="str">
        <f>IF(AN2863&lt;&gt;"",MAX(AM$3:AM2862)+1,"")</f>
        <v/>
      </c>
      <c r="AN2863" s="172" t="str">
        <f t="shared" si="1495"/>
        <v/>
      </c>
      <c r="AO2863" s="172" t="str">
        <f t="shared" si="1496"/>
        <v/>
      </c>
      <c r="AP2863" s="172" t="str">
        <f t="shared" si="1497"/>
        <v/>
      </c>
      <c r="AQ2863" s="172" t="str">
        <f t="shared" si="1498"/>
        <v/>
      </c>
      <c r="AR2863" s="172" t="str">
        <f>Table1[[#This Row],[Sex ]]&amp;Table1[[#This Row],[Month]]</f>
        <v/>
      </c>
    </row>
    <row r="2864" spans="2:44" x14ac:dyDescent="0.3">
      <c r="B2864" s="14"/>
      <c r="C2864" s="14"/>
      <c r="D2864" s="14"/>
      <c r="E2864" s="14"/>
      <c r="F2864" s="14"/>
      <c r="G2864" s="14"/>
      <c r="H2864" s="14"/>
      <c r="I2864" s="14"/>
      <c r="J2864" s="14"/>
      <c r="K2864" s="14"/>
      <c r="L2864" s="14"/>
      <c r="M2864" s="24" t="str">
        <f t="shared" si="1470"/>
        <v/>
      </c>
      <c r="N2864" s="24" t="str">
        <f t="shared" si="1471"/>
        <v/>
      </c>
      <c r="O2864" s="24" t="str">
        <f t="shared" si="1472"/>
        <v xml:space="preserve"> </v>
      </c>
      <c r="P2864" s="24">
        <f t="shared" si="1473"/>
        <v>0</v>
      </c>
      <c r="Q2864" s="25">
        <f t="shared" si="1474"/>
        <v>0</v>
      </c>
      <c r="R2864" s="26">
        <f t="shared" si="1475"/>
        <v>0</v>
      </c>
      <c r="S2864" s="24" t="str">
        <f t="shared" si="1476"/>
        <v/>
      </c>
      <c r="T2864" s="24" t="str">
        <f t="shared" si="1477"/>
        <v/>
      </c>
      <c r="U2864" s="24" t="str">
        <f t="shared" si="1478"/>
        <v/>
      </c>
      <c r="V2864" s="24" t="str">
        <f t="shared" si="1479"/>
        <v/>
      </c>
      <c r="W2864" s="24" t="str">
        <f t="shared" si="1480"/>
        <v/>
      </c>
      <c r="X2864" s="24" t="str">
        <f t="shared" si="1481"/>
        <v/>
      </c>
      <c r="Y2864" s="24" t="str">
        <f t="shared" si="1482"/>
        <v/>
      </c>
      <c r="Z2864" s="24" t="str">
        <f t="shared" si="1483"/>
        <v/>
      </c>
      <c r="AA2864" s="24" t="b">
        <f t="shared" si="1484"/>
        <v>0</v>
      </c>
      <c r="AB2864" s="34" t="str">
        <f t="shared" si="1485"/>
        <v/>
      </c>
      <c r="AC2864" s="34">
        <f t="shared" si="1486"/>
        <v>0</v>
      </c>
      <c r="AD2864" s="34">
        <f t="shared" si="1487"/>
        <v>0</v>
      </c>
      <c r="AE2864" s="34" t="str">
        <f t="shared" si="1488"/>
        <v xml:space="preserve"> 0</v>
      </c>
      <c r="AF2864" s="34">
        <f t="shared" si="1489"/>
        <v>0</v>
      </c>
      <c r="AG2864" s="34">
        <f t="shared" si="1490"/>
        <v>0</v>
      </c>
      <c r="AH2864" s="34" t="str">
        <f t="shared" si="1491"/>
        <v/>
      </c>
      <c r="AI2864" s="172" t="str">
        <f>IF(AJ2864&lt;&gt;"",MAX(AI$3:AI2863)+1,"")</f>
        <v/>
      </c>
      <c r="AJ2864" s="172" t="str">
        <f t="shared" si="1492"/>
        <v/>
      </c>
      <c r="AK2864" s="172" t="str">
        <f t="shared" si="1493"/>
        <v/>
      </c>
      <c r="AL2864" s="172" t="str">
        <f t="shared" si="1494"/>
        <v/>
      </c>
      <c r="AM2864" s="172" t="str">
        <f>IF(AN2864&lt;&gt;"",MAX(AM$3:AM2863)+1,"")</f>
        <v/>
      </c>
      <c r="AN2864" s="172" t="str">
        <f t="shared" si="1495"/>
        <v/>
      </c>
      <c r="AO2864" s="172" t="str">
        <f t="shared" si="1496"/>
        <v/>
      </c>
      <c r="AP2864" s="172" t="str">
        <f t="shared" si="1497"/>
        <v/>
      </c>
      <c r="AQ2864" s="172" t="str">
        <f t="shared" si="1498"/>
        <v/>
      </c>
      <c r="AR2864" s="172" t="str">
        <f>Table1[[#This Row],[Sex ]]&amp;Table1[[#This Row],[Month]]</f>
        <v/>
      </c>
    </row>
    <row r="2865" spans="2:44" x14ac:dyDescent="0.3">
      <c r="B2865" s="14"/>
      <c r="C2865" s="14"/>
      <c r="D2865" s="14"/>
      <c r="E2865" s="14"/>
      <c r="F2865" s="14"/>
      <c r="G2865" s="14"/>
      <c r="H2865" s="14"/>
      <c r="I2865" s="14"/>
      <c r="J2865" s="14"/>
      <c r="K2865" s="14"/>
      <c r="L2865" s="14"/>
      <c r="M2865" s="24" t="str">
        <f t="shared" si="1470"/>
        <v/>
      </c>
      <c r="N2865" s="24" t="str">
        <f t="shared" si="1471"/>
        <v/>
      </c>
      <c r="O2865" s="24" t="str">
        <f t="shared" si="1472"/>
        <v xml:space="preserve"> </v>
      </c>
      <c r="P2865" s="24">
        <f t="shared" si="1473"/>
        <v>0</v>
      </c>
      <c r="Q2865" s="25">
        <f t="shared" si="1474"/>
        <v>0</v>
      </c>
      <c r="R2865" s="26">
        <f t="shared" si="1475"/>
        <v>0</v>
      </c>
      <c r="S2865" s="24" t="str">
        <f t="shared" si="1476"/>
        <v/>
      </c>
      <c r="T2865" s="24" t="str">
        <f t="shared" si="1477"/>
        <v/>
      </c>
      <c r="U2865" s="24" t="str">
        <f t="shared" si="1478"/>
        <v/>
      </c>
      <c r="V2865" s="24" t="str">
        <f t="shared" si="1479"/>
        <v/>
      </c>
      <c r="W2865" s="24" t="str">
        <f t="shared" si="1480"/>
        <v/>
      </c>
      <c r="X2865" s="24" t="str">
        <f t="shared" si="1481"/>
        <v/>
      </c>
      <c r="Y2865" s="24" t="str">
        <f t="shared" si="1482"/>
        <v/>
      </c>
      <c r="Z2865" s="24" t="str">
        <f t="shared" si="1483"/>
        <v/>
      </c>
      <c r="AA2865" s="24" t="b">
        <f t="shared" si="1484"/>
        <v>0</v>
      </c>
      <c r="AB2865" s="34" t="str">
        <f t="shared" si="1485"/>
        <v/>
      </c>
      <c r="AC2865" s="34">
        <f t="shared" si="1486"/>
        <v>0</v>
      </c>
      <c r="AD2865" s="34">
        <f t="shared" si="1487"/>
        <v>0</v>
      </c>
      <c r="AE2865" s="34" t="str">
        <f t="shared" si="1488"/>
        <v xml:space="preserve"> 0</v>
      </c>
      <c r="AF2865" s="34">
        <f t="shared" si="1489"/>
        <v>0</v>
      </c>
      <c r="AG2865" s="34">
        <f t="shared" si="1490"/>
        <v>0</v>
      </c>
      <c r="AH2865" s="34" t="str">
        <f t="shared" si="1491"/>
        <v/>
      </c>
      <c r="AI2865" s="172" t="str">
        <f>IF(AJ2865&lt;&gt;"",MAX(AI$3:AI2864)+1,"")</f>
        <v/>
      </c>
      <c r="AJ2865" s="172" t="str">
        <f t="shared" si="1492"/>
        <v/>
      </c>
      <c r="AK2865" s="172" t="str">
        <f t="shared" si="1493"/>
        <v/>
      </c>
      <c r="AL2865" s="172" t="str">
        <f t="shared" si="1494"/>
        <v/>
      </c>
      <c r="AM2865" s="172" t="str">
        <f>IF(AN2865&lt;&gt;"",MAX(AM$3:AM2864)+1,"")</f>
        <v/>
      </c>
      <c r="AN2865" s="172" t="str">
        <f t="shared" si="1495"/>
        <v/>
      </c>
      <c r="AO2865" s="172" t="str">
        <f t="shared" si="1496"/>
        <v/>
      </c>
      <c r="AP2865" s="172" t="str">
        <f t="shared" si="1497"/>
        <v/>
      </c>
      <c r="AQ2865" s="172" t="str">
        <f t="shared" si="1498"/>
        <v/>
      </c>
      <c r="AR2865" s="172" t="str">
        <f>Table1[[#This Row],[Sex ]]&amp;Table1[[#This Row],[Month]]</f>
        <v/>
      </c>
    </row>
    <row r="2866" spans="2:44" x14ac:dyDescent="0.3">
      <c r="B2866" s="14"/>
      <c r="C2866" s="14"/>
      <c r="D2866" s="14"/>
      <c r="E2866" s="14"/>
      <c r="F2866" s="14"/>
      <c r="G2866" s="14"/>
      <c r="H2866" s="14"/>
      <c r="I2866" s="14"/>
      <c r="J2866" s="14"/>
      <c r="K2866" s="14"/>
      <c r="L2866" s="14"/>
      <c r="M2866" s="24" t="str">
        <f t="shared" si="1470"/>
        <v/>
      </c>
      <c r="N2866" s="24" t="str">
        <f t="shared" si="1471"/>
        <v/>
      </c>
      <c r="O2866" s="24" t="str">
        <f t="shared" si="1472"/>
        <v xml:space="preserve"> </v>
      </c>
      <c r="P2866" s="24">
        <f t="shared" si="1473"/>
        <v>0</v>
      </c>
      <c r="Q2866" s="25">
        <f t="shared" si="1474"/>
        <v>0</v>
      </c>
      <c r="R2866" s="26">
        <f t="shared" si="1475"/>
        <v>0</v>
      </c>
      <c r="S2866" s="24" t="str">
        <f t="shared" si="1476"/>
        <v/>
      </c>
      <c r="T2866" s="24" t="str">
        <f t="shared" si="1477"/>
        <v/>
      </c>
      <c r="U2866" s="24" t="str">
        <f t="shared" si="1478"/>
        <v/>
      </c>
      <c r="V2866" s="24" t="str">
        <f t="shared" si="1479"/>
        <v/>
      </c>
      <c r="W2866" s="24" t="str">
        <f t="shared" si="1480"/>
        <v/>
      </c>
      <c r="X2866" s="24" t="str">
        <f t="shared" si="1481"/>
        <v/>
      </c>
      <c r="Y2866" s="24" t="str">
        <f t="shared" si="1482"/>
        <v/>
      </c>
      <c r="Z2866" s="24" t="str">
        <f t="shared" si="1483"/>
        <v/>
      </c>
      <c r="AA2866" s="24" t="b">
        <f t="shared" si="1484"/>
        <v>0</v>
      </c>
      <c r="AB2866" s="34" t="str">
        <f t="shared" si="1485"/>
        <v/>
      </c>
      <c r="AC2866" s="34">
        <f t="shared" si="1486"/>
        <v>0</v>
      </c>
      <c r="AD2866" s="34">
        <f t="shared" si="1487"/>
        <v>0</v>
      </c>
      <c r="AE2866" s="34" t="str">
        <f t="shared" si="1488"/>
        <v xml:space="preserve"> 0</v>
      </c>
      <c r="AF2866" s="34">
        <f t="shared" si="1489"/>
        <v>0</v>
      </c>
      <c r="AG2866" s="34">
        <f t="shared" si="1490"/>
        <v>0</v>
      </c>
      <c r="AH2866" s="34" t="str">
        <f t="shared" si="1491"/>
        <v/>
      </c>
      <c r="AI2866" s="172" t="str">
        <f>IF(AJ2866&lt;&gt;"",MAX(AI$3:AI2865)+1,"")</f>
        <v/>
      </c>
      <c r="AJ2866" s="172" t="str">
        <f t="shared" si="1492"/>
        <v/>
      </c>
      <c r="AK2866" s="172" t="str">
        <f t="shared" si="1493"/>
        <v/>
      </c>
      <c r="AL2866" s="172" t="str">
        <f t="shared" si="1494"/>
        <v/>
      </c>
      <c r="AM2866" s="172" t="str">
        <f>IF(AN2866&lt;&gt;"",MAX(AM$3:AM2865)+1,"")</f>
        <v/>
      </c>
      <c r="AN2866" s="172" t="str">
        <f t="shared" si="1495"/>
        <v/>
      </c>
      <c r="AO2866" s="172" t="str">
        <f t="shared" si="1496"/>
        <v/>
      </c>
      <c r="AP2866" s="172" t="str">
        <f t="shared" si="1497"/>
        <v/>
      </c>
      <c r="AQ2866" s="172" t="str">
        <f t="shared" si="1498"/>
        <v/>
      </c>
      <c r="AR2866" s="172" t="str">
        <f>Table1[[#This Row],[Sex ]]&amp;Table1[[#This Row],[Month]]</f>
        <v/>
      </c>
    </row>
    <row r="2867" spans="2:44" x14ac:dyDescent="0.3">
      <c r="B2867" s="14"/>
      <c r="C2867" s="14"/>
      <c r="D2867" s="14"/>
      <c r="E2867" s="14"/>
      <c r="F2867" s="14"/>
      <c r="G2867" s="14"/>
      <c r="H2867" s="14"/>
      <c r="I2867" s="14"/>
      <c r="J2867" s="14"/>
      <c r="K2867" s="14"/>
      <c r="L2867" s="14"/>
      <c r="M2867" s="24" t="str">
        <f t="shared" si="1470"/>
        <v/>
      </c>
      <c r="N2867" s="24" t="str">
        <f t="shared" si="1471"/>
        <v/>
      </c>
      <c r="O2867" s="24" t="str">
        <f t="shared" si="1472"/>
        <v xml:space="preserve"> </v>
      </c>
      <c r="P2867" s="24">
        <f t="shared" si="1473"/>
        <v>0</v>
      </c>
      <c r="Q2867" s="25">
        <f t="shared" si="1474"/>
        <v>0</v>
      </c>
      <c r="R2867" s="26">
        <f t="shared" si="1475"/>
        <v>0</v>
      </c>
      <c r="S2867" s="24" t="str">
        <f t="shared" si="1476"/>
        <v/>
      </c>
      <c r="T2867" s="24" t="str">
        <f t="shared" si="1477"/>
        <v/>
      </c>
      <c r="U2867" s="24" t="str">
        <f t="shared" si="1478"/>
        <v/>
      </c>
      <c r="V2867" s="24" t="str">
        <f t="shared" si="1479"/>
        <v/>
      </c>
      <c r="W2867" s="24" t="str">
        <f t="shared" si="1480"/>
        <v/>
      </c>
      <c r="X2867" s="24" t="str">
        <f t="shared" si="1481"/>
        <v/>
      </c>
      <c r="Y2867" s="24" t="str">
        <f t="shared" si="1482"/>
        <v/>
      </c>
      <c r="Z2867" s="24" t="str">
        <f t="shared" si="1483"/>
        <v/>
      </c>
      <c r="AA2867" s="24" t="b">
        <f t="shared" si="1484"/>
        <v>0</v>
      </c>
      <c r="AB2867" s="34" t="str">
        <f t="shared" si="1485"/>
        <v/>
      </c>
      <c r="AC2867" s="34">
        <f t="shared" si="1486"/>
        <v>0</v>
      </c>
      <c r="AD2867" s="34">
        <f t="shared" si="1487"/>
        <v>0</v>
      </c>
      <c r="AE2867" s="34" t="str">
        <f t="shared" si="1488"/>
        <v xml:space="preserve"> 0</v>
      </c>
      <c r="AF2867" s="34">
        <f t="shared" si="1489"/>
        <v>0</v>
      </c>
      <c r="AG2867" s="34">
        <f t="shared" si="1490"/>
        <v>0</v>
      </c>
      <c r="AH2867" s="34" t="str">
        <f t="shared" si="1491"/>
        <v/>
      </c>
      <c r="AI2867" s="172" t="str">
        <f>IF(AJ2867&lt;&gt;"",MAX(AI$3:AI2866)+1,"")</f>
        <v/>
      </c>
      <c r="AJ2867" s="172" t="str">
        <f t="shared" si="1492"/>
        <v/>
      </c>
      <c r="AK2867" s="172" t="str">
        <f t="shared" si="1493"/>
        <v/>
      </c>
      <c r="AL2867" s="172" t="str">
        <f t="shared" si="1494"/>
        <v/>
      </c>
      <c r="AM2867" s="172" t="str">
        <f>IF(AN2867&lt;&gt;"",MAX(AM$3:AM2866)+1,"")</f>
        <v/>
      </c>
      <c r="AN2867" s="172" t="str">
        <f t="shared" si="1495"/>
        <v/>
      </c>
      <c r="AO2867" s="172" t="str">
        <f t="shared" si="1496"/>
        <v/>
      </c>
      <c r="AP2867" s="172" t="str">
        <f t="shared" si="1497"/>
        <v/>
      </c>
      <c r="AQ2867" s="172" t="str">
        <f t="shared" si="1498"/>
        <v/>
      </c>
      <c r="AR2867" s="172" t="str">
        <f>Table1[[#This Row],[Sex ]]&amp;Table1[[#This Row],[Month]]</f>
        <v/>
      </c>
    </row>
    <row r="2868" spans="2:44" x14ac:dyDescent="0.3">
      <c r="B2868" s="14"/>
      <c r="C2868" s="14"/>
      <c r="D2868" s="14"/>
      <c r="E2868" s="14"/>
      <c r="F2868" s="14"/>
      <c r="G2868" s="14"/>
      <c r="H2868" s="14"/>
      <c r="I2868" s="14"/>
      <c r="J2868" s="14"/>
      <c r="K2868" s="14"/>
      <c r="L2868" s="14"/>
      <c r="M2868" s="24" t="str">
        <f t="shared" si="1470"/>
        <v/>
      </c>
      <c r="N2868" s="24" t="str">
        <f t="shared" si="1471"/>
        <v/>
      </c>
      <c r="O2868" s="24" t="str">
        <f t="shared" si="1472"/>
        <v xml:space="preserve"> </v>
      </c>
      <c r="P2868" s="24">
        <f t="shared" si="1473"/>
        <v>0</v>
      </c>
      <c r="Q2868" s="25">
        <f t="shared" si="1474"/>
        <v>0</v>
      </c>
      <c r="R2868" s="26">
        <f t="shared" si="1475"/>
        <v>0</v>
      </c>
      <c r="S2868" s="24" t="str">
        <f t="shared" si="1476"/>
        <v/>
      </c>
      <c r="T2868" s="24" t="str">
        <f t="shared" si="1477"/>
        <v/>
      </c>
      <c r="U2868" s="24" t="str">
        <f t="shared" si="1478"/>
        <v/>
      </c>
      <c r="V2868" s="24" t="str">
        <f t="shared" si="1479"/>
        <v/>
      </c>
      <c r="W2868" s="24" t="str">
        <f t="shared" si="1480"/>
        <v/>
      </c>
      <c r="X2868" s="24" t="str">
        <f t="shared" si="1481"/>
        <v/>
      </c>
      <c r="Y2868" s="24" t="str">
        <f t="shared" si="1482"/>
        <v/>
      </c>
      <c r="Z2868" s="24" t="str">
        <f t="shared" si="1483"/>
        <v/>
      </c>
      <c r="AA2868" s="24" t="b">
        <f t="shared" si="1484"/>
        <v>0</v>
      </c>
      <c r="AB2868" s="34" t="str">
        <f t="shared" si="1485"/>
        <v/>
      </c>
      <c r="AC2868" s="34">
        <f t="shared" si="1486"/>
        <v>0</v>
      </c>
      <c r="AD2868" s="34">
        <f t="shared" si="1487"/>
        <v>0</v>
      </c>
      <c r="AE2868" s="34" t="str">
        <f t="shared" si="1488"/>
        <v xml:space="preserve"> 0</v>
      </c>
      <c r="AF2868" s="34">
        <f t="shared" si="1489"/>
        <v>0</v>
      </c>
      <c r="AG2868" s="34">
        <f t="shared" si="1490"/>
        <v>0</v>
      </c>
      <c r="AH2868" s="34" t="str">
        <f t="shared" si="1491"/>
        <v/>
      </c>
      <c r="AI2868" s="172" t="str">
        <f>IF(AJ2868&lt;&gt;"",MAX(AI$3:AI2867)+1,"")</f>
        <v/>
      </c>
      <c r="AJ2868" s="172" t="str">
        <f t="shared" si="1492"/>
        <v/>
      </c>
      <c r="AK2868" s="172" t="str">
        <f t="shared" si="1493"/>
        <v/>
      </c>
      <c r="AL2868" s="172" t="str">
        <f t="shared" si="1494"/>
        <v/>
      </c>
      <c r="AM2868" s="172" t="str">
        <f>IF(AN2868&lt;&gt;"",MAX(AM$3:AM2867)+1,"")</f>
        <v/>
      </c>
      <c r="AN2868" s="172" t="str">
        <f t="shared" si="1495"/>
        <v/>
      </c>
      <c r="AO2868" s="172" t="str">
        <f t="shared" si="1496"/>
        <v/>
      </c>
      <c r="AP2868" s="172" t="str">
        <f t="shared" si="1497"/>
        <v/>
      </c>
      <c r="AQ2868" s="172" t="str">
        <f t="shared" si="1498"/>
        <v/>
      </c>
      <c r="AR2868" s="172" t="str">
        <f>Table1[[#This Row],[Sex ]]&amp;Table1[[#This Row],[Month]]</f>
        <v/>
      </c>
    </row>
    <row r="2869" spans="2:44" x14ac:dyDescent="0.3">
      <c r="B2869" s="14"/>
      <c r="C2869" s="14"/>
      <c r="D2869" s="14"/>
      <c r="E2869" s="14"/>
      <c r="F2869" s="14"/>
      <c r="G2869" s="14"/>
      <c r="H2869" s="14"/>
      <c r="I2869" s="14"/>
      <c r="J2869" s="14"/>
      <c r="K2869" s="14"/>
      <c r="L2869" s="14"/>
      <c r="M2869" s="24" t="str">
        <f t="shared" si="1470"/>
        <v/>
      </c>
      <c r="N2869" s="24" t="str">
        <f t="shared" si="1471"/>
        <v/>
      </c>
      <c r="O2869" s="24" t="str">
        <f t="shared" si="1472"/>
        <v xml:space="preserve"> </v>
      </c>
      <c r="P2869" s="24">
        <f t="shared" si="1473"/>
        <v>0</v>
      </c>
      <c r="Q2869" s="25">
        <f t="shared" si="1474"/>
        <v>0</v>
      </c>
      <c r="R2869" s="26">
        <f t="shared" si="1475"/>
        <v>0</v>
      </c>
      <c r="S2869" s="24" t="str">
        <f t="shared" si="1476"/>
        <v/>
      </c>
      <c r="T2869" s="24" t="str">
        <f t="shared" si="1477"/>
        <v/>
      </c>
      <c r="U2869" s="24" t="str">
        <f t="shared" si="1478"/>
        <v/>
      </c>
      <c r="V2869" s="24" t="str">
        <f t="shared" si="1479"/>
        <v/>
      </c>
      <c r="W2869" s="24" t="str">
        <f t="shared" si="1480"/>
        <v/>
      </c>
      <c r="X2869" s="24" t="str">
        <f t="shared" si="1481"/>
        <v/>
      </c>
      <c r="Y2869" s="24" t="str">
        <f t="shared" si="1482"/>
        <v/>
      </c>
      <c r="Z2869" s="24" t="str">
        <f t="shared" si="1483"/>
        <v/>
      </c>
      <c r="AA2869" s="24" t="b">
        <f t="shared" si="1484"/>
        <v>0</v>
      </c>
      <c r="AB2869" s="34" t="str">
        <f t="shared" si="1485"/>
        <v/>
      </c>
      <c r="AC2869" s="34">
        <f t="shared" si="1486"/>
        <v>0</v>
      </c>
      <c r="AD2869" s="34">
        <f t="shared" si="1487"/>
        <v>0</v>
      </c>
      <c r="AE2869" s="34" t="str">
        <f t="shared" si="1488"/>
        <v xml:space="preserve"> 0</v>
      </c>
      <c r="AF2869" s="34">
        <f t="shared" si="1489"/>
        <v>0</v>
      </c>
      <c r="AG2869" s="34">
        <f t="shared" si="1490"/>
        <v>0</v>
      </c>
      <c r="AH2869" s="34" t="str">
        <f t="shared" si="1491"/>
        <v/>
      </c>
      <c r="AI2869" s="172" t="str">
        <f>IF(AJ2869&lt;&gt;"",MAX(AI$3:AI2868)+1,"")</f>
        <v/>
      </c>
      <c r="AJ2869" s="172" t="str">
        <f t="shared" si="1492"/>
        <v/>
      </c>
      <c r="AK2869" s="172" t="str">
        <f t="shared" si="1493"/>
        <v/>
      </c>
      <c r="AL2869" s="172" t="str">
        <f t="shared" si="1494"/>
        <v/>
      </c>
      <c r="AM2869" s="172" t="str">
        <f>IF(AN2869&lt;&gt;"",MAX(AM$3:AM2868)+1,"")</f>
        <v/>
      </c>
      <c r="AN2869" s="172" t="str">
        <f t="shared" si="1495"/>
        <v/>
      </c>
      <c r="AO2869" s="172" t="str">
        <f t="shared" si="1496"/>
        <v/>
      </c>
      <c r="AP2869" s="172" t="str">
        <f t="shared" si="1497"/>
        <v/>
      </c>
      <c r="AQ2869" s="172" t="str">
        <f t="shared" si="1498"/>
        <v/>
      </c>
      <c r="AR2869" s="172" t="str">
        <f>Table1[[#This Row],[Sex ]]&amp;Table1[[#This Row],[Month]]</f>
        <v/>
      </c>
    </row>
    <row r="2870" spans="2:44" x14ac:dyDescent="0.3">
      <c r="B2870" s="14"/>
      <c r="C2870" s="14"/>
      <c r="D2870" s="14"/>
      <c r="E2870" s="14"/>
      <c r="F2870" s="14"/>
      <c r="G2870" s="14"/>
      <c r="H2870" s="14"/>
      <c r="I2870" s="14"/>
      <c r="J2870" s="14"/>
      <c r="K2870" s="14"/>
      <c r="L2870" s="14"/>
      <c r="M2870" s="24" t="str">
        <f t="shared" si="1470"/>
        <v/>
      </c>
      <c r="N2870" s="24" t="str">
        <f t="shared" si="1471"/>
        <v/>
      </c>
      <c r="O2870" s="24" t="str">
        <f t="shared" si="1472"/>
        <v xml:space="preserve"> </v>
      </c>
      <c r="P2870" s="24">
        <f t="shared" si="1473"/>
        <v>0</v>
      </c>
      <c r="Q2870" s="25">
        <f t="shared" si="1474"/>
        <v>0</v>
      </c>
      <c r="R2870" s="26">
        <f t="shared" si="1475"/>
        <v>0</v>
      </c>
      <c r="S2870" s="24" t="str">
        <f t="shared" si="1476"/>
        <v/>
      </c>
      <c r="T2870" s="24" t="str">
        <f t="shared" si="1477"/>
        <v/>
      </c>
      <c r="U2870" s="24" t="str">
        <f t="shared" si="1478"/>
        <v/>
      </c>
      <c r="V2870" s="24" t="str">
        <f t="shared" si="1479"/>
        <v/>
      </c>
      <c r="W2870" s="24" t="str">
        <f t="shared" si="1480"/>
        <v/>
      </c>
      <c r="X2870" s="24" t="str">
        <f t="shared" si="1481"/>
        <v/>
      </c>
      <c r="Y2870" s="24" t="str">
        <f t="shared" si="1482"/>
        <v/>
      </c>
      <c r="Z2870" s="24" t="str">
        <f t="shared" si="1483"/>
        <v/>
      </c>
      <c r="AA2870" s="24" t="b">
        <f t="shared" si="1484"/>
        <v>0</v>
      </c>
      <c r="AB2870" s="34" t="str">
        <f t="shared" si="1485"/>
        <v/>
      </c>
      <c r="AC2870" s="34">
        <f t="shared" si="1486"/>
        <v>0</v>
      </c>
      <c r="AD2870" s="34">
        <f t="shared" si="1487"/>
        <v>0</v>
      </c>
      <c r="AE2870" s="34" t="str">
        <f t="shared" si="1488"/>
        <v xml:space="preserve"> 0</v>
      </c>
      <c r="AF2870" s="34">
        <f t="shared" si="1489"/>
        <v>0</v>
      </c>
      <c r="AG2870" s="34">
        <f t="shared" si="1490"/>
        <v>0</v>
      </c>
      <c r="AH2870" s="34" t="str">
        <f t="shared" si="1491"/>
        <v/>
      </c>
      <c r="AI2870" s="172" t="str">
        <f>IF(AJ2870&lt;&gt;"",MAX(AI$3:AI2869)+1,"")</f>
        <v/>
      </c>
      <c r="AJ2870" s="172" t="str">
        <f t="shared" si="1492"/>
        <v/>
      </c>
      <c r="AK2870" s="172" t="str">
        <f t="shared" si="1493"/>
        <v/>
      </c>
      <c r="AL2870" s="172" t="str">
        <f t="shared" si="1494"/>
        <v/>
      </c>
      <c r="AM2870" s="172" t="str">
        <f>IF(AN2870&lt;&gt;"",MAX(AM$3:AM2869)+1,"")</f>
        <v/>
      </c>
      <c r="AN2870" s="172" t="str">
        <f t="shared" si="1495"/>
        <v/>
      </c>
      <c r="AO2870" s="172" t="str">
        <f t="shared" si="1496"/>
        <v/>
      </c>
      <c r="AP2870" s="172" t="str">
        <f t="shared" si="1497"/>
        <v/>
      </c>
      <c r="AQ2870" s="172" t="str">
        <f t="shared" si="1498"/>
        <v/>
      </c>
      <c r="AR2870" s="172" t="str">
        <f>Table1[[#This Row],[Sex ]]&amp;Table1[[#This Row],[Month]]</f>
        <v/>
      </c>
    </row>
    <row r="2871" spans="2:44" x14ac:dyDescent="0.3">
      <c r="B2871" s="14"/>
      <c r="C2871" s="14"/>
      <c r="D2871" s="14"/>
      <c r="E2871" s="14"/>
      <c r="F2871" s="14"/>
      <c r="G2871" s="14"/>
      <c r="H2871" s="14"/>
      <c r="I2871" s="14"/>
      <c r="J2871" s="14"/>
      <c r="K2871" s="14"/>
      <c r="L2871" s="14"/>
      <c r="M2871" s="24" t="str">
        <f t="shared" si="1470"/>
        <v/>
      </c>
      <c r="N2871" s="24" t="str">
        <f t="shared" si="1471"/>
        <v/>
      </c>
      <c r="O2871" s="24" t="str">
        <f t="shared" si="1472"/>
        <v xml:space="preserve"> </v>
      </c>
      <c r="P2871" s="24">
        <f t="shared" si="1473"/>
        <v>0</v>
      </c>
      <c r="Q2871" s="25">
        <f t="shared" si="1474"/>
        <v>0</v>
      </c>
      <c r="R2871" s="26">
        <f t="shared" si="1475"/>
        <v>0</v>
      </c>
      <c r="S2871" s="24" t="str">
        <f t="shared" si="1476"/>
        <v/>
      </c>
      <c r="T2871" s="24" t="str">
        <f t="shared" si="1477"/>
        <v/>
      </c>
      <c r="U2871" s="24" t="str">
        <f t="shared" si="1478"/>
        <v/>
      </c>
      <c r="V2871" s="24" t="str">
        <f t="shared" si="1479"/>
        <v/>
      </c>
      <c r="W2871" s="24" t="str">
        <f t="shared" si="1480"/>
        <v/>
      </c>
      <c r="X2871" s="24" t="str">
        <f t="shared" si="1481"/>
        <v/>
      </c>
      <c r="Y2871" s="24" t="str">
        <f t="shared" si="1482"/>
        <v/>
      </c>
      <c r="Z2871" s="24" t="str">
        <f t="shared" si="1483"/>
        <v/>
      </c>
      <c r="AA2871" s="24" t="b">
        <f t="shared" si="1484"/>
        <v>0</v>
      </c>
      <c r="AB2871" s="34" t="str">
        <f t="shared" si="1485"/>
        <v/>
      </c>
      <c r="AC2871" s="34">
        <f t="shared" si="1486"/>
        <v>0</v>
      </c>
      <c r="AD2871" s="34">
        <f t="shared" si="1487"/>
        <v>0</v>
      </c>
      <c r="AE2871" s="34" t="str">
        <f t="shared" si="1488"/>
        <v xml:space="preserve"> 0</v>
      </c>
      <c r="AF2871" s="34">
        <f t="shared" si="1489"/>
        <v>0</v>
      </c>
      <c r="AG2871" s="34">
        <f t="shared" si="1490"/>
        <v>0</v>
      </c>
      <c r="AH2871" s="34" t="str">
        <f t="shared" si="1491"/>
        <v/>
      </c>
      <c r="AI2871" s="172" t="str">
        <f>IF(AJ2871&lt;&gt;"",MAX(AI$3:AI2870)+1,"")</f>
        <v/>
      </c>
      <c r="AJ2871" s="172" t="str">
        <f t="shared" si="1492"/>
        <v/>
      </c>
      <c r="AK2871" s="172" t="str">
        <f t="shared" si="1493"/>
        <v/>
      </c>
      <c r="AL2871" s="172" t="str">
        <f t="shared" si="1494"/>
        <v/>
      </c>
      <c r="AM2871" s="172" t="str">
        <f>IF(AN2871&lt;&gt;"",MAX(AM$3:AM2870)+1,"")</f>
        <v/>
      </c>
      <c r="AN2871" s="172" t="str">
        <f t="shared" si="1495"/>
        <v/>
      </c>
      <c r="AO2871" s="172" t="str">
        <f t="shared" si="1496"/>
        <v/>
      </c>
      <c r="AP2871" s="172" t="str">
        <f t="shared" si="1497"/>
        <v/>
      </c>
      <c r="AQ2871" s="172" t="str">
        <f t="shared" si="1498"/>
        <v/>
      </c>
      <c r="AR2871" s="172" t="str">
        <f>Table1[[#This Row],[Sex ]]&amp;Table1[[#This Row],[Month]]</f>
        <v/>
      </c>
    </row>
    <row r="2872" spans="2:44" x14ac:dyDescent="0.3">
      <c r="B2872" s="14"/>
      <c r="C2872" s="14"/>
      <c r="D2872" s="14"/>
      <c r="E2872" s="14"/>
      <c r="F2872" s="14"/>
      <c r="G2872" s="14"/>
      <c r="H2872" s="14"/>
      <c r="I2872" s="14"/>
      <c r="J2872" s="14"/>
      <c r="K2872" s="14"/>
      <c r="L2872" s="14"/>
      <c r="M2872" s="24" t="str">
        <f t="shared" si="1470"/>
        <v/>
      </c>
      <c r="N2872" s="24" t="str">
        <f t="shared" si="1471"/>
        <v/>
      </c>
      <c r="O2872" s="24" t="str">
        <f t="shared" si="1472"/>
        <v xml:space="preserve"> </v>
      </c>
      <c r="P2872" s="24">
        <f t="shared" si="1473"/>
        <v>0</v>
      </c>
      <c r="Q2872" s="25">
        <f t="shared" si="1474"/>
        <v>0</v>
      </c>
      <c r="R2872" s="26">
        <f t="shared" si="1475"/>
        <v>0</v>
      </c>
      <c r="S2872" s="24" t="str">
        <f t="shared" si="1476"/>
        <v/>
      </c>
      <c r="T2872" s="24" t="str">
        <f t="shared" si="1477"/>
        <v/>
      </c>
      <c r="U2872" s="24" t="str">
        <f t="shared" si="1478"/>
        <v/>
      </c>
      <c r="V2872" s="24" t="str">
        <f t="shared" si="1479"/>
        <v/>
      </c>
      <c r="W2872" s="24" t="str">
        <f t="shared" si="1480"/>
        <v/>
      </c>
      <c r="X2872" s="24" t="str">
        <f t="shared" si="1481"/>
        <v/>
      </c>
      <c r="Y2872" s="24" t="str">
        <f t="shared" si="1482"/>
        <v/>
      </c>
      <c r="Z2872" s="24" t="str">
        <f t="shared" si="1483"/>
        <v/>
      </c>
      <c r="AA2872" s="24" t="b">
        <f t="shared" si="1484"/>
        <v>0</v>
      </c>
      <c r="AB2872" s="34" t="str">
        <f t="shared" si="1485"/>
        <v/>
      </c>
      <c r="AC2872" s="34">
        <f t="shared" si="1486"/>
        <v>0</v>
      </c>
      <c r="AD2872" s="34">
        <f t="shared" si="1487"/>
        <v>0</v>
      </c>
      <c r="AE2872" s="34" t="str">
        <f t="shared" si="1488"/>
        <v xml:space="preserve"> 0</v>
      </c>
      <c r="AF2872" s="34">
        <f t="shared" si="1489"/>
        <v>0</v>
      </c>
      <c r="AG2872" s="34">
        <f t="shared" si="1490"/>
        <v>0</v>
      </c>
      <c r="AH2872" s="34" t="str">
        <f t="shared" si="1491"/>
        <v/>
      </c>
      <c r="AI2872" s="172" t="str">
        <f>IF(AJ2872&lt;&gt;"",MAX(AI$3:AI2871)+1,"")</f>
        <v/>
      </c>
      <c r="AJ2872" s="172" t="str">
        <f t="shared" si="1492"/>
        <v/>
      </c>
      <c r="AK2872" s="172" t="str">
        <f t="shared" si="1493"/>
        <v/>
      </c>
      <c r="AL2872" s="172" t="str">
        <f t="shared" si="1494"/>
        <v/>
      </c>
      <c r="AM2872" s="172" t="str">
        <f>IF(AN2872&lt;&gt;"",MAX(AM$3:AM2871)+1,"")</f>
        <v/>
      </c>
      <c r="AN2872" s="172" t="str">
        <f t="shared" si="1495"/>
        <v/>
      </c>
      <c r="AO2872" s="172" t="str">
        <f t="shared" si="1496"/>
        <v/>
      </c>
      <c r="AP2872" s="172" t="str">
        <f t="shared" si="1497"/>
        <v/>
      </c>
      <c r="AQ2872" s="172" t="str">
        <f t="shared" si="1498"/>
        <v/>
      </c>
      <c r="AR2872" s="172" t="str">
        <f>Table1[[#This Row],[Sex ]]&amp;Table1[[#This Row],[Month]]</f>
        <v/>
      </c>
    </row>
    <row r="2873" spans="2:44" x14ac:dyDescent="0.3">
      <c r="B2873" s="14"/>
      <c r="C2873" s="14"/>
      <c r="D2873" s="14"/>
      <c r="E2873" s="14"/>
      <c r="F2873" s="14"/>
      <c r="G2873" s="14"/>
      <c r="H2873" s="14"/>
      <c r="I2873" s="14"/>
      <c r="J2873" s="14"/>
      <c r="K2873" s="14"/>
      <c r="L2873" s="14"/>
      <c r="M2873" s="24" t="str">
        <f t="shared" si="1470"/>
        <v/>
      </c>
      <c r="N2873" s="24" t="str">
        <f t="shared" si="1471"/>
        <v/>
      </c>
      <c r="O2873" s="24" t="str">
        <f t="shared" si="1472"/>
        <v xml:space="preserve"> </v>
      </c>
      <c r="P2873" s="24">
        <f t="shared" si="1473"/>
        <v>0</v>
      </c>
      <c r="Q2873" s="25">
        <f t="shared" si="1474"/>
        <v>0</v>
      </c>
      <c r="R2873" s="26">
        <f t="shared" si="1475"/>
        <v>0</v>
      </c>
      <c r="S2873" s="24" t="str">
        <f t="shared" si="1476"/>
        <v/>
      </c>
      <c r="T2873" s="24" t="str">
        <f t="shared" si="1477"/>
        <v/>
      </c>
      <c r="U2873" s="24" t="str">
        <f t="shared" si="1478"/>
        <v/>
      </c>
      <c r="V2873" s="24" t="str">
        <f t="shared" si="1479"/>
        <v/>
      </c>
      <c r="W2873" s="24" t="str">
        <f t="shared" si="1480"/>
        <v/>
      </c>
      <c r="X2873" s="24" t="str">
        <f t="shared" si="1481"/>
        <v/>
      </c>
      <c r="Y2873" s="24" t="str">
        <f t="shared" si="1482"/>
        <v/>
      </c>
      <c r="Z2873" s="24" t="str">
        <f t="shared" si="1483"/>
        <v/>
      </c>
      <c r="AA2873" s="24" t="b">
        <f t="shared" si="1484"/>
        <v>0</v>
      </c>
      <c r="AB2873" s="34" t="str">
        <f t="shared" si="1485"/>
        <v/>
      </c>
      <c r="AC2873" s="34">
        <f t="shared" si="1486"/>
        <v>0</v>
      </c>
      <c r="AD2873" s="34">
        <f t="shared" si="1487"/>
        <v>0</v>
      </c>
      <c r="AE2873" s="34" t="str">
        <f t="shared" si="1488"/>
        <v xml:space="preserve"> 0</v>
      </c>
      <c r="AF2873" s="34">
        <f t="shared" si="1489"/>
        <v>0</v>
      </c>
      <c r="AG2873" s="34">
        <f t="shared" si="1490"/>
        <v>0</v>
      </c>
      <c r="AH2873" s="34" t="str">
        <f t="shared" si="1491"/>
        <v/>
      </c>
      <c r="AI2873" s="172" t="str">
        <f>IF(AJ2873&lt;&gt;"",MAX(AI$3:AI2872)+1,"")</f>
        <v/>
      </c>
      <c r="AJ2873" s="172" t="str">
        <f t="shared" si="1492"/>
        <v/>
      </c>
      <c r="AK2873" s="172" t="str">
        <f t="shared" si="1493"/>
        <v/>
      </c>
      <c r="AL2873" s="172" t="str">
        <f t="shared" si="1494"/>
        <v/>
      </c>
      <c r="AM2873" s="172" t="str">
        <f>IF(AN2873&lt;&gt;"",MAX(AM$3:AM2872)+1,"")</f>
        <v/>
      </c>
      <c r="AN2873" s="172" t="str">
        <f t="shared" si="1495"/>
        <v/>
      </c>
      <c r="AO2873" s="172" t="str">
        <f t="shared" si="1496"/>
        <v/>
      </c>
      <c r="AP2873" s="172" t="str">
        <f t="shared" si="1497"/>
        <v/>
      </c>
      <c r="AQ2873" s="172" t="str">
        <f t="shared" si="1498"/>
        <v/>
      </c>
      <c r="AR2873" s="172" t="str">
        <f>Table1[[#This Row],[Sex ]]&amp;Table1[[#This Row],[Month]]</f>
        <v/>
      </c>
    </row>
    <row r="2874" spans="2:44" x14ac:dyDescent="0.3">
      <c r="B2874" s="14"/>
      <c r="C2874" s="14"/>
      <c r="D2874" s="14"/>
      <c r="E2874" s="14"/>
      <c r="F2874" s="14"/>
      <c r="G2874" s="14"/>
      <c r="H2874" s="14"/>
      <c r="I2874" s="14"/>
      <c r="J2874" s="14"/>
      <c r="K2874" s="14"/>
      <c r="L2874" s="14"/>
      <c r="M2874" s="24" t="str">
        <f t="shared" si="1470"/>
        <v/>
      </c>
      <c r="N2874" s="24" t="str">
        <f t="shared" si="1471"/>
        <v/>
      </c>
      <c r="O2874" s="24" t="str">
        <f t="shared" si="1472"/>
        <v xml:space="preserve"> </v>
      </c>
      <c r="P2874" s="24">
        <f t="shared" si="1473"/>
        <v>0</v>
      </c>
      <c r="Q2874" s="25">
        <f t="shared" si="1474"/>
        <v>0</v>
      </c>
      <c r="R2874" s="26">
        <f t="shared" si="1475"/>
        <v>0</v>
      </c>
      <c r="S2874" s="24" t="str">
        <f t="shared" si="1476"/>
        <v/>
      </c>
      <c r="T2874" s="24" t="str">
        <f t="shared" si="1477"/>
        <v/>
      </c>
      <c r="U2874" s="24" t="str">
        <f t="shared" si="1478"/>
        <v/>
      </c>
      <c r="V2874" s="24" t="str">
        <f t="shared" si="1479"/>
        <v/>
      </c>
      <c r="W2874" s="24" t="str">
        <f t="shared" si="1480"/>
        <v/>
      </c>
      <c r="X2874" s="24" t="str">
        <f t="shared" si="1481"/>
        <v/>
      </c>
      <c r="Y2874" s="24" t="str">
        <f t="shared" si="1482"/>
        <v/>
      </c>
      <c r="Z2874" s="24" t="str">
        <f t="shared" si="1483"/>
        <v/>
      </c>
      <c r="AA2874" s="24" t="b">
        <f t="shared" si="1484"/>
        <v>0</v>
      </c>
      <c r="AB2874" s="34" t="str">
        <f t="shared" si="1485"/>
        <v/>
      </c>
      <c r="AC2874" s="34">
        <f t="shared" si="1486"/>
        <v>0</v>
      </c>
      <c r="AD2874" s="34">
        <f t="shared" si="1487"/>
        <v>0</v>
      </c>
      <c r="AE2874" s="34" t="str">
        <f t="shared" si="1488"/>
        <v xml:space="preserve"> 0</v>
      </c>
      <c r="AF2874" s="34">
        <f t="shared" si="1489"/>
        <v>0</v>
      </c>
      <c r="AG2874" s="34">
        <f t="shared" si="1490"/>
        <v>0</v>
      </c>
      <c r="AH2874" s="34" t="str">
        <f t="shared" si="1491"/>
        <v/>
      </c>
      <c r="AI2874" s="172" t="str">
        <f>IF(AJ2874&lt;&gt;"",MAX(AI$3:AI2873)+1,"")</f>
        <v/>
      </c>
      <c r="AJ2874" s="172" t="str">
        <f t="shared" si="1492"/>
        <v/>
      </c>
      <c r="AK2874" s="172" t="str">
        <f t="shared" si="1493"/>
        <v/>
      </c>
      <c r="AL2874" s="172" t="str">
        <f t="shared" si="1494"/>
        <v/>
      </c>
      <c r="AM2874" s="172" t="str">
        <f>IF(AN2874&lt;&gt;"",MAX(AM$3:AM2873)+1,"")</f>
        <v/>
      </c>
      <c r="AN2874" s="172" t="str">
        <f t="shared" si="1495"/>
        <v/>
      </c>
      <c r="AO2874" s="172" t="str">
        <f t="shared" si="1496"/>
        <v/>
      </c>
      <c r="AP2874" s="172" t="str">
        <f t="shared" si="1497"/>
        <v/>
      </c>
      <c r="AQ2874" s="172" t="str">
        <f t="shared" si="1498"/>
        <v/>
      </c>
      <c r="AR2874" s="172" t="str">
        <f>Table1[[#This Row],[Sex ]]&amp;Table1[[#This Row],[Month]]</f>
        <v/>
      </c>
    </row>
    <row r="2875" spans="2:44" x14ac:dyDescent="0.3">
      <c r="B2875" s="14"/>
      <c r="C2875" s="14"/>
      <c r="D2875" s="14"/>
      <c r="E2875" s="14"/>
      <c r="F2875" s="14"/>
      <c r="G2875" s="14"/>
      <c r="H2875" s="14"/>
      <c r="I2875" s="14"/>
      <c r="J2875" s="14"/>
      <c r="K2875" s="14"/>
      <c r="L2875" s="14"/>
      <c r="M2875" s="24" t="str">
        <f t="shared" si="1470"/>
        <v/>
      </c>
      <c r="N2875" s="24" t="str">
        <f t="shared" si="1471"/>
        <v/>
      </c>
      <c r="O2875" s="24" t="str">
        <f t="shared" si="1472"/>
        <v xml:space="preserve"> </v>
      </c>
      <c r="P2875" s="24">
        <f t="shared" si="1473"/>
        <v>0</v>
      </c>
      <c r="Q2875" s="25">
        <f t="shared" si="1474"/>
        <v>0</v>
      </c>
      <c r="R2875" s="26">
        <f t="shared" si="1475"/>
        <v>0</v>
      </c>
      <c r="S2875" s="24" t="str">
        <f t="shared" si="1476"/>
        <v/>
      </c>
      <c r="T2875" s="24" t="str">
        <f t="shared" si="1477"/>
        <v/>
      </c>
      <c r="U2875" s="24" t="str">
        <f t="shared" si="1478"/>
        <v/>
      </c>
      <c r="V2875" s="24" t="str">
        <f t="shared" si="1479"/>
        <v/>
      </c>
      <c r="W2875" s="24" t="str">
        <f t="shared" si="1480"/>
        <v/>
      </c>
      <c r="X2875" s="24" t="str">
        <f t="shared" si="1481"/>
        <v/>
      </c>
      <c r="Y2875" s="24" t="str">
        <f t="shared" si="1482"/>
        <v/>
      </c>
      <c r="Z2875" s="24" t="str">
        <f t="shared" si="1483"/>
        <v/>
      </c>
      <c r="AA2875" s="24" t="b">
        <f t="shared" si="1484"/>
        <v>0</v>
      </c>
      <c r="AB2875" s="34" t="str">
        <f t="shared" si="1485"/>
        <v/>
      </c>
      <c r="AC2875" s="34">
        <f t="shared" si="1486"/>
        <v>0</v>
      </c>
      <c r="AD2875" s="34">
        <f t="shared" si="1487"/>
        <v>0</v>
      </c>
      <c r="AE2875" s="34" t="str">
        <f t="shared" si="1488"/>
        <v xml:space="preserve"> 0</v>
      </c>
      <c r="AF2875" s="34">
        <f t="shared" si="1489"/>
        <v>0</v>
      </c>
      <c r="AG2875" s="34">
        <f t="shared" si="1490"/>
        <v>0</v>
      </c>
      <c r="AH2875" s="34" t="str">
        <f t="shared" si="1491"/>
        <v/>
      </c>
      <c r="AI2875" s="172" t="str">
        <f>IF(AJ2875&lt;&gt;"",MAX(AI$3:AI2874)+1,"")</f>
        <v/>
      </c>
      <c r="AJ2875" s="172" t="str">
        <f t="shared" si="1492"/>
        <v/>
      </c>
      <c r="AK2875" s="172" t="str">
        <f t="shared" si="1493"/>
        <v/>
      </c>
      <c r="AL2875" s="172" t="str">
        <f t="shared" si="1494"/>
        <v/>
      </c>
      <c r="AM2875" s="172" t="str">
        <f>IF(AN2875&lt;&gt;"",MAX(AM$3:AM2874)+1,"")</f>
        <v/>
      </c>
      <c r="AN2875" s="172" t="str">
        <f t="shared" si="1495"/>
        <v/>
      </c>
      <c r="AO2875" s="172" t="str">
        <f t="shared" si="1496"/>
        <v/>
      </c>
      <c r="AP2875" s="172" t="str">
        <f t="shared" si="1497"/>
        <v/>
      </c>
      <c r="AQ2875" s="172" t="str">
        <f t="shared" si="1498"/>
        <v/>
      </c>
      <c r="AR2875" s="172" t="str">
        <f>Table1[[#This Row],[Sex ]]&amp;Table1[[#This Row],[Month]]</f>
        <v/>
      </c>
    </row>
    <row r="2876" spans="2:44" x14ac:dyDescent="0.3">
      <c r="B2876" s="14"/>
      <c r="C2876" s="14"/>
      <c r="D2876" s="14"/>
      <c r="E2876" s="14"/>
      <c r="F2876" s="14"/>
      <c r="G2876" s="14"/>
      <c r="H2876" s="14"/>
      <c r="I2876" s="14"/>
      <c r="J2876" s="14"/>
      <c r="K2876" s="14"/>
      <c r="L2876" s="14"/>
      <c r="M2876" s="24" t="str">
        <f t="shared" si="1470"/>
        <v/>
      </c>
      <c r="N2876" s="24" t="str">
        <f t="shared" si="1471"/>
        <v/>
      </c>
      <c r="O2876" s="24" t="str">
        <f t="shared" si="1472"/>
        <v xml:space="preserve"> </v>
      </c>
      <c r="P2876" s="24">
        <f t="shared" si="1473"/>
        <v>0</v>
      </c>
      <c r="Q2876" s="25">
        <f t="shared" si="1474"/>
        <v>0</v>
      </c>
      <c r="R2876" s="26">
        <f t="shared" si="1475"/>
        <v>0</v>
      </c>
      <c r="S2876" s="24" t="str">
        <f t="shared" si="1476"/>
        <v/>
      </c>
      <c r="T2876" s="24" t="str">
        <f t="shared" si="1477"/>
        <v/>
      </c>
      <c r="U2876" s="24" t="str">
        <f t="shared" si="1478"/>
        <v/>
      </c>
      <c r="V2876" s="24" t="str">
        <f t="shared" si="1479"/>
        <v/>
      </c>
      <c r="W2876" s="24" t="str">
        <f t="shared" si="1480"/>
        <v/>
      </c>
      <c r="X2876" s="24" t="str">
        <f t="shared" si="1481"/>
        <v/>
      </c>
      <c r="Y2876" s="24" t="str">
        <f t="shared" si="1482"/>
        <v/>
      </c>
      <c r="Z2876" s="24" t="str">
        <f t="shared" si="1483"/>
        <v/>
      </c>
      <c r="AA2876" s="24" t="b">
        <f t="shared" si="1484"/>
        <v>0</v>
      </c>
      <c r="AB2876" s="34" t="str">
        <f t="shared" si="1485"/>
        <v/>
      </c>
      <c r="AC2876" s="34">
        <f t="shared" si="1486"/>
        <v>0</v>
      </c>
      <c r="AD2876" s="34">
        <f t="shared" si="1487"/>
        <v>0</v>
      </c>
      <c r="AE2876" s="34" t="str">
        <f t="shared" si="1488"/>
        <v xml:space="preserve"> 0</v>
      </c>
      <c r="AF2876" s="34">
        <f t="shared" si="1489"/>
        <v>0</v>
      </c>
      <c r="AG2876" s="34">
        <f t="shared" si="1490"/>
        <v>0</v>
      </c>
      <c r="AH2876" s="34" t="str">
        <f t="shared" si="1491"/>
        <v/>
      </c>
      <c r="AI2876" s="172" t="str">
        <f>IF(AJ2876&lt;&gt;"",MAX(AI$3:AI2875)+1,"")</f>
        <v/>
      </c>
      <c r="AJ2876" s="172" t="str">
        <f t="shared" si="1492"/>
        <v/>
      </c>
      <c r="AK2876" s="172" t="str">
        <f t="shared" si="1493"/>
        <v/>
      </c>
      <c r="AL2876" s="172" t="str">
        <f t="shared" si="1494"/>
        <v/>
      </c>
      <c r="AM2876" s="172" t="str">
        <f>IF(AN2876&lt;&gt;"",MAX(AM$3:AM2875)+1,"")</f>
        <v/>
      </c>
      <c r="AN2876" s="172" t="str">
        <f t="shared" si="1495"/>
        <v/>
      </c>
      <c r="AO2876" s="172" t="str">
        <f t="shared" si="1496"/>
        <v/>
      </c>
      <c r="AP2876" s="172" t="str">
        <f t="shared" si="1497"/>
        <v/>
      </c>
      <c r="AQ2876" s="172" t="str">
        <f t="shared" si="1498"/>
        <v/>
      </c>
      <c r="AR2876" s="172" t="str">
        <f>Table1[[#This Row],[Sex ]]&amp;Table1[[#This Row],[Month]]</f>
        <v/>
      </c>
    </row>
    <row r="2877" spans="2:44" x14ac:dyDescent="0.3">
      <c r="B2877" s="14"/>
      <c r="C2877" s="14"/>
      <c r="D2877" s="14"/>
      <c r="E2877" s="14"/>
      <c r="F2877" s="14"/>
      <c r="G2877" s="14"/>
      <c r="H2877" s="14"/>
      <c r="I2877" s="14"/>
      <c r="J2877" s="14"/>
      <c r="K2877" s="14"/>
      <c r="L2877" s="14"/>
      <c r="M2877" s="24" t="str">
        <f t="shared" si="1470"/>
        <v/>
      </c>
      <c r="N2877" s="24" t="str">
        <f t="shared" si="1471"/>
        <v/>
      </c>
      <c r="O2877" s="24" t="str">
        <f t="shared" si="1472"/>
        <v xml:space="preserve"> </v>
      </c>
      <c r="P2877" s="24">
        <f t="shared" si="1473"/>
        <v>0</v>
      </c>
      <c r="Q2877" s="25">
        <f t="shared" si="1474"/>
        <v>0</v>
      </c>
      <c r="R2877" s="26">
        <f t="shared" si="1475"/>
        <v>0</v>
      </c>
      <c r="S2877" s="24" t="str">
        <f t="shared" si="1476"/>
        <v/>
      </c>
      <c r="T2877" s="24" t="str">
        <f t="shared" si="1477"/>
        <v/>
      </c>
      <c r="U2877" s="24" t="str">
        <f t="shared" si="1478"/>
        <v/>
      </c>
      <c r="V2877" s="24" t="str">
        <f t="shared" si="1479"/>
        <v/>
      </c>
      <c r="W2877" s="24" t="str">
        <f t="shared" si="1480"/>
        <v/>
      </c>
      <c r="X2877" s="24" t="str">
        <f t="shared" si="1481"/>
        <v/>
      </c>
      <c r="Y2877" s="24" t="str">
        <f t="shared" si="1482"/>
        <v/>
      </c>
      <c r="Z2877" s="24" t="str">
        <f t="shared" si="1483"/>
        <v/>
      </c>
      <c r="AA2877" s="24" t="b">
        <f t="shared" si="1484"/>
        <v>0</v>
      </c>
      <c r="AB2877" s="34" t="str">
        <f t="shared" si="1485"/>
        <v/>
      </c>
      <c r="AC2877" s="34">
        <f t="shared" si="1486"/>
        <v>0</v>
      </c>
      <c r="AD2877" s="34">
        <f t="shared" si="1487"/>
        <v>0</v>
      </c>
      <c r="AE2877" s="34" t="str">
        <f t="shared" si="1488"/>
        <v xml:space="preserve"> 0</v>
      </c>
      <c r="AF2877" s="34">
        <f t="shared" si="1489"/>
        <v>0</v>
      </c>
      <c r="AG2877" s="34">
        <f t="shared" si="1490"/>
        <v>0</v>
      </c>
      <c r="AH2877" s="34" t="str">
        <f t="shared" si="1491"/>
        <v/>
      </c>
      <c r="AI2877" s="172" t="str">
        <f>IF(AJ2877&lt;&gt;"",MAX(AI$3:AI2876)+1,"")</f>
        <v/>
      </c>
      <c r="AJ2877" s="172" t="str">
        <f t="shared" si="1492"/>
        <v/>
      </c>
      <c r="AK2877" s="172" t="str">
        <f t="shared" si="1493"/>
        <v/>
      </c>
      <c r="AL2877" s="172" t="str">
        <f t="shared" si="1494"/>
        <v/>
      </c>
      <c r="AM2877" s="172" t="str">
        <f>IF(AN2877&lt;&gt;"",MAX(AM$3:AM2876)+1,"")</f>
        <v/>
      </c>
      <c r="AN2877" s="172" t="str">
        <f t="shared" si="1495"/>
        <v/>
      </c>
      <c r="AO2877" s="172" t="str">
        <f t="shared" si="1496"/>
        <v/>
      </c>
      <c r="AP2877" s="172" t="str">
        <f t="shared" si="1497"/>
        <v/>
      </c>
      <c r="AQ2877" s="172" t="str">
        <f t="shared" si="1498"/>
        <v/>
      </c>
      <c r="AR2877" s="172" t="str">
        <f>Table1[[#This Row],[Sex ]]&amp;Table1[[#This Row],[Month]]</f>
        <v/>
      </c>
    </row>
    <row r="2878" spans="2:44" x14ac:dyDescent="0.3">
      <c r="B2878" s="14"/>
      <c r="C2878" s="14"/>
      <c r="D2878" s="14"/>
      <c r="E2878" s="14"/>
      <c r="F2878" s="14"/>
      <c r="G2878" s="14"/>
      <c r="H2878" s="14"/>
      <c r="I2878" s="14"/>
      <c r="J2878" s="14"/>
      <c r="K2878" s="14"/>
      <c r="L2878" s="14"/>
      <c r="M2878" s="24" t="str">
        <f t="shared" si="1470"/>
        <v/>
      </c>
      <c r="N2878" s="24" t="str">
        <f t="shared" si="1471"/>
        <v/>
      </c>
      <c r="O2878" s="24" t="str">
        <f t="shared" si="1472"/>
        <v xml:space="preserve"> </v>
      </c>
      <c r="P2878" s="24">
        <f t="shared" si="1473"/>
        <v>0</v>
      </c>
      <c r="Q2878" s="25">
        <f t="shared" si="1474"/>
        <v>0</v>
      </c>
      <c r="R2878" s="26">
        <f t="shared" si="1475"/>
        <v>0</v>
      </c>
      <c r="S2878" s="24" t="str">
        <f t="shared" si="1476"/>
        <v/>
      </c>
      <c r="T2878" s="24" t="str">
        <f t="shared" si="1477"/>
        <v/>
      </c>
      <c r="U2878" s="24" t="str">
        <f t="shared" si="1478"/>
        <v/>
      </c>
      <c r="V2878" s="24" t="str">
        <f t="shared" si="1479"/>
        <v/>
      </c>
      <c r="W2878" s="24" t="str">
        <f t="shared" si="1480"/>
        <v/>
      </c>
      <c r="X2878" s="24" t="str">
        <f t="shared" si="1481"/>
        <v/>
      </c>
      <c r="Y2878" s="24" t="str">
        <f t="shared" si="1482"/>
        <v/>
      </c>
      <c r="Z2878" s="24" t="str">
        <f t="shared" si="1483"/>
        <v/>
      </c>
      <c r="AA2878" s="24" t="b">
        <f t="shared" si="1484"/>
        <v>0</v>
      </c>
      <c r="AB2878" s="34" t="str">
        <f t="shared" si="1485"/>
        <v/>
      </c>
      <c r="AC2878" s="34">
        <f t="shared" si="1486"/>
        <v>0</v>
      </c>
      <c r="AD2878" s="34">
        <f t="shared" si="1487"/>
        <v>0</v>
      </c>
      <c r="AE2878" s="34" t="str">
        <f t="shared" si="1488"/>
        <v xml:space="preserve"> 0</v>
      </c>
      <c r="AF2878" s="34">
        <f t="shared" si="1489"/>
        <v>0</v>
      </c>
      <c r="AG2878" s="34">
        <f t="shared" si="1490"/>
        <v>0</v>
      </c>
      <c r="AH2878" s="34" t="str">
        <f t="shared" si="1491"/>
        <v/>
      </c>
      <c r="AI2878" s="172" t="str">
        <f>IF(AJ2878&lt;&gt;"",MAX(AI$3:AI2877)+1,"")</f>
        <v/>
      </c>
      <c r="AJ2878" s="172" t="str">
        <f t="shared" si="1492"/>
        <v/>
      </c>
      <c r="AK2878" s="172" t="str">
        <f t="shared" si="1493"/>
        <v/>
      </c>
      <c r="AL2878" s="172" t="str">
        <f t="shared" si="1494"/>
        <v/>
      </c>
      <c r="AM2878" s="172" t="str">
        <f>IF(AN2878&lt;&gt;"",MAX(AM$3:AM2877)+1,"")</f>
        <v/>
      </c>
      <c r="AN2878" s="172" t="str">
        <f t="shared" si="1495"/>
        <v/>
      </c>
      <c r="AO2878" s="172" t="str">
        <f t="shared" si="1496"/>
        <v/>
      </c>
      <c r="AP2878" s="172" t="str">
        <f t="shared" si="1497"/>
        <v/>
      </c>
      <c r="AQ2878" s="172" t="str">
        <f t="shared" si="1498"/>
        <v/>
      </c>
      <c r="AR2878" s="172" t="str">
        <f>Table1[[#This Row],[Sex ]]&amp;Table1[[#This Row],[Month]]</f>
        <v/>
      </c>
    </row>
    <row r="2879" spans="2:44" x14ac:dyDescent="0.3">
      <c r="B2879" s="14"/>
      <c r="C2879" s="14"/>
      <c r="D2879" s="14"/>
      <c r="E2879" s="14"/>
      <c r="F2879" s="14"/>
      <c r="G2879" s="14"/>
      <c r="H2879" s="14"/>
      <c r="I2879" s="14"/>
      <c r="J2879" s="14"/>
      <c r="K2879" s="14"/>
      <c r="L2879" s="14"/>
      <c r="M2879" s="24" t="str">
        <f t="shared" si="1470"/>
        <v/>
      </c>
      <c r="N2879" s="24" t="str">
        <f t="shared" si="1471"/>
        <v/>
      </c>
      <c r="O2879" s="24" t="str">
        <f t="shared" si="1472"/>
        <v xml:space="preserve"> </v>
      </c>
      <c r="P2879" s="24">
        <f t="shared" si="1473"/>
        <v>0</v>
      </c>
      <c r="Q2879" s="25">
        <f t="shared" si="1474"/>
        <v>0</v>
      </c>
      <c r="R2879" s="26">
        <f t="shared" si="1475"/>
        <v>0</v>
      </c>
      <c r="S2879" s="24" t="str">
        <f t="shared" si="1476"/>
        <v/>
      </c>
      <c r="T2879" s="24" t="str">
        <f t="shared" si="1477"/>
        <v/>
      </c>
      <c r="U2879" s="24" t="str">
        <f t="shared" si="1478"/>
        <v/>
      </c>
      <c r="V2879" s="24" t="str">
        <f t="shared" si="1479"/>
        <v/>
      </c>
      <c r="W2879" s="24" t="str">
        <f t="shared" si="1480"/>
        <v/>
      </c>
      <c r="X2879" s="24" t="str">
        <f t="shared" si="1481"/>
        <v/>
      </c>
      <c r="Y2879" s="24" t="str">
        <f t="shared" si="1482"/>
        <v/>
      </c>
      <c r="Z2879" s="24" t="str">
        <f t="shared" si="1483"/>
        <v/>
      </c>
      <c r="AA2879" s="24" t="b">
        <f t="shared" si="1484"/>
        <v>0</v>
      </c>
      <c r="AB2879" s="34" t="str">
        <f t="shared" si="1485"/>
        <v/>
      </c>
      <c r="AC2879" s="34">
        <f t="shared" si="1486"/>
        <v>0</v>
      </c>
      <c r="AD2879" s="34">
        <f t="shared" si="1487"/>
        <v>0</v>
      </c>
      <c r="AE2879" s="34" t="str">
        <f t="shared" si="1488"/>
        <v xml:space="preserve"> 0</v>
      </c>
      <c r="AF2879" s="34">
        <f t="shared" si="1489"/>
        <v>0</v>
      </c>
      <c r="AG2879" s="34">
        <f t="shared" si="1490"/>
        <v>0</v>
      </c>
      <c r="AH2879" s="34" t="str">
        <f t="shared" si="1491"/>
        <v/>
      </c>
      <c r="AI2879" s="172" t="str">
        <f>IF(AJ2879&lt;&gt;"",MAX(AI$3:AI2878)+1,"")</f>
        <v/>
      </c>
      <c r="AJ2879" s="172" t="str">
        <f t="shared" si="1492"/>
        <v/>
      </c>
      <c r="AK2879" s="172" t="str">
        <f t="shared" si="1493"/>
        <v/>
      </c>
      <c r="AL2879" s="172" t="str">
        <f t="shared" si="1494"/>
        <v/>
      </c>
      <c r="AM2879" s="172" t="str">
        <f>IF(AN2879&lt;&gt;"",MAX(AM$3:AM2878)+1,"")</f>
        <v/>
      </c>
      <c r="AN2879" s="172" t="str">
        <f t="shared" si="1495"/>
        <v/>
      </c>
      <c r="AO2879" s="172" t="str">
        <f t="shared" si="1496"/>
        <v/>
      </c>
      <c r="AP2879" s="172" t="str">
        <f t="shared" si="1497"/>
        <v/>
      </c>
      <c r="AQ2879" s="172" t="str">
        <f t="shared" si="1498"/>
        <v/>
      </c>
      <c r="AR2879" s="172" t="str">
        <f>Table1[[#This Row],[Sex ]]&amp;Table1[[#This Row],[Month]]</f>
        <v/>
      </c>
    </row>
    <row r="2880" spans="2:44" x14ac:dyDescent="0.3">
      <c r="B2880" s="14"/>
      <c r="C2880" s="14"/>
      <c r="D2880" s="14"/>
      <c r="E2880" s="14"/>
      <c r="F2880" s="14"/>
      <c r="G2880" s="14"/>
      <c r="H2880" s="14"/>
      <c r="I2880" s="14"/>
      <c r="J2880" s="14"/>
      <c r="K2880" s="14"/>
      <c r="L2880" s="14"/>
      <c r="M2880" s="24" t="str">
        <f t="shared" si="1470"/>
        <v/>
      </c>
      <c r="N2880" s="24" t="str">
        <f t="shared" si="1471"/>
        <v/>
      </c>
      <c r="O2880" s="24" t="str">
        <f t="shared" si="1472"/>
        <v xml:space="preserve"> </v>
      </c>
      <c r="P2880" s="24">
        <f t="shared" si="1473"/>
        <v>0</v>
      </c>
      <c r="Q2880" s="25">
        <f t="shared" si="1474"/>
        <v>0</v>
      </c>
      <c r="R2880" s="26">
        <f t="shared" si="1475"/>
        <v>0</v>
      </c>
      <c r="S2880" s="24" t="str">
        <f t="shared" si="1476"/>
        <v/>
      </c>
      <c r="T2880" s="24" t="str">
        <f t="shared" si="1477"/>
        <v/>
      </c>
      <c r="U2880" s="24" t="str">
        <f t="shared" si="1478"/>
        <v/>
      </c>
      <c r="V2880" s="24" t="str">
        <f t="shared" si="1479"/>
        <v/>
      </c>
      <c r="W2880" s="24" t="str">
        <f t="shared" si="1480"/>
        <v/>
      </c>
      <c r="X2880" s="24" t="str">
        <f t="shared" si="1481"/>
        <v/>
      </c>
      <c r="Y2880" s="24" t="str">
        <f t="shared" si="1482"/>
        <v/>
      </c>
      <c r="Z2880" s="24" t="str">
        <f t="shared" si="1483"/>
        <v/>
      </c>
      <c r="AA2880" s="24" t="b">
        <f t="shared" si="1484"/>
        <v>0</v>
      </c>
      <c r="AB2880" s="34" t="str">
        <f t="shared" si="1485"/>
        <v/>
      </c>
      <c r="AC2880" s="34">
        <f t="shared" si="1486"/>
        <v>0</v>
      </c>
      <c r="AD2880" s="34">
        <f t="shared" si="1487"/>
        <v>0</v>
      </c>
      <c r="AE2880" s="34" t="str">
        <f t="shared" si="1488"/>
        <v xml:space="preserve"> 0</v>
      </c>
      <c r="AF2880" s="34">
        <f t="shared" si="1489"/>
        <v>0</v>
      </c>
      <c r="AG2880" s="34">
        <f t="shared" si="1490"/>
        <v>0</v>
      </c>
      <c r="AH2880" s="34" t="str">
        <f t="shared" si="1491"/>
        <v/>
      </c>
      <c r="AI2880" s="172" t="str">
        <f>IF(AJ2880&lt;&gt;"",MAX(AI$3:AI2879)+1,"")</f>
        <v/>
      </c>
      <c r="AJ2880" s="172" t="str">
        <f t="shared" si="1492"/>
        <v/>
      </c>
      <c r="AK2880" s="172" t="str">
        <f t="shared" si="1493"/>
        <v/>
      </c>
      <c r="AL2880" s="172" t="str">
        <f t="shared" si="1494"/>
        <v/>
      </c>
      <c r="AM2880" s="172" t="str">
        <f>IF(AN2880&lt;&gt;"",MAX(AM$3:AM2879)+1,"")</f>
        <v/>
      </c>
      <c r="AN2880" s="172" t="str">
        <f t="shared" si="1495"/>
        <v/>
      </c>
      <c r="AO2880" s="172" t="str">
        <f t="shared" si="1496"/>
        <v/>
      </c>
      <c r="AP2880" s="172" t="str">
        <f t="shared" si="1497"/>
        <v/>
      </c>
      <c r="AQ2880" s="172" t="str">
        <f t="shared" si="1498"/>
        <v/>
      </c>
      <c r="AR2880" s="172" t="str">
        <f>Table1[[#This Row],[Sex ]]&amp;Table1[[#This Row],[Month]]</f>
        <v/>
      </c>
    </row>
    <row r="2881" spans="2:44" x14ac:dyDescent="0.3">
      <c r="B2881" s="14"/>
      <c r="C2881" s="14"/>
      <c r="D2881" s="14"/>
      <c r="E2881" s="14"/>
      <c r="F2881" s="14"/>
      <c r="G2881" s="14"/>
      <c r="H2881" s="14"/>
      <c r="I2881" s="14"/>
      <c r="J2881" s="14"/>
      <c r="K2881" s="14"/>
      <c r="L2881" s="14"/>
      <c r="M2881" s="24" t="str">
        <f t="shared" si="1470"/>
        <v/>
      </c>
      <c r="N2881" s="24" t="str">
        <f t="shared" si="1471"/>
        <v/>
      </c>
      <c r="O2881" s="24" t="str">
        <f t="shared" si="1472"/>
        <v xml:space="preserve"> </v>
      </c>
      <c r="P2881" s="24">
        <f t="shared" si="1473"/>
        <v>0</v>
      </c>
      <c r="Q2881" s="25">
        <f t="shared" si="1474"/>
        <v>0</v>
      </c>
      <c r="R2881" s="26">
        <f t="shared" si="1475"/>
        <v>0</v>
      </c>
      <c r="S2881" s="24" t="str">
        <f t="shared" si="1476"/>
        <v/>
      </c>
      <c r="T2881" s="24" t="str">
        <f t="shared" si="1477"/>
        <v/>
      </c>
      <c r="U2881" s="24" t="str">
        <f t="shared" si="1478"/>
        <v/>
      </c>
      <c r="V2881" s="24" t="str">
        <f t="shared" si="1479"/>
        <v/>
      </c>
      <c r="W2881" s="24" t="str">
        <f t="shared" si="1480"/>
        <v/>
      </c>
      <c r="X2881" s="24" t="str">
        <f t="shared" si="1481"/>
        <v/>
      </c>
      <c r="Y2881" s="24" t="str">
        <f t="shared" si="1482"/>
        <v/>
      </c>
      <c r="Z2881" s="24" t="str">
        <f t="shared" si="1483"/>
        <v/>
      </c>
      <c r="AA2881" s="24" t="b">
        <f t="shared" si="1484"/>
        <v>0</v>
      </c>
      <c r="AB2881" s="34" t="str">
        <f t="shared" si="1485"/>
        <v/>
      </c>
      <c r="AC2881" s="34">
        <f t="shared" si="1486"/>
        <v>0</v>
      </c>
      <c r="AD2881" s="34">
        <f t="shared" si="1487"/>
        <v>0</v>
      </c>
      <c r="AE2881" s="34" t="str">
        <f t="shared" si="1488"/>
        <v xml:space="preserve"> 0</v>
      </c>
      <c r="AF2881" s="34">
        <f t="shared" si="1489"/>
        <v>0</v>
      </c>
      <c r="AG2881" s="34">
        <f t="shared" si="1490"/>
        <v>0</v>
      </c>
      <c r="AH2881" s="34" t="str">
        <f t="shared" si="1491"/>
        <v/>
      </c>
      <c r="AI2881" s="172" t="str">
        <f>IF(AJ2881&lt;&gt;"",MAX(AI$3:AI2880)+1,"")</f>
        <v/>
      </c>
      <c r="AJ2881" s="172" t="str">
        <f t="shared" si="1492"/>
        <v/>
      </c>
      <c r="AK2881" s="172" t="str">
        <f t="shared" si="1493"/>
        <v/>
      </c>
      <c r="AL2881" s="172" t="str">
        <f t="shared" si="1494"/>
        <v/>
      </c>
      <c r="AM2881" s="172" t="str">
        <f>IF(AN2881&lt;&gt;"",MAX(AM$3:AM2880)+1,"")</f>
        <v/>
      </c>
      <c r="AN2881" s="172" t="str">
        <f t="shared" si="1495"/>
        <v/>
      </c>
      <c r="AO2881" s="172" t="str">
        <f t="shared" si="1496"/>
        <v/>
      </c>
      <c r="AP2881" s="172" t="str">
        <f t="shared" si="1497"/>
        <v/>
      </c>
      <c r="AQ2881" s="172" t="str">
        <f t="shared" si="1498"/>
        <v/>
      </c>
      <c r="AR2881" s="172" t="str">
        <f>Table1[[#This Row],[Sex ]]&amp;Table1[[#This Row],[Month]]</f>
        <v/>
      </c>
    </row>
    <row r="2882" spans="2:44" x14ac:dyDescent="0.3">
      <c r="B2882" s="14"/>
      <c r="C2882" s="14"/>
      <c r="D2882" s="14"/>
      <c r="E2882" s="14"/>
      <c r="F2882" s="14"/>
      <c r="G2882" s="14"/>
      <c r="H2882" s="14"/>
      <c r="I2882" s="14"/>
      <c r="J2882" s="14"/>
      <c r="K2882" s="14"/>
      <c r="L2882" s="14"/>
      <c r="M2882" s="24" t="str">
        <f t="shared" si="1470"/>
        <v/>
      </c>
      <c r="N2882" s="24" t="str">
        <f t="shared" si="1471"/>
        <v/>
      </c>
      <c r="O2882" s="24" t="str">
        <f t="shared" si="1472"/>
        <v xml:space="preserve"> </v>
      </c>
      <c r="P2882" s="24">
        <f t="shared" si="1473"/>
        <v>0</v>
      </c>
      <c r="Q2882" s="25">
        <f t="shared" si="1474"/>
        <v>0</v>
      </c>
      <c r="R2882" s="26">
        <f t="shared" si="1475"/>
        <v>0</v>
      </c>
      <c r="S2882" s="24" t="str">
        <f t="shared" si="1476"/>
        <v/>
      </c>
      <c r="T2882" s="24" t="str">
        <f t="shared" si="1477"/>
        <v/>
      </c>
      <c r="U2882" s="24" t="str">
        <f t="shared" si="1478"/>
        <v/>
      </c>
      <c r="V2882" s="24" t="str">
        <f t="shared" si="1479"/>
        <v/>
      </c>
      <c r="W2882" s="24" t="str">
        <f t="shared" si="1480"/>
        <v/>
      </c>
      <c r="X2882" s="24" t="str">
        <f t="shared" si="1481"/>
        <v/>
      </c>
      <c r="Y2882" s="24" t="str">
        <f t="shared" si="1482"/>
        <v/>
      </c>
      <c r="Z2882" s="24" t="str">
        <f t="shared" si="1483"/>
        <v/>
      </c>
      <c r="AA2882" s="24" t="b">
        <f t="shared" si="1484"/>
        <v>0</v>
      </c>
      <c r="AB2882" s="34" t="str">
        <f t="shared" si="1485"/>
        <v/>
      </c>
      <c r="AC2882" s="34">
        <f t="shared" si="1486"/>
        <v>0</v>
      </c>
      <c r="AD2882" s="34">
        <f t="shared" si="1487"/>
        <v>0</v>
      </c>
      <c r="AE2882" s="34" t="str">
        <f t="shared" si="1488"/>
        <v xml:space="preserve"> 0</v>
      </c>
      <c r="AF2882" s="34">
        <f t="shared" si="1489"/>
        <v>0</v>
      </c>
      <c r="AG2882" s="34">
        <f t="shared" si="1490"/>
        <v>0</v>
      </c>
      <c r="AH2882" s="34" t="str">
        <f t="shared" si="1491"/>
        <v/>
      </c>
      <c r="AI2882" s="172" t="str">
        <f>IF(AJ2882&lt;&gt;"",MAX(AI$3:AI2881)+1,"")</f>
        <v/>
      </c>
      <c r="AJ2882" s="172" t="str">
        <f t="shared" si="1492"/>
        <v/>
      </c>
      <c r="AK2882" s="172" t="str">
        <f t="shared" si="1493"/>
        <v/>
      </c>
      <c r="AL2882" s="172" t="str">
        <f t="shared" si="1494"/>
        <v/>
      </c>
      <c r="AM2882" s="172" t="str">
        <f>IF(AN2882&lt;&gt;"",MAX(AM$3:AM2881)+1,"")</f>
        <v/>
      </c>
      <c r="AN2882" s="172" t="str">
        <f t="shared" si="1495"/>
        <v/>
      </c>
      <c r="AO2882" s="172" t="str">
        <f t="shared" si="1496"/>
        <v/>
      </c>
      <c r="AP2882" s="172" t="str">
        <f t="shared" si="1497"/>
        <v/>
      </c>
      <c r="AQ2882" s="172" t="str">
        <f t="shared" si="1498"/>
        <v/>
      </c>
      <c r="AR2882" s="172" t="str">
        <f>Table1[[#This Row],[Sex ]]&amp;Table1[[#This Row],[Month]]</f>
        <v/>
      </c>
    </row>
    <row r="2883" spans="2:44" x14ac:dyDescent="0.3">
      <c r="B2883" s="14"/>
      <c r="C2883" s="14"/>
      <c r="D2883" s="14"/>
      <c r="E2883" s="14"/>
      <c r="F2883" s="14"/>
      <c r="G2883" s="14"/>
      <c r="H2883" s="14"/>
      <c r="I2883" s="14"/>
      <c r="J2883" s="14"/>
      <c r="K2883" s="14"/>
      <c r="L2883" s="14"/>
      <c r="M2883" s="24" t="str">
        <f t="shared" si="1470"/>
        <v/>
      </c>
      <c r="N2883" s="24" t="str">
        <f t="shared" si="1471"/>
        <v/>
      </c>
      <c r="O2883" s="24" t="str">
        <f t="shared" si="1472"/>
        <v xml:space="preserve"> </v>
      </c>
      <c r="P2883" s="24">
        <f t="shared" si="1473"/>
        <v>0</v>
      </c>
      <c r="Q2883" s="25">
        <f t="shared" si="1474"/>
        <v>0</v>
      </c>
      <c r="R2883" s="26">
        <f t="shared" si="1475"/>
        <v>0</v>
      </c>
      <c r="S2883" s="24" t="str">
        <f t="shared" si="1476"/>
        <v/>
      </c>
      <c r="T2883" s="24" t="str">
        <f t="shared" si="1477"/>
        <v/>
      </c>
      <c r="U2883" s="24" t="str">
        <f t="shared" si="1478"/>
        <v/>
      </c>
      <c r="V2883" s="24" t="str">
        <f t="shared" si="1479"/>
        <v/>
      </c>
      <c r="W2883" s="24" t="str">
        <f t="shared" si="1480"/>
        <v/>
      </c>
      <c r="X2883" s="24" t="str">
        <f t="shared" si="1481"/>
        <v/>
      </c>
      <c r="Y2883" s="24" t="str">
        <f t="shared" si="1482"/>
        <v/>
      </c>
      <c r="Z2883" s="24" t="str">
        <f t="shared" si="1483"/>
        <v/>
      </c>
      <c r="AA2883" s="24" t="b">
        <f t="shared" si="1484"/>
        <v>0</v>
      </c>
      <c r="AB2883" s="34" t="str">
        <f t="shared" si="1485"/>
        <v/>
      </c>
      <c r="AC2883" s="34">
        <f t="shared" si="1486"/>
        <v>0</v>
      </c>
      <c r="AD2883" s="34">
        <f t="shared" si="1487"/>
        <v>0</v>
      </c>
      <c r="AE2883" s="34" t="str">
        <f t="shared" si="1488"/>
        <v xml:space="preserve"> 0</v>
      </c>
      <c r="AF2883" s="34">
        <f t="shared" si="1489"/>
        <v>0</v>
      </c>
      <c r="AG2883" s="34">
        <f t="shared" si="1490"/>
        <v>0</v>
      </c>
      <c r="AH2883" s="34" t="str">
        <f t="shared" si="1491"/>
        <v/>
      </c>
      <c r="AI2883" s="172" t="str">
        <f>IF(AJ2883&lt;&gt;"",MAX(AI$3:AI2882)+1,"")</f>
        <v/>
      </c>
      <c r="AJ2883" s="172" t="str">
        <f t="shared" si="1492"/>
        <v/>
      </c>
      <c r="AK2883" s="172" t="str">
        <f t="shared" si="1493"/>
        <v/>
      </c>
      <c r="AL2883" s="172" t="str">
        <f t="shared" si="1494"/>
        <v/>
      </c>
      <c r="AM2883" s="172" t="str">
        <f>IF(AN2883&lt;&gt;"",MAX(AM$3:AM2882)+1,"")</f>
        <v/>
      </c>
      <c r="AN2883" s="172" t="str">
        <f t="shared" si="1495"/>
        <v/>
      </c>
      <c r="AO2883" s="172" t="str">
        <f t="shared" si="1496"/>
        <v/>
      </c>
      <c r="AP2883" s="172" t="str">
        <f t="shared" si="1497"/>
        <v/>
      </c>
      <c r="AQ2883" s="172" t="str">
        <f t="shared" si="1498"/>
        <v/>
      </c>
      <c r="AR2883" s="172" t="str">
        <f>Table1[[#This Row],[Sex ]]&amp;Table1[[#This Row],[Month]]</f>
        <v/>
      </c>
    </row>
    <row r="2884" spans="2:44" x14ac:dyDescent="0.3">
      <c r="B2884" s="14"/>
      <c r="C2884" s="14"/>
      <c r="D2884" s="14"/>
      <c r="E2884" s="14"/>
      <c r="F2884" s="14"/>
      <c r="G2884" s="14"/>
      <c r="H2884" s="14"/>
      <c r="I2884" s="14"/>
      <c r="J2884" s="14"/>
      <c r="K2884" s="14"/>
      <c r="L2884" s="14"/>
      <c r="M2884" s="24" t="str">
        <f t="shared" si="1470"/>
        <v/>
      </c>
      <c r="N2884" s="24" t="str">
        <f t="shared" si="1471"/>
        <v/>
      </c>
      <c r="O2884" s="24" t="str">
        <f t="shared" si="1472"/>
        <v xml:space="preserve"> </v>
      </c>
      <c r="P2884" s="24">
        <f t="shared" si="1473"/>
        <v>0</v>
      </c>
      <c r="Q2884" s="25">
        <f t="shared" si="1474"/>
        <v>0</v>
      </c>
      <c r="R2884" s="26">
        <f t="shared" si="1475"/>
        <v>0</v>
      </c>
      <c r="S2884" s="24" t="str">
        <f t="shared" si="1476"/>
        <v/>
      </c>
      <c r="T2884" s="24" t="str">
        <f t="shared" si="1477"/>
        <v/>
      </c>
      <c r="U2884" s="24" t="str">
        <f t="shared" si="1478"/>
        <v/>
      </c>
      <c r="V2884" s="24" t="str">
        <f t="shared" si="1479"/>
        <v/>
      </c>
      <c r="W2884" s="24" t="str">
        <f t="shared" si="1480"/>
        <v/>
      </c>
      <c r="X2884" s="24" t="str">
        <f t="shared" si="1481"/>
        <v/>
      </c>
      <c r="Y2884" s="24" t="str">
        <f t="shared" si="1482"/>
        <v/>
      </c>
      <c r="Z2884" s="24" t="str">
        <f t="shared" si="1483"/>
        <v/>
      </c>
      <c r="AA2884" s="24" t="b">
        <f t="shared" si="1484"/>
        <v>0</v>
      </c>
      <c r="AB2884" s="34" t="str">
        <f t="shared" si="1485"/>
        <v/>
      </c>
      <c r="AC2884" s="34">
        <f t="shared" si="1486"/>
        <v>0</v>
      </c>
      <c r="AD2884" s="34">
        <f t="shared" si="1487"/>
        <v>0</v>
      </c>
      <c r="AE2884" s="34" t="str">
        <f t="shared" si="1488"/>
        <v xml:space="preserve"> 0</v>
      </c>
      <c r="AF2884" s="34">
        <f t="shared" si="1489"/>
        <v>0</v>
      </c>
      <c r="AG2884" s="34">
        <f t="shared" si="1490"/>
        <v>0</v>
      </c>
      <c r="AH2884" s="34" t="str">
        <f t="shared" si="1491"/>
        <v/>
      </c>
      <c r="AI2884" s="172" t="str">
        <f>IF(AJ2884&lt;&gt;"",MAX(AI$3:AI2883)+1,"")</f>
        <v/>
      </c>
      <c r="AJ2884" s="172" t="str">
        <f t="shared" si="1492"/>
        <v/>
      </c>
      <c r="AK2884" s="172" t="str">
        <f t="shared" si="1493"/>
        <v/>
      </c>
      <c r="AL2884" s="172" t="str">
        <f t="shared" si="1494"/>
        <v/>
      </c>
      <c r="AM2884" s="172" t="str">
        <f>IF(AN2884&lt;&gt;"",MAX(AM$3:AM2883)+1,"")</f>
        <v/>
      </c>
      <c r="AN2884" s="172" t="str">
        <f t="shared" si="1495"/>
        <v/>
      </c>
      <c r="AO2884" s="172" t="str">
        <f t="shared" si="1496"/>
        <v/>
      </c>
      <c r="AP2884" s="172" t="str">
        <f t="shared" si="1497"/>
        <v/>
      </c>
      <c r="AQ2884" s="172" t="str">
        <f t="shared" si="1498"/>
        <v/>
      </c>
      <c r="AR2884" s="172" t="str">
        <f>Table1[[#This Row],[Sex ]]&amp;Table1[[#This Row],[Month]]</f>
        <v/>
      </c>
    </row>
    <row r="2885" spans="2:44" x14ac:dyDescent="0.3">
      <c r="B2885" s="14"/>
      <c r="C2885" s="14"/>
      <c r="D2885" s="14"/>
      <c r="E2885" s="14"/>
      <c r="F2885" s="14"/>
      <c r="G2885" s="14"/>
      <c r="H2885" s="14"/>
      <c r="I2885" s="14"/>
      <c r="J2885" s="14"/>
      <c r="K2885" s="14"/>
      <c r="L2885" s="14"/>
      <c r="M2885" s="24" t="str">
        <f t="shared" si="1470"/>
        <v/>
      </c>
      <c r="N2885" s="24" t="str">
        <f t="shared" si="1471"/>
        <v/>
      </c>
      <c r="O2885" s="24" t="str">
        <f t="shared" si="1472"/>
        <v xml:space="preserve"> </v>
      </c>
      <c r="P2885" s="24">
        <f t="shared" si="1473"/>
        <v>0</v>
      </c>
      <c r="Q2885" s="25">
        <f t="shared" si="1474"/>
        <v>0</v>
      </c>
      <c r="R2885" s="26">
        <f t="shared" si="1475"/>
        <v>0</v>
      </c>
      <c r="S2885" s="24" t="str">
        <f t="shared" si="1476"/>
        <v/>
      </c>
      <c r="T2885" s="24" t="str">
        <f t="shared" si="1477"/>
        <v/>
      </c>
      <c r="U2885" s="24" t="str">
        <f t="shared" si="1478"/>
        <v/>
      </c>
      <c r="V2885" s="24" t="str">
        <f t="shared" si="1479"/>
        <v/>
      </c>
      <c r="W2885" s="24" t="str">
        <f t="shared" si="1480"/>
        <v/>
      </c>
      <c r="X2885" s="24" t="str">
        <f t="shared" si="1481"/>
        <v/>
      </c>
      <c r="Y2885" s="24" t="str">
        <f t="shared" si="1482"/>
        <v/>
      </c>
      <c r="Z2885" s="24" t="str">
        <f t="shared" si="1483"/>
        <v/>
      </c>
      <c r="AA2885" s="24" t="b">
        <f t="shared" si="1484"/>
        <v>0</v>
      </c>
      <c r="AB2885" s="34" t="str">
        <f t="shared" si="1485"/>
        <v/>
      </c>
      <c r="AC2885" s="34">
        <f t="shared" si="1486"/>
        <v>0</v>
      </c>
      <c r="AD2885" s="34">
        <f t="shared" si="1487"/>
        <v>0</v>
      </c>
      <c r="AE2885" s="34" t="str">
        <f t="shared" si="1488"/>
        <v xml:space="preserve"> 0</v>
      </c>
      <c r="AF2885" s="34">
        <f t="shared" si="1489"/>
        <v>0</v>
      </c>
      <c r="AG2885" s="34">
        <f t="shared" si="1490"/>
        <v>0</v>
      </c>
      <c r="AH2885" s="34" t="str">
        <f t="shared" si="1491"/>
        <v/>
      </c>
      <c r="AI2885" s="172" t="str">
        <f>IF(AJ2885&lt;&gt;"",MAX(AI$3:AI2884)+1,"")</f>
        <v/>
      </c>
      <c r="AJ2885" s="172" t="str">
        <f t="shared" si="1492"/>
        <v/>
      </c>
      <c r="AK2885" s="172" t="str">
        <f t="shared" si="1493"/>
        <v/>
      </c>
      <c r="AL2885" s="172" t="str">
        <f t="shared" si="1494"/>
        <v/>
      </c>
      <c r="AM2885" s="172" t="str">
        <f>IF(AN2885&lt;&gt;"",MAX(AM$3:AM2884)+1,"")</f>
        <v/>
      </c>
      <c r="AN2885" s="172" t="str">
        <f t="shared" si="1495"/>
        <v/>
      </c>
      <c r="AO2885" s="172" t="str">
        <f t="shared" si="1496"/>
        <v/>
      </c>
      <c r="AP2885" s="172" t="str">
        <f t="shared" si="1497"/>
        <v/>
      </c>
      <c r="AQ2885" s="172" t="str">
        <f t="shared" si="1498"/>
        <v/>
      </c>
      <c r="AR2885" s="172" t="str">
        <f>Table1[[#This Row],[Sex ]]&amp;Table1[[#This Row],[Month]]</f>
        <v/>
      </c>
    </row>
    <row r="2886" spans="2:44" x14ac:dyDescent="0.3">
      <c r="B2886" s="14"/>
      <c r="C2886" s="14"/>
      <c r="D2886" s="14"/>
      <c r="E2886" s="14"/>
      <c r="F2886" s="14"/>
      <c r="G2886" s="14"/>
      <c r="H2886" s="14"/>
      <c r="I2886" s="14"/>
      <c r="J2886" s="14"/>
      <c r="K2886" s="14"/>
      <c r="L2886" s="14"/>
      <c r="M2886" s="24" t="str">
        <f t="shared" si="1470"/>
        <v/>
      </c>
      <c r="N2886" s="24" t="str">
        <f t="shared" si="1471"/>
        <v/>
      </c>
      <c r="O2886" s="24" t="str">
        <f t="shared" si="1472"/>
        <v xml:space="preserve"> </v>
      </c>
      <c r="P2886" s="24">
        <f t="shared" si="1473"/>
        <v>0</v>
      </c>
      <c r="Q2886" s="25">
        <f t="shared" si="1474"/>
        <v>0</v>
      </c>
      <c r="R2886" s="26">
        <f t="shared" si="1475"/>
        <v>0</v>
      </c>
      <c r="S2886" s="24" t="str">
        <f t="shared" si="1476"/>
        <v/>
      </c>
      <c r="T2886" s="24" t="str">
        <f t="shared" si="1477"/>
        <v/>
      </c>
      <c r="U2886" s="24" t="str">
        <f t="shared" si="1478"/>
        <v/>
      </c>
      <c r="V2886" s="24" t="str">
        <f t="shared" si="1479"/>
        <v/>
      </c>
      <c r="W2886" s="24" t="str">
        <f t="shared" si="1480"/>
        <v/>
      </c>
      <c r="X2886" s="24" t="str">
        <f t="shared" si="1481"/>
        <v/>
      </c>
      <c r="Y2886" s="24" t="str">
        <f t="shared" si="1482"/>
        <v/>
      </c>
      <c r="Z2886" s="24" t="str">
        <f t="shared" si="1483"/>
        <v/>
      </c>
      <c r="AA2886" s="24" t="b">
        <f t="shared" si="1484"/>
        <v>0</v>
      </c>
      <c r="AB2886" s="34" t="str">
        <f t="shared" si="1485"/>
        <v/>
      </c>
      <c r="AC2886" s="34">
        <f t="shared" si="1486"/>
        <v>0</v>
      </c>
      <c r="AD2886" s="34">
        <f t="shared" si="1487"/>
        <v>0</v>
      </c>
      <c r="AE2886" s="34" t="str">
        <f t="shared" si="1488"/>
        <v xml:space="preserve"> 0</v>
      </c>
      <c r="AF2886" s="34">
        <f t="shared" si="1489"/>
        <v>0</v>
      </c>
      <c r="AG2886" s="34">
        <f t="shared" si="1490"/>
        <v>0</v>
      </c>
      <c r="AH2886" s="34" t="str">
        <f t="shared" si="1491"/>
        <v/>
      </c>
      <c r="AI2886" s="172" t="str">
        <f>IF(AJ2886&lt;&gt;"",MAX(AI$3:AI2885)+1,"")</f>
        <v/>
      </c>
      <c r="AJ2886" s="172" t="str">
        <f t="shared" si="1492"/>
        <v/>
      </c>
      <c r="AK2886" s="172" t="str">
        <f t="shared" si="1493"/>
        <v/>
      </c>
      <c r="AL2886" s="172" t="str">
        <f t="shared" si="1494"/>
        <v/>
      </c>
      <c r="AM2886" s="172" t="str">
        <f>IF(AN2886&lt;&gt;"",MAX(AM$3:AM2885)+1,"")</f>
        <v/>
      </c>
      <c r="AN2886" s="172" t="str">
        <f t="shared" si="1495"/>
        <v/>
      </c>
      <c r="AO2886" s="172" t="str">
        <f t="shared" si="1496"/>
        <v/>
      </c>
      <c r="AP2886" s="172" t="str">
        <f t="shared" si="1497"/>
        <v/>
      </c>
      <c r="AQ2886" s="172" t="str">
        <f t="shared" si="1498"/>
        <v/>
      </c>
      <c r="AR2886" s="172" t="str">
        <f>Table1[[#This Row],[Sex ]]&amp;Table1[[#This Row],[Month]]</f>
        <v/>
      </c>
    </row>
    <row r="2887" spans="2:44" x14ac:dyDescent="0.3">
      <c r="B2887" s="14"/>
      <c r="C2887" s="14"/>
      <c r="D2887" s="14"/>
      <c r="E2887" s="14"/>
      <c r="F2887" s="14"/>
      <c r="G2887" s="14"/>
      <c r="H2887" s="14"/>
      <c r="I2887" s="14"/>
      <c r="J2887" s="14"/>
      <c r="K2887" s="14"/>
      <c r="L2887" s="14"/>
      <c r="M2887" s="24" t="str">
        <f t="shared" si="1470"/>
        <v/>
      </c>
      <c r="N2887" s="24" t="str">
        <f t="shared" si="1471"/>
        <v/>
      </c>
      <c r="O2887" s="24" t="str">
        <f t="shared" si="1472"/>
        <v xml:space="preserve"> </v>
      </c>
      <c r="P2887" s="24">
        <f t="shared" si="1473"/>
        <v>0</v>
      </c>
      <c r="Q2887" s="25">
        <f t="shared" si="1474"/>
        <v>0</v>
      </c>
      <c r="R2887" s="26">
        <f t="shared" si="1475"/>
        <v>0</v>
      </c>
      <c r="S2887" s="24" t="str">
        <f t="shared" si="1476"/>
        <v/>
      </c>
      <c r="T2887" s="24" t="str">
        <f t="shared" si="1477"/>
        <v/>
      </c>
      <c r="U2887" s="24" t="str">
        <f t="shared" si="1478"/>
        <v/>
      </c>
      <c r="V2887" s="24" t="str">
        <f t="shared" si="1479"/>
        <v/>
      </c>
      <c r="W2887" s="24" t="str">
        <f t="shared" si="1480"/>
        <v/>
      </c>
      <c r="X2887" s="24" t="str">
        <f t="shared" si="1481"/>
        <v/>
      </c>
      <c r="Y2887" s="24" t="str">
        <f t="shared" si="1482"/>
        <v/>
      </c>
      <c r="Z2887" s="24" t="str">
        <f t="shared" si="1483"/>
        <v/>
      </c>
      <c r="AA2887" s="24" t="b">
        <f t="shared" si="1484"/>
        <v>0</v>
      </c>
      <c r="AB2887" s="34" t="str">
        <f t="shared" si="1485"/>
        <v/>
      </c>
      <c r="AC2887" s="34">
        <f t="shared" si="1486"/>
        <v>0</v>
      </c>
      <c r="AD2887" s="34">
        <f t="shared" si="1487"/>
        <v>0</v>
      </c>
      <c r="AE2887" s="34" t="str">
        <f t="shared" si="1488"/>
        <v xml:space="preserve"> 0</v>
      </c>
      <c r="AF2887" s="34">
        <f t="shared" si="1489"/>
        <v>0</v>
      </c>
      <c r="AG2887" s="34">
        <f t="shared" si="1490"/>
        <v>0</v>
      </c>
      <c r="AH2887" s="34" t="str">
        <f t="shared" si="1491"/>
        <v/>
      </c>
      <c r="AI2887" s="172" t="str">
        <f>IF(AJ2887&lt;&gt;"",MAX(AI$3:AI2886)+1,"")</f>
        <v/>
      </c>
      <c r="AJ2887" s="172" t="str">
        <f t="shared" si="1492"/>
        <v/>
      </c>
      <c r="AK2887" s="172" t="str">
        <f t="shared" si="1493"/>
        <v/>
      </c>
      <c r="AL2887" s="172" t="str">
        <f t="shared" si="1494"/>
        <v/>
      </c>
      <c r="AM2887" s="172" t="str">
        <f>IF(AN2887&lt;&gt;"",MAX(AM$3:AM2886)+1,"")</f>
        <v/>
      </c>
      <c r="AN2887" s="172" t="str">
        <f t="shared" si="1495"/>
        <v/>
      </c>
      <c r="AO2887" s="172" t="str">
        <f t="shared" si="1496"/>
        <v/>
      </c>
      <c r="AP2887" s="172" t="str">
        <f t="shared" si="1497"/>
        <v/>
      </c>
      <c r="AQ2887" s="172" t="str">
        <f t="shared" si="1498"/>
        <v/>
      </c>
      <c r="AR2887" s="172" t="str">
        <f>Table1[[#This Row],[Sex ]]&amp;Table1[[#This Row],[Month]]</f>
        <v/>
      </c>
    </row>
    <row r="2888" spans="2:44" x14ac:dyDescent="0.3">
      <c r="B2888" s="14"/>
      <c r="C2888" s="14"/>
      <c r="D2888" s="14"/>
      <c r="E2888" s="14"/>
      <c r="F2888" s="14"/>
      <c r="G2888" s="14"/>
      <c r="H2888" s="14"/>
      <c r="I2888" s="14"/>
      <c r="J2888" s="14"/>
      <c r="K2888" s="14"/>
      <c r="L2888" s="14"/>
      <c r="M2888" s="24" t="str">
        <f t="shared" si="1470"/>
        <v/>
      </c>
      <c r="N2888" s="24" t="str">
        <f t="shared" si="1471"/>
        <v/>
      </c>
      <c r="O2888" s="24" t="str">
        <f t="shared" si="1472"/>
        <v xml:space="preserve"> </v>
      </c>
      <c r="P2888" s="24">
        <f t="shared" si="1473"/>
        <v>0</v>
      </c>
      <c r="Q2888" s="25">
        <f t="shared" si="1474"/>
        <v>0</v>
      </c>
      <c r="R2888" s="26">
        <f t="shared" si="1475"/>
        <v>0</v>
      </c>
      <c r="S2888" s="24" t="str">
        <f t="shared" si="1476"/>
        <v/>
      </c>
      <c r="T2888" s="24" t="str">
        <f t="shared" si="1477"/>
        <v/>
      </c>
      <c r="U2888" s="24" t="str">
        <f t="shared" si="1478"/>
        <v/>
      </c>
      <c r="V2888" s="24" t="str">
        <f t="shared" si="1479"/>
        <v/>
      </c>
      <c r="W2888" s="24" t="str">
        <f t="shared" si="1480"/>
        <v/>
      </c>
      <c r="X2888" s="24" t="str">
        <f t="shared" si="1481"/>
        <v/>
      </c>
      <c r="Y2888" s="24" t="str">
        <f t="shared" si="1482"/>
        <v/>
      </c>
      <c r="Z2888" s="24" t="str">
        <f t="shared" si="1483"/>
        <v/>
      </c>
      <c r="AA2888" s="24" t="b">
        <f t="shared" si="1484"/>
        <v>0</v>
      </c>
      <c r="AB2888" s="34" t="str">
        <f t="shared" si="1485"/>
        <v/>
      </c>
      <c r="AC2888" s="34">
        <f t="shared" si="1486"/>
        <v>0</v>
      </c>
      <c r="AD2888" s="34">
        <f t="shared" si="1487"/>
        <v>0</v>
      </c>
      <c r="AE2888" s="34" t="str">
        <f t="shared" si="1488"/>
        <v xml:space="preserve"> 0</v>
      </c>
      <c r="AF2888" s="34">
        <f t="shared" si="1489"/>
        <v>0</v>
      </c>
      <c r="AG2888" s="34">
        <f t="shared" si="1490"/>
        <v>0</v>
      </c>
      <c r="AH2888" s="34" t="str">
        <f t="shared" si="1491"/>
        <v/>
      </c>
      <c r="AI2888" s="172" t="str">
        <f>IF(AJ2888&lt;&gt;"",MAX(AI$3:AI2887)+1,"")</f>
        <v/>
      </c>
      <c r="AJ2888" s="172" t="str">
        <f t="shared" si="1492"/>
        <v/>
      </c>
      <c r="AK2888" s="172" t="str">
        <f t="shared" si="1493"/>
        <v/>
      </c>
      <c r="AL2888" s="172" t="str">
        <f t="shared" si="1494"/>
        <v/>
      </c>
      <c r="AM2888" s="172" t="str">
        <f>IF(AN2888&lt;&gt;"",MAX(AM$3:AM2887)+1,"")</f>
        <v/>
      </c>
      <c r="AN2888" s="172" t="str">
        <f t="shared" si="1495"/>
        <v/>
      </c>
      <c r="AO2888" s="172" t="str">
        <f t="shared" si="1496"/>
        <v/>
      </c>
      <c r="AP2888" s="172" t="str">
        <f t="shared" si="1497"/>
        <v/>
      </c>
      <c r="AQ2888" s="172" t="str">
        <f t="shared" si="1498"/>
        <v/>
      </c>
      <c r="AR2888" s="172" t="str">
        <f>Table1[[#This Row],[Sex ]]&amp;Table1[[#This Row],[Month]]</f>
        <v/>
      </c>
    </row>
    <row r="2889" spans="2:44" x14ac:dyDescent="0.3">
      <c r="B2889" s="14"/>
      <c r="C2889" s="14"/>
      <c r="D2889" s="14"/>
      <c r="E2889" s="14"/>
      <c r="F2889" s="14"/>
      <c r="G2889" s="14"/>
      <c r="H2889" s="14"/>
      <c r="I2889" s="14"/>
      <c r="J2889" s="14"/>
      <c r="K2889" s="14"/>
      <c r="L2889" s="14"/>
      <c r="M2889" s="24" t="str">
        <f t="shared" si="1470"/>
        <v/>
      </c>
      <c r="N2889" s="24" t="str">
        <f t="shared" si="1471"/>
        <v/>
      </c>
      <c r="O2889" s="24" t="str">
        <f t="shared" si="1472"/>
        <v xml:space="preserve"> </v>
      </c>
      <c r="P2889" s="24">
        <f t="shared" si="1473"/>
        <v>0</v>
      </c>
      <c r="Q2889" s="25">
        <f t="shared" si="1474"/>
        <v>0</v>
      </c>
      <c r="R2889" s="26">
        <f t="shared" si="1475"/>
        <v>0</v>
      </c>
      <c r="S2889" s="24" t="str">
        <f t="shared" si="1476"/>
        <v/>
      </c>
      <c r="T2889" s="24" t="str">
        <f t="shared" si="1477"/>
        <v/>
      </c>
      <c r="U2889" s="24" t="str">
        <f t="shared" si="1478"/>
        <v/>
      </c>
      <c r="V2889" s="24" t="str">
        <f t="shared" si="1479"/>
        <v/>
      </c>
      <c r="W2889" s="24" t="str">
        <f t="shared" si="1480"/>
        <v/>
      </c>
      <c r="X2889" s="24" t="str">
        <f t="shared" si="1481"/>
        <v/>
      </c>
      <c r="Y2889" s="24" t="str">
        <f t="shared" si="1482"/>
        <v/>
      </c>
      <c r="Z2889" s="24" t="str">
        <f t="shared" si="1483"/>
        <v/>
      </c>
      <c r="AA2889" s="24" t="b">
        <f t="shared" si="1484"/>
        <v>0</v>
      </c>
      <c r="AB2889" s="34" t="str">
        <f t="shared" si="1485"/>
        <v/>
      </c>
      <c r="AC2889" s="34">
        <f t="shared" si="1486"/>
        <v>0</v>
      </c>
      <c r="AD2889" s="34">
        <f t="shared" si="1487"/>
        <v>0</v>
      </c>
      <c r="AE2889" s="34" t="str">
        <f t="shared" si="1488"/>
        <v xml:space="preserve"> 0</v>
      </c>
      <c r="AF2889" s="34">
        <f t="shared" si="1489"/>
        <v>0</v>
      </c>
      <c r="AG2889" s="34">
        <f t="shared" si="1490"/>
        <v>0</v>
      </c>
      <c r="AH2889" s="34" t="str">
        <f t="shared" si="1491"/>
        <v/>
      </c>
      <c r="AI2889" s="172" t="str">
        <f>IF(AJ2889&lt;&gt;"",MAX(AI$3:AI2888)+1,"")</f>
        <v/>
      </c>
      <c r="AJ2889" s="172" t="str">
        <f t="shared" si="1492"/>
        <v/>
      </c>
      <c r="AK2889" s="172" t="str">
        <f t="shared" si="1493"/>
        <v/>
      </c>
      <c r="AL2889" s="172" t="str">
        <f t="shared" si="1494"/>
        <v/>
      </c>
      <c r="AM2889" s="172" t="str">
        <f>IF(AN2889&lt;&gt;"",MAX(AM$3:AM2888)+1,"")</f>
        <v/>
      </c>
      <c r="AN2889" s="172" t="str">
        <f t="shared" si="1495"/>
        <v/>
      </c>
      <c r="AO2889" s="172" t="str">
        <f t="shared" si="1496"/>
        <v/>
      </c>
      <c r="AP2889" s="172" t="str">
        <f t="shared" si="1497"/>
        <v/>
      </c>
      <c r="AQ2889" s="172" t="str">
        <f t="shared" si="1498"/>
        <v/>
      </c>
      <c r="AR2889" s="172" t="str">
        <f>Table1[[#This Row],[Sex ]]&amp;Table1[[#This Row],[Month]]</f>
        <v/>
      </c>
    </row>
    <row r="2890" spans="2:44" x14ac:dyDescent="0.3">
      <c r="B2890" s="14"/>
      <c r="C2890" s="14"/>
      <c r="D2890" s="14"/>
      <c r="E2890" s="14"/>
      <c r="F2890" s="14"/>
      <c r="G2890" s="14"/>
      <c r="H2890" s="14"/>
      <c r="I2890" s="14"/>
      <c r="J2890" s="14"/>
      <c r="K2890" s="14"/>
      <c r="L2890" s="14"/>
      <c r="M2890" s="24" t="str">
        <f t="shared" si="1470"/>
        <v/>
      </c>
      <c r="N2890" s="24" t="str">
        <f t="shared" si="1471"/>
        <v/>
      </c>
      <c r="O2890" s="24" t="str">
        <f t="shared" si="1472"/>
        <v xml:space="preserve"> </v>
      </c>
      <c r="P2890" s="24">
        <f t="shared" si="1473"/>
        <v>0</v>
      </c>
      <c r="Q2890" s="25">
        <f t="shared" si="1474"/>
        <v>0</v>
      </c>
      <c r="R2890" s="26">
        <f t="shared" si="1475"/>
        <v>0</v>
      </c>
      <c r="S2890" s="24" t="str">
        <f t="shared" si="1476"/>
        <v/>
      </c>
      <c r="T2890" s="24" t="str">
        <f t="shared" si="1477"/>
        <v/>
      </c>
      <c r="U2890" s="24" t="str">
        <f t="shared" si="1478"/>
        <v/>
      </c>
      <c r="V2890" s="24" t="str">
        <f t="shared" si="1479"/>
        <v/>
      </c>
      <c r="W2890" s="24" t="str">
        <f t="shared" si="1480"/>
        <v/>
      </c>
      <c r="X2890" s="24" t="str">
        <f t="shared" si="1481"/>
        <v/>
      </c>
      <c r="Y2890" s="24" t="str">
        <f t="shared" si="1482"/>
        <v/>
      </c>
      <c r="Z2890" s="24" t="str">
        <f t="shared" si="1483"/>
        <v/>
      </c>
      <c r="AA2890" s="24" t="b">
        <f t="shared" si="1484"/>
        <v>0</v>
      </c>
      <c r="AB2890" s="34" t="str">
        <f t="shared" si="1485"/>
        <v/>
      </c>
      <c r="AC2890" s="34">
        <f t="shared" si="1486"/>
        <v>0</v>
      </c>
      <c r="AD2890" s="34">
        <f t="shared" si="1487"/>
        <v>0</v>
      </c>
      <c r="AE2890" s="34" t="str">
        <f t="shared" si="1488"/>
        <v xml:space="preserve"> 0</v>
      </c>
      <c r="AF2890" s="34">
        <f t="shared" si="1489"/>
        <v>0</v>
      </c>
      <c r="AG2890" s="34">
        <f t="shared" si="1490"/>
        <v>0</v>
      </c>
      <c r="AH2890" s="34" t="str">
        <f t="shared" si="1491"/>
        <v/>
      </c>
      <c r="AI2890" s="172" t="str">
        <f>IF(AJ2890&lt;&gt;"",MAX(AI$3:AI2889)+1,"")</f>
        <v/>
      </c>
      <c r="AJ2890" s="172" t="str">
        <f t="shared" si="1492"/>
        <v/>
      </c>
      <c r="AK2890" s="172" t="str">
        <f t="shared" si="1493"/>
        <v/>
      </c>
      <c r="AL2890" s="172" t="str">
        <f t="shared" si="1494"/>
        <v/>
      </c>
      <c r="AM2890" s="172" t="str">
        <f>IF(AN2890&lt;&gt;"",MAX(AM$3:AM2889)+1,"")</f>
        <v/>
      </c>
      <c r="AN2890" s="172" t="str">
        <f t="shared" si="1495"/>
        <v/>
      </c>
      <c r="AO2890" s="172" t="str">
        <f t="shared" si="1496"/>
        <v/>
      </c>
      <c r="AP2890" s="172" t="str">
        <f t="shared" si="1497"/>
        <v/>
      </c>
      <c r="AQ2890" s="172" t="str">
        <f t="shared" si="1498"/>
        <v/>
      </c>
      <c r="AR2890" s="172" t="str">
        <f>Table1[[#This Row],[Sex ]]&amp;Table1[[#This Row],[Month]]</f>
        <v/>
      </c>
    </row>
    <row r="2891" spans="2:44" x14ac:dyDescent="0.3">
      <c r="B2891" s="14"/>
      <c r="C2891" s="14"/>
      <c r="D2891" s="14"/>
      <c r="E2891" s="14"/>
      <c r="F2891" s="14"/>
      <c r="G2891" s="14"/>
      <c r="H2891" s="14"/>
      <c r="I2891" s="14"/>
      <c r="J2891" s="14"/>
      <c r="K2891" s="14"/>
      <c r="L2891" s="14"/>
      <c r="M2891" s="24" t="str">
        <f t="shared" si="1470"/>
        <v/>
      </c>
      <c r="N2891" s="24" t="str">
        <f t="shared" si="1471"/>
        <v/>
      </c>
      <c r="O2891" s="24" t="str">
        <f t="shared" si="1472"/>
        <v xml:space="preserve"> </v>
      </c>
      <c r="P2891" s="24">
        <f t="shared" si="1473"/>
        <v>0</v>
      </c>
      <c r="Q2891" s="25">
        <f t="shared" si="1474"/>
        <v>0</v>
      </c>
      <c r="R2891" s="26">
        <f t="shared" si="1475"/>
        <v>0</v>
      </c>
      <c r="S2891" s="24" t="str">
        <f t="shared" si="1476"/>
        <v/>
      </c>
      <c r="T2891" s="24" t="str">
        <f t="shared" si="1477"/>
        <v/>
      </c>
      <c r="U2891" s="24" t="str">
        <f t="shared" si="1478"/>
        <v/>
      </c>
      <c r="V2891" s="24" t="str">
        <f t="shared" si="1479"/>
        <v/>
      </c>
      <c r="W2891" s="24" t="str">
        <f t="shared" si="1480"/>
        <v/>
      </c>
      <c r="X2891" s="24" t="str">
        <f t="shared" si="1481"/>
        <v/>
      </c>
      <c r="Y2891" s="24" t="str">
        <f t="shared" si="1482"/>
        <v/>
      </c>
      <c r="Z2891" s="24" t="str">
        <f t="shared" si="1483"/>
        <v/>
      </c>
      <c r="AA2891" s="24" t="b">
        <f t="shared" si="1484"/>
        <v>0</v>
      </c>
      <c r="AB2891" s="34" t="str">
        <f t="shared" si="1485"/>
        <v/>
      </c>
      <c r="AC2891" s="34">
        <f t="shared" si="1486"/>
        <v>0</v>
      </c>
      <c r="AD2891" s="34">
        <f t="shared" si="1487"/>
        <v>0</v>
      </c>
      <c r="AE2891" s="34" t="str">
        <f t="shared" si="1488"/>
        <v xml:space="preserve"> 0</v>
      </c>
      <c r="AF2891" s="34">
        <f t="shared" si="1489"/>
        <v>0</v>
      </c>
      <c r="AG2891" s="34">
        <f t="shared" si="1490"/>
        <v>0</v>
      </c>
      <c r="AH2891" s="34" t="str">
        <f t="shared" si="1491"/>
        <v/>
      </c>
      <c r="AI2891" s="172" t="str">
        <f>IF(AJ2891&lt;&gt;"",MAX(AI$3:AI2890)+1,"")</f>
        <v/>
      </c>
      <c r="AJ2891" s="172" t="str">
        <f t="shared" si="1492"/>
        <v/>
      </c>
      <c r="AK2891" s="172" t="str">
        <f t="shared" si="1493"/>
        <v/>
      </c>
      <c r="AL2891" s="172" t="str">
        <f t="shared" si="1494"/>
        <v/>
      </c>
      <c r="AM2891" s="172" t="str">
        <f>IF(AN2891&lt;&gt;"",MAX(AM$3:AM2890)+1,"")</f>
        <v/>
      </c>
      <c r="AN2891" s="172" t="str">
        <f t="shared" si="1495"/>
        <v/>
      </c>
      <c r="AO2891" s="172" t="str">
        <f t="shared" si="1496"/>
        <v/>
      </c>
      <c r="AP2891" s="172" t="str">
        <f t="shared" si="1497"/>
        <v/>
      </c>
      <c r="AQ2891" s="172" t="str">
        <f t="shared" si="1498"/>
        <v/>
      </c>
      <c r="AR2891" s="172" t="str">
        <f>Table1[[#This Row],[Sex ]]&amp;Table1[[#This Row],[Month]]</f>
        <v/>
      </c>
    </row>
    <row r="2892" spans="2:44" x14ac:dyDescent="0.3">
      <c r="B2892" s="14"/>
      <c r="C2892" s="14"/>
      <c r="D2892" s="14"/>
      <c r="E2892" s="14"/>
      <c r="F2892" s="14"/>
      <c r="G2892" s="14"/>
      <c r="H2892" s="14"/>
      <c r="I2892" s="14"/>
      <c r="J2892" s="14"/>
      <c r="K2892" s="14"/>
      <c r="L2892" s="14"/>
      <c r="M2892" s="24" t="str">
        <f t="shared" si="1470"/>
        <v/>
      </c>
      <c r="N2892" s="24" t="str">
        <f t="shared" si="1471"/>
        <v/>
      </c>
      <c r="O2892" s="24" t="str">
        <f t="shared" si="1472"/>
        <v xml:space="preserve"> </v>
      </c>
      <c r="P2892" s="24">
        <f t="shared" si="1473"/>
        <v>0</v>
      </c>
      <c r="Q2892" s="25">
        <f t="shared" si="1474"/>
        <v>0</v>
      </c>
      <c r="R2892" s="26">
        <f t="shared" si="1475"/>
        <v>0</v>
      </c>
      <c r="S2892" s="24" t="str">
        <f t="shared" si="1476"/>
        <v/>
      </c>
      <c r="T2892" s="24" t="str">
        <f t="shared" si="1477"/>
        <v/>
      </c>
      <c r="U2892" s="24" t="str">
        <f t="shared" si="1478"/>
        <v/>
      </c>
      <c r="V2892" s="24" t="str">
        <f t="shared" si="1479"/>
        <v/>
      </c>
      <c r="W2892" s="24" t="str">
        <f t="shared" si="1480"/>
        <v/>
      </c>
      <c r="X2892" s="24" t="str">
        <f t="shared" si="1481"/>
        <v/>
      </c>
      <c r="Y2892" s="24" t="str">
        <f t="shared" si="1482"/>
        <v/>
      </c>
      <c r="Z2892" s="24" t="str">
        <f t="shared" si="1483"/>
        <v/>
      </c>
      <c r="AA2892" s="24" t="b">
        <f t="shared" si="1484"/>
        <v>0</v>
      </c>
      <c r="AB2892" s="34" t="str">
        <f t="shared" si="1485"/>
        <v/>
      </c>
      <c r="AC2892" s="34">
        <f t="shared" si="1486"/>
        <v>0</v>
      </c>
      <c r="AD2892" s="34">
        <f t="shared" si="1487"/>
        <v>0</v>
      </c>
      <c r="AE2892" s="34" t="str">
        <f t="shared" si="1488"/>
        <v xml:space="preserve"> 0</v>
      </c>
      <c r="AF2892" s="34">
        <f t="shared" si="1489"/>
        <v>0</v>
      </c>
      <c r="AG2892" s="34">
        <f t="shared" si="1490"/>
        <v>0</v>
      </c>
      <c r="AH2892" s="34" t="str">
        <f t="shared" si="1491"/>
        <v/>
      </c>
      <c r="AI2892" s="172" t="str">
        <f>IF(AJ2892&lt;&gt;"",MAX(AI$3:AI2891)+1,"")</f>
        <v/>
      </c>
      <c r="AJ2892" s="172" t="str">
        <f t="shared" si="1492"/>
        <v/>
      </c>
      <c r="AK2892" s="172" t="str">
        <f t="shared" si="1493"/>
        <v/>
      </c>
      <c r="AL2892" s="172" t="str">
        <f t="shared" si="1494"/>
        <v/>
      </c>
      <c r="AM2892" s="172" t="str">
        <f>IF(AN2892&lt;&gt;"",MAX(AM$3:AM2891)+1,"")</f>
        <v/>
      </c>
      <c r="AN2892" s="172" t="str">
        <f t="shared" si="1495"/>
        <v/>
      </c>
      <c r="AO2892" s="172" t="str">
        <f t="shared" si="1496"/>
        <v/>
      </c>
      <c r="AP2892" s="172" t="str">
        <f t="shared" si="1497"/>
        <v/>
      </c>
      <c r="AQ2892" s="172" t="str">
        <f t="shared" si="1498"/>
        <v/>
      </c>
      <c r="AR2892" s="172" t="str">
        <f>Table1[[#This Row],[Sex ]]&amp;Table1[[#This Row],[Month]]</f>
        <v/>
      </c>
    </row>
    <row r="2893" spans="2:44" x14ac:dyDescent="0.3">
      <c r="B2893" s="14"/>
      <c r="C2893" s="14"/>
      <c r="D2893" s="14"/>
      <c r="E2893" s="14"/>
      <c r="F2893" s="14"/>
      <c r="G2893" s="14"/>
      <c r="H2893" s="14"/>
      <c r="I2893" s="14"/>
      <c r="J2893" s="14"/>
      <c r="K2893" s="14"/>
      <c r="L2893" s="14"/>
      <c r="M2893" s="24" t="str">
        <f t="shared" si="1470"/>
        <v/>
      </c>
      <c r="N2893" s="24" t="str">
        <f t="shared" si="1471"/>
        <v/>
      </c>
      <c r="O2893" s="24" t="str">
        <f t="shared" si="1472"/>
        <v xml:space="preserve"> </v>
      </c>
      <c r="P2893" s="24">
        <f t="shared" si="1473"/>
        <v>0</v>
      </c>
      <c r="Q2893" s="25">
        <f t="shared" si="1474"/>
        <v>0</v>
      </c>
      <c r="R2893" s="26">
        <f t="shared" si="1475"/>
        <v>0</v>
      </c>
      <c r="S2893" s="24" t="str">
        <f t="shared" si="1476"/>
        <v/>
      </c>
      <c r="T2893" s="24" t="str">
        <f t="shared" si="1477"/>
        <v/>
      </c>
      <c r="U2893" s="24" t="str">
        <f t="shared" si="1478"/>
        <v/>
      </c>
      <c r="V2893" s="24" t="str">
        <f t="shared" si="1479"/>
        <v/>
      </c>
      <c r="W2893" s="24" t="str">
        <f t="shared" si="1480"/>
        <v/>
      </c>
      <c r="X2893" s="24" t="str">
        <f t="shared" si="1481"/>
        <v/>
      </c>
      <c r="Y2893" s="24" t="str">
        <f t="shared" si="1482"/>
        <v/>
      </c>
      <c r="Z2893" s="24" t="str">
        <f t="shared" si="1483"/>
        <v/>
      </c>
      <c r="AA2893" s="24" t="b">
        <f t="shared" si="1484"/>
        <v>0</v>
      </c>
      <c r="AB2893" s="34" t="str">
        <f t="shared" si="1485"/>
        <v/>
      </c>
      <c r="AC2893" s="34">
        <f t="shared" si="1486"/>
        <v>0</v>
      </c>
      <c r="AD2893" s="34">
        <f t="shared" si="1487"/>
        <v>0</v>
      </c>
      <c r="AE2893" s="34" t="str">
        <f t="shared" si="1488"/>
        <v xml:space="preserve"> 0</v>
      </c>
      <c r="AF2893" s="34">
        <f t="shared" si="1489"/>
        <v>0</v>
      </c>
      <c r="AG2893" s="34">
        <f t="shared" si="1490"/>
        <v>0</v>
      </c>
      <c r="AH2893" s="34" t="str">
        <f t="shared" si="1491"/>
        <v/>
      </c>
      <c r="AI2893" s="172" t="str">
        <f>IF(AJ2893&lt;&gt;"",MAX(AI$3:AI2892)+1,"")</f>
        <v/>
      </c>
      <c r="AJ2893" s="172" t="str">
        <f t="shared" si="1492"/>
        <v/>
      </c>
      <c r="AK2893" s="172" t="str">
        <f t="shared" si="1493"/>
        <v/>
      </c>
      <c r="AL2893" s="172" t="str">
        <f t="shared" si="1494"/>
        <v/>
      </c>
      <c r="AM2893" s="172" t="str">
        <f>IF(AN2893&lt;&gt;"",MAX(AM$3:AM2892)+1,"")</f>
        <v/>
      </c>
      <c r="AN2893" s="172" t="str">
        <f t="shared" si="1495"/>
        <v/>
      </c>
      <c r="AO2893" s="172" t="str">
        <f t="shared" si="1496"/>
        <v/>
      </c>
      <c r="AP2893" s="172" t="str">
        <f t="shared" si="1497"/>
        <v/>
      </c>
      <c r="AQ2893" s="172" t="str">
        <f t="shared" si="1498"/>
        <v/>
      </c>
      <c r="AR2893" s="172" t="str">
        <f>Table1[[#This Row],[Sex ]]&amp;Table1[[#This Row],[Month]]</f>
        <v/>
      </c>
    </row>
    <row r="2894" spans="2:44" x14ac:dyDescent="0.3">
      <c r="B2894" s="14"/>
      <c r="C2894" s="14"/>
      <c r="D2894" s="14"/>
      <c r="E2894" s="14"/>
      <c r="F2894" s="14"/>
      <c r="G2894" s="14"/>
      <c r="H2894" s="14"/>
      <c r="I2894" s="14"/>
      <c r="J2894" s="14"/>
      <c r="K2894" s="14"/>
      <c r="L2894" s="14"/>
      <c r="M2894" s="24" t="str">
        <f t="shared" si="1470"/>
        <v/>
      </c>
      <c r="N2894" s="24" t="str">
        <f t="shared" si="1471"/>
        <v/>
      </c>
      <c r="O2894" s="24" t="str">
        <f t="shared" si="1472"/>
        <v xml:space="preserve"> </v>
      </c>
      <c r="P2894" s="24">
        <f t="shared" si="1473"/>
        <v>0</v>
      </c>
      <c r="Q2894" s="25">
        <f t="shared" si="1474"/>
        <v>0</v>
      </c>
      <c r="R2894" s="26">
        <f t="shared" si="1475"/>
        <v>0</v>
      </c>
      <c r="S2894" s="24" t="str">
        <f t="shared" si="1476"/>
        <v/>
      </c>
      <c r="T2894" s="24" t="str">
        <f t="shared" si="1477"/>
        <v/>
      </c>
      <c r="U2894" s="24" t="str">
        <f t="shared" si="1478"/>
        <v/>
      </c>
      <c r="V2894" s="24" t="str">
        <f t="shared" si="1479"/>
        <v/>
      </c>
      <c r="W2894" s="24" t="str">
        <f t="shared" si="1480"/>
        <v/>
      </c>
      <c r="X2894" s="24" t="str">
        <f t="shared" si="1481"/>
        <v/>
      </c>
      <c r="Y2894" s="24" t="str">
        <f t="shared" si="1482"/>
        <v/>
      </c>
      <c r="Z2894" s="24" t="str">
        <f t="shared" si="1483"/>
        <v/>
      </c>
      <c r="AA2894" s="24" t="b">
        <f t="shared" si="1484"/>
        <v>0</v>
      </c>
      <c r="AB2894" s="34" t="str">
        <f t="shared" si="1485"/>
        <v/>
      </c>
      <c r="AC2894" s="34">
        <f t="shared" si="1486"/>
        <v>0</v>
      </c>
      <c r="AD2894" s="34">
        <f t="shared" si="1487"/>
        <v>0</v>
      </c>
      <c r="AE2894" s="34" t="str">
        <f t="shared" si="1488"/>
        <v xml:space="preserve"> 0</v>
      </c>
      <c r="AF2894" s="34">
        <f t="shared" si="1489"/>
        <v>0</v>
      </c>
      <c r="AG2894" s="34">
        <f t="shared" si="1490"/>
        <v>0</v>
      </c>
      <c r="AH2894" s="34" t="str">
        <f t="shared" si="1491"/>
        <v/>
      </c>
      <c r="AI2894" s="172" t="str">
        <f>IF(AJ2894&lt;&gt;"",MAX(AI$3:AI2893)+1,"")</f>
        <v/>
      </c>
      <c r="AJ2894" s="172" t="str">
        <f t="shared" si="1492"/>
        <v/>
      </c>
      <c r="AK2894" s="172" t="str">
        <f t="shared" si="1493"/>
        <v/>
      </c>
      <c r="AL2894" s="172" t="str">
        <f t="shared" si="1494"/>
        <v/>
      </c>
      <c r="AM2894" s="172" t="str">
        <f>IF(AN2894&lt;&gt;"",MAX(AM$3:AM2893)+1,"")</f>
        <v/>
      </c>
      <c r="AN2894" s="172" t="str">
        <f t="shared" si="1495"/>
        <v/>
      </c>
      <c r="AO2894" s="172" t="str">
        <f t="shared" si="1496"/>
        <v/>
      </c>
      <c r="AP2894" s="172" t="str">
        <f t="shared" si="1497"/>
        <v/>
      </c>
      <c r="AQ2894" s="172" t="str">
        <f t="shared" si="1498"/>
        <v/>
      </c>
      <c r="AR2894" s="172" t="str">
        <f>Table1[[#This Row],[Sex ]]&amp;Table1[[#This Row],[Month]]</f>
        <v/>
      </c>
    </row>
    <row r="2895" spans="2:44" x14ac:dyDescent="0.3">
      <c r="B2895" s="14"/>
      <c r="C2895" s="14"/>
      <c r="D2895" s="14"/>
      <c r="E2895" s="14"/>
      <c r="F2895" s="14"/>
      <c r="G2895" s="14"/>
      <c r="H2895" s="14"/>
      <c r="I2895" s="14"/>
      <c r="J2895" s="14"/>
      <c r="K2895" s="14"/>
      <c r="L2895" s="14"/>
      <c r="M2895" s="24" t="str">
        <f t="shared" si="1470"/>
        <v/>
      </c>
      <c r="N2895" s="24" t="str">
        <f t="shared" si="1471"/>
        <v/>
      </c>
      <c r="O2895" s="24" t="str">
        <f t="shared" si="1472"/>
        <v xml:space="preserve"> </v>
      </c>
      <c r="P2895" s="24">
        <f t="shared" si="1473"/>
        <v>0</v>
      </c>
      <c r="Q2895" s="25">
        <f t="shared" si="1474"/>
        <v>0</v>
      </c>
      <c r="R2895" s="26">
        <f t="shared" si="1475"/>
        <v>0</v>
      </c>
      <c r="S2895" s="24" t="str">
        <f t="shared" si="1476"/>
        <v/>
      </c>
      <c r="T2895" s="24" t="str">
        <f t="shared" si="1477"/>
        <v/>
      </c>
      <c r="U2895" s="24" t="str">
        <f t="shared" si="1478"/>
        <v/>
      </c>
      <c r="V2895" s="24" t="str">
        <f t="shared" si="1479"/>
        <v/>
      </c>
      <c r="W2895" s="24" t="str">
        <f t="shared" si="1480"/>
        <v/>
      </c>
      <c r="X2895" s="24" t="str">
        <f t="shared" si="1481"/>
        <v/>
      </c>
      <c r="Y2895" s="24" t="str">
        <f t="shared" si="1482"/>
        <v/>
      </c>
      <c r="Z2895" s="24" t="str">
        <f t="shared" si="1483"/>
        <v/>
      </c>
      <c r="AA2895" s="24" t="b">
        <f t="shared" si="1484"/>
        <v>0</v>
      </c>
      <c r="AB2895" s="34" t="str">
        <f t="shared" si="1485"/>
        <v/>
      </c>
      <c r="AC2895" s="34">
        <f t="shared" si="1486"/>
        <v>0</v>
      </c>
      <c r="AD2895" s="34">
        <f t="shared" si="1487"/>
        <v>0</v>
      </c>
      <c r="AE2895" s="34" t="str">
        <f t="shared" si="1488"/>
        <v xml:space="preserve"> 0</v>
      </c>
      <c r="AF2895" s="34">
        <f t="shared" si="1489"/>
        <v>0</v>
      </c>
      <c r="AG2895" s="34">
        <f t="shared" si="1490"/>
        <v>0</v>
      </c>
      <c r="AH2895" s="34" t="str">
        <f t="shared" si="1491"/>
        <v/>
      </c>
      <c r="AI2895" s="172" t="str">
        <f>IF(AJ2895&lt;&gt;"",MAX(AI$3:AI2894)+1,"")</f>
        <v/>
      </c>
      <c r="AJ2895" s="172" t="str">
        <f t="shared" si="1492"/>
        <v/>
      </c>
      <c r="AK2895" s="172" t="str">
        <f t="shared" si="1493"/>
        <v/>
      </c>
      <c r="AL2895" s="172" t="str">
        <f t="shared" si="1494"/>
        <v/>
      </c>
      <c r="AM2895" s="172" t="str">
        <f>IF(AN2895&lt;&gt;"",MAX(AM$3:AM2894)+1,"")</f>
        <v/>
      </c>
      <c r="AN2895" s="172" t="str">
        <f t="shared" si="1495"/>
        <v/>
      </c>
      <c r="AO2895" s="172" t="str">
        <f t="shared" si="1496"/>
        <v/>
      </c>
      <c r="AP2895" s="172" t="str">
        <f t="shared" si="1497"/>
        <v/>
      </c>
      <c r="AQ2895" s="172" t="str">
        <f t="shared" si="1498"/>
        <v/>
      </c>
      <c r="AR2895" s="172" t="str">
        <f>Table1[[#This Row],[Sex ]]&amp;Table1[[#This Row],[Month]]</f>
        <v/>
      </c>
    </row>
    <row r="2896" spans="2:44" x14ac:dyDescent="0.3">
      <c r="B2896" s="14"/>
      <c r="C2896" s="14"/>
      <c r="D2896" s="14"/>
      <c r="E2896" s="14"/>
      <c r="F2896" s="14"/>
      <c r="G2896" s="14"/>
      <c r="H2896" s="14"/>
      <c r="I2896" s="14"/>
      <c r="J2896" s="14"/>
      <c r="K2896" s="14"/>
      <c r="L2896" s="14"/>
      <c r="M2896" s="24" t="str">
        <f t="shared" si="1470"/>
        <v/>
      </c>
      <c r="N2896" s="24" t="str">
        <f t="shared" si="1471"/>
        <v/>
      </c>
      <c r="O2896" s="24" t="str">
        <f t="shared" si="1472"/>
        <v xml:space="preserve"> </v>
      </c>
      <c r="P2896" s="24">
        <f t="shared" si="1473"/>
        <v>0</v>
      </c>
      <c r="Q2896" s="25">
        <f t="shared" si="1474"/>
        <v>0</v>
      </c>
      <c r="R2896" s="26">
        <f t="shared" si="1475"/>
        <v>0</v>
      </c>
      <c r="S2896" s="24" t="str">
        <f t="shared" si="1476"/>
        <v/>
      </c>
      <c r="T2896" s="24" t="str">
        <f t="shared" si="1477"/>
        <v/>
      </c>
      <c r="U2896" s="24" t="str">
        <f t="shared" si="1478"/>
        <v/>
      </c>
      <c r="V2896" s="24" t="str">
        <f t="shared" si="1479"/>
        <v/>
      </c>
      <c r="W2896" s="24" t="str">
        <f t="shared" si="1480"/>
        <v/>
      </c>
      <c r="X2896" s="24" t="str">
        <f t="shared" si="1481"/>
        <v/>
      </c>
      <c r="Y2896" s="24" t="str">
        <f t="shared" si="1482"/>
        <v/>
      </c>
      <c r="Z2896" s="24" t="str">
        <f t="shared" si="1483"/>
        <v/>
      </c>
      <c r="AA2896" s="24" t="b">
        <f t="shared" si="1484"/>
        <v>0</v>
      </c>
      <c r="AB2896" s="34" t="str">
        <f t="shared" si="1485"/>
        <v/>
      </c>
      <c r="AC2896" s="34">
        <f t="shared" si="1486"/>
        <v>0</v>
      </c>
      <c r="AD2896" s="34">
        <f t="shared" si="1487"/>
        <v>0</v>
      </c>
      <c r="AE2896" s="34" t="str">
        <f t="shared" si="1488"/>
        <v xml:space="preserve"> 0</v>
      </c>
      <c r="AF2896" s="34">
        <f t="shared" si="1489"/>
        <v>0</v>
      </c>
      <c r="AG2896" s="34">
        <f t="shared" si="1490"/>
        <v>0</v>
      </c>
      <c r="AH2896" s="34" t="str">
        <f t="shared" si="1491"/>
        <v/>
      </c>
      <c r="AI2896" s="172" t="str">
        <f>IF(AJ2896&lt;&gt;"",MAX(AI$3:AI2895)+1,"")</f>
        <v/>
      </c>
      <c r="AJ2896" s="172" t="str">
        <f t="shared" si="1492"/>
        <v/>
      </c>
      <c r="AK2896" s="172" t="str">
        <f t="shared" si="1493"/>
        <v/>
      </c>
      <c r="AL2896" s="172" t="str">
        <f t="shared" si="1494"/>
        <v/>
      </c>
      <c r="AM2896" s="172" t="str">
        <f>IF(AN2896&lt;&gt;"",MAX(AM$3:AM2895)+1,"")</f>
        <v/>
      </c>
      <c r="AN2896" s="172" t="str">
        <f t="shared" si="1495"/>
        <v/>
      </c>
      <c r="AO2896" s="172" t="str">
        <f t="shared" si="1496"/>
        <v/>
      </c>
      <c r="AP2896" s="172" t="str">
        <f t="shared" si="1497"/>
        <v/>
      </c>
      <c r="AQ2896" s="172" t="str">
        <f t="shared" si="1498"/>
        <v/>
      </c>
      <c r="AR2896" s="172" t="str">
        <f>Table1[[#This Row],[Sex ]]&amp;Table1[[#This Row],[Month]]</f>
        <v/>
      </c>
    </row>
    <row r="2897" spans="2:44" x14ac:dyDescent="0.3">
      <c r="B2897" s="14"/>
      <c r="C2897" s="14"/>
      <c r="D2897" s="14"/>
      <c r="E2897" s="14"/>
      <c r="F2897" s="14"/>
      <c r="G2897" s="14"/>
      <c r="H2897" s="14"/>
      <c r="I2897" s="14"/>
      <c r="J2897" s="14"/>
      <c r="K2897" s="14"/>
      <c r="L2897" s="14"/>
      <c r="M2897" s="24" t="str">
        <f t="shared" si="1470"/>
        <v/>
      </c>
      <c r="N2897" s="24" t="str">
        <f t="shared" si="1471"/>
        <v/>
      </c>
      <c r="O2897" s="24" t="str">
        <f t="shared" si="1472"/>
        <v xml:space="preserve"> </v>
      </c>
      <c r="P2897" s="24">
        <f t="shared" si="1473"/>
        <v>0</v>
      </c>
      <c r="Q2897" s="25">
        <f t="shared" si="1474"/>
        <v>0</v>
      </c>
      <c r="R2897" s="26">
        <f t="shared" si="1475"/>
        <v>0</v>
      </c>
      <c r="S2897" s="24" t="str">
        <f t="shared" si="1476"/>
        <v/>
      </c>
      <c r="T2897" s="24" t="str">
        <f t="shared" si="1477"/>
        <v/>
      </c>
      <c r="U2897" s="24" t="str">
        <f t="shared" si="1478"/>
        <v/>
      </c>
      <c r="V2897" s="24" t="str">
        <f t="shared" si="1479"/>
        <v/>
      </c>
      <c r="W2897" s="24" t="str">
        <f t="shared" si="1480"/>
        <v/>
      </c>
      <c r="X2897" s="24" t="str">
        <f t="shared" si="1481"/>
        <v/>
      </c>
      <c r="Y2897" s="24" t="str">
        <f t="shared" si="1482"/>
        <v/>
      </c>
      <c r="Z2897" s="24" t="str">
        <f t="shared" si="1483"/>
        <v/>
      </c>
      <c r="AA2897" s="24" t="b">
        <f t="shared" si="1484"/>
        <v>0</v>
      </c>
      <c r="AB2897" s="34" t="str">
        <f t="shared" si="1485"/>
        <v/>
      </c>
      <c r="AC2897" s="34">
        <f t="shared" si="1486"/>
        <v>0</v>
      </c>
      <c r="AD2897" s="34">
        <f t="shared" si="1487"/>
        <v>0</v>
      </c>
      <c r="AE2897" s="34" t="str">
        <f t="shared" si="1488"/>
        <v xml:space="preserve"> 0</v>
      </c>
      <c r="AF2897" s="34">
        <f t="shared" si="1489"/>
        <v>0</v>
      </c>
      <c r="AG2897" s="34">
        <f t="shared" si="1490"/>
        <v>0</v>
      </c>
      <c r="AH2897" s="34" t="str">
        <f t="shared" si="1491"/>
        <v/>
      </c>
      <c r="AI2897" s="172" t="str">
        <f>IF(AJ2897&lt;&gt;"",MAX(AI$3:AI2896)+1,"")</f>
        <v/>
      </c>
      <c r="AJ2897" s="172" t="str">
        <f t="shared" si="1492"/>
        <v/>
      </c>
      <c r="AK2897" s="172" t="str">
        <f t="shared" si="1493"/>
        <v/>
      </c>
      <c r="AL2897" s="172" t="str">
        <f t="shared" si="1494"/>
        <v/>
      </c>
      <c r="AM2897" s="172" t="str">
        <f>IF(AN2897&lt;&gt;"",MAX(AM$3:AM2896)+1,"")</f>
        <v/>
      </c>
      <c r="AN2897" s="172" t="str">
        <f t="shared" si="1495"/>
        <v/>
      </c>
      <c r="AO2897" s="172" t="str">
        <f t="shared" si="1496"/>
        <v/>
      </c>
      <c r="AP2897" s="172" t="str">
        <f t="shared" si="1497"/>
        <v/>
      </c>
      <c r="AQ2897" s="172" t="str">
        <f t="shared" si="1498"/>
        <v/>
      </c>
      <c r="AR2897" s="172" t="str">
        <f>Table1[[#This Row],[Sex ]]&amp;Table1[[#This Row],[Month]]</f>
        <v/>
      </c>
    </row>
    <row r="2898" spans="2:44" x14ac:dyDescent="0.3">
      <c r="B2898" s="14"/>
      <c r="C2898" s="14"/>
      <c r="D2898" s="14"/>
      <c r="E2898" s="14"/>
      <c r="F2898" s="14"/>
      <c r="G2898" s="14"/>
      <c r="H2898" s="14"/>
      <c r="I2898" s="14"/>
      <c r="J2898" s="14"/>
      <c r="K2898" s="14"/>
      <c r="L2898" s="14"/>
      <c r="M2898" s="24" t="str">
        <f t="shared" si="1470"/>
        <v/>
      </c>
      <c r="N2898" s="24" t="str">
        <f t="shared" si="1471"/>
        <v/>
      </c>
      <c r="O2898" s="24" t="str">
        <f t="shared" si="1472"/>
        <v xml:space="preserve"> </v>
      </c>
      <c r="P2898" s="24">
        <f t="shared" si="1473"/>
        <v>0</v>
      </c>
      <c r="Q2898" s="25">
        <f t="shared" si="1474"/>
        <v>0</v>
      </c>
      <c r="R2898" s="26">
        <f t="shared" si="1475"/>
        <v>0</v>
      </c>
      <c r="S2898" s="24" t="str">
        <f t="shared" si="1476"/>
        <v/>
      </c>
      <c r="T2898" s="24" t="str">
        <f t="shared" si="1477"/>
        <v/>
      </c>
      <c r="U2898" s="24" t="str">
        <f t="shared" si="1478"/>
        <v/>
      </c>
      <c r="V2898" s="24" t="str">
        <f t="shared" si="1479"/>
        <v/>
      </c>
      <c r="W2898" s="24" t="str">
        <f t="shared" si="1480"/>
        <v/>
      </c>
      <c r="X2898" s="24" t="str">
        <f t="shared" si="1481"/>
        <v/>
      </c>
      <c r="Y2898" s="24" t="str">
        <f t="shared" si="1482"/>
        <v/>
      </c>
      <c r="Z2898" s="24" t="str">
        <f t="shared" si="1483"/>
        <v/>
      </c>
      <c r="AA2898" s="24" t="b">
        <f t="shared" si="1484"/>
        <v>0</v>
      </c>
      <c r="AB2898" s="34" t="str">
        <f t="shared" si="1485"/>
        <v/>
      </c>
      <c r="AC2898" s="34">
        <f t="shared" si="1486"/>
        <v>0</v>
      </c>
      <c r="AD2898" s="34">
        <f t="shared" si="1487"/>
        <v>0</v>
      </c>
      <c r="AE2898" s="34" t="str">
        <f t="shared" si="1488"/>
        <v xml:space="preserve"> 0</v>
      </c>
      <c r="AF2898" s="34">
        <f t="shared" si="1489"/>
        <v>0</v>
      </c>
      <c r="AG2898" s="34">
        <f t="shared" si="1490"/>
        <v>0</v>
      </c>
      <c r="AH2898" s="34" t="str">
        <f t="shared" si="1491"/>
        <v/>
      </c>
      <c r="AI2898" s="172" t="str">
        <f>IF(AJ2898&lt;&gt;"",MAX(AI$3:AI2897)+1,"")</f>
        <v/>
      </c>
      <c r="AJ2898" s="172" t="str">
        <f t="shared" si="1492"/>
        <v/>
      </c>
      <c r="AK2898" s="172" t="str">
        <f t="shared" si="1493"/>
        <v/>
      </c>
      <c r="AL2898" s="172" t="str">
        <f t="shared" si="1494"/>
        <v/>
      </c>
      <c r="AM2898" s="172" t="str">
        <f>IF(AN2898&lt;&gt;"",MAX(AM$3:AM2897)+1,"")</f>
        <v/>
      </c>
      <c r="AN2898" s="172" t="str">
        <f t="shared" si="1495"/>
        <v/>
      </c>
      <c r="AO2898" s="172" t="str">
        <f t="shared" si="1496"/>
        <v/>
      </c>
      <c r="AP2898" s="172" t="str">
        <f t="shared" si="1497"/>
        <v/>
      </c>
      <c r="AQ2898" s="172" t="str">
        <f t="shared" si="1498"/>
        <v/>
      </c>
      <c r="AR2898" s="172" t="str">
        <f>Table1[[#This Row],[Sex ]]&amp;Table1[[#This Row],[Month]]</f>
        <v/>
      </c>
    </row>
    <row r="2899" spans="2:44" x14ac:dyDescent="0.3">
      <c r="B2899" s="14"/>
      <c r="C2899" s="14"/>
      <c r="D2899" s="14"/>
      <c r="E2899" s="14"/>
      <c r="F2899" s="14"/>
      <c r="G2899" s="14"/>
      <c r="H2899" s="14"/>
      <c r="I2899" s="14"/>
      <c r="J2899" s="14"/>
      <c r="K2899" s="14"/>
      <c r="L2899" s="14"/>
      <c r="M2899" s="24" t="str">
        <f t="shared" si="1470"/>
        <v/>
      </c>
      <c r="N2899" s="24" t="str">
        <f t="shared" si="1471"/>
        <v/>
      </c>
      <c r="O2899" s="24" t="str">
        <f t="shared" si="1472"/>
        <v xml:space="preserve"> </v>
      </c>
      <c r="P2899" s="24">
        <f t="shared" si="1473"/>
        <v>0</v>
      </c>
      <c r="Q2899" s="25">
        <f t="shared" si="1474"/>
        <v>0</v>
      </c>
      <c r="R2899" s="26">
        <f t="shared" si="1475"/>
        <v>0</v>
      </c>
      <c r="S2899" s="24" t="str">
        <f t="shared" si="1476"/>
        <v/>
      </c>
      <c r="T2899" s="24" t="str">
        <f t="shared" si="1477"/>
        <v/>
      </c>
      <c r="U2899" s="24" t="str">
        <f t="shared" si="1478"/>
        <v/>
      </c>
      <c r="V2899" s="24" t="str">
        <f t="shared" si="1479"/>
        <v/>
      </c>
      <c r="W2899" s="24" t="str">
        <f t="shared" si="1480"/>
        <v/>
      </c>
      <c r="X2899" s="24" t="str">
        <f t="shared" si="1481"/>
        <v/>
      </c>
      <c r="Y2899" s="24" t="str">
        <f t="shared" si="1482"/>
        <v/>
      </c>
      <c r="Z2899" s="24" t="str">
        <f t="shared" si="1483"/>
        <v/>
      </c>
      <c r="AA2899" s="24" t="b">
        <f t="shared" si="1484"/>
        <v>0</v>
      </c>
      <c r="AB2899" s="34" t="str">
        <f t="shared" si="1485"/>
        <v/>
      </c>
      <c r="AC2899" s="34">
        <f t="shared" si="1486"/>
        <v>0</v>
      </c>
      <c r="AD2899" s="34">
        <f t="shared" si="1487"/>
        <v>0</v>
      </c>
      <c r="AE2899" s="34" t="str">
        <f t="shared" si="1488"/>
        <v xml:space="preserve"> 0</v>
      </c>
      <c r="AF2899" s="34">
        <f t="shared" si="1489"/>
        <v>0</v>
      </c>
      <c r="AG2899" s="34">
        <f t="shared" si="1490"/>
        <v>0</v>
      </c>
      <c r="AH2899" s="34" t="str">
        <f t="shared" si="1491"/>
        <v/>
      </c>
      <c r="AI2899" s="172" t="str">
        <f>IF(AJ2899&lt;&gt;"",MAX(AI$3:AI2898)+1,"")</f>
        <v/>
      </c>
      <c r="AJ2899" s="172" t="str">
        <f t="shared" si="1492"/>
        <v/>
      </c>
      <c r="AK2899" s="172" t="str">
        <f t="shared" si="1493"/>
        <v/>
      </c>
      <c r="AL2899" s="172" t="str">
        <f t="shared" si="1494"/>
        <v/>
      </c>
      <c r="AM2899" s="172" t="str">
        <f>IF(AN2899&lt;&gt;"",MAX(AM$3:AM2898)+1,"")</f>
        <v/>
      </c>
      <c r="AN2899" s="172" t="str">
        <f t="shared" si="1495"/>
        <v/>
      </c>
      <c r="AO2899" s="172" t="str">
        <f t="shared" si="1496"/>
        <v/>
      </c>
      <c r="AP2899" s="172" t="str">
        <f t="shared" si="1497"/>
        <v/>
      </c>
      <c r="AQ2899" s="172" t="str">
        <f t="shared" si="1498"/>
        <v/>
      </c>
      <c r="AR2899" s="172" t="str">
        <f>Table1[[#This Row],[Sex ]]&amp;Table1[[#This Row],[Month]]</f>
        <v/>
      </c>
    </row>
    <row r="2900" spans="2:44" x14ac:dyDescent="0.3">
      <c r="B2900" s="14"/>
      <c r="C2900" s="14"/>
      <c r="D2900" s="14"/>
      <c r="E2900" s="14"/>
      <c r="F2900" s="14"/>
      <c r="G2900" s="14"/>
      <c r="H2900" s="14"/>
      <c r="I2900" s="14"/>
      <c r="J2900" s="14"/>
      <c r="K2900" s="14"/>
      <c r="L2900" s="14"/>
      <c r="M2900" s="24" t="str">
        <f t="shared" si="1470"/>
        <v/>
      </c>
      <c r="N2900" s="24" t="str">
        <f t="shared" si="1471"/>
        <v/>
      </c>
      <c r="O2900" s="24" t="str">
        <f t="shared" si="1472"/>
        <v xml:space="preserve"> </v>
      </c>
      <c r="P2900" s="24">
        <f t="shared" si="1473"/>
        <v>0</v>
      </c>
      <c r="Q2900" s="25">
        <f t="shared" si="1474"/>
        <v>0</v>
      </c>
      <c r="R2900" s="26">
        <f t="shared" si="1475"/>
        <v>0</v>
      </c>
      <c r="S2900" s="24" t="str">
        <f t="shared" si="1476"/>
        <v/>
      </c>
      <c r="T2900" s="24" t="str">
        <f t="shared" si="1477"/>
        <v/>
      </c>
      <c r="U2900" s="24" t="str">
        <f t="shared" si="1478"/>
        <v/>
      </c>
      <c r="V2900" s="24" t="str">
        <f t="shared" si="1479"/>
        <v/>
      </c>
      <c r="W2900" s="24" t="str">
        <f t="shared" si="1480"/>
        <v/>
      </c>
      <c r="X2900" s="24" t="str">
        <f t="shared" si="1481"/>
        <v/>
      </c>
      <c r="Y2900" s="24" t="str">
        <f t="shared" si="1482"/>
        <v/>
      </c>
      <c r="Z2900" s="24" t="str">
        <f t="shared" si="1483"/>
        <v/>
      </c>
      <c r="AA2900" s="24" t="b">
        <f t="shared" si="1484"/>
        <v>0</v>
      </c>
      <c r="AB2900" s="34" t="str">
        <f t="shared" si="1485"/>
        <v/>
      </c>
      <c r="AC2900" s="34">
        <f t="shared" si="1486"/>
        <v>0</v>
      </c>
      <c r="AD2900" s="34">
        <f t="shared" si="1487"/>
        <v>0</v>
      </c>
      <c r="AE2900" s="34" t="str">
        <f t="shared" si="1488"/>
        <v xml:space="preserve"> 0</v>
      </c>
      <c r="AF2900" s="34">
        <f t="shared" si="1489"/>
        <v>0</v>
      </c>
      <c r="AG2900" s="34">
        <f t="shared" si="1490"/>
        <v>0</v>
      </c>
      <c r="AH2900" s="34" t="str">
        <f t="shared" si="1491"/>
        <v/>
      </c>
      <c r="AI2900" s="172" t="str">
        <f>IF(AJ2900&lt;&gt;"",MAX(AI$3:AI2899)+1,"")</f>
        <v/>
      </c>
      <c r="AJ2900" s="172" t="str">
        <f t="shared" si="1492"/>
        <v/>
      </c>
      <c r="AK2900" s="172" t="str">
        <f t="shared" si="1493"/>
        <v/>
      </c>
      <c r="AL2900" s="172" t="str">
        <f t="shared" si="1494"/>
        <v/>
      </c>
      <c r="AM2900" s="172" t="str">
        <f>IF(AN2900&lt;&gt;"",MAX(AM$3:AM2899)+1,"")</f>
        <v/>
      </c>
      <c r="AN2900" s="172" t="str">
        <f t="shared" si="1495"/>
        <v/>
      </c>
      <c r="AO2900" s="172" t="str">
        <f t="shared" si="1496"/>
        <v/>
      </c>
      <c r="AP2900" s="172" t="str">
        <f t="shared" si="1497"/>
        <v/>
      </c>
      <c r="AQ2900" s="172" t="str">
        <f t="shared" si="1498"/>
        <v/>
      </c>
      <c r="AR2900" s="172" t="str">
        <f>Table1[[#This Row],[Sex ]]&amp;Table1[[#This Row],[Month]]</f>
        <v/>
      </c>
    </row>
    <row r="2901" spans="2:44" x14ac:dyDescent="0.3">
      <c r="B2901" s="14"/>
      <c r="C2901" s="14"/>
      <c r="D2901" s="14"/>
      <c r="E2901" s="14"/>
      <c r="F2901" s="14"/>
      <c r="G2901" s="14"/>
      <c r="H2901" s="14"/>
      <c r="I2901" s="14"/>
      <c r="J2901" s="14"/>
      <c r="K2901" s="14"/>
      <c r="L2901" s="14"/>
      <c r="M2901" s="24" t="str">
        <f t="shared" si="1470"/>
        <v/>
      </c>
      <c r="N2901" s="24" t="str">
        <f t="shared" si="1471"/>
        <v/>
      </c>
      <c r="O2901" s="24" t="str">
        <f t="shared" si="1472"/>
        <v xml:space="preserve"> </v>
      </c>
      <c r="P2901" s="24">
        <f t="shared" si="1473"/>
        <v>0</v>
      </c>
      <c r="Q2901" s="25">
        <f t="shared" si="1474"/>
        <v>0</v>
      </c>
      <c r="R2901" s="26">
        <f t="shared" si="1475"/>
        <v>0</v>
      </c>
      <c r="S2901" s="24" t="str">
        <f t="shared" si="1476"/>
        <v/>
      </c>
      <c r="T2901" s="24" t="str">
        <f t="shared" si="1477"/>
        <v/>
      </c>
      <c r="U2901" s="24" t="str">
        <f t="shared" si="1478"/>
        <v/>
      </c>
      <c r="V2901" s="24" t="str">
        <f t="shared" si="1479"/>
        <v/>
      </c>
      <c r="W2901" s="24" t="str">
        <f t="shared" si="1480"/>
        <v/>
      </c>
      <c r="X2901" s="24" t="str">
        <f t="shared" si="1481"/>
        <v/>
      </c>
      <c r="Y2901" s="24" t="str">
        <f t="shared" si="1482"/>
        <v/>
      </c>
      <c r="Z2901" s="24" t="str">
        <f t="shared" si="1483"/>
        <v/>
      </c>
      <c r="AA2901" s="24" t="b">
        <f t="shared" si="1484"/>
        <v>0</v>
      </c>
      <c r="AB2901" s="34" t="str">
        <f t="shared" si="1485"/>
        <v/>
      </c>
      <c r="AC2901" s="34">
        <f t="shared" si="1486"/>
        <v>0</v>
      </c>
      <c r="AD2901" s="34">
        <f t="shared" si="1487"/>
        <v>0</v>
      </c>
      <c r="AE2901" s="34" t="str">
        <f t="shared" si="1488"/>
        <v xml:space="preserve"> 0</v>
      </c>
      <c r="AF2901" s="34">
        <f t="shared" si="1489"/>
        <v>0</v>
      </c>
      <c r="AG2901" s="34">
        <f t="shared" si="1490"/>
        <v>0</v>
      </c>
      <c r="AH2901" s="34" t="str">
        <f t="shared" si="1491"/>
        <v/>
      </c>
      <c r="AI2901" s="172" t="str">
        <f>IF(AJ2901&lt;&gt;"",MAX(AI$3:AI2900)+1,"")</f>
        <v/>
      </c>
      <c r="AJ2901" s="172" t="str">
        <f t="shared" si="1492"/>
        <v/>
      </c>
      <c r="AK2901" s="172" t="str">
        <f t="shared" si="1493"/>
        <v/>
      </c>
      <c r="AL2901" s="172" t="str">
        <f t="shared" si="1494"/>
        <v/>
      </c>
      <c r="AM2901" s="172" t="str">
        <f>IF(AN2901&lt;&gt;"",MAX(AM$3:AM2900)+1,"")</f>
        <v/>
      </c>
      <c r="AN2901" s="172" t="str">
        <f t="shared" si="1495"/>
        <v/>
      </c>
      <c r="AO2901" s="172" t="str">
        <f t="shared" si="1496"/>
        <v/>
      </c>
      <c r="AP2901" s="172" t="str">
        <f t="shared" si="1497"/>
        <v/>
      </c>
      <c r="AQ2901" s="172" t="str">
        <f t="shared" si="1498"/>
        <v/>
      </c>
      <c r="AR2901" s="172" t="str">
        <f>Table1[[#This Row],[Sex ]]&amp;Table1[[#This Row],[Month]]</f>
        <v/>
      </c>
    </row>
    <row r="2902" spans="2:44" x14ac:dyDescent="0.3">
      <c r="B2902" s="14"/>
      <c r="C2902" s="14"/>
      <c r="D2902" s="14"/>
      <c r="E2902" s="14"/>
      <c r="F2902" s="14"/>
      <c r="G2902" s="14"/>
      <c r="H2902" s="14"/>
      <c r="I2902" s="14"/>
      <c r="J2902" s="14"/>
      <c r="K2902" s="14"/>
      <c r="L2902" s="14"/>
      <c r="M2902" s="24" t="str">
        <f t="shared" si="1470"/>
        <v/>
      </c>
      <c r="N2902" s="24" t="str">
        <f t="shared" si="1471"/>
        <v/>
      </c>
      <c r="O2902" s="24" t="str">
        <f t="shared" si="1472"/>
        <v xml:space="preserve"> </v>
      </c>
      <c r="P2902" s="24">
        <f t="shared" si="1473"/>
        <v>0</v>
      </c>
      <c r="Q2902" s="25">
        <f t="shared" si="1474"/>
        <v>0</v>
      </c>
      <c r="R2902" s="26">
        <f t="shared" si="1475"/>
        <v>0</v>
      </c>
      <c r="S2902" s="24" t="str">
        <f t="shared" si="1476"/>
        <v/>
      </c>
      <c r="T2902" s="24" t="str">
        <f t="shared" si="1477"/>
        <v/>
      </c>
      <c r="U2902" s="24" t="str">
        <f t="shared" si="1478"/>
        <v/>
      </c>
      <c r="V2902" s="24" t="str">
        <f t="shared" si="1479"/>
        <v/>
      </c>
      <c r="W2902" s="24" t="str">
        <f t="shared" si="1480"/>
        <v/>
      </c>
      <c r="X2902" s="24" t="str">
        <f t="shared" si="1481"/>
        <v/>
      </c>
      <c r="Y2902" s="24" t="str">
        <f t="shared" si="1482"/>
        <v/>
      </c>
      <c r="Z2902" s="24" t="str">
        <f t="shared" si="1483"/>
        <v/>
      </c>
      <c r="AA2902" s="24" t="b">
        <f t="shared" si="1484"/>
        <v>0</v>
      </c>
      <c r="AB2902" s="34" t="str">
        <f t="shared" si="1485"/>
        <v/>
      </c>
      <c r="AC2902" s="34">
        <f t="shared" si="1486"/>
        <v>0</v>
      </c>
      <c r="AD2902" s="34">
        <f t="shared" si="1487"/>
        <v>0</v>
      </c>
      <c r="AE2902" s="34" t="str">
        <f t="shared" si="1488"/>
        <v xml:space="preserve"> 0</v>
      </c>
      <c r="AF2902" s="34">
        <f t="shared" si="1489"/>
        <v>0</v>
      </c>
      <c r="AG2902" s="34">
        <f t="shared" si="1490"/>
        <v>0</v>
      </c>
      <c r="AH2902" s="34" t="str">
        <f t="shared" si="1491"/>
        <v/>
      </c>
      <c r="AI2902" s="172" t="str">
        <f>IF(AJ2902&lt;&gt;"",MAX(AI$3:AI2901)+1,"")</f>
        <v/>
      </c>
      <c r="AJ2902" s="172" t="str">
        <f t="shared" si="1492"/>
        <v/>
      </c>
      <c r="AK2902" s="172" t="str">
        <f t="shared" si="1493"/>
        <v/>
      </c>
      <c r="AL2902" s="172" t="str">
        <f t="shared" si="1494"/>
        <v/>
      </c>
      <c r="AM2902" s="172" t="str">
        <f>IF(AN2902&lt;&gt;"",MAX(AM$3:AM2901)+1,"")</f>
        <v/>
      </c>
      <c r="AN2902" s="172" t="str">
        <f t="shared" si="1495"/>
        <v/>
      </c>
      <c r="AO2902" s="172" t="str">
        <f t="shared" si="1496"/>
        <v/>
      </c>
      <c r="AP2902" s="172" t="str">
        <f t="shared" si="1497"/>
        <v/>
      </c>
      <c r="AQ2902" s="172" t="str">
        <f t="shared" si="1498"/>
        <v/>
      </c>
      <c r="AR2902" s="172" t="str">
        <f>Table1[[#This Row],[Sex ]]&amp;Table1[[#This Row],[Month]]</f>
        <v/>
      </c>
    </row>
    <row r="2903" spans="2:44" x14ac:dyDescent="0.3">
      <c r="B2903" s="14"/>
      <c r="C2903" s="14"/>
      <c r="D2903" s="14"/>
      <c r="E2903" s="14"/>
      <c r="F2903" s="14"/>
      <c r="G2903" s="14"/>
      <c r="H2903" s="14"/>
      <c r="I2903" s="14"/>
      <c r="J2903" s="14"/>
      <c r="K2903" s="14"/>
      <c r="L2903" s="14"/>
      <c r="M2903" s="24" t="str">
        <f t="shared" si="1470"/>
        <v/>
      </c>
      <c r="N2903" s="24" t="str">
        <f t="shared" si="1471"/>
        <v/>
      </c>
      <c r="O2903" s="24" t="str">
        <f t="shared" si="1472"/>
        <v xml:space="preserve"> </v>
      </c>
      <c r="P2903" s="24">
        <f t="shared" si="1473"/>
        <v>0</v>
      </c>
      <c r="Q2903" s="25">
        <f t="shared" si="1474"/>
        <v>0</v>
      </c>
      <c r="R2903" s="26">
        <f t="shared" si="1475"/>
        <v>0</v>
      </c>
      <c r="S2903" s="24" t="str">
        <f t="shared" si="1476"/>
        <v/>
      </c>
      <c r="T2903" s="24" t="str">
        <f t="shared" si="1477"/>
        <v/>
      </c>
      <c r="U2903" s="24" t="str">
        <f t="shared" si="1478"/>
        <v/>
      </c>
      <c r="V2903" s="24" t="str">
        <f t="shared" si="1479"/>
        <v/>
      </c>
      <c r="W2903" s="24" t="str">
        <f t="shared" si="1480"/>
        <v/>
      </c>
      <c r="X2903" s="24" t="str">
        <f t="shared" si="1481"/>
        <v/>
      </c>
      <c r="Y2903" s="24" t="str">
        <f t="shared" si="1482"/>
        <v/>
      </c>
      <c r="Z2903" s="24" t="str">
        <f t="shared" si="1483"/>
        <v/>
      </c>
      <c r="AA2903" s="24" t="b">
        <f t="shared" si="1484"/>
        <v>0</v>
      </c>
      <c r="AB2903" s="34" t="str">
        <f t="shared" si="1485"/>
        <v/>
      </c>
      <c r="AC2903" s="34">
        <f t="shared" si="1486"/>
        <v>0</v>
      </c>
      <c r="AD2903" s="34">
        <f t="shared" si="1487"/>
        <v>0</v>
      </c>
      <c r="AE2903" s="34" t="str">
        <f t="shared" si="1488"/>
        <v xml:space="preserve"> 0</v>
      </c>
      <c r="AF2903" s="34">
        <f t="shared" si="1489"/>
        <v>0</v>
      </c>
      <c r="AG2903" s="34">
        <f t="shared" si="1490"/>
        <v>0</v>
      </c>
      <c r="AH2903" s="34" t="str">
        <f t="shared" si="1491"/>
        <v/>
      </c>
      <c r="AI2903" s="172" t="str">
        <f>IF(AJ2903&lt;&gt;"",MAX(AI$3:AI2902)+1,"")</f>
        <v/>
      </c>
      <c r="AJ2903" s="172" t="str">
        <f t="shared" si="1492"/>
        <v/>
      </c>
      <c r="AK2903" s="172" t="str">
        <f t="shared" si="1493"/>
        <v/>
      </c>
      <c r="AL2903" s="172" t="str">
        <f t="shared" si="1494"/>
        <v/>
      </c>
      <c r="AM2903" s="172" t="str">
        <f>IF(AN2903&lt;&gt;"",MAX(AM$3:AM2902)+1,"")</f>
        <v/>
      </c>
      <c r="AN2903" s="172" t="str">
        <f t="shared" si="1495"/>
        <v/>
      </c>
      <c r="AO2903" s="172" t="str">
        <f t="shared" si="1496"/>
        <v/>
      </c>
      <c r="AP2903" s="172" t="str">
        <f t="shared" si="1497"/>
        <v/>
      </c>
      <c r="AQ2903" s="172" t="str">
        <f t="shared" si="1498"/>
        <v/>
      </c>
      <c r="AR2903" s="172" t="str">
        <f>Table1[[#This Row],[Sex ]]&amp;Table1[[#This Row],[Month]]</f>
        <v/>
      </c>
    </row>
    <row r="2904" spans="2:44" x14ac:dyDescent="0.3">
      <c r="B2904" s="14"/>
      <c r="C2904" s="14"/>
      <c r="D2904" s="14"/>
      <c r="E2904" s="14"/>
      <c r="F2904" s="14"/>
      <c r="G2904" s="14"/>
      <c r="H2904" s="14"/>
      <c r="I2904" s="14"/>
      <c r="J2904" s="14"/>
      <c r="K2904" s="14"/>
      <c r="L2904" s="14"/>
      <c r="M2904" s="24" t="str">
        <f t="shared" si="1470"/>
        <v/>
      </c>
      <c r="N2904" s="24" t="str">
        <f t="shared" si="1471"/>
        <v/>
      </c>
      <c r="O2904" s="24" t="str">
        <f t="shared" si="1472"/>
        <v xml:space="preserve"> </v>
      </c>
      <c r="P2904" s="24">
        <f t="shared" si="1473"/>
        <v>0</v>
      </c>
      <c r="Q2904" s="25">
        <f t="shared" si="1474"/>
        <v>0</v>
      </c>
      <c r="R2904" s="26">
        <f t="shared" si="1475"/>
        <v>0</v>
      </c>
      <c r="S2904" s="24" t="str">
        <f t="shared" si="1476"/>
        <v/>
      </c>
      <c r="T2904" s="24" t="str">
        <f t="shared" si="1477"/>
        <v/>
      </c>
      <c r="U2904" s="24" t="str">
        <f t="shared" si="1478"/>
        <v/>
      </c>
      <c r="V2904" s="24" t="str">
        <f t="shared" si="1479"/>
        <v/>
      </c>
      <c r="W2904" s="24" t="str">
        <f t="shared" si="1480"/>
        <v/>
      </c>
      <c r="X2904" s="24" t="str">
        <f t="shared" si="1481"/>
        <v/>
      </c>
      <c r="Y2904" s="24" t="str">
        <f t="shared" si="1482"/>
        <v/>
      </c>
      <c r="Z2904" s="24" t="str">
        <f t="shared" si="1483"/>
        <v/>
      </c>
      <c r="AA2904" s="24" t="b">
        <f t="shared" si="1484"/>
        <v>0</v>
      </c>
      <c r="AB2904" s="34" t="str">
        <f t="shared" si="1485"/>
        <v/>
      </c>
      <c r="AC2904" s="34">
        <f t="shared" si="1486"/>
        <v>0</v>
      </c>
      <c r="AD2904" s="34">
        <f t="shared" si="1487"/>
        <v>0</v>
      </c>
      <c r="AE2904" s="34" t="str">
        <f t="shared" si="1488"/>
        <v xml:space="preserve"> 0</v>
      </c>
      <c r="AF2904" s="34">
        <f t="shared" si="1489"/>
        <v>0</v>
      </c>
      <c r="AG2904" s="34">
        <f t="shared" si="1490"/>
        <v>0</v>
      </c>
      <c r="AH2904" s="34" t="str">
        <f t="shared" si="1491"/>
        <v/>
      </c>
      <c r="AI2904" s="172" t="str">
        <f>IF(AJ2904&lt;&gt;"",MAX(AI$3:AI2903)+1,"")</f>
        <v/>
      </c>
      <c r="AJ2904" s="172" t="str">
        <f t="shared" si="1492"/>
        <v/>
      </c>
      <c r="AK2904" s="172" t="str">
        <f t="shared" si="1493"/>
        <v/>
      </c>
      <c r="AL2904" s="172" t="str">
        <f t="shared" si="1494"/>
        <v/>
      </c>
      <c r="AM2904" s="172" t="str">
        <f>IF(AN2904&lt;&gt;"",MAX(AM$3:AM2903)+1,"")</f>
        <v/>
      </c>
      <c r="AN2904" s="172" t="str">
        <f t="shared" si="1495"/>
        <v/>
      </c>
      <c r="AO2904" s="172" t="str">
        <f t="shared" si="1496"/>
        <v/>
      </c>
      <c r="AP2904" s="172" t="str">
        <f t="shared" si="1497"/>
        <v/>
      </c>
      <c r="AQ2904" s="172" t="str">
        <f t="shared" si="1498"/>
        <v/>
      </c>
      <c r="AR2904" s="172" t="str">
        <f>Table1[[#This Row],[Sex ]]&amp;Table1[[#This Row],[Month]]</f>
        <v/>
      </c>
    </row>
    <row r="2905" spans="2:44" x14ac:dyDescent="0.3">
      <c r="B2905" s="14"/>
      <c r="C2905" s="14"/>
      <c r="D2905" s="14"/>
      <c r="E2905" s="14"/>
      <c r="F2905" s="14"/>
      <c r="G2905" s="14"/>
      <c r="H2905" s="14"/>
      <c r="I2905" s="14"/>
      <c r="J2905" s="14"/>
      <c r="K2905" s="14"/>
      <c r="L2905" s="14"/>
      <c r="M2905" s="24" t="str">
        <f t="shared" si="1470"/>
        <v/>
      </c>
      <c r="N2905" s="24" t="str">
        <f t="shared" si="1471"/>
        <v/>
      </c>
      <c r="O2905" s="24" t="str">
        <f t="shared" si="1472"/>
        <v xml:space="preserve"> </v>
      </c>
      <c r="P2905" s="24">
        <f t="shared" si="1473"/>
        <v>0</v>
      </c>
      <c r="Q2905" s="25">
        <f t="shared" si="1474"/>
        <v>0</v>
      </c>
      <c r="R2905" s="26">
        <f t="shared" si="1475"/>
        <v>0</v>
      </c>
      <c r="S2905" s="24" t="str">
        <f t="shared" si="1476"/>
        <v/>
      </c>
      <c r="T2905" s="24" t="str">
        <f t="shared" si="1477"/>
        <v/>
      </c>
      <c r="U2905" s="24" t="str">
        <f t="shared" si="1478"/>
        <v/>
      </c>
      <c r="V2905" s="24" t="str">
        <f t="shared" si="1479"/>
        <v/>
      </c>
      <c r="W2905" s="24" t="str">
        <f t="shared" si="1480"/>
        <v/>
      </c>
      <c r="X2905" s="24" t="str">
        <f t="shared" si="1481"/>
        <v/>
      </c>
      <c r="Y2905" s="24" t="str">
        <f t="shared" si="1482"/>
        <v/>
      </c>
      <c r="Z2905" s="24" t="str">
        <f t="shared" si="1483"/>
        <v/>
      </c>
      <c r="AA2905" s="24" t="b">
        <f t="shared" si="1484"/>
        <v>0</v>
      </c>
      <c r="AB2905" s="34" t="str">
        <f t="shared" si="1485"/>
        <v/>
      </c>
      <c r="AC2905" s="34">
        <f t="shared" si="1486"/>
        <v>0</v>
      </c>
      <c r="AD2905" s="34">
        <f t="shared" si="1487"/>
        <v>0</v>
      </c>
      <c r="AE2905" s="34" t="str">
        <f t="shared" si="1488"/>
        <v xml:space="preserve"> 0</v>
      </c>
      <c r="AF2905" s="34">
        <f t="shared" si="1489"/>
        <v>0</v>
      </c>
      <c r="AG2905" s="34">
        <f t="shared" si="1490"/>
        <v>0</v>
      </c>
      <c r="AH2905" s="34" t="str">
        <f t="shared" si="1491"/>
        <v/>
      </c>
      <c r="AI2905" s="172" t="str">
        <f>IF(AJ2905&lt;&gt;"",MAX(AI$3:AI2904)+1,"")</f>
        <v/>
      </c>
      <c r="AJ2905" s="172" t="str">
        <f t="shared" si="1492"/>
        <v/>
      </c>
      <c r="AK2905" s="172" t="str">
        <f t="shared" si="1493"/>
        <v/>
      </c>
      <c r="AL2905" s="172" t="str">
        <f t="shared" si="1494"/>
        <v/>
      </c>
      <c r="AM2905" s="172" t="str">
        <f>IF(AN2905&lt;&gt;"",MAX(AM$3:AM2904)+1,"")</f>
        <v/>
      </c>
      <c r="AN2905" s="172" t="str">
        <f t="shared" si="1495"/>
        <v/>
      </c>
      <c r="AO2905" s="172" t="str">
        <f t="shared" si="1496"/>
        <v/>
      </c>
      <c r="AP2905" s="172" t="str">
        <f t="shared" si="1497"/>
        <v/>
      </c>
      <c r="AQ2905" s="172" t="str">
        <f t="shared" si="1498"/>
        <v/>
      </c>
      <c r="AR2905" s="172" t="str">
        <f>Table1[[#This Row],[Sex ]]&amp;Table1[[#This Row],[Month]]</f>
        <v/>
      </c>
    </row>
    <row r="2906" spans="2:44" x14ac:dyDescent="0.3">
      <c r="B2906" s="14"/>
      <c r="C2906" s="14"/>
      <c r="D2906" s="14"/>
      <c r="E2906" s="14"/>
      <c r="F2906" s="14"/>
      <c r="G2906" s="14"/>
      <c r="H2906" s="14"/>
      <c r="I2906" s="14"/>
      <c r="J2906" s="14"/>
      <c r="K2906" s="14"/>
      <c r="L2906" s="14"/>
      <c r="M2906" s="24" t="str">
        <f t="shared" si="1470"/>
        <v/>
      </c>
      <c r="N2906" s="24" t="str">
        <f t="shared" si="1471"/>
        <v/>
      </c>
      <c r="O2906" s="24" t="str">
        <f t="shared" si="1472"/>
        <v xml:space="preserve"> </v>
      </c>
      <c r="P2906" s="24">
        <f t="shared" si="1473"/>
        <v>0</v>
      </c>
      <c r="Q2906" s="25">
        <f t="shared" si="1474"/>
        <v>0</v>
      </c>
      <c r="R2906" s="26">
        <f t="shared" si="1475"/>
        <v>0</v>
      </c>
      <c r="S2906" s="24" t="str">
        <f t="shared" si="1476"/>
        <v/>
      </c>
      <c r="T2906" s="24" t="str">
        <f t="shared" si="1477"/>
        <v/>
      </c>
      <c r="U2906" s="24" t="str">
        <f t="shared" si="1478"/>
        <v/>
      </c>
      <c r="V2906" s="24" t="str">
        <f t="shared" si="1479"/>
        <v/>
      </c>
      <c r="W2906" s="24" t="str">
        <f t="shared" si="1480"/>
        <v/>
      </c>
      <c r="X2906" s="24" t="str">
        <f t="shared" si="1481"/>
        <v/>
      </c>
      <c r="Y2906" s="24" t="str">
        <f t="shared" si="1482"/>
        <v/>
      </c>
      <c r="Z2906" s="24" t="str">
        <f t="shared" si="1483"/>
        <v/>
      </c>
      <c r="AA2906" s="24" t="b">
        <f t="shared" si="1484"/>
        <v>0</v>
      </c>
      <c r="AB2906" s="34" t="str">
        <f t="shared" si="1485"/>
        <v/>
      </c>
      <c r="AC2906" s="34">
        <f t="shared" si="1486"/>
        <v>0</v>
      </c>
      <c r="AD2906" s="34">
        <f t="shared" si="1487"/>
        <v>0</v>
      </c>
      <c r="AE2906" s="34" t="str">
        <f t="shared" si="1488"/>
        <v xml:space="preserve"> 0</v>
      </c>
      <c r="AF2906" s="34">
        <f t="shared" si="1489"/>
        <v>0</v>
      </c>
      <c r="AG2906" s="34">
        <f t="shared" si="1490"/>
        <v>0</v>
      </c>
      <c r="AH2906" s="34" t="str">
        <f t="shared" si="1491"/>
        <v/>
      </c>
      <c r="AI2906" s="172" t="str">
        <f>IF(AJ2906&lt;&gt;"",MAX(AI$3:AI2905)+1,"")</f>
        <v/>
      </c>
      <c r="AJ2906" s="172" t="str">
        <f t="shared" si="1492"/>
        <v/>
      </c>
      <c r="AK2906" s="172" t="str">
        <f t="shared" si="1493"/>
        <v/>
      </c>
      <c r="AL2906" s="172" t="str">
        <f t="shared" si="1494"/>
        <v/>
      </c>
      <c r="AM2906" s="172" t="str">
        <f>IF(AN2906&lt;&gt;"",MAX(AM$3:AM2905)+1,"")</f>
        <v/>
      </c>
      <c r="AN2906" s="172" t="str">
        <f t="shared" si="1495"/>
        <v/>
      </c>
      <c r="AO2906" s="172" t="str">
        <f t="shared" si="1496"/>
        <v/>
      </c>
      <c r="AP2906" s="172" t="str">
        <f t="shared" si="1497"/>
        <v/>
      </c>
      <c r="AQ2906" s="172" t="str">
        <f t="shared" si="1498"/>
        <v/>
      </c>
      <c r="AR2906" s="172" t="str">
        <f>Table1[[#This Row],[Sex ]]&amp;Table1[[#This Row],[Month]]</f>
        <v/>
      </c>
    </row>
    <row r="2907" spans="2:44" x14ac:dyDescent="0.3">
      <c r="B2907" s="14"/>
      <c r="C2907" s="14"/>
      <c r="D2907" s="14"/>
      <c r="E2907" s="14"/>
      <c r="F2907" s="14"/>
      <c r="G2907" s="14"/>
      <c r="H2907" s="14"/>
      <c r="I2907" s="14"/>
      <c r="J2907" s="14"/>
      <c r="K2907" s="14"/>
      <c r="L2907" s="14"/>
      <c r="M2907" s="24" t="str">
        <f t="shared" si="1470"/>
        <v/>
      </c>
      <c r="N2907" s="24" t="str">
        <f t="shared" si="1471"/>
        <v/>
      </c>
      <c r="O2907" s="24" t="str">
        <f t="shared" si="1472"/>
        <v xml:space="preserve"> </v>
      </c>
      <c r="P2907" s="24">
        <f t="shared" si="1473"/>
        <v>0</v>
      </c>
      <c r="Q2907" s="25">
        <f t="shared" si="1474"/>
        <v>0</v>
      </c>
      <c r="R2907" s="26">
        <f t="shared" si="1475"/>
        <v>0</v>
      </c>
      <c r="S2907" s="24" t="str">
        <f t="shared" si="1476"/>
        <v/>
      </c>
      <c r="T2907" s="24" t="str">
        <f t="shared" si="1477"/>
        <v/>
      </c>
      <c r="U2907" s="24" t="str">
        <f t="shared" si="1478"/>
        <v/>
      </c>
      <c r="V2907" s="24" t="str">
        <f t="shared" si="1479"/>
        <v/>
      </c>
      <c r="W2907" s="24" t="str">
        <f t="shared" si="1480"/>
        <v/>
      </c>
      <c r="X2907" s="24" t="str">
        <f t="shared" si="1481"/>
        <v/>
      </c>
      <c r="Y2907" s="24" t="str">
        <f t="shared" si="1482"/>
        <v/>
      </c>
      <c r="Z2907" s="24" t="str">
        <f t="shared" si="1483"/>
        <v/>
      </c>
      <c r="AA2907" s="24" t="b">
        <f t="shared" si="1484"/>
        <v>0</v>
      </c>
      <c r="AB2907" s="34" t="str">
        <f t="shared" si="1485"/>
        <v/>
      </c>
      <c r="AC2907" s="34">
        <f t="shared" si="1486"/>
        <v>0</v>
      </c>
      <c r="AD2907" s="34">
        <f t="shared" si="1487"/>
        <v>0</v>
      </c>
      <c r="AE2907" s="34" t="str">
        <f t="shared" si="1488"/>
        <v xml:space="preserve"> 0</v>
      </c>
      <c r="AF2907" s="34">
        <f t="shared" si="1489"/>
        <v>0</v>
      </c>
      <c r="AG2907" s="34">
        <f t="shared" si="1490"/>
        <v>0</v>
      </c>
      <c r="AH2907" s="34" t="str">
        <f t="shared" si="1491"/>
        <v/>
      </c>
      <c r="AI2907" s="172" t="str">
        <f>IF(AJ2907&lt;&gt;"",MAX(AI$3:AI2906)+1,"")</f>
        <v/>
      </c>
      <c r="AJ2907" s="172" t="str">
        <f t="shared" si="1492"/>
        <v/>
      </c>
      <c r="AK2907" s="172" t="str">
        <f t="shared" si="1493"/>
        <v/>
      </c>
      <c r="AL2907" s="172" t="str">
        <f t="shared" si="1494"/>
        <v/>
      </c>
      <c r="AM2907" s="172" t="str">
        <f>IF(AN2907&lt;&gt;"",MAX(AM$3:AM2906)+1,"")</f>
        <v/>
      </c>
      <c r="AN2907" s="172" t="str">
        <f t="shared" si="1495"/>
        <v/>
      </c>
      <c r="AO2907" s="172" t="str">
        <f t="shared" si="1496"/>
        <v/>
      </c>
      <c r="AP2907" s="172" t="str">
        <f t="shared" si="1497"/>
        <v/>
      </c>
      <c r="AQ2907" s="172" t="str">
        <f t="shared" si="1498"/>
        <v/>
      </c>
      <c r="AR2907" s="172" t="str">
        <f>Table1[[#This Row],[Sex ]]&amp;Table1[[#This Row],[Month]]</f>
        <v/>
      </c>
    </row>
    <row r="2908" spans="2:44" x14ac:dyDescent="0.3">
      <c r="B2908" s="14"/>
      <c r="C2908" s="14"/>
      <c r="D2908" s="14"/>
      <c r="E2908" s="14"/>
      <c r="F2908" s="14"/>
      <c r="G2908" s="14"/>
      <c r="H2908" s="14"/>
      <c r="I2908" s="14"/>
      <c r="J2908" s="14"/>
      <c r="K2908" s="14"/>
      <c r="L2908" s="14"/>
      <c r="M2908" s="24" t="str">
        <f t="shared" si="1470"/>
        <v/>
      </c>
      <c r="N2908" s="24" t="str">
        <f t="shared" si="1471"/>
        <v/>
      </c>
      <c r="O2908" s="24" t="str">
        <f t="shared" si="1472"/>
        <v xml:space="preserve"> </v>
      </c>
      <c r="P2908" s="24">
        <f t="shared" si="1473"/>
        <v>0</v>
      </c>
      <c r="Q2908" s="25">
        <f t="shared" si="1474"/>
        <v>0</v>
      </c>
      <c r="R2908" s="26">
        <f t="shared" si="1475"/>
        <v>0</v>
      </c>
      <c r="S2908" s="24" t="str">
        <f t="shared" si="1476"/>
        <v/>
      </c>
      <c r="T2908" s="24" t="str">
        <f t="shared" si="1477"/>
        <v/>
      </c>
      <c r="U2908" s="24" t="str">
        <f t="shared" si="1478"/>
        <v/>
      </c>
      <c r="V2908" s="24" t="str">
        <f t="shared" si="1479"/>
        <v/>
      </c>
      <c r="W2908" s="24" t="str">
        <f t="shared" si="1480"/>
        <v/>
      </c>
      <c r="X2908" s="24" t="str">
        <f t="shared" si="1481"/>
        <v/>
      </c>
      <c r="Y2908" s="24" t="str">
        <f t="shared" si="1482"/>
        <v/>
      </c>
      <c r="Z2908" s="24" t="str">
        <f t="shared" si="1483"/>
        <v/>
      </c>
      <c r="AA2908" s="24" t="b">
        <f t="shared" si="1484"/>
        <v>0</v>
      </c>
      <c r="AB2908" s="34" t="str">
        <f t="shared" si="1485"/>
        <v/>
      </c>
      <c r="AC2908" s="34">
        <f t="shared" si="1486"/>
        <v>0</v>
      </c>
      <c r="AD2908" s="34">
        <f t="shared" si="1487"/>
        <v>0</v>
      </c>
      <c r="AE2908" s="34" t="str">
        <f t="shared" si="1488"/>
        <v xml:space="preserve"> 0</v>
      </c>
      <c r="AF2908" s="34">
        <f t="shared" si="1489"/>
        <v>0</v>
      </c>
      <c r="AG2908" s="34">
        <f t="shared" si="1490"/>
        <v>0</v>
      </c>
      <c r="AH2908" s="34" t="str">
        <f t="shared" si="1491"/>
        <v/>
      </c>
      <c r="AI2908" s="172" t="str">
        <f>IF(AJ2908&lt;&gt;"",MAX(AI$3:AI2907)+1,"")</f>
        <v/>
      </c>
      <c r="AJ2908" s="172" t="str">
        <f t="shared" si="1492"/>
        <v/>
      </c>
      <c r="AK2908" s="172" t="str">
        <f t="shared" si="1493"/>
        <v/>
      </c>
      <c r="AL2908" s="172" t="str">
        <f t="shared" si="1494"/>
        <v/>
      </c>
      <c r="AM2908" s="172" t="str">
        <f>IF(AN2908&lt;&gt;"",MAX(AM$3:AM2907)+1,"")</f>
        <v/>
      </c>
      <c r="AN2908" s="172" t="str">
        <f t="shared" si="1495"/>
        <v/>
      </c>
      <c r="AO2908" s="172" t="str">
        <f t="shared" si="1496"/>
        <v/>
      </c>
      <c r="AP2908" s="172" t="str">
        <f t="shared" si="1497"/>
        <v/>
      </c>
      <c r="AQ2908" s="172" t="str">
        <f t="shared" si="1498"/>
        <v/>
      </c>
      <c r="AR2908" s="172" t="str">
        <f>Table1[[#This Row],[Sex ]]&amp;Table1[[#This Row],[Month]]</f>
        <v/>
      </c>
    </row>
    <row r="2909" spans="2:44" x14ac:dyDescent="0.3">
      <c r="B2909" s="14"/>
      <c r="C2909" s="14"/>
      <c r="D2909" s="14"/>
      <c r="E2909" s="14"/>
      <c r="F2909" s="14"/>
      <c r="G2909" s="14"/>
      <c r="H2909" s="14"/>
      <c r="I2909" s="14"/>
      <c r="J2909" s="14"/>
      <c r="K2909" s="14"/>
      <c r="L2909" s="14"/>
      <c r="M2909" s="24" t="str">
        <f t="shared" si="1470"/>
        <v/>
      </c>
      <c r="N2909" s="24" t="str">
        <f t="shared" si="1471"/>
        <v/>
      </c>
      <c r="O2909" s="24" t="str">
        <f t="shared" si="1472"/>
        <v xml:space="preserve"> </v>
      </c>
      <c r="P2909" s="24">
        <f t="shared" si="1473"/>
        <v>0</v>
      </c>
      <c r="Q2909" s="25">
        <f t="shared" si="1474"/>
        <v>0</v>
      </c>
      <c r="R2909" s="26">
        <f t="shared" si="1475"/>
        <v>0</v>
      </c>
      <c r="S2909" s="24" t="str">
        <f t="shared" si="1476"/>
        <v/>
      </c>
      <c r="T2909" s="24" t="str">
        <f t="shared" si="1477"/>
        <v/>
      </c>
      <c r="U2909" s="24" t="str">
        <f t="shared" si="1478"/>
        <v/>
      </c>
      <c r="V2909" s="24" t="str">
        <f t="shared" si="1479"/>
        <v/>
      </c>
      <c r="W2909" s="24" t="str">
        <f t="shared" si="1480"/>
        <v/>
      </c>
      <c r="X2909" s="24" t="str">
        <f t="shared" si="1481"/>
        <v/>
      </c>
      <c r="Y2909" s="24" t="str">
        <f t="shared" si="1482"/>
        <v/>
      </c>
      <c r="Z2909" s="24" t="str">
        <f t="shared" si="1483"/>
        <v/>
      </c>
      <c r="AA2909" s="24" t="b">
        <f t="shared" si="1484"/>
        <v>0</v>
      </c>
      <c r="AB2909" s="34" t="str">
        <f t="shared" si="1485"/>
        <v/>
      </c>
      <c r="AC2909" s="34">
        <f t="shared" si="1486"/>
        <v>0</v>
      </c>
      <c r="AD2909" s="34">
        <f t="shared" si="1487"/>
        <v>0</v>
      </c>
      <c r="AE2909" s="34" t="str">
        <f t="shared" si="1488"/>
        <v xml:space="preserve"> 0</v>
      </c>
      <c r="AF2909" s="34">
        <f t="shared" si="1489"/>
        <v>0</v>
      </c>
      <c r="AG2909" s="34">
        <f t="shared" si="1490"/>
        <v>0</v>
      </c>
      <c r="AH2909" s="34" t="str">
        <f t="shared" si="1491"/>
        <v/>
      </c>
      <c r="AI2909" s="172" t="str">
        <f>IF(AJ2909&lt;&gt;"",MAX(AI$3:AI2908)+1,"")</f>
        <v/>
      </c>
      <c r="AJ2909" s="172" t="str">
        <f t="shared" si="1492"/>
        <v/>
      </c>
      <c r="AK2909" s="172" t="str">
        <f t="shared" si="1493"/>
        <v/>
      </c>
      <c r="AL2909" s="172" t="str">
        <f t="shared" si="1494"/>
        <v/>
      </c>
      <c r="AM2909" s="172" t="str">
        <f>IF(AN2909&lt;&gt;"",MAX(AM$3:AM2908)+1,"")</f>
        <v/>
      </c>
      <c r="AN2909" s="172" t="str">
        <f t="shared" si="1495"/>
        <v/>
      </c>
      <c r="AO2909" s="172" t="str">
        <f t="shared" si="1496"/>
        <v/>
      </c>
      <c r="AP2909" s="172" t="str">
        <f t="shared" si="1497"/>
        <v/>
      </c>
      <c r="AQ2909" s="172" t="str">
        <f t="shared" si="1498"/>
        <v/>
      </c>
      <c r="AR2909" s="172" t="str">
        <f>Table1[[#This Row],[Sex ]]&amp;Table1[[#This Row],[Month]]</f>
        <v/>
      </c>
    </row>
    <row r="2910" spans="2:44" x14ac:dyDescent="0.3">
      <c r="B2910" s="14"/>
      <c r="C2910" s="14"/>
      <c r="D2910" s="14"/>
      <c r="E2910" s="14"/>
      <c r="F2910" s="14"/>
      <c r="G2910" s="14"/>
      <c r="H2910" s="14"/>
      <c r="I2910" s="14"/>
      <c r="J2910" s="14"/>
      <c r="K2910" s="14"/>
      <c r="L2910" s="14"/>
      <c r="M2910" s="24" t="str">
        <f t="shared" si="1470"/>
        <v/>
      </c>
      <c r="N2910" s="24" t="str">
        <f t="shared" si="1471"/>
        <v/>
      </c>
      <c r="O2910" s="24" t="str">
        <f t="shared" si="1472"/>
        <v xml:space="preserve"> </v>
      </c>
      <c r="P2910" s="24">
        <f t="shared" si="1473"/>
        <v>0</v>
      </c>
      <c r="Q2910" s="25">
        <f t="shared" si="1474"/>
        <v>0</v>
      </c>
      <c r="R2910" s="26">
        <f t="shared" si="1475"/>
        <v>0</v>
      </c>
      <c r="S2910" s="24" t="str">
        <f t="shared" si="1476"/>
        <v/>
      </c>
      <c r="T2910" s="24" t="str">
        <f t="shared" si="1477"/>
        <v/>
      </c>
      <c r="U2910" s="24" t="str">
        <f t="shared" si="1478"/>
        <v/>
      </c>
      <c r="V2910" s="24" t="str">
        <f t="shared" si="1479"/>
        <v/>
      </c>
      <c r="W2910" s="24" t="str">
        <f t="shared" si="1480"/>
        <v/>
      </c>
      <c r="X2910" s="24" t="str">
        <f t="shared" si="1481"/>
        <v/>
      </c>
      <c r="Y2910" s="24" t="str">
        <f t="shared" si="1482"/>
        <v/>
      </c>
      <c r="Z2910" s="24" t="str">
        <f t="shared" si="1483"/>
        <v/>
      </c>
      <c r="AA2910" s="24" t="b">
        <f t="shared" si="1484"/>
        <v>0</v>
      </c>
      <c r="AB2910" s="34" t="str">
        <f t="shared" si="1485"/>
        <v/>
      </c>
      <c r="AC2910" s="34">
        <f t="shared" si="1486"/>
        <v>0</v>
      </c>
      <c r="AD2910" s="34">
        <f t="shared" si="1487"/>
        <v>0</v>
      </c>
      <c r="AE2910" s="34" t="str">
        <f t="shared" si="1488"/>
        <v xml:space="preserve"> 0</v>
      </c>
      <c r="AF2910" s="34">
        <f t="shared" si="1489"/>
        <v>0</v>
      </c>
      <c r="AG2910" s="34">
        <f t="shared" si="1490"/>
        <v>0</v>
      </c>
      <c r="AH2910" s="34" t="str">
        <f t="shared" si="1491"/>
        <v/>
      </c>
      <c r="AI2910" s="172" t="str">
        <f>IF(AJ2910&lt;&gt;"",MAX(AI$3:AI2909)+1,"")</f>
        <v/>
      </c>
      <c r="AJ2910" s="172" t="str">
        <f t="shared" si="1492"/>
        <v/>
      </c>
      <c r="AK2910" s="172" t="str">
        <f t="shared" si="1493"/>
        <v/>
      </c>
      <c r="AL2910" s="172" t="str">
        <f t="shared" si="1494"/>
        <v/>
      </c>
      <c r="AM2910" s="172" t="str">
        <f>IF(AN2910&lt;&gt;"",MAX(AM$3:AM2909)+1,"")</f>
        <v/>
      </c>
      <c r="AN2910" s="172" t="str">
        <f t="shared" si="1495"/>
        <v/>
      </c>
      <c r="AO2910" s="172" t="str">
        <f t="shared" si="1496"/>
        <v/>
      </c>
      <c r="AP2910" s="172" t="str">
        <f t="shared" si="1497"/>
        <v/>
      </c>
      <c r="AQ2910" s="172" t="str">
        <f t="shared" si="1498"/>
        <v/>
      </c>
      <c r="AR2910" s="172" t="str">
        <f>Table1[[#This Row],[Sex ]]&amp;Table1[[#This Row],[Month]]</f>
        <v/>
      </c>
    </row>
    <row r="2911" spans="2:44" x14ac:dyDescent="0.3">
      <c r="B2911" s="14"/>
      <c r="C2911" s="14"/>
      <c r="D2911" s="14"/>
      <c r="E2911" s="14"/>
      <c r="F2911" s="14"/>
      <c r="G2911" s="14"/>
      <c r="H2911" s="14"/>
      <c r="I2911" s="14"/>
      <c r="J2911" s="14"/>
      <c r="K2911" s="14"/>
      <c r="L2911" s="14"/>
      <c r="M2911" s="24" t="str">
        <f t="shared" si="1470"/>
        <v/>
      </c>
      <c r="N2911" s="24" t="str">
        <f t="shared" si="1471"/>
        <v/>
      </c>
      <c r="O2911" s="24" t="str">
        <f t="shared" si="1472"/>
        <v xml:space="preserve"> </v>
      </c>
      <c r="P2911" s="24">
        <f t="shared" si="1473"/>
        <v>0</v>
      </c>
      <c r="Q2911" s="25">
        <f t="shared" si="1474"/>
        <v>0</v>
      </c>
      <c r="R2911" s="26">
        <f t="shared" si="1475"/>
        <v>0</v>
      </c>
      <c r="S2911" s="24" t="str">
        <f t="shared" si="1476"/>
        <v/>
      </c>
      <c r="T2911" s="24" t="str">
        <f t="shared" si="1477"/>
        <v/>
      </c>
      <c r="U2911" s="24" t="str">
        <f t="shared" si="1478"/>
        <v/>
      </c>
      <c r="V2911" s="24" t="str">
        <f t="shared" si="1479"/>
        <v/>
      </c>
      <c r="W2911" s="24" t="str">
        <f t="shared" si="1480"/>
        <v/>
      </c>
      <c r="X2911" s="24" t="str">
        <f t="shared" si="1481"/>
        <v/>
      </c>
      <c r="Y2911" s="24" t="str">
        <f t="shared" si="1482"/>
        <v/>
      </c>
      <c r="Z2911" s="24" t="str">
        <f t="shared" si="1483"/>
        <v/>
      </c>
      <c r="AA2911" s="24" t="b">
        <f t="shared" si="1484"/>
        <v>0</v>
      </c>
      <c r="AB2911" s="34" t="str">
        <f t="shared" si="1485"/>
        <v/>
      </c>
      <c r="AC2911" s="34">
        <f t="shared" si="1486"/>
        <v>0</v>
      </c>
      <c r="AD2911" s="34">
        <f t="shared" si="1487"/>
        <v>0</v>
      </c>
      <c r="AE2911" s="34" t="str">
        <f t="shared" si="1488"/>
        <v xml:space="preserve"> 0</v>
      </c>
      <c r="AF2911" s="34">
        <f t="shared" si="1489"/>
        <v>0</v>
      </c>
      <c r="AG2911" s="34">
        <f t="shared" si="1490"/>
        <v>0</v>
      </c>
      <c r="AH2911" s="34" t="str">
        <f t="shared" si="1491"/>
        <v/>
      </c>
      <c r="AI2911" s="172" t="str">
        <f>IF(AJ2911&lt;&gt;"",MAX(AI$3:AI2910)+1,"")</f>
        <v/>
      </c>
      <c r="AJ2911" s="172" t="str">
        <f t="shared" si="1492"/>
        <v/>
      </c>
      <c r="AK2911" s="172" t="str">
        <f t="shared" si="1493"/>
        <v/>
      </c>
      <c r="AL2911" s="172" t="str">
        <f t="shared" si="1494"/>
        <v/>
      </c>
      <c r="AM2911" s="172" t="str">
        <f>IF(AN2911&lt;&gt;"",MAX(AM$3:AM2910)+1,"")</f>
        <v/>
      </c>
      <c r="AN2911" s="172" t="str">
        <f t="shared" si="1495"/>
        <v/>
      </c>
      <c r="AO2911" s="172" t="str">
        <f t="shared" si="1496"/>
        <v/>
      </c>
      <c r="AP2911" s="172" t="str">
        <f t="shared" si="1497"/>
        <v/>
      </c>
      <c r="AQ2911" s="172" t="str">
        <f t="shared" si="1498"/>
        <v/>
      </c>
      <c r="AR2911" s="172" t="str">
        <f>Table1[[#This Row],[Sex ]]&amp;Table1[[#This Row],[Month]]</f>
        <v/>
      </c>
    </row>
    <row r="2912" spans="2:44" x14ac:dyDescent="0.3">
      <c r="B2912" s="14"/>
      <c r="C2912" s="14"/>
      <c r="D2912" s="14"/>
      <c r="E2912" s="14"/>
      <c r="F2912" s="14"/>
      <c r="G2912" s="14"/>
      <c r="H2912" s="14"/>
      <c r="I2912" s="14"/>
      <c r="J2912" s="14"/>
      <c r="K2912" s="14"/>
      <c r="L2912" s="14"/>
      <c r="M2912" s="24" t="str">
        <f t="shared" si="1470"/>
        <v/>
      </c>
      <c r="N2912" s="24" t="str">
        <f t="shared" si="1471"/>
        <v/>
      </c>
      <c r="O2912" s="24" t="str">
        <f t="shared" si="1472"/>
        <v xml:space="preserve"> </v>
      </c>
      <c r="P2912" s="24">
        <f t="shared" si="1473"/>
        <v>0</v>
      </c>
      <c r="Q2912" s="25">
        <f t="shared" si="1474"/>
        <v>0</v>
      </c>
      <c r="R2912" s="26">
        <f t="shared" si="1475"/>
        <v>0</v>
      </c>
      <c r="S2912" s="24" t="str">
        <f t="shared" si="1476"/>
        <v/>
      </c>
      <c r="T2912" s="24" t="str">
        <f t="shared" si="1477"/>
        <v/>
      </c>
      <c r="U2912" s="24" t="str">
        <f t="shared" si="1478"/>
        <v/>
      </c>
      <c r="V2912" s="24" t="str">
        <f t="shared" si="1479"/>
        <v/>
      </c>
      <c r="W2912" s="24" t="str">
        <f t="shared" si="1480"/>
        <v/>
      </c>
      <c r="X2912" s="24" t="str">
        <f t="shared" si="1481"/>
        <v/>
      </c>
      <c r="Y2912" s="24" t="str">
        <f t="shared" si="1482"/>
        <v/>
      </c>
      <c r="Z2912" s="24" t="str">
        <f t="shared" si="1483"/>
        <v/>
      </c>
      <c r="AA2912" s="24" t="b">
        <f t="shared" si="1484"/>
        <v>0</v>
      </c>
      <c r="AB2912" s="34" t="str">
        <f t="shared" si="1485"/>
        <v/>
      </c>
      <c r="AC2912" s="34">
        <f t="shared" si="1486"/>
        <v>0</v>
      </c>
      <c r="AD2912" s="34">
        <f t="shared" si="1487"/>
        <v>0</v>
      </c>
      <c r="AE2912" s="34" t="str">
        <f t="shared" si="1488"/>
        <v xml:space="preserve"> 0</v>
      </c>
      <c r="AF2912" s="34">
        <f t="shared" si="1489"/>
        <v>0</v>
      </c>
      <c r="AG2912" s="34">
        <f t="shared" si="1490"/>
        <v>0</v>
      </c>
      <c r="AH2912" s="34" t="str">
        <f t="shared" si="1491"/>
        <v/>
      </c>
      <c r="AI2912" s="172" t="str">
        <f>IF(AJ2912&lt;&gt;"",MAX(AI$3:AI2911)+1,"")</f>
        <v/>
      </c>
      <c r="AJ2912" s="172" t="str">
        <f t="shared" si="1492"/>
        <v/>
      </c>
      <c r="AK2912" s="172" t="str">
        <f t="shared" si="1493"/>
        <v/>
      </c>
      <c r="AL2912" s="172" t="str">
        <f t="shared" si="1494"/>
        <v/>
      </c>
      <c r="AM2912" s="172" t="str">
        <f>IF(AN2912&lt;&gt;"",MAX(AM$3:AM2911)+1,"")</f>
        <v/>
      </c>
      <c r="AN2912" s="172" t="str">
        <f t="shared" si="1495"/>
        <v/>
      </c>
      <c r="AO2912" s="172" t="str">
        <f t="shared" si="1496"/>
        <v/>
      </c>
      <c r="AP2912" s="172" t="str">
        <f t="shared" si="1497"/>
        <v/>
      </c>
      <c r="AQ2912" s="172" t="str">
        <f t="shared" si="1498"/>
        <v/>
      </c>
      <c r="AR2912" s="172" t="str">
        <f>Table1[[#This Row],[Sex ]]&amp;Table1[[#This Row],[Month]]</f>
        <v/>
      </c>
    </row>
    <row r="2913" spans="2:44" x14ac:dyDescent="0.3">
      <c r="B2913" s="14"/>
      <c r="C2913" s="14"/>
      <c r="D2913" s="14"/>
      <c r="E2913" s="14"/>
      <c r="F2913" s="14"/>
      <c r="G2913" s="14"/>
      <c r="H2913" s="14"/>
      <c r="I2913" s="14"/>
      <c r="J2913" s="14"/>
      <c r="K2913" s="14"/>
      <c r="L2913" s="14"/>
      <c r="M2913" s="24" t="str">
        <f t="shared" si="1470"/>
        <v/>
      </c>
      <c r="N2913" s="24" t="str">
        <f t="shared" si="1471"/>
        <v/>
      </c>
      <c r="O2913" s="24" t="str">
        <f t="shared" si="1472"/>
        <v xml:space="preserve"> </v>
      </c>
      <c r="P2913" s="24">
        <f t="shared" si="1473"/>
        <v>0</v>
      </c>
      <c r="Q2913" s="25">
        <f t="shared" si="1474"/>
        <v>0</v>
      </c>
      <c r="R2913" s="26">
        <f t="shared" si="1475"/>
        <v>0</v>
      </c>
      <c r="S2913" s="24" t="str">
        <f t="shared" si="1476"/>
        <v/>
      </c>
      <c r="T2913" s="24" t="str">
        <f t="shared" si="1477"/>
        <v/>
      </c>
      <c r="U2913" s="24" t="str">
        <f t="shared" si="1478"/>
        <v/>
      </c>
      <c r="V2913" s="24" t="str">
        <f t="shared" si="1479"/>
        <v/>
      </c>
      <c r="W2913" s="24" t="str">
        <f t="shared" si="1480"/>
        <v/>
      </c>
      <c r="X2913" s="24" t="str">
        <f t="shared" si="1481"/>
        <v/>
      </c>
      <c r="Y2913" s="24" t="str">
        <f t="shared" si="1482"/>
        <v/>
      </c>
      <c r="Z2913" s="24" t="str">
        <f t="shared" si="1483"/>
        <v/>
      </c>
      <c r="AA2913" s="24" t="b">
        <f t="shared" si="1484"/>
        <v>0</v>
      </c>
      <c r="AB2913" s="34" t="str">
        <f t="shared" si="1485"/>
        <v/>
      </c>
      <c r="AC2913" s="34">
        <f t="shared" si="1486"/>
        <v>0</v>
      </c>
      <c r="AD2913" s="34">
        <f t="shared" si="1487"/>
        <v>0</v>
      </c>
      <c r="AE2913" s="34" t="str">
        <f t="shared" si="1488"/>
        <v xml:space="preserve"> 0</v>
      </c>
      <c r="AF2913" s="34">
        <f t="shared" si="1489"/>
        <v>0</v>
      </c>
      <c r="AG2913" s="34">
        <f t="shared" si="1490"/>
        <v>0</v>
      </c>
      <c r="AH2913" s="34" t="str">
        <f t="shared" si="1491"/>
        <v/>
      </c>
      <c r="AI2913" s="172" t="str">
        <f>IF(AJ2913&lt;&gt;"",MAX(AI$3:AI2912)+1,"")</f>
        <v/>
      </c>
      <c r="AJ2913" s="172" t="str">
        <f t="shared" si="1492"/>
        <v/>
      </c>
      <c r="AK2913" s="172" t="str">
        <f t="shared" si="1493"/>
        <v/>
      </c>
      <c r="AL2913" s="172" t="str">
        <f t="shared" si="1494"/>
        <v/>
      </c>
      <c r="AM2913" s="172" t="str">
        <f>IF(AN2913&lt;&gt;"",MAX(AM$3:AM2912)+1,"")</f>
        <v/>
      </c>
      <c r="AN2913" s="172" t="str">
        <f t="shared" si="1495"/>
        <v/>
      </c>
      <c r="AO2913" s="172" t="str">
        <f t="shared" si="1496"/>
        <v/>
      </c>
      <c r="AP2913" s="172" t="str">
        <f t="shared" si="1497"/>
        <v/>
      </c>
      <c r="AQ2913" s="172" t="str">
        <f t="shared" si="1498"/>
        <v/>
      </c>
      <c r="AR2913" s="172" t="str">
        <f>Table1[[#This Row],[Sex ]]&amp;Table1[[#This Row],[Month]]</f>
        <v/>
      </c>
    </row>
    <row r="2914" spans="2:44" x14ac:dyDescent="0.3">
      <c r="B2914" s="14"/>
      <c r="C2914" s="14"/>
      <c r="D2914" s="14"/>
      <c r="E2914" s="14"/>
      <c r="F2914" s="14"/>
      <c r="G2914" s="14"/>
      <c r="H2914" s="14"/>
      <c r="I2914" s="14"/>
      <c r="J2914" s="14"/>
      <c r="K2914" s="14"/>
      <c r="L2914" s="14"/>
      <c r="M2914" s="24" t="str">
        <f t="shared" si="1470"/>
        <v/>
      </c>
      <c r="N2914" s="24" t="str">
        <f t="shared" si="1471"/>
        <v/>
      </c>
      <c r="O2914" s="24" t="str">
        <f t="shared" si="1472"/>
        <v xml:space="preserve"> </v>
      </c>
      <c r="P2914" s="24">
        <f t="shared" si="1473"/>
        <v>0</v>
      </c>
      <c r="Q2914" s="25">
        <f t="shared" si="1474"/>
        <v>0</v>
      </c>
      <c r="R2914" s="26">
        <f t="shared" si="1475"/>
        <v>0</v>
      </c>
      <c r="S2914" s="24" t="str">
        <f t="shared" si="1476"/>
        <v/>
      </c>
      <c r="T2914" s="24" t="str">
        <f t="shared" si="1477"/>
        <v/>
      </c>
      <c r="U2914" s="24" t="str">
        <f t="shared" si="1478"/>
        <v/>
      </c>
      <c r="V2914" s="24" t="str">
        <f t="shared" si="1479"/>
        <v/>
      </c>
      <c r="W2914" s="24" t="str">
        <f t="shared" si="1480"/>
        <v/>
      </c>
      <c r="X2914" s="24" t="str">
        <f t="shared" si="1481"/>
        <v/>
      </c>
      <c r="Y2914" s="24" t="str">
        <f t="shared" si="1482"/>
        <v/>
      </c>
      <c r="Z2914" s="24" t="str">
        <f t="shared" si="1483"/>
        <v/>
      </c>
      <c r="AA2914" s="24" t="b">
        <f t="shared" si="1484"/>
        <v>0</v>
      </c>
      <c r="AB2914" s="34" t="str">
        <f t="shared" si="1485"/>
        <v/>
      </c>
      <c r="AC2914" s="34">
        <f t="shared" si="1486"/>
        <v>0</v>
      </c>
      <c r="AD2914" s="34">
        <f t="shared" si="1487"/>
        <v>0</v>
      </c>
      <c r="AE2914" s="34" t="str">
        <f t="shared" si="1488"/>
        <v xml:space="preserve"> 0</v>
      </c>
      <c r="AF2914" s="34">
        <f t="shared" si="1489"/>
        <v>0</v>
      </c>
      <c r="AG2914" s="34">
        <f t="shared" si="1490"/>
        <v>0</v>
      </c>
      <c r="AH2914" s="34" t="str">
        <f t="shared" si="1491"/>
        <v/>
      </c>
      <c r="AI2914" s="172" t="str">
        <f>IF(AJ2914&lt;&gt;"",MAX(AI$3:AI2913)+1,"")</f>
        <v/>
      </c>
      <c r="AJ2914" s="172" t="str">
        <f t="shared" si="1492"/>
        <v/>
      </c>
      <c r="AK2914" s="172" t="str">
        <f t="shared" si="1493"/>
        <v/>
      </c>
      <c r="AL2914" s="172" t="str">
        <f t="shared" si="1494"/>
        <v/>
      </c>
      <c r="AM2914" s="172" t="str">
        <f>IF(AN2914&lt;&gt;"",MAX(AM$3:AM2913)+1,"")</f>
        <v/>
      </c>
      <c r="AN2914" s="172" t="str">
        <f t="shared" si="1495"/>
        <v/>
      </c>
      <c r="AO2914" s="172" t="str">
        <f t="shared" si="1496"/>
        <v/>
      </c>
      <c r="AP2914" s="172" t="str">
        <f t="shared" si="1497"/>
        <v/>
      </c>
      <c r="AQ2914" s="172" t="str">
        <f t="shared" si="1498"/>
        <v/>
      </c>
      <c r="AR2914" s="172" t="str">
        <f>Table1[[#This Row],[Sex ]]&amp;Table1[[#This Row],[Month]]</f>
        <v/>
      </c>
    </row>
    <row r="2915" spans="2:44" x14ac:dyDescent="0.3">
      <c r="B2915" s="14"/>
      <c r="C2915" s="14"/>
      <c r="D2915" s="14"/>
      <c r="E2915" s="14"/>
      <c r="F2915" s="14"/>
      <c r="G2915" s="14"/>
      <c r="H2915" s="14"/>
      <c r="I2915" s="14"/>
      <c r="J2915" s="14"/>
      <c r="K2915" s="14"/>
      <c r="L2915" s="14"/>
      <c r="M2915" s="24" t="str">
        <f t="shared" si="1470"/>
        <v/>
      </c>
      <c r="N2915" s="24" t="str">
        <f t="shared" si="1471"/>
        <v/>
      </c>
      <c r="O2915" s="24" t="str">
        <f t="shared" si="1472"/>
        <v xml:space="preserve"> </v>
      </c>
      <c r="P2915" s="24">
        <f t="shared" si="1473"/>
        <v>0</v>
      </c>
      <c r="Q2915" s="25">
        <f t="shared" si="1474"/>
        <v>0</v>
      </c>
      <c r="R2915" s="26">
        <f t="shared" si="1475"/>
        <v>0</v>
      </c>
      <c r="S2915" s="24" t="str">
        <f t="shared" si="1476"/>
        <v/>
      </c>
      <c r="T2915" s="24" t="str">
        <f t="shared" si="1477"/>
        <v/>
      </c>
      <c r="U2915" s="24" t="str">
        <f t="shared" si="1478"/>
        <v/>
      </c>
      <c r="V2915" s="24" t="str">
        <f t="shared" si="1479"/>
        <v/>
      </c>
      <c r="W2915" s="24" t="str">
        <f t="shared" si="1480"/>
        <v/>
      </c>
      <c r="X2915" s="24" t="str">
        <f t="shared" si="1481"/>
        <v/>
      </c>
      <c r="Y2915" s="24" t="str">
        <f t="shared" si="1482"/>
        <v/>
      </c>
      <c r="Z2915" s="24" t="str">
        <f t="shared" si="1483"/>
        <v/>
      </c>
      <c r="AA2915" s="24" t="b">
        <f t="shared" si="1484"/>
        <v>0</v>
      </c>
      <c r="AB2915" s="34" t="str">
        <f t="shared" si="1485"/>
        <v/>
      </c>
      <c r="AC2915" s="34">
        <f t="shared" si="1486"/>
        <v>0</v>
      </c>
      <c r="AD2915" s="34">
        <f t="shared" si="1487"/>
        <v>0</v>
      </c>
      <c r="AE2915" s="34" t="str">
        <f t="shared" si="1488"/>
        <v xml:space="preserve"> 0</v>
      </c>
      <c r="AF2915" s="34">
        <f t="shared" si="1489"/>
        <v>0</v>
      </c>
      <c r="AG2915" s="34">
        <f t="shared" si="1490"/>
        <v>0</v>
      </c>
      <c r="AH2915" s="34" t="str">
        <f t="shared" si="1491"/>
        <v/>
      </c>
      <c r="AI2915" s="172" t="str">
        <f>IF(AJ2915&lt;&gt;"",MAX(AI$3:AI2914)+1,"")</f>
        <v/>
      </c>
      <c r="AJ2915" s="172" t="str">
        <f t="shared" si="1492"/>
        <v/>
      </c>
      <c r="AK2915" s="172" t="str">
        <f t="shared" si="1493"/>
        <v/>
      </c>
      <c r="AL2915" s="172" t="str">
        <f t="shared" si="1494"/>
        <v/>
      </c>
      <c r="AM2915" s="172" t="str">
        <f>IF(AN2915&lt;&gt;"",MAX(AM$3:AM2914)+1,"")</f>
        <v/>
      </c>
      <c r="AN2915" s="172" t="str">
        <f t="shared" si="1495"/>
        <v/>
      </c>
      <c r="AO2915" s="172" t="str">
        <f t="shared" si="1496"/>
        <v/>
      </c>
      <c r="AP2915" s="172" t="str">
        <f t="shared" si="1497"/>
        <v/>
      </c>
      <c r="AQ2915" s="172" t="str">
        <f t="shared" si="1498"/>
        <v/>
      </c>
      <c r="AR2915" s="172" t="str">
        <f>Table1[[#This Row],[Sex ]]&amp;Table1[[#This Row],[Month]]</f>
        <v/>
      </c>
    </row>
    <row r="2916" spans="2:44" x14ac:dyDescent="0.3">
      <c r="B2916" s="14"/>
      <c r="C2916" s="14"/>
      <c r="D2916" s="14"/>
      <c r="E2916" s="14"/>
      <c r="F2916" s="14"/>
      <c r="G2916" s="14"/>
      <c r="H2916" s="14"/>
      <c r="I2916" s="14"/>
      <c r="J2916" s="14"/>
      <c r="K2916" s="14"/>
      <c r="L2916" s="14"/>
      <c r="M2916" s="24" t="str">
        <f t="shared" si="1470"/>
        <v/>
      </c>
      <c r="N2916" s="24" t="str">
        <f t="shared" si="1471"/>
        <v/>
      </c>
      <c r="O2916" s="24" t="str">
        <f t="shared" si="1472"/>
        <v xml:space="preserve"> </v>
      </c>
      <c r="P2916" s="24">
        <f t="shared" si="1473"/>
        <v>0</v>
      </c>
      <c r="Q2916" s="25">
        <f t="shared" si="1474"/>
        <v>0</v>
      </c>
      <c r="R2916" s="26">
        <f t="shared" si="1475"/>
        <v>0</v>
      </c>
      <c r="S2916" s="24" t="str">
        <f t="shared" si="1476"/>
        <v/>
      </c>
      <c r="T2916" s="24" t="str">
        <f t="shared" si="1477"/>
        <v/>
      </c>
      <c r="U2916" s="24" t="str">
        <f t="shared" si="1478"/>
        <v/>
      </c>
      <c r="V2916" s="24" t="str">
        <f t="shared" si="1479"/>
        <v/>
      </c>
      <c r="W2916" s="24" t="str">
        <f t="shared" si="1480"/>
        <v/>
      </c>
      <c r="X2916" s="24" t="str">
        <f t="shared" si="1481"/>
        <v/>
      </c>
      <c r="Y2916" s="24" t="str">
        <f t="shared" si="1482"/>
        <v/>
      </c>
      <c r="Z2916" s="24" t="str">
        <f t="shared" si="1483"/>
        <v/>
      </c>
      <c r="AA2916" s="24" t="b">
        <f t="shared" si="1484"/>
        <v>0</v>
      </c>
      <c r="AB2916" s="34" t="str">
        <f t="shared" si="1485"/>
        <v/>
      </c>
      <c r="AC2916" s="34">
        <f t="shared" si="1486"/>
        <v>0</v>
      </c>
      <c r="AD2916" s="34">
        <f t="shared" si="1487"/>
        <v>0</v>
      </c>
      <c r="AE2916" s="34" t="str">
        <f t="shared" si="1488"/>
        <v xml:space="preserve"> 0</v>
      </c>
      <c r="AF2916" s="34">
        <f t="shared" si="1489"/>
        <v>0</v>
      </c>
      <c r="AG2916" s="34">
        <f t="shared" si="1490"/>
        <v>0</v>
      </c>
      <c r="AH2916" s="34" t="str">
        <f t="shared" si="1491"/>
        <v/>
      </c>
      <c r="AI2916" s="172" t="str">
        <f>IF(AJ2916&lt;&gt;"",MAX(AI$3:AI2915)+1,"")</f>
        <v/>
      </c>
      <c r="AJ2916" s="172" t="str">
        <f t="shared" si="1492"/>
        <v/>
      </c>
      <c r="AK2916" s="172" t="str">
        <f t="shared" si="1493"/>
        <v/>
      </c>
      <c r="AL2916" s="172" t="str">
        <f t="shared" si="1494"/>
        <v/>
      </c>
      <c r="AM2916" s="172" t="str">
        <f>IF(AN2916&lt;&gt;"",MAX(AM$3:AM2915)+1,"")</f>
        <v/>
      </c>
      <c r="AN2916" s="172" t="str">
        <f t="shared" si="1495"/>
        <v/>
      </c>
      <c r="AO2916" s="172" t="str">
        <f t="shared" si="1496"/>
        <v/>
      </c>
      <c r="AP2916" s="172" t="str">
        <f t="shared" si="1497"/>
        <v/>
      </c>
      <c r="AQ2916" s="172" t="str">
        <f t="shared" si="1498"/>
        <v/>
      </c>
      <c r="AR2916" s="172" t="str">
        <f>Table1[[#This Row],[Sex ]]&amp;Table1[[#This Row],[Month]]</f>
        <v/>
      </c>
    </row>
    <row r="2917" spans="2:44" x14ac:dyDescent="0.3">
      <c r="B2917" s="14"/>
      <c r="C2917" s="14"/>
      <c r="D2917" s="14"/>
      <c r="E2917" s="14"/>
      <c r="F2917" s="14"/>
      <c r="G2917" s="14"/>
      <c r="H2917" s="14"/>
      <c r="I2917" s="14"/>
      <c r="J2917" s="14"/>
      <c r="K2917" s="14"/>
      <c r="L2917" s="14"/>
      <c r="M2917" s="24" t="str">
        <f t="shared" si="1470"/>
        <v/>
      </c>
      <c r="N2917" s="24" t="str">
        <f t="shared" si="1471"/>
        <v/>
      </c>
      <c r="O2917" s="24" t="str">
        <f t="shared" si="1472"/>
        <v xml:space="preserve"> </v>
      </c>
      <c r="P2917" s="24">
        <f t="shared" si="1473"/>
        <v>0</v>
      </c>
      <c r="Q2917" s="25">
        <f t="shared" si="1474"/>
        <v>0</v>
      </c>
      <c r="R2917" s="26">
        <f t="shared" si="1475"/>
        <v>0</v>
      </c>
      <c r="S2917" s="24" t="str">
        <f t="shared" si="1476"/>
        <v/>
      </c>
      <c r="T2917" s="24" t="str">
        <f t="shared" si="1477"/>
        <v/>
      </c>
      <c r="U2917" s="24" t="str">
        <f t="shared" si="1478"/>
        <v/>
      </c>
      <c r="V2917" s="24" t="str">
        <f t="shared" si="1479"/>
        <v/>
      </c>
      <c r="W2917" s="24" t="str">
        <f t="shared" si="1480"/>
        <v/>
      </c>
      <c r="X2917" s="24" t="str">
        <f t="shared" si="1481"/>
        <v/>
      </c>
      <c r="Y2917" s="24" t="str">
        <f t="shared" si="1482"/>
        <v/>
      </c>
      <c r="Z2917" s="24" t="str">
        <f t="shared" si="1483"/>
        <v/>
      </c>
      <c r="AA2917" s="24" t="b">
        <f t="shared" si="1484"/>
        <v>0</v>
      </c>
      <c r="AB2917" s="34" t="str">
        <f t="shared" si="1485"/>
        <v/>
      </c>
      <c r="AC2917" s="34">
        <f t="shared" si="1486"/>
        <v>0</v>
      </c>
      <c r="AD2917" s="34">
        <f t="shared" si="1487"/>
        <v>0</v>
      </c>
      <c r="AE2917" s="34" t="str">
        <f t="shared" si="1488"/>
        <v xml:space="preserve"> 0</v>
      </c>
      <c r="AF2917" s="34">
        <f t="shared" si="1489"/>
        <v>0</v>
      </c>
      <c r="AG2917" s="34">
        <f t="shared" si="1490"/>
        <v>0</v>
      </c>
      <c r="AH2917" s="34" t="str">
        <f t="shared" si="1491"/>
        <v/>
      </c>
      <c r="AI2917" s="172" t="str">
        <f>IF(AJ2917&lt;&gt;"",MAX(AI$3:AI2916)+1,"")</f>
        <v/>
      </c>
      <c r="AJ2917" s="172" t="str">
        <f t="shared" si="1492"/>
        <v/>
      </c>
      <c r="AK2917" s="172" t="str">
        <f t="shared" si="1493"/>
        <v/>
      </c>
      <c r="AL2917" s="172" t="str">
        <f t="shared" si="1494"/>
        <v/>
      </c>
      <c r="AM2917" s="172" t="str">
        <f>IF(AN2917&lt;&gt;"",MAX(AM$3:AM2916)+1,"")</f>
        <v/>
      </c>
      <c r="AN2917" s="172" t="str">
        <f t="shared" si="1495"/>
        <v/>
      </c>
      <c r="AO2917" s="172" t="str">
        <f t="shared" si="1496"/>
        <v/>
      </c>
      <c r="AP2917" s="172" t="str">
        <f t="shared" si="1497"/>
        <v/>
      </c>
      <c r="AQ2917" s="172" t="str">
        <f t="shared" si="1498"/>
        <v/>
      </c>
      <c r="AR2917" s="172" t="str">
        <f>Table1[[#This Row],[Sex ]]&amp;Table1[[#This Row],[Month]]</f>
        <v/>
      </c>
    </row>
    <row r="2918" spans="2:44" x14ac:dyDescent="0.3">
      <c r="B2918" s="14"/>
      <c r="C2918" s="14"/>
      <c r="D2918" s="14"/>
      <c r="E2918" s="14"/>
      <c r="F2918" s="14"/>
      <c r="G2918" s="14"/>
      <c r="H2918" s="14"/>
      <c r="I2918" s="14"/>
      <c r="J2918" s="14"/>
      <c r="K2918" s="14"/>
      <c r="L2918" s="14"/>
      <c r="M2918" s="24" t="str">
        <f t="shared" si="1470"/>
        <v/>
      </c>
      <c r="N2918" s="24" t="str">
        <f t="shared" si="1471"/>
        <v/>
      </c>
      <c r="O2918" s="24" t="str">
        <f t="shared" si="1472"/>
        <v xml:space="preserve"> </v>
      </c>
      <c r="P2918" s="24">
        <f t="shared" si="1473"/>
        <v>0</v>
      </c>
      <c r="Q2918" s="25">
        <f t="shared" si="1474"/>
        <v>0</v>
      </c>
      <c r="R2918" s="26">
        <f t="shared" si="1475"/>
        <v>0</v>
      </c>
      <c r="S2918" s="24" t="str">
        <f t="shared" si="1476"/>
        <v/>
      </c>
      <c r="T2918" s="24" t="str">
        <f t="shared" si="1477"/>
        <v/>
      </c>
      <c r="U2918" s="24" t="str">
        <f t="shared" si="1478"/>
        <v/>
      </c>
      <c r="V2918" s="24" t="str">
        <f t="shared" si="1479"/>
        <v/>
      </c>
      <c r="W2918" s="24" t="str">
        <f t="shared" si="1480"/>
        <v/>
      </c>
      <c r="X2918" s="24" t="str">
        <f t="shared" si="1481"/>
        <v/>
      </c>
      <c r="Y2918" s="24" t="str">
        <f t="shared" si="1482"/>
        <v/>
      </c>
      <c r="Z2918" s="24" t="str">
        <f t="shared" si="1483"/>
        <v/>
      </c>
      <c r="AA2918" s="24" t="b">
        <f t="shared" si="1484"/>
        <v>0</v>
      </c>
      <c r="AB2918" s="34" t="str">
        <f t="shared" si="1485"/>
        <v/>
      </c>
      <c r="AC2918" s="34">
        <f t="shared" si="1486"/>
        <v>0</v>
      </c>
      <c r="AD2918" s="34">
        <f t="shared" si="1487"/>
        <v>0</v>
      </c>
      <c r="AE2918" s="34" t="str">
        <f t="shared" si="1488"/>
        <v xml:space="preserve"> 0</v>
      </c>
      <c r="AF2918" s="34">
        <f t="shared" si="1489"/>
        <v>0</v>
      </c>
      <c r="AG2918" s="34">
        <f t="shared" si="1490"/>
        <v>0</v>
      </c>
      <c r="AH2918" s="34" t="str">
        <f t="shared" si="1491"/>
        <v/>
      </c>
      <c r="AI2918" s="172" t="str">
        <f>IF(AJ2918&lt;&gt;"",MAX(AI$3:AI2917)+1,"")</f>
        <v/>
      </c>
      <c r="AJ2918" s="172" t="str">
        <f t="shared" si="1492"/>
        <v/>
      </c>
      <c r="AK2918" s="172" t="str">
        <f t="shared" si="1493"/>
        <v/>
      </c>
      <c r="AL2918" s="172" t="str">
        <f t="shared" si="1494"/>
        <v/>
      </c>
      <c r="AM2918" s="172" t="str">
        <f>IF(AN2918&lt;&gt;"",MAX(AM$3:AM2917)+1,"")</f>
        <v/>
      </c>
      <c r="AN2918" s="172" t="str">
        <f t="shared" si="1495"/>
        <v/>
      </c>
      <c r="AO2918" s="172" t="str">
        <f t="shared" si="1496"/>
        <v/>
      </c>
      <c r="AP2918" s="172" t="str">
        <f t="shared" si="1497"/>
        <v/>
      </c>
      <c r="AQ2918" s="172" t="str">
        <f t="shared" si="1498"/>
        <v/>
      </c>
      <c r="AR2918" s="172" t="str">
        <f>Table1[[#This Row],[Sex ]]&amp;Table1[[#This Row],[Month]]</f>
        <v/>
      </c>
    </row>
    <row r="2919" spans="2:44" x14ac:dyDescent="0.3">
      <c r="B2919" s="14"/>
      <c r="C2919" s="14"/>
      <c r="D2919" s="14"/>
      <c r="E2919" s="14"/>
      <c r="F2919" s="14"/>
      <c r="G2919" s="14"/>
      <c r="H2919" s="14"/>
      <c r="I2919" s="14"/>
      <c r="J2919" s="14"/>
      <c r="K2919" s="14"/>
      <c r="L2919" s="14"/>
      <c r="M2919" s="24" t="str">
        <f t="shared" si="1470"/>
        <v/>
      </c>
      <c r="N2919" s="24" t="str">
        <f t="shared" si="1471"/>
        <v/>
      </c>
      <c r="O2919" s="24" t="str">
        <f t="shared" si="1472"/>
        <v xml:space="preserve"> </v>
      </c>
      <c r="P2919" s="24">
        <f t="shared" si="1473"/>
        <v>0</v>
      </c>
      <c r="Q2919" s="25">
        <f t="shared" si="1474"/>
        <v>0</v>
      </c>
      <c r="R2919" s="26">
        <f t="shared" si="1475"/>
        <v>0</v>
      </c>
      <c r="S2919" s="24" t="str">
        <f t="shared" si="1476"/>
        <v/>
      </c>
      <c r="T2919" s="24" t="str">
        <f t="shared" si="1477"/>
        <v/>
      </c>
      <c r="U2919" s="24" t="str">
        <f t="shared" si="1478"/>
        <v/>
      </c>
      <c r="V2919" s="24" t="str">
        <f t="shared" si="1479"/>
        <v/>
      </c>
      <c r="W2919" s="24" t="str">
        <f t="shared" si="1480"/>
        <v/>
      </c>
      <c r="X2919" s="24" t="str">
        <f t="shared" si="1481"/>
        <v/>
      </c>
      <c r="Y2919" s="24" t="str">
        <f t="shared" si="1482"/>
        <v/>
      </c>
      <c r="Z2919" s="24" t="str">
        <f t="shared" si="1483"/>
        <v/>
      </c>
      <c r="AA2919" s="24" t="b">
        <f t="shared" si="1484"/>
        <v>0</v>
      </c>
      <c r="AB2919" s="34" t="str">
        <f t="shared" si="1485"/>
        <v/>
      </c>
      <c r="AC2919" s="34">
        <f t="shared" si="1486"/>
        <v>0</v>
      </c>
      <c r="AD2919" s="34">
        <f t="shared" si="1487"/>
        <v>0</v>
      </c>
      <c r="AE2919" s="34" t="str">
        <f t="shared" si="1488"/>
        <v xml:space="preserve"> 0</v>
      </c>
      <c r="AF2919" s="34">
        <f t="shared" si="1489"/>
        <v>0</v>
      </c>
      <c r="AG2919" s="34">
        <f t="shared" si="1490"/>
        <v>0</v>
      </c>
      <c r="AH2919" s="34" t="str">
        <f t="shared" si="1491"/>
        <v/>
      </c>
      <c r="AI2919" s="172" t="str">
        <f>IF(AJ2919&lt;&gt;"",MAX(AI$3:AI2918)+1,"")</f>
        <v/>
      </c>
      <c r="AJ2919" s="172" t="str">
        <f t="shared" si="1492"/>
        <v/>
      </c>
      <c r="AK2919" s="172" t="str">
        <f t="shared" si="1493"/>
        <v/>
      </c>
      <c r="AL2919" s="172" t="str">
        <f t="shared" si="1494"/>
        <v/>
      </c>
      <c r="AM2919" s="172" t="str">
        <f>IF(AN2919&lt;&gt;"",MAX(AM$3:AM2918)+1,"")</f>
        <v/>
      </c>
      <c r="AN2919" s="172" t="str">
        <f t="shared" si="1495"/>
        <v/>
      </c>
      <c r="AO2919" s="172" t="str">
        <f t="shared" si="1496"/>
        <v/>
      </c>
      <c r="AP2919" s="172" t="str">
        <f t="shared" si="1497"/>
        <v/>
      </c>
      <c r="AQ2919" s="172" t="str">
        <f t="shared" si="1498"/>
        <v/>
      </c>
      <c r="AR2919" s="172" t="str">
        <f>Table1[[#This Row],[Sex ]]&amp;Table1[[#This Row],[Month]]</f>
        <v/>
      </c>
    </row>
    <row r="2920" spans="2:44" x14ac:dyDescent="0.3">
      <c r="B2920" s="14"/>
      <c r="C2920" s="14"/>
      <c r="D2920" s="14"/>
      <c r="E2920" s="14"/>
      <c r="F2920" s="14"/>
      <c r="G2920" s="14"/>
      <c r="H2920" s="14"/>
      <c r="I2920" s="14"/>
      <c r="J2920" s="14"/>
      <c r="K2920" s="14"/>
      <c r="L2920" s="14"/>
      <c r="M2920" s="24" t="str">
        <f t="shared" si="1470"/>
        <v/>
      </c>
      <c r="N2920" s="24" t="str">
        <f t="shared" si="1471"/>
        <v/>
      </c>
      <c r="O2920" s="24" t="str">
        <f t="shared" si="1472"/>
        <v xml:space="preserve"> </v>
      </c>
      <c r="P2920" s="24">
        <f t="shared" si="1473"/>
        <v>0</v>
      </c>
      <c r="Q2920" s="25">
        <f t="shared" si="1474"/>
        <v>0</v>
      </c>
      <c r="R2920" s="26">
        <f t="shared" si="1475"/>
        <v>0</v>
      </c>
      <c r="S2920" s="24" t="str">
        <f t="shared" si="1476"/>
        <v/>
      </c>
      <c r="T2920" s="24" t="str">
        <f t="shared" si="1477"/>
        <v/>
      </c>
      <c r="U2920" s="24" t="str">
        <f t="shared" si="1478"/>
        <v/>
      </c>
      <c r="V2920" s="24" t="str">
        <f t="shared" si="1479"/>
        <v/>
      </c>
      <c r="W2920" s="24" t="str">
        <f t="shared" si="1480"/>
        <v/>
      </c>
      <c r="X2920" s="24" t="str">
        <f t="shared" si="1481"/>
        <v/>
      </c>
      <c r="Y2920" s="24" t="str">
        <f t="shared" si="1482"/>
        <v/>
      </c>
      <c r="Z2920" s="24" t="str">
        <f t="shared" si="1483"/>
        <v/>
      </c>
      <c r="AA2920" s="24" t="b">
        <f t="shared" si="1484"/>
        <v>0</v>
      </c>
      <c r="AB2920" s="34" t="str">
        <f t="shared" si="1485"/>
        <v/>
      </c>
      <c r="AC2920" s="34">
        <f t="shared" si="1486"/>
        <v>0</v>
      </c>
      <c r="AD2920" s="34">
        <f t="shared" si="1487"/>
        <v>0</v>
      </c>
      <c r="AE2920" s="34" t="str">
        <f t="shared" si="1488"/>
        <v xml:space="preserve"> 0</v>
      </c>
      <c r="AF2920" s="34">
        <f t="shared" si="1489"/>
        <v>0</v>
      </c>
      <c r="AG2920" s="34">
        <f t="shared" si="1490"/>
        <v>0</v>
      </c>
      <c r="AH2920" s="34" t="str">
        <f t="shared" si="1491"/>
        <v/>
      </c>
      <c r="AI2920" s="172" t="str">
        <f>IF(AJ2920&lt;&gt;"",MAX(AI$3:AI2919)+1,"")</f>
        <v/>
      </c>
      <c r="AJ2920" s="172" t="str">
        <f t="shared" si="1492"/>
        <v/>
      </c>
      <c r="AK2920" s="172" t="str">
        <f t="shared" si="1493"/>
        <v/>
      </c>
      <c r="AL2920" s="172" t="str">
        <f t="shared" si="1494"/>
        <v/>
      </c>
      <c r="AM2920" s="172" t="str">
        <f>IF(AN2920&lt;&gt;"",MAX(AM$3:AM2919)+1,"")</f>
        <v/>
      </c>
      <c r="AN2920" s="172" t="str">
        <f t="shared" si="1495"/>
        <v/>
      </c>
      <c r="AO2920" s="172" t="str">
        <f t="shared" si="1496"/>
        <v/>
      </c>
      <c r="AP2920" s="172" t="str">
        <f t="shared" si="1497"/>
        <v/>
      </c>
      <c r="AQ2920" s="172" t="str">
        <f t="shared" si="1498"/>
        <v/>
      </c>
      <c r="AR2920" s="172" t="str">
        <f>Table1[[#This Row],[Sex ]]&amp;Table1[[#This Row],[Month]]</f>
        <v/>
      </c>
    </row>
    <row r="2921" spans="2:44" x14ac:dyDescent="0.3">
      <c r="B2921" s="14"/>
      <c r="C2921" s="14"/>
      <c r="D2921" s="14"/>
      <c r="E2921" s="14"/>
      <c r="F2921" s="14"/>
      <c r="G2921" s="14"/>
      <c r="H2921" s="14"/>
      <c r="I2921" s="14"/>
      <c r="J2921" s="14"/>
      <c r="K2921" s="14"/>
      <c r="L2921" s="14"/>
      <c r="M2921" s="24" t="str">
        <f t="shared" si="1470"/>
        <v/>
      </c>
      <c r="N2921" s="24" t="str">
        <f t="shared" si="1471"/>
        <v/>
      </c>
      <c r="O2921" s="24" t="str">
        <f t="shared" si="1472"/>
        <v xml:space="preserve"> </v>
      </c>
      <c r="P2921" s="24">
        <f t="shared" si="1473"/>
        <v>0</v>
      </c>
      <c r="Q2921" s="25">
        <f t="shared" si="1474"/>
        <v>0</v>
      </c>
      <c r="R2921" s="26">
        <f t="shared" si="1475"/>
        <v>0</v>
      </c>
      <c r="S2921" s="24" t="str">
        <f t="shared" si="1476"/>
        <v/>
      </c>
      <c r="T2921" s="24" t="str">
        <f t="shared" si="1477"/>
        <v/>
      </c>
      <c r="U2921" s="24" t="str">
        <f t="shared" si="1478"/>
        <v/>
      </c>
      <c r="V2921" s="24" t="str">
        <f t="shared" si="1479"/>
        <v/>
      </c>
      <c r="W2921" s="24" t="str">
        <f t="shared" si="1480"/>
        <v/>
      </c>
      <c r="X2921" s="24" t="str">
        <f t="shared" si="1481"/>
        <v/>
      </c>
      <c r="Y2921" s="24" t="str">
        <f t="shared" si="1482"/>
        <v/>
      </c>
      <c r="Z2921" s="24" t="str">
        <f t="shared" si="1483"/>
        <v/>
      </c>
      <c r="AA2921" s="24" t="b">
        <f t="shared" si="1484"/>
        <v>0</v>
      </c>
      <c r="AB2921" s="34" t="str">
        <f t="shared" si="1485"/>
        <v/>
      </c>
      <c r="AC2921" s="34">
        <f t="shared" si="1486"/>
        <v>0</v>
      </c>
      <c r="AD2921" s="34">
        <f t="shared" si="1487"/>
        <v>0</v>
      </c>
      <c r="AE2921" s="34" t="str">
        <f t="shared" si="1488"/>
        <v xml:space="preserve"> 0</v>
      </c>
      <c r="AF2921" s="34">
        <f t="shared" si="1489"/>
        <v>0</v>
      </c>
      <c r="AG2921" s="34">
        <f t="shared" si="1490"/>
        <v>0</v>
      </c>
      <c r="AH2921" s="34" t="str">
        <f t="shared" si="1491"/>
        <v/>
      </c>
      <c r="AI2921" s="172" t="str">
        <f>IF(AJ2921&lt;&gt;"",MAX(AI$3:AI2920)+1,"")</f>
        <v/>
      </c>
      <c r="AJ2921" s="172" t="str">
        <f t="shared" si="1492"/>
        <v/>
      </c>
      <c r="AK2921" s="172" t="str">
        <f t="shared" si="1493"/>
        <v/>
      </c>
      <c r="AL2921" s="172" t="str">
        <f t="shared" si="1494"/>
        <v/>
      </c>
      <c r="AM2921" s="172" t="str">
        <f>IF(AN2921&lt;&gt;"",MAX(AM$3:AM2920)+1,"")</f>
        <v/>
      </c>
      <c r="AN2921" s="172" t="str">
        <f t="shared" si="1495"/>
        <v/>
      </c>
      <c r="AO2921" s="172" t="str">
        <f t="shared" si="1496"/>
        <v/>
      </c>
      <c r="AP2921" s="172" t="str">
        <f t="shared" si="1497"/>
        <v/>
      </c>
      <c r="AQ2921" s="172" t="str">
        <f t="shared" si="1498"/>
        <v/>
      </c>
      <c r="AR2921" s="172" t="str">
        <f>Table1[[#This Row],[Sex ]]&amp;Table1[[#This Row],[Month]]</f>
        <v/>
      </c>
    </row>
    <row r="2922" spans="2:44" x14ac:dyDescent="0.3">
      <c r="B2922" s="14"/>
      <c r="C2922" s="14"/>
      <c r="D2922" s="14"/>
      <c r="E2922" s="14"/>
      <c r="F2922" s="14"/>
      <c r="G2922" s="14"/>
      <c r="H2922" s="14"/>
      <c r="I2922" s="14"/>
      <c r="J2922" s="14"/>
      <c r="K2922" s="14"/>
      <c r="L2922" s="14"/>
      <c r="M2922" s="24" t="str">
        <f t="shared" si="1470"/>
        <v/>
      </c>
      <c r="N2922" s="24" t="str">
        <f t="shared" si="1471"/>
        <v/>
      </c>
      <c r="O2922" s="24" t="str">
        <f t="shared" si="1472"/>
        <v xml:space="preserve"> </v>
      </c>
      <c r="P2922" s="24">
        <f t="shared" si="1473"/>
        <v>0</v>
      </c>
      <c r="Q2922" s="25">
        <f t="shared" si="1474"/>
        <v>0</v>
      </c>
      <c r="R2922" s="26">
        <f t="shared" si="1475"/>
        <v>0</v>
      </c>
      <c r="S2922" s="24" t="str">
        <f t="shared" si="1476"/>
        <v/>
      </c>
      <c r="T2922" s="24" t="str">
        <f t="shared" si="1477"/>
        <v/>
      </c>
      <c r="U2922" s="24" t="str">
        <f t="shared" si="1478"/>
        <v/>
      </c>
      <c r="V2922" s="24" t="str">
        <f t="shared" si="1479"/>
        <v/>
      </c>
      <c r="W2922" s="24" t="str">
        <f t="shared" si="1480"/>
        <v/>
      </c>
      <c r="X2922" s="24" t="str">
        <f t="shared" si="1481"/>
        <v/>
      </c>
      <c r="Y2922" s="24" t="str">
        <f t="shared" si="1482"/>
        <v/>
      </c>
      <c r="Z2922" s="24" t="str">
        <f t="shared" si="1483"/>
        <v/>
      </c>
      <c r="AA2922" s="24" t="b">
        <f t="shared" si="1484"/>
        <v>0</v>
      </c>
      <c r="AB2922" s="34" t="str">
        <f t="shared" si="1485"/>
        <v/>
      </c>
      <c r="AC2922" s="34">
        <f t="shared" si="1486"/>
        <v>0</v>
      </c>
      <c r="AD2922" s="34">
        <f t="shared" si="1487"/>
        <v>0</v>
      </c>
      <c r="AE2922" s="34" t="str">
        <f t="shared" si="1488"/>
        <v xml:space="preserve"> 0</v>
      </c>
      <c r="AF2922" s="34">
        <f t="shared" si="1489"/>
        <v>0</v>
      </c>
      <c r="AG2922" s="34">
        <f t="shared" si="1490"/>
        <v>0</v>
      </c>
      <c r="AH2922" s="34" t="str">
        <f t="shared" si="1491"/>
        <v/>
      </c>
      <c r="AI2922" s="172" t="str">
        <f>IF(AJ2922&lt;&gt;"",MAX(AI$3:AI2921)+1,"")</f>
        <v/>
      </c>
      <c r="AJ2922" s="172" t="str">
        <f t="shared" si="1492"/>
        <v/>
      </c>
      <c r="AK2922" s="172" t="str">
        <f t="shared" si="1493"/>
        <v/>
      </c>
      <c r="AL2922" s="172" t="str">
        <f t="shared" si="1494"/>
        <v/>
      </c>
      <c r="AM2922" s="172" t="str">
        <f>IF(AN2922&lt;&gt;"",MAX(AM$3:AM2921)+1,"")</f>
        <v/>
      </c>
      <c r="AN2922" s="172" t="str">
        <f t="shared" si="1495"/>
        <v/>
      </c>
      <c r="AO2922" s="172" t="str">
        <f t="shared" si="1496"/>
        <v/>
      </c>
      <c r="AP2922" s="172" t="str">
        <f t="shared" si="1497"/>
        <v/>
      </c>
      <c r="AQ2922" s="172" t="str">
        <f t="shared" si="1498"/>
        <v/>
      </c>
      <c r="AR2922" s="172" t="str">
        <f>Table1[[#This Row],[Sex ]]&amp;Table1[[#This Row],[Month]]</f>
        <v/>
      </c>
    </row>
    <row r="2923" spans="2:44" x14ac:dyDescent="0.3">
      <c r="B2923" s="14"/>
      <c r="C2923" s="14"/>
      <c r="D2923" s="14"/>
      <c r="E2923" s="14"/>
      <c r="F2923" s="14"/>
      <c r="G2923" s="14"/>
      <c r="H2923" s="14"/>
      <c r="I2923" s="14"/>
      <c r="J2923" s="14"/>
      <c r="K2923" s="14"/>
      <c r="L2923" s="14"/>
      <c r="M2923" s="24" t="str">
        <f t="shared" ref="M2923:M2986" si="1499">IF(I4923&lt;&gt;"",IF(SUM(I4923:I4923)&lt;99,IF(I4923=J4923,I4923,""),""),"")</f>
        <v/>
      </c>
      <c r="N2923" s="24" t="str">
        <f t="shared" ref="N2923:N2986" si="1500">IF(H4923&lt;&gt;"",IF(H4923&lt;4,1,IF(H4923&lt;7,2,IF(H4923&lt;10,3,4))),"")</f>
        <v/>
      </c>
      <c r="O2923" s="24" t="str">
        <f t="shared" ref="O2923:O2986" si="1501">IF(SUM(I4923:I4923)&lt;99,J4923&amp;" "&amp;I4923,99&amp;" "&amp;99)</f>
        <v xml:space="preserve"> </v>
      </c>
      <c r="P2923" s="24">
        <f t="shared" ref="P2923:P2986" si="1502">(J4923+I4923)/2</f>
        <v>0</v>
      </c>
      <c r="Q2923" s="25">
        <f t="shared" ref="Q2923:Q2986" si="1503">IF(SUM(I4923:J4923)&lt;99,(I4923-P2923)^2+(J4923-P2923)^2,0)</f>
        <v>0</v>
      </c>
      <c r="R2923" s="26">
        <f t="shared" ref="R2923:R2986" si="1504">IF(SUM(I4923:I4923)&lt;99,IF(J4923=0,IF(I4923=0,0,((Q2923)^0.5)/P2923),((Q2923)^0.5)/P2923),"")</f>
        <v>0</v>
      </c>
      <c r="S2923" s="24" t="str">
        <f t="shared" ref="S2923:S2986" si="1505">IF(SUM(I4923+J4923)&lt;98,IF(I4923&lt;&gt;"",H4923,""),"")</f>
        <v/>
      </c>
      <c r="T2923" s="24" t="str">
        <f t="shared" ref="T2923:T2986" si="1506">IF(SUM(I4923+J4923)&lt;98,IF(J4923&lt;&gt;"",H4923,""),"")</f>
        <v/>
      </c>
      <c r="U2923" s="24" t="str">
        <f t="shared" ref="U2923:U2986" si="1507">IF(SUM(I4923+J4923)&lt;99,IF(K4923&lt;&gt;"",H4923,""),"")</f>
        <v/>
      </c>
      <c r="V2923" s="24" t="str">
        <f t="shared" ref="V2923:V2986" si="1508">IF(J4923&lt;99,IF(M2923&lt;&gt;"",L4923,""),"")</f>
        <v/>
      </c>
      <c r="W2923" s="24" t="str">
        <f t="shared" ref="W2923:W2986" si="1509">IF(J4923&gt;98,99,IF(K4923&gt;98,99,IF(K4923+J4923=198,99,IF(K4923&lt;&gt;"",ABS(J4923-K4923),""))))</f>
        <v/>
      </c>
      <c r="X2923" s="24" t="str">
        <f t="shared" ref="X2923:X2986" si="1510">IF(I4923&lt;&gt;0,IF(I4923-J4923&lt;&gt;0,"",H4923),"")</f>
        <v/>
      </c>
      <c r="Y2923" s="24" t="str">
        <f t="shared" ref="Y2923:Y2986" si="1511">IF(J4923&lt;&gt;"",H4923,"")</f>
        <v/>
      </c>
      <c r="Z2923" s="24" t="str">
        <f t="shared" ref="Z2923:Z2986" si="1512">IF(SUM(I4923+J4923)&lt;98,IF(I4923&lt;&gt;"",G4923,""),"")</f>
        <v/>
      </c>
      <c r="AA2923" s="24" t="b">
        <f t="shared" ref="AA2923:AA2986" si="1513">IF(I4923&lt;&gt;"",IF(SUM(I4923:J4923)&gt;98,"",IF(I4923-J4923=0,G4923,"")))</f>
        <v>0</v>
      </c>
      <c r="AB2923" s="34" t="str">
        <f t="shared" ref="AB2923:AB2986" si="1514">IF(SUM(I4923:J4923)&gt;98,G4923,"")</f>
        <v/>
      </c>
      <c r="AC2923" s="34">
        <f t="shared" ref="AC2923:AC2986" si="1515">IF(SUM(I4923+J4923)&lt;99,L4923,"")</f>
        <v>0</v>
      </c>
      <c r="AD2923" s="34">
        <f t="shared" ref="AD2923:AD2986" si="1516">IF(AA2923&lt;&gt;"",AC2923,"")</f>
        <v>0</v>
      </c>
      <c r="AE2923" s="34" t="str">
        <f t="shared" ref="AE2923:AE2986" si="1517">H4923&amp;" "&amp;I4923-J4923</f>
        <v xml:space="preserve"> 0</v>
      </c>
      <c r="AF2923" s="34">
        <f t="shared" ref="AF2923:AF2986" si="1518">IF(SUM(I4923+J4923)&lt;99,J4923,"")</f>
        <v>0</v>
      </c>
      <c r="AG2923" s="34">
        <f t="shared" ref="AG2923:AG2986" si="1519">IF(AF2923&lt;&gt;"",I4923,"")</f>
        <v>0</v>
      </c>
      <c r="AH2923" s="34" t="str">
        <f t="shared" ref="AH2923:AH2986" si="1520">IF(I4923&lt;&gt;"",IF((I4923+J4923)&gt;98,"",I4923-J4923),"")</f>
        <v/>
      </c>
      <c r="AI2923" s="172" t="str">
        <f>IF(AJ2923&lt;&gt;"",MAX(AI$3:AI2922)+1,"")</f>
        <v/>
      </c>
      <c r="AJ2923" s="172" t="str">
        <f t="shared" ref="AJ2923:AJ2986" si="1521">IF(SUM(I4923:J4923)&lt;98,IF(G4923="F",G4923,""),"")</f>
        <v/>
      </c>
      <c r="AK2923" s="172" t="str">
        <f t="shared" ref="AK2923:AK2986" si="1522">IF(AJ2923&lt;&gt;"",F4923,"")</f>
        <v/>
      </c>
      <c r="AL2923" s="172" t="str">
        <f t="shared" ref="AL2923:AL2986" si="1523">IF(AK2923&lt;&gt;"",J4923,"")</f>
        <v/>
      </c>
      <c r="AM2923" s="172" t="str">
        <f>IF(AN2923&lt;&gt;"",MAX(AM$3:AM2922)+1,"")</f>
        <v/>
      </c>
      <c r="AN2923" s="172" t="str">
        <f t="shared" ref="AN2923:AN2986" si="1524">IF(SUM(I4923:J4923)&lt;98,IF(G4923="M",G4923,""),"")</f>
        <v/>
      </c>
      <c r="AO2923" s="172" t="str">
        <f t="shared" ref="AO2923:AO2986" si="1525">IF(AN2923&lt;&gt;"",F4923,"")</f>
        <v/>
      </c>
      <c r="AP2923" s="172" t="str">
        <f t="shared" ref="AP2923:AP2986" si="1526">IF(AO2923&lt;&gt;"",J4923,"")</f>
        <v/>
      </c>
      <c r="AQ2923" s="172" t="str">
        <f t="shared" ref="AQ2923:AQ2986" si="1527">IF(K4923&lt;&gt;"",J4923&amp;" "&amp;(J4923-K4923),"")</f>
        <v/>
      </c>
      <c r="AR2923" s="172" t="str">
        <f>Table1[[#This Row],[Sex ]]&amp;Table1[[#This Row],[Month]]</f>
        <v/>
      </c>
    </row>
    <row r="2924" spans="2:44" x14ac:dyDescent="0.3">
      <c r="B2924" s="14"/>
      <c r="C2924" s="14"/>
      <c r="D2924" s="14"/>
      <c r="E2924" s="14"/>
      <c r="F2924" s="14"/>
      <c r="G2924" s="14"/>
      <c r="H2924" s="14"/>
      <c r="I2924" s="14"/>
      <c r="J2924" s="14"/>
      <c r="K2924" s="14"/>
      <c r="L2924" s="14"/>
      <c r="M2924" s="24" t="str">
        <f t="shared" si="1499"/>
        <v/>
      </c>
      <c r="N2924" s="24" t="str">
        <f t="shared" si="1500"/>
        <v/>
      </c>
      <c r="O2924" s="24" t="str">
        <f t="shared" si="1501"/>
        <v xml:space="preserve"> </v>
      </c>
      <c r="P2924" s="24">
        <f t="shared" si="1502"/>
        <v>0</v>
      </c>
      <c r="Q2924" s="25">
        <f t="shared" si="1503"/>
        <v>0</v>
      </c>
      <c r="R2924" s="26">
        <f t="shared" si="1504"/>
        <v>0</v>
      </c>
      <c r="S2924" s="24" t="str">
        <f t="shared" si="1505"/>
        <v/>
      </c>
      <c r="T2924" s="24" t="str">
        <f t="shared" si="1506"/>
        <v/>
      </c>
      <c r="U2924" s="24" t="str">
        <f t="shared" si="1507"/>
        <v/>
      </c>
      <c r="V2924" s="24" t="str">
        <f t="shared" si="1508"/>
        <v/>
      </c>
      <c r="W2924" s="24" t="str">
        <f t="shared" si="1509"/>
        <v/>
      </c>
      <c r="X2924" s="24" t="str">
        <f t="shared" si="1510"/>
        <v/>
      </c>
      <c r="Y2924" s="24" t="str">
        <f t="shared" si="1511"/>
        <v/>
      </c>
      <c r="Z2924" s="24" t="str">
        <f t="shared" si="1512"/>
        <v/>
      </c>
      <c r="AA2924" s="24" t="b">
        <f t="shared" si="1513"/>
        <v>0</v>
      </c>
      <c r="AB2924" s="34" t="str">
        <f t="shared" si="1514"/>
        <v/>
      </c>
      <c r="AC2924" s="34">
        <f t="shared" si="1515"/>
        <v>0</v>
      </c>
      <c r="AD2924" s="34">
        <f t="shared" si="1516"/>
        <v>0</v>
      </c>
      <c r="AE2924" s="34" t="str">
        <f t="shared" si="1517"/>
        <v xml:space="preserve"> 0</v>
      </c>
      <c r="AF2924" s="34">
        <f t="shared" si="1518"/>
        <v>0</v>
      </c>
      <c r="AG2924" s="34">
        <f t="shared" si="1519"/>
        <v>0</v>
      </c>
      <c r="AH2924" s="34" t="str">
        <f t="shared" si="1520"/>
        <v/>
      </c>
      <c r="AI2924" s="172" t="str">
        <f>IF(AJ2924&lt;&gt;"",MAX(AI$3:AI2923)+1,"")</f>
        <v/>
      </c>
      <c r="AJ2924" s="172" t="str">
        <f t="shared" si="1521"/>
        <v/>
      </c>
      <c r="AK2924" s="172" t="str">
        <f t="shared" si="1522"/>
        <v/>
      </c>
      <c r="AL2924" s="172" t="str">
        <f t="shared" si="1523"/>
        <v/>
      </c>
      <c r="AM2924" s="172" t="str">
        <f>IF(AN2924&lt;&gt;"",MAX(AM$3:AM2923)+1,"")</f>
        <v/>
      </c>
      <c r="AN2924" s="172" t="str">
        <f t="shared" si="1524"/>
        <v/>
      </c>
      <c r="AO2924" s="172" t="str">
        <f t="shared" si="1525"/>
        <v/>
      </c>
      <c r="AP2924" s="172" t="str">
        <f t="shared" si="1526"/>
        <v/>
      </c>
      <c r="AQ2924" s="172" t="str">
        <f t="shared" si="1527"/>
        <v/>
      </c>
      <c r="AR2924" s="172" t="str">
        <f>Table1[[#This Row],[Sex ]]&amp;Table1[[#This Row],[Month]]</f>
        <v/>
      </c>
    </row>
    <row r="2925" spans="2:44" x14ac:dyDescent="0.3">
      <c r="B2925" s="14"/>
      <c r="C2925" s="14"/>
      <c r="D2925" s="14"/>
      <c r="E2925" s="14"/>
      <c r="F2925" s="14"/>
      <c r="G2925" s="14"/>
      <c r="H2925" s="14"/>
      <c r="I2925" s="14"/>
      <c r="J2925" s="14"/>
      <c r="K2925" s="14"/>
      <c r="L2925" s="14"/>
      <c r="M2925" s="24" t="str">
        <f t="shared" si="1499"/>
        <v/>
      </c>
      <c r="N2925" s="24" t="str">
        <f t="shared" si="1500"/>
        <v/>
      </c>
      <c r="O2925" s="24" t="str">
        <f t="shared" si="1501"/>
        <v xml:space="preserve"> </v>
      </c>
      <c r="P2925" s="24">
        <f t="shared" si="1502"/>
        <v>0</v>
      </c>
      <c r="Q2925" s="25">
        <f t="shared" si="1503"/>
        <v>0</v>
      </c>
      <c r="R2925" s="26">
        <f t="shared" si="1504"/>
        <v>0</v>
      </c>
      <c r="S2925" s="24" t="str">
        <f t="shared" si="1505"/>
        <v/>
      </c>
      <c r="T2925" s="24" t="str">
        <f t="shared" si="1506"/>
        <v/>
      </c>
      <c r="U2925" s="24" t="str">
        <f t="shared" si="1507"/>
        <v/>
      </c>
      <c r="V2925" s="24" t="str">
        <f t="shared" si="1508"/>
        <v/>
      </c>
      <c r="W2925" s="24" t="str">
        <f t="shared" si="1509"/>
        <v/>
      </c>
      <c r="X2925" s="24" t="str">
        <f t="shared" si="1510"/>
        <v/>
      </c>
      <c r="Y2925" s="24" t="str">
        <f t="shared" si="1511"/>
        <v/>
      </c>
      <c r="Z2925" s="24" t="str">
        <f t="shared" si="1512"/>
        <v/>
      </c>
      <c r="AA2925" s="24" t="b">
        <f t="shared" si="1513"/>
        <v>0</v>
      </c>
      <c r="AB2925" s="34" t="str">
        <f t="shared" si="1514"/>
        <v/>
      </c>
      <c r="AC2925" s="34">
        <f t="shared" si="1515"/>
        <v>0</v>
      </c>
      <c r="AD2925" s="34">
        <f t="shared" si="1516"/>
        <v>0</v>
      </c>
      <c r="AE2925" s="34" t="str">
        <f t="shared" si="1517"/>
        <v xml:space="preserve"> 0</v>
      </c>
      <c r="AF2925" s="34">
        <f t="shared" si="1518"/>
        <v>0</v>
      </c>
      <c r="AG2925" s="34">
        <f t="shared" si="1519"/>
        <v>0</v>
      </c>
      <c r="AH2925" s="34" t="str">
        <f t="shared" si="1520"/>
        <v/>
      </c>
      <c r="AI2925" s="172" t="str">
        <f>IF(AJ2925&lt;&gt;"",MAX(AI$3:AI2924)+1,"")</f>
        <v/>
      </c>
      <c r="AJ2925" s="172" t="str">
        <f t="shared" si="1521"/>
        <v/>
      </c>
      <c r="AK2925" s="172" t="str">
        <f t="shared" si="1522"/>
        <v/>
      </c>
      <c r="AL2925" s="172" t="str">
        <f t="shared" si="1523"/>
        <v/>
      </c>
      <c r="AM2925" s="172" t="str">
        <f>IF(AN2925&lt;&gt;"",MAX(AM$3:AM2924)+1,"")</f>
        <v/>
      </c>
      <c r="AN2925" s="172" t="str">
        <f t="shared" si="1524"/>
        <v/>
      </c>
      <c r="AO2925" s="172" t="str">
        <f t="shared" si="1525"/>
        <v/>
      </c>
      <c r="AP2925" s="172" t="str">
        <f t="shared" si="1526"/>
        <v/>
      </c>
      <c r="AQ2925" s="172" t="str">
        <f t="shared" si="1527"/>
        <v/>
      </c>
      <c r="AR2925" s="172" t="str">
        <f>Table1[[#This Row],[Sex ]]&amp;Table1[[#This Row],[Month]]</f>
        <v/>
      </c>
    </row>
    <row r="2926" spans="2:44" x14ac:dyDescent="0.3">
      <c r="B2926" s="14"/>
      <c r="C2926" s="14"/>
      <c r="D2926" s="14"/>
      <c r="E2926" s="14"/>
      <c r="F2926" s="14"/>
      <c r="G2926" s="14"/>
      <c r="H2926" s="14"/>
      <c r="I2926" s="14"/>
      <c r="J2926" s="14"/>
      <c r="K2926" s="14"/>
      <c r="L2926" s="14"/>
      <c r="M2926" s="24" t="str">
        <f t="shared" si="1499"/>
        <v/>
      </c>
      <c r="N2926" s="24" t="str">
        <f t="shared" si="1500"/>
        <v/>
      </c>
      <c r="O2926" s="24" t="str">
        <f t="shared" si="1501"/>
        <v xml:space="preserve"> </v>
      </c>
      <c r="P2926" s="24">
        <f t="shared" si="1502"/>
        <v>0</v>
      </c>
      <c r="Q2926" s="25">
        <f t="shared" si="1503"/>
        <v>0</v>
      </c>
      <c r="R2926" s="26">
        <f t="shared" si="1504"/>
        <v>0</v>
      </c>
      <c r="S2926" s="24" t="str">
        <f t="shared" si="1505"/>
        <v/>
      </c>
      <c r="T2926" s="24" t="str">
        <f t="shared" si="1506"/>
        <v/>
      </c>
      <c r="U2926" s="24" t="str">
        <f t="shared" si="1507"/>
        <v/>
      </c>
      <c r="V2926" s="24" t="str">
        <f t="shared" si="1508"/>
        <v/>
      </c>
      <c r="W2926" s="24" t="str">
        <f t="shared" si="1509"/>
        <v/>
      </c>
      <c r="X2926" s="24" t="str">
        <f t="shared" si="1510"/>
        <v/>
      </c>
      <c r="Y2926" s="24" t="str">
        <f t="shared" si="1511"/>
        <v/>
      </c>
      <c r="Z2926" s="24" t="str">
        <f t="shared" si="1512"/>
        <v/>
      </c>
      <c r="AA2926" s="24" t="b">
        <f t="shared" si="1513"/>
        <v>0</v>
      </c>
      <c r="AB2926" s="34" t="str">
        <f t="shared" si="1514"/>
        <v/>
      </c>
      <c r="AC2926" s="34">
        <f t="shared" si="1515"/>
        <v>0</v>
      </c>
      <c r="AD2926" s="34">
        <f t="shared" si="1516"/>
        <v>0</v>
      </c>
      <c r="AE2926" s="34" t="str">
        <f t="shared" si="1517"/>
        <v xml:space="preserve"> 0</v>
      </c>
      <c r="AF2926" s="34">
        <f t="shared" si="1518"/>
        <v>0</v>
      </c>
      <c r="AG2926" s="34">
        <f t="shared" si="1519"/>
        <v>0</v>
      </c>
      <c r="AH2926" s="34" t="str">
        <f t="shared" si="1520"/>
        <v/>
      </c>
      <c r="AI2926" s="172" t="str">
        <f>IF(AJ2926&lt;&gt;"",MAX(AI$3:AI2925)+1,"")</f>
        <v/>
      </c>
      <c r="AJ2926" s="172" t="str">
        <f t="shared" si="1521"/>
        <v/>
      </c>
      <c r="AK2926" s="172" t="str">
        <f t="shared" si="1522"/>
        <v/>
      </c>
      <c r="AL2926" s="172" t="str">
        <f t="shared" si="1523"/>
        <v/>
      </c>
      <c r="AM2926" s="172" t="str">
        <f>IF(AN2926&lt;&gt;"",MAX(AM$3:AM2925)+1,"")</f>
        <v/>
      </c>
      <c r="AN2926" s="172" t="str">
        <f t="shared" si="1524"/>
        <v/>
      </c>
      <c r="AO2926" s="172" t="str">
        <f t="shared" si="1525"/>
        <v/>
      </c>
      <c r="AP2926" s="172" t="str">
        <f t="shared" si="1526"/>
        <v/>
      </c>
      <c r="AQ2926" s="172" t="str">
        <f t="shared" si="1527"/>
        <v/>
      </c>
      <c r="AR2926" s="172" t="str">
        <f>Table1[[#This Row],[Sex ]]&amp;Table1[[#This Row],[Month]]</f>
        <v/>
      </c>
    </row>
    <row r="2927" spans="2:44" x14ac:dyDescent="0.3">
      <c r="B2927" s="14"/>
      <c r="C2927" s="14"/>
      <c r="D2927" s="14"/>
      <c r="E2927" s="14"/>
      <c r="F2927" s="14"/>
      <c r="G2927" s="14"/>
      <c r="H2927" s="14"/>
      <c r="I2927" s="14"/>
      <c r="J2927" s="14"/>
      <c r="K2927" s="14"/>
      <c r="L2927" s="14"/>
      <c r="M2927" s="24" t="str">
        <f t="shared" si="1499"/>
        <v/>
      </c>
      <c r="N2927" s="24" t="str">
        <f t="shared" si="1500"/>
        <v/>
      </c>
      <c r="O2927" s="24" t="str">
        <f t="shared" si="1501"/>
        <v xml:space="preserve"> </v>
      </c>
      <c r="P2927" s="24">
        <f t="shared" si="1502"/>
        <v>0</v>
      </c>
      <c r="Q2927" s="25">
        <f t="shared" si="1503"/>
        <v>0</v>
      </c>
      <c r="R2927" s="26">
        <f t="shared" si="1504"/>
        <v>0</v>
      </c>
      <c r="S2927" s="24" t="str">
        <f t="shared" si="1505"/>
        <v/>
      </c>
      <c r="T2927" s="24" t="str">
        <f t="shared" si="1506"/>
        <v/>
      </c>
      <c r="U2927" s="24" t="str">
        <f t="shared" si="1507"/>
        <v/>
      </c>
      <c r="V2927" s="24" t="str">
        <f t="shared" si="1508"/>
        <v/>
      </c>
      <c r="W2927" s="24" t="str">
        <f t="shared" si="1509"/>
        <v/>
      </c>
      <c r="X2927" s="24" t="str">
        <f t="shared" si="1510"/>
        <v/>
      </c>
      <c r="Y2927" s="24" t="str">
        <f t="shared" si="1511"/>
        <v/>
      </c>
      <c r="Z2927" s="24" t="str">
        <f t="shared" si="1512"/>
        <v/>
      </c>
      <c r="AA2927" s="24" t="b">
        <f t="shared" si="1513"/>
        <v>0</v>
      </c>
      <c r="AB2927" s="34" t="str">
        <f t="shared" si="1514"/>
        <v/>
      </c>
      <c r="AC2927" s="34">
        <f t="shared" si="1515"/>
        <v>0</v>
      </c>
      <c r="AD2927" s="34">
        <f t="shared" si="1516"/>
        <v>0</v>
      </c>
      <c r="AE2927" s="34" t="str">
        <f t="shared" si="1517"/>
        <v xml:space="preserve"> 0</v>
      </c>
      <c r="AF2927" s="34">
        <f t="shared" si="1518"/>
        <v>0</v>
      </c>
      <c r="AG2927" s="34">
        <f t="shared" si="1519"/>
        <v>0</v>
      </c>
      <c r="AH2927" s="34" t="str">
        <f t="shared" si="1520"/>
        <v/>
      </c>
      <c r="AI2927" s="172" t="str">
        <f>IF(AJ2927&lt;&gt;"",MAX(AI$3:AI2926)+1,"")</f>
        <v/>
      </c>
      <c r="AJ2927" s="172" t="str">
        <f t="shared" si="1521"/>
        <v/>
      </c>
      <c r="AK2927" s="172" t="str">
        <f t="shared" si="1522"/>
        <v/>
      </c>
      <c r="AL2927" s="172" t="str">
        <f t="shared" si="1523"/>
        <v/>
      </c>
      <c r="AM2927" s="172" t="str">
        <f>IF(AN2927&lt;&gt;"",MAX(AM$3:AM2926)+1,"")</f>
        <v/>
      </c>
      <c r="AN2927" s="172" t="str">
        <f t="shared" si="1524"/>
        <v/>
      </c>
      <c r="AO2927" s="172" t="str">
        <f t="shared" si="1525"/>
        <v/>
      </c>
      <c r="AP2927" s="172" t="str">
        <f t="shared" si="1526"/>
        <v/>
      </c>
      <c r="AQ2927" s="172" t="str">
        <f t="shared" si="1527"/>
        <v/>
      </c>
      <c r="AR2927" s="172" t="str">
        <f>Table1[[#This Row],[Sex ]]&amp;Table1[[#This Row],[Month]]</f>
        <v/>
      </c>
    </row>
    <row r="2928" spans="2:44" x14ac:dyDescent="0.3">
      <c r="B2928" s="14"/>
      <c r="C2928" s="14"/>
      <c r="D2928" s="14"/>
      <c r="E2928" s="14"/>
      <c r="F2928" s="14"/>
      <c r="G2928" s="14"/>
      <c r="H2928" s="14"/>
      <c r="I2928" s="14"/>
      <c r="J2928" s="14"/>
      <c r="K2928" s="14"/>
      <c r="L2928" s="14"/>
      <c r="M2928" s="24" t="str">
        <f t="shared" si="1499"/>
        <v/>
      </c>
      <c r="N2928" s="24" t="str">
        <f t="shared" si="1500"/>
        <v/>
      </c>
      <c r="O2928" s="24" t="str">
        <f t="shared" si="1501"/>
        <v xml:space="preserve"> </v>
      </c>
      <c r="P2928" s="24">
        <f t="shared" si="1502"/>
        <v>0</v>
      </c>
      <c r="Q2928" s="25">
        <f t="shared" si="1503"/>
        <v>0</v>
      </c>
      <c r="R2928" s="26">
        <f t="shared" si="1504"/>
        <v>0</v>
      </c>
      <c r="S2928" s="24" t="str">
        <f t="shared" si="1505"/>
        <v/>
      </c>
      <c r="T2928" s="24" t="str">
        <f t="shared" si="1506"/>
        <v/>
      </c>
      <c r="U2928" s="24" t="str">
        <f t="shared" si="1507"/>
        <v/>
      </c>
      <c r="V2928" s="24" t="str">
        <f t="shared" si="1508"/>
        <v/>
      </c>
      <c r="W2928" s="24" t="str">
        <f t="shared" si="1509"/>
        <v/>
      </c>
      <c r="X2928" s="24" t="str">
        <f t="shared" si="1510"/>
        <v/>
      </c>
      <c r="Y2928" s="24" t="str">
        <f t="shared" si="1511"/>
        <v/>
      </c>
      <c r="Z2928" s="24" t="str">
        <f t="shared" si="1512"/>
        <v/>
      </c>
      <c r="AA2928" s="24" t="b">
        <f t="shared" si="1513"/>
        <v>0</v>
      </c>
      <c r="AB2928" s="34" t="str">
        <f t="shared" si="1514"/>
        <v/>
      </c>
      <c r="AC2928" s="34">
        <f t="shared" si="1515"/>
        <v>0</v>
      </c>
      <c r="AD2928" s="34">
        <f t="shared" si="1516"/>
        <v>0</v>
      </c>
      <c r="AE2928" s="34" t="str">
        <f t="shared" si="1517"/>
        <v xml:space="preserve"> 0</v>
      </c>
      <c r="AF2928" s="34">
        <f t="shared" si="1518"/>
        <v>0</v>
      </c>
      <c r="AG2928" s="34">
        <f t="shared" si="1519"/>
        <v>0</v>
      </c>
      <c r="AH2928" s="34" t="str">
        <f t="shared" si="1520"/>
        <v/>
      </c>
      <c r="AI2928" s="172" t="str">
        <f>IF(AJ2928&lt;&gt;"",MAX(AI$3:AI2927)+1,"")</f>
        <v/>
      </c>
      <c r="AJ2928" s="172" t="str">
        <f t="shared" si="1521"/>
        <v/>
      </c>
      <c r="AK2928" s="172" t="str">
        <f t="shared" si="1522"/>
        <v/>
      </c>
      <c r="AL2928" s="172" t="str">
        <f t="shared" si="1523"/>
        <v/>
      </c>
      <c r="AM2928" s="172" t="str">
        <f>IF(AN2928&lt;&gt;"",MAX(AM$3:AM2927)+1,"")</f>
        <v/>
      </c>
      <c r="AN2928" s="172" t="str">
        <f t="shared" si="1524"/>
        <v/>
      </c>
      <c r="AO2928" s="172" t="str">
        <f t="shared" si="1525"/>
        <v/>
      </c>
      <c r="AP2928" s="172" t="str">
        <f t="shared" si="1526"/>
        <v/>
      </c>
      <c r="AQ2928" s="172" t="str">
        <f t="shared" si="1527"/>
        <v/>
      </c>
      <c r="AR2928" s="172" t="str">
        <f>Table1[[#This Row],[Sex ]]&amp;Table1[[#This Row],[Month]]</f>
        <v/>
      </c>
    </row>
    <row r="2929" spans="2:44" x14ac:dyDescent="0.3">
      <c r="B2929" s="14"/>
      <c r="C2929" s="14"/>
      <c r="D2929" s="14"/>
      <c r="E2929" s="14"/>
      <c r="F2929" s="14"/>
      <c r="G2929" s="14"/>
      <c r="H2929" s="14"/>
      <c r="I2929" s="14"/>
      <c r="J2929" s="14"/>
      <c r="K2929" s="14"/>
      <c r="L2929" s="14"/>
      <c r="M2929" s="24" t="str">
        <f t="shared" si="1499"/>
        <v/>
      </c>
      <c r="N2929" s="24" t="str">
        <f t="shared" si="1500"/>
        <v/>
      </c>
      <c r="O2929" s="24" t="str">
        <f t="shared" si="1501"/>
        <v xml:space="preserve"> </v>
      </c>
      <c r="P2929" s="24">
        <f t="shared" si="1502"/>
        <v>0</v>
      </c>
      <c r="Q2929" s="25">
        <f t="shared" si="1503"/>
        <v>0</v>
      </c>
      <c r="R2929" s="26">
        <f t="shared" si="1504"/>
        <v>0</v>
      </c>
      <c r="S2929" s="24" t="str">
        <f t="shared" si="1505"/>
        <v/>
      </c>
      <c r="T2929" s="24" t="str">
        <f t="shared" si="1506"/>
        <v/>
      </c>
      <c r="U2929" s="24" t="str">
        <f t="shared" si="1507"/>
        <v/>
      </c>
      <c r="V2929" s="24" t="str">
        <f t="shared" si="1508"/>
        <v/>
      </c>
      <c r="W2929" s="24" t="str">
        <f t="shared" si="1509"/>
        <v/>
      </c>
      <c r="X2929" s="24" t="str">
        <f t="shared" si="1510"/>
        <v/>
      </c>
      <c r="Y2929" s="24" t="str">
        <f t="shared" si="1511"/>
        <v/>
      </c>
      <c r="Z2929" s="24" t="str">
        <f t="shared" si="1512"/>
        <v/>
      </c>
      <c r="AA2929" s="24" t="b">
        <f t="shared" si="1513"/>
        <v>0</v>
      </c>
      <c r="AB2929" s="34" t="str">
        <f t="shared" si="1514"/>
        <v/>
      </c>
      <c r="AC2929" s="34">
        <f t="shared" si="1515"/>
        <v>0</v>
      </c>
      <c r="AD2929" s="34">
        <f t="shared" si="1516"/>
        <v>0</v>
      </c>
      <c r="AE2929" s="34" t="str">
        <f t="shared" si="1517"/>
        <v xml:space="preserve"> 0</v>
      </c>
      <c r="AF2929" s="34">
        <f t="shared" si="1518"/>
        <v>0</v>
      </c>
      <c r="AG2929" s="34">
        <f t="shared" si="1519"/>
        <v>0</v>
      </c>
      <c r="AH2929" s="34" t="str">
        <f t="shared" si="1520"/>
        <v/>
      </c>
      <c r="AI2929" s="172" t="str">
        <f>IF(AJ2929&lt;&gt;"",MAX(AI$3:AI2928)+1,"")</f>
        <v/>
      </c>
      <c r="AJ2929" s="172" t="str">
        <f t="shared" si="1521"/>
        <v/>
      </c>
      <c r="AK2929" s="172" t="str">
        <f t="shared" si="1522"/>
        <v/>
      </c>
      <c r="AL2929" s="172" t="str">
        <f t="shared" si="1523"/>
        <v/>
      </c>
      <c r="AM2929" s="172" t="str">
        <f>IF(AN2929&lt;&gt;"",MAX(AM$3:AM2928)+1,"")</f>
        <v/>
      </c>
      <c r="AN2929" s="172" t="str">
        <f t="shared" si="1524"/>
        <v/>
      </c>
      <c r="AO2929" s="172" t="str">
        <f t="shared" si="1525"/>
        <v/>
      </c>
      <c r="AP2929" s="172" t="str">
        <f t="shared" si="1526"/>
        <v/>
      </c>
      <c r="AQ2929" s="172" t="str">
        <f t="shared" si="1527"/>
        <v/>
      </c>
      <c r="AR2929" s="172" t="str">
        <f>Table1[[#This Row],[Sex ]]&amp;Table1[[#This Row],[Month]]</f>
        <v/>
      </c>
    </row>
    <row r="2930" spans="2:44" x14ac:dyDescent="0.3">
      <c r="B2930" s="14"/>
      <c r="C2930" s="14"/>
      <c r="D2930" s="14"/>
      <c r="E2930" s="14"/>
      <c r="F2930" s="14"/>
      <c r="G2930" s="14"/>
      <c r="H2930" s="14"/>
      <c r="I2930" s="14"/>
      <c r="J2930" s="14"/>
      <c r="K2930" s="14"/>
      <c r="L2930" s="14"/>
      <c r="M2930" s="24" t="str">
        <f t="shared" si="1499"/>
        <v/>
      </c>
      <c r="N2930" s="24" t="str">
        <f t="shared" si="1500"/>
        <v/>
      </c>
      <c r="O2930" s="24" t="str">
        <f t="shared" si="1501"/>
        <v xml:space="preserve"> </v>
      </c>
      <c r="P2930" s="24">
        <f t="shared" si="1502"/>
        <v>0</v>
      </c>
      <c r="Q2930" s="25">
        <f t="shared" si="1503"/>
        <v>0</v>
      </c>
      <c r="R2930" s="26">
        <f t="shared" si="1504"/>
        <v>0</v>
      </c>
      <c r="S2930" s="24" t="str">
        <f t="shared" si="1505"/>
        <v/>
      </c>
      <c r="T2930" s="24" t="str">
        <f t="shared" si="1506"/>
        <v/>
      </c>
      <c r="U2930" s="24" t="str">
        <f t="shared" si="1507"/>
        <v/>
      </c>
      <c r="V2930" s="24" t="str">
        <f t="shared" si="1508"/>
        <v/>
      </c>
      <c r="W2930" s="24" t="str">
        <f t="shared" si="1509"/>
        <v/>
      </c>
      <c r="X2930" s="24" t="str">
        <f t="shared" si="1510"/>
        <v/>
      </c>
      <c r="Y2930" s="24" t="str">
        <f t="shared" si="1511"/>
        <v/>
      </c>
      <c r="Z2930" s="24" t="str">
        <f t="shared" si="1512"/>
        <v/>
      </c>
      <c r="AA2930" s="24" t="b">
        <f t="shared" si="1513"/>
        <v>0</v>
      </c>
      <c r="AB2930" s="34" t="str">
        <f t="shared" si="1514"/>
        <v/>
      </c>
      <c r="AC2930" s="34">
        <f t="shared" si="1515"/>
        <v>0</v>
      </c>
      <c r="AD2930" s="34">
        <f t="shared" si="1516"/>
        <v>0</v>
      </c>
      <c r="AE2930" s="34" t="str">
        <f t="shared" si="1517"/>
        <v xml:space="preserve"> 0</v>
      </c>
      <c r="AF2930" s="34">
        <f t="shared" si="1518"/>
        <v>0</v>
      </c>
      <c r="AG2930" s="34">
        <f t="shared" si="1519"/>
        <v>0</v>
      </c>
      <c r="AH2930" s="34" t="str">
        <f t="shared" si="1520"/>
        <v/>
      </c>
      <c r="AI2930" s="172" t="str">
        <f>IF(AJ2930&lt;&gt;"",MAX(AI$3:AI2929)+1,"")</f>
        <v/>
      </c>
      <c r="AJ2930" s="172" t="str">
        <f t="shared" si="1521"/>
        <v/>
      </c>
      <c r="AK2930" s="172" t="str">
        <f t="shared" si="1522"/>
        <v/>
      </c>
      <c r="AL2930" s="172" t="str">
        <f t="shared" si="1523"/>
        <v/>
      </c>
      <c r="AM2930" s="172" t="str">
        <f>IF(AN2930&lt;&gt;"",MAX(AM$3:AM2929)+1,"")</f>
        <v/>
      </c>
      <c r="AN2930" s="172" t="str">
        <f t="shared" si="1524"/>
        <v/>
      </c>
      <c r="AO2930" s="172" t="str">
        <f t="shared" si="1525"/>
        <v/>
      </c>
      <c r="AP2930" s="172" t="str">
        <f t="shared" si="1526"/>
        <v/>
      </c>
      <c r="AQ2930" s="172" t="str">
        <f t="shared" si="1527"/>
        <v/>
      </c>
      <c r="AR2930" s="172" t="str">
        <f>Table1[[#This Row],[Sex ]]&amp;Table1[[#This Row],[Month]]</f>
        <v/>
      </c>
    </row>
    <row r="2931" spans="2:44" x14ac:dyDescent="0.3">
      <c r="B2931" s="14"/>
      <c r="C2931" s="14"/>
      <c r="D2931" s="14"/>
      <c r="E2931" s="14"/>
      <c r="F2931" s="14"/>
      <c r="G2931" s="14"/>
      <c r="H2931" s="14"/>
      <c r="I2931" s="14"/>
      <c r="J2931" s="14"/>
      <c r="K2931" s="14"/>
      <c r="L2931" s="14"/>
      <c r="M2931" s="24" t="str">
        <f t="shared" si="1499"/>
        <v/>
      </c>
      <c r="N2931" s="24" t="str">
        <f t="shared" si="1500"/>
        <v/>
      </c>
      <c r="O2931" s="24" t="str">
        <f t="shared" si="1501"/>
        <v xml:space="preserve"> </v>
      </c>
      <c r="P2931" s="24">
        <f t="shared" si="1502"/>
        <v>0</v>
      </c>
      <c r="Q2931" s="25">
        <f t="shared" si="1503"/>
        <v>0</v>
      </c>
      <c r="R2931" s="26">
        <f t="shared" si="1504"/>
        <v>0</v>
      </c>
      <c r="S2931" s="24" t="str">
        <f t="shared" si="1505"/>
        <v/>
      </c>
      <c r="T2931" s="24" t="str">
        <f t="shared" si="1506"/>
        <v/>
      </c>
      <c r="U2931" s="24" t="str">
        <f t="shared" si="1507"/>
        <v/>
      </c>
      <c r="V2931" s="24" t="str">
        <f t="shared" si="1508"/>
        <v/>
      </c>
      <c r="W2931" s="24" t="str">
        <f t="shared" si="1509"/>
        <v/>
      </c>
      <c r="X2931" s="24" t="str">
        <f t="shared" si="1510"/>
        <v/>
      </c>
      <c r="Y2931" s="24" t="str">
        <f t="shared" si="1511"/>
        <v/>
      </c>
      <c r="Z2931" s="24" t="str">
        <f t="shared" si="1512"/>
        <v/>
      </c>
      <c r="AA2931" s="24" t="b">
        <f t="shared" si="1513"/>
        <v>0</v>
      </c>
      <c r="AB2931" s="34" t="str">
        <f t="shared" si="1514"/>
        <v/>
      </c>
      <c r="AC2931" s="34">
        <f t="shared" si="1515"/>
        <v>0</v>
      </c>
      <c r="AD2931" s="34">
        <f t="shared" si="1516"/>
        <v>0</v>
      </c>
      <c r="AE2931" s="34" t="str">
        <f t="shared" si="1517"/>
        <v xml:space="preserve"> 0</v>
      </c>
      <c r="AF2931" s="34">
        <f t="shared" si="1518"/>
        <v>0</v>
      </c>
      <c r="AG2931" s="34">
        <f t="shared" si="1519"/>
        <v>0</v>
      </c>
      <c r="AH2931" s="34" t="str">
        <f t="shared" si="1520"/>
        <v/>
      </c>
      <c r="AI2931" s="172" t="str">
        <f>IF(AJ2931&lt;&gt;"",MAX(AI$3:AI2930)+1,"")</f>
        <v/>
      </c>
      <c r="AJ2931" s="172" t="str">
        <f t="shared" si="1521"/>
        <v/>
      </c>
      <c r="AK2931" s="172" t="str">
        <f t="shared" si="1522"/>
        <v/>
      </c>
      <c r="AL2931" s="172" t="str">
        <f t="shared" si="1523"/>
        <v/>
      </c>
      <c r="AM2931" s="172" t="str">
        <f>IF(AN2931&lt;&gt;"",MAX(AM$3:AM2930)+1,"")</f>
        <v/>
      </c>
      <c r="AN2931" s="172" t="str">
        <f t="shared" si="1524"/>
        <v/>
      </c>
      <c r="AO2931" s="172" t="str">
        <f t="shared" si="1525"/>
        <v/>
      </c>
      <c r="AP2931" s="172" t="str">
        <f t="shared" si="1526"/>
        <v/>
      </c>
      <c r="AQ2931" s="172" t="str">
        <f t="shared" si="1527"/>
        <v/>
      </c>
      <c r="AR2931" s="172" t="str">
        <f>Table1[[#This Row],[Sex ]]&amp;Table1[[#This Row],[Month]]</f>
        <v/>
      </c>
    </row>
    <row r="2932" spans="2:44" x14ac:dyDescent="0.3">
      <c r="B2932" s="14"/>
      <c r="C2932" s="14"/>
      <c r="D2932" s="14"/>
      <c r="E2932" s="14"/>
      <c r="F2932" s="14"/>
      <c r="G2932" s="14"/>
      <c r="H2932" s="14"/>
      <c r="I2932" s="14"/>
      <c r="J2932" s="14"/>
      <c r="K2932" s="14"/>
      <c r="L2932" s="14"/>
      <c r="M2932" s="24" t="str">
        <f t="shared" si="1499"/>
        <v/>
      </c>
      <c r="N2932" s="24" t="str">
        <f t="shared" si="1500"/>
        <v/>
      </c>
      <c r="O2932" s="24" t="str">
        <f t="shared" si="1501"/>
        <v xml:space="preserve"> </v>
      </c>
      <c r="P2932" s="24">
        <f t="shared" si="1502"/>
        <v>0</v>
      </c>
      <c r="Q2932" s="25">
        <f t="shared" si="1503"/>
        <v>0</v>
      </c>
      <c r="R2932" s="26">
        <f t="shared" si="1504"/>
        <v>0</v>
      </c>
      <c r="S2932" s="24" t="str">
        <f t="shared" si="1505"/>
        <v/>
      </c>
      <c r="T2932" s="24" t="str">
        <f t="shared" si="1506"/>
        <v/>
      </c>
      <c r="U2932" s="24" t="str">
        <f t="shared" si="1507"/>
        <v/>
      </c>
      <c r="V2932" s="24" t="str">
        <f t="shared" si="1508"/>
        <v/>
      </c>
      <c r="W2932" s="24" t="str">
        <f t="shared" si="1509"/>
        <v/>
      </c>
      <c r="X2932" s="24" t="str">
        <f t="shared" si="1510"/>
        <v/>
      </c>
      <c r="Y2932" s="24" t="str">
        <f t="shared" si="1511"/>
        <v/>
      </c>
      <c r="Z2932" s="24" t="str">
        <f t="shared" si="1512"/>
        <v/>
      </c>
      <c r="AA2932" s="24" t="b">
        <f t="shared" si="1513"/>
        <v>0</v>
      </c>
      <c r="AB2932" s="34" t="str">
        <f t="shared" si="1514"/>
        <v/>
      </c>
      <c r="AC2932" s="34">
        <f t="shared" si="1515"/>
        <v>0</v>
      </c>
      <c r="AD2932" s="34">
        <f t="shared" si="1516"/>
        <v>0</v>
      </c>
      <c r="AE2932" s="34" t="str">
        <f t="shared" si="1517"/>
        <v xml:space="preserve"> 0</v>
      </c>
      <c r="AF2932" s="34">
        <f t="shared" si="1518"/>
        <v>0</v>
      </c>
      <c r="AG2932" s="34">
        <f t="shared" si="1519"/>
        <v>0</v>
      </c>
      <c r="AH2932" s="34" t="str">
        <f t="shared" si="1520"/>
        <v/>
      </c>
      <c r="AI2932" s="172" t="str">
        <f>IF(AJ2932&lt;&gt;"",MAX(AI$3:AI2931)+1,"")</f>
        <v/>
      </c>
      <c r="AJ2932" s="172" t="str">
        <f t="shared" si="1521"/>
        <v/>
      </c>
      <c r="AK2932" s="172" t="str">
        <f t="shared" si="1522"/>
        <v/>
      </c>
      <c r="AL2932" s="172" t="str">
        <f t="shared" si="1523"/>
        <v/>
      </c>
      <c r="AM2932" s="172" t="str">
        <f>IF(AN2932&lt;&gt;"",MAX(AM$3:AM2931)+1,"")</f>
        <v/>
      </c>
      <c r="AN2932" s="172" t="str">
        <f t="shared" si="1524"/>
        <v/>
      </c>
      <c r="AO2932" s="172" t="str">
        <f t="shared" si="1525"/>
        <v/>
      </c>
      <c r="AP2932" s="172" t="str">
        <f t="shared" si="1526"/>
        <v/>
      </c>
      <c r="AQ2932" s="172" t="str">
        <f t="shared" si="1527"/>
        <v/>
      </c>
      <c r="AR2932" s="172" t="str">
        <f>Table1[[#This Row],[Sex ]]&amp;Table1[[#This Row],[Month]]</f>
        <v/>
      </c>
    </row>
    <row r="2933" spans="2:44" x14ac:dyDescent="0.3">
      <c r="B2933" s="14"/>
      <c r="C2933" s="14"/>
      <c r="D2933" s="14"/>
      <c r="E2933" s="14"/>
      <c r="F2933" s="14"/>
      <c r="G2933" s="14"/>
      <c r="H2933" s="14"/>
      <c r="I2933" s="14"/>
      <c r="J2933" s="14"/>
      <c r="K2933" s="14"/>
      <c r="L2933" s="14"/>
      <c r="M2933" s="24" t="str">
        <f t="shared" si="1499"/>
        <v/>
      </c>
      <c r="N2933" s="24" t="str">
        <f t="shared" si="1500"/>
        <v/>
      </c>
      <c r="O2933" s="24" t="str">
        <f t="shared" si="1501"/>
        <v xml:space="preserve"> </v>
      </c>
      <c r="P2933" s="24">
        <f t="shared" si="1502"/>
        <v>0</v>
      </c>
      <c r="Q2933" s="25">
        <f t="shared" si="1503"/>
        <v>0</v>
      </c>
      <c r="R2933" s="26">
        <f t="shared" si="1504"/>
        <v>0</v>
      </c>
      <c r="S2933" s="24" t="str">
        <f t="shared" si="1505"/>
        <v/>
      </c>
      <c r="T2933" s="24" t="str">
        <f t="shared" si="1506"/>
        <v/>
      </c>
      <c r="U2933" s="24" t="str">
        <f t="shared" si="1507"/>
        <v/>
      </c>
      <c r="V2933" s="24" t="str">
        <f t="shared" si="1508"/>
        <v/>
      </c>
      <c r="W2933" s="24" t="str">
        <f t="shared" si="1509"/>
        <v/>
      </c>
      <c r="X2933" s="24" t="str">
        <f t="shared" si="1510"/>
        <v/>
      </c>
      <c r="Y2933" s="24" t="str">
        <f t="shared" si="1511"/>
        <v/>
      </c>
      <c r="Z2933" s="24" t="str">
        <f t="shared" si="1512"/>
        <v/>
      </c>
      <c r="AA2933" s="24" t="b">
        <f t="shared" si="1513"/>
        <v>0</v>
      </c>
      <c r="AB2933" s="34" t="str">
        <f t="shared" si="1514"/>
        <v/>
      </c>
      <c r="AC2933" s="34">
        <f t="shared" si="1515"/>
        <v>0</v>
      </c>
      <c r="AD2933" s="34">
        <f t="shared" si="1516"/>
        <v>0</v>
      </c>
      <c r="AE2933" s="34" t="str">
        <f t="shared" si="1517"/>
        <v xml:space="preserve"> 0</v>
      </c>
      <c r="AF2933" s="34">
        <f t="shared" si="1518"/>
        <v>0</v>
      </c>
      <c r="AG2933" s="34">
        <f t="shared" si="1519"/>
        <v>0</v>
      </c>
      <c r="AH2933" s="34" t="str">
        <f t="shared" si="1520"/>
        <v/>
      </c>
      <c r="AI2933" s="172" t="str">
        <f>IF(AJ2933&lt;&gt;"",MAX(AI$3:AI2932)+1,"")</f>
        <v/>
      </c>
      <c r="AJ2933" s="172" t="str">
        <f t="shared" si="1521"/>
        <v/>
      </c>
      <c r="AK2933" s="172" t="str">
        <f t="shared" si="1522"/>
        <v/>
      </c>
      <c r="AL2933" s="172" t="str">
        <f t="shared" si="1523"/>
        <v/>
      </c>
      <c r="AM2933" s="172" t="str">
        <f>IF(AN2933&lt;&gt;"",MAX(AM$3:AM2932)+1,"")</f>
        <v/>
      </c>
      <c r="AN2933" s="172" t="str">
        <f t="shared" si="1524"/>
        <v/>
      </c>
      <c r="AO2933" s="172" t="str">
        <f t="shared" si="1525"/>
        <v/>
      </c>
      <c r="AP2933" s="172" t="str">
        <f t="shared" si="1526"/>
        <v/>
      </c>
      <c r="AQ2933" s="172" t="str">
        <f t="shared" si="1527"/>
        <v/>
      </c>
      <c r="AR2933" s="172" t="str">
        <f>Table1[[#This Row],[Sex ]]&amp;Table1[[#This Row],[Month]]</f>
        <v/>
      </c>
    </row>
    <row r="2934" spans="2:44" x14ac:dyDescent="0.3">
      <c r="B2934" s="14"/>
      <c r="C2934" s="14"/>
      <c r="D2934" s="14"/>
      <c r="E2934" s="14"/>
      <c r="F2934" s="14"/>
      <c r="G2934" s="14"/>
      <c r="H2934" s="14"/>
      <c r="I2934" s="14"/>
      <c r="J2934" s="14"/>
      <c r="K2934" s="14"/>
      <c r="L2934" s="14"/>
      <c r="M2934" s="24" t="str">
        <f t="shared" si="1499"/>
        <v/>
      </c>
      <c r="N2934" s="24" t="str">
        <f t="shared" si="1500"/>
        <v/>
      </c>
      <c r="O2934" s="24" t="str">
        <f t="shared" si="1501"/>
        <v xml:space="preserve"> </v>
      </c>
      <c r="P2934" s="24">
        <f t="shared" si="1502"/>
        <v>0</v>
      </c>
      <c r="Q2934" s="25">
        <f t="shared" si="1503"/>
        <v>0</v>
      </c>
      <c r="R2934" s="26">
        <f t="shared" si="1504"/>
        <v>0</v>
      </c>
      <c r="S2934" s="24" t="str">
        <f t="shared" si="1505"/>
        <v/>
      </c>
      <c r="T2934" s="24" t="str">
        <f t="shared" si="1506"/>
        <v/>
      </c>
      <c r="U2934" s="24" t="str">
        <f t="shared" si="1507"/>
        <v/>
      </c>
      <c r="V2934" s="24" t="str">
        <f t="shared" si="1508"/>
        <v/>
      </c>
      <c r="W2934" s="24" t="str">
        <f t="shared" si="1509"/>
        <v/>
      </c>
      <c r="X2934" s="24" t="str">
        <f t="shared" si="1510"/>
        <v/>
      </c>
      <c r="Y2934" s="24" t="str">
        <f t="shared" si="1511"/>
        <v/>
      </c>
      <c r="Z2934" s="24" t="str">
        <f t="shared" si="1512"/>
        <v/>
      </c>
      <c r="AA2934" s="24" t="b">
        <f t="shared" si="1513"/>
        <v>0</v>
      </c>
      <c r="AB2934" s="34" t="str">
        <f t="shared" si="1514"/>
        <v/>
      </c>
      <c r="AC2934" s="34">
        <f t="shared" si="1515"/>
        <v>0</v>
      </c>
      <c r="AD2934" s="34">
        <f t="shared" si="1516"/>
        <v>0</v>
      </c>
      <c r="AE2934" s="34" t="str">
        <f t="shared" si="1517"/>
        <v xml:space="preserve"> 0</v>
      </c>
      <c r="AF2934" s="34">
        <f t="shared" si="1518"/>
        <v>0</v>
      </c>
      <c r="AG2934" s="34">
        <f t="shared" si="1519"/>
        <v>0</v>
      </c>
      <c r="AH2934" s="34" t="str">
        <f t="shared" si="1520"/>
        <v/>
      </c>
      <c r="AI2934" s="172" t="str">
        <f>IF(AJ2934&lt;&gt;"",MAX(AI$3:AI2933)+1,"")</f>
        <v/>
      </c>
      <c r="AJ2934" s="172" t="str">
        <f t="shared" si="1521"/>
        <v/>
      </c>
      <c r="AK2934" s="172" t="str">
        <f t="shared" si="1522"/>
        <v/>
      </c>
      <c r="AL2934" s="172" t="str">
        <f t="shared" si="1523"/>
        <v/>
      </c>
      <c r="AM2934" s="172" t="str">
        <f>IF(AN2934&lt;&gt;"",MAX(AM$3:AM2933)+1,"")</f>
        <v/>
      </c>
      <c r="AN2934" s="172" t="str">
        <f t="shared" si="1524"/>
        <v/>
      </c>
      <c r="AO2934" s="172" t="str">
        <f t="shared" si="1525"/>
        <v/>
      </c>
      <c r="AP2934" s="172" t="str">
        <f t="shared" si="1526"/>
        <v/>
      </c>
      <c r="AQ2934" s="172" t="str">
        <f t="shared" si="1527"/>
        <v/>
      </c>
      <c r="AR2934" s="172" t="str">
        <f>Table1[[#This Row],[Sex ]]&amp;Table1[[#This Row],[Month]]</f>
        <v/>
      </c>
    </row>
    <row r="2935" spans="2:44" x14ac:dyDescent="0.3">
      <c r="B2935" s="14"/>
      <c r="C2935" s="14"/>
      <c r="D2935" s="14"/>
      <c r="E2935" s="14"/>
      <c r="F2935" s="14"/>
      <c r="G2935" s="14"/>
      <c r="H2935" s="14"/>
      <c r="I2935" s="14"/>
      <c r="J2935" s="14"/>
      <c r="K2935" s="14"/>
      <c r="L2935" s="14"/>
      <c r="M2935" s="24" t="str">
        <f t="shared" si="1499"/>
        <v/>
      </c>
      <c r="N2935" s="24" t="str">
        <f t="shared" si="1500"/>
        <v/>
      </c>
      <c r="O2935" s="24" t="str">
        <f t="shared" si="1501"/>
        <v xml:space="preserve"> </v>
      </c>
      <c r="P2935" s="24">
        <f t="shared" si="1502"/>
        <v>0</v>
      </c>
      <c r="Q2935" s="25">
        <f t="shared" si="1503"/>
        <v>0</v>
      </c>
      <c r="R2935" s="26">
        <f t="shared" si="1504"/>
        <v>0</v>
      </c>
      <c r="S2935" s="24" t="str">
        <f t="shared" si="1505"/>
        <v/>
      </c>
      <c r="T2935" s="24" t="str">
        <f t="shared" si="1506"/>
        <v/>
      </c>
      <c r="U2935" s="24" t="str">
        <f t="shared" si="1507"/>
        <v/>
      </c>
      <c r="V2935" s="24" t="str">
        <f t="shared" si="1508"/>
        <v/>
      </c>
      <c r="W2935" s="24" t="str">
        <f t="shared" si="1509"/>
        <v/>
      </c>
      <c r="X2935" s="24" t="str">
        <f t="shared" si="1510"/>
        <v/>
      </c>
      <c r="Y2935" s="24" t="str">
        <f t="shared" si="1511"/>
        <v/>
      </c>
      <c r="Z2935" s="24" t="str">
        <f t="shared" si="1512"/>
        <v/>
      </c>
      <c r="AA2935" s="24" t="b">
        <f t="shared" si="1513"/>
        <v>0</v>
      </c>
      <c r="AB2935" s="34" t="str">
        <f t="shared" si="1514"/>
        <v/>
      </c>
      <c r="AC2935" s="34">
        <f t="shared" si="1515"/>
        <v>0</v>
      </c>
      <c r="AD2935" s="34">
        <f t="shared" si="1516"/>
        <v>0</v>
      </c>
      <c r="AE2935" s="34" t="str">
        <f t="shared" si="1517"/>
        <v xml:space="preserve"> 0</v>
      </c>
      <c r="AF2935" s="34">
        <f t="shared" si="1518"/>
        <v>0</v>
      </c>
      <c r="AG2935" s="34">
        <f t="shared" si="1519"/>
        <v>0</v>
      </c>
      <c r="AH2935" s="34" t="str">
        <f t="shared" si="1520"/>
        <v/>
      </c>
      <c r="AI2935" s="172" t="str">
        <f>IF(AJ2935&lt;&gt;"",MAX(AI$3:AI2934)+1,"")</f>
        <v/>
      </c>
      <c r="AJ2935" s="172" t="str">
        <f t="shared" si="1521"/>
        <v/>
      </c>
      <c r="AK2935" s="172" t="str">
        <f t="shared" si="1522"/>
        <v/>
      </c>
      <c r="AL2935" s="172" t="str">
        <f t="shared" si="1523"/>
        <v/>
      </c>
      <c r="AM2935" s="172" t="str">
        <f>IF(AN2935&lt;&gt;"",MAX(AM$3:AM2934)+1,"")</f>
        <v/>
      </c>
      <c r="AN2935" s="172" t="str">
        <f t="shared" si="1524"/>
        <v/>
      </c>
      <c r="AO2935" s="172" t="str">
        <f t="shared" si="1525"/>
        <v/>
      </c>
      <c r="AP2935" s="172" t="str">
        <f t="shared" si="1526"/>
        <v/>
      </c>
      <c r="AQ2935" s="172" t="str">
        <f t="shared" si="1527"/>
        <v/>
      </c>
      <c r="AR2935" s="172" t="str">
        <f>Table1[[#This Row],[Sex ]]&amp;Table1[[#This Row],[Month]]</f>
        <v/>
      </c>
    </row>
    <row r="2936" spans="2:44" x14ac:dyDescent="0.3">
      <c r="B2936" s="14"/>
      <c r="C2936" s="14"/>
      <c r="D2936" s="14"/>
      <c r="E2936" s="14"/>
      <c r="F2936" s="14"/>
      <c r="G2936" s="14"/>
      <c r="H2936" s="14"/>
      <c r="I2936" s="14"/>
      <c r="J2936" s="14"/>
      <c r="K2936" s="14"/>
      <c r="L2936" s="14"/>
      <c r="M2936" s="24" t="str">
        <f t="shared" si="1499"/>
        <v/>
      </c>
      <c r="N2936" s="24" t="str">
        <f t="shared" si="1500"/>
        <v/>
      </c>
      <c r="O2936" s="24" t="str">
        <f t="shared" si="1501"/>
        <v xml:space="preserve"> </v>
      </c>
      <c r="P2936" s="24">
        <f t="shared" si="1502"/>
        <v>0</v>
      </c>
      <c r="Q2936" s="25">
        <f t="shared" si="1503"/>
        <v>0</v>
      </c>
      <c r="R2936" s="26">
        <f t="shared" si="1504"/>
        <v>0</v>
      </c>
      <c r="S2936" s="24" t="str">
        <f t="shared" si="1505"/>
        <v/>
      </c>
      <c r="T2936" s="24" t="str">
        <f t="shared" si="1506"/>
        <v/>
      </c>
      <c r="U2936" s="24" t="str">
        <f t="shared" si="1507"/>
        <v/>
      </c>
      <c r="V2936" s="24" t="str">
        <f t="shared" si="1508"/>
        <v/>
      </c>
      <c r="W2936" s="24" t="str">
        <f t="shared" si="1509"/>
        <v/>
      </c>
      <c r="X2936" s="24" t="str">
        <f t="shared" si="1510"/>
        <v/>
      </c>
      <c r="Y2936" s="24" t="str">
        <f t="shared" si="1511"/>
        <v/>
      </c>
      <c r="Z2936" s="24" t="str">
        <f t="shared" si="1512"/>
        <v/>
      </c>
      <c r="AA2936" s="24" t="b">
        <f t="shared" si="1513"/>
        <v>0</v>
      </c>
      <c r="AB2936" s="34" t="str">
        <f t="shared" si="1514"/>
        <v/>
      </c>
      <c r="AC2936" s="34">
        <f t="shared" si="1515"/>
        <v>0</v>
      </c>
      <c r="AD2936" s="34">
        <f t="shared" si="1516"/>
        <v>0</v>
      </c>
      <c r="AE2936" s="34" t="str">
        <f t="shared" si="1517"/>
        <v xml:space="preserve"> 0</v>
      </c>
      <c r="AF2936" s="34">
        <f t="shared" si="1518"/>
        <v>0</v>
      </c>
      <c r="AG2936" s="34">
        <f t="shared" si="1519"/>
        <v>0</v>
      </c>
      <c r="AH2936" s="34" t="str">
        <f t="shared" si="1520"/>
        <v/>
      </c>
      <c r="AI2936" s="172" t="str">
        <f>IF(AJ2936&lt;&gt;"",MAX(AI$3:AI2935)+1,"")</f>
        <v/>
      </c>
      <c r="AJ2936" s="172" t="str">
        <f t="shared" si="1521"/>
        <v/>
      </c>
      <c r="AK2936" s="172" t="str">
        <f t="shared" si="1522"/>
        <v/>
      </c>
      <c r="AL2936" s="172" t="str">
        <f t="shared" si="1523"/>
        <v/>
      </c>
      <c r="AM2936" s="172" t="str">
        <f>IF(AN2936&lt;&gt;"",MAX(AM$3:AM2935)+1,"")</f>
        <v/>
      </c>
      <c r="AN2936" s="172" t="str">
        <f t="shared" si="1524"/>
        <v/>
      </c>
      <c r="AO2936" s="172" t="str">
        <f t="shared" si="1525"/>
        <v/>
      </c>
      <c r="AP2936" s="172" t="str">
        <f t="shared" si="1526"/>
        <v/>
      </c>
      <c r="AQ2936" s="172" t="str">
        <f t="shared" si="1527"/>
        <v/>
      </c>
      <c r="AR2936" s="172" t="str">
        <f>Table1[[#This Row],[Sex ]]&amp;Table1[[#This Row],[Month]]</f>
        <v/>
      </c>
    </row>
    <row r="2937" spans="2:44" x14ac:dyDescent="0.3">
      <c r="B2937" s="14"/>
      <c r="C2937" s="14"/>
      <c r="D2937" s="14"/>
      <c r="E2937" s="14"/>
      <c r="F2937" s="14"/>
      <c r="G2937" s="14"/>
      <c r="H2937" s="14"/>
      <c r="I2937" s="14"/>
      <c r="J2937" s="14"/>
      <c r="K2937" s="14"/>
      <c r="L2937" s="14"/>
      <c r="M2937" s="24" t="str">
        <f t="shared" si="1499"/>
        <v/>
      </c>
      <c r="N2937" s="24" t="str">
        <f t="shared" si="1500"/>
        <v/>
      </c>
      <c r="O2937" s="24" t="str">
        <f t="shared" si="1501"/>
        <v xml:space="preserve"> </v>
      </c>
      <c r="P2937" s="24">
        <f t="shared" si="1502"/>
        <v>0</v>
      </c>
      <c r="Q2937" s="25">
        <f t="shared" si="1503"/>
        <v>0</v>
      </c>
      <c r="R2937" s="26">
        <f t="shared" si="1504"/>
        <v>0</v>
      </c>
      <c r="S2937" s="24" t="str">
        <f t="shared" si="1505"/>
        <v/>
      </c>
      <c r="T2937" s="24" t="str">
        <f t="shared" si="1506"/>
        <v/>
      </c>
      <c r="U2937" s="24" t="str">
        <f t="shared" si="1507"/>
        <v/>
      </c>
      <c r="V2937" s="24" t="str">
        <f t="shared" si="1508"/>
        <v/>
      </c>
      <c r="W2937" s="24" t="str">
        <f t="shared" si="1509"/>
        <v/>
      </c>
      <c r="X2937" s="24" t="str">
        <f t="shared" si="1510"/>
        <v/>
      </c>
      <c r="Y2937" s="24" t="str">
        <f t="shared" si="1511"/>
        <v/>
      </c>
      <c r="Z2937" s="24" t="str">
        <f t="shared" si="1512"/>
        <v/>
      </c>
      <c r="AA2937" s="24" t="b">
        <f t="shared" si="1513"/>
        <v>0</v>
      </c>
      <c r="AB2937" s="34" t="str">
        <f t="shared" si="1514"/>
        <v/>
      </c>
      <c r="AC2937" s="34">
        <f t="shared" si="1515"/>
        <v>0</v>
      </c>
      <c r="AD2937" s="34">
        <f t="shared" si="1516"/>
        <v>0</v>
      </c>
      <c r="AE2937" s="34" t="str">
        <f t="shared" si="1517"/>
        <v xml:space="preserve"> 0</v>
      </c>
      <c r="AF2937" s="34">
        <f t="shared" si="1518"/>
        <v>0</v>
      </c>
      <c r="AG2937" s="34">
        <f t="shared" si="1519"/>
        <v>0</v>
      </c>
      <c r="AH2937" s="34" t="str">
        <f t="shared" si="1520"/>
        <v/>
      </c>
      <c r="AI2937" s="172" t="str">
        <f>IF(AJ2937&lt;&gt;"",MAX(AI$3:AI2936)+1,"")</f>
        <v/>
      </c>
      <c r="AJ2937" s="172" t="str">
        <f t="shared" si="1521"/>
        <v/>
      </c>
      <c r="AK2937" s="172" t="str">
        <f t="shared" si="1522"/>
        <v/>
      </c>
      <c r="AL2937" s="172" t="str">
        <f t="shared" si="1523"/>
        <v/>
      </c>
      <c r="AM2937" s="172" t="str">
        <f>IF(AN2937&lt;&gt;"",MAX(AM$3:AM2936)+1,"")</f>
        <v/>
      </c>
      <c r="AN2937" s="172" t="str">
        <f t="shared" si="1524"/>
        <v/>
      </c>
      <c r="AO2937" s="172" t="str">
        <f t="shared" si="1525"/>
        <v/>
      </c>
      <c r="AP2937" s="172" t="str">
        <f t="shared" si="1526"/>
        <v/>
      </c>
      <c r="AQ2937" s="172" t="str">
        <f t="shared" si="1527"/>
        <v/>
      </c>
      <c r="AR2937" s="172" t="str">
        <f>Table1[[#This Row],[Sex ]]&amp;Table1[[#This Row],[Month]]</f>
        <v/>
      </c>
    </row>
    <row r="2938" spans="2:44" x14ac:dyDescent="0.3">
      <c r="B2938" s="14"/>
      <c r="C2938" s="14"/>
      <c r="D2938" s="14"/>
      <c r="E2938" s="14"/>
      <c r="F2938" s="14"/>
      <c r="G2938" s="14"/>
      <c r="H2938" s="14"/>
      <c r="I2938" s="14"/>
      <c r="J2938" s="14"/>
      <c r="K2938" s="14"/>
      <c r="L2938" s="14"/>
      <c r="M2938" s="24" t="str">
        <f t="shared" si="1499"/>
        <v/>
      </c>
      <c r="N2938" s="24" t="str">
        <f t="shared" si="1500"/>
        <v/>
      </c>
      <c r="O2938" s="24" t="str">
        <f t="shared" si="1501"/>
        <v xml:space="preserve"> </v>
      </c>
      <c r="P2938" s="24">
        <f t="shared" si="1502"/>
        <v>0</v>
      </c>
      <c r="Q2938" s="25">
        <f t="shared" si="1503"/>
        <v>0</v>
      </c>
      <c r="R2938" s="26">
        <f t="shared" si="1504"/>
        <v>0</v>
      </c>
      <c r="S2938" s="24" t="str">
        <f t="shared" si="1505"/>
        <v/>
      </c>
      <c r="T2938" s="24" t="str">
        <f t="shared" si="1506"/>
        <v/>
      </c>
      <c r="U2938" s="24" t="str">
        <f t="shared" si="1507"/>
        <v/>
      </c>
      <c r="V2938" s="24" t="str">
        <f t="shared" si="1508"/>
        <v/>
      </c>
      <c r="W2938" s="24" t="str">
        <f t="shared" si="1509"/>
        <v/>
      </c>
      <c r="X2938" s="24" t="str">
        <f t="shared" si="1510"/>
        <v/>
      </c>
      <c r="Y2938" s="24" t="str">
        <f t="shared" si="1511"/>
        <v/>
      </c>
      <c r="Z2938" s="24" t="str">
        <f t="shared" si="1512"/>
        <v/>
      </c>
      <c r="AA2938" s="24" t="b">
        <f t="shared" si="1513"/>
        <v>0</v>
      </c>
      <c r="AB2938" s="34" t="str">
        <f t="shared" si="1514"/>
        <v/>
      </c>
      <c r="AC2938" s="34">
        <f t="shared" si="1515"/>
        <v>0</v>
      </c>
      <c r="AD2938" s="34">
        <f t="shared" si="1516"/>
        <v>0</v>
      </c>
      <c r="AE2938" s="34" t="str">
        <f t="shared" si="1517"/>
        <v xml:space="preserve"> 0</v>
      </c>
      <c r="AF2938" s="34">
        <f t="shared" si="1518"/>
        <v>0</v>
      </c>
      <c r="AG2938" s="34">
        <f t="shared" si="1519"/>
        <v>0</v>
      </c>
      <c r="AH2938" s="34" t="str">
        <f t="shared" si="1520"/>
        <v/>
      </c>
      <c r="AI2938" s="172" t="str">
        <f>IF(AJ2938&lt;&gt;"",MAX(AI$3:AI2937)+1,"")</f>
        <v/>
      </c>
      <c r="AJ2938" s="172" t="str">
        <f t="shared" si="1521"/>
        <v/>
      </c>
      <c r="AK2938" s="172" t="str">
        <f t="shared" si="1522"/>
        <v/>
      </c>
      <c r="AL2938" s="172" t="str">
        <f t="shared" si="1523"/>
        <v/>
      </c>
      <c r="AM2938" s="172" t="str">
        <f>IF(AN2938&lt;&gt;"",MAX(AM$3:AM2937)+1,"")</f>
        <v/>
      </c>
      <c r="AN2938" s="172" t="str">
        <f t="shared" si="1524"/>
        <v/>
      </c>
      <c r="AO2938" s="172" t="str">
        <f t="shared" si="1525"/>
        <v/>
      </c>
      <c r="AP2938" s="172" t="str">
        <f t="shared" si="1526"/>
        <v/>
      </c>
      <c r="AQ2938" s="172" t="str">
        <f t="shared" si="1527"/>
        <v/>
      </c>
      <c r="AR2938" s="172" t="str">
        <f>Table1[[#This Row],[Sex ]]&amp;Table1[[#This Row],[Month]]</f>
        <v/>
      </c>
    </row>
    <row r="2939" spans="2:44" x14ac:dyDescent="0.3">
      <c r="B2939" s="14"/>
      <c r="C2939" s="14"/>
      <c r="D2939" s="14"/>
      <c r="E2939" s="14"/>
      <c r="F2939" s="14"/>
      <c r="G2939" s="14"/>
      <c r="H2939" s="14"/>
      <c r="I2939" s="14"/>
      <c r="J2939" s="14"/>
      <c r="K2939" s="14"/>
      <c r="L2939" s="14"/>
      <c r="M2939" s="24" t="str">
        <f t="shared" si="1499"/>
        <v/>
      </c>
      <c r="N2939" s="24" t="str">
        <f t="shared" si="1500"/>
        <v/>
      </c>
      <c r="O2939" s="24" t="str">
        <f t="shared" si="1501"/>
        <v xml:space="preserve"> </v>
      </c>
      <c r="P2939" s="24">
        <f t="shared" si="1502"/>
        <v>0</v>
      </c>
      <c r="Q2939" s="25">
        <f t="shared" si="1503"/>
        <v>0</v>
      </c>
      <c r="R2939" s="26">
        <f t="shared" si="1504"/>
        <v>0</v>
      </c>
      <c r="S2939" s="24" t="str">
        <f t="shared" si="1505"/>
        <v/>
      </c>
      <c r="T2939" s="24" t="str">
        <f t="shared" si="1506"/>
        <v/>
      </c>
      <c r="U2939" s="24" t="str">
        <f t="shared" si="1507"/>
        <v/>
      </c>
      <c r="V2939" s="24" t="str">
        <f t="shared" si="1508"/>
        <v/>
      </c>
      <c r="W2939" s="24" t="str">
        <f t="shared" si="1509"/>
        <v/>
      </c>
      <c r="X2939" s="24" t="str">
        <f t="shared" si="1510"/>
        <v/>
      </c>
      <c r="Y2939" s="24" t="str">
        <f t="shared" si="1511"/>
        <v/>
      </c>
      <c r="Z2939" s="24" t="str">
        <f t="shared" si="1512"/>
        <v/>
      </c>
      <c r="AA2939" s="24" t="b">
        <f t="shared" si="1513"/>
        <v>0</v>
      </c>
      <c r="AB2939" s="34" t="str">
        <f t="shared" si="1514"/>
        <v/>
      </c>
      <c r="AC2939" s="34">
        <f t="shared" si="1515"/>
        <v>0</v>
      </c>
      <c r="AD2939" s="34">
        <f t="shared" si="1516"/>
        <v>0</v>
      </c>
      <c r="AE2939" s="34" t="str">
        <f t="shared" si="1517"/>
        <v xml:space="preserve"> 0</v>
      </c>
      <c r="AF2939" s="34">
        <f t="shared" si="1518"/>
        <v>0</v>
      </c>
      <c r="AG2939" s="34">
        <f t="shared" si="1519"/>
        <v>0</v>
      </c>
      <c r="AH2939" s="34" t="str">
        <f t="shared" si="1520"/>
        <v/>
      </c>
      <c r="AI2939" s="172" t="str">
        <f>IF(AJ2939&lt;&gt;"",MAX(AI$3:AI2938)+1,"")</f>
        <v/>
      </c>
      <c r="AJ2939" s="172" t="str">
        <f t="shared" si="1521"/>
        <v/>
      </c>
      <c r="AK2939" s="172" t="str">
        <f t="shared" si="1522"/>
        <v/>
      </c>
      <c r="AL2939" s="172" t="str">
        <f t="shared" si="1523"/>
        <v/>
      </c>
      <c r="AM2939" s="172" t="str">
        <f>IF(AN2939&lt;&gt;"",MAX(AM$3:AM2938)+1,"")</f>
        <v/>
      </c>
      <c r="AN2939" s="172" t="str">
        <f t="shared" si="1524"/>
        <v/>
      </c>
      <c r="AO2939" s="172" t="str">
        <f t="shared" si="1525"/>
        <v/>
      </c>
      <c r="AP2939" s="172" t="str">
        <f t="shared" si="1526"/>
        <v/>
      </c>
      <c r="AQ2939" s="172" t="str">
        <f t="shared" si="1527"/>
        <v/>
      </c>
      <c r="AR2939" s="172" t="str">
        <f>Table1[[#This Row],[Sex ]]&amp;Table1[[#This Row],[Month]]</f>
        <v/>
      </c>
    </row>
    <row r="2940" spans="2:44" x14ac:dyDescent="0.3">
      <c r="B2940" s="14"/>
      <c r="C2940" s="14"/>
      <c r="D2940" s="14"/>
      <c r="E2940" s="14"/>
      <c r="F2940" s="14"/>
      <c r="G2940" s="14"/>
      <c r="H2940" s="14"/>
      <c r="I2940" s="14"/>
      <c r="J2940" s="14"/>
      <c r="K2940" s="14"/>
      <c r="L2940" s="14"/>
      <c r="M2940" s="24" t="str">
        <f t="shared" si="1499"/>
        <v/>
      </c>
      <c r="N2940" s="24" t="str">
        <f t="shared" si="1500"/>
        <v/>
      </c>
      <c r="O2940" s="24" t="str">
        <f t="shared" si="1501"/>
        <v xml:space="preserve"> </v>
      </c>
      <c r="P2940" s="24">
        <f t="shared" si="1502"/>
        <v>0</v>
      </c>
      <c r="Q2940" s="25">
        <f t="shared" si="1503"/>
        <v>0</v>
      </c>
      <c r="R2940" s="26">
        <f t="shared" si="1504"/>
        <v>0</v>
      </c>
      <c r="S2940" s="24" t="str">
        <f t="shared" si="1505"/>
        <v/>
      </c>
      <c r="T2940" s="24" t="str">
        <f t="shared" si="1506"/>
        <v/>
      </c>
      <c r="U2940" s="24" t="str">
        <f t="shared" si="1507"/>
        <v/>
      </c>
      <c r="V2940" s="24" t="str">
        <f t="shared" si="1508"/>
        <v/>
      </c>
      <c r="W2940" s="24" t="str">
        <f t="shared" si="1509"/>
        <v/>
      </c>
      <c r="X2940" s="24" t="str">
        <f t="shared" si="1510"/>
        <v/>
      </c>
      <c r="Y2940" s="24" t="str">
        <f t="shared" si="1511"/>
        <v/>
      </c>
      <c r="Z2940" s="24" t="str">
        <f t="shared" si="1512"/>
        <v/>
      </c>
      <c r="AA2940" s="24" t="b">
        <f t="shared" si="1513"/>
        <v>0</v>
      </c>
      <c r="AB2940" s="34" t="str">
        <f t="shared" si="1514"/>
        <v/>
      </c>
      <c r="AC2940" s="34">
        <f t="shared" si="1515"/>
        <v>0</v>
      </c>
      <c r="AD2940" s="34">
        <f t="shared" si="1516"/>
        <v>0</v>
      </c>
      <c r="AE2940" s="34" t="str">
        <f t="shared" si="1517"/>
        <v xml:space="preserve"> 0</v>
      </c>
      <c r="AF2940" s="34">
        <f t="shared" si="1518"/>
        <v>0</v>
      </c>
      <c r="AG2940" s="34">
        <f t="shared" si="1519"/>
        <v>0</v>
      </c>
      <c r="AH2940" s="34" t="str">
        <f t="shared" si="1520"/>
        <v/>
      </c>
      <c r="AI2940" s="172" t="str">
        <f>IF(AJ2940&lt;&gt;"",MAX(AI$3:AI2939)+1,"")</f>
        <v/>
      </c>
      <c r="AJ2940" s="172" t="str">
        <f t="shared" si="1521"/>
        <v/>
      </c>
      <c r="AK2940" s="172" t="str">
        <f t="shared" si="1522"/>
        <v/>
      </c>
      <c r="AL2940" s="172" t="str">
        <f t="shared" si="1523"/>
        <v/>
      </c>
      <c r="AM2940" s="172" t="str">
        <f>IF(AN2940&lt;&gt;"",MAX(AM$3:AM2939)+1,"")</f>
        <v/>
      </c>
      <c r="AN2940" s="172" t="str">
        <f t="shared" si="1524"/>
        <v/>
      </c>
      <c r="AO2940" s="172" t="str">
        <f t="shared" si="1525"/>
        <v/>
      </c>
      <c r="AP2940" s="172" t="str">
        <f t="shared" si="1526"/>
        <v/>
      </c>
      <c r="AQ2940" s="172" t="str">
        <f t="shared" si="1527"/>
        <v/>
      </c>
      <c r="AR2940" s="172" t="str">
        <f>Table1[[#This Row],[Sex ]]&amp;Table1[[#This Row],[Month]]</f>
        <v/>
      </c>
    </row>
    <row r="2941" spans="2:44" x14ac:dyDescent="0.3">
      <c r="B2941" s="14"/>
      <c r="C2941" s="14"/>
      <c r="D2941" s="14"/>
      <c r="E2941" s="14"/>
      <c r="F2941" s="14"/>
      <c r="G2941" s="14"/>
      <c r="H2941" s="14"/>
      <c r="I2941" s="14"/>
      <c r="J2941" s="14"/>
      <c r="K2941" s="14"/>
      <c r="L2941" s="14"/>
      <c r="M2941" s="24" t="str">
        <f t="shared" si="1499"/>
        <v/>
      </c>
      <c r="N2941" s="24" t="str">
        <f t="shared" si="1500"/>
        <v/>
      </c>
      <c r="O2941" s="24" t="str">
        <f t="shared" si="1501"/>
        <v xml:space="preserve"> </v>
      </c>
      <c r="P2941" s="24">
        <f t="shared" si="1502"/>
        <v>0</v>
      </c>
      <c r="Q2941" s="25">
        <f t="shared" si="1503"/>
        <v>0</v>
      </c>
      <c r="R2941" s="26">
        <f t="shared" si="1504"/>
        <v>0</v>
      </c>
      <c r="S2941" s="24" t="str">
        <f t="shared" si="1505"/>
        <v/>
      </c>
      <c r="T2941" s="24" t="str">
        <f t="shared" si="1506"/>
        <v/>
      </c>
      <c r="U2941" s="24" t="str">
        <f t="shared" si="1507"/>
        <v/>
      </c>
      <c r="V2941" s="24" t="str">
        <f t="shared" si="1508"/>
        <v/>
      </c>
      <c r="W2941" s="24" t="str">
        <f t="shared" si="1509"/>
        <v/>
      </c>
      <c r="X2941" s="24" t="str">
        <f t="shared" si="1510"/>
        <v/>
      </c>
      <c r="Y2941" s="24" t="str">
        <f t="shared" si="1511"/>
        <v/>
      </c>
      <c r="Z2941" s="24" t="str">
        <f t="shared" si="1512"/>
        <v/>
      </c>
      <c r="AA2941" s="24" t="b">
        <f t="shared" si="1513"/>
        <v>0</v>
      </c>
      <c r="AB2941" s="34" t="str">
        <f t="shared" si="1514"/>
        <v/>
      </c>
      <c r="AC2941" s="34">
        <f t="shared" si="1515"/>
        <v>0</v>
      </c>
      <c r="AD2941" s="34">
        <f t="shared" si="1516"/>
        <v>0</v>
      </c>
      <c r="AE2941" s="34" t="str">
        <f t="shared" si="1517"/>
        <v xml:space="preserve"> 0</v>
      </c>
      <c r="AF2941" s="34">
        <f t="shared" si="1518"/>
        <v>0</v>
      </c>
      <c r="AG2941" s="34">
        <f t="shared" si="1519"/>
        <v>0</v>
      </c>
      <c r="AH2941" s="34" t="str">
        <f t="shared" si="1520"/>
        <v/>
      </c>
      <c r="AI2941" s="172" t="str">
        <f>IF(AJ2941&lt;&gt;"",MAX(AI$3:AI2940)+1,"")</f>
        <v/>
      </c>
      <c r="AJ2941" s="172" t="str">
        <f t="shared" si="1521"/>
        <v/>
      </c>
      <c r="AK2941" s="172" t="str">
        <f t="shared" si="1522"/>
        <v/>
      </c>
      <c r="AL2941" s="172" t="str">
        <f t="shared" si="1523"/>
        <v/>
      </c>
      <c r="AM2941" s="172" t="str">
        <f>IF(AN2941&lt;&gt;"",MAX(AM$3:AM2940)+1,"")</f>
        <v/>
      </c>
      <c r="AN2941" s="172" t="str">
        <f t="shared" si="1524"/>
        <v/>
      </c>
      <c r="AO2941" s="172" t="str">
        <f t="shared" si="1525"/>
        <v/>
      </c>
      <c r="AP2941" s="172" t="str">
        <f t="shared" si="1526"/>
        <v/>
      </c>
      <c r="AQ2941" s="172" t="str">
        <f t="shared" si="1527"/>
        <v/>
      </c>
      <c r="AR2941" s="172" t="str">
        <f>Table1[[#This Row],[Sex ]]&amp;Table1[[#This Row],[Month]]</f>
        <v/>
      </c>
    </row>
    <row r="2942" spans="2:44" x14ac:dyDescent="0.3">
      <c r="B2942" s="14"/>
      <c r="C2942" s="14"/>
      <c r="D2942" s="14"/>
      <c r="E2942" s="14"/>
      <c r="F2942" s="14"/>
      <c r="G2942" s="14"/>
      <c r="H2942" s="14"/>
      <c r="I2942" s="14"/>
      <c r="J2942" s="14"/>
      <c r="K2942" s="14"/>
      <c r="L2942" s="14"/>
      <c r="M2942" s="24" t="str">
        <f t="shared" si="1499"/>
        <v/>
      </c>
      <c r="N2942" s="24" t="str">
        <f t="shared" si="1500"/>
        <v/>
      </c>
      <c r="O2942" s="24" t="str">
        <f t="shared" si="1501"/>
        <v xml:space="preserve"> </v>
      </c>
      <c r="P2942" s="24">
        <f t="shared" si="1502"/>
        <v>0</v>
      </c>
      <c r="Q2942" s="25">
        <f t="shared" si="1503"/>
        <v>0</v>
      </c>
      <c r="R2942" s="26">
        <f t="shared" si="1504"/>
        <v>0</v>
      </c>
      <c r="S2942" s="24" t="str">
        <f t="shared" si="1505"/>
        <v/>
      </c>
      <c r="T2942" s="24" t="str">
        <f t="shared" si="1506"/>
        <v/>
      </c>
      <c r="U2942" s="24" t="str">
        <f t="shared" si="1507"/>
        <v/>
      </c>
      <c r="V2942" s="24" t="str">
        <f t="shared" si="1508"/>
        <v/>
      </c>
      <c r="W2942" s="24" t="str">
        <f t="shared" si="1509"/>
        <v/>
      </c>
      <c r="X2942" s="24" t="str">
        <f t="shared" si="1510"/>
        <v/>
      </c>
      <c r="Y2942" s="24" t="str">
        <f t="shared" si="1511"/>
        <v/>
      </c>
      <c r="Z2942" s="24" t="str">
        <f t="shared" si="1512"/>
        <v/>
      </c>
      <c r="AA2942" s="24" t="b">
        <f t="shared" si="1513"/>
        <v>0</v>
      </c>
      <c r="AB2942" s="34" t="str">
        <f t="shared" si="1514"/>
        <v/>
      </c>
      <c r="AC2942" s="34">
        <f t="shared" si="1515"/>
        <v>0</v>
      </c>
      <c r="AD2942" s="34">
        <f t="shared" si="1516"/>
        <v>0</v>
      </c>
      <c r="AE2942" s="34" t="str">
        <f t="shared" si="1517"/>
        <v xml:space="preserve"> 0</v>
      </c>
      <c r="AF2942" s="34">
        <f t="shared" si="1518"/>
        <v>0</v>
      </c>
      <c r="AG2942" s="34">
        <f t="shared" si="1519"/>
        <v>0</v>
      </c>
      <c r="AH2942" s="34" t="str">
        <f t="shared" si="1520"/>
        <v/>
      </c>
      <c r="AI2942" s="172" t="str">
        <f>IF(AJ2942&lt;&gt;"",MAX(AI$3:AI2941)+1,"")</f>
        <v/>
      </c>
      <c r="AJ2942" s="172" t="str">
        <f t="shared" si="1521"/>
        <v/>
      </c>
      <c r="AK2942" s="172" t="str">
        <f t="shared" si="1522"/>
        <v/>
      </c>
      <c r="AL2942" s="172" t="str">
        <f t="shared" si="1523"/>
        <v/>
      </c>
      <c r="AM2942" s="172" t="str">
        <f>IF(AN2942&lt;&gt;"",MAX(AM$3:AM2941)+1,"")</f>
        <v/>
      </c>
      <c r="AN2942" s="172" t="str">
        <f t="shared" si="1524"/>
        <v/>
      </c>
      <c r="AO2942" s="172" t="str">
        <f t="shared" si="1525"/>
        <v/>
      </c>
      <c r="AP2942" s="172" t="str">
        <f t="shared" si="1526"/>
        <v/>
      </c>
      <c r="AQ2942" s="172" t="str">
        <f t="shared" si="1527"/>
        <v/>
      </c>
      <c r="AR2942" s="172" t="str">
        <f>Table1[[#This Row],[Sex ]]&amp;Table1[[#This Row],[Month]]</f>
        <v/>
      </c>
    </row>
    <row r="2943" spans="2:44" x14ac:dyDescent="0.3">
      <c r="B2943" s="14"/>
      <c r="C2943" s="14"/>
      <c r="D2943" s="14"/>
      <c r="E2943" s="14"/>
      <c r="F2943" s="14"/>
      <c r="G2943" s="14"/>
      <c r="H2943" s="14"/>
      <c r="I2943" s="14"/>
      <c r="J2943" s="14"/>
      <c r="K2943" s="14"/>
      <c r="L2943" s="14"/>
      <c r="M2943" s="24" t="str">
        <f t="shared" si="1499"/>
        <v/>
      </c>
      <c r="N2943" s="24" t="str">
        <f t="shared" si="1500"/>
        <v/>
      </c>
      <c r="O2943" s="24" t="str">
        <f t="shared" si="1501"/>
        <v xml:space="preserve"> </v>
      </c>
      <c r="P2943" s="24">
        <f t="shared" si="1502"/>
        <v>0</v>
      </c>
      <c r="Q2943" s="25">
        <f t="shared" si="1503"/>
        <v>0</v>
      </c>
      <c r="R2943" s="26">
        <f t="shared" si="1504"/>
        <v>0</v>
      </c>
      <c r="S2943" s="24" t="str">
        <f t="shared" si="1505"/>
        <v/>
      </c>
      <c r="T2943" s="24" t="str">
        <f t="shared" si="1506"/>
        <v/>
      </c>
      <c r="U2943" s="24" t="str">
        <f t="shared" si="1507"/>
        <v/>
      </c>
      <c r="V2943" s="24" t="str">
        <f t="shared" si="1508"/>
        <v/>
      </c>
      <c r="W2943" s="24" t="str">
        <f t="shared" si="1509"/>
        <v/>
      </c>
      <c r="X2943" s="24" t="str">
        <f t="shared" si="1510"/>
        <v/>
      </c>
      <c r="Y2943" s="24" t="str">
        <f t="shared" si="1511"/>
        <v/>
      </c>
      <c r="Z2943" s="24" t="str">
        <f t="shared" si="1512"/>
        <v/>
      </c>
      <c r="AA2943" s="24" t="b">
        <f t="shared" si="1513"/>
        <v>0</v>
      </c>
      <c r="AB2943" s="34" t="str">
        <f t="shared" si="1514"/>
        <v/>
      </c>
      <c r="AC2943" s="34">
        <f t="shared" si="1515"/>
        <v>0</v>
      </c>
      <c r="AD2943" s="34">
        <f t="shared" si="1516"/>
        <v>0</v>
      </c>
      <c r="AE2943" s="34" t="str">
        <f t="shared" si="1517"/>
        <v xml:space="preserve"> 0</v>
      </c>
      <c r="AF2943" s="34">
        <f t="shared" si="1518"/>
        <v>0</v>
      </c>
      <c r="AG2943" s="34">
        <f t="shared" si="1519"/>
        <v>0</v>
      </c>
      <c r="AH2943" s="34" t="str">
        <f t="shared" si="1520"/>
        <v/>
      </c>
      <c r="AI2943" s="172" t="str">
        <f>IF(AJ2943&lt;&gt;"",MAX(AI$3:AI2942)+1,"")</f>
        <v/>
      </c>
      <c r="AJ2943" s="172" t="str">
        <f t="shared" si="1521"/>
        <v/>
      </c>
      <c r="AK2943" s="172" t="str">
        <f t="shared" si="1522"/>
        <v/>
      </c>
      <c r="AL2943" s="172" t="str">
        <f t="shared" si="1523"/>
        <v/>
      </c>
      <c r="AM2943" s="172" t="str">
        <f>IF(AN2943&lt;&gt;"",MAX(AM$3:AM2942)+1,"")</f>
        <v/>
      </c>
      <c r="AN2943" s="172" t="str">
        <f t="shared" si="1524"/>
        <v/>
      </c>
      <c r="AO2943" s="172" t="str">
        <f t="shared" si="1525"/>
        <v/>
      </c>
      <c r="AP2943" s="172" t="str">
        <f t="shared" si="1526"/>
        <v/>
      </c>
      <c r="AQ2943" s="172" t="str">
        <f t="shared" si="1527"/>
        <v/>
      </c>
      <c r="AR2943" s="172" t="str">
        <f>Table1[[#This Row],[Sex ]]&amp;Table1[[#This Row],[Month]]</f>
        <v/>
      </c>
    </row>
    <row r="2944" spans="2:44" x14ac:dyDescent="0.3">
      <c r="B2944" s="14"/>
      <c r="C2944" s="14"/>
      <c r="D2944" s="14"/>
      <c r="E2944" s="14"/>
      <c r="F2944" s="14"/>
      <c r="G2944" s="14"/>
      <c r="H2944" s="14"/>
      <c r="I2944" s="14"/>
      <c r="J2944" s="14"/>
      <c r="K2944" s="14"/>
      <c r="L2944" s="14"/>
      <c r="M2944" s="24" t="str">
        <f t="shared" si="1499"/>
        <v/>
      </c>
      <c r="N2944" s="24" t="str">
        <f t="shared" si="1500"/>
        <v/>
      </c>
      <c r="O2944" s="24" t="str">
        <f t="shared" si="1501"/>
        <v xml:space="preserve"> </v>
      </c>
      <c r="P2944" s="24">
        <f t="shared" si="1502"/>
        <v>0</v>
      </c>
      <c r="Q2944" s="25">
        <f t="shared" si="1503"/>
        <v>0</v>
      </c>
      <c r="R2944" s="26">
        <f t="shared" si="1504"/>
        <v>0</v>
      </c>
      <c r="S2944" s="24" t="str">
        <f t="shared" si="1505"/>
        <v/>
      </c>
      <c r="T2944" s="24" t="str">
        <f t="shared" si="1506"/>
        <v/>
      </c>
      <c r="U2944" s="24" t="str">
        <f t="shared" si="1507"/>
        <v/>
      </c>
      <c r="V2944" s="24" t="str">
        <f t="shared" si="1508"/>
        <v/>
      </c>
      <c r="W2944" s="24" t="str">
        <f t="shared" si="1509"/>
        <v/>
      </c>
      <c r="X2944" s="24" t="str">
        <f t="shared" si="1510"/>
        <v/>
      </c>
      <c r="Y2944" s="24" t="str">
        <f t="shared" si="1511"/>
        <v/>
      </c>
      <c r="Z2944" s="24" t="str">
        <f t="shared" si="1512"/>
        <v/>
      </c>
      <c r="AA2944" s="24" t="b">
        <f t="shared" si="1513"/>
        <v>0</v>
      </c>
      <c r="AB2944" s="34" t="str">
        <f t="shared" si="1514"/>
        <v/>
      </c>
      <c r="AC2944" s="34">
        <f t="shared" si="1515"/>
        <v>0</v>
      </c>
      <c r="AD2944" s="34">
        <f t="shared" si="1516"/>
        <v>0</v>
      </c>
      <c r="AE2944" s="34" t="str">
        <f t="shared" si="1517"/>
        <v xml:space="preserve"> 0</v>
      </c>
      <c r="AF2944" s="34">
        <f t="shared" si="1518"/>
        <v>0</v>
      </c>
      <c r="AG2944" s="34">
        <f t="shared" si="1519"/>
        <v>0</v>
      </c>
      <c r="AH2944" s="34" t="str">
        <f t="shared" si="1520"/>
        <v/>
      </c>
      <c r="AI2944" s="172" t="str">
        <f>IF(AJ2944&lt;&gt;"",MAX(AI$3:AI2943)+1,"")</f>
        <v/>
      </c>
      <c r="AJ2944" s="172" t="str">
        <f t="shared" si="1521"/>
        <v/>
      </c>
      <c r="AK2944" s="172" t="str">
        <f t="shared" si="1522"/>
        <v/>
      </c>
      <c r="AL2944" s="172" t="str">
        <f t="shared" si="1523"/>
        <v/>
      </c>
      <c r="AM2944" s="172" t="str">
        <f>IF(AN2944&lt;&gt;"",MAX(AM$3:AM2943)+1,"")</f>
        <v/>
      </c>
      <c r="AN2944" s="172" t="str">
        <f t="shared" si="1524"/>
        <v/>
      </c>
      <c r="AO2944" s="172" t="str">
        <f t="shared" si="1525"/>
        <v/>
      </c>
      <c r="AP2944" s="172" t="str">
        <f t="shared" si="1526"/>
        <v/>
      </c>
      <c r="AQ2944" s="172" t="str">
        <f t="shared" si="1527"/>
        <v/>
      </c>
      <c r="AR2944" s="172" t="str">
        <f>Table1[[#This Row],[Sex ]]&amp;Table1[[#This Row],[Month]]</f>
        <v/>
      </c>
    </row>
    <row r="2945" spans="2:44" x14ac:dyDescent="0.3">
      <c r="B2945" s="14"/>
      <c r="C2945" s="14"/>
      <c r="D2945" s="14"/>
      <c r="E2945" s="14"/>
      <c r="F2945" s="14"/>
      <c r="G2945" s="14"/>
      <c r="H2945" s="14"/>
      <c r="I2945" s="14"/>
      <c r="J2945" s="14"/>
      <c r="K2945" s="14"/>
      <c r="L2945" s="14"/>
      <c r="M2945" s="24" t="str">
        <f t="shared" si="1499"/>
        <v/>
      </c>
      <c r="N2945" s="24" t="str">
        <f t="shared" si="1500"/>
        <v/>
      </c>
      <c r="O2945" s="24" t="str">
        <f t="shared" si="1501"/>
        <v xml:space="preserve"> </v>
      </c>
      <c r="P2945" s="24">
        <f t="shared" si="1502"/>
        <v>0</v>
      </c>
      <c r="Q2945" s="25">
        <f t="shared" si="1503"/>
        <v>0</v>
      </c>
      <c r="R2945" s="26">
        <f t="shared" si="1504"/>
        <v>0</v>
      </c>
      <c r="S2945" s="24" t="str">
        <f t="shared" si="1505"/>
        <v/>
      </c>
      <c r="T2945" s="24" t="str">
        <f t="shared" si="1506"/>
        <v/>
      </c>
      <c r="U2945" s="24" t="str">
        <f t="shared" si="1507"/>
        <v/>
      </c>
      <c r="V2945" s="24" t="str">
        <f t="shared" si="1508"/>
        <v/>
      </c>
      <c r="W2945" s="24" t="str">
        <f t="shared" si="1509"/>
        <v/>
      </c>
      <c r="X2945" s="24" t="str">
        <f t="shared" si="1510"/>
        <v/>
      </c>
      <c r="Y2945" s="24" t="str">
        <f t="shared" si="1511"/>
        <v/>
      </c>
      <c r="Z2945" s="24" t="str">
        <f t="shared" si="1512"/>
        <v/>
      </c>
      <c r="AA2945" s="24" t="b">
        <f t="shared" si="1513"/>
        <v>0</v>
      </c>
      <c r="AB2945" s="34" t="str">
        <f t="shared" si="1514"/>
        <v/>
      </c>
      <c r="AC2945" s="34">
        <f t="shared" si="1515"/>
        <v>0</v>
      </c>
      <c r="AD2945" s="34">
        <f t="shared" si="1516"/>
        <v>0</v>
      </c>
      <c r="AE2945" s="34" t="str">
        <f t="shared" si="1517"/>
        <v xml:space="preserve"> 0</v>
      </c>
      <c r="AF2945" s="34">
        <f t="shared" si="1518"/>
        <v>0</v>
      </c>
      <c r="AG2945" s="34">
        <f t="shared" si="1519"/>
        <v>0</v>
      </c>
      <c r="AH2945" s="34" t="str">
        <f t="shared" si="1520"/>
        <v/>
      </c>
      <c r="AI2945" s="172" t="str">
        <f>IF(AJ2945&lt;&gt;"",MAX(AI$3:AI2944)+1,"")</f>
        <v/>
      </c>
      <c r="AJ2945" s="172" t="str">
        <f t="shared" si="1521"/>
        <v/>
      </c>
      <c r="AK2945" s="172" t="str">
        <f t="shared" si="1522"/>
        <v/>
      </c>
      <c r="AL2945" s="172" t="str">
        <f t="shared" si="1523"/>
        <v/>
      </c>
      <c r="AM2945" s="172" t="str">
        <f>IF(AN2945&lt;&gt;"",MAX(AM$3:AM2944)+1,"")</f>
        <v/>
      </c>
      <c r="AN2945" s="172" t="str">
        <f t="shared" si="1524"/>
        <v/>
      </c>
      <c r="AO2945" s="172" t="str">
        <f t="shared" si="1525"/>
        <v/>
      </c>
      <c r="AP2945" s="172" t="str">
        <f t="shared" si="1526"/>
        <v/>
      </c>
      <c r="AQ2945" s="172" t="str">
        <f t="shared" si="1527"/>
        <v/>
      </c>
      <c r="AR2945" s="172" t="str">
        <f>Table1[[#This Row],[Sex ]]&amp;Table1[[#This Row],[Month]]</f>
        <v/>
      </c>
    </row>
    <row r="2946" spans="2:44" x14ac:dyDescent="0.3">
      <c r="B2946" s="14"/>
      <c r="C2946" s="14"/>
      <c r="D2946" s="14"/>
      <c r="E2946" s="14"/>
      <c r="F2946" s="14"/>
      <c r="G2946" s="14"/>
      <c r="H2946" s="14"/>
      <c r="I2946" s="14"/>
      <c r="J2946" s="14"/>
      <c r="K2946" s="14"/>
      <c r="L2946" s="14"/>
      <c r="M2946" s="24" t="str">
        <f t="shared" si="1499"/>
        <v/>
      </c>
      <c r="N2946" s="24" t="str">
        <f t="shared" si="1500"/>
        <v/>
      </c>
      <c r="O2946" s="24" t="str">
        <f t="shared" si="1501"/>
        <v xml:space="preserve"> </v>
      </c>
      <c r="P2946" s="24">
        <f t="shared" si="1502"/>
        <v>0</v>
      </c>
      <c r="Q2946" s="25">
        <f t="shared" si="1503"/>
        <v>0</v>
      </c>
      <c r="R2946" s="26">
        <f t="shared" si="1504"/>
        <v>0</v>
      </c>
      <c r="S2946" s="24" t="str">
        <f t="shared" si="1505"/>
        <v/>
      </c>
      <c r="T2946" s="24" t="str">
        <f t="shared" si="1506"/>
        <v/>
      </c>
      <c r="U2946" s="24" t="str">
        <f t="shared" si="1507"/>
        <v/>
      </c>
      <c r="V2946" s="24" t="str">
        <f t="shared" si="1508"/>
        <v/>
      </c>
      <c r="W2946" s="24" t="str">
        <f t="shared" si="1509"/>
        <v/>
      </c>
      <c r="X2946" s="24" t="str">
        <f t="shared" si="1510"/>
        <v/>
      </c>
      <c r="Y2946" s="24" t="str">
        <f t="shared" si="1511"/>
        <v/>
      </c>
      <c r="Z2946" s="24" t="str">
        <f t="shared" si="1512"/>
        <v/>
      </c>
      <c r="AA2946" s="24" t="b">
        <f t="shared" si="1513"/>
        <v>0</v>
      </c>
      <c r="AB2946" s="34" t="str">
        <f t="shared" si="1514"/>
        <v/>
      </c>
      <c r="AC2946" s="34">
        <f t="shared" si="1515"/>
        <v>0</v>
      </c>
      <c r="AD2946" s="34">
        <f t="shared" si="1516"/>
        <v>0</v>
      </c>
      <c r="AE2946" s="34" t="str">
        <f t="shared" si="1517"/>
        <v xml:space="preserve"> 0</v>
      </c>
      <c r="AF2946" s="34">
        <f t="shared" si="1518"/>
        <v>0</v>
      </c>
      <c r="AG2946" s="34">
        <f t="shared" si="1519"/>
        <v>0</v>
      </c>
      <c r="AH2946" s="34" t="str">
        <f t="shared" si="1520"/>
        <v/>
      </c>
      <c r="AI2946" s="172" t="str">
        <f>IF(AJ2946&lt;&gt;"",MAX(AI$3:AI2945)+1,"")</f>
        <v/>
      </c>
      <c r="AJ2946" s="172" t="str">
        <f t="shared" si="1521"/>
        <v/>
      </c>
      <c r="AK2946" s="172" t="str">
        <f t="shared" si="1522"/>
        <v/>
      </c>
      <c r="AL2946" s="172" t="str">
        <f t="shared" si="1523"/>
        <v/>
      </c>
      <c r="AM2946" s="172" t="str">
        <f>IF(AN2946&lt;&gt;"",MAX(AM$3:AM2945)+1,"")</f>
        <v/>
      </c>
      <c r="AN2946" s="172" t="str">
        <f t="shared" si="1524"/>
        <v/>
      </c>
      <c r="AO2946" s="172" t="str">
        <f t="shared" si="1525"/>
        <v/>
      </c>
      <c r="AP2946" s="172" t="str">
        <f t="shared" si="1526"/>
        <v/>
      </c>
      <c r="AQ2946" s="172" t="str">
        <f t="shared" si="1527"/>
        <v/>
      </c>
      <c r="AR2946" s="172" t="str">
        <f>Table1[[#This Row],[Sex ]]&amp;Table1[[#This Row],[Month]]</f>
        <v/>
      </c>
    </row>
    <row r="2947" spans="2:44" x14ac:dyDescent="0.3">
      <c r="B2947" s="14"/>
      <c r="C2947" s="14"/>
      <c r="D2947" s="14"/>
      <c r="E2947" s="14"/>
      <c r="F2947" s="14"/>
      <c r="G2947" s="14"/>
      <c r="H2947" s="14"/>
      <c r="I2947" s="14"/>
      <c r="J2947" s="14"/>
      <c r="K2947" s="14"/>
      <c r="L2947" s="14"/>
      <c r="M2947" s="24" t="str">
        <f t="shared" si="1499"/>
        <v/>
      </c>
      <c r="N2947" s="24" t="str">
        <f t="shared" si="1500"/>
        <v/>
      </c>
      <c r="O2947" s="24" t="str">
        <f t="shared" si="1501"/>
        <v xml:space="preserve"> </v>
      </c>
      <c r="P2947" s="24">
        <f t="shared" si="1502"/>
        <v>0</v>
      </c>
      <c r="Q2947" s="25">
        <f t="shared" si="1503"/>
        <v>0</v>
      </c>
      <c r="R2947" s="26">
        <f t="shared" si="1504"/>
        <v>0</v>
      </c>
      <c r="S2947" s="24" t="str">
        <f t="shared" si="1505"/>
        <v/>
      </c>
      <c r="T2947" s="24" t="str">
        <f t="shared" si="1506"/>
        <v/>
      </c>
      <c r="U2947" s="24" t="str">
        <f t="shared" si="1507"/>
        <v/>
      </c>
      <c r="V2947" s="24" t="str">
        <f t="shared" si="1508"/>
        <v/>
      </c>
      <c r="W2947" s="24" t="str">
        <f t="shared" si="1509"/>
        <v/>
      </c>
      <c r="X2947" s="24" t="str">
        <f t="shared" si="1510"/>
        <v/>
      </c>
      <c r="Y2947" s="24" t="str">
        <f t="shared" si="1511"/>
        <v/>
      </c>
      <c r="Z2947" s="24" t="str">
        <f t="shared" si="1512"/>
        <v/>
      </c>
      <c r="AA2947" s="24" t="b">
        <f t="shared" si="1513"/>
        <v>0</v>
      </c>
      <c r="AB2947" s="34" t="str">
        <f t="shared" si="1514"/>
        <v/>
      </c>
      <c r="AC2947" s="34">
        <f t="shared" si="1515"/>
        <v>0</v>
      </c>
      <c r="AD2947" s="34">
        <f t="shared" si="1516"/>
        <v>0</v>
      </c>
      <c r="AE2947" s="34" t="str">
        <f t="shared" si="1517"/>
        <v xml:space="preserve"> 0</v>
      </c>
      <c r="AF2947" s="34">
        <f t="shared" si="1518"/>
        <v>0</v>
      </c>
      <c r="AG2947" s="34">
        <f t="shared" si="1519"/>
        <v>0</v>
      </c>
      <c r="AH2947" s="34" t="str">
        <f t="shared" si="1520"/>
        <v/>
      </c>
      <c r="AI2947" s="172" t="str">
        <f>IF(AJ2947&lt;&gt;"",MAX(AI$3:AI2946)+1,"")</f>
        <v/>
      </c>
      <c r="AJ2947" s="172" t="str">
        <f t="shared" si="1521"/>
        <v/>
      </c>
      <c r="AK2947" s="172" t="str">
        <f t="shared" si="1522"/>
        <v/>
      </c>
      <c r="AL2947" s="172" t="str">
        <f t="shared" si="1523"/>
        <v/>
      </c>
      <c r="AM2947" s="172" t="str">
        <f>IF(AN2947&lt;&gt;"",MAX(AM$3:AM2946)+1,"")</f>
        <v/>
      </c>
      <c r="AN2947" s="172" t="str">
        <f t="shared" si="1524"/>
        <v/>
      </c>
      <c r="AO2947" s="172" t="str">
        <f t="shared" si="1525"/>
        <v/>
      </c>
      <c r="AP2947" s="172" t="str">
        <f t="shared" si="1526"/>
        <v/>
      </c>
      <c r="AQ2947" s="172" t="str">
        <f t="shared" si="1527"/>
        <v/>
      </c>
      <c r="AR2947" s="172" t="str">
        <f>Table1[[#This Row],[Sex ]]&amp;Table1[[#This Row],[Month]]</f>
        <v/>
      </c>
    </row>
    <row r="2948" spans="2:44" x14ac:dyDescent="0.3">
      <c r="B2948" s="14"/>
      <c r="C2948" s="14"/>
      <c r="D2948" s="14"/>
      <c r="E2948" s="14"/>
      <c r="F2948" s="14"/>
      <c r="G2948" s="14"/>
      <c r="H2948" s="14"/>
      <c r="I2948" s="14"/>
      <c r="J2948" s="14"/>
      <c r="K2948" s="14"/>
      <c r="L2948" s="14"/>
      <c r="M2948" s="24" t="str">
        <f t="shared" si="1499"/>
        <v/>
      </c>
      <c r="N2948" s="24" t="str">
        <f t="shared" si="1500"/>
        <v/>
      </c>
      <c r="O2948" s="24" t="str">
        <f t="shared" si="1501"/>
        <v xml:space="preserve"> </v>
      </c>
      <c r="P2948" s="24">
        <f t="shared" si="1502"/>
        <v>0</v>
      </c>
      <c r="Q2948" s="25">
        <f t="shared" si="1503"/>
        <v>0</v>
      </c>
      <c r="R2948" s="26">
        <f t="shared" si="1504"/>
        <v>0</v>
      </c>
      <c r="S2948" s="24" t="str">
        <f t="shared" si="1505"/>
        <v/>
      </c>
      <c r="T2948" s="24" t="str">
        <f t="shared" si="1506"/>
        <v/>
      </c>
      <c r="U2948" s="24" t="str">
        <f t="shared" si="1507"/>
        <v/>
      </c>
      <c r="V2948" s="24" t="str">
        <f t="shared" si="1508"/>
        <v/>
      </c>
      <c r="W2948" s="24" t="str">
        <f t="shared" si="1509"/>
        <v/>
      </c>
      <c r="X2948" s="24" t="str">
        <f t="shared" si="1510"/>
        <v/>
      </c>
      <c r="Y2948" s="24" t="str">
        <f t="shared" si="1511"/>
        <v/>
      </c>
      <c r="Z2948" s="24" t="str">
        <f t="shared" si="1512"/>
        <v/>
      </c>
      <c r="AA2948" s="24" t="b">
        <f t="shared" si="1513"/>
        <v>0</v>
      </c>
      <c r="AB2948" s="34" t="str">
        <f t="shared" si="1514"/>
        <v/>
      </c>
      <c r="AC2948" s="34">
        <f t="shared" si="1515"/>
        <v>0</v>
      </c>
      <c r="AD2948" s="34">
        <f t="shared" si="1516"/>
        <v>0</v>
      </c>
      <c r="AE2948" s="34" t="str">
        <f t="shared" si="1517"/>
        <v xml:space="preserve"> 0</v>
      </c>
      <c r="AF2948" s="34">
        <f t="shared" si="1518"/>
        <v>0</v>
      </c>
      <c r="AG2948" s="34">
        <f t="shared" si="1519"/>
        <v>0</v>
      </c>
      <c r="AH2948" s="34" t="str">
        <f t="shared" si="1520"/>
        <v/>
      </c>
      <c r="AI2948" s="172" t="str">
        <f>IF(AJ2948&lt;&gt;"",MAX(AI$3:AI2947)+1,"")</f>
        <v/>
      </c>
      <c r="AJ2948" s="172" t="str">
        <f t="shared" si="1521"/>
        <v/>
      </c>
      <c r="AK2948" s="172" t="str">
        <f t="shared" si="1522"/>
        <v/>
      </c>
      <c r="AL2948" s="172" t="str">
        <f t="shared" si="1523"/>
        <v/>
      </c>
      <c r="AM2948" s="172" t="str">
        <f>IF(AN2948&lt;&gt;"",MAX(AM$3:AM2947)+1,"")</f>
        <v/>
      </c>
      <c r="AN2948" s="172" t="str">
        <f t="shared" si="1524"/>
        <v/>
      </c>
      <c r="AO2948" s="172" t="str">
        <f t="shared" si="1525"/>
        <v/>
      </c>
      <c r="AP2948" s="172" t="str">
        <f t="shared" si="1526"/>
        <v/>
      </c>
      <c r="AQ2948" s="172" t="str">
        <f t="shared" si="1527"/>
        <v/>
      </c>
      <c r="AR2948" s="172" t="str">
        <f>Table1[[#This Row],[Sex ]]&amp;Table1[[#This Row],[Month]]</f>
        <v/>
      </c>
    </row>
    <row r="2949" spans="2:44" x14ac:dyDescent="0.3">
      <c r="B2949" s="14"/>
      <c r="C2949" s="14"/>
      <c r="D2949" s="14"/>
      <c r="E2949" s="14"/>
      <c r="F2949" s="14"/>
      <c r="G2949" s="14"/>
      <c r="H2949" s="14"/>
      <c r="I2949" s="14"/>
      <c r="J2949" s="14"/>
      <c r="K2949" s="14"/>
      <c r="L2949" s="14"/>
      <c r="M2949" s="24" t="str">
        <f t="shared" si="1499"/>
        <v/>
      </c>
      <c r="N2949" s="24" t="str">
        <f t="shared" si="1500"/>
        <v/>
      </c>
      <c r="O2949" s="24" t="str">
        <f t="shared" si="1501"/>
        <v xml:space="preserve"> </v>
      </c>
      <c r="P2949" s="24">
        <f t="shared" si="1502"/>
        <v>0</v>
      </c>
      <c r="Q2949" s="25">
        <f t="shared" si="1503"/>
        <v>0</v>
      </c>
      <c r="R2949" s="26">
        <f t="shared" si="1504"/>
        <v>0</v>
      </c>
      <c r="S2949" s="24" t="str">
        <f t="shared" si="1505"/>
        <v/>
      </c>
      <c r="T2949" s="24" t="str">
        <f t="shared" si="1506"/>
        <v/>
      </c>
      <c r="U2949" s="24" t="str">
        <f t="shared" si="1507"/>
        <v/>
      </c>
      <c r="V2949" s="24" t="str">
        <f t="shared" si="1508"/>
        <v/>
      </c>
      <c r="W2949" s="24" t="str">
        <f t="shared" si="1509"/>
        <v/>
      </c>
      <c r="X2949" s="24" t="str">
        <f t="shared" si="1510"/>
        <v/>
      </c>
      <c r="Y2949" s="24" t="str">
        <f t="shared" si="1511"/>
        <v/>
      </c>
      <c r="Z2949" s="24" t="str">
        <f t="shared" si="1512"/>
        <v/>
      </c>
      <c r="AA2949" s="24" t="b">
        <f t="shared" si="1513"/>
        <v>0</v>
      </c>
      <c r="AB2949" s="34" t="str">
        <f t="shared" si="1514"/>
        <v/>
      </c>
      <c r="AC2949" s="34">
        <f t="shared" si="1515"/>
        <v>0</v>
      </c>
      <c r="AD2949" s="34">
        <f t="shared" si="1516"/>
        <v>0</v>
      </c>
      <c r="AE2949" s="34" t="str">
        <f t="shared" si="1517"/>
        <v xml:space="preserve"> 0</v>
      </c>
      <c r="AF2949" s="34">
        <f t="shared" si="1518"/>
        <v>0</v>
      </c>
      <c r="AG2949" s="34">
        <f t="shared" si="1519"/>
        <v>0</v>
      </c>
      <c r="AH2949" s="34" t="str">
        <f t="shared" si="1520"/>
        <v/>
      </c>
      <c r="AI2949" s="172" t="str">
        <f>IF(AJ2949&lt;&gt;"",MAX(AI$3:AI2948)+1,"")</f>
        <v/>
      </c>
      <c r="AJ2949" s="172" t="str">
        <f t="shared" si="1521"/>
        <v/>
      </c>
      <c r="AK2949" s="172" t="str">
        <f t="shared" si="1522"/>
        <v/>
      </c>
      <c r="AL2949" s="172" t="str">
        <f t="shared" si="1523"/>
        <v/>
      </c>
      <c r="AM2949" s="172" t="str">
        <f>IF(AN2949&lt;&gt;"",MAX(AM$3:AM2948)+1,"")</f>
        <v/>
      </c>
      <c r="AN2949" s="172" t="str">
        <f t="shared" si="1524"/>
        <v/>
      </c>
      <c r="AO2949" s="172" t="str">
        <f t="shared" si="1525"/>
        <v/>
      </c>
      <c r="AP2949" s="172" t="str">
        <f t="shared" si="1526"/>
        <v/>
      </c>
      <c r="AQ2949" s="172" t="str">
        <f t="shared" si="1527"/>
        <v/>
      </c>
      <c r="AR2949" s="172" t="str">
        <f>Table1[[#This Row],[Sex ]]&amp;Table1[[#This Row],[Month]]</f>
        <v/>
      </c>
    </row>
    <row r="2950" spans="2:44" x14ac:dyDescent="0.3">
      <c r="B2950" s="14"/>
      <c r="C2950" s="14"/>
      <c r="D2950" s="14"/>
      <c r="E2950" s="14"/>
      <c r="F2950" s="14"/>
      <c r="G2950" s="14"/>
      <c r="H2950" s="14"/>
      <c r="I2950" s="14"/>
      <c r="J2950" s="14"/>
      <c r="K2950" s="14"/>
      <c r="L2950" s="14"/>
      <c r="M2950" s="24" t="str">
        <f t="shared" si="1499"/>
        <v/>
      </c>
      <c r="N2950" s="24" t="str">
        <f t="shared" si="1500"/>
        <v/>
      </c>
      <c r="O2950" s="24" t="str">
        <f t="shared" si="1501"/>
        <v xml:space="preserve"> </v>
      </c>
      <c r="P2950" s="24">
        <f t="shared" si="1502"/>
        <v>0</v>
      </c>
      <c r="Q2950" s="25">
        <f t="shared" si="1503"/>
        <v>0</v>
      </c>
      <c r="R2950" s="26">
        <f t="shared" si="1504"/>
        <v>0</v>
      </c>
      <c r="S2950" s="24" t="str">
        <f t="shared" si="1505"/>
        <v/>
      </c>
      <c r="T2950" s="24" t="str">
        <f t="shared" si="1506"/>
        <v/>
      </c>
      <c r="U2950" s="24" t="str">
        <f t="shared" si="1507"/>
        <v/>
      </c>
      <c r="V2950" s="24" t="str">
        <f t="shared" si="1508"/>
        <v/>
      </c>
      <c r="W2950" s="24" t="str">
        <f t="shared" si="1509"/>
        <v/>
      </c>
      <c r="X2950" s="24" t="str">
        <f t="shared" si="1510"/>
        <v/>
      </c>
      <c r="Y2950" s="24" t="str">
        <f t="shared" si="1511"/>
        <v/>
      </c>
      <c r="Z2950" s="24" t="str">
        <f t="shared" si="1512"/>
        <v/>
      </c>
      <c r="AA2950" s="24" t="b">
        <f t="shared" si="1513"/>
        <v>0</v>
      </c>
      <c r="AB2950" s="34" t="str">
        <f t="shared" si="1514"/>
        <v/>
      </c>
      <c r="AC2950" s="34">
        <f t="shared" si="1515"/>
        <v>0</v>
      </c>
      <c r="AD2950" s="34">
        <f t="shared" si="1516"/>
        <v>0</v>
      </c>
      <c r="AE2950" s="34" t="str">
        <f t="shared" si="1517"/>
        <v xml:space="preserve"> 0</v>
      </c>
      <c r="AF2950" s="34">
        <f t="shared" si="1518"/>
        <v>0</v>
      </c>
      <c r="AG2950" s="34">
        <f t="shared" si="1519"/>
        <v>0</v>
      </c>
      <c r="AH2950" s="34" t="str">
        <f t="shared" si="1520"/>
        <v/>
      </c>
      <c r="AI2950" s="172" t="str">
        <f>IF(AJ2950&lt;&gt;"",MAX(AI$3:AI2949)+1,"")</f>
        <v/>
      </c>
      <c r="AJ2950" s="172" t="str">
        <f t="shared" si="1521"/>
        <v/>
      </c>
      <c r="AK2950" s="172" t="str">
        <f t="shared" si="1522"/>
        <v/>
      </c>
      <c r="AL2950" s="172" t="str">
        <f t="shared" si="1523"/>
        <v/>
      </c>
      <c r="AM2950" s="172" t="str">
        <f>IF(AN2950&lt;&gt;"",MAX(AM$3:AM2949)+1,"")</f>
        <v/>
      </c>
      <c r="AN2950" s="172" t="str">
        <f t="shared" si="1524"/>
        <v/>
      </c>
      <c r="AO2950" s="172" t="str">
        <f t="shared" si="1525"/>
        <v/>
      </c>
      <c r="AP2950" s="172" t="str">
        <f t="shared" si="1526"/>
        <v/>
      </c>
      <c r="AQ2950" s="172" t="str">
        <f t="shared" si="1527"/>
        <v/>
      </c>
      <c r="AR2950" s="172" t="str">
        <f>Table1[[#This Row],[Sex ]]&amp;Table1[[#This Row],[Month]]</f>
        <v/>
      </c>
    </row>
    <row r="2951" spans="2:44" x14ac:dyDescent="0.3">
      <c r="B2951" s="14"/>
      <c r="C2951" s="14"/>
      <c r="D2951" s="14"/>
      <c r="E2951" s="14"/>
      <c r="F2951" s="14"/>
      <c r="G2951" s="14"/>
      <c r="H2951" s="14"/>
      <c r="I2951" s="14"/>
      <c r="J2951" s="14"/>
      <c r="K2951" s="14"/>
      <c r="L2951" s="14"/>
      <c r="M2951" s="24" t="str">
        <f t="shared" si="1499"/>
        <v/>
      </c>
      <c r="N2951" s="24" t="str">
        <f t="shared" si="1500"/>
        <v/>
      </c>
      <c r="O2951" s="24" t="str">
        <f t="shared" si="1501"/>
        <v xml:space="preserve"> </v>
      </c>
      <c r="P2951" s="24">
        <f t="shared" si="1502"/>
        <v>0</v>
      </c>
      <c r="Q2951" s="25">
        <f t="shared" si="1503"/>
        <v>0</v>
      </c>
      <c r="R2951" s="26">
        <f t="shared" si="1504"/>
        <v>0</v>
      </c>
      <c r="S2951" s="24" t="str">
        <f t="shared" si="1505"/>
        <v/>
      </c>
      <c r="T2951" s="24" t="str">
        <f t="shared" si="1506"/>
        <v/>
      </c>
      <c r="U2951" s="24" t="str">
        <f t="shared" si="1507"/>
        <v/>
      </c>
      <c r="V2951" s="24" t="str">
        <f t="shared" si="1508"/>
        <v/>
      </c>
      <c r="W2951" s="24" t="str">
        <f t="shared" si="1509"/>
        <v/>
      </c>
      <c r="X2951" s="24" t="str">
        <f t="shared" si="1510"/>
        <v/>
      </c>
      <c r="Y2951" s="24" t="str">
        <f t="shared" si="1511"/>
        <v/>
      </c>
      <c r="Z2951" s="24" t="str">
        <f t="shared" si="1512"/>
        <v/>
      </c>
      <c r="AA2951" s="24" t="b">
        <f t="shared" si="1513"/>
        <v>0</v>
      </c>
      <c r="AB2951" s="34" t="str">
        <f t="shared" si="1514"/>
        <v/>
      </c>
      <c r="AC2951" s="34">
        <f t="shared" si="1515"/>
        <v>0</v>
      </c>
      <c r="AD2951" s="34">
        <f t="shared" si="1516"/>
        <v>0</v>
      </c>
      <c r="AE2951" s="34" t="str">
        <f t="shared" si="1517"/>
        <v xml:space="preserve"> 0</v>
      </c>
      <c r="AF2951" s="34">
        <f t="shared" si="1518"/>
        <v>0</v>
      </c>
      <c r="AG2951" s="34">
        <f t="shared" si="1519"/>
        <v>0</v>
      </c>
      <c r="AH2951" s="34" t="str">
        <f t="shared" si="1520"/>
        <v/>
      </c>
      <c r="AI2951" s="172" t="str">
        <f>IF(AJ2951&lt;&gt;"",MAX(AI$3:AI2950)+1,"")</f>
        <v/>
      </c>
      <c r="AJ2951" s="172" t="str">
        <f t="shared" si="1521"/>
        <v/>
      </c>
      <c r="AK2951" s="172" t="str">
        <f t="shared" si="1522"/>
        <v/>
      </c>
      <c r="AL2951" s="172" t="str">
        <f t="shared" si="1523"/>
        <v/>
      </c>
      <c r="AM2951" s="172" t="str">
        <f>IF(AN2951&lt;&gt;"",MAX(AM$3:AM2950)+1,"")</f>
        <v/>
      </c>
      <c r="AN2951" s="172" t="str">
        <f t="shared" si="1524"/>
        <v/>
      </c>
      <c r="AO2951" s="172" t="str">
        <f t="shared" si="1525"/>
        <v/>
      </c>
      <c r="AP2951" s="172" t="str">
        <f t="shared" si="1526"/>
        <v/>
      </c>
      <c r="AQ2951" s="172" t="str">
        <f t="shared" si="1527"/>
        <v/>
      </c>
      <c r="AR2951" s="172" t="str">
        <f>Table1[[#This Row],[Sex ]]&amp;Table1[[#This Row],[Month]]</f>
        <v/>
      </c>
    </row>
    <row r="2952" spans="2:44" x14ac:dyDescent="0.3">
      <c r="B2952" s="14"/>
      <c r="C2952" s="14"/>
      <c r="D2952" s="14"/>
      <c r="E2952" s="14"/>
      <c r="F2952" s="14"/>
      <c r="G2952" s="14"/>
      <c r="H2952" s="14"/>
      <c r="I2952" s="14"/>
      <c r="J2952" s="14"/>
      <c r="K2952" s="14"/>
      <c r="L2952" s="14"/>
      <c r="M2952" s="24" t="str">
        <f t="shared" si="1499"/>
        <v/>
      </c>
      <c r="N2952" s="24" t="str">
        <f t="shared" si="1500"/>
        <v/>
      </c>
      <c r="O2952" s="24" t="str">
        <f t="shared" si="1501"/>
        <v xml:space="preserve"> </v>
      </c>
      <c r="P2952" s="24">
        <f t="shared" si="1502"/>
        <v>0</v>
      </c>
      <c r="Q2952" s="25">
        <f t="shared" si="1503"/>
        <v>0</v>
      </c>
      <c r="R2952" s="26">
        <f t="shared" si="1504"/>
        <v>0</v>
      </c>
      <c r="S2952" s="24" t="str">
        <f t="shared" si="1505"/>
        <v/>
      </c>
      <c r="T2952" s="24" t="str">
        <f t="shared" si="1506"/>
        <v/>
      </c>
      <c r="U2952" s="24" t="str">
        <f t="shared" si="1507"/>
        <v/>
      </c>
      <c r="V2952" s="24" t="str">
        <f t="shared" si="1508"/>
        <v/>
      </c>
      <c r="W2952" s="24" t="str">
        <f t="shared" si="1509"/>
        <v/>
      </c>
      <c r="X2952" s="24" t="str">
        <f t="shared" si="1510"/>
        <v/>
      </c>
      <c r="Y2952" s="24" t="str">
        <f t="shared" si="1511"/>
        <v/>
      </c>
      <c r="Z2952" s="24" t="str">
        <f t="shared" si="1512"/>
        <v/>
      </c>
      <c r="AA2952" s="24" t="b">
        <f t="shared" si="1513"/>
        <v>0</v>
      </c>
      <c r="AB2952" s="34" t="str">
        <f t="shared" si="1514"/>
        <v/>
      </c>
      <c r="AC2952" s="34">
        <f t="shared" si="1515"/>
        <v>0</v>
      </c>
      <c r="AD2952" s="34">
        <f t="shared" si="1516"/>
        <v>0</v>
      </c>
      <c r="AE2952" s="34" t="str">
        <f t="shared" si="1517"/>
        <v xml:space="preserve"> 0</v>
      </c>
      <c r="AF2952" s="34">
        <f t="shared" si="1518"/>
        <v>0</v>
      </c>
      <c r="AG2952" s="34">
        <f t="shared" si="1519"/>
        <v>0</v>
      </c>
      <c r="AH2952" s="34" t="str">
        <f t="shared" si="1520"/>
        <v/>
      </c>
      <c r="AI2952" s="172" t="str">
        <f>IF(AJ2952&lt;&gt;"",MAX(AI$3:AI2951)+1,"")</f>
        <v/>
      </c>
      <c r="AJ2952" s="172" t="str">
        <f t="shared" si="1521"/>
        <v/>
      </c>
      <c r="AK2952" s="172" t="str">
        <f t="shared" si="1522"/>
        <v/>
      </c>
      <c r="AL2952" s="172" t="str">
        <f t="shared" si="1523"/>
        <v/>
      </c>
      <c r="AM2952" s="172" t="str">
        <f>IF(AN2952&lt;&gt;"",MAX(AM$3:AM2951)+1,"")</f>
        <v/>
      </c>
      <c r="AN2952" s="172" t="str">
        <f t="shared" si="1524"/>
        <v/>
      </c>
      <c r="AO2952" s="172" t="str">
        <f t="shared" si="1525"/>
        <v/>
      </c>
      <c r="AP2952" s="172" t="str">
        <f t="shared" si="1526"/>
        <v/>
      </c>
      <c r="AQ2952" s="172" t="str">
        <f t="shared" si="1527"/>
        <v/>
      </c>
      <c r="AR2952" s="172" t="str">
        <f>Table1[[#This Row],[Sex ]]&amp;Table1[[#This Row],[Month]]</f>
        <v/>
      </c>
    </row>
    <row r="2953" spans="2:44" x14ac:dyDescent="0.3">
      <c r="B2953" s="14"/>
      <c r="C2953" s="14"/>
      <c r="D2953" s="14"/>
      <c r="E2953" s="14"/>
      <c r="F2953" s="14"/>
      <c r="G2953" s="14"/>
      <c r="H2953" s="14"/>
      <c r="I2953" s="14"/>
      <c r="J2953" s="14"/>
      <c r="K2953" s="14"/>
      <c r="L2953" s="14"/>
      <c r="M2953" s="24" t="str">
        <f t="shared" si="1499"/>
        <v/>
      </c>
      <c r="N2953" s="24" t="str">
        <f t="shared" si="1500"/>
        <v/>
      </c>
      <c r="O2953" s="24" t="str">
        <f t="shared" si="1501"/>
        <v xml:space="preserve"> </v>
      </c>
      <c r="P2953" s="24">
        <f t="shared" si="1502"/>
        <v>0</v>
      </c>
      <c r="Q2953" s="25">
        <f t="shared" si="1503"/>
        <v>0</v>
      </c>
      <c r="R2953" s="26">
        <f t="shared" si="1504"/>
        <v>0</v>
      </c>
      <c r="S2953" s="24" t="str">
        <f t="shared" si="1505"/>
        <v/>
      </c>
      <c r="T2953" s="24" t="str">
        <f t="shared" si="1506"/>
        <v/>
      </c>
      <c r="U2953" s="24" t="str">
        <f t="shared" si="1507"/>
        <v/>
      </c>
      <c r="V2953" s="24" t="str">
        <f t="shared" si="1508"/>
        <v/>
      </c>
      <c r="W2953" s="24" t="str">
        <f t="shared" si="1509"/>
        <v/>
      </c>
      <c r="X2953" s="24" t="str">
        <f t="shared" si="1510"/>
        <v/>
      </c>
      <c r="Y2953" s="24" t="str">
        <f t="shared" si="1511"/>
        <v/>
      </c>
      <c r="Z2953" s="24" t="str">
        <f t="shared" si="1512"/>
        <v/>
      </c>
      <c r="AA2953" s="24" t="b">
        <f t="shared" si="1513"/>
        <v>0</v>
      </c>
      <c r="AB2953" s="34" t="str">
        <f t="shared" si="1514"/>
        <v/>
      </c>
      <c r="AC2953" s="34">
        <f t="shared" si="1515"/>
        <v>0</v>
      </c>
      <c r="AD2953" s="34">
        <f t="shared" si="1516"/>
        <v>0</v>
      </c>
      <c r="AE2953" s="34" t="str">
        <f t="shared" si="1517"/>
        <v xml:space="preserve"> 0</v>
      </c>
      <c r="AF2953" s="34">
        <f t="shared" si="1518"/>
        <v>0</v>
      </c>
      <c r="AG2953" s="34">
        <f t="shared" si="1519"/>
        <v>0</v>
      </c>
      <c r="AH2953" s="34" t="str">
        <f t="shared" si="1520"/>
        <v/>
      </c>
      <c r="AI2953" s="172" t="str">
        <f>IF(AJ2953&lt;&gt;"",MAX(AI$3:AI2952)+1,"")</f>
        <v/>
      </c>
      <c r="AJ2953" s="172" t="str">
        <f t="shared" si="1521"/>
        <v/>
      </c>
      <c r="AK2953" s="172" t="str">
        <f t="shared" si="1522"/>
        <v/>
      </c>
      <c r="AL2953" s="172" t="str">
        <f t="shared" si="1523"/>
        <v/>
      </c>
      <c r="AM2953" s="172" t="str">
        <f>IF(AN2953&lt;&gt;"",MAX(AM$3:AM2952)+1,"")</f>
        <v/>
      </c>
      <c r="AN2953" s="172" t="str">
        <f t="shared" si="1524"/>
        <v/>
      </c>
      <c r="AO2953" s="172" t="str">
        <f t="shared" si="1525"/>
        <v/>
      </c>
      <c r="AP2953" s="172" t="str">
        <f t="shared" si="1526"/>
        <v/>
      </c>
      <c r="AQ2953" s="172" t="str">
        <f t="shared" si="1527"/>
        <v/>
      </c>
      <c r="AR2953" s="172" t="str">
        <f>Table1[[#This Row],[Sex ]]&amp;Table1[[#This Row],[Month]]</f>
        <v/>
      </c>
    </row>
    <row r="2954" spans="2:44" x14ac:dyDescent="0.3">
      <c r="B2954" s="14"/>
      <c r="C2954" s="14"/>
      <c r="D2954" s="14"/>
      <c r="E2954" s="14"/>
      <c r="F2954" s="14"/>
      <c r="G2954" s="14"/>
      <c r="H2954" s="14"/>
      <c r="I2954" s="14"/>
      <c r="J2954" s="14"/>
      <c r="K2954" s="14"/>
      <c r="L2954" s="14"/>
      <c r="M2954" s="24" t="str">
        <f t="shared" si="1499"/>
        <v/>
      </c>
      <c r="N2954" s="24" t="str">
        <f t="shared" si="1500"/>
        <v/>
      </c>
      <c r="O2954" s="24" t="str">
        <f t="shared" si="1501"/>
        <v xml:space="preserve"> </v>
      </c>
      <c r="P2954" s="24">
        <f t="shared" si="1502"/>
        <v>0</v>
      </c>
      <c r="Q2954" s="25">
        <f t="shared" si="1503"/>
        <v>0</v>
      </c>
      <c r="R2954" s="26">
        <f t="shared" si="1504"/>
        <v>0</v>
      </c>
      <c r="S2954" s="24" t="str">
        <f t="shared" si="1505"/>
        <v/>
      </c>
      <c r="T2954" s="24" t="str">
        <f t="shared" si="1506"/>
        <v/>
      </c>
      <c r="U2954" s="24" t="str">
        <f t="shared" si="1507"/>
        <v/>
      </c>
      <c r="V2954" s="24" t="str">
        <f t="shared" si="1508"/>
        <v/>
      </c>
      <c r="W2954" s="24" t="str">
        <f t="shared" si="1509"/>
        <v/>
      </c>
      <c r="X2954" s="24" t="str">
        <f t="shared" si="1510"/>
        <v/>
      </c>
      <c r="Y2954" s="24" t="str">
        <f t="shared" si="1511"/>
        <v/>
      </c>
      <c r="Z2954" s="24" t="str">
        <f t="shared" si="1512"/>
        <v/>
      </c>
      <c r="AA2954" s="24" t="b">
        <f t="shared" si="1513"/>
        <v>0</v>
      </c>
      <c r="AB2954" s="34" t="str">
        <f t="shared" si="1514"/>
        <v/>
      </c>
      <c r="AC2954" s="34">
        <f t="shared" si="1515"/>
        <v>0</v>
      </c>
      <c r="AD2954" s="34">
        <f t="shared" si="1516"/>
        <v>0</v>
      </c>
      <c r="AE2954" s="34" t="str">
        <f t="shared" si="1517"/>
        <v xml:space="preserve"> 0</v>
      </c>
      <c r="AF2954" s="34">
        <f t="shared" si="1518"/>
        <v>0</v>
      </c>
      <c r="AG2954" s="34">
        <f t="shared" si="1519"/>
        <v>0</v>
      </c>
      <c r="AH2954" s="34" t="str">
        <f t="shared" si="1520"/>
        <v/>
      </c>
      <c r="AI2954" s="172" t="str">
        <f>IF(AJ2954&lt;&gt;"",MAX(AI$3:AI2953)+1,"")</f>
        <v/>
      </c>
      <c r="AJ2954" s="172" t="str">
        <f t="shared" si="1521"/>
        <v/>
      </c>
      <c r="AK2954" s="172" t="str">
        <f t="shared" si="1522"/>
        <v/>
      </c>
      <c r="AL2954" s="172" t="str">
        <f t="shared" si="1523"/>
        <v/>
      </c>
      <c r="AM2954" s="172" t="str">
        <f>IF(AN2954&lt;&gt;"",MAX(AM$3:AM2953)+1,"")</f>
        <v/>
      </c>
      <c r="AN2954" s="172" t="str">
        <f t="shared" si="1524"/>
        <v/>
      </c>
      <c r="AO2954" s="172" t="str">
        <f t="shared" si="1525"/>
        <v/>
      </c>
      <c r="AP2954" s="172" t="str">
        <f t="shared" si="1526"/>
        <v/>
      </c>
      <c r="AQ2954" s="172" t="str">
        <f t="shared" si="1527"/>
        <v/>
      </c>
      <c r="AR2954" s="172" t="str">
        <f>Table1[[#This Row],[Sex ]]&amp;Table1[[#This Row],[Month]]</f>
        <v/>
      </c>
    </row>
    <row r="2955" spans="2:44" x14ac:dyDescent="0.3">
      <c r="B2955" s="14"/>
      <c r="C2955" s="14"/>
      <c r="D2955" s="14"/>
      <c r="E2955" s="14"/>
      <c r="F2955" s="14"/>
      <c r="G2955" s="14"/>
      <c r="H2955" s="14"/>
      <c r="I2955" s="14"/>
      <c r="J2955" s="14"/>
      <c r="K2955" s="14"/>
      <c r="L2955" s="14"/>
      <c r="M2955" s="24" t="str">
        <f t="shared" si="1499"/>
        <v/>
      </c>
      <c r="N2955" s="24" t="str">
        <f t="shared" si="1500"/>
        <v/>
      </c>
      <c r="O2955" s="24" t="str">
        <f t="shared" si="1501"/>
        <v xml:space="preserve"> </v>
      </c>
      <c r="P2955" s="24">
        <f t="shared" si="1502"/>
        <v>0</v>
      </c>
      <c r="Q2955" s="25">
        <f t="shared" si="1503"/>
        <v>0</v>
      </c>
      <c r="R2955" s="26">
        <f t="shared" si="1504"/>
        <v>0</v>
      </c>
      <c r="S2955" s="24" t="str">
        <f t="shared" si="1505"/>
        <v/>
      </c>
      <c r="T2955" s="24" t="str">
        <f t="shared" si="1506"/>
        <v/>
      </c>
      <c r="U2955" s="24" t="str">
        <f t="shared" si="1507"/>
        <v/>
      </c>
      <c r="V2955" s="24" t="str">
        <f t="shared" si="1508"/>
        <v/>
      </c>
      <c r="W2955" s="24" t="str">
        <f t="shared" si="1509"/>
        <v/>
      </c>
      <c r="X2955" s="24" t="str">
        <f t="shared" si="1510"/>
        <v/>
      </c>
      <c r="Y2955" s="24" t="str">
        <f t="shared" si="1511"/>
        <v/>
      </c>
      <c r="Z2955" s="24" t="str">
        <f t="shared" si="1512"/>
        <v/>
      </c>
      <c r="AA2955" s="24" t="b">
        <f t="shared" si="1513"/>
        <v>0</v>
      </c>
      <c r="AB2955" s="34" t="str">
        <f t="shared" si="1514"/>
        <v/>
      </c>
      <c r="AC2955" s="34">
        <f t="shared" si="1515"/>
        <v>0</v>
      </c>
      <c r="AD2955" s="34">
        <f t="shared" si="1516"/>
        <v>0</v>
      </c>
      <c r="AE2955" s="34" t="str">
        <f t="shared" si="1517"/>
        <v xml:space="preserve"> 0</v>
      </c>
      <c r="AF2955" s="34">
        <f t="shared" si="1518"/>
        <v>0</v>
      </c>
      <c r="AG2955" s="34">
        <f t="shared" si="1519"/>
        <v>0</v>
      </c>
      <c r="AH2955" s="34" t="str">
        <f t="shared" si="1520"/>
        <v/>
      </c>
      <c r="AI2955" s="172" t="str">
        <f>IF(AJ2955&lt;&gt;"",MAX(AI$3:AI2954)+1,"")</f>
        <v/>
      </c>
      <c r="AJ2955" s="172" t="str">
        <f t="shared" si="1521"/>
        <v/>
      </c>
      <c r="AK2955" s="172" t="str">
        <f t="shared" si="1522"/>
        <v/>
      </c>
      <c r="AL2955" s="172" t="str">
        <f t="shared" si="1523"/>
        <v/>
      </c>
      <c r="AM2955" s="172" t="str">
        <f>IF(AN2955&lt;&gt;"",MAX(AM$3:AM2954)+1,"")</f>
        <v/>
      </c>
      <c r="AN2955" s="172" t="str">
        <f t="shared" si="1524"/>
        <v/>
      </c>
      <c r="AO2955" s="172" t="str">
        <f t="shared" si="1525"/>
        <v/>
      </c>
      <c r="AP2955" s="172" t="str">
        <f t="shared" si="1526"/>
        <v/>
      </c>
      <c r="AQ2955" s="172" t="str">
        <f t="shared" si="1527"/>
        <v/>
      </c>
      <c r="AR2955" s="172" t="str">
        <f>Table1[[#This Row],[Sex ]]&amp;Table1[[#This Row],[Month]]</f>
        <v/>
      </c>
    </row>
    <row r="2956" spans="2:44" x14ac:dyDescent="0.3">
      <c r="B2956" s="14"/>
      <c r="C2956" s="14"/>
      <c r="D2956" s="14"/>
      <c r="E2956" s="14"/>
      <c r="F2956" s="14"/>
      <c r="G2956" s="14"/>
      <c r="H2956" s="14"/>
      <c r="I2956" s="14"/>
      <c r="J2956" s="14"/>
      <c r="K2956" s="14"/>
      <c r="L2956" s="14"/>
      <c r="M2956" s="24" t="str">
        <f t="shared" si="1499"/>
        <v/>
      </c>
      <c r="N2956" s="24" t="str">
        <f t="shared" si="1500"/>
        <v/>
      </c>
      <c r="O2956" s="24" t="str">
        <f t="shared" si="1501"/>
        <v xml:space="preserve"> </v>
      </c>
      <c r="P2956" s="24">
        <f t="shared" si="1502"/>
        <v>0</v>
      </c>
      <c r="Q2956" s="25">
        <f t="shared" si="1503"/>
        <v>0</v>
      </c>
      <c r="R2956" s="26">
        <f t="shared" si="1504"/>
        <v>0</v>
      </c>
      <c r="S2956" s="24" t="str">
        <f t="shared" si="1505"/>
        <v/>
      </c>
      <c r="T2956" s="24" t="str">
        <f t="shared" si="1506"/>
        <v/>
      </c>
      <c r="U2956" s="24" t="str">
        <f t="shared" si="1507"/>
        <v/>
      </c>
      <c r="V2956" s="24" t="str">
        <f t="shared" si="1508"/>
        <v/>
      </c>
      <c r="W2956" s="24" t="str">
        <f t="shared" si="1509"/>
        <v/>
      </c>
      <c r="X2956" s="24" t="str">
        <f t="shared" si="1510"/>
        <v/>
      </c>
      <c r="Y2956" s="24" t="str">
        <f t="shared" si="1511"/>
        <v/>
      </c>
      <c r="Z2956" s="24" t="str">
        <f t="shared" si="1512"/>
        <v/>
      </c>
      <c r="AA2956" s="24" t="b">
        <f t="shared" si="1513"/>
        <v>0</v>
      </c>
      <c r="AB2956" s="34" t="str">
        <f t="shared" si="1514"/>
        <v/>
      </c>
      <c r="AC2956" s="34">
        <f t="shared" si="1515"/>
        <v>0</v>
      </c>
      <c r="AD2956" s="34">
        <f t="shared" si="1516"/>
        <v>0</v>
      </c>
      <c r="AE2956" s="34" t="str">
        <f t="shared" si="1517"/>
        <v xml:space="preserve"> 0</v>
      </c>
      <c r="AF2956" s="34">
        <f t="shared" si="1518"/>
        <v>0</v>
      </c>
      <c r="AG2956" s="34">
        <f t="shared" si="1519"/>
        <v>0</v>
      </c>
      <c r="AH2956" s="34" t="str">
        <f t="shared" si="1520"/>
        <v/>
      </c>
      <c r="AI2956" s="172" t="str">
        <f>IF(AJ2956&lt;&gt;"",MAX(AI$3:AI2955)+1,"")</f>
        <v/>
      </c>
      <c r="AJ2956" s="172" t="str">
        <f t="shared" si="1521"/>
        <v/>
      </c>
      <c r="AK2956" s="172" t="str">
        <f t="shared" si="1522"/>
        <v/>
      </c>
      <c r="AL2956" s="172" t="str">
        <f t="shared" si="1523"/>
        <v/>
      </c>
      <c r="AM2956" s="172" t="str">
        <f>IF(AN2956&lt;&gt;"",MAX(AM$3:AM2955)+1,"")</f>
        <v/>
      </c>
      <c r="AN2956" s="172" t="str">
        <f t="shared" si="1524"/>
        <v/>
      </c>
      <c r="AO2956" s="172" t="str">
        <f t="shared" si="1525"/>
        <v/>
      </c>
      <c r="AP2956" s="172" t="str">
        <f t="shared" si="1526"/>
        <v/>
      </c>
      <c r="AQ2956" s="172" t="str">
        <f t="shared" si="1527"/>
        <v/>
      </c>
      <c r="AR2956" s="172" t="str">
        <f>Table1[[#This Row],[Sex ]]&amp;Table1[[#This Row],[Month]]</f>
        <v/>
      </c>
    </row>
    <row r="2957" spans="2:44" x14ac:dyDescent="0.3">
      <c r="B2957" s="14"/>
      <c r="C2957" s="14"/>
      <c r="D2957" s="14"/>
      <c r="E2957" s="14"/>
      <c r="F2957" s="14"/>
      <c r="G2957" s="14"/>
      <c r="H2957" s="14"/>
      <c r="I2957" s="14"/>
      <c r="J2957" s="14"/>
      <c r="K2957" s="14"/>
      <c r="L2957" s="14"/>
      <c r="M2957" s="24" t="str">
        <f t="shared" si="1499"/>
        <v/>
      </c>
      <c r="N2957" s="24" t="str">
        <f t="shared" si="1500"/>
        <v/>
      </c>
      <c r="O2957" s="24" t="str">
        <f t="shared" si="1501"/>
        <v xml:space="preserve"> </v>
      </c>
      <c r="P2957" s="24">
        <f t="shared" si="1502"/>
        <v>0</v>
      </c>
      <c r="Q2957" s="25">
        <f t="shared" si="1503"/>
        <v>0</v>
      </c>
      <c r="R2957" s="26">
        <f t="shared" si="1504"/>
        <v>0</v>
      </c>
      <c r="S2957" s="24" t="str">
        <f t="shared" si="1505"/>
        <v/>
      </c>
      <c r="T2957" s="24" t="str">
        <f t="shared" si="1506"/>
        <v/>
      </c>
      <c r="U2957" s="24" t="str">
        <f t="shared" si="1507"/>
        <v/>
      </c>
      <c r="V2957" s="24" t="str">
        <f t="shared" si="1508"/>
        <v/>
      </c>
      <c r="W2957" s="24" t="str">
        <f t="shared" si="1509"/>
        <v/>
      </c>
      <c r="X2957" s="24" t="str">
        <f t="shared" si="1510"/>
        <v/>
      </c>
      <c r="Y2957" s="24" t="str">
        <f t="shared" si="1511"/>
        <v/>
      </c>
      <c r="Z2957" s="24" t="str">
        <f t="shared" si="1512"/>
        <v/>
      </c>
      <c r="AA2957" s="24" t="b">
        <f t="shared" si="1513"/>
        <v>0</v>
      </c>
      <c r="AB2957" s="34" t="str">
        <f t="shared" si="1514"/>
        <v/>
      </c>
      <c r="AC2957" s="34">
        <f t="shared" si="1515"/>
        <v>0</v>
      </c>
      <c r="AD2957" s="34">
        <f t="shared" si="1516"/>
        <v>0</v>
      </c>
      <c r="AE2957" s="34" t="str">
        <f t="shared" si="1517"/>
        <v xml:space="preserve"> 0</v>
      </c>
      <c r="AF2957" s="34">
        <f t="shared" si="1518"/>
        <v>0</v>
      </c>
      <c r="AG2957" s="34">
        <f t="shared" si="1519"/>
        <v>0</v>
      </c>
      <c r="AH2957" s="34" t="str">
        <f t="shared" si="1520"/>
        <v/>
      </c>
      <c r="AI2957" s="172" t="str">
        <f>IF(AJ2957&lt;&gt;"",MAX(AI$3:AI2956)+1,"")</f>
        <v/>
      </c>
      <c r="AJ2957" s="172" t="str">
        <f t="shared" si="1521"/>
        <v/>
      </c>
      <c r="AK2957" s="172" t="str">
        <f t="shared" si="1522"/>
        <v/>
      </c>
      <c r="AL2957" s="172" t="str">
        <f t="shared" si="1523"/>
        <v/>
      </c>
      <c r="AM2957" s="172" t="str">
        <f>IF(AN2957&lt;&gt;"",MAX(AM$3:AM2956)+1,"")</f>
        <v/>
      </c>
      <c r="AN2957" s="172" t="str">
        <f t="shared" si="1524"/>
        <v/>
      </c>
      <c r="AO2957" s="172" t="str">
        <f t="shared" si="1525"/>
        <v/>
      </c>
      <c r="AP2957" s="172" t="str">
        <f t="shared" si="1526"/>
        <v/>
      </c>
      <c r="AQ2957" s="172" t="str">
        <f t="shared" si="1527"/>
        <v/>
      </c>
      <c r="AR2957" s="172" t="str">
        <f>Table1[[#This Row],[Sex ]]&amp;Table1[[#This Row],[Month]]</f>
        <v/>
      </c>
    </row>
    <row r="2958" spans="2:44" x14ac:dyDescent="0.3">
      <c r="B2958" s="14"/>
      <c r="C2958" s="14"/>
      <c r="D2958" s="14"/>
      <c r="E2958" s="14"/>
      <c r="F2958" s="14"/>
      <c r="G2958" s="14"/>
      <c r="H2958" s="14"/>
      <c r="I2958" s="14"/>
      <c r="J2958" s="14"/>
      <c r="K2958" s="14"/>
      <c r="L2958" s="14"/>
      <c r="M2958" s="24" t="str">
        <f t="shared" si="1499"/>
        <v/>
      </c>
      <c r="N2958" s="24" t="str">
        <f t="shared" si="1500"/>
        <v/>
      </c>
      <c r="O2958" s="24" t="str">
        <f t="shared" si="1501"/>
        <v xml:space="preserve"> </v>
      </c>
      <c r="P2958" s="24">
        <f t="shared" si="1502"/>
        <v>0</v>
      </c>
      <c r="Q2958" s="25">
        <f t="shared" si="1503"/>
        <v>0</v>
      </c>
      <c r="R2958" s="26">
        <f t="shared" si="1504"/>
        <v>0</v>
      </c>
      <c r="S2958" s="24" t="str">
        <f t="shared" si="1505"/>
        <v/>
      </c>
      <c r="T2958" s="24" t="str">
        <f t="shared" si="1506"/>
        <v/>
      </c>
      <c r="U2958" s="24" t="str">
        <f t="shared" si="1507"/>
        <v/>
      </c>
      <c r="V2958" s="24" t="str">
        <f t="shared" si="1508"/>
        <v/>
      </c>
      <c r="W2958" s="24" t="str">
        <f t="shared" si="1509"/>
        <v/>
      </c>
      <c r="X2958" s="24" t="str">
        <f t="shared" si="1510"/>
        <v/>
      </c>
      <c r="Y2958" s="24" t="str">
        <f t="shared" si="1511"/>
        <v/>
      </c>
      <c r="Z2958" s="24" t="str">
        <f t="shared" si="1512"/>
        <v/>
      </c>
      <c r="AA2958" s="24" t="b">
        <f t="shared" si="1513"/>
        <v>0</v>
      </c>
      <c r="AB2958" s="34" t="str">
        <f t="shared" si="1514"/>
        <v/>
      </c>
      <c r="AC2958" s="34">
        <f t="shared" si="1515"/>
        <v>0</v>
      </c>
      <c r="AD2958" s="34">
        <f t="shared" si="1516"/>
        <v>0</v>
      </c>
      <c r="AE2958" s="34" t="str">
        <f t="shared" si="1517"/>
        <v xml:space="preserve"> 0</v>
      </c>
      <c r="AF2958" s="34">
        <f t="shared" si="1518"/>
        <v>0</v>
      </c>
      <c r="AG2958" s="34">
        <f t="shared" si="1519"/>
        <v>0</v>
      </c>
      <c r="AH2958" s="34" t="str">
        <f t="shared" si="1520"/>
        <v/>
      </c>
      <c r="AI2958" s="172" t="str">
        <f>IF(AJ2958&lt;&gt;"",MAX(AI$3:AI2957)+1,"")</f>
        <v/>
      </c>
      <c r="AJ2958" s="172" t="str">
        <f t="shared" si="1521"/>
        <v/>
      </c>
      <c r="AK2958" s="172" t="str">
        <f t="shared" si="1522"/>
        <v/>
      </c>
      <c r="AL2958" s="172" t="str">
        <f t="shared" si="1523"/>
        <v/>
      </c>
      <c r="AM2958" s="172" t="str">
        <f>IF(AN2958&lt;&gt;"",MAX(AM$3:AM2957)+1,"")</f>
        <v/>
      </c>
      <c r="AN2958" s="172" t="str">
        <f t="shared" si="1524"/>
        <v/>
      </c>
      <c r="AO2958" s="172" t="str">
        <f t="shared" si="1525"/>
        <v/>
      </c>
      <c r="AP2958" s="172" t="str">
        <f t="shared" si="1526"/>
        <v/>
      </c>
      <c r="AQ2958" s="172" t="str">
        <f t="shared" si="1527"/>
        <v/>
      </c>
      <c r="AR2958" s="172" t="str">
        <f>Table1[[#This Row],[Sex ]]&amp;Table1[[#This Row],[Month]]</f>
        <v/>
      </c>
    </row>
    <row r="2959" spans="2:44" x14ac:dyDescent="0.3">
      <c r="B2959" s="14"/>
      <c r="C2959" s="14"/>
      <c r="D2959" s="14"/>
      <c r="E2959" s="14"/>
      <c r="F2959" s="14"/>
      <c r="G2959" s="14"/>
      <c r="H2959" s="14"/>
      <c r="I2959" s="14"/>
      <c r="J2959" s="14"/>
      <c r="K2959" s="14"/>
      <c r="L2959" s="14"/>
      <c r="M2959" s="24" t="str">
        <f t="shared" si="1499"/>
        <v/>
      </c>
      <c r="N2959" s="24" t="str">
        <f t="shared" si="1500"/>
        <v/>
      </c>
      <c r="O2959" s="24" t="str">
        <f t="shared" si="1501"/>
        <v xml:space="preserve"> </v>
      </c>
      <c r="P2959" s="24">
        <f t="shared" si="1502"/>
        <v>0</v>
      </c>
      <c r="Q2959" s="25">
        <f t="shared" si="1503"/>
        <v>0</v>
      </c>
      <c r="R2959" s="26">
        <f t="shared" si="1504"/>
        <v>0</v>
      </c>
      <c r="S2959" s="24" t="str">
        <f t="shared" si="1505"/>
        <v/>
      </c>
      <c r="T2959" s="24" t="str">
        <f t="shared" si="1506"/>
        <v/>
      </c>
      <c r="U2959" s="24" t="str">
        <f t="shared" si="1507"/>
        <v/>
      </c>
      <c r="V2959" s="24" t="str">
        <f t="shared" si="1508"/>
        <v/>
      </c>
      <c r="W2959" s="24" t="str">
        <f t="shared" si="1509"/>
        <v/>
      </c>
      <c r="X2959" s="24" t="str">
        <f t="shared" si="1510"/>
        <v/>
      </c>
      <c r="Y2959" s="24" t="str">
        <f t="shared" si="1511"/>
        <v/>
      </c>
      <c r="Z2959" s="24" t="str">
        <f t="shared" si="1512"/>
        <v/>
      </c>
      <c r="AA2959" s="24" t="b">
        <f t="shared" si="1513"/>
        <v>0</v>
      </c>
      <c r="AB2959" s="34" t="str">
        <f t="shared" si="1514"/>
        <v/>
      </c>
      <c r="AC2959" s="34">
        <f t="shared" si="1515"/>
        <v>0</v>
      </c>
      <c r="AD2959" s="34">
        <f t="shared" si="1516"/>
        <v>0</v>
      </c>
      <c r="AE2959" s="34" t="str">
        <f t="shared" si="1517"/>
        <v xml:space="preserve"> 0</v>
      </c>
      <c r="AF2959" s="34">
        <f t="shared" si="1518"/>
        <v>0</v>
      </c>
      <c r="AG2959" s="34">
        <f t="shared" si="1519"/>
        <v>0</v>
      </c>
      <c r="AH2959" s="34" t="str">
        <f t="shared" si="1520"/>
        <v/>
      </c>
      <c r="AI2959" s="172" t="str">
        <f>IF(AJ2959&lt;&gt;"",MAX(AI$3:AI2958)+1,"")</f>
        <v/>
      </c>
      <c r="AJ2959" s="172" t="str">
        <f t="shared" si="1521"/>
        <v/>
      </c>
      <c r="AK2959" s="172" t="str">
        <f t="shared" si="1522"/>
        <v/>
      </c>
      <c r="AL2959" s="172" t="str">
        <f t="shared" si="1523"/>
        <v/>
      </c>
      <c r="AM2959" s="172" t="str">
        <f>IF(AN2959&lt;&gt;"",MAX(AM$3:AM2958)+1,"")</f>
        <v/>
      </c>
      <c r="AN2959" s="172" t="str">
        <f t="shared" si="1524"/>
        <v/>
      </c>
      <c r="AO2959" s="172" t="str">
        <f t="shared" si="1525"/>
        <v/>
      </c>
      <c r="AP2959" s="172" t="str">
        <f t="shared" si="1526"/>
        <v/>
      </c>
      <c r="AQ2959" s="172" t="str">
        <f t="shared" si="1527"/>
        <v/>
      </c>
      <c r="AR2959" s="172" t="str">
        <f>Table1[[#This Row],[Sex ]]&amp;Table1[[#This Row],[Month]]</f>
        <v/>
      </c>
    </row>
    <row r="2960" spans="2:44" x14ac:dyDescent="0.3">
      <c r="B2960" s="14"/>
      <c r="C2960" s="14"/>
      <c r="D2960" s="14"/>
      <c r="E2960" s="14"/>
      <c r="F2960" s="14"/>
      <c r="G2960" s="14"/>
      <c r="H2960" s="14"/>
      <c r="I2960" s="14"/>
      <c r="J2960" s="14"/>
      <c r="K2960" s="14"/>
      <c r="L2960" s="14"/>
      <c r="M2960" s="24" t="str">
        <f t="shared" si="1499"/>
        <v/>
      </c>
      <c r="N2960" s="24" t="str">
        <f t="shared" si="1500"/>
        <v/>
      </c>
      <c r="O2960" s="24" t="str">
        <f t="shared" si="1501"/>
        <v xml:space="preserve"> </v>
      </c>
      <c r="P2960" s="24">
        <f t="shared" si="1502"/>
        <v>0</v>
      </c>
      <c r="Q2960" s="25">
        <f t="shared" si="1503"/>
        <v>0</v>
      </c>
      <c r="R2960" s="26">
        <f t="shared" si="1504"/>
        <v>0</v>
      </c>
      <c r="S2960" s="24" t="str">
        <f t="shared" si="1505"/>
        <v/>
      </c>
      <c r="T2960" s="24" t="str">
        <f t="shared" si="1506"/>
        <v/>
      </c>
      <c r="U2960" s="24" t="str">
        <f t="shared" si="1507"/>
        <v/>
      </c>
      <c r="V2960" s="24" t="str">
        <f t="shared" si="1508"/>
        <v/>
      </c>
      <c r="W2960" s="24" t="str">
        <f t="shared" si="1509"/>
        <v/>
      </c>
      <c r="X2960" s="24" t="str">
        <f t="shared" si="1510"/>
        <v/>
      </c>
      <c r="Y2960" s="24" t="str">
        <f t="shared" si="1511"/>
        <v/>
      </c>
      <c r="Z2960" s="24" t="str">
        <f t="shared" si="1512"/>
        <v/>
      </c>
      <c r="AA2960" s="24" t="b">
        <f t="shared" si="1513"/>
        <v>0</v>
      </c>
      <c r="AB2960" s="34" t="str">
        <f t="shared" si="1514"/>
        <v/>
      </c>
      <c r="AC2960" s="34">
        <f t="shared" si="1515"/>
        <v>0</v>
      </c>
      <c r="AD2960" s="34">
        <f t="shared" si="1516"/>
        <v>0</v>
      </c>
      <c r="AE2960" s="34" t="str">
        <f t="shared" si="1517"/>
        <v xml:space="preserve"> 0</v>
      </c>
      <c r="AF2960" s="34">
        <f t="shared" si="1518"/>
        <v>0</v>
      </c>
      <c r="AG2960" s="34">
        <f t="shared" si="1519"/>
        <v>0</v>
      </c>
      <c r="AH2960" s="34" t="str">
        <f t="shared" si="1520"/>
        <v/>
      </c>
      <c r="AI2960" s="172" t="str">
        <f>IF(AJ2960&lt;&gt;"",MAX(AI$3:AI2959)+1,"")</f>
        <v/>
      </c>
      <c r="AJ2960" s="172" t="str">
        <f t="shared" si="1521"/>
        <v/>
      </c>
      <c r="AK2960" s="172" t="str">
        <f t="shared" si="1522"/>
        <v/>
      </c>
      <c r="AL2960" s="172" t="str">
        <f t="shared" si="1523"/>
        <v/>
      </c>
      <c r="AM2960" s="172" t="str">
        <f>IF(AN2960&lt;&gt;"",MAX(AM$3:AM2959)+1,"")</f>
        <v/>
      </c>
      <c r="AN2960" s="172" t="str">
        <f t="shared" si="1524"/>
        <v/>
      </c>
      <c r="AO2960" s="172" t="str">
        <f t="shared" si="1525"/>
        <v/>
      </c>
      <c r="AP2960" s="172" t="str">
        <f t="shared" si="1526"/>
        <v/>
      </c>
      <c r="AQ2960" s="172" t="str">
        <f t="shared" si="1527"/>
        <v/>
      </c>
      <c r="AR2960" s="172" t="str">
        <f>Table1[[#This Row],[Sex ]]&amp;Table1[[#This Row],[Month]]</f>
        <v/>
      </c>
    </row>
    <row r="2961" spans="2:44" x14ac:dyDescent="0.3">
      <c r="B2961" s="14"/>
      <c r="C2961" s="14"/>
      <c r="D2961" s="14"/>
      <c r="E2961" s="14"/>
      <c r="F2961" s="14"/>
      <c r="G2961" s="14"/>
      <c r="H2961" s="14"/>
      <c r="I2961" s="14"/>
      <c r="J2961" s="14"/>
      <c r="K2961" s="14"/>
      <c r="L2961" s="14"/>
      <c r="M2961" s="24" t="str">
        <f t="shared" si="1499"/>
        <v/>
      </c>
      <c r="N2961" s="24" t="str">
        <f t="shared" si="1500"/>
        <v/>
      </c>
      <c r="O2961" s="24" t="str">
        <f t="shared" si="1501"/>
        <v xml:space="preserve"> </v>
      </c>
      <c r="P2961" s="24">
        <f t="shared" si="1502"/>
        <v>0</v>
      </c>
      <c r="Q2961" s="25">
        <f t="shared" si="1503"/>
        <v>0</v>
      </c>
      <c r="R2961" s="26">
        <f t="shared" si="1504"/>
        <v>0</v>
      </c>
      <c r="S2961" s="24" t="str">
        <f t="shared" si="1505"/>
        <v/>
      </c>
      <c r="T2961" s="24" t="str">
        <f t="shared" si="1506"/>
        <v/>
      </c>
      <c r="U2961" s="24" t="str">
        <f t="shared" si="1507"/>
        <v/>
      </c>
      <c r="V2961" s="24" t="str">
        <f t="shared" si="1508"/>
        <v/>
      </c>
      <c r="W2961" s="24" t="str">
        <f t="shared" si="1509"/>
        <v/>
      </c>
      <c r="X2961" s="24" t="str">
        <f t="shared" si="1510"/>
        <v/>
      </c>
      <c r="Y2961" s="24" t="str">
        <f t="shared" si="1511"/>
        <v/>
      </c>
      <c r="Z2961" s="24" t="str">
        <f t="shared" si="1512"/>
        <v/>
      </c>
      <c r="AA2961" s="24" t="b">
        <f t="shared" si="1513"/>
        <v>0</v>
      </c>
      <c r="AB2961" s="34" t="str">
        <f t="shared" si="1514"/>
        <v/>
      </c>
      <c r="AC2961" s="34">
        <f t="shared" si="1515"/>
        <v>0</v>
      </c>
      <c r="AD2961" s="34">
        <f t="shared" si="1516"/>
        <v>0</v>
      </c>
      <c r="AE2961" s="34" t="str">
        <f t="shared" si="1517"/>
        <v xml:space="preserve"> 0</v>
      </c>
      <c r="AF2961" s="34">
        <f t="shared" si="1518"/>
        <v>0</v>
      </c>
      <c r="AG2961" s="34">
        <f t="shared" si="1519"/>
        <v>0</v>
      </c>
      <c r="AH2961" s="34" t="str">
        <f t="shared" si="1520"/>
        <v/>
      </c>
      <c r="AI2961" s="172" t="str">
        <f>IF(AJ2961&lt;&gt;"",MAX(AI$3:AI2960)+1,"")</f>
        <v/>
      </c>
      <c r="AJ2961" s="172" t="str">
        <f t="shared" si="1521"/>
        <v/>
      </c>
      <c r="AK2961" s="172" t="str">
        <f t="shared" si="1522"/>
        <v/>
      </c>
      <c r="AL2961" s="172" t="str">
        <f t="shared" si="1523"/>
        <v/>
      </c>
      <c r="AM2961" s="172" t="str">
        <f>IF(AN2961&lt;&gt;"",MAX(AM$3:AM2960)+1,"")</f>
        <v/>
      </c>
      <c r="AN2961" s="172" t="str">
        <f t="shared" si="1524"/>
        <v/>
      </c>
      <c r="AO2961" s="172" t="str">
        <f t="shared" si="1525"/>
        <v/>
      </c>
      <c r="AP2961" s="172" t="str">
        <f t="shared" si="1526"/>
        <v/>
      </c>
      <c r="AQ2961" s="172" t="str">
        <f t="shared" si="1527"/>
        <v/>
      </c>
      <c r="AR2961" s="172" t="str">
        <f>Table1[[#This Row],[Sex ]]&amp;Table1[[#This Row],[Month]]</f>
        <v/>
      </c>
    </row>
    <row r="2962" spans="2:44" x14ac:dyDescent="0.3">
      <c r="B2962" s="14"/>
      <c r="C2962" s="14"/>
      <c r="D2962" s="14"/>
      <c r="E2962" s="14"/>
      <c r="F2962" s="14"/>
      <c r="G2962" s="14"/>
      <c r="H2962" s="14"/>
      <c r="I2962" s="14"/>
      <c r="J2962" s="14"/>
      <c r="K2962" s="14"/>
      <c r="L2962" s="14"/>
      <c r="M2962" s="24" t="str">
        <f t="shared" si="1499"/>
        <v/>
      </c>
      <c r="N2962" s="24" t="str">
        <f t="shared" si="1500"/>
        <v/>
      </c>
      <c r="O2962" s="24" t="str">
        <f t="shared" si="1501"/>
        <v xml:space="preserve"> </v>
      </c>
      <c r="P2962" s="24">
        <f t="shared" si="1502"/>
        <v>0</v>
      </c>
      <c r="Q2962" s="25">
        <f t="shared" si="1503"/>
        <v>0</v>
      </c>
      <c r="R2962" s="26">
        <f t="shared" si="1504"/>
        <v>0</v>
      </c>
      <c r="S2962" s="24" t="str">
        <f t="shared" si="1505"/>
        <v/>
      </c>
      <c r="T2962" s="24" t="str">
        <f t="shared" si="1506"/>
        <v/>
      </c>
      <c r="U2962" s="24" t="str">
        <f t="shared" si="1507"/>
        <v/>
      </c>
      <c r="V2962" s="24" t="str">
        <f t="shared" si="1508"/>
        <v/>
      </c>
      <c r="W2962" s="24" t="str">
        <f t="shared" si="1509"/>
        <v/>
      </c>
      <c r="X2962" s="24" t="str">
        <f t="shared" si="1510"/>
        <v/>
      </c>
      <c r="Y2962" s="24" t="str">
        <f t="shared" si="1511"/>
        <v/>
      </c>
      <c r="Z2962" s="24" t="str">
        <f t="shared" si="1512"/>
        <v/>
      </c>
      <c r="AA2962" s="24" t="b">
        <f t="shared" si="1513"/>
        <v>0</v>
      </c>
      <c r="AB2962" s="34" t="str">
        <f t="shared" si="1514"/>
        <v/>
      </c>
      <c r="AC2962" s="34">
        <f t="shared" si="1515"/>
        <v>0</v>
      </c>
      <c r="AD2962" s="34">
        <f t="shared" si="1516"/>
        <v>0</v>
      </c>
      <c r="AE2962" s="34" t="str">
        <f t="shared" si="1517"/>
        <v xml:space="preserve"> 0</v>
      </c>
      <c r="AF2962" s="34">
        <f t="shared" si="1518"/>
        <v>0</v>
      </c>
      <c r="AG2962" s="34">
        <f t="shared" si="1519"/>
        <v>0</v>
      </c>
      <c r="AH2962" s="34" t="str">
        <f t="shared" si="1520"/>
        <v/>
      </c>
      <c r="AI2962" s="172" t="str">
        <f>IF(AJ2962&lt;&gt;"",MAX(AI$3:AI2961)+1,"")</f>
        <v/>
      </c>
      <c r="AJ2962" s="172" t="str">
        <f t="shared" si="1521"/>
        <v/>
      </c>
      <c r="AK2962" s="172" t="str">
        <f t="shared" si="1522"/>
        <v/>
      </c>
      <c r="AL2962" s="172" t="str">
        <f t="shared" si="1523"/>
        <v/>
      </c>
      <c r="AM2962" s="172" t="str">
        <f>IF(AN2962&lt;&gt;"",MAX(AM$3:AM2961)+1,"")</f>
        <v/>
      </c>
      <c r="AN2962" s="172" t="str">
        <f t="shared" si="1524"/>
        <v/>
      </c>
      <c r="AO2962" s="172" t="str">
        <f t="shared" si="1525"/>
        <v/>
      </c>
      <c r="AP2962" s="172" t="str">
        <f t="shared" si="1526"/>
        <v/>
      </c>
      <c r="AQ2962" s="172" t="str">
        <f t="shared" si="1527"/>
        <v/>
      </c>
      <c r="AR2962" s="172" t="str">
        <f>Table1[[#This Row],[Sex ]]&amp;Table1[[#This Row],[Month]]</f>
        <v/>
      </c>
    </row>
    <row r="2963" spans="2:44" x14ac:dyDescent="0.3">
      <c r="B2963" s="14"/>
      <c r="C2963" s="14"/>
      <c r="D2963" s="14"/>
      <c r="E2963" s="14"/>
      <c r="F2963" s="14"/>
      <c r="G2963" s="14"/>
      <c r="H2963" s="14"/>
      <c r="I2963" s="14"/>
      <c r="J2963" s="14"/>
      <c r="K2963" s="14"/>
      <c r="L2963" s="14"/>
      <c r="M2963" s="24" t="str">
        <f t="shared" si="1499"/>
        <v/>
      </c>
      <c r="N2963" s="24" t="str">
        <f t="shared" si="1500"/>
        <v/>
      </c>
      <c r="O2963" s="24" t="str">
        <f t="shared" si="1501"/>
        <v xml:space="preserve"> </v>
      </c>
      <c r="P2963" s="24">
        <f t="shared" si="1502"/>
        <v>0</v>
      </c>
      <c r="Q2963" s="25">
        <f t="shared" si="1503"/>
        <v>0</v>
      </c>
      <c r="R2963" s="26">
        <f t="shared" si="1504"/>
        <v>0</v>
      </c>
      <c r="S2963" s="24" t="str">
        <f t="shared" si="1505"/>
        <v/>
      </c>
      <c r="T2963" s="24" t="str">
        <f t="shared" si="1506"/>
        <v/>
      </c>
      <c r="U2963" s="24" t="str">
        <f t="shared" si="1507"/>
        <v/>
      </c>
      <c r="V2963" s="24" t="str">
        <f t="shared" si="1508"/>
        <v/>
      </c>
      <c r="W2963" s="24" t="str">
        <f t="shared" si="1509"/>
        <v/>
      </c>
      <c r="X2963" s="24" t="str">
        <f t="shared" si="1510"/>
        <v/>
      </c>
      <c r="Y2963" s="24" t="str">
        <f t="shared" si="1511"/>
        <v/>
      </c>
      <c r="Z2963" s="24" t="str">
        <f t="shared" si="1512"/>
        <v/>
      </c>
      <c r="AA2963" s="24" t="b">
        <f t="shared" si="1513"/>
        <v>0</v>
      </c>
      <c r="AB2963" s="34" t="str">
        <f t="shared" si="1514"/>
        <v/>
      </c>
      <c r="AC2963" s="34">
        <f t="shared" si="1515"/>
        <v>0</v>
      </c>
      <c r="AD2963" s="34">
        <f t="shared" si="1516"/>
        <v>0</v>
      </c>
      <c r="AE2963" s="34" t="str">
        <f t="shared" si="1517"/>
        <v xml:space="preserve"> 0</v>
      </c>
      <c r="AF2963" s="34">
        <f t="shared" si="1518"/>
        <v>0</v>
      </c>
      <c r="AG2963" s="34">
        <f t="shared" si="1519"/>
        <v>0</v>
      </c>
      <c r="AH2963" s="34" t="str">
        <f t="shared" si="1520"/>
        <v/>
      </c>
      <c r="AI2963" s="172" t="str">
        <f>IF(AJ2963&lt;&gt;"",MAX(AI$3:AI2962)+1,"")</f>
        <v/>
      </c>
      <c r="AJ2963" s="172" t="str">
        <f t="shared" si="1521"/>
        <v/>
      </c>
      <c r="AK2963" s="172" t="str">
        <f t="shared" si="1522"/>
        <v/>
      </c>
      <c r="AL2963" s="172" t="str">
        <f t="shared" si="1523"/>
        <v/>
      </c>
      <c r="AM2963" s="172" t="str">
        <f>IF(AN2963&lt;&gt;"",MAX(AM$3:AM2962)+1,"")</f>
        <v/>
      </c>
      <c r="AN2963" s="172" t="str">
        <f t="shared" si="1524"/>
        <v/>
      </c>
      <c r="AO2963" s="172" t="str">
        <f t="shared" si="1525"/>
        <v/>
      </c>
      <c r="AP2963" s="172" t="str">
        <f t="shared" si="1526"/>
        <v/>
      </c>
      <c r="AQ2963" s="172" t="str">
        <f t="shared" si="1527"/>
        <v/>
      </c>
      <c r="AR2963" s="172" t="str">
        <f>Table1[[#This Row],[Sex ]]&amp;Table1[[#This Row],[Month]]</f>
        <v/>
      </c>
    </row>
    <row r="2964" spans="2:44" x14ac:dyDescent="0.3">
      <c r="B2964" s="14"/>
      <c r="C2964" s="14"/>
      <c r="D2964" s="14"/>
      <c r="E2964" s="14"/>
      <c r="F2964" s="14"/>
      <c r="G2964" s="14"/>
      <c r="H2964" s="14"/>
      <c r="I2964" s="14"/>
      <c r="J2964" s="14"/>
      <c r="K2964" s="14"/>
      <c r="L2964" s="14"/>
      <c r="M2964" s="24" t="str">
        <f t="shared" si="1499"/>
        <v/>
      </c>
      <c r="N2964" s="24" t="str">
        <f t="shared" si="1500"/>
        <v/>
      </c>
      <c r="O2964" s="24" t="str">
        <f t="shared" si="1501"/>
        <v xml:space="preserve"> </v>
      </c>
      <c r="P2964" s="24">
        <f t="shared" si="1502"/>
        <v>0</v>
      </c>
      <c r="Q2964" s="25">
        <f t="shared" si="1503"/>
        <v>0</v>
      </c>
      <c r="R2964" s="26">
        <f t="shared" si="1504"/>
        <v>0</v>
      </c>
      <c r="S2964" s="24" t="str">
        <f t="shared" si="1505"/>
        <v/>
      </c>
      <c r="T2964" s="24" t="str">
        <f t="shared" si="1506"/>
        <v/>
      </c>
      <c r="U2964" s="24" t="str">
        <f t="shared" si="1507"/>
        <v/>
      </c>
      <c r="V2964" s="24" t="str">
        <f t="shared" si="1508"/>
        <v/>
      </c>
      <c r="W2964" s="24" t="str">
        <f t="shared" si="1509"/>
        <v/>
      </c>
      <c r="X2964" s="24" t="str">
        <f t="shared" si="1510"/>
        <v/>
      </c>
      <c r="Y2964" s="24" t="str">
        <f t="shared" si="1511"/>
        <v/>
      </c>
      <c r="Z2964" s="24" t="str">
        <f t="shared" si="1512"/>
        <v/>
      </c>
      <c r="AA2964" s="24" t="b">
        <f t="shared" si="1513"/>
        <v>0</v>
      </c>
      <c r="AB2964" s="34" t="str">
        <f t="shared" si="1514"/>
        <v/>
      </c>
      <c r="AC2964" s="34">
        <f t="shared" si="1515"/>
        <v>0</v>
      </c>
      <c r="AD2964" s="34">
        <f t="shared" si="1516"/>
        <v>0</v>
      </c>
      <c r="AE2964" s="34" t="str">
        <f t="shared" si="1517"/>
        <v xml:space="preserve"> 0</v>
      </c>
      <c r="AF2964" s="34">
        <f t="shared" si="1518"/>
        <v>0</v>
      </c>
      <c r="AG2964" s="34">
        <f t="shared" si="1519"/>
        <v>0</v>
      </c>
      <c r="AH2964" s="34" t="str">
        <f t="shared" si="1520"/>
        <v/>
      </c>
      <c r="AI2964" s="172" t="str">
        <f>IF(AJ2964&lt;&gt;"",MAX(AI$3:AI2963)+1,"")</f>
        <v/>
      </c>
      <c r="AJ2964" s="172" t="str">
        <f t="shared" si="1521"/>
        <v/>
      </c>
      <c r="AK2964" s="172" t="str">
        <f t="shared" si="1522"/>
        <v/>
      </c>
      <c r="AL2964" s="172" t="str">
        <f t="shared" si="1523"/>
        <v/>
      </c>
      <c r="AM2964" s="172" t="str">
        <f>IF(AN2964&lt;&gt;"",MAX(AM$3:AM2963)+1,"")</f>
        <v/>
      </c>
      <c r="AN2964" s="172" t="str">
        <f t="shared" si="1524"/>
        <v/>
      </c>
      <c r="AO2964" s="172" t="str">
        <f t="shared" si="1525"/>
        <v/>
      </c>
      <c r="AP2964" s="172" t="str">
        <f t="shared" si="1526"/>
        <v/>
      </c>
      <c r="AQ2964" s="172" t="str">
        <f t="shared" si="1527"/>
        <v/>
      </c>
      <c r="AR2964" s="172" t="str">
        <f>Table1[[#This Row],[Sex ]]&amp;Table1[[#This Row],[Month]]</f>
        <v/>
      </c>
    </row>
    <row r="2965" spans="2:44" x14ac:dyDescent="0.3">
      <c r="B2965" s="14"/>
      <c r="C2965" s="14"/>
      <c r="D2965" s="14"/>
      <c r="E2965" s="14"/>
      <c r="F2965" s="14"/>
      <c r="G2965" s="14"/>
      <c r="H2965" s="14"/>
      <c r="I2965" s="14"/>
      <c r="J2965" s="14"/>
      <c r="K2965" s="14"/>
      <c r="L2965" s="14"/>
      <c r="M2965" s="24" t="str">
        <f t="shared" si="1499"/>
        <v/>
      </c>
      <c r="N2965" s="24" t="str">
        <f t="shared" si="1500"/>
        <v/>
      </c>
      <c r="O2965" s="24" t="str">
        <f t="shared" si="1501"/>
        <v xml:space="preserve"> </v>
      </c>
      <c r="P2965" s="24">
        <f t="shared" si="1502"/>
        <v>0</v>
      </c>
      <c r="Q2965" s="25">
        <f t="shared" si="1503"/>
        <v>0</v>
      </c>
      <c r="R2965" s="26">
        <f t="shared" si="1504"/>
        <v>0</v>
      </c>
      <c r="S2965" s="24" t="str">
        <f t="shared" si="1505"/>
        <v/>
      </c>
      <c r="T2965" s="24" t="str">
        <f t="shared" si="1506"/>
        <v/>
      </c>
      <c r="U2965" s="24" t="str">
        <f t="shared" si="1507"/>
        <v/>
      </c>
      <c r="V2965" s="24" t="str">
        <f t="shared" si="1508"/>
        <v/>
      </c>
      <c r="W2965" s="24" t="str">
        <f t="shared" si="1509"/>
        <v/>
      </c>
      <c r="X2965" s="24" t="str">
        <f t="shared" si="1510"/>
        <v/>
      </c>
      <c r="Y2965" s="24" t="str">
        <f t="shared" si="1511"/>
        <v/>
      </c>
      <c r="Z2965" s="24" t="str">
        <f t="shared" si="1512"/>
        <v/>
      </c>
      <c r="AA2965" s="24" t="b">
        <f t="shared" si="1513"/>
        <v>0</v>
      </c>
      <c r="AB2965" s="34" t="str">
        <f t="shared" si="1514"/>
        <v/>
      </c>
      <c r="AC2965" s="34">
        <f t="shared" si="1515"/>
        <v>0</v>
      </c>
      <c r="AD2965" s="34">
        <f t="shared" si="1516"/>
        <v>0</v>
      </c>
      <c r="AE2965" s="34" t="str">
        <f t="shared" si="1517"/>
        <v xml:space="preserve"> 0</v>
      </c>
      <c r="AF2965" s="34">
        <f t="shared" si="1518"/>
        <v>0</v>
      </c>
      <c r="AG2965" s="34">
        <f t="shared" si="1519"/>
        <v>0</v>
      </c>
      <c r="AH2965" s="34" t="str">
        <f t="shared" si="1520"/>
        <v/>
      </c>
      <c r="AI2965" s="172" t="str">
        <f>IF(AJ2965&lt;&gt;"",MAX(AI$3:AI2964)+1,"")</f>
        <v/>
      </c>
      <c r="AJ2965" s="172" t="str">
        <f t="shared" si="1521"/>
        <v/>
      </c>
      <c r="AK2965" s="172" t="str">
        <f t="shared" si="1522"/>
        <v/>
      </c>
      <c r="AL2965" s="172" t="str">
        <f t="shared" si="1523"/>
        <v/>
      </c>
      <c r="AM2965" s="172" t="str">
        <f>IF(AN2965&lt;&gt;"",MAX(AM$3:AM2964)+1,"")</f>
        <v/>
      </c>
      <c r="AN2965" s="172" t="str">
        <f t="shared" si="1524"/>
        <v/>
      </c>
      <c r="AO2965" s="172" t="str">
        <f t="shared" si="1525"/>
        <v/>
      </c>
      <c r="AP2965" s="172" t="str">
        <f t="shared" si="1526"/>
        <v/>
      </c>
      <c r="AQ2965" s="172" t="str">
        <f t="shared" si="1527"/>
        <v/>
      </c>
      <c r="AR2965" s="172" t="str">
        <f>Table1[[#This Row],[Sex ]]&amp;Table1[[#This Row],[Month]]</f>
        <v/>
      </c>
    </row>
    <row r="2966" spans="2:44" x14ac:dyDescent="0.3">
      <c r="B2966" s="14"/>
      <c r="C2966" s="14"/>
      <c r="D2966" s="14"/>
      <c r="E2966" s="14"/>
      <c r="F2966" s="14"/>
      <c r="G2966" s="14"/>
      <c r="H2966" s="14"/>
      <c r="I2966" s="14"/>
      <c r="J2966" s="14"/>
      <c r="K2966" s="14"/>
      <c r="L2966" s="14"/>
      <c r="M2966" s="24" t="str">
        <f t="shared" si="1499"/>
        <v/>
      </c>
      <c r="N2966" s="24" t="str">
        <f t="shared" si="1500"/>
        <v/>
      </c>
      <c r="O2966" s="24" t="str">
        <f t="shared" si="1501"/>
        <v xml:space="preserve"> </v>
      </c>
      <c r="P2966" s="24">
        <f t="shared" si="1502"/>
        <v>0</v>
      </c>
      <c r="Q2966" s="25">
        <f t="shared" si="1503"/>
        <v>0</v>
      </c>
      <c r="R2966" s="26">
        <f t="shared" si="1504"/>
        <v>0</v>
      </c>
      <c r="S2966" s="24" t="str">
        <f t="shared" si="1505"/>
        <v/>
      </c>
      <c r="T2966" s="24" t="str">
        <f t="shared" si="1506"/>
        <v/>
      </c>
      <c r="U2966" s="24" t="str">
        <f t="shared" si="1507"/>
        <v/>
      </c>
      <c r="V2966" s="24" t="str">
        <f t="shared" si="1508"/>
        <v/>
      </c>
      <c r="W2966" s="24" t="str">
        <f t="shared" si="1509"/>
        <v/>
      </c>
      <c r="X2966" s="24" t="str">
        <f t="shared" si="1510"/>
        <v/>
      </c>
      <c r="Y2966" s="24" t="str">
        <f t="shared" si="1511"/>
        <v/>
      </c>
      <c r="Z2966" s="24" t="str">
        <f t="shared" si="1512"/>
        <v/>
      </c>
      <c r="AA2966" s="24" t="b">
        <f t="shared" si="1513"/>
        <v>0</v>
      </c>
      <c r="AB2966" s="34" t="str">
        <f t="shared" si="1514"/>
        <v/>
      </c>
      <c r="AC2966" s="34">
        <f t="shared" si="1515"/>
        <v>0</v>
      </c>
      <c r="AD2966" s="34">
        <f t="shared" si="1516"/>
        <v>0</v>
      </c>
      <c r="AE2966" s="34" t="str">
        <f t="shared" si="1517"/>
        <v xml:space="preserve"> 0</v>
      </c>
      <c r="AF2966" s="34">
        <f t="shared" si="1518"/>
        <v>0</v>
      </c>
      <c r="AG2966" s="34">
        <f t="shared" si="1519"/>
        <v>0</v>
      </c>
      <c r="AH2966" s="34" t="str">
        <f t="shared" si="1520"/>
        <v/>
      </c>
      <c r="AI2966" s="172" t="str">
        <f>IF(AJ2966&lt;&gt;"",MAX(AI$3:AI2965)+1,"")</f>
        <v/>
      </c>
      <c r="AJ2966" s="172" t="str">
        <f t="shared" si="1521"/>
        <v/>
      </c>
      <c r="AK2966" s="172" t="str">
        <f t="shared" si="1522"/>
        <v/>
      </c>
      <c r="AL2966" s="172" t="str">
        <f t="shared" si="1523"/>
        <v/>
      </c>
      <c r="AM2966" s="172" t="str">
        <f>IF(AN2966&lt;&gt;"",MAX(AM$3:AM2965)+1,"")</f>
        <v/>
      </c>
      <c r="AN2966" s="172" t="str">
        <f t="shared" si="1524"/>
        <v/>
      </c>
      <c r="AO2966" s="172" t="str">
        <f t="shared" si="1525"/>
        <v/>
      </c>
      <c r="AP2966" s="172" t="str">
        <f t="shared" si="1526"/>
        <v/>
      </c>
      <c r="AQ2966" s="172" t="str">
        <f t="shared" si="1527"/>
        <v/>
      </c>
      <c r="AR2966" s="172" t="str">
        <f>Table1[[#This Row],[Sex ]]&amp;Table1[[#This Row],[Month]]</f>
        <v/>
      </c>
    </row>
    <row r="2967" spans="2:44" x14ac:dyDescent="0.3">
      <c r="B2967" s="14"/>
      <c r="C2967" s="14"/>
      <c r="D2967" s="14"/>
      <c r="E2967" s="14"/>
      <c r="F2967" s="14"/>
      <c r="G2967" s="14"/>
      <c r="H2967" s="14"/>
      <c r="I2967" s="14"/>
      <c r="J2967" s="14"/>
      <c r="K2967" s="14"/>
      <c r="L2967" s="14"/>
      <c r="M2967" s="24" t="str">
        <f t="shared" si="1499"/>
        <v/>
      </c>
      <c r="N2967" s="24" t="str">
        <f t="shared" si="1500"/>
        <v/>
      </c>
      <c r="O2967" s="24" t="str">
        <f t="shared" si="1501"/>
        <v xml:space="preserve"> </v>
      </c>
      <c r="P2967" s="24">
        <f t="shared" si="1502"/>
        <v>0</v>
      </c>
      <c r="Q2967" s="25">
        <f t="shared" si="1503"/>
        <v>0</v>
      </c>
      <c r="R2967" s="26">
        <f t="shared" si="1504"/>
        <v>0</v>
      </c>
      <c r="S2967" s="24" t="str">
        <f t="shared" si="1505"/>
        <v/>
      </c>
      <c r="T2967" s="24" t="str">
        <f t="shared" si="1506"/>
        <v/>
      </c>
      <c r="U2967" s="24" t="str">
        <f t="shared" si="1507"/>
        <v/>
      </c>
      <c r="V2967" s="24" t="str">
        <f t="shared" si="1508"/>
        <v/>
      </c>
      <c r="W2967" s="24" t="str">
        <f t="shared" si="1509"/>
        <v/>
      </c>
      <c r="X2967" s="24" t="str">
        <f t="shared" si="1510"/>
        <v/>
      </c>
      <c r="Y2967" s="24" t="str">
        <f t="shared" si="1511"/>
        <v/>
      </c>
      <c r="Z2967" s="24" t="str">
        <f t="shared" si="1512"/>
        <v/>
      </c>
      <c r="AA2967" s="24" t="b">
        <f t="shared" si="1513"/>
        <v>0</v>
      </c>
      <c r="AB2967" s="34" t="str">
        <f t="shared" si="1514"/>
        <v/>
      </c>
      <c r="AC2967" s="34">
        <f t="shared" si="1515"/>
        <v>0</v>
      </c>
      <c r="AD2967" s="34">
        <f t="shared" si="1516"/>
        <v>0</v>
      </c>
      <c r="AE2967" s="34" t="str">
        <f t="shared" si="1517"/>
        <v xml:space="preserve"> 0</v>
      </c>
      <c r="AF2967" s="34">
        <f t="shared" si="1518"/>
        <v>0</v>
      </c>
      <c r="AG2967" s="34">
        <f t="shared" si="1519"/>
        <v>0</v>
      </c>
      <c r="AH2967" s="34" t="str">
        <f t="shared" si="1520"/>
        <v/>
      </c>
      <c r="AI2967" s="172" t="str">
        <f>IF(AJ2967&lt;&gt;"",MAX(AI$3:AI2966)+1,"")</f>
        <v/>
      </c>
      <c r="AJ2967" s="172" t="str">
        <f t="shared" si="1521"/>
        <v/>
      </c>
      <c r="AK2967" s="172" t="str">
        <f t="shared" si="1522"/>
        <v/>
      </c>
      <c r="AL2967" s="172" t="str">
        <f t="shared" si="1523"/>
        <v/>
      </c>
      <c r="AM2967" s="172" t="str">
        <f>IF(AN2967&lt;&gt;"",MAX(AM$3:AM2966)+1,"")</f>
        <v/>
      </c>
      <c r="AN2967" s="172" t="str">
        <f t="shared" si="1524"/>
        <v/>
      </c>
      <c r="AO2967" s="172" t="str">
        <f t="shared" si="1525"/>
        <v/>
      </c>
      <c r="AP2967" s="172" t="str">
        <f t="shared" si="1526"/>
        <v/>
      </c>
      <c r="AQ2967" s="172" t="str">
        <f t="shared" si="1527"/>
        <v/>
      </c>
      <c r="AR2967" s="172" t="str">
        <f>Table1[[#This Row],[Sex ]]&amp;Table1[[#This Row],[Month]]</f>
        <v/>
      </c>
    </row>
    <row r="2968" spans="2:44" x14ac:dyDescent="0.3">
      <c r="B2968" s="14"/>
      <c r="C2968" s="14"/>
      <c r="D2968" s="14"/>
      <c r="E2968" s="14"/>
      <c r="F2968" s="14"/>
      <c r="G2968" s="14"/>
      <c r="H2968" s="14"/>
      <c r="I2968" s="14"/>
      <c r="J2968" s="14"/>
      <c r="K2968" s="14"/>
      <c r="L2968" s="14"/>
      <c r="M2968" s="24" t="str">
        <f t="shared" si="1499"/>
        <v/>
      </c>
      <c r="N2968" s="24" t="str">
        <f t="shared" si="1500"/>
        <v/>
      </c>
      <c r="O2968" s="24" t="str">
        <f t="shared" si="1501"/>
        <v xml:space="preserve"> </v>
      </c>
      <c r="P2968" s="24">
        <f t="shared" si="1502"/>
        <v>0</v>
      </c>
      <c r="Q2968" s="25">
        <f t="shared" si="1503"/>
        <v>0</v>
      </c>
      <c r="R2968" s="26">
        <f t="shared" si="1504"/>
        <v>0</v>
      </c>
      <c r="S2968" s="24" t="str">
        <f t="shared" si="1505"/>
        <v/>
      </c>
      <c r="T2968" s="24" t="str">
        <f t="shared" si="1506"/>
        <v/>
      </c>
      <c r="U2968" s="24" t="str">
        <f t="shared" si="1507"/>
        <v/>
      </c>
      <c r="V2968" s="24" t="str">
        <f t="shared" si="1508"/>
        <v/>
      </c>
      <c r="W2968" s="24" t="str">
        <f t="shared" si="1509"/>
        <v/>
      </c>
      <c r="X2968" s="24" t="str">
        <f t="shared" si="1510"/>
        <v/>
      </c>
      <c r="Y2968" s="24" t="str">
        <f t="shared" si="1511"/>
        <v/>
      </c>
      <c r="Z2968" s="24" t="str">
        <f t="shared" si="1512"/>
        <v/>
      </c>
      <c r="AA2968" s="24" t="b">
        <f t="shared" si="1513"/>
        <v>0</v>
      </c>
      <c r="AB2968" s="34" t="str">
        <f t="shared" si="1514"/>
        <v/>
      </c>
      <c r="AC2968" s="34">
        <f t="shared" si="1515"/>
        <v>0</v>
      </c>
      <c r="AD2968" s="34">
        <f t="shared" si="1516"/>
        <v>0</v>
      </c>
      <c r="AE2968" s="34" t="str">
        <f t="shared" si="1517"/>
        <v xml:space="preserve"> 0</v>
      </c>
      <c r="AF2968" s="34">
        <f t="shared" si="1518"/>
        <v>0</v>
      </c>
      <c r="AG2968" s="34">
        <f t="shared" si="1519"/>
        <v>0</v>
      </c>
      <c r="AH2968" s="34" t="str">
        <f t="shared" si="1520"/>
        <v/>
      </c>
      <c r="AI2968" s="172" t="str">
        <f>IF(AJ2968&lt;&gt;"",MAX(AI$3:AI2967)+1,"")</f>
        <v/>
      </c>
      <c r="AJ2968" s="172" t="str">
        <f t="shared" si="1521"/>
        <v/>
      </c>
      <c r="AK2968" s="172" t="str">
        <f t="shared" si="1522"/>
        <v/>
      </c>
      <c r="AL2968" s="172" t="str">
        <f t="shared" si="1523"/>
        <v/>
      </c>
      <c r="AM2968" s="172" t="str">
        <f>IF(AN2968&lt;&gt;"",MAX(AM$3:AM2967)+1,"")</f>
        <v/>
      </c>
      <c r="AN2968" s="172" t="str">
        <f t="shared" si="1524"/>
        <v/>
      </c>
      <c r="AO2968" s="172" t="str">
        <f t="shared" si="1525"/>
        <v/>
      </c>
      <c r="AP2968" s="172" t="str">
        <f t="shared" si="1526"/>
        <v/>
      </c>
      <c r="AQ2968" s="172" t="str">
        <f t="shared" si="1527"/>
        <v/>
      </c>
      <c r="AR2968" s="172" t="str">
        <f>Table1[[#This Row],[Sex ]]&amp;Table1[[#This Row],[Month]]</f>
        <v/>
      </c>
    </row>
    <row r="2969" spans="2:44" x14ac:dyDescent="0.3">
      <c r="B2969" s="14"/>
      <c r="C2969" s="14"/>
      <c r="D2969" s="14"/>
      <c r="E2969" s="14"/>
      <c r="F2969" s="14"/>
      <c r="G2969" s="14"/>
      <c r="H2969" s="14"/>
      <c r="I2969" s="14"/>
      <c r="J2969" s="14"/>
      <c r="K2969" s="14"/>
      <c r="L2969" s="14"/>
      <c r="M2969" s="24" t="str">
        <f t="shared" si="1499"/>
        <v/>
      </c>
      <c r="N2969" s="24" t="str">
        <f t="shared" si="1500"/>
        <v/>
      </c>
      <c r="O2969" s="24" t="str">
        <f t="shared" si="1501"/>
        <v xml:space="preserve"> </v>
      </c>
      <c r="P2969" s="24">
        <f t="shared" si="1502"/>
        <v>0</v>
      </c>
      <c r="Q2969" s="25">
        <f t="shared" si="1503"/>
        <v>0</v>
      </c>
      <c r="R2969" s="26">
        <f t="shared" si="1504"/>
        <v>0</v>
      </c>
      <c r="S2969" s="24" t="str">
        <f t="shared" si="1505"/>
        <v/>
      </c>
      <c r="T2969" s="24" t="str">
        <f t="shared" si="1506"/>
        <v/>
      </c>
      <c r="U2969" s="24" t="str">
        <f t="shared" si="1507"/>
        <v/>
      </c>
      <c r="V2969" s="24" t="str">
        <f t="shared" si="1508"/>
        <v/>
      </c>
      <c r="W2969" s="24" t="str">
        <f t="shared" si="1509"/>
        <v/>
      </c>
      <c r="X2969" s="24" t="str">
        <f t="shared" si="1510"/>
        <v/>
      </c>
      <c r="Y2969" s="24" t="str">
        <f t="shared" si="1511"/>
        <v/>
      </c>
      <c r="Z2969" s="24" t="str">
        <f t="shared" si="1512"/>
        <v/>
      </c>
      <c r="AA2969" s="24" t="b">
        <f t="shared" si="1513"/>
        <v>0</v>
      </c>
      <c r="AB2969" s="34" t="str">
        <f t="shared" si="1514"/>
        <v/>
      </c>
      <c r="AC2969" s="34">
        <f t="shared" si="1515"/>
        <v>0</v>
      </c>
      <c r="AD2969" s="34">
        <f t="shared" si="1516"/>
        <v>0</v>
      </c>
      <c r="AE2969" s="34" t="str">
        <f t="shared" si="1517"/>
        <v xml:space="preserve"> 0</v>
      </c>
      <c r="AF2969" s="34">
        <f t="shared" si="1518"/>
        <v>0</v>
      </c>
      <c r="AG2969" s="34">
        <f t="shared" si="1519"/>
        <v>0</v>
      </c>
      <c r="AH2969" s="34" t="str">
        <f t="shared" si="1520"/>
        <v/>
      </c>
      <c r="AI2969" s="172" t="str">
        <f>IF(AJ2969&lt;&gt;"",MAX(AI$3:AI2968)+1,"")</f>
        <v/>
      </c>
      <c r="AJ2969" s="172" t="str">
        <f t="shared" si="1521"/>
        <v/>
      </c>
      <c r="AK2969" s="172" t="str">
        <f t="shared" si="1522"/>
        <v/>
      </c>
      <c r="AL2969" s="172" t="str">
        <f t="shared" si="1523"/>
        <v/>
      </c>
      <c r="AM2969" s="172" t="str">
        <f>IF(AN2969&lt;&gt;"",MAX(AM$3:AM2968)+1,"")</f>
        <v/>
      </c>
      <c r="AN2969" s="172" t="str">
        <f t="shared" si="1524"/>
        <v/>
      </c>
      <c r="AO2969" s="172" t="str">
        <f t="shared" si="1525"/>
        <v/>
      </c>
      <c r="AP2969" s="172" t="str">
        <f t="shared" si="1526"/>
        <v/>
      </c>
      <c r="AQ2969" s="172" t="str">
        <f t="shared" si="1527"/>
        <v/>
      </c>
      <c r="AR2969" s="172" t="str">
        <f>Table1[[#This Row],[Sex ]]&amp;Table1[[#This Row],[Month]]</f>
        <v/>
      </c>
    </row>
    <row r="2970" spans="2:44" x14ac:dyDescent="0.3">
      <c r="B2970" s="14"/>
      <c r="C2970" s="14"/>
      <c r="D2970" s="14"/>
      <c r="E2970" s="14"/>
      <c r="F2970" s="14"/>
      <c r="G2970" s="14"/>
      <c r="H2970" s="14"/>
      <c r="I2970" s="14"/>
      <c r="J2970" s="14"/>
      <c r="K2970" s="14"/>
      <c r="L2970" s="14"/>
      <c r="M2970" s="24" t="str">
        <f t="shared" si="1499"/>
        <v/>
      </c>
      <c r="N2970" s="24" t="str">
        <f t="shared" si="1500"/>
        <v/>
      </c>
      <c r="O2970" s="24" t="str">
        <f t="shared" si="1501"/>
        <v xml:space="preserve"> </v>
      </c>
      <c r="P2970" s="24">
        <f t="shared" si="1502"/>
        <v>0</v>
      </c>
      <c r="Q2970" s="25">
        <f t="shared" si="1503"/>
        <v>0</v>
      </c>
      <c r="R2970" s="26">
        <f t="shared" si="1504"/>
        <v>0</v>
      </c>
      <c r="S2970" s="24" t="str">
        <f t="shared" si="1505"/>
        <v/>
      </c>
      <c r="T2970" s="24" t="str">
        <f t="shared" si="1506"/>
        <v/>
      </c>
      <c r="U2970" s="24" t="str">
        <f t="shared" si="1507"/>
        <v/>
      </c>
      <c r="V2970" s="24" t="str">
        <f t="shared" si="1508"/>
        <v/>
      </c>
      <c r="W2970" s="24" t="str">
        <f t="shared" si="1509"/>
        <v/>
      </c>
      <c r="X2970" s="24" t="str">
        <f t="shared" si="1510"/>
        <v/>
      </c>
      <c r="Y2970" s="24" t="str">
        <f t="shared" si="1511"/>
        <v/>
      </c>
      <c r="Z2970" s="24" t="str">
        <f t="shared" si="1512"/>
        <v/>
      </c>
      <c r="AA2970" s="24" t="b">
        <f t="shared" si="1513"/>
        <v>0</v>
      </c>
      <c r="AB2970" s="34" t="str">
        <f t="shared" si="1514"/>
        <v/>
      </c>
      <c r="AC2970" s="34">
        <f t="shared" si="1515"/>
        <v>0</v>
      </c>
      <c r="AD2970" s="34">
        <f t="shared" si="1516"/>
        <v>0</v>
      </c>
      <c r="AE2970" s="34" t="str">
        <f t="shared" si="1517"/>
        <v xml:space="preserve"> 0</v>
      </c>
      <c r="AF2970" s="34">
        <f t="shared" si="1518"/>
        <v>0</v>
      </c>
      <c r="AG2970" s="34">
        <f t="shared" si="1519"/>
        <v>0</v>
      </c>
      <c r="AH2970" s="34" t="str">
        <f t="shared" si="1520"/>
        <v/>
      </c>
      <c r="AI2970" s="172" t="str">
        <f>IF(AJ2970&lt;&gt;"",MAX(AI$3:AI2969)+1,"")</f>
        <v/>
      </c>
      <c r="AJ2970" s="172" t="str">
        <f t="shared" si="1521"/>
        <v/>
      </c>
      <c r="AK2970" s="172" t="str">
        <f t="shared" si="1522"/>
        <v/>
      </c>
      <c r="AL2970" s="172" t="str">
        <f t="shared" si="1523"/>
        <v/>
      </c>
      <c r="AM2970" s="172" t="str">
        <f>IF(AN2970&lt;&gt;"",MAX(AM$3:AM2969)+1,"")</f>
        <v/>
      </c>
      <c r="AN2970" s="172" t="str">
        <f t="shared" si="1524"/>
        <v/>
      </c>
      <c r="AO2970" s="172" t="str">
        <f t="shared" si="1525"/>
        <v/>
      </c>
      <c r="AP2970" s="172" t="str">
        <f t="shared" si="1526"/>
        <v/>
      </c>
      <c r="AQ2970" s="172" t="str">
        <f t="shared" si="1527"/>
        <v/>
      </c>
      <c r="AR2970" s="172" t="str">
        <f>Table1[[#This Row],[Sex ]]&amp;Table1[[#This Row],[Month]]</f>
        <v/>
      </c>
    </row>
    <row r="2971" spans="2:44" x14ac:dyDescent="0.3">
      <c r="B2971" s="14"/>
      <c r="C2971" s="14"/>
      <c r="D2971" s="14"/>
      <c r="E2971" s="14"/>
      <c r="F2971" s="14"/>
      <c r="G2971" s="14"/>
      <c r="H2971" s="14"/>
      <c r="I2971" s="14"/>
      <c r="J2971" s="14"/>
      <c r="K2971" s="14"/>
      <c r="L2971" s="14"/>
      <c r="M2971" s="24" t="str">
        <f t="shared" si="1499"/>
        <v/>
      </c>
      <c r="N2971" s="24" t="str">
        <f t="shared" si="1500"/>
        <v/>
      </c>
      <c r="O2971" s="24" t="str">
        <f t="shared" si="1501"/>
        <v xml:space="preserve"> </v>
      </c>
      <c r="P2971" s="24">
        <f t="shared" si="1502"/>
        <v>0</v>
      </c>
      <c r="Q2971" s="25">
        <f t="shared" si="1503"/>
        <v>0</v>
      </c>
      <c r="R2971" s="26">
        <f t="shared" si="1504"/>
        <v>0</v>
      </c>
      <c r="S2971" s="24" t="str">
        <f t="shared" si="1505"/>
        <v/>
      </c>
      <c r="T2971" s="24" t="str">
        <f t="shared" si="1506"/>
        <v/>
      </c>
      <c r="U2971" s="24" t="str">
        <f t="shared" si="1507"/>
        <v/>
      </c>
      <c r="V2971" s="24" t="str">
        <f t="shared" si="1508"/>
        <v/>
      </c>
      <c r="W2971" s="24" t="str">
        <f t="shared" si="1509"/>
        <v/>
      </c>
      <c r="X2971" s="24" t="str">
        <f t="shared" si="1510"/>
        <v/>
      </c>
      <c r="Y2971" s="24" t="str">
        <f t="shared" si="1511"/>
        <v/>
      </c>
      <c r="Z2971" s="24" t="str">
        <f t="shared" si="1512"/>
        <v/>
      </c>
      <c r="AA2971" s="24" t="b">
        <f t="shared" si="1513"/>
        <v>0</v>
      </c>
      <c r="AB2971" s="34" t="str">
        <f t="shared" si="1514"/>
        <v/>
      </c>
      <c r="AC2971" s="34">
        <f t="shared" si="1515"/>
        <v>0</v>
      </c>
      <c r="AD2971" s="34">
        <f t="shared" si="1516"/>
        <v>0</v>
      </c>
      <c r="AE2971" s="34" t="str">
        <f t="shared" si="1517"/>
        <v xml:space="preserve"> 0</v>
      </c>
      <c r="AF2971" s="34">
        <f t="shared" si="1518"/>
        <v>0</v>
      </c>
      <c r="AG2971" s="34">
        <f t="shared" si="1519"/>
        <v>0</v>
      </c>
      <c r="AH2971" s="34" t="str">
        <f t="shared" si="1520"/>
        <v/>
      </c>
      <c r="AI2971" s="172" t="str">
        <f>IF(AJ2971&lt;&gt;"",MAX(AI$3:AI2970)+1,"")</f>
        <v/>
      </c>
      <c r="AJ2971" s="172" t="str">
        <f t="shared" si="1521"/>
        <v/>
      </c>
      <c r="AK2971" s="172" t="str">
        <f t="shared" si="1522"/>
        <v/>
      </c>
      <c r="AL2971" s="172" t="str">
        <f t="shared" si="1523"/>
        <v/>
      </c>
      <c r="AM2971" s="172" t="str">
        <f>IF(AN2971&lt;&gt;"",MAX(AM$3:AM2970)+1,"")</f>
        <v/>
      </c>
      <c r="AN2971" s="172" t="str">
        <f t="shared" si="1524"/>
        <v/>
      </c>
      <c r="AO2971" s="172" t="str">
        <f t="shared" si="1525"/>
        <v/>
      </c>
      <c r="AP2971" s="172" t="str">
        <f t="shared" si="1526"/>
        <v/>
      </c>
      <c r="AQ2971" s="172" t="str">
        <f t="shared" si="1527"/>
        <v/>
      </c>
      <c r="AR2971" s="172" t="str">
        <f>Table1[[#This Row],[Sex ]]&amp;Table1[[#This Row],[Month]]</f>
        <v/>
      </c>
    </row>
    <row r="2972" spans="2:44" x14ac:dyDescent="0.3">
      <c r="B2972" s="14"/>
      <c r="C2972" s="14"/>
      <c r="D2972" s="14"/>
      <c r="E2972" s="14"/>
      <c r="F2972" s="14"/>
      <c r="G2972" s="14"/>
      <c r="H2972" s="14"/>
      <c r="I2972" s="14"/>
      <c r="J2972" s="14"/>
      <c r="K2972" s="14"/>
      <c r="L2972" s="14"/>
      <c r="M2972" s="24" t="str">
        <f t="shared" si="1499"/>
        <v/>
      </c>
      <c r="N2972" s="24" t="str">
        <f t="shared" si="1500"/>
        <v/>
      </c>
      <c r="O2972" s="24" t="str">
        <f t="shared" si="1501"/>
        <v xml:space="preserve"> </v>
      </c>
      <c r="P2972" s="24">
        <f t="shared" si="1502"/>
        <v>0</v>
      </c>
      <c r="Q2972" s="25">
        <f t="shared" si="1503"/>
        <v>0</v>
      </c>
      <c r="R2972" s="26">
        <f t="shared" si="1504"/>
        <v>0</v>
      </c>
      <c r="S2972" s="24" t="str">
        <f t="shared" si="1505"/>
        <v/>
      </c>
      <c r="T2972" s="24" t="str">
        <f t="shared" si="1506"/>
        <v/>
      </c>
      <c r="U2972" s="24" t="str">
        <f t="shared" si="1507"/>
        <v/>
      </c>
      <c r="V2972" s="24" t="str">
        <f t="shared" si="1508"/>
        <v/>
      </c>
      <c r="W2972" s="24" t="str">
        <f t="shared" si="1509"/>
        <v/>
      </c>
      <c r="X2972" s="24" t="str">
        <f t="shared" si="1510"/>
        <v/>
      </c>
      <c r="Y2972" s="24" t="str">
        <f t="shared" si="1511"/>
        <v/>
      </c>
      <c r="Z2972" s="24" t="str">
        <f t="shared" si="1512"/>
        <v/>
      </c>
      <c r="AA2972" s="24" t="b">
        <f t="shared" si="1513"/>
        <v>0</v>
      </c>
      <c r="AB2972" s="34" t="str">
        <f t="shared" si="1514"/>
        <v/>
      </c>
      <c r="AC2972" s="34">
        <f t="shared" si="1515"/>
        <v>0</v>
      </c>
      <c r="AD2972" s="34">
        <f t="shared" si="1516"/>
        <v>0</v>
      </c>
      <c r="AE2972" s="34" t="str">
        <f t="shared" si="1517"/>
        <v xml:space="preserve"> 0</v>
      </c>
      <c r="AF2972" s="34">
        <f t="shared" si="1518"/>
        <v>0</v>
      </c>
      <c r="AG2972" s="34">
        <f t="shared" si="1519"/>
        <v>0</v>
      </c>
      <c r="AH2972" s="34" t="str">
        <f t="shared" si="1520"/>
        <v/>
      </c>
      <c r="AI2972" s="172" t="str">
        <f>IF(AJ2972&lt;&gt;"",MAX(AI$3:AI2971)+1,"")</f>
        <v/>
      </c>
      <c r="AJ2972" s="172" t="str">
        <f t="shared" si="1521"/>
        <v/>
      </c>
      <c r="AK2972" s="172" t="str">
        <f t="shared" si="1522"/>
        <v/>
      </c>
      <c r="AL2972" s="172" t="str">
        <f t="shared" si="1523"/>
        <v/>
      </c>
      <c r="AM2972" s="172" t="str">
        <f>IF(AN2972&lt;&gt;"",MAX(AM$3:AM2971)+1,"")</f>
        <v/>
      </c>
      <c r="AN2972" s="172" t="str">
        <f t="shared" si="1524"/>
        <v/>
      </c>
      <c r="AO2972" s="172" t="str">
        <f t="shared" si="1525"/>
        <v/>
      </c>
      <c r="AP2972" s="172" t="str">
        <f t="shared" si="1526"/>
        <v/>
      </c>
      <c r="AQ2972" s="172" t="str">
        <f t="shared" si="1527"/>
        <v/>
      </c>
      <c r="AR2972" s="172" t="str">
        <f>Table1[[#This Row],[Sex ]]&amp;Table1[[#This Row],[Month]]</f>
        <v/>
      </c>
    </row>
    <row r="2973" spans="2:44" x14ac:dyDescent="0.3">
      <c r="B2973" s="14"/>
      <c r="C2973" s="14"/>
      <c r="D2973" s="14"/>
      <c r="E2973" s="14"/>
      <c r="F2973" s="14"/>
      <c r="G2973" s="14"/>
      <c r="H2973" s="14"/>
      <c r="I2973" s="14"/>
      <c r="J2973" s="14"/>
      <c r="K2973" s="14"/>
      <c r="L2973" s="14"/>
      <c r="M2973" s="24" t="str">
        <f t="shared" si="1499"/>
        <v/>
      </c>
      <c r="N2973" s="24" t="str">
        <f t="shared" si="1500"/>
        <v/>
      </c>
      <c r="O2973" s="24" t="str">
        <f t="shared" si="1501"/>
        <v xml:space="preserve"> </v>
      </c>
      <c r="P2973" s="24">
        <f t="shared" si="1502"/>
        <v>0</v>
      </c>
      <c r="Q2973" s="25">
        <f t="shared" si="1503"/>
        <v>0</v>
      </c>
      <c r="R2973" s="26">
        <f t="shared" si="1504"/>
        <v>0</v>
      </c>
      <c r="S2973" s="24" t="str">
        <f t="shared" si="1505"/>
        <v/>
      </c>
      <c r="T2973" s="24" t="str">
        <f t="shared" si="1506"/>
        <v/>
      </c>
      <c r="U2973" s="24" t="str">
        <f t="shared" si="1507"/>
        <v/>
      </c>
      <c r="V2973" s="24" t="str">
        <f t="shared" si="1508"/>
        <v/>
      </c>
      <c r="W2973" s="24" t="str">
        <f t="shared" si="1509"/>
        <v/>
      </c>
      <c r="X2973" s="24" t="str">
        <f t="shared" si="1510"/>
        <v/>
      </c>
      <c r="Y2973" s="24" t="str">
        <f t="shared" si="1511"/>
        <v/>
      </c>
      <c r="Z2973" s="24" t="str">
        <f t="shared" si="1512"/>
        <v/>
      </c>
      <c r="AA2973" s="24" t="b">
        <f t="shared" si="1513"/>
        <v>0</v>
      </c>
      <c r="AB2973" s="34" t="str">
        <f t="shared" si="1514"/>
        <v/>
      </c>
      <c r="AC2973" s="34">
        <f t="shared" si="1515"/>
        <v>0</v>
      </c>
      <c r="AD2973" s="34">
        <f t="shared" si="1516"/>
        <v>0</v>
      </c>
      <c r="AE2973" s="34" t="str">
        <f t="shared" si="1517"/>
        <v xml:space="preserve"> 0</v>
      </c>
      <c r="AF2973" s="34">
        <f t="shared" si="1518"/>
        <v>0</v>
      </c>
      <c r="AG2973" s="34">
        <f t="shared" si="1519"/>
        <v>0</v>
      </c>
      <c r="AH2973" s="34" t="str">
        <f t="shared" si="1520"/>
        <v/>
      </c>
      <c r="AI2973" s="172" t="str">
        <f>IF(AJ2973&lt;&gt;"",MAX(AI$3:AI2972)+1,"")</f>
        <v/>
      </c>
      <c r="AJ2973" s="172" t="str">
        <f t="shared" si="1521"/>
        <v/>
      </c>
      <c r="AK2973" s="172" t="str">
        <f t="shared" si="1522"/>
        <v/>
      </c>
      <c r="AL2973" s="172" t="str">
        <f t="shared" si="1523"/>
        <v/>
      </c>
      <c r="AM2973" s="172" t="str">
        <f>IF(AN2973&lt;&gt;"",MAX(AM$3:AM2972)+1,"")</f>
        <v/>
      </c>
      <c r="AN2973" s="172" t="str">
        <f t="shared" si="1524"/>
        <v/>
      </c>
      <c r="AO2973" s="172" t="str">
        <f t="shared" si="1525"/>
        <v/>
      </c>
      <c r="AP2973" s="172" t="str">
        <f t="shared" si="1526"/>
        <v/>
      </c>
      <c r="AQ2973" s="172" t="str">
        <f t="shared" si="1527"/>
        <v/>
      </c>
      <c r="AR2973" s="172" t="str">
        <f>Table1[[#This Row],[Sex ]]&amp;Table1[[#This Row],[Month]]</f>
        <v/>
      </c>
    </row>
    <row r="2974" spans="2:44" x14ac:dyDescent="0.3">
      <c r="B2974" s="14"/>
      <c r="C2974" s="14"/>
      <c r="D2974" s="14"/>
      <c r="E2974" s="14"/>
      <c r="F2974" s="14"/>
      <c r="G2974" s="14"/>
      <c r="H2974" s="14"/>
      <c r="I2974" s="14"/>
      <c r="J2974" s="14"/>
      <c r="K2974" s="14"/>
      <c r="L2974" s="14"/>
      <c r="M2974" s="24" t="str">
        <f t="shared" si="1499"/>
        <v/>
      </c>
      <c r="N2974" s="24" t="str">
        <f t="shared" si="1500"/>
        <v/>
      </c>
      <c r="O2974" s="24" t="str">
        <f t="shared" si="1501"/>
        <v xml:space="preserve"> </v>
      </c>
      <c r="P2974" s="24">
        <f t="shared" si="1502"/>
        <v>0</v>
      </c>
      <c r="Q2974" s="25">
        <f t="shared" si="1503"/>
        <v>0</v>
      </c>
      <c r="R2974" s="26">
        <f t="shared" si="1504"/>
        <v>0</v>
      </c>
      <c r="S2974" s="24" t="str">
        <f t="shared" si="1505"/>
        <v/>
      </c>
      <c r="T2974" s="24" t="str">
        <f t="shared" si="1506"/>
        <v/>
      </c>
      <c r="U2974" s="24" t="str">
        <f t="shared" si="1507"/>
        <v/>
      </c>
      <c r="V2974" s="24" t="str">
        <f t="shared" si="1508"/>
        <v/>
      </c>
      <c r="W2974" s="24" t="str">
        <f t="shared" si="1509"/>
        <v/>
      </c>
      <c r="X2974" s="24" t="str">
        <f t="shared" si="1510"/>
        <v/>
      </c>
      <c r="Y2974" s="24" t="str">
        <f t="shared" si="1511"/>
        <v/>
      </c>
      <c r="Z2974" s="24" t="str">
        <f t="shared" si="1512"/>
        <v/>
      </c>
      <c r="AA2974" s="24" t="b">
        <f t="shared" si="1513"/>
        <v>0</v>
      </c>
      <c r="AB2974" s="34" t="str">
        <f t="shared" si="1514"/>
        <v/>
      </c>
      <c r="AC2974" s="34">
        <f t="shared" si="1515"/>
        <v>0</v>
      </c>
      <c r="AD2974" s="34">
        <f t="shared" si="1516"/>
        <v>0</v>
      </c>
      <c r="AE2974" s="34" t="str">
        <f t="shared" si="1517"/>
        <v xml:space="preserve"> 0</v>
      </c>
      <c r="AF2974" s="34">
        <f t="shared" si="1518"/>
        <v>0</v>
      </c>
      <c r="AG2974" s="34">
        <f t="shared" si="1519"/>
        <v>0</v>
      </c>
      <c r="AH2974" s="34" t="str">
        <f t="shared" si="1520"/>
        <v/>
      </c>
      <c r="AI2974" s="172" t="str">
        <f>IF(AJ2974&lt;&gt;"",MAX(AI$3:AI2973)+1,"")</f>
        <v/>
      </c>
      <c r="AJ2974" s="172" t="str">
        <f t="shared" si="1521"/>
        <v/>
      </c>
      <c r="AK2974" s="172" t="str">
        <f t="shared" si="1522"/>
        <v/>
      </c>
      <c r="AL2974" s="172" t="str">
        <f t="shared" si="1523"/>
        <v/>
      </c>
      <c r="AM2974" s="172" t="str">
        <f>IF(AN2974&lt;&gt;"",MAX(AM$3:AM2973)+1,"")</f>
        <v/>
      </c>
      <c r="AN2974" s="172" t="str">
        <f t="shared" si="1524"/>
        <v/>
      </c>
      <c r="AO2974" s="172" t="str">
        <f t="shared" si="1525"/>
        <v/>
      </c>
      <c r="AP2974" s="172" t="str">
        <f t="shared" si="1526"/>
        <v/>
      </c>
      <c r="AQ2974" s="172" t="str">
        <f t="shared" si="1527"/>
        <v/>
      </c>
      <c r="AR2974" s="172" t="str">
        <f>Table1[[#This Row],[Sex ]]&amp;Table1[[#This Row],[Month]]</f>
        <v/>
      </c>
    </row>
    <row r="2975" spans="2:44" x14ac:dyDescent="0.3">
      <c r="B2975" s="14"/>
      <c r="C2975" s="14"/>
      <c r="D2975" s="14"/>
      <c r="E2975" s="14"/>
      <c r="F2975" s="14"/>
      <c r="G2975" s="14"/>
      <c r="H2975" s="14"/>
      <c r="I2975" s="14"/>
      <c r="J2975" s="14"/>
      <c r="K2975" s="14"/>
      <c r="L2975" s="14"/>
      <c r="M2975" s="24" t="str">
        <f t="shared" si="1499"/>
        <v/>
      </c>
      <c r="N2975" s="24" t="str">
        <f t="shared" si="1500"/>
        <v/>
      </c>
      <c r="O2975" s="24" t="str">
        <f t="shared" si="1501"/>
        <v xml:space="preserve"> </v>
      </c>
      <c r="P2975" s="24">
        <f t="shared" si="1502"/>
        <v>0</v>
      </c>
      <c r="Q2975" s="25">
        <f t="shared" si="1503"/>
        <v>0</v>
      </c>
      <c r="R2975" s="26">
        <f t="shared" si="1504"/>
        <v>0</v>
      </c>
      <c r="S2975" s="24" t="str">
        <f t="shared" si="1505"/>
        <v/>
      </c>
      <c r="T2975" s="24" t="str">
        <f t="shared" si="1506"/>
        <v/>
      </c>
      <c r="U2975" s="24" t="str">
        <f t="shared" si="1507"/>
        <v/>
      </c>
      <c r="V2975" s="24" t="str">
        <f t="shared" si="1508"/>
        <v/>
      </c>
      <c r="W2975" s="24" t="str">
        <f t="shared" si="1509"/>
        <v/>
      </c>
      <c r="X2975" s="24" t="str">
        <f t="shared" si="1510"/>
        <v/>
      </c>
      <c r="Y2975" s="24" t="str">
        <f t="shared" si="1511"/>
        <v/>
      </c>
      <c r="Z2975" s="24" t="str">
        <f t="shared" si="1512"/>
        <v/>
      </c>
      <c r="AA2975" s="24" t="b">
        <f t="shared" si="1513"/>
        <v>0</v>
      </c>
      <c r="AB2975" s="34" t="str">
        <f t="shared" si="1514"/>
        <v/>
      </c>
      <c r="AC2975" s="34">
        <f t="shared" si="1515"/>
        <v>0</v>
      </c>
      <c r="AD2975" s="34">
        <f t="shared" si="1516"/>
        <v>0</v>
      </c>
      <c r="AE2975" s="34" t="str">
        <f t="shared" si="1517"/>
        <v xml:space="preserve"> 0</v>
      </c>
      <c r="AF2975" s="34">
        <f t="shared" si="1518"/>
        <v>0</v>
      </c>
      <c r="AG2975" s="34">
        <f t="shared" si="1519"/>
        <v>0</v>
      </c>
      <c r="AH2975" s="34" t="str">
        <f t="shared" si="1520"/>
        <v/>
      </c>
      <c r="AI2975" s="172" t="str">
        <f>IF(AJ2975&lt;&gt;"",MAX(AI$3:AI2974)+1,"")</f>
        <v/>
      </c>
      <c r="AJ2975" s="172" t="str">
        <f t="shared" si="1521"/>
        <v/>
      </c>
      <c r="AK2975" s="172" t="str">
        <f t="shared" si="1522"/>
        <v/>
      </c>
      <c r="AL2975" s="172" t="str">
        <f t="shared" si="1523"/>
        <v/>
      </c>
      <c r="AM2975" s="172" t="str">
        <f>IF(AN2975&lt;&gt;"",MAX(AM$3:AM2974)+1,"")</f>
        <v/>
      </c>
      <c r="AN2975" s="172" t="str">
        <f t="shared" si="1524"/>
        <v/>
      </c>
      <c r="AO2975" s="172" t="str">
        <f t="shared" si="1525"/>
        <v/>
      </c>
      <c r="AP2975" s="172" t="str">
        <f t="shared" si="1526"/>
        <v/>
      </c>
      <c r="AQ2975" s="172" t="str">
        <f t="shared" si="1527"/>
        <v/>
      </c>
      <c r="AR2975" s="172" t="str">
        <f>Table1[[#This Row],[Sex ]]&amp;Table1[[#This Row],[Month]]</f>
        <v/>
      </c>
    </row>
    <row r="2976" spans="2:44" x14ac:dyDescent="0.3">
      <c r="B2976" s="14"/>
      <c r="C2976" s="14"/>
      <c r="D2976" s="14"/>
      <c r="E2976" s="14"/>
      <c r="F2976" s="14"/>
      <c r="G2976" s="14"/>
      <c r="H2976" s="14"/>
      <c r="I2976" s="14"/>
      <c r="J2976" s="14"/>
      <c r="K2976" s="14"/>
      <c r="L2976" s="14"/>
      <c r="M2976" s="24" t="str">
        <f t="shared" si="1499"/>
        <v/>
      </c>
      <c r="N2976" s="24" t="str">
        <f t="shared" si="1500"/>
        <v/>
      </c>
      <c r="O2976" s="24" t="str">
        <f t="shared" si="1501"/>
        <v xml:space="preserve"> </v>
      </c>
      <c r="P2976" s="24">
        <f t="shared" si="1502"/>
        <v>0</v>
      </c>
      <c r="Q2976" s="25">
        <f t="shared" si="1503"/>
        <v>0</v>
      </c>
      <c r="R2976" s="26">
        <f t="shared" si="1504"/>
        <v>0</v>
      </c>
      <c r="S2976" s="24" t="str">
        <f t="shared" si="1505"/>
        <v/>
      </c>
      <c r="T2976" s="24" t="str">
        <f t="shared" si="1506"/>
        <v/>
      </c>
      <c r="U2976" s="24" t="str">
        <f t="shared" si="1507"/>
        <v/>
      </c>
      <c r="V2976" s="24" t="str">
        <f t="shared" si="1508"/>
        <v/>
      </c>
      <c r="W2976" s="24" t="str">
        <f t="shared" si="1509"/>
        <v/>
      </c>
      <c r="X2976" s="24" t="str">
        <f t="shared" si="1510"/>
        <v/>
      </c>
      <c r="Y2976" s="24" t="str">
        <f t="shared" si="1511"/>
        <v/>
      </c>
      <c r="Z2976" s="24" t="str">
        <f t="shared" si="1512"/>
        <v/>
      </c>
      <c r="AA2976" s="24" t="b">
        <f t="shared" si="1513"/>
        <v>0</v>
      </c>
      <c r="AB2976" s="34" t="str">
        <f t="shared" si="1514"/>
        <v/>
      </c>
      <c r="AC2976" s="34">
        <f t="shared" si="1515"/>
        <v>0</v>
      </c>
      <c r="AD2976" s="34">
        <f t="shared" si="1516"/>
        <v>0</v>
      </c>
      <c r="AE2976" s="34" t="str">
        <f t="shared" si="1517"/>
        <v xml:space="preserve"> 0</v>
      </c>
      <c r="AF2976" s="34">
        <f t="shared" si="1518"/>
        <v>0</v>
      </c>
      <c r="AG2976" s="34">
        <f t="shared" si="1519"/>
        <v>0</v>
      </c>
      <c r="AH2976" s="34" t="str">
        <f t="shared" si="1520"/>
        <v/>
      </c>
      <c r="AI2976" s="172" t="str">
        <f>IF(AJ2976&lt;&gt;"",MAX(AI$3:AI2975)+1,"")</f>
        <v/>
      </c>
      <c r="AJ2976" s="172" t="str">
        <f t="shared" si="1521"/>
        <v/>
      </c>
      <c r="AK2976" s="172" t="str">
        <f t="shared" si="1522"/>
        <v/>
      </c>
      <c r="AL2976" s="172" t="str">
        <f t="shared" si="1523"/>
        <v/>
      </c>
      <c r="AM2976" s="172" t="str">
        <f>IF(AN2976&lt;&gt;"",MAX(AM$3:AM2975)+1,"")</f>
        <v/>
      </c>
      <c r="AN2976" s="172" t="str">
        <f t="shared" si="1524"/>
        <v/>
      </c>
      <c r="AO2976" s="172" t="str">
        <f t="shared" si="1525"/>
        <v/>
      </c>
      <c r="AP2976" s="172" t="str">
        <f t="shared" si="1526"/>
        <v/>
      </c>
      <c r="AQ2976" s="172" t="str">
        <f t="shared" si="1527"/>
        <v/>
      </c>
      <c r="AR2976" s="172" t="str">
        <f>Table1[[#This Row],[Sex ]]&amp;Table1[[#This Row],[Month]]</f>
        <v/>
      </c>
    </row>
    <row r="2977" spans="2:44" x14ac:dyDescent="0.3">
      <c r="B2977" s="14"/>
      <c r="C2977" s="14"/>
      <c r="D2977" s="14"/>
      <c r="E2977" s="14"/>
      <c r="F2977" s="14"/>
      <c r="G2977" s="14"/>
      <c r="H2977" s="14"/>
      <c r="I2977" s="14"/>
      <c r="J2977" s="14"/>
      <c r="K2977" s="14"/>
      <c r="L2977" s="14"/>
      <c r="M2977" s="24" t="str">
        <f t="shared" si="1499"/>
        <v/>
      </c>
      <c r="N2977" s="24" t="str">
        <f t="shared" si="1500"/>
        <v/>
      </c>
      <c r="O2977" s="24" t="str">
        <f t="shared" si="1501"/>
        <v xml:space="preserve"> </v>
      </c>
      <c r="P2977" s="24">
        <f t="shared" si="1502"/>
        <v>0</v>
      </c>
      <c r="Q2977" s="25">
        <f t="shared" si="1503"/>
        <v>0</v>
      </c>
      <c r="R2977" s="26">
        <f t="shared" si="1504"/>
        <v>0</v>
      </c>
      <c r="S2977" s="24" t="str">
        <f t="shared" si="1505"/>
        <v/>
      </c>
      <c r="T2977" s="24" t="str">
        <f t="shared" si="1506"/>
        <v/>
      </c>
      <c r="U2977" s="24" t="str">
        <f t="shared" si="1507"/>
        <v/>
      </c>
      <c r="V2977" s="24" t="str">
        <f t="shared" si="1508"/>
        <v/>
      </c>
      <c r="W2977" s="24" t="str">
        <f t="shared" si="1509"/>
        <v/>
      </c>
      <c r="X2977" s="24" t="str">
        <f t="shared" si="1510"/>
        <v/>
      </c>
      <c r="Y2977" s="24" t="str">
        <f t="shared" si="1511"/>
        <v/>
      </c>
      <c r="Z2977" s="24" t="str">
        <f t="shared" si="1512"/>
        <v/>
      </c>
      <c r="AA2977" s="24" t="b">
        <f t="shared" si="1513"/>
        <v>0</v>
      </c>
      <c r="AB2977" s="34" t="str">
        <f t="shared" si="1514"/>
        <v/>
      </c>
      <c r="AC2977" s="34">
        <f t="shared" si="1515"/>
        <v>0</v>
      </c>
      <c r="AD2977" s="34">
        <f t="shared" si="1516"/>
        <v>0</v>
      </c>
      <c r="AE2977" s="34" t="str">
        <f t="shared" si="1517"/>
        <v xml:space="preserve"> 0</v>
      </c>
      <c r="AF2977" s="34">
        <f t="shared" si="1518"/>
        <v>0</v>
      </c>
      <c r="AG2977" s="34">
        <f t="shared" si="1519"/>
        <v>0</v>
      </c>
      <c r="AH2977" s="34" t="str">
        <f t="shared" si="1520"/>
        <v/>
      </c>
      <c r="AI2977" s="172" t="str">
        <f>IF(AJ2977&lt;&gt;"",MAX(AI$3:AI2976)+1,"")</f>
        <v/>
      </c>
      <c r="AJ2977" s="172" t="str">
        <f t="shared" si="1521"/>
        <v/>
      </c>
      <c r="AK2977" s="172" t="str">
        <f t="shared" si="1522"/>
        <v/>
      </c>
      <c r="AL2977" s="172" t="str">
        <f t="shared" si="1523"/>
        <v/>
      </c>
      <c r="AM2977" s="172" t="str">
        <f>IF(AN2977&lt;&gt;"",MAX(AM$3:AM2976)+1,"")</f>
        <v/>
      </c>
      <c r="AN2977" s="172" t="str">
        <f t="shared" si="1524"/>
        <v/>
      </c>
      <c r="AO2977" s="172" t="str">
        <f t="shared" si="1525"/>
        <v/>
      </c>
      <c r="AP2977" s="172" t="str">
        <f t="shared" si="1526"/>
        <v/>
      </c>
      <c r="AQ2977" s="172" t="str">
        <f t="shared" si="1527"/>
        <v/>
      </c>
      <c r="AR2977" s="172" t="str">
        <f>Table1[[#This Row],[Sex ]]&amp;Table1[[#This Row],[Month]]</f>
        <v/>
      </c>
    </row>
    <row r="2978" spans="2:44" x14ac:dyDescent="0.3">
      <c r="B2978" s="14"/>
      <c r="C2978" s="14"/>
      <c r="D2978" s="14"/>
      <c r="E2978" s="14"/>
      <c r="F2978" s="14"/>
      <c r="G2978" s="14"/>
      <c r="H2978" s="14"/>
      <c r="I2978" s="14"/>
      <c r="J2978" s="14"/>
      <c r="K2978" s="14"/>
      <c r="L2978" s="14"/>
      <c r="M2978" s="24" t="str">
        <f t="shared" si="1499"/>
        <v/>
      </c>
      <c r="N2978" s="24" t="str">
        <f t="shared" si="1500"/>
        <v/>
      </c>
      <c r="O2978" s="24" t="str">
        <f t="shared" si="1501"/>
        <v xml:space="preserve"> </v>
      </c>
      <c r="P2978" s="24">
        <f t="shared" si="1502"/>
        <v>0</v>
      </c>
      <c r="Q2978" s="25">
        <f t="shared" si="1503"/>
        <v>0</v>
      </c>
      <c r="R2978" s="26">
        <f t="shared" si="1504"/>
        <v>0</v>
      </c>
      <c r="S2978" s="24" t="str">
        <f t="shared" si="1505"/>
        <v/>
      </c>
      <c r="T2978" s="24" t="str">
        <f t="shared" si="1506"/>
        <v/>
      </c>
      <c r="U2978" s="24" t="str">
        <f t="shared" si="1507"/>
        <v/>
      </c>
      <c r="V2978" s="24" t="str">
        <f t="shared" si="1508"/>
        <v/>
      </c>
      <c r="W2978" s="24" t="str">
        <f t="shared" si="1509"/>
        <v/>
      </c>
      <c r="X2978" s="24" t="str">
        <f t="shared" si="1510"/>
        <v/>
      </c>
      <c r="Y2978" s="24" t="str">
        <f t="shared" si="1511"/>
        <v/>
      </c>
      <c r="Z2978" s="24" t="str">
        <f t="shared" si="1512"/>
        <v/>
      </c>
      <c r="AA2978" s="24" t="b">
        <f t="shared" si="1513"/>
        <v>0</v>
      </c>
      <c r="AB2978" s="34" t="str">
        <f t="shared" si="1514"/>
        <v/>
      </c>
      <c r="AC2978" s="34">
        <f t="shared" si="1515"/>
        <v>0</v>
      </c>
      <c r="AD2978" s="34">
        <f t="shared" si="1516"/>
        <v>0</v>
      </c>
      <c r="AE2978" s="34" t="str">
        <f t="shared" si="1517"/>
        <v xml:space="preserve"> 0</v>
      </c>
      <c r="AF2978" s="34">
        <f t="shared" si="1518"/>
        <v>0</v>
      </c>
      <c r="AG2978" s="34">
        <f t="shared" si="1519"/>
        <v>0</v>
      </c>
      <c r="AH2978" s="34" t="str">
        <f t="shared" si="1520"/>
        <v/>
      </c>
      <c r="AI2978" s="172" t="str">
        <f>IF(AJ2978&lt;&gt;"",MAX(AI$3:AI2977)+1,"")</f>
        <v/>
      </c>
      <c r="AJ2978" s="172" t="str">
        <f t="shared" si="1521"/>
        <v/>
      </c>
      <c r="AK2978" s="172" t="str">
        <f t="shared" si="1522"/>
        <v/>
      </c>
      <c r="AL2978" s="172" t="str">
        <f t="shared" si="1523"/>
        <v/>
      </c>
      <c r="AM2978" s="172" t="str">
        <f>IF(AN2978&lt;&gt;"",MAX(AM$3:AM2977)+1,"")</f>
        <v/>
      </c>
      <c r="AN2978" s="172" t="str">
        <f t="shared" si="1524"/>
        <v/>
      </c>
      <c r="AO2978" s="172" t="str">
        <f t="shared" si="1525"/>
        <v/>
      </c>
      <c r="AP2978" s="172" t="str">
        <f t="shared" si="1526"/>
        <v/>
      </c>
      <c r="AQ2978" s="172" t="str">
        <f t="shared" si="1527"/>
        <v/>
      </c>
      <c r="AR2978" s="172" t="str">
        <f>Table1[[#This Row],[Sex ]]&amp;Table1[[#This Row],[Month]]</f>
        <v/>
      </c>
    </row>
    <row r="2979" spans="2:44" x14ac:dyDescent="0.3">
      <c r="B2979" s="14"/>
      <c r="C2979" s="14"/>
      <c r="D2979" s="14"/>
      <c r="E2979" s="14"/>
      <c r="F2979" s="14"/>
      <c r="G2979" s="14"/>
      <c r="H2979" s="14"/>
      <c r="I2979" s="14"/>
      <c r="J2979" s="14"/>
      <c r="K2979" s="14"/>
      <c r="L2979" s="14"/>
      <c r="M2979" s="24" t="str">
        <f t="shared" si="1499"/>
        <v/>
      </c>
      <c r="N2979" s="24" t="str">
        <f t="shared" si="1500"/>
        <v/>
      </c>
      <c r="O2979" s="24" t="str">
        <f t="shared" si="1501"/>
        <v xml:space="preserve"> </v>
      </c>
      <c r="P2979" s="24">
        <f t="shared" si="1502"/>
        <v>0</v>
      </c>
      <c r="Q2979" s="25">
        <f t="shared" si="1503"/>
        <v>0</v>
      </c>
      <c r="R2979" s="26">
        <f t="shared" si="1504"/>
        <v>0</v>
      </c>
      <c r="S2979" s="24" t="str">
        <f t="shared" si="1505"/>
        <v/>
      </c>
      <c r="T2979" s="24" t="str">
        <f t="shared" si="1506"/>
        <v/>
      </c>
      <c r="U2979" s="24" t="str">
        <f t="shared" si="1507"/>
        <v/>
      </c>
      <c r="V2979" s="24" t="str">
        <f t="shared" si="1508"/>
        <v/>
      </c>
      <c r="W2979" s="24" t="str">
        <f t="shared" si="1509"/>
        <v/>
      </c>
      <c r="X2979" s="24" t="str">
        <f t="shared" si="1510"/>
        <v/>
      </c>
      <c r="Y2979" s="24" t="str">
        <f t="shared" si="1511"/>
        <v/>
      </c>
      <c r="Z2979" s="24" t="str">
        <f t="shared" si="1512"/>
        <v/>
      </c>
      <c r="AA2979" s="24" t="b">
        <f t="shared" si="1513"/>
        <v>0</v>
      </c>
      <c r="AB2979" s="34" t="str">
        <f t="shared" si="1514"/>
        <v/>
      </c>
      <c r="AC2979" s="34">
        <f t="shared" si="1515"/>
        <v>0</v>
      </c>
      <c r="AD2979" s="34">
        <f t="shared" si="1516"/>
        <v>0</v>
      </c>
      <c r="AE2979" s="34" t="str">
        <f t="shared" si="1517"/>
        <v xml:space="preserve"> 0</v>
      </c>
      <c r="AF2979" s="34">
        <f t="shared" si="1518"/>
        <v>0</v>
      </c>
      <c r="AG2979" s="34">
        <f t="shared" si="1519"/>
        <v>0</v>
      </c>
      <c r="AH2979" s="34" t="str">
        <f t="shared" si="1520"/>
        <v/>
      </c>
      <c r="AI2979" s="172" t="str">
        <f>IF(AJ2979&lt;&gt;"",MAX(AI$3:AI2978)+1,"")</f>
        <v/>
      </c>
      <c r="AJ2979" s="172" t="str">
        <f t="shared" si="1521"/>
        <v/>
      </c>
      <c r="AK2979" s="172" t="str">
        <f t="shared" si="1522"/>
        <v/>
      </c>
      <c r="AL2979" s="172" t="str">
        <f t="shared" si="1523"/>
        <v/>
      </c>
      <c r="AM2979" s="172" t="str">
        <f>IF(AN2979&lt;&gt;"",MAX(AM$3:AM2978)+1,"")</f>
        <v/>
      </c>
      <c r="AN2979" s="172" t="str">
        <f t="shared" si="1524"/>
        <v/>
      </c>
      <c r="AO2979" s="172" t="str">
        <f t="shared" si="1525"/>
        <v/>
      </c>
      <c r="AP2979" s="172" t="str">
        <f t="shared" si="1526"/>
        <v/>
      </c>
      <c r="AQ2979" s="172" t="str">
        <f t="shared" si="1527"/>
        <v/>
      </c>
      <c r="AR2979" s="172" t="str">
        <f>Table1[[#This Row],[Sex ]]&amp;Table1[[#This Row],[Month]]</f>
        <v/>
      </c>
    </row>
    <row r="2980" spans="2:44" x14ac:dyDescent="0.3">
      <c r="B2980" s="14"/>
      <c r="C2980" s="14"/>
      <c r="D2980" s="14"/>
      <c r="E2980" s="14"/>
      <c r="F2980" s="14"/>
      <c r="G2980" s="14"/>
      <c r="H2980" s="14"/>
      <c r="I2980" s="14"/>
      <c r="J2980" s="14"/>
      <c r="K2980" s="14"/>
      <c r="L2980" s="14"/>
      <c r="M2980" s="24" t="str">
        <f t="shared" si="1499"/>
        <v/>
      </c>
      <c r="N2980" s="24" t="str">
        <f t="shared" si="1500"/>
        <v/>
      </c>
      <c r="O2980" s="24" t="str">
        <f t="shared" si="1501"/>
        <v xml:space="preserve"> </v>
      </c>
      <c r="P2980" s="24">
        <f t="shared" si="1502"/>
        <v>0</v>
      </c>
      <c r="Q2980" s="25">
        <f t="shared" si="1503"/>
        <v>0</v>
      </c>
      <c r="R2980" s="26">
        <f t="shared" si="1504"/>
        <v>0</v>
      </c>
      <c r="S2980" s="24" t="str">
        <f t="shared" si="1505"/>
        <v/>
      </c>
      <c r="T2980" s="24" t="str">
        <f t="shared" si="1506"/>
        <v/>
      </c>
      <c r="U2980" s="24" t="str">
        <f t="shared" si="1507"/>
        <v/>
      </c>
      <c r="V2980" s="24" t="str">
        <f t="shared" si="1508"/>
        <v/>
      </c>
      <c r="W2980" s="24" t="str">
        <f t="shared" si="1509"/>
        <v/>
      </c>
      <c r="X2980" s="24" t="str">
        <f t="shared" si="1510"/>
        <v/>
      </c>
      <c r="Y2980" s="24" t="str">
        <f t="shared" si="1511"/>
        <v/>
      </c>
      <c r="Z2980" s="24" t="str">
        <f t="shared" si="1512"/>
        <v/>
      </c>
      <c r="AA2980" s="24" t="b">
        <f t="shared" si="1513"/>
        <v>0</v>
      </c>
      <c r="AB2980" s="34" t="str">
        <f t="shared" si="1514"/>
        <v/>
      </c>
      <c r="AC2980" s="34">
        <f t="shared" si="1515"/>
        <v>0</v>
      </c>
      <c r="AD2980" s="34">
        <f t="shared" si="1516"/>
        <v>0</v>
      </c>
      <c r="AE2980" s="34" t="str">
        <f t="shared" si="1517"/>
        <v xml:space="preserve"> 0</v>
      </c>
      <c r="AF2980" s="34">
        <f t="shared" si="1518"/>
        <v>0</v>
      </c>
      <c r="AG2980" s="34">
        <f t="shared" si="1519"/>
        <v>0</v>
      </c>
      <c r="AH2980" s="34" t="str">
        <f t="shared" si="1520"/>
        <v/>
      </c>
      <c r="AI2980" s="172" t="str">
        <f>IF(AJ2980&lt;&gt;"",MAX(AI$3:AI2979)+1,"")</f>
        <v/>
      </c>
      <c r="AJ2980" s="172" t="str">
        <f t="shared" si="1521"/>
        <v/>
      </c>
      <c r="AK2980" s="172" t="str">
        <f t="shared" si="1522"/>
        <v/>
      </c>
      <c r="AL2980" s="172" t="str">
        <f t="shared" si="1523"/>
        <v/>
      </c>
      <c r="AM2980" s="172" t="str">
        <f>IF(AN2980&lt;&gt;"",MAX(AM$3:AM2979)+1,"")</f>
        <v/>
      </c>
      <c r="AN2980" s="172" t="str">
        <f t="shared" si="1524"/>
        <v/>
      </c>
      <c r="AO2980" s="172" t="str">
        <f t="shared" si="1525"/>
        <v/>
      </c>
      <c r="AP2980" s="172" t="str">
        <f t="shared" si="1526"/>
        <v/>
      </c>
      <c r="AQ2980" s="172" t="str">
        <f t="shared" si="1527"/>
        <v/>
      </c>
      <c r="AR2980" s="172" t="str">
        <f>Table1[[#This Row],[Sex ]]&amp;Table1[[#This Row],[Month]]</f>
        <v/>
      </c>
    </row>
    <row r="2981" spans="2:44" x14ac:dyDescent="0.3">
      <c r="B2981" s="14"/>
      <c r="C2981" s="14"/>
      <c r="D2981" s="14"/>
      <c r="E2981" s="14"/>
      <c r="F2981" s="14"/>
      <c r="G2981" s="14"/>
      <c r="H2981" s="14"/>
      <c r="I2981" s="14"/>
      <c r="J2981" s="14"/>
      <c r="K2981" s="14"/>
      <c r="L2981" s="14"/>
      <c r="M2981" s="24" t="str">
        <f t="shared" si="1499"/>
        <v/>
      </c>
      <c r="N2981" s="24" t="str">
        <f t="shared" si="1500"/>
        <v/>
      </c>
      <c r="O2981" s="24" t="str">
        <f t="shared" si="1501"/>
        <v xml:space="preserve"> </v>
      </c>
      <c r="P2981" s="24">
        <f t="shared" si="1502"/>
        <v>0</v>
      </c>
      <c r="Q2981" s="25">
        <f t="shared" si="1503"/>
        <v>0</v>
      </c>
      <c r="R2981" s="26">
        <f t="shared" si="1504"/>
        <v>0</v>
      </c>
      <c r="S2981" s="24" t="str">
        <f t="shared" si="1505"/>
        <v/>
      </c>
      <c r="T2981" s="24" t="str">
        <f t="shared" si="1506"/>
        <v/>
      </c>
      <c r="U2981" s="24" t="str">
        <f t="shared" si="1507"/>
        <v/>
      </c>
      <c r="V2981" s="24" t="str">
        <f t="shared" si="1508"/>
        <v/>
      </c>
      <c r="W2981" s="24" t="str">
        <f t="shared" si="1509"/>
        <v/>
      </c>
      <c r="X2981" s="24" t="str">
        <f t="shared" si="1510"/>
        <v/>
      </c>
      <c r="Y2981" s="24" t="str">
        <f t="shared" si="1511"/>
        <v/>
      </c>
      <c r="Z2981" s="24" t="str">
        <f t="shared" si="1512"/>
        <v/>
      </c>
      <c r="AA2981" s="24" t="b">
        <f t="shared" si="1513"/>
        <v>0</v>
      </c>
      <c r="AB2981" s="34" t="str">
        <f t="shared" si="1514"/>
        <v/>
      </c>
      <c r="AC2981" s="34">
        <f t="shared" si="1515"/>
        <v>0</v>
      </c>
      <c r="AD2981" s="34">
        <f t="shared" si="1516"/>
        <v>0</v>
      </c>
      <c r="AE2981" s="34" t="str">
        <f t="shared" si="1517"/>
        <v xml:space="preserve"> 0</v>
      </c>
      <c r="AF2981" s="34">
        <f t="shared" si="1518"/>
        <v>0</v>
      </c>
      <c r="AG2981" s="34">
        <f t="shared" si="1519"/>
        <v>0</v>
      </c>
      <c r="AH2981" s="34" t="str">
        <f t="shared" si="1520"/>
        <v/>
      </c>
      <c r="AI2981" s="172" t="str">
        <f>IF(AJ2981&lt;&gt;"",MAX(AI$3:AI2980)+1,"")</f>
        <v/>
      </c>
      <c r="AJ2981" s="172" t="str">
        <f t="shared" si="1521"/>
        <v/>
      </c>
      <c r="AK2981" s="172" t="str">
        <f t="shared" si="1522"/>
        <v/>
      </c>
      <c r="AL2981" s="172" t="str">
        <f t="shared" si="1523"/>
        <v/>
      </c>
      <c r="AM2981" s="172" t="str">
        <f>IF(AN2981&lt;&gt;"",MAX(AM$3:AM2980)+1,"")</f>
        <v/>
      </c>
      <c r="AN2981" s="172" t="str">
        <f t="shared" si="1524"/>
        <v/>
      </c>
      <c r="AO2981" s="172" t="str">
        <f t="shared" si="1525"/>
        <v/>
      </c>
      <c r="AP2981" s="172" t="str">
        <f t="shared" si="1526"/>
        <v/>
      </c>
      <c r="AQ2981" s="172" t="str">
        <f t="shared" si="1527"/>
        <v/>
      </c>
      <c r="AR2981" s="172" t="str">
        <f>Table1[[#This Row],[Sex ]]&amp;Table1[[#This Row],[Month]]</f>
        <v/>
      </c>
    </row>
    <row r="2982" spans="2:44" x14ac:dyDescent="0.3">
      <c r="B2982" s="14"/>
      <c r="C2982" s="14"/>
      <c r="D2982" s="14"/>
      <c r="E2982" s="14"/>
      <c r="F2982" s="14"/>
      <c r="G2982" s="14"/>
      <c r="H2982" s="14"/>
      <c r="I2982" s="14"/>
      <c r="J2982" s="14"/>
      <c r="K2982" s="14"/>
      <c r="L2982" s="14"/>
      <c r="M2982" s="24" t="str">
        <f t="shared" si="1499"/>
        <v/>
      </c>
      <c r="N2982" s="24" t="str">
        <f t="shared" si="1500"/>
        <v/>
      </c>
      <c r="O2982" s="24" t="str">
        <f t="shared" si="1501"/>
        <v xml:space="preserve"> </v>
      </c>
      <c r="P2982" s="24">
        <f t="shared" si="1502"/>
        <v>0</v>
      </c>
      <c r="Q2982" s="25">
        <f t="shared" si="1503"/>
        <v>0</v>
      </c>
      <c r="R2982" s="26">
        <f t="shared" si="1504"/>
        <v>0</v>
      </c>
      <c r="S2982" s="24" t="str">
        <f t="shared" si="1505"/>
        <v/>
      </c>
      <c r="T2982" s="24" t="str">
        <f t="shared" si="1506"/>
        <v/>
      </c>
      <c r="U2982" s="24" t="str">
        <f t="shared" si="1507"/>
        <v/>
      </c>
      <c r="V2982" s="24" t="str">
        <f t="shared" si="1508"/>
        <v/>
      </c>
      <c r="W2982" s="24" t="str">
        <f t="shared" si="1509"/>
        <v/>
      </c>
      <c r="X2982" s="24" t="str">
        <f t="shared" si="1510"/>
        <v/>
      </c>
      <c r="Y2982" s="24" t="str">
        <f t="shared" si="1511"/>
        <v/>
      </c>
      <c r="Z2982" s="24" t="str">
        <f t="shared" si="1512"/>
        <v/>
      </c>
      <c r="AA2982" s="24" t="b">
        <f t="shared" si="1513"/>
        <v>0</v>
      </c>
      <c r="AB2982" s="34" t="str">
        <f t="shared" si="1514"/>
        <v/>
      </c>
      <c r="AC2982" s="34">
        <f t="shared" si="1515"/>
        <v>0</v>
      </c>
      <c r="AD2982" s="34">
        <f t="shared" si="1516"/>
        <v>0</v>
      </c>
      <c r="AE2982" s="34" t="str">
        <f t="shared" si="1517"/>
        <v xml:space="preserve"> 0</v>
      </c>
      <c r="AF2982" s="34">
        <f t="shared" si="1518"/>
        <v>0</v>
      </c>
      <c r="AG2982" s="34">
        <f t="shared" si="1519"/>
        <v>0</v>
      </c>
      <c r="AH2982" s="34" t="str">
        <f t="shared" si="1520"/>
        <v/>
      </c>
      <c r="AI2982" s="172" t="str">
        <f>IF(AJ2982&lt;&gt;"",MAX(AI$3:AI2981)+1,"")</f>
        <v/>
      </c>
      <c r="AJ2982" s="172" t="str">
        <f t="shared" si="1521"/>
        <v/>
      </c>
      <c r="AK2982" s="172" t="str">
        <f t="shared" si="1522"/>
        <v/>
      </c>
      <c r="AL2982" s="172" t="str">
        <f t="shared" si="1523"/>
        <v/>
      </c>
      <c r="AM2982" s="172" t="str">
        <f>IF(AN2982&lt;&gt;"",MAX(AM$3:AM2981)+1,"")</f>
        <v/>
      </c>
      <c r="AN2982" s="172" t="str">
        <f t="shared" si="1524"/>
        <v/>
      </c>
      <c r="AO2982" s="172" t="str">
        <f t="shared" si="1525"/>
        <v/>
      </c>
      <c r="AP2982" s="172" t="str">
        <f t="shared" si="1526"/>
        <v/>
      </c>
      <c r="AQ2982" s="172" t="str">
        <f t="shared" si="1527"/>
        <v/>
      </c>
      <c r="AR2982" s="172" t="str">
        <f>Table1[[#This Row],[Sex ]]&amp;Table1[[#This Row],[Month]]</f>
        <v/>
      </c>
    </row>
    <row r="2983" spans="2:44" x14ac:dyDescent="0.3">
      <c r="B2983" s="14"/>
      <c r="C2983" s="14"/>
      <c r="D2983" s="14"/>
      <c r="E2983" s="14"/>
      <c r="F2983" s="14"/>
      <c r="G2983" s="14"/>
      <c r="H2983" s="14"/>
      <c r="I2983" s="14"/>
      <c r="J2983" s="14"/>
      <c r="K2983" s="14"/>
      <c r="L2983" s="14"/>
      <c r="M2983" s="24" t="str">
        <f t="shared" si="1499"/>
        <v/>
      </c>
      <c r="N2983" s="24" t="str">
        <f t="shared" si="1500"/>
        <v/>
      </c>
      <c r="O2983" s="24" t="str">
        <f t="shared" si="1501"/>
        <v xml:space="preserve"> </v>
      </c>
      <c r="P2983" s="24">
        <f t="shared" si="1502"/>
        <v>0</v>
      </c>
      <c r="Q2983" s="25">
        <f t="shared" si="1503"/>
        <v>0</v>
      </c>
      <c r="R2983" s="26">
        <f t="shared" si="1504"/>
        <v>0</v>
      </c>
      <c r="S2983" s="24" t="str">
        <f t="shared" si="1505"/>
        <v/>
      </c>
      <c r="T2983" s="24" t="str">
        <f t="shared" si="1506"/>
        <v/>
      </c>
      <c r="U2983" s="24" t="str">
        <f t="shared" si="1507"/>
        <v/>
      </c>
      <c r="V2983" s="24" t="str">
        <f t="shared" si="1508"/>
        <v/>
      </c>
      <c r="W2983" s="24" t="str">
        <f t="shared" si="1509"/>
        <v/>
      </c>
      <c r="X2983" s="24" t="str">
        <f t="shared" si="1510"/>
        <v/>
      </c>
      <c r="Y2983" s="24" t="str">
        <f t="shared" si="1511"/>
        <v/>
      </c>
      <c r="Z2983" s="24" t="str">
        <f t="shared" si="1512"/>
        <v/>
      </c>
      <c r="AA2983" s="24" t="b">
        <f t="shared" si="1513"/>
        <v>0</v>
      </c>
      <c r="AB2983" s="34" t="str">
        <f t="shared" si="1514"/>
        <v/>
      </c>
      <c r="AC2983" s="34">
        <f t="shared" si="1515"/>
        <v>0</v>
      </c>
      <c r="AD2983" s="34">
        <f t="shared" si="1516"/>
        <v>0</v>
      </c>
      <c r="AE2983" s="34" t="str">
        <f t="shared" si="1517"/>
        <v xml:space="preserve"> 0</v>
      </c>
      <c r="AF2983" s="34">
        <f t="shared" si="1518"/>
        <v>0</v>
      </c>
      <c r="AG2983" s="34">
        <f t="shared" si="1519"/>
        <v>0</v>
      </c>
      <c r="AH2983" s="34" t="str">
        <f t="shared" si="1520"/>
        <v/>
      </c>
      <c r="AI2983" s="172" t="str">
        <f>IF(AJ2983&lt;&gt;"",MAX(AI$3:AI2982)+1,"")</f>
        <v/>
      </c>
      <c r="AJ2983" s="172" t="str">
        <f t="shared" si="1521"/>
        <v/>
      </c>
      <c r="AK2983" s="172" t="str">
        <f t="shared" si="1522"/>
        <v/>
      </c>
      <c r="AL2983" s="172" t="str">
        <f t="shared" si="1523"/>
        <v/>
      </c>
      <c r="AM2983" s="172" t="str">
        <f>IF(AN2983&lt;&gt;"",MAX(AM$3:AM2982)+1,"")</f>
        <v/>
      </c>
      <c r="AN2983" s="172" t="str">
        <f t="shared" si="1524"/>
        <v/>
      </c>
      <c r="AO2983" s="172" t="str">
        <f t="shared" si="1525"/>
        <v/>
      </c>
      <c r="AP2983" s="172" t="str">
        <f t="shared" si="1526"/>
        <v/>
      </c>
      <c r="AQ2983" s="172" t="str">
        <f t="shared" si="1527"/>
        <v/>
      </c>
      <c r="AR2983" s="172" t="str">
        <f>Table1[[#This Row],[Sex ]]&amp;Table1[[#This Row],[Month]]</f>
        <v/>
      </c>
    </row>
    <row r="2984" spans="2:44" x14ac:dyDescent="0.3">
      <c r="B2984" s="14"/>
      <c r="C2984" s="14"/>
      <c r="D2984" s="14"/>
      <c r="E2984" s="14"/>
      <c r="F2984" s="14"/>
      <c r="G2984" s="14"/>
      <c r="H2984" s="14"/>
      <c r="I2984" s="14"/>
      <c r="J2984" s="14"/>
      <c r="K2984" s="14"/>
      <c r="L2984" s="14"/>
      <c r="M2984" s="24" t="str">
        <f t="shared" si="1499"/>
        <v/>
      </c>
      <c r="N2984" s="24" t="str">
        <f t="shared" si="1500"/>
        <v/>
      </c>
      <c r="O2984" s="24" t="str">
        <f t="shared" si="1501"/>
        <v xml:space="preserve"> </v>
      </c>
      <c r="P2984" s="24">
        <f t="shared" si="1502"/>
        <v>0</v>
      </c>
      <c r="Q2984" s="25">
        <f t="shared" si="1503"/>
        <v>0</v>
      </c>
      <c r="R2984" s="26">
        <f t="shared" si="1504"/>
        <v>0</v>
      </c>
      <c r="S2984" s="24" t="str">
        <f t="shared" si="1505"/>
        <v/>
      </c>
      <c r="T2984" s="24" t="str">
        <f t="shared" si="1506"/>
        <v/>
      </c>
      <c r="U2984" s="24" t="str">
        <f t="shared" si="1507"/>
        <v/>
      </c>
      <c r="V2984" s="24" t="str">
        <f t="shared" si="1508"/>
        <v/>
      </c>
      <c r="W2984" s="24" t="str">
        <f t="shared" si="1509"/>
        <v/>
      </c>
      <c r="X2984" s="24" t="str">
        <f t="shared" si="1510"/>
        <v/>
      </c>
      <c r="Y2984" s="24" t="str">
        <f t="shared" si="1511"/>
        <v/>
      </c>
      <c r="Z2984" s="24" t="str">
        <f t="shared" si="1512"/>
        <v/>
      </c>
      <c r="AA2984" s="24" t="b">
        <f t="shared" si="1513"/>
        <v>0</v>
      </c>
      <c r="AB2984" s="34" t="str">
        <f t="shared" si="1514"/>
        <v/>
      </c>
      <c r="AC2984" s="34">
        <f t="shared" si="1515"/>
        <v>0</v>
      </c>
      <c r="AD2984" s="34">
        <f t="shared" si="1516"/>
        <v>0</v>
      </c>
      <c r="AE2984" s="34" t="str">
        <f t="shared" si="1517"/>
        <v xml:space="preserve"> 0</v>
      </c>
      <c r="AF2984" s="34">
        <f t="shared" si="1518"/>
        <v>0</v>
      </c>
      <c r="AG2984" s="34">
        <f t="shared" si="1519"/>
        <v>0</v>
      </c>
      <c r="AH2984" s="34" t="str">
        <f t="shared" si="1520"/>
        <v/>
      </c>
      <c r="AI2984" s="172" t="str">
        <f>IF(AJ2984&lt;&gt;"",MAX(AI$3:AI2983)+1,"")</f>
        <v/>
      </c>
      <c r="AJ2984" s="172" t="str">
        <f t="shared" si="1521"/>
        <v/>
      </c>
      <c r="AK2984" s="172" t="str">
        <f t="shared" si="1522"/>
        <v/>
      </c>
      <c r="AL2984" s="172" t="str">
        <f t="shared" si="1523"/>
        <v/>
      </c>
      <c r="AM2984" s="172" t="str">
        <f>IF(AN2984&lt;&gt;"",MAX(AM$3:AM2983)+1,"")</f>
        <v/>
      </c>
      <c r="AN2984" s="172" t="str">
        <f t="shared" si="1524"/>
        <v/>
      </c>
      <c r="AO2984" s="172" t="str">
        <f t="shared" si="1525"/>
        <v/>
      </c>
      <c r="AP2984" s="172" t="str">
        <f t="shared" si="1526"/>
        <v/>
      </c>
      <c r="AQ2984" s="172" t="str">
        <f t="shared" si="1527"/>
        <v/>
      </c>
      <c r="AR2984" s="172" t="str">
        <f>Table1[[#This Row],[Sex ]]&amp;Table1[[#This Row],[Month]]</f>
        <v/>
      </c>
    </row>
    <row r="2985" spans="2:44" x14ac:dyDescent="0.3">
      <c r="B2985" s="14"/>
      <c r="C2985" s="14"/>
      <c r="D2985" s="14"/>
      <c r="E2985" s="14"/>
      <c r="F2985" s="14"/>
      <c r="G2985" s="14"/>
      <c r="H2985" s="14"/>
      <c r="I2985" s="14"/>
      <c r="J2985" s="14"/>
      <c r="K2985" s="14"/>
      <c r="L2985" s="14"/>
      <c r="M2985" s="24" t="str">
        <f t="shared" si="1499"/>
        <v/>
      </c>
      <c r="N2985" s="24" t="str">
        <f t="shared" si="1500"/>
        <v/>
      </c>
      <c r="O2985" s="24" t="str">
        <f t="shared" si="1501"/>
        <v xml:space="preserve"> </v>
      </c>
      <c r="P2985" s="24">
        <f t="shared" si="1502"/>
        <v>0</v>
      </c>
      <c r="Q2985" s="25">
        <f t="shared" si="1503"/>
        <v>0</v>
      </c>
      <c r="R2985" s="26">
        <f t="shared" si="1504"/>
        <v>0</v>
      </c>
      <c r="S2985" s="24" t="str">
        <f t="shared" si="1505"/>
        <v/>
      </c>
      <c r="T2985" s="24" t="str">
        <f t="shared" si="1506"/>
        <v/>
      </c>
      <c r="U2985" s="24" t="str">
        <f t="shared" si="1507"/>
        <v/>
      </c>
      <c r="V2985" s="24" t="str">
        <f t="shared" si="1508"/>
        <v/>
      </c>
      <c r="W2985" s="24" t="str">
        <f t="shared" si="1509"/>
        <v/>
      </c>
      <c r="X2985" s="24" t="str">
        <f t="shared" si="1510"/>
        <v/>
      </c>
      <c r="Y2985" s="24" t="str">
        <f t="shared" si="1511"/>
        <v/>
      </c>
      <c r="Z2985" s="24" t="str">
        <f t="shared" si="1512"/>
        <v/>
      </c>
      <c r="AA2985" s="24" t="b">
        <f t="shared" si="1513"/>
        <v>0</v>
      </c>
      <c r="AB2985" s="34" t="str">
        <f t="shared" si="1514"/>
        <v/>
      </c>
      <c r="AC2985" s="34">
        <f t="shared" si="1515"/>
        <v>0</v>
      </c>
      <c r="AD2985" s="34">
        <f t="shared" si="1516"/>
        <v>0</v>
      </c>
      <c r="AE2985" s="34" t="str">
        <f t="shared" si="1517"/>
        <v xml:space="preserve"> 0</v>
      </c>
      <c r="AF2985" s="34">
        <f t="shared" si="1518"/>
        <v>0</v>
      </c>
      <c r="AG2985" s="34">
        <f t="shared" si="1519"/>
        <v>0</v>
      </c>
      <c r="AH2985" s="34" t="str">
        <f t="shared" si="1520"/>
        <v/>
      </c>
      <c r="AI2985" s="172" t="str">
        <f>IF(AJ2985&lt;&gt;"",MAX(AI$3:AI2984)+1,"")</f>
        <v/>
      </c>
      <c r="AJ2985" s="172" t="str">
        <f t="shared" si="1521"/>
        <v/>
      </c>
      <c r="AK2985" s="172" t="str">
        <f t="shared" si="1522"/>
        <v/>
      </c>
      <c r="AL2985" s="172" t="str">
        <f t="shared" si="1523"/>
        <v/>
      </c>
      <c r="AM2985" s="172" t="str">
        <f>IF(AN2985&lt;&gt;"",MAX(AM$3:AM2984)+1,"")</f>
        <v/>
      </c>
      <c r="AN2985" s="172" t="str">
        <f t="shared" si="1524"/>
        <v/>
      </c>
      <c r="AO2985" s="172" t="str">
        <f t="shared" si="1525"/>
        <v/>
      </c>
      <c r="AP2985" s="172" t="str">
        <f t="shared" si="1526"/>
        <v/>
      </c>
      <c r="AQ2985" s="172" t="str">
        <f t="shared" si="1527"/>
        <v/>
      </c>
      <c r="AR2985" s="172" t="str">
        <f>Table1[[#This Row],[Sex ]]&amp;Table1[[#This Row],[Month]]</f>
        <v/>
      </c>
    </row>
    <row r="2986" spans="2:44" x14ac:dyDescent="0.3">
      <c r="B2986" s="14"/>
      <c r="C2986" s="14"/>
      <c r="D2986" s="14"/>
      <c r="E2986" s="14"/>
      <c r="F2986" s="14"/>
      <c r="G2986" s="14"/>
      <c r="H2986" s="14"/>
      <c r="I2986" s="14"/>
      <c r="J2986" s="14"/>
      <c r="K2986" s="14"/>
      <c r="L2986" s="14"/>
      <c r="M2986" s="24" t="str">
        <f t="shared" si="1499"/>
        <v/>
      </c>
      <c r="N2986" s="24" t="str">
        <f t="shared" si="1500"/>
        <v/>
      </c>
      <c r="O2986" s="24" t="str">
        <f t="shared" si="1501"/>
        <v xml:space="preserve"> </v>
      </c>
      <c r="P2986" s="24">
        <f t="shared" si="1502"/>
        <v>0</v>
      </c>
      <c r="Q2986" s="25">
        <f t="shared" si="1503"/>
        <v>0</v>
      </c>
      <c r="R2986" s="26">
        <f t="shared" si="1504"/>
        <v>0</v>
      </c>
      <c r="S2986" s="24" t="str">
        <f t="shared" si="1505"/>
        <v/>
      </c>
      <c r="T2986" s="24" t="str">
        <f t="shared" si="1506"/>
        <v/>
      </c>
      <c r="U2986" s="24" t="str">
        <f t="shared" si="1507"/>
        <v/>
      </c>
      <c r="V2986" s="24" t="str">
        <f t="shared" si="1508"/>
        <v/>
      </c>
      <c r="W2986" s="24" t="str">
        <f t="shared" si="1509"/>
        <v/>
      </c>
      <c r="X2986" s="24" t="str">
        <f t="shared" si="1510"/>
        <v/>
      </c>
      <c r="Y2986" s="24" t="str">
        <f t="shared" si="1511"/>
        <v/>
      </c>
      <c r="Z2986" s="24" t="str">
        <f t="shared" si="1512"/>
        <v/>
      </c>
      <c r="AA2986" s="24" t="b">
        <f t="shared" si="1513"/>
        <v>0</v>
      </c>
      <c r="AB2986" s="34" t="str">
        <f t="shared" si="1514"/>
        <v/>
      </c>
      <c r="AC2986" s="34">
        <f t="shared" si="1515"/>
        <v>0</v>
      </c>
      <c r="AD2986" s="34">
        <f t="shared" si="1516"/>
        <v>0</v>
      </c>
      <c r="AE2986" s="34" t="str">
        <f t="shared" si="1517"/>
        <v xml:space="preserve"> 0</v>
      </c>
      <c r="AF2986" s="34">
        <f t="shared" si="1518"/>
        <v>0</v>
      </c>
      <c r="AG2986" s="34">
        <f t="shared" si="1519"/>
        <v>0</v>
      </c>
      <c r="AH2986" s="34" t="str">
        <f t="shared" si="1520"/>
        <v/>
      </c>
      <c r="AI2986" s="172" t="str">
        <f>IF(AJ2986&lt;&gt;"",MAX(AI$3:AI2985)+1,"")</f>
        <v/>
      </c>
      <c r="AJ2986" s="172" t="str">
        <f t="shared" si="1521"/>
        <v/>
      </c>
      <c r="AK2986" s="172" t="str">
        <f t="shared" si="1522"/>
        <v/>
      </c>
      <c r="AL2986" s="172" t="str">
        <f t="shared" si="1523"/>
        <v/>
      </c>
      <c r="AM2986" s="172" t="str">
        <f>IF(AN2986&lt;&gt;"",MAX(AM$3:AM2985)+1,"")</f>
        <v/>
      </c>
      <c r="AN2986" s="172" t="str">
        <f t="shared" si="1524"/>
        <v/>
      </c>
      <c r="AO2986" s="172" t="str">
        <f t="shared" si="1525"/>
        <v/>
      </c>
      <c r="AP2986" s="172" t="str">
        <f t="shared" si="1526"/>
        <v/>
      </c>
      <c r="AQ2986" s="172" t="str">
        <f t="shared" si="1527"/>
        <v/>
      </c>
      <c r="AR2986" s="172" t="str">
        <f>Table1[[#This Row],[Sex ]]&amp;Table1[[#This Row],[Month]]</f>
        <v/>
      </c>
    </row>
    <row r="2987" spans="2:44" x14ac:dyDescent="0.3">
      <c r="B2987" s="14"/>
      <c r="C2987" s="14"/>
      <c r="D2987" s="14"/>
      <c r="E2987" s="14"/>
      <c r="F2987" s="14"/>
      <c r="G2987" s="14"/>
      <c r="H2987" s="14"/>
      <c r="I2987" s="14"/>
      <c r="J2987" s="14"/>
      <c r="K2987" s="14"/>
      <c r="L2987" s="14"/>
      <c r="M2987" s="24" t="str">
        <f t="shared" ref="M2987:M3002" si="1528">IF(I4987&lt;&gt;"",IF(SUM(I4987:I4987)&lt;99,IF(I4987=J4987,I4987,""),""),"")</f>
        <v/>
      </c>
      <c r="N2987" s="24" t="str">
        <f t="shared" ref="N2987:N3002" si="1529">IF(H4987&lt;&gt;"",IF(H4987&lt;4,1,IF(H4987&lt;7,2,IF(H4987&lt;10,3,4))),"")</f>
        <v/>
      </c>
      <c r="O2987" s="24" t="str">
        <f t="shared" ref="O2987:O3002" si="1530">IF(SUM(I4987:I4987)&lt;99,J4987&amp;" "&amp;I4987,99&amp;" "&amp;99)</f>
        <v xml:space="preserve"> </v>
      </c>
      <c r="P2987" s="24">
        <f t="shared" ref="P2987:P3002" si="1531">(J4987+I4987)/2</f>
        <v>0</v>
      </c>
      <c r="Q2987" s="25">
        <f t="shared" ref="Q2987:Q3002" si="1532">IF(SUM(I4987:J4987)&lt;99,(I4987-P2987)^2+(J4987-P2987)^2,0)</f>
        <v>0</v>
      </c>
      <c r="R2987" s="26">
        <f t="shared" ref="R2987:R3002" si="1533">IF(SUM(I4987:I4987)&lt;99,IF(J4987=0,IF(I4987=0,0,((Q2987)^0.5)/P2987),((Q2987)^0.5)/P2987),"")</f>
        <v>0</v>
      </c>
      <c r="S2987" s="24" t="str">
        <f t="shared" ref="S2987:S3002" si="1534">IF(SUM(I4987+J4987)&lt;98,IF(I4987&lt;&gt;"",H4987,""),"")</f>
        <v/>
      </c>
      <c r="T2987" s="24" t="str">
        <f t="shared" ref="T2987:T3002" si="1535">IF(SUM(I4987+J4987)&lt;98,IF(J4987&lt;&gt;"",H4987,""),"")</f>
        <v/>
      </c>
      <c r="U2987" s="24" t="str">
        <f t="shared" ref="U2987:U3002" si="1536">IF(SUM(I4987+J4987)&lt;99,IF(K4987&lt;&gt;"",H4987,""),"")</f>
        <v/>
      </c>
      <c r="V2987" s="24" t="str">
        <f t="shared" ref="V2987:V3002" si="1537">IF(J4987&lt;99,IF(M2987&lt;&gt;"",L4987,""),"")</f>
        <v/>
      </c>
      <c r="W2987" s="24" t="str">
        <f t="shared" ref="W2987:W3002" si="1538">IF(J4987&gt;98,99,IF(K4987&gt;98,99,IF(K4987+J4987=198,99,IF(K4987&lt;&gt;"",ABS(J4987-K4987),""))))</f>
        <v/>
      </c>
      <c r="X2987" s="24" t="str">
        <f t="shared" ref="X2987:X3002" si="1539">IF(I4987&lt;&gt;0,IF(I4987-J4987&lt;&gt;0,"",H4987),"")</f>
        <v/>
      </c>
      <c r="Y2987" s="24" t="str">
        <f t="shared" ref="Y2987:Y3002" si="1540">IF(J4987&lt;&gt;"",H4987,"")</f>
        <v/>
      </c>
      <c r="Z2987" s="24" t="str">
        <f t="shared" ref="Z2987:Z3002" si="1541">IF(SUM(I4987+J4987)&lt;98,IF(I4987&lt;&gt;"",G4987,""),"")</f>
        <v/>
      </c>
      <c r="AA2987" s="24" t="b">
        <f t="shared" ref="AA2987:AA3002" si="1542">IF(I4987&lt;&gt;"",IF(SUM(I4987:J4987)&gt;98,"",IF(I4987-J4987=0,G4987,"")))</f>
        <v>0</v>
      </c>
      <c r="AB2987" s="34" t="str">
        <f t="shared" ref="AB2987:AB3002" si="1543">IF(SUM(I4987:J4987)&gt;98,G4987,"")</f>
        <v/>
      </c>
      <c r="AC2987" s="34">
        <f t="shared" ref="AC2987:AC3002" si="1544">IF(SUM(I4987+J4987)&lt;99,L4987,"")</f>
        <v>0</v>
      </c>
      <c r="AD2987" s="34">
        <f t="shared" ref="AD2987:AD3002" si="1545">IF(AA2987&lt;&gt;"",AC2987,"")</f>
        <v>0</v>
      </c>
      <c r="AE2987" s="34" t="str">
        <f t="shared" ref="AE2987:AE3002" si="1546">H4987&amp;" "&amp;I4987-J4987</f>
        <v xml:space="preserve"> 0</v>
      </c>
      <c r="AF2987" s="34">
        <f t="shared" ref="AF2987:AF3002" si="1547">IF(SUM(I4987+J4987)&lt;99,J4987,"")</f>
        <v>0</v>
      </c>
      <c r="AG2987" s="34">
        <f t="shared" ref="AG2987:AG3002" si="1548">IF(AF2987&lt;&gt;"",I4987,"")</f>
        <v>0</v>
      </c>
      <c r="AH2987" s="34" t="str">
        <f t="shared" ref="AH2987:AH3002" si="1549">IF(I4987&lt;&gt;"",IF((I4987+J4987)&gt;98,"",I4987-J4987),"")</f>
        <v/>
      </c>
      <c r="AI2987" s="172" t="str">
        <f>IF(AJ2987&lt;&gt;"",MAX(AI$3:AI2986)+1,"")</f>
        <v/>
      </c>
      <c r="AJ2987" s="172" t="str">
        <f t="shared" ref="AJ2987:AJ3002" si="1550">IF(SUM(I4987:J4987)&lt;98,IF(G4987="F",G4987,""),"")</f>
        <v/>
      </c>
      <c r="AK2987" s="172" t="str">
        <f t="shared" ref="AK2987:AK3002" si="1551">IF(AJ2987&lt;&gt;"",F4987,"")</f>
        <v/>
      </c>
      <c r="AL2987" s="172" t="str">
        <f t="shared" ref="AL2987:AL3002" si="1552">IF(AK2987&lt;&gt;"",J4987,"")</f>
        <v/>
      </c>
      <c r="AM2987" s="172" t="str">
        <f>IF(AN2987&lt;&gt;"",MAX(AM$3:AM2986)+1,"")</f>
        <v/>
      </c>
      <c r="AN2987" s="172" t="str">
        <f t="shared" ref="AN2987:AN3002" si="1553">IF(SUM(I4987:J4987)&lt;98,IF(G4987="M",G4987,""),"")</f>
        <v/>
      </c>
      <c r="AO2987" s="172" t="str">
        <f t="shared" ref="AO2987:AO3002" si="1554">IF(AN2987&lt;&gt;"",F4987,"")</f>
        <v/>
      </c>
      <c r="AP2987" s="172" t="str">
        <f t="shared" ref="AP2987:AP3002" si="1555">IF(AO2987&lt;&gt;"",J4987,"")</f>
        <v/>
      </c>
      <c r="AQ2987" s="172" t="str">
        <f t="shared" ref="AQ2987:AQ3002" si="1556">IF(K4987&lt;&gt;"",J4987&amp;" "&amp;(J4987-K4987),"")</f>
        <v/>
      </c>
      <c r="AR2987" s="172" t="str">
        <f>Table1[[#This Row],[Sex ]]&amp;Table1[[#This Row],[Month]]</f>
        <v/>
      </c>
    </row>
    <row r="2988" spans="2:44" x14ac:dyDescent="0.3">
      <c r="B2988" s="14"/>
      <c r="C2988" s="14"/>
      <c r="D2988" s="14"/>
      <c r="E2988" s="14"/>
      <c r="F2988" s="14"/>
      <c r="G2988" s="14"/>
      <c r="H2988" s="14"/>
      <c r="I2988" s="14"/>
      <c r="J2988" s="14"/>
      <c r="K2988" s="14"/>
      <c r="L2988" s="14"/>
      <c r="M2988" s="24" t="str">
        <f t="shared" si="1528"/>
        <v/>
      </c>
      <c r="N2988" s="24" t="str">
        <f t="shared" si="1529"/>
        <v/>
      </c>
      <c r="O2988" s="24" t="str">
        <f t="shared" si="1530"/>
        <v xml:space="preserve"> </v>
      </c>
      <c r="P2988" s="24">
        <f t="shared" si="1531"/>
        <v>0</v>
      </c>
      <c r="Q2988" s="25">
        <f t="shared" si="1532"/>
        <v>0</v>
      </c>
      <c r="R2988" s="26">
        <f t="shared" si="1533"/>
        <v>0</v>
      </c>
      <c r="S2988" s="24" t="str">
        <f t="shared" si="1534"/>
        <v/>
      </c>
      <c r="T2988" s="24" t="str">
        <f t="shared" si="1535"/>
        <v/>
      </c>
      <c r="U2988" s="24" t="str">
        <f t="shared" si="1536"/>
        <v/>
      </c>
      <c r="V2988" s="24" t="str">
        <f t="shared" si="1537"/>
        <v/>
      </c>
      <c r="W2988" s="24" t="str">
        <f t="shared" si="1538"/>
        <v/>
      </c>
      <c r="X2988" s="24" t="str">
        <f t="shared" si="1539"/>
        <v/>
      </c>
      <c r="Y2988" s="24" t="str">
        <f t="shared" si="1540"/>
        <v/>
      </c>
      <c r="Z2988" s="24" t="str">
        <f t="shared" si="1541"/>
        <v/>
      </c>
      <c r="AA2988" s="24" t="b">
        <f t="shared" si="1542"/>
        <v>0</v>
      </c>
      <c r="AB2988" s="34" t="str">
        <f t="shared" si="1543"/>
        <v/>
      </c>
      <c r="AC2988" s="34">
        <f t="shared" si="1544"/>
        <v>0</v>
      </c>
      <c r="AD2988" s="34">
        <f t="shared" si="1545"/>
        <v>0</v>
      </c>
      <c r="AE2988" s="34" t="str">
        <f t="shared" si="1546"/>
        <v xml:space="preserve"> 0</v>
      </c>
      <c r="AF2988" s="34">
        <f t="shared" si="1547"/>
        <v>0</v>
      </c>
      <c r="AG2988" s="34">
        <f t="shared" si="1548"/>
        <v>0</v>
      </c>
      <c r="AH2988" s="34" t="str">
        <f t="shared" si="1549"/>
        <v/>
      </c>
      <c r="AI2988" s="172" t="str">
        <f>IF(AJ2988&lt;&gt;"",MAX(AI$3:AI2987)+1,"")</f>
        <v/>
      </c>
      <c r="AJ2988" s="172" t="str">
        <f t="shared" si="1550"/>
        <v/>
      </c>
      <c r="AK2988" s="172" t="str">
        <f t="shared" si="1551"/>
        <v/>
      </c>
      <c r="AL2988" s="172" t="str">
        <f t="shared" si="1552"/>
        <v/>
      </c>
      <c r="AM2988" s="172" t="str">
        <f>IF(AN2988&lt;&gt;"",MAX(AM$3:AM2987)+1,"")</f>
        <v/>
      </c>
      <c r="AN2988" s="172" t="str">
        <f t="shared" si="1553"/>
        <v/>
      </c>
      <c r="AO2988" s="172" t="str">
        <f t="shared" si="1554"/>
        <v/>
      </c>
      <c r="AP2988" s="172" t="str">
        <f t="shared" si="1555"/>
        <v/>
      </c>
      <c r="AQ2988" s="172" t="str">
        <f t="shared" si="1556"/>
        <v/>
      </c>
      <c r="AR2988" s="172" t="str">
        <f>Table1[[#This Row],[Sex ]]&amp;Table1[[#This Row],[Month]]</f>
        <v/>
      </c>
    </row>
    <row r="2989" spans="2:44" x14ac:dyDescent="0.3">
      <c r="B2989" s="14"/>
      <c r="C2989" s="14"/>
      <c r="D2989" s="14"/>
      <c r="E2989" s="14"/>
      <c r="F2989" s="14"/>
      <c r="G2989" s="14"/>
      <c r="H2989" s="14"/>
      <c r="I2989" s="14"/>
      <c r="J2989" s="14"/>
      <c r="K2989" s="14"/>
      <c r="L2989" s="14"/>
      <c r="M2989" s="24" t="str">
        <f t="shared" si="1528"/>
        <v/>
      </c>
      <c r="N2989" s="24" t="str">
        <f t="shared" si="1529"/>
        <v/>
      </c>
      <c r="O2989" s="24" t="str">
        <f t="shared" si="1530"/>
        <v xml:space="preserve"> </v>
      </c>
      <c r="P2989" s="24">
        <f t="shared" si="1531"/>
        <v>0</v>
      </c>
      <c r="Q2989" s="25">
        <f t="shared" si="1532"/>
        <v>0</v>
      </c>
      <c r="R2989" s="26">
        <f t="shared" si="1533"/>
        <v>0</v>
      </c>
      <c r="S2989" s="24" t="str">
        <f t="shared" si="1534"/>
        <v/>
      </c>
      <c r="T2989" s="24" t="str">
        <f t="shared" si="1535"/>
        <v/>
      </c>
      <c r="U2989" s="24" t="str">
        <f t="shared" si="1536"/>
        <v/>
      </c>
      <c r="V2989" s="24" t="str">
        <f t="shared" si="1537"/>
        <v/>
      </c>
      <c r="W2989" s="24" t="str">
        <f t="shared" si="1538"/>
        <v/>
      </c>
      <c r="X2989" s="24" t="str">
        <f t="shared" si="1539"/>
        <v/>
      </c>
      <c r="Y2989" s="24" t="str">
        <f t="shared" si="1540"/>
        <v/>
      </c>
      <c r="Z2989" s="24" t="str">
        <f t="shared" si="1541"/>
        <v/>
      </c>
      <c r="AA2989" s="24" t="b">
        <f t="shared" si="1542"/>
        <v>0</v>
      </c>
      <c r="AB2989" s="34" t="str">
        <f t="shared" si="1543"/>
        <v/>
      </c>
      <c r="AC2989" s="34">
        <f t="shared" si="1544"/>
        <v>0</v>
      </c>
      <c r="AD2989" s="34">
        <f t="shared" si="1545"/>
        <v>0</v>
      </c>
      <c r="AE2989" s="34" t="str">
        <f t="shared" si="1546"/>
        <v xml:space="preserve"> 0</v>
      </c>
      <c r="AF2989" s="34">
        <f t="shared" si="1547"/>
        <v>0</v>
      </c>
      <c r="AG2989" s="34">
        <f t="shared" si="1548"/>
        <v>0</v>
      </c>
      <c r="AH2989" s="34" t="str">
        <f t="shared" si="1549"/>
        <v/>
      </c>
      <c r="AI2989" s="172" t="str">
        <f>IF(AJ2989&lt;&gt;"",MAX(AI$3:AI2988)+1,"")</f>
        <v/>
      </c>
      <c r="AJ2989" s="172" t="str">
        <f t="shared" si="1550"/>
        <v/>
      </c>
      <c r="AK2989" s="172" t="str">
        <f t="shared" si="1551"/>
        <v/>
      </c>
      <c r="AL2989" s="172" t="str">
        <f t="shared" si="1552"/>
        <v/>
      </c>
      <c r="AM2989" s="172" t="str">
        <f>IF(AN2989&lt;&gt;"",MAX(AM$3:AM2988)+1,"")</f>
        <v/>
      </c>
      <c r="AN2989" s="172" t="str">
        <f t="shared" si="1553"/>
        <v/>
      </c>
      <c r="AO2989" s="172" t="str">
        <f t="shared" si="1554"/>
        <v/>
      </c>
      <c r="AP2989" s="172" t="str">
        <f t="shared" si="1555"/>
        <v/>
      </c>
      <c r="AQ2989" s="172" t="str">
        <f t="shared" si="1556"/>
        <v/>
      </c>
      <c r="AR2989" s="172" t="str">
        <f>Table1[[#This Row],[Sex ]]&amp;Table1[[#This Row],[Month]]</f>
        <v/>
      </c>
    </row>
    <row r="2990" spans="2:44" x14ac:dyDescent="0.3">
      <c r="B2990" s="14"/>
      <c r="C2990" s="14"/>
      <c r="D2990" s="14"/>
      <c r="E2990" s="14"/>
      <c r="F2990" s="14"/>
      <c r="G2990" s="14"/>
      <c r="H2990" s="14"/>
      <c r="I2990" s="14"/>
      <c r="J2990" s="14"/>
      <c r="K2990" s="14"/>
      <c r="L2990" s="14"/>
      <c r="M2990" s="24" t="str">
        <f t="shared" si="1528"/>
        <v/>
      </c>
      <c r="N2990" s="24" t="str">
        <f t="shared" si="1529"/>
        <v/>
      </c>
      <c r="O2990" s="24" t="str">
        <f t="shared" si="1530"/>
        <v xml:space="preserve"> </v>
      </c>
      <c r="P2990" s="24">
        <f t="shared" si="1531"/>
        <v>0</v>
      </c>
      <c r="Q2990" s="25">
        <f t="shared" si="1532"/>
        <v>0</v>
      </c>
      <c r="R2990" s="26">
        <f t="shared" si="1533"/>
        <v>0</v>
      </c>
      <c r="S2990" s="24" t="str">
        <f t="shared" si="1534"/>
        <v/>
      </c>
      <c r="T2990" s="24" t="str">
        <f t="shared" si="1535"/>
        <v/>
      </c>
      <c r="U2990" s="24" t="str">
        <f t="shared" si="1536"/>
        <v/>
      </c>
      <c r="V2990" s="24" t="str">
        <f t="shared" si="1537"/>
        <v/>
      </c>
      <c r="W2990" s="24" t="str">
        <f t="shared" si="1538"/>
        <v/>
      </c>
      <c r="X2990" s="24" t="str">
        <f t="shared" si="1539"/>
        <v/>
      </c>
      <c r="Y2990" s="24" t="str">
        <f t="shared" si="1540"/>
        <v/>
      </c>
      <c r="Z2990" s="24" t="str">
        <f t="shared" si="1541"/>
        <v/>
      </c>
      <c r="AA2990" s="24" t="b">
        <f t="shared" si="1542"/>
        <v>0</v>
      </c>
      <c r="AB2990" s="34" t="str">
        <f t="shared" si="1543"/>
        <v/>
      </c>
      <c r="AC2990" s="34">
        <f t="shared" si="1544"/>
        <v>0</v>
      </c>
      <c r="AD2990" s="34">
        <f t="shared" si="1545"/>
        <v>0</v>
      </c>
      <c r="AE2990" s="34" t="str">
        <f t="shared" si="1546"/>
        <v xml:space="preserve"> 0</v>
      </c>
      <c r="AF2990" s="34">
        <f t="shared" si="1547"/>
        <v>0</v>
      </c>
      <c r="AG2990" s="34">
        <f t="shared" si="1548"/>
        <v>0</v>
      </c>
      <c r="AH2990" s="34" t="str">
        <f t="shared" si="1549"/>
        <v/>
      </c>
      <c r="AI2990" s="172" t="str">
        <f>IF(AJ2990&lt;&gt;"",MAX(AI$3:AI2989)+1,"")</f>
        <v/>
      </c>
      <c r="AJ2990" s="172" t="str">
        <f t="shared" si="1550"/>
        <v/>
      </c>
      <c r="AK2990" s="172" t="str">
        <f t="shared" si="1551"/>
        <v/>
      </c>
      <c r="AL2990" s="172" t="str">
        <f t="shared" si="1552"/>
        <v/>
      </c>
      <c r="AM2990" s="172" t="str">
        <f>IF(AN2990&lt;&gt;"",MAX(AM$3:AM2989)+1,"")</f>
        <v/>
      </c>
      <c r="AN2990" s="172" t="str">
        <f t="shared" si="1553"/>
        <v/>
      </c>
      <c r="AO2990" s="172" t="str">
        <f t="shared" si="1554"/>
        <v/>
      </c>
      <c r="AP2990" s="172" t="str">
        <f t="shared" si="1555"/>
        <v/>
      </c>
      <c r="AQ2990" s="172" t="str">
        <f t="shared" si="1556"/>
        <v/>
      </c>
      <c r="AR2990" s="172" t="str">
        <f>Table1[[#This Row],[Sex ]]&amp;Table1[[#This Row],[Month]]</f>
        <v/>
      </c>
    </row>
    <row r="2991" spans="2:44" x14ac:dyDescent="0.3">
      <c r="B2991" s="14"/>
      <c r="C2991" s="14"/>
      <c r="D2991" s="14"/>
      <c r="E2991" s="14"/>
      <c r="F2991" s="14"/>
      <c r="G2991" s="14"/>
      <c r="H2991" s="14"/>
      <c r="I2991" s="14"/>
      <c r="J2991" s="14"/>
      <c r="K2991" s="14"/>
      <c r="L2991" s="14"/>
      <c r="M2991" s="24" t="str">
        <f t="shared" si="1528"/>
        <v/>
      </c>
      <c r="N2991" s="24" t="str">
        <f t="shared" si="1529"/>
        <v/>
      </c>
      <c r="O2991" s="24" t="str">
        <f t="shared" si="1530"/>
        <v xml:space="preserve"> </v>
      </c>
      <c r="P2991" s="24">
        <f t="shared" si="1531"/>
        <v>0</v>
      </c>
      <c r="Q2991" s="25">
        <f t="shared" si="1532"/>
        <v>0</v>
      </c>
      <c r="R2991" s="26">
        <f t="shared" si="1533"/>
        <v>0</v>
      </c>
      <c r="S2991" s="24" t="str">
        <f t="shared" si="1534"/>
        <v/>
      </c>
      <c r="T2991" s="24" t="str">
        <f t="shared" si="1535"/>
        <v/>
      </c>
      <c r="U2991" s="24" t="str">
        <f t="shared" si="1536"/>
        <v/>
      </c>
      <c r="V2991" s="24" t="str">
        <f t="shared" si="1537"/>
        <v/>
      </c>
      <c r="W2991" s="24" t="str">
        <f t="shared" si="1538"/>
        <v/>
      </c>
      <c r="X2991" s="24" t="str">
        <f t="shared" si="1539"/>
        <v/>
      </c>
      <c r="Y2991" s="24" t="str">
        <f t="shared" si="1540"/>
        <v/>
      </c>
      <c r="Z2991" s="24" t="str">
        <f t="shared" si="1541"/>
        <v/>
      </c>
      <c r="AA2991" s="24" t="b">
        <f t="shared" si="1542"/>
        <v>0</v>
      </c>
      <c r="AB2991" s="34" t="str">
        <f t="shared" si="1543"/>
        <v/>
      </c>
      <c r="AC2991" s="34">
        <f t="shared" si="1544"/>
        <v>0</v>
      </c>
      <c r="AD2991" s="34">
        <f t="shared" si="1545"/>
        <v>0</v>
      </c>
      <c r="AE2991" s="34" t="str">
        <f t="shared" si="1546"/>
        <v xml:space="preserve"> 0</v>
      </c>
      <c r="AF2991" s="34">
        <f t="shared" si="1547"/>
        <v>0</v>
      </c>
      <c r="AG2991" s="34">
        <f t="shared" si="1548"/>
        <v>0</v>
      </c>
      <c r="AH2991" s="34" t="str">
        <f t="shared" si="1549"/>
        <v/>
      </c>
      <c r="AI2991" s="172" t="str">
        <f>IF(AJ2991&lt;&gt;"",MAX(AI$3:AI2990)+1,"")</f>
        <v/>
      </c>
      <c r="AJ2991" s="172" t="str">
        <f t="shared" si="1550"/>
        <v/>
      </c>
      <c r="AK2991" s="172" t="str">
        <f t="shared" si="1551"/>
        <v/>
      </c>
      <c r="AL2991" s="172" t="str">
        <f t="shared" si="1552"/>
        <v/>
      </c>
      <c r="AM2991" s="172" t="str">
        <f>IF(AN2991&lt;&gt;"",MAX(AM$3:AM2990)+1,"")</f>
        <v/>
      </c>
      <c r="AN2991" s="172" t="str">
        <f t="shared" si="1553"/>
        <v/>
      </c>
      <c r="AO2991" s="172" t="str">
        <f t="shared" si="1554"/>
        <v/>
      </c>
      <c r="AP2991" s="172" t="str">
        <f t="shared" si="1555"/>
        <v/>
      </c>
      <c r="AQ2991" s="172" t="str">
        <f t="shared" si="1556"/>
        <v/>
      </c>
      <c r="AR2991" s="172" t="str">
        <f>Table1[[#This Row],[Sex ]]&amp;Table1[[#This Row],[Month]]</f>
        <v/>
      </c>
    </row>
    <row r="2992" spans="2:44" x14ac:dyDescent="0.3">
      <c r="B2992" s="14"/>
      <c r="C2992" s="14"/>
      <c r="D2992" s="14"/>
      <c r="E2992" s="14"/>
      <c r="F2992" s="14"/>
      <c r="G2992" s="14"/>
      <c r="H2992" s="14"/>
      <c r="I2992" s="14"/>
      <c r="J2992" s="14"/>
      <c r="K2992" s="14"/>
      <c r="L2992" s="14"/>
      <c r="M2992" s="24" t="str">
        <f t="shared" si="1528"/>
        <v/>
      </c>
      <c r="N2992" s="24" t="str">
        <f t="shared" si="1529"/>
        <v/>
      </c>
      <c r="O2992" s="24" t="str">
        <f t="shared" si="1530"/>
        <v xml:space="preserve"> </v>
      </c>
      <c r="P2992" s="24">
        <f t="shared" si="1531"/>
        <v>0</v>
      </c>
      <c r="Q2992" s="25">
        <f t="shared" si="1532"/>
        <v>0</v>
      </c>
      <c r="R2992" s="26">
        <f t="shared" si="1533"/>
        <v>0</v>
      </c>
      <c r="S2992" s="24" t="str">
        <f t="shared" si="1534"/>
        <v/>
      </c>
      <c r="T2992" s="24" t="str">
        <f t="shared" si="1535"/>
        <v/>
      </c>
      <c r="U2992" s="24" t="str">
        <f t="shared" si="1536"/>
        <v/>
      </c>
      <c r="V2992" s="24" t="str">
        <f t="shared" si="1537"/>
        <v/>
      </c>
      <c r="W2992" s="24" t="str">
        <f t="shared" si="1538"/>
        <v/>
      </c>
      <c r="X2992" s="24" t="str">
        <f t="shared" si="1539"/>
        <v/>
      </c>
      <c r="Y2992" s="24" t="str">
        <f t="shared" si="1540"/>
        <v/>
      </c>
      <c r="Z2992" s="24" t="str">
        <f t="shared" si="1541"/>
        <v/>
      </c>
      <c r="AA2992" s="24" t="b">
        <f t="shared" si="1542"/>
        <v>0</v>
      </c>
      <c r="AB2992" s="34" t="str">
        <f t="shared" si="1543"/>
        <v/>
      </c>
      <c r="AC2992" s="34">
        <f t="shared" si="1544"/>
        <v>0</v>
      </c>
      <c r="AD2992" s="34">
        <f t="shared" si="1545"/>
        <v>0</v>
      </c>
      <c r="AE2992" s="34" t="str">
        <f t="shared" si="1546"/>
        <v xml:space="preserve"> 0</v>
      </c>
      <c r="AF2992" s="34">
        <f t="shared" si="1547"/>
        <v>0</v>
      </c>
      <c r="AG2992" s="34">
        <f t="shared" si="1548"/>
        <v>0</v>
      </c>
      <c r="AH2992" s="34" t="str">
        <f t="shared" si="1549"/>
        <v/>
      </c>
      <c r="AI2992" s="172" t="str">
        <f>IF(AJ2992&lt;&gt;"",MAX(AI$3:AI2991)+1,"")</f>
        <v/>
      </c>
      <c r="AJ2992" s="172" t="str">
        <f t="shared" si="1550"/>
        <v/>
      </c>
      <c r="AK2992" s="172" t="str">
        <f t="shared" si="1551"/>
        <v/>
      </c>
      <c r="AL2992" s="172" t="str">
        <f t="shared" si="1552"/>
        <v/>
      </c>
      <c r="AM2992" s="172" t="str">
        <f>IF(AN2992&lt;&gt;"",MAX(AM$3:AM2991)+1,"")</f>
        <v/>
      </c>
      <c r="AN2992" s="172" t="str">
        <f t="shared" si="1553"/>
        <v/>
      </c>
      <c r="AO2992" s="172" t="str">
        <f t="shared" si="1554"/>
        <v/>
      </c>
      <c r="AP2992" s="172" t="str">
        <f t="shared" si="1555"/>
        <v/>
      </c>
      <c r="AQ2992" s="172" t="str">
        <f t="shared" si="1556"/>
        <v/>
      </c>
      <c r="AR2992" s="172" t="str">
        <f>Table1[[#This Row],[Sex ]]&amp;Table1[[#This Row],[Month]]</f>
        <v/>
      </c>
    </row>
    <row r="2993" spans="2:44" x14ac:dyDescent="0.3">
      <c r="B2993" s="14"/>
      <c r="C2993" s="14"/>
      <c r="D2993" s="14"/>
      <c r="E2993" s="14"/>
      <c r="F2993" s="14"/>
      <c r="G2993" s="14"/>
      <c r="H2993" s="14"/>
      <c r="I2993" s="14"/>
      <c r="J2993" s="14"/>
      <c r="K2993" s="14"/>
      <c r="L2993" s="14"/>
      <c r="M2993" s="24" t="str">
        <f t="shared" si="1528"/>
        <v/>
      </c>
      <c r="N2993" s="24" t="str">
        <f t="shared" si="1529"/>
        <v/>
      </c>
      <c r="O2993" s="24" t="str">
        <f t="shared" si="1530"/>
        <v xml:space="preserve"> </v>
      </c>
      <c r="P2993" s="24">
        <f t="shared" si="1531"/>
        <v>0</v>
      </c>
      <c r="Q2993" s="25">
        <f t="shared" si="1532"/>
        <v>0</v>
      </c>
      <c r="R2993" s="26">
        <f t="shared" si="1533"/>
        <v>0</v>
      </c>
      <c r="S2993" s="24" t="str">
        <f t="shared" si="1534"/>
        <v/>
      </c>
      <c r="T2993" s="24" t="str">
        <f t="shared" si="1535"/>
        <v/>
      </c>
      <c r="U2993" s="24" t="str">
        <f t="shared" si="1536"/>
        <v/>
      </c>
      <c r="V2993" s="24" t="str">
        <f t="shared" si="1537"/>
        <v/>
      </c>
      <c r="W2993" s="24" t="str">
        <f t="shared" si="1538"/>
        <v/>
      </c>
      <c r="X2993" s="24" t="str">
        <f t="shared" si="1539"/>
        <v/>
      </c>
      <c r="Y2993" s="24" t="str">
        <f t="shared" si="1540"/>
        <v/>
      </c>
      <c r="Z2993" s="24" t="str">
        <f t="shared" si="1541"/>
        <v/>
      </c>
      <c r="AA2993" s="24" t="b">
        <f t="shared" si="1542"/>
        <v>0</v>
      </c>
      <c r="AB2993" s="34" t="str">
        <f t="shared" si="1543"/>
        <v/>
      </c>
      <c r="AC2993" s="34">
        <f t="shared" si="1544"/>
        <v>0</v>
      </c>
      <c r="AD2993" s="34">
        <f t="shared" si="1545"/>
        <v>0</v>
      </c>
      <c r="AE2993" s="34" t="str">
        <f t="shared" si="1546"/>
        <v xml:space="preserve"> 0</v>
      </c>
      <c r="AF2993" s="34">
        <f t="shared" si="1547"/>
        <v>0</v>
      </c>
      <c r="AG2993" s="34">
        <f t="shared" si="1548"/>
        <v>0</v>
      </c>
      <c r="AH2993" s="34" t="str">
        <f t="shared" si="1549"/>
        <v/>
      </c>
      <c r="AI2993" s="172" t="str">
        <f>IF(AJ2993&lt;&gt;"",MAX(AI$3:AI2992)+1,"")</f>
        <v/>
      </c>
      <c r="AJ2993" s="172" t="str">
        <f t="shared" si="1550"/>
        <v/>
      </c>
      <c r="AK2993" s="172" t="str">
        <f t="shared" si="1551"/>
        <v/>
      </c>
      <c r="AL2993" s="172" t="str">
        <f t="shared" si="1552"/>
        <v/>
      </c>
      <c r="AM2993" s="172" t="str">
        <f>IF(AN2993&lt;&gt;"",MAX(AM$3:AM2992)+1,"")</f>
        <v/>
      </c>
      <c r="AN2993" s="172" t="str">
        <f t="shared" si="1553"/>
        <v/>
      </c>
      <c r="AO2993" s="172" t="str">
        <f t="shared" si="1554"/>
        <v/>
      </c>
      <c r="AP2993" s="172" t="str">
        <f t="shared" si="1555"/>
        <v/>
      </c>
      <c r="AQ2993" s="172" t="str">
        <f t="shared" si="1556"/>
        <v/>
      </c>
      <c r="AR2993" s="172" t="str">
        <f>Table1[[#This Row],[Sex ]]&amp;Table1[[#This Row],[Month]]</f>
        <v/>
      </c>
    </row>
    <row r="2994" spans="2:44" x14ac:dyDescent="0.3">
      <c r="B2994" s="14"/>
      <c r="C2994" s="14"/>
      <c r="D2994" s="14"/>
      <c r="E2994" s="14"/>
      <c r="F2994" s="14"/>
      <c r="G2994" s="14"/>
      <c r="H2994" s="14"/>
      <c r="I2994" s="14"/>
      <c r="J2994" s="14"/>
      <c r="K2994" s="14"/>
      <c r="L2994" s="14"/>
      <c r="M2994" s="24" t="str">
        <f t="shared" si="1528"/>
        <v/>
      </c>
      <c r="N2994" s="24" t="str">
        <f t="shared" si="1529"/>
        <v/>
      </c>
      <c r="O2994" s="24" t="str">
        <f t="shared" si="1530"/>
        <v xml:space="preserve"> </v>
      </c>
      <c r="P2994" s="24">
        <f t="shared" si="1531"/>
        <v>0</v>
      </c>
      <c r="Q2994" s="25">
        <f t="shared" si="1532"/>
        <v>0</v>
      </c>
      <c r="R2994" s="26">
        <f t="shared" si="1533"/>
        <v>0</v>
      </c>
      <c r="S2994" s="24" t="str">
        <f t="shared" si="1534"/>
        <v/>
      </c>
      <c r="T2994" s="24" t="str">
        <f t="shared" si="1535"/>
        <v/>
      </c>
      <c r="U2994" s="24" t="str">
        <f t="shared" si="1536"/>
        <v/>
      </c>
      <c r="V2994" s="24" t="str">
        <f t="shared" si="1537"/>
        <v/>
      </c>
      <c r="W2994" s="24" t="str">
        <f t="shared" si="1538"/>
        <v/>
      </c>
      <c r="X2994" s="24" t="str">
        <f t="shared" si="1539"/>
        <v/>
      </c>
      <c r="Y2994" s="24" t="str">
        <f t="shared" si="1540"/>
        <v/>
      </c>
      <c r="Z2994" s="24" t="str">
        <f t="shared" si="1541"/>
        <v/>
      </c>
      <c r="AA2994" s="24" t="b">
        <f t="shared" si="1542"/>
        <v>0</v>
      </c>
      <c r="AB2994" s="34" t="str">
        <f t="shared" si="1543"/>
        <v/>
      </c>
      <c r="AC2994" s="34">
        <f t="shared" si="1544"/>
        <v>0</v>
      </c>
      <c r="AD2994" s="34">
        <f t="shared" si="1545"/>
        <v>0</v>
      </c>
      <c r="AE2994" s="34" t="str">
        <f t="shared" si="1546"/>
        <v xml:space="preserve"> 0</v>
      </c>
      <c r="AF2994" s="34">
        <f t="shared" si="1547"/>
        <v>0</v>
      </c>
      <c r="AG2994" s="34">
        <f t="shared" si="1548"/>
        <v>0</v>
      </c>
      <c r="AH2994" s="34" t="str">
        <f t="shared" si="1549"/>
        <v/>
      </c>
      <c r="AI2994" s="172" t="str">
        <f>IF(AJ2994&lt;&gt;"",MAX(AI$3:AI2993)+1,"")</f>
        <v/>
      </c>
      <c r="AJ2994" s="172" t="str">
        <f t="shared" si="1550"/>
        <v/>
      </c>
      <c r="AK2994" s="172" t="str">
        <f t="shared" si="1551"/>
        <v/>
      </c>
      <c r="AL2994" s="172" t="str">
        <f t="shared" si="1552"/>
        <v/>
      </c>
      <c r="AM2994" s="172" t="str">
        <f>IF(AN2994&lt;&gt;"",MAX(AM$3:AM2993)+1,"")</f>
        <v/>
      </c>
      <c r="AN2994" s="172" t="str">
        <f t="shared" si="1553"/>
        <v/>
      </c>
      <c r="AO2994" s="172" t="str">
        <f t="shared" si="1554"/>
        <v/>
      </c>
      <c r="AP2994" s="172" t="str">
        <f t="shared" si="1555"/>
        <v/>
      </c>
      <c r="AQ2994" s="172" t="str">
        <f t="shared" si="1556"/>
        <v/>
      </c>
      <c r="AR2994" s="172" t="str">
        <f>Table1[[#This Row],[Sex ]]&amp;Table1[[#This Row],[Month]]</f>
        <v/>
      </c>
    </row>
    <row r="2995" spans="2:44" x14ac:dyDescent="0.3">
      <c r="B2995" s="14"/>
      <c r="C2995" s="14"/>
      <c r="D2995" s="14"/>
      <c r="E2995" s="14"/>
      <c r="F2995" s="14"/>
      <c r="G2995" s="14"/>
      <c r="H2995" s="14"/>
      <c r="I2995" s="14"/>
      <c r="J2995" s="14"/>
      <c r="K2995" s="14"/>
      <c r="L2995" s="14"/>
      <c r="M2995" s="24" t="str">
        <f t="shared" si="1528"/>
        <v/>
      </c>
      <c r="N2995" s="24" t="str">
        <f t="shared" si="1529"/>
        <v/>
      </c>
      <c r="O2995" s="24" t="str">
        <f t="shared" si="1530"/>
        <v xml:space="preserve"> </v>
      </c>
      <c r="P2995" s="24">
        <f t="shared" si="1531"/>
        <v>0</v>
      </c>
      <c r="Q2995" s="25">
        <f t="shared" si="1532"/>
        <v>0</v>
      </c>
      <c r="R2995" s="26">
        <f t="shared" si="1533"/>
        <v>0</v>
      </c>
      <c r="S2995" s="24" t="str">
        <f t="shared" si="1534"/>
        <v/>
      </c>
      <c r="T2995" s="24" t="str">
        <f t="shared" si="1535"/>
        <v/>
      </c>
      <c r="U2995" s="24" t="str">
        <f t="shared" si="1536"/>
        <v/>
      </c>
      <c r="V2995" s="24" t="str">
        <f t="shared" si="1537"/>
        <v/>
      </c>
      <c r="W2995" s="24" t="str">
        <f t="shared" si="1538"/>
        <v/>
      </c>
      <c r="X2995" s="24" t="str">
        <f t="shared" si="1539"/>
        <v/>
      </c>
      <c r="Y2995" s="24" t="str">
        <f t="shared" si="1540"/>
        <v/>
      </c>
      <c r="Z2995" s="24" t="str">
        <f t="shared" si="1541"/>
        <v/>
      </c>
      <c r="AA2995" s="24" t="b">
        <f t="shared" si="1542"/>
        <v>0</v>
      </c>
      <c r="AB2995" s="34" t="str">
        <f t="shared" si="1543"/>
        <v/>
      </c>
      <c r="AC2995" s="34">
        <f t="shared" si="1544"/>
        <v>0</v>
      </c>
      <c r="AD2995" s="34">
        <f t="shared" si="1545"/>
        <v>0</v>
      </c>
      <c r="AE2995" s="34" t="str">
        <f t="shared" si="1546"/>
        <v xml:space="preserve"> 0</v>
      </c>
      <c r="AF2995" s="34">
        <f t="shared" si="1547"/>
        <v>0</v>
      </c>
      <c r="AG2995" s="34">
        <f t="shared" si="1548"/>
        <v>0</v>
      </c>
      <c r="AH2995" s="34" t="str">
        <f t="shared" si="1549"/>
        <v/>
      </c>
      <c r="AI2995" s="172" t="str">
        <f>IF(AJ2995&lt;&gt;"",MAX(AI$3:AI2994)+1,"")</f>
        <v/>
      </c>
      <c r="AJ2995" s="172" t="str">
        <f t="shared" si="1550"/>
        <v/>
      </c>
      <c r="AK2995" s="172" t="str">
        <f t="shared" si="1551"/>
        <v/>
      </c>
      <c r="AL2995" s="172" t="str">
        <f t="shared" si="1552"/>
        <v/>
      </c>
      <c r="AM2995" s="172" t="str">
        <f>IF(AN2995&lt;&gt;"",MAX(AM$3:AM2994)+1,"")</f>
        <v/>
      </c>
      <c r="AN2995" s="172" t="str">
        <f t="shared" si="1553"/>
        <v/>
      </c>
      <c r="AO2995" s="172" t="str">
        <f t="shared" si="1554"/>
        <v/>
      </c>
      <c r="AP2995" s="172" t="str">
        <f t="shared" si="1555"/>
        <v/>
      </c>
      <c r="AQ2995" s="172" t="str">
        <f t="shared" si="1556"/>
        <v/>
      </c>
      <c r="AR2995" s="172" t="str">
        <f>Table1[[#This Row],[Sex ]]&amp;Table1[[#This Row],[Month]]</f>
        <v/>
      </c>
    </row>
    <row r="2996" spans="2:44" x14ac:dyDescent="0.3">
      <c r="B2996" s="14"/>
      <c r="C2996" s="14"/>
      <c r="D2996" s="14"/>
      <c r="E2996" s="14"/>
      <c r="F2996" s="14"/>
      <c r="G2996" s="14"/>
      <c r="H2996" s="14"/>
      <c r="I2996" s="14"/>
      <c r="J2996" s="14"/>
      <c r="K2996" s="14"/>
      <c r="L2996" s="14"/>
      <c r="M2996" s="24" t="str">
        <f t="shared" si="1528"/>
        <v/>
      </c>
      <c r="N2996" s="24" t="str">
        <f t="shared" si="1529"/>
        <v/>
      </c>
      <c r="O2996" s="24" t="str">
        <f t="shared" si="1530"/>
        <v xml:space="preserve"> </v>
      </c>
      <c r="P2996" s="24">
        <f t="shared" si="1531"/>
        <v>0</v>
      </c>
      <c r="Q2996" s="25">
        <f t="shared" si="1532"/>
        <v>0</v>
      </c>
      <c r="R2996" s="26">
        <f t="shared" si="1533"/>
        <v>0</v>
      </c>
      <c r="S2996" s="24" t="str">
        <f t="shared" si="1534"/>
        <v/>
      </c>
      <c r="T2996" s="24" t="str">
        <f t="shared" si="1535"/>
        <v/>
      </c>
      <c r="U2996" s="24" t="str">
        <f t="shared" si="1536"/>
        <v/>
      </c>
      <c r="V2996" s="24" t="str">
        <f t="shared" si="1537"/>
        <v/>
      </c>
      <c r="W2996" s="24" t="str">
        <f t="shared" si="1538"/>
        <v/>
      </c>
      <c r="X2996" s="24" t="str">
        <f t="shared" si="1539"/>
        <v/>
      </c>
      <c r="Y2996" s="24" t="str">
        <f t="shared" si="1540"/>
        <v/>
      </c>
      <c r="Z2996" s="24" t="str">
        <f t="shared" si="1541"/>
        <v/>
      </c>
      <c r="AA2996" s="24" t="b">
        <f t="shared" si="1542"/>
        <v>0</v>
      </c>
      <c r="AB2996" s="34" t="str">
        <f t="shared" si="1543"/>
        <v/>
      </c>
      <c r="AC2996" s="34">
        <f t="shared" si="1544"/>
        <v>0</v>
      </c>
      <c r="AD2996" s="34">
        <f t="shared" si="1545"/>
        <v>0</v>
      </c>
      <c r="AE2996" s="34" t="str">
        <f t="shared" si="1546"/>
        <v xml:space="preserve"> 0</v>
      </c>
      <c r="AF2996" s="34">
        <f t="shared" si="1547"/>
        <v>0</v>
      </c>
      <c r="AG2996" s="34">
        <f t="shared" si="1548"/>
        <v>0</v>
      </c>
      <c r="AH2996" s="34" t="str">
        <f t="shared" si="1549"/>
        <v/>
      </c>
      <c r="AI2996" s="172" t="str">
        <f>IF(AJ2996&lt;&gt;"",MAX(AI$3:AI2995)+1,"")</f>
        <v/>
      </c>
      <c r="AJ2996" s="172" t="str">
        <f t="shared" si="1550"/>
        <v/>
      </c>
      <c r="AK2996" s="172" t="str">
        <f t="shared" si="1551"/>
        <v/>
      </c>
      <c r="AL2996" s="172" t="str">
        <f t="shared" si="1552"/>
        <v/>
      </c>
      <c r="AM2996" s="172" t="str">
        <f>IF(AN2996&lt;&gt;"",MAX(AM$3:AM2995)+1,"")</f>
        <v/>
      </c>
      <c r="AN2996" s="172" t="str">
        <f t="shared" si="1553"/>
        <v/>
      </c>
      <c r="AO2996" s="172" t="str">
        <f t="shared" si="1554"/>
        <v/>
      </c>
      <c r="AP2996" s="172" t="str">
        <f t="shared" si="1555"/>
        <v/>
      </c>
      <c r="AQ2996" s="172" t="str">
        <f t="shared" si="1556"/>
        <v/>
      </c>
      <c r="AR2996" s="172" t="str">
        <f>Table1[[#This Row],[Sex ]]&amp;Table1[[#This Row],[Month]]</f>
        <v/>
      </c>
    </row>
    <row r="2997" spans="2:44" x14ac:dyDescent="0.3">
      <c r="B2997" s="14"/>
      <c r="C2997" s="14"/>
      <c r="D2997" s="14"/>
      <c r="E2997" s="14"/>
      <c r="F2997" s="14"/>
      <c r="G2997" s="14"/>
      <c r="H2997" s="14"/>
      <c r="I2997" s="14"/>
      <c r="J2997" s="14"/>
      <c r="K2997" s="14"/>
      <c r="L2997" s="14"/>
      <c r="M2997" s="24" t="str">
        <f t="shared" si="1528"/>
        <v/>
      </c>
      <c r="N2997" s="24" t="str">
        <f t="shared" si="1529"/>
        <v/>
      </c>
      <c r="O2997" s="24" t="str">
        <f t="shared" si="1530"/>
        <v xml:space="preserve"> </v>
      </c>
      <c r="P2997" s="24">
        <f t="shared" si="1531"/>
        <v>0</v>
      </c>
      <c r="Q2997" s="25">
        <f t="shared" si="1532"/>
        <v>0</v>
      </c>
      <c r="R2997" s="26">
        <f t="shared" si="1533"/>
        <v>0</v>
      </c>
      <c r="S2997" s="24" t="str">
        <f t="shared" si="1534"/>
        <v/>
      </c>
      <c r="T2997" s="24" t="str">
        <f t="shared" si="1535"/>
        <v/>
      </c>
      <c r="U2997" s="24" t="str">
        <f t="shared" si="1536"/>
        <v/>
      </c>
      <c r="V2997" s="24" t="str">
        <f t="shared" si="1537"/>
        <v/>
      </c>
      <c r="W2997" s="24" t="str">
        <f t="shared" si="1538"/>
        <v/>
      </c>
      <c r="X2997" s="24" t="str">
        <f t="shared" si="1539"/>
        <v/>
      </c>
      <c r="Y2997" s="24" t="str">
        <f t="shared" si="1540"/>
        <v/>
      </c>
      <c r="Z2997" s="24" t="str">
        <f t="shared" si="1541"/>
        <v/>
      </c>
      <c r="AA2997" s="24" t="b">
        <f t="shared" si="1542"/>
        <v>0</v>
      </c>
      <c r="AB2997" s="34" t="str">
        <f t="shared" si="1543"/>
        <v/>
      </c>
      <c r="AC2997" s="34">
        <f t="shared" si="1544"/>
        <v>0</v>
      </c>
      <c r="AD2997" s="34">
        <f t="shared" si="1545"/>
        <v>0</v>
      </c>
      <c r="AE2997" s="34" t="str">
        <f t="shared" si="1546"/>
        <v xml:space="preserve"> 0</v>
      </c>
      <c r="AF2997" s="34">
        <f t="shared" si="1547"/>
        <v>0</v>
      </c>
      <c r="AG2997" s="34">
        <f t="shared" si="1548"/>
        <v>0</v>
      </c>
      <c r="AH2997" s="34" t="str">
        <f t="shared" si="1549"/>
        <v/>
      </c>
      <c r="AI2997" s="172" t="str">
        <f>IF(AJ2997&lt;&gt;"",MAX(AI$3:AI2996)+1,"")</f>
        <v/>
      </c>
      <c r="AJ2997" s="172" t="str">
        <f t="shared" si="1550"/>
        <v/>
      </c>
      <c r="AK2997" s="172" t="str">
        <f t="shared" si="1551"/>
        <v/>
      </c>
      <c r="AL2997" s="172" t="str">
        <f t="shared" si="1552"/>
        <v/>
      </c>
      <c r="AM2997" s="172" t="str">
        <f>IF(AN2997&lt;&gt;"",MAX(AM$3:AM2996)+1,"")</f>
        <v/>
      </c>
      <c r="AN2997" s="172" t="str">
        <f t="shared" si="1553"/>
        <v/>
      </c>
      <c r="AO2997" s="172" t="str">
        <f t="shared" si="1554"/>
        <v/>
      </c>
      <c r="AP2997" s="172" t="str">
        <f t="shared" si="1555"/>
        <v/>
      </c>
      <c r="AQ2997" s="172" t="str">
        <f t="shared" si="1556"/>
        <v/>
      </c>
      <c r="AR2997" s="172" t="str">
        <f>Table1[[#This Row],[Sex ]]&amp;Table1[[#This Row],[Month]]</f>
        <v/>
      </c>
    </row>
    <row r="2998" spans="2:44" x14ac:dyDescent="0.3">
      <c r="B2998" s="14"/>
      <c r="C2998" s="14"/>
      <c r="D2998" s="14"/>
      <c r="E2998" s="14"/>
      <c r="F2998" s="14"/>
      <c r="G2998" s="14"/>
      <c r="H2998" s="14"/>
      <c r="I2998" s="14"/>
      <c r="J2998" s="14"/>
      <c r="K2998" s="14"/>
      <c r="L2998" s="14"/>
      <c r="M2998" s="24" t="str">
        <f t="shared" si="1528"/>
        <v/>
      </c>
      <c r="N2998" s="24" t="str">
        <f t="shared" si="1529"/>
        <v/>
      </c>
      <c r="O2998" s="24" t="str">
        <f t="shared" si="1530"/>
        <v xml:space="preserve"> </v>
      </c>
      <c r="P2998" s="24">
        <f t="shared" si="1531"/>
        <v>0</v>
      </c>
      <c r="Q2998" s="25">
        <f t="shared" si="1532"/>
        <v>0</v>
      </c>
      <c r="R2998" s="26">
        <f t="shared" si="1533"/>
        <v>0</v>
      </c>
      <c r="S2998" s="24" t="str">
        <f t="shared" si="1534"/>
        <v/>
      </c>
      <c r="T2998" s="24" t="str">
        <f t="shared" si="1535"/>
        <v/>
      </c>
      <c r="U2998" s="24" t="str">
        <f t="shared" si="1536"/>
        <v/>
      </c>
      <c r="V2998" s="24" t="str">
        <f t="shared" si="1537"/>
        <v/>
      </c>
      <c r="W2998" s="24" t="str">
        <f t="shared" si="1538"/>
        <v/>
      </c>
      <c r="X2998" s="24" t="str">
        <f t="shared" si="1539"/>
        <v/>
      </c>
      <c r="Y2998" s="24" t="str">
        <f t="shared" si="1540"/>
        <v/>
      </c>
      <c r="Z2998" s="24" t="str">
        <f t="shared" si="1541"/>
        <v/>
      </c>
      <c r="AA2998" s="24" t="b">
        <f t="shared" si="1542"/>
        <v>0</v>
      </c>
      <c r="AB2998" s="34" t="str">
        <f t="shared" si="1543"/>
        <v/>
      </c>
      <c r="AC2998" s="34">
        <f t="shared" si="1544"/>
        <v>0</v>
      </c>
      <c r="AD2998" s="34">
        <f t="shared" si="1545"/>
        <v>0</v>
      </c>
      <c r="AE2998" s="34" t="str">
        <f t="shared" si="1546"/>
        <v xml:space="preserve"> 0</v>
      </c>
      <c r="AF2998" s="34">
        <f t="shared" si="1547"/>
        <v>0</v>
      </c>
      <c r="AG2998" s="34">
        <f t="shared" si="1548"/>
        <v>0</v>
      </c>
      <c r="AH2998" s="34" t="str">
        <f t="shared" si="1549"/>
        <v/>
      </c>
      <c r="AI2998" s="172" t="str">
        <f>IF(AJ2998&lt;&gt;"",MAX(AI$3:AI2997)+1,"")</f>
        <v/>
      </c>
      <c r="AJ2998" s="172" t="str">
        <f t="shared" si="1550"/>
        <v/>
      </c>
      <c r="AK2998" s="172" t="str">
        <f t="shared" si="1551"/>
        <v/>
      </c>
      <c r="AL2998" s="172" t="str">
        <f t="shared" si="1552"/>
        <v/>
      </c>
      <c r="AM2998" s="172" t="str">
        <f>IF(AN2998&lt;&gt;"",MAX(AM$3:AM2997)+1,"")</f>
        <v/>
      </c>
      <c r="AN2998" s="172" t="str">
        <f t="shared" si="1553"/>
        <v/>
      </c>
      <c r="AO2998" s="172" t="str">
        <f t="shared" si="1554"/>
        <v/>
      </c>
      <c r="AP2998" s="172" t="str">
        <f t="shared" si="1555"/>
        <v/>
      </c>
      <c r="AQ2998" s="172" t="str">
        <f t="shared" si="1556"/>
        <v/>
      </c>
      <c r="AR2998" s="172" t="str">
        <f>Table1[[#This Row],[Sex ]]&amp;Table1[[#This Row],[Month]]</f>
        <v/>
      </c>
    </row>
    <row r="2999" spans="2:44" x14ac:dyDescent="0.3">
      <c r="B2999" s="14"/>
      <c r="C2999" s="14"/>
      <c r="D2999" s="14"/>
      <c r="E2999" s="14"/>
      <c r="F2999" s="14"/>
      <c r="G2999" s="14"/>
      <c r="H2999" s="14"/>
      <c r="I2999" s="14"/>
      <c r="J2999" s="14"/>
      <c r="K2999" s="14"/>
      <c r="L2999" s="14"/>
      <c r="M2999" s="24" t="str">
        <f t="shared" si="1528"/>
        <v/>
      </c>
      <c r="N2999" s="24" t="str">
        <f t="shared" si="1529"/>
        <v/>
      </c>
      <c r="O2999" s="24" t="str">
        <f t="shared" si="1530"/>
        <v xml:space="preserve"> </v>
      </c>
      <c r="P2999" s="24">
        <f t="shared" si="1531"/>
        <v>0</v>
      </c>
      <c r="Q2999" s="25">
        <f t="shared" si="1532"/>
        <v>0</v>
      </c>
      <c r="R2999" s="26">
        <f t="shared" si="1533"/>
        <v>0</v>
      </c>
      <c r="S2999" s="24" t="str">
        <f t="shared" si="1534"/>
        <v/>
      </c>
      <c r="T2999" s="24" t="str">
        <f t="shared" si="1535"/>
        <v/>
      </c>
      <c r="U2999" s="24" t="str">
        <f t="shared" si="1536"/>
        <v/>
      </c>
      <c r="V2999" s="24" t="str">
        <f t="shared" si="1537"/>
        <v/>
      </c>
      <c r="W2999" s="24" t="str">
        <f t="shared" si="1538"/>
        <v/>
      </c>
      <c r="X2999" s="24" t="str">
        <f t="shared" si="1539"/>
        <v/>
      </c>
      <c r="Y2999" s="24" t="str">
        <f t="shared" si="1540"/>
        <v/>
      </c>
      <c r="Z2999" s="24" t="str">
        <f t="shared" si="1541"/>
        <v/>
      </c>
      <c r="AA2999" s="24" t="b">
        <f t="shared" si="1542"/>
        <v>0</v>
      </c>
      <c r="AB2999" s="34" t="str">
        <f t="shared" si="1543"/>
        <v/>
      </c>
      <c r="AC2999" s="34">
        <f t="shared" si="1544"/>
        <v>0</v>
      </c>
      <c r="AD2999" s="34">
        <f t="shared" si="1545"/>
        <v>0</v>
      </c>
      <c r="AE2999" s="34" t="str">
        <f t="shared" si="1546"/>
        <v xml:space="preserve"> 0</v>
      </c>
      <c r="AF2999" s="34">
        <f t="shared" si="1547"/>
        <v>0</v>
      </c>
      <c r="AG2999" s="34">
        <f t="shared" si="1548"/>
        <v>0</v>
      </c>
      <c r="AH2999" s="34" t="str">
        <f t="shared" si="1549"/>
        <v/>
      </c>
      <c r="AI2999" s="172" t="str">
        <f>IF(AJ2999&lt;&gt;"",MAX(AI$3:AI2998)+1,"")</f>
        <v/>
      </c>
      <c r="AJ2999" s="172" t="str">
        <f t="shared" si="1550"/>
        <v/>
      </c>
      <c r="AK2999" s="172" t="str">
        <f t="shared" si="1551"/>
        <v/>
      </c>
      <c r="AL2999" s="172" t="str">
        <f t="shared" si="1552"/>
        <v/>
      </c>
      <c r="AM2999" s="172" t="str">
        <f>IF(AN2999&lt;&gt;"",MAX(AM$3:AM2998)+1,"")</f>
        <v/>
      </c>
      <c r="AN2999" s="172" t="str">
        <f t="shared" si="1553"/>
        <v/>
      </c>
      <c r="AO2999" s="172" t="str">
        <f t="shared" si="1554"/>
        <v/>
      </c>
      <c r="AP2999" s="172" t="str">
        <f t="shared" si="1555"/>
        <v/>
      </c>
      <c r="AQ2999" s="172" t="str">
        <f t="shared" si="1556"/>
        <v/>
      </c>
      <c r="AR2999" s="172" t="str">
        <f>Table1[[#This Row],[Sex ]]&amp;Table1[[#This Row],[Month]]</f>
        <v/>
      </c>
    </row>
    <row r="3000" spans="2:44" x14ac:dyDescent="0.3">
      <c r="B3000" s="14"/>
      <c r="C3000" s="14"/>
      <c r="D3000" s="14"/>
      <c r="E3000" s="14"/>
      <c r="F3000" s="14"/>
      <c r="G3000" s="14"/>
      <c r="H3000" s="14"/>
      <c r="I3000" s="14"/>
      <c r="J3000" s="14"/>
      <c r="K3000" s="14"/>
      <c r="L3000" s="14"/>
      <c r="M3000" s="24" t="str">
        <f t="shared" si="1528"/>
        <v/>
      </c>
      <c r="N3000" s="24" t="str">
        <f t="shared" si="1529"/>
        <v/>
      </c>
      <c r="O3000" s="24" t="str">
        <f t="shared" si="1530"/>
        <v xml:space="preserve"> </v>
      </c>
      <c r="P3000" s="24">
        <f t="shared" si="1531"/>
        <v>0</v>
      </c>
      <c r="Q3000" s="25">
        <f t="shared" si="1532"/>
        <v>0</v>
      </c>
      <c r="R3000" s="26">
        <f t="shared" si="1533"/>
        <v>0</v>
      </c>
      <c r="S3000" s="24" t="str">
        <f t="shared" si="1534"/>
        <v/>
      </c>
      <c r="T3000" s="24" t="str">
        <f t="shared" si="1535"/>
        <v/>
      </c>
      <c r="U3000" s="24" t="str">
        <f t="shared" si="1536"/>
        <v/>
      </c>
      <c r="V3000" s="24" t="str">
        <f t="shared" si="1537"/>
        <v/>
      </c>
      <c r="W3000" s="24" t="str">
        <f t="shared" si="1538"/>
        <v/>
      </c>
      <c r="X3000" s="24" t="str">
        <f t="shared" si="1539"/>
        <v/>
      </c>
      <c r="Y3000" s="24" t="str">
        <f t="shared" si="1540"/>
        <v/>
      </c>
      <c r="Z3000" s="24" t="str">
        <f t="shared" si="1541"/>
        <v/>
      </c>
      <c r="AA3000" s="24" t="b">
        <f t="shared" si="1542"/>
        <v>0</v>
      </c>
      <c r="AB3000" s="34" t="str">
        <f t="shared" si="1543"/>
        <v/>
      </c>
      <c r="AC3000" s="34">
        <f t="shared" si="1544"/>
        <v>0</v>
      </c>
      <c r="AD3000" s="34">
        <f t="shared" si="1545"/>
        <v>0</v>
      </c>
      <c r="AE3000" s="34" t="str">
        <f t="shared" si="1546"/>
        <v xml:space="preserve"> 0</v>
      </c>
      <c r="AF3000" s="34">
        <f t="shared" si="1547"/>
        <v>0</v>
      </c>
      <c r="AG3000" s="34">
        <f t="shared" si="1548"/>
        <v>0</v>
      </c>
      <c r="AH3000" s="34" t="str">
        <f t="shared" si="1549"/>
        <v/>
      </c>
      <c r="AI3000" s="172" t="str">
        <f>IF(AJ3000&lt;&gt;"",MAX(AI$3:AI2999)+1,"")</f>
        <v/>
      </c>
      <c r="AJ3000" s="172" t="str">
        <f t="shared" si="1550"/>
        <v/>
      </c>
      <c r="AK3000" s="172" t="str">
        <f t="shared" si="1551"/>
        <v/>
      </c>
      <c r="AL3000" s="172" t="str">
        <f t="shared" si="1552"/>
        <v/>
      </c>
      <c r="AM3000" s="172" t="str">
        <f>IF(AN3000&lt;&gt;"",MAX(AM$3:AM2999)+1,"")</f>
        <v/>
      </c>
      <c r="AN3000" s="172" t="str">
        <f t="shared" si="1553"/>
        <v/>
      </c>
      <c r="AO3000" s="172" t="str">
        <f t="shared" si="1554"/>
        <v/>
      </c>
      <c r="AP3000" s="172" t="str">
        <f t="shared" si="1555"/>
        <v/>
      </c>
      <c r="AQ3000" s="172" t="str">
        <f t="shared" si="1556"/>
        <v/>
      </c>
      <c r="AR3000" s="172" t="str">
        <f>Table1[[#This Row],[Sex ]]&amp;Table1[[#This Row],[Month]]</f>
        <v/>
      </c>
    </row>
    <row r="3001" spans="2:44" x14ac:dyDescent="0.3">
      <c r="B3001" s="14"/>
      <c r="C3001" s="14"/>
      <c r="D3001" s="14"/>
      <c r="E3001" s="14"/>
      <c r="F3001" s="14"/>
      <c r="G3001" s="14"/>
      <c r="H3001" s="14"/>
      <c r="I3001" s="14"/>
      <c r="J3001" s="14"/>
      <c r="K3001" s="14"/>
      <c r="L3001" s="14"/>
      <c r="M3001" s="24" t="str">
        <f t="shared" si="1528"/>
        <v/>
      </c>
      <c r="N3001" s="24" t="str">
        <f t="shared" si="1529"/>
        <v/>
      </c>
      <c r="O3001" s="24" t="str">
        <f t="shared" si="1530"/>
        <v xml:space="preserve"> </v>
      </c>
      <c r="P3001" s="24">
        <f t="shared" si="1531"/>
        <v>0</v>
      </c>
      <c r="Q3001" s="25">
        <f t="shared" si="1532"/>
        <v>0</v>
      </c>
      <c r="R3001" s="26">
        <f t="shared" si="1533"/>
        <v>0</v>
      </c>
      <c r="S3001" s="24" t="str">
        <f t="shared" si="1534"/>
        <v/>
      </c>
      <c r="T3001" s="24" t="str">
        <f t="shared" si="1535"/>
        <v/>
      </c>
      <c r="U3001" s="24" t="str">
        <f t="shared" si="1536"/>
        <v/>
      </c>
      <c r="V3001" s="24" t="str">
        <f t="shared" si="1537"/>
        <v/>
      </c>
      <c r="W3001" s="24" t="str">
        <f t="shared" si="1538"/>
        <v/>
      </c>
      <c r="X3001" s="24" t="str">
        <f t="shared" si="1539"/>
        <v/>
      </c>
      <c r="Y3001" s="24" t="str">
        <f t="shared" si="1540"/>
        <v/>
      </c>
      <c r="Z3001" s="24" t="str">
        <f t="shared" si="1541"/>
        <v/>
      </c>
      <c r="AA3001" s="24" t="b">
        <f t="shared" si="1542"/>
        <v>0</v>
      </c>
      <c r="AB3001" s="34" t="str">
        <f t="shared" si="1543"/>
        <v/>
      </c>
      <c r="AC3001" s="34">
        <f t="shared" si="1544"/>
        <v>0</v>
      </c>
      <c r="AD3001" s="34">
        <f t="shared" si="1545"/>
        <v>0</v>
      </c>
      <c r="AE3001" s="34" t="str">
        <f t="shared" si="1546"/>
        <v xml:space="preserve"> 0</v>
      </c>
      <c r="AF3001" s="34">
        <f t="shared" si="1547"/>
        <v>0</v>
      </c>
      <c r="AG3001" s="34">
        <f t="shared" si="1548"/>
        <v>0</v>
      </c>
      <c r="AH3001" s="34" t="str">
        <f t="shared" si="1549"/>
        <v/>
      </c>
      <c r="AI3001" s="172" t="str">
        <f>IF(AJ3001&lt;&gt;"",MAX(AI$3:AI3000)+1,"")</f>
        <v/>
      </c>
      <c r="AJ3001" s="172" t="str">
        <f t="shared" si="1550"/>
        <v/>
      </c>
      <c r="AK3001" s="172" t="str">
        <f t="shared" si="1551"/>
        <v/>
      </c>
      <c r="AL3001" s="172" t="str">
        <f t="shared" si="1552"/>
        <v/>
      </c>
      <c r="AM3001" s="172" t="str">
        <f>IF(AN3001&lt;&gt;"",MAX(AM$3:AM3000)+1,"")</f>
        <v/>
      </c>
      <c r="AN3001" s="172" t="str">
        <f t="shared" si="1553"/>
        <v/>
      </c>
      <c r="AO3001" s="172" t="str">
        <f t="shared" si="1554"/>
        <v/>
      </c>
      <c r="AP3001" s="172" t="str">
        <f t="shared" si="1555"/>
        <v/>
      </c>
      <c r="AQ3001" s="172" t="str">
        <f t="shared" si="1556"/>
        <v/>
      </c>
      <c r="AR3001" s="172" t="str">
        <f>Table1[[#This Row],[Sex ]]&amp;Table1[[#This Row],[Month]]</f>
        <v/>
      </c>
    </row>
    <row r="3002" spans="2:44" x14ac:dyDescent="0.3">
      <c r="B3002" s="14"/>
      <c r="C3002" s="14"/>
      <c r="D3002" s="14"/>
      <c r="E3002" s="14"/>
      <c r="F3002" s="14"/>
      <c r="G3002" s="14"/>
      <c r="H3002" s="14"/>
      <c r="I3002" s="14"/>
      <c r="J3002" s="14"/>
      <c r="K3002" s="14"/>
      <c r="L3002" s="14"/>
      <c r="M3002" s="24" t="str">
        <f t="shared" si="1528"/>
        <v/>
      </c>
      <c r="N3002" s="24" t="str">
        <f t="shared" si="1529"/>
        <v/>
      </c>
      <c r="O3002" s="24" t="str">
        <f t="shared" si="1530"/>
        <v xml:space="preserve"> </v>
      </c>
      <c r="P3002" s="24">
        <f t="shared" si="1531"/>
        <v>0</v>
      </c>
      <c r="Q3002" s="25">
        <f t="shared" si="1532"/>
        <v>0</v>
      </c>
      <c r="R3002" s="26">
        <f t="shared" si="1533"/>
        <v>0</v>
      </c>
      <c r="S3002" s="24" t="str">
        <f t="shared" si="1534"/>
        <v/>
      </c>
      <c r="T3002" s="24" t="str">
        <f t="shared" si="1535"/>
        <v/>
      </c>
      <c r="U3002" s="24" t="str">
        <f t="shared" si="1536"/>
        <v/>
      </c>
      <c r="V3002" s="24" t="str">
        <f t="shared" si="1537"/>
        <v/>
      </c>
      <c r="W3002" s="24" t="str">
        <f t="shared" si="1538"/>
        <v/>
      </c>
      <c r="X3002" s="24" t="str">
        <f t="shared" si="1539"/>
        <v/>
      </c>
      <c r="Y3002" s="24" t="str">
        <f t="shared" si="1540"/>
        <v/>
      </c>
      <c r="Z3002" s="24" t="str">
        <f t="shared" si="1541"/>
        <v/>
      </c>
      <c r="AA3002" s="24" t="b">
        <f t="shared" si="1542"/>
        <v>0</v>
      </c>
      <c r="AB3002" s="34" t="str">
        <f t="shared" si="1543"/>
        <v/>
      </c>
      <c r="AC3002" s="34">
        <f t="shared" si="1544"/>
        <v>0</v>
      </c>
      <c r="AD3002" s="34">
        <f t="shared" si="1545"/>
        <v>0</v>
      </c>
      <c r="AE3002" s="34" t="str">
        <f t="shared" si="1546"/>
        <v xml:space="preserve"> 0</v>
      </c>
      <c r="AF3002" s="34">
        <f t="shared" si="1547"/>
        <v>0</v>
      </c>
      <c r="AG3002" s="34">
        <f t="shared" si="1548"/>
        <v>0</v>
      </c>
      <c r="AH3002" s="34" t="str">
        <f t="shared" si="1549"/>
        <v/>
      </c>
      <c r="AI3002" s="172" t="str">
        <f>IF(AJ3002&lt;&gt;"",MAX(AI$3:AI3001)+1,"")</f>
        <v/>
      </c>
      <c r="AJ3002" s="172" t="str">
        <f t="shared" si="1550"/>
        <v/>
      </c>
      <c r="AK3002" s="172" t="str">
        <f t="shared" si="1551"/>
        <v/>
      </c>
      <c r="AL3002" s="172" t="str">
        <f t="shared" si="1552"/>
        <v/>
      </c>
      <c r="AM3002" s="172" t="str">
        <f>IF(AN3002&lt;&gt;"",MAX(AM$3:AM3001)+1,"")</f>
        <v/>
      </c>
      <c r="AN3002" s="172" t="str">
        <f t="shared" si="1553"/>
        <v/>
      </c>
      <c r="AO3002" s="172" t="str">
        <f t="shared" si="1554"/>
        <v/>
      </c>
      <c r="AP3002" s="172" t="str">
        <f t="shared" si="1555"/>
        <v/>
      </c>
      <c r="AQ3002" s="172" t="str">
        <f t="shared" si="1556"/>
        <v/>
      </c>
      <c r="AR3002" s="172" t="str">
        <f>Table1[[#This Row],[Sex ]]&amp;Table1[[#This Row],[Month]]</f>
        <v/>
      </c>
    </row>
    <row r="3003" spans="2:44" x14ac:dyDescent="0.3">
      <c r="B3003" s="263"/>
      <c r="C3003" s="263"/>
      <c r="D3003" s="263"/>
      <c r="E3003" s="263"/>
      <c r="F3003" s="263"/>
      <c r="G3003" s="263"/>
      <c r="H3003" s="263"/>
      <c r="I3003" s="263"/>
      <c r="J3003" s="263"/>
      <c r="K3003" s="263"/>
      <c r="L3003" s="263"/>
    </row>
  </sheetData>
  <sheetProtection password="BCF8" sheet="1" objects="1" scenarios="1"/>
  <protectedRanges>
    <protectedRange sqref="BD8" name="Range6"/>
    <protectedRange sqref="AZ6" name="Range5"/>
    <protectedRange sqref="AU6:AW8" name="Range4"/>
    <protectedRange sqref="B3:L3002" name="Range3"/>
    <protectedRange sqref="AW12:BD74" name="Range2"/>
  </protectedRanges>
  <mergeCells count="128">
    <mergeCell ref="AU8:AW8"/>
    <mergeCell ref="AY2:BD3"/>
    <mergeCell ref="CU7:CV7"/>
    <mergeCell ref="CU6:CV6"/>
    <mergeCell ref="CU5:CV5"/>
    <mergeCell ref="CU4:CV4"/>
    <mergeCell ref="CU3:CV3"/>
    <mergeCell ref="CN7:CP7"/>
    <mergeCell ref="CN6:CP6"/>
    <mergeCell ref="CN5:CP5"/>
    <mergeCell ref="CN4:CP4"/>
    <mergeCell ref="CN3:CP3"/>
    <mergeCell ref="CQ7:CR7"/>
    <mergeCell ref="CQ6:CR6"/>
    <mergeCell ref="CQ5:CR5"/>
    <mergeCell ref="CQ4:CR4"/>
    <mergeCell ref="CQ3:CR3"/>
    <mergeCell ref="CS7:CT7"/>
    <mergeCell ref="CS6:CT6"/>
    <mergeCell ref="CS5:CT5"/>
    <mergeCell ref="CS4:CT4"/>
    <mergeCell ref="CS3:CT3"/>
    <mergeCell ref="CA3:CB3"/>
    <mergeCell ref="CA4:CB4"/>
    <mergeCell ref="CY7:CZ7"/>
    <mergeCell ref="CY6:CZ6"/>
    <mergeCell ref="CY5:CZ5"/>
    <mergeCell ref="CY4:CZ4"/>
    <mergeCell ref="CY3:CZ3"/>
    <mergeCell ref="CW7:CX7"/>
    <mergeCell ref="CW6:CX6"/>
    <mergeCell ref="CW5:CX5"/>
    <mergeCell ref="CW4:CX4"/>
    <mergeCell ref="CW3:CX3"/>
    <mergeCell ref="CK4:CL4"/>
    <mergeCell ref="CI4:CJ4"/>
    <mergeCell ref="CG4:CH4"/>
    <mergeCell ref="CE4:CF4"/>
    <mergeCell ref="CC4:CD4"/>
    <mergeCell ref="CK3:CL3"/>
    <mergeCell ref="CI3:CJ3"/>
    <mergeCell ref="CG3:CH3"/>
    <mergeCell ref="CE3:CF3"/>
    <mergeCell ref="CC3:CD3"/>
    <mergeCell ref="AU6:AW6"/>
    <mergeCell ref="AU7:AW7"/>
    <mergeCell ref="CK6:CL6"/>
    <mergeCell ref="CI6:CJ6"/>
    <mergeCell ref="CG6:CH6"/>
    <mergeCell ref="CE6:CF6"/>
    <mergeCell ref="CC6:CD6"/>
    <mergeCell ref="CA6:CB6"/>
    <mergeCell ref="BY6:BZ6"/>
    <mergeCell ref="BW6:BX6"/>
    <mergeCell ref="AZ6:BD6"/>
    <mergeCell ref="BU7:BV7"/>
    <mergeCell ref="CG5:CH5"/>
    <mergeCell ref="CE5:CF5"/>
    <mergeCell ref="CC5:CD5"/>
    <mergeCell ref="FZ40:GS40"/>
    <mergeCell ref="FY72:FY73"/>
    <mergeCell ref="FZ72:GS72"/>
    <mergeCell ref="FY40:FY41"/>
    <mergeCell ref="BG57:BJ57"/>
    <mergeCell ref="BG58:BJ58"/>
    <mergeCell ref="DE10:DP10"/>
    <mergeCell ref="DF11:DP11"/>
    <mergeCell ref="CK5:CL5"/>
    <mergeCell ref="BM7:BN7"/>
    <mergeCell ref="BS7:BT7"/>
    <mergeCell ref="BQ7:BR7"/>
    <mergeCell ref="BO7:BP7"/>
    <mergeCell ref="CK7:CL7"/>
    <mergeCell ref="CI7:CJ7"/>
    <mergeCell ref="CG7:CH7"/>
    <mergeCell ref="CE7:CF7"/>
    <mergeCell ref="CC7:CD7"/>
    <mergeCell ref="CA7:CB7"/>
    <mergeCell ref="BY7:BZ7"/>
    <mergeCell ref="BW7:BX7"/>
    <mergeCell ref="BR91:BS91"/>
    <mergeCell ref="DC4:DP4"/>
    <mergeCell ref="BR92:BS92"/>
    <mergeCell ref="BR93:BS93"/>
    <mergeCell ref="BR105:BS105"/>
    <mergeCell ref="BR104:BS104"/>
    <mergeCell ref="BR103:BS103"/>
    <mergeCell ref="BR102:BS102"/>
    <mergeCell ref="BR101:BS101"/>
    <mergeCell ref="BR100:BS100"/>
    <mergeCell ref="BR99:BS99"/>
    <mergeCell ref="BR98:BS98"/>
    <mergeCell ref="BR97:BS97"/>
    <mergeCell ref="BR96:BS96"/>
    <mergeCell ref="BR95:BS95"/>
    <mergeCell ref="BR94:BS94"/>
    <mergeCell ref="BT98:BU98"/>
    <mergeCell ref="BT105:BU105"/>
    <mergeCell ref="BT104:BU104"/>
    <mergeCell ref="BT103:BU103"/>
    <mergeCell ref="BT92:BU92"/>
    <mergeCell ref="BT91:BU91"/>
    <mergeCell ref="CA5:CB5"/>
    <mergeCell ref="CI5:CJ5"/>
    <mergeCell ref="BV105:BW105"/>
    <mergeCell ref="BV104:BW104"/>
    <mergeCell ref="BV103:BW103"/>
    <mergeCell ref="BV102:BW102"/>
    <mergeCell ref="BV101:BW101"/>
    <mergeCell ref="BV100:BW100"/>
    <mergeCell ref="BV99:BW99"/>
    <mergeCell ref="BV98:BW98"/>
    <mergeCell ref="BV97:BW97"/>
    <mergeCell ref="BV96:BW96"/>
    <mergeCell ref="BV95:BW95"/>
    <mergeCell ref="BV94:BW94"/>
    <mergeCell ref="BV93:BW93"/>
    <mergeCell ref="BV92:BW92"/>
    <mergeCell ref="BV91:BW91"/>
    <mergeCell ref="BT102:BU102"/>
    <mergeCell ref="BT101:BU101"/>
    <mergeCell ref="BT100:BU100"/>
    <mergeCell ref="BT99:BU99"/>
    <mergeCell ref="BT97:BU97"/>
    <mergeCell ref="BT96:BU96"/>
    <mergeCell ref="BT95:BU95"/>
    <mergeCell ref="BT94:BU94"/>
    <mergeCell ref="BT93:BU93"/>
  </mergeCells>
  <conditionalFormatting sqref="BJ59 AU92:BO119 AU122:BT192 BE14:BF53">
    <cfRule type="cellIs" dxfId="27" priority="12" operator="equal">
      <formula>0</formula>
    </cfRule>
  </conditionalFormatting>
  <conditionalFormatting sqref="FA9:FT31 DQ9:EZ11 DD10:DD11 DC9:DP9 DC11 BA13:BB53">
    <cfRule type="cellIs" dxfId="26" priority="11" operator="equal">
      <formula>0</formula>
    </cfRule>
  </conditionalFormatting>
  <dataValidations count="5">
    <dataValidation type="whole" allowBlank="1" showErrorMessage="1" error="Entry must be a whole no. from 1-12" sqref="H3:H3002" xr:uid="{00000000-0002-0000-0000-000000000000}">
      <formula1>1</formula1>
      <formula2>12</formula2>
    </dataValidation>
    <dataValidation type="list" allowBlank="1" showDropDown="1" showInputMessage="1" showErrorMessage="1" error="Entry must be either &quot;g&quot;, &quot;m&quot; or &quot;p&quot;" sqref="L3:L3002" xr:uid="{00000000-0002-0000-0000-000001000000}">
      <formula1>"g,m,p,G,M,P"</formula1>
    </dataValidation>
    <dataValidation type="whole" allowBlank="1" showInputMessage="1" showErrorMessage="1" errorTitle="Error" error="Enter year (1900-2100) in four digit format" sqref="BD8" xr:uid="{00000000-0002-0000-0000-000002000000}">
      <formula1>1900</formula1>
      <formula2>2100</formula2>
    </dataValidation>
    <dataValidation type="list" allowBlank="1" showInputMessage="1" showErrorMessage="1" sqref="AZ6:BD6" xr:uid="{00000000-0002-0000-0000-000003000000}">
      <formula1>$AW$12:$AW$74</formula1>
    </dataValidation>
    <dataValidation type="whole" allowBlank="1" showErrorMessage="1" error="Entry must be a whole No. from 0-99" sqref="I3:K3002" xr:uid="{00000000-0002-0000-0000-000004000000}">
      <formula1>0</formula1>
      <formula2>99</formula2>
    </dataValidation>
  </dataValidations>
  <pageMargins left="0.70866141732283472" right="0.70866141732283472" top="0.74803149606299213" bottom="0.74803149606299213" header="0.31496062992125984" footer="0.31496062992125984"/>
  <pageSetup paperSize="9" scale="36" orientation="landscape" horizontalDpi="4294967293"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T150"/>
  <sheetViews>
    <sheetView showGridLines="0" zoomScale="78" zoomScaleNormal="78" workbookViewId="0">
      <selection activeCell="P2" sqref="P2"/>
    </sheetView>
  </sheetViews>
  <sheetFormatPr defaultRowHeight="14.4" x14ac:dyDescent="0.3"/>
  <cols>
    <col min="1" max="1" width="5" customWidth="1"/>
    <col min="2" max="2" width="8.33203125" customWidth="1"/>
    <col min="3" max="5" width="8.109375" customWidth="1"/>
    <col min="6" max="6" width="7.6640625" customWidth="1"/>
    <col min="7" max="7" width="7.33203125" customWidth="1"/>
    <col min="8" max="8" width="6.6640625" customWidth="1"/>
    <col min="9" max="9" width="7.44140625" customWidth="1"/>
    <col min="10" max="10" width="7.33203125" customWidth="1"/>
    <col min="11" max="11" width="8.33203125" customWidth="1"/>
    <col min="12" max="12" width="7.6640625" bestFit="1" customWidth="1"/>
    <col min="13" max="14" width="7" customWidth="1"/>
    <col min="15" max="15" width="6.6640625" customWidth="1"/>
    <col min="16" max="16" width="7.109375" customWidth="1"/>
    <col min="17" max="17" width="7" customWidth="1"/>
    <col min="18" max="18" width="7.44140625" customWidth="1"/>
    <col min="19" max="19" width="8.6640625" customWidth="1"/>
    <col min="20" max="37" width="7.44140625" customWidth="1"/>
    <col min="38" max="79" width="3.88671875" customWidth="1"/>
    <col min="80" max="80" width="5.5546875" customWidth="1"/>
    <col min="81" max="82" width="3.88671875" customWidth="1"/>
    <col min="83" max="104" width="6.5546875" customWidth="1"/>
    <col min="106" max="106" width="5.33203125" customWidth="1"/>
    <col min="120" max="120" width="8.33203125" customWidth="1"/>
  </cols>
  <sheetData>
    <row r="1" spans="1:150" ht="15" x14ac:dyDescent="0.25">
      <c r="A1" s="21"/>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c r="DK1" s="21"/>
      <c r="DL1" s="21"/>
      <c r="DM1" s="21"/>
      <c r="DN1" s="21"/>
      <c r="DO1" s="21"/>
      <c r="DP1" s="21"/>
      <c r="DQ1" s="21"/>
      <c r="DR1" s="21"/>
      <c r="DS1" s="21"/>
      <c r="DT1" s="21"/>
      <c r="DU1" s="21"/>
      <c r="DV1" s="21"/>
      <c r="DW1" s="21"/>
      <c r="DX1" s="21"/>
      <c r="DY1" s="21"/>
      <c r="DZ1" s="21"/>
      <c r="EA1" s="21"/>
      <c r="EB1" s="21"/>
      <c r="EC1" s="21"/>
      <c r="ED1" s="21"/>
      <c r="EE1" s="21"/>
      <c r="EF1" s="21"/>
      <c r="EG1" s="21"/>
      <c r="EH1" s="21"/>
      <c r="EI1" s="21"/>
      <c r="EJ1" s="21"/>
      <c r="EK1" s="21"/>
      <c r="EL1" s="21"/>
      <c r="EM1" s="21"/>
      <c r="EN1" s="21"/>
      <c r="EO1" s="21"/>
      <c r="EP1" s="21"/>
      <c r="EQ1" s="21"/>
      <c r="ER1" s="21"/>
      <c r="ES1" s="21"/>
      <c r="ET1" s="21"/>
    </row>
    <row r="2" spans="1:150" ht="47.25" customHeight="1" x14ac:dyDescent="0.25">
      <c r="A2" s="21"/>
      <c r="B2" s="297"/>
      <c r="C2" s="298"/>
      <c r="D2" s="298"/>
      <c r="E2" s="298"/>
      <c r="F2" s="298"/>
      <c r="G2" s="382" t="s">
        <v>245</v>
      </c>
      <c r="H2" s="382"/>
      <c r="I2" s="382"/>
      <c r="J2" s="382"/>
      <c r="K2" s="382"/>
      <c r="L2" s="383"/>
      <c r="M2" s="266"/>
      <c r="N2" s="266"/>
      <c r="O2" s="266"/>
      <c r="P2" s="266"/>
      <c r="Q2" s="266"/>
      <c r="R2" s="266"/>
      <c r="S2" s="286"/>
      <c r="T2" s="286"/>
      <c r="U2" s="286"/>
      <c r="V2" s="286"/>
      <c r="W2" s="286"/>
      <c r="X2" s="286"/>
      <c r="Y2" s="286"/>
      <c r="Z2" s="286"/>
      <c r="AA2" s="286"/>
      <c r="AB2" s="286"/>
      <c r="AC2" s="286"/>
      <c r="AD2" s="286"/>
      <c r="AE2" s="286"/>
      <c r="AF2" s="286"/>
      <c r="AG2" s="286"/>
      <c r="AH2" s="286"/>
      <c r="AI2" s="286"/>
      <c r="AJ2" s="286"/>
      <c r="AK2" s="286"/>
      <c r="AL2" s="286"/>
      <c r="AM2" s="286"/>
      <c r="AN2" s="286"/>
      <c r="AO2" s="286"/>
      <c r="AP2" s="286"/>
      <c r="AQ2" s="286"/>
      <c r="AR2" s="286"/>
      <c r="AS2" s="286"/>
      <c r="AT2" s="286"/>
      <c r="AU2" s="286"/>
      <c r="AV2" s="286"/>
      <c r="AW2" s="286"/>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row>
    <row r="3" spans="1:150" ht="15" customHeight="1" x14ac:dyDescent="0.25">
      <c r="A3" s="21"/>
      <c r="B3" s="443" t="s">
        <v>131</v>
      </c>
      <c r="C3" s="444"/>
      <c r="D3" s="444"/>
      <c r="E3" s="444"/>
      <c r="F3" s="299"/>
      <c r="G3" s="444" t="s">
        <v>145</v>
      </c>
      <c r="H3" s="444"/>
      <c r="I3" s="444"/>
      <c r="J3" s="444"/>
      <c r="K3" s="444"/>
      <c r="L3" s="445"/>
      <c r="M3" s="266"/>
      <c r="N3" s="266"/>
      <c r="O3" s="266"/>
      <c r="P3" s="266"/>
      <c r="Q3" s="266"/>
      <c r="R3" s="26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6"/>
      <c r="AT3" s="286"/>
      <c r="AU3" s="286"/>
      <c r="AV3" s="286"/>
      <c r="AW3" s="286"/>
      <c r="AX3" s="21"/>
      <c r="AY3" s="21"/>
      <c r="AZ3" s="21"/>
      <c r="BA3" s="263"/>
      <c r="BB3" s="263"/>
      <c r="BC3" s="263"/>
      <c r="BD3" s="263"/>
      <c r="BE3" s="263"/>
      <c r="BF3" s="263"/>
      <c r="BG3" s="263"/>
      <c r="BH3" s="263"/>
      <c r="BI3" s="263"/>
      <c r="BJ3" s="263"/>
      <c r="BK3" s="263"/>
      <c r="BL3" s="263"/>
      <c r="BM3" s="263"/>
      <c r="BN3" s="263"/>
      <c r="BO3" s="263"/>
      <c r="BP3" s="263"/>
      <c r="BQ3" s="263"/>
      <c r="BR3" s="263"/>
      <c r="BS3" s="263"/>
      <c r="BT3" s="263"/>
      <c r="BU3" s="263"/>
      <c r="BV3" s="263"/>
      <c r="BW3" s="263"/>
      <c r="BX3" s="263"/>
      <c r="BY3" s="263"/>
      <c r="BZ3" s="263"/>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row>
    <row r="4" spans="1:150" ht="15" x14ac:dyDescent="0.25">
      <c r="A4" s="21"/>
      <c r="B4" s="21"/>
      <c r="C4" s="21"/>
      <c r="D4" s="21"/>
      <c r="E4" s="21"/>
      <c r="F4" s="21"/>
      <c r="G4" s="21"/>
      <c r="H4" s="21"/>
      <c r="I4" s="21"/>
      <c r="J4" s="21"/>
      <c r="K4" s="21"/>
      <c r="L4" s="21"/>
      <c r="M4" s="266"/>
      <c r="N4" s="266"/>
      <c r="O4" s="266"/>
      <c r="P4" s="266"/>
      <c r="Q4" s="266"/>
      <c r="R4" s="266"/>
      <c r="S4" s="423" t="s">
        <v>205</v>
      </c>
      <c r="T4" s="424"/>
      <c r="U4" s="424"/>
      <c r="V4" s="424"/>
      <c r="W4" s="424"/>
      <c r="X4" s="424"/>
      <c r="Y4" s="424"/>
      <c r="Z4" s="424"/>
      <c r="AA4" s="424"/>
      <c r="AB4" s="424"/>
      <c r="AC4" s="424"/>
      <c r="AD4" s="425"/>
      <c r="AE4" s="294"/>
      <c r="AF4" s="423" t="s">
        <v>206</v>
      </c>
      <c r="AG4" s="424"/>
      <c r="AH4" s="424"/>
      <c r="AI4" s="425"/>
      <c r="AJ4" s="296"/>
      <c r="AK4" s="91" t="s">
        <v>246</v>
      </c>
      <c r="AL4" s="92"/>
      <c r="AM4" s="92"/>
      <c r="AN4" s="92"/>
      <c r="AO4" s="92"/>
      <c r="AP4" s="92"/>
      <c r="AQ4" s="92"/>
      <c r="AR4" s="92"/>
      <c r="AS4" s="92"/>
      <c r="AT4" s="92"/>
      <c r="AU4" s="92"/>
      <c r="AV4" s="92"/>
      <c r="AW4" s="92"/>
      <c r="AX4" s="92"/>
      <c r="AY4" s="92"/>
      <c r="AZ4" s="92"/>
      <c r="BA4" s="92"/>
      <c r="BB4" s="92"/>
      <c r="BC4" s="92"/>
      <c r="BD4" s="92"/>
      <c r="BE4" s="92"/>
      <c r="BF4" s="92"/>
      <c r="BG4" s="92"/>
      <c r="BH4" s="92"/>
      <c r="BI4" s="92"/>
      <c r="BJ4" s="92"/>
      <c r="BK4" s="92"/>
      <c r="BL4" s="92"/>
      <c r="BM4" s="92"/>
      <c r="BN4" s="92"/>
      <c r="BO4" s="92"/>
      <c r="BP4" s="92"/>
      <c r="BQ4" s="92"/>
      <c r="BR4" s="92"/>
      <c r="BS4" s="92"/>
      <c r="BT4" s="92"/>
      <c r="BU4" s="92"/>
      <c r="BV4" s="92"/>
      <c r="BW4" s="92"/>
      <c r="BX4" s="92"/>
      <c r="BY4" s="92"/>
      <c r="BZ4" s="92"/>
      <c r="CA4" s="92"/>
      <c r="CB4" s="93"/>
      <c r="CC4" s="21"/>
      <c r="CD4" s="21"/>
      <c r="CE4" s="191" t="s">
        <v>207</v>
      </c>
      <c r="CF4" s="192"/>
      <c r="CG4" s="192"/>
      <c r="CH4" s="192"/>
      <c r="CI4" s="192"/>
      <c r="CJ4" s="192"/>
      <c r="CK4" s="192"/>
      <c r="CL4" s="192"/>
      <c r="CM4" s="192"/>
      <c r="CN4" s="192"/>
      <c r="CO4" s="192"/>
      <c r="CP4" s="192"/>
      <c r="CQ4" s="192"/>
      <c r="CR4" s="192"/>
      <c r="CS4" s="192"/>
      <c r="CT4" s="192"/>
      <c r="CU4" s="192"/>
      <c r="CV4" s="192"/>
      <c r="CW4" s="192"/>
      <c r="CX4" s="192"/>
      <c r="CY4" s="192"/>
      <c r="CZ4" s="193"/>
      <c r="DA4" s="21"/>
      <c r="DB4" s="91" t="s">
        <v>210</v>
      </c>
      <c r="DC4" s="92"/>
      <c r="DD4" s="92"/>
      <c r="DE4" s="92"/>
      <c r="DF4" s="92"/>
      <c r="DG4" s="92"/>
      <c r="DH4" s="92"/>
      <c r="DI4" s="92"/>
      <c r="DJ4" s="92"/>
      <c r="DK4" s="92"/>
      <c r="DL4" s="92"/>
      <c r="DM4" s="93"/>
      <c r="DN4" s="21"/>
      <c r="DO4" s="294"/>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row>
    <row r="5" spans="1:150" ht="16.5" customHeight="1" thickBot="1" x14ac:dyDescent="0.3">
      <c r="A5" s="21"/>
      <c r="B5" s="94" t="s">
        <v>187</v>
      </c>
      <c r="C5" s="391" t="str">
        <f>Input!AU6</f>
        <v>James</v>
      </c>
      <c r="D5" s="446"/>
      <c r="E5" s="392"/>
      <c r="F5" s="21"/>
      <c r="G5" s="94" t="s">
        <v>191</v>
      </c>
      <c r="H5" s="391" t="str">
        <f>Input!AZ6</f>
        <v>Plaice - Eastern Channel (VIId)</v>
      </c>
      <c r="I5" s="446"/>
      <c r="J5" s="446"/>
      <c r="K5" s="446"/>
      <c r="L5" s="392"/>
      <c r="M5" s="266"/>
      <c r="N5" s="285"/>
      <c r="O5" s="286"/>
      <c r="P5" s="286"/>
      <c r="Q5" s="286"/>
      <c r="R5" s="286"/>
      <c r="S5" s="300"/>
      <c r="T5" s="301"/>
      <c r="U5" s="301"/>
      <c r="V5" s="302"/>
      <c r="W5" s="301"/>
      <c r="X5" s="301"/>
      <c r="Y5" s="301"/>
      <c r="Z5" s="301"/>
      <c r="AA5" s="301"/>
      <c r="AB5" s="301"/>
      <c r="AC5" s="303"/>
      <c r="AD5" s="304"/>
      <c r="AE5" s="266"/>
      <c r="AF5" s="433" t="s">
        <v>200</v>
      </c>
      <c r="AG5" s="434"/>
      <c r="AH5" s="434"/>
      <c r="AI5" s="435"/>
      <c r="AJ5" s="295"/>
      <c r="AK5" s="337" t="s">
        <v>12</v>
      </c>
      <c r="AL5" s="338" t="s">
        <v>13</v>
      </c>
      <c r="AM5" s="275"/>
      <c r="AN5" s="275"/>
      <c r="AO5" s="275"/>
      <c r="AP5" s="275"/>
      <c r="AQ5" s="275"/>
      <c r="AR5" s="275"/>
      <c r="AS5" s="275"/>
      <c r="AT5" s="275"/>
      <c r="AU5" s="275"/>
      <c r="AV5" s="275"/>
      <c r="AW5" s="275"/>
      <c r="AX5" s="275"/>
      <c r="AY5" s="275"/>
      <c r="AZ5" s="275"/>
      <c r="BA5" s="275"/>
      <c r="BB5" s="275"/>
      <c r="BC5" s="275"/>
      <c r="BD5" s="275"/>
      <c r="BE5" s="275"/>
      <c r="BF5" s="275"/>
      <c r="BG5" s="275"/>
      <c r="BH5" s="275"/>
      <c r="BI5" s="275"/>
      <c r="BJ5" s="275"/>
      <c r="BK5" s="275"/>
      <c r="BL5" s="275"/>
      <c r="BM5" s="275"/>
      <c r="BN5" s="275"/>
      <c r="BO5" s="275"/>
      <c r="BP5" s="275"/>
      <c r="BQ5" s="275"/>
      <c r="BR5" s="275"/>
      <c r="BS5" s="275"/>
      <c r="BT5" s="275"/>
      <c r="BU5" s="275"/>
      <c r="BV5" s="275"/>
      <c r="BW5" s="275"/>
      <c r="BX5" s="275"/>
      <c r="BY5" s="275"/>
      <c r="BZ5" s="275"/>
      <c r="CA5" s="275"/>
      <c r="CB5" s="276"/>
      <c r="CC5" s="21"/>
      <c r="CD5" s="21"/>
      <c r="CE5" s="300"/>
      <c r="CF5" s="37" t="s">
        <v>148</v>
      </c>
      <c r="CG5" s="37" t="s">
        <v>149</v>
      </c>
      <c r="CH5" s="37" t="s">
        <v>150</v>
      </c>
      <c r="CI5" s="37" t="s">
        <v>151</v>
      </c>
      <c r="CJ5" s="37" t="s">
        <v>152</v>
      </c>
      <c r="CK5" s="37" t="s">
        <v>153</v>
      </c>
      <c r="CL5" s="37" t="s">
        <v>154</v>
      </c>
      <c r="CM5" s="37" t="s">
        <v>155</v>
      </c>
      <c r="CN5" s="37" t="s">
        <v>156</v>
      </c>
      <c r="CO5" s="37" t="s">
        <v>157</v>
      </c>
      <c r="CP5" s="310" t="s">
        <v>158</v>
      </c>
      <c r="CQ5" s="37" t="s">
        <v>159</v>
      </c>
      <c r="CR5" s="37" t="s">
        <v>160</v>
      </c>
      <c r="CS5" s="37" t="s">
        <v>161</v>
      </c>
      <c r="CT5" s="37" t="s">
        <v>162</v>
      </c>
      <c r="CU5" s="37" t="s">
        <v>163</v>
      </c>
      <c r="CV5" s="37" t="s">
        <v>164</v>
      </c>
      <c r="CW5" s="37" t="s">
        <v>165</v>
      </c>
      <c r="CX5" s="37" t="s">
        <v>166</v>
      </c>
      <c r="CY5" s="37" t="s">
        <v>167</v>
      </c>
      <c r="CZ5" s="37" t="s">
        <v>168</v>
      </c>
      <c r="DA5" s="21"/>
      <c r="DB5" s="253" t="s">
        <v>211</v>
      </c>
      <c r="DC5" s="95">
        <v>-5</v>
      </c>
      <c r="DD5" s="95">
        <f t="shared" ref="DD5:DM5" si="0">DC5+1</f>
        <v>-4</v>
      </c>
      <c r="DE5" s="95">
        <f t="shared" si="0"/>
        <v>-3</v>
      </c>
      <c r="DF5" s="95">
        <f t="shared" si="0"/>
        <v>-2</v>
      </c>
      <c r="DG5" s="95">
        <f t="shared" si="0"/>
        <v>-1</v>
      </c>
      <c r="DH5" s="95">
        <f t="shared" si="0"/>
        <v>0</v>
      </c>
      <c r="DI5" s="95">
        <f t="shared" si="0"/>
        <v>1</v>
      </c>
      <c r="DJ5" s="95">
        <f t="shared" si="0"/>
        <v>2</v>
      </c>
      <c r="DK5" s="95">
        <f t="shared" si="0"/>
        <v>3</v>
      </c>
      <c r="DL5" s="95">
        <f t="shared" si="0"/>
        <v>4</v>
      </c>
      <c r="DM5" s="95">
        <f t="shared" si="0"/>
        <v>5</v>
      </c>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row>
    <row r="6" spans="1:150" ht="15" x14ac:dyDescent="0.25">
      <c r="A6" s="21"/>
      <c r="B6" s="94" t="s">
        <v>188</v>
      </c>
      <c r="C6" s="391" t="str">
        <f>Input!AU7</f>
        <v>Mark</v>
      </c>
      <c r="D6" s="446"/>
      <c r="E6" s="392"/>
      <c r="F6" s="21"/>
      <c r="G6" s="284"/>
      <c r="H6" s="284"/>
      <c r="I6" s="284"/>
      <c r="J6" s="284"/>
      <c r="K6" s="94" t="s">
        <v>92</v>
      </c>
      <c r="L6" s="13">
        <f>Input!BD7</f>
        <v>95</v>
      </c>
      <c r="M6" s="266"/>
      <c r="N6" s="287"/>
      <c r="O6" s="286"/>
      <c r="P6" s="286"/>
      <c r="Q6" s="286"/>
      <c r="R6" s="286"/>
      <c r="S6" s="60"/>
      <c r="T6" s="267" t="s">
        <v>186</v>
      </c>
      <c r="U6" s="49">
        <f>U7+U8</f>
        <v>1000</v>
      </c>
      <c r="W6" s="436" t="s">
        <v>23</v>
      </c>
      <c r="X6" s="437"/>
      <c r="Y6" s="437"/>
      <c r="Z6" s="438"/>
      <c r="AB6" s="433" t="s">
        <v>113</v>
      </c>
      <c r="AC6" s="434"/>
      <c r="AD6" s="435"/>
      <c r="AE6" s="21"/>
      <c r="AF6" s="300"/>
      <c r="AG6" s="303"/>
      <c r="AH6" s="306" t="s">
        <v>201</v>
      </c>
      <c r="AI6" s="13">
        <f>AI8+AI9</f>
        <v>76</v>
      </c>
      <c r="AJ6" s="263"/>
      <c r="AK6" s="339"/>
      <c r="AL6" s="199">
        <v>0</v>
      </c>
      <c r="AM6" s="199">
        <v>1</v>
      </c>
      <c r="AN6" s="199">
        <v>2</v>
      </c>
      <c r="AO6" s="199">
        <v>3</v>
      </c>
      <c r="AP6" s="199">
        <v>4</v>
      </c>
      <c r="AQ6" s="199">
        <v>5</v>
      </c>
      <c r="AR6" s="199">
        <v>6</v>
      </c>
      <c r="AS6" s="199">
        <v>7</v>
      </c>
      <c r="AT6" s="199">
        <v>8</v>
      </c>
      <c r="AU6" s="199">
        <v>9</v>
      </c>
      <c r="AV6" s="199">
        <v>10</v>
      </c>
      <c r="AW6" s="199">
        <v>11</v>
      </c>
      <c r="AX6" s="199">
        <v>12</v>
      </c>
      <c r="AY6" s="199">
        <v>13</v>
      </c>
      <c r="AZ6" s="199">
        <v>14</v>
      </c>
      <c r="BA6" s="199">
        <v>15</v>
      </c>
      <c r="BB6" s="199">
        <v>16</v>
      </c>
      <c r="BC6" s="199">
        <v>17</v>
      </c>
      <c r="BD6" s="199">
        <v>18</v>
      </c>
      <c r="BE6" s="199">
        <v>19</v>
      </c>
      <c r="BF6" s="200">
        <v>20</v>
      </c>
      <c r="BG6" s="200">
        <v>21</v>
      </c>
      <c r="BH6" s="200">
        <v>22</v>
      </c>
      <c r="BI6" s="200">
        <v>23</v>
      </c>
      <c r="BJ6" s="200">
        <v>24</v>
      </c>
      <c r="BK6" s="200">
        <v>25</v>
      </c>
      <c r="BL6" s="199">
        <v>26</v>
      </c>
      <c r="BM6" s="199">
        <v>27</v>
      </c>
      <c r="BN6" s="199">
        <v>28</v>
      </c>
      <c r="BO6" s="199">
        <v>29</v>
      </c>
      <c r="BP6" s="199">
        <v>30</v>
      </c>
      <c r="BQ6" s="201">
        <v>31</v>
      </c>
      <c r="BR6" s="201">
        <v>32</v>
      </c>
      <c r="BS6" s="201">
        <v>33</v>
      </c>
      <c r="BT6" s="201">
        <v>34</v>
      </c>
      <c r="BU6" s="201">
        <v>35</v>
      </c>
      <c r="BV6" s="201">
        <v>36</v>
      </c>
      <c r="BW6" s="201">
        <v>37</v>
      </c>
      <c r="BX6" s="201">
        <v>38</v>
      </c>
      <c r="BY6" s="201">
        <v>39</v>
      </c>
      <c r="BZ6" s="201">
        <v>40</v>
      </c>
      <c r="CA6" s="199">
        <v>99</v>
      </c>
      <c r="CB6" s="308" t="s">
        <v>11</v>
      </c>
      <c r="CC6" s="21"/>
      <c r="CD6" s="21"/>
      <c r="CE6" s="189">
        <v>52</v>
      </c>
      <c r="CF6" s="38">
        <f>COUNTIF(Input!$E$3:$E$1002,$CE6&amp;CF$5)</f>
        <v>0</v>
      </c>
      <c r="CG6" s="39">
        <f>COUNTIF(Input!$E$3:$E$1002,$CE6&amp;CG$5)</f>
        <v>0</v>
      </c>
      <c r="CH6" s="39">
        <f>COUNTIF(Input!$E$3:$E$1002,$CE6&amp;CH$5)</f>
        <v>0</v>
      </c>
      <c r="CI6" s="39">
        <f>COUNTIF(Input!$E$3:$E$1002,$CE6&amp;CI$5)</f>
        <v>0</v>
      </c>
      <c r="CJ6" s="39">
        <f>COUNTIF(Input!$E$3:$E$1002,$CE6&amp;CJ$5)</f>
        <v>0</v>
      </c>
      <c r="CK6" s="39">
        <f>COUNTIF(Input!$E$3:$E$1002,$CE6&amp;CK$5)</f>
        <v>0</v>
      </c>
      <c r="CL6" s="39">
        <f>COUNTIF(Input!$E$3:$E$1002,$CE6&amp;CL$5)</f>
        <v>0</v>
      </c>
      <c r="CM6" s="44">
        <f>COUNTIF(Input!$E$3:$E$1002,$CE6&amp;CM$5)</f>
        <v>0</v>
      </c>
      <c r="CN6" s="97">
        <f>COUNTIF(Input!$E$3:$E$1002,$CE6&amp;CN$5)</f>
        <v>0</v>
      </c>
      <c r="CO6" s="98">
        <f>COUNTIF(Input!$E$3:$E$1002,$CE6&amp;CO$5)</f>
        <v>0</v>
      </c>
      <c r="CP6" s="99">
        <f>COUNTIF(Input!$E$3:$E$1002,$CE6&amp;CP$5)</f>
        <v>0</v>
      </c>
      <c r="CQ6" s="98">
        <f>COUNTIF(Input!$E$3:$E$1002,$CE6&amp;CQ$5)</f>
        <v>0</v>
      </c>
      <c r="CR6" s="98">
        <f>COUNTIF(Input!$E$3:$E$1002,$CE6&amp;CR$5)</f>
        <v>0</v>
      </c>
      <c r="CS6" s="98">
        <f>COUNTIF(Input!$E$3:$E$1002,$CE6&amp;CS$5)</f>
        <v>0</v>
      </c>
      <c r="CT6" s="98">
        <f>COUNTIF(Input!$E$3:$E$1002,$CE6&amp;CT$5)</f>
        <v>0</v>
      </c>
      <c r="CU6" s="98">
        <f>COUNTIF(Input!$E$3:$E$1002,$CE6&amp;CU$5)</f>
        <v>0</v>
      </c>
      <c r="CV6" s="110">
        <f>COUNTIF(Input!$E$3:$E$1002,$CE6&amp;CV$5)</f>
        <v>0</v>
      </c>
      <c r="CW6" s="38">
        <f>COUNTIF(Input!$E$3:$E$1002,$CE6&amp;CW$5)</f>
        <v>0</v>
      </c>
      <c r="CX6" s="39">
        <f>COUNTIF(Input!$E$3:$E$1002,$CE6&amp;CX$5)</f>
        <v>0</v>
      </c>
      <c r="CY6" s="39">
        <f>COUNTIF(Input!$E$3:$E$1002,$CE6&amp;CY$5)</f>
        <v>0</v>
      </c>
      <c r="CZ6" s="204">
        <f>COUNTIF(Input!$E$3:$E$1002,$CE6&amp;CZ$5)</f>
        <v>0</v>
      </c>
      <c r="DA6" s="21"/>
      <c r="DB6" s="254" t="s">
        <v>0</v>
      </c>
      <c r="DC6" s="95">
        <f>COUNTIF(Input!$AH$3:$AH$1002,DC5)</f>
        <v>0</v>
      </c>
      <c r="DD6" s="95">
        <f>COUNTIF(Input!$AH$3:$AH$1002,DD5)</f>
        <v>0</v>
      </c>
      <c r="DE6" s="95">
        <f>COUNTIF(Input!$AH$3:$AH$1002,DE5)</f>
        <v>0</v>
      </c>
      <c r="DF6" s="95">
        <f>COUNTIF(Input!$AH$3:$AH$1002,DF5)</f>
        <v>1</v>
      </c>
      <c r="DG6" s="95">
        <f>COUNTIF(Input!$AH$3:$AH$1002,DG5)</f>
        <v>20</v>
      </c>
      <c r="DH6" s="95">
        <f>COUNTIF(Input!$AH$3:$AH$1002,DH5)</f>
        <v>924</v>
      </c>
      <c r="DI6" s="95">
        <f>COUNTIF(Input!$AH$3:$AH$1002,DI5)</f>
        <v>39</v>
      </c>
      <c r="DJ6" s="95">
        <f>COUNTIF(Input!$AH$3:$AH$1002,DJ5)</f>
        <v>5</v>
      </c>
      <c r="DK6" s="95">
        <f>COUNTIF(Input!$AH$3:$AH$1002,DK5)</f>
        <v>0</v>
      </c>
      <c r="DL6" s="95">
        <f>COUNTIF(Input!$AH$3:$AH$1002,DL5)</f>
        <v>0</v>
      </c>
      <c r="DM6" s="95">
        <f>COUNTIF(Input!$AH$3:$AH$1002,DM5)</f>
        <v>0</v>
      </c>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row>
    <row r="7" spans="1:150" ht="15" x14ac:dyDescent="0.25">
      <c r="A7" s="21"/>
      <c r="B7" s="94" t="s">
        <v>189</v>
      </c>
      <c r="C7" s="391" t="str">
        <f>Input!AU8</f>
        <v>Brian</v>
      </c>
      <c r="D7" s="446"/>
      <c r="E7" s="392"/>
      <c r="F7" s="21"/>
      <c r="G7" s="21"/>
      <c r="H7" s="94" t="s">
        <v>199</v>
      </c>
      <c r="I7" s="50" t="str">
        <f>MIN(Input!H3:H1002)&amp;" - "&amp;MAX(Input!H3:H1002)</f>
        <v>1 - 7</v>
      </c>
      <c r="J7" s="21"/>
      <c r="K7" s="94" t="s">
        <v>190</v>
      </c>
      <c r="L7" s="13">
        <f>Input!BD8</f>
        <v>2013</v>
      </c>
      <c r="M7" s="266"/>
      <c r="N7" s="287"/>
      <c r="O7" s="286"/>
      <c r="P7" s="286"/>
      <c r="Q7" s="286"/>
      <c r="R7" s="286"/>
      <c r="S7" s="60"/>
      <c r="T7" s="267" t="s">
        <v>28</v>
      </c>
      <c r="U7" s="49">
        <f>SUM(Y14:Y16)</f>
        <v>989</v>
      </c>
      <c r="W7" s="2" t="s">
        <v>22</v>
      </c>
      <c r="X7" s="194" t="s">
        <v>122</v>
      </c>
      <c r="Y7" s="194" t="s">
        <v>0</v>
      </c>
      <c r="Z7" s="2" t="s">
        <v>138</v>
      </c>
      <c r="AB7" s="2" t="s">
        <v>24</v>
      </c>
      <c r="AC7" s="194" t="s">
        <v>31</v>
      </c>
      <c r="AD7" s="194" t="s">
        <v>0</v>
      </c>
      <c r="AE7" s="21"/>
      <c r="AF7" s="60"/>
      <c r="AI7" s="307"/>
      <c r="AJ7" s="263"/>
      <c r="AK7" s="199">
        <v>0</v>
      </c>
      <c r="AL7" s="202">
        <f>COUNTIF(Input!$O$3:$O$1002,$AK7&amp;" "&amp;AL$6)</f>
        <v>0</v>
      </c>
      <c r="AM7" s="325">
        <f>COUNTIF(Input!$O$3:$O$1002,$AK7&amp;" "&amp;AM$6)</f>
        <v>0</v>
      </c>
      <c r="AN7" s="325">
        <f>COUNTIF(Input!$O$3:$O$1002,$AK7&amp;" "&amp;AN$6)</f>
        <v>0</v>
      </c>
      <c r="AO7" s="325">
        <f>COUNTIF(Input!$O$3:$O$1002,$AK7&amp;" "&amp;AO$6)</f>
        <v>0</v>
      </c>
      <c r="AP7" s="325">
        <f>COUNTIF(Input!$O$3:$O$1002,$AK7&amp;" "&amp;AP$6)</f>
        <v>0</v>
      </c>
      <c r="AQ7" s="325">
        <f>COUNTIF(Input!$O$3:$O$1002,$AK7&amp;" "&amp;AQ$6)</f>
        <v>0</v>
      </c>
      <c r="AR7" s="325">
        <f>COUNTIF(Input!$O$3:$O$1002,$AK7&amp;" "&amp;AR$6)</f>
        <v>0</v>
      </c>
      <c r="AS7" s="325">
        <f>COUNTIF(Input!$O$3:$O$1002,$AK7&amp;" "&amp;AS$6)</f>
        <v>0</v>
      </c>
      <c r="AT7" s="325">
        <f>COUNTIF(Input!$O$3:$O$1002,$AK7&amp;" "&amp;AT$6)</f>
        <v>0</v>
      </c>
      <c r="AU7" s="325">
        <f>COUNTIF(Input!$O$3:$O$1002,$AK7&amp;" "&amp;AU$6)</f>
        <v>0</v>
      </c>
      <c r="AV7" s="325">
        <f>COUNTIF(Input!$O$3:$O$1002,$AK7&amp;" "&amp;AV$6)</f>
        <v>0</v>
      </c>
      <c r="AW7" s="325">
        <f>COUNTIF(Input!$O$3:$O$1002,$AK7&amp;" "&amp;AW$6)</f>
        <v>0</v>
      </c>
      <c r="AX7" s="325">
        <f>COUNTIF(Input!$O$3:$O$1002,$AK7&amp;" "&amp;AX$6)</f>
        <v>0</v>
      </c>
      <c r="AY7" s="325">
        <f>COUNTIF(Input!$O$3:$O$1002,$AK7&amp;" "&amp;AY$6)</f>
        <v>0</v>
      </c>
      <c r="AZ7" s="325">
        <f>COUNTIF(Input!$O$3:$O$1002,$AK7&amp;" "&amp;AZ$6)</f>
        <v>0</v>
      </c>
      <c r="BA7" s="325">
        <f>COUNTIF(Input!$O$3:$O$1002,$AK7&amp;" "&amp;BA$6)</f>
        <v>0</v>
      </c>
      <c r="BB7" s="325">
        <f>COUNTIF(Input!$O$3:$O$1002,$AK7&amp;" "&amp;BB$6)</f>
        <v>0</v>
      </c>
      <c r="BC7" s="325">
        <f>COUNTIF(Input!$O$3:$O$1002,$AK7&amp;" "&amp;BC$6)</f>
        <v>0</v>
      </c>
      <c r="BD7" s="325">
        <f>COUNTIF(Input!$O$3:$O$1002,$AK7&amp;" "&amp;BD$6)</f>
        <v>0</v>
      </c>
      <c r="BE7" s="325">
        <f>COUNTIF(Input!$O$3:$O$1002,$AK7&amp;" "&amp;BE$6)</f>
        <v>0</v>
      </c>
      <c r="BF7" s="325">
        <f>COUNTIF(Input!$O$3:$O$1002,$AK7&amp;" "&amp;BF$6)</f>
        <v>0</v>
      </c>
      <c r="BG7" s="325">
        <f>COUNTIF(Input!$O$3:$O$1002,$AK7&amp;" "&amp;BG$6)</f>
        <v>0</v>
      </c>
      <c r="BH7" s="325">
        <f>COUNTIF(Input!$O$3:$O$1002,$AK7&amp;" "&amp;BH$6)</f>
        <v>0</v>
      </c>
      <c r="BI7" s="325">
        <f>COUNTIF(Input!$O$3:$O$1002,$AK7&amp;" "&amp;BI$6)</f>
        <v>0</v>
      </c>
      <c r="BJ7" s="325">
        <f>COUNTIF(Input!$O$3:$O$1002,$AK7&amp;" "&amp;BJ$6)</f>
        <v>0</v>
      </c>
      <c r="BK7" s="325">
        <f>COUNTIF(Input!$O$3:$O$1002,$AK7&amp;" "&amp;BK$6)</f>
        <v>0</v>
      </c>
      <c r="BL7" s="325">
        <f>COUNTIF(Input!$O$3:$O$1002,$AK7&amp;" "&amp;BL$6)</f>
        <v>0</v>
      </c>
      <c r="BM7" s="325">
        <f>COUNTIF(Input!$O$3:$O$1002,$AK7&amp;" "&amp;BM$6)</f>
        <v>0</v>
      </c>
      <c r="BN7" s="325">
        <f>COUNTIF(Input!$O$3:$O$1002,$AK7&amp;" "&amp;BN$6)</f>
        <v>0</v>
      </c>
      <c r="BO7" s="325">
        <f>COUNTIF(Input!$O$3:$O$1002,$AK7&amp;" "&amp;BO$6)</f>
        <v>0</v>
      </c>
      <c r="BP7" s="325">
        <f>COUNTIF(Input!$O$3:$O$1002,$AK7&amp;" "&amp;BP$6)</f>
        <v>0</v>
      </c>
      <c r="BQ7" s="325">
        <f>COUNTIF(Input!$O$3:$O$1002,$AK7&amp;" "&amp;BQ$6)</f>
        <v>0</v>
      </c>
      <c r="BR7" s="325">
        <f>COUNTIF(Input!$O$3:$O$1002,$AK7&amp;" "&amp;BR$6)</f>
        <v>0</v>
      </c>
      <c r="BS7" s="325">
        <f>COUNTIF(Input!$O$3:$O$1002,$AK7&amp;" "&amp;BS$6)</f>
        <v>0</v>
      </c>
      <c r="BT7" s="325">
        <f>COUNTIF(Input!$O$3:$O$1002,$AK7&amp;" "&amp;BT$6)</f>
        <v>0</v>
      </c>
      <c r="BU7" s="325">
        <f>COUNTIF(Input!$O$3:$O$1002,$AK7&amp;" "&amp;BU$6)</f>
        <v>0</v>
      </c>
      <c r="BV7" s="325">
        <f>COUNTIF(Input!$O$3:$O$1002,$AK7&amp;" "&amp;BV$6)</f>
        <v>0</v>
      </c>
      <c r="BW7" s="325">
        <f>COUNTIF(Input!$O$3:$O$1002,$AK7&amp;" "&amp;BW$6)</f>
        <v>0</v>
      </c>
      <c r="BX7" s="325">
        <f>COUNTIF(Input!$O$3:$O$1002,$AK7&amp;" "&amp;BX$6)</f>
        <v>0</v>
      </c>
      <c r="BY7" s="325">
        <f>COUNTIF(Input!$O$3:$O$1002,$AK7&amp;" "&amp;BY$6)</f>
        <v>0</v>
      </c>
      <c r="BZ7" s="325">
        <f>COUNTIF(Input!$O$3:$O$1002,$AK7&amp;" "&amp;BZ$6)</f>
        <v>0</v>
      </c>
      <c r="CA7" s="325">
        <f>COUNTIF(Input!$O$3:$O$1002,$AK7&amp;" "&amp;CA$6)</f>
        <v>0</v>
      </c>
      <c r="CB7" s="309">
        <f>SUM(AL7:CA7)</f>
        <v>0</v>
      </c>
      <c r="CC7" s="21"/>
      <c r="CD7" s="21"/>
      <c r="CE7" s="189">
        <v>51</v>
      </c>
      <c r="CF7" s="40">
        <f>COUNTIF(Input!$E$3:$E$1002,$CE7&amp;CF$5)</f>
        <v>0</v>
      </c>
      <c r="CG7" s="84">
        <f>COUNTIF(Input!$E$3:$E$1002,$CE7&amp;CG$5)</f>
        <v>0</v>
      </c>
      <c r="CH7" s="84">
        <f>COUNTIF(Input!$E$3:$E$1002,$CE7&amp;CH$5)</f>
        <v>0</v>
      </c>
      <c r="CI7" s="84">
        <f>COUNTIF(Input!$E$3:$E$1002,$CE7&amp;CI$5)</f>
        <v>0</v>
      </c>
      <c r="CJ7" s="84">
        <f>COUNTIF(Input!$E$3:$E$1002,$CE7&amp;CJ$5)</f>
        <v>0</v>
      </c>
      <c r="CK7" s="84">
        <f>COUNTIF(Input!$E$3:$E$1002,$CE7&amp;CK$5)</f>
        <v>0</v>
      </c>
      <c r="CL7" s="84">
        <f>COUNTIF(Input!$E$3:$E$1002,$CE7&amp;CL$5)</f>
        <v>0</v>
      </c>
      <c r="CM7" s="189">
        <f>COUNTIF(Input!$E$3:$E$1002,$CE7&amp;CM$5)</f>
        <v>0</v>
      </c>
      <c r="CN7" s="100">
        <f>COUNTIF(Input!$E$3:$E$1002,$CE7&amp;CN$5)</f>
        <v>0</v>
      </c>
      <c r="CO7" s="101">
        <f>COUNTIF(Input!$E$3:$E$1002,$CE7&amp;CO$5)</f>
        <v>0</v>
      </c>
      <c r="CP7" s="102">
        <f>COUNTIF(Input!$E$3:$E$1002,$CE7&amp;CP$5)</f>
        <v>0</v>
      </c>
      <c r="CQ7" s="101">
        <f>COUNTIF(Input!$E$3:$E$1002,$CE7&amp;CQ$5)</f>
        <v>0</v>
      </c>
      <c r="CR7" s="101">
        <f>COUNTIF(Input!$E$3:$E$1002,$CE7&amp;CR$5)</f>
        <v>0</v>
      </c>
      <c r="CS7" s="101">
        <f>COUNTIF(Input!$E$3:$E$1002,$CE7&amp;CS$5)</f>
        <v>0</v>
      </c>
      <c r="CT7" s="101">
        <f>COUNTIF(Input!$E$3:$E$1002,$CE7&amp;CT$5)</f>
        <v>0</v>
      </c>
      <c r="CU7" s="101">
        <f>COUNTIF(Input!$E$3:$E$1002,$CE7&amp;CU$5)</f>
        <v>0</v>
      </c>
      <c r="CV7" s="104">
        <f>COUNTIF(Input!$E$3:$E$1002,$CE7&amp;CV$5)</f>
        <v>0</v>
      </c>
      <c r="CW7" s="40">
        <f>COUNTIF(Input!$E$3:$E$1002,$CE7&amp;CW$5)</f>
        <v>0</v>
      </c>
      <c r="CX7" s="84">
        <f>COUNTIF(Input!$E$3:$E$1002,$CE7&amp;CX$5)</f>
        <v>0</v>
      </c>
      <c r="CY7" s="84">
        <f>COUNTIF(Input!$E$3:$E$1002,$CE7&amp;CY$5)</f>
        <v>0</v>
      </c>
      <c r="CZ7" s="41">
        <f>COUNTIF(Input!$E$3:$E$1002,$CE7&amp;CZ$5)</f>
        <v>0</v>
      </c>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row>
    <row r="8" spans="1:150" ht="15.75" thickBot="1" x14ac:dyDescent="0.3">
      <c r="A8" s="21"/>
      <c r="B8" s="94"/>
      <c r="C8" s="263"/>
      <c r="D8" s="263"/>
      <c r="E8" s="263"/>
      <c r="F8" s="21"/>
      <c r="G8" s="21"/>
      <c r="H8" s="94"/>
      <c r="I8" s="94"/>
      <c r="J8" s="21"/>
      <c r="K8" s="94"/>
      <c r="L8" s="21"/>
      <c r="M8" s="266"/>
      <c r="N8" s="287"/>
      <c r="O8" s="286"/>
      <c r="P8" s="286"/>
      <c r="Q8" s="286"/>
      <c r="R8" s="286"/>
      <c r="S8" s="60"/>
      <c r="T8" s="267" t="s">
        <v>29</v>
      </c>
      <c r="U8" s="49">
        <f>MAX(CB48,CA49)</f>
        <v>11</v>
      </c>
      <c r="W8" s="13" t="s">
        <v>139</v>
      </c>
      <c r="X8" s="15">
        <f>IF(Y8&gt;0,(Z8/Y8)*100,0)</f>
        <v>93.471502590673566</v>
      </c>
      <c r="Y8" s="17">
        <f>COUNTIF(Input!$AC$3:$AC$1002,"G")</f>
        <v>965</v>
      </c>
      <c r="Z8" s="17">
        <f>COUNTIF(Input!$AD$3:$AD$1002,"G")</f>
        <v>902</v>
      </c>
      <c r="AB8" s="19" t="s">
        <v>80</v>
      </c>
      <c r="AC8" s="15">
        <f>IF(U24&gt;0,(COUNTIF(Input!$X$3:$X$5988,1)/COUNTIF(Input!$Y$3:$Y$5988,1))*100,#N/A)</f>
        <v>86.238532110091754</v>
      </c>
      <c r="AD8" s="35">
        <f>U26</f>
        <v>109</v>
      </c>
      <c r="AE8" s="21"/>
      <c r="AF8" s="60"/>
      <c r="AH8" s="267" t="s">
        <v>93</v>
      </c>
      <c r="AI8" s="13">
        <f>COUNTA(Input!K3:K1002)-AI9</f>
        <v>75</v>
      </c>
      <c r="AJ8" s="289"/>
      <c r="AK8" s="199">
        <v>1</v>
      </c>
      <c r="AL8" s="203">
        <f>COUNTIF(Input!$O$3:$O$1002,$AK8&amp;" "&amp;AL$6)</f>
        <v>0</v>
      </c>
      <c r="AM8" s="202">
        <f>COUNTIF(Input!$O$3:$O$1002,$AK8&amp;" "&amp;AM$6)</f>
        <v>0</v>
      </c>
      <c r="AN8" s="325">
        <f>COUNTIF(Input!$O$3:$O$1002,$AK8&amp;" "&amp;AN$6)</f>
        <v>0</v>
      </c>
      <c r="AO8" s="325">
        <f>COUNTIF(Input!$O$3:$O$1002,$AK8&amp;" "&amp;AO$6)</f>
        <v>0</v>
      </c>
      <c r="AP8" s="325">
        <f>COUNTIF(Input!$O$3:$O$1002,$AK8&amp;" "&amp;AP$6)</f>
        <v>0</v>
      </c>
      <c r="AQ8" s="325">
        <f>COUNTIF(Input!$O$3:$O$1002,$AK8&amp;" "&amp;AQ$6)</f>
        <v>0</v>
      </c>
      <c r="AR8" s="325">
        <f>COUNTIF(Input!$O$3:$O$1002,$AK8&amp;" "&amp;AR$6)</f>
        <v>0</v>
      </c>
      <c r="AS8" s="325">
        <f>COUNTIF(Input!$O$3:$O$1002,$AK8&amp;" "&amp;AS$6)</f>
        <v>0</v>
      </c>
      <c r="AT8" s="325">
        <f>COUNTIF(Input!$O$3:$O$1002,$AK8&amp;" "&amp;AT$6)</f>
        <v>0</v>
      </c>
      <c r="AU8" s="325">
        <f>COUNTIF(Input!$O$3:$O$1002,$AK8&amp;" "&amp;AU$6)</f>
        <v>0</v>
      </c>
      <c r="AV8" s="325">
        <f>COUNTIF(Input!$O$3:$O$1002,$AK8&amp;" "&amp;AV$6)</f>
        <v>0</v>
      </c>
      <c r="AW8" s="325">
        <f>COUNTIF(Input!$O$3:$O$1002,$AK8&amp;" "&amp;AW$6)</f>
        <v>0</v>
      </c>
      <c r="AX8" s="325">
        <f>COUNTIF(Input!$O$3:$O$1002,$AK8&amp;" "&amp;AX$6)</f>
        <v>0</v>
      </c>
      <c r="AY8" s="325">
        <f>COUNTIF(Input!$O$3:$O$1002,$AK8&amp;" "&amp;AY$6)</f>
        <v>0</v>
      </c>
      <c r="AZ8" s="325">
        <f>COUNTIF(Input!$O$3:$O$1002,$AK8&amp;" "&amp;AZ$6)</f>
        <v>0</v>
      </c>
      <c r="BA8" s="325">
        <f>COUNTIF(Input!$O$3:$O$1002,$AK8&amp;" "&amp;BA$6)</f>
        <v>0</v>
      </c>
      <c r="BB8" s="325">
        <f>COUNTIF(Input!$O$3:$O$1002,$AK8&amp;" "&amp;BB$6)</f>
        <v>0</v>
      </c>
      <c r="BC8" s="325">
        <f>COUNTIF(Input!$O$3:$O$1002,$AK8&amp;" "&amp;BC$6)</f>
        <v>0</v>
      </c>
      <c r="BD8" s="325">
        <f>COUNTIF(Input!$O$3:$O$1002,$AK8&amp;" "&amp;BD$6)</f>
        <v>0</v>
      </c>
      <c r="BE8" s="325">
        <f>COUNTIF(Input!$O$3:$O$1002,$AK8&amp;" "&amp;BE$6)</f>
        <v>0</v>
      </c>
      <c r="BF8" s="325">
        <f>COUNTIF(Input!$O$3:$O$1002,$AK8&amp;" "&amp;BF$6)</f>
        <v>0</v>
      </c>
      <c r="BG8" s="325">
        <f>COUNTIF(Input!$O$3:$O$1002,$AK8&amp;" "&amp;BG$6)</f>
        <v>0</v>
      </c>
      <c r="BH8" s="325">
        <f>COUNTIF(Input!$O$3:$O$1002,$AK8&amp;" "&amp;BH$6)</f>
        <v>0</v>
      </c>
      <c r="BI8" s="325">
        <f>COUNTIF(Input!$O$3:$O$1002,$AK8&amp;" "&amp;BI$6)</f>
        <v>0</v>
      </c>
      <c r="BJ8" s="325">
        <f>COUNTIF(Input!$O$3:$O$1002,$AK8&amp;" "&amp;BJ$6)</f>
        <v>0</v>
      </c>
      <c r="BK8" s="325">
        <f>COUNTIF(Input!$O$3:$O$1002,$AK8&amp;" "&amp;BK$6)</f>
        <v>0</v>
      </c>
      <c r="BL8" s="325">
        <f>COUNTIF(Input!$O$3:$O$1002,$AK8&amp;" "&amp;BL$6)</f>
        <v>0</v>
      </c>
      <c r="BM8" s="325">
        <f>COUNTIF(Input!$O$3:$O$1002,$AK8&amp;" "&amp;BM$6)</f>
        <v>0</v>
      </c>
      <c r="BN8" s="325">
        <f>COUNTIF(Input!$O$3:$O$1002,$AK8&amp;" "&amp;BN$6)</f>
        <v>0</v>
      </c>
      <c r="BO8" s="325">
        <f>COUNTIF(Input!$O$3:$O$1002,$AK8&amp;" "&amp;BO$6)</f>
        <v>0</v>
      </c>
      <c r="BP8" s="325">
        <f>COUNTIF(Input!$O$3:$O$1002,$AK8&amp;" "&amp;BP$6)</f>
        <v>0</v>
      </c>
      <c r="BQ8" s="325">
        <f>COUNTIF(Input!$O$3:$O$1002,$AK8&amp;" "&amp;BQ$6)</f>
        <v>0</v>
      </c>
      <c r="BR8" s="325">
        <f>COUNTIF(Input!$O$3:$O$1002,$AK8&amp;" "&amp;BR$6)</f>
        <v>0</v>
      </c>
      <c r="BS8" s="325">
        <f>COUNTIF(Input!$O$3:$O$1002,$AK8&amp;" "&amp;BS$6)</f>
        <v>0</v>
      </c>
      <c r="BT8" s="325">
        <f>COUNTIF(Input!$O$3:$O$1002,$AK8&amp;" "&amp;BT$6)</f>
        <v>0</v>
      </c>
      <c r="BU8" s="325">
        <f>COUNTIF(Input!$O$3:$O$1002,$AK8&amp;" "&amp;BU$6)</f>
        <v>0</v>
      </c>
      <c r="BV8" s="325">
        <f>COUNTIF(Input!$O$3:$O$1002,$AK8&amp;" "&amp;BV$6)</f>
        <v>0</v>
      </c>
      <c r="BW8" s="325">
        <f>COUNTIF(Input!$O$3:$O$1002,$AK8&amp;" "&amp;BW$6)</f>
        <v>0</v>
      </c>
      <c r="BX8" s="325">
        <f>COUNTIF(Input!$O$3:$O$1002,$AK8&amp;" "&amp;BX$6)</f>
        <v>0</v>
      </c>
      <c r="BY8" s="325">
        <f>COUNTIF(Input!$O$3:$O$1002,$AK8&amp;" "&amp;BY$6)</f>
        <v>0</v>
      </c>
      <c r="BZ8" s="325">
        <f>COUNTIF(Input!$O$3:$O$1002,$AK8&amp;" "&amp;BZ$6)</f>
        <v>0</v>
      </c>
      <c r="CA8" s="325">
        <f>COUNTIF(Input!$O$3:$O$1002,$AK8&amp;" "&amp;CA$6)</f>
        <v>0</v>
      </c>
      <c r="CB8" s="309">
        <f t="shared" ref="CB8:CB48" si="1">SUM(AL8:CA8)</f>
        <v>0</v>
      </c>
      <c r="CC8" s="21"/>
      <c r="CD8" s="21"/>
      <c r="CE8" s="189">
        <v>50</v>
      </c>
      <c r="CF8" s="40">
        <f>COUNTIF(Input!$E$3:$E$1002,$CE8&amp;CF$5)</f>
        <v>0</v>
      </c>
      <c r="CG8" s="84">
        <f>COUNTIF(Input!$E$3:$E$1002,$CE8&amp;CG$5)</f>
        <v>0</v>
      </c>
      <c r="CH8" s="84">
        <f>COUNTIF(Input!$E$3:$E$1002,$CE8&amp;CH$5)</f>
        <v>0</v>
      </c>
      <c r="CI8" s="84">
        <f>COUNTIF(Input!$E$3:$E$1002,$CE8&amp;CI$5)</f>
        <v>0</v>
      </c>
      <c r="CJ8" s="84">
        <f>COUNTIF(Input!$E$3:$E$1002,$CE8&amp;CJ$5)</f>
        <v>0</v>
      </c>
      <c r="CK8" s="84">
        <f>COUNTIF(Input!$E$3:$E$1002,$CE8&amp;CK$5)</f>
        <v>0</v>
      </c>
      <c r="CL8" s="84">
        <f>COUNTIF(Input!$E$3:$E$1002,$CE8&amp;CL$5)</f>
        <v>0</v>
      </c>
      <c r="CM8" s="42">
        <f>COUNTIF(Input!$E$3:$E$1002,$CE8&amp;CM$5)</f>
        <v>0</v>
      </c>
      <c r="CN8" s="100">
        <f>COUNTIF(Input!$E$3:$E$1002,$CE8&amp;CN$5)</f>
        <v>0</v>
      </c>
      <c r="CO8" s="101">
        <f>COUNTIF(Input!$E$3:$E$1002,$CE8&amp;CO$5)</f>
        <v>0</v>
      </c>
      <c r="CP8" s="102">
        <f>COUNTIF(Input!$E$3:$E$1002,$CE8&amp;CP$5)</f>
        <v>0</v>
      </c>
      <c r="CQ8" s="101">
        <f>COUNTIF(Input!$E$3:$E$1002,$CE8&amp;CQ$5)</f>
        <v>0</v>
      </c>
      <c r="CR8" s="101">
        <f>COUNTIF(Input!$E$3:$E$1002,$CE8&amp;CR$5)</f>
        <v>0</v>
      </c>
      <c r="CS8" s="101">
        <f>COUNTIF(Input!$E$3:$E$1002,$CE8&amp;CS$5)</f>
        <v>0</v>
      </c>
      <c r="CT8" s="101">
        <f>COUNTIF(Input!$E$3:$E$1002,$CE8&amp;CT$5)</f>
        <v>0</v>
      </c>
      <c r="CU8" s="101">
        <f>COUNTIF(Input!$E$3:$E$1002,$CE8&amp;CU$5)</f>
        <v>0</v>
      </c>
      <c r="CV8" s="104">
        <f>COUNTIF(Input!$E$3:$E$1002,$CE8&amp;CV$5)</f>
        <v>0</v>
      </c>
      <c r="CW8" s="40">
        <f>COUNTIF(Input!$E$3:$E$1002,$CE8&amp;CW$5)</f>
        <v>0</v>
      </c>
      <c r="CX8" s="84">
        <f>COUNTIF(Input!$E$3:$E$1002,$CE8&amp;CX$5)</f>
        <v>0</v>
      </c>
      <c r="CY8" s="84">
        <f>COUNTIF(Input!$E$3:$E$1002,$CE8&amp;CY$5)</f>
        <v>0</v>
      </c>
      <c r="CZ8" s="41">
        <f>COUNTIF(Input!$E$3:$E$1002,$CE8&amp;CZ$5)</f>
        <v>0</v>
      </c>
      <c r="DA8" s="21"/>
      <c r="DB8" s="439" t="s">
        <v>213</v>
      </c>
      <c r="DC8" s="440"/>
      <c r="DD8" s="440"/>
      <c r="DE8" s="440"/>
      <c r="DF8" s="440"/>
      <c r="DG8" s="440"/>
      <c r="DH8" s="440"/>
      <c r="DI8" s="440"/>
      <c r="DJ8" s="440"/>
      <c r="DK8" s="440"/>
      <c r="DL8" s="440"/>
      <c r="DM8" s="44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row>
    <row r="9" spans="1:150" ht="15.75" thickBot="1" x14ac:dyDescent="0.3">
      <c r="A9" s="21"/>
      <c r="B9" s="423" t="s">
        <v>204</v>
      </c>
      <c r="C9" s="424"/>
      <c r="D9" s="424"/>
      <c r="E9" s="424"/>
      <c r="F9" s="424"/>
      <c r="G9" s="424"/>
      <c r="H9" s="424"/>
      <c r="I9" s="424"/>
      <c r="J9" s="424"/>
      <c r="K9" s="424"/>
      <c r="L9" s="424"/>
      <c r="M9" s="424"/>
      <c r="N9" s="424"/>
      <c r="O9" s="424"/>
      <c r="P9" s="424"/>
      <c r="Q9" s="425"/>
      <c r="R9" s="296"/>
      <c r="S9" s="60"/>
      <c r="T9" s="267" t="s">
        <v>9</v>
      </c>
      <c r="U9" s="49">
        <f>$F$54</f>
        <v>924</v>
      </c>
      <c r="W9" s="13" t="s">
        <v>21</v>
      </c>
      <c r="X9" s="15">
        <f>IF(Y9&gt;0,(Z9/Y9)*100,0)</f>
        <v>93.333333333333329</v>
      </c>
      <c r="Y9" s="17">
        <f>COUNTIF(Input!$AC$3:$AC$1002,"m")</f>
        <v>15</v>
      </c>
      <c r="Z9" s="17">
        <f>COUNTIF(Input!$AD$3:$AD$1002,"m")</f>
        <v>14</v>
      </c>
      <c r="AB9" s="19" t="s">
        <v>81</v>
      </c>
      <c r="AC9" s="15">
        <f>IF(V24&gt;0,(COUNTIF(Input!$X$3:$X$5988,2)/COUNTIF(Input!$Y$3:$Y$5988,2))*100,#N/A)</f>
        <v>88.489208633093526</v>
      </c>
      <c r="AD9" s="35">
        <f>V26</f>
        <v>138</v>
      </c>
      <c r="AE9" s="21"/>
      <c r="AF9" s="60"/>
      <c r="AH9" s="267" t="s">
        <v>29</v>
      </c>
      <c r="AI9" s="13">
        <f>COUNTIF(Input!K3:K1002,99)</f>
        <v>1</v>
      </c>
      <c r="AJ9" s="289"/>
      <c r="AK9" s="199">
        <v>2</v>
      </c>
      <c r="AL9" s="203">
        <f>COUNTIF(Input!$O$3:$O$1002,$AK9&amp;" "&amp;AL$6)</f>
        <v>0</v>
      </c>
      <c r="AM9" s="203">
        <f>COUNTIF(Input!$O$3:$O$1002,$AK9&amp;" "&amp;AM$6)</f>
        <v>0</v>
      </c>
      <c r="AN9" s="202">
        <f>COUNTIF(Input!$O$3:$O$1002,$AK9&amp;" "&amp;AN$6)</f>
        <v>15</v>
      </c>
      <c r="AO9" s="325">
        <f>COUNTIF(Input!$O$3:$O$1002,$AK9&amp;" "&amp;AO$6)</f>
        <v>0</v>
      </c>
      <c r="AP9" s="325">
        <f>COUNTIF(Input!$O$3:$O$1002,$AK9&amp;" "&amp;AP$6)</f>
        <v>0</v>
      </c>
      <c r="AQ9" s="325">
        <f>COUNTIF(Input!$O$3:$O$1002,$AK9&amp;" "&amp;AQ$6)</f>
        <v>0</v>
      </c>
      <c r="AR9" s="325">
        <f>COUNTIF(Input!$O$3:$O$1002,$AK9&amp;" "&amp;AR$6)</f>
        <v>0</v>
      </c>
      <c r="AS9" s="325">
        <f>COUNTIF(Input!$O$3:$O$1002,$AK9&amp;" "&amp;AS$6)</f>
        <v>0</v>
      </c>
      <c r="AT9" s="325">
        <f>COUNTIF(Input!$O$3:$O$1002,$AK9&amp;" "&amp;AT$6)</f>
        <v>0</v>
      </c>
      <c r="AU9" s="325">
        <f>COUNTIF(Input!$O$3:$O$1002,$AK9&amp;" "&amp;AU$6)</f>
        <v>0</v>
      </c>
      <c r="AV9" s="325">
        <f>COUNTIF(Input!$O$3:$O$1002,$AK9&amp;" "&amp;AV$6)</f>
        <v>0</v>
      </c>
      <c r="AW9" s="325">
        <f>COUNTIF(Input!$O$3:$O$1002,$AK9&amp;" "&amp;AW$6)</f>
        <v>0</v>
      </c>
      <c r="AX9" s="325">
        <f>COUNTIF(Input!$O$3:$O$1002,$AK9&amp;" "&amp;AX$6)</f>
        <v>0</v>
      </c>
      <c r="AY9" s="325">
        <f>COUNTIF(Input!$O$3:$O$1002,$AK9&amp;" "&amp;AY$6)</f>
        <v>0</v>
      </c>
      <c r="AZ9" s="325">
        <f>COUNTIF(Input!$O$3:$O$1002,$AK9&amp;" "&amp;AZ$6)</f>
        <v>0</v>
      </c>
      <c r="BA9" s="325">
        <f>COUNTIF(Input!$O$3:$O$1002,$AK9&amp;" "&amp;BA$6)</f>
        <v>0</v>
      </c>
      <c r="BB9" s="325">
        <f>COUNTIF(Input!$O$3:$O$1002,$AK9&amp;" "&amp;BB$6)</f>
        <v>0</v>
      </c>
      <c r="BC9" s="325">
        <f>COUNTIF(Input!$O$3:$O$1002,$AK9&amp;" "&amp;BC$6)</f>
        <v>0</v>
      </c>
      <c r="BD9" s="325">
        <f>COUNTIF(Input!$O$3:$O$1002,$AK9&amp;" "&amp;BD$6)</f>
        <v>0</v>
      </c>
      <c r="BE9" s="325">
        <f>COUNTIF(Input!$O$3:$O$1002,$AK9&amp;" "&amp;BE$6)</f>
        <v>0</v>
      </c>
      <c r="BF9" s="325">
        <f>COUNTIF(Input!$O$3:$O$1002,$AK9&amp;" "&amp;BF$6)</f>
        <v>0</v>
      </c>
      <c r="BG9" s="325">
        <f>COUNTIF(Input!$O$3:$O$1002,$AK9&amp;" "&amp;BG$6)</f>
        <v>0</v>
      </c>
      <c r="BH9" s="325">
        <f>COUNTIF(Input!$O$3:$O$1002,$AK9&amp;" "&amp;BH$6)</f>
        <v>0</v>
      </c>
      <c r="BI9" s="325">
        <f>COUNTIF(Input!$O$3:$O$1002,$AK9&amp;" "&amp;BI$6)</f>
        <v>0</v>
      </c>
      <c r="BJ9" s="325">
        <f>COUNTIF(Input!$O$3:$O$1002,$AK9&amp;" "&amp;BJ$6)</f>
        <v>0</v>
      </c>
      <c r="BK9" s="325">
        <f>COUNTIF(Input!$O$3:$O$1002,$AK9&amp;" "&amp;BK$6)</f>
        <v>0</v>
      </c>
      <c r="BL9" s="325">
        <f>COUNTIF(Input!$O$3:$O$1002,$AK9&amp;" "&amp;BL$6)</f>
        <v>0</v>
      </c>
      <c r="BM9" s="325">
        <f>COUNTIF(Input!$O$3:$O$1002,$AK9&amp;" "&amp;BM$6)</f>
        <v>0</v>
      </c>
      <c r="BN9" s="325">
        <f>COUNTIF(Input!$O$3:$O$1002,$AK9&amp;" "&amp;BN$6)</f>
        <v>0</v>
      </c>
      <c r="BO9" s="325">
        <f>COUNTIF(Input!$O$3:$O$1002,$AK9&amp;" "&amp;BO$6)</f>
        <v>0</v>
      </c>
      <c r="BP9" s="325">
        <f>COUNTIF(Input!$O$3:$O$1002,$AK9&amp;" "&amp;BP$6)</f>
        <v>0</v>
      </c>
      <c r="BQ9" s="325">
        <f>COUNTIF(Input!$O$3:$O$1002,$AK9&amp;" "&amp;BQ$6)</f>
        <v>0</v>
      </c>
      <c r="BR9" s="325">
        <f>COUNTIF(Input!$O$3:$O$1002,$AK9&amp;" "&amp;BR$6)</f>
        <v>0</v>
      </c>
      <c r="BS9" s="325">
        <f>COUNTIF(Input!$O$3:$O$1002,$AK9&amp;" "&amp;BS$6)</f>
        <v>0</v>
      </c>
      <c r="BT9" s="325">
        <f>COUNTIF(Input!$O$3:$O$1002,$AK9&amp;" "&amp;BT$6)</f>
        <v>0</v>
      </c>
      <c r="BU9" s="325">
        <f>COUNTIF(Input!$O$3:$O$1002,$AK9&amp;" "&amp;BU$6)</f>
        <v>0</v>
      </c>
      <c r="BV9" s="325">
        <f>COUNTIF(Input!$O$3:$O$1002,$AK9&amp;" "&amp;BV$6)</f>
        <v>0</v>
      </c>
      <c r="BW9" s="325">
        <f>COUNTIF(Input!$O$3:$O$1002,$AK9&amp;" "&amp;BW$6)</f>
        <v>0</v>
      </c>
      <c r="BX9" s="325">
        <f>COUNTIF(Input!$O$3:$O$1002,$AK9&amp;" "&amp;BX$6)</f>
        <v>0</v>
      </c>
      <c r="BY9" s="325">
        <f>COUNTIF(Input!$O$3:$O$1002,$AK9&amp;" "&amp;BY$6)</f>
        <v>0</v>
      </c>
      <c r="BZ9" s="325">
        <f>COUNTIF(Input!$O$3:$O$1002,$AK9&amp;" "&amp;BZ$6)</f>
        <v>0</v>
      </c>
      <c r="CA9" s="325">
        <f>COUNTIF(Input!$O$3:$O$1002,$AK9&amp;" "&amp;CA$6)</f>
        <v>0</v>
      </c>
      <c r="CB9" s="309">
        <f t="shared" si="1"/>
        <v>15</v>
      </c>
      <c r="CC9" s="21"/>
      <c r="CD9" s="21"/>
      <c r="CE9" s="189">
        <v>49</v>
      </c>
      <c r="CF9" s="45">
        <f>COUNTIF(Input!$E$3:$E$1002,$CE9&amp;CF$5)</f>
        <v>0</v>
      </c>
      <c r="CG9" s="37">
        <f>COUNTIF(Input!$E$3:$E$1002,$CE9&amp;CG$5)</f>
        <v>0</v>
      </c>
      <c r="CH9" s="37">
        <f>COUNTIF(Input!$E$3:$E$1002,$CE9&amp;CH$5)</f>
        <v>0</v>
      </c>
      <c r="CI9" s="37">
        <f>COUNTIF(Input!$E$3:$E$1002,$CE9&amp;CI$5)</f>
        <v>0</v>
      </c>
      <c r="CJ9" s="37">
        <f>COUNTIF(Input!$E$3:$E$1002,$CE9&amp;CJ$5)</f>
        <v>0</v>
      </c>
      <c r="CK9" s="37">
        <f>COUNTIF(Input!$E$3:$E$1002,$CE9&amp;CK$5)</f>
        <v>0</v>
      </c>
      <c r="CL9" s="42">
        <f>COUNTIF(Input!$E$3:$E$1002,$CE9&amp;CL$5)</f>
        <v>0</v>
      </c>
      <c r="CM9" s="43">
        <f>COUNTIF(Input!$E$3:$E$1002,$CE9&amp;CM$5)</f>
        <v>0</v>
      </c>
      <c r="CN9" s="102">
        <f>COUNTIF(Input!$E$3:$E$1002,$CE9&amp;CN$5)</f>
        <v>0</v>
      </c>
      <c r="CO9" s="101">
        <f>COUNTIF(Input!$E$3:$E$1002,$CE9&amp;CO$5)</f>
        <v>0</v>
      </c>
      <c r="CP9" s="102">
        <f>COUNTIF(Input!$E$3:$E$1002,$CE9&amp;CP$5)</f>
        <v>0</v>
      </c>
      <c r="CQ9" s="101">
        <f>COUNTIF(Input!$E$3:$E$1002,$CE9&amp;CQ$5)</f>
        <v>0</v>
      </c>
      <c r="CR9" s="101">
        <f>COUNTIF(Input!$E$3:$E$1002,$CE9&amp;CR$5)</f>
        <v>0</v>
      </c>
      <c r="CS9" s="101">
        <f>COUNTIF(Input!$E$3:$E$1002,$CE9&amp;CS$5)</f>
        <v>0</v>
      </c>
      <c r="CT9" s="101">
        <f>COUNTIF(Input!$E$3:$E$1002,$CE9&amp;CT$5)</f>
        <v>0</v>
      </c>
      <c r="CU9" s="101">
        <f>COUNTIF(Input!$E$3:$E$1002,$CE9&amp;CU$5)</f>
        <v>0</v>
      </c>
      <c r="CV9" s="104">
        <f>COUNTIF(Input!$E$3:$E$1002,$CE9&amp;CV$5)</f>
        <v>0</v>
      </c>
      <c r="CW9" s="40">
        <f>COUNTIF(Input!$E$3:$E$1002,$CE9&amp;CW$5)</f>
        <v>0</v>
      </c>
      <c r="CX9" s="84">
        <f>COUNTIF(Input!$E$3:$E$1002,$CE9&amp;CX$5)</f>
        <v>0</v>
      </c>
      <c r="CY9" s="84">
        <f>COUNTIF(Input!$E$3:$E$1002,$CE9&amp;CY$5)</f>
        <v>0</v>
      </c>
      <c r="CZ9" s="41">
        <f>COUNTIF(Input!$E$3:$E$1002,$CE9&amp;CZ$5)</f>
        <v>0</v>
      </c>
      <c r="DA9" s="21"/>
      <c r="DB9" s="90"/>
      <c r="DC9" s="395" t="s">
        <v>214</v>
      </c>
      <c r="DD9" s="442"/>
      <c r="DE9" s="442"/>
      <c r="DF9" s="442"/>
      <c r="DG9" s="442"/>
      <c r="DH9" s="442"/>
      <c r="DI9" s="442"/>
      <c r="DJ9" s="442"/>
      <c r="DK9" s="442"/>
      <c r="DL9" s="442"/>
      <c r="DM9" s="396"/>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row>
    <row r="10" spans="1:150" ht="15" customHeight="1" x14ac:dyDescent="0.25">
      <c r="A10" s="21"/>
      <c r="B10" s="447" t="s">
        <v>133</v>
      </c>
      <c r="C10" s="448"/>
      <c r="D10" s="448"/>
      <c r="E10" s="448"/>
      <c r="F10" s="448"/>
      <c r="G10" s="448"/>
      <c r="H10" s="448"/>
      <c r="I10" s="448"/>
      <c r="J10" s="448"/>
      <c r="K10" s="448"/>
      <c r="L10" s="448"/>
      <c r="M10" s="448"/>
      <c r="N10" s="448"/>
      <c r="O10" s="448"/>
      <c r="P10" s="448"/>
      <c r="Q10" s="449"/>
      <c r="R10" s="295"/>
      <c r="S10" s="60"/>
      <c r="T10" s="267" t="s">
        <v>144</v>
      </c>
      <c r="U10" s="50">
        <f>IF(U7&gt;0,U7-U9,"")</f>
        <v>65</v>
      </c>
      <c r="W10" s="13" t="s">
        <v>140</v>
      </c>
      <c r="X10" s="15">
        <f>IF(Y10&gt;0,(Z10/Y10)*100,0)</f>
        <v>88.888888888888886</v>
      </c>
      <c r="Y10" s="17">
        <f>COUNTIF(Input!$AC$3:$AC$1002,"p")</f>
        <v>9</v>
      </c>
      <c r="Z10" s="17">
        <f>COUNTIF(Input!$AD$3:$AD$1002,"p")</f>
        <v>8</v>
      </c>
      <c r="AB10" s="19" t="s">
        <v>82</v>
      </c>
      <c r="AC10" s="15">
        <f>IF(W24&gt;0,(COUNTIF(Input!$X$3:$X$5988,3)/COUNTIF(Input!$Y$3:$Y$5988,3))*100,#N/A)</f>
        <v>91.729323308270665</v>
      </c>
      <c r="AD10" s="35">
        <f>W26</f>
        <v>129</v>
      </c>
      <c r="AE10" s="21"/>
      <c r="AF10" s="60"/>
      <c r="AI10" s="307"/>
      <c r="AJ10" s="289"/>
      <c r="AK10" s="199">
        <v>3</v>
      </c>
      <c r="AL10" s="203">
        <f>COUNTIF(Input!$O$3:$O$1002,$AK10&amp;" "&amp;AL$6)</f>
        <v>0</v>
      </c>
      <c r="AM10" s="203">
        <f>COUNTIF(Input!$O$3:$O$1002,$AK10&amp;" "&amp;AM$6)</f>
        <v>0</v>
      </c>
      <c r="AN10" s="203">
        <f>COUNTIF(Input!$O$3:$O$1002,$AK10&amp;" "&amp;AN$6)</f>
        <v>0</v>
      </c>
      <c r="AO10" s="202">
        <f>COUNTIF(Input!$O$3:$O$1002,$AK10&amp;" "&amp;AO$6)</f>
        <v>198</v>
      </c>
      <c r="AP10" s="325">
        <f>COUNTIF(Input!$O$3:$O$1002,$AK10&amp;" "&amp;AP$6)</f>
        <v>5</v>
      </c>
      <c r="AQ10" s="325">
        <f>COUNTIF(Input!$O$3:$O$1002,$AK10&amp;" "&amp;AQ$6)</f>
        <v>1</v>
      </c>
      <c r="AR10" s="325">
        <f>COUNTIF(Input!$O$3:$O$1002,$AK10&amp;" "&amp;AR$6)</f>
        <v>0</v>
      </c>
      <c r="AS10" s="325">
        <f>COUNTIF(Input!$O$3:$O$1002,$AK10&amp;" "&amp;AS$6)</f>
        <v>0</v>
      </c>
      <c r="AT10" s="325">
        <f>COUNTIF(Input!$O$3:$O$1002,$AK10&amp;" "&amp;AT$6)</f>
        <v>0</v>
      </c>
      <c r="AU10" s="325">
        <f>COUNTIF(Input!$O$3:$O$1002,$AK10&amp;" "&amp;AU$6)</f>
        <v>0</v>
      </c>
      <c r="AV10" s="325">
        <f>COUNTIF(Input!$O$3:$O$1002,$AK10&amp;" "&amp;AV$6)</f>
        <v>0</v>
      </c>
      <c r="AW10" s="325">
        <f>COUNTIF(Input!$O$3:$O$1002,$AK10&amp;" "&amp;AW$6)</f>
        <v>0</v>
      </c>
      <c r="AX10" s="325">
        <f>COUNTIF(Input!$O$3:$O$1002,$AK10&amp;" "&amp;AX$6)</f>
        <v>0</v>
      </c>
      <c r="AY10" s="325">
        <f>COUNTIF(Input!$O$3:$O$1002,$AK10&amp;" "&amp;AY$6)</f>
        <v>0</v>
      </c>
      <c r="AZ10" s="325">
        <f>COUNTIF(Input!$O$3:$O$1002,$AK10&amp;" "&amp;AZ$6)</f>
        <v>0</v>
      </c>
      <c r="BA10" s="325">
        <f>COUNTIF(Input!$O$3:$O$1002,$AK10&amp;" "&amp;BA$6)</f>
        <v>0</v>
      </c>
      <c r="BB10" s="325">
        <f>COUNTIF(Input!$O$3:$O$1002,$AK10&amp;" "&amp;BB$6)</f>
        <v>0</v>
      </c>
      <c r="BC10" s="325">
        <f>COUNTIF(Input!$O$3:$O$1002,$AK10&amp;" "&amp;BC$6)</f>
        <v>0</v>
      </c>
      <c r="BD10" s="325">
        <f>COUNTIF(Input!$O$3:$O$1002,$AK10&amp;" "&amp;BD$6)</f>
        <v>0</v>
      </c>
      <c r="BE10" s="325">
        <f>COUNTIF(Input!$O$3:$O$1002,$AK10&amp;" "&amp;BE$6)</f>
        <v>0</v>
      </c>
      <c r="BF10" s="325">
        <f>COUNTIF(Input!$O$3:$O$1002,$AK10&amp;" "&amp;BF$6)</f>
        <v>0</v>
      </c>
      <c r="BG10" s="325">
        <f>COUNTIF(Input!$O$3:$O$1002,$AK10&amp;" "&amp;BG$6)</f>
        <v>0</v>
      </c>
      <c r="BH10" s="325">
        <f>COUNTIF(Input!$O$3:$O$1002,$AK10&amp;" "&amp;BH$6)</f>
        <v>0</v>
      </c>
      <c r="BI10" s="325">
        <f>COUNTIF(Input!$O$3:$O$1002,$AK10&amp;" "&amp;BI$6)</f>
        <v>0</v>
      </c>
      <c r="BJ10" s="325">
        <f>COUNTIF(Input!$O$3:$O$1002,$AK10&amp;" "&amp;BJ$6)</f>
        <v>0</v>
      </c>
      <c r="BK10" s="325">
        <f>COUNTIF(Input!$O$3:$O$1002,$AK10&amp;" "&amp;BK$6)</f>
        <v>0</v>
      </c>
      <c r="BL10" s="325">
        <f>COUNTIF(Input!$O$3:$O$1002,$AK10&amp;" "&amp;BL$6)</f>
        <v>0</v>
      </c>
      <c r="BM10" s="325">
        <f>COUNTIF(Input!$O$3:$O$1002,$AK10&amp;" "&amp;BM$6)</f>
        <v>0</v>
      </c>
      <c r="BN10" s="325">
        <f>COUNTIF(Input!$O$3:$O$1002,$AK10&amp;" "&amp;BN$6)</f>
        <v>0</v>
      </c>
      <c r="BO10" s="325">
        <f>COUNTIF(Input!$O$3:$O$1002,$AK10&amp;" "&amp;BO$6)</f>
        <v>0</v>
      </c>
      <c r="BP10" s="325">
        <f>COUNTIF(Input!$O$3:$O$1002,$AK10&amp;" "&amp;BP$6)</f>
        <v>0</v>
      </c>
      <c r="BQ10" s="325">
        <f>COUNTIF(Input!$O$3:$O$1002,$AK10&amp;" "&amp;BQ$6)</f>
        <v>0</v>
      </c>
      <c r="BR10" s="325">
        <f>COUNTIF(Input!$O$3:$O$1002,$AK10&amp;" "&amp;BR$6)</f>
        <v>0</v>
      </c>
      <c r="BS10" s="325">
        <f>COUNTIF(Input!$O$3:$O$1002,$AK10&amp;" "&amp;BS$6)</f>
        <v>0</v>
      </c>
      <c r="BT10" s="325">
        <f>COUNTIF(Input!$O$3:$O$1002,$AK10&amp;" "&amp;BT$6)</f>
        <v>0</v>
      </c>
      <c r="BU10" s="325">
        <f>COUNTIF(Input!$O$3:$O$1002,$AK10&amp;" "&amp;BU$6)</f>
        <v>0</v>
      </c>
      <c r="BV10" s="325">
        <f>COUNTIF(Input!$O$3:$O$1002,$AK10&amp;" "&amp;BV$6)</f>
        <v>0</v>
      </c>
      <c r="BW10" s="325">
        <f>COUNTIF(Input!$O$3:$O$1002,$AK10&amp;" "&amp;BW$6)</f>
        <v>0</v>
      </c>
      <c r="BX10" s="325">
        <f>COUNTIF(Input!$O$3:$O$1002,$AK10&amp;" "&amp;BX$6)</f>
        <v>0</v>
      </c>
      <c r="BY10" s="325">
        <f>COUNTIF(Input!$O$3:$O$1002,$AK10&amp;" "&amp;BY$6)</f>
        <v>0</v>
      </c>
      <c r="BZ10" s="325">
        <f>COUNTIF(Input!$O$3:$O$1002,$AK10&amp;" "&amp;BZ$6)</f>
        <v>0</v>
      </c>
      <c r="CA10" s="325">
        <f>COUNTIF(Input!$O$3:$O$1002,$AK10&amp;" "&amp;CA$6)</f>
        <v>0</v>
      </c>
      <c r="CB10" s="309">
        <f t="shared" si="1"/>
        <v>204</v>
      </c>
      <c r="CC10" s="21"/>
      <c r="CD10" s="21"/>
      <c r="CE10" s="189">
        <v>48</v>
      </c>
      <c r="CF10" s="38">
        <f>COUNTIF(Input!$E$3:$E$1002,$CE10&amp;CF$5)</f>
        <v>0</v>
      </c>
      <c r="CG10" s="39">
        <f>COUNTIF(Input!$E$3:$E$1002,$CE10&amp;CG$5)</f>
        <v>0</v>
      </c>
      <c r="CH10" s="39">
        <f>COUNTIF(Input!$E$3:$E$1002,$CE10&amp;CH$5)</f>
        <v>0</v>
      </c>
      <c r="CI10" s="39">
        <f>COUNTIF(Input!$E$3:$E$1002,$CE10&amp;CI$5)</f>
        <v>0</v>
      </c>
      <c r="CJ10" s="39">
        <f>COUNTIF(Input!$E$3:$E$1002,$CE10&amp;CJ$5)</f>
        <v>0</v>
      </c>
      <c r="CK10" s="39">
        <f>COUNTIF(Input!$E$3:$E$1002,$CE10&amp;CK$5)</f>
        <v>0</v>
      </c>
      <c r="CL10" s="39">
        <f>COUNTIF(Input!$E$3:$E$1002,$CE10&amp;CL$5)</f>
        <v>0</v>
      </c>
      <c r="CM10" s="41">
        <f>COUNTIF(Input!$E$3:$E$1002,$CE10&amp;CM$5)</f>
        <v>0</v>
      </c>
      <c r="CN10" s="102">
        <f>COUNTIF(Input!$E$3:$E$1002,$CE10&amp;CN$5)</f>
        <v>0</v>
      </c>
      <c r="CO10" s="101">
        <f>COUNTIF(Input!$E$3:$E$1002,$CE10&amp;CO$5)</f>
        <v>0</v>
      </c>
      <c r="CP10" s="102">
        <f>COUNTIF(Input!$E$3:$E$1002,$CE10&amp;CP$5)</f>
        <v>0</v>
      </c>
      <c r="CQ10" s="101">
        <f>COUNTIF(Input!$E$3:$E$1002,$CE10&amp;CQ$5)</f>
        <v>0</v>
      </c>
      <c r="CR10" s="101">
        <f>COUNTIF(Input!$E$3:$E$1002,$CE10&amp;CR$5)</f>
        <v>0</v>
      </c>
      <c r="CS10" s="101">
        <f>COUNTIF(Input!$E$3:$E$1002,$CE10&amp;CS$5)</f>
        <v>0</v>
      </c>
      <c r="CT10" s="101">
        <f>COUNTIF(Input!$E$3:$E$1002,$CE10&amp;CT$5)</f>
        <v>0</v>
      </c>
      <c r="CU10" s="101">
        <f>COUNTIF(Input!$E$3:$E$1002,$CE10&amp;CU$5)</f>
        <v>0</v>
      </c>
      <c r="CV10" s="104">
        <f>COUNTIF(Input!$E$3:$E$1002,$CE10&amp;CV$5)</f>
        <v>0</v>
      </c>
      <c r="CW10" s="40">
        <f>COUNTIF(Input!$E$3:$E$1002,$CE10&amp;CW$5)</f>
        <v>0</v>
      </c>
      <c r="CX10" s="84">
        <f>COUNTIF(Input!$E$3:$E$1002,$CE10&amp;CX$5)</f>
        <v>0</v>
      </c>
      <c r="CY10" s="84">
        <f>COUNTIF(Input!$E$3:$E$1002,$CE10&amp;CY$5)</f>
        <v>0</v>
      </c>
      <c r="CZ10" s="41">
        <f>COUNTIF(Input!$E$3:$E$1002,$CE10&amp;CZ$5)</f>
        <v>0</v>
      </c>
      <c r="DA10" s="21"/>
      <c r="DB10" s="13" t="s">
        <v>209</v>
      </c>
      <c r="DC10" s="357">
        <v>-5</v>
      </c>
      <c r="DD10" s="358">
        <v>-4</v>
      </c>
      <c r="DE10" s="358">
        <v>-3</v>
      </c>
      <c r="DF10" s="358">
        <v>-2</v>
      </c>
      <c r="DG10" s="358">
        <v>-1</v>
      </c>
      <c r="DH10" s="359">
        <v>0</v>
      </c>
      <c r="DI10" s="358">
        <v>1</v>
      </c>
      <c r="DJ10" s="358">
        <v>2</v>
      </c>
      <c r="DK10" s="358">
        <v>3</v>
      </c>
      <c r="DL10" s="358">
        <v>4</v>
      </c>
      <c r="DM10" s="358">
        <v>5</v>
      </c>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row>
    <row r="11" spans="1:150" ht="15" customHeight="1" x14ac:dyDescent="0.3">
      <c r="A11" s="21"/>
      <c r="B11" s="450" t="s">
        <v>209</v>
      </c>
      <c r="C11" s="27" t="s">
        <v>0</v>
      </c>
      <c r="D11" s="452" t="s">
        <v>8</v>
      </c>
      <c r="E11" s="454" t="s">
        <v>14</v>
      </c>
      <c r="F11" s="426" t="s">
        <v>9</v>
      </c>
      <c r="G11" s="426" t="s">
        <v>10</v>
      </c>
      <c r="H11" s="426" t="s">
        <v>6</v>
      </c>
      <c r="I11" s="428" t="s">
        <v>132</v>
      </c>
      <c r="J11" s="429"/>
      <c r="K11" s="430" t="s">
        <v>130</v>
      </c>
      <c r="L11" s="432" t="s">
        <v>19</v>
      </c>
      <c r="M11" s="432" t="s">
        <v>7</v>
      </c>
      <c r="N11" s="432" t="s">
        <v>20</v>
      </c>
      <c r="O11" s="468" t="s">
        <v>127</v>
      </c>
      <c r="P11" s="469"/>
      <c r="Q11" s="432" t="s">
        <v>16</v>
      </c>
      <c r="R11" s="263"/>
      <c r="S11" s="60"/>
      <c r="T11" s="267" t="s">
        <v>185</v>
      </c>
      <c r="U11" s="30">
        <f>IF(E54&gt;0,(SUM(Input!J3:J3003)-(U8*99))/U7,"")</f>
        <v>4.4964610717896862</v>
      </c>
      <c r="AB11" s="19" t="s">
        <v>83</v>
      </c>
      <c r="AC11" s="15">
        <f>IF(X24&gt;0,(COUNTIF(Input!$X$3:$X$5988,4)/COUNTIF(Input!$Y$3:$Y$5988,4))*100,#N/A)</f>
        <v>94.915254237288138</v>
      </c>
      <c r="AD11" s="35">
        <f>X26</f>
        <v>234</v>
      </c>
      <c r="AE11" s="21"/>
      <c r="AF11" s="60"/>
      <c r="AH11" s="267" t="s">
        <v>9</v>
      </c>
      <c r="AI11" s="13">
        <f>COUNTIF(Input!W3:W1002,0)</f>
        <v>72</v>
      </c>
      <c r="AJ11" s="289"/>
      <c r="AK11" s="199">
        <v>4</v>
      </c>
      <c r="AL11" s="203">
        <f>COUNTIF(Input!$O$3:$O$1002,$AK11&amp;" "&amp;AL$6)</f>
        <v>0</v>
      </c>
      <c r="AM11" s="203">
        <f>COUNTIF(Input!$O$3:$O$1002,$AK11&amp;" "&amp;AM$6)</f>
        <v>0</v>
      </c>
      <c r="AN11" s="203">
        <f>COUNTIF(Input!$O$3:$O$1002,$AK11&amp;" "&amp;AN$6)</f>
        <v>0</v>
      </c>
      <c r="AO11" s="203">
        <f>COUNTIF(Input!$O$3:$O$1002,$AK11&amp;" "&amp;AO$6)</f>
        <v>6</v>
      </c>
      <c r="AP11" s="202">
        <f>COUNTIF(Input!$O$3:$O$1002,$AK11&amp;" "&amp;AP$6)</f>
        <v>397</v>
      </c>
      <c r="AQ11" s="325">
        <f>COUNTIF(Input!$O$3:$O$1002,$AK11&amp;" "&amp;AQ$6)</f>
        <v>16</v>
      </c>
      <c r="AR11" s="325">
        <f>COUNTIF(Input!$O$3:$O$1002,$AK11&amp;" "&amp;AR$6)</f>
        <v>1</v>
      </c>
      <c r="AS11" s="325">
        <f>COUNTIF(Input!$O$3:$O$1002,$AK11&amp;" "&amp;AS$6)</f>
        <v>0</v>
      </c>
      <c r="AT11" s="325">
        <f>COUNTIF(Input!$O$3:$O$1002,$AK11&amp;" "&amp;AT$6)</f>
        <v>0</v>
      </c>
      <c r="AU11" s="325">
        <f>COUNTIF(Input!$O$3:$O$1002,$AK11&amp;" "&amp;AU$6)</f>
        <v>0</v>
      </c>
      <c r="AV11" s="325">
        <f>COUNTIF(Input!$O$3:$O$1002,$AK11&amp;" "&amp;AV$6)</f>
        <v>0</v>
      </c>
      <c r="AW11" s="325">
        <f>COUNTIF(Input!$O$3:$O$1002,$AK11&amp;" "&amp;AW$6)</f>
        <v>0</v>
      </c>
      <c r="AX11" s="325">
        <f>COUNTIF(Input!$O$3:$O$1002,$AK11&amp;" "&amp;AX$6)</f>
        <v>0</v>
      </c>
      <c r="AY11" s="325">
        <f>COUNTIF(Input!$O$3:$O$1002,$AK11&amp;" "&amp;AY$6)</f>
        <v>0</v>
      </c>
      <c r="AZ11" s="325">
        <f>COUNTIF(Input!$O$3:$O$1002,$AK11&amp;" "&amp;AZ$6)</f>
        <v>0</v>
      </c>
      <c r="BA11" s="325">
        <f>COUNTIF(Input!$O$3:$O$1002,$AK11&amp;" "&amp;BA$6)</f>
        <v>0</v>
      </c>
      <c r="BB11" s="325">
        <f>COUNTIF(Input!$O$3:$O$1002,$AK11&amp;" "&amp;BB$6)</f>
        <v>0</v>
      </c>
      <c r="BC11" s="325">
        <f>COUNTIF(Input!$O$3:$O$1002,$AK11&amp;" "&amp;BC$6)</f>
        <v>0</v>
      </c>
      <c r="BD11" s="325">
        <f>COUNTIF(Input!$O$3:$O$1002,$AK11&amp;" "&amp;BD$6)</f>
        <v>0</v>
      </c>
      <c r="BE11" s="325">
        <f>COUNTIF(Input!$O$3:$O$1002,$AK11&amp;" "&amp;BE$6)</f>
        <v>0</v>
      </c>
      <c r="BF11" s="325">
        <f>COUNTIF(Input!$O$3:$O$1002,$AK11&amp;" "&amp;BF$6)</f>
        <v>0</v>
      </c>
      <c r="BG11" s="325">
        <f>COUNTIF(Input!$O$3:$O$1002,$AK11&amp;" "&amp;BG$6)</f>
        <v>0</v>
      </c>
      <c r="BH11" s="325">
        <f>COUNTIF(Input!$O$3:$O$1002,$AK11&amp;" "&amp;BH$6)</f>
        <v>0</v>
      </c>
      <c r="BI11" s="325">
        <f>COUNTIF(Input!$O$3:$O$1002,$AK11&amp;" "&amp;BI$6)</f>
        <v>0</v>
      </c>
      <c r="BJ11" s="325">
        <f>COUNTIF(Input!$O$3:$O$1002,$AK11&amp;" "&amp;BJ$6)</f>
        <v>0</v>
      </c>
      <c r="BK11" s="325">
        <f>COUNTIF(Input!$O$3:$O$1002,$AK11&amp;" "&amp;BK$6)</f>
        <v>0</v>
      </c>
      <c r="BL11" s="325">
        <f>COUNTIF(Input!$O$3:$O$1002,$AK11&amp;" "&amp;BL$6)</f>
        <v>0</v>
      </c>
      <c r="BM11" s="325">
        <f>COUNTIF(Input!$O$3:$O$1002,$AK11&amp;" "&amp;BM$6)</f>
        <v>0</v>
      </c>
      <c r="BN11" s="325">
        <f>COUNTIF(Input!$O$3:$O$1002,$AK11&amp;" "&amp;BN$6)</f>
        <v>0</v>
      </c>
      <c r="BO11" s="325">
        <f>COUNTIF(Input!$O$3:$O$1002,$AK11&amp;" "&amp;BO$6)</f>
        <v>0</v>
      </c>
      <c r="BP11" s="325">
        <f>COUNTIF(Input!$O$3:$O$1002,$AK11&amp;" "&amp;BP$6)</f>
        <v>0</v>
      </c>
      <c r="BQ11" s="325">
        <f>COUNTIF(Input!$O$3:$O$1002,$AK11&amp;" "&amp;BQ$6)</f>
        <v>0</v>
      </c>
      <c r="BR11" s="325">
        <f>COUNTIF(Input!$O$3:$O$1002,$AK11&amp;" "&amp;BR$6)</f>
        <v>0</v>
      </c>
      <c r="BS11" s="325">
        <f>COUNTIF(Input!$O$3:$O$1002,$AK11&amp;" "&amp;BS$6)</f>
        <v>0</v>
      </c>
      <c r="BT11" s="325">
        <f>COUNTIF(Input!$O$3:$O$1002,$AK11&amp;" "&amp;BT$6)</f>
        <v>0</v>
      </c>
      <c r="BU11" s="325">
        <f>COUNTIF(Input!$O$3:$O$1002,$AK11&amp;" "&amp;BU$6)</f>
        <v>0</v>
      </c>
      <c r="BV11" s="325">
        <f>COUNTIF(Input!$O$3:$O$1002,$AK11&amp;" "&amp;BV$6)</f>
        <v>0</v>
      </c>
      <c r="BW11" s="325">
        <f>COUNTIF(Input!$O$3:$O$1002,$AK11&amp;" "&amp;BW$6)</f>
        <v>0</v>
      </c>
      <c r="BX11" s="325">
        <f>COUNTIF(Input!$O$3:$O$1002,$AK11&amp;" "&amp;BX$6)</f>
        <v>0</v>
      </c>
      <c r="BY11" s="325">
        <f>COUNTIF(Input!$O$3:$O$1002,$AK11&amp;" "&amp;BY$6)</f>
        <v>0</v>
      </c>
      <c r="BZ11" s="325">
        <f>COUNTIF(Input!$O$3:$O$1002,$AK11&amp;" "&amp;BZ$6)</f>
        <v>0</v>
      </c>
      <c r="CA11" s="325">
        <f>COUNTIF(Input!$O$3:$O$1002,$AK11&amp;" "&amp;CA$6)</f>
        <v>0</v>
      </c>
      <c r="CB11" s="309">
        <f t="shared" si="1"/>
        <v>420</v>
      </c>
      <c r="CC11" s="21"/>
      <c r="CD11" s="21"/>
      <c r="CE11" s="189">
        <v>47</v>
      </c>
      <c r="CF11" s="40">
        <f>COUNTIF(Input!$E$3:$E$1002,$CE11&amp;CF$5)</f>
        <v>0</v>
      </c>
      <c r="CG11" s="84">
        <f>COUNTIF(Input!$E$3:$E$1002,$CE11&amp;CG$5)</f>
        <v>0</v>
      </c>
      <c r="CH11" s="84">
        <f>COUNTIF(Input!$E$3:$E$1002,$CE11&amp;CH$5)</f>
        <v>0</v>
      </c>
      <c r="CI11" s="84">
        <f>COUNTIF(Input!$E$3:$E$1002,$CE11&amp;CI$5)</f>
        <v>0</v>
      </c>
      <c r="CJ11" s="84">
        <f>COUNTIF(Input!$E$3:$E$1002,$CE11&amp;CJ$5)</f>
        <v>0</v>
      </c>
      <c r="CK11" s="84">
        <f>COUNTIF(Input!$E$3:$E$1002,$CE11&amp;CK$5)</f>
        <v>0</v>
      </c>
      <c r="CL11" s="84">
        <f>COUNTIF(Input!$E$3:$E$1002,$CE11&amp;CL$5)</f>
        <v>0</v>
      </c>
      <c r="CM11" s="41">
        <f>COUNTIF(Input!$E$3:$E$1002,$CE11&amp;CM$5)</f>
        <v>0</v>
      </c>
      <c r="CN11" s="102">
        <f>COUNTIF(Input!$E$3:$E$1002,$CE11&amp;CN$5)</f>
        <v>0</v>
      </c>
      <c r="CO11" s="101">
        <f>COUNTIF(Input!$E$3:$E$1002,$CE11&amp;CO$5)</f>
        <v>0</v>
      </c>
      <c r="CP11" s="102">
        <f>COUNTIF(Input!$E$3:$E$1002,$CE11&amp;CP$5)</f>
        <v>0</v>
      </c>
      <c r="CQ11" s="101">
        <f>COUNTIF(Input!$E$3:$E$1002,$CE11&amp;CQ$5)</f>
        <v>0</v>
      </c>
      <c r="CR11" s="101">
        <f>COUNTIF(Input!$E$3:$E$1002,$CE11&amp;CR$5)</f>
        <v>0</v>
      </c>
      <c r="CS11" s="101">
        <f>COUNTIF(Input!$E$3:$E$1002,$CE11&amp;CS$5)</f>
        <v>0</v>
      </c>
      <c r="CT11" s="101">
        <f>COUNTIF(Input!$E$3:$E$1002,$CE11&amp;CT$5)</f>
        <v>0</v>
      </c>
      <c r="CU11" s="101">
        <f>COUNTIF(Input!$E$3:$E$1002,$CE11&amp;CU$5)</f>
        <v>0</v>
      </c>
      <c r="CV11" s="104">
        <f>COUNTIF(Input!$E$3:$E$1002,$CE11&amp;CV$5)</f>
        <v>0</v>
      </c>
      <c r="CW11" s="40">
        <f>COUNTIF(Input!$E$3:$E$1002,$CE11&amp;CW$5)</f>
        <v>0</v>
      </c>
      <c r="CX11" s="84">
        <f>COUNTIF(Input!$E$3:$E$1002,$CE11&amp;CX$5)</f>
        <v>0</v>
      </c>
      <c r="CY11" s="84">
        <f>COUNTIF(Input!$E$3:$E$1002,$CE11&amp;CY$5)</f>
        <v>0</v>
      </c>
      <c r="CZ11" s="41">
        <f>COUNTIF(Input!$E$3:$E$1002,$CE11&amp;CZ$5)</f>
        <v>0</v>
      </c>
      <c r="DA11" s="21"/>
      <c r="DB11" s="360">
        <f t="shared" ref="DB11:DB51" si="2">AK7</f>
        <v>0</v>
      </c>
      <c r="DC11" s="87">
        <f>COUNTIF(Input!$AQ$3:$AQ$1002,Analysis!$DB11&amp;" "&amp;Analysis!DC$10)</f>
        <v>0</v>
      </c>
      <c r="DD11" s="87">
        <f>COUNTIF(Input!$AQ$3:$AQ$1002,Analysis!$DB11&amp;" "&amp;Analysis!DD$10)</f>
        <v>0</v>
      </c>
      <c r="DE11" s="87">
        <f>COUNTIF(Input!$AQ$3:$AQ$1002,Analysis!$DB11&amp;" "&amp;Analysis!DE$10)</f>
        <v>0</v>
      </c>
      <c r="DF11" s="87">
        <f>COUNTIF(Input!$AQ$3:$AQ$1002,Analysis!$DB11&amp;" "&amp;Analysis!DF$10)</f>
        <v>0</v>
      </c>
      <c r="DG11" s="87">
        <f>COUNTIF(Input!$AQ$3:$AQ$1002,Analysis!$DB11&amp;" "&amp;Analysis!DG$10)</f>
        <v>0</v>
      </c>
      <c r="DH11" s="88">
        <f>COUNTIF(Input!$AQ$3:$AQ$1002,Analysis!$DB11&amp;" "&amp;Analysis!DH$10)</f>
        <v>0</v>
      </c>
      <c r="DI11" s="87">
        <f>COUNTIF(Input!$AQ$3:$AQ$1002,Analysis!$DB11&amp;" "&amp;Analysis!DI$10)</f>
        <v>0</v>
      </c>
      <c r="DJ11" s="87">
        <f>COUNTIF(Input!$AQ$3:$AQ$1002,Analysis!$DB11&amp;" "&amp;Analysis!DJ$10)</f>
        <v>0</v>
      </c>
      <c r="DK11" s="87">
        <f>COUNTIF(Input!$AQ$3:$AQ$1002,Analysis!$DB11&amp;" "&amp;Analysis!DK$10)</f>
        <v>0</v>
      </c>
      <c r="DL11" s="87">
        <f>COUNTIF(Input!$AQ$3:$AQ$1002,Analysis!$DB11&amp;" "&amp;Analysis!DL$10)</f>
        <v>0</v>
      </c>
      <c r="DM11" s="87">
        <f>COUNTIF(Input!$AQ$3:$AQ$1002,Analysis!$DB11&amp;" "&amp;Analysis!DM$10)</f>
        <v>0</v>
      </c>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row>
    <row r="12" spans="1:150" ht="15" thickBot="1" x14ac:dyDescent="0.35">
      <c r="A12" s="21"/>
      <c r="B12" s="451"/>
      <c r="C12" s="195" t="s">
        <v>123</v>
      </c>
      <c r="D12" s="453"/>
      <c r="E12" s="455"/>
      <c r="F12" s="427"/>
      <c r="G12" s="427"/>
      <c r="H12" s="427"/>
      <c r="I12" s="28" t="s">
        <v>3</v>
      </c>
      <c r="J12" s="28" t="s">
        <v>4</v>
      </c>
      <c r="K12" s="431"/>
      <c r="L12" s="432"/>
      <c r="M12" s="432"/>
      <c r="N12" s="432"/>
      <c r="O12" s="470"/>
      <c r="P12" s="471"/>
      <c r="Q12" s="432"/>
      <c r="R12" s="263"/>
      <c r="S12" s="60"/>
      <c r="T12" s="267"/>
      <c r="W12" s="436" t="s">
        <v>124</v>
      </c>
      <c r="X12" s="437"/>
      <c r="Y12" s="437"/>
      <c r="Z12" s="438"/>
      <c r="AB12" s="19" t="s">
        <v>84</v>
      </c>
      <c r="AC12" s="15">
        <f>IF(Y24&gt;0,(COUNTIF(Input!$X$3:$X$5988,5)/COUNTIF(Input!$Y$3:$Y$5988,5))*100,#N/A)</f>
        <v>97.484276729559753</v>
      </c>
      <c r="AD12" s="35">
        <f>Y26</f>
        <v>157</v>
      </c>
      <c r="AE12" s="21"/>
      <c r="AF12" s="60"/>
      <c r="AH12" s="267" t="s">
        <v>144</v>
      </c>
      <c r="AI12" s="13">
        <f>AI8-AI11</f>
        <v>3</v>
      </c>
      <c r="AJ12" s="289"/>
      <c r="AK12" s="199">
        <v>5</v>
      </c>
      <c r="AL12" s="203">
        <f>COUNTIF(Input!$O$3:$O$1002,$AK12&amp;" "&amp;AL$6)</f>
        <v>0</v>
      </c>
      <c r="AM12" s="203">
        <f>COUNTIF(Input!$O$3:$O$1002,$AK12&amp;" "&amp;AM$6)</f>
        <v>0</v>
      </c>
      <c r="AN12" s="203">
        <f>COUNTIF(Input!$O$3:$O$1002,$AK12&amp;" "&amp;AN$6)</f>
        <v>0</v>
      </c>
      <c r="AO12" s="203">
        <f>COUNTIF(Input!$O$3:$O$1002,$AK12&amp;" "&amp;AO$6)</f>
        <v>0</v>
      </c>
      <c r="AP12" s="203">
        <f>COUNTIF(Input!$O$3:$O$1002,$AK12&amp;" "&amp;AP$6)</f>
        <v>4</v>
      </c>
      <c r="AQ12" s="202">
        <f>COUNTIF(Input!$O$3:$O$1002,$AK12&amp;" "&amp;AQ$6)</f>
        <v>173</v>
      </c>
      <c r="AR12" s="325">
        <f>COUNTIF(Input!$O$3:$O$1002,$AK12&amp;" "&amp;AR$6)</f>
        <v>10</v>
      </c>
      <c r="AS12" s="325">
        <f>COUNTIF(Input!$O$3:$O$1002,$AK12&amp;" "&amp;AS$6)</f>
        <v>1</v>
      </c>
      <c r="AT12" s="325">
        <f>COUNTIF(Input!$O$3:$O$1002,$AK12&amp;" "&amp;AT$6)</f>
        <v>0</v>
      </c>
      <c r="AU12" s="325">
        <f>COUNTIF(Input!$O$3:$O$1002,$AK12&amp;" "&amp;AU$6)</f>
        <v>0</v>
      </c>
      <c r="AV12" s="325">
        <f>COUNTIF(Input!$O$3:$O$1002,$AK12&amp;" "&amp;AV$6)</f>
        <v>0</v>
      </c>
      <c r="AW12" s="325">
        <f>COUNTIF(Input!$O$3:$O$1002,$AK12&amp;" "&amp;AW$6)</f>
        <v>0</v>
      </c>
      <c r="AX12" s="325">
        <f>COUNTIF(Input!$O$3:$O$1002,$AK12&amp;" "&amp;AX$6)</f>
        <v>0</v>
      </c>
      <c r="AY12" s="325">
        <f>COUNTIF(Input!$O$3:$O$1002,$AK12&amp;" "&amp;AY$6)</f>
        <v>0</v>
      </c>
      <c r="AZ12" s="325">
        <f>COUNTIF(Input!$O$3:$O$1002,$AK12&amp;" "&amp;AZ$6)</f>
        <v>0</v>
      </c>
      <c r="BA12" s="325">
        <f>COUNTIF(Input!$O$3:$O$1002,$AK12&amp;" "&amp;BA$6)</f>
        <v>0</v>
      </c>
      <c r="BB12" s="325">
        <f>COUNTIF(Input!$O$3:$O$1002,$AK12&amp;" "&amp;BB$6)</f>
        <v>0</v>
      </c>
      <c r="BC12" s="325">
        <f>COUNTIF(Input!$O$3:$O$1002,$AK12&amp;" "&amp;BC$6)</f>
        <v>0</v>
      </c>
      <c r="BD12" s="325">
        <f>COUNTIF(Input!$O$3:$O$1002,$AK12&amp;" "&amp;BD$6)</f>
        <v>0</v>
      </c>
      <c r="BE12" s="325">
        <f>COUNTIF(Input!$O$3:$O$1002,$AK12&amp;" "&amp;BE$6)</f>
        <v>0</v>
      </c>
      <c r="BF12" s="325">
        <f>COUNTIF(Input!$O$3:$O$1002,$AK12&amp;" "&amp;BF$6)</f>
        <v>0</v>
      </c>
      <c r="BG12" s="325">
        <f>COUNTIF(Input!$O$3:$O$1002,$AK12&amp;" "&amp;BG$6)</f>
        <v>0</v>
      </c>
      <c r="BH12" s="325">
        <f>COUNTIF(Input!$O$3:$O$1002,$AK12&amp;" "&amp;BH$6)</f>
        <v>0</v>
      </c>
      <c r="BI12" s="325">
        <f>COUNTIF(Input!$O$3:$O$1002,$AK12&amp;" "&amp;BI$6)</f>
        <v>0</v>
      </c>
      <c r="BJ12" s="325">
        <f>COUNTIF(Input!$O$3:$O$1002,$AK12&amp;" "&amp;BJ$6)</f>
        <v>0</v>
      </c>
      <c r="BK12" s="325">
        <f>COUNTIF(Input!$O$3:$O$1002,$AK12&amp;" "&amp;BK$6)</f>
        <v>0</v>
      </c>
      <c r="BL12" s="325">
        <f>COUNTIF(Input!$O$3:$O$1002,$AK12&amp;" "&amp;BL$6)</f>
        <v>0</v>
      </c>
      <c r="BM12" s="325">
        <f>COUNTIF(Input!$O$3:$O$1002,$AK12&amp;" "&amp;BM$6)</f>
        <v>0</v>
      </c>
      <c r="BN12" s="325">
        <f>COUNTIF(Input!$O$3:$O$1002,$AK12&amp;" "&amp;BN$6)</f>
        <v>0</v>
      </c>
      <c r="BO12" s="325">
        <f>COUNTIF(Input!$O$3:$O$1002,$AK12&amp;" "&amp;BO$6)</f>
        <v>0</v>
      </c>
      <c r="BP12" s="325">
        <f>COUNTIF(Input!$O$3:$O$1002,$AK12&amp;" "&amp;BP$6)</f>
        <v>0</v>
      </c>
      <c r="BQ12" s="325">
        <f>COUNTIF(Input!$O$3:$O$1002,$AK12&amp;" "&amp;BQ$6)</f>
        <v>0</v>
      </c>
      <c r="BR12" s="325">
        <f>COUNTIF(Input!$O$3:$O$1002,$AK12&amp;" "&amp;BR$6)</f>
        <v>0</v>
      </c>
      <c r="BS12" s="325">
        <f>COUNTIF(Input!$O$3:$O$1002,$AK12&amp;" "&amp;BS$6)</f>
        <v>0</v>
      </c>
      <c r="BT12" s="325">
        <f>COUNTIF(Input!$O$3:$O$1002,$AK12&amp;" "&amp;BT$6)</f>
        <v>0</v>
      </c>
      <c r="BU12" s="325">
        <f>COUNTIF(Input!$O$3:$O$1002,$AK12&amp;" "&amp;BU$6)</f>
        <v>0</v>
      </c>
      <c r="BV12" s="325">
        <f>COUNTIF(Input!$O$3:$O$1002,$AK12&amp;" "&amp;BV$6)</f>
        <v>0</v>
      </c>
      <c r="BW12" s="325">
        <f>COUNTIF(Input!$O$3:$O$1002,$AK12&amp;" "&amp;BW$6)</f>
        <v>0</v>
      </c>
      <c r="BX12" s="325">
        <f>COUNTIF(Input!$O$3:$O$1002,$AK12&amp;" "&amp;BX$6)</f>
        <v>0</v>
      </c>
      <c r="BY12" s="325">
        <f>COUNTIF(Input!$O$3:$O$1002,$AK12&amp;" "&amp;BY$6)</f>
        <v>0</v>
      </c>
      <c r="BZ12" s="325">
        <f>COUNTIF(Input!$O$3:$O$1002,$AK12&amp;" "&amp;BZ$6)</f>
        <v>0</v>
      </c>
      <c r="CA12" s="325">
        <f>COUNTIF(Input!$O$3:$O$1002,$AK12&amp;" "&amp;CA$6)</f>
        <v>0</v>
      </c>
      <c r="CB12" s="309">
        <f t="shared" si="1"/>
        <v>188</v>
      </c>
      <c r="CC12" s="21"/>
      <c r="CD12" s="21"/>
      <c r="CE12" s="189">
        <v>46</v>
      </c>
      <c r="CF12" s="40">
        <f>COUNTIF(Input!$E$3:$E$1002,$CE12&amp;CF$5)</f>
        <v>0</v>
      </c>
      <c r="CG12" s="84">
        <f>COUNTIF(Input!$E$3:$E$1002,$CE12&amp;CG$5)</f>
        <v>0</v>
      </c>
      <c r="CH12" s="84">
        <f>COUNTIF(Input!$E$3:$E$1002,$CE12&amp;CH$5)</f>
        <v>0</v>
      </c>
      <c r="CI12" s="84">
        <f>COUNTIF(Input!$E$3:$E$1002,$CE12&amp;CI$5)</f>
        <v>0</v>
      </c>
      <c r="CJ12" s="84">
        <f>COUNTIF(Input!$E$3:$E$1002,$CE12&amp;CJ$5)</f>
        <v>0</v>
      </c>
      <c r="CK12" s="84">
        <f>COUNTIF(Input!$E$3:$E$1002,$CE12&amp;CK$5)</f>
        <v>0</v>
      </c>
      <c r="CL12" s="84">
        <f>COUNTIF(Input!$E$3:$E$1002,$CE12&amp;CL$5)</f>
        <v>0</v>
      </c>
      <c r="CM12" s="41">
        <f>COUNTIF(Input!$E$3:$E$1002,$CE12&amp;CM$5)</f>
        <v>0</v>
      </c>
      <c r="CN12" s="102">
        <f>COUNTIF(Input!$E$3:$E$1002,$CE12&amp;CN$5)</f>
        <v>0</v>
      </c>
      <c r="CO12" s="101">
        <f>COUNTIF(Input!$E$3:$E$1002,$CE12&amp;CO$5)</f>
        <v>0</v>
      </c>
      <c r="CP12" s="102">
        <f>COUNTIF(Input!$E$3:$E$1002,$CE12&amp;CP$5)</f>
        <v>0</v>
      </c>
      <c r="CQ12" s="101">
        <f>COUNTIF(Input!$E$3:$E$1002,$CE12&amp;CQ$5)</f>
        <v>0</v>
      </c>
      <c r="CR12" s="101">
        <f>COUNTIF(Input!$E$3:$E$1002,$CE12&amp;CR$5)</f>
        <v>0</v>
      </c>
      <c r="CS12" s="101">
        <f>COUNTIF(Input!$E$3:$E$1002,$CE12&amp;CS$5)</f>
        <v>0</v>
      </c>
      <c r="CT12" s="101">
        <f>COUNTIF(Input!$E$3:$E$1002,$CE12&amp;CT$5)</f>
        <v>0</v>
      </c>
      <c r="CU12" s="101">
        <f>COUNTIF(Input!$E$3:$E$1002,$CE12&amp;CU$5)</f>
        <v>0</v>
      </c>
      <c r="CV12" s="104">
        <f>COUNTIF(Input!$E$3:$E$1002,$CE12&amp;CV$5)</f>
        <v>0</v>
      </c>
      <c r="CW12" s="46">
        <f>COUNTIF(Input!$E$3:$E$1002,$CE12&amp;CW$5)</f>
        <v>0</v>
      </c>
      <c r="CX12" s="205">
        <f>COUNTIF(Input!$E$3:$E$1002,$CE12&amp;CX$5)</f>
        <v>0</v>
      </c>
      <c r="CY12" s="84">
        <f>COUNTIF(Input!$E$3:$E$1002,$CE12&amp;CY$5)</f>
        <v>0</v>
      </c>
      <c r="CZ12" s="41">
        <f>COUNTIF(Input!$E$3:$E$1002,$CE12&amp;CZ$5)</f>
        <v>0</v>
      </c>
      <c r="DA12" s="262"/>
      <c r="DB12" s="360">
        <f t="shared" si="2"/>
        <v>1</v>
      </c>
      <c r="DC12" s="87">
        <f>COUNTIF(Input!$AQ$3:$AQ$1002,Analysis!$DB12&amp;" "&amp;Analysis!DC$10)</f>
        <v>0</v>
      </c>
      <c r="DD12" s="87">
        <f>COUNTIF(Input!$AQ$3:$AQ$1002,Analysis!$DB12&amp;" "&amp;Analysis!DD$10)</f>
        <v>0</v>
      </c>
      <c r="DE12" s="87">
        <f>COUNTIF(Input!$AQ$3:$AQ$1002,Analysis!$DB12&amp;" "&amp;Analysis!DE$10)</f>
        <v>0</v>
      </c>
      <c r="DF12" s="87">
        <f>COUNTIF(Input!$AQ$3:$AQ$1002,Analysis!$DB12&amp;" "&amp;Analysis!DF$10)</f>
        <v>0</v>
      </c>
      <c r="DG12" s="87">
        <f>COUNTIF(Input!$AQ$3:$AQ$1002,Analysis!$DB12&amp;" "&amp;Analysis!DG$10)</f>
        <v>0</v>
      </c>
      <c r="DH12" s="88">
        <f>COUNTIF(Input!$AQ$3:$AQ$1002,Analysis!$DB12&amp;" "&amp;Analysis!DH$10)</f>
        <v>0</v>
      </c>
      <c r="DI12" s="87">
        <f>COUNTIF(Input!$AQ$3:$AQ$1002,Analysis!$DB12&amp;" "&amp;Analysis!DI$10)</f>
        <v>0</v>
      </c>
      <c r="DJ12" s="87">
        <f>COUNTIF(Input!$AQ$3:$AQ$1002,Analysis!$DB12&amp;" "&amp;Analysis!DJ$10)</f>
        <v>0</v>
      </c>
      <c r="DK12" s="87">
        <f>COUNTIF(Input!$AQ$3:$AQ$1002,Analysis!$DB12&amp;" "&amp;Analysis!DK$10)</f>
        <v>0</v>
      </c>
      <c r="DL12" s="87">
        <f>COUNTIF(Input!$AQ$3:$AQ$1002,Analysis!$DB12&amp;" "&amp;Analysis!DL$10)</f>
        <v>0</v>
      </c>
      <c r="DM12" s="87">
        <f>COUNTIF(Input!$AQ$3:$AQ$1002,Analysis!$DB12&amp;" "&amp;Analysis!DM$10)</f>
        <v>0</v>
      </c>
      <c r="DN12" s="262"/>
      <c r="DO12" s="262"/>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row>
    <row r="13" spans="1:150" ht="15" x14ac:dyDescent="0.25">
      <c r="A13" s="21"/>
      <c r="B13" s="194">
        <v>0</v>
      </c>
      <c r="C13" s="13">
        <f>COUNTIF(Input!$K$3:$K$1002,B13)</f>
        <v>0</v>
      </c>
      <c r="D13" s="13">
        <f>COUNTIF(Input!$J$3:$J$1002,B13)</f>
        <v>0</v>
      </c>
      <c r="E13" s="13">
        <f>COUNTIF(Input!$I$3:$I$1002,B13)</f>
        <v>0</v>
      </c>
      <c r="F13" s="13">
        <f>COUNTIF(Input!$M$3:$M$1002,B13)</f>
        <v>0</v>
      </c>
      <c r="G13" s="36" t="e">
        <f>IF(F13&gt;0,(F13/D13)*100,#N/A)</f>
        <v>#N/A</v>
      </c>
      <c r="H13" s="18" t="str">
        <f>IF(D13&gt;0,SUMIF(Input!$HP$9:$HP$1002,B13,Input!$HS$9:$HS$1002)/D13,"")</f>
        <v/>
      </c>
      <c r="I13" s="29" t="e">
        <f>IF(D13&gt;0,SUMIF(Input!$J$3:$J$1002,B13,Input!$F$3:$F$1002)/COUNTIF(Input!$J$3:$J$1002,B13),#N/A)</f>
        <v>#N/A</v>
      </c>
      <c r="J13" s="29" t="e">
        <f>IF(E13&gt;0,SUMIF(Input!$I$3:$I$1002,B13,Input!$F$3:$F$1002)/COUNTIF(Input!$I$3:$I$1002,B13),#N/A)</f>
        <v>#N/A</v>
      </c>
      <c r="K13" s="30" t="str">
        <f>IF(D13&gt;0,SUMIF(Input!$J$3:$J$1002,B13,Input!$I$3:$I$1002)/D13,"")</f>
        <v/>
      </c>
      <c r="L13" s="16">
        <f t="array" ref="L13">IF(D13&lt;2,0,STDEV(IF(Input!$J$3:$J$1002=B13,Input!$I$3:$I$1002)))</f>
        <v>0</v>
      </c>
      <c r="M13" s="31" t="str">
        <f t="shared" ref="M13:M53" si="3">IF(E13&gt;0,IF(D13&gt;0,0.5*L13/(K13+0.0000000000000000001),""),"")</f>
        <v/>
      </c>
      <c r="N13" s="16">
        <f>IF(L13=0,0,IF(D13&gt;0,CONFIDENCE(0.05,L13,D13),0))</f>
        <v>0</v>
      </c>
      <c r="O13" s="18">
        <f>IF(L13=0,B13,IF(D13&gt;0,K13-(CONFIDENCE(0.05,L13,D13)),0))</f>
        <v>0</v>
      </c>
      <c r="P13" s="18">
        <f>IF(L13=0,B13,IF(D13&gt;0,K13+(CONFIDENCE(0.05,L13,D13)),0))</f>
        <v>0</v>
      </c>
      <c r="Q13" s="30" t="str">
        <f t="shared" ref="Q13:Q53" si="4">IF(K13&lt;&gt;"",K13-B13,"")</f>
        <v/>
      </c>
      <c r="R13" s="289"/>
      <c r="S13" s="60"/>
      <c r="T13" s="267" t="s">
        <v>25</v>
      </c>
      <c r="U13" s="16">
        <f>IF(U7&gt;0,Input!FW36,"")</f>
        <v>24.52900432900433</v>
      </c>
      <c r="W13" s="2" t="s">
        <v>126</v>
      </c>
      <c r="X13" s="194" t="s">
        <v>31</v>
      </c>
      <c r="Y13" s="194" t="s">
        <v>0</v>
      </c>
      <c r="Z13" s="2" t="s">
        <v>138</v>
      </c>
      <c r="AB13" s="19" t="s">
        <v>85</v>
      </c>
      <c r="AC13" s="15">
        <f>IF(Z24&gt;0,(COUNTIF(Input!$X$3:$X$5988,6)/COUNTIF(Input!$Y$3:$Y$5988,6))*100,#N/A)</f>
        <v>95.151515151515156</v>
      </c>
      <c r="AD13" s="35">
        <f>Z26</f>
        <v>164</v>
      </c>
      <c r="AE13" s="21"/>
      <c r="AF13" s="60"/>
      <c r="AI13" s="307"/>
      <c r="AJ13" s="289"/>
      <c r="AK13" s="199">
        <v>6</v>
      </c>
      <c r="AL13" s="203">
        <f>COUNTIF(Input!$O$3:$O$1002,$AK13&amp;" "&amp;AL$6)</f>
        <v>0</v>
      </c>
      <c r="AM13" s="203">
        <f>COUNTIF(Input!$O$3:$O$1002,$AK13&amp;" "&amp;AM$6)</f>
        <v>0</v>
      </c>
      <c r="AN13" s="203">
        <f>COUNTIF(Input!$O$3:$O$1002,$AK13&amp;" "&amp;AN$6)</f>
        <v>0</v>
      </c>
      <c r="AO13" s="203">
        <f>COUNTIF(Input!$O$3:$O$1002,$AK13&amp;" "&amp;AO$6)</f>
        <v>0</v>
      </c>
      <c r="AP13" s="203">
        <f>COUNTIF(Input!$O$3:$O$1002,$AK13&amp;" "&amp;AP$6)</f>
        <v>0</v>
      </c>
      <c r="AQ13" s="203">
        <f>COUNTIF(Input!$O$3:$O$1002,$AK13&amp;" "&amp;AQ$6)</f>
        <v>4</v>
      </c>
      <c r="AR13" s="202">
        <f>COUNTIF(Input!$O$3:$O$1002,$AK13&amp;" "&amp;AR$6)</f>
        <v>77</v>
      </c>
      <c r="AS13" s="325">
        <f>COUNTIF(Input!$O$3:$O$1002,$AK13&amp;" "&amp;AS$6)</f>
        <v>5</v>
      </c>
      <c r="AT13" s="325">
        <f>COUNTIF(Input!$O$3:$O$1002,$AK13&amp;" "&amp;AT$6)</f>
        <v>1</v>
      </c>
      <c r="AU13" s="325">
        <f>COUNTIF(Input!$O$3:$O$1002,$AK13&amp;" "&amp;AU$6)</f>
        <v>0</v>
      </c>
      <c r="AV13" s="325">
        <f>COUNTIF(Input!$O$3:$O$1002,$AK13&amp;" "&amp;AV$6)</f>
        <v>0</v>
      </c>
      <c r="AW13" s="325">
        <f>COUNTIF(Input!$O$3:$O$1002,$AK13&amp;" "&amp;AW$6)</f>
        <v>0</v>
      </c>
      <c r="AX13" s="325">
        <f>COUNTIF(Input!$O$3:$O$1002,$AK13&amp;" "&amp;AX$6)</f>
        <v>0</v>
      </c>
      <c r="AY13" s="325">
        <f>COUNTIF(Input!$O$3:$O$1002,$AK13&amp;" "&amp;AY$6)</f>
        <v>0</v>
      </c>
      <c r="AZ13" s="325">
        <f>COUNTIF(Input!$O$3:$O$1002,$AK13&amp;" "&amp;AZ$6)</f>
        <v>0</v>
      </c>
      <c r="BA13" s="325">
        <f>COUNTIF(Input!$O$3:$O$1002,$AK13&amp;" "&amp;BA$6)</f>
        <v>0</v>
      </c>
      <c r="BB13" s="325">
        <f>COUNTIF(Input!$O$3:$O$1002,$AK13&amp;" "&amp;BB$6)</f>
        <v>0</v>
      </c>
      <c r="BC13" s="325">
        <f>COUNTIF(Input!$O$3:$O$1002,$AK13&amp;" "&amp;BC$6)</f>
        <v>0</v>
      </c>
      <c r="BD13" s="325">
        <f>COUNTIF(Input!$O$3:$O$1002,$AK13&amp;" "&amp;BD$6)</f>
        <v>0</v>
      </c>
      <c r="BE13" s="325">
        <f>COUNTIF(Input!$O$3:$O$1002,$AK13&amp;" "&amp;BE$6)</f>
        <v>0</v>
      </c>
      <c r="BF13" s="325">
        <f>COUNTIF(Input!$O$3:$O$1002,$AK13&amp;" "&amp;BF$6)</f>
        <v>0</v>
      </c>
      <c r="BG13" s="325">
        <f>COUNTIF(Input!$O$3:$O$1002,$AK13&amp;" "&amp;BG$6)</f>
        <v>0</v>
      </c>
      <c r="BH13" s="325">
        <f>COUNTIF(Input!$O$3:$O$1002,$AK13&amp;" "&amp;BH$6)</f>
        <v>0</v>
      </c>
      <c r="BI13" s="325">
        <f>COUNTIF(Input!$O$3:$O$1002,$AK13&amp;" "&amp;BI$6)</f>
        <v>0</v>
      </c>
      <c r="BJ13" s="325">
        <f>COUNTIF(Input!$O$3:$O$1002,$AK13&amp;" "&amp;BJ$6)</f>
        <v>0</v>
      </c>
      <c r="BK13" s="325">
        <f>COUNTIF(Input!$O$3:$O$1002,$AK13&amp;" "&amp;BK$6)</f>
        <v>0</v>
      </c>
      <c r="BL13" s="325">
        <f>COUNTIF(Input!$O$3:$O$1002,$AK13&amp;" "&amp;BL$6)</f>
        <v>0</v>
      </c>
      <c r="BM13" s="325">
        <f>COUNTIF(Input!$O$3:$O$1002,$AK13&amp;" "&amp;BM$6)</f>
        <v>0</v>
      </c>
      <c r="BN13" s="325">
        <f>COUNTIF(Input!$O$3:$O$1002,$AK13&amp;" "&amp;BN$6)</f>
        <v>0</v>
      </c>
      <c r="BO13" s="325">
        <f>COUNTIF(Input!$O$3:$O$1002,$AK13&amp;" "&amp;BO$6)</f>
        <v>0</v>
      </c>
      <c r="BP13" s="325">
        <f>COUNTIF(Input!$O$3:$O$1002,$AK13&amp;" "&amp;BP$6)</f>
        <v>0</v>
      </c>
      <c r="BQ13" s="325">
        <f>COUNTIF(Input!$O$3:$O$1002,$AK13&amp;" "&amp;BQ$6)</f>
        <v>0</v>
      </c>
      <c r="BR13" s="325">
        <f>COUNTIF(Input!$O$3:$O$1002,$AK13&amp;" "&amp;BR$6)</f>
        <v>0</v>
      </c>
      <c r="BS13" s="325">
        <f>COUNTIF(Input!$O$3:$O$1002,$AK13&amp;" "&amp;BS$6)</f>
        <v>0</v>
      </c>
      <c r="BT13" s="325">
        <f>COUNTIF(Input!$O$3:$O$1002,$AK13&amp;" "&amp;BT$6)</f>
        <v>0</v>
      </c>
      <c r="BU13" s="325">
        <f>COUNTIF(Input!$O$3:$O$1002,$AK13&amp;" "&amp;BU$6)</f>
        <v>0</v>
      </c>
      <c r="BV13" s="325">
        <f>COUNTIF(Input!$O$3:$O$1002,$AK13&amp;" "&amp;BV$6)</f>
        <v>0</v>
      </c>
      <c r="BW13" s="325">
        <f>COUNTIF(Input!$O$3:$O$1002,$AK13&amp;" "&amp;BW$6)</f>
        <v>0</v>
      </c>
      <c r="BX13" s="325">
        <f>COUNTIF(Input!$O$3:$O$1002,$AK13&amp;" "&amp;BX$6)</f>
        <v>0</v>
      </c>
      <c r="BY13" s="325">
        <f>COUNTIF(Input!$O$3:$O$1002,$AK13&amp;" "&amp;BY$6)</f>
        <v>0</v>
      </c>
      <c r="BZ13" s="325">
        <f>COUNTIF(Input!$O$3:$O$1002,$AK13&amp;" "&amp;BZ$6)</f>
        <v>0</v>
      </c>
      <c r="CA13" s="325">
        <f>COUNTIF(Input!$O$3:$O$1002,$AK13&amp;" "&amp;CA$6)</f>
        <v>0</v>
      </c>
      <c r="CB13" s="309">
        <f t="shared" si="1"/>
        <v>87</v>
      </c>
      <c r="CC13" s="21"/>
      <c r="CD13" s="21"/>
      <c r="CE13" s="189">
        <v>45</v>
      </c>
      <c r="CF13" s="40">
        <f>COUNTIF(Input!$E$3:$E$1002,$CE13&amp;CF$5)</f>
        <v>0</v>
      </c>
      <c r="CG13" s="84">
        <f>COUNTIF(Input!$E$3:$E$1002,$CE13&amp;CG$5)</f>
        <v>0</v>
      </c>
      <c r="CH13" s="84">
        <f>COUNTIF(Input!$E$3:$E$1002,$CE13&amp;CH$5)</f>
        <v>0</v>
      </c>
      <c r="CI13" s="84">
        <f>COUNTIF(Input!$E$3:$E$1002,$CE13&amp;CI$5)</f>
        <v>0</v>
      </c>
      <c r="CJ13" s="84">
        <f>COUNTIF(Input!$E$3:$E$1002,$CE13&amp;CJ$5)</f>
        <v>0</v>
      </c>
      <c r="CK13" s="84">
        <f>COUNTIF(Input!$E$3:$E$1002,$CE13&amp;CK$5)</f>
        <v>0</v>
      </c>
      <c r="CL13" s="84">
        <f>COUNTIF(Input!$E$3:$E$1002,$CE13&amp;CL$5)</f>
        <v>0</v>
      </c>
      <c r="CM13" s="189">
        <f>COUNTIF(Input!$E$3:$E$1002,$CE13&amp;CM$5)</f>
        <v>0</v>
      </c>
      <c r="CN13" s="100">
        <f>COUNTIF(Input!$E$3:$E$1002,$CE13&amp;CN$5)</f>
        <v>0</v>
      </c>
      <c r="CO13" s="101">
        <f>COUNTIF(Input!$E$3:$E$1002,$CE13&amp;CO$5)</f>
        <v>0</v>
      </c>
      <c r="CP13" s="102">
        <f>COUNTIF(Input!$E$3:$E$1002,$CE13&amp;CP$5)</f>
        <v>0</v>
      </c>
      <c r="CQ13" s="101">
        <f>COUNTIF(Input!$E$3:$E$1002,$CE13&amp;CQ$5)</f>
        <v>0</v>
      </c>
      <c r="CR13" s="101">
        <f>COUNTIF(Input!$E$3:$E$1002,$CE13&amp;CR$5)</f>
        <v>0</v>
      </c>
      <c r="CS13" s="101">
        <f>COUNTIF(Input!$E$3:$E$1002,$CE13&amp;CS$5)</f>
        <v>0</v>
      </c>
      <c r="CT13" s="101">
        <f>COUNTIF(Input!$E$3:$E$1002,$CE13&amp;CT$5)</f>
        <v>0</v>
      </c>
      <c r="CU13" s="101">
        <f>COUNTIF(Input!$E$3:$E$1002,$CE13&amp;CU$5)</f>
        <v>0</v>
      </c>
      <c r="CV13" s="101">
        <f>COUNTIF(Input!$E$3:$E$1002,$CE13&amp;CV$5)</f>
        <v>0</v>
      </c>
      <c r="CW13" s="106">
        <f>COUNTIF(Input!$E$3:$E$1002,$CE13&amp;CW$5)</f>
        <v>0</v>
      </c>
      <c r="CX13" s="107">
        <f>COUNTIF(Input!$E$3:$E$1002,$CE13&amp;CX$5)</f>
        <v>0</v>
      </c>
      <c r="CY13" s="40">
        <f>COUNTIF(Input!$E$3:$E$1002,$CE13&amp;CY$5)</f>
        <v>0</v>
      </c>
      <c r="CZ13" s="41">
        <f>COUNTIF(Input!$E$3:$E$1002,$CE13&amp;CZ$5)</f>
        <v>0</v>
      </c>
      <c r="DA13" s="264"/>
      <c r="DB13" s="360">
        <f t="shared" si="2"/>
        <v>2</v>
      </c>
      <c r="DC13" s="87">
        <f>COUNTIF(Input!$AQ$3:$AQ$1002,Analysis!$DB13&amp;" "&amp;Analysis!DC$10)</f>
        <v>0</v>
      </c>
      <c r="DD13" s="87">
        <f>COUNTIF(Input!$AQ$3:$AQ$1002,Analysis!$DB13&amp;" "&amp;Analysis!DD$10)</f>
        <v>0</v>
      </c>
      <c r="DE13" s="87">
        <f>COUNTIF(Input!$AQ$3:$AQ$1002,Analysis!$DB13&amp;" "&amp;Analysis!DE$10)</f>
        <v>0</v>
      </c>
      <c r="DF13" s="87">
        <f>COUNTIF(Input!$AQ$3:$AQ$1002,Analysis!$DB13&amp;" "&amp;Analysis!DF$10)</f>
        <v>0</v>
      </c>
      <c r="DG13" s="87">
        <f>COUNTIF(Input!$AQ$3:$AQ$1002,Analysis!$DB13&amp;" "&amp;Analysis!DG$10)</f>
        <v>0</v>
      </c>
      <c r="DH13" s="88">
        <f>COUNTIF(Input!$AQ$3:$AQ$1002,Analysis!$DB13&amp;" "&amp;Analysis!DH$10)</f>
        <v>0</v>
      </c>
      <c r="DI13" s="87">
        <f>COUNTIF(Input!$AQ$3:$AQ$1002,Analysis!$DB13&amp;" "&amp;Analysis!DI$10)</f>
        <v>0</v>
      </c>
      <c r="DJ13" s="87">
        <f>COUNTIF(Input!$AQ$3:$AQ$1002,Analysis!$DB13&amp;" "&amp;Analysis!DJ$10)</f>
        <v>0</v>
      </c>
      <c r="DK13" s="87">
        <f>COUNTIF(Input!$AQ$3:$AQ$1002,Analysis!$DB13&amp;" "&amp;Analysis!DK$10)</f>
        <v>0</v>
      </c>
      <c r="DL13" s="87">
        <f>COUNTIF(Input!$AQ$3:$AQ$1002,Analysis!$DB13&amp;" "&amp;Analysis!DL$10)</f>
        <v>0</v>
      </c>
      <c r="DM13" s="87">
        <f>COUNTIF(Input!$AQ$3:$AQ$1002,Analysis!$DB13&amp;" "&amp;Analysis!DM$10)</f>
        <v>0</v>
      </c>
      <c r="DN13" s="264"/>
      <c r="DO13" s="264"/>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row>
    <row r="14" spans="1:150" ht="15.75" thickBot="1" x14ac:dyDescent="0.3">
      <c r="A14" s="21"/>
      <c r="B14" s="194">
        <v>1</v>
      </c>
      <c r="C14" s="13">
        <f>COUNTIF(Input!$K$3:$K$1002,B14)</f>
        <v>0</v>
      </c>
      <c r="D14" s="13">
        <f>COUNTIF(Input!$J$3:$J$1002,B14)</f>
        <v>0</v>
      </c>
      <c r="E14" s="13">
        <f>COUNTIF(Input!$I$3:$I$1002,B14)</f>
        <v>0</v>
      </c>
      <c r="F14" s="13">
        <f>COUNTIF(Input!$M$3:$M$1002,B14)</f>
        <v>0</v>
      </c>
      <c r="G14" s="36" t="e">
        <f t="shared" ref="G14:G53" si="5">IF(F14&gt;0,(F14/D14)*100,#N/A)</f>
        <v>#N/A</v>
      </c>
      <c r="H14" s="18" t="str">
        <f>IF(D14&gt;0,SUMIF(Input!$HP$9:$HP$1002,B14,Input!$HS$9:$HS$1002)/D14,"")</f>
        <v/>
      </c>
      <c r="I14" s="29" t="e">
        <f>IF(D14&gt;0,SUMIF(Input!$J$3:$J$1002,B14,Input!$F$3:$F$1002)/COUNTIF(Input!$J$3:$J$1002,B14),#N/A)</f>
        <v>#N/A</v>
      </c>
      <c r="J14" s="29" t="e">
        <f>IF(E14&gt;0,SUMIF(Input!$I$3:$I$1002,B14,Input!$F$3:$F$1002)/COUNTIF(Input!$I$3:$I$1002,B14),#N/A)</f>
        <v>#N/A</v>
      </c>
      <c r="K14" s="30" t="str">
        <f>IF(D14&gt;0,SUMIF(Input!$J$3:$J$1002,B14,Input!$I$3:$I$1002)/D14,"")</f>
        <v/>
      </c>
      <c r="L14" s="16">
        <f t="array" ref="L14">IF(D14&lt;2,0,STDEV(IF(Input!$J$3:$J$1002=B14,Input!$I$3:$I$1002)))</f>
        <v>0</v>
      </c>
      <c r="M14" s="31" t="str">
        <f t="shared" si="3"/>
        <v/>
      </c>
      <c r="N14" s="16">
        <f t="shared" ref="N14:N53" si="6">IF(L14=0,0,IF(D14&gt;0,CONFIDENCE(0.05,L14,D14),0))</f>
        <v>0</v>
      </c>
      <c r="O14" s="18">
        <f>IF(L14=0,B14,IF(D14&gt;0,K14-(CONFIDENCE(0.05,L14,D14)),0))</f>
        <v>1</v>
      </c>
      <c r="P14" s="18">
        <f>IF(L14=0,B14,IF(D14&gt;0,K14+(CONFIDENCE(0.05,L14,D14)),0))</f>
        <v>1</v>
      </c>
      <c r="Q14" s="30" t="str">
        <f t="shared" si="4"/>
        <v/>
      </c>
      <c r="R14" s="289"/>
      <c r="S14" s="60"/>
      <c r="T14" s="267" t="s">
        <v>26</v>
      </c>
      <c r="U14" s="17">
        <f>Input!$HA$101</f>
        <v>15</v>
      </c>
      <c r="W14" s="13" t="s">
        <v>121</v>
      </c>
      <c r="X14" s="15">
        <f>IF(Y14&gt;0,(Z14/Y14)*100,0)</f>
        <v>92.156862745098039</v>
      </c>
      <c r="Y14" s="13">
        <f>COUNTIF(Input!$Z$3:$Z$1002,W14)-L76</f>
        <v>255</v>
      </c>
      <c r="Z14" s="35">
        <f>IF(Y14&gt;0,COUNTIF(Input!$AA$3:$AA$1002,W14),0)</f>
        <v>235</v>
      </c>
      <c r="AB14" s="19" t="s">
        <v>86</v>
      </c>
      <c r="AC14" s="15">
        <f>IF(AA24&gt;0,(COUNTIF(Input!$X$3:$X$5988,7)/COUNTIF(Input!$Y$3:$Y$5988,7))*100,#N/A)</f>
        <v>94.915254237288138</v>
      </c>
      <c r="AD14" s="35">
        <f>AA26</f>
        <v>58</v>
      </c>
      <c r="AE14" s="21"/>
      <c r="AF14" s="60"/>
      <c r="AH14" s="267" t="s">
        <v>185</v>
      </c>
      <c r="AI14" s="48">
        <f>(SUM(Input!K3:K1002)-(AI9*99))/AI8</f>
        <v>4.2666666666666666</v>
      </c>
      <c r="AJ14" s="289"/>
      <c r="AK14" s="199">
        <v>7</v>
      </c>
      <c r="AL14" s="203">
        <f>COUNTIF(Input!$O$3:$O$1002,$AK14&amp;" "&amp;AL$6)</f>
        <v>0</v>
      </c>
      <c r="AM14" s="203">
        <f>COUNTIF(Input!$O$3:$O$1002,$AK14&amp;" "&amp;AM$6)</f>
        <v>0</v>
      </c>
      <c r="AN14" s="203">
        <f>COUNTIF(Input!$O$3:$O$1002,$AK14&amp;" "&amp;AN$6)</f>
        <v>0</v>
      </c>
      <c r="AO14" s="203">
        <f>COUNTIF(Input!$O$3:$O$1002,$AK14&amp;" "&amp;AO$6)</f>
        <v>0</v>
      </c>
      <c r="AP14" s="203">
        <f>COUNTIF(Input!$O$3:$O$1002,$AK14&amp;" "&amp;AP$6)</f>
        <v>0</v>
      </c>
      <c r="AQ14" s="203">
        <f>COUNTIF(Input!$O$3:$O$1002,$AK14&amp;" "&amp;AQ$6)</f>
        <v>1</v>
      </c>
      <c r="AR14" s="203">
        <f>COUNTIF(Input!$O$3:$O$1002,$AK14&amp;" "&amp;AR$6)</f>
        <v>1</v>
      </c>
      <c r="AS14" s="202">
        <f>COUNTIF(Input!$O$3:$O$1002,$AK14&amp;" "&amp;AS$6)</f>
        <v>28</v>
      </c>
      <c r="AT14" s="325">
        <f>COUNTIF(Input!$O$3:$O$1002,$AK14&amp;" "&amp;AT$6)</f>
        <v>2</v>
      </c>
      <c r="AU14" s="325">
        <f>COUNTIF(Input!$O$3:$O$1002,$AK14&amp;" "&amp;AU$6)</f>
        <v>0</v>
      </c>
      <c r="AV14" s="325">
        <f>COUNTIF(Input!$O$3:$O$1002,$AK14&amp;" "&amp;AV$6)</f>
        <v>0</v>
      </c>
      <c r="AW14" s="325">
        <f>COUNTIF(Input!$O$3:$O$1002,$AK14&amp;" "&amp;AW$6)</f>
        <v>0</v>
      </c>
      <c r="AX14" s="325">
        <f>COUNTIF(Input!$O$3:$O$1002,$AK14&amp;" "&amp;AX$6)</f>
        <v>0</v>
      </c>
      <c r="AY14" s="325">
        <f>COUNTIF(Input!$O$3:$O$1002,$AK14&amp;" "&amp;AY$6)</f>
        <v>0</v>
      </c>
      <c r="AZ14" s="325">
        <f>COUNTIF(Input!$O$3:$O$1002,$AK14&amp;" "&amp;AZ$6)</f>
        <v>0</v>
      </c>
      <c r="BA14" s="325">
        <f>COUNTIF(Input!$O$3:$O$1002,$AK14&amp;" "&amp;BA$6)</f>
        <v>0</v>
      </c>
      <c r="BB14" s="325">
        <f>COUNTIF(Input!$O$3:$O$1002,$AK14&amp;" "&amp;BB$6)</f>
        <v>0</v>
      </c>
      <c r="BC14" s="325">
        <f>COUNTIF(Input!$O$3:$O$1002,$AK14&amp;" "&amp;BC$6)</f>
        <v>0</v>
      </c>
      <c r="BD14" s="325">
        <f>COUNTIF(Input!$O$3:$O$1002,$AK14&amp;" "&amp;BD$6)</f>
        <v>0</v>
      </c>
      <c r="BE14" s="325">
        <f>COUNTIF(Input!$O$3:$O$1002,$AK14&amp;" "&amp;BE$6)</f>
        <v>0</v>
      </c>
      <c r="BF14" s="325">
        <f>COUNTIF(Input!$O$3:$O$1002,$AK14&amp;" "&amp;BF$6)</f>
        <v>0</v>
      </c>
      <c r="BG14" s="325">
        <f>COUNTIF(Input!$O$3:$O$1002,$AK14&amp;" "&amp;BG$6)</f>
        <v>0</v>
      </c>
      <c r="BH14" s="325">
        <f>COUNTIF(Input!$O$3:$O$1002,$AK14&amp;" "&amp;BH$6)</f>
        <v>0</v>
      </c>
      <c r="BI14" s="325">
        <f>COUNTIF(Input!$O$3:$O$1002,$AK14&amp;" "&amp;BI$6)</f>
        <v>0</v>
      </c>
      <c r="BJ14" s="325">
        <f>COUNTIF(Input!$O$3:$O$1002,$AK14&amp;" "&amp;BJ$6)</f>
        <v>0</v>
      </c>
      <c r="BK14" s="325">
        <f>COUNTIF(Input!$O$3:$O$1002,$AK14&amp;" "&amp;BK$6)</f>
        <v>0</v>
      </c>
      <c r="BL14" s="325">
        <f>COUNTIF(Input!$O$3:$O$1002,$AK14&amp;" "&amp;BL$6)</f>
        <v>0</v>
      </c>
      <c r="BM14" s="325">
        <f>COUNTIF(Input!$O$3:$O$1002,$AK14&amp;" "&amp;BM$6)</f>
        <v>0</v>
      </c>
      <c r="BN14" s="325">
        <f>COUNTIF(Input!$O$3:$O$1002,$AK14&amp;" "&amp;BN$6)</f>
        <v>0</v>
      </c>
      <c r="BO14" s="325">
        <f>COUNTIF(Input!$O$3:$O$1002,$AK14&amp;" "&amp;BO$6)</f>
        <v>0</v>
      </c>
      <c r="BP14" s="325">
        <f>COUNTIF(Input!$O$3:$O$1002,$AK14&amp;" "&amp;BP$6)</f>
        <v>0</v>
      </c>
      <c r="BQ14" s="325">
        <f>COUNTIF(Input!$O$3:$O$1002,$AK14&amp;" "&amp;BQ$6)</f>
        <v>0</v>
      </c>
      <c r="BR14" s="325">
        <f>COUNTIF(Input!$O$3:$O$1002,$AK14&amp;" "&amp;BR$6)</f>
        <v>0</v>
      </c>
      <c r="BS14" s="325">
        <f>COUNTIF(Input!$O$3:$O$1002,$AK14&amp;" "&amp;BS$6)</f>
        <v>0</v>
      </c>
      <c r="BT14" s="325">
        <f>COUNTIF(Input!$O$3:$O$1002,$AK14&amp;" "&amp;BT$6)</f>
        <v>0</v>
      </c>
      <c r="BU14" s="325">
        <f>COUNTIF(Input!$O$3:$O$1002,$AK14&amp;" "&amp;BU$6)</f>
        <v>0</v>
      </c>
      <c r="BV14" s="325">
        <f>COUNTIF(Input!$O$3:$O$1002,$AK14&amp;" "&amp;BV$6)</f>
        <v>0</v>
      </c>
      <c r="BW14" s="325">
        <f>COUNTIF(Input!$O$3:$O$1002,$AK14&amp;" "&amp;BW$6)</f>
        <v>0</v>
      </c>
      <c r="BX14" s="325">
        <f>COUNTIF(Input!$O$3:$O$1002,$AK14&amp;" "&amp;BX$6)</f>
        <v>0</v>
      </c>
      <c r="BY14" s="325">
        <f>COUNTIF(Input!$O$3:$O$1002,$AK14&amp;" "&amp;BY$6)</f>
        <v>0</v>
      </c>
      <c r="BZ14" s="325">
        <f>COUNTIF(Input!$O$3:$O$1002,$AK14&amp;" "&amp;BZ$6)</f>
        <v>0</v>
      </c>
      <c r="CA14" s="325">
        <f>COUNTIF(Input!$O$3:$O$1002,$AK14&amp;" "&amp;CA$6)</f>
        <v>0</v>
      </c>
      <c r="CB14" s="309">
        <f t="shared" si="1"/>
        <v>32</v>
      </c>
      <c r="CC14" s="21"/>
      <c r="CD14" s="21"/>
      <c r="CE14" s="189">
        <v>44</v>
      </c>
      <c r="CF14" s="40">
        <f>COUNTIF(Input!$E$3:$E$1002,$CE14&amp;CF$5)</f>
        <v>0</v>
      </c>
      <c r="CG14" s="84">
        <f>COUNTIF(Input!$E$3:$E$1002,$CE14&amp;CG$5)</f>
        <v>0</v>
      </c>
      <c r="CH14" s="84">
        <f>COUNTIF(Input!$E$3:$E$1002,$CE14&amp;CH$5)</f>
        <v>0</v>
      </c>
      <c r="CI14" s="84">
        <f>COUNTIF(Input!$E$3:$E$1002,$CE14&amp;CI$5)</f>
        <v>0</v>
      </c>
      <c r="CJ14" s="84">
        <f>COUNTIF(Input!$E$3:$E$1002,$CE14&amp;CJ$5)</f>
        <v>0</v>
      </c>
      <c r="CK14" s="84">
        <f>COUNTIF(Input!$E$3:$E$1002,$CE14&amp;CK$5)</f>
        <v>0</v>
      </c>
      <c r="CL14" s="84">
        <f>COUNTIF(Input!$E$3:$E$1002,$CE14&amp;CL$5)</f>
        <v>0</v>
      </c>
      <c r="CM14" s="189">
        <f>COUNTIF(Input!$E$3:$E$1002,$CE14&amp;CM$5)</f>
        <v>0</v>
      </c>
      <c r="CN14" s="213">
        <f>COUNTIF(Input!$E$3:$E$1002,$CE14&amp;CN$5)</f>
        <v>0</v>
      </c>
      <c r="CO14" s="103">
        <f>COUNTIF(Input!$E$3:$E$1002,$CE14&amp;CO$5)</f>
        <v>0</v>
      </c>
      <c r="CP14" s="103">
        <f>COUNTIF(Input!$E$3:$E$1002,$CE14&amp;CP$5)</f>
        <v>0</v>
      </c>
      <c r="CQ14" s="103">
        <f>COUNTIF(Input!$E$3:$E$1002,$CE14&amp;CQ$5)</f>
        <v>0</v>
      </c>
      <c r="CR14" s="103">
        <f>COUNTIF(Input!$E$3:$E$1002,$CE14&amp;CR$5)</f>
        <v>0</v>
      </c>
      <c r="CS14" s="103">
        <f>COUNTIF(Input!$E$3:$E$1002,$CE14&amp;CS$5)</f>
        <v>0</v>
      </c>
      <c r="CT14" s="103">
        <f>COUNTIF(Input!$E$3:$E$1002,$CE14&amp;CT$5)</f>
        <v>0</v>
      </c>
      <c r="CU14" s="103">
        <f>COUNTIF(Input!$E$3:$E$1002,$CE14&amp;CU$5)</f>
        <v>0</v>
      </c>
      <c r="CV14" s="103">
        <f>COUNTIF(Input!$E$3:$E$1002,$CE14&amp;CV$5)</f>
        <v>0</v>
      </c>
      <c r="CW14" s="103">
        <f>COUNTIF(Input!$E$3:$E$1002,$CE14&amp;CW$5)</f>
        <v>0</v>
      </c>
      <c r="CX14" s="105">
        <f>COUNTIF(Input!$E$3:$E$1002,$CE14&amp;CX$5)</f>
        <v>0</v>
      </c>
      <c r="CY14" s="46">
        <f>COUNTIF(Input!$E$3:$E$1002,$CE14&amp;CY$5)</f>
        <v>0</v>
      </c>
      <c r="CZ14" s="41">
        <f>COUNTIF(Input!$E$3:$E$1002,$CE14&amp;CZ$5)</f>
        <v>0</v>
      </c>
      <c r="DA14" s="264"/>
      <c r="DB14" s="360">
        <f t="shared" si="2"/>
        <v>3</v>
      </c>
      <c r="DC14" s="87">
        <f>COUNTIF(Input!$AQ$3:$AQ$1002,Analysis!$DB14&amp;" "&amp;Analysis!DC$10)</f>
        <v>0</v>
      </c>
      <c r="DD14" s="87">
        <f>COUNTIF(Input!$AQ$3:$AQ$1002,Analysis!$DB14&amp;" "&amp;Analysis!DD$10)</f>
        <v>0</v>
      </c>
      <c r="DE14" s="87">
        <f>COUNTIF(Input!$AQ$3:$AQ$1002,Analysis!$DB14&amp;" "&amp;Analysis!DE$10)</f>
        <v>0</v>
      </c>
      <c r="DF14" s="87">
        <f>COUNTIF(Input!$AQ$3:$AQ$1002,Analysis!$DB14&amp;" "&amp;Analysis!DF$10)</f>
        <v>0</v>
      </c>
      <c r="DG14" s="87">
        <f>COUNTIF(Input!$AQ$3:$AQ$1002,Analysis!$DB14&amp;" "&amp;Analysis!DG$10)</f>
        <v>1</v>
      </c>
      <c r="DH14" s="88">
        <f>COUNTIF(Input!$AQ$3:$AQ$1002,Analysis!$DB14&amp;" "&amp;Analysis!DH$10)</f>
        <v>31</v>
      </c>
      <c r="DI14" s="87">
        <f>COUNTIF(Input!$AQ$3:$AQ$1002,Analysis!$DB14&amp;" "&amp;Analysis!DI$10)</f>
        <v>0</v>
      </c>
      <c r="DJ14" s="87">
        <f>COUNTIF(Input!$AQ$3:$AQ$1002,Analysis!$DB14&amp;" "&amp;Analysis!DJ$10)</f>
        <v>0</v>
      </c>
      <c r="DK14" s="87">
        <f>COUNTIF(Input!$AQ$3:$AQ$1002,Analysis!$DB14&amp;" "&amp;Analysis!DK$10)</f>
        <v>0</v>
      </c>
      <c r="DL14" s="87">
        <f>COUNTIF(Input!$AQ$3:$AQ$1002,Analysis!$DB14&amp;" "&amp;Analysis!DL$10)</f>
        <v>0</v>
      </c>
      <c r="DM14" s="87">
        <f>COUNTIF(Input!$AQ$3:$AQ$1002,Analysis!$DB14&amp;" "&amp;Analysis!DM$10)</f>
        <v>0</v>
      </c>
      <c r="DN14" s="264"/>
      <c r="DO14" s="264"/>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row>
    <row r="15" spans="1:150" ht="15.75" thickBot="1" x14ac:dyDescent="0.3">
      <c r="A15" s="21"/>
      <c r="B15" s="194">
        <v>2</v>
      </c>
      <c r="C15" s="13">
        <f>COUNTIF(Input!$K$3:$K$1002,B15)</f>
        <v>0</v>
      </c>
      <c r="D15" s="13">
        <f>COUNTIF(Input!$J$3:$J$1002,B15)</f>
        <v>15</v>
      </c>
      <c r="E15" s="13">
        <f>COUNTIF(Input!$I$3:$I$1002,B15)</f>
        <v>16</v>
      </c>
      <c r="F15" s="13">
        <f>COUNTIF(Input!$M$3:$M$1002,B15)</f>
        <v>15</v>
      </c>
      <c r="G15" s="36">
        <f t="shared" si="5"/>
        <v>100</v>
      </c>
      <c r="H15" s="18">
        <f>IF(D15&gt;0,SUMIF(Input!$HP$9:$HP$1002,B15,Input!$HS$9:$HS$1002)/D15,"")</f>
        <v>0</v>
      </c>
      <c r="I15" s="29">
        <f>IF(D15&gt;0,SUMIF(Input!$J$3:$J$1002,B15,Input!$F$3:$F$1002)/COUNTIF(Input!$J$3:$J$1002,B15),#N/A)</f>
        <v>281.33333333333331</v>
      </c>
      <c r="J15" s="29">
        <f>IF(E15&gt;0,SUMIF(Input!$I$3:$I$1002,B15,Input!$F$3:$F$1002)/COUNTIF(Input!$I$3:$I$1002,B15),#N/A)</f>
        <v>283.75</v>
      </c>
      <c r="K15" s="30">
        <f>IF(D15&gt;0,SUMIF(Input!$J$3:$J$1002,B15,Input!$I$3:$I$1002)/D15,"")</f>
        <v>2</v>
      </c>
      <c r="L15" s="16">
        <f t="array" ref="L15">IF(D15&lt;2,0,STDEV(IF(Input!$J$3:$J$1002=B15,Input!$I$3:$I$1002)))</f>
        <v>0</v>
      </c>
      <c r="M15" s="31">
        <f t="shared" si="3"/>
        <v>0</v>
      </c>
      <c r="N15" s="16">
        <f t="shared" si="6"/>
        <v>0</v>
      </c>
      <c r="O15" s="18">
        <f t="shared" ref="O15:O53" si="7">IF(L15=0,B15,IF(D15&gt;0,K15-(CONFIDENCE(0.05,L15,D15)),0))</f>
        <v>2</v>
      </c>
      <c r="P15" s="18">
        <f t="shared" ref="P15:P53" si="8">IF(L15=0,B15,IF(D15&gt;0,K15+(CONFIDENCE(0.05,L15,D15)),0))</f>
        <v>2</v>
      </c>
      <c r="Q15" s="30">
        <f t="shared" si="4"/>
        <v>0</v>
      </c>
      <c r="R15" s="289"/>
      <c r="S15" s="60"/>
      <c r="T15" s="267" t="s">
        <v>27</v>
      </c>
      <c r="U15" s="16">
        <f>IF(U7&gt;0,CHIDIST(U13,U14),"")</f>
        <v>5.6637532387514206E-2</v>
      </c>
      <c r="W15" s="13" t="s">
        <v>120</v>
      </c>
      <c r="X15" s="15">
        <f>IF(Y15&gt;0,(Z15/Y15)*100,0)</f>
        <v>93.869209809264305</v>
      </c>
      <c r="Y15" s="13">
        <f>COUNTIF(Input!$Z$3:$Z$1002,W15)-L77</f>
        <v>734</v>
      </c>
      <c r="Z15" s="35">
        <f>IF(Y15&gt;0,COUNTIF(Input!$AA$3:$AA$1002,W15),0)</f>
        <v>689</v>
      </c>
      <c r="AB15" s="19" t="s">
        <v>87</v>
      </c>
      <c r="AC15" s="15" t="e">
        <f>IF(AB24&gt;0,(COUNTIF(Input!$X$3:$X$5988,8)/COUNTIF(Input!$Y$3:$Y$5988,8))*100,#N/A)</f>
        <v>#N/A</v>
      </c>
      <c r="AD15" s="35">
        <f>AB26</f>
        <v>0</v>
      </c>
      <c r="AE15" s="21"/>
      <c r="AF15" s="60"/>
      <c r="AH15" s="267" t="s">
        <v>221</v>
      </c>
      <c r="AI15" s="18">
        <f>(AI8/D54)*100</f>
        <v>7.5834175935288171</v>
      </c>
      <c r="AJ15" s="289"/>
      <c r="AK15" s="199">
        <v>8</v>
      </c>
      <c r="AL15" s="203">
        <f>COUNTIF(Input!$O$3:$O$1002,$AK15&amp;" "&amp;AL$6)</f>
        <v>0</v>
      </c>
      <c r="AM15" s="203">
        <f>COUNTIF(Input!$O$3:$O$1002,$AK15&amp;" "&amp;AM$6)</f>
        <v>0</v>
      </c>
      <c r="AN15" s="203">
        <f>COUNTIF(Input!$O$3:$O$1002,$AK15&amp;" "&amp;AN$6)</f>
        <v>0</v>
      </c>
      <c r="AO15" s="203">
        <f>COUNTIF(Input!$O$3:$O$1002,$AK15&amp;" "&amp;AO$6)</f>
        <v>0</v>
      </c>
      <c r="AP15" s="203">
        <f>COUNTIF(Input!$O$3:$O$1002,$AK15&amp;" "&amp;AP$6)</f>
        <v>0</v>
      </c>
      <c r="AQ15" s="203">
        <f>COUNTIF(Input!$O$3:$O$1002,$AK15&amp;" "&amp;AQ$6)</f>
        <v>0</v>
      </c>
      <c r="AR15" s="203">
        <f>COUNTIF(Input!$O$3:$O$1002,$AK15&amp;" "&amp;AR$6)</f>
        <v>0</v>
      </c>
      <c r="AS15" s="203">
        <f>COUNTIF(Input!$O$3:$O$1002,$AK15&amp;" "&amp;AS$6)</f>
        <v>0</v>
      </c>
      <c r="AT15" s="202">
        <f>COUNTIF(Input!$O$3:$O$1002,$AK15&amp;" "&amp;AT$6)</f>
        <v>8</v>
      </c>
      <c r="AU15" s="325">
        <f>COUNTIF(Input!$O$3:$O$1002,$AK15&amp;" "&amp;AU$6)</f>
        <v>0</v>
      </c>
      <c r="AV15" s="325">
        <f>COUNTIF(Input!$O$3:$O$1002,$AK15&amp;" "&amp;AV$6)</f>
        <v>0</v>
      </c>
      <c r="AW15" s="325">
        <f>COUNTIF(Input!$O$3:$O$1002,$AK15&amp;" "&amp;AW$6)</f>
        <v>0</v>
      </c>
      <c r="AX15" s="325">
        <f>COUNTIF(Input!$O$3:$O$1002,$AK15&amp;" "&amp;AX$6)</f>
        <v>0</v>
      </c>
      <c r="AY15" s="325">
        <f>COUNTIF(Input!$O$3:$O$1002,$AK15&amp;" "&amp;AY$6)</f>
        <v>0</v>
      </c>
      <c r="AZ15" s="325">
        <f>COUNTIF(Input!$O$3:$O$1002,$AK15&amp;" "&amp;AZ$6)</f>
        <v>0</v>
      </c>
      <c r="BA15" s="325">
        <f>COUNTIF(Input!$O$3:$O$1002,$AK15&amp;" "&amp;BA$6)</f>
        <v>0</v>
      </c>
      <c r="BB15" s="325">
        <f>COUNTIF(Input!$O$3:$O$1002,$AK15&amp;" "&amp;BB$6)</f>
        <v>0</v>
      </c>
      <c r="BC15" s="325">
        <f>COUNTIF(Input!$O$3:$O$1002,$AK15&amp;" "&amp;BC$6)</f>
        <v>0</v>
      </c>
      <c r="BD15" s="325">
        <f>COUNTIF(Input!$O$3:$O$1002,$AK15&amp;" "&amp;BD$6)</f>
        <v>0</v>
      </c>
      <c r="BE15" s="325">
        <f>COUNTIF(Input!$O$3:$O$1002,$AK15&amp;" "&amp;BE$6)</f>
        <v>0</v>
      </c>
      <c r="BF15" s="325">
        <f>COUNTIF(Input!$O$3:$O$1002,$AK15&amp;" "&amp;BF$6)</f>
        <v>0</v>
      </c>
      <c r="BG15" s="325">
        <f>COUNTIF(Input!$O$3:$O$1002,$AK15&amp;" "&amp;BG$6)</f>
        <v>0</v>
      </c>
      <c r="BH15" s="325">
        <f>COUNTIF(Input!$O$3:$O$1002,$AK15&amp;" "&amp;BH$6)</f>
        <v>0</v>
      </c>
      <c r="BI15" s="325">
        <f>COUNTIF(Input!$O$3:$O$1002,$AK15&amp;" "&amp;BI$6)</f>
        <v>0</v>
      </c>
      <c r="BJ15" s="325">
        <f>COUNTIF(Input!$O$3:$O$1002,$AK15&amp;" "&amp;BJ$6)</f>
        <v>0</v>
      </c>
      <c r="BK15" s="325">
        <f>COUNTIF(Input!$O$3:$O$1002,$AK15&amp;" "&amp;BK$6)</f>
        <v>0</v>
      </c>
      <c r="BL15" s="325">
        <f>COUNTIF(Input!$O$3:$O$1002,$AK15&amp;" "&amp;BL$6)</f>
        <v>0</v>
      </c>
      <c r="BM15" s="325">
        <f>COUNTIF(Input!$O$3:$O$1002,$AK15&amp;" "&amp;BM$6)</f>
        <v>0</v>
      </c>
      <c r="BN15" s="325">
        <f>COUNTIF(Input!$O$3:$O$1002,$AK15&amp;" "&amp;BN$6)</f>
        <v>0</v>
      </c>
      <c r="BO15" s="325">
        <f>COUNTIF(Input!$O$3:$O$1002,$AK15&amp;" "&amp;BO$6)</f>
        <v>0</v>
      </c>
      <c r="BP15" s="325">
        <f>COUNTIF(Input!$O$3:$O$1002,$AK15&amp;" "&amp;BP$6)</f>
        <v>0</v>
      </c>
      <c r="BQ15" s="325">
        <f>COUNTIF(Input!$O$3:$O$1002,$AK15&amp;" "&amp;BQ$6)</f>
        <v>0</v>
      </c>
      <c r="BR15" s="325">
        <f>COUNTIF(Input!$O$3:$O$1002,$AK15&amp;" "&amp;BR$6)</f>
        <v>0</v>
      </c>
      <c r="BS15" s="325">
        <f>COUNTIF(Input!$O$3:$O$1002,$AK15&amp;" "&amp;BS$6)</f>
        <v>0</v>
      </c>
      <c r="BT15" s="325">
        <f>COUNTIF(Input!$O$3:$O$1002,$AK15&amp;" "&amp;BT$6)</f>
        <v>0</v>
      </c>
      <c r="BU15" s="325">
        <f>COUNTIF(Input!$O$3:$O$1002,$AK15&amp;" "&amp;BU$6)</f>
        <v>0</v>
      </c>
      <c r="BV15" s="325">
        <f>COUNTIF(Input!$O$3:$O$1002,$AK15&amp;" "&amp;BV$6)</f>
        <v>0</v>
      </c>
      <c r="BW15" s="325">
        <f>COUNTIF(Input!$O$3:$O$1002,$AK15&amp;" "&amp;BW$6)</f>
        <v>0</v>
      </c>
      <c r="BX15" s="325">
        <f>COUNTIF(Input!$O$3:$O$1002,$AK15&amp;" "&amp;BX$6)</f>
        <v>0</v>
      </c>
      <c r="BY15" s="325">
        <f>COUNTIF(Input!$O$3:$O$1002,$AK15&amp;" "&amp;BY$6)</f>
        <v>0</v>
      </c>
      <c r="BZ15" s="325">
        <f>COUNTIF(Input!$O$3:$O$1002,$AK15&amp;" "&amp;BZ$6)</f>
        <v>0</v>
      </c>
      <c r="CA15" s="325">
        <f>COUNTIF(Input!$O$3:$O$1002,$AK15&amp;" "&amp;CA$6)</f>
        <v>0</v>
      </c>
      <c r="CB15" s="309">
        <f t="shared" si="1"/>
        <v>8</v>
      </c>
      <c r="CC15" s="21"/>
      <c r="CD15" s="21"/>
      <c r="CE15" s="189">
        <v>43</v>
      </c>
      <c r="CF15" s="40">
        <f>COUNTIF(Input!$E$3:$E$1002,$CE15&amp;CF$5)</f>
        <v>0</v>
      </c>
      <c r="CG15" s="84">
        <f>COUNTIF(Input!$E$3:$E$1002,$CE15&amp;CG$5)</f>
        <v>0</v>
      </c>
      <c r="CH15" s="84">
        <f>COUNTIF(Input!$E$3:$E$1002,$CE15&amp;CH$5)</f>
        <v>0</v>
      </c>
      <c r="CI15" s="84">
        <f>COUNTIF(Input!$E$3:$E$1002,$CE15&amp;CI$5)</f>
        <v>0</v>
      </c>
      <c r="CJ15" s="84">
        <f>COUNTIF(Input!$E$3:$E$1002,$CE15&amp;CJ$5)</f>
        <v>0</v>
      </c>
      <c r="CK15" s="84">
        <f>COUNTIF(Input!$E$3:$E$1002,$CE15&amp;CK$5)</f>
        <v>0</v>
      </c>
      <c r="CL15" s="84">
        <f>COUNTIF(Input!$E$3:$E$1002,$CE15&amp;CL$5)</f>
        <v>0</v>
      </c>
      <c r="CM15" s="84">
        <f>COUNTIF(Input!$E$3:$E$1002,$CE15&amp;CM$5)</f>
        <v>0</v>
      </c>
      <c r="CN15" s="207">
        <f>COUNTIF(Input!$E$3:$E$1002,$CE15&amp;CN$5)</f>
        <v>0</v>
      </c>
      <c r="CO15" s="220">
        <f>COUNTIF(Input!$E$3:$E$1002,$CE15&amp;CO$5)</f>
        <v>0</v>
      </c>
      <c r="CP15" s="212">
        <f>COUNTIF(Input!$E$3:$E$1002,$CE15&amp;CP$5)</f>
        <v>0</v>
      </c>
      <c r="CQ15" s="106">
        <f>COUNTIF(Input!$E$3:$E$1002,$CE15&amp;CQ$5)</f>
        <v>0</v>
      </c>
      <c r="CR15" s="106">
        <f>COUNTIF(Input!$E$3:$E$1002,$CE15&amp;CR$5)</f>
        <v>0</v>
      </c>
      <c r="CS15" s="106">
        <f>COUNTIF(Input!$E$3:$E$1002,$CE15&amp;CS$5)</f>
        <v>0</v>
      </c>
      <c r="CT15" s="106">
        <f>COUNTIF(Input!$E$3:$E$1002,$CE15&amp;CT$5)</f>
        <v>0</v>
      </c>
      <c r="CU15" s="106">
        <f>COUNTIF(Input!$E$3:$E$1002,$CE15&amp;CU$5)</f>
        <v>0</v>
      </c>
      <c r="CV15" s="106">
        <f>COUNTIF(Input!$E$3:$E$1002,$CE15&amp;CV$5)</f>
        <v>0</v>
      </c>
      <c r="CW15" s="106">
        <f>COUNTIF(Input!$E$3:$E$1002,$CE15&amp;CW$5)</f>
        <v>0</v>
      </c>
      <c r="CX15" s="106">
        <f>COUNTIF(Input!$E$3:$E$1002,$CE15&amp;CX$5)</f>
        <v>0</v>
      </c>
      <c r="CY15" s="107">
        <f>COUNTIF(Input!$E$3:$E$1002,$CE15&amp;CY$5)</f>
        <v>0</v>
      </c>
      <c r="CZ15" s="47">
        <f>COUNTIF(Input!$E$3:$E$1002,$CE15&amp;CZ$5)</f>
        <v>0</v>
      </c>
      <c r="DA15" s="264"/>
      <c r="DB15" s="360">
        <f t="shared" si="2"/>
        <v>4</v>
      </c>
      <c r="DC15" s="87">
        <f>COUNTIF(Input!$AQ$3:$AQ$1002,Analysis!$DB15&amp;" "&amp;Analysis!DC$10)</f>
        <v>0</v>
      </c>
      <c r="DD15" s="87">
        <f>COUNTIF(Input!$AQ$3:$AQ$1002,Analysis!$DB15&amp;" "&amp;Analysis!DD$10)</f>
        <v>0</v>
      </c>
      <c r="DE15" s="87">
        <f>COUNTIF(Input!$AQ$3:$AQ$1002,Analysis!$DB15&amp;" "&amp;Analysis!DE$10)</f>
        <v>0</v>
      </c>
      <c r="DF15" s="87">
        <f>COUNTIF(Input!$AQ$3:$AQ$1002,Analysis!$DB15&amp;" "&amp;Analysis!DF$10)</f>
        <v>0</v>
      </c>
      <c r="DG15" s="87">
        <f>COUNTIF(Input!$AQ$3:$AQ$1002,Analysis!$DB15&amp;" "&amp;Analysis!DG$10)</f>
        <v>0</v>
      </c>
      <c r="DH15" s="88">
        <f>COUNTIF(Input!$AQ$3:$AQ$1002,Analysis!$DB15&amp;" "&amp;Analysis!DH$10)</f>
        <v>19</v>
      </c>
      <c r="DI15" s="87">
        <f>COUNTIF(Input!$AQ$3:$AQ$1002,Analysis!$DB15&amp;" "&amp;Analysis!DI$10)</f>
        <v>1</v>
      </c>
      <c r="DJ15" s="87">
        <f>COUNTIF(Input!$AQ$3:$AQ$1002,Analysis!$DB15&amp;" "&amp;Analysis!DJ$10)</f>
        <v>0</v>
      </c>
      <c r="DK15" s="87">
        <f>COUNTIF(Input!$AQ$3:$AQ$1002,Analysis!$DB15&amp;" "&amp;Analysis!DK$10)</f>
        <v>0</v>
      </c>
      <c r="DL15" s="87">
        <f>COUNTIF(Input!$AQ$3:$AQ$1002,Analysis!$DB15&amp;" "&amp;Analysis!DL$10)</f>
        <v>0</v>
      </c>
      <c r="DM15" s="87">
        <f>COUNTIF(Input!$AQ$3:$AQ$1002,Analysis!$DB15&amp;" "&amp;Analysis!DM$10)</f>
        <v>0</v>
      </c>
      <c r="DN15" s="264"/>
      <c r="DO15" s="264"/>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row>
    <row r="16" spans="1:150" ht="15" x14ac:dyDescent="0.25">
      <c r="A16" s="21"/>
      <c r="B16" s="194">
        <v>3</v>
      </c>
      <c r="C16" s="13">
        <f>COUNTIF(Input!$K$3:$K$1002,B16)</f>
        <v>32</v>
      </c>
      <c r="D16" s="13">
        <f>COUNTIF(Input!$J$3:$J$1002,B16)</f>
        <v>204</v>
      </c>
      <c r="E16" s="13">
        <f>COUNTIF(Input!$I$3:$I$1002,B16)</f>
        <v>206</v>
      </c>
      <c r="F16" s="13">
        <f>COUNTIF(Input!$M$3:$M$1002,B16)</f>
        <v>198</v>
      </c>
      <c r="G16" s="36">
        <f t="shared" si="5"/>
        <v>97.058823529411768</v>
      </c>
      <c r="H16" s="18">
        <f>IF(D16&gt;0,SUMIF(Input!$HP$9:$HP$1002,B16,Input!$HS$9:$HS$1002)/D16,"")</f>
        <v>1.1437908496732023</v>
      </c>
      <c r="I16" s="29">
        <f>IF(D16&gt;0,SUMIF(Input!$J$3:$J$1002,B16,Input!$F$3:$F$1002)/COUNTIF(Input!$J$3:$J$1002,B16),#N/A)</f>
        <v>299.85294117647061</v>
      </c>
      <c r="J16" s="29">
        <f>IF(E16&gt;0,SUMIF(Input!$I$3:$I$1002,B16,Input!$F$3:$F$1002)/COUNTIF(Input!$I$3:$I$1002,B16),#N/A)</f>
        <v>299.51456310679612</v>
      </c>
      <c r="K16" s="30">
        <f>IF(D16&gt;0,SUMIF(Input!$J$3:$J$1002,B16,Input!$I$3:$I$1002)/D16,"")</f>
        <v>3.034313725490196</v>
      </c>
      <c r="L16" s="16">
        <f t="array" ref="L16">IF(D16&lt;2,0,STDEV(IF(Input!$J$3:$J$1002=B16,Input!$I$3:$I$1002)))</f>
        <v>0.20772997726857523</v>
      </c>
      <c r="M16" s="31">
        <f t="shared" si="3"/>
        <v>3.4230141650072168E-2</v>
      </c>
      <c r="N16" s="16">
        <f t="shared" si="6"/>
        <v>2.8505730893308531E-2</v>
      </c>
      <c r="O16" s="18">
        <f t="shared" si="7"/>
        <v>3.0058079945968874</v>
      </c>
      <c r="P16" s="18">
        <f t="shared" si="8"/>
        <v>3.0628194563835045</v>
      </c>
      <c r="Q16" s="30">
        <f t="shared" si="4"/>
        <v>3.4313725490195957E-2</v>
      </c>
      <c r="R16" s="289"/>
      <c r="S16" s="60"/>
      <c r="T16" s="267" t="s">
        <v>16</v>
      </c>
      <c r="U16" s="31">
        <f>IF(U7&gt;0,SUMPRODUCT(Q13:Q38,D13:D38/U7),"")</f>
        <v>2.7300303336703715E-2</v>
      </c>
      <c r="W16" s="13" t="s">
        <v>125</v>
      </c>
      <c r="X16" s="15">
        <f>IF(Y16&gt;0,(Z16/Y16)*100,0)</f>
        <v>0</v>
      </c>
      <c r="Y16" s="13">
        <f>COUNTIF(Input!$Z$3:$Z$1002,W16)</f>
        <v>0</v>
      </c>
      <c r="Z16" s="35">
        <f>IF(Y16&gt;0,COUNTIF(Input!$AA$3:$AA$1002,W16),0)</f>
        <v>0</v>
      </c>
      <c r="AB16" s="19" t="s">
        <v>88</v>
      </c>
      <c r="AC16" s="15" t="e">
        <f>IF(AC24&gt;0,(COUNTIF(Input!$X$3:$X$5988,9)/COUNTIF(Input!$Y$3:$Y$5988,9))*100,#N/A)</f>
        <v>#N/A</v>
      </c>
      <c r="AD16" s="35">
        <f>AC26</f>
        <v>0</v>
      </c>
      <c r="AE16" s="21"/>
      <c r="AF16" s="60"/>
      <c r="AI16" s="307"/>
      <c r="AJ16" s="289"/>
      <c r="AK16" s="199">
        <v>9</v>
      </c>
      <c r="AL16" s="203">
        <f>COUNTIF(Input!$O$3:$O$1002,$AK16&amp;" "&amp;AL$6)</f>
        <v>0</v>
      </c>
      <c r="AM16" s="203">
        <f>COUNTIF(Input!$O$3:$O$1002,$AK16&amp;" "&amp;AM$6)</f>
        <v>0</v>
      </c>
      <c r="AN16" s="203">
        <f>COUNTIF(Input!$O$3:$O$1002,$AK16&amp;" "&amp;AN$6)</f>
        <v>0</v>
      </c>
      <c r="AO16" s="203">
        <f>COUNTIF(Input!$O$3:$O$1002,$AK16&amp;" "&amp;AO$6)</f>
        <v>0</v>
      </c>
      <c r="AP16" s="203">
        <f>COUNTIF(Input!$O$3:$O$1002,$AK16&amp;" "&amp;AP$6)</f>
        <v>0</v>
      </c>
      <c r="AQ16" s="203">
        <f>COUNTIF(Input!$O$3:$O$1002,$AK16&amp;" "&amp;AQ$6)</f>
        <v>0</v>
      </c>
      <c r="AR16" s="203">
        <f>COUNTIF(Input!$O$3:$O$1002,$AK16&amp;" "&amp;AR$6)</f>
        <v>0</v>
      </c>
      <c r="AS16" s="203">
        <f>COUNTIF(Input!$O$3:$O$1002,$AK16&amp;" "&amp;AS$6)</f>
        <v>0</v>
      </c>
      <c r="AT16" s="203">
        <f>COUNTIF(Input!$O$3:$O$1002,$AK16&amp;" "&amp;AT$6)</f>
        <v>1</v>
      </c>
      <c r="AU16" s="202">
        <f>COUNTIF(Input!$O$3:$O$1002,$AK16&amp;" "&amp;AU$6)</f>
        <v>12</v>
      </c>
      <c r="AV16" s="325">
        <f>COUNTIF(Input!$O$3:$O$1002,$AK16&amp;" "&amp;AV$6)</f>
        <v>0</v>
      </c>
      <c r="AW16" s="325">
        <f>COUNTIF(Input!$O$3:$O$1002,$AK16&amp;" "&amp;AW$6)</f>
        <v>0</v>
      </c>
      <c r="AX16" s="325">
        <f>COUNTIF(Input!$O$3:$O$1002,$AK16&amp;" "&amp;AX$6)</f>
        <v>0</v>
      </c>
      <c r="AY16" s="325">
        <f>COUNTIF(Input!$O$3:$O$1002,$AK16&amp;" "&amp;AY$6)</f>
        <v>0</v>
      </c>
      <c r="AZ16" s="325">
        <f>COUNTIF(Input!$O$3:$O$1002,$AK16&amp;" "&amp;AZ$6)</f>
        <v>0</v>
      </c>
      <c r="BA16" s="325">
        <f>COUNTIF(Input!$O$3:$O$1002,$AK16&amp;" "&amp;BA$6)</f>
        <v>0</v>
      </c>
      <c r="BB16" s="325">
        <f>COUNTIF(Input!$O$3:$O$1002,$AK16&amp;" "&amp;BB$6)</f>
        <v>0</v>
      </c>
      <c r="BC16" s="325">
        <f>COUNTIF(Input!$O$3:$O$1002,$AK16&amp;" "&amp;BC$6)</f>
        <v>0</v>
      </c>
      <c r="BD16" s="325">
        <f>COUNTIF(Input!$O$3:$O$1002,$AK16&amp;" "&amp;BD$6)</f>
        <v>0</v>
      </c>
      <c r="BE16" s="325">
        <f>COUNTIF(Input!$O$3:$O$1002,$AK16&amp;" "&amp;BE$6)</f>
        <v>0</v>
      </c>
      <c r="BF16" s="325">
        <f>COUNTIF(Input!$O$3:$O$1002,$AK16&amp;" "&amp;BF$6)</f>
        <v>0</v>
      </c>
      <c r="BG16" s="325">
        <f>COUNTIF(Input!$O$3:$O$1002,$AK16&amp;" "&amp;BG$6)</f>
        <v>0</v>
      </c>
      <c r="BH16" s="325">
        <f>COUNTIF(Input!$O$3:$O$1002,$AK16&amp;" "&amp;BH$6)</f>
        <v>0</v>
      </c>
      <c r="BI16" s="325">
        <f>COUNTIF(Input!$O$3:$O$1002,$AK16&amp;" "&amp;BI$6)</f>
        <v>0</v>
      </c>
      <c r="BJ16" s="325">
        <f>COUNTIF(Input!$O$3:$O$1002,$AK16&amp;" "&amp;BJ$6)</f>
        <v>0</v>
      </c>
      <c r="BK16" s="325">
        <f>COUNTIF(Input!$O$3:$O$1002,$AK16&amp;" "&amp;BK$6)</f>
        <v>0</v>
      </c>
      <c r="BL16" s="325">
        <f>COUNTIF(Input!$O$3:$O$1002,$AK16&amp;" "&amp;BL$6)</f>
        <v>0</v>
      </c>
      <c r="BM16" s="325">
        <f>COUNTIF(Input!$O$3:$O$1002,$AK16&amp;" "&amp;BM$6)</f>
        <v>0</v>
      </c>
      <c r="BN16" s="325">
        <f>COUNTIF(Input!$O$3:$O$1002,$AK16&amp;" "&amp;BN$6)</f>
        <v>0</v>
      </c>
      <c r="BO16" s="325">
        <f>COUNTIF(Input!$O$3:$O$1002,$AK16&amp;" "&amp;BO$6)</f>
        <v>0</v>
      </c>
      <c r="BP16" s="325">
        <f>COUNTIF(Input!$O$3:$O$1002,$AK16&amp;" "&amp;BP$6)</f>
        <v>0</v>
      </c>
      <c r="BQ16" s="325">
        <f>COUNTIF(Input!$O$3:$O$1002,$AK16&amp;" "&amp;BQ$6)</f>
        <v>0</v>
      </c>
      <c r="BR16" s="325">
        <f>COUNTIF(Input!$O$3:$O$1002,$AK16&amp;" "&amp;BR$6)</f>
        <v>0</v>
      </c>
      <c r="BS16" s="325">
        <f>COUNTIF(Input!$O$3:$O$1002,$AK16&amp;" "&amp;BS$6)</f>
        <v>0</v>
      </c>
      <c r="BT16" s="325">
        <f>COUNTIF(Input!$O$3:$O$1002,$AK16&amp;" "&amp;BT$6)</f>
        <v>0</v>
      </c>
      <c r="BU16" s="325">
        <f>COUNTIF(Input!$O$3:$O$1002,$AK16&amp;" "&amp;BU$6)</f>
        <v>0</v>
      </c>
      <c r="BV16" s="325">
        <f>COUNTIF(Input!$O$3:$O$1002,$AK16&amp;" "&amp;BV$6)</f>
        <v>0</v>
      </c>
      <c r="BW16" s="325">
        <f>COUNTIF(Input!$O$3:$O$1002,$AK16&amp;" "&amp;BW$6)</f>
        <v>0</v>
      </c>
      <c r="BX16" s="325">
        <f>COUNTIF(Input!$O$3:$O$1002,$AK16&amp;" "&amp;BX$6)</f>
        <v>0</v>
      </c>
      <c r="BY16" s="325">
        <f>COUNTIF(Input!$O$3:$O$1002,$AK16&amp;" "&amp;BY$6)</f>
        <v>0</v>
      </c>
      <c r="BZ16" s="325">
        <f>COUNTIF(Input!$O$3:$O$1002,$AK16&amp;" "&amp;BZ$6)</f>
        <v>0</v>
      </c>
      <c r="CA16" s="325">
        <f>COUNTIF(Input!$O$3:$O$1002,$AK16&amp;" "&amp;CA$6)</f>
        <v>0</v>
      </c>
      <c r="CB16" s="309">
        <f t="shared" si="1"/>
        <v>13</v>
      </c>
      <c r="CC16" s="21"/>
      <c r="CD16" s="21"/>
      <c r="CE16" s="189">
        <v>42</v>
      </c>
      <c r="CF16" s="40">
        <f>COUNTIF(Input!$E$3:$E$1002,$CE16&amp;CF$5)</f>
        <v>0</v>
      </c>
      <c r="CG16" s="84">
        <f>COUNTIF(Input!$E$3:$E$1002,$CE16&amp;CG$5)</f>
        <v>0</v>
      </c>
      <c r="CH16" s="84">
        <f>COUNTIF(Input!$E$3:$E$1002,$CE16&amp;CH$5)</f>
        <v>0</v>
      </c>
      <c r="CI16" s="84">
        <f>COUNTIF(Input!$E$3:$E$1002,$CE16&amp;CI$5)</f>
        <v>0</v>
      </c>
      <c r="CJ16" s="84">
        <f>COUNTIF(Input!$E$3:$E$1002,$CE16&amp;CJ$5)</f>
        <v>0</v>
      </c>
      <c r="CK16" s="84">
        <f>COUNTIF(Input!$E$3:$E$1002,$CE16&amp;CK$5)</f>
        <v>0</v>
      </c>
      <c r="CL16" s="84">
        <f>COUNTIF(Input!$E$3:$E$1002,$CE16&amp;CL$5)</f>
        <v>0</v>
      </c>
      <c r="CM16" s="84">
        <f>COUNTIF(Input!$E$3:$E$1002,$CE16&amp;CM$5)</f>
        <v>0</v>
      </c>
      <c r="CN16" s="189">
        <f>COUNTIF(Input!$E$3:$E$1002,$CE16&amp;CN$5)</f>
        <v>0</v>
      </c>
      <c r="CO16" s="212">
        <f>COUNTIF(Input!$E$3:$E$1002,$CE16&amp;CO$5)</f>
        <v>0</v>
      </c>
      <c r="CP16" s="102">
        <f>COUNTIF(Input!$E$3:$E$1002,$CE16&amp;CP$5)</f>
        <v>0</v>
      </c>
      <c r="CQ16" s="101">
        <f>COUNTIF(Input!$E$3:$E$1002,$CE16&amp;CQ$5)</f>
        <v>0</v>
      </c>
      <c r="CR16" s="101">
        <f>COUNTIF(Input!$E$3:$E$1002,$CE16&amp;CR$5)</f>
        <v>0</v>
      </c>
      <c r="CS16" s="101">
        <f>COUNTIF(Input!$E$3:$E$1002,$CE16&amp;CS$5)</f>
        <v>0</v>
      </c>
      <c r="CT16" s="101">
        <f>COUNTIF(Input!$E$3:$E$1002,$CE16&amp;CT$5)</f>
        <v>0</v>
      </c>
      <c r="CU16" s="101">
        <f>COUNTIF(Input!$E$3:$E$1002,$CE16&amp;CU$5)</f>
        <v>0</v>
      </c>
      <c r="CV16" s="101">
        <f>COUNTIF(Input!$E$3:$E$1002,$CE16&amp;CV$5)</f>
        <v>0</v>
      </c>
      <c r="CW16" s="101">
        <f>COUNTIF(Input!$E$3:$E$1002,$CE16&amp;CW$5)</f>
        <v>0</v>
      </c>
      <c r="CX16" s="101">
        <f>COUNTIF(Input!$E$3:$E$1002,$CE16&amp;CX$5)</f>
        <v>0</v>
      </c>
      <c r="CY16" s="104">
        <f>COUNTIF(Input!$E$3:$E$1002,$CE16&amp;CY$5)</f>
        <v>0</v>
      </c>
      <c r="CZ16" s="43">
        <f>COUNTIF(Input!$E$3:$E$1002,$CE16&amp;CZ$5)</f>
        <v>0</v>
      </c>
      <c r="DA16" s="264"/>
      <c r="DB16" s="360">
        <f t="shared" si="2"/>
        <v>5</v>
      </c>
      <c r="DC16" s="87">
        <f>COUNTIF(Input!$AQ$3:$AQ$1002,Analysis!$DB16&amp;" "&amp;Analysis!DC$10)</f>
        <v>0</v>
      </c>
      <c r="DD16" s="87">
        <f>COUNTIF(Input!$AQ$3:$AQ$1002,Analysis!$DB16&amp;" "&amp;Analysis!DD$10)</f>
        <v>0</v>
      </c>
      <c r="DE16" s="87">
        <f>COUNTIF(Input!$AQ$3:$AQ$1002,Analysis!$DB16&amp;" "&amp;Analysis!DE$10)</f>
        <v>0</v>
      </c>
      <c r="DF16" s="87">
        <f>COUNTIF(Input!$AQ$3:$AQ$1002,Analysis!$DB16&amp;" "&amp;Analysis!DF$10)</f>
        <v>0</v>
      </c>
      <c r="DG16" s="87">
        <f>COUNTIF(Input!$AQ$3:$AQ$1002,Analysis!$DB16&amp;" "&amp;Analysis!DG$10)</f>
        <v>0</v>
      </c>
      <c r="DH16" s="88">
        <f>COUNTIF(Input!$AQ$3:$AQ$1002,Analysis!$DB16&amp;" "&amp;Analysis!DH$10)</f>
        <v>9</v>
      </c>
      <c r="DI16" s="87">
        <f>COUNTIF(Input!$AQ$3:$AQ$1002,Analysis!$DB16&amp;" "&amp;Analysis!DI$10)</f>
        <v>1</v>
      </c>
      <c r="DJ16" s="87">
        <f>COUNTIF(Input!$AQ$3:$AQ$1002,Analysis!$DB16&amp;" "&amp;Analysis!DJ$10)</f>
        <v>0</v>
      </c>
      <c r="DK16" s="87">
        <f>COUNTIF(Input!$AQ$3:$AQ$1002,Analysis!$DB16&amp;" "&amp;Analysis!DK$10)</f>
        <v>0</v>
      </c>
      <c r="DL16" s="87">
        <f>COUNTIF(Input!$AQ$3:$AQ$1002,Analysis!$DB16&amp;" "&amp;Analysis!DL$10)</f>
        <v>0</v>
      </c>
      <c r="DM16" s="87">
        <f>COUNTIF(Input!$AQ$3:$AQ$1002,Analysis!$DB16&amp;" "&amp;Analysis!DM$10)</f>
        <v>0</v>
      </c>
      <c r="DN16" s="264"/>
      <c r="DO16" s="264"/>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row>
    <row r="17" spans="1:150" ht="15.75" thickBot="1" x14ac:dyDescent="0.3">
      <c r="A17" s="21"/>
      <c r="B17" s="194">
        <v>4</v>
      </c>
      <c r="C17" s="13">
        <f>COUNTIF(Input!$K$3:$K$1002,B17)</f>
        <v>21</v>
      </c>
      <c r="D17" s="13">
        <f>COUNTIF(Input!$J$3:$J$1002,B17)</f>
        <v>420</v>
      </c>
      <c r="E17" s="13">
        <f>COUNTIF(Input!$I$3:$I$1002,B17)</f>
        <v>407</v>
      </c>
      <c r="F17" s="13">
        <f>COUNTIF(Input!$M$3:$M$1002,B17)</f>
        <v>397</v>
      </c>
      <c r="G17" s="36">
        <f t="shared" si="5"/>
        <v>94.523809523809518</v>
      </c>
      <c r="H17" s="18">
        <f>IF(D17&gt;0,SUMIF(Input!$HP$9:$HP$1002,B17,Input!$HS$9:$HS$1002)/D17,"")</f>
        <v>1.4285714285714286</v>
      </c>
      <c r="I17" s="29">
        <f>IF(D17&gt;0,SUMIF(Input!$J$3:$J$1002,B17,Input!$F$3:$F$1002)/COUNTIF(Input!$J$3:$J$1002,B17),#N/A)</f>
        <v>331.35714285714283</v>
      </c>
      <c r="J17" s="29">
        <f>IF(E17&gt;0,SUMIF(Input!$I$3:$I$1002,B17,Input!$F$3:$F$1002)/COUNTIF(Input!$I$3:$I$1002,B17),#N/A)</f>
        <v>331.35135135135135</v>
      </c>
      <c r="K17" s="30">
        <f>IF(D17&gt;0,SUMIF(Input!$J$3:$J$1002,B17,Input!$I$3:$I$1002)/D17,"")</f>
        <v>4.0285714285714285</v>
      </c>
      <c r="L17" s="16">
        <f t="array" ref="L17">IF(D17&lt;2,0,STDEV(IF(Input!$J$3:$J$1002=B17,Input!$I$3:$I$1002)))</f>
        <v>0.2474555135021877</v>
      </c>
      <c r="M17" s="31">
        <f t="shared" si="3"/>
        <v>3.0712563732541026E-2</v>
      </c>
      <c r="N17" s="16">
        <f t="shared" si="6"/>
        <v>2.3665766788464392E-2</v>
      </c>
      <c r="O17" s="18">
        <f t="shared" si="7"/>
        <v>4.0049056617829644</v>
      </c>
      <c r="P17" s="18">
        <f t="shared" si="8"/>
        <v>4.0522371953598926</v>
      </c>
      <c r="Q17" s="30">
        <f t="shared" si="4"/>
        <v>2.857142857142847E-2</v>
      </c>
      <c r="R17" s="289"/>
      <c r="S17" s="60"/>
      <c r="T17" s="267" t="s">
        <v>7</v>
      </c>
      <c r="U17" s="31">
        <f>IF(U7&gt;0,SUMPRODUCT(M13:M38,D13:D38)/U7,"")</f>
        <v>3.024809920975946E-2</v>
      </c>
      <c r="AB17" s="19" t="s">
        <v>89</v>
      </c>
      <c r="AC17" s="15" t="e">
        <f>IF(AD24&gt;0,(COUNTIF(Input!$X$3:$X$5988,10)/COUNTIF(Input!$Y$3:$Y$5988,10))*100,#N/A)</f>
        <v>#N/A</v>
      </c>
      <c r="AD17" s="35">
        <f>AD26</f>
        <v>0</v>
      </c>
      <c r="AE17" s="21"/>
      <c r="AF17" s="60"/>
      <c r="AH17" s="267" t="s">
        <v>5</v>
      </c>
      <c r="AI17" s="18">
        <f>IF(AI8&gt;0,(AI11/AI8)*100,"")</f>
        <v>96</v>
      </c>
      <c r="AJ17" s="289"/>
      <c r="AK17" s="199">
        <v>10</v>
      </c>
      <c r="AL17" s="203">
        <f>COUNTIF(Input!$O$3:$O$1002,$AK17&amp;" "&amp;AL$6)</f>
        <v>0</v>
      </c>
      <c r="AM17" s="203">
        <f>COUNTIF(Input!$O$3:$O$1002,$AK17&amp;" "&amp;AM$6)</f>
        <v>0</v>
      </c>
      <c r="AN17" s="203">
        <f>COUNTIF(Input!$O$3:$O$1002,$AK17&amp;" "&amp;AN$6)</f>
        <v>0</v>
      </c>
      <c r="AO17" s="203">
        <f>COUNTIF(Input!$O$3:$O$1002,$AK17&amp;" "&amp;AO$6)</f>
        <v>0</v>
      </c>
      <c r="AP17" s="203">
        <f>COUNTIF(Input!$O$3:$O$1002,$AK17&amp;" "&amp;AP$6)</f>
        <v>0</v>
      </c>
      <c r="AQ17" s="203">
        <f>COUNTIF(Input!$O$3:$O$1002,$AK17&amp;" "&amp;AQ$6)</f>
        <v>0</v>
      </c>
      <c r="AR17" s="203">
        <f>COUNTIF(Input!$O$3:$O$1002,$AK17&amp;" "&amp;AR$6)</f>
        <v>0</v>
      </c>
      <c r="AS17" s="203">
        <f>COUNTIF(Input!$O$3:$O$1002,$AK17&amp;" "&amp;AS$6)</f>
        <v>0</v>
      </c>
      <c r="AT17" s="203">
        <f>COUNTIF(Input!$O$3:$O$1002,$AK17&amp;" "&amp;AT$6)</f>
        <v>0</v>
      </c>
      <c r="AU17" s="203">
        <f>COUNTIF(Input!$O$3:$O$1002,$AK17&amp;" "&amp;AU$6)</f>
        <v>0</v>
      </c>
      <c r="AV17" s="202">
        <f>COUNTIF(Input!$O$3:$O$1002,$AK17&amp;" "&amp;AV$6)</f>
        <v>6</v>
      </c>
      <c r="AW17" s="325">
        <f>COUNTIF(Input!$O$3:$O$1002,$AK17&amp;" "&amp;AW$6)</f>
        <v>0</v>
      </c>
      <c r="AX17" s="325">
        <f>COUNTIF(Input!$O$3:$O$1002,$AK17&amp;" "&amp;AX$6)</f>
        <v>0</v>
      </c>
      <c r="AY17" s="325">
        <f>COUNTIF(Input!$O$3:$O$1002,$AK17&amp;" "&amp;AY$6)</f>
        <v>0</v>
      </c>
      <c r="AZ17" s="325">
        <f>COUNTIF(Input!$O$3:$O$1002,$AK17&amp;" "&amp;AZ$6)</f>
        <v>0</v>
      </c>
      <c r="BA17" s="325">
        <f>COUNTIF(Input!$O$3:$O$1002,$AK17&amp;" "&amp;BA$6)</f>
        <v>0</v>
      </c>
      <c r="BB17" s="325">
        <f>COUNTIF(Input!$O$3:$O$1002,$AK17&amp;" "&amp;BB$6)</f>
        <v>0</v>
      </c>
      <c r="BC17" s="325">
        <f>COUNTIF(Input!$O$3:$O$1002,$AK17&amp;" "&amp;BC$6)</f>
        <v>0</v>
      </c>
      <c r="BD17" s="325">
        <f>COUNTIF(Input!$O$3:$O$1002,$AK17&amp;" "&amp;BD$6)</f>
        <v>0</v>
      </c>
      <c r="BE17" s="325">
        <f>COUNTIF(Input!$O$3:$O$1002,$AK17&amp;" "&amp;BE$6)</f>
        <v>0</v>
      </c>
      <c r="BF17" s="325">
        <f>COUNTIF(Input!$O$3:$O$1002,$AK17&amp;" "&amp;BF$6)</f>
        <v>0</v>
      </c>
      <c r="BG17" s="325">
        <f>COUNTIF(Input!$O$3:$O$1002,$AK17&amp;" "&amp;BG$6)</f>
        <v>0</v>
      </c>
      <c r="BH17" s="325">
        <f>COUNTIF(Input!$O$3:$O$1002,$AK17&amp;" "&amp;BH$6)</f>
        <v>0</v>
      </c>
      <c r="BI17" s="325">
        <f>COUNTIF(Input!$O$3:$O$1002,$AK17&amp;" "&amp;BI$6)</f>
        <v>0</v>
      </c>
      <c r="BJ17" s="325">
        <f>COUNTIF(Input!$O$3:$O$1002,$AK17&amp;" "&amp;BJ$6)</f>
        <v>0</v>
      </c>
      <c r="BK17" s="325">
        <f>COUNTIF(Input!$O$3:$O$1002,$AK17&amp;" "&amp;BK$6)</f>
        <v>0</v>
      </c>
      <c r="BL17" s="325">
        <f>COUNTIF(Input!$O$3:$O$1002,$AK17&amp;" "&amp;BL$6)</f>
        <v>0</v>
      </c>
      <c r="BM17" s="325">
        <f>COUNTIF(Input!$O$3:$O$1002,$AK17&amp;" "&amp;BM$6)</f>
        <v>0</v>
      </c>
      <c r="BN17" s="325">
        <f>COUNTIF(Input!$O$3:$O$1002,$AK17&amp;" "&amp;BN$6)</f>
        <v>0</v>
      </c>
      <c r="BO17" s="325">
        <f>COUNTIF(Input!$O$3:$O$1002,$AK17&amp;" "&amp;BO$6)</f>
        <v>0</v>
      </c>
      <c r="BP17" s="325">
        <f>COUNTIF(Input!$O$3:$O$1002,$AK17&amp;" "&amp;BP$6)</f>
        <v>0</v>
      </c>
      <c r="BQ17" s="325">
        <f>COUNTIF(Input!$O$3:$O$1002,$AK17&amp;" "&amp;BQ$6)</f>
        <v>0</v>
      </c>
      <c r="BR17" s="325">
        <f>COUNTIF(Input!$O$3:$O$1002,$AK17&amp;" "&amp;BR$6)</f>
        <v>0</v>
      </c>
      <c r="BS17" s="325">
        <f>COUNTIF(Input!$O$3:$O$1002,$AK17&amp;" "&amp;BS$6)</f>
        <v>0</v>
      </c>
      <c r="BT17" s="325">
        <f>COUNTIF(Input!$O$3:$O$1002,$AK17&amp;" "&amp;BT$6)</f>
        <v>0</v>
      </c>
      <c r="BU17" s="325">
        <f>COUNTIF(Input!$O$3:$O$1002,$AK17&amp;" "&amp;BU$6)</f>
        <v>0</v>
      </c>
      <c r="BV17" s="325">
        <f>COUNTIF(Input!$O$3:$O$1002,$AK17&amp;" "&amp;BV$6)</f>
        <v>0</v>
      </c>
      <c r="BW17" s="325">
        <f>COUNTIF(Input!$O$3:$O$1002,$AK17&amp;" "&amp;BW$6)</f>
        <v>0</v>
      </c>
      <c r="BX17" s="325">
        <f>COUNTIF(Input!$O$3:$O$1002,$AK17&amp;" "&amp;BX$6)</f>
        <v>0</v>
      </c>
      <c r="BY17" s="325">
        <f>COUNTIF(Input!$O$3:$O$1002,$AK17&amp;" "&amp;BY$6)</f>
        <v>0</v>
      </c>
      <c r="BZ17" s="325">
        <f>COUNTIF(Input!$O$3:$O$1002,$AK17&amp;" "&amp;BZ$6)</f>
        <v>0</v>
      </c>
      <c r="CA17" s="325">
        <f>COUNTIF(Input!$O$3:$O$1002,$AK17&amp;" "&amp;CA$6)</f>
        <v>0</v>
      </c>
      <c r="CB17" s="309">
        <f t="shared" si="1"/>
        <v>6</v>
      </c>
      <c r="CC17" s="21"/>
      <c r="CD17" s="21"/>
      <c r="CE17" s="189">
        <v>41</v>
      </c>
      <c r="CF17" s="40">
        <f>COUNTIF(Input!$E$3:$E$1002,$CE17&amp;CF$5)</f>
        <v>0</v>
      </c>
      <c r="CG17" s="84">
        <f>COUNTIF(Input!$E$3:$E$1002,$CE17&amp;CG$5)</f>
        <v>0</v>
      </c>
      <c r="CH17" s="84">
        <f>COUNTIF(Input!$E$3:$E$1002,$CE17&amp;CH$5)</f>
        <v>0</v>
      </c>
      <c r="CI17" s="84">
        <f>COUNTIF(Input!$E$3:$E$1002,$CE17&amp;CI$5)</f>
        <v>0</v>
      </c>
      <c r="CJ17" s="84">
        <f>COUNTIF(Input!$E$3:$E$1002,$CE17&amp;CJ$5)</f>
        <v>0</v>
      </c>
      <c r="CK17" s="84">
        <f>COUNTIF(Input!$E$3:$E$1002,$CE17&amp;CK$5)</f>
        <v>0</v>
      </c>
      <c r="CL17" s="84">
        <f>COUNTIF(Input!$E$3:$E$1002,$CE17&amp;CL$5)</f>
        <v>0</v>
      </c>
      <c r="CM17" s="84">
        <f>COUNTIF(Input!$E$3:$E$1002,$CE17&amp;CM$5)</f>
        <v>0</v>
      </c>
      <c r="CN17" s="189">
        <f>COUNTIF(Input!$E$3:$E$1002,$CE17&amp;CN$5)</f>
        <v>0</v>
      </c>
      <c r="CO17" s="213">
        <f>COUNTIF(Input!$E$3:$E$1002,$CE17&amp;CO$5)</f>
        <v>0</v>
      </c>
      <c r="CP17" s="102">
        <f>COUNTIF(Input!$E$3:$E$1002,$CE17&amp;CP$5)</f>
        <v>0</v>
      </c>
      <c r="CQ17" s="101">
        <f>COUNTIF(Input!$E$3:$E$1002,$CE17&amp;CQ$5)</f>
        <v>0</v>
      </c>
      <c r="CR17" s="101">
        <f>COUNTIF(Input!$E$3:$E$1002,$CE17&amp;CR$5)</f>
        <v>0</v>
      </c>
      <c r="CS17" s="101">
        <f>COUNTIF(Input!$E$3:$E$1002,$CE17&amp;CS$5)</f>
        <v>0</v>
      </c>
      <c r="CT17" s="101">
        <f>COUNTIF(Input!$E$3:$E$1002,$CE17&amp;CT$5)</f>
        <v>0</v>
      </c>
      <c r="CU17" s="101">
        <f>COUNTIF(Input!$E$3:$E$1002,$CE17&amp;CU$5)</f>
        <v>0</v>
      </c>
      <c r="CV17" s="101">
        <f>COUNTIF(Input!$E$3:$E$1002,$CE17&amp;CV$5)</f>
        <v>0</v>
      </c>
      <c r="CW17" s="101">
        <f>COUNTIF(Input!$E$3:$E$1002,$CE17&amp;CW$5)</f>
        <v>0</v>
      </c>
      <c r="CX17" s="101">
        <f>COUNTIF(Input!$E$3:$E$1002,$CE17&amp;CX$5)</f>
        <v>0</v>
      </c>
      <c r="CY17" s="104">
        <f>COUNTIF(Input!$E$3:$E$1002,$CE17&amp;CY$5)</f>
        <v>0</v>
      </c>
      <c r="CZ17" s="209">
        <f>COUNTIF(Input!$E$3:$E$1002,$CE17&amp;CZ$5)</f>
        <v>0</v>
      </c>
      <c r="DA17" s="264"/>
      <c r="DB17" s="360">
        <f t="shared" si="2"/>
        <v>6</v>
      </c>
      <c r="DC17" s="87">
        <f>COUNTIF(Input!$AQ$3:$AQ$1002,Analysis!$DB17&amp;" "&amp;Analysis!DC$10)</f>
        <v>0</v>
      </c>
      <c r="DD17" s="87">
        <f>COUNTIF(Input!$AQ$3:$AQ$1002,Analysis!$DB17&amp;" "&amp;Analysis!DD$10)</f>
        <v>0</v>
      </c>
      <c r="DE17" s="87">
        <f>COUNTIF(Input!$AQ$3:$AQ$1002,Analysis!$DB17&amp;" "&amp;Analysis!DE$10)</f>
        <v>0</v>
      </c>
      <c r="DF17" s="87">
        <f>COUNTIF(Input!$AQ$3:$AQ$1002,Analysis!$DB17&amp;" "&amp;Analysis!DF$10)</f>
        <v>0</v>
      </c>
      <c r="DG17" s="87">
        <f>COUNTIF(Input!$AQ$3:$AQ$1002,Analysis!$DB17&amp;" "&amp;Analysis!DG$10)</f>
        <v>0</v>
      </c>
      <c r="DH17" s="88">
        <f>COUNTIF(Input!$AQ$3:$AQ$1002,Analysis!$DB17&amp;" "&amp;Analysis!DH$10)</f>
        <v>8</v>
      </c>
      <c r="DI17" s="87">
        <f>COUNTIF(Input!$AQ$3:$AQ$1002,Analysis!$DB17&amp;" "&amp;Analysis!DI$10)</f>
        <v>0</v>
      </c>
      <c r="DJ17" s="87">
        <f>COUNTIF(Input!$AQ$3:$AQ$1002,Analysis!$DB17&amp;" "&amp;Analysis!DJ$10)</f>
        <v>0</v>
      </c>
      <c r="DK17" s="87">
        <f>COUNTIF(Input!$AQ$3:$AQ$1002,Analysis!$DB17&amp;" "&amp;Analysis!DK$10)</f>
        <v>0</v>
      </c>
      <c r="DL17" s="87">
        <f>COUNTIF(Input!$AQ$3:$AQ$1002,Analysis!$DB17&amp;" "&amp;Analysis!DL$10)</f>
        <v>0</v>
      </c>
      <c r="DM17" s="87">
        <f>COUNTIF(Input!$AQ$3:$AQ$1002,Analysis!$DB17&amp;" "&amp;Analysis!DM$10)</f>
        <v>0</v>
      </c>
      <c r="DN17" s="264"/>
      <c r="DO17" s="264"/>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row>
    <row r="18" spans="1:150" ht="15.75" thickBot="1" x14ac:dyDescent="0.3">
      <c r="A18" s="21"/>
      <c r="B18" s="194">
        <v>5</v>
      </c>
      <c r="C18" s="13">
        <f>COUNTIF(Input!$K$3:$K$1002,B18)</f>
        <v>9</v>
      </c>
      <c r="D18" s="13">
        <f>COUNTIF(Input!$J$3:$J$1002,B18)</f>
        <v>188</v>
      </c>
      <c r="E18" s="13">
        <f>COUNTIF(Input!$I$3:$I$1002,B18)</f>
        <v>195</v>
      </c>
      <c r="F18" s="13">
        <f>COUNTIF(Input!$M$3:$M$1002,B18)</f>
        <v>173</v>
      </c>
      <c r="G18" s="36">
        <f t="shared" si="5"/>
        <v>92.021276595744681</v>
      </c>
      <c r="H18" s="18">
        <f>IF(D18&gt;0,SUMIF(Input!$HP$9:$HP$1002,B18,Input!$HS$9:$HS$1002)/D18,"")</f>
        <v>1.7021276595744681</v>
      </c>
      <c r="I18" s="29">
        <f>IF(D18&gt;0,SUMIF(Input!$J$3:$J$1002,B18,Input!$F$3:$F$1002)/COUNTIF(Input!$J$3:$J$1002,B18),#N/A)</f>
        <v>362.87234042553189</v>
      </c>
      <c r="J18" s="29">
        <f>IF(E18&gt;0,SUMIF(Input!$I$3:$I$1002,B18,Input!$F$3:$F$1002)/COUNTIF(Input!$I$3:$I$1002,B18),#N/A)</f>
        <v>360.41025641025641</v>
      </c>
      <c r="K18" s="30">
        <f>IF(D18&gt;0,SUMIF(Input!$J$3:$J$1002,B18,Input!$I$3:$I$1002)/D18,"")</f>
        <v>5.042553191489362</v>
      </c>
      <c r="L18" s="16">
        <f t="array" ref="L18">IF(D18&lt;2,0,STDEV(IF(Input!$J$3:$J$1002=B18,Input!$I$3:$I$1002)))</f>
        <v>0.30730477884676549</v>
      </c>
      <c r="M18" s="31">
        <f t="shared" si="3"/>
        <v>3.04711489573797E-2</v>
      </c>
      <c r="N18" s="16">
        <f t="shared" si="6"/>
        <v>4.3927701578013616E-2</v>
      </c>
      <c r="O18" s="18">
        <f t="shared" si="7"/>
        <v>4.9986254899113485</v>
      </c>
      <c r="P18" s="18">
        <f t="shared" si="8"/>
        <v>5.0864808930673755</v>
      </c>
      <c r="Q18" s="30">
        <f t="shared" si="4"/>
        <v>4.2553191489361986E-2</v>
      </c>
      <c r="R18" s="289"/>
      <c r="S18" s="60"/>
      <c r="T18" s="267" t="s">
        <v>6</v>
      </c>
      <c r="U18" s="30">
        <f>IF(U7&gt;0,(SUM(Input!HS4:HS1002)/U7),0)</f>
        <v>1.4922204242224462</v>
      </c>
      <c r="V18" s="465" t="str">
        <f>IF(U18&gt;3,"APE is high. Refer to instructions tab","APE acceptable")</f>
        <v>APE acceptable</v>
      </c>
      <c r="W18" s="466"/>
      <c r="X18" s="466"/>
      <c r="Y18" s="466"/>
      <c r="Z18" s="467"/>
      <c r="AB18" s="19" t="s">
        <v>90</v>
      </c>
      <c r="AC18" s="15" t="e">
        <f>IF(AE24&gt;0,(COUNTIF(Input!$X$3:$X$5988,11)/COUNTIF(Input!$Y$3:$Y$5988,11))*100,#N/A)</f>
        <v>#N/A</v>
      </c>
      <c r="AD18" s="35">
        <f>AE26</f>
        <v>0</v>
      </c>
      <c r="AE18" s="21"/>
      <c r="AF18" s="251"/>
      <c r="AG18" s="252"/>
      <c r="AH18" s="252"/>
      <c r="AI18" s="305"/>
      <c r="AJ18" s="289"/>
      <c r="AK18" s="199">
        <v>11</v>
      </c>
      <c r="AL18" s="203">
        <f>COUNTIF(Input!$O$3:$O$1002,$AK18&amp;" "&amp;AL$6)</f>
        <v>0</v>
      </c>
      <c r="AM18" s="203">
        <f>COUNTIF(Input!$O$3:$O$1002,$AK18&amp;" "&amp;AM$6)</f>
        <v>0</v>
      </c>
      <c r="AN18" s="203">
        <f>COUNTIF(Input!$O$3:$O$1002,$AK18&amp;" "&amp;AN$6)</f>
        <v>0</v>
      </c>
      <c r="AO18" s="203">
        <f>COUNTIF(Input!$O$3:$O$1002,$AK18&amp;" "&amp;AO$6)</f>
        <v>0</v>
      </c>
      <c r="AP18" s="203">
        <f>COUNTIF(Input!$O$3:$O$1002,$AK18&amp;" "&amp;AP$6)</f>
        <v>0</v>
      </c>
      <c r="AQ18" s="203">
        <f>COUNTIF(Input!$O$3:$O$1002,$AK18&amp;" "&amp;AQ$6)</f>
        <v>0</v>
      </c>
      <c r="AR18" s="203">
        <f>COUNTIF(Input!$O$3:$O$1002,$AK18&amp;" "&amp;AR$6)</f>
        <v>0</v>
      </c>
      <c r="AS18" s="203">
        <f>COUNTIF(Input!$O$3:$O$1002,$AK18&amp;" "&amp;AS$6)</f>
        <v>0</v>
      </c>
      <c r="AT18" s="203">
        <f>COUNTIF(Input!$O$3:$O$1002,$AK18&amp;" "&amp;AT$6)</f>
        <v>0</v>
      </c>
      <c r="AU18" s="203">
        <f>COUNTIF(Input!$O$3:$O$1002,$AK18&amp;" "&amp;AU$6)</f>
        <v>0</v>
      </c>
      <c r="AV18" s="203">
        <f>COUNTIF(Input!$O$3:$O$1002,$AK18&amp;" "&amp;AV$6)</f>
        <v>2</v>
      </c>
      <c r="AW18" s="202">
        <f>COUNTIF(Input!$O$3:$O$1002,$AK18&amp;" "&amp;AW$6)</f>
        <v>4</v>
      </c>
      <c r="AX18" s="325">
        <f>COUNTIF(Input!$O$3:$O$1002,$AK18&amp;" "&amp;AX$6)</f>
        <v>1</v>
      </c>
      <c r="AY18" s="325">
        <f>COUNTIF(Input!$O$3:$O$1002,$AK18&amp;" "&amp;AY$6)</f>
        <v>0</v>
      </c>
      <c r="AZ18" s="325">
        <f>COUNTIF(Input!$O$3:$O$1002,$AK18&amp;" "&amp;AZ$6)</f>
        <v>0</v>
      </c>
      <c r="BA18" s="325">
        <f>COUNTIF(Input!$O$3:$O$1002,$AK18&amp;" "&amp;BA$6)</f>
        <v>0</v>
      </c>
      <c r="BB18" s="325">
        <f>COUNTIF(Input!$O$3:$O$1002,$AK18&amp;" "&amp;BB$6)</f>
        <v>0</v>
      </c>
      <c r="BC18" s="325">
        <f>COUNTIF(Input!$O$3:$O$1002,$AK18&amp;" "&amp;BC$6)</f>
        <v>0</v>
      </c>
      <c r="BD18" s="325">
        <f>COUNTIF(Input!$O$3:$O$1002,$AK18&amp;" "&amp;BD$6)</f>
        <v>0</v>
      </c>
      <c r="BE18" s="325">
        <f>COUNTIF(Input!$O$3:$O$1002,$AK18&amp;" "&amp;BE$6)</f>
        <v>0</v>
      </c>
      <c r="BF18" s="325">
        <f>COUNTIF(Input!$O$3:$O$1002,$AK18&amp;" "&amp;BF$6)</f>
        <v>0</v>
      </c>
      <c r="BG18" s="325">
        <f>COUNTIF(Input!$O$3:$O$1002,$AK18&amp;" "&amp;BG$6)</f>
        <v>0</v>
      </c>
      <c r="BH18" s="325">
        <f>COUNTIF(Input!$O$3:$O$1002,$AK18&amp;" "&amp;BH$6)</f>
        <v>0</v>
      </c>
      <c r="BI18" s="325">
        <f>COUNTIF(Input!$O$3:$O$1002,$AK18&amp;" "&amp;BI$6)</f>
        <v>0</v>
      </c>
      <c r="BJ18" s="325">
        <f>COUNTIF(Input!$O$3:$O$1002,$AK18&amp;" "&amp;BJ$6)</f>
        <v>0</v>
      </c>
      <c r="BK18" s="325">
        <f>COUNTIF(Input!$O$3:$O$1002,$AK18&amp;" "&amp;BK$6)</f>
        <v>0</v>
      </c>
      <c r="BL18" s="325">
        <f>COUNTIF(Input!$O$3:$O$1002,$AK18&amp;" "&amp;BL$6)</f>
        <v>0</v>
      </c>
      <c r="BM18" s="325">
        <f>COUNTIF(Input!$O$3:$O$1002,$AK18&amp;" "&amp;BM$6)</f>
        <v>0</v>
      </c>
      <c r="BN18" s="325">
        <f>COUNTIF(Input!$O$3:$O$1002,$AK18&amp;" "&amp;BN$6)</f>
        <v>0</v>
      </c>
      <c r="BO18" s="325">
        <f>COUNTIF(Input!$O$3:$O$1002,$AK18&amp;" "&amp;BO$6)</f>
        <v>0</v>
      </c>
      <c r="BP18" s="325">
        <f>COUNTIF(Input!$O$3:$O$1002,$AK18&amp;" "&amp;BP$6)</f>
        <v>0</v>
      </c>
      <c r="BQ18" s="325">
        <f>COUNTIF(Input!$O$3:$O$1002,$AK18&amp;" "&amp;BQ$6)</f>
        <v>0</v>
      </c>
      <c r="BR18" s="325">
        <f>COUNTIF(Input!$O$3:$O$1002,$AK18&amp;" "&amp;BR$6)</f>
        <v>0</v>
      </c>
      <c r="BS18" s="325">
        <f>COUNTIF(Input!$O$3:$O$1002,$AK18&amp;" "&amp;BS$6)</f>
        <v>0</v>
      </c>
      <c r="BT18" s="325">
        <f>COUNTIF(Input!$O$3:$O$1002,$AK18&amp;" "&amp;BT$6)</f>
        <v>0</v>
      </c>
      <c r="BU18" s="325">
        <f>COUNTIF(Input!$O$3:$O$1002,$AK18&amp;" "&amp;BU$6)</f>
        <v>0</v>
      </c>
      <c r="BV18" s="325">
        <f>COUNTIF(Input!$O$3:$O$1002,$AK18&amp;" "&amp;BV$6)</f>
        <v>0</v>
      </c>
      <c r="BW18" s="325">
        <f>COUNTIF(Input!$O$3:$O$1002,$AK18&amp;" "&amp;BW$6)</f>
        <v>0</v>
      </c>
      <c r="BX18" s="325">
        <f>COUNTIF(Input!$O$3:$O$1002,$AK18&amp;" "&amp;BX$6)</f>
        <v>0</v>
      </c>
      <c r="BY18" s="325">
        <f>COUNTIF(Input!$O$3:$O$1002,$AK18&amp;" "&amp;BY$6)</f>
        <v>0</v>
      </c>
      <c r="BZ18" s="325">
        <f>COUNTIF(Input!$O$3:$O$1002,$AK18&amp;" "&amp;BZ$6)</f>
        <v>0</v>
      </c>
      <c r="CA18" s="325">
        <f>COUNTIF(Input!$O$3:$O$1002,$AK18&amp;" "&amp;CA$6)</f>
        <v>0</v>
      </c>
      <c r="CB18" s="309">
        <f t="shared" si="1"/>
        <v>7</v>
      </c>
      <c r="CC18" s="21"/>
      <c r="CD18" s="21"/>
      <c r="CE18" s="189">
        <v>40</v>
      </c>
      <c r="CF18" s="40">
        <f>COUNTIF(Input!$E$3:$E$1002,$CE18&amp;CF$5)</f>
        <v>0</v>
      </c>
      <c r="CG18" s="84">
        <f>COUNTIF(Input!$E$3:$E$1002,$CE18&amp;CG$5)</f>
        <v>0</v>
      </c>
      <c r="CH18" s="84">
        <f>COUNTIF(Input!$E$3:$E$1002,$CE18&amp;CH$5)</f>
        <v>0</v>
      </c>
      <c r="CI18" s="84">
        <f>COUNTIF(Input!$E$3:$E$1002,$CE18&amp;CI$5)</f>
        <v>0</v>
      </c>
      <c r="CJ18" s="84">
        <f>COUNTIF(Input!$E$3:$E$1002,$CE18&amp;CJ$5)</f>
        <v>0</v>
      </c>
      <c r="CK18" s="84">
        <f>COUNTIF(Input!$E$3:$E$1002,$CE18&amp;CK$5)</f>
        <v>0</v>
      </c>
      <c r="CL18" s="37">
        <f>COUNTIF(Input!$E$3:$E$1002,$CE18&amp;CL$5)</f>
        <v>0</v>
      </c>
      <c r="CM18" s="37">
        <f>COUNTIF(Input!$E$3:$E$1002,$CE18&amp;CM$5)</f>
        <v>0</v>
      </c>
      <c r="CN18" s="84">
        <f>COUNTIF(Input!$E$3:$E$1002,$CE18&amp;CN$5)</f>
        <v>0</v>
      </c>
      <c r="CO18" s="215">
        <f>COUNTIF(Input!$E$3:$E$1002,$CE18&amp;CO$5)</f>
        <v>0</v>
      </c>
      <c r="CP18" s="100">
        <f>COUNTIF(Input!$E$3:$E$1002,$CE18&amp;CP$5)</f>
        <v>0</v>
      </c>
      <c r="CQ18" s="101">
        <f>COUNTIF(Input!$E$3:$E$1002,$CE18&amp;CQ$5)</f>
        <v>0</v>
      </c>
      <c r="CR18" s="101">
        <f>COUNTIF(Input!$E$3:$E$1002,$CE18&amp;CR$5)</f>
        <v>0</v>
      </c>
      <c r="CS18" s="101">
        <f>COUNTIF(Input!$E$3:$E$1002,$CE18&amp;CS$5)</f>
        <v>0</v>
      </c>
      <c r="CT18" s="101">
        <f>COUNTIF(Input!$E$3:$E$1002,$CE18&amp;CT$5)</f>
        <v>0</v>
      </c>
      <c r="CU18" s="101">
        <f>COUNTIF(Input!$E$3:$E$1002,$CE18&amp;CU$5)</f>
        <v>0</v>
      </c>
      <c r="CV18" s="101">
        <f>COUNTIF(Input!$E$3:$E$1002,$CE18&amp;CV$5)</f>
        <v>0</v>
      </c>
      <c r="CW18" s="101">
        <f>COUNTIF(Input!$E$3:$E$1002,$CE18&amp;CW$5)</f>
        <v>0</v>
      </c>
      <c r="CX18" s="101">
        <f>COUNTIF(Input!$E$3:$E$1002,$CE18&amp;CX$5)</f>
        <v>0</v>
      </c>
      <c r="CY18" s="104">
        <f>COUNTIF(Input!$E$3:$E$1002,$CE18&amp;CY$5)</f>
        <v>0</v>
      </c>
      <c r="CZ18" s="209">
        <f>COUNTIF(Input!$E$3:$E$1002,$CE18&amp;CZ$5)</f>
        <v>0</v>
      </c>
      <c r="DA18" s="264"/>
      <c r="DB18" s="360">
        <f t="shared" si="2"/>
        <v>7</v>
      </c>
      <c r="DC18" s="87">
        <f>COUNTIF(Input!$AQ$3:$AQ$1002,Analysis!$DB18&amp;" "&amp;Analysis!DC$10)</f>
        <v>0</v>
      </c>
      <c r="DD18" s="87">
        <f>COUNTIF(Input!$AQ$3:$AQ$1002,Analysis!$DB18&amp;" "&amp;Analysis!DD$10)</f>
        <v>0</v>
      </c>
      <c r="DE18" s="87">
        <f>COUNTIF(Input!$AQ$3:$AQ$1002,Analysis!$DB18&amp;" "&amp;Analysis!DE$10)</f>
        <v>0</v>
      </c>
      <c r="DF18" s="87">
        <f>COUNTIF(Input!$AQ$3:$AQ$1002,Analysis!$DB18&amp;" "&amp;Analysis!DF$10)</f>
        <v>0</v>
      </c>
      <c r="DG18" s="87">
        <f>COUNTIF(Input!$AQ$3:$AQ$1002,Analysis!$DB18&amp;" "&amp;Analysis!DG$10)</f>
        <v>0</v>
      </c>
      <c r="DH18" s="88">
        <f>COUNTIF(Input!$AQ$3:$AQ$1002,Analysis!$DB18&amp;" "&amp;Analysis!DH$10)</f>
        <v>1</v>
      </c>
      <c r="DI18" s="87">
        <f>COUNTIF(Input!$AQ$3:$AQ$1002,Analysis!$DB18&amp;" "&amp;Analysis!DI$10)</f>
        <v>0</v>
      </c>
      <c r="DJ18" s="87">
        <f>COUNTIF(Input!$AQ$3:$AQ$1002,Analysis!$DB18&amp;" "&amp;Analysis!DJ$10)</f>
        <v>0</v>
      </c>
      <c r="DK18" s="87">
        <f>COUNTIF(Input!$AQ$3:$AQ$1002,Analysis!$DB18&amp;" "&amp;Analysis!DK$10)</f>
        <v>0</v>
      </c>
      <c r="DL18" s="87">
        <f>COUNTIF(Input!$AQ$3:$AQ$1002,Analysis!$DB18&amp;" "&amp;Analysis!DL$10)</f>
        <v>0</v>
      </c>
      <c r="DM18" s="87">
        <f>COUNTIF(Input!$AQ$3:$AQ$1002,Analysis!$DB18&amp;" "&amp;Analysis!DM$10)</f>
        <v>0</v>
      </c>
      <c r="DN18" s="264"/>
      <c r="DO18" s="264"/>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row>
    <row r="19" spans="1:150" ht="15.75" thickBot="1" x14ac:dyDescent="0.3">
      <c r="A19" s="21"/>
      <c r="B19" s="194">
        <v>6</v>
      </c>
      <c r="C19" s="13">
        <f>COUNTIF(Input!$K$3:$K$1002,B19)</f>
        <v>8</v>
      </c>
      <c r="D19" s="13">
        <f>COUNTIF(Input!$J$3:$J$1002,B19)</f>
        <v>87</v>
      </c>
      <c r="E19" s="13">
        <f>COUNTIF(Input!$I$3:$I$1002,B19)</f>
        <v>89</v>
      </c>
      <c r="F19" s="13">
        <f>COUNTIF(Input!$M$3:$M$1002,B19)</f>
        <v>77</v>
      </c>
      <c r="G19" s="36">
        <f t="shared" si="5"/>
        <v>88.505747126436788</v>
      </c>
      <c r="H19" s="18">
        <f>IF(D19&gt;0,SUMIF(Input!$HP$9:$HP$1002,B19,Input!$HS$9:$HS$1002)/D19,"")</f>
        <v>2.1072796934865896</v>
      </c>
      <c r="I19" s="29">
        <f>IF(D19&gt;0,SUMIF(Input!$J$3:$J$1002,B19,Input!$F$3:$F$1002)/COUNTIF(Input!$J$3:$J$1002,B19),#N/A)</f>
        <v>388.04597701149424</v>
      </c>
      <c r="J19" s="29">
        <f>IF(E19&gt;0,SUMIF(Input!$I$3:$I$1002,B19,Input!$F$3:$F$1002)/COUNTIF(Input!$I$3:$I$1002,B19),#N/A)</f>
        <v>385.61797752808991</v>
      </c>
      <c r="K19" s="30">
        <f>IF(D19&gt;0,SUMIF(Input!$J$3:$J$1002,B19,Input!$I$3:$I$1002)/D19,"")</f>
        <v>6.0344827586206895</v>
      </c>
      <c r="L19" s="16">
        <f t="array" ref="L19">IF(D19&lt;2,0,STDEV(IF(Input!$J$3:$J$1002=B19,Input!$I$3:$I$1002)))</f>
        <v>0.38724656714946543</v>
      </c>
      <c r="M19" s="31">
        <f t="shared" si="3"/>
        <v>3.2086144135241419E-2</v>
      </c>
      <c r="N19" s="16">
        <f t="shared" si="6"/>
        <v>8.1372196887225245E-2</v>
      </c>
      <c r="O19" s="18">
        <f t="shared" si="7"/>
        <v>5.9531105617334639</v>
      </c>
      <c r="P19" s="18">
        <f t="shared" si="8"/>
        <v>6.1158549555079151</v>
      </c>
      <c r="Q19" s="30">
        <f t="shared" si="4"/>
        <v>3.4482758620689502E-2</v>
      </c>
      <c r="R19" s="289"/>
      <c r="S19" s="60"/>
      <c r="T19" s="267" t="s">
        <v>5</v>
      </c>
      <c r="U19" s="51">
        <f>IF(U7&gt;0,(U9/U7)*100,"")</f>
        <v>93.427704752275019</v>
      </c>
      <c r="V19" s="462" t="str">
        <f>IF(U19&lt;L6,"% is low. Refer to QC record tab","% agreement target met")</f>
        <v>% is low. Refer to QC record tab</v>
      </c>
      <c r="W19" s="463"/>
      <c r="X19" s="463"/>
      <c r="Y19" s="463"/>
      <c r="Z19" s="464"/>
      <c r="AB19" s="19" t="s">
        <v>91</v>
      </c>
      <c r="AC19" s="15" t="e">
        <f>IF(AF24&gt;0,(COUNTIF(Input!$X$3:$X$5988,12)/COUNTIF(Input!$Y$3:$Y$5988,12))*100,#N/A)</f>
        <v>#N/A</v>
      </c>
      <c r="AD19" s="35">
        <f>AF26</f>
        <v>0</v>
      </c>
      <c r="AE19" s="21"/>
      <c r="AF19" s="456" t="str">
        <f>IF(AI17&lt;L6,"QC failed to meet target","QC Target Met")</f>
        <v>QC Target Met</v>
      </c>
      <c r="AG19" s="457"/>
      <c r="AH19" s="457"/>
      <c r="AI19" s="458"/>
      <c r="AJ19" s="289"/>
      <c r="AK19" s="199">
        <v>12</v>
      </c>
      <c r="AL19" s="203">
        <f>COUNTIF(Input!$O$3:$O$1002,$AK19&amp;" "&amp;AL$6)</f>
        <v>0</v>
      </c>
      <c r="AM19" s="203">
        <f>COUNTIF(Input!$O$3:$O$1002,$AK19&amp;" "&amp;AM$6)</f>
        <v>0</v>
      </c>
      <c r="AN19" s="203">
        <f>COUNTIF(Input!$O$3:$O$1002,$AK19&amp;" "&amp;AN$6)</f>
        <v>0</v>
      </c>
      <c r="AO19" s="203">
        <f>COUNTIF(Input!$O$3:$O$1002,$AK19&amp;" "&amp;AO$6)</f>
        <v>0</v>
      </c>
      <c r="AP19" s="203">
        <f>COUNTIF(Input!$O$3:$O$1002,$AK19&amp;" "&amp;AP$6)</f>
        <v>0</v>
      </c>
      <c r="AQ19" s="203">
        <f>COUNTIF(Input!$O$3:$O$1002,$AK19&amp;" "&amp;AQ$6)</f>
        <v>0</v>
      </c>
      <c r="AR19" s="203">
        <f>COUNTIF(Input!$O$3:$O$1002,$AK19&amp;" "&amp;AR$6)</f>
        <v>0</v>
      </c>
      <c r="AS19" s="203">
        <f>COUNTIF(Input!$O$3:$O$1002,$AK19&amp;" "&amp;AS$6)</f>
        <v>0</v>
      </c>
      <c r="AT19" s="203">
        <f>COUNTIF(Input!$O$3:$O$1002,$AK19&amp;" "&amp;AT$6)</f>
        <v>0</v>
      </c>
      <c r="AU19" s="203">
        <f>COUNTIF(Input!$O$3:$O$1002,$AK19&amp;" "&amp;AU$6)</f>
        <v>0</v>
      </c>
      <c r="AV19" s="203">
        <f>COUNTIF(Input!$O$3:$O$1002,$AK19&amp;" "&amp;AV$6)</f>
        <v>0</v>
      </c>
      <c r="AW19" s="203">
        <f>COUNTIF(Input!$O$3:$O$1002,$AK19&amp;" "&amp;AW$6)</f>
        <v>0</v>
      </c>
      <c r="AX19" s="202">
        <f>COUNTIF(Input!$O$3:$O$1002,$AK19&amp;" "&amp;AX$6)</f>
        <v>3</v>
      </c>
      <c r="AY19" s="325">
        <f>COUNTIF(Input!$O$3:$O$1002,$AK19&amp;" "&amp;AY$6)</f>
        <v>0</v>
      </c>
      <c r="AZ19" s="325">
        <f>COUNTIF(Input!$O$3:$O$1002,$AK19&amp;" "&amp;AZ$6)</f>
        <v>0</v>
      </c>
      <c r="BA19" s="325">
        <f>COUNTIF(Input!$O$3:$O$1002,$AK19&amp;" "&amp;BA$6)</f>
        <v>0</v>
      </c>
      <c r="BB19" s="325">
        <f>COUNTIF(Input!$O$3:$O$1002,$AK19&amp;" "&amp;BB$6)</f>
        <v>0</v>
      </c>
      <c r="BC19" s="325">
        <f>COUNTIF(Input!$O$3:$O$1002,$AK19&amp;" "&amp;BC$6)</f>
        <v>0</v>
      </c>
      <c r="BD19" s="325">
        <f>COUNTIF(Input!$O$3:$O$1002,$AK19&amp;" "&amp;BD$6)</f>
        <v>0</v>
      </c>
      <c r="BE19" s="325">
        <f>COUNTIF(Input!$O$3:$O$1002,$AK19&amp;" "&amp;BE$6)</f>
        <v>0</v>
      </c>
      <c r="BF19" s="325">
        <f>COUNTIF(Input!$O$3:$O$1002,$AK19&amp;" "&amp;BF$6)</f>
        <v>0</v>
      </c>
      <c r="BG19" s="325">
        <f>COUNTIF(Input!$O$3:$O$1002,$AK19&amp;" "&amp;BG$6)</f>
        <v>0</v>
      </c>
      <c r="BH19" s="325">
        <f>COUNTIF(Input!$O$3:$O$1002,$AK19&amp;" "&amp;BH$6)</f>
        <v>0</v>
      </c>
      <c r="BI19" s="325">
        <f>COUNTIF(Input!$O$3:$O$1002,$AK19&amp;" "&amp;BI$6)</f>
        <v>0</v>
      </c>
      <c r="BJ19" s="325">
        <f>COUNTIF(Input!$O$3:$O$1002,$AK19&amp;" "&amp;BJ$6)</f>
        <v>0</v>
      </c>
      <c r="BK19" s="325">
        <f>COUNTIF(Input!$O$3:$O$1002,$AK19&amp;" "&amp;BK$6)</f>
        <v>0</v>
      </c>
      <c r="BL19" s="325">
        <f>COUNTIF(Input!$O$3:$O$1002,$AK19&amp;" "&amp;BL$6)</f>
        <v>0</v>
      </c>
      <c r="BM19" s="325">
        <f>COUNTIF(Input!$O$3:$O$1002,$AK19&amp;" "&amp;BM$6)</f>
        <v>0</v>
      </c>
      <c r="BN19" s="325">
        <f>COUNTIF(Input!$O$3:$O$1002,$AK19&amp;" "&amp;BN$6)</f>
        <v>0</v>
      </c>
      <c r="BO19" s="325">
        <f>COUNTIF(Input!$O$3:$O$1002,$AK19&amp;" "&amp;BO$6)</f>
        <v>0</v>
      </c>
      <c r="BP19" s="325">
        <f>COUNTIF(Input!$O$3:$O$1002,$AK19&amp;" "&amp;BP$6)</f>
        <v>0</v>
      </c>
      <c r="BQ19" s="325">
        <f>COUNTIF(Input!$O$3:$O$1002,$AK19&amp;" "&amp;BQ$6)</f>
        <v>0</v>
      </c>
      <c r="BR19" s="325">
        <f>COUNTIF(Input!$O$3:$O$1002,$AK19&amp;" "&amp;BR$6)</f>
        <v>0</v>
      </c>
      <c r="BS19" s="325">
        <f>COUNTIF(Input!$O$3:$O$1002,$AK19&amp;" "&amp;BS$6)</f>
        <v>0</v>
      </c>
      <c r="BT19" s="325">
        <f>COUNTIF(Input!$O$3:$O$1002,$AK19&amp;" "&amp;BT$6)</f>
        <v>0</v>
      </c>
      <c r="BU19" s="325">
        <f>COUNTIF(Input!$O$3:$O$1002,$AK19&amp;" "&amp;BU$6)</f>
        <v>0</v>
      </c>
      <c r="BV19" s="325">
        <f>COUNTIF(Input!$O$3:$O$1002,$AK19&amp;" "&amp;BV$6)</f>
        <v>0</v>
      </c>
      <c r="BW19" s="325">
        <f>COUNTIF(Input!$O$3:$O$1002,$AK19&amp;" "&amp;BW$6)</f>
        <v>0</v>
      </c>
      <c r="BX19" s="325">
        <f>COUNTIF(Input!$O$3:$O$1002,$AK19&amp;" "&amp;BX$6)</f>
        <v>0</v>
      </c>
      <c r="BY19" s="325">
        <f>COUNTIF(Input!$O$3:$O$1002,$AK19&amp;" "&amp;BY$6)</f>
        <v>0</v>
      </c>
      <c r="BZ19" s="325">
        <f>COUNTIF(Input!$O$3:$O$1002,$AK19&amp;" "&amp;BZ$6)</f>
        <v>0</v>
      </c>
      <c r="CA19" s="325">
        <f>COUNTIF(Input!$O$3:$O$1002,$AK19&amp;" "&amp;CA$6)</f>
        <v>0</v>
      </c>
      <c r="CB19" s="309">
        <f t="shared" si="1"/>
        <v>3</v>
      </c>
      <c r="CC19" s="21"/>
      <c r="CD19" s="21"/>
      <c r="CE19" s="189">
        <v>39</v>
      </c>
      <c r="CF19" s="40">
        <f>COUNTIF(Input!$E$3:$E$1002,$CE19&amp;CF$5)</f>
        <v>0</v>
      </c>
      <c r="CG19" s="84">
        <f>COUNTIF(Input!$E$3:$E$1002,$CE19&amp;CG$5)</f>
        <v>0</v>
      </c>
      <c r="CH19" s="84">
        <f>COUNTIF(Input!$E$3:$E$1002,$CE19&amp;CH$5)</f>
        <v>0</v>
      </c>
      <c r="CI19" s="84">
        <f>COUNTIF(Input!$E$3:$E$1002,$CE19&amp;CI$5)</f>
        <v>0</v>
      </c>
      <c r="CJ19" s="84">
        <f>COUNTIF(Input!$E$3:$E$1002,$CE19&amp;CJ$5)</f>
        <v>0</v>
      </c>
      <c r="CK19" s="189">
        <f>COUNTIF(Input!$E$3:$E$1002,$CE19&amp;CK$5)</f>
        <v>0</v>
      </c>
      <c r="CL19" s="123">
        <f>COUNTIF(Input!$E$3:$E$1002,$CE19&amp;CL$5)</f>
        <v>0</v>
      </c>
      <c r="CM19" s="239">
        <f>COUNTIF(Input!$E$3:$E$1002,$CE19&amp;CM$5)</f>
        <v>0</v>
      </c>
      <c r="CN19" s="46">
        <f>COUNTIF(Input!$E$3:$E$1002,$CE19&amp;CN$5)</f>
        <v>0</v>
      </c>
      <c r="CO19" s="189">
        <f>COUNTIF(Input!$E$3:$E$1002,$CE19&amp;CO$5)</f>
        <v>0</v>
      </c>
      <c r="CP19" s="100">
        <f>COUNTIF(Input!$E$3:$E$1002,$CE19&amp;CP$5)</f>
        <v>0</v>
      </c>
      <c r="CQ19" s="101">
        <f>COUNTIF(Input!$E$3:$E$1002,$CE19&amp;CQ$5)</f>
        <v>0</v>
      </c>
      <c r="CR19" s="101">
        <f>COUNTIF(Input!$E$3:$E$1002,$CE19&amp;CR$5)</f>
        <v>0</v>
      </c>
      <c r="CS19" s="101">
        <f>COUNTIF(Input!$E$3:$E$1002,$CE19&amp;CS$5)</f>
        <v>0</v>
      </c>
      <c r="CT19" s="101">
        <f>COUNTIF(Input!$E$3:$E$1002,$CE19&amp;CT$5)</f>
        <v>0</v>
      </c>
      <c r="CU19" s="101">
        <f>COUNTIF(Input!$E$3:$E$1002,$CE19&amp;CU$5)</f>
        <v>0</v>
      </c>
      <c r="CV19" s="101">
        <f>COUNTIF(Input!$E$3:$E$1002,$CE19&amp;CV$5)</f>
        <v>0</v>
      </c>
      <c r="CW19" s="101">
        <f>COUNTIF(Input!$E$3:$E$1002,$CE19&amp;CW$5)</f>
        <v>0</v>
      </c>
      <c r="CX19" s="101">
        <f>COUNTIF(Input!$E$3:$E$1002,$CE19&amp;CX$5)</f>
        <v>0</v>
      </c>
      <c r="CY19" s="104">
        <f>COUNTIF(Input!$E$3:$E$1002,$CE19&amp;CY$5)</f>
        <v>0</v>
      </c>
      <c r="CZ19" s="209">
        <f>COUNTIF(Input!$E$3:$E$1002,$CE19&amp;CZ$5)</f>
        <v>0</v>
      </c>
      <c r="DA19" s="264"/>
      <c r="DB19" s="360">
        <f t="shared" si="2"/>
        <v>8</v>
      </c>
      <c r="DC19" s="87">
        <f>COUNTIF(Input!$AQ$3:$AQ$1002,Analysis!$DB19&amp;" "&amp;Analysis!DC$10)</f>
        <v>0</v>
      </c>
      <c r="DD19" s="87">
        <f>COUNTIF(Input!$AQ$3:$AQ$1002,Analysis!$DB19&amp;" "&amp;Analysis!DD$10)</f>
        <v>0</v>
      </c>
      <c r="DE19" s="87">
        <f>COUNTIF(Input!$AQ$3:$AQ$1002,Analysis!$DB19&amp;" "&amp;Analysis!DE$10)</f>
        <v>0</v>
      </c>
      <c r="DF19" s="87">
        <f>COUNTIF(Input!$AQ$3:$AQ$1002,Analysis!$DB19&amp;" "&amp;Analysis!DF$10)</f>
        <v>0</v>
      </c>
      <c r="DG19" s="87">
        <f>COUNTIF(Input!$AQ$3:$AQ$1002,Analysis!$DB19&amp;" "&amp;Analysis!DG$10)</f>
        <v>0</v>
      </c>
      <c r="DH19" s="88">
        <f>COUNTIF(Input!$AQ$3:$AQ$1002,Analysis!$DB19&amp;" "&amp;Analysis!DH$10)</f>
        <v>0</v>
      </c>
      <c r="DI19" s="87">
        <f>COUNTIF(Input!$AQ$3:$AQ$1002,Analysis!$DB19&amp;" "&amp;Analysis!DI$10)</f>
        <v>0</v>
      </c>
      <c r="DJ19" s="87">
        <f>COUNTIF(Input!$AQ$3:$AQ$1002,Analysis!$DB19&amp;" "&amp;Analysis!DJ$10)</f>
        <v>0</v>
      </c>
      <c r="DK19" s="87">
        <f>COUNTIF(Input!$AQ$3:$AQ$1002,Analysis!$DB19&amp;" "&amp;Analysis!DK$10)</f>
        <v>0</v>
      </c>
      <c r="DL19" s="87">
        <f>COUNTIF(Input!$AQ$3:$AQ$1002,Analysis!$DB19&amp;" "&amp;Analysis!DL$10)</f>
        <v>0</v>
      </c>
      <c r="DM19" s="87">
        <f>COUNTIF(Input!$AQ$3:$AQ$1002,Analysis!$DB19&amp;" "&amp;Analysis!DM$10)</f>
        <v>0</v>
      </c>
      <c r="DN19" s="264"/>
      <c r="DO19" s="264"/>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row>
    <row r="20" spans="1:150" ht="15.75" thickBot="1" x14ac:dyDescent="0.3">
      <c r="A20" s="21"/>
      <c r="B20" s="194">
        <v>7</v>
      </c>
      <c r="C20" s="13">
        <f>COUNTIF(Input!$K$3:$K$1002,B20)</f>
        <v>1</v>
      </c>
      <c r="D20" s="13">
        <f>COUNTIF(Input!$J$3:$J$1002,B20)</f>
        <v>32</v>
      </c>
      <c r="E20" s="13">
        <f>COUNTIF(Input!$I$3:$I$1002,B20)</f>
        <v>34</v>
      </c>
      <c r="F20" s="13">
        <f>COUNTIF(Input!$M$3:$M$1002,B20)</f>
        <v>28</v>
      </c>
      <c r="G20" s="36">
        <f t="shared" si="5"/>
        <v>87.5</v>
      </c>
      <c r="H20" s="18">
        <f>IF(D20&gt;0,SUMIF(Input!$HP$9:$HP$1002,B20,Input!$HS$9:$HS$1002)/D20,"")</f>
        <v>2.2321428571428568</v>
      </c>
      <c r="I20" s="29">
        <f>IF(D20&gt;0,SUMIF(Input!$J$3:$J$1002,B20,Input!$F$3:$F$1002)/COUNTIF(Input!$J$3:$J$1002,B20),#N/A)</f>
        <v>396.5625</v>
      </c>
      <c r="J20" s="29">
        <f>IF(E20&gt;0,SUMIF(Input!$I$3:$I$1002,B20,Input!$F$3:$F$1002)/COUNTIF(Input!$I$3:$I$1002,B20),#N/A)</f>
        <v>399.41176470588238</v>
      </c>
      <c r="K20" s="30">
        <f>IF(D20&gt;0,SUMIF(Input!$J$3:$J$1002,B20,Input!$I$3:$I$1002)/D20,"")</f>
        <v>6.96875</v>
      </c>
      <c r="L20" s="16">
        <f t="array" ref="L20">IF(D20&lt;2,0,STDEV(IF(Input!$J$3:$J$1002=B20,Input!$I$3:$I$1002)))</f>
        <v>0.47412908273673127</v>
      </c>
      <c r="M20" s="31">
        <f t="shared" si="3"/>
        <v>3.4018230151514353E-2</v>
      </c>
      <c r="N20" s="16">
        <f t="shared" si="6"/>
        <v>0.16427432725006011</v>
      </c>
      <c r="O20" s="18">
        <f t="shared" si="7"/>
        <v>6.8044756727499403</v>
      </c>
      <c r="P20" s="18">
        <f t="shared" si="8"/>
        <v>7.1330243272500597</v>
      </c>
      <c r="Q20" s="30">
        <f t="shared" si="4"/>
        <v>-3.125E-2</v>
      </c>
      <c r="R20" s="289"/>
      <c r="S20" s="251"/>
      <c r="T20" s="252"/>
      <c r="U20" s="252"/>
      <c r="V20" s="252"/>
      <c r="W20" s="252"/>
      <c r="X20" s="252"/>
      <c r="Y20" s="252"/>
      <c r="Z20" s="252"/>
      <c r="AA20" s="252"/>
      <c r="AB20" s="252"/>
      <c r="AC20" s="252"/>
      <c r="AD20" s="305"/>
      <c r="AE20" s="20"/>
      <c r="AF20" s="459" t="str">
        <f>IF(AI17&lt;L6,"Refer to QC record tab","")</f>
        <v/>
      </c>
      <c r="AG20" s="460"/>
      <c r="AH20" s="460"/>
      <c r="AI20" s="461"/>
      <c r="AJ20" s="289"/>
      <c r="AK20" s="199">
        <v>13</v>
      </c>
      <c r="AL20" s="203">
        <f>COUNTIF(Input!$O$3:$O$1002,$AK20&amp;" "&amp;AL$6)</f>
        <v>0</v>
      </c>
      <c r="AM20" s="203">
        <f>COUNTIF(Input!$O$3:$O$1002,$AK20&amp;" "&amp;AM$6)</f>
        <v>0</v>
      </c>
      <c r="AN20" s="203">
        <f>COUNTIF(Input!$O$3:$O$1002,$AK20&amp;" "&amp;AN$6)</f>
        <v>0</v>
      </c>
      <c r="AO20" s="203">
        <f>COUNTIF(Input!$O$3:$O$1002,$AK20&amp;" "&amp;AO$6)</f>
        <v>0</v>
      </c>
      <c r="AP20" s="203">
        <f>COUNTIF(Input!$O$3:$O$1002,$AK20&amp;" "&amp;AP$6)</f>
        <v>0</v>
      </c>
      <c r="AQ20" s="203">
        <f>COUNTIF(Input!$O$3:$O$1002,$AK20&amp;" "&amp;AQ$6)</f>
        <v>0</v>
      </c>
      <c r="AR20" s="203">
        <f>COUNTIF(Input!$O$3:$O$1002,$AK20&amp;" "&amp;AR$6)</f>
        <v>0</v>
      </c>
      <c r="AS20" s="203">
        <f>COUNTIF(Input!$O$3:$O$1002,$AK20&amp;" "&amp;AS$6)</f>
        <v>0</v>
      </c>
      <c r="AT20" s="203">
        <f>COUNTIF(Input!$O$3:$O$1002,$AK20&amp;" "&amp;AT$6)</f>
        <v>0</v>
      </c>
      <c r="AU20" s="203">
        <f>COUNTIF(Input!$O$3:$O$1002,$AK20&amp;" "&amp;AU$6)</f>
        <v>0</v>
      </c>
      <c r="AV20" s="203">
        <f>COUNTIF(Input!$O$3:$O$1002,$AK20&amp;" "&amp;AV$6)</f>
        <v>0</v>
      </c>
      <c r="AW20" s="203">
        <f>COUNTIF(Input!$O$3:$O$1002,$AK20&amp;" "&amp;AW$6)</f>
        <v>0</v>
      </c>
      <c r="AX20" s="203">
        <f>COUNTIF(Input!$O$3:$O$1002,$AK20&amp;" "&amp;AX$6)</f>
        <v>1</v>
      </c>
      <c r="AY20" s="202">
        <f>COUNTIF(Input!$O$3:$O$1002,$AK20&amp;" "&amp;AY$6)</f>
        <v>0</v>
      </c>
      <c r="AZ20" s="325">
        <f>COUNTIF(Input!$O$3:$O$1002,$AK20&amp;" "&amp;AZ$6)</f>
        <v>0</v>
      </c>
      <c r="BA20" s="325">
        <f>COUNTIF(Input!$O$3:$O$1002,$AK20&amp;" "&amp;BA$6)</f>
        <v>1</v>
      </c>
      <c r="BB20" s="325">
        <f>COUNTIF(Input!$O$3:$O$1002,$AK20&amp;" "&amp;BB$6)</f>
        <v>0</v>
      </c>
      <c r="BC20" s="325">
        <f>COUNTIF(Input!$O$3:$O$1002,$AK20&amp;" "&amp;BC$6)</f>
        <v>0</v>
      </c>
      <c r="BD20" s="325">
        <f>COUNTIF(Input!$O$3:$O$1002,$AK20&amp;" "&amp;BD$6)</f>
        <v>0</v>
      </c>
      <c r="BE20" s="325">
        <f>COUNTIF(Input!$O$3:$O$1002,$AK20&amp;" "&amp;BE$6)</f>
        <v>0</v>
      </c>
      <c r="BF20" s="325">
        <f>COUNTIF(Input!$O$3:$O$1002,$AK20&amp;" "&amp;BF$6)</f>
        <v>0</v>
      </c>
      <c r="BG20" s="325">
        <f>COUNTIF(Input!$O$3:$O$1002,$AK20&amp;" "&amp;BG$6)</f>
        <v>0</v>
      </c>
      <c r="BH20" s="325">
        <f>COUNTIF(Input!$O$3:$O$1002,$AK20&amp;" "&amp;BH$6)</f>
        <v>0</v>
      </c>
      <c r="BI20" s="325">
        <f>COUNTIF(Input!$O$3:$O$1002,$AK20&amp;" "&amp;BI$6)</f>
        <v>0</v>
      </c>
      <c r="BJ20" s="325">
        <f>COUNTIF(Input!$O$3:$O$1002,$AK20&amp;" "&amp;BJ$6)</f>
        <v>0</v>
      </c>
      <c r="BK20" s="325">
        <f>COUNTIF(Input!$O$3:$O$1002,$AK20&amp;" "&amp;BK$6)</f>
        <v>0</v>
      </c>
      <c r="BL20" s="325">
        <f>COUNTIF(Input!$O$3:$O$1002,$AK20&amp;" "&amp;BL$6)</f>
        <v>0</v>
      </c>
      <c r="BM20" s="325">
        <f>COUNTIF(Input!$O$3:$O$1002,$AK20&amp;" "&amp;BM$6)</f>
        <v>0</v>
      </c>
      <c r="BN20" s="325">
        <f>COUNTIF(Input!$O$3:$O$1002,$AK20&amp;" "&amp;BN$6)</f>
        <v>0</v>
      </c>
      <c r="BO20" s="325">
        <f>COUNTIF(Input!$O$3:$O$1002,$AK20&amp;" "&amp;BO$6)</f>
        <v>0</v>
      </c>
      <c r="BP20" s="325">
        <f>COUNTIF(Input!$O$3:$O$1002,$AK20&amp;" "&amp;BP$6)</f>
        <v>0</v>
      </c>
      <c r="BQ20" s="325">
        <f>COUNTIF(Input!$O$3:$O$1002,$AK20&amp;" "&amp;BQ$6)</f>
        <v>0</v>
      </c>
      <c r="BR20" s="325">
        <f>COUNTIF(Input!$O$3:$O$1002,$AK20&amp;" "&amp;BR$6)</f>
        <v>0</v>
      </c>
      <c r="BS20" s="325">
        <f>COUNTIF(Input!$O$3:$O$1002,$AK20&amp;" "&amp;BS$6)</f>
        <v>0</v>
      </c>
      <c r="BT20" s="325">
        <f>COUNTIF(Input!$O$3:$O$1002,$AK20&amp;" "&amp;BT$6)</f>
        <v>0</v>
      </c>
      <c r="BU20" s="325">
        <f>COUNTIF(Input!$O$3:$O$1002,$AK20&amp;" "&amp;BU$6)</f>
        <v>0</v>
      </c>
      <c r="BV20" s="325">
        <f>COUNTIF(Input!$O$3:$O$1002,$AK20&amp;" "&amp;BV$6)</f>
        <v>0</v>
      </c>
      <c r="BW20" s="325">
        <f>COUNTIF(Input!$O$3:$O$1002,$AK20&amp;" "&amp;BW$6)</f>
        <v>0</v>
      </c>
      <c r="BX20" s="325">
        <f>COUNTIF(Input!$O$3:$O$1002,$AK20&amp;" "&amp;BX$6)</f>
        <v>0</v>
      </c>
      <c r="BY20" s="325">
        <f>COUNTIF(Input!$O$3:$O$1002,$AK20&amp;" "&amp;BY$6)</f>
        <v>0</v>
      </c>
      <c r="BZ20" s="325">
        <f>COUNTIF(Input!$O$3:$O$1002,$AK20&amp;" "&amp;BZ$6)</f>
        <v>0</v>
      </c>
      <c r="CA20" s="325">
        <f>COUNTIF(Input!$O$3:$O$1002,$AK20&amp;" "&amp;CA$6)</f>
        <v>0</v>
      </c>
      <c r="CB20" s="309">
        <f t="shared" si="1"/>
        <v>2</v>
      </c>
      <c r="CC20" s="21"/>
      <c r="CD20" s="21"/>
      <c r="CE20" s="189">
        <v>38</v>
      </c>
      <c r="CF20" s="45">
        <f>COUNTIF(Input!$E$3:$E$1002,$CE20&amp;CF$5)</f>
        <v>0</v>
      </c>
      <c r="CG20" s="37">
        <f>COUNTIF(Input!$E$3:$E$1002,$CE20&amp;CG$5)</f>
        <v>0</v>
      </c>
      <c r="CH20" s="37">
        <f>COUNTIF(Input!$E$3:$E$1002,$CE20&amp;CH$5)</f>
        <v>0</v>
      </c>
      <c r="CI20" s="37">
        <f>COUNTIF(Input!$E$3:$E$1002,$CE20&amp;CI$5)</f>
        <v>0</v>
      </c>
      <c r="CJ20" s="84">
        <f>COUNTIF(Input!$E$3:$E$1002,$CE20&amp;CJ$5)</f>
        <v>0</v>
      </c>
      <c r="CK20" s="189">
        <f>COUNTIF(Input!$E$3:$E$1002,$CE20&amp;CK$5)</f>
        <v>0</v>
      </c>
      <c r="CL20" s="214">
        <f>COUNTIF(Input!$E$3:$E$1002,$CE20&amp;CL$5)</f>
        <v>0</v>
      </c>
      <c r="CM20" s="194">
        <f>COUNTIF(Input!$E$3:$E$1002,$CE20&amp;CM$5)</f>
        <v>0</v>
      </c>
      <c r="CN20" s="226">
        <f>COUNTIF(Input!$E$3:$E$1002,$CE20&amp;CN$5)</f>
        <v>0</v>
      </c>
      <c r="CO20" s="230">
        <f>COUNTIF(Input!$E$3:$E$1002,$CE20&amp;CO$5)</f>
        <v>0</v>
      </c>
      <c r="CP20" s="213">
        <f>COUNTIF(Input!$E$3:$E$1002,$CE20&amp;CP$5)</f>
        <v>0</v>
      </c>
      <c r="CQ20" s="101">
        <f>COUNTIF(Input!$E$3:$E$1002,$CE20&amp;CQ$5)</f>
        <v>0</v>
      </c>
      <c r="CR20" s="101">
        <f>COUNTIF(Input!$E$3:$E$1002,$CE20&amp;CR$5)</f>
        <v>0</v>
      </c>
      <c r="CS20" s="101">
        <f>COUNTIF(Input!$E$3:$E$1002,$CE20&amp;CS$5)</f>
        <v>0</v>
      </c>
      <c r="CT20" s="101">
        <f>COUNTIF(Input!$E$3:$E$1002,$CE20&amp;CT$5)</f>
        <v>0</v>
      </c>
      <c r="CU20" s="101">
        <f>COUNTIF(Input!$E$3:$E$1002,$CE20&amp;CU$5)</f>
        <v>0</v>
      </c>
      <c r="CV20" s="101">
        <f>COUNTIF(Input!$E$3:$E$1002,$CE20&amp;CV$5)</f>
        <v>0</v>
      </c>
      <c r="CW20" s="101">
        <f>COUNTIF(Input!$E$3:$E$1002,$CE20&amp;CW$5)</f>
        <v>0</v>
      </c>
      <c r="CX20" s="101">
        <f>COUNTIF(Input!$E$3:$E$1002,$CE20&amp;CX$5)</f>
        <v>0</v>
      </c>
      <c r="CY20" s="104">
        <f>COUNTIF(Input!$E$3:$E$1002,$CE20&amp;CY$5)</f>
        <v>0</v>
      </c>
      <c r="CZ20" s="47">
        <f>COUNTIF(Input!$E$3:$E$1002,$CE20&amp;CZ$5)</f>
        <v>0</v>
      </c>
      <c r="DA20" s="264"/>
      <c r="DB20" s="360">
        <f t="shared" si="2"/>
        <v>9</v>
      </c>
      <c r="DC20" s="87">
        <f>COUNTIF(Input!$AQ$3:$AQ$1002,Analysis!$DB20&amp;" "&amp;Analysis!DC$10)</f>
        <v>0</v>
      </c>
      <c r="DD20" s="87">
        <f>COUNTIF(Input!$AQ$3:$AQ$1002,Analysis!$DB20&amp;" "&amp;Analysis!DD$10)</f>
        <v>0</v>
      </c>
      <c r="DE20" s="87">
        <f>COUNTIF(Input!$AQ$3:$AQ$1002,Analysis!$DB20&amp;" "&amp;Analysis!DE$10)</f>
        <v>0</v>
      </c>
      <c r="DF20" s="87">
        <f>COUNTIF(Input!$AQ$3:$AQ$1002,Analysis!$DB20&amp;" "&amp;Analysis!DF$10)</f>
        <v>0</v>
      </c>
      <c r="DG20" s="87">
        <f>COUNTIF(Input!$AQ$3:$AQ$1002,Analysis!$DB20&amp;" "&amp;Analysis!DG$10)</f>
        <v>0</v>
      </c>
      <c r="DH20" s="88">
        <f>COUNTIF(Input!$AQ$3:$AQ$1002,Analysis!$DB20&amp;" "&amp;Analysis!DH$10)</f>
        <v>2</v>
      </c>
      <c r="DI20" s="87">
        <f>COUNTIF(Input!$AQ$3:$AQ$1002,Analysis!$DB20&amp;" "&amp;Analysis!DI$10)</f>
        <v>0</v>
      </c>
      <c r="DJ20" s="87">
        <f>COUNTIF(Input!$AQ$3:$AQ$1002,Analysis!$DB20&amp;" "&amp;Analysis!DJ$10)</f>
        <v>0</v>
      </c>
      <c r="DK20" s="87">
        <f>COUNTIF(Input!$AQ$3:$AQ$1002,Analysis!$DB20&amp;" "&amp;Analysis!DK$10)</f>
        <v>0</v>
      </c>
      <c r="DL20" s="87">
        <f>COUNTIF(Input!$AQ$3:$AQ$1002,Analysis!$DB20&amp;" "&amp;Analysis!DL$10)</f>
        <v>0</v>
      </c>
      <c r="DM20" s="87">
        <f>COUNTIF(Input!$AQ$3:$AQ$1002,Analysis!$DB20&amp;" "&amp;Analysis!DM$10)</f>
        <v>0</v>
      </c>
      <c r="DN20" s="264"/>
      <c r="DO20" s="264"/>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row>
    <row r="21" spans="1:150" ht="15.75" thickBot="1" x14ac:dyDescent="0.3">
      <c r="A21" s="21"/>
      <c r="B21" s="194">
        <v>8</v>
      </c>
      <c r="C21" s="13">
        <f>COUNTIF(Input!$K$3:$K$1002,B21)</f>
        <v>0</v>
      </c>
      <c r="D21" s="13">
        <f>COUNTIF(Input!$J$3:$J$1002,B21)</f>
        <v>8</v>
      </c>
      <c r="E21" s="13">
        <f>COUNTIF(Input!$I$3:$I$1002,B21)</f>
        <v>12</v>
      </c>
      <c r="F21" s="13">
        <f>COUNTIF(Input!$M$3:$M$1002,B21)</f>
        <v>8</v>
      </c>
      <c r="G21" s="36">
        <f t="shared" si="5"/>
        <v>100</v>
      </c>
      <c r="H21" s="18">
        <f>IF(D21&gt;0,SUMIF(Input!$HP$9:$HP$1002,B21,Input!$HS$9:$HS$1002)/D21,"")</f>
        <v>0</v>
      </c>
      <c r="I21" s="29">
        <f>IF(D21&gt;0,SUMIF(Input!$J$3:$J$1002,B21,Input!$F$3:$F$1002)/COUNTIF(Input!$J$3:$J$1002,B21),#N/A)</f>
        <v>401.25</v>
      </c>
      <c r="J21" s="29">
        <f>IF(E21&gt;0,SUMIF(Input!$I$3:$I$1002,B21,Input!$F$3:$F$1002)/COUNTIF(Input!$I$3:$I$1002,B21),#N/A)</f>
        <v>402.5</v>
      </c>
      <c r="K21" s="30">
        <f>IF(D21&gt;0,SUMIF(Input!$J$3:$J$1002,B21,Input!$I$3:$I$1002)/D21,"")</f>
        <v>8</v>
      </c>
      <c r="L21" s="16">
        <f t="array" ref="L21">IF(D21&lt;2,0,STDEV(IF(Input!$J$3:$J$1002=B21,Input!$I$3:$I$1002)))</f>
        <v>0</v>
      </c>
      <c r="M21" s="31">
        <f t="shared" si="3"/>
        <v>0</v>
      </c>
      <c r="N21" s="16">
        <f t="shared" si="6"/>
        <v>0</v>
      </c>
      <c r="O21" s="18">
        <f t="shared" si="7"/>
        <v>8</v>
      </c>
      <c r="P21" s="18">
        <f t="shared" si="8"/>
        <v>8</v>
      </c>
      <c r="Q21" s="30">
        <f t="shared" si="4"/>
        <v>0</v>
      </c>
      <c r="R21" s="289"/>
      <c r="S21" s="289"/>
      <c r="T21" s="289"/>
      <c r="U21" s="289"/>
      <c r="V21" s="289"/>
      <c r="W21" s="289"/>
      <c r="X21" s="289"/>
      <c r="Y21" s="289"/>
      <c r="Z21" s="289"/>
      <c r="AA21" s="289"/>
      <c r="AB21" s="289"/>
      <c r="AC21" s="289"/>
      <c r="AD21" s="289"/>
      <c r="AE21" s="289"/>
      <c r="AF21" s="289"/>
      <c r="AG21" s="289"/>
      <c r="AH21" s="289"/>
      <c r="AI21" s="289"/>
      <c r="AJ21" s="289"/>
      <c r="AK21" s="199">
        <v>14</v>
      </c>
      <c r="AL21" s="203">
        <f>COUNTIF(Input!$O$3:$O$1002,$AK21&amp;" "&amp;AL$6)</f>
        <v>0</v>
      </c>
      <c r="AM21" s="203">
        <f>COUNTIF(Input!$O$3:$O$1002,$AK21&amp;" "&amp;AM$6)</f>
        <v>0</v>
      </c>
      <c r="AN21" s="203">
        <f>COUNTIF(Input!$O$3:$O$1002,$AK21&amp;" "&amp;AN$6)</f>
        <v>0</v>
      </c>
      <c r="AO21" s="203">
        <f>COUNTIF(Input!$O$3:$O$1002,$AK21&amp;" "&amp;AO$6)</f>
        <v>0</v>
      </c>
      <c r="AP21" s="203">
        <f>COUNTIF(Input!$O$3:$O$1002,$AK21&amp;" "&amp;AP$6)</f>
        <v>0</v>
      </c>
      <c r="AQ21" s="203">
        <f>COUNTIF(Input!$O$3:$O$1002,$AK21&amp;" "&amp;AQ$6)</f>
        <v>0</v>
      </c>
      <c r="AR21" s="203">
        <f>COUNTIF(Input!$O$3:$O$1002,$AK21&amp;" "&amp;AR$6)</f>
        <v>0</v>
      </c>
      <c r="AS21" s="203">
        <f>COUNTIF(Input!$O$3:$O$1002,$AK21&amp;" "&amp;AS$6)</f>
        <v>0</v>
      </c>
      <c r="AT21" s="203">
        <f>COUNTIF(Input!$O$3:$O$1002,$AK21&amp;" "&amp;AT$6)</f>
        <v>0</v>
      </c>
      <c r="AU21" s="203">
        <f>COUNTIF(Input!$O$3:$O$1002,$AK21&amp;" "&amp;AU$6)</f>
        <v>0</v>
      </c>
      <c r="AV21" s="203">
        <f>COUNTIF(Input!$O$3:$O$1002,$AK21&amp;" "&amp;AV$6)</f>
        <v>0</v>
      </c>
      <c r="AW21" s="203">
        <f>COUNTIF(Input!$O$3:$O$1002,$AK21&amp;" "&amp;AW$6)</f>
        <v>0</v>
      </c>
      <c r="AX21" s="203">
        <f>COUNTIF(Input!$O$3:$O$1002,$AK21&amp;" "&amp;AX$6)</f>
        <v>0</v>
      </c>
      <c r="AY21" s="203">
        <f>COUNTIF(Input!$O$3:$O$1002,$AK21&amp;" "&amp;AY$6)</f>
        <v>0</v>
      </c>
      <c r="AZ21" s="202">
        <f>COUNTIF(Input!$O$3:$O$1002,$AK21&amp;" "&amp;AZ$6)</f>
        <v>2</v>
      </c>
      <c r="BA21" s="325">
        <f>COUNTIF(Input!$O$3:$O$1002,$AK21&amp;" "&amp;BA$6)</f>
        <v>0</v>
      </c>
      <c r="BB21" s="325">
        <f>COUNTIF(Input!$O$3:$O$1002,$AK21&amp;" "&amp;BB$6)</f>
        <v>0</v>
      </c>
      <c r="BC21" s="325">
        <f>COUNTIF(Input!$O$3:$O$1002,$AK21&amp;" "&amp;BC$6)</f>
        <v>0</v>
      </c>
      <c r="BD21" s="325">
        <f>COUNTIF(Input!$O$3:$O$1002,$AK21&amp;" "&amp;BD$6)</f>
        <v>0</v>
      </c>
      <c r="BE21" s="325">
        <f>COUNTIF(Input!$O$3:$O$1002,$AK21&amp;" "&amp;BE$6)</f>
        <v>0</v>
      </c>
      <c r="BF21" s="325">
        <f>COUNTIF(Input!$O$3:$O$1002,$AK21&amp;" "&amp;BF$6)</f>
        <v>0</v>
      </c>
      <c r="BG21" s="325">
        <f>COUNTIF(Input!$O$3:$O$1002,$AK21&amp;" "&amp;BG$6)</f>
        <v>0</v>
      </c>
      <c r="BH21" s="325">
        <f>COUNTIF(Input!$O$3:$O$1002,$AK21&amp;" "&amp;BH$6)</f>
        <v>0</v>
      </c>
      <c r="BI21" s="325">
        <f>COUNTIF(Input!$O$3:$O$1002,$AK21&amp;" "&amp;BI$6)</f>
        <v>0</v>
      </c>
      <c r="BJ21" s="325">
        <f>COUNTIF(Input!$O$3:$O$1002,$AK21&amp;" "&amp;BJ$6)</f>
        <v>0</v>
      </c>
      <c r="BK21" s="325">
        <f>COUNTIF(Input!$O$3:$O$1002,$AK21&amp;" "&amp;BK$6)</f>
        <v>0</v>
      </c>
      <c r="BL21" s="325">
        <f>COUNTIF(Input!$O$3:$O$1002,$AK21&amp;" "&amp;BL$6)</f>
        <v>0</v>
      </c>
      <c r="BM21" s="325">
        <f>COUNTIF(Input!$O$3:$O$1002,$AK21&amp;" "&amp;BM$6)</f>
        <v>0</v>
      </c>
      <c r="BN21" s="325">
        <f>COUNTIF(Input!$O$3:$O$1002,$AK21&amp;" "&amp;BN$6)</f>
        <v>0</v>
      </c>
      <c r="BO21" s="325">
        <f>COUNTIF(Input!$O$3:$O$1002,$AK21&amp;" "&amp;BO$6)</f>
        <v>0</v>
      </c>
      <c r="BP21" s="325">
        <f>COUNTIF(Input!$O$3:$O$1002,$AK21&amp;" "&amp;BP$6)</f>
        <v>0</v>
      </c>
      <c r="BQ21" s="325">
        <f>COUNTIF(Input!$O$3:$O$1002,$AK21&amp;" "&amp;BQ$6)</f>
        <v>0</v>
      </c>
      <c r="BR21" s="325">
        <f>COUNTIF(Input!$O$3:$O$1002,$AK21&amp;" "&amp;BR$6)</f>
        <v>0</v>
      </c>
      <c r="BS21" s="325">
        <f>COUNTIF(Input!$O$3:$O$1002,$AK21&amp;" "&amp;BS$6)</f>
        <v>0</v>
      </c>
      <c r="BT21" s="325">
        <f>COUNTIF(Input!$O$3:$O$1002,$AK21&amp;" "&amp;BT$6)</f>
        <v>0</v>
      </c>
      <c r="BU21" s="325">
        <f>COUNTIF(Input!$O$3:$O$1002,$AK21&amp;" "&amp;BU$6)</f>
        <v>0</v>
      </c>
      <c r="BV21" s="325">
        <f>COUNTIF(Input!$O$3:$O$1002,$AK21&amp;" "&amp;BV$6)</f>
        <v>0</v>
      </c>
      <c r="BW21" s="325">
        <f>COUNTIF(Input!$O$3:$O$1002,$AK21&amp;" "&amp;BW$6)</f>
        <v>0</v>
      </c>
      <c r="BX21" s="325">
        <f>COUNTIF(Input!$O$3:$O$1002,$AK21&amp;" "&amp;BX$6)</f>
        <v>0</v>
      </c>
      <c r="BY21" s="325">
        <f>COUNTIF(Input!$O$3:$O$1002,$AK21&amp;" "&amp;BY$6)</f>
        <v>0</v>
      </c>
      <c r="BZ21" s="325">
        <f>COUNTIF(Input!$O$3:$O$1002,$AK21&amp;" "&amp;BZ$6)</f>
        <v>0</v>
      </c>
      <c r="CA21" s="325">
        <f>COUNTIF(Input!$O$3:$O$1002,$AK21&amp;" "&amp;CA$6)</f>
        <v>0</v>
      </c>
      <c r="CB21" s="309">
        <f t="shared" si="1"/>
        <v>2</v>
      </c>
      <c r="CC21" s="21"/>
      <c r="CD21" s="21"/>
      <c r="CE21" s="189">
        <v>37</v>
      </c>
      <c r="CF21" s="241">
        <f>COUNTIF(Input!$E$3:$E$1002,$CE21&amp;CF$5)</f>
        <v>0</v>
      </c>
      <c r="CG21" s="242">
        <f>COUNTIF(Input!$E$3:$E$1002,$CE21&amp;CG$5)</f>
        <v>0</v>
      </c>
      <c r="CH21" s="242">
        <f>COUNTIF(Input!$E$3:$E$1002,$CE21&amp;CH$5)</f>
        <v>0</v>
      </c>
      <c r="CI21" s="243">
        <f>COUNTIF(Input!$E$3:$E$1002,$CE21&amp;CI$5)</f>
        <v>0</v>
      </c>
      <c r="CJ21" s="198">
        <f>COUNTIF(Input!$E$3:$E$1002,$CE21&amp;CJ$5)</f>
        <v>0</v>
      </c>
      <c r="CK21" s="210">
        <f>COUNTIF(Input!$E$3:$E$1002,$CE21&amp;CK$5)</f>
        <v>0</v>
      </c>
      <c r="CL21" s="214">
        <f>COUNTIF(Input!$E$3:$E$1002,$CE21&amp;CL$5)</f>
        <v>0</v>
      </c>
      <c r="CM21" s="194">
        <f>COUNTIF(Input!$E$3:$E$1002,$CE21&amp;CM$5)</f>
        <v>0</v>
      </c>
      <c r="CN21" s="196">
        <f>COUNTIF(Input!$E$3:$E$1002,$CE21&amp;CN$5)</f>
        <v>0</v>
      </c>
      <c r="CO21" s="40">
        <f>COUNTIF(Input!$E$3:$E$1002,$CE21&amp;CO$5)</f>
        <v>0</v>
      </c>
      <c r="CP21" s="216">
        <f>COUNTIF(Input!$E$3:$E$1002,$CE21&amp;CP$5)</f>
        <v>0</v>
      </c>
      <c r="CQ21" s="213">
        <f>COUNTIF(Input!$E$3:$E$1002,$CE21&amp;CQ$5)</f>
        <v>0</v>
      </c>
      <c r="CR21" s="101">
        <f>COUNTIF(Input!$E$3:$E$1002,$CE21&amp;CR$5)</f>
        <v>0</v>
      </c>
      <c r="CS21" s="101">
        <f>COUNTIF(Input!$E$3:$E$1002,$CE21&amp;CS$5)</f>
        <v>0</v>
      </c>
      <c r="CT21" s="101">
        <f>COUNTIF(Input!$E$3:$E$1002,$CE21&amp;CT$5)</f>
        <v>0</v>
      </c>
      <c r="CU21" s="101">
        <f>COUNTIF(Input!$E$3:$E$1002,$CE21&amp;CU$5)</f>
        <v>0</v>
      </c>
      <c r="CV21" s="101">
        <f>COUNTIF(Input!$E$3:$E$1002,$CE21&amp;CV$5)</f>
        <v>0</v>
      </c>
      <c r="CW21" s="101">
        <f>COUNTIF(Input!$E$3:$E$1002,$CE21&amp;CW$5)</f>
        <v>0</v>
      </c>
      <c r="CX21" s="101">
        <f>COUNTIF(Input!$E$3:$E$1002,$CE21&amp;CX$5)</f>
        <v>0</v>
      </c>
      <c r="CY21" s="101">
        <f>COUNTIF(Input!$E$3:$E$1002,$CE21&amp;CY$5)</f>
        <v>0</v>
      </c>
      <c r="CZ21" s="208">
        <f>COUNTIF(Input!$E$3:$E$1002,$CE21&amp;CZ$5)</f>
        <v>0</v>
      </c>
      <c r="DA21" s="264"/>
      <c r="DB21" s="360">
        <f t="shared" si="2"/>
        <v>10</v>
      </c>
      <c r="DC21" s="87">
        <f>COUNTIF(Input!$AQ$3:$AQ$1002,Analysis!$DB21&amp;" "&amp;Analysis!DC$10)</f>
        <v>0</v>
      </c>
      <c r="DD21" s="87">
        <f>COUNTIF(Input!$AQ$3:$AQ$1002,Analysis!$DB21&amp;" "&amp;Analysis!DD$10)</f>
        <v>0</v>
      </c>
      <c r="DE21" s="87">
        <f>COUNTIF(Input!$AQ$3:$AQ$1002,Analysis!$DB21&amp;" "&amp;Analysis!DE$10)</f>
        <v>0</v>
      </c>
      <c r="DF21" s="87">
        <f>COUNTIF(Input!$AQ$3:$AQ$1002,Analysis!$DB21&amp;" "&amp;Analysis!DF$10)</f>
        <v>0</v>
      </c>
      <c r="DG21" s="87">
        <f>COUNTIF(Input!$AQ$3:$AQ$1002,Analysis!$DB21&amp;" "&amp;Analysis!DG$10)</f>
        <v>0</v>
      </c>
      <c r="DH21" s="88">
        <f>COUNTIF(Input!$AQ$3:$AQ$1002,Analysis!$DB21&amp;" "&amp;Analysis!DH$10)</f>
        <v>1</v>
      </c>
      <c r="DI21" s="87">
        <f>COUNTIF(Input!$AQ$3:$AQ$1002,Analysis!$DB21&amp;" "&amp;Analysis!DI$10)</f>
        <v>0</v>
      </c>
      <c r="DJ21" s="87">
        <f>COUNTIF(Input!$AQ$3:$AQ$1002,Analysis!$DB21&amp;" "&amp;Analysis!DJ$10)</f>
        <v>0</v>
      </c>
      <c r="DK21" s="87">
        <f>COUNTIF(Input!$AQ$3:$AQ$1002,Analysis!$DB21&amp;" "&amp;Analysis!DK$10)</f>
        <v>0</v>
      </c>
      <c r="DL21" s="87">
        <f>COUNTIF(Input!$AQ$3:$AQ$1002,Analysis!$DB21&amp;" "&amp;Analysis!DL$10)</f>
        <v>0</v>
      </c>
      <c r="DM21" s="87">
        <f>COUNTIF(Input!$AQ$3:$AQ$1002,Analysis!$DB21&amp;" "&amp;Analysis!DM$10)</f>
        <v>0</v>
      </c>
      <c r="DN21" s="264"/>
      <c r="DO21" s="264"/>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row>
    <row r="22" spans="1:150" ht="15.75" thickBot="1" x14ac:dyDescent="0.3">
      <c r="A22" s="21"/>
      <c r="B22" s="194">
        <v>9</v>
      </c>
      <c r="C22" s="13">
        <f>COUNTIF(Input!$K$3:$K$1002,B22)</f>
        <v>2</v>
      </c>
      <c r="D22" s="13">
        <f>COUNTIF(Input!$J$3:$J$1002,B22)</f>
        <v>13</v>
      </c>
      <c r="E22" s="13">
        <f>COUNTIF(Input!$I$3:$I$1002,B22)</f>
        <v>12</v>
      </c>
      <c r="F22" s="13">
        <f>COUNTIF(Input!$M$3:$M$1002,B22)</f>
        <v>12</v>
      </c>
      <c r="G22" s="36">
        <f t="shared" si="5"/>
        <v>92.307692307692307</v>
      </c>
      <c r="H22" s="18">
        <f>IF(D22&gt;0,SUMIF(Input!$HP$9:$HP$1002,B22,Input!$HS$9:$HS$1002)/D22,"")</f>
        <v>0.854700854700855</v>
      </c>
      <c r="I22" s="29">
        <f>IF(D22&gt;0,SUMIF(Input!$J$3:$J$1002,B22,Input!$F$3:$F$1002)/COUNTIF(Input!$J$3:$J$1002,B22),#N/A)</f>
        <v>453.84615384615387</v>
      </c>
      <c r="J22" s="29">
        <f>IF(E22&gt;0,SUMIF(Input!$I$3:$I$1002,B22,Input!$F$3:$F$1002)/COUNTIF(Input!$I$3:$I$1002,B22),#N/A)</f>
        <v>462.5</v>
      </c>
      <c r="K22" s="30">
        <f>IF(D22&gt;0,SUMIF(Input!$J$3:$J$1002,B22,Input!$I$3:$I$1002)/D22,"")</f>
        <v>8.9230769230769234</v>
      </c>
      <c r="L22" s="16">
        <f t="array" ref="L22">IF(D22&lt;2,0,STDEV(IF(Input!$J$3:$J$1002=B22,Input!$I$3:$I$1002)))</f>
        <v>0.27735009811261452</v>
      </c>
      <c r="M22" s="31">
        <f t="shared" si="3"/>
        <v>1.5541169290793055E-2</v>
      </c>
      <c r="N22" s="16">
        <f t="shared" si="6"/>
        <v>0.15076646034923488</v>
      </c>
      <c r="O22" s="18">
        <f t="shared" si="7"/>
        <v>8.7723104627276882</v>
      </c>
      <c r="P22" s="18">
        <f t="shared" si="8"/>
        <v>9.0738433834261585</v>
      </c>
      <c r="Q22" s="30">
        <f t="shared" si="4"/>
        <v>-7.692307692307665E-2</v>
      </c>
      <c r="R22" s="289"/>
      <c r="S22" s="91" t="s">
        <v>220</v>
      </c>
      <c r="T22" s="92"/>
      <c r="U22" s="92"/>
      <c r="V22" s="92"/>
      <c r="W22" s="92"/>
      <c r="X22" s="92"/>
      <c r="Y22" s="92"/>
      <c r="Z22" s="92"/>
      <c r="AA22" s="92"/>
      <c r="AB22" s="92"/>
      <c r="AC22" s="92"/>
      <c r="AD22" s="92"/>
      <c r="AE22" s="92"/>
      <c r="AF22" s="92"/>
      <c r="AG22" s="93"/>
      <c r="AH22" s="311"/>
      <c r="AI22" s="311"/>
      <c r="AJ22" s="311"/>
      <c r="AK22" s="199">
        <v>15</v>
      </c>
      <c r="AL22" s="203">
        <f>COUNTIF(Input!$O$3:$O$1002,$AK22&amp;" "&amp;AL$6)</f>
        <v>0</v>
      </c>
      <c r="AM22" s="203">
        <f>COUNTIF(Input!$O$3:$O$1002,$AK22&amp;" "&amp;AM$6)</f>
        <v>0</v>
      </c>
      <c r="AN22" s="203">
        <f>COUNTIF(Input!$O$3:$O$1002,$AK22&amp;" "&amp;AN$6)</f>
        <v>0</v>
      </c>
      <c r="AO22" s="203">
        <f>COUNTIF(Input!$O$3:$O$1002,$AK22&amp;" "&amp;AO$6)</f>
        <v>0</v>
      </c>
      <c r="AP22" s="203">
        <f>COUNTIF(Input!$O$3:$O$1002,$AK22&amp;" "&amp;AP$6)</f>
        <v>0</v>
      </c>
      <c r="AQ22" s="203">
        <f>COUNTIF(Input!$O$3:$O$1002,$AK22&amp;" "&amp;AQ$6)</f>
        <v>0</v>
      </c>
      <c r="AR22" s="203">
        <f>COUNTIF(Input!$O$3:$O$1002,$AK22&amp;" "&amp;AR$6)</f>
        <v>0</v>
      </c>
      <c r="AS22" s="203">
        <f>COUNTIF(Input!$O$3:$O$1002,$AK22&amp;" "&amp;AS$6)</f>
        <v>0</v>
      </c>
      <c r="AT22" s="203">
        <f>COUNTIF(Input!$O$3:$O$1002,$AK22&amp;" "&amp;AT$6)</f>
        <v>0</v>
      </c>
      <c r="AU22" s="203">
        <f>COUNTIF(Input!$O$3:$O$1002,$AK22&amp;" "&amp;AU$6)</f>
        <v>0</v>
      </c>
      <c r="AV22" s="203">
        <f>COUNTIF(Input!$O$3:$O$1002,$AK22&amp;" "&amp;AV$6)</f>
        <v>0</v>
      </c>
      <c r="AW22" s="203">
        <f>COUNTIF(Input!$O$3:$O$1002,$AK22&amp;" "&amp;AW$6)</f>
        <v>0</v>
      </c>
      <c r="AX22" s="203">
        <f>COUNTIF(Input!$O$3:$O$1002,$AK22&amp;" "&amp;AX$6)</f>
        <v>0</v>
      </c>
      <c r="AY22" s="203">
        <f>COUNTIF(Input!$O$3:$O$1002,$AK22&amp;" "&amp;AY$6)</f>
        <v>0</v>
      </c>
      <c r="AZ22" s="203">
        <f>COUNTIF(Input!$O$3:$O$1002,$AK22&amp;" "&amp;AZ$6)</f>
        <v>0</v>
      </c>
      <c r="BA22" s="202">
        <f>COUNTIF(Input!$O$3:$O$1002,$AK22&amp;" "&amp;BA$6)</f>
        <v>1</v>
      </c>
      <c r="BB22" s="325">
        <f>COUNTIF(Input!$O$3:$O$1002,$AK22&amp;" "&amp;BB$6)</f>
        <v>0</v>
      </c>
      <c r="BC22" s="325">
        <f>COUNTIF(Input!$O$3:$O$1002,$AK22&amp;" "&amp;BC$6)</f>
        <v>0</v>
      </c>
      <c r="BD22" s="325">
        <f>COUNTIF(Input!$O$3:$O$1002,$AK22&amp;" "&amp;BD$6)</f>
        <v>0</v>
      </c>
      <c r="BE22" s="325">
        <f>COUNTIF(Input!$O$3:$O$1002,$AK22&amp;" "&amp;BE$6)</f>
        <v>0</v>
      </c>
      <c r="BF22" s="325">
        <f>COUNTIF(Input!$O$3:$O$1002,$AK22&amp;" "&amp;BF$6)</f>
        <v>0</v>
      </c>
      <c r="BG22" s="325">
        <f>COUNTIF(Input!$O$3:$O$1002,$AK22&amp;" "&amp;BG$6)</f>
        <v>0</v>
      </c>
      <c r="BH22" s="325">
        <f>COUNTIF(Input!$O$3:$O$1002,$AK22&amp;" "&amp;BH$6)</f>
        <v>0</v>
      </c>
      <c r="BI22" s="325">
        <f>COUNTIF(Input!$O$3:$O$1002,$AK22&amp;" "&amp;BI$6)</f>
        <v>0</v>
      </c>
      <c r="BJ22" s="325">
        <f>COUNTIF(Input!$O$3:$O$1002,$AK22&amp;" "&amp;BJ$6)</f>
        <v>0</v>
      </c>
      <c r="BK22" s="325">
        <f>COUNTIF(Input!$O$3:$O$1002,$AK22&amp;" "&amp;BK$6)</f>
        <v>0</v>
      </c>
      <c r="BL22" s="325">
        <f>COUNTIF(Input!$O$3:$O$1002,$AK22&amp;" "&amp;BL$6)</f>
        <v>0</v>
      </c>
      <c r="BM22" s="325">
        <f>COUNTIF(Input!$O$3:$O$1002,$AK22&amp;" "&amp;BM$6)</f>
        <v>0</v>
      </c>
      <c r="BN22" s="325">
        <f>COUNTIF(Input!$O$3:$O$1002,$AK22&amp;" "&amp;BN$6)</f>
        <v>0</v>
      </c>
      <c r="BO22" s="325">
        <f>COUNTIF(Input!$O$3:$O$1002,$AK22&amp;" "&amp;BO$6)</f>
        <v>0</v>
      </c>
      <c r="BP22" s="325">
        <f>COUNTIF(Input!$O$3:$O$1002,$AK22&amp;" "&amp;BP$6)</f>
        <v>0</v>
      </c>
      <c r="BQ22" s="325">
        <f>COUNTIF(Input!$O$3:$O$1002,$AK22&amp;" "&amp;BQ$6)</f>
        <v>0</v>
      </c>
      <c r="BR22" s="325">
        <f>COUNTIF(Input!$O$3:$O$1002,$AK22&amp;" "&amp;BR$6)</f>
        <v>0</v>
      </c>
      <c r="BS22" s="325">
        <f>COUNTIF(Input!$O$3:$O$1002,$AK22&amp;" "&amp;BS$6)</f>
        <v>0</v>
      </c>
      <c r="BT22" s="325">
        <f>COUNTIF(Input!$O$3:$O$1002,$AK22&amp;" "&amp;BT$6)</f>
        <v>0</v>
      </c>
      <c r="BU22" s="325">
        <f>COUNTIF(Input!$O$3:$O$1002,$AK22&amp;" "&amp;BU$6)</f>
        <v>0</v>
      </c>
      <c r="BV22" s="325">
        <f>COUNTIF(Input!$O$3:$O$1002,$AK22&amp;" "&amp;BV$6)</f>
        <v>0</v>
      </c>
      <c r="BW22" s="325">
        <f>COUNTIF(Input!$O$3:$O$1002,$AK22&amp;" "&amp;BW$6)</f>
        <v>0</v>
      </c>
      <c r="BX22" s="325">
        <f>COUNTIF(Input!$O$3:$O$1002,$AK22&amp;" "&amp;BX$6)</f>
        <v>0</v>
      </c>
      <c r="BY22" s="325">
        <f>COUNTIF(Input!$O$3:$O$1002,$AK22&amp;" "&amp;BY$6)</f>
        <v>0</v>
      </c>
      <c r="BZ22" s="325">
        <f>COUNTIF(Input!$O$3:$O$1002,$AK22&amp;" "&amp;BZ$6)</f>
        <v>0</v>
      </c>
      <c r="CA22" s="325">
        <f>COUNTIF(Input!$O$3:$O$1002,$AK22&amp;" "&amp;CA$6)</f>
        <v>0</v>
      </c>
      <c r="CB22" s="309">
        <f t="shared" si="1"/>
        <v>1</v>
      </c>
      <c r="CC22" s="21"/>
      <c r="CD22" s="21"/>
      <c r="CE22" s="189">
        <v>36</v>
      </c>
      <c r="CF22" s="244">
        <f>COUNTIF(Input!$E$3:$E$1002,$CE22&amp;CF$5)</f>
        <v>0</v>
      </c>
      <c r="CG22" s="245">
        <f>COUNTIF(Input!$E$3:$E$1002,$CE22&amp;CG$5)</f>
        <v>0</v>
      </c>
      <c r="CH22" s="245">
        <f>COUNTIF(Input!$E$3:$E$1002,$CE22&amp;CH$5)</f>
        <v>0</v>
      </c>
      <c r="CI22" s="246">
        <f>COUNTIF(Input!$E$3:$E$1002,$CE22&amp;CI$5)</f>
        <v>0</v>
      </c>
      <c r="CJ22" s="211">
        <f>COUNTIF(Input!$E$3:$E$1002,$CE22&amp;CJ$5)</f>
        <v>0</v>
      </c>
      <c r="CK22" s="219">
        <f>COUNTIF(Input!$E$3:$E$1002,$CE22&amp;CK$5)</f>
        <v>0</v>
      </c>
      <c r="CL22" s="194">
        <f>COUNTIF(Input!$E$3:$E$1002,$CE22&amp;CL$5)</f>
        <v>0</v>
      </c>
      <c r="CM22" s="194">
        <f>COUNTIF(Input!$E$3:$E$1002,$CE22&amp;CM$5)</f>
        <v>0</v>
      </c>
      <c r="CN22" s="196">
        <f>COUNTIF(Input!$E$3:$E$1002,$CE22&amp;CN$5)</f>
        <v>0</v>
      </c>
      <c r="CO22" s="40">
        <f>COUNTIF(Input!$E$3:$E$1002,$CE22&amp;CO$5)</f>
        <v>0</v>
      </c>
      <c r="CP22" s="198">
        <f>COUNTIF(Input!$E$3:$E$1002,$CE22&amp;CP$5)</f>
        <v>0</v>
      </c>
      <c r="CQ22" s="215">
        <f>COUNTIF(Input!$E$3:$E$1002,$CE22&amp;CQ$5)</f>
        <v>0</v>
      </c>
      <c r="CR22" s="213">
        <f>COUNTIF(Input!$E$3:$E$1002,$CE22&amp;CR$5)</f>
        <v>0</v>
      </c>
      <c r="CS22" s="108">
        <f>COUNTIF(Input!$E$3:$E$1002,$CE22&amp;CS$5)</f>
        <v>0</v>
      </c>
      <c r="CT22" s="108">
        <f>COUNTIF(Input!$E$3:$E$1002,$CE22&amp;CT$5)</f>
        <v>0</v>
      </c>
      <c r="CU22" s="108">
        <f>COUNTIF(Input!$E$3:$E$1002,$CE22&amp;CU$5)</f>
        <v>0</v>
      </c>
      <c r="CV22" s="108">
        <f>COUNTIF(Input!$E$3:$E$1002,$CE22&amp;CV$5)</f>
        <v>0</v>
      </c>
      <c r="CW22" s="108">
        <f>COUNTIF(Input!$E$3:$E$1002,$CE22&amp;CW$5)</f>
        <v>0</v>
      </c>
      <c r="CX22" s="108">
        <f>COUNTIF(Input!$E$3:$E$1002,$CE22&amp;CX$5)</f>
        <v>0</v>
      </c>
      <c r="CY22" s="108">
        <f>COUNTIF(Input!$E$3:$E$1002,$CE22&amp;CY$5)</f>
        <v>0</v>
      </c>
      <c r="CZ22" s="109">
        <f>COUNTIF(Input!$E$3:$E$1002,$CE22&amp;CZ$5)</f>
        <v>0</v>
      </c>
      <c r="DA22" s="264"/>
      <c r="DB22" s="360">
        <f t="shared" si="2"/>
        <v>11</v>
      </c>
      <c r="DC22" s="87">
        <f>COUNTIF(Input!$AQ$3:$AQ$1002,Analysis!$DB22&amp;" "&amp;Analysis!DC$10)</f>
        <v>0</v>
      </c>
      <c r="DD22" s="87">
        <f>COUNTIF(Input!$AQ$3:$AQ$1002,Analysis!$DB22&amp;" "&amp;Analysis!DD$10)</f>
        <v>0</v>
      </c>
      <c r="DE22" s="87">
        <f>COUNTIF(Input!$AQ$3:$AQ$1002,Analysis!$DB22&amp;" "&amp;Analysis!DE$10)</f>
        <v>0</v>
      </c>
      <c r="DF22" s="87">
        <f>COUNTIF(Input!$AQ$3:$AQ$1002,Analysis!$DB22&amp;" "&amp;Analysis!DF$10)</f>
        <v>0</v>
      </c>
      <c r="DG22" s="87">
        <f>COUNTIF(Input!$AQ$3:$AQ$1002,Analysis!$DB22&amp;" "&amp;Analysis!DG$10)</f>
        <v>0</v>
      </c>
      <c r="DH22" s="88">
        <f>COUNTIF(Input!$AQ$3:$AQ$1002,Analysis!$DB22&amp;" "&amp;Analysis!DH$10)</f>
        <v>0</v>
      </c>
      <c r="DI22" s="87">
        <f>COUNTIF(Input!$AQ$3:$AQ$1002,Analysis!$DB22&amp;" "&amp;Analysis!DI$10)</f>
        <v>0</v>
      </c>
      <c r="DJ22" s="87">
        <f>COUNTIF(Input!$AQ$3:$AQ$1002,Analysis!$DB22&amp;" "&amp;Analysis!DJ$10)</f>
        <v>0</v>
      </c>
      <c r="DK22" s="87">
        <f>COUNTIF(Input!$AQ$3:$AQ$1002,Analysis!$DB22&amp;" "&amp;Analysis!DK$10)</f>
        <v>0</v>
      </c>
      <c r="DL22" s="87">
        <f>COUNTIF(Input!$AQ$3:$AQ$1002,Analysis!$DB22&amp;" "&amp;Analysis!DL$10)</f>
        <v>0</v>
      </c>
      <c r="DM22" s="87">
        <f>COUNTIF(Input!$AQ$3:$AQ$1002,Analysis!$DB22&amp;" "&amp;Analysis!DM$10)</f>
        <v>0</v>
      </c>
      <c r="DN22" s="264"/>
      <c r="DO22" s="264"/>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row>
    <row r="23" spans="1:150" ht="15.75" thickBot="1" x14ac:dyDescent="0.3">
      <c r="A23" s="21"/>
      <c r="B23" s="194">
        <v>10</v>
      </c>
      <c r="C23" s="13">
        <f>COUNTIF(Input!$K$3:$K$1002,B23)</f>
        <v>1</v>
      </c>
      <c r="D23" s="13">
        <f>COUNTIF(Input!$J$3:$J$1002,B23)</f>
        <v>6</v>
      </c>
      <c r="E23" s="13">
        <f>COUNTIF(Input!$I$3:$I$1002,B23)</f>
        <v>8</v>
      </c>
      <c r="F23" s="13">
        <f>COUNTIF(Input!$M$3:$M$1002,B23)</f>
        <v>6</v>
      </c>
      <c r="G23" s="36">
        <f t="shared" si="5"/>
        <v>100</v>
      </c>
      <c r="H23" s="18">
        <f>IF(D23&gt;0,SUMIF(Input!$HP$9:$HP$1002,B23,Input!$HS$9:$HS$1002)/D23,"")</f>
        <v>0</v>
      </c>
      <c r="I23" s="29">
        <f>IF(D23&gt;0,SUMIF(Input!$J$3:$J$1002,B23,Input!$F$3:$F$1002)/COUNTIF(Input!$J$3:$J$1002,B23),#N/A)</f>
        <v>456.66666666666669</v>
      </c>
      <c r="J23" s="29">
        <f>IF(E23&gt;0,SUMIF(Input!$I$3:$I$1002,B23,Input!$F$3:$F$1002)/COUNTIF(Input!$I$3:$I$1002,B23),#N/A)</f>
        <v>447.5</v>
      </c>
      <c r="K23" s="30">
        <f>IF(D23&gt;0,SUMIF(Input!$J$3:$J$1002,B23,Input!$I$3:$I$1002)/D23,"")</f>
        <v>10</v>
      </c>
      <c r="L23" s="16">
        <f t="array" ref="L23">IF(D23&lt;2,0,STDEV(IF(Input!$J$3:$J$1002=B23,Input!$I$3:$I$1002)))</f>
        <v>0</v>
      </c>
      <c r="M23" s="31">
        <f t="shared" si="3"/>
        <v>0</v>
      </c>
      <c r="N23" s="16">
        <f t="shared" si="6"/>
        <v>0</v>
      </c>
      <c r="O23" s="18">
        <f t="shared" si="7"/>
        <v>10</v>
      </c>
      <c r="P23" s="18">
        <f t="shared" si="8"/>
        <v>10</v>
      </c>
      <c r="Q23" s="30">
        <f t="shared" si="4"/>
        <v>0</v>
      </c>
      <c r="R23" s="289"/>
      <c r="S23" s="436" t="s">
        <v>24</v>
      </c>
      <c r="T23" s="438"/>
      <c r="U23" s="2">
        <v>1</v>
      </c>
      <c r="V23" s="2">
        <v>2</v>
      </c>
      <c r="W23" s="2">
        <v>3</v>
      </c>
      <c r="X23" s="2">
        <v>4</v>
      </c>
      <c r="Y23" s="2">
        <v>5</v>
      </c>
      <c r="Z23" s="2">
        <v>6</v>
      </c>
      <c r="AA23" s="2">
        <v>7</v>
      </c>
      <c r="AB23" s="2">
        <v>8</v>
      </c>
      <c r="AC23" s="2">
        <v>9</v>
      </c>
      <c r="AD23" s="2">
        <v>10</v>
      </c>
      <c r="AE23" s="2">
        <v>11</v>
      </c>
      <c r="AF23" s="2">
        <v>12</v>
      </c>
      <c r="AG23" s="271" t="s">
        <v>11</v>
      </c>
      <c r="AH23" s="21"/>
      <c r="AI23" s="21"/>
      <c r="AJ23" s="21"/>
      <c r="AK23" s="199">
        <v>16</v>
      </c>
      <c r="AL23" s="203">
        <f>COUNTIF(Input!$O$3:$O$1002,$AK23&amp;" "&amp;AL$6)</f>
        <v>0</v>
      </c>
      <c r="AM23" s="203">
        <f>COUNTIF(Input!$O$3:$O$1002,$AK23&amp;" "&amp;AM$6)</f>
        <v>0</v>
      </c>
      <c r="AN23" s="203">
        <f>COUNTIF(Input!$O$3:$O$1002,$AK23&amp;" "&amp;AN$6)</f>
        <v>0</v>
      </c>
      <c r="AO23" s="203">
        <f>COUNTIF(Input!$O$3:$O$1002,$AK23&amp;" "&amp;AO$6)</f>
        <v>0</v>
      </c>
      <c r="AP23" s="203">
        <f>COUNTIF(Input!$O$3:$O$1002,$AK23&amp;" "&amp;AP$6)</f>
        <v>0</v>
      </c>
      <c r="AQ23" s="203">
        <f>COUNTIF(Input!$O$3:$O$1002,$AK23&amp;" "&amp;AQ$6)</f>
        <v>0</v>
      </c>
      <c r="AR23" s="203">
        <f>COUNTIF(Input!$O$3:$O$1002,$AK23&amp;" "&amp;AR$6)</f>
        <v>0</v>
      </c>
      <c r="AS23" s="203">
        <f>COUNTIF(Input!$O$3:$O$1002,$AK23&amp;" "&amp;AS$6)</f>
        <v>0</v>
      </c>
      <c r="AT23" s="203">
        <f>COUNTIF(Input!$O$3:$O$1002,$AK23&amp;" "&amp;AT$6)</f>
        <v>0</v>
      </c>
      <c r="AU23" s="203">
        <f>COUNTIF(Input!$O$3:$O$1002,$AK23&amp;" "&amp;AU$6)</f>
        <v>0</v>
      </c>
      <c r="AV23" s="203">
        <f>COUNTIF(Input!$O$3:$O$1002,$AK23&amp;" "&amp;AV$6)</f>
        <v>0</v>
      </c>
      <c r="AW23" s="203">
        <f>COUNTIF(Input!$O$3:$O$1002,$AK23&amp;" "&amp;AW$6)</f>
        <v>0</v>
      </c>
      <c r="AX23" s="203">
        <f>COUNTIF(Input!$O$3:$O$1002,$AK23&amp;" "&amp;AX$6)</f>
        <v>0</v>
      </c>
      <c r="AY23" s="203">
        <f>COUNTIF(Input!$O$3:$O$1002,$AK23&amp;" "&amp;AY$6)</f>
        <v>0</v>
      </c>
      <c r="AZ23" s="203">
        <f>COUNTIF(Input!$O$3:$O$1002,$AK23&amp;" "&amp;AZ$6)</f>
        <v>0</v>
      </c>
      <c r="BA23" s="203">
        <f>COUNTIF(Input!$O$3:$O$1002,$AK23&amp;" "&amp;BA$6)</f>
        <v>1</v>
      </c>
      <c r="BB23" s="202">
        <f>COUNTIF(Input!$O$3:$O$1002,$AK23&amp;" "&amp;BB$6)</f>
        <v>0</v>
      </c>
      <c r="BC23" s="325">
        <f>COUNTIF(Input!$O$3:$O$1002,$AK23&amp;" "&amp;BC$6)</f>
        <v>0</v>
      </c>
      <c r="BD23" s="325">
        <f>COUNTIF(Input!$O$3:$O$1002,$AK23&amp;" "&amp;BD$6)</f>
        <v>0</v>
      </c>
      <c r="BE23" s="325">
        <f>COUNTIF(Input!$O$3:$O$1002,$AK23&amp;" "&amp;BE$6)</f>
        <v>0</v>
      </c>
      <c r="BF23" s="325">
        <f>COUNTIF(Input!$O$3:$O$1002,$AK23&amp;" "&amp;BF$6)</f>
        <v>0</v>
      </c>
      <c r="BG23" s="325">
        <f>COUNTIF(Input!$O$3:$O$1002,$AK23&amp;" "&amp;BG$6)</f>
        <v>0</v>
      </c>
      <c r="BH23" s="325">
        <f>COUNTIF(Input!$O$3:$O$1002,$AK23&amp;" "&amp;BH$6)</f>
        <v>0</v>
      </c>
      <c r="BI23" s="325">
        <f>COUNTIF(Input!$O$3:$O$1002,$AK23&amp;" "&amp;BI$6)</f>
        <v>0</v>
      </c>
      <c r="BJ23" s="325">
        <f>COUNTIF(Input!$O$3:$O$1002,$AK23&amp;" "&amp;BJ$6)</f>
        <v>0</v>
      </c>
      <c r="BK23" s="325">
        <f>COUNTIF(Input!$O$3:$O$1002,$AK23&amp;" "&amp;BK$6)</f>
        <v>0</v>
      </c>
      <c r="BL23" s="325">
        <f>COUNTIF(Input!$O$3:$O$1002,$AK23&amp;" "&amp;BL$6)</f>
        <v>0</v>
      </c>
      <c r="BM23" s="325">
        <f>COUNTIF(Input!$O$3:$O$1002,$AK23&amp;" "&amp;BM$6)</f>
        <v>0</v>
      </c>
      <c r="BN23" s="325">
        <f>COUNTIF(Input!$O$3:$O$1002,$AK23&amp;" "&amp;BN$6)</f>
        <v>0</v>
      </c>
      <c r="BO23" s="325">
        <f>COUNTIF(Input!$O$3:$O$1002,$AK23&amp;" "&amp;BO$6)</f>
        <v>0</v>
      </c>
      <c r="BP23" s="325">
        <f>COUNTIF(Input!$O$3:$O$1002,$AK23&amp;" "&amp;BP$6)</f>
        <v>0</v>
      </c>
      <c r="BQ23" s="325">
        <f>COUNTIF(Input!$O$3:$O$1002,$AK23&amp;" "&amp;BQ$6)</f>
        <v>0</v>
      </c>
      <c r="BR23" s="325">
        <f>COUNTIF(Input!$O$3:$O$1002,$AK23&amp;" "&amp;BR$6)</f>
        <v>0</v>
      </c>
      <c r="BS23" s="325">
        <f>COUNTIF(Input!$O$3:$O$1002,$AK23&amp;" "&amp;BS$6)</f>
        <v>0</v>
      </c>
      <c r="BT23" s="325">
        <f>COUNTIF(Input!$O$3:$O$1002,$AK23&amp;" "&amp;BT$6)</f>
        <v>0</v>
      </c>
      <c r="BU23" s="325">
        <f>COUNTIF(Input!$O$3:$O$1002,$AK23&amp;" "&amp;BU$6)</f>
        <v>0</v>
      </c>
      <c r="BV23" s="325">
        <f>COUNTIF(Input!$O$3:$O$1002,$AK23&amp;" "&amp;BV$6)</f>
        <v>0</v>
      </c>
      <c r="BW23" s="325">
        <f>COUNTIF(Input!$O$3:$O$1002,$AK23&amp;" "&amp;BW$6)</f>
        <v>0</v>
      </c>
      <c r="BX23" s="325">
        <f>COUNTIF(Input!$O$3:$O$1002,$AK23&amp;" "&amp;BX$6)</f>
        <v>0</v>
      </c>
      <c r="BY23" s="325">
        <f>COUNTIF(Input!$O$3:$O$1002,$AK23&amp;" "&amp;BY$6)</f>
        <v>0</v>
      </c>
      <c r="BZ23" s="325">
        <f>COUNTIF(Input!$O$3:$O$1002,$AK23&amp;" "&amp;BZ$6)</f>
        <v>0</v>
      </c>
      <c r="CA23" s="325">
        <f>COUNTIF(Input!$O$3:$O$1002,$AK23&amp;" "&amp;CA$6)</f>
        <v>0</v>
      </c>
      <c r="CB23" s="309">
        <f t="shared" si="1"/>
        <v>1</v>
      </c>
      <c r="CC23" s="21"/>
      <c r="CD23" s="21"/>
      <c r="CE23" s="189">
        <v>35</v>
      </c>
      <c r="CF23" s="244">
        <f>COUNTIF(Input!$E$3:$E$1002,$CE23&amp;CF$5)</f>
        <v>0</v>
      </c>
      <c r="CG23" s="245">
        <f>COUNTIF(Input!$E$3:$E$1002,$CE23&amp;CG$5)</f>
        <v>0</v>
      </c>
      <c r="CH23" s="245">
        <f>COUNTIF(Input!$E$3:$E$1002,$CE23&amp;CH$5)</f>
        <v>0</v>
      </c>
      <c r="CI23" s="246">
        <f>COUNTIF(Input!$E$3:$E$1002,$CE23&amp;CI$5)</f>
        <v>0</v>
      </c>
      <c r="CJ23" s="211">
        <f>COUNTIF(Input!$E$3:$E$1002,$CE23&amp;CJ$5)</f>
        <v>0</v>
      </c>
      <c r="CK23" s="214">
        <f>COUNTIF(Input!$E$3:$E$1002,$CE23&amp;CK$5)</f>
        <v>0</v>
      </c>
      <c r="CL23" s="194">
        <f>COUNTIF(Input!$E$3:$E$1002,$CE23&amp;CL$5)</f>
        <v>0</v>
      </c>
      <c r="CM23" s="194">
        <f>COUNTIF(Input!$E$3:$E$1002,$CE23&amp;CM$5)</f>
        <v>0</v>
      </c>
      <c r="CN23" s="227">
        <f>COUNTIF(Input!$E$3:$E$1002,$CE23&amp;CN$5)</f>
        <v>0</v>
      </c>
      <c r="CO23" s="40">
        <f>COUNTIF(Input!$E$3:$E$1002,$CE23&amp;CO$5)</f>
        <v>0</v>
      </c>
      <c r="CP23" s="198">
        <f>COUNTIF(Input!$E$3:$E$1002,$CE23&amp;CP$5)</f>
        <v>0</v>
      </c>
      <c r="CQ23" s="189">
        <f>COUNTIF(Input!$E$3:$E$1002,$CE23&amp;CQ$5)</f>
        <v>0</v>
      </c>
      <c r="CR23" s="212">
        <f>COUNTIF(Input!$E$3:$E$1002,$CE23&amp;CR$5)</f>
        <v>0</v>
      </c>
      <c r="CS23" s="98">
        <f>COUNTIF(Input!$E$3:$E$1002,$CE23&amp;CS$5)</f>
        <v>0</v>
      </c>
      <c r="CT23" s="98">
        <f>COUNTIF(Input!$E$3:$E$1002,$CE23&amp;CT$5)</f>
        <v>0</v>
      </c>
      <c r="CU23" s="98">
        <f>COUNTIF(Input!$E$3:$E$1002,$CE23&amp;CU$5)</f>
        <v>0</v>
      </c>
      <c r="CV23" s="98">
        <f>COUNTIF(Input!$E$3:$E$1002,$CE23&amp;CV$5)</f>
        <v>0</v>
      </c>
      <c r="CW23" s="110">
        <f>COUNTIF(Input!$E$3:$E$1002,$CE23&amp;CW$5)</f>
        <v>0</v>
      </c>
      <c r="CX23" s="38">
        <f>COUNTIF(Input!$E$3:$E$1002,$CE23&amp;CX$5)</f>
        <v>0</v>
      </c>
      <c r="CY23" s="39">
        <f>COUNTIF(Input!$E$3:$E$1002,$CE23&amp;CY$5)</f>
        <v>0</v>
      </c>
      <c r="CZ23" s="204">
        <f>COUNTIF(Input!$E$3:$E$1002,$CE23&amp;CZ$5)</f>
        <v>0</v>
      </c>
      <c r="DA23" s="264"/>
      <c r="DB23" s="360">
        <f t="shared" si="2"/>
        <v>12</v>
      </c>
      <c r="DC23" s="87">
        <f>COUNTIF(Input!$AQ$3:$AQ$1002,Analysis!$DB23&amp;" "&amp;Analysis!DC$10)</f>
        <v>0</v>
      </c>
      <c r="DD23" s="87">
        <f>COUNTIF(Input!$AQ$3:$AQ$1002,Analysis!$DB23&amp;" "&amp;Analysis!DD$10)</f>
        <v>0</v>
      </c>
      <c r="DE23" s="87">
        <f>COUNTIF(Input!$AQ$3:$AQ$1002,Analysis!$DB23&amp;" "&amp;Analysis!DE$10)</f>
        <v>0</v>
      </c>
      <c r="DF23" s="87">
        <f>COUNTIF(Input!$AQ$3:$AQ$1002,Analysis!$DB23&amp;" "&amp;Analysis!DF$10)</f>
        <v>0</v>
      </c>
      <c r="DG23" s="87">
        <f>COUNTIF(Input!$AQ$3:$AQ$1002,Analysis!$DB23&amp;" "&amp;Analysis!DG$10)</f>
        <v>0</v>
      </c>
      <c r="DH23" s="88">
        <f>COUNTIF(Input!$AQ$3:$AQ$1002,Analysis!$DB23&amp;" "&amp;Analysis!DH$10)</f>
        <v>1</v>
      </c>
      <c r="DI23" s="87">
        <f>COUNTIF(Input!$AQ$3:$AQ$1002,Analysis!$DB23&amp;" "&amp;Analysis!DI$10)</f>
        <v>0</v>
      </c>
      <c r="DJ23" s="87">
        <f>COUNTIF(Input!$AQ$3:$AQ$1002,Analysis!$DB23&amp;" "&amp;Analysis!DJ$10)</f>
        <v>0</v>
      </c>
      <c r="DK23" s="87">
        <f>COUNTIF(Input!$AQ$3:$AQ$1002,Analysis!$DB23&amp;" "&amp;Analysis!DK$10)</f>
        <v>0</v>
      </c>
      <c r="DL23" s="87">
        <f>COUNTIF(Input!$AQ$3:$AQ$1002,Analysis!$DB23&amp;" "&amp;Analysis!DL$10)</f>
        <v>0</v>
      </c>
      <c r="DM23" s="87">
        <f>COUNTIF(Input!$AQ$3:$AQ$1002,Analysis!$DB23&amp;" "&amp;Analysis!DM$10)</f>
        <v>0</v>
      </c>
      <c r="DN23" s="264"/>
      <c r="DO23" s="264"/>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row>
    <row r="24" spans="1:150" ht="15.75" thickBot="1" x14ac:dyDescent="0.3">
      <c r="A24" s="21"/>
      <c r="B24" s="194">
        <v>11</v>
      </c>
      <c r="C24" s="13">
        <f>COUNTIF(Input!$K$3:$K$1002,B24)</f>
        <v>0</v>
      </c>
      <c r="D24" s="13">
        <f>COUNTIF(Input!$J$3:$J$1002,B24)</f>
        <v>7</v>
      </c>
      <c r="E24" s="13">
        <f>COUNTIF(Input!$I$3:$I$1002,B24)</f>
        <v>4</v>
      </c>
      <c r="F24" s="13">
        <f>COUNTIF(Input!$M$3:$M$1002,B24)</f>
        <v>4</v>
      </c>
      <c r="G24" s="36">
        <f t="shared" si="5"/>
        <v>57.142857142857139</v>
      </c>
      <c r="H24" s="18">
        <f>IF(D24&gt;0,SUMIF(Input!$HP$9:$HP$1002,B24,Input!$HS$9:$HS$1002)/D24,"")</f>
        <v>3.8961038961038952</v>
      </c>
      <c r="I24" s="29">
        <f>IF(D24&gt;0,SUMIF(Input!$J$3:$J$1002,B24,Input!$F$3:$F$1002)/COUNTIF(Input!$J$3:$J$1002,B24),#N/A)</f>
        <v>482.85714285714283</v>
      </c>
      <c r="J24" s="29">
        <f>IF(E24&gt;0,SUMIF(Input!$I$3:$I$1002,B24,Input!$F$3:$F$1002)/COUNTIF(Input!$I$3:$I$1002,B24),#N/A)</f>
        <v>502.5</v>
      </c>
      <c r="K24" s="30">
        <f>IF(D24&gt;0,SUMIF(Input!$J$3:$J$1002,B24,Input!$I$3:$I$1002)/D24,"")</f>
        <v>10.857142857142858</v>
      </c>
      <c r="L24" s="16">
        <f t="array" ref="L24">IF(D24&lt;2,0,STDEV(IF(Input!$J$3:$J$1002=B24,Input!$I$3:$I$1002)))</f>
        <v>0.69006555934235414</v>
      </c>
      <c r="M24" s="31">
        <f t="shared" si="3"/>
        <v>3.1779334969713677E-2</v>
      </c>
      <c r="N24" s="16">
        <f t="shared" si="6"/>
        <v>0.51119832677633048</v>
      </c>
      <c r="O24" s="18">
        <f t="shared" si="7"/>
        <v>10.345944530366527</v>
      </c>
      <c r="P24" s="18">
        <f t="shared" si="8"/>
        <v>11.368341183919188</v>
      </c>
      <c r="Q24" s="30">
        <f t="shared" si="4"/>
        <v>-0.14285714285714235</v>
      </c>
      <c r="R24" s="289"/>
      <c r="S24" s="52" t="s">
        <v>134</v>
      </c>
      <c r="T24" s="53"/>
      <c r="U24" s="52">
        <f>COUNTIF(Input!$H$3:$H$7988,U23)</f>
        <v>109</v>
      </c>
      <c r="V24" s="52">
        <f>COUNTIF(Input!$H$3:$H$7988,V23)</f>
        <v>139</v>
      </c>
      <c r="W24" s="52">
        <f>COUNTIF(Input!$H$3:$H$7988,W23)</f>
        <v>133</v>
      </c>
      <c r="X24" s="52">
        <f>COUNTIF(Input!$H$3:$H$7988,X23)</f>
        <v>236</v>
      </c>
      <c r="Y24" s="52">
        <f>COUNTIF(Input!$H$3:$H$7988,Y23)</f>
        <v>159</v>
      </c>
      <c r="Z24" s="52">
        <f>COUNTIF(Input!$H$3:$H$7988,Z23)</f>
        <v>165</v>
      </c>
      <c r="AA24" s="52">
        <f>COUNTIF(Input!$H$3:$H$7988,AA23)</f>
        <v>59</v>
      </c>
      <c r="AB24" s="52">
        <f>COUNTIF(Input!$H$3:$H$7988,AB23)</f>
        <v>0</v>
      </c>
      <c r="AC24" s="52">
        <f>COUNTIF(Input!$H$3:$H$7988,AC23)</f>
        <v>0</v>
      </c>
      <c r="AD24" s="52">
        <f>COUNTIF(Input!$H$3:$H$7988,AD23)</f>
        <v>0</v>
      </c>
      <c r="AE24" s="52">
        <f>COUNTIF(Input!$H$3:$H$7988,AE23)</f>
        <v>0</v>
      </c>
      <c r="AF24" s="52">
        <f>COUNTIF(Input!$H$3:$H$7988,AF23)</f>
        <v>0</v>
      </c>
      <c r="AG24" s="13">
        <f>SUM(U24:AF24)</f>
        <v>1000</v>
      </c>
      <c r="AH24" s="21"/>
      <c r="AI24" s="21"/>
      <c r="AJ24" s="21"/>
      <c r="AK24" s="199">
        <v>17</v>
      </c>
      <c r="AL24" s="203">
        <f>COUNTIF(Input!$O$3:$O$1002,$AK24&amp;" "&amp;AL$6)</f>
        <v>0</v>
      </c>
      <c r="AM24" s="203">
        <f>COUNTIF(Input!$O$3:$O$1002,$AK24&amp;" "&amp;AM$6)</f>
        <v>0</v>
      </c>
      <c r="AN24" s="203">
        <f>COUNTIF(Input!$O$3:$O$1002,$AK24&amp;" "&amp;AN$6)</f>
        <v>0</v>
      </c>
      <c r="AO24" s="203">
        <f>COUNTIF(Input!$O$3:$O$1002,$AK24&amp;" "&amp;AO$6)</f>
        <v>0</v>
      </c>
      <c r="AP24" s="203">
        <f>COUNTIF(Input!$O$3:$O$1002,$AK24&amp;" "&amp;AP$6)</f>
        <v>0</v>
      </c>
      <c r="AQ24" s="203">
        <f>COUNTIF(Input!$O$3:$O$1002,$AK24&amp;" "&amp;AQ$6)</f>
        <v>0</v>
      </c>
      <c r="AR24" s="203">
        <f>COUNTIF(Input!$O$3:$O$1002,$AK24&amp;" "&amp;AR$6)</f>
        <v>0</v>
      </c>
      <c r="AS24" s="203">
        <f>COUNTIF(Input!$O$3:$O$1002,$AK24&amp;" "&amp;AS$6)</f>
        <v>0</v>
      </c>
      <c r="AT24" s="203">
        <f>COUNTIF(Input!$O$3:$O$1002,$AK24&amp;" "&amp;AT$6)</f>
        <v>0</v>
      </c>
      <c r="AU24" s="203">
        <f>COUNTIF(Input!$O$3:$O$1002,$AK24&amp;" "&amp;AU$6)</f>
        <v>0</v>
      </c>
      <c r="AV24" s="203">
        <f>COUNTIF(Input!$O$3:$O$1002,$AK24&amp;" "&amp;AV$6)</f>
        <v>0</v>
      </c>
      <c r="AW24" s="203">
        <f>COUNTIF(Input!$O$3:$O$1002,$AK24&amp;" "&amp;AW$6)</f>
        <v>0</v>
      </c>
      <c r="AX24" s="203">
        <f>COUNTIF(Input!$O$3:$O$1002,$AK24&amp;" "&amp;AX$6)</f>
        <v>0</v>
      </c>
      <c r="AY24" s="203">
        <f>COUNTIF(Input!$O$3:$O$1002,$AK24&amp;" "&amp;AY$6)</f>
        <v>0</v>
      </c>
      <c r="AZ24" s="203">
        <f>COUNTIF(Input!$O$3:$O$1002,$AK24&amp;" "&amp;AZ$6)</f>
        <v>0</v>
      </c>
      <c r="BA24" s="203">
        <f>COUNTIF(Input!$O$3:$O$1002,$AK24&amp;" "&amp;BA$6)</f>
        <v>0</v>
      </c>
      <c r="BB24" s="203">
        <f>COUNTIF(Input!$O$3:$O$1002,$AK24&amp;" "&amp;BB$6)</f>
        <v>0</v>
      </c>
      <c r="BC24" s="202">
        <f>COUNTIF(Input!$O$3:$O$1002,$AK24&amp;" "&amp;BC$6)</f>
        <v>0</v>
      </c>
      <c r="BD24" s="325">
        <f>COUNTIF(Input!$O$3:$O$1002,$AK24&amp;" "&amp;BD$6)</f>
        <v>0</v>
      </c>
      <c r="BE24" s="325">
        <f>COUNTIF(Input!$O$3:$O$1002,$AK24&amp;" "&amp;BE$6)</f>
        <v>0</v>
      </c>
      <c r="BF24" s="325">
        <f>COUNTIF(Input!$O$3:$O$1002,$AK24&amp;" "&amp;BF$6)</f>
        <v>0</v>
      </c>
      <c r="BG24" s="325">
        <f>COUNTIF(Input!$O$3:$O$1002,$AK24&amp;" "&amp;BG$6)</f>
        <v>0</v>
      </c>
      <c r="BH24" s="325">
        <f>COUNTIF(Input!$O$3:$O$1002,$AK24&amp;" "&amp;BH$6)</f>
        <v>0</v>
      </c>
      <c r="BI24" s="325">
        <f>COUNTIF(Input!$O$3:$O$1002,$AK24&amp;" "&amp;BI$6)</f>
        <v>0</v>
      </c>
      <c r="BJ24" s="325">
        <f>COUNTIF(Input!$O$3:$O$1002,$AK24&amp;" "&amp;BJ$6)</f>
        <v>0</v>
      </c>
      <c r="BK24" s="325">
        <f>COUNTIF(Input!$O$3:$O$1002,$AK24&amp;" "&amp;BK$6)</f>
        <v>0</v>
      </c>
      <c r="BL24" s="325">
        <f>COUNTIF(Input!$O$3:$O$1002,$AK24&amp;" "&amp;BL$6)</f>
        <v>0</v>
      </c>
      <c r="BM24" s="325">
        <f>COUNTIF(Input!$O$3:$O$1002,$AK24&amp;" "&amp;BM$6)</f>
        <v>0</v>
      </c>
      <c r="BN24" s="325">
        <f>COUNTIF(Input!$O$3:$O$1002,$AK24&amp;" "&amp;BN$6)</f>
        <v>0</v>
      </c>
      <c r="BO24" s="325">
        <f>COUNTIF(Input!$O$3:$O$1002,$AK24&amp;" "&amp;BO$6)</f>
        <v>0</v>
      </c>
      <c r="BP24" s="325">
        <f>COUNTIF(Input!$O$3:$O$1002,$AK24&amp;" "&amp;BP$6)</f>
        <v>0</v>
      </c>
      <c r="BQ24" s="325">
        <f>COUNTIF(Input!$O$3:$O$1002,$AK24&amp;" "&amp;BQ$6)</f>
        <v>0</v>
      </c>
      <c r="BR24" s="325">
        <f>COUNTIF(Input!$O$3:$O$1002,$AK24&amp;" "&amp;BR$6)</f>
        <v>0</v>
      </c>
      <c r="BS24" s="325">
        <f>COUNTIF(Input!$O$3:$O$1002,$AK24&amp;" "&amp;BS$6)</f>
        <v>0</v>
      </c>
      <c r="BT24" s="325">
        <f>COUNTIF(Input!$O$3:$O$1002,$AK24&amp;" "&amp;BT$6)</f>
        <v>0</v>
      </c>
      <c r="BU24" s="325">
        <f>COUNTIF(Input!$O$3:$O$1002,$AK24&amp;" "&amp;BU$6)</f>
        <v>0</v>
      </c>
      <c r="BV24" s="325">
        <f>COUNTIF(Input!$O$3:$O$1002,$AK24&amp;" "&amp;BV$6)</f>
        <v>0</v>
      </c>
      <c r="BW24" s="325">
        <f>COUNTIF(Input!$O$3:$O$1002,$AK24&amp;" "&amp;BW$6)</f>
        <v>0</v>
      </c>
      <c r="BX24" s="325">
        <f>COUNTIF(Input!$O$3:$O$1002,$AK24&amp;" "&amp;BX$6)</f>
        <v>0</v>
      </c>
      <c r="BY24" s="325">
        <f>COUNTIF(Input!$O$3:$O$1002,$AK24&amp;" "&amp;BY$6)</f>
        <v>0</v>
      </c>
      <c r="BZ24" s="325">
        <f>COUNTIF(Input!$O$3:$O$1002,$AK24&amp;" "&amp;BZ$6)</f>
        <v>0</v>
      </c>
      <c r="CA24" s="325">
        <f>COUNTIF(Input!$O$3:$O$1002,$AK24&amp;" "&amp;CA$6)</f>
        <v>0</v>
      </c>
      <c r="CB24" s="309">
        <f t="shared" si="1"/>
        <v>0</v>
      </c>
      <c r="CC24" s="21"/>
      <c r="CD24" s="21"/>
      <c r="CE24" s="189">
        <v>34</v>
      </c>
      <c r="CF24" s="247">
        <f>COUNTIF(Input!$E$3:$E$1002,$CE24&amp;CF$5)</f>
        <v>0</v>
      </c>
      <c r="CG24" s="248">
        <f>COUNTIF(Input!$E$3:$E$1002,$CE24&amp;CG$5)</f>
        <v>0</v>
      </c>
      <c r="CH24" s="248">
        <f>COUNTIF(Input!$E$3:$E$1002,$CE24&amp;CH$5)</f>
        <v>0</v>
      </c>
      <c r="CI24" s="249">
        <f>COUNTIF(Input!$E$3:$E$1002,$CE24&amp;CI$5)</f>
        <v>0</v>
      </c>
      <c r="CJ24" s="222">
        <f>COUNTIF(Input!$E$3:$E$1002,$CE24&amp;CJ$5)</f>
        <v>0</v>
      </c>
      <c r="CK24" s="214">
        <f>COUNTIF(Input!$E$3:$E$1002,$CE24&amp;CK$5)</f>
        <v>0</v>
      </c>
      <c r="CL24" s="194">
        <f>COUNTIF(Input!$E$3:$E$1002,$CE24&amp;CL$5)</f>
        <v>0</v>
      </c>
      <c r="CM24" s="196">
        <f>COUNTIF(Input!$E$3:$E$1002,$CE24&amp;CM$5)</f>
        <v>0</v>
      </c>
      <c r="CN24" s="229">
        <f>COUNTIF(Input!$E$3:$E$1002,$CE24&amp;CN$5)</f>
        <v>0</v>
      </c>
      <c r="CO24" s="84">
        <f>COUNTIF(Input!$E$3:$E$1002,$CE24&amp;CO$5)</f>
        <v>0</v>
      </c>
      <c r="CP24" s="198">
        <f>COUNTIF(Input!$E$3:$E$1002,$CE24&amp;CP$5)</f>
        <v>0</v>
      </c>
      <c r="CQ24" s="189">
        <f>COUNTIF(Input!$E$3:$E$1002,$CE24&amp;CQ$5)</f>
        <v>0</v>
      </c>
      <c r="CR24" s="213">
        <f>COUNTIF(Input!$E$3:$E$1002,$CE24&amp;CR$5)</f>
        <v>0</v>
      </c>
      <c r="CS24" s="101">
        <f>COUNTIF(Input!$E$3:$E$1002,$CE24&amp;CS$5)</f>
        <v>0</v>
      </c>
      <c r="CT24" s="101">
        <f>COUNTIF(Input!$E$3:$E$1002,$CE24&amp;CT$5)</f>
        <v>0</v>
      </c>
      <c r="CU24" s="101">
        <f>COUNTIF(Input!$E$3:$E$1002,$CE24&amp;CU$5)</f>
        <v>0</v>
      </c>
      <c r="CV24" s="101">
        <f>COUNTIF(Input!$E$3:$E$1002,$CE24&amp;CV$5)</f>
        <v>0</v>
      </c>
      <c r="CW24" s="104">
        <f>COUNTIF(Input!$E$3:$E$1002,$CE24&amp;CW$5)</f>
        <v>0</v>
      </c>
      <c r="CX24" s="40">
        <f>COUNTIF(Input!$E$3:$E$1002,$CE24&amp;CX$5)</f>
        <v>0</v>
      </c>
      <c r="CY24" s="84">
        <f>COUNTIF(Input!$E$3:$E$1002,$CE24&amp;CY$5)</f>
        <v>0</v>
      </c>
      <c r="CZ24" s="41">
        <f>COUNTIF(Input!$E$3:$E$1002,$CE24&amp;CZ$5)</f>
        <v>0</v>
      </c>
      <c r="DA24" s="264"/>
      <c r="DB24" s="360">
        <f t="shared" si="2"/>
        <v>13</v>
      </c>
      <c r="DC24" s="87">
        <f>COUNTIF(Input!$AQ$3:$AQ$1002,Analysis!$DB24&amp;" "&amp;Analysis!DC$10)</f>
        <v>0</v>
      </c>
      <c r="DD24" s="87">
        <f>COUNTIF(Input!$AQ$3:$AQ$1002,Analysis!$DB24&amp;" "&amp;Analysis!DD$10)</f>
        <v>0</v>
      </c>
      <c r="DE24" s="87">
        <f>COUNTIF(Input!$AQ$3:$AQ$1002,Analysis!$DB24&amp;" "&amp;Analysis!DE$10)</f>
        <v>0</v>
      </c>
      <c r="DF24" s="87">
        <f>COUNTIF(Input!$AQ$3:$AQ$1002,Analysis!$DB24&amp;" "&amp;Analysis!DF$10)</f>
        <v>0</v>
      </c>
      <c r="DG24" s="87">
        <f>COUNTIF(Input!$AQ$3:$AQ$1002,Analysis!$DB24&amp;" "&amp;Analysis!DG$10)</f>
        <v>0</v>
      </c>
      <c r="DH24" s="88">
        <f>COUNTIF(Input!$AQ$3:$AQ$1002,Analysis!$DB24&amp;" "&amp;Analysis!DH$10)</f>
        <v>0</v>
      </c>
      <c r="DI24" s="87">
        <f>COUNTIF(Input!$AQ$3:$AQ$1002,Analysis!$DB24&amp;" "&amp;Analysis!DI$10)</f>
        <v>0</v>
      </c>
      <c r="DJ24" s="87">
        <f>COUNTIF(Input!$AQ$3:$AQ$1002,Analysis!$DB24&amp;" "&amp;Analysis!DJ$10)</f>
        <v>0</v>
      </c>
      <c r="DK24" s="87">
        <f>COUNTIF(Input!$AQ$3:$AQ$1002,Analysis!$DB24&amp;" "&amp;Analysis!DK$10)</f>
        <v>0</v>
      </c>
      <c r="DL24" s="87">
        <f>COUNTIF(Input!$AQ$3:$AQ$1002,Analysis!$DB24&amp;" "&amp;Analysis!DL$10)</f>
        <v>0</v>
      </c>
      <c r="DM24" s="87">
        <f>COUNTIF(Input!$AQ$3:$AQ$1002,Analysis!$DB24&amp;" "&amp;Analysis!DM$10)</f>
        <v>0</v>
      </c>
      <c r="DN24" s="264"/>
      <c r="DO24" s="264"/>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row>
    <row r="25" spans="1:150" ht="15.75" thickBot="1" x14ac:dyDescent="0.3">
      <c r="A25" s="21"/>
      <c r="B25" s="194">
        <v>12</v>
      </c>
      <c r="C25" s="13">
        <f>COUNTIF(Input!$K$3:$K$1002,B25)</f>
        <v>1</v>
      </c>
      <c r="D25" s="13">
        <f>COUNTIF(Input!$J$3:$J$1002,B25)</f>
        <v>3</v>
      </c>
      <c r="E25" s="13">
        <f>COUNTIF(Input!$I$3:$I$1002,B25)</f>
        <v>5</v>
      </c>
      <c r="F25" s="13">
        <f>COUNTIF(Input!$M$3:$M$1002,B25)</f>
        <v>3</v>
      </c>
      <c r="G25" s="36">
        <f t="shared" si="5"/>
        <v>100</v>
      </c>
      <c r="H25" s="18">
        <f>IF(D25&gt;0,SUMIF(Input!$HP$9:$HP$1002,B25,Input!$HS$9:$HS$1002)/D25,"")</f>
        <v>0</v>
      </c>
      <c r="I25" s="29">
        <f>IF(D25&gt;0,SUMIF(Input!$J$3:$J$1002,B25,Input!$F$3:$F$1002)/COUNTIF(Input!$J$3:$J$1002,B25),#N/A)</f>
        <v>506.66666666666669</v>
      </c>
      <c r="J25" s="29">
        <f>IF(E25&gt;0,SUMIF(Input!$I$3:$I$1002,B25,Input!$F$3:$F$1002)/COUNTIF(Input!$I$3:$I$1002,B25),#N/A)</f>
        <v>496</v>
      </c>
      <c r="K25" s="30">
        <f>IF(D25&gt;0,SUMIF(Input!$J$3:$J$1002,B25,Input!$I$3:$I$1002)/D25,"")</f>
        <v>12</v>
      </c>
      <c r="L25" s="16">
        <f t="array" ref="L25">IF(D25&lt;2,0,STDEV(IF(Input!$J$3:$J$1002=B25,Input!$I$3:$I$1002)))</f>
        <v>0</v>
      </c>
      <c r="M25" s="31">
        <f t="shared" si="3"/>
        <v>0</v>
      </c>
      <c r="N25" s="16">
        <f t="shared" si="6"/>
        <v>0</v>
      </c>
      <c r="O25" s="18">
        <f t="shared" si="7"/>
        <v>12</v>
      </c>
      <c r="P25" s="18">
        <f t="shared" si="8"/>
        <v>12</v>
      </c>
      <c r="Q25" s="30">
        <f t="shared" si="4"/>
        <v>0</v>
      </c>
      <c r="R25" s="289"/>
      <c r="S25" s="52" t="s">
        <v>118</v>
      </c>
      <c r="T25" s="53"/>
      <c r="U25" s="52">
        <f>COUNTIF(Input!$S$3:$S$5988,U23)</f>
        <v>109</v>
      </c>
      <c r="V25" s="52">
        <f>COUNTIF(Input!$S$3:$S$5988,V23)</f>
        <v>138</v>
      </c>
      <c r="W25" s="52">
        <f>COUNTIF(Input!$S$3:$S$5988,W23)</f>
        <v>129</v>
      </c>
      <c r="X25" s="52">
        <f>COUNTIF(Input!$S$3:$S$5988,X23)</f>
        <v>234</v>
      </c>
      <c r="Y25" s="52">
        <f>COUNTIF(Input!$S$3:$S$5988,Y23)</f>
        <v>157</v>
      </c>
      <c r="Z25" s="52">
        <f>COUNTIF(Input!$S$3:$S$5988,Z23)</f>
        <v>164</v>
      </c>
      <c r="AA25" s="52">
        <f>COUNTIF(Input!$S$3:$S$5988,AA23)</f>
        <v>58</v>
      </c>
      <c r="AB25" s="52">
        <f>COUNTIF(Input!$S$3:$S$5988,AB23)</f>
        <v>0</v>
      </c>
      <c r="AC25" s="52">
        <f>COUNTIF(Input!$S$3:$S$5988,AC23)</f>
        <v>0</v>
      </c>
      <c r="AD25" s="52">
        <f>COUNTIF(Input!$S$3:$S$5988,AD23)</f>
        <v>0</v>
      </c>
      <c r="AE25" s="52">
        <f>COUNTIF(Input!$S$3:$S$5988,AE23)</f>
        <v>0</v>
      </c>
      <c r="AF25" s="52">
        <f>COUNTIF(Input!$S$3:$S$5988,AF23)</f>
        <v>0</v>
      </c>
      <c r="AG25" s="13">
        <f t="shared" ref="AG25:AG27" si="9">SUM(U25:AF25)</f>
        <v>989</v>
      </c>
      <c r="AH25" s="21"/>
      <c r="AI25" s="21"/>
      <c r="AJ25" s="21"/>
      <c r="AK25" s="199">
        <v>18</v>
      </c>
      <c r="AL25" s="203">
        <f>COUNTIF(Input!$O$3:$O$1002,$AK25&amp;" "&amp;AL$6)</f>
        <v>0</v>
      </c>
      <c r="AM25" s="203">
        <f>COUNTIF(Input!$O$3:$O$1002,$AK25&amp;" "&amp;AM$6)</f>
        <v>0</v>
      </c>
      <c r="AN25" s="203">
        <f>COUNTIF(Input!$O$3:$O$1002,$AK25&amp;" "&amp;AN$6)</f>
        <v>0</v>
      </c>
      <c r="AO25" s="203">
        <f>COUNTIF(Input!$O$3:$O$1002,$AK25&amp;" "&amp;AO$6)</f>
        <v>0</v>
      </c>
      <c r="AP25" s="203">
        <f>COUNTIF(Input!$O$3:$O$1002,$AK25&amp;" "&amp;AP$6)</f>
        <v>0</v>
      </c>
      <c r="AQ25" s="203">
        <f>COUNTIF(Input!$O$3:$O$1002,$AK25&amp;" "&amp;AQ$6)</f>
        <v>0</v>
      </c>
      <c r="AR25" s="203">
        <f>COUNTIF(Input!$O$3:$O$1002,$AK25&amp;" "&amp;AR$6)</f>
        <v>0</v>
      </c>
      <c r="AS25" s="203">
        <f>COUNTIF(Input!$O$3:$O$1002,$AK25&amp;" "&amp;AS$6)</f>
        <v>0</v>
      </c>
      <c r="AT25" s="203">
        <f>COUNTIF(Input!$O$3:$O$1002,$AK25&amp;" "&amp;AT$6)</f>
        <v>0</v>
      </c>
      <c r="AU25" s="203">
        <f>COUNTIF(Input!$O$3:$O$1002,$AK25&amp;" "&amp;AU$6)</f>
        <v>0</v>
      </c>
      <c r="AV25" s="203">
        <f>COUNTIF(Input!$O$3:$O$1002,$AK25&amp;" "&amp;AV$6)</f>
        <v>0</v>
      </c>
      <c r="AW25" s="203">
        <f>COUNTIF(Input!$O$3:$O$1002,$AK25&amp;" "&amp;AW$6)</f>
        <v>0</v>
      </c>
      <c r="AX25" s="203">
        <f>COUNTIF(Input!$O$3:$O$1002,$AK25&amp;" "&amp;AX$6)</f>
        <v>0</v>
      </c>
      <c r="AY25" s="203">
        <f>COUNTIF(Input!$O$3:$O$1002,$AK25&amp;" "&amp;AY$6)</f>
        <v>0</v>
      </c>
      <c r="AZ25" s="203">
        <f>COUNTIF(Input!$O$3:$O$1002,$AK25&amp;" "&amp;AZ$6)</f>
        <v>0</v>
      </c>
      <c r="BA25" s="203">
        <f>COUNTIF(Input!$O$3:$O$1002,$AK25&amp;" "&amp;BA$6)</f>
        <v>0</v>
      </c>
      <c r="BB25" s="203">
        <f>COUNTIF(Input!$O$3:$O$1002,$AK25&amp;" "&amp;BB$6)</f>
        <v>0</v>
      </c>
      <c r="BC25" s="203">
        <f>COUNTIF(Input!$O$3:$O$1002,$AK25&amp;" "&amp;BC$6)</f>
        <v>0</v>
      </c>
      <c r="BD25" s="202">
        <f>COUNTIF(Input!$O$3:$O$1002,$AK25&amp;" "&amp;BD$6)</f>
        <v>0</v>
      </c>
      <c r="BE25" s="325">
        <f>COUNTIF(Input!$O$3:$O$1002,$AK25&amp;" "&amp;BE$6)</f>
        <v>0</v>
      </c>
      <c r="BF25" s="325">
        <f>COUNTIF(Input!$O$3:$O$1002,$AK25&amp;" "&amp;BF$6)</f>
        <v>0</v>
      </c>
      <c r="BG25" s="325">
        <f>COUNTIF(Input!$O$3:$O$1002,$AK25&amp;" "&amp;BG$6)</f>
        <v>0</v>
      </c>
      <c r="BH25" s="325">
        <f>COUNTIF(Input!$O$3:$O$1002,$AK25&amp;" "&amp;BH$6)</f>
        <v>0</v>
      </c>
      <c r="BI25" s="325">
        <f>COUNTIF(Input!$O$3:$O$1002,$AK25&amp;" "&amp;BI$6)</f>
        <v>0</v>
      </c>
      <c r="BJ25" s="325">
        <f>COUNTIF(Input!$O$3:$O$1002,$AK25&amp;" "&amp;BJ$6)</f>
        <v>0</v>
      </c>
      <c r="BK25" s="325">
        <f>COUNTIF(Input!$O$3:$O$1002,$AK25&amp;" "&amp;BK$6)</f>
        <v>0</v>
      </c>
      <c r="BL25" s="325">
        <f>COUNTIF(Input!$O$3:$O$1002,$AK25&amp;" "&amp;BL$6)</f>
        <v>0</v>
      </c>
      <c r="BM25" s="325">
        <f>COUNTIF(Input!$O$3:$O$1002,$AK25&amp;" "&amp;BM$6)</f>
        <v>0</v>
      </c>
      <c r="BN25" s="325">
        <f>COUNTIF(Input!$O$3:$O$1002,$AK25&amp;" "&amp;BN$6)</f>
        <v>0</v>
      </c>
      <c r="BO25" s="325">
        <f>COUNTIF(Input!$O$3:$O$1002,$AK25&amp;" "&amp;BO$6)</f>
        <v>0</v>
      </c>
      <c r="BP25" s="325">
        <f>COUNTIF(Input!$O$3:$O$1002,$AK25&amp;" "&amp;BP$6)</f>
        <v>0</v>
      </c>
      <c r="BQ25" s="325">
        <f>COUNTIF(Input!$O$3:$O$1002,$AK25&amp;" "&amp;BQ$6)</f>
        <v>0</v>
      </c>
      <c r="BR25" s="325">
        <f>COUNTIF(Input!$O$3:$O$1002,$AK25&amp;" "&amp;BR$6)</f>
        <v>0</v>
      </c>
      <c r="BS25" s="325">
        <f>COUNTIF(Input!$O$3:$O$1002,$AK25&amp;" "&amp;BS$6)</f>
        <v>0</v>
      </c>
      <c r="BT25" s="325">
        <f>COUNTIF(Input!$O$3:$O$1002,$AK25&amp;" "&amp;BT$6)</f>
        <v>0</v>
      </c>
      <c r="BU25" s="325">
        <f>COUNTIF(Input!$O$3:$O$1002,$AK25&amp;" "&amp;BU$6)</f>
        <v>0</v>
      </c>
      <c r="BV25" s="325">
        <f>COUNTIF(Input!$O$3:$O$1002,$AK25&amp;" "&amp;BV$6)</f>
        <v>0</v>
      </c>
      <c r="BW25" s="325">
        <f>COUNTIF(Input!$O$3:$O$1002,$AK25&amp;" "&amp;BW$6)</f>
        <v>0</v>
      </c>
      <c r="BX25" s="325">
        <f>COUNTIF(Input!$O$3:$O$1002,$AK25&amp;" "&amp;BX$6)</f>
        <v>0</v>
      </c>
      <c r="BY25" s="325">
        <f>COUNTIF(Input!$O$3:$O$1002,$AK25&amp;" "&amp;BY$6)</f>
        <v>0</v>
      </c>
      <c r="BZ25" s="325">
        <f>COUNTIF(Input!$O$3:$O$1002,$AK25&amp;" "&amp;BZ$6)</f>
        <v>0</v>
      </c>
      <c r="CA25" s="325">
        <f>COUNTIF(Input!$O$3:$O$1002,$AK25&amp;" "&amp;CA$6)</f>
        <v>0</v>
      </c>
      <c r="CB25" s="309">
        <f t="shared" si="1"/>
        <v>0</v>
      </c>
      <c r="CC25" s="21"/>
      <c r="CD25" s="21"/>
      <c r="CE25" s="189">
        <v>33</v>
      </c>
      <c r="CF25" s="134">
        <f>COUNTIF(Input!$E$3:$E$1002,$CE25&amp;CF$5)</f>
        <v>0</v>
      </c>
      <c r="CG25" s="143">
        <f>COUNTIF(Input!$E$3:$E$1002,$CE25&amp;CG$5)</f>
        <v>0</v>
      </c>
      <c r="CH25" s="240">
        <f>COUNTIF(Input!$E$3:$E$1002,$CE25&amp;CH$5)</f>
        <v>0</v>
      </c>
      <c r="CI25" s="221">
        <f>COUNTIF(Input!$E$3:$E$1002,$CE25&amp;CI$5)</f>
        <v>0</v>
      </c>
      <c r="CJ25" s="218">
        <f>COUNTIF(Input!$E$3:$E$1002,$CE25&amp;CJ$5)</f>
        <v>0</v>
      </c>
      <c r="CK25" s="133">
        <f>COUNTIF(Input!$E$3:$E$1002,$CE25&amp;CK$5)</f>
        <v>0</v>
      </c>
      <c r="CL25" s="133">
        <f>COUNTIF(Input!$E$3:$E$1002,$CE25&amp;CL$5)</f>
        <v>0</v>
      </c>
      <c r="CM25" s="225">
        <f>COUNTIF(Input!$E$3:$E$1002,$CE25&amp;CM$5)</f>
        <v>0</v>
      </c>
      <c r="CN25" s="46">
        <f>COUNTIF(Input!$E$3:$E$1002,$CE25&amp;CN$5)</f>
        <v>0</v>
      </c>
      <c r="CO25" s="205">
        <f>COUNTIF(Input!$E$3:$E$1002,$CE25&amp;CO$5)</f>
        <v>0</v>
      </c>
      <c r="CP25" s="198">
        <f>COUNTIF(Input!$E$3:$E$1002,$CE25&amp;CP$5)</f>
        <v>0</v>
      </c>
      <c r="CQ25" s="84">
        <f>COUNTIF(Input!$E$3:$E$1002,$CE25&amp;CQ$5)</f>
        <v>0</v>
      </c>
      <c r="CR25" s="220">
        <f>COUNTIF(Input!$E$3:$E$1002,$CE25&amp;CR$5)</f>
        <v>0</v>
      </c>
      <c r="CS25" s="100">
        <f>COUNTIF(Input!$E$3:$E$1002,$CE25&amp;CS$5)</f>
        <v>0</v>
      </c>
      <c r="CT25" s="101">
        <f>COUNTIF(Input!$E$3:$E$1002,$CE25&amp;CT$5)</f>
        <v>0</v>
      </c>
      <c r="CU25" s="101">
        <f>COUNTIF(Input!$E$3:$E$1002,$CE25&amp;CU$5)</f>
        <v>0</v>
      </c>
      <c r="CV25" s="101">
        <f>COUNTIF(Input!$E$3:$E$1002,$CE25&amp;CV$5)</f>
        <v>0</v>
      </c>
      <c r="CW25" s="104">
        <f>COUNTIF(Input!$E$3:$E$1002,$CE25&amp;CW$5)</f>
        <v>0</v>
      </c>
      <c r="CX25" s="40">
        <f>COUNTIF(Input!$E$3:$E$1002,$CE25&amp;CX$5)</f>
        <v>0</v>
      </c>
      <c r="CY25" s="84">
        <f>COUNTIF(Input!$E$3:$E$1002,$CE25&amp;CY$5)</f>
        <v>0</v>
      </c>
      <c r="CZ25" s="41">
        <f>COUNTIF(Input!$E$3:$E$1002,$CE25&amp;CZ$5)</f>
        <v>0</v>
      </c>
      <c r="DA25" s="264"/>
      <c r="DB25" s="360">
        <f t="shared" si="2"/>
        <v>14</v>
      </c>
      <c r="DC25" s="87">
        <f>COUNTIF(Input!$AQ$3:$AQ$1002,Analysis!$DB25&amp;" "&amp;Analysis!DC$10)</f>
        <v>0</v>
      </c>
      <c r="DD25" s="87">
        <f>COUNTIF(Input!$AQ$3:$AQ$1002,Analysis!$DB25&amp;" "&amp;Analysis!DD$10)</f>
        <v>0</v>
      </c>
      <c r="DE25" s="87">
        <f>COUNTIF(Input!$AQ$3:$AQ$1002,Analysis!$DB25&amp;" "&amp;Analysis!DE$10)</f>
        <v>0</v>
      </c>
      <c r="DF25" s="87">
        <f>COUNTIF(Input!$AQ$3:$AQ$1002,Analysis!$DB25&amp;" "&amp;Analysis!DF$10)</f>
        <v>0</v>
      </c>
      <c r="DG25" s="87">
        <f>COUNTIF(Input!$AQ$3:$AQ$1002,Analysis!$DB25&amp;" "&amp;Analysis!DG$10)</f>
        <v>0</v>
      </c>
      <c r="DH25" s="88">
        <f>COUNTIF(Input!$AQ$3:$AQ$1002,Analysis!$DB25&amp;" "&amp;Analysis!DH$10)</f>
        <v>0</v>
      </c>
      <c r="DI25" s="87">
        <f>COUNTIF(Input!$AQ$3:$AQ$1002,Analysis!$DB25&amp;" "&amp;Analysis!DI$10)</f>
        <v>0</v>
      </c>
      <c r="DJ25" s="87">
        <f>COUNTIF(Input!$AQ$3:$AQ$1002,Analysis!$DB25&amp;" "&amp;Analysis!DJ$10)</f>
        <v>0</v>
      </c>
      <c r="DK25" s="87">
        <f>COUNTIF(Input!$AQ$3:$AQ$1002,Analysis!$DB25&amp;" "&amp;Analysis!DK$10)</f>
        <v>0</v>
      </c>
      <c r="DL25" s="87">
        <f>COUNTIF(Input!$AQ$3:$AQ$1002,Analysis!$DB25&amp;" "&amp;Analysis!DL$10)</f>
        <v>0</v>
      </c>
      <c r="DM25" s="87">
        <f>COUNTIF(Input!$AQ$3:$AQ$1002,Analysis!$DB25&amp;" "&amp;Analysis!DM$10)</f>
        <v>0</v>
      </c>
      <c r="DN25" s="264"/>
      <c r="DO25" s="264"/>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row>
    <row r="26" spans="1:150" ht="15.75" thickBot="1" x14ac:dyDescent="0.3">
      <c r="A26" s="21"/>
      <c r="B26" s="194">
        <v>13</v>
      </c>
      <c r="C26" s="13">
        <f>COUNTIF(Input!$K$3:$K$1002,B26)</f>
        <v>0</v>
      </c>
      <c r="D26" s="13">
        <f>COUNTIF(Input!$J$3:$J$1002,B26)</f>
        <v>2</v>
      </c>
      <c r="E26" s="13">
        <f>COUNTIF(Input!$I$3:$I$1002,B26)</f>
        <v>0</v>
      </c>
      <c r="F26" s="13">
        <f>COUNTIF(Input!$M$3:$M$1002,B26)</f>
        <v>0</v>
      </c>
      <c r="G26" s="36" t="e">
        <f t="shared" si="5"/>
        <v>#N/A</v>
      </c>
      <c r="H26" s="18">
        <f>IF(D26&gt;0,SUMIF(Input!$HP$9:$HP$1002,B26,Input!$HS$9:$HS$1002)/D26,"")</f>
        <v>11.538461538461533</v>
      </c>
      <c r="I26" s="29">
        <f>IF(D26&gt;0,SUMIF(Input!$J$3:$J$1002,B26,Input!$F$3:$F$1002)/COUNTIF(Input!$J$3:$J$1002,B26),#N/A)</f>
        <v>485</v>
      </c>
      <c r="J26" s="29" t="e">
        <f>IF(E26&gt;0,SUMIF(Input!$I$3:$I$1002,B26,Input!$F$3:$F$1002)/COUNTIF(Input!$I$3:$I$1002,B26),#N/A)</f>
        <v>#N/A</v>
      </c>
      <c r="K26" s="30">
        <f>IF(D26&gt;0,SUMIF(Input!$J$3:$J$1002,B26,Input!$I$3:$I$1002)/D26,"")</f>
        <v>13.5</v>
      </c>
      <c r="L26" s="16">
        <f t="array" ref="L26">IF(D26&lt;2,0,STDEV(IF(Input!$J$3:$J$1002=B26,Input!$I$3:$I$1002)))</f>
        <v>2.1213203435596424</v>
      </c>
      <c r="M26" s="31" t="str">
        <f t="shared" si="3"/>
        <v/>
      </c>
      <c r="N26" s="16">
        <f t="shared" si="6"/>
        <v>2.9399459768100802</v>
      </c>
      <c r="O26" s="18">
        <f t="shared" si="7"/>
        <v>10.56005402318992</v>
      </c>
      <c r="P26" s="18">
        <f t="shared" si="8"/>
        <v>16.43994597681008</v>
      </c>
      <c r="Q26" s="30">
        <f t="shared" si="4"/>
        <v>0.5</v>
      </c>
      <c r="R26" s="289"/>
      <c r="S26" s="52" t="s">
        <v>119</v>
      </c>
      <c r="T26" s="53"/>
      <c r="U26" s="52">
        <f>COUNTIF(Input!$T$3:$T$5988,U23)</f>
        <v>109</v>
      </c>
      <c r="V26" s="52">
        <f>COUNTIF(Input!$T$3:$T$5988,V23)</f>
        <v>138</v>
      </c>
      <c r="W26" s="52">
        <f>COUNTIF(Input!$T$3:$T$5988,W23)</f>
        <v>129</v>
      </c>
      <c r="X26" s="52">
        <f>COUNTIF(Input!$T$3:$T$5988,X23)</f>
        <v>234</v>
      </c>
      <c r="Y26" s="52">
        <f>COUNTIF(Input!$T$3:$T$5988,Y23)</f>
        <v>157</v>
      </c>
      <c r="Z26" s="52">
        <f>COUNTIF(Input!$T$3:$T$5988,Z23)</f>
        <v>164</v>
      </c>
      <c r="AA26" s="52">
        <f>COUNTIF(Input!$T$3:$T$5988,AA23)</f>
        <v>58</v>
      </c>
      <c r="AB26" s="52">
        <f>COUNTIF(Input!$T$3:$T$5988,AB23)</f>
        <v>0</v>
      </c>
      <c r="AC26" s="52">
        <f>COUNTIF(Input!$T$3:$T$5988,AC23)</f>
        <v>0</v>
      </c>
      <c r="AD26" s="52">
        <f>COUNTIF(Input!$T$3:$T$5988,AD23)</f>
        <v>0</v>
      </c>
      <c r="AE26" s="52">
        <f>COUNTIF(Input!$T$3:$T$5988,AE23)</f>
        <v>0</v>
      </c>
      <c r="AF26" s="52">
        <f>COUNTIF(Input!$T$3:$T$5988,AF23)</f>
        <v>0</v>
      </c>
      <c r="AG26" s="13">
        <f t="shared" si="9"/>
        <v>989</v>
      </c>
      <c r="AH26" s="21"/>
      <c r="AI26" s="21"/>
      <c r="AJ26" s="21"/>
      <c r="AK26" s="199">
        <v>19</v>
      </c>
      <c r="AL26" s="203">
        <f>COUNTIF(Input!$O$3:$O$1002,$AK26&amp;" "&amp;AL$6)</f>
        <v>0</v>
      </c>
      <c r="AM26" s="203">
        <f>COUNTIF(Input!$O$3:$O$1002,$AK26&amp;" "&amp;AM$6)</f>
        <v>0</v>
      </c>
      <c r="AN26" s="203">
        <f>COUNTIF(Input!$O$3:$O$1002,$AK26&amp;" "&amp;AN$6)</f>
        <v>0</v>
      </c>
      <c r="AO26" s="203">
        <f>COUNTIF(Input!$O$3:$O$1002,$AK26&amp;" "&amp;AO$6)</f>
        <v>0</v>
      </c>
      <c r="AP26" s="203">
        <f>COUNTIF(Input!$O$3:$O$1002,$AK26&amp;" "&amp;AP$6)</f>
        <v>0</v>
      </c>
      <c r="AQ26" s="203">
        <f>COUNTIF(Input!$O$3:$O$1002,$AK26&amp;" "&amp;AQ$6)</f>
        <v>0</v>
      </c>
      <c r="AR26" s="203">
        <f>COUNTIF(Input!$O$3:$O$1002,$AK26&amp;" "&amp;AR$6)</f>
        <v>0</v>
      </c>
      <c r="AS26" s="203">
        <f>COUNTIF(Input!$O$3:$O$1002,$AK26&amp;" "&amp;AS$6)</f>
        <v>0</v>
      </c>
      <c r="AT26" s="203">
        <f>COUNTIF(Input!$O$3:$O$1002,$AK26&amp;" "&amp;AT$6)</f>
        <v>0</v>
      </c>
      <c r="AU26" s="203">
        <f>COUNTIF(Input!$O$3:$O$1002,$AK26&amp;" "&amp;AU$6)</f>
        <v>0</v>
      </c>
      <c r="AV26" s="203">
        <f>COUNTIF(Input!$O$3:$O$1002,$AK26&amp;" "&amp;AV$6)</f>
        <v>0</v>
      </c>
      <c r="AW26" s="203">
        <f>COUNTIF(Input!$O$3:$O$1002,$AK26&amp;" "&amp;AW$6)</f>
        <v>0</v>
      </c>
      <c r="AX26" s="203">
        <f>COUNTIF(Input!$O$3:$O$1002,$AK26&amp;" "&amp;AX$6)</f>
        <v>0</v>
      </c>
      <c r="AY26" s="203">
        <f>COUNTIF(Input!$O$3:$O$1002,$AK26&amp;" "&amp;AY$6)</f>
        <v>0</v>
      </c>
      <c r="AZ26" s="203">
        <f>COUNTIF(Input!$O$3:$O$1002,$AK26&amp;" "&amp;AZ$6)</f>
        <v>0</v>
      </c>
      <c r="BA26" s="203">
        <f>COUNTIF(Input!$O$3:$O$1002,$AK26&amp;" "&amp;BA$6)</f>
        <v>0</v>
      </c>
      <c r="BB26" s="203">
        <f>COUNTIF(Input!$O$3:$O$1002,$AK26&amp;" "&amp;BB$6)</f>
        <v>0</v>
      </c>
      <c r="BC26" s="203">
        <f>COUNTIF(Input!$O$3:$O$1002,$AK26&amp;" "&amp;BC$6)</f>
        <v>0</v>
      </c>
      <c r="BD26" s="203">
        <f>COUNTIF(Input!$O$3:$O$1002,$AK26&amp;" "&amp;BD$6)</f>
        <v>0</v>
      </c>
      <c r="BE26" s="202">
        <f>COUNTIF(Input!$O$3:$O$1002,$AK26&amp;" "&amp;BE$6)</f>
        <v>0</v>
      </c>
      <c r="BF26" s="325">
        <f>COUNTIF(Input!$O$3:$O$1002,$AK26&amp;" "&amp;BF$6)</f>
        <v>0</v>
      </c>
      <c r="BG26" s="325">
        <f>COUNTIF(Input!$O$3:$O$1002,$AK26&amp;" "&amp;BG$6)</f>
        <v>0</v>
      </c>
      <c r="BH26" s="325">
        <f>COUNTIF(Input!$O$3:$O$1002,$AK26&amp;" "&amp;BH$6)</f>
        <v>0</v>
      </c>
      <c r="BI26" s="325">
        <f>COUNTIF(Input!$O$3:$O$1002,$AK26&amp;" "&amp;BI$6)</f>
        <v>0</v>
      </c>
      <c r="BJ26" s="325">
        <f>COUNTIF(Input!$O$3:$O$1002,$AK26&amp;" "&amp;BJ$6)</f>
        <v>0</v>
      </c>
      <c r="BK26" s="325">
        <f>COUNTIF(Input!$O$3:$O$1002,$AK26&amp;" "&amp;BK$6)</f>
        <v>0</v>
      </c>
      <c r="BL26" s="325">
        <f>COUNTIF(Input!$O$3:$O$1002,$AK26&amp;" "&amp;BL$6)</f>
        <v>0</v>
      </c>
      <c r="BM26" s="325">
        <f>COUNTIF(Input!$O$3:$O$1002,$AK26&amp;" "&amp;BM$6)</f>
        <v>0</v>
      </c>
      <c r="BN26" s="325">
        <f>COUNTIF(Input!$O$3:$O$1002,$AK26&amp;" "&amp;BN$6)</f>
        <v>0</v>
      </c>
      <c r="BO26" s="325">
        <f>COUNTIF(Input!$O$3:$O$1002,$AK26&amp;" "&amp;BO$6)</f>
        <v>0</v>
      </c>
      <c r="BP26" s="325">
        <f>COUNTIF(Input!$O$3:$O$1002,$AK26&amp;" "&amp;BP$6)</f>
        <v>0</v>
      </c>
      <c r="BQ26" s="325">
        <f>COUNTIF(Input!$O$3:$O$1002,$AK26&amp;" "&amp;BQ$6)</f>
        <v>0</v>
      </c>
      <c r="BR26" s="325">
        <f>COUNTIF(Input!$O$3:$O$1002,$AK26&amp;" "&amp;BR$6)</f>
        <v>0</v>
      </c>
      <c r="BS26" s="325">
        <f>COUNTIF(Input!$O$3:$O$1002,$AK26&amp;" "&amp;BS$6)</f>
        <v>0</v>
      </c>
      <c r="BT26" s="325">
        <f>COUNTIF(Input!$O$3:$O$1002,$AK26&amp;" "&amp;BT$6)</f>
        <v>0</v>
      </c>
      <c r="BU26" s="325">
        <f>COUNTIF(Input!$O$3:$O$1002,$AK26&amp;" "&amp;BU$6)</f>
        <v>0</v>
      </c>
      <c r="BV26" s="325">
        <f>COUNTIF(Input!$O$3:$O$1002,$AK26&amp;" "&amp;BV$6)</f>
        <v>0</v>
      </c>
      <c r="BW26" s="325">
        <f>COUNTIF(Input!$O$3:$O$1002,$AK26&amp;" "&amp;BW$6)</f>
        <v>0</v>
      </c>
      <c r="BX26" s="325">
        <f>COUNTIF(Input!$O$3:$O$1002,$AK26&amp;" "&amp;BX$6)</f>
        <v>0</v>
      </c>
      <c r="BY26" s="325">
        <f>COUNTIF(Input!$O$3:$O$1002,$AK26&amp;" "&amp;BY$6)</f>
        <v>0</v>
      </c>
      <c r="BZ26" s="325">
        <f>COUNTIF(Input!$O$3:$O$1002,$AK26&amp;" "&amp;BZ$6)</f>
        <v>0</v>
      </c>
      <c r="CA26" s="325">
        <f>COUNTIF(Input!$O$3:$O$1002,$AK26&amp;" "&amp;CA$6)</f>
        <v>0</v>
      </c>
      <c r="CB26" s="309">
        <f t="shared" si="1"/>
        <v>0</v>
      </c>
      <c r="CC26" s="21"/>
      <c r="CD26" s="21"/>
      <c r="CE26" s="189">
        <v>32</v>
      </c>
      <c r="CF26" s="136">
        <f>COUNTIF(Input!$E$3:$E$1002,$CE26&amp;CF$5)</f>
        <v>0</v>
      </c>
      <c r="CG26" s="137">
        <f>COUNTIF(Input!$E$3:$E$1002,$CE26&amp;CG$5)</f>
        <v>0</v>
      </c>
      <c r="CH26" s="234">
        <f>COUNTIF(Input!$E$3:$E$1002,$CE26&amp;CH$5)</f>
        <v>0</v>
      </c>
      <c r="CI26" s="217">
        <f>COUNTIF(Input!$E$3:$E$1002,$CE26&amp;CI$5)</f>
        <v>0</v>
      </c>
      <c r="CJ26" s="124">
        <f>COUNTIF(Input!$E$3:$E$1002,$CE26&amp;CJ$5)</f>
        <v>0</v>
      </c>
      <c r="CK26" s="124">
        <f>COUNTIF(Input!$E$3:$E$1002,$CE26&amp;CK$5)</f>
        <v>0</v>
      </c>
      <c r="CL26" s="125">
        <f>COUNTIF(Input!$E$3:$E$1002,$CE26&amp;CL$5)</f>
        <v>0</v>
      </c>
      <c r="CM26" s="126">
        <f>COUNTIF(Input!$E$3:$E$1002,$CE26&amp;CM$5)</f>
        <v>0</v>
      </c>
      <c r="CN26" s="89">
        <f>COUNTIF(Input!$E$3:$E$1002,$CE26&amp;CN$5)</f>
        <v>0</v>
      </c>
      <c r="CO26" s="238">
        <f>COUNTIF(Input!$E$3:$E$1002,$CE26&amp;CO$5)</f>
        <v>0</v>
      </c>
      <c r="CP26" s="40">
        <f>COUNTIF(Input!$E$3:$E$1002,$CE26&amp;CP$5)</f>
        <v>0</v>
      </c>
      <c r="CQ26" s="189">
        <f>COUNTIF(Input!$E$3:$E$1002,$CE26&amp;CQ$5)</f>
        <v>0</v>
      </c>
      <c r="CR26" s="212">
        <f>COUNTIF(Input!$E$3:$E$1002,$CE26&amp;CR$5)</f>
        <v>0</v>
      </c>
      <c r="CS26" s="101">
        <f>COUNTIF(Input!$E$3:$E$1002,$CE26&amp;CS$5)</f>
        <v>0</v>
      </c>
      <c r="CT26" s="101">
        <f>COUNTIF(Input!$E$3:$E$1002,$CE26&amp;CT$5)</f>
        <v>0</v>
      </c>
      <c r="CU26" s="101">
        <f>COUNTIF(Input!$E$3:$E$1002,$CE26&amp;CU$5)</f>
        <v>0</v>
      </c>
      <c r="CV26" s="101">
        <f>COUNTIF(Input!$E$3:$E$1002,$CE26&amp;CV$5)</f>
        <v>0</v>
      </c>
      <c r="CW26" s="104">
        <f>COUNTIF(Input!$E$3:$E$1002,$CE26&amp;CW$5)</f>
        <v>0</v>
      </c>
      <c r="CX26" s="40">
        <f>COUNTIF(Input!$E$3:$E$1002,$CE26&amp;CX$5)</f>
        <v>0</v>
      </c>
      <c r="CY26" s="84">
        <f>COUNTIF(Input!$E$3:$E$1002,$CE26&amp;CY$5)</f>
        <v>0</v>
      </c>
      <c r="CZ26" s="41">
        <f>COUNTIF(Input!$E$3:$E$1002,$CE26&amp;CZ$5)</f>
        <v>0</v>
      </c>
      <c r="DA26" s="264"/>
      <c r="DB26" s="360">
        <f t="shared" si="2"/>
        <v>15</v>
      </c>
      <c r="DC26" s="87">
        <f>COUNTIF(Input!$AQ$3:$AQ$1002,Analysis!$DB26&amp;" "&amp;Analysis!DC$10)</f>
        <v>0</v>
      </c>
      <c r="DD26" s="87">
        <f>COUNTIF(Input!$AQ$3:$AQ$1002,Analysis!$DB26&amp;" "&amp;Analysis!DD$10)</f>
        <v>0</v>
      </c>
      <c r="DE26" s="87">
        <f>COUNTIF(Input!$AQ$3:$AQ$1002,Analysis!$DB26&amp;" "&amp;Analysis!DE$10)</f>
        <v>0</v>
      </c>
      <c r="DF26" s="87">
        <f>COUNTIF(Input!$AQ$3:$AQ$1002,Analysis!$DB26&amp;" "&amp;Analysis!DF$10)</f>
        <v>0</v>
      </c>
      <c r="DG26" s="87">
        <f>COUNTIF(Input!$AQ$3:$AQ$1002,Analysis!$DB26&amp;" "&amp;Analysis!DG$10)</f>
        <v>0</v>
      </c>
      <c r="DH26" s="88">
        <f>COUNTIF(Input!$AQ$3:$AQ$1002,Analysis!$DB26&amp;" "&amp;Analysis!DH$10)</f>
        <v>0</v>
      </c>
      <c r="DI26" s="87">
        <f>COUNTIF(Input!$AQ$3:$AQ$1002,Analysis!$DB26&amp;" "&amp;Analysis!DI$10)</f>
        <v>0</v>
      </c>
      <c r="DJ26" s="87">
        <f>COUNTIF(Input!$AQ$3:$AQ$1002,Analysis!$DB26&amp;" "&amp;Analysis!DJ$10)</f>
        <v>0</v>
      </c>
      <c r="DK26" s="87">
        <f>COUNTIF(Input!$AQ$3:$AQ$1002,Analysis!$DB26&amp;" "&amp;Analysis!DK$10)</f>
        <v>0</v>
      </c>
      <c r="DL26" s="87">
        <f>COUNTIF(Input!$AQ$3:$AQ$1002,Analysis!$DB26&amp;" "&amp;Analysis!DL$10)</f>
        <v>0</v>
      </c>
      <c r="DM26" s="87">
        <f>COUNTIF(Input!$AQ$3:$AQ$1002,Analysis!$DB26&amp;" "&amp;Analysis!DM$10)</f>
        <v>0</v>
      </c>
      <c r="DN26" s="264"/>
      <c r="DO26" s="264"/>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row>
    <row r="27" spans="1:150" ht="15.75" thickBot="1" x14ac:dyDescent="0.3">
      <c r="A27" s="21"/>
      <c r="B27" s="194">
        <v>14</v>
      </c>
      <c r="C27" s="13">
        <f>COUNTIF(Input!$K$3:$K$1002,B27)</f>
        <v>0</v>
      </c>
      <c r="D27" s="13">
        <f>COUNTIF(Input!$J$3:$J$1002,B27)</f>
        <v>2</v>
      </c>
      <c r="E27" s="13">
        <f>COUNTIF(Input!$I$3:$I$1002,B27)</f>
        <v>2</v>
      </c>
      <c r="F27" s="13">
        <f>COUNTIF(Input!$M$3:$M$1002,B27)</f>
        <v>2</v>
      </c>
      <c r="G27" s="36">
        <f t="shared" si="5"/>
        <v>100</v>
      </c>
      <c r="H27" s="18">
        <f>IF(D27&gt;0,SUMIF(Input!$HP$9:$HP$1002,B27,Input!$HS$9:$HS$1002)/D27,"")</f>
        <v>0</v>
      </c>
      <c r="I27" s="29">
        <f>IF(D27&gt;0,SUMIF(Input!$J$3:$J$1002,B27,Input!$F$3:$F$1002)/COUNTIF(Input!$J$3:$J$1002,B27),#N/A)</f>
        <v>560</v>
      </c>
      <c r="J27" s="29">
        <f>IF(E27&gt;0,SUMIF(Input!$I$3:$I$1002,B27,Input!$F$3:$F$1002)/COUNTIF(Input!$I$3:$I$1002,B27),#N/A)</f>
        <v>560</v>
      </c>
      <c r="K27" s="30">
        <f>IF(D27&gt;0,SUMIF(Input!$J$3:$J$1002,B27,Input!$I$3:$I$1002)/D27,"")</f>
        <v>14</v>
      </c>
      <c r="L27" s="16">
        <f t="array" ref="L27">IF(D27&lt;2,0,STDEV(IF(Input!$J$3:$J$1002=B27,Input!$I$3:$I$1002)))</f>
        <v>0</v>
      </c>
      <c r="M27" s="31">
        <f t="shared" si="3"/>
        <v>0</v>
      </c>
      <c r="N27" s="16">
        <f t="shared" si="6"/>
        <v>0</v>
      </c>
      <c r="O27" s="18">
        <f t="shared" si="7"/>
        <v>14</v>
      </c>
      <c r="P27" s="18">
        <f t="shared" si="8"/>
        <v>14</v>
      </c>
      <c r="Q27" s="30">
        <f t="shared" si="4"/>
        <v>0</v>
      </c>
      <c r="R27" s="289"/>
      <c r="S27" s="52" t="s">
        <v>93</v>
      </c>
      <c r="T27" s="53"/>
      <c r="U27" s="52">
        <f>COUNTIF(Input!$U$3:$U$5988,U23)</f>
        <v>0</v>
      </c>
      <c r="V27" s="52">
        <f>COUNTIF(Input!$U$3:$U$5988,V23)</f>
        <v>0</v>
      </c>
      <c r="W27" s="52">
        <f>COUNTIF(Input!$U$3:$U$5988,W23)</f>
        <v>0</v>
      </c>
      <c r="X27" s="269">
        <f>COUNTIF(Input!$U$3:$U$5988,X23)</f>
        <v>21</v>
      </c>
      <c r="Y27" s="269">
        <f>COUNTIF(Input!$U$3:$U$5988,Y23)</f>
        <v>29</v>
      </c>
      <c r="Z27" s="269">
        <f>COUNTIF(Input!$U$3:$U$5988,Z23)</f>
        <v>0</v>
      </c>
      <c r="AA27" s="269">
        <f>COUNTIF(Input!$U$3:$U$5988,AA23)</f>
        <v>25</v>
      </c>
      <c r="AB27" s="269">
        <f>COUNTIF(Input!$U$3:$U$5988,AB23)</f>
        <v>0</v>
      </c>
      <c r="AC27" s="269">
        <f>COUNTIF(Input!$U$3:$U$5988,AC23)</f>
        <v>0</v>
      </c>
      <c r="AD27" s="52">
        <f>COUNTIF(Input!$U$3:$U$5988,AD23)</f>
        <v>0</v>
      </c>
      <c r="AE27" s="52">
        <f>COUNTIF(Input!$U$3:$U$5988,AE23)</f>
        <v>0</v>
      </c>
      <c r="AF27" s="52">
        <f>COUNTIF(Input!$U$3:$U$5988,AF23)</f>
        <v>0</v>
      </c>
      <c r="AG27" s="13">
        <f t="shared" si="9"/>
        <v>75</v>
      </c>
      <c r="AH27" s="21"/>
      <c r="AI27" s="21"/>
      <c r="AJ27" s="21"/>
      <c r="AK27" s="199">
        <v>20</v>
      </c>
      <c r="AL27" s="203">
        <f>COUNTIF(Input!$O$3:$O$1002,$AK27&amp;" "&amp;AL$6)</f>
        <v>0</v>
      </c>
      <c r="AM27" s="203">
        <f>COUNTIF(Input!$O$3:$O$1002,$AK27&amp;" "&amp;AM$6)</f>
        <v>0</v>
      </c>
      <c r="AN27" s="203">
        <f>COUNTIF(Input!$O$3:$O$1002,$AK27&amp;" "&amp;AN$6)</f>
        <v>0</v>
      </c>
      <c r="AO27" s="203">
        <f>COUNTIF(Input!$O$3:$O$1002,$AK27&amp;" "&amp;AO$6)</f>
        <v>0</v>
      </c>
      <c r="AP27" s="203">
        <f>COUNTIF(Input!$O$3:$O$1002,$AK27&amp;" "&amp;AP$6)</f>
        <v>0</v>
      </c>
      <c r="AQ27" s="203">
        <f>COUNTIF(Input!$O$3:$O$1002,$AK27&amp;" "&amp;AQ$6)</f>
        <v>0</v>
      </c>
      <c r="AR27" s="203">
        <f>COUNTIF(Input!$O$3:$O$1002,$AK27&amp;" "&amp;AR$6)</f>
        <v>0</v>
      </c>
      <c r="AS27" s="203">
        <f>COUNTIF(Input!$O$3:$O$1002,$AK27&amp;" "&amp;AS$6)</f>
        <v>0</v>
      </c>
      <c r="AT27" s="203">
        <f>COUNTIF(Input!$O$3:$O$1002,$AK27&amp;" "&amp;AT$6)</f>
        <v>0</v>
      </c>
      <c r="AU27" s="203">
        <f>COUNTIF(Input!$O$3:$O$1002,$AK27&amp;" "&amp;AU$6)</f>
        <v>0</v>
      </c>
      <c r="AV27" s="203">
        <f>COUNTIF(Input!$O$3:$O$1002,$AK27&amp;" "&amp;AV$6)</f>
        <v>0</v>
      </c>
      <c r="AW27" s="203">
        <f>COUNTIF(Input!$O$3:$O$1002,$AK27&amp;" "&amp;AW$6)</f>
        <v>0</v>
      </c>
      <c r="AX27" s="203">
        <f>COUNTIF(Input!$O$3:$O$1002,$AK27&amp;" "&amp;AX$6)</f>
        <v>0</v>
      </c>
      <c r="AY27" s="203">
        <f>COUNTIF(Input!$O$3:$O$1002,$AK27&amp;" "&amp;AY$6)</f>
        <v>0</v>
      </c>
      <c r="AZ27" s="203">
        <f>COUNTIF(Input!$O$3:$O$1002,$AK27&amp;" "&amp;AZ$6)</f>
        <v>0</v>
      </c>
      <c r="BA27" s="203">
        <f>COUNTIF(Input!$O$3:$O$1002,$AK27&amp;" "&amp;BA$6)</f>
        <v>0</v>
      </c>
      <c r="BB27" s="203">
        <f>COUNTIF(Input!$O$3:$O$1002,$AK27&amp;" "&amp;BB$6)</f>
        <v>0</v>
      </c>
      <c r="BC27" s="203">
        <f>COUNTIF(Input!$O$3:$O$1002,$AK27&amp;" "&amp;BC$6)</f>
        <v>0</v>
      </c>
      <c r="BD27" s="203">
        <f>COUNTIF(Input!$O$3:$O$1002,$AK27&amp;" "&amp;BD$6)</f>
        <v>0</v>
      </c>
      <c r="BE27" s="203">
        <f>COUNTIF(Input!$O$3:$O$1002,$AK27&amp;" "&amp;BE$6)</f>
        <v>0</v>
      </c>
      <c r="BF27" s="202">
        <f>COUNTIF(Input!$O$3:$O$1002,$AK27&amp;" "&amp;BF$6)</f>
        <v>0</v>
      </c>
      <c r="BG27" s="325">
        <f>COUNTIF(Input!$O$3:$O$1002,$AK27&amp;" "&amp;BG$6)</f>
        <v>0</v>
      </c>
      <c r="BH27" s="325">
        <f>COUNTIF(Input!$O$3:$O$1002,$AK27&amp;" "&amp;BH$6)</f>
        <v>0</v>
      </c>
      <c r="BI27" s="325">
        <f>COUNTIF(Input!$O$3:$O$1002,$AK27&amp;" "&amp;BI$6)</f>
        <v>0</v>
      </c>
      <c r="BJ27" s="325">
        <f>COUNTIF(Input!$O$3:$O$1002,$AK27&amp;" "&amp;BJ$6)</f>
        <v>0</v>
      </c>
      <c r="BK27" s="325">
        <f>COUNTIF(Input!$O$3:$O$1002,$AK27&amp;" "&amp;BK$6)</f>
        <v>0</v>
      </c>
      <c r="BL27" s="325">
        <f>COUNTIF(Input!$O$3:$O$1002,$AK27&amp;" "&amp;BL$6)</f>
        <v>0</v>
      </c>
      <c r="BM27" s="325">
        <f>COUNTIF(Input!$O$3:$O$1002,$AK27&amp;" "&amp;BM$6)</f>
        <v>0</v>
      </c>
      <c r="BN27" s="325">
        <f>COUNTIF(Input!$O$3:$O$1002,$AK27&amp;" "&amp;BN$6)</f>
        <v>0</v>
      </c>
      <c r="BO27" s="325">
        <f>COUNTIF(Input!$O$3:$O$1002,$AK27&amp;" "&amp;BO$6)</f>
        <v>0</v>
      </c>
      <c r="BP27" s="325">
        <f>COUNTIF(Input!$O$3:$O$1002,$AK27&amp;" "&amp;BP$6)</f>
        <v>0</v>
      </c>
      <c r="BQ27" s="325">
        <f>COUNTIF(Input!$O$3:$O$1002,$AK27&amp;" "&amp;BQ$6)</f>
        <v>0</v>
      </c>
      <c r="BR27" s="325">
        <f>COUNTIF(Input!$O$3:$O$1002,$AK27&amp;" "&amp;BR$6)</f>
        <v>0</v>
      </c>
      <c r="BS27" s="325">
        <f>COUNTIF(Input!$O$3:$O$1002,$AK27&amp;" "&amp;BS$6)</f>
        <v>0</v>
      </c>
      <c r="BT27" s="325">
        <f>COUNTIF(Input!$O$3:$O$1002,$AK27&amp;" "&amp;BT$6)</f>
        <v>0</v>
      </c>
      <c r="BU27" s="325">
        <f>COUNTIF(Input!$O$3:$O$1002,$AK27&amp;" "&amp;BU$6)</f>
        <v>0</v>
      </c>
      <c r="BV27" s="325">
        <f>COUNTIF(Input!$O$3:$O$1002,$AK27&amp;" "&amp;BV$6)</f>
        <v>0</v>
      </c>
      <c r="BW27" s="325">
        <f>COUNTIF(Input!$O$3:$O$1002,$AK27&amp;" "&amp;BW$6)</f>
        <v>0</v>
      </c>
      <c r="BX27" s="325">
        <f>COUNTIF(Input!$O$3:$O$1002,$AK27&amp;" "&amp;BX$6)</f>
        <v>0</v>
      </c>
      <c r="BY27" s="325">
        <f>COUNTIF(Input!$O$3:$O$1002,$AK27&amp;" "&amp;BY$6)</f>
        <v>0</v>
      </c>
      <c r="BZ27" s="325">
        <f>COUNTIF(Input!$O$3:$O$1002,$AK27&amp;" "&amp;BZ$6)</f>
        <v>0</v>
      </c>
      <c r="CA27" s="325">
        <f>COUNTIF(Input!$O$3:$O$1002,$AK27&amp;" "&amp;CA$6)</f>
        <v>0</v>
      </c>
      <c r="CB27" s="309">
        <f t="shared" si="1"/>
        <v>0</v>
      </c>
      <c r="CC27" s="21"/>
      <c r="CD27" s="21"/>
      <c r="CE27" s="189">
        <v>31</v>
      </c>
      <c r="CF27" s="136">
        <f>COUNTIF(Input!$E$3:$E$1002,$CE27&amp;CF$5)</f>
        <v>0</v>
      </c>
      <c r="CG27" s="137">
        <f>COUNTIF(Input!$E$3:$E$1002,$CE27&amp;CG$5)</f>
        <v>0</v>
      </c>
      <c r="CH27" s="140">
        <f>COUNTIF(Input!$E$3:$E$1002,$CE27&amp;CH$5)</f>
        <v>0</v>
      </c>
      <c r="CI27" s="190">
        <f>COUNTIF(Input!$E$3:$E$1002,$CE27&amp;CI$5)</f>
        <v>0</v>
      </c>
      <c r="CJ27" s="127">
        <f>COUNTIF(Input!$E$3:$E$1002,$CE27&amp;CJ$5)</f>
        <v>0</v>
      </c>
      <c r="CK27" s="127">
        <f>COUNTIF(Input!$E$3:$E$1002,$CE27&amp;CK$5)</f>
        <v>0</v>
      </c>
      <c r="CL27" s="128">
        <f>COUNTIF(Input!$E$3:$E$1002,$CE27&amp;CL$5)</f>
        <v>0</v>
      </c>
      <c r="CM27" s="129">
        <f>COUNTIF(Input!$E$3:$E$1002,$CE27&amp;CM$5)</f>
        <v>0</v>
      </c>
      <c r="CN27" s="228">
        <f>COUNTIF(Input!$E$3:$E$1002,$CE27&amp;CN$5)</f>
        <v>0</v>
      </c>
      <c r="CO27" s="231">
        <f>COUNTIF(Input!$E$3:$E$1002,$CE27&amp;CO$5)</f>
        <v>0</v>
      </c>
      <c r="CP27" s="205">
        <f>COUNTIF(Input!$E$3:$E$1002,$CE27&amp;CP$5)</f>
        <v>0</v>
      </c>
      <c r="CQ27" s="210">
        <f>COUNTIF(Input!$E$3:$E$1002,$CE27&amp;CQ$5)</f>
        <v>0</v>
      </c>
      <c r="CR27" s="213">
        <f>COUNTIF(Input!$E$3:$E$1002,$CE27&amp;CR$5)</f>
        <v>0</v>
      </c>
      <c r="CS27" s="108">
        <f>COUNTIF(Input!$E$3:$E$1002,$CE27&amp;CS$5)</f>
        <v>0</v>
      </c>
      <c r="CT27" s="108">
        <f>COUNTIF(Input!$E$3:$E$1002,$CE27&amp;CT$5)</f>
        <v>0</v>
      </c>
      <c r="CU27" s="103">
        <f>COUNTIF(Input!$E$3:$E$1002,$CE27&amp;CU$5)</f>
        <v>0</v>
      </c>
      <c r="CV27" s="103">
        <f>COUNTIF(Input!$E$3:$E$1002,$CE27&amp;CV$5)</f>
        <v>0</v>
      </c>
      <c r="CW27" s="111">
        <f>COUNTIF(Input!$E$3:$E$1002,$CE27&amp;CW$5)</f>
        <v>0</v>
      </c>
      <c r="CX27" s="40">
        <f>COUNTIF(Input!$E$3:$E$1002,$CE27&amp;CX$5)</f>
        <v>0</v>
      </c>
      <c r="CY27" s="84">
        <f>COUNTIF(Input!$E$3:$E$1002,$CE27&amp;CY$5)</f>
        <v>0</v>
      </c>
      <c r="CZ27" s="41">
        <f>COUNTIF(Input!$E$3:$E$1002,$CE27&amp;CZ$5)</f>
        <v>0</v>
      </c>
      <c r="DA27" s="264"/>
      <c r="DB27" s="360">
        <f t="shared" si="2"/>
        <v>16</v>
      </c>
      <c r="DC27" s="87">
        <f>COUNTIF(Input!$AQ$3:$AQ$1002,Analysis!$DB27&amp;" "&amp;Analysis!DC$10)</f>
        <v>0</v>
      </c>
      <c r="DD27" s="87">
        <f>COUNTIF(Input!$AQ$3:$AQ$1002,Analysis!$DB27&amp;" "&amp;Analysis!DD$10)</f>
        <v>0</v>
      </c>
      <c r="DE27" s="87">
        <f>COUNTIF(Input!$AQ$3:$AQ$1002,Analysis!$DB27&amp;" "&amp;Analysis!DE$10)</f>
        <v>0</v>
      </c>
      <c r="DF27" s="87">
        <f>COUNTIF(Input!$AQ$3:$AQ$1002,Analysis!$DB27&amp;" "&amp;Analysis!DF$10)</f>
        <v>0</v>
      </c>
      <c r="DG27" s="87">
        <f>COUNTIF(Input!$AQ$3:$AQ$1002,Analysis!$DB27&amp;" "&amp;Analysis!DG$10)</f>
        <v>0</v>
      </c>
      <c r="DH27" s="88">
        <f>COUNTIF(Input!$AQ$3:$AQ$1002,Analysis!$DB27&amp;" "&amp;Analysis!DH$10)</f>
        <v>0</v>
      </c>
      <c r="DI27" s="87">
        <f>COUNTIF(Input!$AQ$3:$AQ$1002,Analysis!$DB27&amp;" "&amp;Analysis!DI$10)</f>
        <v>0</v>
      </c>
      <c r="DJ27" s="87">
        <f>COUNTIF(Input!$AQ$3:$AQ$1002,Analysis!$DB27&amp;" "&amp;Analysis!DJ$10)</f>
        <v>0</v>
      </c>
      <c r="DK27" s="87">
        <f>COUNTIF(Input!$AQ$3:$AQ$1002,Analysis!$DB27&amp;" "&amp;Analysis!DK$10)</f>
        <v>0</v>
      </c>
      <c r="DL27" s="87">
        <f>COUNTIF(Input!$AQ$3:$AQ$1002,Analysis!$DB27&amp;" "&amp;Analysis!DL$10)</f>
        <v>0</v>
      </c>
      <c r="DM27" s="87">
        <f>COUNTIF(Input!$AQ$3:$AQ$1002,Analysis!$DB27&amp;" "&amp;Analysis!DM$10)</f>
        <v>0</v>
      </c>
      <c r="DN27" s="264"/>
      <c r="DO27" s="264"/>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row>
    <row r="28" spans="1:150" ht="15.75" thickBot="1" x14ac:dyDescent="0.3">
      <c r="A28" s="21"/>
      <c r="B28" s="194">
        <v>15</v>
      </c>
      <c r="C28" s="13">
        <f>COUNTIF(Input!$K$3:$K$1002,B28)</f>
        <v>0</v>
      </c>
      <c r="D28" s="13">
        <f>COUNTIF(Input!$J$3:$J$1002,B28)</f>
        <v>1</v>
      </c>
      <c r="E28" s="13">
        <f>COUNTIF(Input!$I$3:$I$1002,B28)</f>
        <v>3</v>
      </c>
      <c r="F28" s="13">
        <f>COUNTIF(Input!$M$3:$M$1002,B28)</f>
        <v>1</v>
      </c>
      <c r="G28" s="36">
        <f t="shared" si="5"/>
        <v>100</v>
      </c>
      <c r="H28" s="18">
        <f>IF(D28&gt;0,SUMIF(Input!$HP$9:$HP$1002,B28,Input!$HS$9:$HS$1002)/D28,"")</f>
        <v>0</v>
      </c>
      <c r="I28" s="29">
        <f>IF(D28&gt;0,SUMIF(Input!$J$3:$J$1002,B28,Input!$F$3:$F$1002)/COUNTIF(Input!$J$3:$J$1002,B28),#N/A)</f>
        <v>360</v>
      </c>
      <c r="J28" s="29">
        <f>IF(E28&gt;0,SUMIF(Input!$I$3:$I$1002,B28,Input!$F$3:$F$1002)/COUNTIF(Input!$I$3:$I$1002,B28),#N/A)</f>
        <v>426.66666666666669</v>
      </c>
      <c r="K28" s="30">
        <f>IF(D28&gt;0,SUMIF(Input!$J$3:$J$1002,B28,Input!$I$3:$I$1002)/D28,"")</f>
        <v>15</v>
      </c>
      <c r="L28" s="16">
        <f t="array" ref="L28">IF(D28&lt;2,0,STDEV(IF(Input!$J$3:$J$1002=B28,Input!$I$3:$I$1002)))</f>
        <v>0</v>
      </c>
      <c r="M28" s="31">
        <f t="shared" si="3"/>
        <v>0</v>
      </c>
      <c r="N28" s="16">
        <f t="shared" si="6"/>
        <v>0</v>
      </c>
      <c r="O28" s="18">
        <f t="shared" si="7"/>
        <v>15</v>
      </c>
      <c r="P28" s="18">
        <f t="shared" si="8"/>
        <v>15</v>
      </c>
      <c r="Q28" s="30">
        <f t="shared" si="4"/>
        <v>0</v>
      </c>
      <c r="R28" s="289"/>
      <c r="S28" s="289"/>
      <c r="T28" s="289"/>
      <c r="U28" s="289"/>
      <c r="V28" s="289"/>
      <c r="W28" s="289"/>
      <c r="X28" s="289"/>
      <c r="Y28" s="289"/>
      <c r="Z28" s="289"/>
      <c r="AA28" s="289"/>
      <c r="AB28" s="289"/>
      <c r="AC28" s="289"/>
      <c r="AD28" s="289"/>
      <c r="AE28" s="289"/>
      <c r="AF28" s="289"/>
      <c r="AG28" s="289"/>
      <c r="AH28" s="289"/>
      <c r="AI28" s="289"/>
      <c r="AJ28" s="289"/>
      <c r="AK28" s="199">
        <v>21</v>
      </c>
      <c r="AL28" s="203">
        <f>COUNTIF(Input!$O$3:$O$1002,$AK28&amp;" "&amp;AL$6)</f>
        <v>0</v>
      </c>
      <c r="AM28" s="203">
        <f>COUNTIF(Input!$O$3:$O$1002,$AK28&amp;" "&amp;AM$6)</f>
        <v>0</v>
      </c>
      <c r="AN28" s="203">
        <f>COUNTIF(Input!$O$3:$O$1002,$AK28&amp;" "&amp;AN$6)</f>
        <v>0</v>
      </c>
      <c r="AO28" s="203">
        <f>COUNTIF(Input!$O$3:$O$1002,$AK28&amp;" "&amp;AO$6)</f>
        <v>0</v>
      </c>
      <c r="AP28" s="203">
        <f>COUNTIF(Input!$O$3:$O$1002,$AK28&amp;" "&amp;AP$6)</f>
        <v>0</v>
      </c>
      <c r="AQ28" s="203">
        <f>COUNTIF(Input!$O$3:$O$1002,$AK28&amp;" "&amp;AQ$6)</f>
        <v>0</v>
      </c>
      <c r="AR28" s="203">
        <f>COUNTIF(Input!$O$3:$O$1002,$AK28&amp;" "&amp;AR$6)</f>
        <v>0</v>
      </c>
      <c r="AS28" s="203">
        <f>COUNTIF(Input!$O$3:$O$1002,$AK28&amp;" "&amp;AS$6)</f>
        <v>0</v>
      </c>
      <c r="AT28" s="203">
        <f>COUNTIF(Input!$O$3:$O$1002,$AK28&amp;" "&amp;AT$6)</f>
        <v>0</v>
      </c>
      <c r="AU28" s="203">
        <f>COUNTIF(Input!$O$3:$O$1002,$AK28&amp;" "&amp;AU$6)</f>
        <v>0</v>
      </c>
      <c r="AV28" s="203">
        <f>COUNTIF(Input!$O$3:$O$1002,$AK28&amp;" "&amp;AV$6)</f>
        <v>0</v>
      </c>
      <c r="AW28" s="203">
        <f>COUNTIF(Input!$O$3:$O$1002,$AK28&amp;" "&amp;AW$6)</f>
        <v>0</v>
      </c>
      <c r="AX28" s="203">
        <f>COUNTIF(Input!$O$3:$O$1002,$AK28&amp;" "&amp;AX$6)</f>
        <v>0</v>
      </c>
      <c r="AY28" s="203">
        <f>COUNTIF(Input!$O$3:$O$1002,$AK28&amp;" "&amp;AY$6)</f>
        <v>0</v>
      </c>
      <c r="AZ28" s="203">
        <f>COUNTIF(Input!$O$3:$O$1002,$AK28&amp;" "&amp;AZ$6)</f>
        <v>0</v>
      </c>
      <c r="BA28" s="203">
        <f>COUNTIF(Input!$O$3:$O$1002,$AK28&amp;" "&amp;BA$6)</f>
        <v>0</v>
      </c>
      <c r="BB28" s="203">
        <f>COUNTIF(Input!$O$3:$O$1002,$AK28&amp;" "&amp;BB$6)</f>
        <v>0</v>
      </c>
      <c r="BC28" s="203">
        <f>COUNTIF(Input!$O$3:$O$1002,$AK28&amp;" "&amp;BC$6)</f>
        <v>0</v>
      </c>
      <c r="BD28" s="203">
        <f>COUNTIF(Input!$O$3:$O$1002,$AK28&amp;" "&amp;BD$6)</f>
        <v>0</v>
      </c>
      <c r="BE28" s="203">
        <f>COUNTIF(Input!$O$3:$O$1002,$AK28&amp;" "&amp;BE$6)</f>
        <v>0</v>
      </c>
      <c r="BF28" s="203">
        <f>COUNTIF(Input!$O$3:$O$1002,$AK28&amp;" "&amp;BF$6)</f>
        <v>0</v>
      </c>
      <c r="BG28" s="202">
        <f>COUNTIF(Input!$O$3:$O$1002,$AK28&amp;" "&amp;BG$6)</f>
        <v>0</v>
      </c>
      <c r="BH28" s="325">
        <f>COUNTIF(Input!$O$3:$O$1002,$AK28&amp;" "&amp;BH$6)</f>
        <v>0</v>
      </c>
      <c r="BI28" s="325">
        <f>COUNTIF(Input!$O$3:$O$1002,$AK28&amp;" "&amp;BI$6)</f>
        <v>0</v>
      </c>
      <c r="BJ28" s="325">
        <f>COUNTIF(Input!$O$3:$O$1002,$AK28&amp;" "&amp;BJ$6)</f>
        <v>0</v>
      </c>
      <c r="BK28" s="325">
        <f>COUNTIF(Input!$O$3:$O$1002,$AK28&amp;" "&amp;BK$6)</f>
        <v>0</v>
      </c>
      <c r="BL28" s="325">
        <f>COUNTIF(Input!$O$3:$O$1002,$AK28&amp;" "&amp;BL$6)</f>
        <v>0</v>
      </c>
      <c r="BM28" s="325">
        <f>COUNTIF(Input!$O$3:$O$1002,$AK28&amp;" "&amp;BM$6)</f>
        <v>0</v>
      </c>
      <c r="BN28" s="325">
        <f>COUNTIF(Input!$O$3:$O$1002,$AK28&amp;" "&amp;BN$6)</f>
        <v>0</v>
      </c>
      <c r="BO28" s="325">
        <f>COUNTIF(Input!$O$3:$O$1002,$AK28&amp;" "&amp;BO$6)</f>
        <v>0</v>
      </c>
      <c r="BP28" s="325">
        <f>COUNTIF(Input!$O$3:$O$1002,$AK28&amp;" "&amp;BP$6)</f>
        <v>0</v>
      </c>
      <c r="BQ28" s="325">
        <f>COUNTIF(Input!$O$3:$O$1002,$AK28&amp;" "&amp;BQ$6)</f>
        <v>0</v>
      </c>
      <c r="BR28" s="325">
        <f>COUNTIF(Input!$O$3:$O$1002,$AK28&amp;" "&amp;BR$6)</f>
        <v>0</v>
      </c>
      <c r="BS28" s="325">
        <f>COUNTIF(Input!$O$3:$O$1002,$AK28&amp;" "&amp;BS$6)</f>
        <v>0</v>
      </c>
      <c r="BT28" s="325">
        <f>COUNTIF(Input!$O$3:$O$1002,$AK28&amp;" "&amp;BT$6)</f>
        <v>0</v>
      </c>
      <c r="BU28" s="325">
        <f>COUNTIF(Input!$O$3:$O$1002,$AK28&amp;" "&amp;BU$6)</f>
        <v>0</v>
      </c>
      <c r="BV28" s="325">
        <f>COUNTIF(Input!$O$3:$O$1002,$AK28&amp;" "&amp;BV$6)</f>
        <v>0</v>
      </c>
      <c r="BW28" s="325">
        <f>COUNTIF(Input!$O$3:$O$1002,$AK28&amp;" "&amp;BW$6)</f>
        <v>0</v>
      </c>
      <c r="BX28" s="325">
        <f>COUNTIF(Input!$O$3:$O$1002,$AK28&amp;" "&amp;BX$6)</f>
        <v>0</v>
      </c>
      <c r="BY28" s="325">
        <f>COUNTIF(Input!$O$3:$O$1002,$AK28&amp;" "&amp;BY$6)</f>
        <v>0</v>
      </c>
      <c r="BZ28" s="325">
        <f>COUNTIF(Input!$O$3:$O$1002,$AK28&amp;" "&amp;BZ$6)</f>
        <v>0</v>
      </c>
      <c r="CA28" s="325">
        <f>COUNTIF(Input!$O$3:$O$1002,$AK28&amp;" "&amp;CA$6)</f>
        <v>0</v>
      </c>
      <c r="CB28" s="309">
        <f t="shared" si="1"/>
        <v>0</v>
      </c>
      <c r="CC28" s="21"/>
      <c r="CD28" s="21"/>
      <c r="CE28" s="189">
        <v>30</v>
      </c>
      <c r="CF28" s="136">
        <f>COUNTIF(Input!$E$3:$E$1002,$CE28&amp;CF$5)</f>
        <v>0</v>
      </c>
      <c r="CG28" s="137">
        <f>COUNTIF(Input!$E$3:$E$1002,$CE28&amp;CG$5)</f>
        <v>0</v>
      </c>
      <c r="CH28" s="140">
        <f>COUNTIF(Input!$E$3:$E$1002,$CE28&amp;CH$5)</f>
        <v>0</v>
      </c>
      <c r="CI28" s="190">
        <f>COUNTIF(Input!$E$3:$E$1002,$CE28&amp;CI$5)</f>
        <v>0</v>
      </c>
      <c r="CJ28" s="127">
        <f>COUNTIF(Input!$E$3:$E$1002,$CE28&amp;CJ$5)</f>
        <v>0</v>
      </c>
      <c r="CK28" s="128">
        <f>COUNTIF(Input!$E$3:$E$1002,$CE28&amp;CK$5)</f>
        <v>0</v>
      </c>
      <c r="CL28" s="126">
        <f>COUNTIF(Input!$E$3:$E$1002,$CE28&amp;CL$5)</f>
        <v>0</v>
      </c>
      <c r="CM28" s="130">
        <f>COUNTIF(Input!$E$3:$E$1002,$CE28&amp;CM$5)</f>
        <v>0</v>
      </c>
      <c r="CN28" s="115">
        <f>COUNTIF(Input!$E$3:$E$1002,$CE28&amp;CN$5)</f>
        <v>0</v>
      </c>
      <c r="CO28" s="116">
        <f>COUNTIF(Input!$E$3:$E$1002,$CE28&amp;CO$5)</f>
        <v>0</v>
      </c>
      <c r="CP28" s="112">
        <f>COUNTIF(Input!$E$3:$E$1002,$CE28&amp;CP$5)</f>
        <v>0</v>
      </c>
      <c r="CQ28" s="96">
        <f>COUNTIF(Input!$E$3:$E$1002,$CE28&amp;CQ$5)</f>
        <v>46</v>
      </c>
      <c r="CR28" s="96">
        <f>COUNTIF(Input!$E$3:$E$1002,$CE28&amp;CR$5)</f>
        <v>954</v>
      </c>
      <c r="CS28" s="223">
        <f>COUNTIF(Input!$E$3:$E$1002,$CE28&amp;CS$5)</f>
        <v>0</v>
      </c>
      <c r="CT28" s="38">
        <f>COUNTIF(Input!$E$3:$E$1002,$CE28&amp;CT$5)</f>
        <v>0</v>
      </c>
      <c r="CU28" s="207">
        <f>COUNTIF(Input!$E$3:$E$1002,$CE28&amp;CU$5)</f>
        <v>0</v>
      </c>
      <c r="CV28" s="207">
        <f>COUNTIF(Input!$E$3:$E$1002,$CE28&amp;CV$5)</f>
        <v>0</v>
      </c>
      <c r="CW28" s="207">
        <f>COUNTIF(Input!$E$3:$E$1002,$CE28&amp;CW$5)</f>
        <v>0</v>
      </c>
      <c r="CX28" s="84">
        <f>COUNTIF(Input!$E$3:$E$1002,$CE28&amp;CX$5)</f>
        <v>0</v>
      </c>
      <c r="CY28" s="84">
        <f>COUNTIF(Input!$E$3:$E$1002,$CE28&amp;CY$5)</f>
        <v>0</v>
      </c>
      <c r="CZ28" s="41">
        <f>COUNTIF(Input!$E$3:$E$1002,$CE28&amp;CZ$5)</f>
        <v>0</v>
      </c>
      <c r="DA28" s="264"/>
      <c r="DB28" s="360">
        <f t="shared" si="2"/>
        <v>17</v>
      </c>
      <c r="DC28" s="87">
        <f>COUNTIF(Input!$AQ$3:$AQ$1002,Analysis!$DB28&amp;" "&amp;Analysis!DC$10)</f>
        <v>0</v>
      </c>
      <c r="DD28" s="87">
        <f>COUNTIF(Input!$AQ$3:$AQ$1002,Analysis!$DB28&amp;" "&amp;Analysis!DD$10)</f>
        <v>0</v>
      </c>
      <c r="DE28" s="87">
        <f>COUNTIF(Input!$AQ$3:$AQ$1002,Analysis!$DB28&amp;" "&amp;Analysis!DE$10)</f>
        <v>0</v>
      </c>
      <c r="DF28" s="87">
        <f>COUNTIF(Input!$AQ$3:$AQ$1002,Analysis!$DB28&amp;" "&amp;Analysis!DF$10)</f>
        <v>0</v>
      </c>
      <c r="DG28" s="87">
        <f>COUNTIF(Input!$AQ$3:$AQ$1002,Analysis!$DB28&amp;" "&amp;Analysis!DG$10)</f>
        <v>0</v>
      </c>
      <c r="DH28" s="88">
        <f>COUNTIF(Input!$AQ$3:$AQ$1002,Analysis!$DB28&amp;" "&amp;Analysis!DH$10)</f>
        <v>0</v>
      </c>
      <c r="DI28" s="87">
        <f>COUNTIF(Input!$AQ$3:$AQ$1002,Analysis!$DB28&amp;" "&amp;Analysis!DI$10)</f>
        <v>0</v>
      </c>
      <c r="DJ28" s="87">
        <f>COUNTIF(Input!$AQ$3:$AQ$1002,Analysis!$DB28&amp;" "&amp;Analysis!DJ$10)</f>
        <v>0</v>
      </c>
      <c r="DK28" s="87">
        <f>COUNTIF(Input!$AQ$3:$AQ$1002,Analysis!$DB28&amp;" "&amp;Analysis!DK$10)</f>
        <v>0</v>
      </c>
      <c r="DL28" s="87">
        <f>COUNTIF(Input!$AQ$3:$AQ$1002,Analysis!$DB28&amp;" "&amp;Analysis!DL$10)</f>
        <v>0</v>
      </c>
      <c r="DM28" s="87">
        <f>COUNTIF(Input!$AQ$3:$AQ$1002,Analysis!$DB28&amp;" "&amp;Analysis!DM$10)</f>
        <v>0</v>
      </c>
      <c r="DN28" s="264"/>
      <c r="DO28" s="264"/>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row>
    <row r="29" spans="1:150" ht="15.75" thickBot="1" x14ac:dyDescent="0.3">
      <c r="A29" s="21"/>
      <c r="B29" s="194">
        <v>16</v>
      </c>
      <c r="C29" s="13">
        <f>COUNTIF(Input!$K$3:$K$1002,B29)</f>
        <v>0</v>
      </c>
      <c r="D29" s="13">
        <f>COUNTIF(Input!$J$3:$J$1002,B29)</f>
        <v>1</v>
      </c>
      <c r="E29" s="13">
        <f>COUNTIF(Input!$I$3:$I$1002,B29)</f>
        <v>0</v>
      </c>
      <c r="F29" s="13">
        <f>COUNTIF(Input!$M$3:$M$1002,B29)</f>
        <v>0</v>
      </c>
      <c r="G29" s="36" t="e">
        <f t="shared" si="5"/>
        <v>#N/A</v>
      </c>
      <c r="H29" s="18">
        <f>IF(D29&gt;0,SUMIF(Input!$HP$9:$HP$1002,B29,Input!$HS$9:$HS$1002)/D29,"")</f>
        <v>6.25</v>
      </c>
      <c r="I29" s="29">
        <f>IF(D29&gt;0,SUMIF(Input!$J$3:$J$1002,B29,Input!$F$3:$F$1002)/COUNTIF(Input!$J$3:$J$1002,B29),#N/A)</f>
        <v>380</v>
      </c>
      <c r="J29" s="29" t="e">
        <f>IF(E29&gt;0,SUMIF(Input!$I$3:$I$1002,B29,Input!$F$3:$F$1002)/COUNTIF(Input!$I$3:$I$1002,B29),#N/A)</f>
        <v>#N/A</v>
      </c>
      <c r="K29" s="30">
        <f>IF(D29&gt;0,SUMIF(Input!$J$3:$J$1002,B29,Input!$I$3:$I$1002)/D29,"")</f>
        <v>15</v>
      </c>
      <c r="L29" s="16">
        <f t="array" ref="L29">IF(D29&lt;2,0,STDEV(IF(Input!$J$3:$J$1002=B29,Input!$I$3:$I$1002)))</f>
        <v>0</v>
      </c>
      <c r="M29" s="31" t="str">
        <f t="shared" si="3"/>
        <v/>
      </c>
      <c r="N29" s="16">
        <f t="shared" si="6"/>
        <v>0</v>
      </c>
      <c r="O29" s="18">
        <f t="shared" si="7"/>
        <v>16</v>
      </c>
      <c r="P29" s="18">
        <f t="shared" si="8"/>
        <v>16</v>
      </c>
      <c r="Q29" s="30">
        <f t="shared" si="4"/>
        <v>-1</v>
      </c>
      <c r="R29" s="289"/>
      <c r="S29" s="91" t="s">
        <v>219</v>
      </c>
      <c r="T29" s="92"/>
      <c r="U29" s="92"/>
      <c r="V29" s="92"/>
      <c r="W29" s="92"/>
      <c r="X29" s="92"/>
      <c r="Y29" s="93"/>
      <c r="Z29" s="311"/>
      <c r="AA29" s="311"/>
      <c r="AB29" s="311"/>
      <c r="AC29" s="311"/>
      <c r="AD29" s="311"/>
      <c r="AE29" s="311"/>
      <c r="AF29" s="289"/>
      <c r="AG29" s="289"/>
      <c r="AH29" s="289"/>
      <c r="AI29" s="289"/>
      <c r="AJ29" s="289"/>
      <c r="AK29" s="199">
        <v>22</v>
      </c>
      <c r="AL29" s="203">
        <f>COUNTIF(Input!$O$3:$O$1002,$AK29&amp;" "&amp;AL$6)</f>
        <v>0</v>
      </c>
      <c r="AM29" s="203">
        <f>COUNTIF(Input!$O$3:$O$1002,$AK29&amp;" "&amp;AM$6)</f>
        <v>0</v>
      </c>
      <c r="AN29" s="203">
        <f>COUNTIF(Input!$O$3:$O$1002,$AK29&amp;" "&amp;AN$6)</f>
        <v>0</v>
      </c>
      <c r="AO29" s="203">
        <f>COUNTIF(Input!$O$3:$O$1002,$AK29&amp;" "&amp;AO$6)</f>
        <v>0</v>
      </c>
      <c r="AP29" s="203">
        <f>COUNTIF(Input!$O$3:$O$1002,$AK29&amp;" "&amp;AP$6)</f>
        <v>0</v>
      </c>
      <c r="AQ29" s="203">
        <f>COUNTIF(Input!$O$3:$O$1002,$AK29&amp;" "&amp;AQ$6)</f>
        <v>0</v>
      </c>
      <c r="AR29" s="203">
        <f>COUNTIF(Input!$O$3:$O$1002,$AK29&amp;" "&amp;AR$6)</f>
        <v>0</v>
      </c>
      <c r="AS29" s="203">
        <f>COUNTIF(Input!$O$3:$O$1002,$AK29&amp;" "&amp;AS$6)</f>
        <v>0</v>
      </c>
      <c r="AT29" s="203">
        <f>COUNTIF(Input!$O$3:$O$1002,$AK29&amp;" "&amp;AT$6)</f>
        <v>0</v>
      </c>
      <c r="AU29" s="203">
        <f>COUNTIF(Input!$O$3:$O$1002,$AK29&amp;" "&amp;AU$6)</f>
        <v>0</v>
      </c>
      <c r="AV29" s="203">
        <f>COUNTIF(Input!$O$3:$O$1002,$AK29&amp;" "&amp;AV$6)</f>
        <v>0</v>
      </c>
      <c r="AW29" s="203">
        <f>COUNTIF(Input!$O$3:$O$1002,$AK29&amp;" "&amp;AW$6)</f>
        <v>0</v>
      </c>
      <c r="AX29" s="203">
        <f>COUNTIF(Input!$O$3:$O$1002,$AK29&amp;" "&amp;AX$6)</f>
        <v>0</v>
      </c>
      <c r="AY29" s="203">
        <f>COUNTIF(Input!$O$3:$O$1002,$AK29&amp;" "&amp;AY$6)</f>
        <v>0</v>
      </c>
      <c r="AZ29" s="203">
        <f>COUNTIF(Input!$O$3:$O$1002,$AK29&amp;" "&amp;AZ$6)</f>
        <v>0</v>
      </c>
      <c r="BA29" s="203">
        <f>COUNTIF(Input!$O$3:$O$1002,$AK29&amp;" "&amp;BA$6)</f>
        <v>0</v>
      </c>
      <c r="BB29" s="203">
        <f>COUNTIF(Input!$O$3:$O$1002,$AK29&amp;" "&amp;BB$6)</f>
        <v>0</v>
      </c>
      <c r="BC29" s="203">
        <f>COUNTIF(Input!$O$3:$O$1002,$AK29&amp;" "&amp;BC$6)</f>
        <v>0</v>
      </c>
      <c r="BD29" s="203">
        <f>COUNTIF(Input!$O$3:$O$1002,$AK29&amp;" "&amp;BD$6)</f>
        <v>0</v>
      </c>
      <c r="BE29" s="203">
        <f>COUNTIF(Input!$O$3:$O$1002,$AK29&amp;" "&amp;BE$6)</f>
        <v>0</v>
      </c>
      <c r="BF29" s="203">
        <f>COUNTIF(Input!$O$3:$O$1002,$AK29&amp;" "&amp;BF$6)</f>
        <v>0</v>
      </c>
      <c r="BG29" s="203">
        <f>COUNTIF(Input!$O$3:$O$1002,$AK29&amp;" "&amp;BG$6)</f>
        <v>0</v>
      </c>
      <c r="BH29" s="202">
        <f>COUNTIF(Input!$O$3:$O$1002,$AK29&amp;" "&amp;BH$6)</f>
        <v>0</v>
      </c>
      <c r="BI29" s="325">
        <f>COUNTIF(Input!$O$3:$O$1002,$AK29&amp;" "&amp;BI$6)</f>
        <v>0</v>
      </c>
      <c r="BJ29" s="325">
        <f>COUNTIF(Input!$O$3:$O$1002,$AK29&amp;" "&amp;BJ$6)</f>
        <v>0</v>
      </c>
      <c r="BK29" s="325">
        <f>COUNTIF(Input!$O$3:$O$1002,$AK29&amp;" "&amp;BK$6)</f>
        <v>0</v>
      </c>
      <c r="BL29" s="325">
        <f>COUNTIF(Input!$O$3:$O$1002,$AK29&amp;" "&amp;BL$6)</f>
        <v>0</v>
      </c>
      <c r="BM29" s="325">
        <f>COUNTIF(Input!$O$3:$O$1002,$AK29&amp;" "&amp;BM$6)</f>
        <v>0</v>
      </c>
      <c r="BN29" s="325">
        <f>COUNTIF(Input!$O$3:$O$1002,$AK29&amp;" "&amp;BN$6)</f>
        <v>0</v>
      </c>
      <c r="BO29" s="325">
        <f>COUNTIF(Input!$O$3:$O$1002,$AK29&amp;" "&amp;BO$6)</f>
        <v>0</v>
      </c>
      <c r="BP29" s="325">
        <f>COUNTIF(Input!$O$3:$O$1002,$AK29&amp;" "&amp;BP$6)</f>
        <v>0</v>
      </c>
      <c r="BQ29" s="325">
        <f>COUNTIF(Input!$O$3:$O$1002,$AK29&amp;" "&amp;BQ$6)</f>
        <v>0</v>
      </c>
      <c r="BR29" s="325">
        <f>COUNTIF(Input!$O$3:$O$1002,$AK29&amp;" "&amp;BR$6)</f>
        <v>0</v>
      </c>
      <c r="BS29" s="325">
        <f>COUNTIF(Input!$O$3:$O$1002,$AK29&amp;" "&amp;BS$6)</f>
        <v>0</v>
      </c>
      <c r="BT29" s="325">
        <f>COUNTIF(Input!$O$3:$O$1002,$AK29&amp;" "&amp;BT$6)</f>
        <v>0</v>
      </c>
      <c r="BU29" s="325">
        <f>COUNTIF(Input!$O$3:$O$1002,$AK29&amp;" "&amp;BU$6)</f>
        <v>0</v>
      </c>
      <c r="BV29" s="325">
        <f>COUNTIF(Input!$O$3:$O$1002,$AK29&amp;" "&amp;BV$6)</f>
        <v>0</v>
      </c>
      <c r="BW29" s="325">
        <f>COUNTIF(Input!$O$3:$O$1002,$AK29&amp;" "&amp;BW$6)</f>
        <v>0</v>
      </c>
      <c r="BX29" s="325">
        <f>COUNTIF(Input!$O$3:$O$1002,$AK29&amp;" "&amp;BX$6)</f>
        <v>0</v>
      </c>
      <c r="BY29" s="325">
        <f>COUNTIF(Input!$O$3:$O$1002,$AK29&amp;" "&amp;BY$6)</f>
        <v>0</v>
      </c>
      <c r="BZ29" s="325">
        <f>COUNTIF(Input!$O$3:$O$1002,$AK29&amp;" "&amp;BZ$6)</f>
        <v>0</v>
      </c>
      <c r="CA29" s="325">
        <f>COUNTIF(Input!$O$3:$O$1002,$AK29&amp;" "&amp;CA$6)</f>
        <v>0</v>
      </c>
      <c r="CB29" s="309">
        <f t="shared" si="1"/>
        <v>0</v>
      </c>
      <c r="CC29" s="21"/>
      <c r="CD29" s="21"/>
      <c r="CE29" s="189">
        <v>29</v>
      </c>
      <c r="CF29" s="136">
        <f>COUNTIF(Input!$E$3:$E$1002,$CE29&amp;CF$5)</f>
        <v>0</v>
      </c>
      <c r="CG29" s="137">
        <f>COUNTIF(Input!$E$3:$E$1002,$CE29&amp;CG$5)</f>
        <v>0</v>
      </c>
      <c r="CH29" s="140">
        <f>COUNTIF(Input!$E$3:$E$1002,$CE29&amp;CH$5)</f>
        <v>0</v>
      </c>
      <c r="CI29" s="131">
        <f>COUNTIF(Input!$E$3:$E$1002,$CE29&amp;CI$5)</f>
        <v>0</v>
      </c>
      <c r="CJ29" s="130">
        <f>COUNTIF(Input!$E$3:$E$1002,$CE29&amp;CJ$5)</f>
        <v>0</v>
      </c>
      <c r="CK29" s="132">
        <f>COUNTIF(Input!$E$3:$E$1002,$CE29&amp;CK$5)</f>
        <v>0</v>
      </c>
      <c r="CL29" s="128">
        <f>COUNTIF(Input!$E$3:$E$1002,$CE29&amp;CL$5)</f>
        <v>0</v>
      </c>
      <c r="CM29" s="120">
        <f>COUNTIF(Input!$E$3:$E$1002,$CE29&amp;CM$5)</f>
        <v>0</v>
      </c>
      <c r="CN29" s="119">
        <f>COUNTIF(Input!$E$3:$E$1002,$CE29&amp;CN$5)</f>
        <v>0</v>
      </c>
      <c r="CO29" s="188">
        <f>COUNTIF(Input!$E$3:$E$1002,$CE29&amp;CO$5)</f>
        <v>0</v>
      </c>
      <c r="CP29" s="113">
        <f>COUNTIF(Input!$E$3:$E$1002,$CE29&amp;CP$5)</f>
        <v>0</v>
      </c>
      <c r="CQ29" s="95">
        <f>COUNTIF(Input!$E$3:$E$1002,$CE29&amp;CQ$5)</f>
        <v>0</v>
      </c>
      <c r="CR29" s="95">
        <f>COUNTIF(Input!$E$3:$E$1002,$CE29&amp;CR$5)</f>
        <v>0</v>
      </c>
      <c r="CS29" s="197">
        <f>COUNTIF(Input!$E$3:$E$1002,$CE29&amp;CS$5)</f>
        <v>0</v>
      </c>
      <c r="CT29" s="40">
        <f>COUNTIF(Input!$E$3:$E$1002,$CE29&amp;CT$5)</f>
        <v>0</v>
      </c>
      <c r="CU29" s="84">
        <f>COUNTIF(Input!$E$3:$E$1002,$CE29&amp;CU$5)</f>
        <v>0</v>
      </c>
      <c r="CV29" s="84">
        <f>COUNTIF(Input!$E$3:$E$1002,$CE29&amp;CV$5)</f>
        <v>0</v>
      </c>
      <c r="CW29" s="84">
        <f>COUNTIF(Input!$E$3:$E$1002,$CE29&amp;CW$5)</f>
        <v>0</v>
      </c>
      <c r="CX29" s="84">
        <f>COUNTIF(Input!$E$3:$E$1002,$CE29&amp;CX$5)</f>
        <v>0</v>
      </c>
      <c r="CY29" s="84">
        <f>COUNTIF(Input!$E$3:$E$1002,$CE29&amp;CY$5)</f>
        <v>0</v>
      </c>
      <c r="CZ29" s="41">
        <f>COUNTIF(Input!$E$3:$E$1002,$CE29&amp;CZ$5)</f>
        <v>0</v>
      </c>
      <c r="DA29" s="264"/>
      <c r="DB29" s="360">
        <f t="shared" si="2"/>
        <v>18</v>
      </c>
      <c r="DC29" s="87">
        <f>COUNTIF(Input!$AQ$3:$AQ$1002,Analysis!$DB29&amp;" "&amp;Analysis!DC$10)</f>
        <v>0</v>
      </c>
      <c r="DD29" s="87">
        <f>COUNTIF(Input!$AQ$3:$AQ$1002,Analysis!$DB29&amp;" "&amp;Analysis!DD$10)</f>
        <v>0</v>
      </c>
      <c r="DE29" s="87">
        <f>COUNTIF(Input!$AQ$3:$AQ$1002,Analysis!$DB29&amp;" "&amp;Analysis!DE$10)</f>
        <v>0</v>
      </c>
      <c r="DF29" s="87">
        <f>COUNTIF(Input!$AQ$3:$AQ$1002,Analysis!$DB29&amp;" "&amp;Analysis!DF$10)</f>
        <v>0</v>
      </c>
      <c r="DG29" s="87">
        <f>COUNTIF(Input!$AQ$3:$AQ$1002,Analysis!$DB29&amp;" "&amp;Analysis!DG$10)</f>
        <v>0</v>
      </c>
      <c r="DH29" s="88">
        <f>COUNTIF(Input!$AQ$3:$AQ$1002,Analysis!$DB29&amp;" "&amp;Analysis!DH$10)</f>
        <v>0</v>
      </c>
      <c r="DI29" s="87">
        <f>COUNTIF(Input!$AQ$3:$AQ$1002,Analysis!$DB29&amp;" "&amp;Analysis!DI$10)</f>
        <v>0</v>
      </c>
      <c r="DJ29" s="87">
        <f>COUNTIF(Input!$AQ$3:$AQ$1002,Analysis!$DB29&amp;" "&amp;Analysis!DJ$10)</f>
        <v>0</v>
      </c>
      <c r="DK29" s="87">
        <f>COUNTIF(Input!$AQ$3:$AQ$1002,Analysis!$DB29&amp;" "&amp;Analysis!DK$10)</f>
        <v>0</v>
      </c>
      <c r="DL29" s="87">
        <f>COUNTIF(Input!$AQ$3:$AQ$1002,Analysis!$DB29&amp;" "&amp;Analysis!DL$10)</f>
        <v>0</v>
      </c>
      <c r="DM29" s="87">
        <f>COUNTIF(Input!$AQ$3:$AQ$1002,Analysis!$DB29&amp;" "&amp;Analysis!DM$10)</f>
        <v>0</v>
      </c>
      <c r="DN29" s="264"/>
      <c r="DO29" s="264"/>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row>
    <row r="30" spans="1:150" ht="15" thickBot="1" x14ac:dyDescent="0.35">
      <c r="A30" s="21"/>
      <c r="B30" s="194">
        <v>17</v>
      </c>
      <c r="C30" s="13">
        <f>COUNTIF(Input!$K$3:$K$1002,B30)</f>
        <v>0</v>
      </c>
      <c r="D30" s="13">
        <f>COUNTIF(Input!$J$3:$J$1002,B30)</f>
        <v>0</v>
      </c>
      <c r="E30" s="13">
        <f>COUNTIF(Input!$I$3:$I$1002,B30)</f>
        <v>0</v>
      </c>
      <c r="F30" s="13">
        <f>COUNTIF(Input!$M$3:$M$1002,B30)</f>
        <v>0</v>
      </c>
      <c r="G30" s="36" t="e">
        <f t="shared" si="5"/>
        <v>#N/A</v>
      </c>
      <c r="H30" s="18" t="str">
        <f>IF(D30&gt;0,SUMIF(Input!$HP$9:$HP$1002,B30,Input!$HS$9:$HS$1002)/D30,"")</f>
        <v/>
      </c>
      <c r="I30" s="29" t="e">
        <f>IF(D30&gt;0,SUMIF(Input!$J$3:$J$1002,B30,Input!$F$3:$F$1002)/COUNTIF(Input!$J$3:$J$1002,B30),#N/A)</f>
        <v>#N/A</v>
      </c>
      <c r="J30" s="29" t="e">
        <f>IF(E30&gt;0,SUMIF(Input!$I$3:$I$1002,B30,Input!$F$3:$F$1002)/COUNTIF(Input!$I$3:$I$1002,B30),#N/A)</f>
        <v>#N/A</v>
      </c>
      <c r="K30" s="30" t="str">
        <f>IF(D30&gt;0,SUMIF(Input!$J$3:$J$1002,B30,Input!$I$3:$I$1002)/D30,"")</f>
        <v/>
      </c>
      <c r="L30" s="16">
        <f t="array" ref="L30">IF(D30&lt;2,0,STDEV(IF(Input!$J$3:$J$1002=B30,Input!$I$3:$I$1002)))</f>
        <v>0</v>
      </c>
      <c r="M30" s="31" t="str">
        <f t="shared" si="3"/>
        <v/>
      </c>
      <c r="N30" s="16">
        <f t="shared" si="6"/>
        <v>0</v>
      </c>
      <c r="O30" s="18">
        <f t="shared" si="7"/>
        <v>17</v>
      </c>
      <c r="P30" s="18">
        <f t="shared" si="8"/>
        <v>17</v>
      </c>
      <c r="Q30" s="30" t="str">
        <f t="shared" si="4"/>
        <v/>
      </c>
      <c r="R30" s="289"/>
      <c r="S30" s="270" t="s">
        <v>202</v>
      </c>
      <c r="T30" s="272"/>
      <c r="U30" s="273" t="s">
        <v>215</v>
      </c>
      <c r="V30" s="273" t="s">
        <v>216</v>
      </c>
      <c r="W30" s="273" t="s">
        <v>217</v>
      </c>
      <c r="X30" s="273" t="s">
        <v>218</v>
      </c>
      <c r="Y30" s="273" t="s">
        <v>11</v>
      </c>
      <c r="Z30" s="313"/>
      <c r="AA30" s="313"/>
      <c r="AB30" s="313"/>
      <c r="AC30" s="313"/>
      <c r="AD30" s="313"/>
      <c r="AE30" s="313"/>
      <c r="AF30" s="289"/>
      <c r="AG30" s="289"/>
      <c r="AH30" s="289"/>
      <c r="AI30" s="289"/>
      <c r="AJ30" s="289"/>
      <c r="AK30" s="199">
        <v>23</v>
      </c>
      <c r="AL30" s="203">
        <f>COUNTIF(Input!$O$3:$O$1002,$AK30&amp;" "&amp;AL$6)</f>
        <v>0</v>
      </c>
      <c r="AM30" s="203">
        <f>COUNTIF(Input!$O$3:$O$1002,$AK30&amp;" "&amp;AM$6)</f>
        <v>0</v>
      </c>
      <c r="AN30" s="203">
        <f>COUNTIF(Input!$O$3:$O$1002,$AK30&amp;" "&amp;AN$6)</f>
        <v>0</v>
      </c>
      <c r="AO30" s="203">
        <f>COUNTIF(Input!$O$3:$O$1002,$AK30&amp;" "&amp;AO$6)</f>
        <v>0</v>
      </c>
      <c r="AP30" s="203">
        <f>COUNTIF(Input!$O$3:$O$1002,$AK30&amp;" "&amp;AP$6)</f>
        <v>0</v>
      </c>
      <c r="AQ30" s="203">
        <f>COUNTIF(Input!$O$3:$O$1002,$AK30&amp;" "&amp;AQ$6)</f>
        <v>0</v>
      </c>
      <c r="AR30" s="203">
        <f>COUNTIF(Input!$O$3:$O$1002,$AK30&amp;" "&amp;AR$6)</f>
        <v>0</v>
      </c>
      <c r="AS30" s="203">
        <f>COUNTIF(Input!$O$3:$O$1002,$AK30&amp;" "&amp;AS$6)</f>
        <v>0</v>
      </c>
      <c r="AT30" s="203">
        <f>COUNTIF(Input!$O$3:$O$1002,$AK30&amp;" "&amp;AT$6)</f>
        <v>0</v>
      </c>
      <c r="AU30" s="203">
        <f>COUNTIF(Input!$O$3:$O$1002,$AK30&amp;" "&amp;AU$6)</f>
        <v>0</v>
      </c>
      <c r="AV30" s="203">
        <f>COUNTIF(Input!$O$3:$O$1002,$AK30&amp;" "&amp;AV$6)</f>
        <v>0</v>
      </c>
      <c r="AW30" s="203">
        <f>COUNTIF(Input!$O$3:$O$1002,$AK30&amp;" "&amp;AW$6)</f>
        <v>0</v>
      </c>
      <c r="AX30" s="203">
        <f>COUNTIF(Input!$O$3:$O$1002,$AK30&amp;" "&amp;AX$6)</f>
        <v>0</v>
      </c>
      <c r="AY30" s="203">
        <f>COUNTIF(Input!$O$3:$O$1002,$AK30&amp;" "&amp;AY$6)</f>
        <v>0</v>
      </c>
      <c r="AZ30" s="203">
        <f>COUNTIF(Input!$O$3:$O$1002,$AK30&amp;" "&amp;AZ$6)</f>
        <v>0</v>
      </c>
      <c r="BA30" s="203">
        <f>COUNTIF(Input!$O$3:$O$1002,$AK30&amp;" "&amp;BA$6)</f>
        <v>0</v>
      </c>
      <c r="BB30" s="203">
        <f>COUNTIF(Input!$O$3:$O$1002,$AK30&amp;" "&amp;BB$6)</f>
        <v>0</v>
      </c>
      <c r="BC30" s="203">
        <f>COUNTIF(Input!$O$3:$O$1002,$AK30&amp;" "&amp;BC$6)</f>
        <v>0</v>
      </c>
      <c r="BD30" s="203">
        <f>COUNTIF(Input!$O$3:$O$1002,$AK30&amp;" "&amp;BD$6)</f>
        <v>0</v>
      </c>
      <c r="BE30" s="203">
        <f>COUNTIF(Input!$O$3:$O$1002,$AK30&amp;" "&amp;BE$6)</f>
        <v>0</v>
      </c>
      <c r="BF30" s="203">
        <f>COUNTIF(Input!$O$3:$O$1002,$AK30&amp;" "&amp;BF$6)</f>
        <v>0</v>
      </c>
      <c r="BG30" s="203">
        <f>COUNTIF(Input!$O$3:$O$1002,$AK30&amp;" "&amp;BG$6)</f>
        <v>0</v>
      </c>
      <c r="BH30" s="203">
        <f>COUNTIF(Input!$O$3:$O$1002,$AK30&amp;" "&amp;BH$6)</f>
        <v>0</v>
      </c>
      <c r="BI30" s="202">
        <f>COUNTIF(Input!$O$3:$O$1002,$AK30&amp;" "&amp;BI$6)</f>
        <v>0</v>
      </c>
      <c r="BJ30" s="325">
        <f>COUNTIF(Input!$O$3:$O$1002,$AK30&amp;" "&amp;BJ$6)</f>
        <v>0</v>
      </c>
      <c r="BK30" s="325">
        <f>COUNTIF(Input!$O$3:$O$1002,$AK30&amp;" "&amp;BK$6)</f>
        <v>0</v>
      </c>
      <c r="BL30" s="325">
        <f>COUNTIF(Input!$O$3:$O$1002,$AK30&amp;" "&amp;BL$6)</f>
        <v>0</v>
      </c>
      <c r="BM30" s="325">
        <f>COUNTIF(Input!$O$3:$O$1002,$AK30&amp;" "&amp;BM$6)</f>
        <v>0</v>
      </c>
      <c r="BN30" s="325">
        <f>COUNTIF(Input!$O$3:$O$1002,$AK30&amp;" "&amp;BN$6)</f>
        <v>0</v>
      </c>
      <c r="BO30" s="325">
        <f>COUNTIF(Input!$O$3:$O$1002,$AK30&amp;" "&amp;BO$6)</f>
        <v>0</v>
      </c>
      <c r="BP30" s="325">
        <f>COUNTIF(Input!$O$3:$O$1002,$AK30&amp;" "&amp;BP$6)</f>
        <v>0</v>
      </c>
      <c r="BQ30" s="325">
        <f>COUNTIF(Input!$O$3:$O$1002,$AK30&amp;" "&amp;BQ$6)</f>
        <v>0</v>
      </c>
      <c r="BR30" s="325">
        <f>COUNTIF(Input!$O$3:$O$1002,$AK30&amp;" "&amp;BR$6)</f>
        <v>0</v>
      </c>
      <c r="BS30" s="325">
        <f>COUNTIF(Input!$O$3:$O$1002,$AK30&amp;" "&amp;BS$6)</f>
        <v>0</v>
      </c>
      <c r="BT30" s="325">
        <f>COUNTIF(Input!$O$3:$O$1002,$AK30&amp;" "&amp;BT$6)</f>
        <v>0</v>
      </c>
      <c r="BU30" s="325">
        <f>COUNTIF(Input!$O$3:$O$1002,$AK30&amp;" "&amp;BU$6)</f>
        <v>0</v>
      </c>
      <c r="BV30" s="325">
        <f>COUNTIF(Input!$O$3:$O$1002,$AK30&amp;" "&amp;BV$6)</f>
        <v>0</v>
      </c>
      <c r="BW30" s="325">
        <f>COUNTIF(Input!$O$3:$O$1002,$AK30&amp;" "&amp;BW$6)</f>
        <v>0</v>
      </c>
      <c r="BX30" s="325">
        <f>COUNTIF(Input!$O$3:$O$1002,$AK30&amp;" "&amp;BX$6)</f>
        <v>0</v>
      </c>
      <c r="BY30" s="325">
        <f>COUNTIF(Input!$O$3:$O$1002,$AK30&amp;" "&amp;BY$6)</f>
        <v>0</v>
      </c>
      <c r="BZ30" s="325">
        <f>COUNTIF(Input!$O$3:$O$1002,$AK30&amp;" "&amp;BZ$6)</f>
        <v>0</v>
      </c>
      <c r="CA30" s="325">
        <f>COUNTIF(Input!$O$3:$O$1002,$AK30&amp;" "&amp;CA$6)</f>
        <v>0</v>
      </c>
      <c r="CB30" s="309">
        <f t="shared" si="1"/>
        <v>0</v>
      </c>
      <c r="CC30" s="21"/>
      <c r="CD30" s="21"/>
      <c r="CE30" s="189">
        <v>28</v>
      </c>
      <c r="CF30" s="136">
        <f>COUNTIF(Input!$E$3:$E$1002,$CE30&amp;CF$5)</f>
        <v>0</v>
      </c>
      <c r="CG30" s="137">
        <f>COUNTIF(Input!$E$3:$E$1002,$CE30&amp;CG$5)</f>
        <v>0</v>
      </c>
      <c r="CH30" s="140">
        <f>COUNTIF(Input!$E$3:$E$1002,$CE30&amp;CH$5)</f>
        <v>0</v>
      </c>
      <c r="CI30" s="142">
        <f>COUNTIF(Input!$E$3:$E$1002,$CE30&amp;CI$5)</f>
        <v>0</v>
      </c>
      <c r="CJ30" s="143">
        <f>COUNTIF(Input!$E$3:$E$1002,$CE30&amp;CJ$5)</f>
        <v>0</v>
      </c>
      <c r="CK30" s="117">
        <f>COUNTIF(Input!$E$3:$E$1002,$CE30&amp;CK$5)</f>
        <v>0</v>
      </c>
      <c r="CL30" s="118">
        <f>COUNTIF(Input!$E$3:$E$1002,$CE30&amp;CL$5)</f>
        <v>0</v>
      </c>
      <c r="CM30" s="119">
        <f>COUNTIF(Input!$E$3:$E$1002,$CE30&amp;CM$5)</f>
        <v>0</v>
      </c>
      <c r="CN30" s="119">
        <f>COUNTIF(Input!$E$3:$E$1002,$CE30&amp;CN$5)</f>
        <v>0</v>
      </c>
      <c r="CO30" s="188">
        <f>COUNTIF(Input!$E$3:$E$1002,$CE30&amp;CO$5)</f>
        <v>0</v>
      </c>
      <c r="CP30" s="114">
        <f>COUNTIF(Input!$E$3:$E$1002,$CE30&amp;CP$5)</f>
        <v>0</v>
      </c>
      <c r="CQ30" s="95">
        <f>COUNTIF(Input!$E$3:$E$1002,$CE30&amp;CQ$5)</f>
        <v>0</v>
      </c>
      <c r="CR30" s="95">
        <f>COUNTIF(Input!$E$3:$E$1002,$CE30&amp;CR$5)</f>
        <v>0</v>
      </c>
      <c r="CS30" s="235">
        <f>COUNTIF(Input!$E$3:$E$1002,$CE30&amp;CS$5)</f>
        <v>0</v>
      </c>
      <c r="CT30" s="40">
        <f>COUNTIF(Input!$E$3:$E$1002,$CE30&amp;CT$5)</f>
        <v>0</v>
      </c>
      <c r="CU30" s="84">
        <f>COUNTIF(Input!$E$3:$E$1002,$CE30&amp;CU$5)</f>
        <v>0</v>
      </c>
      <c r="CV30" s="84">
        <f>COUNTIF(Input!$E$3:$E$1002,$CE30&amp;CV$5)</f>
        <v>0</v>
      </c>
      <c r="CW30" s="84">
        <f>COUNTIF(Input!$E$3:$E$1002,$CE30&amp;CW$5)</f>
        <v>0</v>
      </c>
      <c r="CX30" s="84">
        <f>COUNTIF(Input!$E$3:$E$1002,$CE30&amp;CX$5)</f>
        <v>0</v>
      </c>
      <c r="CY30" s="84">
        <f>COUNTIF(Input!$E$3:$E$1002,$CE30&amp;CY$5)</f>
        <v>0</v>
      </c>
      <c r="CZ30" s="41">
        <f>COUNTIF(Input!$E$3:$E$1002,$CE30&amp;CZ$5)</f>
        <v>0</v>
      </c>
      <c r="DA30" s="264"/>
      <c r="DB30" s="360">
        <f t="shared" si="2"/>
        <v>19</v>
      </c>
      <c r="DC30" s="87">
        <f>COUNTIF(Input!$AQ$3:$AQ$1002,Analysis!$DB30&amp;" "&amp;Analysis!DC$10)</f>
        <v>0</v>
      </c>
      <c r="DD30" s="87">
        <f>COUNTIF(Input!$AQ$3:$AQ$1002,Analysis!$DB30&amp;" "&amp;Analysis!DD$10)</f>
        <v>0</v>
      </c>
      <c r="DE30" s="87">
        <f>COUNTIF(Input!$AQ$3:$AQ$1002,Analysis!$DB30&amp;" "&amp;Analysis!DE$10)</f>
        <v>0</v>
      </c>
      <c r="DF30" s="87">
        <f>COUNTIF(Input!$AQ$3:$AQ$1002,Analysis!$DB30&amp;" "&amp;Analysis!DF$10)</f>
        <v>0</v>
      </c>
      <c r="DG30" s="87">
        <f>COUNTIF(Input!$AQ$3:$AQ$1002,Analysis!$DB30&amp;" "&amp;Analysis!DG$10)</f>
        <v>0</v>
      </c>
      <c r="DH30" s="88">
        <f>COUNTIF(Input!$AQ$3:$AQ$1002,Analysis!$DB30&amp;" "&amp;Analysis!DH$10)</f>
        <v>0</v>
      </c>
      <c r="DI30" s="87">
        <f>COUNTIF(Input!$AQ$3:$AQ$1002,Analysis!$DB30&amp;" "&amp;Analysis!DI$10)</f>
        <v>0</v>
      </c>
      <c r="DJ30" s="87">
        <f>COUNTIF(Input!$AQ$3:$AQ$1002,Analysis!$DB30&amp;" "&amp;Analysis!DJ$10)</f>
        <v>0</v>
      </c>
      <c r="DK30" s="87">
        <f>COUNTIF(Input!$AQ$3:$AQ$1002,Analysis!$DB30&amp;" "&amp;Analysis!DK$10)</f>
        <v>0</v>
      </c>
      <c r="DL30" s="87">
        <f>COUNTIF(Input!$AQ$3:$AQ$1002,Analysis!$DB30&amp;" "&amp;Analysis!DL$10)</f>
        <v>0</v>
      </c>
      <c r="DM30" s="87">
        <f>COUNTIF(Input!$AQ$3:$AQ$1002,Analysis!$DB30&amp;" "&amp;Analysis!DM$10)</f>
        <v>0</v>
      </c>
      <c r="DN30" s="264"/>
      <c r="DO30" s="264"/>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row>
    <row r="31" spans="1:150" ht="15" thickBot="1" x14ac:dyDescent="0.35">
      <c r="A31" s="21"/>
      <c r="B31" s="194">
        <v>18</v>
      </c>
      <c r="C31" s="13">
        <f>COUNTIF(Input!$K$3:$K$1002,B31)</f>
        <v>0</v>
      </c>
      <c r="D31" s="13">
        <f>COUNTIF(Input!$J$3:$J$1002,B31)</f>
        <v>0</v>
      </c>
      <c r="E31" s="13">
        <f>COUNTIF(Input!$I$3:$I$1002,B31)</f>
        <v>0</v>
      </c>
      <c r="F31" s="13">
        <f>COUNTIF(Input!$M$3:$M$1002,B31)</f>
        <v>0</v>
      </c>
      <c r="G31" s="36" t="e">
        <f t="shared" si="5"/>
        <v>#N/A</v>
      </c>
      <c r="H31" s="18" t="str">
        <f>IF(D31&gt;0,SUMIF(Input!$HP$9:$HP$1002,B31,Input!$HS$9:$HS$1002)/D31,"")</f>
        <v/>
      </c>
      <c r="I31" s="29" t="e">
        <f>IF(D31&gt;0,SUMIF(Input!$J$3:$J$1002,B31,Input!$F$3:$F$1002)/COUNTIF(Input!$J$3:$J$1002,B31),#N/A)</f>
        <v>#N/A</v>
      </c>
      <c r="J31" s="29" t="e">
        <f>IF(E31&gt;0,SUMIF(Input!$I$3:$I$1002,B31,Input!$F$3:$F$1002)/COUNTIF(Input!$I$3:$I$1002,B31),#N/A)</f>
        <v>#N/A</v>
      </c>
      <c r="K31" s="30" t="str">
        <f>IF(D31&gt;0,SUMIF(Input!$J$3:$J$1002,B31,Input!$I$3:$I$1002)/D31,"")</f>
        <v/>
      </c>
      <c r="L31" s="16">
        <f t="array" ref="L31">IF(D31&lt;2,0,STDEV(IF(Input!$J$3:$J$1002=B31,Input!$I$3:$I$1002)))</f>
        <v>0</v>
      </c>
      <c r="M31" s="31" t="str">
        <f t="shared" si="3"/>
        <v/>
      </c>
      <c r="N31" s="16">
        <f t="shared" si="6"/>
        <v>0</v>
      </c>
      <c r="O31" s="18">
        <f t="shared" si="7"/>
        <v>18</v>
      </c>
      <c r="P31" s="18">
        <f t="shared" si="8"/>
        <v>18</v>
      </c>
      <c r="Q31" s="30" t="str">
        <f t="shared" si="4"/>
        <v/>
      </c>
      <c r="R31" s="289"/>
      <c r="S31" s="52" t="s">
        <v>134</v>
      </c>
      <c r="T31" s="53"/>
      <c r="U31" s="13">
        <f>U24+V24+W24</f>
        <v>381</v>
      </c>
      <c r="V31" s="13">
        <f>X24+Y24+Z24</f>
        <v>560</v>
      </c>
      <c r="W31" s="13">
        <f>AA24+AB24+AC24</f>
        <v>59</v>
      </c>
      <c r="X31" s="13">
        <f>AD24+AE24+AF24</f>
        <v>0</v>
      </c>
      <c r="Y31" s="13">
        <f>U31+V31+W31+X31</f>
        <v>1000</v>
      </c>
      <c r="Z31" s="313"/>
      <c r="AA31" s="313"/>
      <c r="AB31" s="313"/>
      <c r="AC31" s="313"/>
      <c r="AD31" s="313"/>
      <c r="AE31" s="313"/>
      <c r="AF31" s="289"/>
      <c r="AG31" s="289"/>
      <c r="AH31" s="289"/>
      <c r="AI31" s="289"/>
      <c r="AJ31" s="289"/>
      <c r="AK31" s="199">
        <v>24</v>
      </c>
      <c r="AL31" s="203">
        <f>COUNTIF(Input!$O$3:$O$1002,$AK31&amp;" "&amp;AL$6)</f>
        <v>0</v>
      </c>
      <c r="AM31" s="203">
        <f>COUNTIF(Input!$O$3:$O$1002,$AK31&amp;" "&amp;AM$6)</f>
        <v>0</v>
      </c>
      <c r="AN31" s="203">
        <f>COUNTIF(Input!$O$3:$O$1002,$AK31&amp;" "&amp;AN$6)</f>
        <v>0</v>
      </c>
      <c r="AO31" s="203">
        <f>COUNTIF(Input!$O$3:$O$1002,$AK31&amp;" "&amp;AO$6)</f>
        <v>0</v>
      </c>
      <c r="AP31" s="203">
        <f>COUNTIF(Input!$O$3:$O$1002,$AK31&amp;" "&amp;AP$6)</f>
        <v>0</v>
      </c>
      <c r="AQ31" s="203">
        <f>COUNTIF(Input!$O$3:$O$1002,$AK31&amp;" "&amp;AQ$6)</f>
        <v>0</v>
      </c>
      <c r="AR31" s="203">
        <f>COUNTIF(Input!$O$3:$O$1002,$AK31&amp;" "&amp;AR$6)</f>
        <v>0</v>
      </c>
      <c r="AS31" s="203">
        <f>COUNTIF(Input!$O$3:$O$1002,$AK31&amp;" "&amp;AS$6)</f>
        <v>0</v>
      </c>
      <c r="AT31" s="203">
        <f>COUNTIF(Input!$O$3:$O$1002,$AK31&amp;" "&amp;AT$6)</f>
        <v>0</v>
      </c>
      <c r="AU31" s="203">
        <f>COUNTIF(Input!$O$3:$O$1002,$AK31&amp;" "&amp;AU$6)</f>
        <v>0</v>
      </c>
      <c r="AV31" s="203">
        <f>COUNTIF(Input!$O$3:$O$1002,$AK31&amp;" "&amp;AV$6)</f>
        <v>0</v>
      </c>
      <c r="AW31" s="203">
        <f>COUNTIF(Input!$O$3:$O$1002,$AK31&amp;" "&amp;AW$6)</f>
        <v>0</v>
      </c>
      <c r="AX31" s="203">
        <f>COUNTIF(Input!$O$3:$O$1002,$AK31&amp;" "&amp;AX$6)</f>
        <v>0</v>
      </c>
      <c r="AY31" s="203">
        <f>COUNTIF(Input!$O$3:$O$1002,$AK31&amp;" "&amp;AY$6)</f>
        <v>0</v>
      </c>
      <c r="AZ31" s="203">
        <f>COUNTIF(Input!$O$3:$O$1002,$AK31&amp;" "&amp;AZ$6)</f>
        <v>0</v>
      </c>
      <c r="BA31" s="203">
        <f>COUNTIF(Input!$O$3:$O$1002,$AK31&amp;" "&amp;BA$6)</f>
        <v>0</v>
      </c>
      <c r="BB31" s="203">
        <f>COUNTIF(Input!$O$3:$O$1002,$AK31&amp;" "&amp;BB$6)</f>
        <v>0</v>
      </c>
      <c r="BC31" s="203">
        <f>COUNTIF(Input!$O$3:$O$1002,$AK31&amp;" "&amp;BC$6)</f>
        <v>0</v>
      </c>
      <c r="BD31" s="203">
        <f>COUNTIF(Input!$O$3:$O$1002,$AK31&amp;" "&amp;BD$6)</f>
        <v>0</v>
      </c>
      <c r="BE31" s="203">
        <f>COUNTIF(Input!$O$3:$O$1002,$AK31&amp;" "&amp;BE$6)</f>
        <v>0</v>
      </c>
      <c r="BF31" s="203">
        <f>COUNTIF(Input!$O$3:$O$1002,$AK31&amp;" "&amp;BF$6)</f>
        <v>0</v>
      </c>
      <c r="BG31" s="203">
        <f>COUNTIF(Input!$O$3:$O$1002,$AK31&amp;" "&amp;BG$6)</f>
        <v>0</v>
      </c>
      <c r="BH31" s="203">
        <f>COUNTIF(Input!$O$3:$O$1002,$AK31&amp;" "&amp;BH$6)</f>
        <v>0</v>
      </c>
      <c r="BI31" s="203">
        <f>COUNTIF(Input!$O$3:$O$1002,$AK31&amp;" "&amp;BI$6)</f>
        <v>0</v>
      </c>
      <c r="BJ31" s="202">
        <f>COUNTIF(Input!$O$3:$O$1002,$AK31&amp;" "&amp;BJ$6)</f>
        <v>0</v>
      </c>
      <c r="BK31" s="325">
        <f>COUNTIF(Input!$O$3:$O$1002,$AK31&amp;" "&amp;BK$6)</f>
        <v>0</v>
      </c>
      <c r="BL31" s="325">
        <f>COUNTIF(Input!$O$3:$O$1002,$AK31&amp;" "&amp;BL$6)</f>
        <v>0</v>
      </c>
      <c r="BM31" s="325">
        <f>COUNTIF(Input!$O$3:$O$1002,$AK31&amp;" "&amp;BM$6)</f>
        <v>0</v>
      </c>
      <c r="BN31" s="325">
        <f>COUNTIF(Input!$O$3:$O$1002,$AK31&amp;" "&amp;BN$6)</f>
        <v>0</v>
      </c>
      <c r="BO31" s="325">
        <f>COUNTIF(Input!$O$3:$O$1002,$AK31&amp;" "&amp;BO$6)</f>
        <v>0</v>
      </c>
      <c r="BP31" s="325">
        <f>COUNTIF(Input!$O$3:$O$1002,$AK31&amp;" "&amp;BP$6)</f>
        <v>0</v>
      </c>
      <c r="BQ31" s="325">
        <f>COUNTIF(Input!$O$3:$O$1002,$AK31&amp;" "&amp;BQ$6)</f>
        <v>0</v>
      </c>
      <c r="BR31" s="325">
        <f>COUNTIF(Input!$O$3:$O$1002,$AK31&amp;" "&amp;BR$6)</f>
        <v>0</v>
      </c>
      <c r="BS31" s="325">
        <f>COUNTIF(Input!$O$3:$O$1002,$AK31&amp;" "&amp;BS$6)</f>
        <v>0</v>
      </c>
      <c r="BT31" s="325">
        <f>COUNTIF(Input!$O$3:$O$1002,$AK31&amp;" "&amp;BT$6)</f>
        <v>0</v>
      </c>
      <c r="BU31" s="325">
        <f>COUNTIF(Input!$O$3:$O$1002,$AK31&amp;" "&amp;BU$6)</f>
        <v>0</v>
      </c>
      <c r="BV31" s="325">
        <f>COUNTIF(Input!$O$3:$O$1002,$AK31&amp;" "&amp;BV$6)</f>
        <v>0</v>
      </c>
      <c r="BW31" s="325">
        <f>COUNTIF(Input!$O$3:$O$1002,$AK31&amp;" "&amp;BW$6)</f>
        <v>0</v>
      </c>
      <c r="BX31" s="325">
        <f>COUNTIF(Input!$O$3:$O$1002,$AK31&amp;" "&amp;BX$6)</f>
        <v>0</v>
      </c>
      <c r="BY31" s="325">
        <f>COUNTIF(Input!$O$3:$O$1002,$AK31&amp;" "&amp;BY$6)</f>
        <v>0</v>
      </c>
      <c r="BZ31" s="325">
        <f>COUNTIF(Input!$O$3:$O$1002,$AK31&amp;" "&amp;BZ$6)</f>
        <v>0</v>
      </c>
      <c r="CA31" s="325">
        <f>COUNTIF(Input!$O$3:$O$1002,$AK31&amp;" "&amp;CA$6)</f>
        <v>0</v>
      </c>
      <c r="CB31" s="309">
        <f>SUM(AL31:CA31)</f>
        <v>0</v>
      </c>
      <c r="CC31" s="21"/>
      <c r="CD31" s="21"/>
      <c r="CE31" s="189">
        <v>27</v>
      </c>
      <c r="CF31" s="136">
        <f>COUNTIF(Input!$E$3:$E$1002,$CE31&amp;CF$5)</f>
        <v>0</v>
      </c>
      <c r="CG31" s="137">
        <f>COUNTIF(Input!$E$3:$E$1002,$CE31&amp;CG$5)</f>
        <v>0</v>
      </c>
      <c r="CH31" s="140">
        <f>COUNTIF(Input!$E$3:$E$1002,$CE31&amp;CH$5)</f>
        <v>0</v>
      </c>
      <c r="CI31" s="187">
        <f>COUNTIF(Input!$E$3:$E$1002,$CE31&amp;CI$5)</f>
        <v>0</v>
      </c>
      <c r="CJ31" s="137">
        <f>COUNTIF(Input!$E$3:$E$1002,$CE31&amp;CJ$5)</f>
        <v>0</v>
      </c>
      <c r="CK31" s="135">
        <f>COUNTIF(Input!$E$3:$E$1002,$CE31&amp;CK$5)</f>
        <v>0</v>
      </c>
      <c r="CL31" s="143">
        <f>COUNTIF(Input!$E$3:$E$1002,$CE31&amp;CL$5)</f>
        <v>0</v>
      </c>
      <c r="CM31" s="121">
        <f>COUNTIF(Input!$E$3:$E$1002,$CE31&amp;CM$5)</f>
        <v>0</v>
      </c>
      <c r="CN31" s="119">
        <f>COUNTIF(Input!$E$3:$E$1002,$CE31&amp;CN$5)</f>
        <v>0</v>
      </c>
      <c r="CO31" s="119">
        <f>COUNTIF(Input!$E$3:$E$1002,$CE31&amp;CO$5)</f>
        <v>0</v>
      </c>
      <c r="CP31" s="122">
        <f>COUNTIF(Input!$E$3:$E$1002,$CE31&amp;CP$5)</f>
        <v>0</v>
      </c>
      <c r="CQ31" s="114">
        <f>COUNTIF(Input!$E$3:$E$1002,$CE31&amp;CQ$5)</f>
        <v>0</v>
      </c>
      <c r="CR31" s="235">
        <f>COUNTIF(Input!$E$3:$E$1002,$CE31&amp;CR$5)</f>
        <v>0</v>
      </c>
      <c r="CS31" s="229">
        <f>COUNTIF(Input!$E$3:$E$1002,$CE31&amp;CS$5)</f>
        <v>0</v>
      </c>
      <c r="CT31" s="84">
        <f>COUNTIF(Input!$E$3:$E$1002,$CE31&amp;CT$5)</f>
        <v>0</v>
      </c>
      <c r="CU31" s="84">
        <f>COUNTIF(Input!$E$3:$E$1002,$CE31&amp;CU$5)</f>
        <v>0</v>
      </c>
      <c r="CV31" s="84">
        <f>COUNTIF(Input!$E$3:$E$1002,$CE31&amp;CV$5)</f>
        <v>0</v>
      </c>
      <c r="CW31" s="84">
        <f>COUNTIF(Input!$E$3:$E$1002,$CE31&amp;CW$5)</f>
        <v>0</v>
      </c>
      <c r="CX31" s="84">
        <f>COUNTIF(Input!$E$3:$E$1002,$CE31&amp;CX$5)</f>
        <v>0</v>
      </c>
      <c r="CY31" s="84">
        <f>COUNTIF(Input!$E$3:$E$1002,$CE31&amp;CY$5)</f>
        <v>0</v>
      </c>
      <c r="CZ31" s="41">
        <f>COUNTIF(Input!$E$3:$E$1002,$CE31&amp;CZ$5)</f>
        <v>0</v>
      </c>
      <c r="DA31" s="264"/>
      <c r="DB31" s="360">
        <f t="shared" si="2"/>
        <v>20</v>
      </c>
      <c r="DC31" s="87">
        <f>COUNTIF(Input!$AQ$3:$AQ$1002,Analysis!$DB31&amp;" "&amp;Analysis!DC$10)</f>
        <v>0</v>
      </c>
      <c r="DD31" s="87">
        <f>COUNTIF(Input!$AQ$3:$AQ$1002,Analysis!$DB31&amp;" "&amp;Analysis!DD$10)</f>
        <v>0</v>
      </c>
      <c r="DE31" s="87">
        <f>COUNTIF(Input!$AQ$3:$AQ$1002,Analysis!$DB31&amp;" "&amp;Analysis!DE$10)</f>
        <v>0</v>
      </c>
      <c r="DF31" s="87">
        <f>COUNTIF(Input!$AQ$3:$AQ$1002,Analysis!$DB31&amp;" "&amp;Analysis!DF$10)</f>
        <v>0</v>
      </c>
      <c r="DG31" s="87">
        <f>COUNTIF(Input!$AQ$3:$AQ$1002,Analysis!$DB31&amp;" "&amp;Analysis!DG$10)</f>
        <v>0</v>
      </c>
      <c r="DH31" s="88">
        <f>COUNTIF(Input!$AQ$3:$AQ$1002,Analysis!$DB31&amp;" "&amp;Analysis!DH$10)</f>
        <v>0</v>
      </c>
      <c r="DI31" s="87">
        <f>COUNTIF(Input!$AQ$3:$AQ$1002,Analysis!$DB31&amp;" "&amp;Analysis!DI$10)</f>
        <v>0</v>
      </c>
      <c r="DJ31" s="87">
        <f>COUNTIF(Input!$AQ$3:$AQ$1002,Analysis!$DB31&amp;" "&amp;Analysis!DJ$10)</f>
        <v>0</v>
      </c>
      <c r="DK31" s="87">
        <f>COUNTIF(Input!$AQ$3:$AQ$1002,Analysis!$DB31&amp;" "&amp;Analysis!DK$10)</f>
        <v>0</v>
      </c>
      <c r="DL31" s="87">
        <f>COUNTIF(Input!$AQ$3:$AQ$1002,Analysis!$DB31&amp;" "&amp;Analysis!DL$10)</f>
        <v>0</v>
      </c>
      <c r="DM31" s="87">
        <f>COUNTIF(Input!$AQ$3:$AQ$1002,Analysis!$DB31&amp;" "&amp;Analysis!DM$10)</f>
        <v>0</v>
      </c>
      <c r="DN31" s="264"/>
      <c r="DO31" s="264"/>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row>
    <row r="32" spans="1:150" ht="15" thickBot="1" x14ac:dyDescent="0.35">
      <c r="A32" s="21"/>
      <c r="B32" s="194">
        <v>19</v>
      </c>
      <c r="C32" s="13">
        <f>COUNTIF(Input!$K$3:$K$1002,B32)</f>
        <v>0</v>
      </c>
      <c r="D32" s="13">
        <f>COUNTIF(Input!$J$3:$J$1002,B32)</f>
        <v>0</v>
      </c>
      <c r="E32" s="13">
        <f>COUNTIF(Input!$I$3:$I$1002,B32)</f>
        <v>0</v>
      </c>
      <c r="F32" s="13">
        <f>COUNTIF(Input!$M$3:$M$1002,B32)</f>
        <v>0</v>
      </c>
      <c r="G32" s="36" t="e">
        <f t="shared" si="5"/>
        <v>#N/A</v>
      </c>
      <c r="H32" s="18" t="str">
        <f>IF(D32&gt;0,SUMIF(Input!$HP$9:$HP$1002,B32,Input!$HS$9:$HS$1002)/D32,"")</f>
        <v/>
      </c>
      <c r="I32" s="29" t="e">
        <f>IF(D32&gt;0,SUMIF(Input!$J$3:$J$1002,B32,Input!$F$3:$F$1002)/COUNTIF(Input!$J$3:$J$1002,B32),#N/A)</f>
        <v>#N/A</v>
      </c>
      <c r="J32" s="29" t="e">
        <f>IF(E32&gt;0,SUMIF(Input!$I$3:$I$1002,B32,Input!$F$3:$F$1002)/COUNTIF(Input!$I$3:$I$1002,B32),#N/A)</f>
        <v>#N/A</v>
      </c>
      <c r="K32" s="30" t="str">
        <f>IF(D32&gt;0,SUMIF(Input!$J$3:$J$1002,B32,Input!$I$3:$I$1002)/D32,"")</f>
        <v/>
      </c>
      <c r="L32" s="16">
        <f t="array" ref="L32">IF(D32&lt;2,0,STDEV(IF(Input!$J$3:$J$1002=B32,Input!$I$3:$I$1002)))</f>
        <v>0</v>
      </c>
      <c r="M32" s="31" t="str">
        <f t="shared" si="3"/>
        <v/>
      </c>
      <c r="N32" s="16">
        <f t="shared" si="6"/>
        <v>0</v>
      </c>
      <c r="O32" s="18">
        <f t="shared" si="7"/>
        <v>19</v>
      </c>
      <c r="P32" s="18">
        <f t="shared" si="8"/>
        <v>19</v>
      </c>
      <c r="Q32" s="30" t="str">
        <f t="shared" si="4"/>
        <v/>
      </c>
      <c r="R32" s="289"/>
      <c r="S32" s="52" t="s">
        <v>118</v>
      </c>
      <c r="T32" s="53"/>
      <c r="U32" s="13">
        <f>U25+V25+W25</f>
        <v>376</v>
      </c>
      <c r="V32" s="13">
        <f>X25+Y25+Z25</f>
        <v>555</v>
      </c>
      <c r="W32" s="13">
        <f>AA25+AB25+AC25</f>
        <v>58</v>
      </c>
      <c r="X32" s="13">
        <f>AD25+AE25+AF25</f>
        <v>0</v>
      </c>
      <c r="Y32" s="13">
        <f>U32+V32+W32+X32</f>
        <v>989</v>
      </c>
      <c r="Z32" s="313"/>
      <c r="AA32" s="313"/>
      <c r="AB32" s="313"/>
      <c r="AC32" s="313"/>
      <c r="AD32" s="313"/>
      <c r="AE32" s="313"/>
      <c r="AF32" s="289"/>
      <c r="AG32" s="289"/>
      <c r="AH32" s="289"/>
      <c r="AI32" s="289"/>
      <c r="AJ32" s="289"/>
      <c r="AK32" s="199">
        <v>25</v>
      </c>
      <c r="AL32" s="203">
        <f>COUNTIF(Input!$O$3:$O$1002,$AK32&amp;" "&amp;AL$6)</f>
        <v>0</v>
      </c>
      <c r="AM32" s="203">
        <f>COUNTIF(Input!$O$3:$O$1002,$AK32&amp;" "&amp;AM$6)</f>
        <v>0</v>
      </c>
      <c r="AN32" s="203">
        <f>COUNTIF(Input!$O$3:$O$1002,$AK32&amp;" "&amp;AN$6)</f>
        <v>0</v>
      </c>
      <c r="AO32" s="203">
        <f>COUNTIF(Input!$O$3:$O$1002,$AK32&amp;" "&amp;AO$6)</f>
        <v>0</v>
      </c>
      <c r="AP32" s="203">
        <f>COUNTIF(Input!$O$3:$O$1002,$AK32&amp;" "&amp;AP$6)</f>
        <v>0</v>
      </c>
      <c r="AQ32" s="203">
        <f>COUNTIF(Input!$O$3:$O$1002,$AK32&amp;" "&amp;AQ$6)</f>
        <v>0</v>
      </c>
      <c r="AR32" s="203">
        <f>COUNTIF(Input!$O$3:$O$1002,$AK32&amp;" "&amp;AR$6)</f>
        <v>0</v>
      </c>
      <c r="AS32" s="203">
        <f>COUNTIF(Input!$O$3:$O$1002,$AK32&amp;" "&amp;AS$6)</f>
        <v>0</v>
      </c>
      <c r="AT32" s="203">
        <f>COUNTIF(Input!$O$3:$O$1002,$AK32&amp;" "&amp;AT$6)</f>
        <v>0</v>
      </c>
      <c r="AU32" s="203">
        <f>COUNTIF(Input!$O$3:$O$1002,$AK32&amp;" "&amp;AU$6)</f>
        <v>0</v>
      </c>
      <c r="AV32" s="203">
        <f>COUNTIF(Input!$O$3:$O$1002,$AK32&amp;" "&amp;AV$6)</f>
        <v>0</v>
      </c>
      <c r="AW32" s="203">
        <f>COUNTIF(Input!$O$3:$O$1002,$AK32&amp;" "&amp;AW$6)</f>
        <v>0</v>
      </c>
      <c r="AX32" s="203">
        <f>COUNTIF(Input!$O$3:$O$1002,$AK32&amp;" "&amp;AX$6)</f>
        <v>0</v>
      </c>
      <c r="AY32" s="203">
        <f>COUNTIF(Input!$O$3:$O$1002,$AK32&amp;" "&amp;AY$6)</f>
        <v>0</v>
      </c>
      <c r="AZ32" s="203">
        <f>COUNTIF(Input!$O$3:$O$1002,$AK32&amp;" "&amp;AZ$6)</f>
        <v>0</v>
      </c>
      <c r="BA32" s="203">
        <f>COUNTIF(Input!$O$3:$O$1002,$AK32&amp;" "&amp;BA$6)</f>
        <v>0</v>
      </c>
      <c r="BB32" s="203">
        <f>COUNTIF(Input!$O$3:$O$1002,$AK32&amp;" "&amp;BB$6)</f>
        <v>0</v>
      </c>
      <c r="BC32" s="203">
        <f>COUNTIF(Input!$O$3:$O$1002,$AK32&amp;" "&amp;BC$6)</f>
        <v>0</v>
      </c>
      <c r="BD32" s="203">
        <f>COUNTIF(Input!$O$3:$O$1002,$AK32&amp;" "&amp;BD$6)</f>
        <v>0</v>
      </c>
      <c r="BE32" s="203">
        <f>COUNTIF(Input!$O$3:$O$1002,$AK32&amp;" "&amp;BE$6)</f>
        <v>0</v>
      </c>
      <c r="BF32" s="203">
        <f>COUNTIF(Input!$O$3:$O$1002,$AK32&amp;" "&amp;BF$6)</f>
        <v>0</v>
      </c>
      <c r="BG32" s="203">
        <f>COUNTIF(Input!$O$3:$O$1002,$AK32&amp;" "&amp;BG$6)</f>
        <v>0</v>
      </c>
      <c r="BH32" s="203">
        <f>COUNTIF(Input!$O$3:$O$1002,$AK32&amp;" "&amp;BH$6)</f>
        <v>0</v>
      </c>
      <c r="BI32" s="203">
        <f>COUNTIF(Input!$O$3:$O$1002,$AK32&amp;" "&amp;BI$6)</f>
        <v>0</v>
      </c>
      <c r="BJ32" s="203">
        <f>COUNTIF(Input!$O$3:$O$1002,$AK32&amp;" "&amp;BJ$6)</f>
        <v>0</v>
      </c>
      <c r="BK32" s="202">
        <f>COUNTIF(Input!$O$3:$O$1002,$AK32&amp;" "&amp;BK$6)</f>
        <v>0</v>
      </c>
      <c r="BL32" s="325">
        <f>COUNTIF(Input!$O$3:$O$1002,$AK32&amp;" "&amp;BL$6)</f>
        <v>0</v>
      </c>
      <c r="BM32" s="325">
        <f>COUNTIF(Input!$O$3:$O$1002,$AK32&amp;" "&amp;BM$6)</f>
        <v>0</v>
      </c>
      <c r="BN32" s="325">
        <f>COUNTIF(Input!$O$3:$O$1002,$AK32&amp;" "&amp;BN$6)</f>
        <v>0</v>
      </c>
      <c r="BO32" s="325">
        <f>COUNTIF(Input!$O$3:$O$1002,$AK32&amp;" "&amp;BO$6)</f>
        <v>0</v>
      </c>
      <c r="BP32" s="325">
        <f>COUNTIF(Input!$O$3:$O$1002,$AK32&amp;" "&amp;BP$6)</f>
        <v>0</v>
      </c>
      <c r="BQ32" s="325">
        <f>COUNTIF(Input!$O$3:$O$1002,$AK32&amp;" "&amp;BQ$6)</f>
        <v>0</v>
      </c>
      <c r="BR32" s="325">
        <f>COUNTIF(Input!$O$3:$O$1002,$AK32&amp;" "&amp;BR$6)</f>
        <v>0</v>
      </c>
      <c r="BS32" s="325">
        <f>COUNTIF(Input!$O$3:$O$1002,$AK32&amp;" "&amp;BS$6)</f>
        <v>0</v>
      </c>
      <c r="BT32" s="325">
        <f>COUNTIF(Input!$O$3:$O$1002,$AK32&amp;" "&amp;BT$6)</f>
        <v>0</v>
      </c>
      <c r="BU32" s="325">
        <f>COUNTIF(Input!$O$3:$O$1002,$AK32&amp;" "&amp;BU$6)</f>
        <v>0</v>
      </c>
      <c r="BV32" s="325">
        <f>COUNTIF(Input!$O$3:$O$1002,$AK32&amp;" "&amp;BV$6)</f>
        <v>0</v>
      </c>
      <c r="BW32" s="325">
        <f>COUNTIF(Input!$O$3:$O$1002,$AK32&amp;" "&amp;BW$6)</f>
        <v>0</v>
      </c>
      <c r="BX32" s="325">
        <f>COUNTIF(Input!$O$3:$O$1002,$AK32&amp;" "&amp;BX$6)</f>
        <v>0</v>
      </c>
      <c r="BY32" s="325">
        <f>COUNTIF(Input!$O$3:$O$1002,$AK32&amp;" "&amp;BY$6)</f>
        <v>0</v>
      </c>
      <c r="BZ32" s="325">
        <f>COUNTIF(Input!$O$3:$O$1002,$AK32&amp;" "&amp;BZ$6)</f>
        <v>0</v>
      </c>
      <c r="CA32" s="325">
        <f>COUNTIF(Input!$O$3:$O$1002,$AK32&amp;" "&amp;CA$6)</f>
        <v>0</v>
      </c>
      <c r="CB32" s="309">
        <f t="shared" si="1"/>
        <v>0</v>
      </c>
      <c r="CC32" s="21"/>
      <c r="CD32" s="21"/>
      <c r="CE32" s="189">
        <v>26</v>
      </c>
      <c r="CF32" s="136">
        <f>COUNTIF(Input!$E$3:$E$1002,$CE32&amp;CF$5)</f>
        <v>0</v>
      </c>
      <c r="CG32" s="137">
        <f>COUNTIF(Input!$E$3:$E$1002,$CE32&amp;CG$5)</f>
        <v>0</v>
      </c>
      <c r="CH32" s="140">
        <f>COUNTIF(Input!$E$3:$E$1002,$CE32&amp;CH$5)</f>
        <v>0</v>
      </c>
      <c r="CI32" s="187">
        <f>COUNTIF(Input!$E$3:$E$1002,$CE32&amp;CI$5)</f>
        <v>0</v>
      </c>
      <c r="CJ32" s="137">
        <f>COUNTIF(Input!$E$3:$E$1002,$CE32&amp;CJ$5)</f>
        <v>0</v>
      </c>
      <c r="CK32" s="137">
        <f>COUNTIF(Input!$E$3:$E$1002,$CE32&amp;CK$5)</f>
        <v>0</v>
      </c>
      <c r="CL32" s="186">
        <f>COUNTIF(Input!$E$3:$E$1002,$CE32&amp;CL$5)</f>
        <v>0</v>
      </c>
      <c r="CM32" s="121">
        <f>COUNTIF(Input!$E$3:$E$1002,$CE32&amp;CM$5)</f>
        <v>0</v>
      </c>
      <c r="CN32" s="236">
        <f>COUNTIF(Input!$E$3:$E$1002,$CE32&amp;CN$5)</f>
        <v>0</v>
      </c>
      <c r="CO32" s="236">
        <f>COUNTIF(Input!$E$3:$E$1002,$CE32&amp;CO$5)</f>
        <v>0</v>
      </c>
      <c r="CP32" s="237">
        <f>COUNTIF(Input!$E$3:$E$1002,$CE32&amp;CP$5)</f>
        <v>0</v>
      </c>
      <c r="CQ32" s="229">
        <f>COUNTIF(Input!$E$3:$E$1002,$CE32&amp;CQ$5)</f>
        <v>0</v>
      </c>
      <c r="CR32" s="207">
        <f>COUNTIF(Input!$E$3:$E$1002,$CE32&amp;CR$5)</f>
        <v>0</v>
      </c>
      <c r="CS32" s="84">
        <f>COUNTIF(Input!$E$3:$E$1002,$CE32&amp;CS$5)</f>
        <v>0</v>
      </c>
      <c r="CT32" s="84">
        <f>COUNTIF(Input!$E$3:$E$1002,$CE32&amp;CT$5)</f>
        <v>0</v>
      </c>
      <c r="CU32" s="84">
        <f>COUNTIF(Input!$E$3:$E$1002,$CE32&amp;CU$5)</f>
        <v>0</v>
      </c>
      <c r="CV32" s="84">
        <f>COUNTIF(Input!$E$3:$E$1002,$CE32&amp;CV$5)</f>
        <v>0</v>
      </c>
      <c r="CW32" s="84">
        <f>COUNTIF(Input!$E$3:$E$1002,$CE32&amp;CW$5)</f>
        <v>0</v>
      </c>
      <c r="CX32" s="84">
        <f>COUNTIF(Input!$E$3:$E$1002,$CE32&amp;CX$5)</f>
        <v>0</v>
      </c>
      <c r="CY32" s="84">
        <f>COUNTIF(Input!$E$3:$E$1002,$CE32&amp;CY$5)</f>
        <v>0</v>
      </c>
      <c r="CZ32" s="41">
        <f>COUNTIF(Input!$E$3:$E$1002,$CE32&amp;CZ$5)</f>
        <v>0</v>
      </c>
      <c r="DA32" s="264"/>
      <c r="DB32" s="360">
        <f t="shared" si="2"/>
        <v>21</v>
      </c>
      <c r="DC32" s="87">
        <f>COUNTIF(Input!$AQ$3:$AQ$1002,Analysis!$DB32&amp;" "&amp;Analysis!DC$10)</f>
        <v>0</v>
      </c>
      <c r="DD32" s="87">
        <f>COUNTIF(Input!$AQ$3:$AQ$1002,Analysis!$DB32&amp;" "&amp;Analysis!DD$10)</f>
        <v>0</v>
      </c>
      <c r="DE32" s="87">
        <f>COUNTIF(Input!$AQ$3:$AQ$1002,Analysis!$DB32&amp;" "&amp;Analysis!DE$10)</f>
        <v>0</v>
      </c>
      <c r="DF32" s="87">
        <f>COUNTIF(Input!$AQ$3:$AQ$1002,Analysis!$DB32&amp;" "&amp;Analysis!DF$10)</f>
        <v>0</v>
      </c>
      <c r="DG32" s="87">
        <f>COUNTIF(Input!$AQ$3:$AQ$1002,Analysis!$DB32&amp;" "&amp;Analysis!DG$10)</f>
        <v>0</v>
      </c>
      <c r="DH32" s="88">
        <f>COUNTIF(Input!$AQ$3:$AQ$1002,Analysis!$DB32&amp;" "&amp;Analysis!DH$10)</f>
        <v>0</v>
      </c>
      <c r="DI32" s="87">
        <f>COUNTIF(Input!$AQ$3:$AQ$1002,Analysis!$DB32&amp;" "&amp;Analysis!DI$10)</f>
        <v>0</v>
      </c>
      <c r="DJ32" s="87">
        <f>COUNTIF(Input!$AQ$3:$AQ$1002,Analysis!$DB32&amp;" "&amp;Analysis!DJ$10)</f>
        <v>0</v>
      </c>
      <c r="DK32" s="87">
        <f>COUNTIF(Input!$AQ$3:$AQ$1002,Analysis!$DB32&amp;" "&amp;Analysis!DK$10)</f>
        <v>0</v>
      </c>
      <c r="DL32" s="87">
        <f>COUNTIF(Input!$AQ$3:$AQ$1002,Analysis!$DB32&amp;" "&amp;Analysis!DL$10)</f>
        <v>0</v>
      </c>
      <c r="DM32" s="87">
        <f>COUNTIF(Input!$AQ$3:$AQ$1002,Analysis!$DB32&amp;" "&amp;Analysis!DM$10)</f>
        <v>0</v>
      </c>
      <c r="DN32" s="264"/>
      <c r="DO32" s="264"/>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row>
    <row r="33" spans="1:150" ht="15" thickBot="1" x14ac:dyDescent="0.35">
      <c r="A33" s="21"/>
      <c r="B33" s="194">
        <v>20</v>
      </c>
      <c r="C33" s="13">
        <f>COUNTIF(Input!$K$3:$K$1002,B33)</f>
        <v>0</v>
      </c>
      <c r="D33" s="13">
        <f>COUNTIF(Input!$J$3:$J$1002,B33)</f>
        <v>0</v>
      </c>
      <c r="E33" s="13">
        <f>COUNTIF(Input!$I$3:$I$1002,B33)</f>
        <v>0</v>
      </c>
      <c r="F33" s="13">
        <f>COUNTIF(Input!$M$3:$M$1002,B33)</f>
        <v>0</v>
      </c>
      <c r="G33" s="36" t="e">
        <f t="shared" si="5"/>
        <v>#N/A</v>
      </c>
      <c r="H33" s="18" t="str">
        <f>IF(D33&gt;0,SUMIF(Input!$HP$9:$HP$1002,B33,Input!$HS$9:$HS$1002)/D33,"")</f>
        <v/>
      </c>
      <c r="I33" s="29" t="e">
        <f>IF(D33&gt;0,SUMIF(Input!$J$3:$J$1002,B33,Input!$F$3:$F$1002)/COUNTIF(Input!$J$3:$J$1002,B33),#N/A)</f>
        <v>#N/A</v>
      </c>
      <c r="J33" s="29" t="e">
        <f>IF(E33&gt;0,SUMIF(Input!$I$3:$I$1002,B33,Input!$F$3:$F$1002)/COUNTIF(Input!$I$3:$I$1002,B33),#N/A)</f>
        <v>#N/A</v>
      </c>
      <c r="K33" s="30" t="str">
        <f>IF(D33&gt;0,SUMIF(Input!$J$3:$J$1002,B33,Input!$I$3:$I$1002)/D33,"")</f>
        <v/>
      </c>
      <c r="L33" s="16">
        <f t="array" ref="L33">IF(D33&lt;2,0,STDEV(IF(Input!$J$3:$J$1002=B33,Input!$I$3:$I$1002)))</f>
        <v>0</v>
      </c>
      <c r="M33" s="31" t="str">
        <f t="shared" si="3"/>
        <v/>
      </c>
      <c r="N33" s="16">
        <f t="shared" si="6"/>
        <v>0</v>
      </c>
      <c r="O33" s="18">
        <f t="shared" si="7"/>
        <v>20</v>
      </c>
      <c r="P33" s="18">
        <f t="shared" si="8"/>
        <v>20</v>
      </c>
      <c r="Q33" s="30" t="str">
        <f t="shared" si="4"/>
        <v/>
      </c>
      <c r="R33" s="289"/>
      <c r="S33" s="52" t="s">
        <v>119</v>
      </c>
      <c r="T33" s="53"/>
      <c r="U33" s="13">
        <f>U26+V26+W26</f>
        <v>376</v>
      </c>
      <c r="V33" s="13">
        <f>X26+Y26+Z26</f>
        <v>555</v>
      </c>
      <c r="W33" s="13">
        <f>AA26+AB26+AC26</f>
        <v>58</v>
      </c>
      <c r="X33" s="13">
        <f>AD26+AE26+AF26</f>
        <v>0</v>
      </c>
      <c r="Y33" s="13">
        <f>U33+V33+W33+X33</f>
        <v>989</v>
      </c>
      <c r="Z33" s="313"/>
      <c r="AA33" s="313"/>
      <c r="AB33" s="313"/>
      <c r="AC33" s="313"/>
      <c r="AD33" s="313"/>
      <c r="AE33" s="313"/>
      <c r="AF33" s="289"/>
      <c r="AG33" s="289"/>
      <c r="AH33" s="289"/>
      <c r="AI33" s="289"/>
      <c r="AJ33" s="289"/>
      <c r="AK33" s="199">
        <v>26</v>
      </c>
      <c r="AL33" s="203">
        <f>COUNTIF(Input!$O$3:$O$1002,$AK33&amp;" "&amp;AL$6)</f>
        <v>0</v>
      </c>
      <c r="AM33" s="203">
        <f>COUNTIF(Input!$O$3:$O$1002,$AK33&amp;" "&amp;AM$6)</f>
        <v>0</v>
      </c>
      <c r="AN33" s="203">
        <f>COUNTIF(Input!$O$3:$O$1002,$AK33&amp;" "&amp;AN$6)</f>
        <v>0</v>
      </c>
      <c r="AO33" s="203">
        <f>COUNTIF(Input!$O$3:$O$1002,$AK33&amp;" "&amp;AO$6)</f>
        <v>0</v>
      </c>
      <c r="AP33" s="203">
        <f>COUNTIF(Input!$O$3:$O$1002,$AK33&amp;" "&amp;AP$6)</f>
        <v>0</v>
      </c>
      <c r="AQ33" s="203">
        <f>COUNTIF(Input!$O$3:$O$1002,$AK33&amp;" "&amp;AQ$6)</f>
        <v>0</v>
      </c>
      <c r="AR33" s="203">
        <f>COUNTIF(Input!$O$3:$O$1002,$AK33&amp;" "&amp;AR$6)</f>
        <v>0</v>
      </c>
      <c r="AS33" s="203">
        <f>COUNTIF(Input!$O$3:$O$1002,$AK33&amp;" "&amp;AS$6)</f>
        <v>0</v>
      </c>
      <c r="AT33" s="203">
        <f>COUNTIF(Input!$O$3:$O$1002,$AK33&amp;" "&amp;AT$6)</f>
        <v>0</v>
      </c>
      <c r="AU33" s="203">
        <f>COUNTIF(Input!$O$3:$O$1002,$AK33&amp;" "&amp;AU$6)</f>
        <v>0</v>
      </c>
      <c r="AV33" s="203">
        <f>COUNTIF(Input!$O$3:$O$1002,$AK33&amp;" "&amp;AV$6)</f>
        <v>0</v>
      </c>
      <c r="AW33" s="203">
        <f>COUNTIF(Input!$O$3:$O$1002,$AK33&amp;" "&amp;AW$6)</f>
        <v>0</v>
      </c>
      <c r="AX33" s="203">
        <f>COUNTIF(Input!$O$3:$O$1002,$AK33&amp;" "&amp;AX$6)</f>
        <v>0</v>
      </c>
      <c r="AY33" s="203">
        <f>COUNTIF(Input!$O$3:$O$1002,$AK33&amp;" "&amp;AY$6)</f>
        <v>0</v>
      </c>
      <c r="AZ33" s="203">
        <f>COUNTIF(Input!$O$3:$O$1002,$AK33&amp;" "&amp;AZ$6)</f>
        <v>0</v>
      </c>
      <c r="BA33" s="203">
        <f>COUNTIF(Input!$O$3:$O$1002,$AK33&amp;" "&amp;BA$6)</f>
        <v>0</v>
      </c>
      <c r="BB33" s="203">
        <f>COUNTIF(Input!$O$3:$O$1002,$AK33&amp;" "&amp;BB$6)</f>
        <v>0</v>
      </c>
      <c r="BC33" s="203">
        <f>COUNTIF(Input!$O$3:$O$1002,$AK33&amp;" "&amp;BC$6)</f>
        <v>0</v>
      </c>
      <c r="BD33" s="203">
        <f>COUNTIF(Input!$O$3:$O$1002,$AK33&amp;" "&amp;BD$6)</f>
        <v>0</v>
      </c>
      <c r="BE33" s="203">
        <f>COUNTIF(Input!$O$3:$O$1002,$AK33&amp;" "&amp;BE$6)</f>
        <v>0</v>
      </c>
      <c r="BF33" s="203">
        <f>COUNTIF(Input!$O$3:$O$1002,$AK33&amp;" "&amp;BF$6)</f>
        <v>0</v>
      </c>
      <c r="BG33" s="203">
        <f>COUNTIF(Input!$O$3:$O$1002,$AK33&amp;" "&amp;BG$6)</f>
        <v>0</v>
      </c>
      <c r="BH33" s="203">
        <f>COUNTIF(Input!$O$3:$O$1002,$AK33&amp;" "&amp;BH$6)</f>
        <v>0</v>
      </c>
      <c r="BI33" s="203">
        <f>COUNTIF(Input!$O$3:$O$1002,$AK33&amp;" "&amp;BI$6)</f>
        <v>0</v>
      </c>
      <c r="BJ33" s="203">
        <f>COUNTIF(Input!$O$3:$O$1002,$AK33&amp;" "&amp;BJ$6)</f>
        <v>0</v>
      </c>
      <c r="BK33" s="203">
        <f>COUNTIF(Input!$O$3:$O$1002,$AK33&amp;" "&amp;BK$6)</f>
        <v>0</v>
      </c>
      <c r="BL33" s="202">
        <f>COUNTIF(Input!$O$3:$O$1002,$AK33&amp;" "&amp;BL$6)</f>
        <v>0</v>
      </c>
      <c r="BM33" s="325">
        <f>COUNTIF(Input!$O$3:$O$1002,$AK33&amp;" "&amp;BM$6)</f>
        <v>0</v>
      </c>
      <c r="BN33" s="325">
        <f>COUNTIF(Input!$O$3:$O$1002,$AK33&amp;" "&amp;BN$6)</f>
        <v>0</v>
      </c>
      <c r="BO33" s="325">
        <f>COUNTIF(Input!$O$3:$O$1002,$AK33&amp;" "&amp;BO$6)</f>
        <v>0</v>
      </c>
      <c r="BP33" s="325">
        <f>COUNTIF(Input!$O$3:$O$1002,$AK33&amp;" "&amp;BP$6)</f>
        <v>0</v>
      </c>
      <c r="BQ33" s="325">
        <f>COUNTIF(Input!$O$3:$O$1002,$AK33&amp;" "&amp;BQ$6)</f>
        <v>0</v>
      </c>
      <c r="BR33" s="325">
        <f>COUNTIF(Input!$O$3:$O$1002,$AK33&amp;" "&amp;BR$6)</f>
        <v>0</v>
      </c>
      <c r="BS33" s="325">
        <f>COUNTIF(Input!$O$3:$O$1002,$AK33&amp;" "&amp;BS$6)</f>
        <v>0</v>
      </c>
      <c r="BT33" s="325">
        <f>COUNTIF(Input!$O$3:$O$1002,$AK33&amp;" "&amp;BT$6)</f>
        <v>0</v>
      </c>
      <c r="BU33" s="325">
        <f>COUNTIF(Input!$O$3:$O$1002,$AK33&amp;" "&amp;BU$6)</f>
        <v>0</v>
      </c>
      <c r="BV33" s="325">
        <f>COUNTIF(Input!$O$3:$O$1002,$AK33&amp;" "&amp;BV$6)</f>
        <v>0</v>
      </c>
      <c r="BW33" s="325">
        <f>COUNTIF(Input!$O$3:$O$1002,$AK33&amp;" "&amp;BW$6)</f>
        <v>0</v>
      </c>
      <c r="BX33" s="325">
        <f>COUNTIF(Input!$O$3:$O$1002,$AK33&amp;" "&amp;BX$6)</f>
        <v>0</v>
      </c>
      <c r="BY33" s="325">
        <f>COUNTIF(Input!$O$3:$O$1002,$AK33&amp;" "&amp;BY$6)</f>
        <v>0</v>
      </c>
      <c r="BZ33" s="325">
        <f>COUNTIF(Input!$O$3:$O$1002,$AK33&amp;" "&amp;BZ$6)</f>
        <v>0</v>
      </c>
      <c r="CA33" s="325">
        <f>COUNTIF(Input!$O$3:$O$1002,$AK33&amp;" "&amp;CA$6)</f>
        <v>0</v>
      </c>
      <c r="CB33" s="309">
        <f t="shared" si="1"/>
        <v>0</v>
      </c>
      <c r="CC33" s="21"/>
      <c r="CD33" s="21"/>
      <c r="CE33" s="189">
        <v>25</v>
      </c>
      <c r="CF33" s="138">
        <f>COUNTIF(Input!$E$3:$E$1002,$CE33&amp;CF$5)</f>
        <v>0</v>
      </c>
      <c r="CG33" s="139">
        <f>COUNTIF(Input!$E$3:$E$1002,$CE33&amp;CG$5)</f>
        <v>0</v>
      </c>
      <c r="CH33" s="141">
        <f>COUNTIF(Input!$E$3:$E$1002,$CE33&amp;CH$5)</f>
        <v>0</v>
      </c>
      <c r="CI33" s="144">
        <f>COUNTIF(Input!$E$3:$E$1002,$CE33&amp;CI$5)</f>
        <v>0</v>
      </c>
      <c r="CJ33" s="139">
        <f>COUNTIF(Input!$E$3:$E$1002,$CE33&amp;CJ$5)</f>
        <v>0</v>
      </c>
      <c r="CK33" s="139">
        <f>COUNTIF(Input!$E$3:$E$1002,$CE33&amp;CK$5)</f>
        <v>0</v>
      </c>
      <c r="CL33" s="145">
        <f>COUNTIF(Input!$E$3:$E$1002,$CE33&amp;CL$5)</f>
        <v>0</v>
      </c>
      <c r="CM33" s="224">
        <f>COUNTIF(Input!$E$3:$E$1002,$CE33&amp;CM$5)</f>
        <v>0</v>
      </c>
      <c r="CN33" s="231">
        <f>COUNTIF(Input!$E$3:$E$1002,$CE33&amp;CN$5)</f>
        <v>0</v>
      </c>
      <c r="CO33" s="232">
        <f>COUNTIF(Input!$E$3:$E$1002,$CE33&amp;CO$5)</f>
        <v>0</v>
      </c>
      <c r="CP33" s="233">
        <f>COUNTIF(Input!$E$3:$E$1002,$CE33&amp;CP$5)</f>
        <v>0</v>
      </c>
      <c r="CQ33" s="205">
        <f>COUNTIF(Input!$E$3:$E$1002,$CE33&amp;CQ$5)</f>
        <v>0</v>
      </c>
      <c r="CR33" s="205">
        <f>COUNTIF(Input!$E$3:$E$1002,$CE33&amp;CR$5)</f>
        <v>0</v>
      </c>
      <c r="CS33" s="205">
        <f>COUNTIF(Input!$E$3:$E$1002,$CE33&amp;CS$5)</f>
        <v>0</v>
      </c>
      <c r="CT33" s="205">
        <f>COUNTIF(Input!$E$3:$E$1002,$CE33&amp;CT$5)</f>
        <v>0</v>
      </c>
      <c r="CU33" s="205">
        <f>COUNTIF(Input!$E$3:$E$1002,$CE33&amp;CU$5)</f>
        <v>0</v>
      </c>
      <c r="CV33" s="205">
        <f>COUNTIF(Input!$E$3:$E$1002,$CE33&amp;CV$5)</f>
        <v>0</v>
      </c>
      <c r="CW33" s="205">
        <f>COUNTIF(Input!$E$3:$E$1002,$CE33&amp;CW$5)</f>
        <v>0</v>
      </c>
      <c r="CX33" s="205">
        <f>COUNTIF(Input!$E$3:$E$1002,$CE33&amp;CX$5)</f>
        <v>0</v>
      </c>
      <c r="CY33" s="205">
        <f>COUNTIF(Input!$E$3:$E$1002,$CE33&amp;CY$5)</f>
        <v>0</v>
      </c>
      <c r="CZ33" s="206">
        <f>COUNTIF(Input!$E$3:$E$1002,$CE33&amp;CZ$5)</f>
        <v>0</v>
      </c>
      <c r="DA33" s="264"/>
      <c r="DB33" s="360">
        <f t="shared" si="2"/>
        <v>22</v>
      </c>
      <c r="DC33" s="87">
        <f>COUNTIF(Input!$AQ$3:$AQ$1002,Analysis!$DB33&amp;" "&amp;Analysis!DC$10)</f>
        <v>0</v>
      </c>
      <c r="DD33" s="87">
        <f>COUNTIF(Input!$AQ$3:$AQ$1002,Analysis!$DB33&amp;" "&amp;Analysis!DD$10)</f>
        <v>0</v>
      </c>
      <c r="DE33" s="87">
        <f>COUNTIF(Input!$AQ$3:$AQ$1002,Analysis!$DB33&amp;" "&amp;Analysis!DE$10)</f>
        <v>0</v>
      </c>
      <c r="DF33" s="87">
        <f>COUNTIF(Input!$AQ$3:$AQ$1002,Analysis!$DB33&amp;" "&amp;Analysis!DF$10)</f>
        <v>0</v>
      </c>
      <c r="DG33" s="87">
        <f>COUNTIF(Input!$AQ$3:$AQ$1002,Analysis!$DB33&amp;" "&amp;Analysis!DG$10)</f>
        <v>0</v>
      </c>
      <c r="DH33" s="88">
        <f>COUNTIF(Input!$AQ$3:$AQ$1002,Analysis!$DB33&amp;" "&amp;Analysis!DH$10)</f>
        <v>0</v>
      </c>
      <c r="DI33" s="87">
        <f>COUNTIF(Input!$AQ$3:$AQ$1002,Analysis!$DB33&amp;" "&amp;Analysis!DI$10)</f>
        <v>0</v>
      </c>
      <c r="DJ33" s="87">
        <f>COUNTIF(Input!$AQ$3:$AQ$1002,Analysis!$DB33&amp;" "&amp;Analysis!DJ$10)</f>
        <v>0</v>
      </c>
      <c r="DK33" s="87">
        <f>COUNTIF(Input!$AQ$3:$AQ$1002,Analysis!$DB33&amp;" "&amp;Analysis!DK$10)</f>
        <v>0</v>
      </c>
      <c r="DL33" s="87">
        <f>COUNTIF(Input!$AQ$3:$AQ$1002,Analysis!$DB33&amp;" "&amp;Analysis!DL$10)</f>
        <v>0</v>
      </c>
      <c r="DM33" s="87">
        <f>COUNTIF(Input!$AQ$3:$AQ$1002,Analysis!$DB33&amp;" "&amp;Analysis!DM$10)</f>
        <v>0</v>
      </c>
      <c r="DN33" s="264"/>
      <c r="DO33" s="264"/>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row>
    <row r="34" spans="1:150" x14ac:dyDescent="0.3">
      <c r="A34" s="21"/>
      <c r="B34" s="194">
        <v>21</v>
      </c>
      <c r="C34" s="13">
        <f>COUNTIF(Input!$K$3:$K$1002,B34)</f>
        <v>0</v>
      </c>
      <c r="D34" s="13">
        <f>COUNTIF(Input!$J$3:$J$1002,B34)</f>
        <v>0</v>
      </c>
      <c r="E34" s="13">
        <f>COUNTIF(Input!$I$3:$I$1002,B34)</f>
        <v>0</v>
      </c>
      <c r="F34" s="13">
        <f>COUNTIF(Input!$M$3:$M$1002,B34)</f>
        <v>0</v>
      </c>
      <c r="G34" s="36" t="e">
        <f t="shared" si="5"/>
        <v>#N/A</v>
      </c>
      <c r="H34" s="18" t="str">
        <f>IF(D34&gt;0,SUMIF(Input!$HP$9:$HP$1002,B34,Input!$HS$9:$HS$1002)/D34,"")</f>
        <v/>
      </c>
      <c r="I34" s="29" t="e">
        <f>IF(D34&gt;0,SUMIF(Input!$J$3:$J$1002,B34,Input!$F$3:$F$1002)/COUNTIF(Input!$J$3:$J$1002,B34),#N/A)</f>
        <v>#N/A</v>
      </c>
      <c r="J34" s="29" t="e">
        <f>IF(E34&gt;0,SUMIF(Input!$I$3:$I$1002,B34,Input!$F$3:$F$1002)/COUNTIF(Input!$I$3:$I$1002,B34),#N/A)</f>
        <v>#N/A</v>
      </c>
      <c r="K34" s="30" t="str">
        <f>IF(D34&gt;0,SUMIF(Input!$J$3:$J$1002,B34,Input!$I$3:$I$1002)/D34,"")</f>
        <v/>
      </c>
      <c r="L34" s="16">
        <f t="array" ref="L34">IF(D34&lt;2,0,STDEV(IF(Input!$J$3:$J$1002=B34,Input!$I$3:$I$1002)))</f>
        <v>0</v>
      </c>
      <c r="M34" s="31" t="str">
        <f t="shared" si="3"/>
        <v/>
      </c>
      <c r="N34" s="16">
        <f t="shared" si="6"/>
        <v>0</v>
      </c>
      <c r="O34" s="18">
        <f t="shared" si="7"/>
        <v>21</v>
      </c>
      <c r="P34" s="18">
        <f t="shared" si="8"/>
        <v>21</v>
      </c>
      <c r="Q34" s="30" t="str">
        <f t="shared" si="4"/>
        <v/>
      </c>
      <c r="R34" s="289"/>
      <c r="S34" s="52" t="s">
        <v>93</v>
      </c>
      <c r="T34" s="53"/>
      <c r="U34" s="13">
        <f>U27+V27+W27</f>
        <v>0</v>
      </c>
      <c r="V34" s="274">
        <f>X27+Y27+Z27</f>
        <v>50</v>
      </c>
      <c r="W34" s="274">
        <f>AA27+AB27+AC27</f>
        <v>25</v>
      </c>
      <c r="X34" s="13">
        <f>AD27+AE27+AF27</f>
        <v>0</v>
      </c>
      <c r="Y34" s="13">
        <f>U34+V34+W34+X34</f>
        <v>75</v>
      </c>
      <c r="Z34" s="313"/>
      <c r="AA34" s="313"/>
      <c r="AB34" s="313"/>
      <c r="AC34" s="313"/>
      <c r="AD34" s="313"/>
      <c r="AE34" s="313"/>
      <c r="AF34" s="289"/>
      <c r="AG34" s="289"/>
      <c r="AH34" s="289"/>
      <c r="AI34" s="289"/>
      <c r="AJ34" s="289"/>
      <c r="AK34" s="199">
        <v>27</v>
      </c>
      <c r="AL34" s="203">
        <f>COUNTIF(Input!$O$3:$O$1002,$AK34&amp;" "&amp;AL$6)</f>
        <v>0</v>
      </c>
      <c r="AM34" s="203">
        <f>COUNTIF(Input!$O$3:$O$1002,$AK34&amp;" "&amp;AM$6)</f>
        <v>0</v>
      </c>
      <c r="AN34" s="203">
        <f>COUNTIF(Input!$O$3:$O$1002,$AK34&amp;" "&amp;AN$6)</f>
        <v>0</v>
      </c>
      <c r="AO34" s="203">
        <f>COUNTIF(Input!$O$3:$O$1002,$AK34&amp;" "&amp;AO$6)</f>
        <v>0</v>
      </c>
      <c r="AP34" s="203">
        <f>COUNTIF(Input!$O$3:$O$1002,$AK34&amp;" "&amp;AP$6)</f>
        <v>0</v>
      </c>
      <c r="AQ34" s="203">
        <f>COUNTIF(Input!$O$3:$O$1002,$AK34&amp;" "&amp;AQ$6)</f>
        <v>0</v>
      </c>
      <c r="AR34" s="203">
        <f>COUNTIF(Input!$O$3:$O$1002,$AK34&amp;" "&amp;AR$6)</f>
        <v>0</v>
      </c>
      <c r="AS34" s="203">
        <f>COUNTIF(Input!$O$3:$O$1002,$AK34&amp;" "&amp;AS$6)</f>
        <v>0</v>
      </c>
      <c r="AT34" s="203">
        <f>COUNTIF(Input!$O$3:$O$1002,$AK34&amp;" "&amp;AT$6)</f>
        <v>0</v>
      </c>
      <c r="AU34" s="203">
        <f>COUNTIF(Input!$O$3:$O$1002,$AK34&amp;" "&amp;AU$6)</f>
        <v>0</v>
      </c>
      <c r="AV34" s="203">
        <f>COUNTIF(Input!$O$3:$O$1002,$AK34&amp;" "&amp;AV$6)</f>
        <v>0</v>
      </c>
      <c r="AW34" s="203">
        <f>COUNTIF(Input!$O$3:$O$1002,$AK34&amp;" "&amp;AW$6)</f>
        <v>0</v>
      </c>
      <c r="AX34" s="203">
        <f>COUNTIF(Input!$O$3:$O$1002,$AK34&amp;" "&amp;AX$6)</f>
        <v>0</v>
      </c>
      <c r="AY34" s="203">
        <f>COUNTIF(Input!$O$3:$O$1002,$AK34&amp;" "&amp;AY$6)</f>
        <v>0</v>
      </c>
      <c r="AZ34" s="203">
        <f>COUNTIF(Input!$O$3:$O$1002,$AK34&amp;" "&amp;AZ$6)</f>
        <v>0</v>
      </c>
      <c r="BA34" s="203">
        <f>COUNTIF(Input!$O$3:$O$1002,$AK34&amp;" "&amp;BA$6)</f>
        <v>0</v>
      </c>
      <c r="BB34" s="203">
        <f>COUNTIF(Input!$O$3:$O$1002,$AK34&amp;" "&amp;BB$6)</f>
        <v>0</v>
      </c>
      <c r="BC34" s="203">
        <f>COUNTIF(Input!$O$3:$O$1002,$AK34&amp;" "&amp;BC$6)</f>
        <v>0</v>
      </c>
      <c r="BD34" s="203">
        <f>COUNTIF(Input!$O$3:$O$1002,$AK34&amp;" "&amp;BD$6)</f>
        <v>0</v>
      </c>
      <c r="BE34" s="203">
        <f>COUNTIF(Input!$O$3:$O$1002,$AK34&amp;" "&amp;BE$6)</f>
        <v>0</v>
      </c>
      <c r="BF34" s="203">
        <f>COUNTIF(Input!$O$3:$O$1002,$AK34&amp;" "&amp;BF$6)</f>
        <v>0</v>
      </c>
      <c r="BG34" s="203">
        <f>COUNTIF(Input!$O$3:$O$1002,$AK34&amp;" "&amp;BG$6)</f>
        <v>0</v>
      </c>
      <c r="BH34" s="203">
        <f>COUNTIF(Input!$O$3:$O$1002,$AK34&amp;" "&amp;BH$6)</f>
        <v>0</v>
      </c>
      <c r="BI34" s="203">
        <f>COUNTIF(Input!$O$3:$O$1002,$AK34&amp;" "&amp;BI$6)</f>
        <v>0</v>
      </c>
      <c r="BJ34" s="203">
        <f>COUNTIF(Input!$O$3:$O$1002,$AK34&amp;" "&amp;BJ$6)</f>
        <v>0</v>
      </c>
      <c r="BK34" s="203">
        <f>COUNTIF(Input!$O$3:$O$1002,$AK34&amp;" "&amp;BK$6)</f>
        <v>0</v>
      </c>
      <c r="BL34" s="203">
        <f>COUNTIF(Input!$O$3:$O$1002,$AK34&amp;" "&amp;BL$6)</f>
        <v>0</v>
      </c>
      <c r="BM34" s="202">
        <f>COUNTIF(Input!$O$3:$O$1002,$AK34&amp;" "&amp;BM$6)</f>
        <v>0</v>
      </c>
      <c r="BN34" s="325">
        <f>COUNTIF(Input!$O$3:$O$1002,$AK34&amp;" "&amp;BN$6)</f>
        <v>0</v>
      </c>
      <c r="BO34" s="325">
        <f>COUNTIF(Input!$O$3:$O$1002,$AK34&amp;" "&amp;BO$6)</f>
        <v>0</v>
      </c>
      <c r="BP34" s="325">
        <f>COUNTIF(Input!$O$3:$O$1002,$AK34&amp;" "&amp;BP$6)</f>
        <v>0</v>
      </c>
      <c r="BQ34" s="325">
        <f>COUNTIF(Input!$O$3:$O$1002,$AK34&amp;" "&amp;BQ$6)</f>
        <v>0</v>
      </c>
      <c r="BR34" s="325">
        <f>COUNTIF(Input!$O$3:$O$1002,$AK34&amp;" "&amp;BR$6)</f>
        <v>0</v>
      </c>
      <c r="BS34" s="325">
        <f>COUNTIF(Input!$O$3:$O$1002,$AK34&amp;" "&amp;BS$6)</f>
        <v>0</v>
      </c>
      <c r="BT34" s="325">
        <f>COUNTIF(Input!$O$3:$O$1002,$AK34&amp;" "&amp;BT$6)</f>
        <v>0</v>
      </c>
      <c r="BU34" s="325">
        <f>COUNTIF(Input!$O$3:$O$1002,$AK34&amp;" "&amp;BU$6)</f>
        <v>0</v>
      </c>
      <c r="BV34" s="325">
        <f>COUNTIF(Input!$O$3:$O$1002,$AK34&amp;" "&amp;BV$6)</f>
        <v>0</v>
      </c>
      <c r="BW34" s="325">
        <f>COUNTIF(Input!$O$3:$O$1002,$AK34&amp;" "&amp;BW$6)</f>
        <v>0</v>
      </c>
      <c r="BX34" s="325">
        <f>COUNTIF(Input!$O$3:$O$1002,$AK34&amp;" "&amp;BX$6)</f>
        <v>0</v>
      </c>
      <c r="BY34" s="325">
        <f>COUNTIF(Input!$O$3:$O$1002,$AK34&amp;" "&amp;BY$6)</f>
        <v>0</v>
      </c>
      <c r="BZ34" s="325">
        <f>COUNTIF(Input!$O$3:$O$1002,$AK34&amp;" "&amp;BZ$6)</f>
        <v>0</v>
      </c>
      <c r="CA34" s="325">
        <f>COUNTIF(Input!$O$3:$O$1002,$AK34&amp;" "&amp;CA$6)</f>
        <v>0</v>
      </c>
      <c r="CB34" s="309">
        <f t="shared" si="1"/>
        <v>0</v>
      </c>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64"/>
      <c r="DB34" s="360">
        <f t="shared" si="2"/>
        <v>23</v>
      </c>
      <c r="DC34" s="87">
        <f>COUNTIF(Input!$AQ$3:$AQ$1002,Analysis!$DB34&amp;" "&amp;Analysis!DC$10)</f>
        <v>0</v>
      </c>
      <c r="DD34" s="87">
        <f>COUNTIF(Input!$AQ$3:$AQ$1002,Analysis!$DB34&amp;" "&amp;Analysis!DD$10)</f>
        <v>0</v>
      </c>
      <c r="DE34" s="87">
        <f>COUNTIF(Input!$AQ$3:$AQ$1002,Analysis!$DB34&amp;" "&amp;Analysis!DE$10)</f>
        <v>0</v>
      </c>
      <c r="DF34" s="87">
        <f>COUNTIF(Input!$AQ$3:$AQ$1002,Analysis!$DB34&amp;" "&amp;Analysis!DF$10)</f>
        <v>0</v>
      </c>
      <c r="DG34" s="87">
        <f>COUNTIF(Input!$AQ$3:$AQ$1002,Analysis!$DB34&amp;" "&amp;Analysis!DG$10)</f>
        <v>0</v>
      </c>
      <c r="DH34" s="88">
        <f>COUNTIF(Input!$AQ$3:$AQ$1002,Analysis!$DB34&amp;" "&amp;Analysis!DH$10)</f>
        <v>0</v>
      </c>
      <c r="DI34" s="87">
        <f>COUNTIF(Input!$AQ$3:$AQ$1002,Analysis!$DB34&amp;" "&amp;Analysis!DI$10)</f>
        <v>0</v>
      </c>
      <c r="DJ34" s="87">
        <f>COUNTIF(Input!$AQ$3:$AQ$1002,Analysis!$DB34&amp;" "&amp;Analysis!DJ$10)</f>
        <v>0</v>
      </c>
      <c r="DK34" s="87">
        <f>COUNTIF(Input!$AQ$3:$AQ$1002,Analysis!$DB34&amp;" "&amp;Analysis!DK$10)</f>
        <v>0</v>
      </c>
      <c r="DL34" s="87">
        <f>COUNTIF(Input!$AQ$3:$AQ$1002,Analysis!$DB34&amp;" "&amp;Analysis!DL$10)</f>
        <v>0</v>
      </c>
      <c r="DM34" s="87">
        <f>COUNTIF(Input!$AQ$3:$AQ$1002,Analysis!$DB34&amp;" "&amp;Analysis!DM$10)</f>
        <v>0</v>
      </c>
      <c r="DN34" s="264"/>
      <c r="DO34" s="264"/>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row>
    <row r="35" spans="1:150" x14ac:dyDescent="0.3">
      <c r="A35" s="21"/>
      <c r="B35" s="194">
        <v>22</v>
      </c>
      <c r="C35" s="13">
        <f>COUNTIF(Input!$K$3:$K$1002,B35)</f>
        <v>0</v>
      </c>
      <c r="D35" s="13">
        <f>COUNTIF(Input!$J$3:$J$1002,B35)</f>
        <v>0</v>
      </c>
      <c r="E35" s="13">
        <f>COUNTIF(Input!$I$3:$I$1002,B35)</f>
        <v>0</v>
      </c>
      <c r="F35" s="13">
        <f>COUNTIF(Input!$M$3:$M$1002,B35)</f>
        <v>0</v>
      </c>
      <c r="G35" s="36" t="e">
        <f t="shared" si="5"/>
        <v>#N/A</v>
      </c>
      <c r="H35" s="18" t="str">
        <f>IF(D35&gt;0,SUMIF(Input!$HP$9:$HP$1002,B35,Input!$HS$9:$HS$1002)/D35,"")</f>
        <v/>
      </c>
      <c r="I35" s="29" t="e">
        <f>IF(D35&gt;0,SUMIF(Input!$J$3:$J$1002,B35,Input!$F$3:$F$1002)/COUNTIF(Input!$J$3:$J$1002,B35),#N/A)</f>
        <v>#N/A</v>
      </c>
      <c r="J35" s="29" t="e">
        <f>IF(E35&gt;0,SUMIF(Input!$I$3:$I$1002,B35,Input!$F$3:$F$1002)/COUNTIF(Input!$I$3:$I$1002,B35),#N/A)</f>
        <v>#N/A</v>
      </c>
      <c r="K35" s="30" t="str">
        <f>IF(D35&gt;0,SUMIF(Input!$J$3:$J$1002,B35,Input!$I$3:$I$1002)/D35,"")</f>
        <v/>
      </c>
      <c r="L35" s="16">
        <f t="array" ref="L35">IF(D35&lt;2,0,STDEV(IF(Input!$J$3:$J$1002=B35,Input!$I$3:$I$1002)))</f>
        <v>0</v>
      </c>
      <c r="M35" s="31" t="str">
        <f t="shared" si="3"/>
        <v/>
      </c>
      <c r="N35" s="16">
        <f t="shared" si="6"/>
        <v>0</v>
      </c>
      <c r="O35" s="18">
        <f t="shared" si="7"/>
        <v>22</v>
      </c>
      <c r="P35" s="18">
        <f t="shared" si="8"/>
        <v>22</v>
      </c>
      <c r="Q35" s="30" t="str">
        <f t="shared" si="4"/>
        <v/>
      </c>
      <c r="R35" s="289"/>
      <c r="S35" s="289"/>
      <c r="T35" s="289"/>
      <c r="U35" s="289"/>
      <c r="V35" s="289"/>
      <c r="W35" s="289"/>
      <c r="X35" s="289"/>
      <c r="Y35" s="289"/>
      <c r="Z35" s="312"/>
      <c r="AA35" s="312"/>
      <c r="AB35" s="312"/>
      <c r="AC35" s="312"/>
      <c r="AD35" s="312"/>
      <c r="AE35" s="312"/>
      <c r="AF35" s="289"/>
      <c r="AG35" s="289"/>
      <c r="AH35" s="289"/>
      <c r="AI35" s="289"/>
      <c r="AJ35" s="289"/>
      <c r="AK35" s="199">
        <v>28</v>
      </c>
      <c r="AL35" s="203">
        <f>COUNTIF(Input!$O$3:$O$1002,$AK35&amp;" "&amp;AL$6)</f>
        <v>0</v>
      </c>
      <c r="AM35" s="203">
        <f>COUNTIF(Input!$O$3:$O$1002,$AK35&amp;" "&amp;AM$6)</f>
        <v>0</v>
      </c>
      <c r="AN35" s="203">
        <f>COUNTIF(Input!$O$3:$O$1002,$AK35&amp;" "&amp;AN$6)</f>
        <v>0</v>
      </c>
      <c r="AO35" s="203">
        <f>COUNTIF(Input!$O$3:$O$1002,$AK35&amp;" "&amp;AO$6)</f>
        <v>0</v>
      </c>
      <c r="AP35" s="203">
        <f>COUNTIF(Input!$O$3:$O$1002,$AK35&amp;" "&amp;AP$6)</f>
        <v>0</v>
      </c>
      <c r="AQ35" s="203">
        <f>COUNTIF(Input!$O$3:$O$1002,$AK35&amp;" "&amp;AQ$6)</f>
        <v>0</v>
      </c>
      <c r="AR35" s="203">
        <f>COUNTIF(Input!$O$3:$O$1002,$AK35&amp;" "&amp;AR$6)</f>
        <v>0</v>
      </c>
      <c r="AS35" s="203">
        <f>COUNTIF(Input!$O$3:$O$1002,$AK35&amp;" "&amp;AS$6)</f>
        <v>0</v>
      </c>
      <c r="AT35" s="203">
        <f>COUNTIF(Input!$O$3:$O$1002,$AK35&amp;" "&amp;AT$6)</f>
        <v>0</v>
      </c>
      <c r="AU35" s="203">
        <f>COUNTIF(Input!$O$3:$O$1002,$AK35&amp;" "&amp;AU$6)</f>
        <v>0</v>
      </c>
      <c r="AV35" s="203">
        <f>COUNTIF(Input!$O$3:$O$1002,$AK35&amp;" "&amp;AV$6)</f>
        <v>0</v>
      </c>
      <c r="AW35" s="203">
        <f>COUNTIF(Input!$O$3:$O$1002,$AK35&amp;" "&amp;AW$6)</f>
        <v>0</v>
      </c>
      <c r="AX35" s="203">
        <f>COUNTIF(Input!$O$3:$O$1002,$AK35&amp;" "&amp;AX$6)</f>
        <v>0</v>
      </c>
      <c r="AY35" s="203">
        <f>COUNTIF(Input!$O$3:$O$1002,$AK35&amp;" "&amp;AY$6)</f>
        <v>0</v>
      </c>
      <c r="AZ35" s="203">
        <f>COUNTIF(Input!$O$3:$O$1002,$AK35&amp;" "&amp;AZ$6)</f>
        <v>0</v>
      </c>
      <c r="BA35" s="203">
        <f>COUNTIF(Input!$O$3:$O$1002,$AK35&amp;" "&amp;BA$6)</f>
        <v>0</v>
      </c>
      <c r="BB35" s="203">
        <f>COUNTIF(Input!$O$3:$O$1002,$AK35&amp;" "&amp;BB$6)</f>
        <v>0</v>
      </c>
      <c r="BC35" s="203">
        <f>COUNTIF(Input!$O$3:$O$1002,$AK35&amp;" "&amp;BC$6)</f>
        <v>0</v>
      </c>
      <c r="BD35" s="203">
        <f>COUNTIF(Input!$O$3:$O$1002,$AK35&amp;" "&amp;BD$6)</f>
        <v>0</v>
      </c>
      <c r="BE35" s="203">
        <f>COUNTIF(Input!$O$3:$O$1002,$AK35&amp;" "&amp;BE$6)</f>
        <v>0</v>
      </c>
      <c r="BF35" s="203">
        <f>COUNTIF(Input!$O$3:$O$1002,$AK35&amp;" "&amp;BF$6)</f>
        <v>0</v>
      </c>
      <c r="BG35" s="203">
        <f>COUNTIF(Input!$O$3:$O$1002,$AK35&amp;" "&amp;BG$6)</f>
        <v>0</v>
      </c>
      <c r="BH35" s="203">
        <f>COUNTIF(Input!$O$3:$O$1002,$AK35&amp;" "&amp;BH$6)</f>
        <v>0</v>
      </c>
      <c r="BI35" s="203">
        <f>COUNTIF(Input!$O$3:$O$1002,$AK35&amp;" "&amp;BI$6)</f>
        <v>0</v>
      </c>
      <c r="BJ35" s="203">
        <f>COUNTIF(Input!$O$3:$O$1002,$AK35&amp;" "&amp;BJ$6)</f>
        <v>0</v>
      </c>
      <c r="BK35" s="203">
        <f>COUNTIF(Input!$O$3:$O$1002,$AK35&amp;" "&amp;BK$6)</f>
        <v>0</v>
      </c>
      <c r="BL35" s="203">
        <f>COUNTIF(Input!$O$3:$O$1002,$AK35&amp;" "&amp;BL$6)</f>
        <v>0</v>
      </c>
      <c r="BM35" s="203">
        <f>COUNTIF(Input!$O$3:$O$1002,$AK35&amp;" "&amp;BM$6)</f>
        <v>0</v>
      </c>
      <c r="BN35" s="202">
        <f>COUNTIF(Input!$O$3:$O$1002,$AK35&amp;" "&amp;BN$6)</f>
        <v>0</v>
      </c>
      <c r="BO35" s="325">
        <f>COUNTIF(Input!$O$3:$O$1002,$AK35&amp;" "&amp;BO$6)</f>
        <v>0</v>
      </c>
      <c r="BP35" s="325">
        <f>COUNTIF(Input!$O$3:$O$1002,$AK35&amp;" "&amp;BP$6)</f>
        <v>0</v>
      </c>
      <c r="BQ35" s="325">
        <f>COUNTIF(Input!$O$3:$O$1002,$AK35&amp;" "&amp;BQ$6)</f>
        <v>0</v>
      </c>
      <c r="BR35" s="325">
        <f>COUNTIF(Input!$O$3:$O$1002,$AK35&amp;" "&amp;BR$6)</f>
        <v>0</v>
      </c>
      <c r="BS35" s="325">
        <f>COUNTIF(Input!$O$3:$O$1002,$AK35&amp;" "&amp;BS$6)</f>
        <v>0</v>
      </c>
      <c r="BT35" s="325">
        <f>COUNTIF(Input!$O$3:$O$1002,$AK35&amp;" "&amp;BT$6)</f>
        <v>0</v>
      </c>
      <c r="BU35" s="325">
        <f>COUNTIF(Input!$O$3:$O$1002,$AK35&amp;" "&amp;BU$6)</f>
        <v>0</v>
      </c>
      <c r="BV35" s="325">
        <f>COUNTIF(Input!$O$3:$O$1002,$AK35&amp;" "&amp;BV$6)</f>
        <v>0</v>
      </c>
      <c r="BW35" s="325">
        <f>COUNTIF(Input!$O$3:$O$1002,$AK35&amp;" "&amp;BW$6)</f>
        <v>0</v>
      </c>
      <c r="BX35" s="325">
        <f>COUNTIF(Input!$O$3:$O$1002,$AK35&amp;" "&amp;BX$6)</f>
        <v>0</v>
      </c>
      <c r="BY35" s="325">
        <f>COUNTIF(Input!$O$3:$O$1002,$AK35&amp;" "&amp;BY$6)</f>
        <v>0</v>
      </c>
      <c r="BZ35" s="325">
        <f>COUNTIF(Input!$O$3:$O$1002,$AK35&amp;" "&amp;BZ$6)</f>
        <v>0</v>
      </c>
      <c r="CA35" s="325">
        <f>COUNTIF(Input!$O$3:$O$1002,$AK35&amp;" "&amp;CA$6)</f>
        <v>0</v>
      </c>
      <c r="CB35" s="309">
        <f t="shared" si="1"/>
        <v>0</v>
      </c>
      <c r="CC35" s="21"/>
      <c r="CD35" s="21"/>
      <c r="CE35" s="191" t="s">
        <v>208</v>
      </c>
      <c r="CF35" s="192"/>
      <c r="CG35" s="192"/>
      <c r="CH35" s="192"/>
      <c r="CI35" s="192"/>
      <c r="CJ35" s="193"/>
      <c r="CK35" s="21"/>
      <c r="CL35" s="21"/>
      <c r="CM35" s="21"/>
      <c r="CN35" s="21"/>
      <c r="CO35" s="21"/>
      <c r="CP35" s="21"/>
      <c r="CQ35" s="21"/>
      <c r="CR35" s="21"/>
      <c r="CS35" s="21"/>
      <c r="CT35" s="21"/>
      <c r="CU35" s="21"/>
      <c r="CV35" s="21"/>
      <c r="CW35" s="21"/>
      <c r="CX35" s="21"/>
      <c r="CY35" s="21"/>
      <c r="CZ35" s="21"/>
      <c r="DA35" s="264"/>
      <c r="DB35" s="360">
        <f t="shared" si="2"/>
        <v>24</v>
      </c>
      <c r="DC35" s="87">
        <f>COUNTIF(Input!$AQ$3:$AQ$1002,Analysis!$DB35&amp;" "&amp;Analysis!DC$10)</f>
        <v>0</v>
      </c>
      <c r="DD35" s="87">
        <f>COUNTIF(Input!$AQ$3:$AQ$1002,Analysis!$DB35&amp;" "&amp;Analysis!DD$10)</f>
        <v>0</v>
      </c>
      <c r="DE35" s="87">
        <f>COUNTIF(Input!$AQ$3:$AQ$1002,Analysis!$DB35&amp;" "&amp;Analysis!DE$10)</f>
        <v>0</v>
      </c>
      <c r="DF35" s="87">
        <f>COUNTIF(Input!$AQ$3:$AQ$1002,Analysis!$DB35&amp;" "&amp;Analysis!DF$10)</f>
        <v>0</v>
      </c>
      <c r="DG35" s="87">
        <f>COUNTIF(Input!$AQ$3:$AQ$1002,Analysis!$DB35&amp;" "&amp;Analysis!DG$10)</f>
        <v>0</v>
      </c>
      <c r="DH35" s="88">
        <f>COUNTIF(Input!$AQ$3:$AQ$1002,Analysis!$DB35&amp;" "&amp;Analysis!DH$10)</f>
        <v>0</v>
      </c>
      <c r="DI35" s="87">
        <f>COUNTIF(Input!$AQ$3:$AQ$1002,Analysis!$DB35&amp;" "&amp;Analysis!DI$10)</f>
        <v>0</v>
      </c>
      <c r="DJ35" s="87">
        <f>COUNTIF(Input!$AQ$3:$AQ$1002,Analysis!$DB35&amp;" "&amp;Analysis!DJ$10)</f>
        <v>0</v>
      </c>
      <c r="DK35" s="87">
        <f>COUNTIF(Input!$AQ$3:$AQ$1002,Analysis!$DB35&amp;" "&amp;Analysis!DK$10)</f>
        <v>0</v>
      </c>
      <c r="DL35" s="87">
        <f>COUNTIF(Input!$AQ$3:$AQ$1002,Analysis!$DB35&amp;" "&amp;Analysis!DL$10)</f>
        <v>0</v>
      </c>
      <c r="DM35" s="87">
        <f>COUNTIF(Input!$AQ$3:$AQ$1002,Analysis!$DB35&amp;" "&amp;Analysis!DM$10)</f>
        <v>0</v>
      </c>
      <c r="DN35" s="264"/>
      <c r="DO35" s="264"/>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row>
    <row r="36" spans="1:150" x14ac:dyDescent="0.3">
      <c r="A36" s="21"/>
      <c r="B36" s="194">
        <v>23</v>
      </c>
      <c r="C36" s="13">
        <f>COUNTIF(Input!$K$3:$K$1002,B36)</f>
        <v>0</v>
      </c>
      <c r="D36" s="13">
        <f>COUNTIF(Input!$J$3:$J$1002,B36)</f>
        <v>0</v>
      </c>
      <c r="E36" s="13">
        <f>COUNTIF(Input!$I$3:$I$1002,B36)</f>
        <v>0</v>
      </c>
      <c r="F36" s="13">
        <f>COUNTIF(Input!$M$3:$M$1002,B36)</f>
        <v>0</v>
      </c>
      <c r="G36" s="36" t="e">
        <f t="shared" si="5"/>
        <v>#N/A</v>
      </c>
      <c r="H36" s="18" t="str">
        <f>IF(D36&gt;0,SUMIF(Input!$HP$9:$HP$1002,B36,Input!$HS$9:$HS$1002)/D36,"")</f>
        <v/>
      </c>
      <c r="I36" s="29" t="e">
        <f>IF(D36&gt;0,SUMIF(Input!$J$3:$J$1002,B36,Input!$F$3:$F$1002)/COUNTIF(Input!$J$3:$J$1002,B36),#N/A)</f>
        <v>#N/A</v>
      </c>
      <c r="J36" s="29" t="e">
        <f>IF(E36&gt;0,SUMIF(Input!$I$3:$I$1002,B36,Input!$F$3:$F$1002)/COUNTIF(Input!$I$3:$I$1002,B36),#N/A)</f>
        <v>#N/A</v>
      </c>
      <c r="K36" s="30" t="str">
        <f>IF(D36&gt;0,SUMIF(Input!$J$3:$J$1002,B36,Input!$I$3:$I$1002)/D36,"")</f>
        <v/>
      </c>
      <c r="L36" s="16">
        <f t="array" ref="L36">IF(D36&lt;2,0,STDEV(IF(Input!$J$3:$J$1002=B36,Input!$I$3:$I$1002)))</f>
        <v>0</v>
      </c>
      <c r="M36" s="31" t="str">
        <f t="shared" si="3"/>
        <v/>
      </c>
      <c r="N36" s="16">
        <f t="shared" si="6"/>
        <v>0</v>
      </c>
      <c r="O36" s="18">
        <f t="shared" si="7"/>
        <v>23</v>
      </c>
      <c r="P36" s="18">
        <f t="shared" si="8"/>
        <v>23</v>
      </c>
      <c r="Q36" s="30" t="str">
        <f t="shared" si="4"/>
        <v/>
      </c>
      <c r="R36" s="289"/>
      <c r="S36" s="289"/>
      <c r="T36" s="289"/>
      <c r="U36" s="289"/>
      <c r="V36" s="289"/>
      <c r="W36" s="289"/>
      <c r="X36" s="289"/>
      <c r="Y36" s="289"/>
      <c r="Z36" s="289"/>
      <c r="AA36" s="289"/>
      <c r="AB36" s="289"/>
      <c r="AC36" s="289"/>
      <c r="AD36" s="289"/>
      <c r="AE36" s="289"/>
      <c r="AF36" s="289"/>
      <c r="AG36" s="289"/>
      <c r="AH36" s="289"/>
      <c r="AI36" s="289"/>
      <c r="AJ36" s="289"/>
      <c r="AK36" s="199">
        <v>29</v>
      </c>
      <c r="AL36" s="203">
        <f>COUNTIF(Input!$O$3:$O$1002,$AK36&amp;" "&amp;AL$6)</f>
        <v>0</v>
      </c>
      <c r="AM36" s="203">
        <f>COUNTIF(Input!$O$3:$O$1002,$AK36&amp;" "&amp;AM$6)</f>
        <v>0</v>
      </c>
      <c r="AN36" s="203">
        <f>COUNTIF(Input!$O$3:$O$1002,$AK36&amp;" "&amp;AN$6)</f>
        <v>0</v>
      </c>
      <c r="AO36" s="203">
        <f>COUNTIF(Input!$O$3:$O$1002,$AK36&amp;" "&amp;AO$6)</f>
        <v>0</v>
      </c>
      <c r="AP36" s="203">
        <f>COUNTIF(Input!$O$3:$O$1002,$AK36&amp;" "&amp;AP$6)</f>
        <v>0</v>
      </c>
      <c r="AQ36" s="203">
        <f>COUNTIF(Input!$O$3:$O$1002,$AK36&amp;" "&amp;AQ$6)</f>
        <v>0</v>
      </c>
      <c r="AR36" s="203">
        <f>COUNTIF(Input!$O$3:$O$1002,$AK36&amp;" "&amp;AR$6)</f>
        <v>0</v>
      </c>
      <c r="AS36" s="203">
        <f>COUNTIF(Input!$O$3:$O$1002,$AK36&amp;" "&amp;AS$6)</f>
        <v>0</v>
      </c>
      <c r="AT36" s="203">
        <f>COUNTIF(Input!$O$3:$O$1002,$AK36&amp;" "&amp;AT$6)</f>
        <v>0</v>
      </c>
      <c r="AU36" s="203">
        <f>COUNTIF(Input!$O$3:$O$1002,$AK36&amp;" "&amp;AU$6)</f>
        <v>0</v>
      </c>
      <c r="AV36" s="203">
        <f>COUNTIF(Input!$O$3:$O$1002,$AK36&amp;" "&amp;AV$6)</f>
        <v>0</v>
      </c>
      <c r="AW36" s="203">
        <f>COUNTIF(Input!$O$3:$O$1002,$AK36&amp;" "&amp;AW$6)</f>
        <v>0</v>
      </c>
      <c r="AX36" s="203">
        <f>COUNTIF(Input!$O$3:$O$1002,$AK36&amp;" "&amp;AX$6)</f>
        <v>0</v>
      </c>
      <c r="AY36" s="203">
        <f>COUNTIF(Input!$O$3:$O$1002,$AK36&amp;" "&amp;AY$6)</f>
        <v>0</v>
      </c>
      <c r="AZ36" s="203">
        <f>COUNTIF(Input!$O$3:$O$1002,$AK36&amp;" "&amp;AZ$6)</f>
        <v>0</v>
      </c>
      <c r="BA36" s="203">
        <f>COUNTIF(Input!$O$3:$O$1002,$AK36&amp;" "&amp;BA$6)</f>
        <v>0</v>
      </c>
      <c r="BB36" s="203">
        <f>COUNTIF(Input!$O$3:$O$1002,$AK36&amp;" "&amp;BB$6)</f>
        <v>0</v>
      </c>
      <c r="BC36" s="203">
        <f>COUNTIF(Input!$O$3:$O$1002,$AK36&amp;" "&amp;BC$6)</f>
        <v>0</v>
      </c>
      <c r="BD36" s="203">
        <f>COUNTIF(Input!$O$3:$O$1002,$AK36&amp;" "&amp;BD$6)</f>
        <v>0</v>
      </c>
      <c r="BE36" s="203">
        <f>COUNTIF(Input!$O$3:$O$1002,$AK36&amp;" "&amp;BE$6)</f>
        <v>0</v>
      </c>
      <c r="BF36" s="203">
        <f>COUNTIF(Input!$O$3:$O$1002,$AK36&amp;" "&amp;BF$6)</f>
        <v>0</v>
      </c>
      <c r="BG36" s="203">
        <f>COUNTIF(Input!$O$3:$O$1002,$AK36&amp;" "&amp;BG$6)</f>
        <v>0</v>
      </c>
      <c r="BH36" s="203">
        <f>COUNTIF(Input!$O$3:$O$1002,$AK36&amp;" "&amp;BH$6)</f>
        <v>0</v>
      </c>
      <c r="BI36" s="203">
        <f>COUNTIF(Input!$O$3:$O$1002,$AK36&amp;" "&amp;BI$6)</f>
        <v>0</v>
      </c>
      <c r="BJ36" s="203">
        <f>COUNTIF(Input!$O$3:$O$1002,$AK36&amp;" "&amp;BJ$6)</f>
        <v>0</v>
      </c>
      <c r="BK36" s="203">
        <f>COUNTIF(Input!$O$3:$O$1002,$AK36&amp;" "&amp;BK$6)</f>
        <v>0</v>
      </c>
      <c r="BL36" s="203">
        <f>COUNTIF(Input!$O$3:$O$1002,$AK36&amp;" "&amp;BL$6)</f>
        <v>0</v>
      </c>
      <c r="BM36" s="203">
        <f>COUNTIF(Input!$O$3:$O$1002,$AK36&amp;" "&amp;BM$6)</f>
        <v>0</v>
      </c>
      <c r="BN36" s="203">
        <f>COUNTIF(Input!$O$3:$O$1002,$AK36&amp;" "&amp;BN$6)</f>
        <v>0</v>
      </c>
      <c r="BO36" s="202">
        <f>COUNTIF(Input!$O$3:$O$1002,$AK36&amp;" "&amp;BO$6)</f>
        <v>0</v>
      </c>
      <c r="BP36" s="325">
        <f>COUNTIF(Input!$O$3:$O$1002,$AK36&amp;" "&amp;BP$6)</f>
        <v>0</v>
      </c>
      <c r="BQ36" s="325">
        <f>COUNTIF(Input!$O$3:$O$1002,$AK36&amp;" "&amp;BQ$6)</f>
        <v>0</v>
      </c>
      <c r="BR36" s="325">
        <f>COUNTIF(Input!$O$3:$O$1002,$AK36&amp;" "&amp;BR$6)</f>
        <v>0</v>
      </c>
      <c r="BS36" s="325">
        <f>COUNTIF(Input!$O$3:$O$1002,$AK36&amp;" "&amp;BS$6)</f>
        <v>0</v>
      </c>
      <c r="BT36" s="325">
        <f>COUNTIF(Input!$O$3:$O$1002,$AK36&amp;" "&amp;BT$6)</f>
        <v>0</v>
      </c>
      <c r="BU36" s="325">
        <f>COUNTIF(Input!$O$3:$O$1002,$AK36&amp;" "&amp;BU$6)</f>
        <v>0</v>
      </c>
      <c r="BV36" s="325">
        <f>COUNTIF(Input!$O$3:$O$1002,$AK36&amp;" "&amp;BV$6)</f>
        <v>0</v>
      </c>
      <c r="BW36" s="325">
        <f>COUNTIF(Input!$O$3:$O$1002,$AK36&amp;" "&amp;BW$6)</f>
        <v>0</v>
      </c>
      <c r="BX36" s="325">
        <f>COUNTIF(Input!$O$3:$O$1002,$AK36&amp;" "&amp;BX$6)</f>
        <v>0</v>
      </c>
      <c r="BY36" s="325">
        <f>COUNTIF(Input!$O$3:$O$1002,$AK36&amp;" "&amp;BY$6)</f>
        <v>0</v>
      </c>
      <c r="BZ36" s="325">
        <f>COUNTIF(Input!$O$3:$O$1002,$AK36&amp;" "&amp;BZ$6)</f>
        <v>0</v>
      </c>
      <c r="CA36" s="325">
        <f>COUNTIF(Input!$O$3:$O$1002,$AK36&amp;" "&amp;CA$6)</f>
        <v>0</v>
      </c>
      <c r="CB36" s="309">
        <f t="shared" si="1"/>
        <v>0</v>
      </c>
      <c r="CC36" s="21"/>
      <c r="CD36" s="21"/>
      <c r="CE36" s="395" t="s">
        <v>203</v>
      </c>
      <c r="CF36" s="396"/>
      <c r="CG36" s="395" t="s">
        <v>0</v>
      </c>
      <c r="CH36" s="396"/>
      <c r="CI36" s="395" t="s">
        <v>31</v>
      </c>
      <c r="CJ36" s="396"/>
      <c r="CK36" s="21"/>
      <c r="CL36" s="21"/>
      <c r="CM36" s="21"/>
      <c r="CN36" s="21"/>
      <c r="CO36" s="21"/>
      <c r="CP36" s="21"/>
      <c r="CQ36" s="21"/>
      <c r="CR36" s="21"/>
      <c r="CS36" s="21"/>
      <c r="CT36" s="21"/>
      <c r="CU36" s="21"/>
      <c r="CV36" s="21"/>
      <c r="CW36" s="21"/>
      <c r="CX36" s="21"/>
      <c r="CY36" s="21"/>
      <c r="CZ36" s="21"/>
      <c r="DA36" s="264"/>
      <c r="DB36" s="360">
        <f t="shared" si="2"/>
        <v>25</v>
      </c>
      <c r="DC36" s="87">
        <f>COUNTIF(Input!$AQ$3:$AQ$1002,Analysis!$DB36&amp;" "&amp;Analysis!DC$10)</f>
        <v>0</v>
      </c>
      <c r="DD36" s="87">
        <f>COUNTIF(Input!$AQ$3:$AQ$1002,Analysis!$DB36&amp;" "&amp;Analysis!DD$10)</f>
        <v>0</v>
      </c>
      <c r="DE36" s="87">
        <f>COUNTIF(Input!$AQ$3:$AQ$1002,Analysis!$DB36&amp;" "&amp;Analysis!DE$10)</f>
        <v>0</v>
      </c>
      <c r="DF36" s="87">
        <f>COUNTIF(Input!$AQ$3:$AQ$1002,Analysis!$DB36&amp;" "&amp;Analysis!DF$10)</f>
        <v>0</v>
      </c>
      <c r="DG36" s="87">
        <f>COUNTIF(Input!$AQ$3:$AQ$1002,Analysis!$DB36&amp;" "&amp;Analysis!DG$10)</f>
        <v>0</v>
      </c>
      <c r="DH36" s="88">
        <f>COUNTIF(Input!$AQ$3:$AQ$1002,Analysis!$DB36&amp;" "&amp;Analysis!DH$10)</f>
        <v>0</v>
      </c>
      <c r="DI36" s="87">
        <f>COUNTIF(Input!$AQ$3:$AQ$1002,Analysis!$DB36&amp;" "&amp;Analysis!DI$10)</f>
        <v>0</v>
      </c>
      <c r="DJ36" s="87">
        <f>COUNTIF(Input!$AQ$3:$AQ$1002,Analysis!$DB36&amp;" "&amp;Analysis!DJ$10)</f>
        <v>0</v>
      </c>
      <c r="DK36" s="87">
        <f>COUNTIF(Input!$AQ$3:$AQ$1002,Analysis!$DB36&amp;" "&amp;Analysis!DK$10)</f>
        <v>0</v>
      </c>
      <c r="DL36" s="87">
        <f>COUNTIF(Input!$AQ$3:$AQ$1002,Analysis!$DB36&amp;" "&amp;Analysis!DL$10)</f>
        <v>0</v>
      </c>
      <c r="DM36" s="87">
        <f>COUNTIF(Input!$AQ$3:$AQ$1002,Analysis!$DB36&amp;" "&amp;Analysis!DM$10)</f>
        <v>0</v>
      </c>
      <c r="DN36" s="264"/>
      <c r="DO36" s="264"/>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row>
    <row r="37" spans="1:150" x14ac:dyDescent="0.3">
      <c r="A37" s="21"/>
      <c r="B37" s="194">
        <v>24</v>
      </c>
      <c r="C37" s="13">
        <f>COUNTIF(Input!$K$3:$K$1002,B37)</f>
        <v>0</v>
      </c>
      <c r="D37" s="13">
        <f>COUNTIF(Input!$J$3:$J$1002,B37)</f>
        <v>0</v>
      </c>
      <c r="E37" s="13">
        <f>COUNTIF(Input!$I$3:$I$1002,B37)</f>
        <v>0</v>
      </c>
      <c r="F37" s="13">
        <f>COUNTIF(Input!$M$3:$M$1002,B37)</f>
        <v>0</v>
      </c>
      <c r="G37" s="36" t="e">
        <f t="shared" si="5"/>
        <v>#N/A</v>
      </c>
      <c r="H37" s="18" t="str">
        <f>IF(D37&gt;0,SUMIF(Input!$HP$9:$HP$1002,B37,Input!$HS$9:$HS$1002)/D37,"")</f>
        <v/>
      </c>
      <c r="I37" s="29" t="e">
        <f>IF(D37&gt;0,SUMIF(Input!$J$3:$J$1002,B37,Input!$F$3:$F$1002)/COUNTIF(Input!$J$3:$J$1002,B37),#N/A)</f>
        <v>#N/A</v>
      </c>
      <c r="J37" s="29" t="e">
        <f>IF(E37&gt;0,SUMIF(Input!$I$3:$I$1002,B37,Input!$F$3:$F$1002)/COUNTIF(Input!$I$3:$I$1002,B37),#N/A)</f>
        <v>#N/A</v>
      </c>
      <c r="K37" s="30" t="str">
        <f>IF(D37&gt;0,SUMIF(Input!$J$3:$J$1002,B37,Input!$I$3:$I$1002)/D37,"")</f>
        <v/>
      </c>
      <c r="L37" s="16">
        <f t="array" ref="L37">IF(D37&lt;2,0,STDEV(IF(Input!$J$3:$J$1002=B37,Input!$I$3:$I$1002)))</f>
        <v>0</v>
      </c>
      <c r="M37" s="31" t="str">
        <f t="shared" si="3"/>
        <v/>
      </c>
      <c r="N37" s="16">
        <f t="shared" si="6"/>
        <v>0</v>
      </c>
      <c r="O37" s="18">
        <f t="shared" si="7"/>
        <v>24</v>
      </c>
      <c r="P37" s="18">
        <f t="shared" si="8"/>
        <v>24</v>
      </c>
      <c r="Q37" s="30" t="str">
        <f t="shared" si="4"/>
        <v/>
      </c>
      <c r="R37" s="289"/>
      <c r="S37" s="289"/>
      <c r="T37" s="289"/>
      <c r="U37" s="289"/>
      <c r="V37" s="289"/>
      <c r="W37" s="289"/>
      <c r="X37" s="289"/>
      <c r="Y37" s="289"/>
      <c r="Z37" s="289"/>
      <c r="AA37" s="289"/>
      <c r="AB37" s="289"/>
      <c r="AC37" s="289"/>
      <c r="AD37" s="289"/>
      <c r="AE37" s="289"/>
      <c r="AF37" s="289"/>
      <c r="AG37" s="289"/>
      <c r="AH37" s="289"/>
      <c r="AI37" s="289"/>
      <c r="AJ37" s="289"/>
      <c r="AK37" s="199">
        <v>30</v>
      </c>
      <c r="AL37" s="203">
        <f>COUNTIF(Input!$O$3:$O$1002,$AK37&amp;" "&amp;AL$6)</f>
        <v>0</v>
      </c>
      <c r="AM37" s="203">
        <f>COUNTIF(Input!$O$3:$O$1002,$AK37&amp;" "&amp;AM$6)</f>
        <v>0</v>
      </c>
      <c r="AN37" s="203">
        <f>COUNTIF(Input!$O$3:$O$1002,$AK37&amp;" "&amp;AN$6)</f>
        <v>0</v>
      </c>
      <c r="AO37" s="203">
        <f>COUNTIF(Input!$O$3:$O$1002,$AK37&amp;" "&amp;AO$6)</f>
        <v>0</v>
      </c>
      <c r="AP37" s="203">
        <f>COUNTIF(Input!$O$3:$O$1002,$AK37&amp;" "&amp;AP$6)</f>
        <v>0</v>
      </c>
      <c r="AQ37" s="203">
        <f>COUNTIF(Input!$O$3:$O$1002,$AK37&amp;" "&amp;AQ$6)</f>
        <v>0</v>
      </c>
      <c r="AR37" s="203">
        <f>COUNTIF(Input!$O$3:$O$1002,$AK37&amp;" "&amp;AR$6)</f>
        <v>0</v>
      </c>
      <c r="AS37" s="203">
        <f>COUNTIF(Input!$O$3:$O$1002,$AK37&amp;" "&amp;AS$6)</f>
        <v>0</v>
      </c>
      <c r="AT37" s="203">
        <f>COUNTIF(Input!$O$3:$O$1002,$AK37&amp;" "&amp;AT$6)</f>
        <v>0</v>
      </c>
      <c r="AU37" s="203">
        <f>COUNTIF(Input!$O$3:$O$1002,$AK37&amp;" "&amp;AU$6)</f>
        <v>0</v>
      </c>
      <c r="AV37" s="203">
        <f>COUNTIF(Input!$O$3:$O$1002,$AK37&amp;" "&amp;AV$6)</f>
        <v>0</v>
      </c>
      <c r="AW37" s="203">
        <f>COUNTIF(Input!$O$3:$O$1002,$AK37&amp;" "&amp;AW$6)</f>
        <v>0</v>
      </c>
      <c r="AX37" s="203">
        <f>COUNTIF(Input!$O$3:$O$1002,$AK37&amp;" "&amp;AX$6)</f>
        <v>0</v>
      </c>
      <c r="AY37" s="203">
        <f>COUNTIF(Input!$O$3:$O$1002,$AK37&amp;" "&amp;AY$6)</f>
        <v>0</v>
      </c>
      <c r="AZ37" s="203">
        <f>COUNTIF(Input!$O$3:$O$1002,$AK37&amp;" "&amp;AZ$6)</f>
        <v>0</v>
      </c>
      <c r="BA37" s="203">
        <f>COUNTIF(Input!$O$3:$O$1002,$AK37&amp;" "&amp;BA$6)</f>
        <v>0</v>
      </c>
      <c r="BB37" s="203">
        <f>COUNTIF(Input!$O$3:$O$1002,$AK37&amp;" "&amp;BB$6)</f>
        <v>0</v>
      </c>
      <c r="BC37" s="203">
        <f>COUNTIF(Input!$O$3:$O$1002,$AK37&amp;" "&amp;BC$6)</f>
        <v>0</v>
      </c>
      <c r="BD37" s="203">
        <f>COUNTIF(Input!$O$3:$O$1002,$AK37&amp;" "&amp;BD$6)</f>
        <v>0</v>
      </c>
      <c r="BE37" s="203">
        <f>COUNTIF(Input!$O$3:$O$1002,$AK37&amp;" "&amp;BE$6)</f>
        <v>0</v>
      </c>
      <c r="BF37" s="203">
        <f>COUNTIF(Input!$O$3:$O$1002,$AK37&amp;" "&amp;BF$6)</f>
        <v>0</v>
      </c>
      <c r="BG37" s="203">
        <f>COUNTIF(Input!$O$3:$O$1002,$AK37&amp;" "&amp;BG$6)</f>
        <v>0</v>
      </c>
      <c r="BH37" s="203">
        <f>COUNTIF(Input!$O$3:$O$1002,$AK37&amp;" "&amp;BH$6)</f>
        <v>0</v>
      </c>
      <c r="BI37" s="203">
        <f>COUNTIF(Input!$O$3:$O$1002,$AK37&amp;" "&amp;BI$6)</f>
        <v>0</v>
      </c>
      <c r="BJ37" s="203">
        <f>COUNTIF(Input!$O$3:$O$1002,$AK37&amp;" "&amp;BJ$6)</f>
        <v>0</v>
      </c>
      <c r="BK37" s="203">
        <f>COUNTIF(Input!$O$3:$O$1002,$AK37&amp;" "&amp;BK$6)</f>
        <v>0</v>
      </c>
      <c r="BL37" s="203">
        <f>COUNTIF(Input!$O$3:$O$1002,$AK37&amp;" "&amp;BL$6)</f>
        <v>0</v>
      </c>
      <c r="BM37" s="203">
        <f>COUNTIF(Input!$O$3:$O$1002,$AK37&amp;" "&amp;BM$6)</f>
        <v>0</v>
      </c>
      <c r="BN37" s="203">
        <f>COUNTIF(Input!$O$3:$O$1002,$AK37&amp;" "&amp;BN$6)</f>
        <v>0</v>
      </c>
      <c r="BO37" s="203">
        <f>COUNTIF(Input!$O$3:$O$1002,$AK37&amp;" "&amp;BO$6)</f>
        <v>0</v>
      </c>
      <c r="BP37" s="202">
        <f>COUNTIF(Input!$O$3:$O$1002,$AK37&amp;" "&amp;BP$6)</f>
        <v>0</v>
      </c>
      <c r="BQ37" s="325">
        <f>COUNTIF(Input!$O$3:$O$1002,$AK37&amp;" "&amp;BQ$6)</f>
        <v>0</v>
      </c>
      <c r="BR37" s="325">
        <f>COUNTIF(Input!$O$3:$O$1002,$AK37&amp;" "&amp;BR$6)</f>
        <v>0</v>
      </c>
      <c r="BS37" s="325">
        <f>COUNTIF(Input!$O$3:$O$1002,$AK37&amp;" "&amp;BS$6)</f>
        <v>0</v>
      </c>
      <c r="BT37" s="325">
        <f>COUNTIF(Input!$O$3:$O$1002,$AK37&amp;" "&amp;BT$6)</f>
        <v>0</v>
      </c>
      <c r="BU37" s="325">
        <f>COUNTIF(Input!$O$3:$O$1002,$AK37&amp;" "&amp;BU$6)</f>
        <v>0</v>
      </c>
      <c r="BV37" s="325">
        <f>COUNTIF(Input!$O$3:$O$1002,$AK37&amp;" "&amp;BV$6)</f>
        <v>0</v>
      </c>
      <c r="BW37" s="325">
        <f>COUNTIF(Input!$O$3:$O$1002,$AK37&amp;" "&amp;BW$6)</f>
        <v>0</v>
      </c>
      <c r="BX37" s="325">
        <f>COUNTIF(Input!$O$3:$O$1002,$AK37&amp;" "&amp;BX$6)</f>
        <v>0</v>
      </c>
      <c r="BY37" s="325">
        <f>COUNTIF(Input!$O$3:$O$1002,$AK37&amp;" "&amp;BY$6)</f>
        <v>0</v>
      </c>
      <c r="BZ37" s="325">
        <f>COUNTIF(Input!$O$3:$O$1002,$AK37&amp;" "&amp;BZ$6)</f>
        <v>0</v>
      </c>
      <c r="CA37" s="325">
        <f>COUNTIF(Input!$O$3:$O$1002,$AK37&amp;" "&amp;CA$6)</f>
        <v>0</v>
      </c>
      <c r="CB37" s="309">
        <f t="shared" si="1"/>
        <v>0</v>
      </c>
      <c r="CC37" s="21"/>
      <c r="CD37" s="21"/>
      <c r="CE37" s="411" t="s">
        <v>179</v>
      </c>
      <c r="CF37" s="412"/>
      <c r="CG37" s="411">
        <f>COUNTIF(Input!$D$3:$D$1002,CE37)</f>
        <v>0</v>
      </c>
      <c r="CH37" s="412"/>
      <c r="CI37" s="413">
        <f t="shared" ref="CI37:CI49" si="10">IF(CG37&gt;0,(CG37/$CG$50)*100,0)</f>
        <v>0</v>
      </c>
      <c r="CJ37" s="414"/>
      <c r="CK37" s="21"/>
      <c r="CL37" s="21"/>
      <c r="CM37" s="21"/>
      <c r="CN37" s="21"/>
      <c r="CO37" s="21"/>
      <c r="CP37" s="21"/>
      <c r="CQ37" s="21"/>
      <c r="CR37" s="21"/>
      <c r="CS37" s="21"/>
      <c r="CT37" s="21"/>
      <c r="CU37" s="21"/>
      <c r="CV37" s="21"/>
      <c r="CW37" s="21"/>
      <c r="CX37" s="21"/>
      <c r="CY37" s="21"/>
      <c r="CZ37" s="21"/>
      <c r="DA37" s="264"/>
      <c r="DB37" s="360">
        <f t="shared" si="2"/>
        <v>26</v>
      </c>
      <c r="DC37" s="87">
        <f>COUNTIF(Input!$AQ$3:$AQ$1002,Analysis!$DB37&amp;" "&amp;Analysis!DC$10)</f>
        <v>0</v>
      </c>
      <c r="DD37" s="87">
        <f>COUNTIF(Input!$AQ$3:$AQ$1002,Analysis!$DB37&amp;" "&amp;Analysis!DD$10)</f>
        <v>0</v>
      </c>
      <c r="DE37" s="87">
        <f>COUNTIF(Input!$AQ$3:$AQ$1002,Analysis!$DB37&amp;" "&amp;Analysis!DE$10)</f>
        <v>0</v>
      </c>
      <c r="DF37" s="87">
        <f>COUNTIF(Input!$AQ$3:$AQ$1002,Analysis!$DB37&amp;" "&amp;Analysis!DF$10)</f>
        <v>0</v>
      </c>
      <c r="DG37" s="87">
        <f>COUNTIF(Input!$AQ$3:$AQ$1002,Analysis!$DB37&amp;" "&amp;Analysis!DG$10)</f>
        <v>0</v>
      </c>
      <c r="DH37" s="88">
        <f>COUNTIF(Input!$AQ$3:$AQ$1002,Analysis!$DB37&amp;" "&amp;Analysis!DH$10)</f>
        <v>0</v>
      </c>
      <c r="DI37" s="87">
        <f>COUNTIF(Input!$AQ$3:$AQ$1002,Analysis!$DB37&amp;" "&amp;Analysis!DI$10)</f>
        <v>0</v>
      </c>
      <c r="DJ37" s="87">
        <f>COUNTIF(Input!$AQ$3:$AQ$1002,Analysis!$DB37&amp;" "&amp;Analysis!DJ$10)</f>
        <v>0</v>
      </c>
      <c r="DK37" s="87">
        <f>COUNTIF(Input!$AQ$3:$AQ$1002,Analysis!$DB37&amp;" "&amp;Analysis!DK$10)</f>
        <v>0</v>
      </c>
      <c r="DL37" s="87">
        <f>COUNTIF(Input!$AQ$3:$AQ$1002,Analysis!$DB37&amp;" "&amp;Analysis!DL$10)</f>
        <v>0</v>
      </c>
      <c r="DM37" s="87">
        <f>COUNTIF(Input!$AQ$3:$AQ$1002,Analysis!$DB37&amp;" "&amp;Analysis!DM$10)</f>
        <v>0</v>
      </c>
      <c r="DN37" s="264"/>
      <c r="DO37" s="264"/>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row>
    <row r="38" spans="1:150" x14ac:dyDescent="0.3">
      <c r="A38" s="21"/>
      <c r="B38" s="194">
        <v>25</v>
      </c>
      <c r="C38" s="13">
        <f>COUNTIF(Input!$K$3:$K$1002,B38)</f>
        <v>0</v>
      </c>
      <c r="D38" s="13">
        <f>COUNTIF(Input!$J$3:$J$1002,B38)</f>
        <v>0</v>
      </c>
      <c r="E38" s="13">
        <f>COUNTIF(Input!$I$3:$I$1002,B38)</f>
        <v>0</v>
      </c>
      <c r="F38" s="13">
        <f>COUNTIF(Input!$M$3:$M$1002,B38)</f>
        <v>0</v>
      </c>
      <c r="G38" s="36" t="e">
        <f t="shared" si="5"/>
        <v>#N/A</v>
      </c>
      <c r="H38" s="18" t="str">
        <f>IF(D38&gt;0,SUMIF(Input!$HP$9:$HP$1002,B38,Input!$HS$9:$HS$1002)/D38,"")</f>
        <v/>
      </c>
      <c r="I38" s="29" t="e">
        <f>IF(D38&gt;0,SUMIF(Input!$J$3:$J$1002,B38,Input!$F$3:$F$1002)/COUNTIF(Input!$J$3:$J$1002,B38),#N/A)</f>
        <v>#N/A</v>
      </c>
      <c r="J38" s="29" t="e">
        <f>IF(E38&gt;0,SUMIF(Input!$I$3:$I$1002,B38,Input!$F$3:$F$1002)/COUNTIF(Input!$I$3:$I$1002,B38),#N/A)</f>
        <v>#N/A</v>
      </c>
      <c r="K38" s="30" t="str">
        <f>IF(D38&gt;0,SUMIF(Input!$J$3:$J$1002,B38,Input!$I$3:$I$1002)/D38,"")</f>
        <v/>
      </c>
      <c r="L38" s="16">
        <f t="array" ref="L38">IF(D38&lt;2,0,STDEV(IF(Input!$J$3:$J$1002=B38,Input!$I$3:$I$1002)))</f>
        <v>0</v>
      </c>
      <c r="M38" s="31" t="str">
        <f t="shared" si="3"/>
        <v/>
      </c>
      <c r="N38" s="16">
        <f t="shared" si="6"/>
        <v>0</v>
      </c>
      <c r="O38" s="18">
        <f t="shared" si="7"/>
        <v>25</v>
      </c>
      <c r="P38" s="18">
        <f t="shared" si="8"/>
        <v>25</v>
      </c>
      <c r="Q38" s="30" t="str">
        <f t="shared" si="4"/>
        <v/>
      </c>
      <c r="R38" s="289"/>
      <c r="S38" s="289"/>
      <c r="T38" s="289"/>
      <c r="U38" s="289"/>
      <c r="V38" s="289"/>
      <c r="W38" s="289"/>
      <c r="X38" s="289"/>
      <c r="Y38" s="289"/>
      <c r="Z38" s="289"/>
      <c r="AA38" s="289"/>
      <c r="AB38" s="289"/>
      <c r="AC38" s="289"/>
      <c r="AD38" s="289"/>
      <c r="AE38" s="289"/>
      <c r="AF38" s="289"/>
      <c r="AG38" s="289"/>
      <c r="AH38" s="289"/>
      <c r="AI38" s="289"/>
      <c r="AJ38" s="289"/>
      <c r="AK38" s="199">
        <v>31</v>
      </c>
      <c r="AL38" s="203">
        <f>COUNTIF(Input!$O$3:$O$1002,$AK38&amp;" "&amp;AL$6)</f>
        <v>0</v>
      </c>
      <c r="AM38" s="203">
        <f>COUNTIF(Input!$O$3:$O$1002,$AK38&amp;" "&amp;AM$6)</f>
        <v>0</v>
      </c>
      <c r="AN38" s="203">
        <f>COUNTIF(Input!$O$3:$O$1002,$AK38&amp;" "&amp;AN$6)</f>
        <v>0</v>
      </c>
      <c r="AO38" s="203">
        <f>COUNTIF(Input!$O$3:$O$1002,$AK38&amp;" "&amp;AO$6)</f>
        <v>0</v>
      </c>
      <c r="AP38" s="203">
        <f>COUNTIF(Input!$O$3:$O$1002,$AK38&amp;" "&amp;AP$6)</f>
        <v>0</v>
      </c>
      <c r="AQ38" s="203">
        <f>COUNTIF(Input!$O$3:$O$1002,$AK38&amp;" "&amp;AQ$6)</f>
        <v>0</v>
      </c>
      <c r="AR38" s="203">
        <f>COUNTIF(Input!$O$3:$O$1002,$AK38&amp;" "&amp;AR$6)</f>
        <v>0</v>
      </c>
      <c r="AS38" s="203">
        <f>COUNTIF(Input!$O$3:$O$1002,$AK38&amp;" "&amp;AS$6)</f>
        <v>0</v>
      </c>
      <c r="AT38" s="203">
        <f>COUNTIF(Input!$O$3:$O$1002,$AK38&amp;" "&amp;AT$6)</f>
        <v>0</v>
      </c>
      <c r="AU38" s="203">
        <f>COUNTIF(Input!$O$3:$O$1002,$AK38&amp;" "&amp;AU$6)</f>
        <v>0</v>
      </c>
      <c r="AV38" s="203">
        <f>COUNTIF(Input!$O$3:$O$1002,$AK38&amp;" "&amp;AV$6)</f>
        <v>0</v>
      </c>
      <c r="AW38" s="203">
        <f>COUNTIF(Input!$O$3:$O$1002,$AK38&amp;" "&amp;AW$6)</f>
        <v>0</v>
      </c>
      <c r="AX38" s="203">
        <f>COUNTIF(Input!$O$3:$O$1002,$AK38&amp;" "&amp;AX$6)</f>
        <v>0</v>
      </c>
      <c r="AY38" s="203">
        <f>COUNTIF(Input!$O$3:$O$1002,$AK38&amp;" "&amp;AY$6)</f>
        <v>0</v>
      </c>
      <c r="AZ38" s="203">
        <f>COUNTIF(Input!$O$3:$O$1002,$AK38&amp;" "&amp;AZ$6)</f>
        <v>0</v>
      </c>
      <c r="BA38" s="203">
        <f>COUNTIF(Input!$O$3:$O$1002,$AK38&amp;" "&amp;BA$6)</f>
        <v>0</v>
      </c>
      <c r="BB38" s="203">
        <f>COUNTIF(Input!$O$3:$O$1002,$AK38&amp;" "&amp;BB$6)</f>
        <v>0</v>
      </c>
      <c r="BC38" s="203">
        <f>COUNTIF(Input!$O$3:$O$1002,$AK38&amp;" "&amp;BC$6)</f>
        <v>0</v>
      </c>
      <c r="BD38" s="203">
        <f>COUNTIF(Input!$O$3:$O$1002,$AK38&amp;" "&amp;BD$6)</f>
        <v>0</v>
      </c>
      <c r="BE38" s="203">
        <f>COUNTIF(Input!$O$3:$O$1002,$AK38&amp;" "&amp;BE$6)</f>
        <v>0</v>
      </c>
      <c r="BF38" s="203">
        <f>COUNTIF(Input!$O$3:$O$1002,$AK38&amp;" "&amp;BF$6)</f>
        <v>0</v>
      </c>
      <c r="BG38" s="203">
        <f>COUNTIF(Input!$O$3:$O$1002,$AK38&amp;" "&amp;BG$6)</f>
        <v>0</v>
      </c>
      <c r="BH38" s="203">
        <f>COUNTIF(Input!$O$3:$O$1002,$AK38&amp;" "&amp;BH$6)</f>
        <v>0</v>
      </c>
      <c r="BI38" s="203">
        <f>COUNTIF(Input!$O$3:$O$1002,$AK38&amp;" "&amp;BI$6)</f>
        <v>0</v>
      </c>
      <c r="BJ38" s="203">
        <f>COUNTIF(Input!$O$3:$O$1002,$AK38&amp;" "&amp;BJ$6)</f>
        <v>0</v>
      </c>
      <c r="BK38" s="203">
        <f>COUNTIF(Input!$O$3:$O$1002,$AK38&amp;" "&amp;BK$6)</f>
        <v>0</v>
      </c>
      <c r="BL38" s="203">
        <f>COUNTIF(Input!$O$3:$O$1002,$AK38&amp;" "&amp;BL$6)</f>
        <v>0</v>
      </c>
      <c r="BM38" s="203">
        <f>COUNTIF(Input!$O$3:$O$1002,$AK38&amp;" "&amp;BM$6)</f>
        <v>0</v>
      </c>
      <c r="BN38" s="203">
        <f>COUNTIF(Input!$O$3:$O$1002,$AK38&amp;" "&amp;BN$6)</f>
        <v>0</v>
      </c>
      <c r="BO38" s="203">
        <f>COUNTIF(Input!$O$3:$O$1002,$AK38&amp;" "&amp;BO$6)</f>
        <v>0</v>
      </c>
      <c r="BP38" s="203">
        <f>COUNTIF(Input!$O$3:$O$1002,$AK38&amp;" "&amp;BP$6)</f>
        <v>0</v>
      </c>
      <c r="BQ38" s="202">
        <f>COUNTIF(Input!$O$3:$O$1002,$AK38&amp;" "&amp;BQ$6)</f>
        <v>0</v>
      </c>
      <c r="BR38" s="325">
        <f>COUNTIF(Input!$O$3:$O$1002,$AK38&amp;" "&amp;BR$6)</f>
        <v>0</v>
      </c>
      <c r="BS38" s="325">
        <f>COUNTIF(Input!$O$3:$O$1002,$AK38&amp;" "&amp;BS$6)</f>
        <v>0</v>
      </c>
      <c r="BT38" s="325">
        <f>COUNTIF(Input!$O$3:$O$1002,$AK38&amp;" "&amp;BT$6)</f>
        <v>0</v>
      </c>
      <c r="BU38" s="325">
        <f>COUNTIF(Input!$O$3:$O$1002,$AK38&amp;" "&amp;BU$6)</f>
        <v>0</v>
      </c>
      <c r="BV38" s="325">
        <f>COUNTIF(Input!$O$3:$O$1002,$AK38&amp;" "&amp;BV$6)</f>
        <v>0</v>
      </c>
      <c r="BW38" s="325">
        <f>COUNTIF(Input!$O$3:$O$1002,$AK38&amp;" "&amp;BW$6)</f>
        <v>0</v>
      </c>
      <c r="BX38" s="325">
        <f>COUNTIF(Input!$O$3:$O$1002,$AK38&amp;" "&amp;BX$6)</f>
        <v>0</v>
      </c>
      <c r="BY38" s="325">
        <f>COUNTIF(Input!$O$3:$O$1002,$AK38&amp;" "&amp;BY$6)</f>
        <v>0</v>
      </c>
      <c r="BZ38" s="325">
        <f>COUNTIF(Input!$O$3:$O$1002,$AK38&amp;" "&amp;BZ$6)</f>
        <v>0</v>
      </c>
      <c r="CA38" s="325">
        <f>COUNTIF(Input!$O$3:$O$1002,$AK38&amp;" "&amp;CA$6)</f>
        <v>0</v>
      </c>
      <c r="CB38" s="309">
        <f t="shared" si="1"/>
        <v>0</v>
      </c>
      <c r="CC38" s="21"/>
      <c r="CD38" s="21"/>
      <c r="CE38" s="411" t="s">
        <v>180</v>
      </c>
      <c r="CF38" s="412"/>
      <c r="CG38" s="411">
        <f>COUNTIF(Input!$D$3:$D$1002,CE38)</f>
        <v>0</v>
      </c>
      <c r="CH38" s="412"/>
      <c r="CI38" s="413">
        <f t="shared" si="10"/>
        <v>0</v>
      </c>
      <c r="CJ38" s="414"/>
      <c r="CK38" s="21"/>
      <c r="CL38" s="21"/>
      <c r="CM38" s="21"/>
      <c r="CN38" s="21"/>
      <c r="CO38" s="21"/>
      <c r="CP38" s="21"/>
      <c r="CQ38" s="21"/>
      <c r="CR38" s="21"/>
      <c r="CS38" s="21"/>
      <c r="CT38" s="21"/>
      <c r="CU38" s="21"/>
      <c r="CV38" s="21"/>
      <c r="CW38" s="21"/>
      <c r="CX38" s="21"/>
      <c r="CY38" s="21"/>
      <c r="CZ38" s="21"/>
      <c r="DA38" s="264"/>
      <c r="DB38" s="360">
        <f t="shared" si="2"/>
        <v>27</v>
      </c>
      <c r="DC38" s="87">
        <f>COUNTIF(Input!$AQ$3:$AQ$1002,Analysis!$DB38&amp;" "&amp;Analysis!DC$10)</f>
        <v>0</v>
      </c>
      <c r="DD38" s="87">
        <f>COUNTIF(Input!$AQ$3:$AQ$1002,Analysis!$DB38&amp;" "&amp;Analysis!DD$10)</f>
        <v>0</v>
      </c>
      <c r="DE38" s="87">
        <f>COUNTIF(Input!$AQ$3:$AQ$1002,Analysis!$DB38&amp;" "&amp;Analysis!DE$10)</f>
        <v>0</v>
      </c>
      <c r="DF38" s="87">
        <f>COUNTIF(Input!$AQ$3:$AQ$1002,Analysis!$DB38&amp;" "&amp;Analysis!DF$10)</f>
        <v>0</v>
      </c>
      <c r="DG38" s="87">
        <f>COUNTIF(Input!$AQ$3:$AQ$1002,Analysis!$DB38&amp;" "&amp;Analysis!DG$10)</f>
        <v>0</v>
      </c>
      <c r="DH38" s="88">
        <f>COUNTIF(Input!$AQ$3:$AQ$1002,Analysis!$DB38&amp;" "&amp;Analysis!DH$10)</f>
        <v>0</v>
      </c>
      <c r="DI38" s="87">
        <f>COUNTIF(Input!$AQ$3:$AQ$1002,Analysis!$DB38&amp;" "&amp;Analysis!DI$10)</f>
        <v>0</v>
      </c>
      <c r="DJ38" s="87">
        <f>COUNTIF(Input!$AQ$3:$AQ$1002,Analysis!$DB38&amp;" "&amp;Analysis!DJ$10)</f>
        <v>0</v>
      </c>
      <c r="DK38" s="87">
        <f>COUNTIF(Input!$AQ$3:$AQ$1002,Analysis!$DB38&amp;" "&amp;Analysis!DK$10)</f>
        <v>0</v>
      </c>
      <c r="DL38" s="87">
        <f>COUNTIF(Input!$AQ$3:$AQ$1002,Analysis!$DB38&amp;" "&amp;Analysis!DL$10)</f>
        <v>0</v>
      </c>
      <c r="DM38" s="87">
        <f>COUNTIF(Input!$AQ$3:$AQ$1002,Analysis!$DB38&amp;" "&amp;Analysis!DM$10)</f>
        <v>0</v>
      </c>
      <c r="DN38" s="264"/>
      <c r="DO38" s="264"/>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row>
    <row r="39" spans="1:150" x14ac:dyDescent="0.3">
      <c r="A39" s="21"/>
      <c r="B39" s="194">
        <v>26</v>
      </c>
      <c r="C39" s="13">
        <f>COUNTIF(Input!$K$3:$K$1002,B39)</f>
        <v>0</v>
      </c>
      <c r="D39" s="13">
        <f>COUNTIF(Input!$J$3:$J$1002,B39)</f>
        <v>0</v>
      </c>
      <c r="E39" s="13">
        <f>COUNTIF(Input!$I$3:$I$1002,B39)</f>
        <v>0</v>
      </c>
      <c r="F39" s="13">
        <f>COUNTIF(Input!$M$3:$M$1002,B39)</f>
        <v>0</v>
      </c>
      <c r="G39" s="36" t="e">
        <f t="shared" si="5"/>
        <v>#N/A</v>
      </c>
      <c r="H39" s="18" t="str">
        <f>IF(D39&gt;0,SUMIF(Input!$HP$9:$HP$1002,B39,Input!$HS$9:$HS$1002)/D39,"")</f>
        <v/>
      </c>
      <c r="I39" s="29" t="e">
        <f>IF(D39&gt;0,SUMIF(Input!$J$3:$J$1002,B39,Input!$F$3:$F$1002)/COUNTIF(Input!$J$3:$J$1002,B39),#N/A)</f>
        <v>#N/A</v>
      </c>
      <c r="J39" s="29" t="e">
        <f>IF(E39&gt;0,SUMIF(Input!$I$3:$I$1002,B39,Input!$F$3:$F$1002)/COUNTIF(Input!$I$3:$I$1002,B39),#N/A)</f>
        <v>#N/A</v>
      </c>
      <c r="K39" s="30" t="str">
        <f>IF(D39&gt;0,SUMIF(Input!$J$3:$J$1002,B39,Input!$I$3:$I$1002)/D39,"")</f>
        <v/>
      </c>
      <c r="L39" s="16">
        <f t="array" ref="L39">IF(D39&lt;2,0,STDEV(IF(Input!$J$3:$J$1002=B39,Input!$I$3:$I$1002)))</f>
        <v>0</v>
      </c>
      <c r="M39" s="31" t="str">
        <f t="shared" si="3"/>
        <v/>
      </c>
      <c r="N39" s="16">
        <f t="shared" si="6"/>
        <v>0</v>
      </c>
      <c r="O39" s="18">
        <f t="shared" si="7"/>
        <v>26</v>
      </c>
      <c r="P39" s="18">
        <f t="shared" si="8"/>
        <v>26</v>
      </c>
      <c r="Q39" s="30" t="str">
        <f t="shared" si="4"/>
        <v/>
      </c>
      <c r="R39" s="289"/>
      <c r="S39" s="289"/>
      <c r="T39" s="289"/>
      <c r="U39" s="289"/>
      <c r="V39" s="289"/>
      <c r="W39" s="289"/>
      <c r="X39" s="289"/>
      <c r="Y39" s="289"/>
      <c r="Z39" s="289"/>
      <c r="AA39" s="289"/>
      <c r="AB39" s="289"/>
      <c r="AC39" s="289"/>
      <c r="AD39" s="289"/>
      <c r="AE39" s="289"/>
      <c r="AF39" s="289"/>
      <c r="AG39" s="289"/>
      <c r="AH39" s="289"/>
      <c r="AI39" s="289"/>
      <c r="AJ39" s="289"/>
      <c r="AK39" s="199">
        <v>32</v>
      </c>
      <c r="AL39" s="203">
        <f>COUNTIF(Input!$O$3:$O$1002,$AK39&amp;" "&amp;AL$6)</f>
        <v>0</v>
      </c>
      <c r="AM39" s="203">
        <f>COUNTIF(Input!$O$3:$O$1002,$AK39&amp;" "&amp;AM$6)</f>
        <v>0</v>
      </c>
      <c r="AN39" s="203">
        <f>COUNTIF(Input!$O$3:$O$1002,$AK39&amp;" "&amp;AN$6)</f>
        <v>0</v>
      </c>
      <c r="AO39" s="203">
        <f>COUNTIF(Input!$O$3:$O$1002,$AK39&amp;" "&amp;AO$6)</f>
        <v>0</v>
      </c>
      <c r="AP39" s="203">
        <f>COUNTIF(Input!$O$3:$O$1002,$AK39&amp;" "&amp;AP$6)</f>
        <v>0</v>
      </c>
      <c r="AQ39" s="203">
        <f>COUNTIF(Input!$O$3:$O$1002,$AK39&amp;" "&amp;AQ$6)</f>
        <v>0</v>
      </c>
      <c r="AR39" s="203">
        <f>COUNTIF(Input!$O$3:$O$1002,$AK39&amp;" "&amp;AR$6)</f>
        <v>0</v>
      </c>
      <c r="AS39" s="203">
        <f>COUNTIF(Input!$O$3:$O$1002,$AK39&amp;" "&amp;AS$6)</f>
        <v>0</v>
      </c>
      <c r="AT39" s="203">
        <f>COUNTIF(Input!$O$3:$O$1002,$AK39&amp;" "&amp;AT$6)</f>
        <v>0</v>
      </c>
      <c r="AU39" s="203">
        <f>COUNTIF(Input!$O$3:$O$1002,$AK39&amp;" "&amp;AU$6)</f>
        <v>0</v>
      </c>
      <c r="AV39" s="203">
        <f>COUNTIF(Input!$O$3:$O$1002,$AK39&amp;" "&amp;AV$6)</f>
        <v>0</v>
      </c>
      <c r="AW39" s="203">
        <f>COUNTIF(Input!$O$3:$O$1002,$AK39&amp;" "&amp;AW$6)</f>
        <v>0</v>
      </c>
      <c r="AX39" s="203">
        <f>COUNTIF(Input!$O$3:$O$1002,$AK39&amp;" "&amp;AX$6)</f>
        <v>0</v>
      </c>
      <c r="AY39" s="203">
        <f>COUNTIF(Input!$O$3:$O$1002,$AK39&amp;" "&amp;AY$6)</f>
        <v>0</v>
      </c>
      <c r="AZ39" s="203">
        <f>COUNTIF(Input!$O$3:$O$1002,$AK39&amp;" "&amp;AZ$6)</f>
        <v>0</v>
      </c>
      <c r="BA39" s="203">
        <f>COUNTIF(Input!$O$3:$O$1002,$AK39&amp;" "&amp;BA$6)</f>
        <v>0</v>
      </c>
      <c r="BB39" s="203">
        <f>COUNTIF(Input!$O$3:$O$1002,$AK39&amp;" "&amp;BB$6)</f>
        <v>0</v>
      </c>
      <c r="BC39" s="203">
        <f>COUNTIF(Input!$O$3:$O$1002,$AK39&amp;" "&amp;BC$6)</f>
        <v>0</v>
      </c>
      <c r="BD39" s="203">
        <f>COUNTIF(Input!$O$3:$O$1002,$AK39&amp;" "&amp;BD$6)</f>
        <v>0</v>
      </c>
      <c r="BE39" s="203">
        <f>COUNTIF(Input!$O$3:$O$1002,$AK39&amp;" "&amp;BE$6)</f>
        <v>0</v>
      </c>
      <c r="BF39" s="203">
        <f>COUNTIF(Input!$O$3:$O$1002,$AK39&amp;" "&amp;BF$6)</f>
        <v>0</v>
      </c>
      <c r="BG39" s="203">
        <f>COUNTIF(Input!$O$3:$O$1002,$AK39&amp;" "&amp;BG$6)</f>
        <v>0</v>
      </c>
      <c r="BH39" s="203">
        <f>COUNTIF(Input!$O$3:$O$1002,$AK39&amp;" "&amp;BH$6)</f>
        <v>0</v>
      </c>
      <c r="BI39" s="203">
        <f>COUNTIF(Input!$O$3:$O$1002,$AK39&amp;" "&amp;BI$6)</f>
        <v>0</v>
      </c>
      <c r="BJ39" s="203">
        <f>COUNTIF(Input!$O$3:$O$1002,$AK39&amp;" "&amp;BJ$6)</f>
        <v>0</v>
      </c>
      <c r="BK39" s="203">
        <f>COUNTIF(Input!$O$3:$O$1002,$AK39&amp;" "&amp;BK$6)</f>
        <v>0</v>
      </c>
      <c r="BL39" s="203">
        <f>COUNTIF(Input!$O$3:$O$1002,$AK39&amp;" "&amp;BL$6)</f>
        <v>0</v>
      </c>
      <c r="BM39" s="203">
        <f>COUNTIF(Input!$O$3:$O$1002,$AK39&amp;" "&amp;BM$6)</f>
        <v>0</v>
      </c>
      <c r="BN39" s="203">
        <f>COUNTIF(Input!$O$3:$O$1002,$AK39&amp;" "&amp;BN$6)</f>
        <v>0</v>
      </c>
      <c r="BO39" s="203">
        <f>COUNTIF(Input!$O$3:$O$1002,$AK39&amp;" "&amp;BO$6)</f>
        <v>0</v>
      </c>
      <c r="BP39" s="203">
        <f>COUNTIF(Input!$O$3:$O$1002,$AK39&amp;" "&amp;BP$6)</f>
        <v>0</v>
      </c>
      <c r="BQ39" s="203">
        <f>COUNTIF(Input!$O$3:$O$1002,$AK39&amp;" "&amp;BQ$6)</f>
        <v>0</v>
      </c>
      <c r="BR39" s="202">
        <f>COUNTIF(Input!$O$3:$O$1002,$AK39&amp;" "&amp;BR$6)</f>
        <v>0</v>
      </c>
      <c r="BS39" s="325">
        <f>COUNTIF(Input!$O$3:$O$1002,$AK39&amp;" "&amp;BS$6)</f>
        <v>0</v>
      </c>
      <c r="BT39" s="325">
        <f>COUNTIF(Input!$O$3:$O$1002,$AK39&amp;" "&amp;BT$6)</f>
        <v>0</v>
      </c>
      <c r="BU39" s="325">
        <f>COUNTIF(Input!$O$3:$O$1002,$AK39&amp;" "&amp;BU$6)</f>
        <v>0</v>
      </c>
      <c r="BV39" s="325">
        <f>COUNTIF(Input!$O$3:$O$1002,$AK39&amp;" "&amp;BV$6)</f>
        <v>0</v>
      </c>
      <c r="BW39" s="325">
        <f>COUNTIF(Input!$O$3:$O$1002,$AK39&amp;" "&amp;BW$6)</f>
        <v>0</v>
      </c>
      <c r="BX39" s="325">
        <f>COUNTIF(Input!$O$3:$O$1002,$AK39&amp;" "&amp;BX$6)</f>
        <v>0</v>
      </c>
      <c r="BY39" s="325">
        <f>COUNTIF(Input!$O$3:$O$1002,$AK39&amp;" "&amp;BY$6)</f>
        <v>0</v>
      </c>
      <c r="BZ39" s="325">
        <f>COUNTIF(Input!$O$3:$O$1002,$AK39&amp;" "&amp;BZ$6)</f>
        <v>0</v>
      </c>
      <c r="CA39" s="325">
        <f>COUNTIF(Input!$O$3:$O$1002,$AK39&amp;" "&amp;CA$6)</f>
        <v>0</v>
      </c>
      <c r="CB39" s="309">
        <f t="shared" si="1"/>
        <v>0</v>
      </c>
      <c r="CC39" s="21"/>
      <c r="CD39" s="21"/>
      <c r="CE39" s="411" t="s">
        <v>181</v>
      </c>
      <c r="CF39" s="412"/>
      <c r="CG39" s="411">
        <f>COUNTIF(Input!$D$3:$D$1002,CE39)</f>
        <v>0</v>
      </c>
      <c r="CH39" s="412"/>
      <c r="CI39" s="413">
        <f t="shared" si="10"/>
        <v>0</v>
      </c>
      <c r="CJ39" s="414"/>
      <c r="CK39" s="21"/>
      <c r="CL39" s="21"/>
      <c r="CM39" s="21"/>
      <c r="CN39" s="21"/>
      <c r="CO39" s="21"/>
      <c r="CP39" s="21"/>
      <c r="CQ39" s="21"/>
      <c r="CR39" s="21"/>
      <c r="CS39" s="21"/>
      <c r="CT39" s="21"/>
      <c r="CU39" s="21"/>
      <c r="CV39" s="21"/>
      <c r="CW39" s="21"/>
      <c r="CX39" s="21"/>
      <c r="CY39" s="21"/>
      <c r="CZ39" s="21"/>
      <c r="DA39" s="21"/>
      <c r="DB39" s="360">
        <f t="shared" si="2"/>
        <v>28</v>
      </c>
      <c r="DC39" s="87">
        <f>COUNTIF(Input!$AQ$3:$AQ$1002,Analysis!$DB39&amp;" "&amp;Analysis!DC$10)</f>
        <v>0</v>
      </c>
      <c r="DD39" s="87">
        <f>COUNTIF(Input!$AQ$3:$AQ$1002,Analysis!$DB39&amp;" "&amp;Analysis!DD$10)</f>
        <v>0</v>
      </c>
      <c r="DE39" s="87">
        <f>COUNTIF(Input!$AQ$3:$AQ$1002,Analysis!$DB39&amp;" "&amp;Analysis!DE$10)</f>
        <v>0</v>
      </c>
      <c r="DF39" s="87">
        <f>COUNTIF(Input!$AQ$3:$AQ$1002,Analysis!$DB39&amp;" "&amp;Analysis!DF$10)</f>
        <v>0</v>
      </c>
      <c r="DG39" s="87">
        <f>COUNTIF(Input!$AQ$3:$AQ$1002,Analysis!$DB39&amp;" "&amp;Analysis!DG$10)</f>
        <v>0</v>
      </c>
      <c r="DH39" s="88">
        <f>COUNTIF(Input!$AQ$3:$AQ$1002,Analysis!$DB39&amp;" "&amp;Analysis!DH$10)</f>
        <v>0</v>
      </c>
      <c r="DI39" s="87">
        <f>COUNTIF(Input!$AQ$3:$AQ$1002,Analysis!$DB39&amp;" "&amp;Analysis!DI$10)</f>
        <v>0</v>
      </c>
      <c r="DJ39" s="87">
        <f>COUNTIF(Input!$AQ$3:$AQ$1002,Analysis!$DB39&amp;" "&amp;Analysis!DJ$10)</f>
        <v>0</v>
      </c>
      <c r="DK39" s="87">
        <f>COUNTIF(Input!$AQ$3:$AQ$1002,Analysis!$DB39&amp;" "&amp;Analysis!DK$10)</f>
        <v>0</v>
      </c>
      <c r="DL39" s="87">
        <f>COUNTIF(Input!$AQ$3:$AQ$1002,Analysis!$DB39&amp;" "&amp;Analysis!DL$10)</f>
        <v>0</v>
      </c>
      <c r="DM39" s="87">
        <f>COUNTIF(Input!$AQ$3:$AQ$1002,Analysis!$DB39&amp;" "&amp;Analysis!DM$10)</f>
        <v>0</v>
      </c>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row>
    <row r="40" spans="1:150" x14ac:dyDescent="0.3">
      <c r="A40" s="21"/>
      <c r="B40" s="194">
        <v>27</v>
      </c>
      <c r="C40" s="13">
        <f>COUNTIF(Input!$K$3:$K$1002,B40)</f>
        <v>0</v>
      </c>
      <c r="D40" s="13">
        <f>COUNTIF(Input!$J$3:$J$1002,B40)</f>
        <v>0</v>
      </c>
      <c r="E40" s="13">
        <f>COUNTIF(Input!$I$3:$I$1002,B40)</f>
        <v>0</v>
      </c>
      <c r="F40" s="13">
        <f>COUNTIF(Input!$M$3:$M$1002,B40)</f>
        <v>0</v>
      </c>
      <c r="G40" s="36" t="e">
        <f t="shared" si="5"/>
        <v>#N/A</v>
      </c>
      <c r="H40" s="18" t="str">
        <f>IF(D40&gt;0,SUMIF(Input!$HP$9:$HP$1002,B40,Input!$HS$9:$HS$1002)/D40,"")</f>
        <v/>
      </c>
      <c r="I40" s="29" t="e">
        <f>IF(D40&gt;0,SUMIF(Input!$J$3:$J$1002,B40,Input!$F$3:$F$1002)/COUNTIF(Input!$J$3:$J$1002,B40),#N/A)</f>
        <v>#N/A</v>
      </c>
      <c r="J40" s="29" t="e">
        <f>IF(E40&gt;0,SUMIF(Input!$I$3:$I$1002,B40,Input!$F$3:$F$1002)/COUNTIF(Input!$I$3:$I$1002,B40),#N/A)</f>
        <v>#N/A</v>
      </c>
      <c r="K40" s="30" t="str">
        <f>IF(D40&gt;0,SUMIF(Input!$J$3:$J$1002,B40,Input!$I$3:$I$1002)/D40,"")</f>
        <v/>
      </c>
      <c r="L40" s="16">
        <f t="array" ref="L40">IF(D40&lt;2,0,STDEV(IF(Input!$J$3:$J$1002=B40,Input!$I$3:$I$1002)))</f>
        <v>0</v>
      </c>
      <c r="M40" s="31" t="str">
        <f t="shared" si="3"/>
        <v/>
      </c>
      <c r="N40" s="16">
        <f t="shared" si="6"/>
        <v>0</v>
      </c>
      <c r="O40" s="18">
        <f t="shared" si="7"/>
        <v>27</v>
      </c>
      <c r="P40" s="18">
        <f t="shared" si="8"/>
        <v>27</v>
      </c>
      <c r="Q40" s="30" t="str">
        <f t="shared" si="4"/>
        <v/>
      </c>
      <c r="R40" s="289"/>
      <c r="S40" s="289"/>
      <c r="T40" s="289"/>
      <c r="U40" s="289"/>
      <c r="V40" s="289"/>
      <c r="W40" s="289"/>
      <c r="X40" s="289"/>
      <c r="Y40" s="289"/>
      <c r="Z40" s="289"/>
      <c r="AA40" s="289"/>
      <c r="AB40" s="289"/>
      <c r="AC40" s="289"/>
      <c r="AD40" s="289"/>
      <c r="AE40" s="289"/>
      <c r="AF40" s="289"/>
      <c r="AG40" s="289"/>
      <c r="AH40" s="289"/>
      <c r="AI40" s="289"/>
      <c r="AJ40" s="289"/>
      <c r="AK40" s="199">
        <v>33</v>
      </c>
      <c r="AL40" s="203">
        <f>COUNTIF(Input!$O$3:$O$1002,$AK40&amp;" "&amp;AL$6)</f>
        <v>0</v>
      </c>
      <c r="AM40" s="203">
        <f>COUNTIF(Input!$O$3:$O$1002,$AK40&amp;" "&amp;AM$6)</f>
        <v>0</v>
      </c>
      <c r="AN40" s="203">
        <f>COUNTIF(Input!$O$3:$O$1002,$AK40&amp;" "&amp;AN$6)</f>
        <v>0</v>
      </c>
      <c r="AO40" s="203">
        <f>COUNTIF(Input!$O$3:$O$1002,$AK40&amp;" "&amp;AO$6)</f>
        <v>0</v>
      </c>
      <c r="AP40" s="203">
        <f>COUNTIF(Input!$O$3:$O$1002,$AK40&amp;" "&amp;AP$6)</f>
        <v>0</v>
      </c>
      <c r="AQ40" s="203">
        <f>COUNTIF(Input!$O$3:$O$1002,$AK40&amp;" "&amp;AQ$6)</f>
        <v>0</v>
      </c>
      <c r="AR40" s="203">
        <f>COUNTIF(Input!$O$3:$O$1002,$AK40&amp;" "&amp;AR$6)</f>
        <v>0</v>
      </c>
      <c r="AS40" s="203">
        <f>COUNTIF(Input!$O$3:$O$1002,$AK40&amp;" "&amp;AS$6)</f>
        <v>0</v>
      </c>
      <c r="AT40" s="203">
        <f>COUNTIF(Input!$O$3:$O$1002,$AK40&amp;" "&amp;AT$6)</f>
        <v>0</v>
      </c>
      <c r="AU40" s="203">
        <f>COUNTIF(Input!$O$3:$O$1002,$AK40&amp;" "&amp;AU$6)</f>
        <v>0</v>
      </c>
      <c r="AV40" s="203">
        <f>COUNTIF(Input!$O$3:$O$1002,$AK40&amp;" "&amp;AV$6)</f>
        <v>0</v>
      </c>
      <c r="AW40" s="203">
        <f>COUNTIF(Input!$O$3:$O$1002,$AK40&amp;" "&amp;AW$6)</f>
        <v>0</v>
      </c>
      <c r="AX40" s="203">
        <f>COUNTIF(Input!$O$3:$O$1002,$AK40&amp;" "&amp;AX$6)</f>
        <v>0</v>
      </c>
      <c r="AY40" s="203">
        <f>COUNTIF(Input!$O$3:$O$1002,$AK40&amp;" "&amp;AY$6)</f>
        <v>0</v>
      </c>
      <c r="AZ40" s="203">
        <f>COUNTIF(Input!$O$3:$O$1002,$AK40&amp;" "&amp;AZ$6)</f>
        <v>0</v>
      </c>
      <c r="BA40" s="203">
        <f>COUNTIF(Input!$O$3:$O$1002,$AK40&amp;" "&amp;BA$6)</f>
        <v>0</v>
      </c>
      <c r="BB40" s="203">
        <f>COUNTIF(Input!$O$3:$O$1002,$AK40&amp;" "&amp;BB$6)</f>
        <v>0</v>
      </c>
      <c r="BC40" s="203">
        <f>COUNTIF(Input!$O$3:$O$1002,$AK40&amp;" "&amp;BC$6)</f>
        <v>0</v>
      </c>
      <c r="BD40" s="203">
        <f>COUNTIF(Input!$O$3:$O$1002,$AK40&amp;" "&amp;BD$6)</f>
        <v>0</v>
      </c>
      <c r="BE40" s="203">
        <f>COUNTIF(Input!$O$3:$O$1002,$AK40&amp;" "&amp;BE$6)</f>
        <v>0</v>
      </c>
      <c r="BF40" s="203">
        <f>COUNTIF(Input!$O$3:$O$1002,$AK40&amp;" "&amp;BF$6)</f>
        <v>0</v>
      </c>
      <c r="BG40" s="203">
        <f>COUNTIF(Input!$O$3:$O$1002,$AK40&amp;" "&amp;BG$6)</f>
        <v>0</v>
      </c>
      <c r="BH40" s="203">
        <f>COUNTIF(Input!$O$3:$O$1002,$AK40&amp;" "&amp;BH$6)</f>
        <v>0</v>
      </c>
      <c r="BI40" s="203">
        <f>COUNTIF(Input!$O$3:$O$1002,$AK40&amp;" "&amp;BI$6)</f>
        <v>0</v>
      </c>
      <c r="BJ40" s="203">
        <f>COUNTIF(Input!$O$3:$O$1002,$AK40&amp;" "&amp;BJ$6)</f>
        <v>0</v>
      </c>
      <c r="BK40" s="203">
        <f>COUNTIF(Input!$O$3:$O$1002,$AK40&amp;" "&amp;BK$6)</f>
        <v>0</v>
      </c>
      <c r="BL40" s="203">
        <f>COUNTIF(Input!$O$3:$O$1002,$AK40&amp;" "&amp;BL$6)</f>
        <v>0</v>
      </c>
      <c r="BM40" s="203">
        <f>COUNTIF(Input!$O$3:$O$1002,$AK40&amp;" "&amp;BM$6)</f>
        <v>0</v>
      </c>
      <c r="BN40" s="203">
        <f>COUNTIF(Input!$O$3:$O$1002,$AK40&amp;" "&amp;BN$6)</f>
        <v>0</v>
      </c>
      <c r="BO40" s="203">
        <f>COUNTIF(Input!$O$3:$O$1002,$AK40&amp;" "&amp;BO$6)</f>
        <v>0</v>
      </c>
      <c r="BP40" s="203">
        <f>COUNTIF(Input!$O$3:$O$1002,$AK40&amp;" "&amp;BP$6)</f>
        <v>0</v>
      </c>
      <c r="BQ40" s="203">
        <f>COUNTIF(Input!$O$3:$O$1002,$AK40&amp;" "&amp;BQ$6)</f>
        <v>0</v>
      </c>
      <c r="BR40" s="203">
        <f>COUNTIF(Input!$O$3:$O$1002,$AK40&amp;" "&amp;BR$6)</f>
        <v>0</v>
      </c>
      <c r="BS40" s="202">
        <f>COUNTIF(Input!$O$3:$O$1002,$AK40&amp;" "&amp;BS$6)</f>
        <v>0</v>
      </c>
      <c r="BT40" s="325">
        <f>COUNTIF(Input!$O$3:$O$1002,$AK40&amp;" "&amp;BT$6)</f>
        <v>0</v>
      </c>
      <c r="BU40" s="325">
        <f>COUNTIF(Input!$O$3:$O$1002,$AK40&amp;" "&amp;BU$6)</f>
        <v>0</v>
      </c>
      <c r="BV40" s="325">
        <f>COUNTIF(Input!$O$3:$O$1002,$AK40&amp;" "&amp;BV$6)</f>
        <v>0</v>
      </c>
      <c r="BW40" s="325">
        <f>COUNTIF(Input!$O$3:$O$1002,$AK40&amp;" "&amp;BW$6)</f>
        <v>0</v>
      </c>
      <c r="BX40" s="325">
        <f>COUNTIF(Input!$O$3:$O$1002,$AK40&amp;" "&amp;BX$6)</f>
        <v>0</v>
      </c>
      <c r="BY40" s="325">
        <f>COUNTIF(Input!$O$3:$O$1002,$AK40&amp;" "&amp;BY$6)</f>
        <v>0</v>
      </c>
      <c r="BZ40" s="325">
        <f>COUNTIF(Input!$O$3:$O$1002,$AK40&amp;" "&amp;BZ$6)</f>
        <v>0</v>
      </c>
      <c r="CA40" s="325">
        <f>COUNTIF(Input!$O$3:$O$1002,$AK40&amp;" "&amp;CA$6)</f>
        <v>0</v>
      </c>
      <c r="CB40" s="309">
        <f t="shared" si="1"/>
        <v>0</v>
      </c>
      <c r="CC40" s="21"/>
      <c r="CD40" s="21"/>
      <c r="CE40" s="415" t="s">
        <v>169</v>
      </c>
      <c r="CF40" s="416"/>
      <c r="CG40" s="415">
        <f>COUNTIF(Input!$D$3:$D$1002,CE40)</f>
        <v>0</v>
      </c>
      <c r="CH40" s="416"/>
      <c r="CI40" s="417">
        <f t="shared" si="10"/>
        <v>0</v>
      </c>
      <c r="CJ40" s="418"/>
      <c r="CK40" s="21"/>
      <c r="CL40" s="21"/>
      <c r="CM40" s="21"/>
      <c r="CN40" s="21"/>
      <c r="CO40" s="21"/>
      <c r="CP40" s="21"/>
      <c r="CQ40" s="21"/>
      <c r="CR40" s="21"/>
      <c r="CS40" s="21"/>
      <c r="CT40" s="21"/>
      <c r="CU40" s="21"/>
      <c r="CV40" s="21"/>
      <c r="CW40" s="21"/>
      <c r="CX40" s="21"/>
      <c r="CY40" s="21"/>
      <c r="CZ40" s="21"/>
      <c r="DA40" s="21"/>
      <c r="DB40" s="360">
        <f t="shared" si="2"/>
        <v>29</v>
      </c>
      <c r="DC40" s="87">
        <f>COUNTIF(Input!$AQ$3:$AQ$1002,Analysis!$DB40&amp;" "&amp;Analysis!DC$10)</f>
        <v>0</v>
      </c>
      <c r="DD40" s="87">
        <f>COUNTIF(Input!$AQ$3:$AQ$1002,Analysis!$DB40&amp;" "&amp;Analysis!DD$10)</f>
        <v>0</v>
      </c>
      <c r="DE40" s="87">
        <f>COUNTIF(Input!$AQ$3:$AQ$1002,Analysis!$DB40&amp;" "&amp;Analysis!DE$10)</f>
        <v>0</v>
      </c>
      <c r="DF40" s="87">
        <f>COUNTIF(Input!$AQ$3:$AQ$1002,Analysis!$DB40&amp;" "&amp;Analysis!DF$10)</f>
        <v>0</v>
      </c>
      <c r="DG40" s="87">
        <f>COUNTIF(Input!$AQ$3:$AQ$1002,Analysis!$DB40&amp;" "&amp;Analysis!DG$10)</f>
        <v>0</v>
      </c>
      <c r="DH40" s="88">
        <f>COUNTIF(Input!$AQ$3:$AQ$1002,Analysis!$DB40&amp;" "&amp;Analysis!DH$10)</f>
        <v>0</v>
      </c>
      <c r="DI40" s="87">
        <f>COUNTIF(Input!$AQ$3:$AQ$1002,Analysis!$DB40&amp;" "&amp;Analysis!DI$10)</f>
        <v>0</v>
      </c>
      <c r="DJ40" s="87">
        <f>COUNTIF(Input!$AQ$3:$AQ$1002,Analysis!$DB40&amp;" "&amp;Analysis!DJ$10)</f>
        <v>0</v>
      </c>
      <c r="DK40" s="87">
        <f>COUNTIF(Input!$AQ$3:$AQ$1002,Analysis!$DB40&amp;" "&amp;Analysis!DK$10)</f>
        <v>0</v>
      </c>
      <c r="DL40" s="87">
        <f>COUNTIF(Input!$AQ$3:$AQ$1002,Analysis!$DB40&amp;" "&amp;Analysis!DL$10)</f>
        <v>0</v>
      </c>
      <c r="DM40" s="87">
        <f>COUNTIF(Input!$AQ$3:$AQ$1002,Analysis!$DB40&amp;" "&amp;Analysis!DM$10)</f>
        <v>0</v>
      </c>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row>
    <row r="41" spans="1:150" x14ac:dyDescent="0.3">
      <c r="A41" s="21"/>
      <c r="B41" s="194">
        <v>28</v>
      </c>
      <c r="C41" s="13">
        <f>COUNTIF(Input!$K$3:$K$1002,B41)</f>
        <v>0</v>
      </c>
      <c r="D41" s="13">
        <f>COUNTIF(Input!$J$3:$J$1002,B41)</f>
        <v>0</v>
      </c>
      <c r="E41" s="13">
        <f>COUNTIF(Input!$I$3:$I$1002,B41)</f>
        <v>0</v>
      </c>
      <c r="F41" s="13">
        <f>COUNTIF(Input!$M$3:$M$1002,B41)</f>
        <v>0</v>
      </c>
      <c r="G41" s="36" t="e">
        <f t="shared" si="5"/>
        <v>#N/A</v>
      </c>
      <c r="H41" s="18" t="str">
        <f>IF(D41&gt;0,SUMIF(Input!$HP$9:$HP$1002,B41,Input!$HS$9:$HS$1002)/D41,"")</f>
        <v/>
      </c>
      <c r="I41" s="29" t="e">
        <f>IF(D41&gt;0,SUMIF(Input!$J$3:$J$1002,B41,Input!$F$3:$F$1002)/COUNTIF(Input!$J$3:$J$1002,B41),#N/A)</f>
        <v>#N/A</v>
      </c>
      <c r="J41" s="29" t="e">
        <f>IF(E41&gt;0,SUMIF(Input!$I$3:$I$1002,B41,Input!$F$3:$F$1002)/COUNTIF(Input!$I$3:$I$1002,B41),#N/A)</f>
        <v>#N/A</v>
      </c>
      <c r="K41" s="30" t="str">
        <f>IF(D41&gt;0,SUMIF(Input!$J$3:$J$1002,B41,Input!$I$3:$I$1002)/D41,"")</f>
        <v/>
      </c>
      <c r="L41" s="16">
        <f t="array" ref="L41">IF(D41&lt;2,0,STDEV(IF(Input!$J$3:$J$1002=B41,Input!$I$3:$I$1002)))</f>
        <v>0</v>
      </c>
      <c r="M41" s="31" t="str">
        <f t="shared" si="3"/>
        <v/>
      </c>
      <c r="N41" s="16">
        <f t="shared" si="6"/>
        <v>0</v>
      </c>
      <c r="O41" s="18">
        <f t="shared" si="7"/>
        <v>28</v>
      </c>
      <c r="P41" s="18">
        <f t="shared" si="8"/>
        <v>28</v>
      </c>
      <c r="Q41" s="30" t="str">
        <f t="shared" si="4"/>
        <v/>
      </c>
      <c r="R41" s="289"/>
      <c r="S41" s="289"/>
      <c r="T41" s="289"/>
      <c r="U41" s="289"/>
      <c r="V41" s="289"/>
      <c r="W41" s="289"/>
      <c r="X41" s="289"/>
      <c r="Y41" s="289"/>
      <c r="Z41" s="289"/>
      <c r="AA41" s="289"/>
      <c r="AB41" s="289"/>
      <c r="AC41" s="289"/>
      <c r="AD41" s="289"/>
      <c r="AE41" s="289"/>
      <c r="AF41" s="289"/>
      <c r="AG41" s="289"/>
      <c r="AH41" s="289"/>
      <c r="AI41" s="289"/>
      <c r="AJ41" s="289"/>
      <c r="AK41" s="199">
        <v>34</v>
      </c>
      <c r="AL41" s="203">
        <f>COUNTIF(Input!$O$3:$O$1002,$AK41&amp;" "&amp;AL$6)</f>
        <v>0</v>
      </c>
      <c r="AM41" s="203">
        <f>COUNTIF(Input!$O$3:$O$1002,$AK41&amp;" "&amp;AM$6)</f>
        <v>0</v>
      </c>
      <c r="AN41" s="203">
        <f>COUNTIF(Input!$O$3:$O$1002,$AK41&amp;" "&amp;AN$6)</f>
        <v>0</v>
      </c>
      <c r="AO41" s="203">
        <f>COUNTIF(Input!$O$3:$O$1002,$AK41&amp;" "&amp;AO$6)</f>
        <v>0</v>
      </c>
      <c r="AP41" s="203">
        <f>COUNTIF(Input!$O$3:$O$1002,$AK41&amp;" "&amp;AP$6)</f>
        <v>0</v>
      </c>
      <c r="AQ41" s="203">
        <f>COUNTIF(Input!$O$3:$O$1002,$AK41&amp;" "&amp;AQ$6)</f>
        <v>0</v>
      </c>
      <c r="AR41" s="203">
        <f>COUNTIF(Input!$O$3:$O$1002,$AK41&amp;" "&amp;AR$6)</f>
        <v>0</v>
      </c>
      <c r="AS41" s="203">
        <f>COUNTIF(Input!$O$3:$O$1002,$AK41&amp;" "&amp;AS$6)</f>
        <v>0</v>
      </c>
      <c r="AT41" s="203">
        <f>COUNTIF(Input!$O$3:$O$1002,$AK41&amp;" "&amp;AT$6)</f>
        <v>0</v>
      </c>
      <c r="AU41" s="203">
        <f>COUNTIF(Input!$O$3:$O$1002,$AK41&amp;" "&amp;AU$6)</f>
        <v>0</v>
      </c>
      <c r="AV41" s="203">
        <f>COUNTIF(Input!$O$3:$O$1002,$AK41&amp;" "&amp;AV$6)</f>
        <v>0</v>
      </c>
      <c r="AW41" s="203">
        <f>COUNTIF(Input!$O$3:$O$1002,$AK41&amp;" "&amp;AW$6)</f>
        <v>0</v>
      </c>
      <c r="AX41" s="203">
        <f>COUNTIF(Input!$O$3:$O$1002,$AK41&amp;" "&amp;AX$6)</f>
        <v>0</v>
      </c>
      <c r="AY41" s="203">
        <f>COUNTIF(Input!$O$3:$O$1002,$AK41&amp;" "&amp;AY$6)</f>
        <v>0</v>
      </c>
      <c r="AZ41" s="203">
        <f>COUNTIF(Input!$O$3:$O$1002,$AK41&amp;" "&amp;AZ$6)</f>
        <v>0</v>
      </c>
      <c r="BA41" s="203">
        <f>COUNTIF(Input!$O$3:$O$1002,$AK41&amp;" "&amp;BA$6)</f>
        <v>0</v>
      </c>
      <c r="BB41" s="203">
        <f>COUNTIF(Input!$O$3:$O$1002,$AK41&amp;" "&amp;BB$6)</f>
        <v>0</v>
      </c>
      <c r="BC41" s="203">
        <f>COUNTIF(Input!$O$3:$O$1002,$AK41&amp;" "&amp;BC$6)</f>
        <v>0</v>
      </c>
      <c r="BD41" s="203">
        <f>COUNTIF(Input!$O$3:$O$1002,$AK41&amp;" "&amp;BD$6)</f>
        <v>0</v>
      </c>
      <c r="BE41" s="203">
        <f>COUNTIF(Input!$O$3:$O$1002,$AK41&amp;" "&amp;BE$6)</f>
        <v>0</v>
      </c>
      <c r="BF41" s="203">
        <f>COUNTIF(Input!$O$3:$O$1002,$AK41&amp;" "&amp;BF$6)</f>
        <v>0</v>
      </c>
      <c r="BG41" s="203">
        <f>COUNTIF(Input!$O$3:$O$1002,$AK41&amp;" "&amp;BG$6)</f>
        <v>0</v>
      </c>
      <c r="BH41" s="203">
        <f>COUNTIF(Input!$O$3:$O$1002,$AK41&amp;" "&amp;BH$6)</f>
        <v>0</v>
      </c>
      <c r="BI41" s="203">
        <f>COUNTIF(Input!$O$3:$O$1002,$AK41&amp;" "&amp;BI$6)</f>
        <v>0</v>
      </c>
      <c r="BJ41" s="203">
        <f>COUNTIF(Input!$O$3:$O$1002,$AK41&amp;" "&amp;BJ$6)</f>
        <v>0</v>
      </c>
      <c r="BK41" s="203">
        <f>COUNTIF(Input!$O$3:$O$1002,$AK41&amp;" "&amp;BK$6)</f>
        <v>0</v>
      </c>
      <c r="BL41" s="203">
        <f>COUNTIF(Input!$O$3:$O$1002,$AK41&amp;" "&amp;BL$6)</f>
        <v>0</v>
      </c>
      <c r="BM41" s="203">
        <f>COUNTIF(Input!$O$3:$O$1002,$AK41&amp;" "&amp;BM$6)</f>
        <v>0</v>
      </c>
      <c r="BN41" s="203">
        <f>COUNTIF(Input!$O$3:$O$1002,$AK41&amp;" "&amp;BN$6)</f>
        <v>0</v>
      </c>
      <c r="BO41" s="203">
        <f>COUNTIF(Input!$O$3:$O$1002,$AK41&amp;" "&amp;BO$6)</f>
        <v>0</v>
      </c>
      <c r="BP41" s="203">
        <f>COUNTIF(Input!$O$3:$O$1002,$AK41&amp;" "&amp;BP$6)</f>
        <v>0</v>
      </c>
      <c r="BQ41" s="203">
        <f>COUNTIF(Input!$O$3:$O$1002,$AK41&amp;" "&amp;BQ$6)</f>
        <v>0</v>
      </c>
      <c r="BR41" s="203">
        <f>COUNTIF(Input!$O$3:$O$1002,$AK41&amp;" "&amp;BR$6)</f>
        <v>0</v>
      </c>
      <c r="BS41" s="203">
        <f>COUNTIF(Input!$O$3:$O$1002,$AK41&amp;" "&amp;BS$6)</f>
        <v>0</v>
      </c>
      <c r="BT41" s="202">
        <f>COUNTIF(Input!$O$3:$O$1002,$AK41&amp;" "&amp;BT$6)</f>
        <v>0</v>
      </c>
      <c r="BU41" s="325">
        <f>COUNTIF(Input!$O$3:$O$1002,$AK41&amp;" "&amp;BU$6)</f>
        <v>0</v>
      </c>
      <c r="BV41" s="325">
        <f>COUNTIF(Input!$O$3:$O$1002,$AK41&amp;" "&amp;BV$6)</f>
        <v>0</v>
      </c>
      <c r="BW41" s="325">
        <f>COUNTIF(Input!$O$3:$O$1002,$AK41&amp;" "&amp;BW$6)</f>
        <v>0</v>
      </c>
      <c r="BX41" s="325">
        <f>COUNTIF(Input!$O$3:$O$1002,$AK41&amp;" "&amp;BX$6)</f>
        <v>0</v>
      </c>
      <c r="BY41" s="325">
        <f>COUNTIF(Input!$O$3:$O$1002,$AK41&amp;" "&amp;BY$6)</f>
        <v>0</v>
      </c>
      <c r="BZ41" s="325">
        <f>COUNTIF(Input!$O$3:$O$1002,$AK41&amp;" "&amp;BZ$6)</f>
        <v>0</v>
      </c>
      <c r="CA41" s="325">
        <f>COUNTIF(Input!$O$3:$O$1002,$AK41&amp;" "&amp;CA$6)</f>
        <v>0</v>
      </c>
      <c r="CB41" s="309">
        <f t="shared" si="1"/>
        <v>0</v>
      </c>
      <c r="CC41" s="21"/>
      <c r="CD41" s="21"/>
      <c r="CE41" s="419" t="s">
        <v>170</v>
      </c>
      <c r="CF41" s="420"/>
      <c r="CG41" s="419">
        <f>COUNTIF(Input!$D$3:$D$1002,CE41)</f>
        <v>0</v>
      </c>
      <c r="CH41" s="420"/>
      <c r="CI41" s="421">
        <f t="shared" si="10"/>
        <v>0</v>
      </c>
      <c r="CJ41" s="422"/>
      <c r="CK41" s="21"/>
      <c r="CL41" s="21"/>
      <c r="CM41" s="21"/>
      <c r="CN41" s="21"/>
      <c r="CO41" s="21"/>
      <c r="CP41" s="21"/>
      <c r="CQ41" s="21"/>
      <c r="CR41" s="21"/>
      <c r="CS41" s="21"/>
      <c r="CT41" s="21"/>
      <c r="CU41" s="21"/>
      <c r="CV41" s="21"/>
      <c r="CW41" s="21"/>
      <c r="CX41" s="21"/>
      <c r="CY41" s="21"/>
      <c r="CZ41" s="21"/>
      <c r="DA41" s="21"/>
      <c r="DB41" s="360">
        <f t="shared" si="2"/>
        <v>30</v>
      </c>
      <c r="DC41" s="87">
        <f>COUNTIF(Input!$AQ$3:$AQ$1002,Analysis!$DB41&amp;" "&amp;Analysis!DC$10)</f>
        <v>0</v>
      </c>
      <c r="DD41" s="87">
        <f>COUNTIF(Input!$AQ$3:$AQ$1002,Analysis!$DB41&amp;" "&amp;Analysis!DD$10)</f>
        <v>0</v>
      </c>
      <c r="DE41" s="87">
        <f>COUNTIF(Input!$AQ$3:$AQ$1002,Analysis!$DB41&amp;" "&amp;Analysis!DE$10)</f>
        <v>0</v>
      </c>
      <c r="DF41" s="87">
        <f>COUNTIF(Input!$AQ$3:$AQ$1002,Analysis!$DB41&amp;" "&amp;Analysis!DF$10)</f>
        <v>0</v>
      </c>
      <c r="DG41" s="87">
        <f>COUNTIF(Input!$AQ$3:$AQ$1002,Analysis!$DB41&amp;" "&amp;Analysis!DG$10)</f>
        <v>0</v>
      </c>
      <c r="DH41" s="88">
        <f>COUNTIF(Input!$AQ$3:$AQ$1002,Analysis!$DB41&amp;" "&amp;Analysis!DH$10)</f>
        <v>0</v>
      </c>
      <c r="DI41" s="87">
        <f>COUNTIF(Input!$AQ$3:$AQ$1002,Analysis!$DB41&amp;" "&amp;Analysis!DI$10)</f>
        <v>0</v>
      </c>
      <c r="DJ41" s="87">
        <f>COUNTIF(Input!$AQ$3:$AQ$1002,Analysis!$DB41&amp;" "&amp;Analysis!DJ$10)</f>
        <v>0</v>
      </c>
      <c r="DK41" s="87">
        <f>COUNTIF(Input!$AQ$3:$AQ$1002,Analysis!$DB41&amp;" "&amp;Analysis!DK$10)</f>
        <v>0</v>
      </c>
      <c r="DL41" s="87">
        <f>COUNTIF(Input!$AQ$3:$AQ$1002,Analysis!$DB41&amp;" "&amp;Analysis!DL$10)</f>
        <v>0</v>
      </c>
      <c r="DM41" s="87">
        <f>COUNTIF(Input!$AQ$3:$AQ$1002,Analysis!$DB41&amp;" "&amp;Analysis!DM$10)</f>
        <v>0</v>
      </c>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row>
    <row r="42" spans="1:150" x14ac:dyDescent="0.3">
      <c r="A42" s="21"/>
      <c r="B42" s="194">
        <v>29</v>
      </c>
      <c r="C42" s="13">
        <f>COUNTIF(Input!$K$3:$K$1002,B42)</f>
        <v>0</v>
      </c>
      <c r="D42" s="13">
        <f>COUNTIF(Input!$J$3:$J$1002,B42)</f>
        <v>0</v>
      </c>
      <c r="E42" s="13">
        <f>COUNTIF(Input!$I$3:$I$1002,B42)</f>
        <v>0</v>
      </c>
      <c r="F42" s="13">
        <f>COUNTIF(Input!$M$3:$M$1002,B42)</f>
        <v>0</v>
      </c>
      <c r="G42" s="36" t="e">
        <f t="shared" si="5"/>
        <v>#N/A</v>
      </c>
      <c r="H42" s="18" t="str">
        <f>IF(D42&gt;0,SUMIF(Input!$HP$9:$HP$1002,B42,Input!$HS$9:$HS$1002)/D42,"")</f>
        <v/>
      </c>
      <c r="I42" s="29" t="e">
        <f>IF(D42&gt;0,SUMIF(Input!$J$3:$J$1002,B42,Input!$F$3:$F$1002)/COUNTIF(Input!$J$3:$J$1002,B42),#N/A)</f>
        <v>#N/A</v>
      </c>
      <c r="J42" s="29" t="e">
        <f>IF(E42&gt;0,SUMIF(Input!$I$3:$I$1002,B42,Input!$F$3:$F$1002)/COUNTIF(Input!$I$3:$I$1002,B42),#N/A)</f>
        <v>#N/A</v>
      </c>
      <c r="K42" s="30" t="str">
        <f>IF(D42&gt;0,SUMIF(Input!$J$3:$J$1002,B42,Input!$I$3:$I$1002)/D42,"")</f>
        <v/>
      </c>
      <c r="L42" s="16">
        <f t="array" ref="L42">IF(D42&lt;2,0,STDEV(IF(Input!$J$3:$J$1002=B42,Input!$I$3:$I$1002)))</f>
        <v>0</v>
      </c>
      <c r="M42" s="31" t="str">
        <f t="shared" si="3"/>
        <v/>
      </c>
      <c r="N42" s="16">
        <f t="shared" si="6"/>
        <v>0</v>
      </c>
      <c r="O42" s="18">
        <f t="shared" si="7"/>
        <v>29</v>
      </c>
      <c r="P42" s="18">
        <f t="shared" si="8"/>
        <v>29</v>
      </c>
      <c r="Q42" s="30" t="str">
        <f t="shared" si="4"/>
        <v/>
      </c>
      <c r="R42" s="289"/>
      <c r="S42" s="289"/>
      <c r="T42" s="289"/>
      <c r="U42" s="289"/>
      <c r="V42" s="289"/>
      <c r="W42" s="289"/>
      <c r="X42" s="289"/>
      <c r="Y42" s="289"/>
      <c r="Z42" s="289"/>
      <c r="AA42" s="289"/>
      <c r="AB42" s="289"/>
      <c r="AC42" s="289"/>
      <c r="AD42" s="289"/>
      <c r="AE42" s="289"/>
      <c r="AF42" s="289"/>
      <c r="AG42" s="289"/>
      <c r="AH42" s="289"/>
      <c r="AI42" s="289"/>
      <c r="AJ42" s="289"/>
      <c r="AK42" s="199">
        <v>35</v>
      </c>
      <c r="AL42" s="203">
        <f>COUNTIF(Input!$O$3:$O$1002,$AK42&amp;" "&amp;AL$6)</f>
        <v>0</v>
      </c>
      <c r="AM42" s="203">
        <f>COUNTIF(Input!$O$3:$O$1002,$AK42&amp;" "&amp;AM$6)</f>
        <v>0</v>
      </c>
      <c r="AN42" s="203">
        <f>COUNTIF(Input!$O$3:$O$1002,$AK42&amp;" "&amp;AN$6)</f>
        <v>0</v>
      </c>
      <c r="AO42" s="203">
        <f>COUNTIF(Input!$O$3:$O$1002,$AK42&amp;" "&amp;AO$6)</f>
        <v>0</v>
      </c>
      <c r="AP42" s="203">
        <f>COUNTIF(Input!$O$3:$O$1002,$AK42&amp;" "&amp;AP$6)</f>
        <v>0</v>
      </c>
      <c r="AQ42" s="203">
        <f>COUNTIF(Input!$O$3:$O$1002,$AK42&amp;" "&amp;AQ$6)</f>
        <v>0</v>
      </c>
      <c r="AR42" s="203">
        <f>COUNTIF(Input!$O$3:$O$1002,$AK42&amp;" "&amp;AR$6)</f>
        <v>0</v>
      </c>
      <c r="AS42" s="203">
        <f>COUNTIF(Input!$O$3:$O$1002,$AK42&amp;" "&amp;AS$6)</f>
        <v>0</v>
      </c>
      <c r="AT42" s="203">
        <f>COUNTIF(Input!$O$3:$O$1002,$AK42&amp;" "&amp;AT$6)</f>
        <v>0</v>
      </c>
      <c r="AU42" s="203">
        <f>COUNTIF(Input!$O$3:$O$1002,$AK42&amp;" "&amp;AU$6)</f>
        <v>0</v>
      </c>
      <c r="AV42" s="203">
        <f>COUNTIF(Input!$O$3:$O$1002,$AK42&amp;" "&amp;AV$6)</f>
        <v>0</v>
      </c>
      <c r="AW42" s="203">
        <f>COUNTIF(Input!$O$3:$O$1002,$AK42&amp;" "&amp;AW$6)</f>
        <v>0</v>
      </c>
      <c r="AX42" s="203">
        <f>COUNTIF(Input!$O$3:$O$1002,$AK42&amp;" "&amp;AX$6)</f>
        <v>0</v>
      </c>
      <c r="AY42" s="203">
        <f>COUNTIF(Input!$O$3:$O$1002,$AK42&amp;" "&amp;AY$6)</f>
        <v>0</v>
      </c>
      <c r="AZ42" s="203">
        <f>COUNTIF(Input!$O$3:$O$1002,$AK42&amp;" "&amp;AZ$6)</f>
        <v>0</v>
      </c>
      <c r="BA42" s="203">
        <f>COUNTIF(Input!$O$3:$O$1002,$AK42&amp;" "&amp;BA$6)</f>
        <v>0</v>
      </c>
      <c r="BB42" s="203">
        <f>COUNTIF(Input!$O$3:$O$1002,$AK42&amp;" "&amp;BB$6)</f>
        <v>0</v>
      </c>
      <c r="BC42" s="203">
        <f>COUNTIF(Input!$O$3:$O$1002,$AK42&amp;" "&amp;BC$6)</f>
        <v>0</v>
      </c>
      <c r="BD42" s="203">
        <f>COUNTIF(Input!$O$3:$O$1002,$AK42&amp;" "&amp;BD$6)</f>
        <v>0</v>
      </c>
      <c r="BE42" s="203">
        <f>COUNTIF(Input!$O$3:$O$1002,$AK42&amp;" "&amp;BE$6)</f>
        <v>0</v>
      </c>
      <c r="BF42" s="203">
        <f>COUNTIF(Input!$O$3:$O$1002,$AK42&amp;" "&amp;BF$6)</f>
        <v>0</v>
      </c>
      <c r="BG42" s="203">
        <f>COUNTIF(Input!$O$3:$O$1002,$AK42&amp;" "&amp;BG$6)</f>
        <v>0</v>
      </c>
      <c r="BH42" s="203">
        <f>COUNTIF(Input!$O$3:$O$1002,$AK42&amp;" "&amp;BH$6)</f>
        <v>0</v>
      </c>
      <c r="BI42" s="203">
        <f>COUNTIF(Input!$O$3:$O$1002,$AK42&amp;" "&amp;BI$6)</f>
        <v>0</v>
      </c>
      <c r="BJ42" s="203">
        <f>COUNTIF(Input!$O$3:$O$1002,$AK42&amp;" "&amp;BJ$6)</f>
        <v>0</v>
      </c>
      <c r="BK42" s="203">
        <f>COUNTIF(Input!$O$3:$O$1002,$AK42&amp;" "&amp;BK$6)</f>
        <v>0</v>
      </c>
      <c r="BL42" s="203">
        <f>COUNTIF(Input!$O$3:$O$1002,$AK42&amp;" "&amp;BL$6)</f>
        <v>0</v>
      </c>
      <c r="BM42" s="203">
        <f>COUNTIF(Input!$O$3:$O$1002,$AK42&amp;" "&amp;BM$6)</f>
        <v>0</v>
      </c>
      <c r="BN42" s="203">
        <f>COUNTIF(Input!$O$3:$O$1002,$AK42&amp;" "&amp;BN$6)</f>
        <v>0</v>
      </c>
      <c r="BO42" s="203">
        <f>COUNTIF(Input!$O$3:$O$1002,$AK42&amp;" "&amp;BO$6)</f>
        <v>0</v>
      </c>
      <c r="BP42" s="203">
        <f>COUNTIF(Input!$O$3:$O$1002,$AK42&amp;" "&amp;BP$6)</f>
        <v>0</v>
      </c>
      <c r="BQ42" s="203">
        <f>COUNTIF(Input!$O$3:$O$1002,$AK42&amp;" "&amp;BQ$6)</f>
        <v>0</v>
      </c>
      <c r="BR42" s="203">
        <f>COUNTIF(Input!$O$3:$O$1002,$AK42&amp;" "&amp;BR$6)</f>
        <v>0</v>
      </c>
      <c r="BS42" s="203">
        <f>COUNTIF(Input!$O$3:$O$1002,$AK42&amp;" "&amp;BS$6)</f>
        <v>0</v>
      </c>
      <c r="BT42" s="203">
        <f>COUNTIF(Input!$O$3:$O$1002,$AK42&amp;" "&amp;BT$6)</f>
        <v>0</v>
      </c>
      <c r="BU42" s="202">
        <f>COUNTIF(Input!$O$3:$O$1002,$AK42&amp;" "&amp;BU$6)</f>
        <v>0</v>
      </c>
      <c r="BV42" s="325">
        <f>COUNTIF(Input!$O$3:$O$1002,$AK42&amp;" "&amp;BV$6)</f>
        <v>0</v>
      </c>
      <c r="BW42" s="325">
        <f>COUNTIF(Input!$O$3:$O$1002,$AK42&amp;" "&amp;BW$6)</f>
        <v>0</v>
      </c>
      <c r="BX42" s="325">
        <f>COUNTIF(Input!$O$3:$O$1002,$AK42&amp;" "&amp;BX$6)</f>
        <v>0</v>
      </c>
      <c r="BY42" s="325">
        <f>COUNTIF(Input!$O$3:$O$1002,$AK42&amp;" "&amp;BY$6)</f>
        <v>0</v>
      </c>
      <c r="BZ42" s="325">
        <f>COUNTIF(Input!$O$3:$O$1002,$AK42&amp;" "&amp;BZ$6)</f>
        <v>0</v>
      </c>
      <c r="CA42" s="325">
        <f>COUNTIF(Input!$O$3:$O$1002,$AK42&amp;" "&amp;CA$6)</f>
        <v>0</v>
      </c>
      <c r="CB42" s="309">
        <f t="shared" si="1"/>
        <v>0</v>
      </c>
      <c r="CC42" s="21"/>
      <c r="CD42" s="21"/>
      <c r="CE42" s="391" t="s">
        <v>171</v>
      </c>
      <c r="CF42" s="392"/>
      <c r="CG42" s="391">
        <f>COUNTIF(Input!$D$3:$D$1002,CE42)</f>
        <v>0</v>
      </c>
      <c r="CH42" s="392"/>
      <c r="CI42" s="393">
        <f t="shared" si="10"/>
        <v>0</v>
      </c>
      <c r="CJ42" s="394"/>
      <c r="CK42" s="21"/>
      <c r="CL42" s="21"/>
      <c r="CM42" s="21"/>
      <c r="CN42" s="21"/>
      <c r="CO42" s="21"/>
      <c r="CP42" s="21"/>
      <c r="CQ42" s="21"/>
      <c r="CR42" s="21"/>
      <c r="CS42" s="21"/>
      <c r="CT42" s="21"/>
      <c r="CU42" s="21"/>
      <c r="CV42" s="21"/>
      <c r="CW42" s="21"/>
      <c r="CX42" s="21"/>
      <c r="CY42" s="21"/>
      <c r="CZ42" s="21"/>
      <c r="DA42" s="21"/>
      <c r="DB42" s="360">
        <f t="shared" si="2"/>
        <v>31</v>
      </c>
      <c r="DC42" s="87">
        <f>COUNTIF(Input!$AQ$3:$AQ$1002,Analysis!$DB42&amp;" "&amp;Analysis!DC$10)</f>
        <v>0</v>
      </c>
      <c r="DD42" s="87">
        <f>COUNTIF(Input!$AQ$3:$AQ$1002,Analysis!$DB42&amp;" "&amp;Analysis!DD$10)</f>
        <v>0</v>
      </c>
      <c r="DE42" s="87">
        <f>COUNTIF(Input!$AQ$3:$AQ$1002,Analysis!$DB42&amp;" "&amp;Analysis!DE$10)</f>
        <v>0</v>
      </c>
      <c r="DF42" s="87">
        <f>COUNTIF(Input!$AQ$3:$AQ$1002,Analysis!$DB42&amp;" "&amp;Analysis!DF$10)</f>
        <v>0</v>
      </c>
      <c r="DG42" s="87">
        <f>COUNTIF(Input!$AQ$3:$AQ$1002,Analysis!$DB42&amp;" "&amp;Analysis!DG$10)</f>
        <v>0</v>
      </c>
      <c r="DH42" s="88">
        <f>COUNTIF(Input!$AQ$3:$AQ$1002,Analysis!$DB42&amp;" "&amp;Analysis!DH$10)</f>
        <v>0</v>
      </c>
      <c r="DI42" s="87">
        <f>COUNTIF(Input!$AQ$3:$AQ$1002,Analysis!$DB42&amp;" "&amp;Analysis!DI$10)</f>
        <v>0</v>
      </c>
      <c r="DJ42" s="87">
        <f>COUNTIF(Input!$AQ$3:$AQ$1002,Analysis!$DB42&amp;" "&amp;Analysis!DJ$10)</f>
        <v>0</v>
      </c>
      <c r="DK42" s="87">
        <f>COUNTIF(Input!$AQ$3:$AQ$1002,Analysis!$DB42&amp;" "&amp;Analysis!DK$10)</f>
        <v>0</v>
      </c>
      <c r="DL42" s="87">
        <f>COUNTIF(Input!$AQ$3:$AQ$1002,Analysis!$DB42&amp;" "&amp;Analysis!DL$10)</f>
        <v>0</v>
      </c>
      <c r="DM42" s="87">
        <f>COUNTIF(Input!$AQ$3:$AQ$1002,Analysis!$DB42&amp;" "&amp;Analysis!DM$10)</f>
        <v>0</v>
      </c>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row>
    <row r="43" spans="1:150" x14ac:dyDescent="0.3">
      <c r="A43" s="21"/>
      <c r="B43" s="194">
        <v>30</v>
      </c>
      <c r="C43" s="13">
        <f>COUNTIF(Input!$K$3:$K$1002,B43)</f>
        <v>0</v>
      </c>
      <c r="D43" s="13">
        <f>COUNTIF(Input!$J$3:$J$1002,B43)</f>
        <v>0</v>
      </c>
      <c r="E43" s="13">
        <f>COUNTIF(Input!$I$3:$I$1002,B43)</f>
        <v>0</v>
      </c>
      <c r="F43" s="13">
        <f>COUNTIF(Input!$M$3:$M$1002,B43)</f>
        <v>0</v>
      </c>
      <c r="G43" s="36" t="e">
        <f t="shared" si="5"/>
        <v>#N/A</v>
      </c>
      <c r="H43" s="18" t="str">
        <f>IF(D43&gt;0,SUMIF(Input!$HP$9:$HP$1002,B43,Input!$HS$9:$HS$1002)/D43,"")</f>
        <v/>
      </c>
      <c r="I43" s="29" t="e">
        <f>IF(D43&gt;0,SUMIF(Input!$J$3:$J$1002,B43,Input!$F$3:$F$1002)/COUNTIF(Input!$J$3:$J$1002,B43),#N/A)</f>
        <v>#N/A</v>
      </c>
      <c r="J43" s="29" t="e">
        <f>IF(E43&gt;0,SUMIF(Input!$I$3:$I$1002,B43,Input!$F$3:$F$1002)/COUNTIF(Input!$I$3:$I$1002,B43),#N/A)</f>
        <v>#N/A</v>
      </c>
      <c r="K43" s="30" t="str">
        <f>IF(D43&gt;0,SUMIF(Input!$J$3:$J$1002,B43,Input!$I$3:$I$1002)/D43,"")</f>
        <v/>
      </c>
      <c r="L43" s="16">
        <f t="array" ref="L43">IF(D43&lt;2,0,STDEV(IF(Input!$J$3:$J$1002=B43,Input!$I$3:$I$1002)))</f>
        <v>0</v>
      </c>
      <c r="M43" s="31" t="str">
        <f t="shared" si="3"/>
        <v/>
      </c>
      <c r="N43" s="16">
        <f t="shared" si="6"/>
        <v>0</v>
      </c>
      <c r="O43" s="18">
        <f t="shared" si="7"/>
        <v>30</v>
      </c>
      <c r="P43" s="18">
        <f t="shared" si="8"/>
        <v>30</v>
      </c>
      <c r="Q43" s="30" t="str">
        <f t="shared" si="4"/>
        <v/>
      </c>
      <c r="R43" s="289"/>
      <c r="S43" s="289"/>
      <c r="T43" s="289"/>
      <c r="U43" s="289"/>
      <c r="V43" s="289"/>
      <c r="W43" s="289"/>
      <c r="X43" s="289"/>
      <c r="Y43" s="289"/>
      <c r="Z43" s="289"/>
      <c r="AA43" s="289"/>
      <c r="AB43" s="289"/>
      <c r="AC43" s="289"/>
      <c r="AD43" s="289"/>
      <c r="AE43" s="289"/>
      <c r="AF43" s="289"/>
      <c r="AG43" s="289"/>
      <c r="AH43" s="289"/>
      <c r="AI43" s="289"/>
      <c r="AJ43" s="289"/>
      <c r="AK43" s="199">
        <v>36</v>
      </c>
      <c r="AL43" s="203">
        <f>COUNTIF(Input!$O$3:$O$1002,$AK43&amp;" "&amp;AL$6)</f>
        <v>0</v>
      </c>
      <c r="AM43" s="203">
        <f>COUNTIF(Input!$O$3:$O$1002,$AK43&amp;" "&amp;AM$6)</f>
        <v>0</v>
      </c>
      <c r="AN43" s="203">
        <f>COUNTIF(Input!$O$3:$O$1002,$AK43&amp;" "&amp;AN$6)</f>
        <v>0</v>
      </c>
      <c r="AO43" s="203">
        <f>COUNTIF(Input!$O$3:$O$1002,$AK43&amp;" "&amp;AO$6)</f>
        <v>0</v>
      </c>
      <c r="AP43" s="203">
        <f>COUNTIF(Input!$O$3:$O$1002,$AK43&amp;" "&amp;AP$6)</f>
        <v>0</v>
      </c>
      <c r="AQ43" s="203">
        <f>COUNTIF(Input!$O$3:$O$1002,$AK43&amp;" "&amp;AQ$6)</f>
        <v>0</v>
      </c>
      <c r="AR43" s="203">
        <f>COUNTIF(Input!$O$3:$O$1002,$AK43&amp;" "&amp;AR$6)</f>
        <v>0</v>
      </c>
      <c r="AS43" s="203">
        <f>COUNTIF(Input!$O$3:$O$1002,$AK43&amp;" "&amp;AS$6)</f>
        <v>0</v>
      </c>
      <c r="AT43" s="203">
        <f>COUNTIF(Input!$O$3:$O$1002,$AK43&amp;" "&amp;AT$6)</f>
        <v>0</v>
      </c>
      <c r="AU43" s="203">
        <f>COUNTIF(Input!$O$3:$O$1002,$AK43&amp;" "&amp;AU$6)</f>
        <v>0</v>
      </c>
      <c r="AV43" s="203">
        <f>COUNTIF(Input!$O$3:$O$1002,$AK43&amp;" "&amp;AV$6)</f>
        <v>0</v>
      </c>
      <c r="AW43" s="203">
        <f>COUNTIF(Input!$O$3:$O$1002,$AK43&amp;" "&amp;AW$6)</f>
        <v>0</v>
      </c>
      <c r="AX43" s="203">
        <f>COUNTIF(Input!$O$3:$O$1002,$AK43&amp;" "&amp;AX$6)</f>
        <v>0</v>
      </c>
      <c r="AY43" s="203">
        <f>COUNTIF(Input!$O$3:$O$1002,$AK43&amp;" "&amp;AY$6)</f>
        <v>0</v>
      </c>
      <c r="AZ43" s="203">
        <f>COUNTIF(Input!$O$3:$O$1002,$AK43&amp;" "&amp;AZ$6)</f>
        <v>0</v>
      </c>
      <c r="BA43" s="203">
        <f>COUNTIF(Input!$O$3:$O$1002,$AK43&amp;" "&amp;BA$6)</f>
        <v>0</v>
      </c>
      <c r="BB43" s="203">
        <f>COUNTIF(Input!$O$3:$O$1002,$AK43&amp;" "&amp;BB$6)</f>
        <v>0</v>
      </c>
      <c r="BC43" s="203">
        <f>COUNTIF(Input!$O$3:$O$1002,$AK43&amp;" "&amp;BC$6)</f>
        <v>0</v>
      </c>
      <c r="BD43" s="203">
        <f>COUNTIF(Input!$O$3:$O$1002,$AK43&amp;" "&amp;BD$6)</f>
        <v>0</v>
      </c>
      <c r="BE43" s="203">
        <f>COUNTIF(Input!$O$3:$O$1002,$AK43&amp;" "&amp;BE$6)</f>
        <v>0</v>
      </c>
      <c r="BF43" s="203">
        <f>COUNTIF(Input!$O$3:$O$1002,$AK43&amp;" "&amp;BF$6)</f>
        <v>0</v>
      </c>
      <c r="BG43" s="203">
        <f>COUNTIF(Input!$O$3:$O$1002,$AK43&amp;" "&amp;BG$6)</f>
        <v>0</v>
      </c>
      <c r="BH43" s="203">
        <f>COUNTIF(Input!$O$3:$O$1002,$AK43&amp;" "&amp;BH$6)</f>
        <v>0</v>
      </c>
      <c r="BI43" s="203">
        <f>COUNTIF(Input!$O$3:$O$1002,$AK43&amp;" "&amp;BI$6)</f>
        <v>0</v>
      </c>
      <c r="BJ43" s="203">
        <f>COUNTIF(Input!$O$3:$O$1002,$AK43&amp;" "&amp;BJ$6)</f>
        <v>0</v>
      </c>
      <c r="BK43" s="203">
        <f>COUNTIF(Input!$O$3:$O$1002,$AK43&amp;" "&amp;BK$6)</f>
        <v>0</v>
      </c>
      <c r="BL43" s="203">
        <f>COUNTIF(Input!$O$3:$O$1002,$AK43&amp;" "&amp;BL$6)</f>
        <v>0</v>
      </c>
      <c r="BM43" s="203">
        <f>COUNTIF(Input!$O$3:$O$1002,$AK43&amp;" "&amp;BM$6)</f>
        <v>0</v>
      </c>
      <c r="BN43" s="203">
        <f>COUNTIF(Input!$O$3:$O$1002,$AK43&amp;" "&amp;BN$6)</f>
        <v>0</v>
      </c>
      <c r="BO43" s="203">
        <f>COUNTIF(Input!$O$3:$O$1002,$AK43&amp;" "&amp;BO$6)</f>
        <v>0</v>
      </c>
      <c r="BP43" s="203">
        <f>COUNTIF(Input!$O$3:$O$1002,$AK43&amp;" "&amp;BP$6)</f>
        <v>0</v>
      </c>
      <c r="BQ43" s="203">
        <f>COUNTIF(Input!$O$3:$O$1002,$AK43&amp;" "&amp;BQ$6)</f>
        <v>0</v>
      </c>
      <c r="BR43" s="203">
        <f>COUNTIF(Input!$O$3:$O$1002,$AK43&amp;" "&amp;BR$6)</f>
        <v>0</v>
      </c>
      <c r="BS43" s="203">
        <f>COUNTIF(Input!$O$3:$O$1002,$AK43&amp;" "&amp;BS$6)</f>
        <v>0</v>
      </c>
      <c r="BT43" s="203">
        <f>COUNTIF(Input!$O$3:$O$1002,$AK43&amp;" "&amp;BT$6)</f>
        <v>0</v>
      </c>
      <c r="BU43" s="203">
        <f>COUNTIF(Input!$O$3:$O$1002,$AK43&amp;" "&amp;BU$6)</f>
        <v>0</v>
      </c>
      <c r="BV43" s="202">
        <f>COUNTIF(Input!$O$3:$O$1002,$AK43&amp;" "&amp;BV$6)</f>
        <v>0</v>
      </c>
      <c r="BW43" s="325">
        <f>COUNTIF(Input!$O$3:$O$1002,$AK43&amp;" "&amp;BW$6)</f>
        <v>0</v>
      </c>
      <c r="BX43" s="325">
        <f>COUNTIF(Input!$O$3:$O$1002,$AK43&amp;" "&amp;BX$6)</f>
        <v>0</v>
      </c>
      <c r="BY43" s="325">
        <f>COUNTIF(Input!$O$3:$O$1002,$AK43&amp;" "&amp;BY$6)</f>
        <v>0</v>
      </c>
      <c r="BZ43" s="325">
        <f>COUNTIF(Input!$O$3:$O$1002,$AK43&amp;" "&amp;BZ$6)</f>
        <v>0</v>
      </c>
      <c r="CA43" s="325">
        <f>COUNTIF(Input!$O$3:$O$1002,$AK43&amp;" "&amp;CA$6)</f>
        <v>0</v>
      </c>
      <c r="CB43" s="309">
        <f t="shared" si="1"/>
        <v>0</v>
      </c>
      <c r="CC43" s="21"/>
      <c r="CD43" s="21"/>
      <c r="CE43" s="399" t="s">
        <v>172</v>
      </c>
      <c r="CF43" s="400"/>
      <c r="CG43" s="399">
        <f>COUNTIF(Input!$D$3:$D$1002,CE43)</f>
        <v>1000</v>
      </c>
      <c r="CH43" s="400"/>
      <c r="CI43" s="401">
        <f t="shared" si="10"/>
        <v>100</v>
      </c>
      <c r="CJ43" s="402"/>
      <c r="CK43" s="21"/>
      <c r="CL43" s="21"/>
      <c r="CM43" s="21"/>
      <c r="CN43" s="21"/>
      <c r="CO43" s="21"/>
      <c r="CP43" s="21"/>
      <c r="CQ43" s="21"/>
      <c r="CR43" s="21"/>
      <c r="CS43" s="21"/>
      <c r="CT43" s="21"/>
      <c r="CU43" s="21"/>
      <c r="CV43" s="21"/>
      <c r="CW43" s="21"/>
      <c r="CX43" s="21"/>
      <c r="CY43" s="21"/>
      <c r="CZ43" s="21"/>
      <c r="DA43" s="21"/>
      <c r="DB43" s="360">
        <f t="shared" si="2"/>
        <v>32</v>
      </c>
      <c r="DC43" s="87">
        <f>COUNTIF(Input!$AQ$3:$AQ$1002,Analysis!$DB43&amp;" "&amp;Analysis!DC$10)</f>
        <v>0</v>
      </c>
      <c r="DD43" s="87">
        <f>COUNTIF(Input!$AQ$3:$AQ$1002,Analysis!$DB43&amp;" "&amp;Analysis!DD$10)</f>
        <v>0</v>
      </c>
      <c r="DE43" s="87">
        <f>COUNTIF(Input!$AQ$3:$AQ$1002,Analysis!$DB43&amp;" "&amp;Analysis!DE$10)</f>
        <v>0</v>
      </c>
      <c r="DF43" s="87">
        <f>COUNTIF(Input!$AQ$3:$AQ$1002,Analysis!$DB43&amp;" "&amp;Analysis!DF$10)</f>
        <v>0</v>
      </c>
      <c r="DG43" s="87">
        <f>COUNTIF(Input!$AQ$3:$AQ$1002,Analysis!$DB43&amp;" "&amp;Analysis!DG$10)</f>
        <v>0</v>
      </c>
      <c r="DH43" s="88">
        <f>COUNTIF(Input!$AQ$3:$AQ$1002,Analysis!$DB43&amp;" "&amp;Analysis!DH$10)</f>
        <v>0</v>
      </c>
      <c r="DI43" s="87">
        <f>COUNTIF(Input!$AQ$3:$AQ$1002,Analysis!$DB43&amp;" "&amp;Analysis!DI$10)</f>
        <v>0</v>
      </c>
      <c r="DJ43" s="87">
        <f>COUNTIF(Input!$AQ$3:$AQ$1002,Analysis!$DB43&amp;" "&amp;Analysis!DJ$10)</f>
        <v>0</v>
      </c>
      <c r="DK43" s="87">
        <f>COUNTIF(Input!$AQ$3:$AQ$1002,Analysis!$DB43&amp;" "&amp;Analysis!DK$10)</f>
        <v>0</v>
      </c>
      <c r="DL43" s="87">
        <f>COUNTIF(Input!$AQ$3:$AQ$1002,Analysis!$DB43&amp;" "&amp;Analysis!DL$10)</f>
        <v>0</v>
      </c>
      <c r="DM43" s="87">
        <f>COUNTIF(Input!$AQ$3:$AQ$1002,Analysis!$DB43&amp;" "&amp;Analysis!DM$10)</f>
        <v>0</v>
      </c>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row>
    <row r="44" spans="1:150" x14ac:dyDescent="0.3">
      <c r="A44" s="21"/>
      <c r="B44" s="194">
        <v>31</v>
      </c>
      <c r="C44" s="13">
        <f>COUNTIF(Input!$K$3:$K$1002,B44)</f>
        <v>0</v>
      </c>
      <c r="D44" s="13">
        <f>COUNTIF(Input!$J$3:$J$1002,B44)</f>
        <v>0</v>
      </c>
      <c r="E44" s="13">
        <f>COUNTIF(Input!$I$3:$I$1002,B44)</f>
        <v>0</v>
      </c>
      <c r="F44" s="13">
        <f>COUNTIF(Input!$M$3:$M$1002,B44)</f>
        <v>0</v>
      </c>
      <c r="G44" s="36" t="e">
        <f t="shared" si="5"/>
        <v>#N/A</v>
      </c>
      <c r="H44" s="18" t="str">
        <f>IF(D44&gt;0,SUMIF(Input!$HP$9:$HP$1002,B44,Input!$HS$9:$HS$1002)/D44,"")</f>
        <v/>
      </c>
      <c r="I44" s="29" t="e">
        <f>IF(D44&gt;0,SUMIF(Input!$J$3:$J$1002,B44,Input!$F$3:$F$1002)/COUNTIF(Input!$J$3:$J$1002,B44),#N/A)</f>
        <v>#N/A</v>
      </c>
      <c r="J44" s="29" t="e">
        <f>IF(E44&gt;0,SUMIF(Input!$I$3:$I$1002,B44,Input!$F$3:$F$1002)/COUNTIF(Input!$I$3:$I$1002,B44),#N/A)</f>
        <v>#N/A</v>
      </c>
      <c r="K44" s="30" t="str">
        <f>IF(D44&gt;0,SUMIF(Input!$J$3:$J$1002,B44,Input!$I$3:$I$1002)/D44,"")</f>
        <v/>
      </c>
      <c r="L44" s="16">
        <f t="array" ref="L44">IF(D44&lt;2,0,STDEV(IF(Input!$J$3:$J$1002=B44,Input!$I$3:$I$1002)))</f>
        <v>0</v>
      </c>
      <c r="M44" s="31" t="str">
        <f t="shared" si="3"/>
        <v/>
      </c>
      <c r="N44" s="16">
        <f t="shared" si="6"/>
        <v>0</v>
      </c>
      <c r="O44" s="18">
        <f t="shared" si="7"/>
        <v>31</v>
      </c>
      <c r="P44" s="18">
        <f t="shared" si="8"/>
        <v>31</v>
      </c>
      <c r="Q44" s="30" t="str">
        <f t="shared" si="4"/>
        <v/>
      </c>
      <c r="R44" s="289"/>
      <c r="S44" s="289"/>
      <c r="T44" s="289"/>
      <c r="U44" s="289"/>
      <c r="V44" s="289"/>
      <c r="W44" s="289"/>
      <c r="X44" s="289"/>
      <c r="Y44" s="289"/>
      <c r="Z44" s="289"/>
      <c r="AA44" s="289"/>
      <c r="AB44" s="289"/>
      <c r="AC44" s="289"/>
      <c r="AD44" s="289"/>
      <c r="AE44" s="289"/>
      <c r="AF44" s="289"/>
      <c r="AG44" s="289"/>
      <c r="AH44" s="289"/>
      <c r="AI44" s="289"/>
      <c r="AJ44" s="289"/>
      <c r="AK44" s="199">
        <v>37</v>
      </c>
      <c r="AL44" s="203">
        <f>COUNTIF(Input!$O$3:$O$1002,$AK44&amp;" "&amp;AL$6)</f>
        <v>0</v>
      </c>
      <c r="AM44" s="203">
        <f>COUNTIF(Input!$O$3:$O$1002,$AK44&amp;" "&amp;AM$6)</f>
        <v>0</v>
      </c>
      <c r="AN44" s="203">
        <f>COUNTIF(Input!$O$3:$O$1002,$AK44&amp;" "&amp;AN$6)</f>
        <v>0</v>
      </c>
      <c r="AO44" s="203">
        <f>COUNTIF(Input!$O$3:$O$1002,$AK44&amp;" "&amp;AO$6)</f>
        <v>0</v>
      </c>
      <c r="AP44" s="203">
        <f>COUNTIF(Input!$O$3:$O$1002,$AK44&amp;" "&amp;AP$6)</f>
        <v>0</v>
      </c>
      <c r="AQ44" s="203">
        <f>COUNTIF(Input!$O$3:$O$1002,$AK44&amp;" "&amp;AQ$6)</f>
        <v>0</v>
      </c>
      <c r="AR44" s="203">
        <f>COUNTIF(Input!$O$3:$O$1002,$AK44&amp;" "&amp;AR$6)</f>
        <v>0</v>
      </c>
      <c r="AS44" s="203">
        <f>COUNTIF(Input!$O$3:$O$1002,$AK44&amp;" "&amp;AS$6)</f>
        <v>0</v>
      </c>
      <c r="AT44" s="203">
        <f>COUNTIF(Input!$O$3:$O$1002,$AK44&amp;" "&amp;AT$6)</f>
        <v>0</v>
      </c>
      <c r="AU44" s="203">
        <f>COUNTIF(Input!$O$3:$O$1002,$AK44&amp;" "&amp;AU$6)</f>
        <v>0</v>
      </c>
      <c r="AV44" s="203">
        <f>COUNTIF(Input!$O$3:$O$1002,$AK44&amp;" "&amp;AV$6)</f>
        <v>0</v>
      </c>
      <c r="AW44" s="203">
        <f>COUNTIF(Input!$O$3:$O$1002,$AK44&amp;" "&amp;AW$6)</f>
        <v>0</v>
      </c>
      <c r="AX44" s="203">
        <f>COUNTIF(Input!$O$3:$O$1002,$AK44&amp;" "&amp;AX$6)</f>
        <v>0</v>
      </c>
      <c r="AY44" s="203">
        <f>COUNTIF(Input!$O$3:$O$1002,$AK44&amp;" "&amp;AY$6)</f>
        <v>0</v>
      </c>
      <c r="AZ44" s="203">
        <f>COUNTIF(Input!$O$3:$O$1002,$AK44&amp;" "&amp;AZ$6)</f>
        <v>0</v>
      </c>
      <c r="BA44" s="203">
        <f>COUNTIF(Input!$O$3:$O$1002,$AK44&amp;" "&amp;BA$6)</f>
        <v>0</v>
      </c>
      <c r="BB44" s="203">
        <f>COUNTIF(Input!$O$3:$O$1002,$AK44&amp;" "&amp;BB$6)</f>
        <v>0</v>
      </c>
      <c r="BC44" s="203">
        <f>COUNTIF(Input!$O$3:$O$1002,$AK44&amp;" "&amp;BC$6)</f>
        <v>0</v>
      </c>
      <c r="BD44" s="203">
        <f>COUNTIF(Input!$O$3:$O$1002,$AK44&amp;" "&amp;BD$6)</f>
        <v>0</v>
      </c>
      <c r="BE44" s="203">
        <f>COUNTIF(Input!$O$3:$O$1002,$AK44&amp;" "&amp;BE$6)</f>
        <v>0</v>
      </c>
      <c r="BF44" s="203">
        <f>COUNTIF(Input!$O$3:$O$1002,$AK44&amp;" "&amp;BF$6)</f>
        <v>0</v>
      </c>
      <c r="BG44" s="203">
        <f>COUNTIF(Input!$O$3:$O$1002,$AK44&amp;" "&amp;BG$6)</f>
        <v>0</v>
      </c>
      <c r="BH44" s="203">
        <f>COUNTIF(Input!$O$3:$O$1002,$AK44&amp;" "&amp;BH$6)</f>
        <v>0</v>
      </c>
      <c r="BI44" s="203">
        <f>COUNTIF(Input!$O$3:$O$1002,$AK44&amp;" "&amp;BI$6)</f>
        <v>0</v>
      </c>
      <c r="BJ44" s="203">
        <f>COUNTIF(Input!$O$3:$O$1002,$AK44&amp;" "&amp;BJ$6)</f>
        <v>0</v>
      </c>
      <c r="BK44" s="203">
        <f>COUNTIF(Input!$O$3:$O$1002,$AK44&amp;" "&amp;BK$6)</f>
        <v>0</v>
      </c>
      <c r="BL44" s="203">
        <f>COUNTIF(Input!$O$3:$O$1002,$AK44&amp;" "&amp;BL$6)</f>
        <v>0</v>
      </c>
      <c r="BM44" s="203">
        <f>COUNTIF(Input!$O$3:$O$1002,$AK44&amp;" "&amp;BM$6)</f>
        <v>0</v>
      </c>
      <c r="BN44" s="203">
        <f>COUNTIF(Input!$O$3:$O$1002,$AK44&amp;" "&amp;BN$6)</f>
        <v>0</v>
      </c>
      <c r="BO44" s="203">
        <f>COUNTIF(Input!$O$3:$O$1002,$AK44&amp;" "&amp;BO$6)</f>
        <v>0</v>
      </c>
      <c r="BP44" s="203">
        <f>COUNTIF(Input!$O$3:$O$1002,$AK44&amp;" "&amp;BP$6)</f>
        <v>0</v>
      </c>
      <c r="BQ44" s="203">
        <f>COUNTIF(Input!$O$3:$O$1002,$AK44&amp;" "&amp;BQ$6)</f>
        <v>0</v>
      </c>
      <c r="BR44" s="203">
        <f>COUNTIF(Input!$O$3:$O$1002,$AK44&amp;" "&amp;BR$6)</f>
        <v>0</v>
      </c>
      <c r="BS44" s="203">
        <f>COUNTIF(Input!$O$3:$O$1002,$AK44&amp;" "&amp;BS$6)</f>
        <v>0</v>
      </c>
      <c r="BT44" s="203">
        <f>COUNTIF(Input!$O$3:$O$1002,$AK44&amp;" "&amp;BT$6)</f>
        <v>0</v>
      </c>
      <c r="BU44" s="203">
        <f>COUNTIF(Input!$O$3:$O$1002,$AK44&amp;" "&amp;BU$6)</f>
        <v>0</v>
      </c>
      <c r="BV44" s="203">
        <f>COUNTIF(Input!$O$3:$O$1002,$AK44&amp;" "&amp;BV$6)</f>
        <v>0</v>
      </c>
      <c r="BW44" s="202">
        <f>COUNTIF(Input!$O$3:$O$1002,$AK44&amp;" "&amp;BW$6)</f>
        <v>0</v>
      </c>
      <c r="BX44" s="325">
        <f>COUNTIF(Input!$O$3:$O$1002,$AK44&amp;" "&amp;BX$6)</f>
        <v>0</v>
      </c>
      <c r="BY44" s="325">
        <f>COUNTIF(Input!$O$3:$O$1002,$AK44&amp;" "&amp;BY$6)</f>
        <v>0</v>
      </c>
      <c r="BZ44" s="325">
        <f>COUNTIF(Input!$O$3:$O$1002,$AK44&amp;" "&amp;BZ$6)</f>
        <v>0</v>
      </c>
      <c r="CA44" s="325">
        <f>COUNTIF(Input!$O$3:$O$1002,$AK44&amp;" "&amp;CA$6)</f>
        <v>0</v>
      </c>
      <c r="CB44" s="309">
        <f t="shared" si="1"/>
        <v>0</v>
      </c>
      <c r="CC44" s="21"/>
      <c r="CD44" s="21"/>
      <c r="CE44" s="403" t="s">
        <v>173</v>
      </c>
      <c r="CF44" s="404"/>
      <c r="CG44" s="403">
        <f>COUNTIF(Input!$D$3:$D$1002,CE44)</f>
        <v>0</v>
      </c>
      <c r="CH44" s="404"/>
      <c r="CI44" s="405">
        <f t="shared" si="10"/>
        <v>0</v>
      </c>
      <c r="CJ44" s="406"/>
      <c r="CK44" s="21"/>
      <c r="CL44" s="21"/>
      <c r="CM44" s="21"/>
      <c r="CN44" s="21"/>
      <c r="CO44" s="21"/>
      <c r="CP44" s="21"/>
      <c r="CQ44" s="21"/>
      <c r="CR44" s="21"/>
      <c r="CS44" s="21"/>
      <c r="CT44" s="21"/>
      <c r="CU44" s="21"/>
      <c r="CV44" s="21"/>
      <c r="CW44" s="21"/>
      <c r="CX44" s="21"/>
      <c r="CY44" s="21"/>
      <c r="CZ44" s="21"/>
      <c r="DA44" s="21"/>
      <c r="DB44" s="360">
        <f t="shared" si="2"/>
        <v>33</v>
      </c>
      <c r="DC44" s="87">
        <f>COUNTIF(Input!$AQ$3:$AQ$1002,Analysis!$DB44&amp;" "&amp;Analysis!DC$10)</f>
        <v>0</v>
      </c>
      <c r="DD44" s="87">
        <f>COUNTIF(Input!$AQ$3:$AQ$1002,Analysis!$DB44&amp;" "&amp;Analysis!DD$10)</f>
        <v>0</v>
      </c>
      <c r="DE44" s="87">
        <f>COUNTIF(Input!$AQ$3:$AQ$1002,Analysis!$DB44&amp;" "&amp;Analysis!DE$10)</f>
        <v>0</v>
      </c>
      <c r="DF44" s="87">
        <f>COUNTIF(Input!$AQ$3:$AQ$1002,Analysis!$DB44&amp;" "&amp;Analysis!DF$10)</f>
        <v>0</v>
      </c>
      <c r="DG44" s="87">
        <f>COUNTIF(Input!$AQ$3:$AQ$1002,Analysis!$DB44&amp;" "&amp;Analysis!DG$10)</f>
        <v>0</v>
      </c>
      <c r="DH44" s="88">
        <f>COUNTIF(Input!$AQ$3:$AQ$1002,Analysis!$DB44&amp;" "&amp;Analysis!DH$10)</f>
        <v>0</v>
      </c>
      <c r="DI44" s="87">
        <f>COUNTIF(Input!$AQ$3:$AQ$1002,Analysis!$DB44&amp;" "&amp;Analysis!DI$10)</f>
        <v>0</v>
      </c>
      <c r="DJ44" s="87">
        <f>COUNTIF(Input!$AQ$3:$AQ$1002,Analysis!$DB44&amp;" "&amp;Analysis!DJ$10)</f>
        <v>0</v>
      </c>
      <c r="DK44" s="87">
        <f>COUNTIF(Input!$AQ$3:$AQ$1002,Analysis!$DB44&amp;" "&amp;Analysis!DK$10)</f>
        <v>0</v>
      </c>
      <c r="DL44" s="87">
        <f>COUNTIF(Input!$AQ$3:$AQ$1002,Analysis!$DB44&amp;" "&amp;Analysis!DL$10)</f>
        <v>0</v>
      </c>
      <c r="DM44" s="87">
        <f>COUNTIF(Input!$AQ$3:$AQ$1002,Analysis!$DB44&amp;" "&amp;Analysis!DM$10)</f>
        <v>0</v>
      </c>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row>
    <row r="45" spans="1:150" x14ac:dyDescent="0.3">
      <c r="A45" s="21"/>
      <c r="B45" s="194">
        <v>32</v>
      </c>
      <c r="C45" s="13">
        <f>COUNTIF(Input!$K$3:$K$1002,B45)</f>
        <v>0</v>
      </c>
      <c r="D45" s="13">
        <f>COUNTIF(Input!$J$3:$J$1002,B45)</f>
        <v>0</v>
      </c>
      <c r="E45" s="13">
        <f>COUNTIF(Input!$I$3:$I$1002,B45)</f>
        <v>0</v>
      </c>
      <c r="F45" s="13">
        <f>COUNTIF(Input!$M$3:$M$1002,B45)</f>
        <v>0</v>
      </c>
      <c r="G45" s="36" t="e">
        <f t="shared" si="5"/>
        <v>#N/A</v>
      </c>
      <c r="H45" s="18" t="str">
        <f>IF(D45&gt;0,SUMIF(Input!$HP$9:$HP$1002,B45,Input!$HS$9:$HS$1002)/D45,"")</f>
        <v/>
      </c>
      <c r="I45" s="29" t="e">
        <f>IF(D45&gt;0,SUMIF(Input!$J$3:$J$1002,B45,Input!$F$3:$F$1002)/COUNTIF(Input!$J$3:$J$1002,B45),#N/A)</f>
        <v>#N/A</v>
      </c>
      <c r="J45" s="29" t="e">
        <f>IF(E45&gt;0,SUMIF(Input!$I$3:$I$1002,B45,Input!$F$3:$F$1002)/COUNTIF(Input!$I$3:$I$1002,B45),#N/A)</f>
        <v>#N/A</v>
      </c>
      <c r="K45" s="30" t="str">
        <f>IF(D45&gt;0,SUMIF(Input!$J$3:$J$1002,B45,Input!$I$3:$I$1002)/D45,"")</f>
        <v/>
      </c>
      <c r="L45" s="16">
        <f t="array" ref="L45">IF(D45&lt;2,0,STDEV(IF(Input!$J$3:$J$1002=B45,Input!$I$3:$I$1002)))</f>
        <v>0</v>
      </c>
      <c r="M45" s="31" t="str">
        <f t="shared" si="3"/>
        <v/>
      </c>
      <c r="N45" s="16">
        <f t="shared" si="6"/>
        <v>0</v>
      </c>
      <c r="O45" s="18">
        <f t="shared" si="7"/>
        <v>32</v>
      </c>
      <c r="P45" s="18">
        <f t="shared" si="8"/>
        <v>32</v>
      </c>
      <c r="Q45" s="30" t="str">
        <f t="shared" si="4"/>
        <v/>
      </c>
      <c r="R45" s="289"/>
      <c r="S45" s="289"/>
      <c r="T45" s="289"/>
      <c r="U45" s="289"/>
      <c r="V45" s="289"/>
      <c r="W45" s="289"/>
      <c r="X45" s="289"/>
      <c r="Y45" s="289"/>
      <c r="Z45" s="289"/>
      <c r="AA45" s="289"/>
      <c r="AB45" s="289"/>
      <c r="AC45" s="289"/>
      <c r="AD45" s="289"/>
      <c r="AE45" s="289"/>
      <c r="AF45" s="289"/>
      <c r="AG45" s="289"/>
      <c r="AH45" s="289"/>
      <c r="AI45" s="289"/>
      <c r="AJ45" s="289"/>
      <c r="AK45" s="199">
        <v>38</v>
      </c>
      <c r="AL45" s="203">
        <f>COUNTIF(Input!$O$3:$O$1002,$AK45&amp;" "&amp;AL$6)</f>
        <v>0</v>
      </c>
      <c r="AM45" s="203">
        <f>COUNTIF(Input!$O$3:$O$1002,$AK45&amp;" "&amp;AM$6)</f>
        <v>0</v>
      </c>
      <c r="AN45" s="203">
        <f>COUNTIF(Input!$O$3:$O$1002,$AK45&amp;" "&amp;AN$6)</f>
        <v>0</v>
      </c>
      <c r="AO45" s="203">
        <f>COUNTIF(Input!$O$3:$O$1002,$AK45&amp;" "&amp;AO$6)</f>
        <v>0</v>
      </c>
      <c r="AP45" s="203">
        <f>COUNTIF(Input!$O$3:$O$1002,$AK45&amp;" "&amp;AP$6)</f>
        <v>0</v>
      </c>
      <c r="AQ45" s="203">
        <f>COUNTIF(Input!$O$3:$O$1002,$AK45&amp;" "&amp;AQ$6)</f>
        <v>0</v>
      </c>
      <c r="AR45" s="203">
        <f>COUNTIF(Input!$O$3:$O$1002,$AK45&amp;" "&amp;AR$6)</f>
        <v>0</v>
      </c>
      <c r="AS45" s="203">
        <f>COUNTIF(Input!$O$3:$O$1002,$AK45&amp;" "&amp;AS$6)</f>
        <v>0</v>
      </c>
      <c r="AT45" s="203">
        <f>COUNTIF(Input!$O$3:$O$1002,$AK45&amp;" "&amp;AT$6)</f>
        <v>0</v>
      </c>
      <c r="AU45" s="203">
        <f>COUNTIF(Input!$O$3:$O$1002,$AK45&amp;" "&amp;AU$6)</f>
        <v>0</v>
      </c>
      <c r="AV45" s="203">
        <f>COUNTIF(Input!$O$3:$O$1002,$AK45&amp;" "&amp;AV$6)</f>
        <v>0</v>
      </c>
      <c r="AW45" s="203">
        <f>COUNTIF(Input!$O$3:$O$1002,$AK45&amp;" "&amp;AW$6)</f>
        <v>0</v>
      </c>
      <c r="AX45" s="203">
        <f>COUNTIF(Input!$O$3:$O$1002,$AK45&amp;" "&amp;AX$6)</f>
        <v>0</v>
      </c>
      <c r="AY45" s="203">
        <f>COUNTIF(Input!$O$3:$O$1002,$AK45&amp;" "&amp;AY$6)</f>
        <v>0</v>
      </c>
      <c r="AZ45" s="203">
        <f>COUNTIF(Input!$O$3:$O$1002,$AK45&amp;" "&amp;AZ$6)</f>
        <v>0</v>
      </c>
      <c r="BA45" s="203">
        <f>COUNTIF(Input!$O$3:$O$1002,$AK45&amp;" "&amp;BA$6)</f>
        <v>0</v>
      </c>
      <c r="BB45" s="203">
        <f>COUNTIF(Input!$O$3:$O$1002,$AK45&amp;" "&amp;BB$6)</f>
        <v>0</v>
      </c>
      <c r="BC45" s="203">
        <f>COUNTIF(Input!$O$3:$O$1002,$AK45&amp;" "&amp;BC$6)</f>
        <v>0</v>
      </c>
      <c r="BD45" s="203">
        <f>COUNTIF(Input!$O$3:$O$1002,$AK45&amp;" "&amp;BD$6)</f>
        <v>0</v>
      </c>
      <c r="BE45" s="203">
        <f>COUNTIF(Input!$O$3:$O$1002,$AK45&amp;" "&amp;BE$6)</f>
        <v>0</v>
      </c>
      <c r="BF45" s="203">
        <f>COUNTIF(Input!$O$3:$O$1002,$AK45&amp;" "&amp;BF$6)</f>
        <v>0</v>
      </c>
      <c r="BG45" s="203">
        <f>COUNTIF(Input!$O$3:$O$1002,$AK45&amp;" "&amp;BG$6)</f>
        <v>0</v>
      </c>
      <c r="BH45" s="203">
        <f>COUNTIF(Input!$O$3:$O$1002,$AK45&amp;" "&amp;BH$6)</f>
        <v>0</v>
      </c>
      <c r="BI45" s="203">
        <f>COUNTIF(Input!$O$3:$O$1002,$AK45&amp;" "&amp;BI$6)</f>
        <v>0</v>
      </c>
      <c r="BJ45" s="203">
        <f>COUNTIF(Input!$O$3:$O$1002,$AK45&amp;" "&amp;BJ$6)</f>
        <v>0</v>
      </c>
      <c r="BK45" s="203">
        <f>COUNTIF(Input!$O$3:$O$1002,$AK45&amp;" "&amp;BK$6)</f>
        <v>0</v>
      </c>
      <c r="BL45" s="203">
        <f>COUNTIF(Input!$O$3:$O$1002,$AK45&amp;" "&amp;BL$6)</f>
        <v>0</v>
      </c>
      <c r="BM45" s="203">
        <f>COUNTIF(Input!$O$3:$O$1002,$AK45&amp;" "&amp;BM$6)</f>
        <v>0</v>
      </c>
      <c r="BN45" s="203">
        <f>COUNTIF(Input!$O$3:$O$1002,$AK45&amp;" "&amp;BN$6)</f>
        <v>0</v>
      </c>
      <c r="BO45" s="203">
        <f>COUNTIF(Input!$O$3:$O$1002,$AK45&amp;" "&amp;BO$6)</f>
        <v>0</v>
      </c>
      <c r="BP45" s="203">
        <f>COUNTIF(Input!$O$3:$O$1002,$AK45&amp;" "&amp;BP$6)</f>
        <v>0</v>
      </c>
      <c r="BQ45" s="203">
        <f>COUNTIF(Input!$O$3:$O$1002,$AK45&amp;" "&amp;BQ$6)</f>
        <v>0</v>
      </c>
      <c r="BR45" s="203">
        <f>COUNTIF(Input!$O$3:$O$1002,$AK45&amp;" "&amp;BR$6)</f>
        <v>0</v>
      </c>
      <c r="BS45" s="203">
        <f>COUNTIF(Input!$O$3:$O$1002,$AK45&amp;" "&amp;BS$6)</f>
        <v>0</v>
      </c>
      <c r="BT45" s="203">
        <f>COUNTIF(Input!$O$3:$O$1002,$AK45&amp;" "&amp;BT$6)</f>
        <v>0</v>
      </c>
      <c r="BU45" s="203">
        <f>COUNTIF(Input!$O$3:$O$1002,$AK45&amp;" "&amp;BU$6)</f>
        <v>0</v>
      </c>
      <c r="BV45" s="203">
        <f>COUNTIF(Input!$O$3:$O$1002,$AK45&amp;" "&amp;BV$6)</f>
        <v>0</v>
      </c>
      <c r="BW45" s="203">
        <f>COUNTIF(Input!$O$3:$O$1002,$AK45&amp;" "&amp;BW$6)</f>
        <v>0</v>
      </c>
      <c r="BX45" s="202">
        <f>COUNTIF(Input!$O$3:$O$1002,$AK45&amp;" "&amp;BX$6)</f>
        <v>0</v>
      </c>
      <c r="BY45" s="325">
        <f>COUNTIF(Input!$O$3:$O$1002,$AK45&amp;" "&amp;BY$6)</f>
        <v>0</v>
      </c>
      <c r="BZ45" s="325">
        <f>COUNTIF(Input!$O$3:$O$1002,$AK45&amp;" "&amp;BZ$6)</f>
        <v>0</v>
      </c>
      <c r="CA45" s="325">
        <f>COUNTIF(Input!$O$3:$O$1002,$AK45&amp;" "&amp;CA$6)</f>
        <v>0</v>
      </c>
      <c r="CB45" s="309">
        <f t="shared" si="1"/>
        <v>0</v>
      </c>
      <c r="CC45" s="21"/>
      <c r="CD45" s="21"/>
      <c r="CE45" s="407" t="s">
        <v>174</v>
      </c>
      <c r="CF45" s="408"/>
      <c r="CG45" s="407">
        <f>COUNTIF(Input!$D$3:$D$1002,CE45)</f>
        <v>0</v>
      </c>
      <c r="CH45" s="408"/>
      <c r="CI45" s="409">
        <f t="shared" si="10"/>
        <v>0</v>
      </c>
      <c r="CJ45" s="410"/>
      <c r="CK45" s="21"/>
      <c r="CL45" s="21"/>
      <c r="CM45" s="21"/>
      <c r="CN45" s="21"/>
      <c r="CO45" s="21"/>
      <c r="CP45" s="21"/>
      <c r="CQ45" s="21"/>
      <c r="CR45" s="21"/>
      <c r="CS45" s="21"/>
      <c r="CT45" s="21"/>
      <c r="CU45" s="21"/>
      <c r="CV45" s="21"/>
      <c r="CW45" s="21"/>
      <c r="CX45" s="21"/>
      <c r="CY45" s="21"/>
      <c r="CZ45" s="21"/>
      <c r="DA45" s="21"/>
      <c r="DB45" s="360">
        <f t="shared" si="2"/>
        <v>34</v>
      </c>
      <c r="DC45" s="87">
        <f>COUNTIF(Input!$AQ$3:$AQ$1002,Analysis!$DB45&amp;" "&amp;Analysis!DC$10)</f>
        <v>0</v>
      </c>
      <c r="DD45" s="87">
        <f>COUNTIF(Input!$AQ$3:$AQ$1002,Analysis!$DB45&amp;" "&amp;Analysis!DD$10)</f>
        <v>0</v>
      </c>
      <c r="DE45" s="87">
        <f>COUNTIF(Input!$AQ$3:$AQ$1002,Analysis!$DB45&amp;" "&amp;Analysis!DE$10)</f>
        <v>0</v>
      </c>
      <c r="DF45" s="87">
        <f>COUNTIF(Input!$AQ$3:$AQ$1002,Analysis!$DB45&amp;" "&amp;Analysis!DF$10)</f>
        <v>0</v>
      </c>
      <c r="DG45" s="87">
        <f>COUNTIF(Input!$AQ$3:$AQ$1002,Analysis!$DB45&amp;" "&amp;Analysis!DG$10)</f>
        <v>0</v>
      </c>
      <c r="DH45" s="88">
        <f>COUNTIF(Input!$AQ$3:$AQ$1002,Analysis!$DB45&amp;" "&amp;Analysis!DH$10)</f>
        <v>0</v>
      </c>
      <c r="DI45" s="87">
        <f>COUNTIF(Input!$AQ$3:$AQ$1002,Analysis!$DB45&amp;" "&amp;Analysis!DI$10)</f>
        <v>0</v>
      </c>
      <c r="DJ45" s="87">
        <f>COUNTIF(Input!$AQ$3:$AQ$1002,Analysis!$DB45&amp;" "&amp;Analysis!DJ$10)</f>
        <v>0</v>
      </c>
      <c r="DK45" s="87">
        <f>COUNTIF(Input!$AQ$3:$AQ$1002,Analysis!$DB45&amp;" "&amp;Analysis!DK$10)</f>
        <v>0</v>
      </c>
      <c r="DL45" s="87">
        <f>COUNTIF(Input!$AQ$3:$AQ$1002,Analysis!$DB45&amp;" "&amp;Analysis!DL$10)</f>
        <v>0</v>
      </c>
      <c r="DM45" s="87">
        <f>COUNTIF(Input!$AQ$3:$AQ$1002,Analysis!$DB45&amp;" "&amp;Analysis!DM$10)</f>
        <v>0</v>
      </c>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row>
    <row r="46" spans="1:150" x14ac:dyDescent="0.3">
      <c r="A46" s="21"/>
      <c r="B46" s="194">
        <v>33</v>
      </c>
      <c r="C46" s="13">
        <f>COUNTIF(Input!$K$3:$K$1002,B46)</f>
        <v>0</v>
      </c>
      <c r="D46" s="13">
        <f>COUNTIF(Input!$J$3:$J$1002,B46)</f>
        <v>0</v>
      </c>
      <c r="E46" s="13">
        <f>COUNTIF(Input!$I$3:$I$1002,B46)</f>
        <v>0</v>
      </c>
      <c r="F46" s="13">
        <f>COUNTIF(Input!$M$3:$M$1002,B46)</f>
        <v>0</v>
      </c>
      <c r="G46" s="36" t="e">
        <f t="shared" si="5"/>
        <v>#N/A</v>
      </c>
      <c r="H46" s="18" t="str">
        <f>IF(D46&gt;0,SUMIF(Input!$HP$9:$HP$1002,B46,Input!$HS$9:$HS$1002)/D46,"")</f>
        <v/>
      </c>
      <c r="I46" s="29" t="e">
        <f>IF(D46&gt;0,SUMIF(Input!$J$3:$J$1002,B46,Input!$F$3:$F$1002)/COUNTIF(Input!$J$3:$J$1002,B46),#N/A)</f>
        <v>#N/A</v>
      </c>
      <c r="J46" s="29" t="e">
        <f>IF(E46&gt;0,SUMIF(Input!$I$3:$I$1002,B46,Input!$F$3:$F$1002)/COUNTIF(Input!$I$3:$I$1002,B46),#N/A)</f>
        <v>#N/A</v>
      </c>
      <c r="K46" s="30" t="str">
        <f>IF(D46&gt;0,SUMIF(Input!$J$3:$J$1002,B46,Input!$I$3:$I$1002)/D46,"")</f>
        <v/>
      </c>
      <c r="L46" s="16">
        <f t="array" ref="L46">IF(D46&lt;2,0,STDEV(IF(Input!$J$3:$J$1002=B46,Input!$I$3:$I$1002)))</f>
        <v>0</v>
      </c>
      <c r="M46" s="31" t="str">
        <f t="shared" si="3"/>
        <v/>
      </c>
      <c r="N46" s="16">
        <f t="shared" si="6"/>
        <v>0</v>
      </c>
      <c r="O46" s="18">
        <f t="shared" si="7"/>
        <v>33</v>
      </c>
      <c r="P46" s="18">
        <f t="shared" si="8"/>
        <v>33</v>
      </c>
      <c r="Q46" s="30" t="str">
        <f t="shared" si="4"/>
        <v/>
      </c>
      <c r="R46" s="289"/>
      <c r="S46" s="289"/>
      <c r="T46" s="289"/>
      <c r="U46" s="289"/>
      <c r="V46" s="289"/>
      <c r="W46" s="289"/>
      <c r="X46" s="289"/>
      <c r="Y46" s="289"/>
      <c r="Z46" s="289"/>
      <c r="AA46" s="289"/>
      <c r="AB46" s="289"/>
      <c r="AC46" s="289"/>
      <c r="AD46" s="289"/>
      <c r="AE46" s="289"/>
      <c r="AF46" s="289"/>
      <c r="AG46" s="289"/>
      <c r="AH46" s="289"/>
      <c r="AI46" s="289"/>
      <c r="AJ46" s="289"/>
      <c r="AK46" s="199">
        <v>39</v>
      </c>
      <c r="AL46" s="203">
        <f>COUNTIF(Input!$O$3:$O$1002,$AK46&amp;" "&amp;AL$6)</f>
        <v>0</v>
      </c>
      <c r="AM46" s="203">
        <f>COUNTIF(Input!$O$3:$O$1002,$AK46&amp;" "&amp;AM$6)</f>
        <v>0</v>
      </c>
      <c r="AN46" s="203">
        <f>COUNTIF(Input!$O$3:$O$1002,$AK46&amp;" "&amp;AN$6)</f>
        <v>0</v>
      </c>
      <c r="AO46" s="203">
        <f>COUNTIF(Input!$O$3:$O$1002,$AK46&amp;" "&amp;AO$6)</f>
        <v>0</v>
      </c>
      <c r="AP46" s="203">
        <f>COUNTIF(Input!$O$3:$O$1002,$AK46&amp;" "&amp;AP$6)</f>
        <v>0</v>
      </c>
      <c r="AQ46" s="203">
        <f>COUNTIF(Input!$O$3:$O$1002,$AK46&amp;" "&amp;AQ$6)</f>
        <v>0</v>
      </c>
      <c r="AR46" s="203">
        <f>COUNTIF(Input!$O$3:$O$1002,$AK46&amp;" "&amp;AR$6)</f>
        <v>0</v>
      </c>
      <c r="AS46" s="203">
        <f>COUNTIF(Input!$O$3:$O$1002,$AK46&amp;" "&amp;AS$6)</f>
        <v>0</v>
      </c>
      <c r="AT46" s="203">
        <f>COUNTIF(Input!$O$3:$O$1002,$AK46&amp;" "&amp;AT$6)</f>
        <v>0</v>
      </c>
      <c r="AU46" s="203">
        <f>COUNTIF(Input!$O$3:$O$1002,$AK46&amp;" "&amp;AU$6)</f>
        <v>0</v>
      </c>
      <c r="AV46" s="203">
        <f>COUNTIF(Input!$O$3:$O$1002,$AK46&amp;" "&amp;AV$6)</f>
        <v>0</v>
      </c>
      <c r="AW46" s="203">
        <f>COUNTIF(Input!$O$3:$O$1002,$AK46&amp;" "&amp;AW$6)</f>
        <v>0</v>
      </c>
      <c r="AX46" s="203">
        <f>COUNTIF(Input!$O$3:$O$1002,$AK46&amp;" "&amp;AX$6)</f>
        <v>0</v>
      </c>
      <c r="AY46" s="203">
        <f>COUNTIF(Input!$O$3:$O$1002,$AK46&amp;" "&amp;AY$6)</f>
        <v>0</v>
      </c>
      <c r="AZ46" s="203">
        <f>COUNTIF(Input!$O$3:$O$1002,$AK46&amp;" "&amp;AZ$6)</f>
        <v>0</v>
      </c>
      <c r="BA46" s="203">
        <f>COUNTIF(Input!$O$3:$O$1002,$AK46&amp;" "&amp;BA$6)</f>
        <v>0</v>
      </c>
      <c r="BB46" s="203">
        <f>COUNTIF(Input!$O$3:$O$1002,$AK46&amp;" "&amp;BB$6)</f>
        <v>0</v>
      </c>
      <c r="BC46" s="203">
        <f>COUNTIF(Input!$O$3:$O$1002,$AK46&amp;" "&amp;BC$6)</f>
        <v>0</v>
      </c>
      <c r="BD46" s="203">
        <f>COUNTIF(Input!$O$3:$O$1002,$AK46&amp;" "&amp;BD$6)</f>
        <v>0</v>
      </c>
      <c r="BE46" s="203">
        <f>COUNTIF(Input!$O$3:$O$1002,$AK46&amp;" "&amp;BE$6)</f>
        <v>0</v>
      </c>
      <c r="BF46" s="203">
        <f>COUNTIF(Input!$O$3:$O$1002,$AK46&amp;" "&amp;BF$6)</f>
        <v>0</v>
      </c>
      <c r="BG46" s="203">
        <f>COUNTIF(Input!$O$3:$O$1002,$AK46&amp;" "&amp;BG$6)</f>
        <v>0</v>
      </c>
      <c r="BH46" s="203">
        <f>COUNTIF(Input!$O$3:$O$1002,$AK46&amp;" "&amp;BH$6)</f>
        <v>0</v>
      </c>
      <c r="BI46" s="203">
        <f>COUNTIF(Input!$O$3:$O$1002,$AK46&amp;" "&amp;BI$6)</f>
        <v>0</v>
      </c>
      <c r="BJ46" s="203">
        <f>COUNTIF(Input!$O$3:$O$1002,$AK46&amp;" "&amp;BJ$6)</f>
        <v>0</v>
      </c>
      <c r="BK46" s="203">
        <f>COUNTIF(Input!$O$3:$O$1002,$AK46&amp;" "&amp;BK$6)</f>
        <v>0</v>
      </c>
      <c r="BL46" s="203">
        <f>COUNTIF(Input!$O$3:$O$1002,$AK46&amp;" "&amp;BL$6)</f>
        <v>0</v>
      </c>
      <c r="BM46" s="203">
        <f>COUNTIF(Input!$O$3:$O$1002,$AK46&amp;" "&amp;BM$6)</f>
        <v>0</v>
      </c>
      <c r="BN46" s="203">
        <f>COUNTIF(Input!$O$3:$O$1002,$AK46&amp;" "&amp;BN$6)</f>
        <v>0</v>
      </c>
      <c r="BO46" s="203">
        <f>COUNTIF(Input!$O$3:$O$1002,$AK46&amp;" "&amp;BO$6)</f>
        <v>0</v>
      </c>
      <c r="BP46" s="203">
        <f>COUNTIF(Input!$O$3:$O$1002,$AK46&amp;" "&amp;BP$6)</f>
        <v>0</v>
      </c>
      <c r="BQ46" s="203">
        <f>COUNTIF(Input!$O$3:$O$1002,$AK46&amp;" "&amp;BQ$6)</f>
        <v>0</v>
      </c>
      <c r="BR46" s="203">
        <f>COUNTIF(Input!$O$3:$O$1002,$AK46&amp;" "&amp;BR$6)</f>
        <v>0</v>
      </c>
      <c r="BS46" s="203">
        <f>COUNTIF(Input!$O$3:$O$1002,$AK46&amp;" "&amp;BS$6)</f>
        <v>0</v>
      </c>
      <c r="BT46" s="203">
        <f>COUNTIF(Input!$O$3:$O$1002,$AK46&amp;" "&amp;BT$6)</f>
        <v>0</v>
      </c>
      <c r="BU46" s="203">
        <f>COUNTIF(Input!$O$3:$O$1002,$AK46&amp;" "&amp;BU$6)</f>
        <v>0</v>
      </c>
      <c r="BV46" s="203">
        <f>COUNTIF(Input!$O$3:$O$1002,$AK46&amp;" "&amp;BV$6)</f>
        <v>0</v>
      </c>
      <c r="BW46" s="203">
        <f>COUNTIF(Input!$O$3:$O$1002,$AK46&amp;" "&amp;BW$6)</f>
        <v>0</v>
      </c>
      <c r="BX46" s="203">
        <f>COUNTIF(Input!$O$3:$O$1002,$AK46&amp;" "&amp;BX$6)</f>
        <v>0</v>
      </c>
      <c r="BY46" s="202">
        <f>COUNTIF(Input!$O$3:$O$1002,$AK46&amp;" "&amp;BY$6)</f>
        <v>0</v>
      </c>
      <c r="BZ46" s="325">
        <f>COUNTIF(Input!$O$3:$O$1002,$AK46&amp;" "&amp;BZ$6)</f>
        <v>0</v>
      </c>
      <c r="CA46" s="325">
        <f>COUNTIF(Input!$O$3:$O$1002,$AK46&amp;" "&amp;CA$6)</f>
        <v>0</v>
      </c>
      <c r="CB46" s="309">
        <f t="shared" si="1"/>
        <v>0</v>
      </c>
      <c r="CC46" s="21"/>
      <c r="CD46" s="21"/>
      <c r="CE46" s="407" t="s">
        <v>175</v>
      </c>
      <c r="CF46" s="408"/>
      <c r="CG46" s="407">
        <f>COUNTIF(Input!$D$3:$D$1002,CE46)</f>
        <v>0</v>
      </c>
      <c r="CH46" s="408"/>
      <c r="CI46" s="409">
        <f t="shared" si="10"/>
        <v>0</v>
      </c>
      <c r="CJ46" s="410"/>
      <c r="CK46" s="21"/>
      <c r="CL46" s="21"/>
      <c r="CM46" s="21"/>
      <c r="CN46" s="21"/>
      <c r="CO46" s="21"/>
      <c r="CP46" s="21"/>
      <c r="CQ46" s="21"/>
      <c r="CR46" s="21"/>
      <c r="CS46" s="21"/>
      <c r="CT46" s="21"/>
      <c r="CU46" s="21"/>
      <c r="CV46" s="21"/>
      <c r="CW46" s="21"/>
      <c r="CX46" s="21"/>
      <c r="CY46" s="21"/>
      <c r="CZ46" s="21"/>
      <c r="DA46" s="21"/>
      <c r="DB46" s="360">
        <f t="shared" si="2"/>
        <v>35</v>
      </c>
      <c r="DC46" s="87">
        <f>COUNTIF(Input!$AQ$3:$AQ$1002,Analysis!$DB46&amp;" "&amp;Analysis!DC$10)</f>
        <v>0</v>
      </c>
      <c r="DD46" s="87">
        <f>COUNTIF(Input!$AQ$3:$AQ$1002,Analysis!$DB46&amp;" "&amp;Analysis!DD$10)</f>
        <v>0</v>
      </c>
      <c r="DE46" s="87">
        <f>COUNTIF(Input!$AQ$3:$AQ$1002,Analysis!$DB46&amp;" "&amp;Analysis!DE$10)</f>
        <v>0</v>
      </c>
      <c r="DF46" s="87">
        <f>COUNTIF(Input!$AQ$3:$AQ$1002,Analysis!$DB46&amp;" "&amp;Analysis!DF$10)</f>
        <v>0</v>
      </c>
      <c r="DG46" s="87">
        <f>COUNTIF(Input!$AQ$3:$AQ$1002,Analysis!$DB46&amp;" "&amp;Analysis!DG$10)</f>
        <v>0</v>
      </c>
      <c r="DH46" s="88">
        <f>COUNTIF(Input!$AQ$3:$AQ$1002,Analysis!$DB46&amp;" "&amp;Analysis!DH$10)</f>
        <v>0</v>
      </c>
      <c r="DI46" s="87">
        <f>COUNTIF(Input!$AQ$3:$AQ$1002,Analysis!$DB46&amp;" "&amp;Analysis!DI$10)</f>
        <v>0</v>
      </c>
      <c r="DJ46" s="87">
        <f>COUNTIF(Input!$AQ$3:$AQ$1002,Analysis!$DB46&amp;" "&amp;Analysis!DJ$10)</f>
        <v>0</v>
      </c>
      <c r="DK46" s="87">
        <f>COUNTIF(Input!$AQ$3:$AQ$1002,Analysis!$DB46&amp;" "&amp;Analysis!DK$10)</f>
        <v>0</v>
      </c>
      <c r="DL46" s="87">
        <f>COUNTIF(Input!$AQ$3:$AQ$1002,Analysis!$DB46&amp;" "&amp;Analysis!DL$10)</f>
        <v>0</v>
      </c>
      <c r="DM46" s="87">
        <f>COUNTIF(Input!$AQ$3:$AQ$1002,Analysis!$DB46&amp;" "&amp;Analysis!DM$10)</f>
        <v>0</v>
      </c>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row>
    <row r="47" spans="1:150" x14ac:dyDescent="0.3">
      <c r="A47" s="21"/>
      <c r="B47" s="194">
        <v>34</v>
      </c>
      <c r="C47" s="13">
        <f>COUNTIF(Input!$K$3:$K$1002,B47)</f>
        <v>0</v>
      </c>
      <c r="D47" s="13">
        <f>COUNTIF(Input!$J$3:$J$1002,B47)</f>
        <v>0</v>
      </c>
      <c r="E47" s="13">
        <f>COUNTIF(Input!$I$3:$I$1002,B47)</f>
        <v>0</v>
      </c>
      <c r="F47" s="13">
        <f>COUNTIF(Input!$M$3:$M$1002,B47)</f>
        <v>0</v>
      </c>
      <c r="G47" s="36" t="e">
        <f t="shared" si="5"/>
        <v>#N/A</v>
      </c>
      <c r="H47" s="18" t="str">
        <f>IF(D47&gt;0,SUMIF(Input!$HP$9:$HP$1002,B47,Input!$HS$9:$HS$1002)/D47,"")</f>
        <v/>
      </c>
      <c r="I47" s="29" t="e">
        <f>IF(D47&gt;0,SUMIF(Input!$J$3:$J$1002,B47,Input!$F$3:$F$1002)/COUNTIF(Input!$J$3:$J$1002,B47),#N/A)</f>
        <v>#N/A</v>
      </c>
      <c r="J47" s="29" t="e">
        <f>IF(E47&gt;0,SUMIF(Input!$I$3:$I$1002,B47,Input!$F$3:$F$1002)/COUNTIF(Input!$I$3:$I$1002,B47),#N/A)</f>
        <v>#N/A</v>
      </c>
      <c r="K47" s="30" t="str">
        <f>IF(D47&gt;0,SUMIF(Input!$J$3:$J$1002,B47,Input!$I$3:$I$1002)/D47,"")</f>
        <v/>
      </c>
      <c r="L47" s="16">
        <f t="array" ref="L47">IF(D47&lt;2,0,STDEV(IF(Input!$J$3:$J$1002=B47,Input!$I$3:$I$1002)))</f>
        <v>0</v>
      </c>
      <c r="M47" s="31" t="str">
        <f t="shared" si="3"/>
        <v/>
      </c>
      <c r="N47" s="16">
        <f t="shared" si="6"/>
        <v>0</v>
      </c>
      <c r="O47" s="18">
        <f t="shared" si="7"/>
        <v>34</v>
      </c>
      <c r="P47" s="18">
        <f t="shared" si="8"/>
        <v>34</v>
      </c>
      <c r="Q47" s="30" t="str">
        <f t="shared" si="4"/>
        <v/>
      </c>
      <c r="R47" s="289"/>
      <c r="S47" s="289"/>
      <c r="T47" s="289"/>
      <c r="U47" s="289"/>
      <c r="V47" s="289"/>
      <c r="W47" s="289"/>
      <c r="X47" s="289"/>
      <c r="Y47" s="289"/>
      <c r="Z47" s="289"/>
      <c r="AA47" s="289"/>
      <c r="AB47" s="289"/>
      <c r="AC47" s="289"/>
      <c r="AD47" s="289"/>
      <c r="AE47" s="289"/>
      <c r="AF47" s="289"/>
      <c r="AG47" s="289"/>
      <c r="AH47" s="289"/>
      <c r="AI47" s="289"/>
      <c r="AJ47" s="289"/>
      <c r="AK47" s="199">
        <v>40</v>
      </c>
      <c r="AL47" s="203">
        <f>COUNTIF(Input!$O$3:$O$1002,$AK47&amp;" "&amp;AL$6)</f>
        <v>0</v>
      </c>
      <c r="AM47" s="203">
        <f>COUNTIF(Input!$O$3:$O$1002,$AK47&amp;" "&amp;AM$6)</f>
        <v>0</v>
      </c>
      <c r="AN47" s="203">
        <f>COUNTIF(Input!$O$3:$O$1002,$AK47&amp;" "&amp;AN$6)</f>
        <v>0</v>
      </c>
      <c r="AO47" s="203">
        <f>COUNTIF(Input!$O$3:$O$1002,$AK47&amp;" "&amp;AO$6)</f>
        <v>0</v>
      </c>
      <c r="AP47" s="203">
        <f>COUNTIF(Input!$O$3:$O$1002,$AK47&amp;" "&amp;AP$6)</f>
        <v>0</v>
      </c>
      <c r="AQ47" s="203">
        <f>COUNTIF(Input!$O$3:$O$1002,$AK47&amp;" "&amp;AQ$6)</f>
        <v>0</v>
      </c>
      <c r="AR47" s="203">
        <f>COUNTIF(Input!$O$3:$O$1002,$AK47&amp;" "&amp;AR$6)</f>
        <v>0</v>
      </c>
      <c r="AS47" s="203">
        <f>COUNTIF(Input!$O$3:$O$1002,$AK47&amp;" "&amp;AS$6)</f>
        <v>0</v>
      </c>
      <c r="AT47" s="203">
        <f>COUNTIF(Input!$O$3:$O$1002,$AK47&amp;" "&amp;AT$6)</f>
        <v>0</v>
      </c>
      <c r="AU47" s="203">
        <f>COUNTIF(Input!$O$3:$O$1002,$AK47&amp;" "&amp;AU$6)</f>
        <v>0</v>
      </c>
      <c r="AV47" s="203">
        <f>COUNTIF(Input!$O$3:$O$1002,$AK47&amp;" "&amp;AV$6)</f>
        <v>0</v>
      </c>
      <c r="AW47" s="203">
        <f>COUNTIF(Input!$O$3:$O$1002,$AK47&amp;" "&amp;AW$6)</f>
        <v>0</v>
      </c>
      <c r="AX47" s="203">
        <f>COUNTIF(Input!$O$3:$O$1002,$AK47&amp;" "&amp;AX$6)</f>
        <v>0</v>
      </c>
      <c r="AY47" s="203">
        <f>COUNTIF(Input!$O$3:$O$1002,$AK47&amp;" "&amp;AY$6)</f>
        <v>0</v>
      </c>
      <c r="AZ47" s="203">
        <f>COUNTIF(Input!$O$3:$O$1002,$AK47&amp;" "&amp;AZ$6)</f>
        <v>0</v>
      </c>
      <c r="BA47" s="203">
        <f>COUNTIF(Input!$O$3:$O$1002,$AK47&amp;" "&amp;BA$6)</f>
        <v>0</v>
      </c>
      <c r="BB47" s="203">
        <f>COUNTIF(Input!$O$3:$O$1002,$AK47&amp;" "&amp;BB$6)</f>
        <v>0</v>
      </c>
      <c r="BC47" s="203">
        <f>COUNTIF(Input!$O$3:$O$1002,$AK47&amp;" "&amp;BC$6)</f>
        <v>0</v>
      </c>
      <c r="BD47" s="203">
        <f>COUNTIF(Input!$O$3:$O$1002,$AK47&amp;" "&amp;BD$6)</f>
        <v>0</v>
      </c>
      <c r="BE47" s="203">
        <f>COUNTIF(Input!$O$3:$O$1002,$AK47&amp;" "&amp;BE$6)</f>
        <v>0</v>
      </c>
      <c r="BF47" s="203">
        <f>COUNTIF(Input!$O$3:$O$1002,$AK47&amp;" "&amp;BF$6)</f>
        <v>0</v>
      </c>
      <c r="BG47" s="203">
        <f>COUNTIF(Input!$O$3:$O$1002,$AK47&amp;" "&amp;BG$6)</f>
        <v>0</v>
      </c>
      <c r="BH47" s="203">
        <f>COUNTIF(Input!$O$3:$O$1002,$AK47&amp;" "&amp;BH$6)</f>
        <v>0</v>
      </c>
      <c r="BI47" s="203">
        <f>COUNTIF(Input!$O$3:$O$1002,$AK47&amp;" "&amp;BI$6)</f>
        <v>0</v>
      </c>
      <c r="BJ47" s="203">
        <f>COUNTIF(Input!$O$3:$O$1002,$AK47&amp;" "&amp;BJ$6)</f>
        <v>0</v>
      </c>
      <c r="BK47" s="203">
        <f>COUNTIF(Input!$O$3:$O$1002,$AK47&amp;" "&amp;BK$6)</f>
        <v>0</v>
      </c>
      <c r="BL47" s="203">
        <f>COUNTIF(Input!$O$3:$O$1002,$AK47&amp;" "&amp;BL$6)</f>
        <v>0</v>
      </c>
      <c r="BM47" s="203">
        <f>COUNTIF(Input!$O$3:$O$1002,$AK47&amp;" "&amp;BM$6)</f>
        <v>0</v>
      </c>
      <c r="BN47" s="203">
        <f>COUNTIF(Input!$O$3:$O$1002,$AK47&amp;" "&amp;BN$6)</f>
        <v>0</v>
      </c>
      <c r="BO47" s="203">
        <f>COUNTIF(Input!$O$3:$O$1002,$AK47&amp;" "&amp;BO$6)</f>
        <v>0</v>
      </c>
      <c r="BP47" s="203">
        <f>COUNTIF(Input!$O$3:$O$1002,$AK47&amp;" "&amp;BP$6)</f>
        <v>0</v>
      </c>
      <c r="BQ47" s="203">
        <f>COUNTIF(Input!$O$3:$O$1002,$AK47&amp;" "&amp;BQ$6)</f>
        <v>0</v>
      </c>
      <c r="BR47" s="203">
        <f>COUNTIF(Input!$O$3:$O$1002,$AK47&amp;" "&amp;BR$6)</f>
        <v>0</v>
      </c>
      <c r="BS47" s="203">
        <f>COUNTIF(Input!$O$3:$O$1002,$AK47&amp;" "&amp;BS$6)</f>
        <v>0</v>
      </c>
      <c r="BT47" s="203">
        <f>COUNTIF(Input!$O$3:$O$1002,$AK47&amp;" "&amp;BT$6)</f>
        <v>0</v>
      </c>
      <c r="BU47" s="203">
        <f>COUNTIF(Input!$O$3:$O$1002,$AK47&amp;" "&amp;BU$6)</f>
        <v>0</v>
      </c>
      <c r="BV47" s="203">
        <f>COUNTIF(Input!$O$3:$O$1002,$AK47&amp;" "&amp;BV$6)</f>
        <v>0</v>
      </c>
      <c r="BW47" s="203">
        <f>COUNTIF(Input!$O$3:$O$1002,$AK47&amp;" "&amp;BW$6)</f>
        <v>0</v>
      </c>
      <c r="BX47" s="203">
        <f>COUNTIF(Input!$O$3:$O$1002,$AK47&amp;" "&amp;BX$6)</f>
        <v>0</v>
      </c>
      <c r="BY47" s="203">
        <f>COUNTIF(Input!$O$3:$O$1002,$AK47&amp;" "&amp;BY$6)</f>
        <v>0</v>
      </c>
      <c r="BZ47" s="202">
        <f>COUNTIF(Input!$O$3:$O$1002,$AK47&amp;" "&amp;BZ$6)</f>
        <v>0</v>
      </c>
      <c r="CA47" s="325">
        <f>COUNTIF(Input!$O$3:$O$1002,$AK47&amp;" "&amp;CA$6)</f>
        <v>0</v>
      </c>
      <c r="CB47" s="309">
        <f t="shared" si="1"/>
        <v>0</v>
      </c>
      <c r="CC47" s="21"/>
      <c r="CD47" s="21"/>
      <c r="CE47" s="387" t="s">
        <v>176</v>
      </c>
      <c r="CF47" s="388"/>
      <c r="CG47" s="387">
        <f>COUNTIF(Input!$D$3:$D$1002,CE47)</f>
        <v>0</v>
      </c>
      <c r="CH47" s="388"/>
      <c r="CI47" s="389">
        <f t="shared" si="10"/>
        <v>0</v>
      </c>
      <c r="CJ47" s="390"/>
      <c r="CK47" s="21"/>
      <c r="CL47" s="21"/>
      <c r="CM47" s="21"/>
      <c r="CN47" s="21"/>
      <c r="CO47" s="21"/>
      <c r="CP47" s="21"/>
      <c r="CQ47" s="21"/>
      <c r="CR47" s="21"/>
      <c r="CS47" s="21"/>
      <c r="CT47" s="21"/>
      <c r="CU47" s="21"/>
      <c r="CV47" s="21"/>
      <c r="CW47" s="21"/>
      <c r="CX47" s="21"/>
      <c r="CY47" s="21"/>
      <c r="CZ47" s="21"/>
      <c r="DA47" s="21"/>
      <c r="DB47" s="360">
        <f t="shared" si="2"/>
        <v>36</v>
      </c>
      <c r="DC47" s="87">
        <f>COUNTIF(Input!$AQ$3:$AQ$1002,Analysis!$DB47&amp;" "&amp;Analysis!DC$10)</f>
        <v>0</v>
      </c>
      <c r="DD47" s="87">
        <f>COUNTIF(Input!$AQ$3:$AQ$1002,Analysis!$DB47&amp;" "&amp;Analysis!DD$10)</f>
        <v>0</v>
      </c>
      <c r="DE47" s="87">
        <f>COUNTIF(Input!$AQ$3:$AQ$1002,Analysis!$DB47&amp;" "&amp;Analysis!DE$10)</f>
        <v>0</v>
      </c>
      <c r="DF47" s="87">
        <f>COUNTIF(Input!$AQ$3:$AQ$1002,Analysis!$DB47&amp;" "&amp;Analysis!DF$10)</f>
        <v>0</v>
      </c>
      <c r="DG47" s="87">
        <f>COUNTIF(Input!$AQ$3:$AQ$1002,Analysis!$DB47&amp;" "&amp;Analysis!DG$10)</f>
        <v>0</v>
      </c>
      <c r="DH47" s="88">
        <f>COUNTIF(Input!$AQ$3:$AQ$1002,Analysis!$DB47&amp;" "&amp;Analysis!DH$10)</f>
        <v>0</v>
      </c>
      <c r="DI47" s="87">
        <f>COUNTIF(Input!$AQ$3:$AQ$1002,Analysis!$DB47&amp;" "&amp;Analysis!DI$10)</f>
        <v>0</v>
      </c>
      <c r="DJ47" s="87">
        <f>COUNTIF(Input!$AQ$3:$AQ$1002,Analysis!$DB47&amp;" "&amp;Analysis!DJ$10)</f>
        <v>0</v>
      </c>
      <c r="DK47" s="87">
        <f>COUNTIF(Input!$AQ$3:$AQ$1002,Analysis!$DB47&amp;" "&amp;Analysis!DK$10)</f>
        <v>0</v>
      </c>
      <c r="DL47" s="87">
        <f>COUNTIF(Input!$AQ$3:$AQ$1002,Analysis!$DB47&amp;" "&amp;Analysis!DL$10)</f>
        <v>0</v>
      </c>
      <c r="DM47" s="87">
        <f>COUNTIF(Input!$AQ$3:$AQ$1002,Analysis!$DB47&amp;" "&amp;Analysis!DM$10)</f>
        <v>0</v>
      </c>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row>
    <row r="48" spans="1:150" x14ac:dyDescent="0.3">
      <c r="A48" s="21"/>
      <c r="B48" s="194">
        <v>35</v>
      </c>
      <c r="C48" s="13">
        <f>COUNTIF(Input!$K$3:$K$1002,B48)</f>
        <v>0</v>
      </c>
      <c r="D48" s="13">
        <f>COUNTIF(Input!$J$3:$J$1002,B48)</f>
        <v>0</v>
      </c>
      <c r="E48" s="13">
        <f>COUNTIF(Input!$I$3:$I$1002,B48)</f>
        <v>0</v>
      </c>
      <c r="F48" s="13">
        <f>COUNTIF(Input!$M$3:$M$1002,B48)</f>
        <v>0</v>
      </c>
      <c r="G48" s="36" t="e">
        <f t="shared" si="5"/>
        <v>#N/A</v>
      </c>
      <c r="H48" s="18" t="str">
        <f>IF(D48&gt;0,SUMIF(Input!$HP$9:$HP$1002,B48,Input!$HS$9:$HS$1002)/D48,"")</f>
        <v/>
      </c>
      <c r="I48" s="29" t="e">
        <f>IF(D48&gt;0,SUMIF(Input!$J$3:$J$1002,B48,Input!$F$3:$F$1002)/COUNTIF(Input!$J$3:$J$1002,B48),#N/A)</f>
        <v>#N/A</v>
      </c>
      <c r="J48" s="29" t="e">
        <f>IF(E48&gt;0,SUMIF(Input!$I$3:$I$1002,B48,Input!$F$3:$F$1002)/COUNTIF(Input!$I$3:$I$1002,B48),#N/A)</f>
        <v>#N/A</v>
      </c>
      <c r="K48" s="30" t="str">
        <f>IF(D48&gt;0,SUMIF(Input!$J$3:$J$1002,B48,Input!$I$3:$I$1002)/D48,"")</f>
        <v/>
      </c>
      <c r="L48" s="16">
        <f t="array" ref="L48">IF(D48&lt;2,0,STDEV(IF(Input!$J$3:$J$1002=B48,Input!$I$3:$I$1002)))</f>
        <v>0</v>
      </c>
      <c r="M48" s="31" t="str">
        <f t="shared" si="3"/>
        <v/>
      </c>
      <c r="N48" s="16">
        <f t="shared" si="6"/>
        <v>0</v>
      </c>
      <c r="O48" s="18">
        <f t="shared" si="7"/>
        <v>35</v>
      </c>
      <c r="P48" s="18">
        <f t="shared" si="8"/>
        <v>35</v>
      </c>
      <c r="Q48" s="30" t="str">
        <f t="shared" si="4"/>
        <v/>
      </c>
      <c r="R48" s="289"/>
      <c r="S48" s="289"/>
      <c r="T48" s="289"/>
      <c r="U48" s="289"/>
      <c r="V48" s="289"/>
      <c r="W48" s="289"/>
      <c r="X48" s="289"/>
      <c r="Y48" s="289"/>
      <c r="Z48" s="289"/>
      <c r="AA48" s="289"/>
      <c r="AB48" s="289"/>
      <c r="AC48" s="289"/>
      <c r="AD48" s="289"/>
      <c r="AE48" s="289"/>
      <c r="AF48" s="289"/>
      <c r="AG48" s="289"/>
      <c r="AH48" s="289"/>
      <c r="AI48" s="289"/>
      <c r="AJ48" s="289"/>
      <c r="AK48" s="199">
        <v>99</v>
      </c>
      <c r="AL48" s="203">
        <f>COUNTIF(Input!$O$3:$O$1002,$AK48&amp;" "&amp;AL$6)</f>
        <v>0</v>
      </c>
      <c r="AM48" s="203">
        <f>COUNTIF(Input!$O$3:$O$1002,$AK48&amp;" "&amp;AM$6)</f>
        <v>0</v>
      </c>
      <c r="AN48" s="203">
        <f>COUNTIF(Input!$O$3:$O$1002,$AK48&amp;" "&amp;AN$6)</f>
        <v>1</v>
      </c>
      <c r="AO48" s="203">
        <f>COUNTIF(Input!$O$3:$O$1002,$AK48&amp;" "&amp;AO$6)</f>
        <v>2</v>
      </c>
      <c r="AP48" s="203">
        <f>COUNTIF(Input!$O$3:$O$1002,$AK48&amp;" "&amp;AP$6)</f>
        <v>1</v>
      </c>
      <c r="AQ48" s="203">
        <f>COUNTIF(Input!$O$3:$O$1002,$AK48&amp;" "&amp;AQ$6)</f>
        <v>0</v>
      </c>
      <c r="AR48" s="203">
        <f>COUNTIF(Input!$O$3:$O$1002,$AK48&amp;" "&amp;AR$6)</f>
        <v>0</v>
      </c>
      <c r="AS48" s="203">
        <f>COUNTIF(Input!$O$3:$O$1002,$AK48&amp;" "&amp;AS$6)</f>
        <v>0</v>
      </c>
      <c r="AT48" s="203">
        <f>COUNTIF(Input!$O$3:$O$1002,$AK48&amp;" "&amp;AT$6)</f>
        <v>0</v>
      </c>
      <c r="AU48" s="203">
        <f>COUNTIF(Input!$O$3:$O$1002,$AK48&amp;" "&amp;AU$6)</f>
        <v>0</v>
      </c>
      <c r="AV48" s="203">
        <f>COUNTIF(Input!$O$3:$O$1002,$AK48&amp;" "&amp;AV$6)</f>
        <v>0</v>
      </c>
      <c r="AW48" s="203">
        <f>COUNTIF(Input!$O$3:$O$1002,$AK48&amp;" "&amp;AW$6)</f>
        <v>0</v>
      </c>
      <c r="AX48" s="203">
        <f>COUNTIF(Input!$O$3:$O$1002,$AK48&amp;" "&amp;AX$6)</f>
        <v>0</v>
      </c>
      <c r="AY48" s="203">
        <f>COUNTIF(Input!$O$3:$O$1002,$AK48&amp;" "&amp;AY$6)</f>
        <v>0</v>
      </c>
      <c r="AZ48" s="203">
        <f>COUNTIF(Input!$O$3:$O$1002,$AK48&amp;" "&amp;AZ$6)</f>
        <v>0</v>
      </c>
      <c r="BA48" s="203">
        <f>COUNTIF(Input!$O$3:$O$1002,$AK48&amp;" "&amp;BA$6)</f>
        <v>0</v>
      </c>
      <c r="BB48" s="203">
        <f>COUNTIF(Input!$O$3:$O$1002,$AK48&amp;" "&amp;BB$6)</f>
        <v>0</v>
      </c>
      <c r="BC48" s="203">
        <f>COUNTIF(Input!$O$3:$O$1002,$AK48&amp;" "&amp;BC$6)</f>
        <v>0</v>
      </c>
      <c r="BD48" s="203">
        <f>COUNTIF(Input!$O$3:$O$1002,$AK48&amp;" "&amp;BD$6)</f>
        <v>0</v>
      </c>
      <c r="BE48" s="203">
        <f>COUNTIF(Input!$O$3:$O$1002,$AK48&amp;" "&amp;BE$6)</f>
        <v>0</v>
      </c>
      <c r="BF48" s="203">
        <f>COUNTIF(Input!$O$3:$O$1002,$AK48&amp;" "&amp;BF$6)</f>
        <v>0</v>
      </c>
      <c r="BG48" s="203">
        <f>COUNTIF(Input!$O$3:$O$1002,$AK48&amp;" "&amp;BG$6)</f>
        <v>0</v>
      </c>
      <c r="BH48" s="203">
        <f>COUNTIF(Input!$O$3:$O$1002,$AK48&amp;" "&amp;BH$6)</f>
        <v>0</v>
      </c>
      <c r="BI48" s="203">
        <f>COUNTIF(Input!$O$3:$O$1002,$AK48&amp;" "&amp;BI$6)</f>
        <v>0</v>
      </c>
      <c r="BJ48" s="203">
        <f>COUNTIF(Input!$O$3:$O$1002,$AK48&amp;" "&amp;BJ$6)</f>
        <v>0</v>
      </c>
      <c r="BK48" s="203">
        <f>COUNTIF(Input!$O$3:$O$1002,$AK48&amp;" "&amp;BK$6)</f>
        <v>0</v>
      </c>
      <c r="BL48" s="203">
        <f>COUNTIF(Input!$O$3:$O$1002,$AK48&amp;" "&amp;BL$6)</f>
        <v>0</v>
      </c>
      <c r="BM48" s="203">
        <f>COUNTIF(Input!$O$3:$O$1002,$AK48&amp;" "&amp;BM$6)</f>
        <v>0</v>
      </c>
      <c r="BN48" s="203">
        <f>COUNTIF(Input!$O$3:$O$1002,$AK48&amp;" "&amp;BN$6)</f>
        <v>0</v>
      </c>
      <c r="BO48" s="203">
        <f>COUNTIF(Input!$O$3:$O$1002,$AK48&amp;" "&amp;BO$6)</f>
        <v>0</v>
      </c>
      <c r="BP48" s="203">
        <f>COUNTIF(Input!$O$3:$O$1002,$AK48&amp;" "&amp;BP$6)</f>
        <v>0</v>
      </c>
      <c r="BQ48" s="203">
        <f>COUNTIF(Input!$O$3:$O$1002,$AK48&amp;" "&amp;BQ$6)</f>
        <v>0</v>
      </c>
      <c r="BR48" s="203">
        <f>COUNTIF(Input!$O$3:$O$1002,$AK48&amp;" "&amp;BR$6)</f>
        <v>0</v>
      </c>
      <c r="BS48" s="203">
        <f>COUNTIF(Input!$O$3:$O$1002,$AK48&amp;" "&amp;BS$6)</f>
        <v>0</v>
      </c>
      <c r="BT48" s="203">
        <f>COUNTIF(Input!$O$3:$O$1002,$AK48&amp;" "&amp;BT$6)</f>
        <v>0</v>
      </c>
      <c r="BU48" s="203">
        <f>COUNTIF(Input!$O$3:$O$1002,$AK48&amp;" "&amp;BU$6)</f>
        <v>0</v>
      </c>
      <c r="BV48" s="203">
        <f>COUNTIF(Input!$O$3:$O$1002,$AK48&amp;" "&amp;BV$6)</f>
        <v>0</v>
      </c>
      <c r="BW48" s="203">
        <f>COUNTIF(Input!$O$3:$O$1002,$AK48&amp;" "&amp;BW$6)</f>
        <v>0</v>
      </c>
      <c r="BX48" s="203">
        <f>COUNTIF(Input!$O$3:$O$1002,$AK48&amp;" "&amp;BX$6)</f>
        <v>0</v>
      </c>
      <c r="BY48" s="203">
        <f>COUNTIF(Input!$O$3:$O$1002,$AK48&amp;" "&amp;BY$6)</f>
        <v>0</v>
      </c>
      <c r="BZ48" s="203">
        <f>COUNTIF(Input!$O$3:$O$1002,$AK48&amp;" "&amp;BZ$6)</f>
        <v>0</v>
      </c>
      <c r="CA48" s="202">
        <f>COUNTIF(Input!$O$3:$O$1002,$AK48&amp;" "&amp;CA$6)</f>
        <v>7</v>
      </c>
      <c r="CB48" s="309">
        <f t="shared" si="1"/>
        <v>11</v>
      </c>
      <c r="CC48" s="21"/>
      <c r="CD48" s="21"/>
      <c r="CE48" s="387" t="s">
        <v>177</v>
      </c>
      <c r="CF48" s="388"/>
      <c r="CG48" s="387">
        <f>COUNTIF(Input!$D$3:$D$1002,CE48)</f>
        <v>0</v>
      </c>
      <c r="CH48" s="388"/>
      <c r="CI48" s="389">
        <f t="shared" si="10"/>
        <v>0</v>
      </c>
      <c r="CJ48" s="390"/>
      <c r="CK48" s="21"/>
      <c r="CL48" s="21"/>
      <c r="CM48" s="21"/>
      <c r="CN48" s="21"/>
      <c r="CO48" s="21"/>
      <c r="CP48" s="21"/>
      <c r="CQ48" s="21"/>
      <c r="CR48" s="21"/>
      <c r="CS48" s="21"/>
      <c r="CT48" s="21"/>
      <c r="CU48" s="21"/>
      <c r="CV48" s="21"/>
      <c r="CW48" s="21"/>
      <c r="CX48" s="21"/>
      <c r="CY48" s="21"/>
      <c r="CZ48" s="21"/>
      <c r="DA48" s="21"/>
      <c r="DB48" s="360">
        <f t="shared" si="2"/>
        <v>37</v>
      </c>
      <c r="DC48" s="87">
        <f>COUNTIF(Input!$AQ$3:$AQ$1002,Analysis!$DB48&amp;" "&amp;Analysis!DC$10)</f>
        <v>0</v>
      </c>
      <c r="DD48" s="87">
        <f>COUNTIF(Input!$AQ$3:$AQ$1002,Analysis!$DB48&amp;" "&amp;Analysis!DD$10)</f>
        <v>0</v>
      </c>
      <c r="DE48" s="87">
        <f>COUNTIF(Input!$AQ$3:$AQ$1002,Analysis!$DB48&amp;" "&amp;Analysis!DE$10)</f>
        <v>0</v>
      </c>
      <c r="DF48" s="87">
        <f>COUNTIF(Input!$AQ$3:$AQ$1002,Analysis!$DB48&amp;" "&amp;Analysis!DF$10)</f>
        <v>0</v>
      </c>
      <c r="DG48" s="87">
        <f>COUNTIF(Input!$AQ$3:$AQ$1002,Analysis!$DB48&amp;" "&amp;Analysis!DG$10)</f>
        <v>0</v>
      </c>
      <c r="DH48" s="88">
        <f>COUNTIF(Input!$AQ$3:$AQ$1002,Analysis!$DB48&amp;" "&amp;Analysis!DH$10)</f>
        <v>0</v>
      </c>
      <c r="DI48" s="87">
        <f>COUNTIF(Input!$AQ$3:$AQ$1002,Analysis!$DB48&amp;" "&amp;Analysis!DI$10)</f>
        <v>0</v>
      </c>
      <c r="DJ48" s="87">
        <f>COUNTIF(Input!$AQ$3:$AQ$1002,Analysis!$DB48&amp;" "&amp;Analysis!DJ$10)</f>
        <v>0</v>
      </c>
      <c r="DK48" s="87">
        <f>COUNTIF(Input!$AQ$3:$AQ$1002,Analysis!$DB48&amp;" "&amp;Analysis!DK$10)</f>
        <v>0</v>
      </c>
      <c r="DL48" s="87">
        <f>COUNTIF(Input!$AQ$3:$AQ$1002,Analysis!$DB48&amp;" "&amp;Analysis!DL$10)</f>
        <v>0</v>
      </c>
      <c r="DM48" s="87">
        <f>COUNTIF(Input!$AQ$3:$AQ$1002,Analysis!$DB48&amp;" "&amp;Analysis!DM$10)</f>
        <v>0</v>
      </c>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row>
    <row r="49" spans="1:150" x14ac:dyDescent="0.3">
      <c r="A49" s="21"/>
      <c r="B49" s="194">
        <v>36</v>
      </c>
      <c r="C49" s="13">
        <f>COUNTIF(Input!$K$3:$K$1002,B49)</f>
        <v>0</v>
      </c>
      <c r="D49" s="13">
        <f>COUNTIF(Input!$J$3:$J$1002,B49)</f>
        <v>0</v>
      </c>
      <c r="E49" s="13">
        <f>COUNTIF(Input!$I$3:$I$1002,B49)</f>
        <v>0</v>
      </c>
      <c r="F49" s="13">
        <f>COUNTIF(Input!$M$3:$M$1002,B49)</f>
        <v>0</v>
      </c>
      <c r="G49" s="36" t="e">
        <f t="shared" si="5"/>
        <v>#N/A</v>
      </c>
      <c r="H49" s="18" t="str">
        <f>IF(D49&gt;0,SUMIF(Input!$HP$9:$HP$1002,B49,Input!$HS$9:$HS$1002)/D49,"")</f>
        <v/>
      </c>
      <c r="I49" s="29" t="e">
        <f>IF(D49&gt;0,SUMIF(Input!$J$3:$J$1002,B49,Input!$F$3:$F$1002)/COUNTIF(Input!$J$3:$J$1002,B49),#N/A)</f>
        <v>#N/A</v>
      </c>
      <c r="J49" s="29" t="e">
        <f>IF(E49&gt;0,SUMIF(Input!$I$3:$I$1002,B49,Input!$F$3:$F$1002)/COUNTIF(Input!$I$3:$I$1002,B49),#N/A)</f>
        <v>#N/A</v>
      </c>
      <c r="K49" s="30" t="str">
        <f>IF(D49&gt;0,SUMIF(Input!$J$3:$J$1002,B49,Input!$I$3:$I$1002)/D49,"")</f>
        <v/>
      </c>
      <c r="L49" s="16">
        <f t="array" ref="L49">IF(D49&lt;2,0,STDEV(IF(Input!$J$3:$J$1002=B49,Input!$I$3:$I$1002)))</f>
        <v>0</v>
      </c>
      <c r="M49" s="31" t="str">
        <f t="shared" si="3"/>
        <v/>
      </c>
      <c r="N49" s="16">
        <f t="shared" si="6"/>
        <v>0</v>
      </c>
      <c r="O49" s="18">
        <f t="shared" si="7"/>
        <v>36</v>
      </c>
      <c r="P49" s="18">
        <f t="shared" si="8"/>
        <v>36</v>
      </c>
      <c r="Q49" s="30" t="str">
        <f t="shared" si="4"/>
        <v/>
      </c>
      <c r="R49" s="289"/>
      <c r="S49" s="250"/>
      <c r="T49" s="250"/>
      <c r="U49" s="250"/>
      <c r="V49" s="250"/>
      <c r="W49" s="250"/>
      <c r="X49" s="250"/>
      <c r="Y49" s="250"/>
      <c r="Z49" s="250"/>
      <c r="AA49" s="250"/>
      <c r="AB49" s="250"/>
      <c r="AC49" s="250"/>
      <c r="AD49" s="250"/>
      <c r="AE49" s="250"/>
      <c r="AF49" s="250"/>
      <c r="AG49" s="250"/>
      <c r="AH49" s="250"/>
      <c r="AI49" s="250"/>
      <c r="AJ49" s="250"/>
      <c r="AK49" s="201" t="s">
        <v>11</v>
      </c>
      <c r="AL49" s="309">
        <f>SUM(AL7:AL48)</f>
        <v>0</v>
      </c>
      <c r="AM49" s="309">
        <f t="shared" ref="AM49:CA49" si="11">SUM(AM7:AM48)</f>
        <v>0</v>
      </c>
      <c r="AN49" s="309">
        <f t="shared" si="11"/>
        <v>16</v>
      </c>
      <c r="AO49" s="309">
        <f t="shared" si="11"/>
        <v>206</v>
      </c>
      <c r="AP49" s="309">
        <f t="shared" si="11"/>
        <v>407</v>
      </c>
      <c r="AQ49" s="309">
        <f t="shared" si="11"/>
        <v>195</v>
      </c>
      <c r="AR49" s="309">
        <f t="shared" si="11"/>
        <v>89</v>
      </c>
      <c r="AS49" s="309">
        <f t="shared" si="11"/>
        <v>34</v>
      </c>
      <c r="AT49" s="309">
        <f t="shared" si="11"/>
        <v>12</v>
      </c>
      <c r="AU49" s="309">
        <f t="shared" si="11"/>
        <v>12</v>
      </c>
      <c r="AV49" s="309">
        <f t="shared" si="11"/>
        <v>8</v>
      </c>
      <c r="AW49" s="309">
        <f t="shared" si="11"/>
        <v>4</v>
      </c>
      <c r="AX49" s="309">
        <f t="shared" si="11"/>
        <v>5</v>
      </c>
      <c r="AY49" s="309">
        <f t="shared" si="11"/>
        <v>0</v>
      </c>
      <c r="AZ49" s="309">
        <f t="shared" si="11"/>
        <v>2</v>
      </c>
      <c r="BA49" s="309">
        <f t="shared" si="11"/>
        <v>3</v>
      </c>
      <c r="BB49" s="309">
        <f t="shared" si="11"/>
        <v>0</v>
      </c>
      <c r="BC49" s="309">
        <f t="shared" si="11"/>
        <v>0</v>
      </c>
      <c r="BD49" s="309">
        <f t="shared" si="11"/>
        <v>0</v>
      </c>
      <c r="BE49" s="309">
        <f t="shared" si="11"/>
        <v>0</v>
      </c>
      <c r="BF49" s="309">
        <f t="shared" si="11"/>
        <v>0</v>
      </c>
      <c r="BG49" s="309">
        <f t="shared" si="11"/>
        <v>0</v>
      </c>
      <c r="BH49" s="309">
        <f t="shared" si="11"/>
        <v>0</v>
      </c>
      <c r="BI49" s="309">
        <f t="shared" si="11"/>
        <v>0</v>
      </c>
      <c r="BJ49" s="309">
        <f t="shared" si="11"/>
        <v>0</v>
      </c>
      <c r="BK49" s="309">
        <f t="shared" si="11"/>
        <v>0</v>
      </c>
      <c r="BL49" s="309">
        <f t="shared" si="11"/>
        <v>0</v>
      </c>
      <c r="BM49" s="309">
        <f t="shared" si="11"/>
        <v>0</v>
      </c>
      <c r="BN49" s="309">
        <f t="shared" si="11"/>
        <v>0</v>
      </c>
      <c r="BO49" s="309">
        <f t="shared" si="11"/>
        <v>0</v>
      </c>
      <c r="BP49" s="309">
        <f t="shared" si="11"/>
        <v>0</v>
      </c>
      <c r="BQ49" s="309">
        <f t="shared" si="11"/>
        <v>0</v>
      </c>
      <c r="BR49" s="309">
        <f t="shared" si="11"/>
        <v>0</v>
      </c>
      <c r="BS49" s="309">
        <f t="shared" si="11"/>
        <v>0</v>
      </c>
      <c r="BT49" s="309">
        <f t="shared" si="11"/>
        <v>0</v>
      </c>
      <c r="BU49" s="309">
        <f t="shared" si="11"/>
        <v>0</v>
      </c>
      <c r="BV49" s="309">
        <f t="shared" si="11"/>
        <v>0</v>
      </c>
      <c r="BW49" s="309">
        <f t="shared" si="11"/>
        <v>0</v>
      </c>
      <c r="BX49" s="309">
        <f t="shared" si="11"/>
        <v>0</v>
      </c>
      <c r="BY49" s="309">
        <f t="shared" si="11"/>
        <v>0</v>
      </c>
      <c r="BZ49" s="309">
        <f t="shared" si="11"/>
        <v>0</v>
      </c>
      <c r="CA49" s="309">
        <f t="shared" si="11"/>
        <v>7</v>
      </c>
      <c r="CB49" s="309">
        <f>SUM(AL49:CA49)</f>
        <v>1000</v>
      </c>
      <c r="CC49" s="21"/>
      <c r="CD49" s="21"/>
      <c r="CE49" s="391" t="s">
        <v>178</v>
      </c>
      <c r="CF49" s="392"/>
      <c r="CG49" s="391">
        <f>COUNTIF(Input!$D$3:$D$1002,CE49)</f>
        <v>0</v>
      </c>
      <c r="CH49" s="392"/>
      <c r="CI49" s="393">
        <f t="shared" si="10"/>
        <v>0</v>
      </c>
      <c r="CJ49" s="394"/>
      <c r="CK49" s="21"/>
      <c r="CL49" s="21"/>
      <c r="CM49" s="21"/>
      <c r="CN49" s="21"/>
      <c r="CO49" s="21"/>
      <c r="CP49" s="21"/>
      <c r="CQ49" s="264"/>
      <c r="CR49" s="264"/>
      <c r="CS49" s="264"/>
      <c r="CT49" s="264"/>
      <c r="CU49" s="264"/>
      <c r="CV49" s="264"/>
      <c r="CW49" s="264"/>
      <c r="CX49" s="264"/>
      <c r="CY49" s="264"/>
      <c r="CZ49" s="264"/>
      <c r="DA49" s="21"/>
      <c r="DB49" s="360">
        <f t="shared" si="2"/>
        <v>38</v>
      </c>
      <c r="DC49" s="87">
        <f>COUNTIF(Input!$AQ$3:$AQ$1002,Analysis!$DB49&amp;" "&amp;Analysis!DC$10)</f>
        <v>0</v>
      </c>
      <c r="DD49" s="87">
        <f>COUNTIF(Input!$AQ$3:$AQ$1002,Analysis!$DB49&amp;" "&amp;Analysis!DD$10)</f>
        <v>0</v>
      </c>
      <c r="DE49" s="87">
        <f>COUNTIF(Input!$AQ$3:$AQ$1002,Analysis!$DB49&amp;" "&amp;Analysis!DE$10)</f>
        <v>0</v>
      </c>
      <c r="DF49" s="87">
        <f>COUNTIF(Input!$AQ$3:$AQ$1002,Analysis!$DB49&amp;" "&amp;Analysis!DF$10)</f>
        <v>0</v>
      </c>
      <c r="DG49" s="87">
        <f>COUNTIF(Input!$AQ$3:$AQ$1002,Analysis!$DB49&amp;" "&amp;Analysis!DG$10)</f>
        <v>0</v>
      </c>
      <c r="DH49" s="88">
        <f>COUNTIF(Input!$AQ$3:$AQ$1002,Analysis!$DB49&amp;" "&amp;Analysis!DH$10)</f>
        <v>0</v>
      </c>
      <c r="DI49" s="87">
        <f>COUNTIF(Input!$AQ$3:$AQ$1002,Analysis!$DB49&amp;" "&amp;Analysis!DI$10)</f>
        <v>0</v>
      </c>
      <c r="DJ49" s="87">
        <f>COUNTIF(Input!$AQ$3:$AQ$1002,Analysis!$DB49&amp;" "&amp;Analysis!DJ$10)</f>
        <v>0</v>
      </c>
      <c r="DK49" s="87">
        <f>COUNTIF(Input!$AQ$3:$AQ$1002,Analysis!$DB49&amp;" "&amp;Analysis!DK$10)</f>
        <v>0</v>
      </c>
      <c r="DL49" s="87">
        <f>COUNTIF(Input!$AQ$3:$AQ$1002,Analysis!$DB49&amp;" "&amp;Analysis!DL$10)</f>
        <v>0</v>
      </c>
      <c r="DM49" s="87">
        <f>COUNTIF(Input!$AQ$3:$AQ$1002,Analysis!$DB49&amp;" "&amp;Analysis!DM$10)</f>
        <v>0</v>
      </c>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row>
    <row r="50" spans="1:150" x14ac:dyDescent="0.3">
      <c r="A50" s="21"/>
      <c r="B50" s="194">
        <v>37</v>
      </c>
      <c r="C50" s="13">
        <f>COUNTIF(Input!$K$3:$K$1002,B50)</f>
        <v>0</v>
      </c>
      <c r="D50" s="13">
        <f>COUNTIF(Input!$J$3:$J$1002,B50)</f>
        <v>0</v>
      </c>
      <c r="E50" s="13">
        <f>COUNTIF(Input!$I$3:$I$1002,B50)</f>
        <v>0</v>
      </c>
      <c r="F50" s="13">
        <f>COUNTIF(Input!$M$3:$M$1002,B50)</f>
        <v>0</v>
      </c>
      <c r="G50" s="36" t="e">
        <f t="shared" si="5"/>
        <v>#N/A</v>
      </c>
      <c r="H50" s="18" t="str">
        <f>IF(D50&gt;0,SUMIF(Input!$HP$9:$HP$1002,B50,Input!$HS$9:$HS$1002)/D50,"")</f>
        <v/>
      </c>
      <c r="I50" s="29" t="e">
        <f>IF(D50&gt;0,SUMIF(Input!$J$3:$J$1002,B50,Input!$F$3:$F$1002)/COUNTIF(Input!$J$3:$J$1002,B50),#N/A)</f>
        <v>#N/A</v>
      </c>
      <c r="J50" s="29" t="e">
        <f>IF(E50&gt;0,SUMIF(Input!$I$3:$I$1002,B50,Input!$F$3:$F$1002)/COUNTIF(Input!$I$3:$I$1002,B50),#N/A)</f>
        <v>#N/A</v>
      </c>
      <c r="K50" s="30" t="str">
        <f>IF(D50&gt;0,SUMIF(Input!$J$3:$J$1002,B50,Input!$I$3:$I$1002)/D50,"")</f>
        <v/>
      </c>
      <c r="L50" s="16">
        <f t="array" ref="L50">IF(D50&lt;2,0,STDEV(IF(Input!$J$3:$J$1002=B50,Input!$I$3:$I$1002)))</f>
        <v>0</v>
      </c>
      <c r="M50" s="31" t="str">
        <f t="shared" si="3"/>
        <v/>
      </c>
      <c r="N50" s="16">
        <f t="shared" si="6"/>
        <v>0</v>
      </c>
      <c r="O50" s="18">
        <f t="shared" si="7"/>
        <v>37</v>
      </c>
      <c r="P50" s="18">
        <f t="shared" si="8"/>
        <v>37</v>
      </c>
      <c r="Q50" s="30" t="str">
        <f t="shared" si="4"/>
        <v/>
      </c>
      <c r="R50" s="289"/>
      <c r="S50" s="21"/>
      <c r="T50" s="21"/>
      <c r="U50" s="21"/>
      <c r="V50" s="21"/>
      <c r="W50" s="21"/>
      <c r="X50" s="21"/>
      <c r="Y50" s="21"/>
      <c r="Z50" s="21"/>
      <c r="AA50" s="21"/>
      <c r="AB50" s="21"/>
      <c r="AC50" s="21"/>
      <c r="AD50" s="21"/>
      <c r="AE50" s="21"/>
      <c r="AF50" s="21"/>
      <c r="AG50" s="21"/>
      <c r="AH50" s="21"/>
      <c r="AI50" s="21"/>
      <c r="AJ50" s="21"/>
      <c r="AK50" s="266"/>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395" t="s">
        <v>11</v>
      </c>
      <c r="CF50" s="396"/>
      <c r="CG50" s="395">
        <f>SUM(CG37:CG49)</f>
        <v>1000</v>
      </c>
      <c r="CH50" s="396"/>
      <c r="CI50" s="397">
        <f>IF(CG50&gt;0,(CG50/CG50)*100,0)</f>
        <v>100</v>
      </c>
      <c r="CJ50" s="398"/>
      <c r="CK50" s="21"/>
      <c r="CL50" s="21"/>
      <c r="CM50" s="21"/>
      <c r="CN50" s="21"/>
      <c r="CO50" s="21"/>
      <c r="CP50" s="21"/>
      <c r="CQ50" s="264"/>
      <c r="CR50" s="264"/>
      <c r="CS50" s="264"/>
      <c r="CT50" s="264"/>
      <c r="CU50" s="264"/>
      <c r="CV50" s="264"/>
      <c r="CW50" s="264"/>
      <c r="CX50" s="264"/>
      <c r="CY50" s="264"/>
      <c r="CZ50" s="264"/>
      <c r="DA50" s="21"/>
      <c r="DB50" s="360">
        <f t="shared" si="2"/>
        <v>39</v>
      </c>
      <c r="DC50" s="87">
        <f>COUNTIF(Input!$AQ$3:$AQ$1002,Analysis!$DB50&amp;" "&amp;Analysis!DC$10)</f>
        <v>0</v>
      </c>
      <c r="DD50" s="87">
        <f>COUNTIF(Input!$AQ$3:$AQ$1002,Analysis!$DB50&amp;" "&amp;Analysis!DD$10)</f>
        <v>0</v>
      </c>
      <c r="DE50" s="87">
        <f>COUNTIF(Input!$AQ$3:$AQ$1002,Analysis!$DB50&amp;" "&amp;Analysis!DE$10)</f>
        <v>0</v>
      </c>
      <c r="DF50" s="87">
        <f>COUNTIF(Input!$AQ$3:$AQ$1002,Analysis!$DB50&amp;" "&amp;Analysis!DF$10)</f>
        <v>0</v>
      </c>
      <c r="DG50" s="87">
        <f>COUNTIF(Input!$AQ$3:$AQ$1002,Analysis!$DB50&amp;" "&amp;Analysis!DG$10)</f>
        <v>0</v>
      </c>
      <c r="DH50" s="88">
        <f>COUNTIF(Input!$AQ$3:$AQ$1002,Analysis!$DB50&amp;" "&amp;Analysis!DH$10)</f>
        <v>0</v>
      </c>
      <c r="DI50" s="87">
        <f>COUNTIF(Input!$AQ$3:$AQ$1002,Analysis!$DB50&amp;" "&amp;Analysis!DI$10)</f>
        <v>0</v>
      </c>
      <c r="DJ50" s="87">
        <f>COUNTIF(Input!$AQ$3:$AQ$1002,Analysis!$DB50&amp;" "&amp;Analysis!DJ$10)</f>
        <v>0</v>
      </c>
      <c r="DK50" s="87">
        <f>COUNTIF(Input!$AQ$3:$AQ$1002,Analysis!$DB50&amp;" "&amp;Analysis!DK$10)</f>
        <v>0</v>
      </c>
      <c r="DL50" s="87">
        <f>COUNTIF(Input!$AQ$3:$AQ$1002,Analysis!$DB50&amp;" "&amp;Analysis!DL$10)</f>
        <v>0</v>
      </c>
      <c r="DM50" s="87">
        <f>COUNTIF(Input!$AQ$3:$AQ$1002,Analysis!$DB50&amp;" "&amp;Analysis!DM$10)</f>
        <v>0</v>
      </c>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row>
    <row r="51" spans="1:150" x14ac:dyDescent="0.3">
      <c r="A51" s="21"/>
      <c r="B51" s="194">
        <v>38</v>
      </c>
      <c r="C51" s="13">
        <f>COUNTIF(Input!$K$3:$K$1002,B51)</f>
        <v>0</v>
      </c>
      <c r="D51" s="13">
        <f>COUNTIF(Input!$J$3:$J$1002,B51)</f>
        <v>0</v>
      </c>
      <c r="E51" s="13">
        <f>COUNTIF(Input!$I$3:$I$1002,B51)</f>
        <v>0</v>
      </c>
      <c r="F51" s="13">
        <f>COUNTIF(Input!$M$3:$M$1002,B51)</f>
        <v>0</v>
      </c>
      <c r="G51" s="36" t="e">
        <f t="shared" si="5"/>
        <v>#N/A</v>
      </c>
      <c r="H51" s="18" t="str">
        <f>IF(D51&gt;0,SUMIF(Input!$HP$9:$HP$1002,B51,Input!$HS$9:$HS$1002)/D51,"")</f>
        <v/>
      </c>
      <c r="I51" s="29" t="e">
        <f>IF(D51&gt;0,SUMIF(Input!$J$3:$J$1002,B51,Input!$F$3:$F$1002)/COUNTIF(Input!$J$3:$J$1002,B51),#N/A)</f>
        <v>#N/A</v>
      </c>
      <c r="J51" s="29" t="e">
        <f>IF(E51&gt;0,SUMIF(Input!$I$3:$I$1002,B51,Input!$F$3:$F$1002)/COUNTIF(Input!$I$3:$I$1002,B51),#N/A)</f>
        <v>#N/A</v>
      </c>
      <c r="K51" s="30" t="str">
        <f>IF(D51&gt;0,SUMIF(Input!$J$3:$J$1002,B51,Input!$I$3:$I$1002)/D51,"")</f>
        <v/>
      </c>
      <c r="L51" s="16">
        <f t="array" ref="L51">IF(D51&lt;2,0,STDEV(IF(Input!$J$3:$J$1002=B51,Input!$I$3:$I$1002)))</f>
        <v>0</v>
      </c>
      <c r="M51" s="31" t="str">
        <f t="shared" si="3"/>
        <v/>
      </c>
      <c r="N51" s="16">
        <f t="shared" si="6"/>
        <v>0</v>
      </c>
      <c r="O51" s="18">
        <f t="shared" si="7"/>
        <v>38</v>
      </c>
      <c r="P51" s="18">
        <f t="shared" si="8"/>
        <v>38</v>
      </c>
      <c r="Q51" s="30" t="str">
        <f t="shared" si="4"/>
        <v/>
      </c>
      <c r="R51" s="289"/>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360">
        <f t="shared" si="2"/>
        <v>40</v>
      </c>
      <c r="DC51" s="87">
        <f>COUNTIF(Input!$AQ$3:$AQ$1002,Analysis!$DB51&amp;" "&amp;Analysis!DC$10)</f>
        <v>0</v>
      </c>
      <c r="DD51" s="87">
        <f>COUNTIF(Input!$AQ$3:$AQ$1002,Analysis!$DB51&amp;" "&amp;Analysis!DD$10)</f>
        <v>0</v>
      </c>
      <c r="DE51" s="87">
        <f>COUNTIF(Input!$AQ$3:$AQ$1002,Analysis!$DB51&amp;" "&amp;Analysis!DE$10)</f>
        <v>0</v>
      </c>
      <c r="DF51" s="87">
        <f>COUNTIF(Input!$AQ$3:$AQ$1002,Analysis!$DB51&amp;" "&amp;Analysis!DF$10)</f>
        <v>0</v>
      </c>
      <c r="DG51" s="87">
        <f>COUNTIF(Input!$AQ$3:$AQ$1002,Analysis!$DB51&amp;" "&amp;Analysis!DG$10)</f>
        <v>0</v>
      </c>
      <c r="DH51" s="88">
        <f>COUNTIF(Input!$AQ$3:$AQ$1002,Analysis!$DB51&amp;" "&amp;Analysis!DH$10)</f>
        <v>0</v>
      </c>
      <c r="DI51" s="87">
        <f>COUNTIF(Input!$AQ$3:$AQ$1002,Analysis!$DB51&amp;" "&amp;Analysis!DI$10)</f>
        <v>0</v>
      </c>
      <c r="DJ51" s="87">
        <f>COUNTIF(Input!$AQ$3:$AQ$1002,Analysis!$DB51&amp;" "&amp;Analysis!DJ$10)</f>
        <v>0</v>
      </c>
      <c r="DK51" s="87">
        <f>COUNTIF(Input!$AQ$3:$AQ$1002,Analysis!$DB51&amp;" "&amp;Analysis!DK$10)</f>
        <v>0</v>
      </c>
      <c r="DL51" s="87">
        <f>COUNTIF(Input!$AQ$3:$AQ$1002,Analysis!$DB51&amp;" "&amp;Analysis!DL$10)</f>
        <v>0</v>
      </c>
      <c r="DM51" s="87">
        <f>COUNTIF(Input!$AQ$3:$AQ$1002,Analysis!$DB51&amp;" "&amp;Analysis!DM$10)</f>
        <v>0</v>
      </c>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row>
    <row r="52" spans="1:150" x14ac:dyDescent="0.3">
      <c r="A52" s="21"/>
      <c r="B52" s="194">
        <v>39</v>
      </c>
      <c r="C52" s="13">
        <f>COUNTIF(Input!$K$3:$K$1002,B52)</f>
        <v>0</v>
      </c>
      <c r="D52" s="13">
        <f>COUNTIF(Input!$J$3:$J$1002,B52)</f>
        <v>0</v>
      </c>
      <c r="E52" s="13">
        <f>COUNTIF(Input!$I$3:$I$1002,B52)</f>
        <v>0</v>
      </c>
      <c r="F52" s="13">
        <f>COUNTIF(Input!$M$3:$M$1002,B52)</f>
        <v>0</v>
      </c>
      <c r="G52" s="36" t="e">
        <f t="shared" si="5"/>
        <v>#N/A</v>
      </c>
      <c r="H52" s="18" t="str">
        <f>IF(D52&gt;0,SUMIF(Input!$HP$9:$HP$1002,B52,Input!$HS$9:$HS$1002)/D52,"")</f>
        <v/>
      </c>
      <c r="I52" s="29" t="e">
        <f>IF(D52&gt;0,SUMIF(Input!$J$3:$J$1002,B52,Input!$F$3:$F$1002)/COUNTIF(Input!$J$3:$J$1002,B52),#N/A)</f>
        <v>#N/A</v>
      </c>
      <c r="J52" s="29" t="e">
        <f>IF(E52&gt;0,SUMIF(Input!$I$3:$I$1002,B52,Input!$F$3:$F$1002)/COUNTIF(Input!$I$3:$I$1002,B52),#N/A)</f>
        <v>#N/A</v>
      </c>
      <c r="K52" s="30" t="str">
        <f>IF(D52&gt;0,SUMIF(Input!$J$3:$J$1002,B52,Input!$I$3:$I$1002)/D52,"")</f>
        <v/>
      </c>
      <c r="L52" s="16">
        <f t="array" ref="L52">IF(D52&lt;2,0,STDEV(IF(Input!$J$3:$J$1002=B52,Input!$I$3:$I$1002)))</f>
        <v>0</v>
      </c>
      <c r="M52" s="31" t="str">
        <f t="shared" si="3"/>
        <v/>
      </c>
      <c r="N52" s="16">
        <f t="shared" si="6"/>
        <v>0</v>
      </c>
      <c r="O52" s="18">
        <f t="shared" si="7"/>
        <v>39</v>
      </c>
      <c r="P52" s="18">
        <f t="shared" si="8"/>
        <v>39</v>
      </c>
      <c r="Q52" s="30" t="str">
        <f t="shared" si="4"/>
        <v/>
      </c>
      <c r="R52" s="289"/>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c r="AV52" s="296"/>
      <c r="AW52" s="296"/>
      <c r="AX52" s="266"/>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356" t="s">
        <v>212</v>
      </c>
      <c r="DC52" s="356">
        <f t="shared" ref="DC52:DM52" si="12">SUM(DC11:DC51)</f>
        <v>0</v>
      </c>
      <c r="DD52" s="356">
        <f t="shared" si="12"/>
        <v>0</v>
      </c>
      <c r="DE52" s="356">
        <f t="shared" si="12"/>
        <v>0</v>
      </c>
      <c r="DF52" s="356">
        <f t="shared" si="12"/>
        <v>0</v>
      </c>
      <c r="DG52" s="356">
        <f t="shared" si="12"/>
        <v>1</v>
      </c>
      <c r="DH52" s="361">
        <f t="shared" si="12"/>
        <v>72</v>
      </c>
      <c r="DI52" s="356">
        <f t="shared" si="12"/>
        <v>2</v>
      </c>
      <c r="DJ52" s="356">
        <f t="shared" si="12"/>
        <v>0</v>
      </c>
      <c r="DK52" s="356">
        <f t="shared" si="12"/>
        <v>0</v>
      </c>
      <c r="DL52" s="356">
        <f t="shared" si="12"/>
        <v>0</v>
      </c>
      <c r="DM52" s="356">
        <f t="shared" si="12"/>
        <v>0</v>
      </c>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row>
    <row r="53" spans="1:150" x14ac:dyDescent="0.3">
      <c r="A53" s="21"/>
      <c r="B53" s="194">
        <v>40</v>
      </c>
      <c r="C53" s="13">
        <f>COUNTIF(Input!$K$3:$K$1002,B53)</f>
        <v>0</v>
      </c>
      <c r="D53" s="13">
        <f>COUNTIF(Input!$J$3:$J$1002,B53)</f>
        <v>0</v>
      </c>
      <c r="E53" s="13">
        <f>COUNTIF(Input!$I$3:$I$3002,B53)</f>
        <v>0</v>
      </c>
      <c r="F53" s="13">
        <f>COUNTIF(Input!$M$3:$M$1002,B53)</f>
        <v>0</v>
      </c>
      <c r="G53" s="36" t="e">
        <f t="shared" si="5"/>
        <v>#N/A</v>
      </c>
      <c r="H53" s="18" t="str">
        <f>IF(D53&gt;0,SUMIF(Input!$HP$9:$HP$1002,B53,Input!$HS$9:$HS$1002)/D53,"")</f>
        <v/>
      </c>
      <c r="I53" s="29" t="e">
        <f>IF(D53&gt;0,SUMIF(Input!$J$3:$J$1002,B53,Input!$F$3:$F$1002)/COUNTIF(Input!$J$3:$J$1002,B53),#N/A)</f>
        <v>#N/A</v>
      </c>
      <c r="J53" s="29" t="e">
        <f>IF(E53&gt;0,SUMIF(Input!$I$3:$I$3002,B53,Input!$F$3:$F$3002)/COUNTIF(Input!$I$3:$I$3002,B53),#N/A)</f>
        <v>#N/A</v>
      </c>
      <c r="K53" s="30" t="str">
        <f>IF(D53&gt;0,SUMIF(Input!$J$3:$J$1002,B53,Input!$I$3:$I$1002)/D53,"")</f>
        <v/>
      </c>
      <c r="L53" s="16">
        <f t="array" ref="L53">IF(D53&lt;2,0,STDEV(IF(Input!$J$3:$J$1002=B53,Input!$I$3:$I$1002)))</f>
        <v>0</v>
      </c>
      <c r="M53" s="31" t="str">
        <f t="shared" si="3"/>
        <v/>
      </c>
      <c r="N53" s="16">
        <f t="shared" si="6"/>
        <v>0</v>
      </c>
      <c r="O53" s="18">
        <f t="shared" si="7"/>
        <v>40</v>
      </c>
      <c r="P53" s="18">
        <f t="shared" si="8"/>
        <v>40</v>
      </c>
      <c r="Q53" s="30" t="str">
        <f t="shared" si="4"/>
        <v/>
      </c>
      <c r="R53" s="289"/>
      <c r="S53" s="262"/>
      <c r="T53" s="262"/>
      <c r="U53" s="262"/>
      <c r="V53" s="262"/>
      <c r="W53" s="262"/>
      <c r="X53" s="262"/>
      <c r="Y53" s="262"/>
      <c r="Z53" s="262"/>
      <c r="AA53" s="262"/>
      <c r="AB53" s="262"/>
      <c r="AC53" s="262"/>
      <c r="AD53" s="262"/>
      <c r="AE53" s="262"/>
      <c r="AF53" s="262"/>
      <c r="AG53" s="262"/>
      <c r="AH53" s="262"/>
      <c r="AI53" s="262"/>
      <c r="AJ53" s="262"/>
      <c r="AK53" s="262"/>
      <c r="AL53" s="262"/>
      <c r="AM53" s="262"/>
      <c r="AN53" s="262"/>
      <c r="AO53" s="262"/>
      <c r="AP53" s="262"/>
      <c r="AQ53" s="262"/>
      <c r="AR53" s="262"/>
      <c r="AS53" s="262"/>
      <c r="AT53" s="262"/>
      <c r="AU53" s="262"/>
      <c r="AV53" s="262"/>
      <c r="AW53" s="262"/>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row>
    <row r="54" spans="1:150" x14ac:dyDescent="0.3">
      <c r="A54" s="21"/>
      <c r="B54" s="194" t="s">
        <v>112</v>
      </c>
      <c r="C54" s="2">
        <f>SUM(C13:C38)</f>
        <v>75</v>
      </c>
      <c r="D54" s="2">
        <f>SUM(D13:D38)</f>
        <v>989</v>
      </c>
      <c r="E54" s="2">
        <f>SUM(E13:E38)</f>
        <v>993</v>
      </c>
      <c r="F54" s="2">
        <f>SUM(F13:F38)</f>
        <v>924</v>
      </c>
      <c r="G54" s="259">
        <f>U19</f>
        <v>93.427704752275019</v>
      </c>
      <c r="H54" s="260">
        <f>U18</f>
        <v>1.4922204242224462</v>
      </c>
      <c r="I54" s="288"/>
      <c r="J54" s="288"/>
      <c r="K54" s="289"/>
      <c r="L54" s="290"/>
      <c r="M54" s="261">
        <f>U17</f>
        <v>3.024809920975946E-2</v>
      </c>
      <c r="N54" s="290"/>
      <c r="O54" s="265"/>
      <c r="P54" s="265"/>
      <c r="Q54" s="261">
        <f>U16</f>
        <v>2.7300303336703715E-2</v>
      </c>
      <c r="R54" s="250"/>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64"/>
      <c r="DB54" s="21"/>
      <c r="DC54" s="21"/>
      <c r="DD54" s="21"/>
      <c r="DE54" s="21"/>
      <c r="DF54" s="21"/>
      <c r="DG54" s="21"/>
      <c r="DH54" s="21"/>
      <c r="DI54" s="21"/>
      <c r="DJ54" s="21"/>
      <c r="DK54" s="21"/>
      <c r="DL54" s="21"/>
      <c r="DM54" s="21"/>
      <c r="DN54" s="264"/>
      <c r="DO54" s="264"/>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row>
    <row r="55" spans="1:150" x14ac:dyDescent="0.3">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64"/>
      <c r="DB55" s="21"/>
      <c r="DC55" s="21"/>
      <c r="DD55" s="21"/>
      <c r="DE55" s="21"/>
      <c r="DF55" s="21"/>
      <c r="DG55" s="21"/>
      <c r="DH55" s="21"/>
      <c r="DI55" s="21"/>
      <c r="DJ55" s="21"/>
      <c r="DK55" s="21"/>
      <c r="DL55" s="21"/>
      <c r="DM55" s="21"/>
      <c r="DN55" s="264"/>
      <c r="DO55" s="264"/>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row>
    <row r="56" spans="1:150" x14ac:dyDescent="0.3">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row>
    <row r="57" spans="1:150" x14ac:dyDescent="0.3">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row>
    <row r="58" spans="1:150" x14ac:dyDescent="0.3">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row>
    <row r="59" spans="1:150" x14ac:dyDescent="0.3">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row>
    <row r="60" spans="1:150" x14ac:dyDescent="0.3">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row>
    <row r="61" spans="1:150" x14ac:dyDescent="0.3">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row>
    <row r="62" spans="1:150" x14ac:dyDescent="0.3">
      <c r="A62" s="21"/>
      <c r="B62" s="21"/>
      <c r="C62" s="21"/>
      <c r="D62" s="21"/>
      <c r="E62" s="21"/>
      <c r="F62" s="21"/>
      <c r="G62" s="21"/>
      <c r="H62" s="21"/>
      <c r="I62" s="21"/>
      <c r="J62" s="21"/>
      <c r="K62" s="21"/>
      <c r="L62" s="21"/>
      <c r="M62" s="21"/>
      <c r="N62" s="21"/>
      <c r="O62" s="21"/>
      <c r="P62" s="21"/>
      <c r="Q62" s="21"/>
      <c r="R62" s="21"/>
      <c r="S62" s="265"/>
      <c r="T62" s="265"/>
      <c r="U62" s="265"/>
      <c r="V62" s="265"/>
      <c r="W62" s="265"/>
      <c r="X62" s="265"/>
      <c r="Y62" s="265"/>
      <c r="Z62" s="265"/>
      <c r="AA62" s="265"/>
      <c r="AB62" s="265"/>
      <c r="AC62" s="265"/>
      <c r="AD62" s="265"/>
      <c r="AE62" s="265"/>
      <c r="AF62" s="265"/>
      <c r="AG62" s="265"/>
      <c r="AH62" s="265"/>
      <c r="AI62" s="265"/>
      <c r="AJ62" s="265"/>
      <c r="AK62" s="265"/>
      <c r="AL62" s="265"/>
      <c r="AM62" s="265"/>
      <c r="AN62" s="265"/>
      <c r="AO62" s="265"/>
      <c r="AP62" s="265"/>
      <c r="AQ62" s="265"/>
      <c r="AR62" s="265"/>
      <c r="AS62" s="265"/>
      <c r="AT62" s="265"/>
      <c r="AU62" s="265"/>
      <c r="AV62" s="265"/>
      <c r="AW62" s="265"/>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row>
    <row r="63" spans="1:150" x14ac:dyDescent="0.3">
      <c r="A63" s="21"/>
      <c r="B63" s="21"/>
      <c r="C63" s="21"/>
      <c r="D63" s="21"/>
      <c r="E63" s="21"/>
      <c r="F63" s="21"/>
      <c r="G63" s="21"/>
      <c r="H63" s="21"/>
      <c r="I63" s="21"/>
      <c r="J63" s="21"/>
      <c r="K63" s="21"/>
      <c r="L63" s="21"/>
      <c r="M63" s="21"/>
      <c r="N63" s="21"/>
      <c r="O63" s="21"/>
      <c r="P63" s="21"/>
      <c r="Q63" s="21"/>
      <c r="R63" s="21"/>
      <c r="S63" s="265"/>
      <c r="T63" s="265"/>
      <c r="U63" s="265"/>
      <c r="V63" s="265"/>
      <c r="W63" s="265"/>
      <c r="X63" s="265"/>
      <c r="Y63" s="265"/>
      <c r="Z63" s="265"/>
      <c r="AA63" s="265"/>
      <c r="AB63" s="265"/>
      <c r="AC63" s="265"/>
      <c r="AD63" s="265"/>
      <c r="AE63" s="265"/>
      <c r="AF63" s="265"/>
      <c r="AG63" s="265"/>
      <c r="AH63" s="265"/>
      <c r="AI63" s="265"/>
      <c r="AJ63" s="265"/>
      <c r="AK63" s="265"/>
      <c r="AL63" s="265"/>
      <c r="AM63" s="265"/>
      <c r="AN63" s="265"/>
      <c r="AO63" s="265"/>
      <c r="AP63" s="265"/>
      <c r="AQ63" s="265"/>
      <c r="AR63" s="265"/>
      <c r="AS63" s="265"/>
      <c r="AT63" s="265"/>
      <c r="AU63" s="265"/>
      <c r="AV63" s="265"/>
      <c r="AW63" s="265"/>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row>
    <row r="64" spans="1:150" x14ac:dyDescent="0.3">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row>
    <row r="65" spans="1:150" x14ac:dyDescent="0.3">
      <c r="A65" s="21"/>
      <c r="B65" s="21"/>
      <c r="C65" s="21"/>
      <c r="D65" s="21"/>
      <c r="E65" s="21"/>
      <c r="F65" s="21"/>
      <c r="G65" s="21"/>
      <c r="H65" s="21"/>
      <c r="I65" s="21"/>
      <c r="J65" s="21"/>
      <c r="K65" s="21"/>
      <c r="L65" s="21"/>
      <c r="M65" s="21"/>
      <c r="N65" s="21"/>
      <c r="O65" s="21"/>
      <c r="P65" s="21"/>
      <c r="Q65" s="21"/>
      <c r="R65" s="21"/>
      <c r="S65" s="265"/>
      <c r="T65" s="265"/>
      <c r="U65" s="265"/>
      <c r="V65" s="265"/>
      <c r="W65" s="265"/>
      <c r="X65" s="265"/>
      <c r="Y65" s="265"/>
      <c r="Z65" s="265"/>
      <c r="AA65" s="265"/>
      <c r="AB65" s="265"/>
      <c r="AC65" s="265"/>
      <c r="AD65" s="265"/>
      <c r="AE65" s="265"/>
      <c r="AF65" s="265"/>
      <c r="AG65" s="265"/>
      <c r="AH65" s="265"/>
      <c r="AI65" s="265"/>
      <c r="AJ65" s="265"/>
      <c r="AK65" s="265"/>
      <c r="AL65" s="265"/>
      <c r="AM65" s="265"/>
      <c r="AN65" s="265"/>
      <c r="AO65" s="265"/>
      <c r="AP65" s="265"/>
      <c r="AQ65" s="265"/>
      <c r="AR65" s="265"/>
      <c r="AS65" s="265"/>
      <c r="AT65" s="265"/>
      <c r="AU65" s="265"/>
      <c r="AV65" s="265"/>
      <c r="AW65" s="265"/>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row>
    <row r="66" spans="1:150" x14ac:dyDescent="0.3">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row>
    <row r="67" spans="1:150" x14ac:dyDescent="0.3">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row>
    <row r="68" spans="1:150" x14ac:dyDescent="0.3">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row>
    <row r="69" spans="1:150" x14ac:dyDescent="0.3">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row>
    <row r="70" spans="1:150" x14ac:dyDescent="0.3">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row>
    <row r="71" spans="1:150" x14ac:dyDescent="0.3">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row>
    <row r="72" spans="1:150" x14ac:dyDescent="0.3">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row>
    <row r="73" spans="1:150" x14ac:dyDescent="0.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row>
    <row r="74" spans="1:150" x14ac:dyDescent="0.3">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row>
    <row r="75" spans="1:150" x14ac:dyDescent="0.3">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row>
    <row r="76" spans="1:150" x14ac:dyDescent="0.3">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row>
    <row r="77" spans="1:150" x14ac:dyDescent="0.3">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row>
    <row r="78" spans="1:150" x14ac:dyDescent="0.3">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row>
    <row r="79" spans="1:150" x14ac:dyDescent="0.3">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row>
    <row r="80" spans="1:150" x14ac:dyDescent="0.3">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row>
    <row r="81" spans="1:150" x14ac:dyDescent="0.3">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row>
    <row r="82" spans="1:150" x14ac:dyDescent="0.3">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row>
    <row r="83" spans="1:150" x14ac:dyDescent="0.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row>
    <row r="84" spans="1:150" x14ac:dyDescent="0.3">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row>
    <row r="85" spans="1:150" x14ac:dyDescent="0.3">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row>
    <row r="86" spans="1:150" x14ac:dyDescent="0.3">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row>
    <row r="87" spans="1:150" x14ac:dyDescent="0.3">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row>
    <row r="88" spans="1:150" x14ac:dyDescent="0.3">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row>
    <row r="89" spans="1:150" x14ac:dyDescent="0.3">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row>
    <row r="90" spans="1:150" x14ac:dyDescent="0.3">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row>
    <row r="91" spans="1:150" x14ac:dyDescent="0.3">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row>
    <row r="92" spans="1:150" x14ac:dyDescent="0.3">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row>
    <row r="93" spans="1:150" x14ac:dyDescent="0.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row>
    <row r="94" spans="1:150" x14ac:dyDescent="0.3">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row>
    <row r="95" spans="1:150" x14ac:dyDescent="0.3">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row>
    <row r="96" spans="1:150" x14ac:dyDescent="0.3">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row>
    <row r="97" spans="1:150" x14ac:dyDescent="0.3">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row>
    <row r="98" spans="1:150" x14ac:dyDescent="0.3">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row>
    <row r="99" spans="1:150" x14ac:dyDescent="0.3">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row>
    <row r="100" spans="1:150" x14ac:dyDescent="0.3">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row>
    <row r="101" spans="1:150" x14ac:dyDescent="0.3">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row>
    <row r="102" spans="1:150" x14ac:dyDescent="0.3">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row>
    <row r="103" spans="1:150" x14ac:dyDescent="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row>
    <row r="104" spans="1:150" x14ac:dyDescent="0.3">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row>
    <row r="105" spans="1:150" x14ac:dyDescent="0.3">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row>
    <row r="106" spans="1:150" x14ac:dyDescent="0.3">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row>
    <row r="107" spans="1:150" x14ac:dyDescent="0.3">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row>
    <row r="108" spans="1:150" x14ac:dyDescent="0.3">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row>
    <row r="109" spans="1:150" x14ac:dyDescent="0.3">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row>
    <row r="110" spans="1:150" x14ac:dyDescent="0.3">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row>
    <row r="111" spans="1:150" x14ac:dyDescent="0.3">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row>
    <row r="112" spans="1:150" x14ac:dyDescent="0.3">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row>
    <row r="113" spans="1:150" x14ac:dyDescent="0.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row>
    <row r="114" spans="1:150" x14ac:dyDescent="0.3">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row>
    <row r="115" spans="1:150" x14ac:dyDescent="0.3">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row>
    <row r="116" spans="1:150" x14ac:dyDescent="0.3">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row>
    <row r="117" spans="1:150" x14ac:dyDescent="0.3">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row>
    <row r="118" spans="1:150" x14ac:dyDescent="0.3">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row>
    <row r="119" spans="1:150" x14ac:dyDescent="0.3">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row>
    <row r="120" spans="1:150" x14ac:dyDescent="0.3">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row>
    <row r="121" spans="1:150" x14ac:dyDescent="0.3">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row>
    <row r="122" spans="1:150" x14ac:dyDescent="0.3">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row>
    <row r="123" spans="1:150" x14ac:dyDescent="0.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row>
    <row r="124" spans="1:150" x14ac:dyDescent="0.3">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row>
    <row r="125" spans="1:150" x14ac:dyDescent="0.3">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row>
    <row r="126" spans="1:150" x14ac:dyDescent="0.3">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row>
    <row r="127" spans="1:150" x14ac:dyDescent="0.3">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row>
    <row r="128" spans="1:150" x14ac:dyDescent="0.3">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row>
    <row r="129" spans="1:150" x14ac:dyDescent="0.3">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row>
    <row r="130" spans="1:150" x14ac:dyDescent="0.3">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row>
    <row r="131" spans="1:150" x14ac:dyDescent="0.3">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row>
    <row r="132" spans="1:150" x14ac:dyDescent="0.3">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row>
    <row r="133" spans="1:150" x14ac:dyDescent="0.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row>
    <row r="134" spans="1:150" x14ac:dyDescent="0.3">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row>
    <row r="135" spans="1:150" x14ac:dyDescent="0.3">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row>
    <row r="136" spans="1:150" x14ac:dyDescent="0.3">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row>
    <row r="137" spans="1:150" x14ac:dyDescent="0.3">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row>
    <row r="138" spans="1:150" x14ac:dyDescent="0.3">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row>
    <row r="139" spans="1:150" x14ac:dyDescent="0.3">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row>
    <row r="140" spans="1:150" x14ac:dyDescent="0.3">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row>
    <row r="141" spans="1:150" x14ac:dyDescent="0.3">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row>
    <row r="142" spans="1:150" x14ac:dyDescent="0.3">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row>
    <row r="143" spans="1:150" x14ac:dyDescent="0.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row>
    <row r="144" spans="1:150" x14ac:dyDescent="0.3">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row>
    <row r="145" spans="1:150" x14ac:dyDescent="0.3">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row>
    <row r="146" spans="1:150" x14ac:dyDescent="0.3">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row>
    <row r="147" spans="1:150" x14ac:dyDescent="0.3">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row>
    <row r="148" spans="1:150" x14ac:dyDescent="0.3">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row>
    <row r="149" spans="1:150" x14ac:dyDescent="0.3">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row>
    <row r="150" spans="1:150" x14ac:dyDescent="0.3">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row>
  </sheetData>
  <sheetProtection password="BCF8" sheet="1" objects="1" scenarios="1" selectLockedCells="1" selectUnlockedCells="1"/>
  <protectedRanges>
    <protectedRange password="9ED1" sqref="H5 L7 C5:E7" name="Range1"/>
  </protectedRanges>
  <mergeCells count="80">
    <mergeCell ref="C7:E7"/>
    <mergeCell ref="AF19:AI19"/>
    <mergeCell ref="AF20:AI20"/>
    <mergeCell ref="V19:Z19"/>
    <mergeCell ref="V18:Z18"/>
    <mergeCell ref="O11:P12"/>
    <mergeCell ref="Q11:Q12"/>
    <mergeCell ref="DB8:DM8"/>
    <mergeCell ref="DC9:DM9"/>
    <mergeCell ref="S23:T23"/>
    <mergeCell ref="G2:L2"/>
    <mergeCell ref="B3:E3"/>
    <mergeCell ref="G3:L3"/>
    <mergeCell ref="C5:E5"/>
    <mergeCell ref="H5:L5"/>
    <mergeCell ref="C6:E6"/>
    <mergeCell ref="B9:Q9"/>
    <mergeCell ref="B10:Q10"/>
    <mergeCell ref="B11:B12"/>
    <mergeCell ref="D11:D12"/>
    <mergeCell ref="E11:E12"/>
    <mergeCell ref="F11:F12"/>
    <mergeCell ref="G11:G12"/>
    <mergeCell ref="S4:AD4"/>
    <mergeCell ref="AF4:AI4"/>
    <mergeCell ref="H11:H12"/>
    <mergeCell ref="I11:J11"/>
    <mergeCell ref="K11:K12"/>
    <mergeCell ref="L11:L12"/>
    <mergeCell ref="M11:M12"/>
    <mergeCell ref="N11:N12"/>
    <mergeCell ref="AF5:AI5"/>
    <mergeCell ref="W6:Z6"/>
    <mergeCell ref="AB6:AD6"/>
    <mergeCell ref="W12:Z12"/>
    <mergeCell ref="CI36:CJ36"/>
    <mergeCell ref="CE37:CF37"/>
    <mergeCell ref="CG37:CH37"/>
    <mergeCell ref="CI37:CJ37"/>
    <mergeCell ref="CE38:CF38"/>
    <mergeCell ref="CG38:CH38"/>
    <mergeCell ref="CI38:CJ38"/>
    <mergeCell ref="CE36:CF36"/>
    <mergeCell ref="CG36:CH36"/>
    <mergeCell ref="CE41:CF41"/>
    <mergeCell ref="CG41:CH41"/>
    <mergeCell ref="CI41:CJ41"/>
    <mergeCell ref="CE42:CF42"/>
    <mergeCell ref="CG42:CH42"/>
    <mergeCell ref="CI42:CJ42"/>
    <mergeCell ref="CE39:CF39"/>
    <mergeCell ref="CG39:CH39"/>
    <mergeCell ref="CI39:CJ39"/>
    <mergeCell ref="CE40:CF40"/>
    <mergeCell ref="CG40:CH40"/>
    <mergeCell ref="CI40:CJ40"/>
    <mergeCell ref="CE45:CF45"/>
    <mergeCell ref="CG45:CH45"/>
    <mergeCell ref="CI45:CJ45"/>
    <mergeCell ref="CE46:CF46"/>
    <mergeCell ref="CG46:CH46"/>
    <mergeCell ref="CI46:CJ46"/>
    <mergeCell ref="CE43:CF43"/>
    <mergeCell ref="CG43:CH43"/>
    <mergeCell ref="CI43:CJ43"/>
    <mergeCell ref="CE44:CF44"/>
    <mergeCell ref="CG44:CH44"/>
    <mergeCell ref="CI44:CJ44"/>
    <mergeCell ref="CE49:CF49"/>
    <mergeCell ref="CG49:CH49"/>
    <mergeCell ref="CI49:CJ49"/>
    <mergeCell ref="CE50:CF50"/>
    <mergeCell ref="CG50:CH50"/>
    <mergeCell ref="CI50:CJ50"/>
    <mergeCell ref="CE47:CF47"/>
    <mergeCell ref="CG47:CH47"/>
    <mergeCell ref="CI47:CJ47"/>
    <mergeCell ref="CE48:CF48"/>
    <mergeCell ref="CG48:CH48"/>
    <mergeCell ref="CI48:CJ48"/>
  </mergeCells>
  <conditionalFormatting sqref="Y14:Y15 U18 CF6:CZ33 L13:N53 S54:AW54 AI6 S56:AW57 AI8:AI9 S59:AW60 AI11:AI12 I13:J54">
    <cfRule type="cellIs" dxfId="11" priority="8" operator="equal">
      <formula>0</formula>
    </cfRule>
  </conditionalFormatting>
  <conditionalFormatting sqref="CC4:CD4 DA9:DA11 C13:F54 DN9:DO11">
    <cfRule type="cellIs" dxfId="10" priority="7" operator="equal">
      <formula>0</formula>
    </cfRule>
  </conditionalFormatting>
  <conditionalFormatting sqref="I13:J53">
    <cfRule type="cellIs" dxfId="9" priority="6" operator="equal">
      <formula>#N/A</formula>
    </cfRule>
  </conditionalFormatting>
  <conditionalFormatting sqref="AF19">
    <cfRule type="cellIs" dxfId="8" priority="4" operator="equal">
      <formula>"QC Target Met"</formula>
    </cfRule>
  </conditionalFormatting>
  <conditionalFormatting sqref="X14:X16 U19 AC8:AC19 X8:X10 S65:AW65 AI17">
    <cfRule type="cellIs" dxfId="7" priority="17" operator="greaterThanOrEqual">
      <formula>$L$6</formula>
    </cfRule>
  </conditionalFormatting>
  <conditionalFormatting sqref="V19">
    <cfRule type="cellIs" dxfId="6" priority="3" operator="equal">
      <formula>"% agreement target met"</formula>
    </cfRule>
  </conditionalFormatting>
  <conditionalFormatting sqref="V18:Z18">
    <cfRule type="cellIs" dxfId="5" priority="1" operator="equal">
      <formula>"APE acceptable"</formula>
    </cfRule>
    <cfRule type="cellIs" priority="2" operator="equal">
      <formula>"APE acceptable"</formula>
    </cfRule>
  </conditionalFormatting>
  <dataValidations count="1">
    <dataValidation type="whole" allowBlank="1" showInputMessage="1" showErrorMessage="1" errorTitle="Error" error="Enter year (1900-2100) in four digit format" sqref="L7" xr:uid="{00000000-0002-0000-0100-000000000000}">
      <formula1>1900</formula1>
      <formula2>2100</formula2>
    </dataValidation>
  </dataValidations>
  <pageMargins left="0.7" right="0.7" top="0.75" bottom="0.75" header="0.3" footer="0.3"/>
  <pageSetup paperSize="9" orientation="portrait" r:id="rId1"/>
  <ignoredErrors>
    <ignoredError sqref="G53:H53 AC19 G13:H13 G14:H14 G15:H15 G16:H16 G17:H17 G18:H18 G19:H19 G20:H20 G21:H21 G22:H22 G23:H23 G24:H24 G25:H25 G26:H26 G27:H27 G28:H28 G29:H29 G30:H30 G31:H31 G32:H32 G33:H33 G34:H34 G35:H35 G36:H36 G37:H37 G38:H38 G39:H39 G40:H40 G41:H41 G42:H42 G43:H43 G44:H44 G45:H45 G46:H46 G47:H47 G48:H48 G49:H49 G50:H50 G51:H51 G52:H52" evalError="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Z150"/>
  <sheetViews>
    <sheetView zoomScale="80" zoomScaleNormal="80" workbookViewId="0">
      <selection activeCell="J41" sqref="J41"/>
    </sheetView>
  </sheetViews>
  <sheetFormatPr defaultRowHeight="14.4" x14ac:dyDescent="0.3"/>
  <sheetData>
    <row r="1" spans="1:78" ht="15" x14ac:dyDescent="0.25">
      <c r="A1" s="21"/>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row>
    <row r="2" spans="1:78" ht="15"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row>
    <row r="3" spans="1:78" ht="15" x14ac:dyDescent="0.2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row>
    <row r="4" spans="1:78" ht="15" x14ac:dyDescent="0.25">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row>
    <row r="5" spans="1:78" ht="15" x14ac:dyDescent="0.25">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row>
    <row r="6" spans="1:78" ht="15" x14ac:dyDescent="0.25">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row>
    <row r="7" spans="1:78" ht="15" x14ac:dyDescent="0.25">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row>
    <row r="8" spans="1:78" ht="15" x14ac:dyDescent="0.25">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row>
    <row r="9" spans="1:78" ht="15" x14ac:dyDescent="0.25">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row>
    <row r="10" spans="1:78" ht="15" x14ac:dyDescent="0.2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row>
    <row r="11" spans="1:78" ht="15" x14ac:dyDescent="0.2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row>
    <row r="12" spans="1:78" ht="15" x14ac:dyDescent="0.2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row>
    <row r="13" spans="1:78" ht="15"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row>
    <row r="14" spans="1:78" ht="15"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row>
    <row r="15" spans="1:78" ht="15" x14ac:dyDescent="0.25">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row>
    <row r="16" spans="1:78" ht="15" x14ac:dyDescent="0.25">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row>
    <row r="17" spans="1:78" ht="15" x14ac:dyDescent="0.25">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row>
    <row r="18" spans="1:78" ht="15" x14ac:dyDescent="0.25">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row>
    <row r="19" spans="1:78" ht="15" x14ac:dyDescent="0.25">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row>
    <row r="20" spans="1:78" ht="15" x14ac:dyDescent="0.25">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row>
    <row r="21" spans="1:78" ht="15" x14ac:dyDescent="0.25">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row>
    <row r="22" spans="1:78" ht="15" x14ac:dyDescent="0.25">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row>
    <row r="23" spans="1:78" ht="15" x14ac:dyDescent="0.25">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row>
    <row r="24" spans="1:78" ht="15" x14ac:dyDescent="0.25">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row>
    <row r="25" spans="1:78" ht="15" x14ac:dyDescent="0.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row>
    <row r="26" spans="1:78" ht="15"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row>
    <row r="27" spans="1:78" ht="15"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row>
    <row r="28" spans="1:78" ht="15"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row>
    <row r="29" spans="1:78" ht="15"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row>
    <row r="30" spans="1:78" ht="15"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row>
    <row r="31" spans="1:78" ht="15"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row>
    <row r="32" spans="1:78" x14ac:dyDescent="0.3">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row>
    <row r="33" spans="1:78" x14ac:dyDescent="0.3">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row>
    <row r="34" spans="1:78" x14ac:dyDescent="0.3">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row>
    <row r="35" spans="1:78" x14ac:dyDescent="0.3">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row>
    <row r="36" spans="1:78" x14ac:dyDescent="0.3">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row>
    <row r="37" spans="1:78" x14ac:dyDescent="0.3">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row>
    <row r="38" spans="1:78" x14ac:dyDescent="0.3">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row>
    <row r="39" spans="1:78" x14ac:dyDescent="0.3">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row>
    <row r="40" spans="1:78" x14ac:dyDescent="0.3">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row>
    <row r="41" spans="1:78" x14ac:dyDescent="0.3">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row>
    <row r="42" spans="1:78" x14ac:dyDescent="0.3">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row>
    <row r="43" spans="1:78" x14ac:dyDescent="0.3">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row>
    <row r="44" spans="1:78" x14ac:dyDescent="0.3">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row>
    <row r="45" spans="1:78" x14ac:dyDescent="0.3">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row>
    <row r="46" spans="1:78" x14ac:dyDescent="0.3">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row>
    <row r="47" spans="1:78" x14ac:dyDescent="0.3">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row>
    <row r="48" spans="1:78" x14ac:dyDescent="0.3">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row>
    <row r="49" spans="1:78" x14ac:dyDescent="0.3">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row>
    <row r="50" spans="1:78" x14ac:dyDescent="0.3">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row>
    <row r="51" spans="1:78" x14ac:dyDescent="0.3">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row>
    <row r="52" spans="1:78" x14ac:dyDescent="0.3">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row>
    <row r="53" spans="1:78" x14ac:dyDescent="0.3">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row>
    <row r="54" spans="1:78" x14ac:dyDescent="0.3">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row>
    <row r="55" spans="1:78" x14ac:dyDescent="0.3">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row>
    <row r="56" spans="1:78" x14ac:dyDescent="0.3">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row>
    <row r="57" spans="1:78" x14ac:dyDescent="0.3">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row>
    <row r="58" spans="1:78" x14ac:dyDescent="0.3">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row>
    <row r="59" spans="1:78" x14ac:dyDescent="0.3">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row>
    <row r="60" spans="1:78" x14ac:dyDescent="0.3">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row>
    <row r="61" spans="1:78" x14ac:dyDescent="0.3">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row>
    <row r="62" spans="1:78" x14ac:dyDescent="0.3">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row>
    <row r="63" spans="1:78" x14ac:dyDescent="0.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row>
    <row r="64" spans="1:78" x14ac:dyDescent="0.3">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row>
    <row r="65" spans="1:78" x14ac:dyDescent="0.3">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row>
    <row r="66" spans="1:78" x14ac:dyDescent="0.3">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row>
    <row r="67" spans="1:78" x14ac:dyDescent="0.3">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row>
    <row r="68" spans="1:78" x14ac:dyDescent="0.3">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row>
    <row r="69" spans="1:78" x14ac:dyDescent="0.3">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row>
    <row r="70" spans="1:78" x14ac:dyDescent="0.3">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row>
    <row r="71" spans="1:78" x14ac:dyDescent="0.3">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row>
    <row r="72" spans="1:78" x14ac:dyDescent="0.3">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row>
    <row r="73" spans="1:78" x14ac:dyDescent="0.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row>
    <row r="74" spans="1:78" x14ac:dyDescent="0.3">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row>
    <row r="75" spans="1:78" x14ac:dyDescent="0.3">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row>
    <row r="76" spans="1:78" x14ac:dyDescent="0.3">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row>
    <row r="77" spans="1:78" x14ac:dyDescent="0.3">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row>
    <row r="78" spans="1:78" x14ac:dyDescent="0.3">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row>
    <row r="79" spans="1:78" x14ac:dyDescent="0.3">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row>
    <row r="80" spans="1:78" x14ac:dyDescent="0.3">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row>
    <row r="81" spans="1:78" x14ac:dyDescent="0.3">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row>
    <row r="82" spans="1:78" x14ac:dyDescent="0.3">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row>
    <row r="83" spans="1:78" x14ac:dyDescent="0.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row>
    <row r="84" spans="1:78" x14ac:dyDescent="0.3">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row>
    <row r="85" spans="1:78" x14ac:dyDescent="0.3">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row>
    <row r="86" spans="1:78" x14ac:dyDescent="0.3">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row>
    <row r="87" spans="1:78" x14ac:dyDescent="0.3">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row>
    <row r="88" spans="1:78" x14ac:dyDescent="0.3">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row>
    <row r="89" spans="1:78" x14ac:dyDescent="0.3">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row>
    <row r="90" spans="1:78" x14ac:dyDescent="0.3">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row>
    <row r="91" spans="1:78" x14ac:dyDescent="0.3">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row>
    <row r="92" spans="1:78" x14ac:dyDescent="0.3">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row>
    <row r="93" spans="1:78" x14ac:dyDescent="0.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row>
    <row r="94" spans="1:78" x14ac:dyDescent="0.3">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row>
    <row r="95" spans="1:78" x14ac:dyDescent="0.3">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row>
    <row r="96" spans="1:78" x14ac:dyDescent="0.3">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row>
    <row r="97" spans="1:78" x14ac:dyDescent="0.3">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row>
    <row r="98" spans="1:78" x14ac:dyDescent="0.3">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row>
    <row r="99" spans="1:78" x14ac:dyDescent="0.3">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row>
    <row r="100" spans="1:78" x14ac:dyDescent="0.3">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row>
    <row r="101" spans="1:78" x14ac:dyDescent="0.3">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row>
    <row r="102" spans="1:78" x14ac:dyDescent="0.3">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row>
    <row r="103" spans="1:78" x14ac:dyDescent="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row>
    <row r="104" spans="1:78" x14ac:dyDescent="0.3">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row>
    <row r="105" spans="1:78" x14ac:dyDescent="0.3">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row>
    <row r="106" spans="1:78" x14ac:dyDescent="0.3">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row>
    <row r="107" spans="1:78" x14ac:dyDescent="0.3">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row>
    <row r="108" spans="1:78" x14ac:dyDescent="0.3">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row>
    <row r="109" spans="1:78" x14ac:dyDescent="0.3">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row>
    <row r="110" spans="1:78" x14ac:dyDescent="0.3">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row>
    <row r="111" spans="1:78" x14ac:dyDescent="0.3">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row>
    <row r="112" spans="1:78" x14ac:dyDescent="0.3">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row>
    <row r="113" spans="1:78" x14ac:dyDescent="0.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row>
    <row r="114" spans="1:78" x14ac:dyDescent="0.3">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row>
    <row r="115" spans="1:78" x14ac:dyDescent="0.3">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row>
    <row r="116" spans="1:78" x14ac:dyDescent="0.3">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row>
    <row r="117" spans="1:78" x14ac:dyDescent="0.3">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row>
    <row r="118" spans="1:78" x14ac:dyDescent="0.3">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row>
    <row r="119" spans="1:78" x14ac:dyDescent="0.3">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row>
    <row r="120" spans="1:78" x14ac:dyDescent="0.3">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row>
    <row r="121" spans="1:78" x14ac:dyDescent="0.3">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row>
    <row r="122" spans="1:78" x14ac:dyDescent="0.3">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row>
    <row r="123" spans="1:78" x14ac:dyDescent="0.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row>
    <row r="124" spans="1:78" x14ac:dyDescent="0.3">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row>
    <row r="125" spans="1:78" x14ac:dyDescent="0.3">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row>
    <row r="126" spans="1:78" x14ac:dyDescent="0.3">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row>
    <row r="127" spans="1:78" x14ac:dyDescent="0.3">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row>
    <row r="128" spans="1:78" x14ac:dyDescent="0.3">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row>
    <row r="129" spans="1:78" x14ac:dyDescent="0.3">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row>
    <row r="130" spans="1:78" x14ac:dyDescent="0.3">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row>
    <row r="131" spans="1:78" x14ac:dyDescent="0.3">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row>
    <row r="132" spans="1:78" x14ac:dyDescent="0.3">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row>
    <row r="133" spans="1:78" x14ac:dyDescent="0.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row>
    <row r="134" spans="1:78" x14ac:dyDescent="0.3">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row>
    <row r="135" spans="1:78" x14ac:dyDescent="0.3">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row>
    <row r="136" spans="1:78" x14ac:dyDescent="0.3">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row>
    <row r="137" spans="1:78" x14ac:dyDescent="0.3">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row>
    <row r="138" spans="1:78" x14ac:dyDescent="0.3">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row>
    <row r="139" spans="1:78" x14ac:dyDescent="0.3">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row>
    <row r="140" spans="1:78" x14ac:dyDescent="0.3">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row>
    <row r="141" spans="1:78" x14ac:dyDescent="0.3">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row>
    <row r="142" spans="1:78" x14ac:dyDescent="0.3">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row>
    <row r="143" spans="1:78" x14ac:dyDescent="0.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row>
    <row r="144" spans="1:78" x14ac:dyDescent="0.3">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row>
    <row r="145" spans="1:78" x14ac:dyDescent="0.3">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row>
    <row r="146" spans="1:78" x14ac:dyDescent="0.3">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row>
    <row r="147" spans="1:78" x14ac:dyDescent="0.3">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row>
    <row r="148" spans="1:78" x14ac:dyDescent="0.3">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row>
    <row r="149" spans="1:78" x14ac:dyDescent="0.3">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row>
    <row r="150" spans="1:78" x14ac:dyDescent="0.3">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row>
  </sheetData>
  <sheetProtection password="BCF8" sheet="1" objects="1" scenarios="1" selectLockedCells="1" selectUnlockedCell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150"/>
  <sheetViews>
    <sheetView showGridLines="0" zoomScale="80" zoomScaleNormal="80" workbookViewId="0">
      <selection activeCell="M49" sqref="M49"/>
    </sheetView>
  </sheetViews>
  <sheetFormatPr defaultRowHeight="14.4" x14ac:dyDescent="0.3"/>
  <cols>
    <col min="2" max="2" width="6" customWidth="1"/>
    <col min="3" max="43" width="5.109375" customWidth="1"/>
  </cols>
  <sheetData>
    <row r="1" spans="1:78" ht="18.75" x14ac:dyDescent="0.3">
      <c r="A1" s="314" t="s">
        <v>222</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row>
    <row r="2" spans="1:78" ht="15"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row>
    <row r="3" spans="1:78" ht="15.75" thickBot="1" x14ac:dyDescent="0.3">
      <c r="A3" s="21"/>
      <c r="B3" s="472" t="s">
        <v>223</v>
      </c>
      <c r="C3" s="473"/>
      <c r="D3" s="473"/>
      <c r="E3" s="473"/>
      <c r="F3" s="473"/>
      <c r="G3" s="473"/>
      <c r="H3" s="473"/>
      <c r="I3" s="473"/>
      <c r="J3" s="473"/>
      <c r="K3" s="473"/>
      <c r="L3" s="473"/>
      <c r="M3" s="473"/>
      <c r="N3" s="473"/>
      <c r="O3" s="473"/>
      <c r="P3" s="473"/>
      <c r="Q3" s="473"/>
      <c r="R3" s="473"/>
      <c r="S3" s="473"/>
      <c r="T3" s="473"/>
      <c r="U3" s="473"/>
      <c r="V3" s="473"/>
      <c r="W3" s="473"/>
      <c r="X3" s="473"/>
      <c r="Y3" s="473"/>
      <c r="Z3" s="473"/>
      <c r="AA3" s="473"/>
      <c r="AB3" s="473"/>
      <c r="AC3" s="473"/>
      <c r="AD3" s="473"/>
      <c r="AE3" s="473"/>
      <c r="AF3" s="473"/>
      <c r="AG3" s="473"/>
      <c r="AH3" s="473"/>
      <c r="AI3" s="473"/>
      <c r="AJ3" s="473"/>
      <c r="AK3" s="473"/>
      <c r="AL3" s="473"/>
      <c r="AM3" s="473"/>
      <c r="AN3" s="473"/>
      <c r="AO3" s="473"/>
      <c r="AP3" s="473"/>
      <c r="AQ3" s="474"/>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row>
    <row r="4" spans="1:78" ht="16.5" customHeight="1" thickBot="1" x14ac:dyDescent="0.35">
      <c r="A4" s="21"/>
      <c r="B4" s="478" t="s">
        <v>12</v>
      </c>
      <c r="C4" s="475" t="s">
        <v>13</v>
      </c>
      <c r="D4" s="476"/>
      <c r="E4" s="476"/>
      <c r="F4" s="476"/>
      <c r="G4" s="476"/>
      <c r="H4" s="476"/>
      <c r="I4" s="476"/>
      <c r="J4" s="476"/>
      <c r="K4" s="476"/>
      <c r="L4" s="476"/>
      <c r="M4" s="476"/>
      <c r="N4" s="476"/>
      <c r="O4" s="476"/>
      <c r="P4" s="476"/>
      <c r="Q4" s="476"/>
      <c r="R4" s="476"/>
      <c r="S4" s="476"/>
      <c r="T4" s="476"/>
      <c r="U4" s="476"/>
      <c r="V4" s="476"/>
      <c r="W4" s="476"/>
      <c r="X4" s="476"/>
      <c r="Y4" s="476"/>
      <c r="Z4" s="476"/>
      <c r="AA4" s="476"/>
      <c r="AB4" s="476"/>
      <c r="AC4" s="476"/>
      <c r="AD4" s="476"/>
      <c r="AE4" s="476"/>
      <c r="AF4" s="476"/>
      <c r="AG4" s="476"/>
      <c r="AH4" s="476"/>
      <c r="AI4" s="476"/>
      <c r="AJ4" s="476"/>
      <c r="AK4" s="476"/>
      <c r="AL4" s="476"/>
      <c r="AM4" s="476"/>
      <c r="AN4" s="476"/>
      <c r="AO4" s="476"/>
      <c r="AP4" s="476"/>
      <c r="AQ4" s="477"/>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row>
    <row r="5" spans="1:78" ht="15" thickBot="1" x14ac:dyDescent="0.35">
      <c r="A5" s="21"/>
      <c r="B5" s="479"/>
      <c r="C5" s="149">
        <v>0</v>
      </c>
      <c r="D5" s="150">
        <v>1</v>
      </c>
      <c r="E5" s="150">
        <v>2</v>
      </c>
      <c r="F5" s="150">
        <v>3</v>
      </c>
      <c r="G5" s="150">
        <v>4</v>
      </c>
      <c r="H5" s="150">
        <v>5</v>
      </c>
      <c r="I5" s="150">
        <v>6</v>
      </c>
      <c r="J5" s="150">
        <v>7</v>
      </c>
      <c r="K5" s="150">
        <v>8</v>
      </c>
      <c r="L5" s="150">
        <v>9</v>
      </c>
      <c r="M5" s="150">
        <v>10</v>
      </c>
      <c r="N5" s="150">
        <v>11</v>
      </c>
      <c r="O5" s="150">
        <v>12</v>
      </c>
      <c r="P5" s="150">
        <v>13</v>
      </c>
      <c r="Q5" s="150">
        <v>14</v>
      </c>
      <c r="R5" s="150">
        <v>15</v>
      </c>
      <c r="S5" s="150">
        <v>16</v>
      </c>
      <c r="T5" s="150">
        <v>17</v>
      </c>
      <c r="U5" s="150">
        <v>18</v>
      </c>
      <c r="V5" s="150">
        <v>19</v>
      </c>
      <c r="W5" s="151">
        <v>20</v>
      </c>
      <c r="X5" s="151">
        <v>21</v>
      </c>
      <c r="Y5" s="151">
        <v>22</v>
      </c>
      <c r="Z5" s="151">
        <v>23</v>
      </c>
      <c r="AA5" s="151">
        <v>24</v>
      </c>
      <c r="AB5" s="151">
        <v>25</v>
      </c>
      <c r="AC5" s="150">
        <v>26</v>
      </c>
      <c r="AD5" s="150">
        <v>27</v>
      </c>
      <c r="AE5" s="150">
        <v>28</v>
      </c>
      <c r="AF5" s="150">
        <v>29</v>
      </c>
      <c r="AG5" s="150">
        <v>30</v>
      </c>
      <c r="AH5" s="152">
        <v>31</v>
      </c>
      <c r="AI5" s="152">
        <v>32</v>
      </c>
      <c r="AJ5" s="152">
        <v>33</v>
      </c>
      <c r="AK5" s="152">
        <v>34</v>
      </c>
      <c r="AL5" s="152">
        <v>35</v>
      </c>
      <c r="AM5" s="152">
        <v>36</v>
      </c>
      <c r="AN5" s="152">
        <v>37</v>
      </c>
      <c r="AO5" s="152">
        <v>38</v>
      </c>
      <c r="AP5" s="152">
        <v>39</v>
      </c>
      <c r="AQ5" s="153">
        <v>40</v>
      </c>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row>
    <row r="6" spans="1:78" ht="13.5" customHeight="1" thickBot="1" x14ac:dyDescent="0.3">
      <c r="A6" s="21"/>
      <c r="B6" s="154">
        <v>0</v>
      </c>
      <c r="C6" s="155">
        <f>IF(Analysis!$CB7&lt;&gt;0,Analysis!AL7/Analysis!$CB7,0)</f>
        <v>0</v>
      </c>
      <c r="D6" s="156">
        <f>IF(Analysis!$CB7&lt;&gt;0,Analysis!AM7/Analysis!$CB7,0)</f>
        <v>0</v>
      </c>
      <c r="E6" s="157">
        <f>IF(Analysis!$CB7&lt;&gt;0,Analysis!AN7/Analysis!$CB7,0)</f>
        <v>0</v>
      </c>
      <c r="F6" s="157">
        <f>IF(Analysis!$CB7&lt;&gt;0,Analysis!AO7/Analysis!$CB7,0)</f>
        <v>0</v>
      </c>
      <c r="G6" s="157">
        <f>IF(Analysis!$CB7&lt;&gt;0,Analysis!AP7/Analysis!$CB7,0)</f>
        <v>0</v>
      </c>
      <c r="H6" s="157">
        <f>IF(Analysis!$CB7&lt;&gt;0,Analysis!AQ7/Analysis!$CB7,0)</f>
        <v>0</v>
      </c>
      <c r="I6" s="157">
        <f>IF(Analysis!$CB7&lt;&gt;0,Analysis!AR7/Analysis!$CB7,0)</f>
        <v>0</v>
      </c>
      <c r="J6" s="157">
        <f>IF(Analysis!$CB7&lt;&gt;0,Analysis!AS7/Analysis!$CB7,0)</f>
        <v>0</v>
      </c>
      <c r="K6" s="157">
        <f>IF(Analysis!$CB7&lt;&gt;0,Analysis!AT7/Analysis!$CB7,0)</f>
        <v>0</v>
      </c>
      <c r="L6" s="157">
        <f>IF(Analysis!$CB7&lt;&gt;0,Analysis!AU7/Analysis!$CB7,0)</f>
        <v>0</v>
      </c>
      <c r="M6" s="157">
        <f>IF(Analysis!$CB7&lt;&gt;0,Analysis!AV7/Analysis!$CB7,0)</f>
        <v>0</v>
      </c>
      <c r="N6" s="157">
        <f>IF(Analysis!$CB7&lt;&gt;0,Analysis!AW7/Analysis!$CB7,0)</f>
        <v>0</v>
      </c>
      <c r="O6" s="157">
        <f>IF(Analysis!$CB7&lt;&gt;0,Analysis!AX7/Analysis!$CB7,0)</f>
        <v>0</v>
      </c>
      <c r="P6" s="157">
        <f>IF(Analysis!$CB7&lt;&gt;0,Analysis!AY7/Analysis!$CB7,0)</f>
        <v>0</v>
      </c>
      <c r="Q6" s="157">
        <f>IF(Analysis!$CB7&lt;&gt;0,Analysis!AZ7/Analysis!$CB7,0)</f>
        <v>0</v>
      </c>
      <c r="R6" s="157">
        <f>IF(Analysis!$CB7&lt;&gt;0,Analysis!BA7/Analysis!$CB7,0)</f>
        <v>0</v>
      </c>
      <c r="S6" s="157">
        <f>IF(Analysis!$CB7&lt;&gt;0,Analysis!BB7/Analysis!$CB7,0)</f>
        <v>0</v>
      </c>
      <c r="T6" s="157">
        <f>IF(Analysis!$CB7&lt;&gt;0,Analysis!BC7/Analysis!$CB7,0)</f>
        <v>0</v>
      </c>
      <c r="U6" s="157">
        <f>IF(Analysis!$CB7&lt;&gt;0,Analysis!BD7/Analysis!$CB7,0)</f>
        <v>0</v>
      </c>
      <c r="V6" s="157">
        <f>IF(Analysis!$CB7&lt;&gt;0,Analysis!BE7/Analysis!$CB7,0)</f>
        <v>0</v>
      </c>
      <c r="W6" s="157">
        <f>IF(Analysis!$CB7&lt;&gt;0,Analysis!BF7/Analysis!$CB7,0)</f>
        <v>0</v>
      </c>
      <c r="X6" s="157">
        <f>IF(Analysis!$CB7&lt;&gt;0,Analysis!BG7/Analysis!$CB7,0)</f>
        <v>0</v>
      </c>
      <c r="Y6" s="157">
        <f>IF(Analysis!$CB7&lt;&gt;0,Analysis!BH7/Analysis!$CB7,0)</f>
        <v>0</v>
      </c>
      <c r="Z6" s="157">
        <f>IF(Analysis!$CB7&lt;&gt;0,Analysis!BI7/Analysis!$CB7,0)</f>
        <v>0</v>
      </c>
      <c r="AA6" s="157">
        <f>IF(Analysis!$CB7&lt;&gt;0,Analysis!BJ7/Analysis!$CB7,0)</f>
        <v>0</v>
      </c>
      <c r="AB6" s="157">
        <f>IF(Analysis!$CB7&lt;&gt;0,Analysis!BK7/Analysis!$CB7,0)</f>
        <v>0</v>
      </c>
      <c r="AC6" s="157">
        <f>IF(Analysis!$CB7&lt;&gt;0,Analysis!BL7/Analysis!$CB7,0)</f>
        <v>0</v>
      </c>
      <c r="AD6" s="157">
        <f>IF(Analysis!$CB7&lt;&gt;0,Analysis!BM7/Analysis!$CB7,0)</f>
        <v>0</v>
      </c>
      <c r="AE6" s="157">
        <f>IF(Analysis!$CB7&lt;&gt;0,Analysis!BN7/Analysis!$CB7,0)</f>
        <v>0</v>
      </c>
      <c r="AF6" s="157">
        <f>IF(Analysis!$CB7&lt;&gt;0,Analysis!BO7/Analysis!$CB7,0)</f>
        <v>0</v>
      </c>
      <c r="AG6" s="157">
        <f>IF(Analysis!$CB7&lt;&gt;0,Analysis!BP7/Analysis!$CB7,0)</f>
        <v>0</v>
      </c>
      <c r="AH6" s="157">
        <f>IF(Analysis!$CB7&lt;&gt;0,Analysis!BQ7/Analysis!$CB7,0)</f>
        <v>0</v>
      </c>
      <c r="AI6" s="157">
        <f>IF(Analysis!$CB7&lt;&gt;0,Analysis!BR7/Analysis!$CB7,0)</f>
        <v>0</v>
      </c>
      <c r="AJ6" s="157">
        <f>IF(Analysis!$CB7&lt;&gt;0,Analysis!BS7/Analysis!$CB7,0)</f>
        <v>0</v>
      </c>
      <c r="AK6" s="157">
        <f>IF(Analysis!$CB7&lt;&gt;0,Analysis!BT7/Analysis!$CB7,0)</f>
        <v>0</v>
      </c>
      <c r="AL6" s="157">
        <f>IF(Analysis!$CB7&lt;&gt;0,Analysis!BU7/Analysis!$CB7,0)</f>
        <v>0</v>
      </c>
      <c r="AM6" s="157">
        <f>IF(Analysis!$CB7&lt;&gt;0,Analysis!BV7/Analysis!$CB7,0)</f>
        <v>0</v>
      </c>
      <c r="AN6" s="157">
        <f>IF(Analysis!$CB7&lt;&gt;0,Analysis!BW7/Analysis!$CB7,0)</f>
        <v>0</v>
      </c>
      <c r="AO6" s="157">
        <f>IF(Analysis!$CB7&lt;&gt;0,Analysis!BX7/Analysis!$CB7,0)</f>
        <v>0</v>
      </c>
      <c r="AP6" s="157">
        <f>IF(Analysis!$CB7&lt;&gt;0,Analysis!BY7/Analysis!$CB7,0)</f>
        <v>0</v>
      </c>
      <c r="AQ6" s="158">
        <f>IF(Analysis!$CB7&lt;&gt;0,Analysis!BZ7/Analysis!$CB7,0)</f>
        <v>0</v>
      </c>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row>
    <row r="7" spans="1:78" ht="13.5" customHeight="1" thickBot="1" x14ac:dyDescent="0.3">
      <c r="A7" s="21"/>
      <c r="B7" s="159">
        <v>1</v>
      </c>
      <c r="C7" s="160">
        <f>IF(Analysis!$CB8&lt;&gt;0,Analysis!AL8/Analysis!$CB8,0)</f>
        <v>0</v>
      </c>
      <c r="D7" s="155">
        <f>IF(Analysis!$CB8&lt;&gt;0,Analysis!AM8/Analysis!$CB8,0)</f>
        <v>0</v>
      </c>
      <c r="E7" s="161">
        <f>IF(Analysis!$CB8&lt;&gt;0,Analysis!AN8/Analysis!$CB8,0)</f>
        <v>0</v>
      </c>
      <c r="F7" s="162">
        <f>IF(Analysis!$CB8&lt;&gt;0,Analysis!AO8/Analysis!$CB8,0)</f>
        <v>0</v>
      </c>
      <c r="G7" s="162">
        <f>IF(Analysis!$CB8&lt;&gt;0,Analysis!AP8/Analysis!$CB8,0)</f>
        <v>0</v>
      </c>
      <c r="H7" s="162">
        <f>IF(Analysis!$CB8&lt;&gt;0,Analysis!AQ8/Analysis!$CB8,0)</f>
        <v>0</v>
      </c>
      <c r="I7" s="162">
        <f>IF(Analysis!$CB8&lt;&gt;0,Analysis!AR8/Analysis!$CB8,0)</f>
        <v>0</v>
      </c>
      <c r="J7" s="162">
        <f>IF(Analysis!$CB8&lt;&gt;0,Analysis!AS8/Analysis!$CB8,0)</f>
        <v>0</v>
      </c>
      <c r="K7" s="162">
        <f>IF(Analysis!$CB8&lt;&gt;0,Analysis!AT8/Analysis!$CB8,0)</f>
        <v>0</v>
      </c>
      <c r="L7" s="162">
        <f>IF(Analysis!$CB8&lt;&gt;0,Analysis!AU8/Analysis!$CB8,0)</f>
        <v>0</v>
      </c>
      <c r="M7" s="162">
        <f>IF(Analysis!$CB8&lt;&gt;0,Analysis!AV8/Analysis!$CB8,0)</f>
        <v>0</v>
      </c>
      <c r="N7" s="162">
        <f>IF(Analysis!$CB8&lt;&gt;0,Analysis!AW8/Analysis!$CB8,0)</f>
        <v>0</v>
      </c>
      <c r="O7" s="162">
        <f>IF(Analysis!$CB8&lt;&gt;0,Analysis!AX8/Analysis!$CB8,0)</f>
        <v>0</v>
      </c>
      <c r="P7" s="162">
        <f>IF(Analysis!$CB8&lt;&gt;0,Analysis!AY8/Analysis!$CB8,0)</f>
        <v>0</v>
      </c>
      <c r="Q7" s="162">
        <f>IF(Analysis!$CB8&lt;&gt;0,Analysis!AZ8/Analysis!$CB8,0)</f>
        <v>0</v>
      </c>
      <c r="R7" s="162">
        <f>IF(Analysis!$CB8&lt;&gt;0,Analysis!BA8/Analysis!$CB8,0)</f>
        <v>0</v>
      </c>
      <c r="S7" s="162">
        <f>IF(Analysis!$CB8&lt;&gt;0,Analysis!BB8/Analysis!$CB8,0)</f>
        <v>0</v>
      </c>
      <c r="T7" s="162">
        <f>IF(Analysis!$CB8&lt;&gt;0,Analysis!BC8/Analysis!$CB8,0)</f>
        <v>0</v>
      </c>
      <c r="U7" s="162">
        <f>IF(Analysis!$CB8&lt;&gt;0,Analysis!BD8/Analysis!$CB8,0)</f>
        <v>0</v>
      </c>
      <c r="V7" s="162">
        <f>IF(Analysis!$CB8&lt;&gt;0,Analysis!BE8/Analysis!$CB8,0)</f>
        <v>0</v>
      </c>
      <c r="W7" s="162">
        <f>IF(Analysis!$CB8&lt;&gt;0,Analysis!BF8/Analysis!$CB8,0)</f>
        <v>0</v>
      </c>
      <c r="X7" s="162">
        <f>IF(Analysis!$CB8&lt;&gt;0,Analysis!BG8/Analysis!$CB8,0)</f>
        <v>0</v>
      </c>
      <c r="Y7" s="162">
        <f>IF(Analysis!$CB8&lt;&gt;0,Analysis!BH8/Analysis!$CB8,0)</f>
        <v>0</v>
      </c>
      <c r="Z7" s="162">
        <f>IF(Analysis!$CB8&lt;&gt;0,Analysis!BI8/Analysis!$CB8,0)</f>
        <v>0</v>
      </c>
      <c r="AA7" s="162">
        <f>IF(Analysis!$CB8&lt;&gt;0,Analysis!BJ8/Analysis!$CB8,0)</f>
        <v>0</v>
      </c>
      <c r="AB7" s="162">
        <f>IF(Analysis!$CB8&lt;&gt;0,Analysis!BK8/Analysis!$CB8,0)</f>
        <v>0</v>
      </c>
      <c r="AC7" s="162">
        <f>IF(Analysis!$CB8&lt;&gt;0,Analysis!BL8/Analysis!$CB8,0)</f>
        <v>0</v>
      </c>
      <c r="AD7" s="162">
        <f>IF(Analysis!$CB8&lt;&gt;0,Analysis!BM8/Analysis!$CB8,0)</f>
        <v>0</v>
      </c>
      <c r="AE7" s="162">
        <f>IF(Analysis!$CB8&lt;&gt;0,Analysis!BN8/Analysis!$CB8,0)</f>
        <v>0</v>
      </c>
      <c r="AF7" s="162">
        <f>IF(Analysis!$CB8&lt;&gt;0,Analysis!BO8/Analysis!$CB8,0)</f>
        <v>0</v>
      </c>
      <c r="AG7" s="162">
        <f>IF(Analysis!$CB8&lt;&gt;0,Analysis!BP8/Analysis!$CB8,0)</f>
        <v>0</v>
      </c>
      <c r="AH7" s="162">
        <f>IF(Analysis!$CB8&lt;&gt;0,Analysis!BQ8/Analysis!$CB8,0)</f>
        <v>0</v>
      </c>
      <c r="AI7" s="162">
        <f>IF(Analysis!$CB8&lt;&gt;0,Analysis!BR8/Analysis!$CB8,0)</f>
        <v>0</v>
      </c>
      <c r="AJ7" s="162">
        <f>IF(Analysis!$CB8&lt;&gt;0,Analysis!BS8/Analysis!$CB8,0)</f>
        <v>0</v>
      </c>
      <c r="AK7" s="162">
        <f>IF(Analysis!$CB8&lt;&gt;0,Analysis!BT8/Analysis!$CB8,0)</f>
        <v>0</v>
      </c>
      <c r="AL7" s="162">
        <f>IF(Analysis!$CB8&lt;&gt;0,Analysis!BU8/Analysis!$CB8,0)</f>
        <v>0</v>
      </c>
      <c r="AM7" s="162">
        <f>IF(Analysis!$CB8&lt;&gt;0,Analysis!BV8/Analysis!$CB8,0)</f>
        <v>0</v>
      </c>
      <c r="AN7" s="162">
        <f>IF(Analysis!$CB8&lt;&gt;0,Analysis!BW8/Analysis!$CB8,0)</f>
        <v>0</v>
      </c>
      <c r="AO7" s="162">
        <f>IF(Analysis!$CB8&lt;&gt;0,Analysis!BX8/Analysis!$CB8,0)</f>
        <v>0</v>
      </c>
      <c r="AP7" s="162">
        <f>IF(Analysis!$CB8&lt;&gt;0,Analysis!BY8/Analysis!$CB8,0)</f>
        <v>0</v>
      </c>
      <c r="AQ7" s="163">
        <f>IF(Analysis!$CB8&lt;&gt;0,Analysis!BZ8/Analysis!$CB8,0)</f>
        <v>0</v>
      </c>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row>
    <row r="8" spans="1:78" ht="13.5" customHeight="1" thickBot="1" x14ac:dyDescent="0.3">
      <c r="A8" s="21"/>
      <c r="B8" s="159">
        <v>2</v>
      </c>
      <c r="C8" s="164">
        <f>IF(Analysis!$CB9&lt;&gt;0,Analysis!AL9/Analysis!$CB9,0)</f>
        <v>0</v>
      </c>
      <c r="D8" s="165">
        <f>IF(Analysis!$CB9&lt;&gt;0,Analysis!AM9/Analysis!$CB9,0)</f>
        <v>0</v>
      </c>
      <c r="E8" s="155">
        <f>IF(Analysis!$CB9&lt;&gt;0,Analysis!AN9/Analysis!$CB9,0)</f>
        <v>1</v>
      </c>
      <c r="F8" s="161">
        <f>IF(Analysis!$CB9&lt;&gt;0,Analysis!AO9/Analysis!$CB9,0)</f>
        <v>0</v>
      </c>
      <c r="G8" s="162">
        <f>IF(Analysis!$CB9&lt;&gt;0,Analysis!AP9/Analysis!$CB9,0)</f>
        <v>0</v>
      </c>
      <c r="H8" s="162">
        <f>IF(Analysis!$CB9&lt;&gt;0,Analysis!AQ9/Analysis!$CB9,0)</f>
        <v>0</v>
      </c>
      <c r="I8" s="162">
        <f>IF(Analysis!$CB9&lt;&gt;0,Analysis!AR9/Analysis!$CB9,0)</f>
        <v>0</v>
      </c>
      <c r="J8" s="162">
        <f>IF(Analysis!$CB9&lt;&gt;0,Analysis!AS9/Analysis!$CB9,0)</f>
        <v>0</v>
      </c>
      <c r="K8" s="162">
        <f>IF(Analysis!$CB9&lt;&gt;0,Analysis!AT9/Analysis!$CB9,0)</f>
        <v>0</v>
      </c>
      <c r="L8" s="162">
        <f>IF(Analysis!$CB9&lt;&gt;0,Analysis!AU9/Analysis!$CB9,0)</f>
        <v>0</v>
      </c>
      <c r="M8" s="162">
        <f>IF(Analysis!$CB9&lt;&gt;0,Analysis!AV9/Analysis!$CB9,0)</f>
        <v>0</v>
      </c>
      <c r="N8" s="162">
        <f>IF(Analysis!$CB9&lt;&gt;0,Analysis!AW9/Analysis!$CB9,0)</f>
        <v>0</v>
      </c>
      <c r="O8" s="162">
        <f>IF(Analysis!$CB9&lt;&gt;0,Analysis!AX9/Analysis!$CB9,0)</f>
        <v>0</v>
      </c>
      <c r="P8" s="162">
        <f>IF(Analysis!$CB9&lt;&gt;0,Analysis!AY9/Analysis!$CB9,0)</f>
        <v>0</v>
      </c>
      <c r="Q8" s="162">
        <f>IF(Analysis!$CB9&lt;&gt;0,Analysis!AZ9/Analysis!$CB9,0)</f>
        <v>0</v>
      </c>
      <c r="R8" s="162">
        <f>IF(Analysis!$CB9&lt;&gt;0,Analysis!BA9/Analysis!$CB9,0)</f>
        <v>0</v>
      </c>
      <c r="S8" s="162">
        <f>IF(Analysis!$CB9&lt;&gt;0,Analysis!BB9/Analysis!$CB9,0)</f>
        <v>0</v>
      </c>
      <c r="T8" s="162">
        <f>IF(Analysis!$CB9&lt;&gt;0,Analysis!BC9/Analysis!$CB9,0)</f>
        <v>0</v>
      </c>
      <c r="U8" s="162">
        <f>IF(Analysis!$CB9&lt;&gt;0,Analysis!BD9/Analysis!$CB9,0)</f>
        <v>0</v>
      </c>
      <c r="V8" s="162">
        <f>IF(Analysis!$CB9&lt;&gt;0,Analysis!BE9/Analysis!$CB9,0)</f>
        <v>0</v>
      </c>
      <c r="W8" s="162">
        <f>IF(Analysis!$CB9&lt;&gt;0,Analysis!BF9/Analysis!$CB9,0)</f>
        <v>0</v>
      </c>
      <c r="X8" s="162">
        <f>IF(Analysis!$CB9&lt;&gt;0,Analysis!BG9/Analysis!$CB9,0)</f>
        <v>0</v>
      </c>
      <c r="Y8" s="162">
        <f>IF(Analysis!$CB9&lt;&gt;0,Analysis!BH9/Analysis!$CB9,0)</f>
        <v>0</v>
      </c>
      <c r="Z8" s="162">
        <f>IF(Analysis!$CB9&lt;&gt;0,Analysis!BI9/Analysis!$CB9,0)</f>
        <v>0</v>
      </c>
      <c r="AA8" s="162">
        <f>IF(Analysis!$CB9&lt;&gt;0,Analysis!BJ9/Analysis!$CB9,0)</f>
        <v>0</v>
      </c>
      <c r="AB8" s="162">
        <f>IF(Analysis!$CB9&lt;&gt;0,Analysis!BK9/Analysis!$CB9,0)</f>
        <v>0</v>
      </c>
      <c r="AC8" s="162">
        <f>IF(Analysis!$CB9&lt;&gt;0,Analysis!BL9/Analysis!$CB9,0)</f>
        <v>0</v>
      </c>
      <c r="AD8" s="162">
        <f>IF(Analysis!$CB9&lt;&gt;0,Analysis!BM9/Analysis!$CB9,0)</f>
        <v>0</v>
      </c>
      <c r="AE8" s="162">
        <f>IF(Analysis!$CB9&lt;&gt;0,Analysis!BN9/Analysis!$CB9,0)</f>
        <v>0</v>
      </c>
      <c r="AF8" s="162">
        <f>IF(Analysis!$CB9&lt;&gt;0,Analysis!BO9/Analysis!$CB9,0)</f>
        <v>0</v>
      </c>
      <c r="AG8" s="162">
        <f>IF(Analysis!$CB9&lt;&gt;0,Analysis!BP9/Analysis!$CB9,0)</f>
        <v>0</v>
      </c>
      <c r="AH8" s="162">
        <f>IF(Analysis!$CB9&lt;&gt;0,Analysis!BQ9/Analysis!$CB9,0)</f>
        <v>0</v>
      </c>
      <c r="AI8" s="162">
        <f>IF(Analysis!$CB9&lt;&gt;0,Analysis!BR9/Analysis!$CB9,0)</f>
        <v>0</v>
      </c>
      <c r="AJ8" s="162">
        <f>IF(Analysis!$CB9&lt;&gt;0,Analysis!BS9/Analysis!$CB9,0)</f>
        <v>0</v>
      </c>
      <c r="AK8" s="162">
        <f>IF(Analysis!$CB9&lt;&gt;0,Analysis!BT9/Analysis!$CB9,0)</f>
        <v>0</v>
      </c>
      <c r="AL8" s="162">
        <f>IF(Analysis!$CB9&lt;&gt;0,Analysis!BU9/Analysis!$CB9,0)</f>
        <v>0</v>
      </c>
      <c r="AM8" s="162">
        <f>IF(Analysis!$CB9&lt;&gt;0,Analysis!BV9/Analysis!$CB9,0)</f>
        <v>0</v>
      </c>
      <c r="AN8" s="162">
        <f>IF(Analysis!$CB9&lt;&gt;0,Analysis!BW9/Analysis!$CB9,0)</f>
        <v>0</v>
      </c>
      <c r="AO8" s="162">
        <f>IF(Analysis!$CB9&lt;&gt;0,Analysis!BX9/Analysis!$CB9,0)</f>
        <v>0</v>
      </c>
      <c r="AP8" s="162">
        <f>IF(Analysis!$CB9&lt;&gt;0,Analysis!BY9/Analysis!$CB9,0)</f>
        <v>0</v>
      </c>
      <c r="AQ8" s="163">
        <f>IF(Analysis!$CB9&lt;&gt;0,Analysis!BZ9/Analysis!$CB9,0)</f>
        <v>0</v>
      </c>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row>
    <row r="9" spans="1:78" ht="13.5" customHeight="1" thickBot="1" x14ac:dyDescent="0.3">
      <c r="A9" s="21"/>
      <c r="B9" s="159">
        <v>3</v>
      </c>
      <c r="C9" s="164">
        <f>IF(Analysis!$CB10&lt;&gt;0,Analysis!AL10/Analysis!$CB10,0)</f>
        <v>0</v>
      </c>
      <c r="D9" s="162">
        <f>IF(Analysis!$CB10&lt;&gt;0,Analysis!AM10/Analysis!$CB10,0)</f>
        <v>0</v>
      </c>
      <c r="E9" s="165">
        <f>IF(Analysis!$CB10&lt;&gt;0,Analysis!AN10/Analysis!$CB10,0)</f>
        <v>0</v>
      </c>
      <c r="F9" s="155">
        <f>IF(Analysis!$CB10&lt;&gt;0,Analysis!AO10/Analysis!$CB10,0)</f>
        <v>0.97058823529411764</v>
      </c>
      <c r="G9" s="161">
        <f>IF(Analysis!$CB10&lt;&gt;0,Analysis!AP10/Analysis!$CB10,0)</f>
        <v>2.4509803921568627E-2</v>
      </c>
      <c r="H9" s="162">
        <f>IF(Analysis!$CB10&lt;&gt;0,Analysis!AQ10/Analysis!$CB10,0)</f>
        <v>4.9019607843137254E-3</v>
      </c>
      <c r="I9" s="162">
        <f>IF(Analysis!$CB10&lt;&gt;0,Analysis!AR10/Analysis!$CB10,0)</f>
        <v>0</v>
      </c>
      <c r="J9" s="162">
        <f>IF(Analysis!$CB10&lt;&gt;0,Analysis!AS10/Analysis!$CB10,0)</f>
        <v>0</v>
      </c>
      <c r="K9" s="162">
        <f>IF(Analysis!$CB10&lt;&gt;0,Analysis!AT10/Analysis!$CB10,0)</f>
        <v>0</v>
      </c>
      <c r="L9" s="162">
        <f>IF(Analysis!$CB10&lt;&gt;0,Analysis!AU10/Analysis!$CB10,0)</f>
        <v>0</v>
      </c>
      <c r="M9" s="162">
        <f>IF(Analysis!$CB10&lt;&gt;0,Analysis!AV10/Analysis!$CB10,0)</f>
        <v>0</v>
      </c>
      <c r="N9" s="162">
        <f>IF(Analysis!$CB10&lt;&gt;0,Analysis!AW10/Analysis!$CB10,0)</f>
        <v>0</v>
      </c>
      <c r="O9" s="162">
        <f>IF(Analysis!$CB10&lt;&gt;0,Analysis!AX10/Analysis!$CB10,0)</f>
        <v>0</v>
      </c>
      <c r="P9" s="162">
        <f>IF(Analysis!$CB10&lt;&gt;0,Analysis!AY10/Analysis!$CB10,0)</f>
        <v>0</v>
      </c>
      <c r="Q9" s="162">
        <f>IF(Analysis!$CB10&lt;&gt;0,Analysis!AZ10/Analysis!$CB10,0)</f>
        <v>0</v>
      </c>
      <c r="R9" s="162">
        <f>IF(Analysis!$CB10&lt;&gt;0,Analysis!BA10/Analysis!$CB10,0)</f>
        <v>0</v>
      </c>
      <c r="S9" s="162">
        <f>IF(Analysis!$CB10&lt;&gt;0,Analysis!BB10/Analysis!$CB10,0)</f>
        <v>0</v>
      </c>
      <c r="T9" s="162">
        <f>IF(Analysis!$CB10&lt;&gt;0,Analysis!BC10/Analysis!$CB10,0)</f>
        <v>0</v>
      </c>
      <c r="U9" s="162">
        <f>IF(Analysis!$CB10&lt;&gt;0,Analysis!BD10/Analysis!$CB10,0)</f>
        <v>0</v>
      </c>
      <c r="V9" s="162">
        <f>IF(Analysis!$CB10&lt;&gt;0,Analysis!BE10/Analysis!$CB10,0)</f>
        <v>0</v>
      </c>
      <c r="W9" s="162">
        <f>IF(Analysis!$CB10&lt;&gt;0,Analysis!BF10/Analysis!$CB10,0)</f>
        <v>0</v>
      </c>
      <c r="X9" s="162">
        <f>IF(Analysis!$CB10&lt;&gt;0,Analysis!BG10/Analysis!$CB10,0)</f>
        <v>0</v>
      </c>
      <c r="Y9" s="162">
        <f>IF(Analysis!$CB10&lt;&gt;0,Analysis!BH10/Analysis!$CB10,0)</f>
        <v>0</v>
      </c>
      <c r="Z9" s="162">
        <f>IF(Analysis!$CB10&lt;&gt;0,Analysis!BI10/Analysis!$CB10,0)</f>
        <v>0</v>
      </c>
      <c r="AA9" s="162">
        <f>IF(Analysis!$CB10&lt;&gt;0,Analysis!BJ10/Analysis!$CB10,0)</f>
        <v>0</v>
      </c>
      <c r="AB9" s="162">
        <f>IF(Analysis!$CB10&lt;&gt;0,Analysis!BK10/Analysis!$CB10,0)</f>
        <v>0</v>
      </c>
      <c r="AC9" s="162">
        <f>IF(Analysis!$CB10&lt;&gt;0,Analysis!BL10/Analysis!$CB10,0)</f>
        <v>0</v>
      </c>
      <c r="AD9" s="162">
        <f>IF(Analysis!$CB10&lt;&gt;0,Analysis!BM10/Analysis!$CB10,0)</f>
        <v>0</v>
      </c>
      <c r="AE9" s="162">
        <f>IF(Analysis!$CB10&lt;&gt;0,Analysis!BN10/Analysis!$CB10,0)</f>
        <v>0</v>
      </c>
      <c r="AF9" s="162">
        <f>IF(Analysis!$CB10&lt;&gt;0,Analysis!BO10/Analysis!$CB10,0)</f>
        <v>0</v>
      </c>
      <c r="AG9" s="162">
        <f>IF(Analysis!$CB10&lt;&gt;0,Analysis!BP10/Analysis!$CB10,0)</f>
        <v>0</v>
      </c>
      <c r="AH9" s="162">
        <f>IF(Analysis!$CB10&lt;&gt;0,Analysis!BQ10/Analysis!$CB10,0)</f>
        <v>0</v>
      </c>
      <c r="AI9" s="162">
        <f>IF(Analysis!$CB10&lt;&gt;0,Analysis!BR10/Analysis!$CB10,0)</f>
        <v>0</v>
      </c>
      <c r="AJ9" s="162">
        <f>IF(Analysis!$CB10&lt;&gt;0,Analysis!BS10/Analysis!$CB10,0)</f>
        <v>0</v>
      </c>
      <c r="AK9" s="162">
        <f>IF(Analysis!$CB10&lt;&gt;0,Analysis!BT10/Analysis!$CB10,0)</f>
        <v>0</v>
      </c>
      <c r="AL9" s="162">
        <f>IF(Analysis!$CB10&lt;&gt;0,Analysis!BU10/Analysis!$CB10,0)</f>
        <v>0</v>
      </c>
      <c r="AM9" s="162">
        <f>IF(Analysis!$CB10&lt;&gt;0,Analysis!BV10/Analysis!$CB10,0)</f>
        <v>0</v>
      </c>
      <c r="AN9" s="162">
        <f>IF(Analysis!$CB10&lt;&gt;0,Analysis!BW10/Analysis!$CB10,0)</f>
        <v>0</v>
      </c>
      <c r="AO9" s="162">
        <f>IF(Analysis!$CB10&lt;&gt;0,Analysis!BX10/Analysis!$CB10,0)</f>
        <v>0</v>
      </c>
      <c r="AP9" s="162">
        <f>IF(Analysis!$CB10&lt;&gt;0,Analysis!BY10/Analysis!$CB10,0)</f>
        <v>0</v>
      </c>
      <c r="AQ9" s="163">
        <f>IF(Analysis!$CB10&lt;&gt;0,Analysis!BZ10/Analysis!$CB10,0)</f>
        <v>0</v>
      </c>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row>
    <row r="10" spans="1:78" ht="13.5" customHeight="1" thickBot="1" x14ac:dyDescent="0.3">
      <c r="A10" s="21"/>
      <c r="B10" s="159">
        <v>4</v>
      </c>
      <c r="C10" s="164">
        <f>IF(Analysis!$CB11&lt;&gt;0,Analysis!AL11/Analysis!$CB11,0)</f>
        <v>0</v>
      </c>
      <c r="D10" s="162">
        <f>IF(Analysis!$CB11&lt;&gt;0,Analysis!AM11/Analysis!$CB11,0)</f>
        <v>0</v>
      </c>
      <c r="E10" s="162">
        <f>IF(Analysis!$CB11&lt;&gt;0,Analysis!AN11/Analysis!$CB11,0)</f>
        <v>0</v>
      </c>
      <c r="F10" s="165">
        <f>IF(Analysis!$CB11&lt;&gt;0,Analysis!AO11/Analysis!$CB11,0)</f>
        <v>1.4285714285714285E-2</v>
      </c>
      <c r="G10" s="155">
        <f>IF(Analysis!$CB11&lt;&gt;0,Analysis!AP11/Analysis!$CB11,0)</f>
        <v>0.94523809523809521</v>
      </c>
      <c r="H10" s="161">
        <f>IF(Analysis!$CB11&lt;&gt;0,Analysis!AQ11/Analysis!$CB11,0)</f>
        <v>3.8095238095238099E-2</v>
      </c>
      <c r="I10" s="162">
        <f>IF(Analysis!$CB11&lt;&gt;0,Analysis!AR11/Analysis!$CB11,0)</f>
        <v>2.3809523809523812E-3</v>
      </c>
      <c r="J10" s="162">
        <f>IF(Analysis!$CB11&lt;&gt;0,Analysis!AS11/Analysis!$CB11,0)</f>
        <v>0</v>
      </c>
      <c r="K10" s="162">
        <f>IF(Analysis!$CB11&lt;&gt;0,Analysis!AT11/Analysis!$CB11,0)</f>
        <v>0</v>
      </c>
      <c r="L10" s="162">
        <f>IF(Analysis!$CB11&lt;&gt;0,Analysis!AU11/Analysis!$CB11,0)</f>
        <v>0</v>
      </c>
      <c r="M10" s="162">
        <f>IF(Analysis!$CB11&lt;&gt;0,Analysis!AV11/Analysis!$CB11,0)</f>
        <v>0</v>
      </c>
      <c r="N10" s="162">
        <f>IF(Analysis!$CB11&lt;&gt;0,Analysis!AW11/Analysis!$CB11,0)</f>
        <v>0</v>
      </c>
      <c r="O10" s="162">
        <f>IF(Analysis!$CB11&lt;&gt;0,Analysis!AX11/Analysis!$CB11,0)</f>
        <v>0</v>
      </c>
      <c r="P10" s="162">
        <f>IF(Analysis!$CB11&lt;&gt;0,Analysis!AY11/Analysis!$CB11,0)</f>
        <v>0</v>
      </c>
      <c r="Q10" s="162">
        <f>IF(Analysis!$CB11&lt;&gt;0,Analysis!AZ11/Analysis!$CB11,0)</f>
        <v>0</v>
      </c>
      <c r="R10" s="162">
        <f>IF(Analysis!$CB11&lt;&gt;0,Analysis!BA11/Analysis!$CB11,0)</f>
        <v>0</v>
      </c>
      <c r="S10" s="162">
        <f>IF(Analysis!$CB11&lt;&gt;0,Analysis!BB11/Analysis!$CB11,0)</f>
        <v>0</v>
      </c>
      <c r="T10" s="162">
        <f>IF(Analysis!$CB11&lt;&gt;0,Analysis!BC11/Analysis!$CB11,0)</f>
        <v>0</v>
      </c>
      <c r="U10" s="162">
        <f>IF(Analysis!$CB11&lt;&gt;0,Analysis!BD11/Analysis!$CB11,0)</f>
        <v>0</v>
      </c>
      <c r="V10" s="162">
        <f>IF(Analysis!$CB11&lt;&gt;0,Analysis!BE11/Analysis!$CB11,0)</f>
        <v>0</v>
      </c>
      <c r="W10" s="162">
        <f>IF(Analysis!$CB11&lt;&gt;0,Analysis!BF11/Analysis!$CB11,0)</f>
        <v>0</v>
      </c>
      <c r="X10" s="162">
        <f>IF(Analysis!$CB11&lt;&gt;0,Analysis!BG11/Analysis!$CB11,0)</f>
        <v>0</v>
      </c>
      <c r="Y10" s="162">
        <f>IF(Analysis!$CB11&lt;&gt;0,Analysis!BH11/Analysis!$CB11,0)</f>
        <v>0</v>
      </c>
      <c r="Z10" s="162">
        <f>IF(Analysis!$CB11&lt;&gt;0,Analysis!BI11/Analysis!$CB11,0)</f>
        <v>0</v>
      </c>
      <c r="AA10" s="162">
        <f>IF(Analysis!$CB11&lt;&gt;0,Analysis!BJ11/Analysis!$CB11,0)</f>
        <v>0</v>
      </c>
      <c r="AB10" s="162">
        <f>IF(Analysis!$CB11&lt;&gt;0,Analysis!BK11/Analysis!$CB11,0)</f>
        <v>0</v>
      </c>
      <c r="AC10" s="162">
        <f>IF(Analysis!$CB11&lt;&gt;0,Analysis!BL11/Analysis!$CB11,0)</f>
        <v>0</v>
      </c>
      <c r="AD10" s="162">
        <f>IF(Analysis!$CB11&lt;&gt;0,Analysis!BM11/Analysis!$CB11,0)</f>
        <v>0</v>
      </c>
      <c r="AE10" s="162">
        <f>IF(Analysis!$CB11&lt;&gt;0,Analysis!BN11/Analysis!$CB11,0)</f>
        <v>0</v>
      </c>
      <c r="AF10" s="162">
        <f>IF(Analysis!$CB11&lt;&gt;0,Analysis!BO11/Analysis!$CB11,0)</f>
        <v>0</v>
      </c>
      <c r="AG10" s="162">
        <f>IF(Analysis!$CB11&lt;&gt;0,Analysis!BP11/Analysis!$CB11,0)</f>
        <v>0</v>
      </c>
      <c r="AH10" s="162">
        <f>IF(Analysis!$CB11&lt;&gt;0,Analysis!BQ11/Analysis!$CB11,0)</f>
        <v>0</v>
      </c>
      <c r="AI10" s="162">
        <f>IF(Analysis!$CB11&lt;&gt;0,Analysis!BR11/Analysis!$CB11,0)</f>
        <v>0</v>
      </c>
      <c r="AJ10" s="162">
        <f>IF(Analysis!$CB11&lt;&gt;0,Analysis!BS11/Analysis!$CB11,0)</f>
        <v>0</v>
      </c>
      <c r="AK10" s="162">
        <f>IF(Analysis!$CB11&lt;&gt;0,Analysis!BT11/Analysis!$CB11,0)</f>
        <v>0</v>
      </c>
      <c r="AL10" s="162">
        <f>IF(Analysis!$CB11&lt;&gt;0,Analysis!BU11/Analysis!$CB11,0)</f>
        <v>0</v>
      </c>
      <c r="AM10" s="162">
        <f>IF(Analysis!$CB11&lt;&gt;0,Analysis!BV11/Analysis!$CB11,0)</f>
        <v>0</v>
      </c>
      <c r="AN10" s="162">
        <f>IF(Analysis!$CB11&lt;&gt;0,Analysis!BW11/Analysis!$CB11,0)</f>
        <v>0</v>
      </c>
      <c r="AO10" s="162">
        <f>IF(Analysis!$CB11&lt;&gt;0,Analysis!BX11/Analysis!$CB11,0)</f>
        <v>0</v>
      </c>
      <c r="AP10" s="162">
        <f>IF(Analysis!$CB11&lt;&gt;0,Analysis!BY11/Analysis!$CB11,0)</f>
        <v>0</v>
      </c>
      <c r="AQ10" s="163">
        <f>IF(Analysis!$CB11&lt;&gt;0,Analysis!BZ11/Analysis!$CB11,0)</f>
        <v>0</v>
      </c>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row>
    <row r="11" spans="1:78" ht="13.5" customHeight="1" thickBot="1" x14ac:dyDescent="0.3">
      <c r="A11" s="21"/>
      <c r="B11" s="159">
        <v>5</v>
      </c>
      <c r="C11" s="164">
        <f>IF(Analysis!$CB12&lt;&gt;0,Analysis!AL12/Analysis!$CB12,0)</f>
        <v>0</v>
      </c>
      <c r="D11" s="162">
        <f>IF(Analysis!$CB12&lt;&gt;0,Analysis!AM12/Analysis!$CB12,0)</f>
        <v>0</v>
      </c>
      <c r="E11" s="162">
        <f>IF(Analysis!$CB12&lt;&gt;0,Analysis!AN12/Analysis!$CB12,0)</f>
        <v>0</v>
      </c>
      <c r="F11" s="162">
        <f>IF(Analysis!$CB12&lt;&gt;0,Analysis!AO12/Analysis!$CB12,0)</f>
        <v>0</v>
      </c>
      <c r="G11" s="165">
        <f>IF(Analysis!$CB12&lt;&gt;0,Analysis!AP12/Analysis!$CB12,0)</f>
        <v>2.1276595744680851E-2</v>
      </c>
      <c r="H11" s="155">
        <f>IF(Analysis!$CB12&lt;&gt;0,Analysis!AQ12/Analysis!$CB12,0)</f>
        <v>0.92021276595744683</v>
      </c>
      <c r="I11" s="161">
        <f>IF(Analysis!$CB12&lt;&gt;0,Analysis!AR12/Analysis!$CB12,0)</f>
        <v>5.3191489361702128E-2</v>
      </c>
      <c r="J11" s="162">
        <f>IF(Analysis!$CB12&lt;&gt;0,Analysis!AS12/Analysis!$CB12,0)</f>
        <v>5.3191489361702126E-3</v>
      </c>
      <c r="K11" s="162">
        <f>IF(Analysis!$CB12&lt;&gt;0,Analysis!AT12/Analysis!$CB12,0)</f>
        <v>0</v>
      </c>
      <c r="L11" s="162">
        <f>IF(Analysis!$CB12&lt;&gt;0,Analysis!AU12/Analysis!$CB12,0)</f>
        <v>0</v>
      </c>
      <c r="M11" s="162">
        <f>IF(Analysis!$CB12&lt;&gt;0,Analysis!AV12/Analysis!$CB12,0)</f>
        <v>0</v>
      </c>
      <c r="N11" s="162">
        <f>IF(Analysis!$CB12&lt;&gt;0,Analysis!AW12/Analysis!$CB12,0)</f>
        <v>0</v>
      </c>
      <c r="O11" s="162">
        <f>IF(Analysis!$CB12&lt;&gt;0,Analysis!AX12/Analysis!$CB12,0)</f>
        <v>0</v>
      </c>
      <c r="P11" s="162">
        <f>IF(Analysis!$CB12&lt;&gt;0,Analysis!AY12/Analysis!$CB12,0)</f>
        <v>0</v>
      </c>
      <c r="Q11" s="162">
        <f>IF(Analysis!$CB12&lt;&gt;0,Analysis!AZ12/Analysis!$CB12,0)</f>
        <v>0</v>
      </c>
      <c r="R11" s="162">
        <f>IF(Analysis!$CB12&lt;&gt;0,Analysis!BA12/Analysis!$CB12,0)</f>
        <v>0</v>
      </c>
      <c r="S11" s="162">
        <f>IF(Analysis!$CB12&lt;&gt;0,Analysis!BB12/Analysis!$CB12,0)</f>
        <v>0</v>
      </c>
      <c r="T11" s="162">
        <f>IF(Analysis!$CB12&lt;&gt;0,Analysis!BC12/Analysis!$CB12,0)</f>
        <v>0</v>
      </c>
      <c r="U11" s="162">
        <f>IF(Analysis!$CB12&lt;&gt;0,Analysis!BD12/Analysis!$CB12,0)</f>
        <v>0</v>
      </c>
      <c r="V11" s="162">
        <f>IF(Analysis!$CB12&lt;&gt;0,Analysis!BE12/Analysis!$CB12,0)</f>
        <v>0</v>
      </c>
      <c r="W11" s="162">
        <f>IF(Analysis!$CB12&lt;&gt;0,Analysis!BF12/Analysis!$CB12,0)</f>
        <v>0</v>
      </c>
      <c r="X11" s="162">
        <f>IF(Analysis!$CB12&lt;&gt;0,Analysis!BG12/Analysis!$CB12,0)</f>
        <v>0</v>
      </c>
      <c r="Y11" s="162">
        <f>IF(Analysis!$CB12&lt;&gt;0,Analysis!BH12/Analysis!$CB12,0)</f>
        <v>0</v>
      </c>
      <c r="Z11" s="162">
        <f>IF(Analysis!$CB12&lt;&gt;0,Analysis!BI12/Analysis!$CB12,0)</f>
        <v>0</v>
      </c>
      <c r="AA11" s="162">
        <f>IF(Analysis!$CB12&lt;&gt;0,Analysis!BJ12/Analysis!$CB12,0)</f>
        <v>0</v>
      </c>
      <c r="AB11" s="162">
        <f>IF(Analysis!$CB12&lt;&gt;0,Analysis!BK12/Analysis!$CB12,0)</f>
        <v>0</v>
      </c>
      <c r="AC11" s="162">
        <f>IF(Analysis!$CB12&lt;&gt;0,Analysis!BL12/Analysis!$CB12,0)</f>
        <v>0</v>
      </c>
      <c r="AD11" s="162">
        <f>IF(Analysis!$CB12&lt;&gt;0,Analysis!BM12/Analysis!$CB12,0)</f>
        <v>0</v>
      </c>
      <c r="AE11" s="162">
        <f>IF(Analysis!$CB12&lt;&gt;0,Analysis!BN12/Analysis!$CB12,0)</f>
        <v>0</v>
      </c>
      <c r="AF11" s="162">
        <f>IF(Analysis!$CB12&lt;&gt;0,Analysis!BO12/Analysis!$CB12,0)</f>
        <v>0</v>
      </c>
      <c r="AG11" s="162">
        <f>IF(Analysis!$CB12&lt;&gt;0,Analysis!BP12/Analysis!$CB12,0)</f>
        <v>0</v>
      </c>
      <c r="AH11" s="162">
        <f>IF(Analysis!$CB12&lt;&gt;0,Analysis!BQ12/Analysis!$CB12,0)</f>
        <v>0</v>
      </c>
      <c r="AI11" s="162">
        <f>IF(Analysis!$CB12&lt;&gt;0,Analysis!BR12/Analysis!$CB12,0)</f>
        <v>0</v>
      </c>
      <c r="AJ11" s="162">
        <f>IF(Analysis!$CB12&lt;&gt;0,Analysis!BS12/Analysis!$CB12,0)</f>
        <v>0</v>
      </c>
      <c r="AK11" s="162">
        <f>IF(Analysis!$CB12&lt;&gt;0,Analysis!BT12/Analysis!$CB12,0)</f>
        <v>0</v>
      </c>
      <c r="AL11" s="162">
        <f>IF(Analysis!$CB12&lt;&gt;0,Analysis!BU12/Analysis!$CB12,0)</f>
        <v>0</v>
      </c>
      <c r="AM11" s="162">
        <f>IF(Analysis!$CB12&lt;&gt;0,Analysis!BV12/Analysis!$CB12,0)</f>
        <v>0</v>
      </c>
      <c r="AN11" s="162">
        <f>IF(Analysis!$CB12&lt;&gt;0,Analysis!BW12/Analysis!$CB12,0)</f>
        <v>0</v>
      </c>
      <c r="AO11" s="162">
        <f>IF(Analysis!$CB12&lt;&gt;0,Analysis!BX12/Analysis!$CB12,0)</f>
        <v>0</v>
      </c>
      <c r="AP11" s="162">
        <f>IF(Analysis!$CB12&lt;&gt;0,Analysis!BY12/Analysis!$CB12,0)</f>
        <v>0</v>
      </c>
      <c r="AQ11" s="163">
        <f>IF(Analysis!$CB12&lt;&gt;0,Analysis!BZ12/Analysis!$CB12,0)</f>
        <v>0</v>
      </c>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row>
    <row r="12" spans="1:78" ht="13.5" customHeight="1" thickBot="1" x14ac:dyDescent="0.3">
      <c r="A12" s="21"/>
      <c r="B12" s="159">
        <v>6</v>
      </c>
      <c r="C12" s="164">
        <f>IF(Analysis!$CB13&lt;&gt;0,Analysis!AL13/Analysis!$CB13,0)</f>
        <v>0</v>
      </c>
      <c r="D12" s="162">
        <f>IF(Analysis!$CB13&lt;&gt;0,Analysis!AM13/Analysis!$CB13,0)</f>
        <v>0</v>
      </c>
      <c r="E12" s="162">
        <f>IF(Analysis!$CB13&lt;&gt;0,Analysis!AN13/Analysis!$CB13,0)</f>
        <v>0</v>
      </c>
      <c r="F12" s="162">
        <f>IF(Analysis!$CB13&lt;&gt;0,Analysis!AO13/Analysis!$CB13,0)</f>
        <v>0</v>
      </c>
      <c r="G12" s="162">
        <f>IF(Analysis!$CB13&lt;&gt;0,Analysis!AP13/Analysis!$CB13,0)</f>
        <v>0</v>
      </c>
      <c r="H12" s="165">
        <f>IF(Analysis!$CB13&lt;&gt;0,Analysis!AQ13/Analysis!$CB13,0)</f>
        <v>4.5977011494252873E-2</v>
      </c>
      <c r="I12" s="155">
        <f>IF(Analysis!$CB13&lt;&gt;0,Analysis!AR13/Analysis!$CB13,0)</f>
        <v>0.88505747126436785</v>
      </c>
      <c r="J12" s="161">
        <f>IF(Analysis!$CB13&lt;&gt;0,Analysis!AS13/Analysis!$CB13,0)</f>
        <v>5.7471264367816091E-2</v>
      </c>
      <c r="K12" s="162">
        <f>IF(Analysis!$CB13&lt;&gt;0,Analysis!AT13/Analysis!$CB13,0)</f>
        <v>1.1494252873563218E-2</v>
      </c>
      <c r="L12" s="162">
        <f>IF(Analysis!$CB13&lt;&gt;0,Analysis!AU13/Analysis!$CB13,0)</f>
        <v>0</v>
      </c>
      <c r="M12" s="162">
        <f>IF(Analysis!$CB13&lt;&gt;0,Analysis!AV13/Analysis!$CB13,0)</f>
        <v>0</v>
      </c>
      <c r="N12" s="162">
        <f>IF(Analysis!$CB13&lt;&gt;0,Analysis!AW13/Analysis!$CB13,0)</f>
        <v>0</v>
      </c>
      <c r="O12" s="162">
        <f>IF(Analysis!$CB13&lt;&gt;0,Analysis!AX13/Analysis!$CB13,0)</f>
        <v>0</v>
      </c>
      <c r="P12" s="162">
        <f>IF(Analysis!$CB13&lt;&gt;0,Analysis!AY13/Analysis!$CB13,0)</f>
        <v>0</v>
      </c>
      <c r="Q12" s="162">
        <f>IF(Analysis!$CB13&lt;&gt;0,Analysis!AZ13/Analysis!$CB13,0)</f>
        <v>0</v>
      </c>
      <c r="R12" s="162">
        <f>IF(Analysis!$CB13&lt;&gt;0,Analysis!BA13/Analysis!$CB13,0)</f>
        <v>0</v>
      </c>
      <c r="S12" s="162">
        <f>IF(Analysis!$CB13&lt;&gt;0,Analysis!BB13/Analysis!$CB13,0)</f>
        <v>0</v>
      </c>
      <c r="T12" s="162">
        <f>IF(Analysis!$CB13&lt;&gt;0,Analysis!BC13/Analysis!$CB13,0)</f>
        <v>0</v>
      </c>
      <c r="U12" s="162">
        <f>IF(Analysis!$CB13&lt;&gt;0,Analysis!BD13/Analysis!$CB13,0)</f>
        <v>0</v>
      </c>
      <c r="V12" s="162">
        <f>IF(Analysis!$CB13&lt;&gt;0,Analysis!BE13/Analysis!$CB13,0)</f>
        <v>0</v>
      </c>
      <c r="W12" s="162">
        <f>IF(Analysis!$CB13&lt;&gt;0,Analysis!BF13/Analysis!$CB13,0)</f>
        <v>0</v>
      </c>
      <c r="X12" s="162">
        <f>IF(Analysis!$CB13&lt;&gt;0,Analysis!BG13/Analysis!$CB13,0)</f>
        <v>0</v>
      </c>
      <c r="Y12" s="162">
        <f>IF(Analysis!$CB13&lt;&gt;0,Analysis!BH13/Analysis!$CB13,0)</f>
        <v>0</v>
      </c>
      <c r="Z12" s="162">
        <f>IF(Analysis!$CB13&lt;&gt;0,Analysis!BI13/Analysis!$CB13,0)</f>
        <v>0</v>
      </c>
      <c r="AA12" s="162">
        <f>IF(Analysis!$CB13&lt;&gt;0,Analysis!BJ13/Analysis!$CB13,0)</f>
        <v>0</v>
      </c>
      <c r="AB12" s="162">
        <f>IF(Analysis!$CB13&lt;&gt;0,Analysis!BK13/Analysis!$CB13,0)</f>
        <v>0</v>
      </c>
      <c r="AC12" s="162">
        <f>IF(Analysis!$CB13&lt;&gt;0,Analysis!BL13/Analysis!$CB13,0)</f>
        <v>0</v>
      </c>
      <c r="AD12" s="162">
        <f>IF(Analysis!$CB13&lt;&gt;0,Analysis!BM13/Analysis!$CB13,0)</f>
        <v>0</v>
      </c>
      <c r="AE12" s="162">
        <f>IF(Analysis!$CB13&lt;&gt;0,Analysis!BN13/Analysis!$CB13,0)</f>
        <v>0</v>
      </c>
      <c r="AF12" s="162">
        <f>IF(Analysis!$CB13&lt;&gt;0,Analysis!BO13/Analysis!$CB13,0)</f>
        <v>0</v>
      </c>
      <c r="AG12" s="162">
        <f>IF(Analysis!$CB13&lt;&gt;0,Analysis!BP13/Analysis!$CB13,0)</f>
        <v>0</v>
      </c>
      <c r="AH12" s="162">
        <f>IF(Analysis!$CB13&lt;&gt;0,Analysis!BQ13/Analysis!$CB13,0)</f>
        <v>0</v>
      </c>
      <c r="AI12" s="162">
        <f>IF(Analysis!$CB13&lt;&gt;0,Analysis!BR13/Analysis!$CB13,0)</f>
        <v>0</v>
      </c>
      <c r="AJ12" s="162">
        <f>IF(Analysis!$CB13&lt;&gt;0,Analysis!BS13/Analysis!$CB13,0)</f>
        <v>0</v>
      </c>
      <c r="AK12" s="162">
        <f>IF(Analysis!$CB13&lt;&gt;0,Analysis!BT13/Analysis!$CB13,0)</f>
        <v>0</v>
      </c>
      <c r="AL12" s="162">
        <f>IF(Analysis!$CB13&lt;&gt;0,Analysis!BU13/Analysis!$CB13,0)</f>
        <v>0</v>
      </c>
      <c r="AM12" s="162">
        <f>IF(Analysis!$CB13&lt;&gt;0,Analysis!BV13/Analysis!$CB13,0)</f>
        <v>0</v>
      </c>
      <c r="AN12" s="162">
        <f>IF(Analysis!$CB13&lt;&gt;0,Analysis!BW13/Analysis!$CB13,0)</f>
        <v>0</v>
      </c>
      <c r="AO12" s="162">
        <f>IF(Analysis!$CB13&lt;&gt;0,Analysis!BX13/Analysis!$CB13,0)</f>
        <v>0</v>
      </c>
      <c r="AP12" s="162">
        <f>IF(Analysis!$CB13&lt;&gt;0,Analysis!BY13/Analysis!$CB13,0)</f>
        <v>0</v>
      </c>
      <c r="AQ12" s="163">
        <f>IF(Analysis!$CB13&lt;&gt;0,Analysis!BZ13/Analysis!$CB13,0)</f>
        <v>0</v>
      </c>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row>
    <row r="13" spans="1:78" ht="13.5" customHeight="1" thickBot="1" x14ac:dyDescent="0.3">
      <c r="A13" s="21"/>
      <c r="B13" s="159">
        <v>7</v>
      </c>
      <c r="C13" s="164">
        <f>IF(Analysis!$CB14&lt;&gt;0,Analysis!AL14/Analysis!$CB14,0)</f>
        <v>0</v>
      </c>
      <c r="D13" s="162">
        <f>IF(Analysis!$CB14&lt;&gt;0,Analysis!AM14/Analysis!$CB14,0)</f>
        <v>0</v>
      </c>
      <c r="E13" s="162">
        <f>IF(Analysis!$CB14&lt;&gt;0,Analysis!AN14/Analysis!$CB14,0)</f>
        <v>0</v>
      </c>
      <c r="F13" s="162">
        <f>IF(Analysis!$CB14&lt;&gt;0,Analysis!AO14/Analysis!$CB14,0)</f>
        <v>0</v>
      </c>
      <c r="G13" s="162">
        <f>IF(Analysis!$CB14&lt;&gt;0,Analysis!AP14/Analysis!$CB14,0)</f>
        <v>0</v>
      </c>
      <c r="H13" s="162">
        <f>IF(Analysis!$CB14&lt;&gt;0,Analysis!AQ14/Analysis!$CB14,0)</f>
        <v>3.125E-2</v>
      </c>
      <c r="I13" s="165">
        <f>IF(Analysis!$CB14&lt;&gt;0,Analysis!AR14/Analysis!$CB14,0)</f>
        <v>3.125E-2</v>
      </c>
      <c r="J13" s="155">
        <f>IF(Analysis!$CB14&lt;&gt;0,Analysis!AS14/Analysis!$CB14,0)</f>
        <v>0.875</v>
      </c>
      <c r="K13" s="161">
        <f>IF(Analysis!$CB14&lt;&gt;0,Analysis!AT14/Analysis!$CB14,0)</f>
        <v>6.25E-2</v>
      </c>
      <c r="L13" s="162">
        <f>IF(Analysis!$CB14&lt;&gt;0,Analysis!AU14/Analysis!$CB14,0)</f>
        <v>0</v>
      </c>
      <c r="M13" s="162">
        <f>IF(Analysis!$CB14&lt;&gt;0,Analysis!AV14/Analysis!$CB14,0)</f>
        <v>0</v>
      </c>
      <c r="N13" s="162">
        <f>IF(Analysis!$CB14&lt;&gt;0,Analysis!AW14/Analysis!$CB14,0)</f>
        <v>0</v>
      </c>
      <c r="O13" s="162">
        <f>IF(Analysis!$CB14&lt;&gt;0,Analysis!AX14/Analysis!$CB14,0)</f>
        <v>0</v>
      </c>
      <c r="P13" s="162">
        <f>IF(Analysis!$CB14&lt;&gt;0,Analysis!AY14/Analysis!$CB14,0)</f>
        <v>0</v>
      </c>
      <c r="Q13" s="162">
        <f>IF(Analysis!$CB14&lt;&gt;0,Analysis!AZ14/Analysis!$CB14,0)</f>
        <v>0</v>
      </c>
      <c r="R13" s="162">
        <f>IF(Analysis!$CB14&lt;&gt;0,Analysis!BA14/Analysis!$CB14,0)</f>
        <v>0</v>
      </c>
      <c r="S13" s="162">
        <f>IF(Analysis!$CB14&lt;&gt;0,Analysis!BB14/Analysis!$CB14,0)</f>
        <v>0</v>
      </c>
      <c r="T13" s="162">
        <f>IF(Analysis!$CB14&lt;&gt;0,Analysis!BC14/Analysis!$CB14,0)</f>
        <v>0</v>
      </c>
      <c r="U13" s="162">
        <f>IF(Analysis!$CB14&lt;&gt;0,Analysis!BD14/Analysis!$CB14,0)</f>
        <v>0</v>
      </c>
      <c r="V13" s="162">
        <f>IF(Analysis!$CB14&lt;&gt;0,Analysis!BE14/Analysis!$CB14,0)</f>
        <v>0</v>
      </c>
      <c r="W13" s="162">
        <f>IF(Analysis!$CB14&lt;&gt;0,Analysis!BF14/Analysis!$CB14,0)</f>
        <v>0</v>
      </c>
      <c r="X13" s="162">
        <f>IF(Analysis!$CB14&lt;&gt;0,Analysis!BG14/Analysis!$CB14,0)</f>
        <v>0</v>
      </c>
      <c r="Y13" s="162">
        <f>IF(Analysis!$CB14&lt;&gt;0,Analysis!BH14/Analysis!$CB14,0)</f>
        <v>0</v>
      </c>
      <c r="Z13" s="162">
        <f>IF(Analysis!$CB14&lt;&gt;0,Analysis!BI14/Analysis!$CB14,0)</f>
        <v>0</v>
      </c>
      <c r="AA13" s="162">
        <f>IF(Analysis!$CB14&lt;&gt;0,Analysis!BJ14/Analysis!$CB14,0)</f>
        <v>0</v>
      </c>
      <c r="AB13" s="162">
        <f>IF(Analysis!$CB14&lt;&gt;0,Analysis!BK14/Analysis!$CB14,0)</f>
        <v>0</v>
      </c>
      <c r="AC13" s="162">
        <f>IF(Analysis!$CB14&lt;&gt;0,Analysis!BL14/Analysis!$CB14,0)</f>
        <v>0</v>
      </c>
      <c r="AD13" s="162">
        <f>IF(Analysis!$CB14&lt;&gt;0,Analysis!BM14/Analysis!$CB14,0)</f>
        <v>0</v>
      </c>
      <c r="AE13" s="162">
        <f>IF(Analysis!$CB14&lt;&gt;0,Analysis!BN14/Analysis!$CB14,0)</f>
        <v>0</v>
      </c>
      <c r="AF13" s="162">
        <f>IF(Analysis!$CB14&lt;&gt;0,Analysis!BO14/Analysis!$CB14,0)</f>
        <v>0</v>
      </c>
      <c r="AG13" s="162">
        <f>IF(Analysis!$CB14&lt;&gt;0,Analysis!BP14/Analysis!$CB14,0)</f>
        <v>0</v>
      </c>
      <c r="AH13" s="162">
        <f>IF(Analysis!$CB14&lt;&gt;0,Analysis!BQ14/Analysis!$CB14,0)</f>
        <v>0</v>
      </c>
      <c r="AI13" s="162">
        <f>IF(Analysis!$CB14&lt;&gt;0,Analysis!BR14/Analysis!$CB14,0)</f>
        <v>0</v>
      </c>
      <c r="AJ13" s="162">
        <f>IF(Analysis!$CB14&lt;&gt;0,Analysis!BS14/Analysis!$CB14,0)</f>
        <v>0</v>
      </c>
      <c r="AK13" s="162">
        <f>IF(Analysis!$CB14&lt;&gt;0,Analysis!BT14/Analysis!$CB14,0)</f>
        <v>0</v>
      </c>
      <c r="AL13" s="162">
        <f>IF(Analysis!$CB14&lt;&gt;0,Analysis!BU14/Analysis!$CB14,0)</f>
        <v>0</v>
      </c>
      <c r="AM13" s="162">
        <f>IF(Analysis!$CB14&lt;&gt;0,Analysis!BV14/Analysis!$CB14,0)</f>
        <v>0</v>
      </c>
      <c r="AN13" s="162">
        <f>IF(Analysis!$CB14&lt;&gt;0,Analysis!BW14/Analysis!$CB14,0)</f>
        <v>0</v>
      </c>
      <c r="AO13" s="162">
        <f>IF(Analysis!$CB14&lt;&gt;0,Analysis!BX14/Analysis!$CB14,0)</f>
        <v>0</v>
      </c>
      <c r="AP13" s="162">
        <f>IF(Analysis!$CB14&lt;&gt;0,Analysis!BY14/Analysis!$CB14,0)</f>
        <v>0</v>
      </c>
      <c r="AQ13" s="163">
        <f>IF(Analysis!$CB14&lt;&gt;0,Analysis!BZ14/Analysis!$CB14,0)</f>
        <v>0</v>
      </c>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row>
    <row r="14" spans="1:78" ht="13.5" customHeight="1" thickBot="1" x14ac:dyDescent="0.3">
      <c r="A14" s="21"/>
      <c r="B14" s="159">
        <v>8</v>
      </c>
      <c r="C14" s="164">
        <f>IF(Analysis!$CB15&lt;&gt;0,Analysis!AL15/Analysis!$CB15,0)</f>
        <v>0</v>
      </c>
      <c r="D14" s="162">
        <f>IF(Analysis!$CB15&lt;&gt;0,Analysis!AM15/Analysis!$CB15,0)</f>
        <v>0</v>
      </c>
      <c r="E14" s="162">
        <f>IF(Analysis!$CB15&lt;&gt;0,Analysis!AN15/Analysis!$CB15,0)</f>
        <v>0</v>
      </c>
      <c r="F14" s="162">
        <f>IF(Analysis!$CB15&lt;&gt;0,Analysis!AO15/Analysis!$CB15,0)</f>
        <v>0</v>
      </c>
      <c r="G14" s="162">
        <f>IF(Analysis!$CB15&lt;&gt;0,Analysis!AP15/Analysis!$CB15,0)</f>
        <v>0</v>
      </c>
      <c r="H14" s="162">
        <f>IF(Analysis!$CB15&lt;&gt;0,Analysis!AQ15/Analysis!$CB15,0)</f>
        <v>0</v>
      </c>
      <c r="I14" s="162">
        <f>IF(Analysis!$CB15&lt;&gt;0,Analysis!AR15/Analysis!$CB15,0)</f>
        <v>0</v>
      </c>
      <c r="J14" s="165">
        <f>IF(Analysis!$CB15&lt;&gt;0,Analysis!AS15/Analysis!$CB15,0)</f>
        <v>0</v>
      </c>
      <c r="K14" s="155">
        <f>IF(Analysis!$CB15&lt;&gt;0,Analysis!AT15/Analysis!$CB15,0)</f>
        <v>1</v>
      </c>
      <c r="L14" s="161">
        <f>IF(Analysis!$CB15&lt;&gt;0,Analysis!AU15/Analysis!$CB15,0)</f>
        <v>0</v>
      </c>
      <c r="M14" s="162">
        <f>IF(Analysis!$CB15&lt;&gt;0,Analysis!AV15/Analysis!$CB15,0)</f>
        <v>0</v>
      </c>
      <c r="N14" s="162">
        <f>IF(Analysis!$CB15&lt;&gt;0,Analysis!AW15/Analysis!$CB15,0)</f>
        <v>0</v>
      </c>
      <c r="O14" s="162">
        <f>IF(Analysis!$CB15&lt;&gt;0,Analysis!AX15/Analysis!$CB15,0)</f>
        <v>0</v>
      </c>
      <c r="P14" s="162">
        <f>IF(Analysis!$CB15&lt;&gt;0,Analysis!AY15/Analysis!$CB15,0)</f>
        <v>0</v>
      </c>
      <c r="Q14" s="162">
        <f>IF(Analysis!$CB15&lt;&gt;0,Analysis!AZ15/Analysis!$CB15,0)</f>
        <v>0</v>
      </c>
      <c r="R14" s="162">
        <f>IF(Analysis!$CB15&lt;&gt;0,Analysis!BA15/Analysis!$CB15,0)</f>
        <v>0</v>
      </c>
      <c r="S14" s="162">
        <f>IF(Analysis!$CB15&lt;&gt;0,Analysis!BB15/Analysis!$CB15,0)</f>
        <v>0</v>
      </c>
      <c r="T14" s="162">
        <f>IF(Analysis!$CB15&lt;&gt;0,Analysis!BC15/Analysis!$CB15,0)</f>
        <v>0</v>
      </c>
      <c r="U14" s="162">
        <f>IF(Analysis!$CB15&lt;&gt;0,Analysis!BD15/Analysis!$CB15,0)</f>
        <v>0</v>
      </c>
      <c r="V14" s="162">
        <f>IF(Analysis!$CB15&lt;&gt;0,Analysis!BE15/Analysis!$CB15,0)</f>
        <v>0</v>
      </c>
      <c r="W14" s="162">
        <f>IF(Analysis!$CB15&lt;&gt;0,Analysis!BF15/Analysis!$CB15,0)</f>
        <v>0</v>
      </c>
      <c r="X14" s="162">
        <f>IF(Analysis!$CB15&lt;&gt;0,Analysis!BG15/Analysis!$CB15,0)</f>
        <v>0</v>
      </c>
      <c r="Y14" s="162">
        <f>IF(Analysis!$CB15&lt;&gt;0,Analysis!BH15/Analysis!$CB15,0)</f>
        <v>0</v>
      </c>
      <c r="Z14" s="162">
        <f>IF(Analysis!$CB15&lt;&gt;0,Analysis!BI15/Analysis!$CB15,0)</f>
        <v>0</v>
      </c>
      <c r="AA14" s="162">
        <f>IF(Analysis!$CB15&lt;&gt;0,Analysis!BJ15/Analysis!$CB15,0)</f>
        <v>0</v>
      </c>
      <c r="AB14" s="162">
        <f>IF(Analysis!$CB15&lt;&gt;0,Analysis!BK15/Analysis!$CB15,0)</f>
        <v>0</v>
      </c>
      <c r="AC14" s="162">
        <f>IF(Analysis!$CB15&lt;&gt;0,Analysis!BL15/Analysis!$CB15,0)</f>
        <v>0</v>
      </c>
      <c r="AD14" s="162">
        <f>IF(Analysis!$CB15&lt;&gt;0,Analysis!BM15/Analysis!$CB15,0)</f>
        <v>0</v>
      </c>
      <c r="AE14" s="162">
        <f>IF(Analysis!$CB15&lt;&gt;0,Analysis!BN15/Analysis!$CB15,0)</f>
        <v>0</v>
      </c>
      <c r="AF14" s="162">
        <f>IF(Analysis!$CB15&lt;&gt;0,Analysis!BO15/Analysis!$CB15,0)</f>
        <v>0</v>
      </c>
      <c r="AG14" s="162">
        <f>IF(Analysis!$CB15&lt;&gt;0,Analysis!BP15/Analysis!$CB15,0)</f>
        <v>0</v>
      </c>
      <c r="AH14" s="162">
        <f>IF(Analysis!$CB15&lt;&gt;0,Analysis!BQ15/Analysis!$CB15,0)</f>
        <v>0</v>
      </c>
      <c r="AI14" s="162">
        <f>IF(Analysis!$CB15&lt;&gt;0,Analysis!BR15/Analysis!$CB15,0)</f>
        <v>0</v>
      </c>
      <c r="AJ14" s="162">
        <f>IF(Analysis!$CB15&lt;&gt;0,Analysis!BS15/Analysis!$CB15,0)</f>
        <v>0</v>
      </c>
      <c r="AK14" s="162">
        <f>IF(Analysis!$CB15&lt;&gt;0,Analysis!BT15/Analysis!$CB15,0)</f>
        <v>0</v>
      </c>
      <c r="AL14" s="162">
        <f>IF(Analysis!$CB15&lt;&gt;0,Analysis!BU15/Analysis!$CB15,0)</f>
        <v>0</v>
      </c>
      <c r="AM14" s="162">
        <f>IF(Analysis!$CB15&lt;&gt;0,Analysis!BV15/Analysis!$CB15,0)</f>
        <v>0</v>
      </c>
      <c r="AN14" s="162">
        <f>IF(Analysis!$CB15&lt;&gt;0,Analysis!BW15/Analysis!$CB15,0)</f>
        <v>0</v>
      </c>
      <c r="AO14" s="162">
        <f>IF(Analysis!$CB15&lt;&gt;0,Analysis!BX15/Analysis!$CB15,0)</f>
        <v>0</v>
      </c>
      <c r="AP14" s="162">
        <f>IF(Analysis!$CB15&lt;&gt;0,Analysis!BY15/Analysis!$CB15,0)</f>
        <v>0</v>
      </c>
      <c r="AQ14" s="163">
        <f>IF(Analysis!$CB15&lt;&gt;0,Analysis!BZ15/Analysis!$CB15,0)</f>
        <v>0</v>
      </c>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row>
    <row r="15" spans="1:78" ht="13.5" customHeight="1" thickBot="1" x14ac:dyDescent="0.3">
      <c r="A15" s="21"/>
      <c r="B15" s="159">
        <v>9</v>
      </c>
      <c r="C15" s="164">
        <f>IF(Analysis!$CB16&lt;&gt;0,Analysis!AL16/Analysis!$CB16,0)</f>
        <v>0</v>
      </c>
      <c r="D15" s="162">
        <f>IF(Analysis!$CB16&lt;&gt;0,Analysis!AM16/Analysis!$CB16,0)</f>
        <v>0</v>
      </c>
      <c r="E15" s="162">
        <f>IF(Analysis!$CB16&lt;&gt;0,Analysis!AN16/Analysis!$CB16,0)</f>
        <v>0</v>
      </c>
      <c r="F15" s="162">
        <f>IF(Analysis!$CB16&lt;&gt;0,Analysis!AO16/Analysis!$CB16,0)</f>
        <v>0</v>
      </c>
      <c r="G15" s="162">
        <f>IF(Analysis!$CB16&lt;&gt;0,Analysis!AP16/Analysis!$CB16,0)</f>
        <v>0</v>
      </c>
      <c r="H15" s="162">
        <f>IF(Analysis!$CB16&lt;&gt;0,Analysis!AQ16/Analysis!$CB16,0)</f>
        <v>0</v>
      </c>
      <c r="I15" s="162">
        <f>IF(Analysis!$CB16&lt;&gt;0,Analysis!AR16/Analysis!$CB16,0)</f>
        <v>0</v>
      </c>
      <c r="J15" s="162">
        <f>IF(Analysis!$CB16&lt;&gt;0,Analysis!AS16/Analysis!$CB16,0)</f>
        <v>0</v>
      </c>
      <c r="K15" s="165">
        <f>IF(Analysis!$CB16&lt;&gt;0,Analysis!AT16/Analysis!$CB16,0)</f>
        <v>7.6923076923076927E-2</v>
      </c>
      <c r="L15" s="155">
        <f>IF(Analysis!$CB16&lt;&gt;0,Analysis!AU16/Analysis!$CB16,0)</f>
        <v>0.92307692307692313</v>
      </c>
      <c r="M15" s="161">
        <f>IF(Analysis!$CB16&lt;&gt;0,Analysis!AV16/Analysis!$CB16,0)</f>
        <v>0</v>
      </c>
      <c r="N15" s="162">
        <f>IF(Analysis!$CB16&lt;&gt;0,Analysis!AW16/Analysis!$CB16,0)</f>
        <v>0</v>
      </c>
      <c r="O15" s="162">
        <f>IF(Analysis!$CB16&lt;&gt;0,Analysis!AX16/Analysis!$CB16,0)</f>
        <v>0</v>
      </c>
      <c r="P15" s="162">
        <f>IF(Analysis!$CB16&lt;&gt;0,Analysis!AY16/Analysis!$CB16,0)</f>
        <v>0</v>
      </c>
      <c r="Q15" s="162">
        <f>IF(Analysis!$CB16&lt;&gt;0,Analysis!AZ16/Analysis!$CB16,0)</f>
        <v>0</v>
      </c>
      <c r="R15" s="162">
        <f>IF(Analysis!$CB16&lt;&gt;0,Analysis!BA16/Analysis!$CB16,0)</f>
        <v>0</v>
      </c>
      <c r="S15" s="162">
        <f>IF(Analysis!$CB16&lt;&gt;0,Analysis!BB16/Analysis!$CB16,0)</f>
        <v>0</v>
      </c>
      <c r="T15" s="162">
        <f>IF(Analysis!$CB16&lt;&gt;0,Analysis!BC16/Analysis!$CB16,0)</f>
        <v>0</v>
      </c>
      <c r="U15" s="162">
        <f>IF(Analysis!$CB16&lt;&gt;0,Analysis!BD16/Analysis!$CB16,0)</f>
        <v>0</v>
      </c>
      <c r="V15" s="162">
        <f>IF(Analysis!$CB16&lt;&gt;0,Analysis!BE16/Analysis!$CB16,0)</f>
        <v>0</v>
      </c>
      <c r="W15" s="162">
        <f>IF(Analysis!$CB16&lt;&gt;0,Analysis!BF16/Analysis!$CB16,0)</f>
        <v>0</v>
      </c>
      <c r="X15" s="162">
        <f>IF(Analysis!$CB16&lt;&gt;0,Analysis!BG16/Analysis!$CB16,0)</f>
        <v>0</v>
      </c>
      <c r="Y15" s="162">
        <f>IF(Analysis!$CB16&lt;&gt;0,Analysis!BH16/Analysis!$CB16,0)</f>
        <v>0</v>
      </c>
      <c r="Z15" s="162">
        <f>IF(Analysis!$CB16&lt;&gt;0,Analysis!BI16/Analysis!$CB16,0)</f>
        <v>0</v>
      </c>
      <c r="AA15" s="162">
        <f>IF(Analysis!$CB16&lt;&gt;0,Analysis!BJ16/Analysis!$CB16,0)</f>
        <v>0</v>
      </c>
      <c r="AB15" s="162">
        <f>IF(Analysis!$CB16&lt;&gt;0,Analysis!BK16/Analysis!$CB16,0)</f>
        <v>0</v>
      </c>
      <c r="AC15" s="162">
        <f>IF(Analysis!$CB16&lt;&gt;0,Analysis!BL16/Analysis!$CB16,0)</f>
        <v>0</v>
      </c>
      <c r="AD15" s="162">
        <f>IF(Analysis!$CB16&lt;&gt;0,Analysis!BM16/Analysis!$CB16,0)</f>
        <v>0</v>
      </c>
      <c r="AE15" s="162">
        <f>IF(Analysis!$CB16&lt;&gt;0,Analysis!BN16/Analysis!$CB16,0)</f>
        <v>0</v>
      </c>
      <c r="AF15" s="162">
        <f>IF(Analysis!$CB16&lt;&gt;0,Analysis!BO16/Analysis!$CB16,0)</f>
        <v>0</v>
      </c>
      <c r="AG15" s="162">
        <f>IF(Analysis!$CB16&lt;&gt;0,Analysis!BP16/Analysis!$CB16,0)</f>
        <v>0</v>
      </c>
      <c r="AH15" s="162">
        <f>IF(Analysis!$CB16&lt;&gt;0,Analysis!BQ16/Analysis!$CB16,0)</f>
        <v>0</v>
      </c>
      <c r="AI15" s="162">
        <f>IF(Analysis!$CB16&lt;&gt;0,Analysis!BR16/Analysis!$CB16,0)</f>
        <v>0</v>
      </c>
      <c r="AJ15" s="162">
        <f>IF(Analysis!$CB16&lt;&gt;0,Analysis!BS16/Analysis!$CB16,0)</f>
        <v>0</v>
      </c>
      <c r="AK15" s="162">
        <f>IF(Analysis!$CB16&lt;&gt;0,Analysis!BT16/Analysis!$CB16,0)</f>
        <v>0</v>
      </c>
      <c r="AL15" s="162">
        <f>IF(Analysis!$CB16&lt;&gt;0,Analysis!BU16/Analysis!$CB16,0)</f>
        <v>0</v>
      </c>
      <c r="AM15" s="162">
        <f>IF(Analysis!$CB16&lt;&gt;0,Analysis!BV16/Analysis!$CB16,0)</f>
        <v>0</v>
      </c>
      <c r="AN15" s="162">
        <f>IF(Analysis!$CB16&lt;&gt;0,Analysis!BW16/Analysis!$CB16,0)</f>
        <v>0</v>
      </c>
      <c r="AO15" s="162">
        <f>IF(Analysis!$CB16&lt;&gt;0,Analysis!BX16/Analysis!$CB16,0)</f>
        <v>0</v>
      </c>
      <c r="AP15" s="162">
        <f>IF(Analysis!$CB16&lt;&gt;0,Analysis!BY16/Analysis!$CB16,0)</f>
        <v>0</v>
      </c>
      <c r="AQ15" s="163">
        <f>IF(Analysis!$CB16&lt;&gt;0,Analysis!BZ16/Analysis!$CB16,0)</f>
        <v>0</v>
      </c>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row>
    <row r="16" spans="1:78" ht="13.5" customHeight="1" thickBot="1" x14ac:dyDescent="0.3">
      <c r="A16" s="21"/>
      <c r="B16" s="159">
        <v>10</v>
      </c>
      <c r="C16" s="164">
        <f>IF(Analysis!$CB17&lt;&gt;0,Analysis!AL17/Analysis!$CB17,0)</f>
        <v>0</v>
      </c>
      <c r="D16" s="162">
        <f>IF(Analysis!$CB17&lt;&gt;0,Analysis!AM17/Analysis!$CB17,0)</f>
        <v>0</v>
      </c>
      <c r="E16" s="162">
        <f>IF(Analysis!$CB17&lt;&gt;0,Analysis!AN17/Analysis!$CB17,0)</f>
        <v>0</v>
      </c>
      <c r="F16" s="162">
        <f>IF(Analysis!$CB17&lt;&gt;0,Analysis!AO17/Analysis!$CB17,0)</f>
        <v>0</v>
      </c>
      <c r="G16" s="162">
        <f>IF(Analysis!$CB17&lt;&gt;0,Analysis!AP17/Analysis!$CB17,0)</f>
        <v>0</v>
      </c>
      <c r="H16" s="162">
        <f>IF(Analysis!$CB17&lt;&gt;0,Analysis!AQ17/Analysis!$CB17,0)</f>
        <v>0</v>
      </c>
      <c r="I16" s="162">
        <f>IF(Analysis!$CB17&lt;&gt;0,Analysis!AR17/Analysis!$CB17,0)</f>
        <v>0</v>
      </c>
      <c r="J16" s="162">
        <f>IF(Analysis!$CB17&lt;&gt;0,Analysis!AS17/Analysis!$CB17,0)</f>
        <v>0</v>
      </c>
      <c r="K16" s="162">
        <f>IF(Analysis!$CB17&lt;&gt;0,Analysis!AT17/Analysis!$CB17,0)</f>
        <v>0</v>
      </c>
      <c r="L16" s="165">
        <f>IF(Analysis!$CB17&lt;&gt;0,Analysis!AU17/Analysis!$CB17,0)</f>
        <v>0</v>
      </c>
      <c r="M16" s="155">
        <f>IF(Analysis!$CB17&lt;&gt;0,Analysis!AV17/Analysis!$CB17,0)</f>
        <v>1</v>
      </c>
      <c r="N16" s="161">
        <f>IF(Analysis!$CB17&lt;&gt;0,Analysis!AW17/Analysis!$CB17,0)</f>
        <v>0</v>
      </c>
      <c r="O16" s="162">
        <f>IF(Analysis!$CB17&lt;&gt;0,Analysis!AX17/Analysis!$CB17,0)</f>
        <v>0</v>
      </c>
      <c r="P16" s="162">
        <f>IF(Analysis!$CB17&lt;&gt;0,Analysis!AY17/Analysis!$CB17,0)</f>
        <v>0</v>
      </c>
      <c r="Q16" s="162">
        <f>IF(Analysis!$CB17&lt;&gt;0,Analysis!AZ17/Analysis!$CB17,0)</f>
        <v>0</v>
      </c>
      <c r="R16" s="162">
        <f>IF(Analysis!$CB17&lt;&gt;0,Analysis!BA17/Analysis!$CB17,0)</f>
        <v>0</v>
      </c>
      <c r="S16" s="162">
        <f>IF(Analysis!$CB17&lt;&gt;0,Analysis!BB17/Analysis!$CB17,0)</f>
        <v>0</v>
      </c>
      <c r="T16" s="162">
        <f>IF(Analysis!$CB17&lt;&gt;0,Analysis!BC17/Analysis!$CB17,0)</f>
        <v>0</v>
      </c>
      <c r="U16" s="162">
        <f>IF(Analysis!$CB17&lt;&gt;0,Analysis!BD17/Analysis!$CB17,0)</f>
        <v>0</v>
      </c>
      <c r="V16" s="162">
        <f>IF(Analysis!$CB17&lt;&gt;0,Analysis!BE17/Analysis!$CB17,0)</f>
        <v>0</v>
      </c>
      <c r="W16" s="162">
        <f>IF(Analysis!$CB17&lt;&gt;0,Analysis!BF17/Analysis!$CB17,0)</f>
        <v>0</v>
      </c>
      <c r="X16" s="162">
        <f>IF(Analysis!$CB17&lt;&gt;0,Analysis!BG17/Analysis!$CB17,0)</f>
        <v>0</v>
      </c>
      <c r="Y16" s="162">
        <f>IF(Analysis!$CB17&lt;&gt;0,Analysis!BH17/Analysis!$CB17,0)</f>
        <v>0</v>
      </c>
      <c r="Z16" s="162">
        <f>IF(Analysis!$CB17&lt;&gt;0,Analysis!BI17/Analysis!$CB17,0)</f>
        <v>0</v>
      </c>
      <c r="AA16" s="162">
        <f>IF(Analysis!$CB17&lt;&gt;0,Analysis!BJ17/Analysis!$CB17,0)</f>
        <v>0</v>
      </c>
      <c r="AB16" s="162">
        <f>IF(Analysis!$CB17&lt;&gt;0,Analysis!BK17/Analysis!$CB17,0)</f>
        <v>0</v>
      </c>
      <c r="AC16" s="162">
        <f>IF(Analysis!$CB17&lt;&gt;0,Analysis!BL17/Analysis!$CB17,0)</f>
        <v>0</v>
      </c>
      <c r="AD16" s="162">
        <f>IF(Analysis!$CB17&lt;&gt;0,Analysis!BM17/Analysis!$CB17,0)</f>
        <v>0</v>
      </c>
      <c r="AE16" s="162">
        <f>IF(Analysis!$CB17&lt;&gt;0,Analysis!BN17/Analysis!$CB17,0)</f>
        <v>0</v>
      </c>
      <c r="AF16" s="162">
        <f>IF(Analysis!$CB17&lt;&gt;0,Analysis!BO17/Analysis!$CB17,0)</f>
        <v>0</v>
      </c>
      <c r="AG16" s="162">
        <f>IF(Analysis!$CB17&lt;&gt;0,Analysis!BP17/Analysis!$CB17,0)</f>
        <v>0</v>
      </c>
      <c r="AH16" s="162">
        <f>IF(Analysis!$CB17&lt;&gt;0,Analysis!BQ17/Analysis!$CB17,0)</f>
        <v>0</v>
      </c>
      <c r="AI16" s="162">
        <f>IF(Analysis!$CB17&lt;&gt;0,Analysis!BR17/Analysis!$CB17,0)</f>
        <v>0</v>
      </c>
      <c r="AJ16" s="162">
        <f>IF(Analysis!$CB17&lt;&gt;0,Analysis!BS17/Analysis!$CB17,0)</f>
        <v>0</v>
      </c>
      <c r="AK16" s="162">
        <f>IF(Analysis!$CB17&lt;&gt;0,Analysis!BT17/Analysis!$CB17,0)</f>
        <v>0</v>
      </c>
      <c r="AL16" s="162">
        <f>IF(Analysis!$CB17&lt;&gt;0,Analysis!BU17/Analysis!$CB17,0)</f>
        <v>0</v>
      </c>
      <c r="AM16" s="162">
        <f>IF(Analysis!$CB17&lt;&gt;0,Analysis!BV17/Analysis!$CB17,0)</f>
        <v>0</v>
      </c>
      <c r="AN16" s="162">
        <f>IF(Analysis!$CB17&lt;&gt;0,Analysis!BW17/Analysis!$CB17,0)</f>
        <v>0</v>
      </c>
      <c r="AO16" s="162">
        <f>IF(Analysis!$CB17&lt;&gt;0,Analysis!BX17/Analysis!$CB17,0)</f>
        <v>0</v>
      </c>
      <c r="AP16" s="162">
        <f>IF(Analysis!$CB17&lt;&gt;0,Analysis!BY17/Analysis!$CB17,0)</f>
        <v>0</v>
      </c>
      <c r="AQ16" s="163">
        <f>IF(Analysis!$CB17&lt;&gt;0,Analysis!BZ17/Analysis!$CB17,0)</f>
        <v>0</v>
      </c>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row>
    <row r="17" spans="1:78" ht="13.5" customHeight="1" thickBot="1" x14ac:dyDescent="0.3">
      <c r="A17" s="21"/>
      <c r="B17" s="159">
        <v>11</v>
      </c>
      <c r="C17" s="164">
        <f>IF(Analysis!$CB18&lt;&gt;0,Analysis!AL18/Analysis!$CB18,0)</f>
        <v>0</v>
      </c>
      <c r="D17" s="162">
        <f>IF(Analysis!$CB18&lt;&gt;0,Analysis!AM18/Analysis!$CB18,0)</f>
        <v>0</v>
      </c>
      <c r="E17" s="162">
        <f>IF(Analysis!$CB18&lt;&gt;0,Analysis!AN18/Analysis!$CB18,0)</f>
        <v>0</v>
      </c>
      <c r="F17" s="162">
        <f>IF(Analysis!$CB18&lt;&gt;0,Analysis!AO18/Analysis!$CB18,0)</f>
        <v>0</v>
      </c>
      <c r="G17" s="162">
        <f>IF(Analysis!$CB18&lt;&gt;0,Analysis!AP18/Analysis!$CB18,0)</f>
        <v>0</v>
      </c>
      <c r="H17" s="162">
        <f>IF(Analysis!$CB18&lt;&gt;0,Analysis!AQ18/Analysis!$CB18,0)</f>
        <v>0</v>
      </c>
      <c r="I17" s="162">
        <f>IF(Analysis!$CB18&lt;&gt;0,Analysis!AR18/Analysis!$CB18,0)</f>
        <v>0</v>
      </c>
      <c r="J17" s="162">
        <f>IF(Analysis!$CB18&lt;&gt;0,Analysis!AS18/Analysis!$CB18,0)</f>
        <v>0</v>
      </c>
      <c r="K17" s="162">
        <f>IF(Analysis!$CB18&lt;&gt;0,Analysis!AT18/Analysis!$CB18,0)</f>
        <v>0</v>
      </c>
      <c r="L17" s="162">
        <f>IF(Analysis!$CB18&lt;&gt;0,Analysis!AU18/Analysis!$CB18,0)</f>
        <v>0</v>
      </c>
      <c r="M17" s="165">
        <f>IF(Analysis!$CB18&lt;&gt;0,Analysis!AV18/Analysis!$CB18,0)</f>
        <v>0.2857142857142857</v>
      </c>
      <c r="N17" s="155">
        <f>IF(Analysis!$CB18&lt;&gt;0,Analysis!AW18/Analysis!$CB18,0)</f>
        <v>0.5714285714285714</v>
      </c>
      <c r="O17" s="161">
        <f>IF(Analysis!$CB18&lt;&gt;0,Analysis!AX18/Analysis!$CB18,0)</f>
        <v>0.14285714285714285</v>
      </c>
      <c r="P17" s="162">
        <f>IF(Analysis!$CB18&lt;&gt;0,Analysis!AY18/Analysis!$CB18,0)</f>
        <v>0</v>
      </c>
      <c r="Q17" s="162">
        <f>IF(Analysis!$CB18&lt;&gt;0,Analysis!AZ18/Analysis!$CB18,0)</f>
        <v>0</v>
      </c>
      <c r="R17" s="162">
        <f>IF(Analysis!$CB18&lt;&gt;0,Analysis!BA18/Analysis!$CB18,0)</f>
        <v>0</v>
      </c>
      <c r="S17" s="162">
        <f>IF(Analysis!$CB18&lt;&gt;0,Analysis!BB18/Analysis!$CB18,0)</f>
        <v>0</v>
      </c>
      <c r="T17" s="162">
        <f>IF(Analysis!$CB18&lt;&gt;0,Analysis!BC18/Analysis!$CB18,0)</f>
        <v>0</v>
      </c>
      <c r="U17" s="162">
        <f>IF(Analysis!$CB18&lt;&gt;0,Analysis!BD18/Analysis!$CB18,0)</f>
        <v>0</v>
      </c>
      <c r="V17" s="162">
        <f>IF(Analysis!$CB18&lt;&gt;0,Analysis!BE18/Analysis!$CB18,0)</f>
        <v>0</v>
      </c>
      <c r="W17" s="162">
        <f>IF(Analysis!$CB18&lt;&gt;0,Analysis!BF18/Analysis!$CB18,0)</f>
        <v>0</v>
      </c>
      <c r="X17" s="162">
        <f>IF(Analysis!$CB18&lt;&gt;0,Analysis!BG18/Analysis!$CB18,0)</f>
        <v>0</v>
      </c>
      <c r="Y17" s="162">
        <f>IF(Analysis!$CB18&lt;&gt;0,Analysis!BH18/Analysis!$CB18,0)</f>
        <v>0</v>
      </c>
      <c r="Z17" s="162">
        <f>IF(Analysis!$CB18&lt;&gt;0,Analysis!BI18/Analysis!$CB18,0)</f>
        <v>0</v>
      </c>
      <c r="AA17" s="162">
        <f>IF(Analysis!$CB18&lt;&gt;0,Analysis!BJ18/Analysis!$CB18,0)</f>
        <v>0</v>
      </c>
      <c r="AB17" s="162">
        <f>IF(Analysis!$CB18&lt;&gt;0,Analysis!BK18/Analysis!$CB18,0)</f>
        <v>0</v>
      </c>
      <c r="AC17" s="162">
        <f>IF(Analysis!$CB18&lt;&gt;0,Analysis!BL18/Analysis!$CB18,0)</f>
        <v>0</v>
      </c>
      <c r="AD17" s="162">
        <f>IF(Analysis!$CB18&lt;&gt;0,Analysis!BM18/Analysis!$CB18,0)</f>
        <v>0</v>
      </c>
      <c r="AE17" s="162">
        <f>IF(Analysis!$CB18&lt;&gt;0,Analysis!BN18/Analysis!$CB18,0)</f>
        <v>0</v>
      </c>
      <c r="AF17" s="162">
        <f>IF(Analysis!$CB18&lt;&gt;0,Analysis!BO18/Analysis!$CB18,0)</f>
        <v>0</v>
      </c>
      <c r="AG17" s="162">
        <f>IF(Analysis!$CB18&lt;&gt;0,Analysis!BP18/Analysis!$CB18,0)</f>
        <v>0</v>
      </c>
      <c r="AH17" s="162">
        <f>IF(Analysis!$CB18&lt;&gt;0,Analysis!BQ18/Analysis!$CB18,0)</f>
        <v>0</v>
      </c>
      <c r="AI17" s="162">
        <f>IF(Analysis!$CB18&lt;&gt;0,Analysis!BR18/Analysis!$CB18,0)</f>
        <v>0</v>
      </c>
      <c r="AJ17" s="162">
        <f>IF(Analysis!$CB18&lt;&gt;0,Analysis!BS18/Analysis!$CB18,0)</f>
        <v>0</v>
      </c>
      <c r="AK17" s="162">
        <f>IF(Analysis!$CB18&lt;&gt;0,Analysis!BT18/Analysis!$CB18,0)</f>
        <v>0</v>
      </c>
      <c r="AL17" s="162">
        <f>IF(Analysis!$CB18&lt;&gt;0,Analysis!BU18/Analysis!$CB18,0)</f>
        <v>0</v>
      </c>
      <c r="AM17" s="162">
        <f>IF(Analysis!$CB18&lt;&gt;0,Analysis!BV18/Analysis!$CB18,0)</f>
        <v>0</v>
      </c>
      <c r="AN17" s="162">
        <f>IF(Analysis!$CB18&lt;&gt;0,Analysis!BW18/Analysis!$CB18,0)</f>
        <v>0</v>
      </c>
      <c r="AO17" s="162">
        <f>IF(Analysis!$CB18&lt;&gt;0,Analysis!BX18/Analysis!$CB18,0)</f>
        <v>0</v>
      </c>
      <c r="AP17" s="162">
        <f>IF(Analysis!$CB18&lt;&gt;0,Analysis!BY18/Analysis!$CB18,0)</f>
        <v>0</v>
      </c>
      <c r="AQ17" s="163">
        <f>IF(Analysis!$CB18&lt;&gt;0,Analysis!BZ18/Analysis!$CB18,0)</f>
        <v>0</v>
      </c>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row>
    <row r="18" spans="1:78" ht="13.5" customHeight="1" thickBot="1" x14ac:dyDescent="0.3">
      <c r="A18" s="21"/>
      <c r="B18" s="159">
        <v>12</v>
      </c>
      <c r="C18" s="164">
        <f>IF(Analysis!$CB19&lt;&gt;0,Analysis!AL19/Analysis!$CB19,0)</f>
        <v>0</v>
      </c>
      <c r="D18" s="162">
        <f>IF(Analysis!$CB19&lt;&gt;0,Analysis!AM19/Analysis!$CB19,0)</f>
        <v>0</v>
      </c>
      <c r="E18" s="162">
        <f>IF(Analysis!$CB19&lt;&gt;0,Analysis!AN19/Analysis!$CB19,0)</f>
        <v>0</v>
      </c>
      <c r="F18" s="162">
        <f>IF(Analysis!$CB19&lt;&gt;0,Analysis!AO19/Analysis!$CB19,0)</f>
        <v>0</v>
      </c>
      <c r="G18" s="162">
        <f>IF(Analysis!$CB19&lt;&gt;0,Analysis!AP19/Analysis!$CB19,0)</f>
        <v>0</v>
      </c>
      <c r="H18" s="162">
        <f>IF(Analysis!$CB19&lt;&gt;0,Analysis!AQ19/Analysis!$CB19,0)</f>
        <v>0</v>
      </c>
      <c r="I18" s="162">
        <f>IF(Analysis!$CB19&lt;&gt;0,Analysis!AR19/Analysis!$CB19,0)</f>
        <v>0</v>
      </c>
      <c r="J18" s="162">
        <f>IF(Analysis!$CB19&lt;&gt;0,Analysis!AS19/Analysis!$CB19,0)</f>
        <v>0</v>
      </c>
      <c r="K18" s="162">
        <f>IF(Analysis!$CB19&lt;&gt;0,Analysis!AT19/Analysis!$CB19,0)</f>
        <v>0</v>
      </c>
      <c r="L18" s="162">
        <f>IF(Analysis!$CB19&lt;&gt;0,Analysis!AU19/Analysis!$CB19,0)</f>
        <v>0</v>
      </c>
      <c r="M18" s="162">
        <f>IF(Analysis!$CB19&lt;&gt;0,Analysis!AV19/Analysis!$CB19,0)</f>
        <v>0</v>
      </c>
      <c r="N18" s="165">
        <f>IF(Analysis!$CB19&lt;&gt;0,Analysis!AW19/Analysis!$CB19,0)</f>
        <v>0</v>
      </c>
      <c r="O18" s="155">
        <f>IF(Analysis!$CB19&lt;&gt;0,Analysis!AX19/Analysis!$CB19,0)</f>
        <v>1</v>
      </c>
      <c r="P18" s="161">
        <f>IF(Analysis!$CB19&lt;&gt;0,Analysis!AY19/Analysis!$CB19,0)</f>
        <v>0</v>
      </c>
      <c r="Q18" s="162">
        <f>IF(Analysis!$CB19&lt;&gt;0,Analysis!AZ19/Analysis!$CB19,0)</f>
        <v>0</v>
      </c>
      <c r="R18" s="162">
        <f>IF(Analysis!$CB19&lt;&gt;0,Analysis!BA19/Analysis!$CB19,0)</f>
        <v>0</v>
      </c>
      <c r="S18" s="162">
        <f>IF(Analysis!$CB19&lt;&gt;0,Analysis!BB19/Analysis!$CB19,0)</f>
        <v>0</v>
      </c>
      <c r="T18" s="162">
        <f>IF(Analysis!$CB19&lt;&gt;0,Analysis!BC19/Analysis!$CB19,0)</f>
        <v>0</v>
      </c>
      <c r="U18" s="162">
        <f>IF(Analysis!$CB19&lt;&gt;0,Analysis!BD19/Analysis!$CB19,0)</f>
        <v>0</v>
      </c>
      <c r="V18" s="162">
        <f>IF(Analysis!$CB19&lt;&gt;0,Analysis!BE19/Analysis!$CB19,0)</f>
        <v>0</v>
      </c>
      <c r="W18" s="162">
        <f>IF(Analysis!$CB19&lt;&gt;0,Analysis!BF19/Analysis!$CB19,0)</f>
        <v>0</v>
      </c>
      <c r="X18" s="162">
        <f>IF(Analysis!$CB19&lt;&gt;0,Analysis!BG19/Analysis!$CB19,0)</f>
        <v>0</v>
      </c>
      <c r="Y18" s="162">
        <f>IF(Analysis!$CB19&lt;&gt;0,Analysis!BH19/Analysis!$CB19,0)</f>
        <v>0</v>
      </c>
      <c r="Z18" s="162">
        <f>IF(Analysis!$CB19&lt;&gt;0,Analysis!BI19/Analysis!$CB19,0)</f>
        <v>0</v>
      </c>
      <c r="AA18" s="162">
        <f>IF(Analysis!$CB19&lt;&gt;0,Analysis!BJ19/Analysis!$CB19,0)</f>
        <v>0</v>
      </c>
      <c r="AB18" s="162">
        <f>IF(Analysis!$CB19&lt;&gt;0,Analysis!BK19/Analysis!$CB19,0)</f>
        <v>0</v>
      </c>
      <c r="AC18" s="162">
        <f>IF(Analysis!$CB19&lt;&gt;0,Analysis!BL19/Analysis!$CB19,0)</f>
        <v>0</v>
      </c>
      <c r="AD18" s="162">
        <f>IF(Analysis!$CB19&lt;&gt;0,Analysis!BM19/Analysis!$CB19,0)</f>
        <v>0</v>
      </c>
      <c r="AE18" s="162">
        <f>IF(Analysis!$CB19&lt;&gt;0,Analysis!BN19/Analysis!$CB19,0)</f>
        <v>0</v>
      </c>
      <c r="AF18" s="162">
        <f>IF(Analysis!$CB19&lt;&gt;0,Analysis!BO19/Analysis!$CB19,0)</f>
        <v>0</v>
      </c>
      <c r="AG18" s="162">
        <f>IF(Analysis!$CB19&lt;&gt;0,Analysis!BP19/Analysis!$CB19,0)</f>
        <v>0</v>
      </c>
      <c r="AH18" s="162">
        <f>IF(Analysis!$CB19&lt;&gt;0,Analysis!BQ19/Analysis!$CB19,0)</f>
        <v>0</v>
      </c>
      <c r="AI18" s="162">
        <f>IF(Analysis!$CB19&lt;&gt;0,Analysis!BR19/Analysis!$CB19,0)</f>
        <v>0</v>
      </c>
      <c r="AJ18" s="162">
        <f>IF(Analysis!$CB19&lt;&gt;0,Analysis!BS19/Analysis!$CB19,0)</f>
        <v>0</v>
      </c>
      <c r="AK18" s="162">
        <f>IF(Analysis!$CB19&lt;&gt;0,Analysis!BT19/Analysis!$CB19,0)</f>
        <v>0</v>
      </c>
      <c r="AL18" s="162">
        <f>IF(Analysis!$CB19&lt;&gt;0,Analysis!BU19/Analysis!$CB19,0)</f>
        <v>0</v>
      </c>
      <c r="AM18" s="162">
        <f>IF(Analysis!$CB19&lt;&gt;0,Analysis!BV19/Analysis!$CB19,0)</f>
        <v>0</v>
      </c>
      <c r="AN18" s="162">
        <f>IF(Analysis!$CB19&lt;&gt;0,Analysis!BW19/Analysis!$CB19,0)</f>
        <v>0</v>
      </c>
      <c r="AO18" s="162">
        <f>IF(Analysis!$CB19&lt;&gt;0,Analysis!BX19/Analysis!$CB19,0)</f>
        <v>0</v>
      </c>
      <c r="AP18" s="162">
        <f>IF(Analysis!$CB19&lt;&gt;0,Analysis!BY19/Analysis!$CB19,0)</f>
        <v>0</v>
      </c>
      <c r="AQ18" s="163">
        <f>IF(Analysis!$CB19&lt;&gt;0,Analysis!BZ19/Analysis!$CB19,0)</f>
        <v>0</v>
      </c>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row>
    <row r="19" spans="1:78" ht="13.5" customHeight="1" thickBot="1" x14ac:dyDescent="0.3">
      <c r="A19" s="21"/>
      <c r="B19" s="159">
        <v>13</v>
      </c>
      <c r="C19" s="164">
        <f>IF(Analysis!$CB20&lt;&gt;0,Analysis!AL20/Analysis!$CB20,0)</f>
        <v>0</v>
      </c>
      <c r="D19" s="162">
        <f>IF(Analysis!$CB20&lt;&gt;0,Analysis!AM20/Analysis!$CB20,0)</f>
        <v>0</v>
      </c>
      <c r="E19" s="162">
        <f>IF(Analysis!$CB20&lt;&gt;0,Analysis!AN20/Analysis!$CB20,0)</f>
        <v>0</v>
      </c>
      <c r="F19" s="162">
        <f>IF(Analysis!$CB20&lt;&gt;0,Analysis!AO20/Analysis!$CB20,0)</f>
        <v>0</v>
      </c>
      <c r="G19" s="162">
        <f>IF(Analysis!$CB20&lt;&gt;0,Analysis!AP20/Analysis!$CB20,0)</f>
        <v>0</v>
      </c>
      <c r="H19" s="162">
        <f>IF(Analysis!$CB20&lt;&gt;0,Analysis!AQ20/Analysis!$CB20,0)</f>
        <v>0</v>
      </c>
      <c r="I19" s="162">
        <f>IF(Analysis!$CB20&lt;&gt;0,Analysis!AR20/Analysis!$CB20,0)</f>
        <v>0</v>
      </c>
      <c r="J19" s="162">
        <f>IF(Analysis!$CB20&lt;&gt;0,Analysis!AS20/Analysis!$CB20,0)</f>
        <v>0</v>
      </c>
      <c r="K19" s="162">
        <f>IF(Analysis!$CB20&lt;&gt;0,Analysis!AT20/Analysis!$CB20,0)</f>
        <v>0</v>
      </c>
      <c r="L19" s="162">
        <f>IF(Analysis!$CB20&lt;&gt;0,Analysis!AU20/Analysis!$CB20,0)</f>
        <v>0</v>
      </c>
      <c r="M19" s="162">
        <f>IF(Analysis!$CB20&lt;&gt;0,Analysis!AV20/Analysis!$CB20,0)</f>
        <v>0</v>
      </c>
      <c r="N19" s="162">
        <f>IF(Analysis!$CB20&lt;&gt;0,Analysis!AW20/Analysis!$CB20,0)</f>
        <v>0</v>
      </c>
      <c r="O19" s="165">
        <f>IF(Analysis!$CB20&lt;&gt;0,Analysis!AX20/Analysis!$CB20,0)</f>
        <v>0.5</v>
      </c>
      <c r="P19" s="155">
        <f>IF(Analysis!$CB20&lt;&gt;0,Analysis!AY20/Analysis!$CB20,0)</f>
        <v>0</v>
      </c>
      <c r="Q19" s="161">
        <f>IF(Analysis!$CB20&lt;&gt;0,Analysis!AZ20/Analysis!$CB20,0)</f>
        <v>0</v>
      </c>
      <c r="R19" s="162">
        <f>IF(Analysis!$CB20&lt;&gt;0,Analysis!BA20/Analysis!$CB20,0)</f>
        <v>0.5</v>
      </c>
      <c r="S19" s="162">
        <f>IF(Analysis!$CB20&lt;&gt;0,Analysis!BB20/Analysis!$CB20,0)</f>
        <v>0</v>
      </c>
      <c r="T19" s="162">
        <f>IF(Analysis!$CB20&lt;&gt;0,Analysis!BC20/Analysis!$CB20,0)</f>
        <v>0</v>
      </c>
      <c r="U19" s="162">
        <f>IF(Analysis!$CB20&lt;&gt;0,Analysis!BD20/Analysis!$CB20,0)</f>
        <v>0</v>
      </c>
      <c r="V19" s="162">
        <f>IF(Analysis!$CB20&lt;&gt;0,Analysis!BE20/Analysis!$CB20,0)</f>
        <v>0</v>
      </c>
      <c r="W19" s="162">
        <f>IF(Analysis!$CB20&lt;&gt;0,Analysis!BF20/Analysis!$CB20,0)</f>
        <v>0</v>
      </c>
      <c r="X19" s="162">
        <f>IF(Analysis!$CB20&lt;&gt;0,Analysis!BG20/Analysis!$CB20,0)</f>
        <v>0</v>
      </c>
      <c r="Y19" s="162">
        <f>IF(Analysis!$CB20&lt;&gt;0,Analysis!BH20/Analysis!$CB20,0)</f>
        <v>0</v>
      </c>
      <c r="Z19" s="162">
        <f>IF(Analysis!$CB20&lt;&gt;0,Analysis!BI20/Analysis!$CB20,0)</f>
        <v>0</v>
      </c>
      <c r="AA19" s="162">
        <f>IF(Analysis!$CB20&lt;&gt;0,Analysis!BJ20/Analysis!$CB20,0)</f>
        <v>0</v>
      </c>
      <c r="AB19" s="162">
        <f>IF(Analysis!$CB20&lt;&gt;0,Analysis!BK20/Analysis!$CB20,0)</f>
        <v>0</v>
      </c>
      <c r="AC19" s="162">
        <f>IF(Analysis!$CB20&lt;&gt;0,Analysis!BL20/Analysis!$CB20,0)</f>
        <v>0</v>
      </c>
      <c r="AD19" s="162">
        <f>IF(Analysis!$CB20&lt;&gt;0,Analysis!BM20/Analysis!$CB20,0)</f>
        <v>0</v>
      </c>
      <c r="AE19" s="162">
        <f>IF(Analysis!$CB20&lt;&gt;0,Analysis!BN20/Analysis!$CB20,0)</f>
        <v>0</v>
      </c>
      <c r="AF19" s="162">
        <f>IF(Analysis!$CB20&lt;&gt;0,Analysis!BO20/Analysis!$CB20,0)</f>
        <v>0</v>
      </c>
      <c r="AG19" s="162">
        <f>IF(Analysis!$CB20&lt;&gt;0,Analysis!BP20/Analysis!$CB20,0)</f>
        <v>0</v>
      </c>
      <c r="AH19" s="162">
        <f>IF(Analysis!$CB20&lt;&gt;0,Analysis!BQ20/Analysis!$CB20,0)</f>
        <v>0</v>
      </c>
      <c r="AI19" s="162">
        <f>IF(Analysis!$CB20&lt;&gt;0,Analysis!BR20/Analysis!$CB20,0)</f>
        <v>0</v>
      </c>
      <c r="AJ19" s="162">
        <f>IF(Analysis!$CB20&lt;&gt;0,Analysis!BS20/Analysis!$CB20,0)</f>
        <v>0</v>
      </c>
      <c r="AK19" s="162">
        <f>IF(Analysis!$CB20&lt;&gt;0,Analysis!BT20/Analysis!$CB20,0)</f>
        <v>0</v>
      </c>
      <c r="AL19" s="162">
        <f>IF(Analysis!$CB20&lt;&gt;0,Analysis!BU20/Analysis!$CB20,0)</f>
        <v>0</v>
      </c>
      <c r="AM19" s="162">
        <f>IF(Analysis!$CB20&lt;&gt;0,Analysis!BV20/Analysis!$CB20,0)</f>
        <v>0</v>
      </c>
      <c r="AN19" s="162">
        <f>IF(Analysis!$CB20&lt;&gt;0,Analysis!BW20/Analysis!$CB20,0)</f>
        <v>0</v>
      </c>
      <c r="AO19" s="162">
        <f>IF(Analysis!$CB20&lt;&gt;0,Analysis!BX20/Analysis!$CB20,0)</f>
        <v>0</v>
      </c>
      <c r="AP19" s="162">
        <f>IF(Analysis!$CB20&lt;&gt;0,Analysis!BY20/Analysis!$CB20,0)</f>
        <v>0</v>
      </c>
      <c r="AQ19" s="163">
        <f>IF(Analysis!$CB20&lt;&gt;0,Analysis!BZ20/Analysis!$CB20,0)</f>
        <v>0</v>
      </c>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row>
    <row r="20" spans="1:78" ht="13.5" customHeight="1" thickBot="1" x14ac:dyDescent="0.3">
      <c r="A20" s="21"/>
      <c r="B20" s="159">
        <v>14</v>
      </c>
      <c r="C20" s="164">
        <f>IF(Analysis!$CB21&lt;&gt;0,Analysis!AL21/Analysis!$CB21,0)</f>
        <v>0</v>
      </c>
      <c r="D20" s="162">
        <f>IF(Analysis!$CB21&lt;&gt;0,Analysis!AM21/Analysis!$CB21,0)</f>
        <v>0</v>
      </c>
      <c r="E20" s="162">
        <f>IF(Analysis!$CB21&lt;&gt;0,Analysis!AN21/Analysis!$CB21,0)</f>
        <v>0</v>
      </c>
      <c r="F20" s="162">
        <f>IF(Analysis!$CB21&lt;&gt;0,Analysis!AO21/Analysis!$CB21,0)</f>
        <v>0</v>
      </c>
      <c r="G20" s="162">
        <f>IF(Analysis!$CB21&lt;&gt;0,Analysis!AP21/Analysis!$CB21,0)</f>
        <v>0</v>
      </c>
      <c r="H20" s="162">
        <f>IF(Analysis!$CB21&lt;&gt;0,Analysis!AQ21/Analysis!$CB21,0)</f>
        <v>0</v>
      </c>
      <c r="I20" s="162">
        <f>IF(Analysis!$CB21&lt;&gt;0,Analysis!AR21/Analysis!$CB21,0)</f>
        <v>0</v>
      </c>
      <c r="J20" s="162">
        <f>IF(Analysis!$CB21&lt;&gt;0,Analysis!AS21/Analysis!$CB21,0)</f>
        <v>0</v>
      </c>
      <c r="K20" s="162">
        <f>IF(Analysis!$CB21&lt;&gt;0,Analysis!AT21/Analysis!$CB21,0)</f>
        <v>0</v>
      </c>
      <c r="L20" s="162">
        <f>IF(Analysis!$CB21&lt;&gt;0,Analysis!AU21/Analysis!$CB21,0)</f>
        <v>0</v>
      </c>
      <c r="M20" s="162">
        <f>IF(Analysis!$CB21&lt;&gt;0,Analysis!AV21/Analysis!$CB21,0)</f>
        <v>0</v>
      </c>
      <c r="N20" s="162">
        <f>IF(Analysis!$CB21&lt;&gt;0,Analysis!AW21/Analysis!$CB21,0)</f>
        <v>0</v>
      </c>
      <c r="O20" s="162">
        <f>IF(Analysis!$CB21&lt;&gt;0,Analysis!AX21/Analysis!$CB21,0)</f>
        <v>0</v>
      </c>
      <c r="P20" s="165">
        <f>IF(Analysis!$CB21&lt;&gt;0,Analysis!AY21/Analysis!$CB21,0)</f>
        <v>0</v>
      </c>
      <c r="Q20" s="155">
        <f>IF(Analysis!$CB21&lt;&gt;0,Analysis!AZ21/Analysis!$CB21,0)</f>
        <v>1</v>
      </c>
      <c r="R20" s="161">
        <f>IF(Analysis!$CB21&lt;&gt;0,Analysis!BA21/Analysis!$CB21,0)</f>
        <v>0</v>
      </c>
      <c r="S20" s="162">
        <f>IF(Analysis!$CB21&lt;&gt;0,Analysis!BB21/Analysis!$CB21,0)</f>
        <v>0</v>
      </c>
      <c r="T20" s="162">
        <f>IF(Analysis!$CB21&lt;&gt;0,Analysis!BC21/Analysis!$CB21,0)</f>
        <v>0</v>
      </c>
      <c r="U20" s="162">
        <f>IF(Analysis!$CB21&lt;&gt;0,Analysis!BD21/Analysis!$CB21,0)</f>
        <v>0</v>
      </c>
      <c r="V20" s="162">
        <f>IF(Analysis!$CB21&lt;&gt;0,Analysis!BE21/Analysis!$CB21,0)</f>
        <v>0</v>
      </c>
      <c r="W20" s="162">
        <f>IF(Analysis!$CB21&lt;&gt;0,Analysis!BF21/Analysis!$CB21,0)</f>
        <v>0</v>
      </c>
      <c r="X20" s="162">
        <f>IF(Analysis!$CB21&lt;&gt;0,Analysis!BG21/Analysis!$CB21,0)</f>
        <v>0</v>
      </c>
      <c r="Y20" s="162">
        <f>IF(Analysis!$CB21&lt;&gt;0,Analysis!BH21/Analysis!$CB21,0)</f>
        <v>0</v>
      </c>
      <c r="Z20" s="162">
        <f>IF(Analysis!$CB21&lt;&gt;0,Analysis!BI21/Analysis!$CB21,0)</f>
        <v>0</v>
      </c>
      <c r="AA20" s="162">
        <f>IF(Analysis!$CB21&lt;&gt;0,Analysis!BJ21/Analysis!$CB21,0)</f>
        <v>0</v>
      </c>
      <c r="AB20" s="162">
        <f>IF(Analysis!$CB21&lt;&gt;0,Analysis!BK21/Analysis!$CB21,0)</f>
        <v>0</v>
      </c>
      <c r="AC20" s="162">
        <f>IF(Analysis!$CB21&lt;&gt;0,Analysis!BL21/Analysis!$CB21,0)</f>
        <v>0</v>
      </c>
      <c r="AD20" s="162">
        <f>IF(Analysis!$CB21&lt;&gt;0,Analysis!BM21/Analysis!$CB21,0)</f>
        <v>0</v>
      </c>
      <c r="AE20" s="162">
        <f>IF(Analysis!$CB21&lt;&gt;0,Analysis!BN21/Analysis!$CB21,0)</f>
        <v>0</v>
      </c>
      <c r="AF20" s="162">
        <f>IF(Analysis!$CB21&lt;&gt;0,Analysis!BO21/Analysis!$CB21,0)</f>
        <v>0</v>
      </c>
      <c r="AG20" s="162">
        <f>IF(Analysis!$CB21&lt;&gt;0,Analysis!BP21/Analysis!$CB21,0)</f>
        <v>0</v>
      </c>
      <c r="AH20" s="162">
        <f>IF(Analysis!$CB21&lt;&gt;0,Analysis!BQ21/Analysis!$CB21,0)</f>
        <v>0</v>
      </c>
      <c r="AI20" s="162">
        <f>IF(Analysis!$CB21&lt;&gt;0,Analysis!BR21/Analysis!$CB21,0)</f>
        <v>0</v>
      </c>
      <c r="AJ20" s="162">
        <f>IF(Analysis!$CB21&lt;&gt;0,Analysis!BS21/Analysis!$CB21,0)</f>
        <v>0</v>
      </c>
      <c r="AK20" s="162">
        <f>IF(Analysis!$CB21&lt;&gt;0,Analysis!BT21/Analysis!$CB21,0)</f>
        <v>0</v>
      </c>
      <c r="AL20" s="162">
        <f>IF(Analysis!$CB21&lt;&gt;0,Analysis!BU21/Analysis!$CB21,0)</f>
        <v>0</v>
      </c>
      <c r="AM20" s="162">
        <f>IF(Analysis!$CB21&lt;&gt;0,Analysis!BV21/Analysis!$CB21,0)</f>
        <v>0</v>
      </c>
      <c r="AN20" s="162">
        <f>IF(Analysis!$CB21&lt;&gt;0,Analysis!BW21/Analysis!$CB21,0)</f>
        <v>0</v>
      </c>
      <c r="AO20" s="162">
        <f>IF(Analysis!$CB21&lt;&gt;0,Analysis!BX21/Analysis!$CB21,0)</f>
        <v>0</v>
      </c>
      <c r="AP20" s="162">
        <f>IF(Analysis!$CB21&lt;&gt;0,Analysis!BY21/Analysis!$CB21,0)</f>
        <v>0</v>
      </c>
      <c r="AQ20" s="163">
        <f>IF(Analysis!$CB21&lt;&gt;0,Analysis!BZ21/Analysis!$CB21,0)</f>
        <v>0</v>
      </c>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row>
    <row r="21" spans="1:78" ht="13.5" customHeight="1" thickBot="1" x14ac:dyDescent="0.3">
      <c r="A21" s="21"/>
      <c r="B21" s="159">
        <v>15</v>
      </c>
      <c r="C21" s="164">
        <f>IF(Analysis!$CB22&lt;&gt;0,Analysis!AL22/Analysis!$CB22,0)</f>
        <v>0</v>
      </c>
      <c r="D21" s="162">
        <f>IF(Analysis!$CB22&lt;&gt;0,Analysis!AM22/Analysis!$CB22,0)</f>
        <v>0</v>
      </c>
      <c r="E21" s="162">
        <f>IF(Analysis!$CB22&lt;&gt;0,Analysis!AN22/Analysis!$CB22,0)</f>
        <v>0</v>
      </c>
      <c r="F21" s="162">
        <f>IF(Analysis!$CB22&lt;&gt;0,Analysis!AO22/Analysis!$CB22,0)</f>
        <v>0</v>
      </c>
      <c r="G21" s="162">
        <f>IF(Analysis!$CB22&lt;&gt;0,Analysis!AP22/Analysis!$CB22,0)</f>
        <v>0</v>
      </c>
      <c r="H21" s="162">
        <f>IF(Analysis!$CB22&lt;&gt;0,Analysis!AQ22/Analysis!$CB22,0)</f>
        <v>0</v>
      </c>
      <c r="I21" s="162">
        <f>IF(Analysis!$CB22&lt;&gt;0,Analysis!AR22/Analysis!$CB22,0)</f>
        <v>0</v>
      </c>
      <c r="J21" s="162">
        <f>IF(Analysis!$CB22&lt;&gt;0,Analysis!AS22/Analysis!$CB22,0)</f>
        <v>0</v>
      </c>
      <c r="K21" s="162">
        <f>IF(Analysis!$CB22&lt;&gt;0,Analysis!AT22/Analysis!$CB22,0)</f>
        <v>0</v>
      </c>
      <c r="L21" s="162">
        <f>IF(Analysis!$CB22&lt;&gt;0,Analysis!AU22/Analysis!$CB22,0)</f>
        <v>0</v>
      </c>
      <c r="M21" s="162">
        <f>IF(Analysis!$CB22&lt;&gt;0,Analysis!AV22/Analysis!$CB22,0)</f>
        <v>0</v>
      </c>
      <c r="N21" s="162">
        <f>IF(Analysis!$CB22&lt;&gt;0,Analysis!AW22/Analysis!$CB22,0)</f>
        <v>0</v>
      </c>
      <c r="O21" s="162">
        <f>IF(Analysis!$CB22&lt;&gt;0,Analysis!AX22/Analysis!$CB22,0)</f>
        <v>0</v>
      </c>
      <c r="P21" s="162">
        <f>IF(Analysis!$CB22&lt;&gt;0,Analysis!AY22/Analysis!$CB22,0)</f>
        <v>0</v>
      </c>
      <c r="Q21" s="165">
        <f>IF(Analysis!$CB22&lt;&gt;0,Analysis!AZ22/Analysis!$CB22,0)</f>
        <v>0</v>
      </c>
      <c r="R21" s="155">
        <f>IF(Analysis!$CB22&lt;&gt;0,Analysis!BA22/Analysis!$CB22,0)</f>
        <v>1</v>
      </c>
      <c r="S21" s="161">
        <f>IF(Analysis!$CB22&lt;&gt;0,Analysis!BB22/Analysis!$CB22,0)</f>
        <v>0</v>
      </c>
      <c r="T21" s="162">
        <f>IF(Analysis!$CB22&lt;&gt;0,Analysis!BC22/Analysis!$CB22,0)</f>
        <v>0</v>
      </c>
      <c r="U21" s="162">
        <f>IF(Analysis!$CB22&lt;&gt;0,Analysis!BD22/Analysis!$CB22,0)</f>
        <v>0</v>
      </c>
      <c r="V21" s="162">
        <f>IF(Analysis!$CB22&lt;&gt;0,Analysis!BE22/Analysis!$CB22,0)</f>
        <v>0</v>
      </c>
      <c r="W21" s="162">
        <f>IF(Analysis!$CB22&lt;&gt;0,Analysis!BF22/Analysis!$CB22,0)</f>
        <v>0</v>
      </c>
      <c r="X21" s="162">
        <f>IF(Analysis!$CB22&lt;&gt;0,Analysis!BG22/Analysis!$CB22,0)</f>
        <v>0</v>
      </c>
      <c r="Y21" s="162">
        <f>IF(Analysis!$CB22&lt;&gt;0,Analysis!BH22/Analysis!$CB22,0)</f>
        <v>0</v>
      </c>
      <c r="Z21" s="162">
        <f>IF(Analysis!$CB22&lt;&gt;0,Analysis!BI22/Analysis!$CB22,0)</f>
        <v>0</v>
      </c>
      <c r="AA21" s="162">
        <f>IF(Analysis!$CB22&lt;&gt;0,Analysis!BJ22/Analysis!$CB22,0)</f>
        <v>0</v>
      </c>
      <c r="AB21" s="162">
        <f>IF(Analysis!$CB22&lt;&gt;0,Analysis!BK22/Analysis!$CB22,0)</f>
        <v>0</v>
      </c>
      <c r="AC21" s="162">
        <f>IF(Analysis!$CB22&lt;&gt;0,Analysis!BL22/Analysis!$CB22,0)</f>
        <v>0</v>
      </c>
      <c r="AD21" s="162">
        <f>IF(Analysis!$CB22&lt;&gt;0,Analysis!BM22/Analysis!$CB22,0)</f>
        <v>0</v>
      </c>
      <c r="AE21" s="162">
        <f>IF(Analysis!$CB22&lt;&gt;0,Analysis!BN22/Analysis!$CB22,0)</f>
        <v>0</v>
      </c>
      <c r="AF21" s="162">
        <f>IF(Analysis!$CB22&lt;&gt;0,Analysis!BO22/Analysis!$CB22,0)</f>
        <v>0</v>
      </c>
      <c r="AG21" s="162">
        <f>IF(Analysis!$CB22&lt;&gt;0,Analysis!BP22/Analysis!$CB22,0)</f>
        <v>0</v>
      </c>
      <c r="AH21" s="162">
        <f>IF(Analysis!$CB22&lt;&gt;0,Analysis!BQ22/Analysis!$CB22,0)</f>
        <v>0</v>
      </c>
      <c r="AI21" s="162">
        <f>IF(Analysis!$CB22&lt;&gt;0,Analysis!BR22/Analysis!$CB22,0)</f>
        <v>0</v>
      </c>
      <c r="AJ21" s="162">
        <f>IF(Analysis!$CB22&lt;&gt;0,Analysis!BS22/Analysis!$CB22,0)</f>
        <v>0</v>
      </c>
      <c r="AK21" s="162">
        <f>IF(Analysis!$CB22&lt;&gt;0,Analysis!BT22/Analysis!$CB22,0)</f>
        <v>0</v>
      </c>
      <c r="AL21" s="162">
        <f>IF(Analysis!$CB22&lt;&gt;0,Analysis!BU22/Analysis!$CB22,0)</f>
        <v>0</v>
      </c>
      <c r="AM21" s="162">
        <f>IF(Analysis!$CB22&lt;&gt;0,Analysis!BV22/Analysis!$CB22,0)</f>
        <v>0</v>
      </c>
      <c r="AN21" s="162">
        <f>IF(Analysis!$CB22&lt;&gt;0,Analysis!BW22/Analysis!$CB22,0)</f>
        <v>0</v>
      </c>
      <c r="AO21" s="162">
        <f>IF(Analysis!$CB22&lt;&gt;0,Analysis!BX22/Analysis!$CB22,0)</f>
        <v>0</v>
      </c>
      <c r="AP21" s="162">
        <f>IF(Analysis!$CB22&lt;&gt;0,Analysis!BY22/Analysis!$CB22,0)</f>
        <v>0</v>
      </c>
      <c r="AQ21" s="163">
        <f>IF(Analysis!$CB22&lt;&gt;0,Analysis!BZ22/Analysis!$CB22,0)</f>
        <v>0</v>
      </c>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row>
    <row r="22" spans="1:78" ht="13.5" customHeight="1" thickBot="1" x14ac:dyDescent="0.3">
      <c r="A22" s="21"/>
      <c r="B22" s="159">
        <v>16</v>
      </c>
      <c r="C22" s="164">
        <f>IF(Analysis!$CB23&lt;&gt;0,Analysis!AL23/Analysis!$CB23,0)</f>
        <v>0</v>
      </c>
      <c r="D22" s="162">
        <f>IF(Analysis!$CB23&lt;&gt;0,Analysis!AM23/Analysis!$CB23,0)</f>
        <v>0</v>
      </c>
      <c r="E22" s="162">
        <f>IF(Analysis!$CB23&lt;&gt;0,Analysis!AN23/Analysis!$CB23,0)</f>
        <v>0</v>
      </c>
      <c r="F22" s="162">
        <f>IF(Analysis!$CB23&lt;&gt;0,Analysis!AO23/Analysis!$CB23,0)</f>
        <v>0</v>
      </c>
      <c r="G22" s="162">
        <f>IF(Analysis!$CB23&lt;&gt;0,Analysis!AP23/Analysis!$CB23,0)</f>
        <v>0</v>
      </c>
      <c r="H22" s="162">
        <f>IF(Analysis!$CB23&lt;&gt;0,Analysis!AQ23/Analysis!$CB23,0)</f>
        <v>0</v>
      </c>
      <c r="I22" s="162">
        <f>IF(Analysis!$CB23&lt;&gt;0,Analysis!AR23/Analysis!$CB23,0)</f>
        <v>0</v>
      </c>
      <c r="J22" s="162">
        <f>IF(Analysis!$CB23&lt;&gt;0,Analysis!AS23/Analysis!$CB23,0)</f>
        <v>0</v>
      </c>
      <c r="K22" s="162">
        <f>IF(Analysis!$CB23&lt;&gt;0,Analysis!AT23/Analysis!$CB23,0)</f>
        <v>0</v>
      </c>
      <c r="L22" s="162">
        <f>IF(Analysis!$CB23&lt;&gt;0,Analysis!AU23/Analysis!$CB23,0)</f>
        <v>0</v>
      </c>
      <c r="M22" s="162">
        <f>IF(Analysis!$CB23&lt;&gt;0,Analysis!AV23/Analysis!$CB23,0)</f>
        <v>0</v>
      </c>
      <c r="N22" s="162">
        <f>IF(Analysis!$CB23&lt;&gt;0,Analysis!AW23/Analysis!$CB23,0)</f>
        <v>0</v>
      </c>
      <c r="O22" s="162">
        <f>IF(Analysis!$CB23&lt;&gt;0,Analysis!AX23/Analysis!$CB23,0)</f>
        <v>0</v>
      </c>
      <c r="P22" s="162">
        <f>IF(Analysis!$CB23&lt;&gt;0,Analysis!AY23/Analysis!$CB23,0)</f>
        <v>0</v>
      </c>
      <c r="Q22" s="162">
        <f>IF(Analysis!$CB23&lt;&gt;0,Analysis!AZ23/Analysis!$CB23,0)</f>
        <v>0</v>
      </c>
      <c r="R22" s="165">
        <f>IF(Analysis!$CB23&lt;&gt;0,Analysis!BA23/Analysis!$CB23,0)</f>
        <v>1</v>
      </c>
      <c r="S22" s="155">
        <f>IF(Analysis!$CB23&lt;&gt;0,Analysis!BB23/Analysis!$CB23,0)</f>
        <v>0</v>
      </c>
      <c r="T22" s="161">
        <f>IF(Analysis!$CB23&lt;&gt;0,Analysis!BC23/Analysis!$CB23,0)</f>
        <v>0</v>
      </c>
      <c r="U22" s="162">
        <f>IF(Analysis!$CB23&lt;&gt;0,Analysis!BD23/Analysis!$CB23,0)</f>
        <v>0</v>
      </c>
      <c r="V22" s="162">
        <f>IF(Analysis!$CB23&lt;&gt;0,Analysis!BE23/Analysis!$CB23,0)</f>
        <v>0</v>
      </c>
      <c r="W22" s="162">
        <f>IF(Analysis!$CB23&lt;&gt;0,Analysis!BF23/Analysis!$CB23,0)</f>
        <v>0</v>
      </c>
      <c r="X22" s="162">
        <f>IF(Analysis!$CB23&lt;&gt;0,Analysis!BG23/Analysis!$CB23,0)</f>
        <v>0</v>
      </c>
      <c r="Y22" s="162">
        <f>IF(Analysis!$CB23&lt;&gt;0,Analysis!BH23/Analysis!$CB23,0)</f>
        <v>0</v>
      </c>
      <c r="Z22" s="162">
        <f>IF(Analysis!$CB23&lt;&gt;0,Analysis!BI23/Analysis!$CB23,0)</f>
        <v>0</v>
      </c>
      <c r="AA22" s="162">
        <f>IF(Analysis!$CB23&lt;&gt;0,Analysis!BJ23/Analysis!$CB23,0)</f>
        <v>0</v>
      </c>
      <c r="AB22" s="162">
        <f>IF(Analysis!$CB23&lt;&gt;0,Analysis!BK23/Analysis!$CB23,0)</f>
        <v>0</v>
      </c>
      <c r="AC22" s="162">
        <f>IF(Analysis!$CB23&lt;&gt;0,Analysis!BL23/Analysis!$CB23,0)</f>
        <v>0</v>
      </c>
      <c r="AD22" s="162">
        <f>IF(Analysis!$CB23&lt;&gt;0,Analysis!BM23/Analysis!$CB23,0)</f>
        <v>0</v>
      </c>
      <c r="AE22" s="162">
        <f>IF(Analysis!$CB23&lt;&gt;0,Analysis!BN23/Analysis!$CB23,0)</f>
        <v>0</v>
      </c>
      <c r="AF22" s="162">
        <f>IF(Analysis!$CB23&lt;&gt;0,Analysis!BO23/Analysis!$CB23,0)</f>
        <v>0</v>
      </c>
      <c r="AG22" s="162">
        <f>IF(Analysis!$CB23&lt;&gt;0,Analysis!BP23/Analysis!$CB23,0)</f>
        <v>0</v>
      </c>
      <c r="AH22" s="162">
        <f>IF(Analysis!$CB23&lt;&gt;0,Analysis!BQ23/Analysis!$CB23,0)</f>
        <v>0</v>
      </c>
      <c r="AI22" s="162">
        <f>IF(Analysis!$CB23&lt;&gt;0,Analysis!BR23/Analysis!$CB23,0)</f>
        <v>0</v>
      </c>
      <c r="AJ22" s="162">
        <f>IF(Analysis!$CB23&lt;&gt;0,Analysis!BS23/Analysis!$CB23,0)</f>
        <v>0</v>
      </c>
      <c r="AK22" s="162">
        <f>IF(Analysis!$CB23&lt;&gt;0,Analysis!BT23/Analysis!$CB23,0)</f>
        <v>0</v>
      </c>
      <c r="AL22" s="162">
        <f>IF(Analysis!$CB23&lt;&gt;0,Analysis!BU23/Analysis!$CB23,0)</f>
        <v>0</v>
      </c>
      <c r="AM22" s="162">
        <f>IF(Analysis!$CB23&lt;&gt;0,Analysis!BV23/Analysis!$CB23,0)</f>
        <v>0</v>
      </c>
      <c r="AN22" s="162">
        <f>IF(Analysis!$CB23&lt;&gt;0,Analysis!BW23/Analysis!$CB23,0)</f>
        <v>0</v>
      </c>
      <c r="AO22" s="162">
        <f>IF(Analysis!$CB23&lt;&gt;0,Analysis!BX23/Analysis!$CB23,0)</f>
        <v>0</v>
      </c>
      <c r="AP22" s="162">
        <f>IF(Analysis!$CB23&lt;&gt;0,Analysis!BY23/Analysis!$CB23,0)</f>
        <v>0</v>
      </c>
      <c r="AQ22" s="163">
        <f>IF(Analysis!$CB23&lt;&gt;0,Analysis!BZ23/Analysis!$CB23,0)</f>
        <v>0</v>
      </c>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row>
    <row r="23" spans="1:78" ht="13.5" customHeight="1" thickBot="1" x14ac:dyDescent="0.3">
      <c r="A23" s="21"/>
      <c r="B23" s="159">
        <v>17</v>
      </c>
      <c r="C23" s="164">
        <f>IF(Analysis!$CB24&lt;&gt;0,Analysis!AL24/Analysis!$CB24,0)</f>
        <v>0</v>
      </c>
      <c r="D23" s="162">
        <f>IF(Analysis!$CB24&lt;&gt;0,Analysis!AM24/Analysis!$CB24,0)</f>
        <v>0</v>
      </c>
      <c r="E23" s="162">
        <f>IF(Analysis!$CB24&lt;&gt;0,Analysis!AN24/Analysis!$CB24,0)</f>
        <v>0</v>
      </c>
      <c r="F23" s="162">
        <f>IF(Analysis!$CB24&lt;&gt;0,Analysis!AO24/Analysis!$CB24,0)</f>
        <v>0</v>
      </c>
      <c r="G23" s="162">
        <f>IF(Analysis!$CB24&lt;&gt;0,Analysis!AP24/Analysis!$CB24,0)</f>
        <v>0</v>
      </c>
      <c r="H23" s="162">
        <f>IF(Analysis!$CB24&lt;&gt;0,Analysis!AQ24/Analysis!$CB24,0)</f>
        <v>0</v>
      </c>
      <c r="I23" s="162">
        <f>IF(Analysis!$CB24&lt;&gt;0,Analysis!AR24/Analysis!$CB24,0)</f>
        <v>0</v>
      </c>
      <c r="J23" s="162">
        <f>IF(Analysis!$CB24&lt;&gt;0,Analysis!AS24/Analysis!$CB24,0)</f>
        <v>0</v>
      </c>
      <c r="K23" s="162">
        <f>IF(Analysis!$CB24&lt;&gt;0,Analysis!AT24/Analysis!$CB24,0)</f>
        <v>0</v>
      </c>
      <c r="L23" s="162">
        <f>IF(Analysis!$CB24&lt;&gt;0,Analysis!AU24/Analysis!$CB24,0)</f>
        <v>0</v>
      </c>
      <c r="M23" s="162">
        <f>IF(Analysis!$CB24&lt;&gt;0,Analysis!AV24/Analysis!$CB24,0)</f>
        <v>0</v>
      </c>
      <c r="N23" s="162">
        <f>IF(Analysis!$CB24&lt;&gt;0,Analysis!AW24/Analysis!$CB24,0)</f>
        <v>0</v>
      </c>
      <c r="O23" s="162">
        <f>IF(Analysis!$CB24&lt;&gt;0,Analysis!AX24/Analysis!$CB24,0)</f>
        <v>0</v>
      </c>
      <c r="P23" s="162">
        <f>IF(Analysis!$CB24&lt;&gt;0,Analysis!AY24/Analysis!$CB24,0)</f>
        <v>0</v>
      </c>
      <c r="Q23" s="162">
        <f>IF(Analysis!$CB24&lt;&gt;0,Analysis!AZ24/Analysis!$CB24,0)</f>
        <v>0</v>
      </c>
      <c r="R23" s="162">
        <f>IF(Analysis!$CB24&lt;&gt;0,Analysis!BA24/Analysis!$CB24,0)</f>
        <v>0</v>
      </c>
      <c r="S23" s="165">
        <f>IF(Analysis!$CB24&lt;&gt;0,Analysis!BB24/Analysis!$CB24,0)</f>
        <v>0</v>
      </c>
      <c r="T23" s="155">
        <f>IF(Analysis!$CB24&lt;&gt;0,Analysis!BC24/Analysis!$CB24,0)</f>
        <v>0</v>
      </c>
      <c r="U23" s="161">
        <f>IF(Analysis!$CB24&lt;&gt;0,Analysis!BD24/Analysis!$CB24,0)</f>
        <v>0</v>
      </c>
      <c r="V23" s="162">
        <f>IF(Analysis!$CB24&lt;&gt;0,Analysis!BE24/Analysis!$CB24,0)</f>
        <v>0</v>
      </c>
      <c r="W23" s="162">
        <f>IF(Analysis!$CB24&lt;&gt;0,Analysis!BF24/Analysis!$CB24,0)</f>
        <v>0</v>
      </c>
      <c r="X23" s="162">
        <f>IF(Analysis!$CB24&lt;&gt;0,Analysis!BG24/Analysis!$CB24,0)</f>
        <v>0</v>
      </c>
      <c r="Y23" s="162">
        <f>IF(Analysis!$CB24&lt;&gt;0,Analysis!BH24/Analysis!$CB24,0)</f>
        <v>0</v>
      </c>
      <c r="Z23" s="162">
        <f>IF(Analysis!$CB24&lt;&gt;0,Analysis!BI24/Analysis!$CB24,0)</f>
        <v>0</v>
      </c>
      <c r="AA23" s="162">
        <f>IF(Analysis!$CB24&lt;&gt;0,Analysis!BJ24/Analysis!$CB24,0)</f>
        <v>0</v>
      </c>
      <c r="AB23" s="162">
        <f>IF(Analysis!$CB24&lt;&gt;0,Analysis!BK24/Analysis!$CB24,0)</f>
        <v>0</v>
      </c>
      <c r="AC23" s="162">
        <f>IF(Analysis!$CB24&lt;&gt;0,Analysis!BL24/Analysis!$CB24,0)</f>
        <v>0</v>
      </c>
      <c r="AD23" s="162">
        <f>IF(Analysis!$CB24&lt;&gt;0,Analysis!BM24/Analysis!$CB24,0)</f>
        <v>0</v>
      </c>
      <c r="AE23" s="162">
        <f>IF(Analysis!$CB24&lt;&gt;0,Analysis!BN24/Analysis!$CB24,0)</f>
        <v>0</v>
      </c>
      <c r="AF23" s="162">
        <f>IF(Analysis!$CB24&lt;&gt;0,Analysis!BO24/Analysis!$CB24,0)</f>
        <v>0</v>
      </c>
      <c r="AG23" s="162">
        <f>IF(Analysis!$CB24&lt;&gt;0,Analysis!BP24/Analysis!$CB24,0)</f>
        <v>0</v>
      </c>
      <c r="AH23" s="162">
        <f>IF(Analysis!$CB24&lt;&gt;0,Analysis!BQ24/Analysis!$CB24,0)</f>
        <v>0</v>
      </c>
      <c r="AI23" s="162">
        <f>IF(Analysis!$CB24&lt;&gt;0,Analysis!BR24/Analysis!$CB24,0)</f>
        <v>0</v>
      </c>
      <c r="AJ23" s="162">
        <f>IF(Analysis!$CB24&lt;&gt;0,Analysis!BS24/Analysis!$CB24,0)</f>
        <v>0</v>
      </c>
      <c r="AK23" s="162">
        <f>IF(Analysis!$CB24&lt;&gt;0,Analysis!BT24/Analysis!$CB24,0)</f>
        <v>0</v>
      </c>
      <c r="AL23" s="162">
        <f>IF(Analysis!$CB24&lt;&gt;0,Analysis!BU24/Analysis!$CB24,0)</f>
        <v>0</v>
      </c>
      <c r="AM23" s="162">
        <f>IF(Analysis!$CB24&lt;&gt;0,Analysis!BV24/Analysis!$CB24,0)</f>
        <v>0</v>
      </c>
      <c r="AN23" s="162">
        <f>IF(Analysis!$CB24&lt;&gt;0,Analysis!BW24/Analysis!$CB24,0)</f>
        <v>0</v>
      </c>
      <c r="AO23" s="162">
        <f>IF(Analysis!$CB24&lt;&gt;0,Analysis!BX24/Analysis!$CB24,0)</f>
        <v>0</v>
      </c>
      <c r="AP23" s="162">
        <f>IF(Analysis!$CB24&lt;&gt;0,Analysis!BY24/Analysis!$CB24,0)</f>
        <v>0</v>
      </c>
      <c r="AQ23" s="163">
        <f>IF(Analysis!$CB24&lt;&gt;0,Analysis!BZ24/Analysis!$CB24,0)</f>
        <v>0</v>
      </c>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row>
    <row r="24" spans="1:78" ht="13.5" customHeight="1" thickBot="1" x14ac:dyDescent="0.3">
      <c r="A24" s="21"/>
      <c r="B24" s="159">
        <v>18</v>
      </c>
      <c r="C24" s="164">
        <f>IF(Analysis!$CB25&lt;&gt;0,Analysis!AL25/Analysis!$CB25,0)</f>
        <v>0</v>
      </c>
      <c r="D24" s="162">
        <f>IF(Analysis!$CB25&lt;&gt;0,Analysis!AM25/Analysis!$CB25,0)</f>
        <v>0</v>
      </c>
      <c r="E24" s="162">
        <f>IF(Analysis!$CB25&lt;&gt;0,Analysis!AN25/Analysis!$CB25,0)</f>
        <v>0</v>
      </c>
      <c r="F24" s="162">
        <f>IF(Analysis!$CB25&lt;&gt;0,Analysis!AO25/Analysis!$CB25,0)</f>
        <v>0</v>
      </c>
      <c r="G24" s="162">
        <f>IF(Analysis!$CB25&lt;&gt;0,Analysis!AP25/Analysis!$CB25,0)</f>
        <v>0</v>
      </c>
      <c r="H24" s="162">
        <f>IF(Analysis!$CB25&lt;&gt;0,Analysis!AQ25/Analysis!$CB25,0)</f>
        <v>0</v>
      </c>
      <c r="I24" s="162">
        <f>IF(Analysis!$CB25&lt;&gt;0,Analysis!AR25/Analysis!$CB25,0)</f>
        <v>0</v>
      </c>
      <c r="J24" s="162">
        <f>IF(Analysis!$CB25&lt;&gt;0,Analysis!AS25/Analysis!$CB25,0)</f>
        <v>0</v>
      </c>
      <c r="K24" s="162">
        <f>IF(Analysis!$CB25&lt;&gt;0,Analysis!AT25/Analysis!$CB25,0)</f>
        <v>0</v>
      </c>
      <c r="L24" s="162">
        <f>IF(Analysis!$CB25&lt;&gt;0,Analysis!AU25/Analysis!$CB25,0)</f>
        <v>0</v>
      </c>
      <c r="M24" s="162">
        <f>IF(Analysis!$CB25&lt;&gt;0,Analysis!AV25/Analysis!$CB25,0)</f>
        <v>0</v>
      </c>
      <c r="N24" s="162">
        <f>IF(Analysis!$CB25&lt;&gt;0,Analysis!AW25/Analysis!$CB25,0)</f>
        <v>0</v>
      </c>
      <c r="O24" s="162">
        <f>IF(Analysis!$CB25&lt;&gt;0,Analysis!AX25/Analysis!$CB25,0)</f>
        <v>0</v>
      </c>
      <c r="P24" s="162">
        <f>IF(Analysis!$CB25&lt;&gt;0,Analysis!AY25/Analysis!$CB25,0)</f>
        <v>0</v>
      </c>
      <c r="Q24" s="162">
        <f>IF(Analysis!$CB25&lt;&gt;0,Analysis!AZ25/Analysis!$CB25,0)</f>
        <v>0</v>
      </c>
      <c r="R24" s="162">
        <f>IF(Analysis!$CB25&lt;&gt;0,Analysis!BA25/Analysis!$CB25,0)</f>
        <v>0</v>
      </c>
      <c r="S24" s="162">
        <f>IF(Analysis!$CB25&lt;&gt;0,Analysis!BB25/Analysis!$CB25,0)</f>
        <v>0</v>
      </c>
      <c r="T24" s="165">
        <f>IF(Analysis!$CB25&lt;&gt;0,Analysis!BC25/Analysis!$CB25,0)</f>
        <v>0</v>
      </c>
      <c r="U24" s="155">
        <f>IF(Analysis!$CB25&lt;&gt;0,Analysis!BD25/Analysis!$CB25,0)</f>
        <v>0</v>
      </c>
      <c r="V24" s="161">
        <f>IF(Analysis!$CB25&lt;&gt;0,Analysis!BE25/Analysis!$CB25,0)</f>
        <v>0</v>
      </c>
      <c r="W24" s="162">
        <f>IF(Analysis!$CB25&lt;&gt;0,Analysis!BF25/Analysis!$CB25,0)</f>
        <v>0</v>
      </c>
      <c r="X24" s="162">
        <f>IF(Analysis!$CB25&lt;&gt;0,Analysis!BG25/Analysis!$CB25,0)</f>
        <v>0</v>
      </c>
      <c r="Y24" s="162">
        <f>IF(Analysis!$CB25&lt;&gt;0,Analysis!BH25/Analysis!$CB25,0)</f>
        <v>0</v>
      </c>
      <c r="Z24" s="162">
        <f>IF(Analysis!$CB25&lt;&gt;0,Analysis!BI25/Analysis!$CB25,0)</f>
        <v>0</v>
      </c>
      <c r="AA24" s="162">
        <f>IF(Analysis!$CB25&lt;&gt;0,Analysis!BJ25/Analysis!$CB25,0)</f>
        <v>0</v>
      </c>
      <c r="AB24" s="162">
        <f>IF(Analysis!$CB25&lt;&gt;0,Analysis!BK25/Analysis!$CB25,0)</f>
        <v>0</v>
      </c>
      <c r="AC24" s="162">
        <f>IF(Analysis!$CB25&lt;&gt;0,Analysis!BL25/Analysis!$CB25,0)</f>
        <v>0</v>
      </c>
      <c r="AD24" s="162">
        <f>IF(Analysis!$CB25&lt;&gt;0,Analysis!BM25/Analysis!$CB25,0)</f>
        <v>0</v>
      </c>
      <c r="AE24" s="162">
        <f>IF(Analysis!$CB25&lt;&gt;0,Analysis!BN25/Analysis!$CB25,0)</f>
        <v>0</v>
      </c>
      <c r="AF24" s="162">
        <f>IF(Analysis!$CB25&lt;&gt;0,Analysis!BO25/Analysis!$CB25,0)</f>
        <v>0</v>
      </c>
      <c r="AG24" s="162">
        <f>IF(Analysis!$CB25&lt;&gt;0,Analysis!BP25/Analysis!$CB25,0)</f>
        <v>0</v>
      </c>
      <c r="AH24" s="162">
        <f>IF(Analysis!$CB25&lt;&gt;0,Analysis!BQ25/Analysis!$CB25,0)</f>
        <v>0</v>
      </c>
      <c r="AI24" s="162">
        <f>IF(Analysis!$CB25&lt;&gt;0,Analysis!BR25/Analysis!$CB25,0)</f>
        <v>0</v>
      </c>
      <c r="AJ24" s="162">
        <f>IF(Analysis!$CB25&lt;&gt;0,Analysis!BS25/Analysis!$CB25,0)</f>
        <v>0</v>
      </c>
      <c r="AK24" s="162">
        <f>IF(Analysis!$CB25&lt;&gt;0,Analysis!BT25/Analysis!$CB25,0)</f>
        <v>0</v>
      </c>
      <c r="AL24" s="162">
        <f>IF(Analysis!$CB25&lt;&gt;0,Analysis!BU25/Analysis!$CB25,0)</f>
        <v>0</v>
      </c>
      <c r="AM24" s="162">
        <f>IF(Analysis!$CB25&lt;&gt;0,Analysis!BV25/Analysis!$CB25,0)</f>
        <v>0</v>
      </c>
      <c r="AN24" s="162">
        <f>IF(Analysis!$CB25&lt;&gt;0,Analysis!BW25/Analysis!$CB25,0)</f>
        <v>0</v>
      </c>
      <c r="AO24" s="162">
        <f>IF(Analysis!$CB25&lt;&gt;0,Analysis!BX25/Analysis!$CB25,0)</f>
        <v>0</v>
      </c>
      <c r="AP24" s="162">
        <f>IF(Analysis!$CB25&lt;&gt;0,Analysis!BY25/Analysis!$CB25,0)</f>
        <v>0</v>
      </c>
      <c r="AQ24" s="163">
        <f>IF(Analysis!$CB25&lt;&gt;0,Analysis!BZ25/Analysis!$CB25,0)</f>
        <v>0</v>
      </c>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row>
    <row r="25" spans="1:78" ht="13.5" customHeight="1" thickBot="1" x14ac:dyDescent="0.3">
      <c r="A25" s="21"/>
      <c r="B25" s="159">
        <v>19</v>
      </c>
      <c r="C25" s="164">
        <f>IF(Analysis!$CB26&lt;&gt;0,Analysis!AL26/Analysis!$CB26,0)</f>
        <v>0</v>
      </c>
      <c r="D25" s="162">
        <f>IF(Analysis!$CB26&lt;&gt;0,Analysis!AM26/Analysis!$CB26,0)</f>
        <v>0</v>
      </c>
      <c r="E25" s="162">
        <f>IF(Analysis!$CB26&lt;&gt;0,Analysis!AN26/Analysis!$CB26,0)</f>
        <v>0</v>
      </c>
      <c r="F25" s="162">
        <f>IF(Analysis!$CB26&lt;&gt;0,Analysis!AO26/Analysis!$CB26,0)</f>
        <v>0</v>
      </c>
      <c r="G25" s="162">
        <f>IF(Analysis!$CB26&lt;&gt;0,Analysis!AP26/Analysis!$CB26,0)</f>
        <v>0</v>
      </c>
      <c r="H25" s="162">
        <f>IF(Analysis!$CB26&lt;&gt;0,Analysis!AQ26/Analysis!$CB26,0)</f>
        <v>0</v>
      </c>
      <c r="I25" s="162">
        <f>IF(Analysis!$CB26&lt;&gt;0,Analysis!AR26/Analysis!$CB26,0)</f>
        <v>0</v>
      </c>
      <c r="J25" s="162">
        <f>IF(Analysis!$CB26&lt;&gt;0,Analysis!AS26/Analysis!$CB26,0)</f>
        <v>0</v>
      </c>
      <c r="K25" s="162">
        <f>IF(Analysis!$CB26&lt;&gt;0,Analysis!AT26/Analysis!$CB26,0)</f>
        <v>0</v>
      </c>
      <c r="L25" s="162">
        <f>IF(Analysis!$CB26&lt;&gt;0,Analysis!AU26/Analysis!$CB26,0)</f>
        <v>0</v>
      </c>
      <c r="M25" s="162">
        <f>IF(Analysis!$CB26&lt;&gt;0,Analysis!AV26/Analysis!$CB26,0)</f>
        <v>0</v>
      </c>
      <c r="N25" s="162">
        <f>IF(Analysis!$CB26&lt;&gt;0,Analysis!AW26/Analysis!$CB26,0)</f>
        <v>0</v>
      </c>
      <c r="O25" s="162">
        <f>IF(Analysis!$CB26&lt;&gt;0,Analysis!AX26/Analysis!$CB26,0)</f>
        <v>0</v>
      </c>
      <c r="P25" s="162">
        <f>IF(Analysis!$CB26&lt;&gt;0,Analysis!AY26/Analysis!$CB26,0)</f>
        <v>0</v>
      </c>
      <c r="Q25" s="162">
        <f>IF(Analysis!$CB26&lt;&gt;0,Analysis!AZ26/Analysis!$CB26,0)</f>
        <v>0</v>
      </c>
      <c r="R25" s="162">
        <f>IF(Analysis!$CB26&lt;&gt;0,Analysis!BA26/Analysis!$CB26,0)</f>
        <v>0</v>
      </c>
      <c r="S25" s="162">
        <f>IF(Analysis!$CB26&lt;&gt;0,Analysis!BB26/Analysis!$CB26,0)</f>
        <v>0</v>
      </c>
      <c r="T25" s="162">
        <f>IF(Analysis!$CB26&lt;&gt;0,Analysis!BC26/Analysis!$CB26,0)</f>
        <v>0</v>
      </c>
      <c r="U25" s="165">
        <f>IF(Analysis!$CB26&lt;&gt;0,Analysis!BD26/Analysis!$CB26,0)</f>
        <v>0</v>
      </c>
      <c r="V25" s="155">
        <f>IF(Analysis!$CB26&lt;&gt;0,Analysis!BE26/Analysis!$CB26,0)</f>
        <v>0</v>
      </c>
      <c r="W25" s="161">
        <f>IF(Analysis!$CB26&lt;&gt;0,Analysis!BF26/Analysis!$CB26,0)</f>
        <v>0</v>
      </c>
      <c r="X25" s="162">
        <f>IF(Analysis!$CB26&lt;&gt;0,Analysis!BG26/Analysis!$CB26,0)</f>
        <v>0</v>
      </c>
      <c r="Y25" s="162">
        <f>IF(Analysis!$CB26&lt;&gt;0,Analysis!BH26/Analysis!$CB26,0)</f>
        <v>0</v>
      </c>
      <c r="Z25" s="162">
        <f>IF(Analysis!$CB26&lt;&gt;0,Analysis!BI26/Analysis!$CB26,0)</f>
        <v>0</v>
      </c>
      <c r="AA25" s="162">
        <f>IF(Analysis!$CB26&lt;&gt;0,Analysis!BJ26/Analysis!$CB26,0)</f>
        <v>0</v>
      </c>
      <c r="AB25" s="162">
        <f>IF(Analysis!$CB26&lt;&gt;0,Analysis!BK26/Analysis!$CB26,0)</f>
        <v>0</v>
      </c>
      <c r="AC25" s="162">
        <f>IF(Analysis!$CB26&lt;&gt;0,Analysis!BL26/Analysis!$CB26,0)</f>
        <v>0</v>
      </c>
      <c r="AD25" s="162">
        <f>IF(Analysis!$CB26&lt;&gt;0,Analysis!BM26/Analysis!$CB26,0)</f>
        <v>0</v>
      </c>
      <c r="AE25" s="162">
        <f>IF(Analysis!$CB26&lt;&gt;0,Analysis!BN26/Analysis!$CB26,0)</f>
        <v>0</v>
      </c>
      <c r="AF25" s="162">
        <f>IF(Analysis!$CB26&lt;&gt;0,Analysis!BO26/Analysis!$CB26,0)</f>
        <v>0</v>
      </c>
      <c r="AG25" s="162">
        <f>IF(Analysis!$CB26&lt;&gt;0,Analysis!BP26/Analysis!$CB26,0)</f>
        <v>0</v>
      </c>
      <c r="AH25" s="162">
        <f>IF(Analysis!$CB26&lt;&gt;0,Analysis!BQ26/Analysis!$CB26,0)</f>
        <v>0</v>
      </c>
      <c r="AI25" s="162">
        <f>IF(Analysis!$CB26&lt;&gt;0,Analysis!BR26/Analysis!$CB26,0)</f>
        <v>0</v>
      </c>
      <c r="AJ25" s="162">
        <f>IF(Analysis!$CB26&lt;&gt;0,Analysis!BS26/Analysis!$CB26,0)</f>
        <v>0</v>
      </c>
      <c r="AK25" s="162">
        <f>IF(Analysis!$CB26&lt;&gt;0,Analysis!BT26/Analysis!$CB26,0)</f>
        <v>0</v>
      </c>
      <c r="AL25" s="162">
        <f>IF(Analysis!$CB26&lt;&gt;0,Analysis!BU26/Analysis!$CB26,0)</f>
        <v>0</v>
      </c>
      <c r="AM25" s="162">
        <f>IF(Analysis!$CB26&lt;&gt;0,Analysis!BV26/Analysis!$CB26,0)</f>
        <v>0</v>
      </c>
      <c r="AN25" s="162">
        <f>IF(Analysis!$CB26&lt;&gt;0,Analysis!BW26/Analysis!$CB26,0)</f>
        <v>0</v>
      </c>
      <c r="AO25" s="162">
        <f>IF(Analysis!$CB26&lt;&gt;0,Analysis!BX26/Analysis!$CB26,0)</f>
        <v>0</v>
      </c>
      <c r="AP25" s="162">
        <f>IF(Analysis!$CB26&lt;&gt;0,Analysis!BY26/Analysis!$CB26,0)</f>
        <v>0</v>
      </c>
      <c r="AQ25" s="163">
        <f>IF(Analysis!$CB26&lt;&gt;0,Analysis!BZ26/Analysis!$CB26,0)</f>
        <v>0</v>
      </c>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row>
    <row r="26" spans="1:78" ht="13.5" customHeight="1" thickBot="1" x14ac:dyDescent="0.3">
      <c r="A26" s="21"/>
      <c r="B26" s="159">
        <v>20</v>
      </c>
      <c r="C26" s="164">
        <f>IF(Analysis!$CB27&lt;&gt;0,Analysis!AL27/Analysis!$CB27,0)</f>
        <v>0</v>
      </c>
      <c r="D26" s="162">
        <f>IF(Analysis!$CB27&lt;&gt;0,Analysis!AM27/Analysis!$CB27,0)</f>
        <v>0</v>
      </c>
      <c r="E26" s="162">
        <f>IF(Analysis!$CB27&lt;&gt;0,Analysis!AN27/Analysis!$CB27,0)</f>
        <v>0</v>
      </c>
      <c r="F26" s="162">
        <f>IF(Analysis!$CB27&lt;&gt;0,Analysis!AO27/Analysis!$CB27,0)</f>
        <v>0</v>
      </c>
      <c r="G26" s="162">
        <f>IF(Analysis!$CB27&lt;&gt;0,Analysis!AP27/Analysis!$CB27,0)</f>
        <v>0</v>
      </c>
      <c r="H26" s="162">
        <f>IF(Analysis!$CB27&lt;&gt;0,Analysis!AQ27/Analysis!$CB27,0)</f>
        <v>0</v>
      </c>
      <c r="I26" s="162">
        <f>IF(Analysis!$CB27&lt;&gt;0,Analysis!AR27/Analysis!$CB27,0)</f>
        <v>0</v>
      </c>
      <c r="J26" s="162">
        <f>IF(Analysis!$CB27&lt;&gt;0,Analysis!AS27/Analysis!$CB27,0)</f>
        <v>0</v>
      </c>
      <c r="K26" s="162">
        <f>IF(Analysis!$CB27&lt;&gt;0,Analysis!AT27/Analysis!$CB27,0)</f>
        <v>0</v>
      </c>
      <c r="L26" s="162">
        <f>IF(Analysis!$CB27&lt;&gt;0,Analysis!AU27/Analysis!$CB27,0)</f>
        <v>0</v>
      </c>
      <c r="M26" s="162">
        <f>IF(Analysis!$CB27&lt;&gt;0,Analysis!AV27/Analysis!$CB27,0)</f>
        <v>0</v>
      </c>
      <c r="N26" s="162">
        <f>IF(Analysis!$CB27&lt;&gt;0,Analysis!AW27/Analysis!$CB27,0)</f>
        <v>0</v>
      </c>
      <c r="O26" s="162">
        <f>IF(Analysis!$CB27&lt;&gt;0,Analysis!AX27/Analysis!$CB27,0)</f>
        <v>0</v>
      </c>
      <c r="P26" s="162">
        <f>IF(Analysis!$CB27&lt;&gt;0,Analysis!AY27/Analysis!$CB27,0)</f>
        <v>0</v>
      </c>
      <c r="Q26" s="162">
        <f>IF(Analysis!$CB27&lt;&gt;0,Analysis!AZ27/Analysis!$CB27,0)</f>
        <v>0</v>
      </c>
      <c r="R26" s="162">
        <f>IF(Analysis!$CB27&lt;&gt;0,Analysis!BA27/Analysis!$CB27,0)</f>
        <v>0</v>
      </c>
      <c r="S26" s="162">
        <f>IF(Analysis!$CB27&lt;&gt;0,Analysis!BB27/Analysis!$CB27,0)</f>
        <v>0</v>
      </c>
      <c r="T26" s="162">
        <f>IF(Analysis!$CB27&lt;&gt;0,Analysis!BC27/Analysis!$CB27,0)</f>
        <v>0</v>
      </c>
      <c r="U26" s="162">
        <f>IF(Analysis!$CB27&lt;&gt;0,Analysis!BD27/Analysis!$CB27,0)</f>
        <v>0</v>
      </c>
      <c r="V26" s="165">
        <f>IF(Analysis!$CB27&lt;&gt;0,Analysis!BE27/Analysis!$CB27,0)</f>
        <v>0</v>
      </c>
      <c r="W26" s="155">
        <f>IF(Analysis!$CB27&lt;&gt;0,Analysis!BF27/Analysis!$CB27,0)</f>
        <v>0</v>
      </c>
      <c r="X26" s="161">
        <f>IF(Analysis!$CB27&lt;&gt;0,Analysis!BG27/Analysis!$CB27,0)</f>
        <v>0</v>
      </c>
      <c r="Y26" s="162">
        <f>IF(Analysis!$CB27&lt;&gt;0,Analysis!BH27/Analysis!$CB27,0)</f>
        <v>0</v>
      </c>
      <c r="Z26" s="162">
        <f>IF(Analysis!$CB27&lt;&gt;0,Analysis!BI27/Analysis!$CB27,0)</f>
        <v>0</v>
      </c>
      <c r="AA26" s="162">
        <f>IF(Analysis!$CB27&lt;&gt;0,Analysis!BJ27/Analysis!$CB27,0)</f>
        <v>0</v>
      </c>
      <c r="AB26" s="162">
        <f>IF(Analysis!$CB27&lt;&gt;0,Analysis!BK27/Analysis!$CB27,0)</f>
        <v>0</v>
      </c>
      <c r="AC26" s="162">
        <f>IF(Analysis!$CB27&lt;&gt;0,Analysis!BL27/Analysis!$CB27,0)</f>
        <v>0</v>
      </c>
      <c r="AD26" s="162">
        <f>IF(Analysis!$CB27&lt;&gt;0,Analysis!BM27/Analysis!$CB27,0)</f>
        <v>0</v>
      </c>
      <c r="AE26" s="162">
        <f>IF(Analysis!$CB27&lt;&gt;0,Analysis!BN27/Analysis!$CB27,0)</f>
        <v>0</v>
      </c>
      <c r="AF26" s="162">
        <f>IF(Analysis!$CB27&lt;&gt;0,Analysis!BO27/Analysis!$CB27,0)</f>
        <v>0</v>
      </c>
      <c r="AG26" s="162">
        <f>IF(Analysis!$CB27&lt;&gt;0,Analysis!BP27/Analysis!$CB27,0)</f>
        <v>0</v>
      </c>
      <c r="AH26" s="162">
        <f>IF(Analysis!$CB27&lt;&gt;0,Analysis!BQ27/Analysis!$CB27,0)</f>
        <v>0</v>
      </c>
      <c r="AI26" s="162">
        <f>IF(Analysis!$CB27&lt;&gt;0,Analysis!BR27/Analysis!$CB27,0)</f>
        <v>0</v>
      </c>
      <c r="AJ26" s="162">
        <f>IF(Analysis!$CB27&lt;&gt;0,Analysis!BS27/Analysis!$CB27,0)</f>
        <v>0</v>
      </c>
      <c r="AK26" s="162">
        <f>IF(Analysis!$CB27&lt;&gt;0,Analysis!BT27/Analysis!$CB27,0)</f>
        <v>0</v>
      </c>
      <c r="AL26" s="162">
        <f>IF(Analysis!$CB27&lt;&gt;0,Analysis!BU27/Analysis!$CB27,0)</f>
        <v>0</v>
      </c>
      <c r="AM26" s="162">
        <f>IF(Analysis!$CB27&lt;&gt;0,Analysis!BV27/Analysis!$CB27,0)</f>
        <v>0</v>
      </c>
      <c r="AN26" s="162">
        <f>IF(Analysis!$CB27&lt;&gt;0,Analysis!BW27/Analysis!$CB27,0)</f>
        <v>0</v>
      </c>
      <c r="AO26" s="162">
        <f>IF(Analysis!$CB27&lt;&gt;0,Analysis!BX27/Analysis!$CB27,0)</f>
        <v>0</v>
      </c>
      <c r="AP26" s="162">
        <f>IF(Analysis!$CB27&lt;&gt;0,Analysis!BY27/Analysis!$CB27,0)</f>
        <v>0</v>
      </c>
      <c r="AQ26" s="163">
        <f>IF(Analysis!$CB27&lt;&gt;0,Analysis!BZ27/Analysis!$CB27,0)</f>
        <v>0</v>
      </c>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row>
    <row r="27" spans="1:78" ht="13.5" customHeight="1" thickBot="1" x14ac:dyDescent="0.3">
      <c r="A27" s="21"/>
      <c r="B27" s="159">
        <v>21</v>
      </c>
      <c r="C27" s="164">
        <f>IF(Analysis!$CB28&lt;&gt;0,Analysis!AL28/Analysis!$CB28,0)</f>
        <v>0</v>
      </c>
      <c r="D27" s="162">
        <f>IF(Analysis!$CB28&lt;&gt;0,Analysis!AM28/Analysis!$CB28,0)</f>
        <v>0</v>
      </c>
      <c r="E27" s="162">
        <f>IF(Analysis!$CB28&lt;&gt;0,Analysis!AN28/Analysis!$CB28,0)</f>
        <v>0</v>
      </c>
      <c r="F27" s="162">
        <f>IF(Analysis!$CB28&lt;&gt;0,Analysis!AO28/Analysis!$CB28,0)</f>
        <v>0</v>
      </c>
      <c r="G27" s="162">
        <f>IF(Analysis!$CB28&lt;&gt;0,Analysis!AP28/Analysis!$CB28,0)</f>
        <v>0</v>
      </c>
      <c r="H27" s="162">
        <f>IF(Analysis!$CB28&lt;&gt;0,Analysis!AQ28/Analysis!$CB28,0)</f>
        <v>0</v>
      </c>
      <c r="I27" s="162">
        <f>IF(Analysis!$CB28&lt;&gt;0,Analysis!AR28/Analysis!$CB28,0)</f>
        <v>0</v>
      </c>
      <c r="J27" s="162">
        <f>IF(Analysis!$CB28&lt;&gt;0,Analysis!AS28/Analysis!$CB28,0)</f>
        <v>0</v>
      </c>
      <c r="K27" s="162">
        <f>IF(Analysis!$CB28&lt;&gt;0,Analysis!AT28/Analysis!$CB28,0)</f>
        <v>0</v>
      </c>
      <c r="L27" s="162">
        <f>IF(Analysis!$CB28&lt;&gt;0,Analysis!AU28/Analysis!$CB28,0)</f>
        <v>0</v>
      </c>
      <c r="M27" s="162">
        <f>IF(Analysis!$CB28&lt;&gt;0,Analysis!AV28/Analysis!$CB28,0)</f>
        <v>0</v>
      </c>
      <c r="N27" s="162">
        <f>IF(Analysis!$CB28&lt;&gt;0,Analysis!AW28/Analysis!$CB28,0)</f>
        <v>0</v>
      </c>
      <c r="O27" s="162">
        <f>IF(Analysis!$CB28&lt;&gt;0,Analysis!AX28/Analysis!$CB28,0)</f>
        <v>0</v>
      </c>
      <c r="P27" s="162">
        <f>IF(Analysis!$CB28&lt;&gt;0,Analysis!AY28/Analysis!$CB28,0)</f>
        <v>0</v>
      </c>
      <c r="Q27" s="162">
        <f>IF(Analysis!$CB28&lt;&gt;0,Analysis!AZ28/Analysis!$CB28,0)</f>
        <v>0</v>
      </c>
      <c r="R27" s="162">
        <f>IF(Analysis!$CB28&lt;&gt;0,Analysis!BA28/Analysis!$CB28,0)</f>
        <v>0</v>
      </c>
      <c r="S27" s="162">
        <f>IF(Analysis!$CB28&lt;&gt;0,Analysis!BB28/Analysis!$CB28,0)</f>
        <v>0</v>
      </c>
      <c r="T27" s="162">
        <f>IF(Analysis!$CB28&lt;&gt;0,Analysis!BC28/Analysis!$CB28,0)</f>
        <v>0</v>
      </c>
      <c r="U27" s="162">
        <f>IF(Analysis!$CB28&lt;&gt;0,Analysis!BD28/Analysis!$CB28,0)</f>
        <v>0</v>
      </c>
      <c r="V27" s="162">
        <f>IF(Analysis!$CB28&lt;&gt;0,Analysis!BE28/Analysis!$CB28,0)</f>
        <v>0</v>
      </c>
      <c r="W27" s="165">
        <f>IF(Analysis!$CB28&lt;&gt;0,Analysis!BF28/Analysis!$CB28,0)</f>
        <v>0</v>
      </c>
      <c r="X27" s="155">
        <f>IF(Analysis!$CB28&lt;&gt;0,Analysis!BG28/Analysis!$CB28,0)</f>
        <v>0</v>
      </c>
      <c r="Y27" s="161">
        <f>IF(Analysis!$CB28&lt;&gt;0,Analysis!BH28/Analysis!$CB28,0)</f>
        <v>0</v>
      </c>
      <c r="Z27" s="162">
        <f>IF(Analysis!$CB28&lt;&gt;0,Analysis!BI28/Analysis!$CB28,0)</f>
        <v>0</v>
      </c>
      <c r="AA27" s="162">
        <f>IF(Analysis!$CB28&lt;&gt;0,Analysis!BJ28/Analysis!$CB28,0)</f>
        <v>0</v>
      </c>
      <c r="AB27" s="162">
        <f>IF(Analysis!$CB28&lt;&gt;0,Analysis!BK28/Analysis!$CB28,0)</f>
        <v>0</v>
      </c>
      <c r="AC27" s="162">
        <f>IF(Analysis!$CB28&lt;&gt;0,Analysis!BL28/Analysis!$CB28,0)</f>
        <v>0</v>
      </c>
      <c r="AD27" s="162">
        <f>IF(Analysis!$CB28&lt;&gt;0,Analysis!BM28/Analysis!$CB28,0)</f>
        <v>0</v>
      </c>
      <c r="AE27" s="162">
        <f>IF(Analysis!$CB28&lt;&gt;0,Analysis!BN28/Analysis!$CB28,0)</f>
        <v>0</v>
      </c>
      <c r="AF27" s="162">
        <f>IF(Analysis!$CB28&lt;&gt;0,Analysis!BO28/Analysis!$CB28,0)</f>
        <v>0</v>
      </c>
      <c r="AG27" s="162">
        <f>IF(Analysis!$CB28&lt;&gt;0,Analysis!BP28/Analysis!$CB28,0)</f>
        <v>0</v>
      </c>
      <c r="AH27" s="162">
        <f>IF(Analysis!$CB28&lt;&gt;0,Analysis!BQ28/Analysis!$CB28,0)</f>
        <v>0</v>
      </c>
      <c r="AI27" s="162">
        <f>IF(Analysis!$CB28&lt;&gt;0,Analysis!BR28/Analysis!$CB28,0)</f>
        <v>0</v>
      </c>
      <c r="AJ27" s="162">
        <f>IF(Analysis!$CB28&lt;&gt;0,Analysis!BS28/Analysis!$CB28,0)</f>
        <v>0</v>
      </c>
      <c r="AK27" s="162">
        <f>IF(Analysis!$CB28&lt;&gt;0,Analysis!BT28/Analysis!$CB28,0)</f>
        <v>0</v>
      </c>
      <c r="AL27" s="162">
        <f>IF(Analysis!$CB28&lt;&gt;0,Analysis!BU28/Analysis!$CB28,0)</f>
        <v>0</v>
      </c>
      <c r="AM27" s="162">
        <f>IF(Analysis!$CB28&lt;&gt;0,Analysis!BV28/Analysis!$CB28,0)</f>
        <v>0</v>
      </c>
      <c r="AN27" s="162">
        <f>IF(Analysis!$CB28&lt;&gt;0,Analysis!BW28/Analysis!$CB28,0)</f>
        <v>0</v>
      </c>
      <c r="AO27" s="162">
        <f>IF(Analysis!$CB28&lt;&gt;0,Analysis!BX28/Analysis!$CB28,0)</f>
        <v>0</v>
      </c>
      <c r="AP27" s="162">
        <f>IF(Analysis!$CB28&lt;&gt;0,Analysis!BY28/Analysis!$CB28,0)</f>
        <v>0</v>
      </c>
      <c r="AQ27" s="163">
        <f>IF(Analysis!$CB28&lt;&gt;0,Analysis!BZ28/Analysis!$CB28,0)</f>
        <v>0</v>
      </c>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row>
    <row r="28" spans="1:78" ht="13.5" customHeight="1" thickBot="1" x14ac:dyDescent="0.3">
      <c r="A28" s="21"/>
      <c r="B28" s="159">
        <v>22</v>
      </c>
      <c r="C28" s="164">
        <f>IF(Analysis!$CB29&lt;&gt;0,Analysis!AL29/Analysis!$CB29,0)</f>
        <v>0</v>
      </c>
      <c r="D28" s="162">
        <f>IF(Analysis!$CB29&lt;&gt;0,Analysis!AM29/Analysis!$CB29,0)</f>
        <v>0</v>
      </c>
      <c r="E28" s="162">
        <f>IF(Analysis!$CB29&lt;&gt;0,Analysis!AN29/Analysis!$CB29,0)</f>
        <v>0</v>
      </c>
      <c r="F28" s="162">
        <f>IF(Analysis!$CB29&lt;&gt;0,Analysis!AO29/Analysis!$CB29,0)</f>
        <v>0</v>
      </c>
      <c r="G28" s="162">
        <f>IF(Analysis!$CB29&lt;&gt;0,Analysis!AP29/Analysis!$CB29,0)</f>
        <v>0</v>
      </c>
      <c r="H28" s="162">
        <f>IF(Analysis!$CB29&lt;&gt;0,Analysis!AQ29/Analysis!$CB29,0)</f>
        <v>0</v>
      </c>
      <c r="I28" s="162">
        <f>IF(Analysis!$CB29&lt;&gt;0,Analysis!AR29/Analysis!$CB29,0)</f>
        <v>0</v>
      </c>
      <c r="J28" s="162">
        <f>IF(Analysis!$CB29&lt;&gt;0,Analysis!AS29/Analysis!$CB29,0)</f>
        <v>0</v>
      </c>
      <c r="K28" s="162">
        <f>IF(Analysis!$CB29&lt;&gt;0,Analysis!AT29/Analysis!$CB29,0)</f>
        <v>0</v>
      </c>
      <c r="L28" s="162">
        <f>IF(Analysis!$CB29&lt;&gt;0,Analysis!AU29/Analysis!$CB29,0)</f>
        <v>0</v>
      </c>
      <c r="M28" s="162">
        <f>IF(Analysis!$CB29&lt;&gt;0,Analysis!AV29/Analysis!$CB29,0)</f>
        <v>0</v>
      </c>
      <c r="N28" s="162">
        <f>IF(Analysis!$CB29&lt;&gt;0,Analysis!AW29/Analysis!$CB29,0)</f>
        <v>0</v>
      </c>
      <c r="O28" s="162">
        <f>IF(Analysis!$CB29&lt;&gt;0,Analysis!AX29/Analysis!$CB29,0)</f>
        <v>0</v>
      </c>
      <c r="P28" s="162">
        <f>IF(Analysis!$CB29&lt;&gt;0,Analysis!AY29/Analysis!$CB29,0)</f>
        <v>0</v>
      </c>
      <c r="Q28" s="162">
        <f>IF(Analysis!$CB29&lt;&gt;0,Analysis!AZ29/Analysis!$CB29,0)</f>
        <v>0</v>
      </c>
      <c r="R28" s="162">
        <f>IF(Analysis!$CB29&lt;&gt;0,Analysis!BA29/Analysis!$CB29,0)</f>
        <v>0</v>
      </c>
      <c r="S28" s="162">
        <f>IF(Analysis!$CB29&lt;&gt;0,Analysis!BB29/Analysis!$CB29,0)</f>
        <v>0</v>
      </c>
      <c r="T28" s="162">
        <f>IF(Analysis!$CB29&lt;&gt;0,Analysis!BC29/Analysis!$CB29,0)</f>
        <v>0</v>
      </c>
      <c r="U28" s="162">
        <f>IF(Analysis!$CB29&lt;&gt;0,Analysis!BD29/Analysis!$CB29,0)</f>
        <v>0</v>
      </c>
      <c r="V28" s="162">
        <f>IF(Analysis!$CB29&lt;&gt;0,Analysis!BE29/Analysis!$CB29,0)</f>
        <v>0</v>
      </c>
      <c r="W28" s="162">
        <f>IF(Analysis!$CB29&lt;&gt;0,Analysis!BF29/Analysis!$CB29,0)</f>
        <v>0</v>
      </c>
      <c r="X28" s="165">
        <f>IF(Analysis!$CB29&lt;&gt;0,Analysis!BG29/Analysis!$CB29,0)</f>
        <v>0</v>
      </c>
      <c r="Y28" s="155">
        <f>IF(Analysis!$CB29&lt;&gt;0,Analysis!BH29/Analysis!$CB29,0)</f>
        <v>0</v>
      </c>
      <c r="Z28" s="161">
        <f>IF(Analysis!$CB29&lt;&gt;0,Analysis!BI29/Analysis!$CB29,0)</f>
        <v>0</v>
      </c>
      <c r="AA28" s="162">
        <f>IF(Analysis!$CB29&lt;&gt;0,Analysis!BJ29/Analysis!$CB29,0)</f>
        <v>0</v>
      </c>
      <c r="AB28" s="162">
        <f>IF(Analysis!$CB29&lt;&gt;0,Analysis!BK29/Analysis!$CB29,0)</f>
        <v>0</v>
      </c>
      <c r="AC28" s="162">
        <f>IF(Analysis!$CB29&lt;&gt;0,Analysis!BL29/Analysis!$CB29,0)</f>
        <v>0</v>
      </c>
      <c r="AD28" s="162">
        <f>IF(Analysis!$CB29&lt;&gt;0,Analysis!BM29/Analysis!$CB29,0)</f>
        <v>0</v>
      </c>
      <c r="AE28" s="162">
        <f>IF(Analysis!$CB29&lt;&gt;0,Analysis!BN29/Analysis!$CB29,0)</f>
        <v>0</v>
      </c>
      <c r="AF28" s="162">
        <f>IF(Analysis!$CB29&lt;&gt;0,Analysis!BO29/Analysis!$CB29,0)</f>
        <v>0</v>
      </c>
      <c r="AG28" s="162">
        <f>IF(Analysis!$CB29&lt;&gt;0,Analysis!BP29/Analysis!$CB29,0)</f>
        <v>0</v>
      </c>
      <c r="AH28" s="162">
        <f>IF(Analysis!$CB29&lt;&gt;0,Analysis!BQ29/Analysis!$CB29,0)</f>
        <v>0</v>
      </c>
      <c r="AI28" s="162">
        <f>IF(Analysis!$CB29&lt;&gt;0,Analysis!BR29/Analysis!$CB29,0)</f>
        <v>0</v>
      </c>
      <c r="AJ28" s="162">
        <f>IF(Analysis!$CB29&lt;&gt;0,Analysis!BS29/Analysis!$CB29,0)</f>
        <v>0</v>
      </c>
      <c r="AK28" s="162">
        <f>IF(Analysis!$CB29&lt;&gt;0,Analysis!BT29/Analysis!$CB29,0)</f>
        <v>0</v>
      </c>
      <c r="AL28" s="162">
        <f>IF(Analysis!$CB29&lt;&gt;0,Analysis!BU29/Analysis!$CB29,0)</f>
        <v>0</v>
      </c>
      <c r="AM28" s="162">
        <f>IF(Analysis!$CB29&lt;&gt;0,Analysis!BV29/Analysis!$CB29,0)</f>
        <v>0</v>
      </c>
      <c r="AN28" s="162">
        <f>IF(Analysis!$CB29&lt;&gt;0,Analysis!BW29/Analysis!$CB29,0)</f>
        <v>0</v>
      </c>
      <c r="AO28" s="162">
        <f>IF(Analysis!$CB29&lt;&gt;0,Analysis!BX29/Analysis!$CB29,0)</f>
        <v>0</v>
      </c>
      <c r="AP28" s="162">
        <f>IF(Analysis!$CB29&lt;&gt;0,Analysis!BY29/Analysis!$CB29,0)</f>
        <v>0</v>
      </c>
      <c r="AQ28" s="163">
        <f>IF(Analysis!$CB29&lt;&gt;0,Analysis!BZ29/Analysis!$CB29,0)</f>
        <v>0</v>
      </c>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row>
    <row r="29" spans="1:78" ht="13.5" customHeight="1" thickBot="1" x14ac:dyDescent="0.3">
      <c r="A29" s="21"/>
      <c r="B29" s="159">
        <v>23</v>
      </c>
      <c r="C29" s="164">
        <f>IF(Analysis!$CB30&lt;&gt;0,Analysis!AL30/Analysis!$CB30,0)</f>
        <v>0</v>
      </c>
      <c r="D29" s="162">
        <f>IF(Analysis!$CB30&lt;&gt;0,Analysis!AM30/Analysis!$CB30,0)</f>
        <v>0</v>
      </c>
      <c r="E29" s="162">
        <f>IF(Analysis!$CB30&lt;&gt;0,Analysis!AN30/Analysis!$CB30,0)</f>
        <v>0</v>
      </c>
      <c r="F29" s="162">
        <f>IF(Analysis!$CB30&lt;&gt;0,Analysis!AO30/Analysis!$CB30,0)</f>
        <v>0</v>
      </c>
      <c r="G29" s="162">
        <f>IF(Analysis!$CB30&lt;&gt;0,Analysis!AP30/Analysis!$CB30,0)</f>
        <v>0</v>
      </c>
      <c r="H29" s="162">
        <f>IF(Analysis!$CB30&lt;&gt;0,Analysis!AQ30/Analysis!$CB30,0)</f>
        <v>0</v>
      </c>
      <c r="I29" s="162">
        <f>IF(Analysis!$CB30&lt;&gt;0,Analysis!AR30/Analysis!$CB30,0)</f>
        <v>0</v>
      </c>
      <c r="J29" s="162">
        <f>IF(Analysis!$CB30&lt;&gt;0,Analysis!AS30/Analysis!$CB30,0)</f>
        <v>0</v>
      </c>
      <c r="K29" s="162">
        <f>IF(Analysis!$CB30&lt;&gt;0,Analysis!AT30/Analysis!$CB30,0)</f>
        <v>0</v>
      </c>
      <c r="L29" s="162">
        <f>IF(Analysis!$CB30&lt;&gt;0,Analysis!AU30/Analysis!$CB30,0)</f>
        <v>0</v>
      </c>
      <c r="M29" s="162">
        <f>IF(Analysis!$CB30&lt;&gt;0,Analysis!AV30/Analysis!$CB30,0)</f>
        <v>0</v>
      </c>
      <c r="N29" s="162">
        <f>IF(Analysis!$CB30&lt;&gt;0,Analysis!AW30/Analysis!$CB30,0)</f>
        <v>0</v>
      </c>
      <c r="O29" s="162">
        <f>IF(Analysis!$CB30&lt;&gt;0,Analysis!AX30/Analysis!$CB30,0)</f>
        <v>0</v>
      </c>
      <c r="P29" s="162">
        <f>IF(Analysis!$CB30&lt;&gt;0,Analysis!AY30/Analysis!$CB30,0)</f>
        <v>0</v>
      </c>
      <c r="Q29" s="162">
        <f>IF(Analysis!$CB30&lt;&gt;0,Analysis!AZ30/Analysis!$CB30,0)</f>
        <v>0</v>
      </c>
      <c r="R29" s="162">
        <f>IF(Analysis!$CB30&lt;&gt;0,Analysis!BA30/Analysis!$CB30,0)</f>
        <v>0</v>
      </c>
      <c r="S29" s="162">
        <f>IF(Analysis!$CB30&lt;&gt;0,Analysis!BB30/Analysis!$CB30,0)</f>
        <v>0</v>
      </c>
      <c r="T29" s="162">
        <f>IF(Analysis!$CB30&lt;&gt;0,Analysis!BC30/Analysis!$CB30,0)</f>
        <v>0</v>
      </c>
      <c r="U29" s="162">
        <f>IF(Analysis!$CB30&lt;&gt;0,Analysis!BD30/Analysis!$CB30,0)</f>
        <v>0</v>
      </c>
      <c r="V29" s="162">
        <f>IF(Analysis!$CB30&lt;&gt;0,Analysis!BE30/Analysis!$CB30,0)</f>
        <v>0</v>
      </c>
      <c r="W29" s="162">
        <f>IF(Analysis!$CB30&lt;&gt;0,Analysis!BF30/Analysis!$CB30,0)</f>
        <v>0</v>
      </c>
      <c r="X29" s="162">
        <f>IF(Analysis!$CB30&lt;&gt;0,Analysis!BG30/Analysis!$CB30,0)</f>
        <v>0</v>
      </c>
      <c r="Y29" s="165">
        <f>IF(Analysis!$CB30&lt;&gt;0,Analysis!BH30/Analysis!$CB30,0)</f>
        <v>0</v>
      </c>
      <c r="Z29" s="155">
        <f>IF(Analysis!$CB30&lt;&gt;0,Analysis!BI30/Analysis!$CB30,0)</f>
        <v>0</v>
      </c>
      <c r="AA29" s="161">
        <f>IF(Analysis!$CB30&lt;&gt;0,Analysis!BJ30/Analysis!$CB30,0)</f>
        <v>0</v>
      </c>
      <c r="AB29" s="162">
        <f>IF(Analysis!$CB30&lt;&gt;0,Analysis!BK30/Analysis!$CB30,0)</f>
        <v>0</v>
      </c>
      <c r="AC29" s="162">
        <f>IF(Analysis!$CB30&lt;&gt;0,Analysis!BL30/Analysis!$CB30,0)</f>
        <v>0</v>
      </c>
      <c r="AD29" s="162">
        <f>IF(Analysis!$CB30&lt;&gt;0,Analysis!BM30/Analysis!$CB30,0)</f>
        <v>0</v>
      </c>
      <c r="AE29" s="162">
        <f>IF(Analysis!$CB30&lt;&gt;0,Analysis!BN30/Analysis!$CB30,0)</f>
        <v>0</v>
      </c>
      <c r="AF29" s="162">
        <f>IF(Analysis!$CB30&lt;&gt;0,Analysis!BO30/Analysis!$CB30,0)</f>
        <v>0</v>
      </c>
      <c r="AG29" s="162">
        <f>IF(Analysis!$CB30&lt;&gt;0,Analysis!BP30/Analysis!$CB30,0)</f>
        <v>0</v>
      </c>
      <c r="AH29" s="162">
        <f>IF(Analysis!$CB30&lt;&gt;0,Analysis!BQ30/Analysis!$CB30,0)</f>
        <v>0</v>
      </c>
      <c r="AI29" s="162">
        <f>IF(Analysis!$CB30&lt;&gt;0,Analysis!BR30/Analysis!$CB30,0)</f>
        <v>0</v>
      </c>
      <c r="AJ29" s="162">
        <f>IF(Analysis!$CB30&lt;&gt;0,Analysis!BS30/Analysis!$CB30,0)</f>
        <v>0</v>
      </c>
      <c r="AK29" s="162">
        <f>IF(Analysis!$CB30&lt;&gt;0,Analysis!BT30/Analysis!$CB30,0)</f>
        <v>0</v>
      </c>
      <c r="AL29" s="162">
        <f>IF(Analysis!$CB30&lt;&gt;0,Analysis!BU30/Analysis!$CB30,0)</f>
        <v>0</v>
      </c>
      <c r="AM29" s="162">
        <f>IF(Analysis!$CB30&lt;&gt;0,Analysis!BV30/Analysis!$CB30,0)</f>
        <v>0</v>
      </c>
      <c r="AN29" s="162">
        <f>IF(Analysis!$CB30&lt;&gt;0,Analysis!BW30/Analysis!$CB30,0)</f>
        <v>0</v>
      </c>
      <c r="AO29" s="162">
        <f>IF(Analysis!$CB30&lt;&gt;0,Analysis!BX30/Analysis!$CB30,0)</f>
        <v>0</v>
      </c>
      <c r="AP29" s="162">
        <f>IF(Analysis!$CB30&lt;&gt;0,Analysis!BY30/Analysis!$CB30,0)</f>
        <v>0</v>
      </c>
      <c r="AQ29" s="163">
        <f>IF(Analysis!$CB30&lt;&gt;0,Analysis!BZ30/Analysis!$CB30,0)</f>
        <v>0</v>
      </c>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row>
    <row r="30" spans="1:78" ht="13.5" customHeight="1" thickBot="1" x14ac:dyDescent="0.3">
      <c r="A30" s="21"/>
      <c r="B30" s="159">
        <v>24</v>
      </c>
      <c r="C30" s="164">
        <f>IF(Analysis!$CB31&lt;&gt;0,Analysis!AL31/Analysis!$CB31,0)</f>
        <v>0</v>
      </c>
      <c r="D30" s="162">
        <f>IF(Analysis!$CB31&lt;&gt;0,Analysis!AM31/Analysis!$CB31,0)</f>
        <v>0</v>
      </c>
      <c r="E30" s="162">
        <f>IF(Analysis!$CB31&lt;&gt;0,Analysis!AN31/Analysis!$CB31,0)</f>
        <v>0</v>
      </c>
      <c r="F30" s="162">
        <f>IF(Analysis!$CB31&lt;&gt;0,Analysis!AO31/Analysis!$CB31,0)</f>
        <v>0</v>
      </c>
      <c r="G30" s="162">
        <f>IF(Analysis!$CB31&lt;&gt;0,Analysis!AP31/Analysis!$CB31,0)</f>
        <v>0</v>
      </c>
      <c r="H30" s="162">
        <f>IF(Analysis!$CB31&lt;&gt;0,Analysis!AQ31/Analysis!$CB31,0)</f>
        <v>0</v>
      </c>
      <c r="I30" s="162">
        <f>IF(Analysis!$CB31&lt;&gt;0,Analysis!AR31/Analysis!$CB31,0)</f>
        <v>0</v>
      </c>
      <c r="J30" s="162">
        <f>IF(Analysis!$CB31&lt;&gt;0,Analysis!AS31/Analysis!$CB31,0)</f>
        <v>0</v>
      </c>
      <c r="K30" s="162">
        <f>IF(Analysis!$CB31&lt;&gt;0,Analysis!AT31/Analysis!$CB31,0)</f>
        <v>0</v>
      </c>
      <c r="L30" s="162">
        <f>IF(Analysis!$CB31&lt;&gt;0,Analysis!AU31/Analysis!$CB31,0)</f>
        <v>0</v>
      </c>
      <c r="M30" s="162">
        <f>IF(Analysis!$CB31&lt;&gt;0,Analysis!AV31/Analysis!$CB31,0)</f>
        <v>0</v>
      </c>
      <c r="N30" s="162">
        <f>IF(Analysis!$CB31&lt;&gt;0,Analysis!AW31/Analysis!$CB31,0)</f>
        <v>0</v>
      </c>
      <c r="O30" s="162">
        <f>IF(Analysis!$CB31&lt;&gt;0,Analysis!AX31/Analysis!$CB31,0)</f>
        <v>0</v>
      </c>
      <c r="P30" s="162">
        <f>IF(Analysis!$CB31&lt;&gt;0,Analysis!AY31/Analysis!$CB31,0)</f>
        <v>0</v>
      </c>
      <c r="Q30" s="162">
        <f>IF(Analysis!$CB31&lt;&gt;0,Analysis!AZ31/Analysis!$CB31,0)</f>
        <v>0</v>
      </c>
      <c r="R30" s="162">
        <f>IF(Analysis!$CB31&lt;&gt;0,Analysis!BA31/Analysis!$CB31,0)</f>
        <v>0</v>
      </c>
      <c r="S30" s="162">
        <f>IF(Analysis!$CB31&lt;&gt;0,Analysis!BB31/Analysis!$CB31,0)</f>
        <v>0</v>
      </c>
      <c r="T30" s="162">
        <f>IF(Analysis!$CB31&lt;&gt;0,Analysis!BC31/Analysis!$CB31,0)</f>
        <v>0</v>
      </c>
      <c r="U30" s="162">
        <f>IF(Analysis!$CB31&lt;&gt;0,Analysis!BD31/Analysis!$CB31,0)</f>
        <v>0</v>
      </c>
      <c r="V30" s="162">
        <f>IF(Analysis!$CB31&lt;&gt;0,Analysis!BE31/Analysis!$CB31,0)</f>
        <v>0</v>
      </c>
      <c r="W30" s="162">
        <f>IF(Analysis!$CB31&lt;&gt;0,Analysis!BF31/Analysis!$CB31,0)</f>
        <v>0</v>
      </c>
      <c r="X30" s="162">
        <f>IF(Analysis!$CB31&lt;&gt;0,Analysis!BG31/Analysis!$CB31,0)</f>
        <v>0</v>
      </c>
      <c r="Y30" s="162">
        <f>IF(Analysis!$CB31&lt;&gt;0,Analysis!BH31/Analysis!$CB31,0)</f>
        <v>0</v>
      </c>
      <c r="Z30" s="165">
        <f>IF(Analysis!$CB31&lt;&gt;0,Analysis!BI31/Analysis!$CB31,0)</f>
        <v>0</v>
      </c>
      <c r="AA30" s="155">
        <f>IF(Analysis!$CB31&lt;&gt;0,Analysis!BJ31/Analysis!$CB31,0)</f>
        <v>0</v>
      </c>
      <c r="AB30" s="161">
        <f>IF(Analysis!$CB31&lt;&gt;0,Analysis!BK31/Analysis!$CB31,0)</f>
        <v>0</v>
      </c>
      <c r="AC30" s="162">
        <f>IF(Analysis!$CB31&lt;&gt;0,Analysis!BL31/Analysis!$CB31,0)</f>
        <v>0</v>
      </c>
      <c r="AD30" s="162">
        <f>IF(Analysis!$CB31&lt;&gt;0,Analysis!BM31/Analysis!$CB31,0)</f>
        <v>0</v>
      </c>
      <c r="AE30" s="162">
        <f>IF(Analysis!$CB31&lt;&gt;0,Analysis!BN31/Analysis!$CB31,0)</f>
        <v>0</v>
      </c>
      <c r="AF30" s="162">
        <f>IF(Analysis!$CB31&lt;&gt;0,Analysis!BO31/Analysis!$CB31,0)</f>
        <v>0</v>
      </c>
      <c r="AG30" s="162">
        <f>IF(Analysis!$CB31&lt;&gt;0,Analysis!BP31/Analysis!$CB31,0)</f>
        <v>0</v>
      </c>
      <c r="AH30" s="162">
        <f>IF(Analysis!$CB31&lt;&gt;0,Analysis!BQ31/Analysis!$CB31,0)</f>
        <v>0</v>
      </c>
      <c r="AI30" s="162">
        <f>IF(Analysis!$CB31&lt;&gt;0,Analysis!BR31/Analysis!$CB31,0)</f>
        <v>0</v>
      </c>
      <c r="AJ30" s="162">
        <f>IF(Analysis!$CB31&lt;&gt;0,Analysis!BS31/Analysis!$CB31,0)</f>
        <v>0</v>
      </c>
      <c r="AK30" s="162">
        <f>IF(Analysis!$CB31&lt;&gt;0,Analysis!BT31/Analysis!$CB31,0)</f>
        <v>0</v>
      </c>
      <c r="AL30" s="162">
        <f>IF(Analysis!$CB31&lt;&gt;0,Analysis!BU31/Analysis!$CB31,0)</f>
        <v>0</v>
      </c>
      <c r="AM30" s="162">
        <f>IF(Analysis!$CB31&lt;&gt;0,Analysis!BV31/Analysis!$CB31,0)</f>
        <v>0</v>
      </c>
      <c r="AN30" s="162">
        <f>IF(Analysis!$CB31&lt;&gt;0,Analysis!BW31/Analysis!$CB31,0)</f>
        <v>0</v>
      </c>
      <c r="AO30" s="162">
        <f>IF(Analysis!$CB31&lt;&gt;0,Analysis!BX31/Analysis!$CB31,0)</f>
        <v>0</v>
      </c>
      <c r="AP30" s="162">
        <f>IF(Analysis!$CB31&lt;&gt;0,Analysis!BY31/Analysis!$CB31,0)</f>
        <v>0</v>
      </c>
      <c r="AQ30" s="163">
        <f>IF(Analysis!$CB31&lt;&gt;0,Analysis!BZ31/Analysis!$CB31,0)</f>
        <v>0</v>
      </c>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row>
    <row r="31" spans="1:78" ht="13.5" customHeight="1" thickBot="1" x14ac:dyDescent="0.3">
      <c r="A31" s="21"/>
      <c r="B31" s="159">
        <v>25</v>
      </c>
      <c r="C31" s="164">
        <f>IF(Analysis!$CB32&lt;&gt;0,Analysis!AL32/Analysis!$CB32,0)</f>
        <v>0</v>
      </c>
      <c r="D31" s="162">
        <f>IF(Analysis!$CB32&lt;&gt;0,Analysis!AM32/Analysis!$CB32,0)</f>
        <v>0</v>
      </c>
      <c r="E31" s="162">
        <f>IF(Analysis!$CB32&lt;&gt;0,Analysis!AN32/Analysis!$CB32,0)</f>
        <v>0</v>
      </c>
      <c r="F31" s="162">
        <f>IF(Analysis!$CB32&lt;&gt;0,Analysis!AO32/Analysis!$CB32,0)</f>
        <v>0</v>
      </c>
      <c r="G31" s="162">
        <f>IF(Analysis!$CB32&lt;&gt;0,Analysis!AP32/Analysis!$CB32,0)</f>
        <v>0</v>
      </c>
      <c r="H31" s="162">
        <f>IF(Analysis!$CB32&lt;&gt;0,Analysis!AQ32/Analysis!$CB32,0)</f>
        <v>0</v>
      </c>
      <c r="I31" s="162">
        <f>IF(Analysis!$CB32&lt;&gt;0,Analysis!AR32/Analysis!$CB32,0)</f>
        <v>0</v>
      </c>
      <c r="J31" s="162">
        <f>IF(Analysis!$CB32&lt;&gt;0,Analysis!AS32/Analysis!$CB32,0)</f>
        <v>0</v>
      </c>
      <c r="K31" s="162">
        <f>IF(Analysis!$CB32&lt;&gt;0,Analysis!AT32/Analysis!$CB32,0)</f>
        <v>0</v>
      </c>
      <c r="L31" s="162">
        <f>IF(Analysis!$CB32&lt;&gt;0,Analysis!AU32/Analysis!$CB32,0)</f>
        <v>0</v>
      </c>
      <c r="M31" s="162">
        <f>IF(Analysis!$CB32&lt;&gt;0,Analysis!AV32/Analysis!$CB32,0)</f>
        <v>0</v>
      </c>
      <c r="N31" s="162">
        <f>IF(Analysis!$CB32&lt;&gt;0,Analysis!AW32/Analysis!$CB32,0)</f>
        <v>0</v>
      </c>
      <c r="O31" s="162">
        <f>IF(Analysis!$CB32&lt;&gt;0,Analysis!AX32/Analysis!$CB32,0)</f>
        <v>0</v>
      </c>
      <c r="P31" s="162">
        <f>IF(Analysis!$CB32&lt;&gt;0,Analysis!AY32/Analysis!$CB32,0)</f>
        <v>0</v>
      </c>
      <c r="Q31" s="162">
        <f>IF(Analysis!$CB32&lt;&gt;0,Analysis!AZ32/Analysis!$CB32,0)</f>
        <v>0</v>
      </c>
      <c r="R31" s="162">
        <f>IF(Analysis!$CB32&lt;&gt;0,Analysis!BA32/Analysis!$CB32,0)</f>
        <v>0</v>
      </c>
      <c r="S31" s="162">
        <f>IF(Analysis!$CB32&lt;&gt;0,Analysis!BB32/Analysis!$CB32,0)</f>
        <v>0</v>
      </c>
      <c r="T31" s="162">
        <f>IF(Analysis!$CB32&lt;&gt;0,Analysis!BC32/Analysis!$CB32,0)</f>
        <v>0</v>
      </c>
      <c r="U31" s="162">
        <f>IF(Analysis!$CB32&lt;&gt;0,Analysis!BD32/Analysis!$CB32,0)</f>
        <v>0</v>
      </c>
      <c r="V31" s="162">
        <f>IF(Analysis!$CB32&lt;&gt;0,Analysis!BE32/Analysis!$CB32,0)</f>
        <v>0</v>
      </c>
      <c r="W31" s="162">
        <f>IF(Analysis!$CB32&lt;&gt;0,Analysis!BF32/Analysis!$CB32,0)</f>
        <v>0</v>
      </c>
      <c r="X31" s="162">
        <f>IF(Analysis!$CB32&lt;&gt;0,Analysis!BG32/Analysis!$CB32,0)</f>
        <v>0</v>
      </c>
      <c r="Y31" s="162">
        <f>IF(Analysis!$CB32&lt;&gt;0,Analysis!BH32/Analysis!$CB32,0)</f>
        <v>0</v>
      </c>
      <c r="Z31" s="162">
        <f>IF(Analysis!$CB32&lt;&gt;0,Analysis!BI32/Analysis!$CB32,0)</f>
        <v>0</v>
      </c>
      <c r="AA31" s="165">
        <f>IF(Analysis!$CB32&lt;&gt;0,Analysis!BJ32/Analysis!$CB32,0)</f>
        <v>0</v>
      </c>
      <c r="AB31" s="155">
        <f>IF(Analysis!$CB32&lt;&gt;0,Analysis!BK32/Analysis!$CB32,0)</f>
        <v>0</v>
      </c>
      <c r="AC31" s="161">
        <f>IF(Analysis!$CB32&lt;&gt;0,Analysis!BL32/Analysis!$CB32,0)</f>
        <v>0</v>
      </c>
      <c r="AD31" s="162">
        <f>IF(Analysis!$CB32&lt;&gt;0,Analysis!BM32/Analysis!$CB32,0)</f>
        <v>0</v>
      </c>
      <c r="AE31" s="162">
        <f>IF(Analysis!$CB32&lt;&gt;0,Analysis!BN32/Analysis!$CB32,0)</f>
        <v>0</v>
      </c>
      <c r="AF31" s="162">
        <f>IF(Analysis!$CB32&lt;&gt;0,Analysis!BO32/Analysis!$CB32,0)</f>
        <v>0</v>
      </c>
      <c r="AG31" s="162">
        <f>IF(Analysis!$CB32&lt;&gt;0,Analysis!BP32/Analysis!$CB32,0)</f>
        <v>0</v>
      </c>
      <c r="AH31" s="162">
        <f>IF(Analysis!$CB32&lt;&gt;0,Analysis!BQ32/Analysis!$CB32,0)</f>
        <v>0</v>
      </c>
      <c r="AI31" s="162">
        <f>IF(Analysis!$CB32&lt;&gt;0,Analysis!BR32/Analysis!$CB32,0)</f>
        <v>0</v>
      </c>
      <c r="AJ31" s="162">
        <f>IF(Analysis!$CB32&lt;&gt;0,Analysis!BS32/Analysis!$CB32,0)</f>
        <v>0</v>
      </c>
      <c r="AK31" s="162">
        <f>IF(Analysis!$CB32&lt;&gt;0,Analysis!BT32/Analysis!$CB32,0)</f>
        <v>0</v>
      </c>
      <c r="AL31" s="162">
        <f>IF(Analysis!$CB32&lt;&gt;0,Analysis!BU32/Analysis!$CB32,0)</f>
        <v>0</v>
      </c>
      <c r="AM31" s="162">
        <f>IF(Analysis!$CB32&lt;&gt;0,Analysis!BV32/Analysis!$CB32,0)</f>
        <v>0</v>
      </c>
      <c r="AN31" s="162">
        <f>IF(Analysis!$CB32&lt;&gt;0,Analysis!BW32/Analysis!$CB32,0)</f>
        <v>0</v>
      </c>
      <c r="AO31" s="162">
        <f>IF(Analysis!$CB32&lt;&gt;0,Analysis!BX32/Analysis!$CB32,0)</f>
        <v>0</v>
      </c>
      <c r="AP31" s="162">
        <f>IF(Analysis!$CB32&lt;&gt;0,Analysis!BY32/Analysis!$CB32,0)</f>
        <v>0</v>
      </c>
      <c r="AQ31" s="163">
        <f>IF(Analysis!$CB32&lt;&gt;0,Analysis!BZ32/Analysis!$CB32,0)</f>
        <v>0</v>
      </c>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row>
    <row r="32" spans="1:78" ht="13.5" customHeight="1" thickBot="1" x14ac:dyDescent="0.3">
      <c r="A32" s="21"/>
      <c r="B32" s="159">
        <v>26</v>
      </c>
      <c r="C32" s="164">
        <f>IF(Analysis!$CB33&lt;&gt;0,Analysis!AL33/Analysis!$CB33,0)</f>
        <v>0</v>
      </c>
      <c r="D32" s="162">
        <f>IF(Analysis!$CB33&lt;&gt;0,Analysis!AM33/Analysis!$CB33,0)</f>
        <v>0</v>
      </c>
      <c r="E32" s="162">
        <f>IF(Analysis!$CB33&lt;&gt;0,Analysis!AN33/Analysis!$CB33,0)</f>
        <v>0</v>
      </c>
      <c r="F32" s="162">
        <f>IF(Analysis!$CB33&lt;&gt;0,Analysis!AO33/Analysis!$CB33,0)</f>
        <v>0</v>
      </c>
      <c r="G32" s="162">
        <f>IF(Analysis!$CB33&lt;&gt;0,Analysis!AP33/Analysis!$CB33,0)</f>
        <v>0</v>
      </c>
      <c r="H32" s="162">
        <f>IF(Analysis!$CB33&lt;&gt;0,Analysis!AQ33/Analysis!$CB33,0)</f>
        <v>0</v>
      </c>
      <c r="I32" s="162">
        <f>IF(Analysis!$CB33&lt;&gt;0,Analysis!AR33/Analysis!$CB33,0)</f>
        <v>0</v>
      </c>
      <c r="J32" s="162">
        <f>IF(Analysis!$CB33&lt;&gt;0,Analysis!AS33/Analysis!$CB33,0)</f>
        <v>0</v>
      </c>
      <c r="K32" s="162">
        <f>IF(Analysis!$CB33&lt;&gt;0,Analysis!AT33/Analysis!$CB33,0)</f>
        <v>0</v>
      </c>
      <c r="L32" s="162">
        <f>IF(Analysis!$CB33&lt;&gt;0,Analysis!AU33/Analysis!$CB33,0)</f>
        <v>0</v>
      </c>
      <c r="M32" s="162">
        <f>IF(Analysis!$CB33&lt;&gt;0,Analysis!AV33/Analysis!$CB33,0)</f>
        <v>0</v>
      </c>
      <c r="N32" s="162">
        <f>IF(Analysis!$CB33&lt;&gt;0,Analysis!AW33/Analysis!$CB33,0)</f>
        <v>0</v>
      </c>
      <c r="O32" s="162">
        <f>IF(Analysis!$CB33&lt;&gt;0,Analysis!AX33/Analysis!$CB33,0)</f>
        <v>0</v>
      </c>
      <c r="P32" s="162">
        <f>IF(Analysis!$CB33&lt;&gt;0,Analysis!AY33/Analysis!$CB33,0)</f>
        <v>0</v>
      </c>
      <c r="Q32" s="162">
        <f>IF(Analysis!$CB33&lt;&gt;0,Analysis!AZ33/Analysis!$CB33,0)</f>
        <v>0</v>
      </c>
      <c r="R32" s="162">
        <f>IF(Analysis!$CB33&lt;&gt;0,Analysis!BA33/Analysis!$CB33,0)</f>
        <v>0</v>
      </c>
      <c r="S32" s="162">
        <f>IF(Analysis!$CB33&lt;&gt;0,Analysis!BB33/Analysis!$CB33,0)</f>
        <v>0</v>
      </c>
      <c r="T32" s="162">
        <f>IF(Analysis!$CB33&lt;&gt;0,Analysis!BC33/Analysis!$CB33,0)</f>
        <v>0</v>
      </c>
      <c r="U32" s="162">
        <f>IF(Analysis!$CB33&lt;&gt;0,Analysis!BD33/Analysis!$CB33,0)</f>
        <v>0</v>
      </c>
      <c r="V32" s="162">
        <f>IF(Analysis!$CB33&lt;&gt;0,Analysis!BE33/Analysis!$CB33,0)</f>
        <v>0</v>
      </c>
      <c r="W32" s="162">
        <f>IF(Analysis!$CB33&lt;&gt;0,Analysis!BF33/Analysis!$CB33,0)</f>
        <v>0</v>
      </c>
      <c r="X32" s="162">
        <f>IF(Analysis!$CB33&lt;&gt;0,Analysis!BG33/Analysis!$CB33,0)</f>
        <v>0</v>
      </c>
      <c r="Y32" s="162">
        <f>IF(Analysis!$CB33&lt;&gt;0,Analysis!BH33/Analysis!$CB33,0)</f>
        <v>0</v>
      </c>
      <c r="Z32" s="162">
        <f>IF(Analysis!$CB33&lt;&gt;0,Analysis!BI33/Analysis!$CB33,0)</f>
        <v>0</v>
      </c>
      <c r="AA32" s="162">
        <f>IF(Analysis!$CB33&lt;&gt;0,Analysis!BJ33/Analysis!$CB33,0)</f>
        <v>0</v>
      </c>
      <c r="AB32" s="165">
        <f>IF(Analysis!$CB33&lt;&gt;0,Analysis!BK33/Analysis!$CB33,0)</f>
        <v>0</v>
      </c>
      <c r="AC32" s="155">
        <f>IF(Analysis!$CB33&lt;&gt;0,Analysis!BL33/Analysis!$CB33,0)</f>
        <v>0</v>
      </c>
      <c r="AD32" s="161">
        <f>IF(Analysis!$CB33&lt;&gt;0,Analysis!BM33/Analysis!$CB33,0)</f>
        <v>0</v>
      </c>
      <c r="AE32" s="162">
        <f>IF(Analysis!$CB33&lt;&gt;0,Analysis!BN33/Analysis!$CB33,0)</f>
        <v>0</v>
      </c>
      <c r="AF32" s="162">
        <f>IF(Analysis!$CB33&lt;&gt;0,Analysis!BO33/Analysis!$CB33,0)</f>
        <v>0</v>
      </c>
      <c r="AG32" s="162">
        <f>IF(Analysis!$CB33&lt;&gt;0,Analysis!BP33/Analysis!$CB33,0)</f>
        <v>0</v>
      </c>
      <c r="AH32" s="162">
        <f>IF(Analysis!$CB33&lt;&gt;0,Analysis!BQ33/Analysis!$CB33,0)</f>
        <v>0</v>
      </c>
      <c r="AI32" s="162">
        <f>IF(Analysis!$CB33&lt;&gt;0,Analysis!BR33/Analysis!$CB33,0)</f>
        <v>0</v>
      </c>
      <c r="AJ32" s="162">
        <f>IF(Analysis!$CB33&lt;&gt;0,Analysis!BS33/Analysis!$CB33,0)</f>
        <v>0</v>
      </c>
      <c r="AK32" s="162">
        <f>IF(Analysis!$CB33&lt;&gt;0,Analysis!BT33/Analysis!$CB33,0)</f>
        <v>0</v>
      </c>
      <c r="AL32" s="162">
        <f>IF(Analysis!$CB33&lt;&gt;0,Analysis!BU33/Analysis!$CB33,0)</f>
        <v>0</v>
      </c>
      <c r="AM32" s="162">
        <f>IF(Analysis!$CB33&lt;&gt;0,Analysis!BV33/Analysis!$CB33,0)</f>
        <v>0</v>
      </c>
      <c r="AN32" s="162">
        <f>IF(Analysis!$CB33&lt;&gt;0,Analysis!BW33/Analysis!$CB33,0)</f>
        <v>0</v>
      </c>
      <c r="AO32" s="162">
        <f>IF(Analysis!$CB33&lt;&gt;0,Analysis!BX33/Analysis!$CB33,0)</f>
        <v>0</v>
      </c>
      <c r="AP32" s="162">
        <f>IF(Analysis!$CB33&lt;&gt;0,Analysis!BY33/Analysis!$CB33,0)</f>
        <v>0</v>
      </c>
      <c r="AQ32" s="163">
        <f>IF(Analysis!$CB33&lt;&gt;0,Analysis!BZ33/Analysis!$CB33,0)</f>
        <v>0</v>
      </c>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row>
    <row r="33" spans="1:78" ht="13.5" customHeight="1" thickBot="1" x14ac:dyDescent="0.3">
      <c r="A33" s="21"/>
      <c r="B33" s="159">
        <v>27</v>
      </c>
      <c r="C33" s="164">
        <f>IF(Analysis!$CB34&lt;&gt;0,Analysis!AL34/Analysis!$CB34,0)</f>
        <v>0</v>
      </c>
      <c r="D33" s="162">
        <f>IF(Analysis!$CB34&lt;&gt;0,Analysis!AM34/Analysis!$CB34,0)</f>
        <v>0</v>
      </c>
      <c r="E33" s="162">
        <f>IF(Analysis!$CB34&lt;&gt;0,Analysis!AN34/Analysis!$CB34,0)</f>
        <v>0</v>
      </c>
      <c r="F33" s="162">
        <f>IF(Analysis!$CB34&lt;&gt;0,Analysis!AO34/Analysis!$CB34,0)</f>
        <v>0</v>
      </c>
      <c r="G33" s="162">
        <f>IF(Analysis!$CB34&lt;&gt;0,Analysis!AP34/Analysis!$CB34,0)</f>
        <v>0</v>
      </c>
      <c r="H33" s="162">
        <f>IF(Analysis!$CB34&lt;&gt;0,Analysis!AQ34/Analysis!$CB34,0)</f>
        <v>0</v>
      </c>
      <c r="I33" s="162">
        <f>IF(Analysis!$CB34&lt;&gt;0,Analysis!AR34/Analysis!$CB34,0)</f>
        <v>0</v>
      </c>
      <c r="J33" s="162">
        <f>IF(Analysis!$CB34&lt;&gt;0,Analysis!AS34/Analysis!$CB34,0)</f>
        <v>0</v>
      </c>
      <c r="K33" s="162">
        <f>IF(Analysis!$CB34&lt;&gt;0,Analysis!AT34/Analysis!$CB34,0)</f>
        <v>0</v>
      </c>
      <c r="L33" s="162">
        <f>IF(Analysis!$CB34&lt;&gt;0,Analysis!AU34/Analysis!$CB34,0)</f>
        <v>0</v>
      </c>
      <c r="M33" s="162">
        <f>IF(Analysis!$CB34&lt;&gt;0,Analysis!AV34/Analysis!$CB34,0)</f>
        <v>0</v>
      </c>
      <c r="N33" s="162">
        <f>IF(Analysis!$CB34&lt;&gt;0,Analysis!AW34/Analysis!$CB34,0)</f>
        <v>0</v>
      </c>
      <c r="O33" s="162">
        <f>IF(Analysis!$CB34&lt;&gt;0,Analysis!AX34/Analysis!$CB34,0)</f>
        <v>0</v>
      </c>
      <c r="P33" s="162">
        <f>IF(Analysis!$CB34&lt;&gt;0,Analysis!AY34/Analysis!$CB34,0)</f>
        <v>0</v>
      </c>
      <c r="Q33" s="162">
        <f>IF(Analysis!$CB34&lt;&gt;0,Analysis!AZ34/Analysis!$CB34,0)</f>
        <v>0</v>
      </c>
      <c r="R33" s="162">
        <f>IF(Analysis!$CB34&lt;&gt;0,Analysis!BA34/Analysis!$CB34,0)</f>
        <v>0</v>
      </c>
      <c r="S33" s="162">
        <f>IF(Analysis!$CB34&lt;&gt;0,Analysis!BB34/Analysis!$CB34,0)</f>
        <v>0</v>
      </c>
      <c r="T33" s="162">
        <f>IF(Analysis!$CB34&lt;&gt;0,Analysis!BC34/Analysis!$CB34,0)</f>
        <v>0</v>
      </c>
      <c r="U33" s="162">
        <f>IF(Analysis!$CB34&lt;&gt;0,Analysis!BD34/Analysis!$CB34,0)</f>
        <v>0</v>
      </c>
      <c r="V33" s="162">
        <f>IF(Analysis!$CB34&lt;&gt;0,Analysis!BE34/Analysis!$CB34,0)</f>
        <v>0</v>
      </c>
      <c r="W33" s="162">
        <f>IF(Analysis!$CB34&lt;&gt;0,Analysis!BF34/Analysis!$CB34,0)</f>
        <v>0</v>
      </c>
      <c r="X33" s="162">
        <f>IF(Analysis!$CB34&lt;&gt;0,Analysis!BG34/Analysis!$CB34,0)</f>
        <v>0</v>
      </c>
      <c r="Y33" s="162">
        <f>IF(Analysis!$CB34&lt;&gt;0,Analysis!BH34/Analysis!$CB34,0)</f>
        <v>0</v>
      </c>
      <c r="Z33" s="162">
        <f>IF(Analysis!$CB34&lt;&gt;0,Analysis!BI34/Analysis!$CB34,0)</f>
        <v>0</v>
      </c>
      <c r="AA33" s="162">
        <f>IF(Analysis!$CB34&lt;&gt;0,Analysis!BJ34/Analysis!$CB34,0)</f>
        <v>0</v>
      </c>
      <c r="AB33" s="162">
        <f>IF(Analysis!$CB34&lt;&gt;0,Analysis!BK34/Analysis!$CB34,0)</f>
        <v>0</v>
      </c>
      <c r="AC33" s="165">
        <f>IF(Analysis!$CB34&lt;&gt;0,Analysis!BL34/Analysis!$CB34,0)</f>
        <v>0</v>
      </c>
      <c r="AD33" s="155">
        <f>IF(Analysis!$CB34&lt;&gt;0,Analysis!BM34/Analysis!$CB34,0)</f>
        <v>0</v>
      </c>
      <c r="AE33" s="161">
        <f>IF(Analysis!$CB34&lt;&gt;0,Analysis!BN34/Analysis!$CB34,0)</f>
        <v>0</v>
      </c>
      <c r="AF33" s="162">
        <f>IF(Analysis!$CB34&lt;&gt;0,Analysis!BO34/Analysis!$CB34,0)</f>
        <v>0</v>
      </c>
      <c r="AG33" s="162">
        <f>IF(Analysis!$CB34&lt;&gt;0,Analysis!BP34/Analysis!$CB34,0)</f>
        <v>0</v>
      </c>
      <c r="AH33" s="162">
        <f>IF(Analysis!$CB34&lt;&gt;0,Analysis!BQ34/Analysis!$CB34,0)</f>
        <v>0</v>
      </c>
      <c r="AI33" s="162">
        <f>IF(Analysis!$CB34&lt;&gt;0,Analysis!BR34/Analysis!$CB34,0)</f>
        <v>0</v>
      </c>
      <c r="AJ33" s="162">
        <f>IF(Analysis!$CB34&lt;&gt;0,Analysis!BS34/Analysis!$CB34,0)</f>
        <v>0</v>
      </c>
      <c r="AK33" s="162">
        <f>IF(Analysis!$CB34&lt;&gt;0,Analysis!BT34/Analysis!$CB34,0)</f>
        <v>0</v>
      </c>
      <c r="AL33" s="162">
        <f>IF(Analysis!$CB34&lt;&gt;0,Analysis!BU34/Analysis!$CB34,0)</f>
        <v>0</v>
      </c>
      <c r="AM33" s="162">
        <f>IF(Analysis!$CB34&lt;&gt;0,Analysis!BV34/Analysis!$CB34,0)</f>
        <v>0</v>
      </c>
      <c r="AN33" s="162">
        <f>IF(Analysis!$CB34&lt;&gt;0,Analysis!BW34/Analysis!$CB34,0)</f>
        <v>0</v>
      </c>
      <c r="AO33" s="162">
        <f>IF(Analysis!$CB34&lt;&gt;0,Analysis!BX34/Analysis!$CB34,0)</f>
        <v>0</v>
      </c>
      <c r="AP33" s="162">
        <f>IF(Analysis!$CB34&lt;&gt;0,Analysis!BY34/Analysis!$CB34,0)</f>
        <v>0</v>
      </c>
      <c r="AQ33" s="163">
        <f>IF(Analysis!$CB34&lt;&gt;0,Analysis!BZ34/Analysis!$CB34,0)</f>
        <v>0</v>
      </c>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row>
    <row r="34" spans="1:78" ht="13.5" customHeight="1" thickBot="1" x14ac:dyDescent="0.3">
      <c r="A34" s="21"/>
      <c r="B34" s="159">
        <v>28</v>
      </c>
      <c r="C34" s="164">
        <f>IF(Analysis!$CB35&lt;&gt;0,Analysis!AL35/Analysis!$CB35,0)</f>
        <v>0</v>
      </c>
      <c r="D34" s="162">
        <f>IF(Analysis!$CB35&lt;&gt;0,Analysis!AM35/Analysis!$CB35,0)</f>
        <v>0</v>
      </c>
      <c r="E34" s="162">
        <f>IF(Analysis!$CB35&lt;&gt;0,Analysis!AN35/Analysis!$CB35,0)</f>
        <v>0</v>
      </c>
      <c r="F34" s="162">
        <f>IF(Analysis!$CB35&lt;&gt;0,Analysis!AO35/Analysis!$CB35,0)</f>
        <v>0</v>
      </c>
      <c r="G34" s="162">
        <f>IF(Analysis!$CB35&lt;&gt;0,Analysis!AP35/Analysis!$CB35,0)</f>
        <v>0</v>
      </c>
      <c r="H34" s="162">
        <f>IF(Analysis!$CB35&lt;&gt;0,Analysis!AQ35/Analysis!$CB35,0)</f>
        <v>0</v>
      </c>
      <c r="I34" s="162">
        <f>IF(Analysis!$CB35&lt;&gt;0,Analysis!AR35/Analysis!$CB35,0)</f>
        <v>0</v>
      </c>
      <c r="J34" s="162">
        <f>IF(Analysis!$CB35&lt;&gt;0,Analysis!AS35/Analysis!$CB35,0)</f>
        <v>0</v>
      </c>
      <c r="K34" s="162">
        <f>IF(Analysis!$CB35&lt;&gt;0,Analysis!AT35/Analysis!$CB35,0)</f>
        <v>0</v>
      </c>
      <c r="L34" s="162">
        <f>IF(Analysis!$CB35&lt;&gt;0,Analysis!AU35/Analysis!$CB35,0)</f>
        <v>0</v>
      </c>
      <c r="M34" s="162">
        <f>IF(Analysis!$CB35&lt;&gt;0,Analysis!AV35/Analysis!$CB35,0)</f>
        <v>0</v>
      </c>
      <c r="N34" s="162">
        <f>IF(Analysis!$CB35&lt;&gt;0,Analysis!AW35/Analysis!$CB35,0)</f>
        <v>0</v>
      </c>
      <c r="O34" s="162">
        <f>IF(Analysis!$CB35&lt;&gt;0,Analysis!AX35/Analysis!$CB35,0)</f>
        <v>0</v>
      </c>
      <c r="P34" s="162">
        <f>IF(Analysis!$CB35&lt;&gt;0,Analysis!AY35/Analysis!$CB35,0)</f>
        <v>0</v>
      </c>
      <c r="Q34" s="162">
        <f>IF(Analysis!$CB35&lt;&gt;0,Analysis!AZ35/Analysis!$CB35,0)</f>
        <v>0</v>
      </c>
      <c r="R34" s="162">
        <f>IF(Analysis!$CB35&lt;&gt;0,Analysis!BA35/Analysis!$CB35,0)</f>
        <v>0</v>
      </c>
      <c r="S34" s="162">
        <f>IF(Analysis!$CB35&lt;&gt;0,Analysis!BB35/Analysis!$CB35,0)</f>
        <v>0</v>
      </c>
      <c r="T34" s="162">
        <f>IF(Analysis!$CB35&lt;&gt;0,Analysis!BC35/Analysis!$CB35,0)</f>
        <v>0</v>
      </c>
      <c r="U34" s="162">
        <f>IF(Analysis!$CB35&lt;&gt;0,Analysis!BD35/Analysis!$CB35,0)</f>
        <v>0</v>
      </c>
      <c r="V34" s="162">
        <f>IF(Analysis!$CB35&lt;&gt;0,Analysis!BE35/Analysis!$CB35,0)</f>
        <v>0</v>
      </c>
      <c r="W34" s="162">
        <f>IF(Analysis!$CB35&lt;&gt;0,Analysis!BF35/Analysis!$CB35,0)</f>
        <v>0</v>
      </c>
      <c r="X34" s="162">
        <f>IF(Analysis!$CB35&lt;&gt;0,Analysis!BG35/Analysis!$CB35,0)</f>
        <v>0</v>
      </c>
      <c r="Y34" s="162">
        <f>IF(Analysis!$CB35&lt;&gt;0,Analysis!BH35/Analysis!$CB35,0)</f>
        <v>0</v>
      </c>
      <c r="Z34" s="162">
        <f>IF(Analysis!$CB35&lt;&gt;0,Analysis!BI35/Analysis!$CB35,0)</f>
        <v>0</v>
      </c>
      <c r="AA34" s="162">
        <f>IF(Analysis!$CB35&lt;&gt;0,Analysis!BJ35/Analysis!$CB35,0)</f>
        <v>0</v>
      </c>
      <c r="AB34" s="162">
        <f>IF(Analysis!$CB35&lt;&gt;0,Analysis!BK35/Analysis!$CB35,0)</f>
        <v>0</v>
      </c>
      <c r="AC34" s="162">
        <f>IF(Analysis!$CB35&lt;&gt;0,Analysis!BL35/Analysis!$CB35,0)</f>
        <v>0</v>
      </c>
      <c r="AD34" s="165">
        <f>IF(Analysis!$CB35&lt;&gt;0,Analysis!BM35/Analysis!$CB35,0)</f>
        <v>0</v>
      </c>
      <c r="AE34" s="155">
        <f>IF(Analysis!$CB35&lt;&gt;0,Analysis!BN35/Analysis!$CB35,0)</f>
        <v>0</v>
      </c>
      <c r="AF34" s="161">
        <f>IF(Analysis!$CB35&lt;&gt;0,Analysis!BO35/Analysis!$CB35,0)</f>
        <v>0</v>
      </c>
      <c r="AG34" s="162">
        <f>IF(Analysis!$CB35&lt;&gt;0,Analysis!BP35/Analysis!$CB35,0)</f>
        <v>0</v>
      </c>
      <c r="AH34" s="162">
        <f>IF(Analysis!$CB35&lt;&gt;0,Analysis!BQ35/Analysis!$CB35,0)</f>
        <v>0</v>
      </c>
      <c r="AI34" s="162">
        <f>IF(Analysis!$CB35&lt;&gt;0,Analysis!BR35/Analysis!$CB35,0)</f>
        <v>0</v>
      </c>
      <c r="AJ34" s="162">
        <f>IF(Analysis!$CB35&lt;&gt;0,Analysis!BS35/Analysis!$CB35,0)</f>
        <v>0</v>
      </c>
      <c r="AK34" s="162">
        <f>IF(Analysis!$CB35&lt;&gt;0,Analysis!BT35/Analysis!$CB35,0)</f>
        <v>0</v>
      </c>
      <c r="AL34" s="162">
        <f>IF(Analysis!$CB35&lt;&gt;0,Analysis!BU35/Analysis!$CB35,0)</f>
        <v>0</v>
      </c>
      <c r="AM34" s="162">
        <f>IF(Analysis!$CB35&lt;&gt;0,Analysis!BV35/Analysis!$CB35,0)</f>
        <v>0</v>
      </c>
      <c r="AN34" s="162">
        <f>IF(Analysis!$CB35&lt;&gt;0,Analysis!BW35/Analysis!$CB35,0)</f>
        <v>0</v>
      </c>
      <c r="AO34" s="162">
        <f>IF(Analysis!$CB35&lt;&gt;0,Analysis!BX35/Analysis!$CB35,0)</f>
        <v>0</v>
      </c>
      <c r="AP34" s="162">
        <f>IF(Analysis!$CB35&lt;&gt;0,Analysis!BY35/Analysis!$CB35,0)</f>
        <v>0</v>
      </c>
      <c r="AQ34" s="163">
        <f>IF(Analysis!$CB35&lt;&gt;0,Analysis!BZ35/Analysis!$CB35,0)</f>
        <v>0</v>
      </c>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row>
    <row r="35" spans="1:78" ht="13.5" customHeight="1" thickBot="1" x14ac:dyDescent="0.35">
      <c r="A35" s="21"/>
      <c r="B35" s="159">
        <v>29</v>
      </c>
      <c r="C35" s="164">
        <f>IF(Analysis!$CB36&lt;&gt;0,Analysis!AL36/Analysis!$CB36,0)</f>
        <v>0</v>
      </c>
      <c r="D35" s="162">
        <f>IF(Analysis!$CB36&lt;&gt;0,Analysis!AM36/Analysis!$CB36,0)</f>
        <v>0</v>
      </c>
      <c r="E35" s="162">
        <f>IF(Analysis!$CB36&lt;&gt;0,Analysis!AN36/Analysis!$CB36,0)</f>
        <v>0</v>
      </c>
      <c r="F35" s="162">
        <f>IF(Analysis!$CB36&lt;&gt;0,Analysis!AO36/Analysis!$CB36,0)</f>
        <v>0</v>
      </c>
      <c r="G35" s="162">
        <f>IF(Analysis!$CB36&lt;&gt;0,Analysis!AP36/Analysis!$CB36,0)</f>
        <v>0</v>
      </c>
      <c r="H35" s="162">
        <f>IF(Analysis!$CB36&lt;&gt;0,Analysis!AQ36/Analysis!$CB36,0)</f>
        <v>0</v>
      </c>
      <c r="I35" s="162">
        <f>IF(Analysis!$CB36&lt;&gt;0,Analysis!AR36/Analysis!$CB36,0)</f>
        <v>0</v>
      </c>
      <c r="J35" s="162">
        <f>IF(Analysis!$CB36&lt;&gt;0,Analysis!AS36/Analysis!$CB36,0)</f>
        <v>0</v>
      </c>
      <c r="K35" s="162">
        <f>IF(Analysis!$CB36&lt;&gt;0,Analysis!AT36/Analysis!$CB36,0)</f>
        <v>0</v>
      </c>
      <c r="L35" s="162">
        <f>IF(Analysis!$CB36&lt;&gt;0,Analysis!AU36/Analysis!$CB36,0)</f>
        <v>0</v>
      </c>
      <c r="M35" s="162">
        <f>IF(Analysis!$CB36&lt;&gt;0,Analysis!AV36/Analysis!$CB36,0)</f>
        <v>0</v>
      </c>
      <c r="N35" s="162">
        <f>IF(Analysis!$CB36&lt;&gt;0,Analysis!AW36/Analysis!$CB36,0)</f>
        <v>0</v>
      </c>
      <c r="O35" s="162">
        <f>IF(Analysis!$CB36&lt;&gt;0,Analysis!AX36/Analysis!$CB36,0)</f>
        <v>0</v>
      </c>
      <c r="P35" s="162">
        <f>IF(Analysis!$CB36&lt;&gt;0,Analysis!AY36/Analysis!$CB36,0)</f>
        <v>0</v>
      </c>
      <c r="Q35" s="162">
        <f>IF(Analysis!$CB36&lt;&gt;0,Analysis!AZ36/Analysis!$CB36,0)</f>
        <v>0</v>
      </c>
      <c r="R35" s="162">
        <f>IF(Analysis!$CB36&lt;&gt;0,Analysis!BA36/Analysis!$CB36,0)</f>
        <v>0</v>
      </c>
      <c r="S35" s="162">
        <f>IF(Analysis!$CB36&lt;&gt;0,Analysis!BB36/Analysis!$CB36,0)</f>
        <v>0</v>
      </c>
      <c r="T35" s="162">
        <f>IF(Analysis!$CB36&lt;&gt;0,Analysis!BC36/Analysis!$CB36,0)</f>
        <v>0</v>
      </c>
      <c r="U35" s="162">
        <f>IF(Analysis!$CB36&lt;&gt;0,Analysis!BD36/Analysis!$CB36,0)</f>
        <v>0</v>
      </c>
      <c r="V35" s="162">
        <f>IF(Analysis!$CB36&lt;&gt;0,Analysis!BE36/Analysis!$CB36,0)</f>
        <v>0</v>
      </c>
      <c r="W35" s="162">
        <f>IF(Analysis!$CB36&lt;&gt;0,Analysis!BF36/Analysis!$CB36,0)</f>
        <v>0</v>
      </c>
      <c r="X35" s="162">
        <f>IF(Analysis!$CB36&lt;&gt;0,Analysis!BG36/Analysis!$CB36,0)</f>
        <v>0</v>
      </c>
      <c r="Y35" s="162">
        <f>IF(Analysis!$CB36&lt;&gt;0,Analysis!BH36/Analysis!$CB36,0)</f>
        <v>0</v>
      </c>
      <c r="Z35" s="162">
        <f>IF(Analysis!$CB36&lt;&gt;0,Analysis!BI36/Analysis!$CB36,0)</f>
        <v>0</v>
      </c>
      <c r="AA35" s="162">
        <f>IF(Analysis!$CB36&lt;&gt;0,Analysis!BJ36/Analysis!$CB36,0)</f>
        <v>0</v>
      </c>
      <c r="AB35" s="162">
        <f>IF(Analysis!$CB36&lt;&gt;0,Analysis!BK36/Analysis!$CB36,0)</f>
        <v>0</v>
      </c>
      <c r="AC35" s="162">
        <f>IF(Analysis!$CB36&lt;&gt;0,Analysis!BL36/Analysis!$CB36,0)</f>
        <v>0</v>
      </c>
      <c r="AD35" s="162">
        <f>IF(Analysis!$CB36&lt;&gt;0,Analysis!BM36/Analysis!$CB36,0)</f>
        <v>0</v>
      </c>
      <c r="AE35" s="165">
        <f>IF(Analysis!$CB36&lt;&gt;0,Analysis!BN36/Analysis!$CB36,0)</f>
        <v>0</v>
      </c>
      <c r="AF35" s="155">
        <f>IF(Analysis!$CB36&lt;&gt;0,Analysis!BO36/Analysis!$CB36,0)</f>
        <v>0</v>
      </c>
      <c r="AG35" s="161">
        <f>IF(Analysis!$CB36&lt;&gt;0,Analysis!BP36/Analysis!$CB36,0)</f>
        <v>0</v>
      </c>
      <c r="AH35" s="162">
        <f>IF(Analysis!$CB36&lt;&gt;0,Analysis!BQ36/Analysis!$CB36,0)</f>
        <v>0</v>
      </c>
      <c r="AI35" s="162">
        <f>IF(Analysis!$CB36&lt;&gt;0,Analysis!BR36/Analysis!$CB36,0)</f>
        <v>0</v>
      </c>
      <c r="AJ35" s="162">
        <f>IF(Analysis!$CB36&lt;&gt;0,Analysis!BS36/Analysis!$CB36,0)</f>
        <v>0</v>
      </c>
      <c r="AK35" s="162">
        <f>IF(Analysis!$CB36&lt;&gt;0,Analysis!BT36/Analysis!$CB36,0)</f>
        <v>0</v>
      </c>
      <c r="AL35" s="162">
        <f>IF(Analysis!$CB36&lt;&gt;0,Analysis!BU36/Analysis!$CB36,0)</f>
        <v>0</v>
      </c>
      <c r="AM35" s="162">
        <f>IF(Analysis!$CB36&lt;&gt;0,Analysis!BV36/Analysis!$CB36,0)</f>
        <v>0</v>
      </c>
      <c r="AN35" s="162">
        <f>IF(Analysis!$CB36&lt;&gt;0,Analysis!BW36/Analysis!$CB36,0)</f>
        <v>0</v>
      </c>
      <c r="AO35" s="162">
        <f>IF(Analysis!$CB36&lt;&gt;0,Analysis!BX36/Analysis!$CB36,0)</f>
        <v>0</v>
      </c>
      <c r="AP35" s="162">
        <f>IF(Analysis!$CB36&lt;&gt;0,Analysis!BY36/Analysis!$CB36,0)</f>
        <v>0</v>
      </c>
      <c r="AQ35" s="163">
        <f>IF(Analysis!$CB36&lt;&gt;0,Analysis!BZ36/Analysis!$CB36,0)</f>
        <v>0</v>
      </c>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row>
    <row r="36" spans="1:78" ht="13.5" customHeight="1" thickBot="1" x14ac:dyDescent="0.35">
      <c r="A36" s="21"/>
      <c r="B36" s="159">
        <v>30</v>
      </c>
      <c r="C36" s="164">
        <f>IF(Analysis!$CB37&lt;&gt;0,Analysis!AL37/Analysis!$CB37,0)</f>
        <v>0</v>
      </c>
      <c r="D36" s="162">
        <f>IF(Analysis!$CB37&lt;&gt;0,Analysis!AM37/Analysis!$CB37,0)</f>
        <v>0</v>
      </c>
      <c r="E36" s="162">
        <f>IF(Analysis!$CB37&lt;&gt;0,Analysis!AN37/Analysis!$CB37,0)</f>
        <v>0</v>
      </c>
      <c r="F36" s="162">
        <f>IF(Analysis!$CB37&lt;&gt;0,Analysis!AO37/Analysis!$CB37,0)</f>
        <v>0</v>
      </c>
      <c r="G36" s="162">
        <f>IF(Analysis!$CB37&lt;&gt;0,Analysis!AP37/Analysis!$CB37,0)</f>
        <v>0</v>
      </c>
      <c r="H36" s="162">
        <f>IF(Analysis!$CB37&lt;&gt;0,Analysis!AQ37/Analysis!$CB37,0)</f>
        <v>0</v>
      </c>
      <c r="I36" s="162">
        <f>IF(Analysis!$CB37&lt;&gt;0,Analysis!AR37/Analysis!$CB37,0)</f>
        <v>0</v>
      </c>
      <c r="J36" s="162">
        <f>IF(Analysis!$CB37&lt;&gt;0,Analysis!AS37/Analysis!$CB37,0)</f>
        <v>0</v>
      </c>
      <c r="K36" s="162">
        <f>IF(Analysis!$CB37&lt;&gt;0,Analysis!AT37/Analysis!$CB37,0)</f>
        <v>0</v>
      </c>
      <c r="L36" s="162">
        <f>IF(Analysis!$CB37&lt;&gt;0,Analysis!AU37/Analysis!$CB37,0)</f>
        <v>0</v>
      </c>
      <c r="M36" s="162">
        <f>IF(Analysis!$CB37&lt;&gt;0,Analysis!AV37/Analysis!$CB37,0)</f>
        <v>0</v>
      </c>
      <c r="N36" s="162">
        <f>IF(Analysis!$CB37&lt;&gt;0,Analysis!AW37/Analysis!$CB37,0)</f>
        <v>0</v>
      </c>
      <c r="O36" s="162">
        <f>IF(Analysis!$CB37&lt;&gt;0,Analysis!AX37/Analysis!$CB37,0)</f>
        <v>0</v>
      </c>
      <c r="P36" s="162">
        <f>IF(Analysis!$CB37&lt;&gt;0,Analysis!AY37/Analysis!$CB37,0)</f>
        <v>0</v>
      </c>
      <c r="Q36" s="162">
        <f>IF(Analysis!$CB37&lt;&gt;0,Analysis!AZ37/Analysis!$CB37,0)</f>
        <v>0</v>
      </c>
      <c r="R36" s="162">
        <f>IF(Analysis!$CB37&lt;&gt;0,Analysis!BA37/Analysis!$CB37,0)</f>
        <v>0</v>
      </c>
      <c r="S36" s="162">
        <f>IF(Analysis!$CB37&lt;&gt;0,Analysis!BB37/Analysis!$CB37,0)</f>
        <v>0</v>
      </c>
      <c r="T36" s="162">
        <f>IF(Analysis!$CB37&lt;&gt;0,Analysis!BC37/Analysis!$CB37,0)</f>
        <v>0</v>
      </c>
      <c r="U36" s="162">
        <f>IF(Analysis!$CB37&lt;&gt;0,Analysis!BD37/Analysis!$CB37,0)</f>
        <v>0</v>
      </c>
      <c r="V36" s="162">
        <f>IF(Analysis!$CB37&lt;&gt;0,Analysis!BE37/Analysis!$CB37,0)</f>
        <v>0</v>
      </c>
      <c r="W36" s="162">
        <f>IF(Analysis!$CB37&lt;&gt;0,Analysis!BF37/Analysis!$CB37,0)</f>
        <v>0</v>
      </c>
      <c r="X36" s="162">
        <f>IF(Analysis!$CB37&lt;&gt;0,Analysis!BG37/Analysis!$CB37,0)</f>
        <v>0</v>
      </c>
      <c r="Y36" s="162">
        <f>IF(Analysis!$CB37&lt;&gt;0,Analysis!BH37/Analysis!$CB37,0)</f>
        <v>0</v>
      </c>
      <c r="Z36" s="162">
        <f>IF(Analysis!$CB37&lt;&gt;0,Analysis!BI37/Analysis!$CB37,0)</f>
        <v>0</v>
      </c>
      <c r="AA36" s="162">
        <f>IF(Analysis!$CB37&lt;&gt;0,Analysis!BJ37/Analysis!$CB37,0)</f>
        <v>0</v>
      </c>
      <c r="AB36" s="162">
        <f>IF(Analysis!$CB37&lt;&gt;0,Analysis!BK37/Analysis!$CB37,0)</f>
        <v>0</v>
      </c>
      <c r="AC36" s="162">
        <f>IF(Analysis!$CB37&lt;&gt;0,Analysis!BL37/Analysis!$CB37,0)</f>
        <v>0</v>
      </c>
      <c r="AD36" s="162">
        <f>IF(Analysis!$CB37&lt;&gt;0,Analysis!BM37/Analysis!$CB37,0)</f>
        <v>0</v>
      </c>
      <c r="AE36" s="162">
        <f>IF(Analysis!$CB37&lt;&gt;0,Analysis!BN37/Analysis!$CB37,0)</f>
        <v>0</v>
      </c>
      <c r="AF36" s="165">
        <f>IF(Analysis!$CB37&lt;&gt;0,Analysis!BO37/Analysis!$CB37,0)</f>
        <v>0</v>
      </c>
      <c r="AG36" s="155">
        <f>IF(Analysis!$CB37&lt;&gt;0,Analysis!BP37/Analysis!$CB37,0)</f>
        <v>0</v>
      </c>
      <c r="AH36" s="161">
        <f>IF(Analysis!$CB37&lt;&gt;0,Analysis!BQ37/Analysis!$CB37,0)</f>
        <v>0</v>
      </c>
      <c r="AI36" s="162">
        <f>IF(Analysis!$CB37&lt;&gt;0,Analysis!BR37/Analysis!$CB37,0)</f>
        <v>0</v>
      </c>
      <c r="AJ36" s="162">
        <f>IF(Analysis!$CB37&lt;&gt;0,Analysis!BS37/Analysis!$CB37,0)</f>
        <v>0</v>
      </c>
      <c r="AK36" s="162">
        <f>IF(Analysis!$CB37&lt;&gt;0,Analysis!BT37/Analysis!$CB37,0)</f>
        <v>0</v>
      </c>
      <c r="AL36" s="162">
        <f>IF(Analysis!$CB37&lt;&gt;0,Analysis!BU37/Analysis!$CB37,0)</f>
        <v>0</v>
      </c>
      <c r="AM36" s="162">
        <f>IF(Analysis!$CB37&lt;&gt;0,Analysis!BV37/Analysis!$CB37,0)</f>
        <v>0</v>
      </c>
      <c r="AN36" s="162">
        <f>IF(Analysis!$CB37&lt;&gt;0,Analysis!BW37/Analysis!$CB37,0)</f>
        <v>0</v>
      </c>
      <c r="AO36" s="162">
        <f>IF(Analysis!$CB37&lt;&gt;0,Analysis!BX37/Analysis!$CB37,0)</f>
        <v>0</v>
      </c>
      <c r="AP36" s="162">
        <f>IF(Analysis!$CB37&lt;&gt;0,Analysis!BY37/Analysis!$CB37,0)</f>
        <v>0</v>
      </c>
      <c r="AQ36" s="163">
        <f>IF(Analysis!$CB37&lt;&gt;0,Analysis!BZ37/Analysis!$CB37,0)</f>
        <v>0</v>
      </c>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row>
    <row r="37" spans="1:78" ht="13.5" customHeight="1" thickBot="1" x14ac:dyDescent="0.35">
      <c r="A37" s="21"/>
      <c r="B37" s="159">
        <v>31</v>
      </c>
      <c r="C37" s="164">
        <f>IF(Analysis!$CB38&lt;&gt;0,Analysis!AL38/Analysis!$CB38,0)</f>
        <v>0</v>
      </c>
      <c r="D37" s="162">
        <f>IF(Analysis!$CB38&lt;&gt;0,Analysis!AM38/Analysis!$CB38,0)</f>
        <v>0</v>
      </c>
      <c r="E37" s="162">
        <f>IF(Analysis!$CB38&lt;&gt;0,Analysis!AN38/Analysis!$CB38,0)</f>
        <v>0</v>
      </c>
      <c r="F37" s="162">
        <f>IF(Analysis!$CB38&lt;&gt;0,Analysis!AO38/Analysis!$CB38,0)</f>
        <v>0</v>
      </c>
      <c r="G37" s="162">
        <f>IF(Analysis!$CB38&lt;&gt;0,Analysis!AP38/Analysis!$CB38,0)</f>
        <v>0</v>
      </c>
      <c r="H37" s="162">
        <f>IF(Analysis!$CB38&lt;&gt;0,Analysis!AQ38/Analysis!$CB38,0)</f>
        <v>0</v>
      </c>
      <c r="I37" s="162">
        <f>IF(Analysis!$CB38&lt;&gt;0,Analysis!AR38/Analysis!$CB38,0)</f>
        <v>0</v>
      </c>
      <c r="J37" s="162">
        <f>IF(Analysis!$CB38&lt;&gt;0,Analysis!AS38/Analysis!$CB38,0)</f>
        <v>0</v>
      </c>
      <c r="K37" s="162">
        <f>IF(Analysis!$CB38&lt;&gt;0,Analysis!AT38/Analysis!$CB38,0)</f>
        <v>0</v>
      </c>
      <c r="L37" s="162">
        <f>IF(Analysis!$CB38&lt;&gt;0,Analysis!AU38/Analysis!$CB38,0)</f>
        <v>0</v>
      </c>
      <c r="M37" s="162">
        <f>IF(Analysis!$CB38&lt;&gt;0,Analysis!AV38/Analysis!$CB38,0)</f>
        <v>0</v>
      </c>
      <c r="N37" s="162">
        <f>IF(Analysis!$CB38&lt;&gt;0,Analysis!AW38/Analysis!$CB38,0)</f>
        <v>0</v>
      </c>
      <c r="O37" s="162">
        <f>IF(Analysis!$CB38&lt;&gt;0,Analysis!AX38/Analysis!$CB38,0)</f>
        <v>0</v>
      </c>
      <c r="P37" s="162">
        <f>IF(Analysis!$CB38&lt;&gt;0,Analysis!AY38/Analysis!$CB38,0)</f>
        <v>0</v>
      </c>
      <c r="Q37" s="162">
        <f>IF(Analysis!$CB38&lt;&gt;0,Analysis!AZ38/Analysis!$CB38,0)</f>
        <v>0</v>
      </c>
      <c r="R37" s="162">
        <f>IF(Analysis!$CB38&lt;&gt;0,Analysis!BA38/Analysis!$CB38,0)</f>
        <v>0</v>
      </c>
      <c r="S37" s="162">
        <f>IF(Analysis!$CB38&lt;&gt;0,Analysis!BB38/Analysis!$CB38,0)</f>
        <v>0</v>
      </c>
      <c r="T37" s="162">
        <f>IF(Analysis!$CB38&lt;&gt;0,Analysis!BC38/Analysis!$CB38,0)</f>
        <v>0</v>
      </c>
      <c r="U37" s="162">
        <f>IF(Analysis!$CB38&lt;&gt;0,Analysis!BD38/Analysis!$CB38,0)</f>
        <v>0</v>
      </c>
      <c r="V37" s="162">
        <f>IF(Analysis!$CB38&lt;&gt;0,Analysis!BE38/Analysis!$CB38,0)</f>
        <v>0</v>
      </c>
      <c r="W37" s="162">
        <f>IF(Analysis!$CB38&lt;&gt;0,Analysis!BF38/Analysis!$CB38,0)</f>
        <v>0</v>
      </c>
      <c r="X37" s="162">
        <f>IF(Analysis!$CB38&lt;&gt;0,Analysis!BG38/Analysis!$CB38,0)</f>
        <v>0</v>
      </c>
      <c r="Y37" s="162">
        <f>IF(Analysis!$CB38&lt;&gt;0,Analysis!BH38/Analysis!$CB38,0)</f>
        <v>0</v>
      </c>
      <c r="Z37" s="162">
        <f>IF(Analysis!$CB38&lt;&gt;0,Analysis!BI38/Analysis!$CB38,0)</f>
        <v>0</v>
      </c>
      <c r="AA37" s="162">
        <f>IF(Analysis!$CB38&lt;&gt;0,Analysis!BJ38/Analysis!$CB38,0)</f>
        <v>0</v>
      </c>
      <c r="AB37" s="162">
        <f>IF(Analysis!$CB38&lt;&gt;0,Analysis!BK38/Analysis!$CB38,0)</f>
        <v>0</v>
      </c>
      <c r="AC37" s="162">
        <f>IF(Analysis!$CB38&lt;&gt;0,Analysis!BL38/Analysis!$CB38,0)</f>
        <v>0</v>
      </c>
      <c r="AD37" s="162">
        <f>IF(Analysis!$CB38&lt;&gt;0,Analysis!BM38/Analysis!$CB38,0)</f>
        <v>0</v>
      </c>
      <c r="AE37" s="162">
        <f>IF(Analysis!$CB38&lt;&gt;0,Analysis!BN38/Analysis!$CB38,0)</f>
        <v>0</v>
      </c>
      <c r="AF37" s="162">
        <f>IF(Analysis!$CB38&lt;&gt;0,Analysis!BO38/Analysis!$CB38,0)</f>
        <v>0</v>
      </c>
      <c r="AG37" s="165">
        <f>IF(Analysis!$CB38&lt;&gt;0,Analysis!BP38/Analysis!$CB38,0)</f>
        <v>0</v>
      </c>
      <c r="AH37" s="155">
        <f>IF(Analysis!$CB38&lt;&gt;0,Analysis!BQ38/Analysis!$CB38,0)</f>
        <v>0</v>
      </c>
      <c r="AI37" s="161">
        <f>IF(Analysis!$CB38&lt;&gt;0,Analysis!BR38/Analysis!$CB38,0)</f>
        <v>0</v>
      </c>
      <c r="AJ37" s="162">
        <f>IF(Analysis!$CB38&lt;&gt;0,Analysis!BS38/Analysis!$CB38,0)</f>
        <v>0</v>
      </c>
      <c r="AK37" s="162">
        <f>IF(Analysis!$CB38&lt;&gt;0,Analysis!BT38/Analysis!$CB38,0)</f>
        <v>0</v>
      </c>
      <c r="AL37" s="162">
        <f>IF(Analysis!$CB38&lt;&gt;0,Analysis!BU38/Analysis!$CB38,0)</f>
        <v>0</v>
      </c>
      <c r="AM37" s="162">
        <f>IF(Analysis!$CB38&lt;&gt;0,Analysis!BV38/Analysis!$CB38,0)</f>
        <v>0</v>
      </c>
      <c r="AN37" s="162">
        <f>IF(Analysis!$CB38&lt;&gt;0,Analysis!BW38/Analysis!$CB38,0)</f>
        <v>0</v>
      </c>
      <c r="AO37" s="162">
        <f>IF(Analysis!$CB38&lt;&gt;0,Analysis!BX38/Analysis!$CB38,0)</f>
        <v>0</v>
      </c>
      <c r="AP37" s="162">
        <f>IF(Analysis!$CB38&lt;&gt;0,Analysis!BY38/Analysis!$CB38,0)</f>
        <v>0</v>
      </c>
      <c r="AQ37" s="163">
        <f>IF(Analysis!$CB38&lt;&gt;0,Analysis!BZ38/Analysis!$CB38,0)</f>
        <v>0</v>
      </c>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row>
    <row r="38" spans="1:78" ht="13.5" customHeight="1" thickBot="1" x14ac:dyDescent="0.35">
      <c r="A38" s="21"/>
      <c r="B38" s="159">
        <v>32</v>
      </c>
      <c r="C38" s="164">
        <f>IF(Analysis!$CB39&lt;&gt;0,Analysis!AL39/Analysis!$CB39,0)</f>
        <v>0</v>
      </c>
      <c r="D38" s="162">
        <f>IF(Analysis!$CB39&lt;&gt;0,Analysis!AM39/Analysis!$CB39,0)</f>
        <v>0</v>
      </c>
      <c r="E38" s="162">
        <f>IF(Analysis!$CB39&lt;&gt;0,Analysis!AN39/Analysis!$CB39,0)</f>
        <v>0</v>
      </c>
      <c r="F38" s="162">
        <f>IF(Analysis!$CB39&lt;&gt;0,Analysis!AO39/Analysis!$CB39,0)</f>
        <v>0</v>
      </c>
      <c r="G38" s="162">
        <f>IF(Analysis!$CB39&lt;&gt;0,Analysis!AP39/Analysis!$CB39,0)</f>
        <v>0</v>
      </c>
      <c r="H38" s="162">
        <f>IF(Analysis!$CB39&lt;&gt;0,Analysis!AQ39/Analysis!$CB39,0)</f>
        <v>0</v>
      </c>
      <c r="I38" s="162">
        <f>IF(Analysis!$CB39&lt;&gt;0,Analysis!AR39/Analysis!$CB39,0)</f>
        <v>0</v>
      </c>
      <c r="J38" s="162">
        <f>IF(Analysis!$CB39&lt;&gt;0,Analysis!AS39/Analysis!$CB39,0)</f>
        <v>0</v>
      </c>
      <c r="K38" s="162">
        <f>IF(Analysis!$CB39&lt;&gt;0,Analysis!AT39/Analysis!$CB39,0)</f>
        <v>0</v>
      </c>
      <c r="L38" s="162">
        <f>IF(Analysis!$CB39&lt;&gt;0,Analysis!AU39/Analysis!$CB39,0)</f>
        <v>0</v>
      </c>
      <c r="M38" s="162">
        <f>IF(Analysis!$CB39&lt;&gt;0,Analysis!AV39/Analysis!$CB39,0)</f>
        <v>0</v>
      </c>
      <c r="N38" s="162">
        <f>IF(Analysis!$CB39&lt;&gt;0,Analysis!AW39/Analysis!$CB39,0)</f>
        <v>0</v>
      </c>
      <c r="O38" s="162">
        <f>IF(Analysis!$CB39&lt;&gt;0,Analysis!AX39/Analysis!$CB39,0)</f>
        <v>0</v>
      </c>
      <c r="P38" s="162">
        <f>IF(Analysis!$CB39&lt;&gt;0,Analysis!AY39/Analysis!$CB39,0)</f>
        <v>0</v>
      </c>
      <c r="Q38" s="162">
        <f>IF(Analysis!$CB39&lt;&gt;0,Analysis!AZ39/Analysis!$CB39,0)</f>
        <v>0</v>
      </c>
      <c r="R38" s="162">
        <f>IF(Analysis!$CB39&lt;&gt;0,Analysis!BA39/Analysis!$CB39,0)</f>
        <v>0</v>
      </c>
      <c r="S38" s="162">
        <f>IF(Analysis!$CB39&lt;&gt;0,Analysis!BB39/Analysis!$CB39,0)</f>
        <v>0</v>
      </c>
      <c r="T38" s="162">
        <f>IF(Analysis!$CB39&lt;&gt;0,Analysis!BC39/Analysis!$CB39,0)</f>
        <v>0</v>
      </c>
      <c r="U38" s="162">
        <f>IF(Analysis!$CB39&lt;&gt;0,Analysis!BD39/Analysis!$CB39,0)</f>
        <v>0</v>
      </c>
      <c r="V38" s="162">
        <f>IF(Analysis!$CB39&lt;&gt;0,Analysis!BE39/Analysis!$CB39,0)</f>
        <v>0</v>
      </c>
      <c r="W38" s="162">
        <f>IF(Analysis!$CB39&lt;&gt;0,Analysis!BF39/Analysis!$CB39,0)</f>
        <v>0</v>
      </c>
      <c r="X38" s="162">
        <f>IF(Analysis!$CB39&lt;&gt;0,Analysis!BG39/Analysis!$CB39,0)</f>
        <v>0</v>
      </c>
      <c r="Y38" s="162">
        <f>IF(Analysis!$CB39&lt;&gt;0,Analysis!BH39/Analysis!$CB39,0)</f>
        <v>0</v>
      </c>
      <c r="Z38" s="162">
        <f>IF(Analysis!$CB39&lt;&gt;0,Analysis!BI39/Analysis!$CB39,0)</f>
        <v>0</v>
      </c>
      <c r="AA38" s="162">
        <f>IF(Analysis!$CB39&lt;&gt;0,Analysis!BJ39/Analysis!$CB39,0)</f>
        <v>0</v>
      </c>
      <c r="AB38" s="162">
        <f>IF(Analysis!$CB39&lt;&gt;0,Analysis!BK39/Analysis!$CB39,0)</f>
        <v>0</v>
      </c>
      <c r="AC38" s="162">
        <f>IF(Analysis!$CB39&lt;&gt;0,Analysis!BL39/Analysis!$CB39,0)</f>
        <v>0</v>
      </c>
      <c r="AD38" s="162">
        <f>IF(Analysis!$CB39&lt;&gt;0,Analysis!BM39/Analysis!$CB39,0)</f>
        <v>0</v>
      </c>
      <c r="AE38" s="162">
        <f>IF(Analysis!$CB39&lt;&gt;0,Analysis!BN39/Analysis!$CB39,0)</f>
        <v>0</v>
      </c>
      <c r="AF38" s="162">
        <f>IF(Analysis!$CB39&lt;&gt;0,Analysis!BO39/Analysis!$CB39,0)</f>
        <v>0</v>
      </c>
      <c r="AG38" s="162">
        <f>IF(Analysis!$CB39&lt;&gt;0,Analysis!BP39/Analysis!$CB39,0)</f>
        <v>0</v>
      </c>
      <c r="AH38" s="165">
        <f>IF(Analysis!$CB39&lt;&gt;0,Analysis!BQ39/Analysis!$CB39,0)</f>
        <v>0</v>
      </c>
      <c r="AI38" s="155">
        <f>IF(Analysis!$CB39&lt;&gt;0,Analysis!BR39/Analysis!$CB39,0)</f>
        <v>0</v>
      </c>
      <c r="AJ38" s="161">
        <f>IF(Analysis!$CB39&lt;&gt;0,Analysis!BS39/Analysis!$CB39,0)</f>
        <v>0</v>
      </c>
      <c r="AK38" s="162">
        <f>IF(Analysis!$CB39&lt;&gt;0,Analysis!BT39/Analysis!$CB39,0)</f>
        <v>0</v>
      </c>
      <c r="AL38" s="162">
        <f>IF(Analysis!$CB39&lt;&gt;0,Analysis!BU39/Analysis!$CB39,0)</f>
        <v>0</v>
      </c>
      <c r="AM38" s="162">
        <f>IF(Analysis!$CB39&lt;&gt;0,Analysis!BV39/Analysis!$CB39,0)</f>
        <v>0</v>
      </c>
      <c r="AN38" s="162">
        <f>IF(Analysis!$CB39&lt;&gt;0,Analysis!BW39/Analysis!$CB39,0)</f>
        <v>0</v>
      </c>
      <c r="AO38" s="162">
        <f>IF(Analysis!$CB39&lt;&gt;0,Analysis!BX39/Analysis!$CB39,0)</f>
        <v>0</v>
      </c>
      <c r="AP38" s="162">
        <f>IF(Analysis!$CB39&lt;&gt;0,Analysis!BY39/Analysis!$CB39,0)</f>
        <v>0</v>
      </c>
      <c r="AQ38" s="163">
        <f>IF(Analysis!$CB39&lt;&gt;0,Analysis!BZ39/Analysis!$CB39,0)</f>
        <v>0</v>
      </c>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row>
    <row r="39" spans="1:78" ht="13.5" customHeight="1" thickBot="1" x14ac:dyDescent="0.35">
      <c r="A39" s="21"/>
      <c r="B39" s="159">
        <v>33</v>
      </c>
      <c r="C39" s="164">
        <f>IF(Analysis!$CB40&lt;&gt;0,Analysis!AL40/Analysis!$CB40,0)</f>
        <v>0</v>
      </c>
      <c r="D39" s="162">
        <f>IF(Analysis!$CB40&lt;&gt;0,Analysis!AM40/Analysis!$CB40,0)</f>
        <v>0</v>
      </c>
      <c r="E39" s="162">
        <f>IF(Analysis!$CB40&lt;&gt;0,Analysis!AN40/Analysis!$CB40,0)</f>
        <v>0</v>
      </c>
      <c r="F39" s="162">
        <f>IF(Analysis!$CB40&lt;&gt;0,Analysis!AO40/Analysis!$CB40,0)</f>
        <v>0</v>
      </c>
      <c r="G39" s="162">
        <f>IF(Analysis!$CB40&lt;&gt;0,Analysis!AP40/Analysis!$CB40,0)</f>
        <v>0</v>
      </c>
      <c r="H39" s="162">
        <f>IF(Analysis!$CB40&lt;&gt;0,Analysis!AQ40/Analysis!$CB40,0)</f>
        <v>0</v>
      </c>
      <c r="I39" s="162">
        <f>IF(Analysis!$CB40&lt;&gt;0,Analysis!AR40/Analysis!$CB40,0)</f>
        <v>0</v>
      </c>
      <c r="J39" s="162">
        <f>IF(Analysis!$CB40&lt;&gt;0,Analysis!AS40/Analysis!$CB40,0)</f>
        <v>0</v>
      </c>
      <c r="K39" s="162">
        <f>IF(Analysis!$CB40&lt;&gt;0,Analysis!AT40/Analysis!$CB40,0)</f>
        <v>0</v>
      </c>
      <c r="L39" s="162">
        <f>IF(Analysis!$CB40&lt;&gt;0,Analysis!AU40/Analysis!$CB40,0)</f>
        <v>0</v>
      </c>
      <c r="M39" s="162">
        <f>IF(Analysis!$CB40&lt;&gt;0,Analysis!AV40/Analysis!$CB40,0)</f>
        <v>0</v>
      </c>
      <c r="N39" s="162">
        <f>IF(Analysis!$CB40&lt;&gt;0,Analysis!AW40/Analysis!$CB40,0)</f>
        <v>0</v>
      </c>
      <c r="O39" s="162">
        <f>IF(Analysis!$CB40&lt;&gt;0,Analysis!AX40/Analysis!$CB40,0)</f>
        <v>0</v>
      </c>
      <c r="P39" s="162">
        <f>IF(Analysis!$CB40&lt;&gt;0,Analysis!AY40/Analysis!$CB40,0)</f>
        <v>0</v>
      </c>
      <c r="Q39" s="162">
        <f>IF(Analysis!$CB40&lt;&gt;0,Analysis!AZ40/Analysis!$CB40,0)</f>
        <v>0</v>
      </c>
      <c r="R39" s="162">
        <f>IF(Analysis!$CB40&lt;&gt;0,Analysis!BA40/Analysis!$CB40,0)</f>
        <v>0</v>
      </c>
      <c r="S39" s="162">
        <f>IF(Analysis!$CB40&lt;&gt;0,Analysis!BB40/Analysis!$CB40,0)</f>
        <v>0</v>
      </c>
      <c r="T39" s="162">
        <f>IF(Analysis!$CB40&lt;&gt;0,Analysis!BC40/Analysis!$CB40,0)</f>
        <v>0</v>
      </c>
      <c r="U39" s="162">
        <f>IF(Analysis!$CB40&lt;&gt;0,Analysis!BD40/Analysis!$CB40,0)</f>
        <v>0</v>
      </c>
      <c r="V39" s="162">
        <f>IF(Analysis!$CB40&lt;&gt;0,Analysis!BE40/Analysis!$CB40,0)</f>
        <v>0</v>
      </c>
      <c r="W39" s="162">
        <f>IF(Analysis!$CB40&lt;&gt;0,Analysis!BF40/Analysis!$CB40,0)</f>
        <v>0</v>
      </c>
      <c r="X39" s="162">
        <f>IF(Analysis!$CB40&lt;&gt;0,Analysis!BG40/Analysis!$CB40,0)</f>
        <v>0</v>
      </c>
      <c r="Y39" s="162">
        <f>IF(Analysis!$CB40&lt;&gt;0,Analysis!BH40/Analysis!$CB40,0)</f>
        <v>0</v>
      </c>
      <c r="Z39" s="162">
        <f>IF(Analysis!$CB40&lt;&gt;0,Analysis!BI40/Analysis!$CB40,0)</f>
        <v>0</v>
      </c>
      <c r="AA39" s="162">
        <f>IF(Analysis!$CB40&lt;&gt;0,Analysis!BJ40/Analysis!$CB40,0)</f>
        <v>0</v>
      </c>
      <c r="AB39" s="162">
        <f>IF(Analysis!$CB40&lt;&gt;0,Analysis!BK40/Analysis!$CB40,0)</f>
        <v>0</v>
      </c>
      <c r="AC39" s="162">
        <f>IF(Analysis!$CB40&lt;&gt;0,Analysis!BL40/Analysis!$CB40,0)</f>
        <v>0</v>
      </c>
      <c r="AD39" s="162">
        <f>IF(Analysis!$CB40&lt;&gt;0,Analysis!BM40/Analysis!$CB40,0)</f>
        <v>0</v>
      </c>
      <c r="AE39" s="162">
        <f>IF(Analysis!$CB40&lt;&gt;0,Analysis!BN40/Analysis!$CB40,0)</f>
        <v>0</v>
      </c>
      <c r="AF39" s="162">
        <f>IF(Analysis!$CB40&lt;&gt;0,Analysis!BO40/Analysis!$CB40,0)</f>
        <v>0</v>
      </c>
      <c r="AG39" s="162">
        <f>IF(Analysis!$CB40&lt;&gt;0,Analysis!BP40/Analysis!$CB40,0)</f>
        <v>0</v>
      </c>
      <c r="AH39" s="162">
        <f>IF(Analysis!$CB40&lt;&gt;0,Analysis!BQ40/Analysis!$CB40,0)</f>
        <v>0</v>
      </c>
      <c r="AI39" s="165">
        <f>IF(Analysis!$CB40&lt;&gt;0,Analysis!BR40/Analysis!$CB40,0)</f>
        <v>0</v>
      </c>
      <c r="AJ39" s="155">
        <f>IF(Analysis!$CB40&lt;&gt;0,Analysis!BS40/Analysis!$CB40,0)</f>
        <v>0</v>
      </c>
      <c r="AK39" s="161">
        <f>IF(Analysis!$CB40&lt;&gt;0,Analysis!BT40/Analysis!$CB40,0)</f>
        <v>0</v>
      </c>
      <c r="AL39" s="162">
        <f>IF(Analysis!$CB40&lt;&gt;0,Analysis!BU40/Analysis!$CB40,0)</f>
        <v>0</v>
      </c>
      <c r="AM39" s="162">
        <f>IF(Analysis!$CB40&lt;&gt;0,Analysis!BV40/Analysis!$CB40,0)</f>
        <v>0</v>
      </c>
      <c r="AN39" s="162">
        <f>IF(Analysis!$CB40&lt;&gt;0,Analysis!BW40/Analysis!$CB40,0)</f>
        <v>0</v>
      </c>
      <c r="AO39" s="162">
        <f>IF(Analysis!$CB40&lt;&gt;0,Analysis!BX40/Analysis!$CB40,0)</f>
        <v>0</v>
      </c>
      <c r="AP39" s="162">
        <f>IF(Analysis!$CB40&lt;&gt;0,Analysis!BY40/Analysis!$CB40,0)</f>
        <v>0</v>
      </c>
      <c r="AQ39" s="163">
        <f>IF(Analysis!$CB40&lt;&gt;0,Analysis!BZ40/Analysis!$CB40,0)</f>
        <v>0</v>
      </c>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row>
    <row r="40" spans="1:78" ht="13.5" customHeight="1" thickBot="1" x14ac:dyDescent="0.35">
      <c r="A40" s="21"/>
      <c r="B40" s="159">
        <v>34</v>
      </c>
      <c r="C40" s="164">
        <f>IF(Analysis!$CB41&lt;&gt;0,Analysis!AL41/Analysis!$CB41,0)</f>
        <v>0</v>
      </c>
      <c r="D40" s="162">
        <f>IF(Analysis!$CB41&lt;&gt;0,Analysis!AM41/Analysis!$CB41,0)</f>
        <v>0</v>
      </c>
      <c r="E40" s="162">
        <f>IF(Analysis!$CB41&lt;&gt;0,Analysis!AN41/Analysis!$CB41,0)</f>
        <v>0</v>
      </c>
      <c r="F40" s="162">
        <f>IF(Analysis!$CB41&lt;&gt;0,Analysis!AO41/Analysis!$CB41,0)</f>
        <v>0</v>
      </c>
      <c r="G40" s="162">
        <f>IF(Analysis!$CB41&lt;&gt;0,Analysis!AP41/Analysis!$CB41,0)</f>
        <v>0</v>
      </c>
      <c r="H40" s="162">
        <f>IF(Analysis!$CB41&lt;&gt;0,Analysis!AQ41/Analysis!$CB41,0)</f>
        <v>0</v>
      </c>
      <c r="I40" s="162">
        <f>IF(Analysis!$CB41&lt;&gt;0,Analysis!AR41/Analysis!$CB41,0)</f>
        <v>0</v>
      </c>
      <c r="J40" s="162">
        <f>IF(Analysis!$CB41&lt;&gt;0,Analysis!AS41/Analysis!$CB41,0)</f>
        <v>0</v>
      </c>
      <c r="K40" s="162">
        <f>IF(Analysis!$CB41&lt;&gt;0,Analysis!AT41/Analysis!$CB41,0)</f>
        <v>0</v>
      </c>
      <c r="L40" s="162">
        <f>IF(Analysis!$CB41&lt;&gt;0,Analysis!AU41/Analysis!$CB41,0)</f>
        <v>0</v>
      </c>
      <c r="M40" s="162">
        <f>IF(Analysis!$CB41&lt;&gt;0,Analysis!AV41/Analysis!$CB41,0)</f>
        <v>0</v>
      </c>
      <c r="N40" s="162">
        <f>IF(Analysis!$CB41&lt;&gt;0,Analysis!AW41/Analysis!$CB41,0)</f>
        <v>0</v>
      </c>
      <c r="O40" s="162">
        <f>IF(Analysis!$CB41&lt;&gt;0,Analysis!AX41/Analysis!$CB41,0)</f>
        <v>0</v>
      </c>
      <c r="P40" s="162">
        <f>IF(Analysis!$CB41&lt;&gt;0,Analysis!AY41/Analysis!$CB41,0)</f>
        <v>0</v>
      </c>
      <c r="Q40" s="162">
        <f>IF(Analysis!$CB41&lt;&gt;0,Analysis!AZ41/Analysis!$CB41,0)</f>
        <v>0</v>
      </c>
      <c r="R40" s="162">
        <f>IF(Analysis!$CB41&lt;&gt;0,Analysis!BA41/Analysis!$CB41,0)</f>
        <v>0</v>
      </c>
      <c r="S40" s="162">
        <f>IF(Analysis!$CB41&lt;&gt;0,Analysis!BB41/Analysis!$CB41,0)</f>
        <v>0</v>
      </c>
      <c r="T40" s="162">
        <f>IF(Analysis!$CB41&lt;&gt;0,Analysis!BC41/Analysis!$CB41,0)</f>
        <v>0</v>
      </c>
      <c r="U40" s="162">
        <f>IF(Analysis!$CB41&lt;&gt;0,Analysis!BD41/Analysis!$CB41,0)</f>
        <v>0</v>
      </c>
      <c r="V40" s="162">
        <f>IF(Analysis!$CB41&lt;&gt;0,Analysis!BE41/Analysis!$CB41,0)</f>
        <v>0</v>
      </c>
      <c r="W40" s="162">
        <f>IF(Analysis!$CB41&lt;&gt;0,Analysis!BF41/Analysis!$CB41,0)</f>
        <v>0</v>
      </c>
      <c r="X40" s="162">
        <f>IF(Analysis!$CB41&lt;&gt;0,Analysis!BG41/Analysis!$CB41,0)</f>
        <v>0</v>
      </c>
      <c r="Y40" s="162">
        <f>IF(Analysis!$CB41&lt;&gt;0,Analysis!BH41/Analysis!$CB41,0)</f>
        <v>0</v>
      </c>
      <c r="Z40" s="162">
        <f>IF(Analysis!$CB41&lt;&gt;0,Analysis!BI41/Analysis!$CB41,0)</f>
        <v>0</v>
      </c>
      <c r="AA40" s="162">
        <f>IF(Analysis!$CB41&lt;&gt;0,Analysis!BJ41/Analysis!$CB41,0)</f>
        <v>0</v>
      </c>
      <c r="AB40" s="162">
        <f>IF(Analysis!$CB41&lt;&gt;0,Analysis!BK41/Analysis!$CB41,0)</f>
        <v>0</v>
      </c>
      <c r="AC40" s="162">
        <f>IF(Analysis!$CB41&lt;&gt;0,Analysis!BL41/Analysis!$CB41,0)</f>
        <v>0</v>
      </c>
      <c r="AD40" s="162">
        <f>IF(Analysis!$CB41&lt;&gt;0,Analysis!BM41/Analysis!$CB41,0)</f>
        <v>0</v>
      </c>
      <c r="AE40" s="162">
        <f>IF(Analysis!$CB41&lt;&gt;0,Analysis!BN41/Analysis!$CB41,0)</f>
        <v>0</v>
      </c>
      <c r="AF40" s="162">
        <f>IF(Analysis!$CB41&lt;&gt;0,Analysis!BO41/Analysis!$CB41,0)</f>
        <v>0</v>
      </c>
      <c r="AG40" s="162">
        <f>IF(Analysis!$CB41&lt;&gt;0,Analysis!BP41/Analysis!$CB41,0)</f>
        <v>0</v>
      </c>
      <c r="AH40" s="162">
        <f>IF(Analysis!$CB41&lt;&gt;0,Analysis!BQ41/Analysis!$CB41,0)</f>
        <v>0</v>
      </c>
      <c r="AI40" s="162">
        <f>IF(Analysis!$CB41&lt;&gt;0,Analysis!BR41/Analysis!$CB41,0)</f>
        <v>0</v>
      </c>
      <c r="AJ40" s="165">
        <f>IF(Analysis!$CB41&lt;&gt;0,Analysis!BS41/Analysis!$CB41,0)</f>
        <v>0</v>
      </c>
      <c r="AK40" s="155">
        <f>IF(Analysis!$CB41&lt;&gt;0,Analysis!BT41/Analysis!$CB41,0)</f>
        <v>0</v>
      </c>
      <c r="AL40" s="161">
        <f>IF(Analysis!$CB41&lt;&gt;0,Analysis!BU41/Analysis!$CB41,0)</f>
        <v>0</v>
      </c>
      <c r="AM40" s="162">
        <f>IF(Analysis!$CB41&lt;&gt;0,Analysis!BV41/Analysis!$CB41,0)</f>
        <v>0</v>
      </c>
      <c r="AN40" s="162">
        <f>IF(Analysis!$CB41&lt;&gt;0,Analysis!BW41/Analysis!$CB41,0)</f>
        <v>0</v>
      </c>
      <c r="AO40" s="162">
        <f>IF(Analysis!$CB41&lt;&gt;0,Analysis!BX41/Analysis!$CB41,0)</f>
        <v>0</v>
      </c>
      <c r="AP40" s="162">
        <f>IF(Analysis!$CB41&lt;&gt;0,Analysis!BY41/Analysis!$CB41,0)</f>
        <v>0</v>
      </c>
      <c r="AQ40" s="163">
        <f>IF(Analysis!$CB41&lt;&gt;0,Analysis!BZ41/Analysis!$CB41,0)</f>
        <v>0</v>
      </c>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row>
    <row r="41" spans="1:78" ht="13.5" customHeight="1" thickBot="1" x14ac:dyDescent="0.35">
      <c r="A41" s="21"/>
      <c r="B41" s="159">
        <v>35</v>
      </c>
      <c r="C41" s="164">
        <f>IF(Analysis!$CB42&lt;&gt;0,Analysis!AL42/Analysis!$CB42,0)</f>
        <v>0</v>
      </c>
      <c r="D41" s="162">
        <f>IF(Analysis!$CB42&lt;&gt;0,Analysis!AM42/Analysis!$CB42,0)</f>
        <v>0</v>
      </c>
      <c r="E41" s="162">
        <f>IF(Analysis!$CB42&lt;&gt;0,Analysis!AN42/Analysis!$CB42,0)</f>
        <v>0</v>
      </c>
      <c r="F41" s="162">
        <f>IF(Analysis!$CB42&lt;&gt;0,Analysis!AO42/Analysis!$CB42,0)</f>
        <v>0</v>
      </c>
      <c r="G41" s="162">
        <f>IF(Analysis!$CB42&lt;&gt;0,Analysis!AP42/Analysis!$CB42,0)</f>
        <v>0</v>
      </c>
      <c r="H41" s="162">
        <f>IF(Analysis!$CB42&lt;&gt;0,Analysis!AQ42/Analysis!$CB42,0)</f>
        <v>0</v>
      </c>
      <c r="I41" s="162">
        <f>IF(Analysis!$CB42&lt;&gt;0,Analysis!AR42/Analysis!$CB42,0)</f>
        <v>0</v>
      </c>
      <c r="J41" s="162">
        <f>IF(Analysis!$CB42&lt;&gt;0,Analysis!AS42/Analysis!$CB42,0)</f>
        <v>0</v>
      </c>
      <c r="K41" s="162">
        <f>IF(Analysis!$CB42&lt;&gt;0,Analysis!AT42/Analysis!$CB42,0)</f>
        <v>0</v>
      </c>
      <c r="L41" s="162">
        <f>IF(Analysis!$CB42&lt;&gt;0,Analysis!AU42/Analysis!$CB42,0)</f>
        <v>0</v>
      </c>
      <c r="M41" s="162">
        <f>IF(Analysis!$CB42&lt;&gt;0,Analysis!AV42/Analysis!$CB42,0)</f>
        <v>0</v>
      </c>
      <c r="N41" s="162">
        <f>IF(Analysis!$CB42&lt;&gt;0,Analysis!AW42/Analysis!$CB42,0)</f>
        <v>0</v>
      </c>
      <c r="O41" s="162">
        <f>IF(Analysis!$CB42&lt;&gt;0,Analysis!AX42/Analysis!$CB42,0)</f>
        <v>0</v>
      </c>
      <c r="P41" s="162">
        <f>IF(Analysis!$CB42&lt;&gt;0,Analysis!AY42/Analysis!$CB42,0)</f>
        <v>0</v>
      </c>
      <c r="Q41" s="162">
        <f>IF(Analysis!$CB42&lt;&gt;0,Analysis!AZ42/Analysis!$CB42,0)</f>
        <v>0</v>
      </c>
      <c r="R41" s="162">
        <f>IF(Analysis!$CB42&lt;&gt;0,Analysis!BA42/Analysis!$CB42,0)</f>
        <v>0</v>
      </c>
      <c r="S41" s="162">
        <f>IF(Analysis!$CB42&lt;&gt;0,Analysis!BB42/Analysis!$CB42,0)</f>
        <v>0</v>
      </c>
      <c r="T41" s="162">
        <f>IF(Analysis!$CB42&lt;&gt;0,Analysis!BC42/Analysis!$CB42,0)</f>
        <v>0</v>
      </c>
      <c r="U41" s="162">
        <f>IF(Analysis!$CB42&lt;&gt;0,Analysis!BD42/Analysis!$CB42,0)</f>
        <v>0</v>
      </c>
      <c r="V41" s="162">
        <f>IF(Analysis!$CB42&lt;&gt;0,Analysis!BE42/Analysis!$CB42,0)</f>
        <v>0</v>
      </c>
      <c r="W41" s="162">
        <f>IF(Analysis!$CB42&lt;&gt;0,Analysis!BF42/Analysis!$CB42,0)</f>
        <v>0</v>
      </c>
      <c r="X41" s="162">
        <f>IF(Analysis!$CB42&lt;&gt;0,Analysis!BG42/Analysis!$CB42,0)</f>
        <v>0</v>
      </c>
      <c r="Y41" s="162">
        <f>IF(Analysis!$CB42&lt;&gt;0,Analysis!BH42/Analysis!$CB42,0)</f>
        <v>0</v>
      </c>
      <c r="Z41" s="162">
        <f>IF(Analysis!$CB42&lt;&gt;0,Analysis!BI42/Analysis!$CB42,0)</f>
        <v>0</v>
      </c>
      <c r="AA41" s="162">
        <f>IF(Analysis!$CB42&lt;&gt;0,Analysis!BJ42/Analysis!$CB42,0)</f>
        <v>0</v>
      </c>
      <c r="AB41" s="162">
        <f>IF(Analysis!$CB42&lt;&gt;0,Analysis!BK42/Analysis!$CB42,0)</f>
        <v>0</v>
      </c>
      <c r="AC41" s="162">
        <f>IF(Analysis!$CB42&lt;&gt;0,Analysis!BL42/Analysis!$CB42,0)</f>
        <v>0</v>
      </c>
      <c r="AD41" s="162">
        <f>IF(Analysis!$CB42&lt;&gt;0,Analysis!BM42/Analysis!$CB42,0)</f>
        <v>0</v>
      </c>
      <c r="AE41" s="162">
        <f>IF(Analysis!$CB42&lt;&gt;0,Analysis!BN42/Analysis!$CB42,0)</f>
        <v>0</v>
      </c>
      <c r="AF41" s="162">
        <f>IF(Analysis!$CB42&lt;&gt;0,Analysis!BO42/Analysis!$CB42,0)</f>
        <v>0</v>
      </c>
      <c r="AG41" s="162">
        <f>IF(Analysis!$CB42&lt;&gt;0,Analysis!BP42/Analysis!$CB42,0)</f>
        <v>0</v>
      </c>
      <c r="AH41" s="162">
        <f>IF(Analysis!$CB42&lt;&gt;0,Analysis!BQ42/Analysis!$CB42,0)</f>
        <v>0</v>
      </c>
      <c r="AI41" s="162">
        <f>IF(Analysis!$CB42&lt;&gt;0,Analysis!BR42/Analysis!$CB42,0)</f>
        <v>0</v>
      </c>
      <c r="AJ41" s="162">
        <f>IF(Analysis!$CB42&lt;&gt;0,Analysis!BS42/Analysis!$CB42,0)</f>
        <v>0</v>
      </c>
      <c r="AK41" s="165">
        <f>IF(Analysis!$CB42&lt;&gt;0,Analysis!BT42/Analysis!$CB42,0)</f>
        <v>0</v>
      </c>
      <c r="AL41" s="155">
        <f>IF(Analysis!$CB42&lt;&gt;0,Analysis!BU42/Analysis!$CB42,0)</f>
        <v>0</v>
      </c>
      <c r="AM41" s="161">
        <f>IF(Analysis!$CB42&lt;&gt;0,Analysis!BV42/Analysis!$CB42,0)</f>
        <v>0</v>
      </c>
      <c r="AN41" s="162">
        <f>IF(Analysis!$CB42&lt;&gt;0,Analysis!BW42/Analysis!$CB42,0)</f>
        <v>0</v>
      </c>
      <c r="AO41" s="162">
        <f>IF(Analysis!$CB42&lt;&gt;0,Analysis!BX42/Analysis!$CB42,0)</f>
        <v>0</v>
      </c>
      <c r="AP41" s="162">
        <f>IF(Analysis!$CB42&lt;&gt;0,Analysis!BY42/Analysis!$CB42,0)</f>
        <v>0</v>
      </c>
      <c r="AQ41" s="163">
        <f>IF(Analysis!$CB42&lt;&gt;0,Analysis!BZ42/Analysis!$CB42,0)</f>
        <v>0</v>
      </c>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row>
    <row r="42" spans="1:78" ht="13.5" customHeight="1" thickBot="1" x14ac:dyDescent="0.35">
      <c r="A42" s="21"/>
      <c r="B42" s="159">
        <v>36</v>
      </c>
      <c r="C42" s="164">
        <f>IF(Analysis!$CB43&lt;&gt;0,Analysis!AL43/Analysis!$CB43,0)</f>
        <v>0</v>
      </c>
      <c r="D42" s="162">
        <f>IF(Analysis!$CB43&lt;&gt;0,Analysis!AM43/Analysis!$CB43,0)</f>
        <v>0</v>
      </c>
      <c r="E42" s="162">
        <f>IF(Analysis!$CB43&lt;&gt;0,Analysis!AN43/Analysis!$CB43,0)</f>
        <v>0</v>
      </c>
      <c r="F42" s="162">
        <f>IF(Analysis!$CB43&lt;&gt;0,Analysis!AO43/Analysis!$CB43,0)</f>
        <v>0</v>
      </c>
      <c r="G42" s="162">
        <f>IF(Analysis!$CB43&lt;&gt;0,Analysis!AP43/Analysis!$CB43,0)</f>
        <v>0</v>
      </c>
      <c r="H42" s="162">
        <f>IF(Analysis!$CB43&lt;&gt;0,Analysis!AQ43/Analysis!$CB43,0)</f>
        <v>0</v>
      </c>
      <c r="I42" s="162">
        <f>IF(Analysis!$CB43&lt;&gt;0,Analysis!AR43/Analysis!$CB43,0)</f>
        <v>0</v>
      </c>
      <c r="J42" s="162">
        <f>IF(Analysis!$CB43&lt;&gt;0,Analysis!AS43/Analysis!$CB43,0)</f>
        <v>0</v>
      </c>
      <c r="K42" s="162">
        <f>IF(Analysis!$CB43&lt;&gt;0,Analysis!AT43/Analysis!$CB43,0)</f>
        <v>0</v>
      </c>
      <c r="L42" s="162">
        <f>IF(Analysis!$CB43&lt;&gt;0,Analysis!AU43/Analysis!$CB43,0)</f>
        <v>0</v>
      </c>
      <c r="M42" s="162">
        <f>IF(Analysis!$CB43&lt;&gt;0,Analysis!AV43/Analysis!$CB43,0)</f>
        <v>0</v>
      </c>
      <c r="N42" s="162">
        <f>IF(Analysis!$CB43&lt;&gt;0,Analysis!AW43/Analysis!$CB43,0)</f>
        <v>0</v>
      </c>
      <c r="O42" s="162">
        <f>IF(Analysis!$CB43&lt;&gt;0,Analysis!AX43/Analysis!$CB43,0)</f>
        <v>0</v>
      </c>
      <c r="P42" s="162">
        <f>IF(Analysis!$CB43&lt;&gt;0,Analysis!AY43/Analysis!$CB43,0)</f>
        <v>0</v>
      </c>
      <c r="Q42" s="162">
        <f>IF(Analysis!$CB43&lt;&gt;0,Analysis!AZ43/Analysis!$CB43,0)</f>
        <v>0</v>
      </c>
      <c r="R42" s="162">
        <f>IF(Analysis!$CB43&lt;&gt;0,Analysis!BA43/Analysis!$CB43,0)</f>
        <v>0</v>
      </c>
      <c r="S42" s="162">
        <f>IF(Analysis!$CB43&lt;&gt;0,Analysis!BB43/Analysis!$CB43,0)</f>
        <v>0</v>
      </c>
      <c r="T42" s="162">
        <f>IF(Analysis!$CB43&lt;&gt;0,Analysis!BC43/Analysis!$CB43,0)</f>
        <v>0</v>
      </c>
      <c r="U42" s="162">
        <f>IF(Analysis!$CB43&lt;&gt;0,Analysis!BD43/Analysis!$CB43,0)</f>
        <v>0</v>
      </c>
      <c r="V42" s="162">
        <f>IF(Analysis!$CB43&lt;&gt;0,Analysis!BE43/Analysis!$CB43,0)</f>
        <v>0</v>
      </c>
      <c r="W42" s="162">
        <f>IF(Analysis!$CB43&lt;&gt;0,Analysis!BF43/Analysis!$CB43,0)</f>
        <v>0</v>
      </c>
      <c r="X42" s="162">
        <f>IF(Analysis!$CB43&lt;&gt;0,Analysis!BG43/Analysis!$CB43,0)</f>
        <v>0</v>
      </c>
      <c r="Y42" s="162">
        <f>IF(Analysis!$CB43&lt;&gt;0,Analysis!BH43/Analysis!$CB43,0)</f>
        <v>0</v>
      </c>
      <c r="Z42" s="162">
        <f>IF(Analysis!$CB43&lt;&gt;0,Analysis!BI43/Analysis!$CB43,0)</f>
        <v>0</v>
      </c>
      <c r="AA42" s="162">
        <f>IF(Analysis!$CB43&lt;&gt;0,Analysis!BJ43/Analysis!$CB43,0)</f>
        <v>0</v>
      </c>
      <c r="AB42" s="162">
        <f>IF(Analysis!$CB43&lt;&gt;0,Analysis!BK43/Analysis!$CB43,0)</f>
        <v>0</v>
      </c>
      <c r="AC42" s="162">
        <f>IF(Analysis!$CB43&lt;&gt;0,Analysis!BL43/Analysis!$CB43,0)</f>
        <v>0</v>
      </c>
      <c r="AD42" s="162">
        <f>IF(Analysis!$CB43&lt;&gt;0,Analysis!BM43/Analysis!$CB43,0)</f>
        <v>0</v>
      </c>
      <c r="AE42" s="162">
        <f>IF(Analysis!$CB43&lt;&gt;0,Analysis!BN43/Analysis!$CB43,0)</f>
        <v>0</v>
      </c>
      <c r="AF42" s="162">
        <f>IF(Analysis!$CB43&lt;&gt;0,Analysis!BO43/Analysis!$CB43,0)</f>
        <v>0</v>
      </c>
      <c r="AG42" s="162">
        <f>IF(Analysis!$CB43&lt;&gt;0,Analysis!BP43/Analysis!$CB43,0)</f>
        <v>0</v>
      </c>
      <c r="AH42" s="162">
        <f>IF(Analysis!$CB43&lt;&gt;0,Analysis!BQ43/Analysis!$CB43,0)</f>
        <v>0</v>
      </c>
      <c r="AI42" s="162">
        <f>IF(Analysis!$CB43&lt;&gt;0,Analysis!BR43/Analysis!$CB43,0)</f>
        <v>0</v>
      </c>
      <c r="AJ42" s="162">
        <f>IF(Analysis!$CB43&lt;&gt;0,Analysis!BS43/Analysis!$CB43,0)</f>
        <v>0</v>
      </c>
      <c r="AK42" s="162">
        <f>IF(Analysis!$CB43&lt;&gt;0,Analysis!BT43/Analysis!$CB43,0)</f>
        <v>0</v>
      </c>
      <c r="AL42" s="165">
        <f>IF(Analysis!$CB43&lt;&gt;0,Analysis!BU43/Analysis!$CB43,0)</f>
        <v>0</v>
      </c>
      <c r="AM42" s="155">
        <f>IF(Analysis!$CB43&lt;&gt;0,Analysis!BV43/Analysis!$CB43,0)</f>
        <v>0</v>
      </c>
      <c r="AN42" s="161">
        <f>IF(Analysis!$CB43&lt;&gt;0,Analysis!BW43/Analysis!$CB43,0)</f>
        <v>0</v>
      </c>
      <c r="AO42" s="162">
        <f>IF(Analysis!$CB43&lt;&gt;0,Analysis!BX43/Analysis!$CB43,0)</f>
        <v>0</v>
      </c>
      <c r="AP42" s="162">
        <f>IF(Analysis!$CB43&lt;&gt;0,Analysis!BY43/Analysis!$CB43,0)</f>
        <v>0</v>
      </c>
      <c r="AQ42" s="163">
        <f>IF(Analysis!$CB43&lt;&gt;0,Analysis!BZ43/Analysis!$CB43,0)</f>
        <v>0</v>
      </c>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row>
    <row r="43" spans="1:78" ht="13.5" customHeight="1" thickBot="1" x14ac:dyDescent="0.35">
      <c r="A43" s="21"/>
      <c r="B43" s="159">
        <v>37</v>
      </c>
      <c r="C43" s="164">
        <f>IF(Analysis!$CB44&lt;&gt;0,Analysis!AL44/Analysis!$CB44,0)</f>
        <v>0</v>
      </c>
      <c r="D43" s="162">
        <f>IF(Analysis!$CB44&lt;&gt;0,Analysis!AM44/Analysis!$CB44,0)</f>
        <v>0</v>
      </c>
      <c r="E43" s="162">
        <f>IF(Analysis!$CB44&lt;&gt;0,Analysis!AN44/Analysis!$CB44,0)</f>
        <v>0</v>
      </c>
      <c r="F43" s="162">
        <f>IF(Analysis!$CB44&lt;&gt;0,Analysis!AO44/Analysis!$CB44,0)</f>
        <v>0</v>
      </c>
      <c r="G43" s="162">
        <f>IF(Analysis!$CB44&lt;&gt;0,Analysis!AP44/Analysis!$CB44,0)</f>
        <v>0</v>
      </c>
      <c r="H43" s="162">
        <f>IF(Analysis!$CB44&lt;&gt;0,Analysis!AQ44/Analysis!$CB44,0)</f>
        <v>0</v>
      </c>
      <c r="I43" s="162">
        <f>IF(Analysis!$CB44&lt;&gt;0,Analysis!AR44/Analysis!$CB44,0)</f>
        <v>0</v>
      </c>
      <c r="J43" s="162">
        <f>IF(Analysis!$CB44&lt;&gt;0,Analysis!AS44/Analysis!$CB44,0)</f>
        <v>0</v>
      </c>
      <c r="K43" s="162">
        <f>IF(Analysis!$CB44&lt;&gt;0,Analysis!AT44/Analysis!$CB44,0)</f>
        <v>0</v>
      </c>
      <c r="L43" s="162">
        <f>IF(Analysis!$CB44&lt;&gt;0,Analysis!AU44/Analysis!$CB44,0)</f>
        <v>0</v>
      </c>
      <c r="M43" s="162">
        <f>IF(Analysis!$CB44&lt;&gt;0,Analysis!AV44/Analysis!$CB44,0)</f>
        <v>0</v>
      </c>
      <c r="N43" s="162">
        <f>IF(Analysis!$CB44&lt;&gt;0,Analysis!AW44/Analysis!$CB44,0)</f>
        <v>0</v>
      </c>
      <c r="O43" s="162">
        <f>IF(Analysis!$CB44&lt;&gt;0,Analysis!AX44/Analysis!$CB44,0)</f>
        <v>0</v>
      </c>
      <c r="P43" s="162">
        <f>IF(Analysis!$CB44&lt;&gt;0,Analysis!AY44/Analysis!$CB44,0)</f>
        <v>0</v>
      </c>
      <c r="Q43" s="162">
        <f>IF(Analysis!$CB44&lt;&gt;0,Analysis!AZ44/Analysis!$CB44,0)</f>
        <v>0</v>
      </c>
      <c r="R43" s="162">
        <f>IF(Analysis!$CB44&lt;&gt;0,Analysis!BA44/Analysis!$CB44,0)</f>
        <v>0</v>
      </c>
      <c r="S43" s="162">
        <f>IF(Analysis!$CB44&lt;&gt;0,Analysis!BB44/Analysis!$CB44,0)</f>
        <v>0</v>
      </c>
      <c r="T43" s="162">
        <f>IF(Analysis!$CB44&lt;&gt;0,Analysis!BC44/Analysis!$CB44,0)</f>
        <v>0</v>
      </c>
      <c r="U43" s="162">
        <f>IF(Analysis!$CB44&lt;&gt;0,Analysis!BD44/Analysis!$CB44,0)</f>
        <v>0</v>
      </c>
      <c r="V43" s="162">
        <f>IF(Analysis!$CB44&lt;&gt;0,Analysis!BE44/Analysis!$CB44,0)</f>
        <v>0</v>
      </c>
      <c r="W43" s="162">
        <f>IF(Analysis!$CB44&lt;&gt;0,Analysis!BF44/Analysis!$CB44,0)</f>
        <v>0</v>
      </c>
      <c r="X43" s="162">
        <f>IF(Analysis!$CB44&lt;&gt;0,Analysis!BG44/Analysis!$CB44,0)</f>
        <v>0</v>
      </c>
      <c r="Y43" s="162">
        <f>IF(Analysis!$CB44&lt;&gt;0,Analysis!BH44/Analysis!$CB44,0)</f>
        <v>0</v>
      </c>
      <c r="Z43" s="162">
        <f>IF(Analysis!$CB44&lt;&gt;0,Analysis!BI44/Analysis!$CB44,0)</f>
        <v>0</v>
      </c>
      <c r="AA43" s="162">
        <f>IF(Analysis!$CB44&lt;&gt;0,Analysis!BJ44/Analysis!$CB44,0)</f>
        <v>0</v>
      </c>
      <c r="AB43" s="162">
        <f>IF(Analysis!$CB44&lt;&gt;0,Analysis!BK44/Analysis!$CB44,0)</f>
        <v>0</v>
      </c>
      <c r="AC43" s="162">
        <f>IF(Analysis!$CB44&lt;&gt;0,Analysis!BL44/Analysis!$CB44,0)</f>
        <v>0</v>
      </c>
      <c r="AD43" s="162">
        <f>IF(Analysis!$CB44&lt;&gt;0,Analysis!BM44/Analysis!$CB44,0)</f>
        <v>0</v>
      </c>
      <c r="AE43" s="162">
        <f>IF(Analysis!$CB44&lt;&gt;0,Analysis!BN44/Analysis!$CB44,0)</f>
        <v>0</v>
      </c>
      <c r="AF43" s="162">
        <f>IF(Analysis!$CB44&lt;&gt;0,Analysis!BO44/Analysis!$CB44,0)</f>
        <v>0</v>
      </c>
      <c r="AG43" s="162">
        <f>IF(Analysis!$CB44&lt;&gt;0,Analysis!BP44/Analysis!$CB44,0)</f>
        <v>0</v>
      </c>
      <c r="AH43" s="162">
        <f>IF(Analysis!$CB44&lt;&gt;0,Analysis!BQ44/Analysis!$CB44,0)</f>
        <v>0</v>
      </c>
      <c r="AI43" s="162">
        <f>IF(Analysis!$CB44&lt;&gt;0,Analysis!BR44/Analysis!$CB44,0)</f>
        <v>0</v>
      </c>
      <c r="AJ43" s="162">
        <f>IF(Analysis!$CB44&lt;&gt;0,Analysis!BS44/Analysis!$CB44,0)</f>
        <v>0</v>
      </c>
      <c r="AK43" s="162">
        <f>IF(Analysis!$CB44&lt;&gt;0,Analysis!BT44/Analysis!$CB44,0)</f>
        <v>0</v>
      </c>
      <c r="AL43" s="162">
        <f>IF(Analysis!$CB44&lt;&gt;0,Analysis!BU44/Analysis!$CB44,0)</f>
        <v>0</v>
      </c>
      <c r="AM43" s="165">
        <f>IF(Analysis!$CB44&lt;&gt;0,Analysis!BV44/Analysis!$CB44,0)</f>
        <v>0</v>
      </c>
      <c r="AN43" s="155">
        <f>IF(Analysis!$CB44&lt;&gt;0,Analysis!BW44/Analysis!$CB44,0)</f>
        <v>0</v>
      </c>
      <c r="AO43" s="161">
        <f>IF(Analysis!$CB44&lt;&gt;0,Analysis!BX44/Analysis!$CB44,0)</f>
        <v>0</v>
      </c>
      <c r="AP43" s="162">
        <f>IF(Analysis!$CB44&lt;&gt;0,Analysis!BY44/Analysis!$CB44,0)</f>
        <v>0</v>
      </c>
      <c r="AQ43" s="163">
        <f>IF(Analysis!$CB44&lt;&gt;0,Analysis!BZ44/Analysis!$CB44,0)</f>
        <v>0</v>
      </c>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row>
    <row r="44" spans="1:78" ht="13.5" customHeight="1" thickBot="1" x14ac:dyDescent="0.35">
      <c r="A44" s="21"/>
      <c r="B44" s="159">
        <v>38</v>
      </c>
      <c r="C44" s="164">
        <f>IF(Analysis!$CB45&lt;&gt;0,Analysis!AL45/Analysis!$CB45,0)</f>
        <v>0</v>
      </c>
      <c r="D44" s="162">
        <f>IF(Analysis!$CB45&lt;&gt;0,Analysis!AM45/Analysis!$CB45,0)</f>
        <v>0</v>
      </c>
      <c r="E44" s="162">
        <f>IF(Analysis!$CB45&lt;&gt;0,Analysis!AN45/Analysis!$CB45,0)</f>
        <v>0</v>
      </c>
      <c r="F44" s="162">
        <f>IF(Analysis!$CB45&lt;&gt;0,Analysis!AO45/Analysis!$CB45,0)</f>
        <v>0</v>
      </c>
      <c r="G44" s="162">
        <f>IF(Analysis!$CB45&lt;&gt;0,Analysis!AP45/Analysis!$CB45,0)</f>
        <v>0</v>
      </c>
      <c r="H44" s="162">
        <f>IF(Analysis!$CB45&lt;&gt;0,Analysis!AQ45/Analysis!$CB45,0)</f>
        <v>0</v>
      </c>
      <c r="I44" s="162">
        <f>IF(Analysis!$CB45&lt;&gt;0,Analysis!AR45/Analysis!$CB45,0)</f>
        <v>0</v>
      </c>
      <c r="J44" s="162">
        <f>IF(Analysis!$CB45&lt;&gt;0,Analysis!AS45/Analysis!$CB45,0)</f>
        <v>0</v>
      </c>
      <c r="K44" s="162">
        <f>IF(Analysis!$CB45&lt;&gt;0,Analysis!AT45/Analysis!$CB45,0)</f>
        <v>0</v>
      </c>
      <c r="L44" s="162">
        <f>IF(Analysis!$CB45&lt;&gt;0,Analysis!AU45/Analysis!$CB45,0)</f>
        <v>0</v>
      </c>
      <c r="M44" s="162">
        <f>IF(Analysis!$CB45&lt;&gt;0,Analysis!AV45/Analysis!$CB45,0)</f>
        <v>0</v>
      </c>
      <c r="N44" s="162">
        <f>IF(Analysis!$CB45&lt;&gt;0,Analysis!AW45/Analysis!$CB45,0)</f>
        <v>0</v>
      </c>
      <c r="O44" s="162">
        <f>IF(Analysis!$CB45&lt;&gt;0,Analysis!AX45/Analysis!$CB45,0)</f>
        <v>0</v>
      </c>
      <c r="P44" s="162">
        <f>IF(Analysis!$CB45&lt;&gt;0,Analysis!AY45/Analysis!$CB45,0)</f>
        <v>0</v>
      </c>
      <c r="Q44" s="162">
        <f>IF(Analysis!$CB45&lt;&gt;0,Analysis!AZ45/Analysis!$CB45,0)</f>
        <v>0</v>
      </c>
      <c r="R44" s="162">
        <f>IF(Analysis!$CB45&lt;&gt;0,Analysis!BA45/Analysis!$CB45,0)</f>
        <v>0</v>
      </c>
      <c r="S44" s="162">
        <f>IF(Analysis!$CB45&lt;&gt;0,Analysis!BB45/Analysis!$CB45,0)</f>
        <v>0</v>
      </c>
      <c r="T44" s="162">
        <f>IF(Analysis!$CB45&lt;&gt;0,Analysis!BC45/Analysis!$CB45,0)</f>
        <v>0</v>
      </c>
      <c r="U44" s="162">
        <f>IF(Analysis!$CB45&lt;&gt;0,Analysis!BD45/Analysis!$CB45,0)</f>
        <v>0</v>
      </c>
      <c r="V44" s="162">
        <f>IF(Analysis!$CB45&lt;&gt;0,Analysis!BE45/Analysis!$CB45,0)</f>
        <v>0</v>
      </c>
      <c r="W44" s="162">
        <f>IF(Analysis!$CB45&lt;&gt;0,Analysis!BF45/Analysis!$CB45,0)</f>
        <v>0</v>
      </c>
      <c r="X44" s="162">
        <f>IF(Analysis!$CB45&lt;&gt;0,Analysis!BG45/Analysis!$CB45,0)</f>
        <v>0</v>
      </c>
      <c r="Y44" s="162">
        <f>IF(Analysis!$CB45&lt;&gt;0,Analysis!BH45/Analysis!$CB45,0)</f>
        <v>0</v>
      </c>
      <c r="Z44" s="162">
        <f>IF(Analysis!$CB45&lt;&gt;0,Analysis!BI45/Analysis!$CB45,0)</f>
        <v>0</v>
      </c>
      <c r="AA44" s="162">
        <f>IF(Analysis!$CB45&lt;&gt;0,Analysis!BJ45/Analysis!$CB45,0)</f>
        <v>0</v>
      </c>
      <c r="AB44" s="162">
        <f>IF(Analysis!$CB45&lt;&gt;0,Analysis!BK45/Analysis!$CB45,0)</f>
        <v>0</v>
      </c>
      <c r="AC44" s="162">
        <f>IF(Analysis!$CB45&lt;&gt;0,Analysis!BL45/Analysis!$CB45,0)</f>
        <v>0</v>
      </c>
      <c r="AD44" s="162">
        <f>IF(Analysis!$CB45&lt;&gt;0,Analysis!BM45/Analysis!$CB45,0)</f>
        <v>0</v>
      </c>
      <c r="AE44" s="162">
        <f>IF(Analysis!$CB45&lt;&gt;0,Analysis!BN45/Analysis!$CB45,0)</f>
        <v>0</v>
      </c>
      <c r="AF44" s="162">
        <f>IF(Analysis!$CB45&lt;&gt;0,Analysis!BO45/Analysis!$CB45,0)</f>
        <v>0</v>
      </c>
      <c r="AG44" s="162">
        <f>IF(Analysis!$CB45&lt;&gt;0,Analysis!BP45/Analysis!$CB45,0)</f>
        <v>0</v>
      </c>
      <c r="AH44" s="162">
        <f>IF(Analysis!$CB45&lt;&gt;0,Analysis!BQ45/Analysis!$CB45,0)</f>
        <v>0</v>
      </c>
      <c r="AI44" s="162">
        <f>IF(Analysis!$CB45&lt;&gt;0,Analysis!BR45/Analysis!$CB45,0)</f>
        <v>0</v>
      </c>
      <c r="AJ44" s="162">
        <f>IF(Analysis!$CB45&lt;&gt;0,Analysis!BS45/Analysis!$CB45,0)</f>
        <v>0</v>
      </c>
      <c r="AK44" s="162">
        <f>IF(Analysis!$CB45&lt;&gt;0,Analysis!BT45/Analysis!$CB45,0)</f>
        <v>0</v>
      </c>
      <c r="AL44" s="162">
        <f>IF(Analysis!$CB45&lt;&gt;0,Analysis!BU45/Analysis!$CB45,0)</f>
        <v>0</v>
      </c>
      <c r="AM44" s="162">
        <f>IF(Analysis!$CB45&lt;&gt;0,Analysis!BV45/Analysis!$CB45,0)</f>
        <v>0</v>
      </c>
      <c r="AN44" s="165">
        <f>IF(Analysis!$CB45&lt;&gt;0,Analysis!BW45/Analysis!$CB45,0)</f>
        <v>0</v>
      </c>
      <c r="AO44" s="155">
        <f>IF(Analysis!$CB45&lt;&gt;0,Analysis!BX45/Analysis!$CB45,0)</f>
        <v>0</v>
      </c>
      <c r="AP44" s="161">
        <f>IF(Analysis!$CB45&lt;&gt;0,Analysis!BY45/Analysis!$CB45,0)</f>
        <v>0</v>
      </c>
      <c r="AQ44" s="163">
        <f>IF(Analysis!$CB45&lt;&gt;0,Analysis!BZ45/Analysis!$CB45,0)</f>
        <v>0</v>
      </c>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row>
    <row r="45" spans="1:78" ht="13.5" customHeight="1" thickBot="1" x14ac:dyDescent="0.35">
      <c r="A45" s="21"/>
      <c r="B45" s="159">
        <v>39</v>
      </c>
      <c r="C45" s="164">
        <f>IF(Analysis!$CB46&lt;&gt;0,Analysis!AL46/Analysis!$CB46,0)</f>
        <v>0</v>
      </c>
      <c r="D45" s="162">
        <f>IF(Analysis!$CB46&lt;&gt;0,Analysis!AM46/Analysis!$CB46,0)</f>
        <v>0</v>
      </c>
      <c r="E45" s="162">
        <f>IF(Analysis!$CB46&lt;&gt;0,Analysis!AN46/Analysis!$CB46,0)</f>
        <v>0</v>
      </c>
      <c r="F45" s="162">
        <f>IF(Analysis!$CB46&lt;&gt;0,Analysis!AO46/Analysis!$CB46,0)</f>
        <v>0</v>
      </c>
      <c r="G45" s="162">
        <f>IF(Analysis!$CB46&lt;&gt;0,Analysis!AP46/Analysis!$CB46,0)</f>
        <v>0</v>
      </c>
      <c r="H45" s="162">
        <f>IF(Analysis!$CB46&lt;&gt;0,Analysis!AQ46/Analysis!$CB46,0)</f>
        <v>0</v>
      </c>
      <c r="I45" s="162">
        <f>IF(Analysis!$CB46&lt;&gt;0,Analysis!AR46/Analysis!$CB46,0)</f>
        <v>0</v>
      </c>
      <c r="J45" s="162">
        <f>IF(Analysis!$CB46&lt;&gt;0,Analysis!AS46/Analysis!$CB46,0)</f>
        <v>0</v>
      </c>
      <c r="K45" s="162">
        <f>IF(Analysis!$CB46&lt;&gt;0,Analysis!AT46/Analysis!$CB46,0)</f>
        <v>0</v>
      </c>
      <c r="L45" s="162">
        <f>IF(Analysis!$CB46&lt;&gt;0,Analysis!AU46/Analysis!$CB46,0)</f>
        <v>0</v>
      </c>
      <c r="M45" s="162">
        <f>IF(Analysis!$CB46&lt;&gt;0,Analysis!AV46/Analysis!$CB46,0)</f>
        <v>0</v>
      </c>
      <c r="N45" s="162">
        <f>IF(Analysis!$CB46&lt;&gt;0,Analysis!AW46/Analysis!$CB46,0)</f>
        <v>0</v>
      </c>
      <c r="O45" s="162">
        <f>IF(Analysis!$CB46&lt;&gt;0,Analysis!AX46/Analysis!$CB46,0)</f>
        <v>0</v>
      </c>
      <c r="P45" s="162">
        <f>IF(Analysis!$CB46&lt;&gt;0,Analysis!AY46/Analysis!$CB46,0)</f>
        <v>0</v>
      </c>
      <c r="Q45" s="162">
        <f>IF(Analysis!$CB46&lt;&gt;0,Analysis!AZ46/Analysis!$CB46,0)</f>
        <v>0</v>
      </c>
      <c r="R45" s="162">
        <f>IF(Analysis!$CB46&lt;&gt;0,Analysis!BA46/Analysis!$CB46,0)</f>
        <v>0</v>
      </c>
      <c r="S45" s="162">
        <f>IF(Analysis!$CB46&lt;&gt;0,Analysis!BB46/Analysis!$CB46,0)</f>
        <v>0</v>
      </c>
      <c r="T45" s="162">
        <f>IF(Analysis!$CB46&lt;&gt;0,Analysis!BC46/Analysis!$CB46,0)</f>
        <v>0</v>
      </c>
      <c r="U45" s="162">
        <f>IF(Analysis!$CB46&lt;&gt;0,Analysis!BD46/Analysis!$CB46,0)</f>
        <v>0</v>
      </c>
      <c r="V45" s="162">
        <f>IF(Analysis!$CB46&lt;&gt;0,Analysis!BE46/Analysis!$CB46,0)</f>
        <v>0</v>
      </c>
      <c r="W45" s="162">
        <f>IF(Analysis!$CB46&lt;&gt;0,Analysis!BF46/Analysis!$CB46,0)</f>
        <v>0</v>
      </c>
      <c r="X45" s="162">
        <f>IF(Analysis!$CB46&lt;&gt;0,Analysis!BG46/Analysis!$CB46,0)</f>
        <v>0</v>
      </c>
      <c r="Y45" s="162">
        <f>IF(Analysis!$CB46&lt;&gt;0,Analysis!BH46/Analysis!$CB46,0)</f>
        <v>0</v>
      </c>
      <c r="Z45" s="162">
        <f>IF(Analysis!$CB46&lt;&gt;0,Analysis!BI46/Analysis!$CB46,0)</f>
        <v>0</v>
      </c>
      <c r="AA45" s="162">
        <f>IF(Analysis!$CB46&lt;&gt;0,Analysis!BJ46/Analysis!$CB46,0)</f>
        <v>0</v>
      </c>
      <c r="AB45" s="162">
        <f>IF(Analysis!$CB46&lt;&gt;0,Analysis!BK46/Analysis!$CB46,0)</f>
        <v>0</v>
      </c>
      <c r="AC45" s="162">
        <f>IF(Analysis!$CB46&lt;&gt;0,Analysis!BL46/Analysis!$CB46,0)</f>
        <v>0</v>
      </c>
      <c r="AD45" s="162">
        <f>IF(Analysis!$CB46&lt;&gt;0,Analysis!BM46/Analysis!$CB46,0)</f>
        <v>0</v>
      </c>
      <c r="AE45" s="162">
        <f>IF(Analysis!$CB46&lt;&gt;0,Analysis!BN46/Analysis!$CB46,0)</f>
        <v>0</v>
      </c>
      <c r="AF45" s="162">
        <f>IF(Analysis!$CB46&lt;&gt;0,Analysis!BO46/Analysis!$CB46,0)</f>
        <v>0</v>
      </c>
      <c r="AG45" s="162">
        <f>IF(Analysis!$CB46&lt;&gt;0,Analysis!BP46/Analysis!$CB46,0)</f>
        <v>0</v>
      </c>
      <c r="AH45" s="162">
        <f>IF(Analysis!$CB46&lt;&gt;0,Analysis!BQ46/Analysis!$CB46,0)</f>
        <v>0</v>
      </c>
      <c r="AI45" s="162">
        <f>IF(Analysis!$CB46&lt;&gt;0,Analysis!BR46/Analysis!$CB46,0)</f>
        <v>0</v>
      </c>
      <c r="AJ45" s="162">
        <f>IF(Analysis!$CB46&lt;&gt;0,Analysis!BS46/Analysis!$CB46,0)</f>
        <v>0</v>
      </c>
      <c r="AK45" s="162">
        <f>IF(Analysis!$CB46&lt;&gt;0,Analysis!BT46/Analysis!$CB46,0)</f>
        <v>0</v>
      </c>
      <c r="AL45" s="162">
        <f>IF(Analysis!$CB46&lt;&gt;0,Analysis!BU46/Analysis!$CB46,0)</f>
        <v>0</v>
      </c>
      <c r="AM45" s="162">
        <f>IF(Analysis!$CB46&lt;&gt;0,Analysis!BV46/Analysis!$CB46,0)</f>
        <v>0</v>
      </c>
      <c r="AN45" s="162">
        <f>IF(Analysis!$CB46&lt;&gt;0,Analysis!BW46/Analysis!$CB46,0)</f>
        <v>0</v>
      </c>
      <c r="AO45" s="165">
        <f>IF(Analysis!$CB46&lt;&gt;0,Analysis!BX46/Analysis!$CB46,0)</f>
        <v>0</v>
      </c>
      <c r="AP45" s="155">
        <f>IF(Analysis!$CB46&lt;&gt;0,Analysis!BY46/Analysis!$CB46,0)</f>
        <v>0</v>
      </c>
      <c r="AQ45" s="166">
        <f>IF(Analysis!$CB46&lt;&gt;0,Analysis!BZ46/Analysis!$CB46,0)</f>
        <v>0</v>
      </c>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row>
    <row r="46" spans="1:78" ht="13.5" customHeight="1" thickBot="1" x14ac:dyDescent="0.35">
      <c r="A46" s="21"/>
      <c r="B46" s="167">
        <v>40</v>
      </c>
      <c r="C46" s="168">
        <f>IF(Analysis!$CB47&lt;&gt;0,Analysis!AL47/Analysis!$CB47,0)</f>
        <v>0</v>
      </c>
      <c r="D46" s="169">
        <f>IF(Analysis!$CB47&lt;&gt;0,Analysis!AM47/Analysis!$CB47,0)</f>
        <v>0</v>
      </c>
      <c r="E46" s="169">
        <f>IF(Analysis!$CB47&lt;&gt;0,Analysis!AN47/Analysis!$CB47,0)</f>
        <v>0</v>
      </c>
      <c r="F46" s="169">
        <f>IF(Analysis!$CB47&lt;&gt;0,Analysis!AO47/Analysis!$CB47,0)</f>
        <v>0</v>
      </c>
      <c r="G46" s="169">
        <f>IF(Analysis!$CB47&lt;&gt;0,Analysis!AP47/Analysis!$CB47,0)</f>
        <v>0</v>
      </c>
      <c r="H46" s="169">
        <f>IF(Analysis!$CB47&lt;&gt;0,Analysis!AQ47/Analysis!$CB47,0)</f>
        <v>0</v>
      </c>
      <c r="I46" s="169">
        <f>IF(Analysis!$CB47&lt;&gt;0,Analysis!AR47/Analysis!$CB47,0)</f>
        <v>0</v>
      </c>
      <c r="J46" s="169">
        <f>IF(Analysis!$CB47&lt;&gt;0,Analysis!AS47/Analysis!$CB47,0)</f>
        <v>0</v>
      </c>
      <c r="K46" s="169">
        <f>IF(Analysis!$CB47&lt;&gt;0,Analysis!AT47/Analysis!$CB47,0)</f>
        <v>0</v>
      </c>
      <c r="L46" s="169">
        <f>IF(Analysis!$CB47&lt;&gt;0,Analysis!AU47/Analysis!$CB47,0)</f>
        <v>0</v>
      </c>
      <c r="M46" s="169">
        <f>IF(Analysis!$CB47&lt;&gt;0,Analysis!AV47/Analysis!$CB47,0)</f>
        <v>0</v>
      </c>
      <c r="N46" s="169">
        <f>IF(Analysis!$CB47&lt;&gt;0,Analysis!AW47/Analysis!$CB47,0)</f>
        <v>0</v>
      </c>
      <c r="O46" s="169">
        <f>IF(Analysis!$CB47&lt;&gt;0,Analysis!AX47/Analysis!$CB47,0)</f>
        <v>0</v>
      </c>
      <c r="P46" s="169">
        <f>IF(Analysis!$CB47&lt;&gt;0,Analysis!AY47/Analysis!$CB47,0)</f>
        <v>0</v>
      </c>
      <c r="Q46" s="169">
        <f>IF(Analysis!$CB47&lt;&gt;0,Analysis!AZ47/Analysis!$CB47,0)</f>
        <v>0</v>
      </c>
      <c r="R46" s="169">
        <f>IF(Analysis!$CB47&lt;&gt;0,Analysis!BA47/Analysis!$CB47,0)</f>
        <v>0</v>
      </c>
      <c r="S46" s="169">
        <f>IF(Analysis!$CB47&lt;&gt;0,Analysis!BB47/Analysis!$CB47,0)</f>
        <v>0</v>
      </c>
      <c r="T46" s="169">
        <f>IF(Analysis!$CB47&lt;&gt;0,Analysis!BC47/Analysis!$CB47,0)</f>
        <v>0</v>
      </c>
      <c r="U46" s="169">
        <f>IF(Analysis!$CB47&lt;&gt;0,Analysis!BD47/Analysis!$CB47,0)</f>
        <v>0</v>
      </c>
      <c r="V46" s="169">
        <f>IF(Analysis!$CB47&lt;&gt;0,Analysis!BE47/Analysis!$CB47,0)</f>
        <v>0</v>
      </c>
      <c r="W46" s="169">
        <f>IF(Analysis!$CB47&lt;&gt;0,Analysis!BF47/Analysis!$CB47,0)</f>
        <v>0</v>
      </c>
      <c r="X46" s="169">
        <f>IF(Analysis!$CB47&lt;&gt;0,Analysis!BG47/Analysis!$CB47,0)</f>
        <v>0</v>
      </c>
      <c r="Y46" s="169">
        <f>IF(Analysis!$CB47&lt;&gt;0,Analysis!BH47/Analysis!$CB47,0)</f>
        <v>0</v>
      </c>
      <c r="Z46" s="169">
        <f>IF(Analysis!$CB47&lt;&gt;0,Analysis!BI47/Analysis!$CB47,0)</f>
        <v>0</v>
      </c>
      <c r="AA46" s="169">
        <f>IF(Analysis!$CB47&lt;&gt;0,Analysis!BJ47/Analysis!$CB47,0)</f>
        <v>0</v>
      </c>
      <c r="AB46" s="169">
        <f>IF(Analysis!$CB47&lt;&gt;0,Analysis!BK47/Analysis!$CB47,0)</f>
        <v>0</v>
      </c>
      <c r="AC46" s="169">
        <f>IF(Analysis!$CB47&lt;&gt;0,Analysis!BL47/Analysis!$CB47,0)</f>
        <v>0</v>
      </c>
      <c r="AD46" s="169">
        <f>IF(Analysis!$CB47&lt;&gt;0,Analysis!BM47/Analysis!$CB47,0)</f>
        <v>0</v>
      </c>
      <c r="AE46" s="169">
        <f>IF(Analysis!$CB47&lt;&gt;0,Analysis!BN47/Analysis!$CB47,0)</f>
        <v>0</v>
      </c>
      <c r="AF46" s="169">
        <f>IF(Analysis!$CB47&lt;&gt;0,Analysis!BO47/Analysis!$CB47,0)</f>
        <v>0</v>
      </c>
      <c r="AG46" s="169">
        <f>IF(Analysis!$CB47&lt;&gt;0,Analysis!BP47/Analysis!$CB47,0)</f>
        <v>0</v>
      </c>
      <c r="AH46" s="169">
        <f>IF(Analysis!$CB47&lt;&gt;0,Analysis!BQ47/Analysis!$CB47,0)</f>
        <v>0</v>
      </c>
      <c r="AI46" s="169">
        <f>IF(Analysis!$CB47&lt;&gt;0,Analysis!BR47/Analysis!$CB47,0)</f>
        <v>0</v>
      </c>
      <c r="AJ46" s="169">
        <f>IF(Analysis!$CB47&lt;&gt;0,Analysis!BS47/Analysis!$CB47,0)</f>
        <v>0</v>
      </c>
      <c r="AK46" s="169">
        <f>IF(Analysis!$CB47&lt;&gt;0,Analysis!BT47/Analysis!$CB47,0)</f>
        <v>0</v>
      </c>
      <c r="AL46" s="169">
        <f>IF(Analysis!$CB47&lt;&gt;0,Analysis!BU47/Analysis!$CB47,0)</f>
        <v>0</v>
      </c>
      <c r="AM46" s="169">
        <f>IF(Analysis!$CB47&lt;&gt;0,Analysis!BV47/Analysis!$CB47,0)</f>
        <v>0</v>
      </c>
      <c r="AN46" s="169">
        <f>IF(Analysis!$CB47&lt;&gt;0,Analysis!BW47/Analysis!$CB47,0)</f>
        <v>0</v>
      </c>
      <c r="AO46" s="169">
        <f>IF(Analysis!$CB47&lt;&gt;0,Analysis!BX47/Analysis!$CB47,0)</f>
        <v>0</v>
      </c>
      <c r="AP46" s="170">
        <f>IF(Analysis!$CB47&lt;&gt;0,Analysis!BY47/Analysis!$CB47,0)</f>
        <v>0</v>
      </c>
      <c r="AQ46" s="155">
        <f>IF(Analysis!$CB47&lt;&gt;0,Analysis!BZ47/Analysis!$CB47,0)</f>
        <v>0</v>
      </c>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row>
    <row r="47" spans="1:78" x14ac:dyDescent="0.3">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row>
    <row r="48" spans="1:78" x14ac:dyDescent="0.3">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row>
    <row r="49" spans="1:78" x14ac:dyDescent="0.3">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row>
    <row r="50" spans="1:78" x14ac:dyDescent="0.3">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row>
    <row r="51" spans="1:78" x14ac:dyDescent="0.3">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row>
    <row r="52" spans="1:78" x14ac:dyDescent="0.3">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row>
    <row r="53" spans="1:78" x14ac:dyDescent="0.3">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row>
    <row r="54" spans="1:78" x14ac:dyDescent="0.3">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row>
    <row r="55" spans="1:78" x14ac:dyDescent="0.3">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row>
    <row r="56" spans="1:78" x14ac:dyDescent="0.3">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row>
    <row r="57" spans="1:78" x14ac:dyDescent="0.3">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row>
    <row r="58" spans="1:78" x14ac:dyDescent="0.3">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row>
    <row r="59" spans="1:78" x14ac:dyDescent="0.3">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row>
    <row r="60" spans="1:78" x14ac:dyDescent="0.3">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row>
    <row r="61" spans="1:78" x14ac:dyDescent="0.3">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row>
    <row r="62" spans="1:78" x14ac:dyDescent="0.3">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row>
    <row r="63" spans="1:78" x14ac:dyDescent="0.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row>
    <row r="64" spans="1:78" x14ac:dyDescent="0.3">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row>
    <row r="65" spans="1:78" x14ac:dyDescent="0.3">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row>
    <row r="66" spans="1:78" x14ac:dyDescent="0.3">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row>
    <row r="67" spans="1:78" x14ac:dyDescent="0.3">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row>
    <row r="68" spans="1:78" x14ac:dyDescent="0.3">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row>
    <row r="69" spans="1:78" x14ac:dyDescent="0.3">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row>
    <row r="70" spans="1:78" x14ac:dyDescent="0.3">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row>
    <row r="71" spans="1:78" x14ac:dyDescent="0.3">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row>
    <row r="72" spans="1:78" x14ac:dyDescent="0.3">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row>
    <row r="73" spans="1:78" x14ac:dyDescent="0.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row>
    <row r="74" spans="1:78" x14ac:dyDescent="0.3">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row>
    <row r="75" spans="1:78" x14ac:dyDescent="0.3">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row>
    <row r="76" spans="1:78" x14ac:dyDescent="0.3">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row>
    <row r="77" spans="1:78" x14ac:dyDescent="0.3">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row>
    <row r="78" spans="1:78" x14ac:dyDescent="0.3">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row>
    <row r="79" spans="1:78" x14ac:dyDescent="0.3">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row>
    <row r="80" spans="1:78" x14ac:dyDescent="0.3">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row>
    <row r="81" spans="1:78" x14ac:dyDescent="0.3">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row>
    <row r="82" spans="1:78" x14ac:dyDescent="0.3">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row>
    <row r="83" spans="1:78" x14ac:dyDescent="0.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row>
    <row r="84" spans="1:78" x14ac:dyDescent="0.3">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row>
    <row r="85" spans="1:78" x14ac:dyDescent="0.3">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row>
    <row r="86" spans="1:78" x14ac:dyDescent="0.3">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row>
    <row r="87" spans="1:78" x14ac:dyDescent="0.3">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row>
    <row r="88" spans="1:78" x14ac:dyDescent="0.3">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row>
    <row r="89" spans="1:78" x14ac:dyDescent="0.3">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row>
    <row r="90" spans="1:78" x14ac:dyDescent="0.3">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row>
    <row r="91" spans="1:78" x14ac:dyDescent="0.3">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row>
    <row r="92" spans="1:78" x14ac:dyDescent="0.3">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row>
    <row r="93" spans="1:78" x14ac:dyDescent="0.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row>
    <row r="94" spans="1:78" x14ac:dyDescent="0.3">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row>
    <row r="95" spans="1:78" x14ac:dyDescent="0.3">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row>
    <row r="96" spans="1:78" x14ac:dyDescent="0.3">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row>
    <row r="97" spans="1:78" x14ac:dyDescent="0.3">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row>
    <row r="98" spans="1:78" x14ac:dyDescent="0.3">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row>
    <row r="99" spans="1:78" x14ac:dyDescent="0.3">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row>
    <row r="100" spans="1:78" x14ac:dyDescent="0.3">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row>
    <row r="101" spans="1:78" x14ac:dyDescent="0.3">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row>
    <row r="102" spans="1:78" x14ac:dyDescent="0.3">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row>
    <row r="103" spans="1:78" x14ac:dyDescent="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row>
    <row r="104" spans="1:78" x14ac:dyDescent="0.3">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row>
    <row r="105" spans="1:78" x14ac:dyDescent="0.3">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row>
    <row r="106" spans="1:78" x14ac:dyDescent="0.3">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row>
    <row r="107" spans="1:78" x14ac:dyDescent="0.3">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row>
    <row r="108" spans="1:78" x14ac:dyDescent="0.3">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row>
    <row r="109" spans="1:78" x14ac:dyDescent="0.3">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row>
    <row r="110" spans="1:78" x14ac:dyDescent="0.3">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row>
    <row r="111" spans="1:78" x14ac:dyDescent="0.3">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row>
    <row r="112" spans="1:78" x14ac:dyDescent="0.3">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row>
    <row r="113" spans="1:78" x14ac:dyDescent="0.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row>
    <row r="114" spans="1:78" x14ac:dyDescent="0.3">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row>
    <row r="115" spans="1:78" x14ac:dyDescent="0.3">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row>
    <row r="116" spans="1:78" x14ac:dyDescent="0.3">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row>
    <row r="117" spans="1:78" x14ac:dyDescent="0.3">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row>
    <row r="118" spans="1:78" x14ac:dyDescent="0.3">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row>
    <row r="119" spans="1:78" x14ac:dyDescent="0.3">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row>
    <row r="120" spans="1:78" x14ac:dyDescent="0.3">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row>
    <row r="121" spans="1:78" x14ac:dyDescent="0.3">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row>
    <row r="122" spans="1:78" x14ac:dyDescent="0.3">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row>
    <row r="123" spans="1:78" x14ac:dyDescent="0.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row>
    <row r="124" spans="1:78" x14ac:dyDescent="0.3">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row>
    <row r="125" spans="1:78" x14ac:dyDescent="0.3">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row>
    <row r="126" spans="1:78" x14ac:dyDescent="0.3">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row>
    <row r="127" spans="1:78" x14ac:dyDescent="0.3">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row>
    <row r="128" spans="1:78" x14ac:dyDescent="0.3">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row>
    <row r="129" spans="1:78" x14ac:dyDescent="0.3">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row>
    <row r="130" spans="1:78" x14ac:dyDescent="0.3">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row>
    <row r="131" spans="1:78" x14ac:dyDescent="0.3">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row>
    <row r="132" spans="1:78" x14ac:dyDescent="0.3">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row>
    <row r="133" spans="1:78" x14ac:dyDescent="0.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row>
    <row r="134" spans="1:78" x14ac:dyDescent="0.3">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row>
    <row r="135" spans="1:78" x14ac:dyDescent="0.3">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row>
    <row r="136" spans="1:78" x14ac:dyDescent="0.3">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row>
    <row r="137" spans="1:78" x14ac:dyDescent="0.3">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row>
    <row r="138" spans="1:78" x14ac:dyDescent="0.3">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row>
    <row r="139" spans="1:78" x14ac:dyDescent="0.3">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row>
    <row r="140" spans="1:78" x14ac:dyDescent="0.3">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row>
    <row r="141" spans="1:78" x14ac:dyDescent="0.3">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row>
    <row r="142" spans="1:78" x14ac:dyDescent="0.3">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row>
    <row r="143" spans="1:78" x14ac:dyDescent="0.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row>
    <row r="144" spans="1:78" x14ac:dyDescent="0.3">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row>
    <row r="145" spans="1:78" x14ac:dyDescent="0.3">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row>
    <row r="146" spans="1:78" x14ac:dyDescent="0.3">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row>
    <row r="147" spans="1:78" x14ac:dyDescent="0.3">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row>
    <row r="148" spans="1:78" x14ac:dyDescent="0.3">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row>
    <row r="149" spans="1:78" x14ac:dyDescent="0.3">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row>
    <row r="150" spans="1:78" x14ac:dyDescent="0.3">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row>
  </sheetData>
  <sheetProtection password="BCF8" sheet="1" objects="1" scenarios="1" selectLockedCells="1" selectUnlockedCells="1"/>
  <mergeCells count="3">
    <mergeCell ref="B3:AQ3"/>
    <mergeCell ref="C4:AQ4"/>
    <mergeCell ref="B4:B5"/>
  </mergeCells>
  <conditionalFormatting sqref="AQ6:AQ45 AP6:AP44 AO6:AO43 AN6:AN42 AM6:AM41 AL6:AL40 AK6:AK39 AJ6:AJ38 AI6:AI37 AH6:AH36 AG6:AG35 AF6:AF34 AE6:AE33 AD6:AD32 AC6:AC31 AB6:AB30 AA6:AA29 Z6:Z28 Y6:Y27 X6:X26 W6:W25 V6:V24 U6:U23 T6:T22 S6:S21 R6:R20 Q6:Q19 P6:P18 O6:O17 N6:N16 M6:M15 L6:L14 K6:K13 J6:J12 I6:I11 H6:H10 G6:G9 F6:F8 E6:E7 D6 C7:AQ46">
    <cfRule type="cellIs" dxfId="4" priority="3" operator="equal">
      <formula>0</formula>
    </cfRule>
  </conditionalFormatting>
  <conditionalFormatting sqref="C6:AQ46">
    <cfRule type="cellIs" dxfId="3" priority="2" operator="greaterThan">
      <formula>0</formula>
    </cfRule>
  </conditionalFormatting>
  <conditionalFormatting sqref="C6">
    <cfRule type="cellIs" dxfId="2" priority="1" operator="equal">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Z150"/>
  <sheetViews>
    <sheetView showGridLines="0" zoomScale="80" zoomScaleNormal="80" workbookViewId="0">
      <selection activeCell="Q3" sqref="Q3"/>
    </sheetView>
  </sheetViews>
  <sheetFormatPr defaultRowHeight="14.4" x14ac:dyDescent="0.3"/>
  <cols>
    <col min="1" max="1" width="4.33203125" customWidth="1"/>
    <col min="2" max="2" width="7.44140625" customWidth="1"/>
    <col min="3" max="43" width="4.33203125" customWidth="1"/>
    <col min="44" max="44" width="6.88671875" customWidth="1"/>
    <col min="54" max="54" width="8.6640625" customWidth="1"/>
    <col min="55" max="55" width="6.5546875" bestFit="1" customWidth="1"/>
  </cols>
  <sheetData>
    <row r="1" spans="1:78" ht="18.75" x14ac:dyDescent="0.3">
      <c r="A1" s="21"/>
      <c r="B1" s="314" t="s">
        <v>193</v>
      </c>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row>
    <row r="2" spans="1:78" ht="15"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row>
    <row r="3" spans="1:78" ht="15" x14ac:dyDescent="0.25">
      <c r="A3" s="21"/>
      <c r="B3" s="21" t="s">
        <v>194</v>
      </c>
      <c r="C3" s="52" t="str">
        <f>Input!AZ6</f>
        <v>Plaice - Eastern Channel (VIId)</v>
      </c>
      <c r="D3" s="53"/>
      <c r="E3" s="53"/>
      <c r="F3" s="53"/>
      <c r="G3" s="53"/>
      <c r="H3" s="53"/>
      <c r="I3" s="53"/>
      <c r="J3" s="53"/>
      <c r="K3" s="53"/>
      <c r="L3" s="54"/>
      <c r="M3" s="94" t="s">
        <v>126</v>
      </c>
      <c r="N3" s="33" t="s">
        <v>120</v>
      </c>
      <c r="O3" s="21"/>
      <c r="P3" s="94" t="s">
        <v>202</v>
      </c>
      <c r="Q3" s="33">
        <v>5</v>
      </c>
      <c r="R3" s="21"/>
      <c r="S3" s="284" t="s">
        <v>195</v>
      </c>
      <c r="T3" s="21"/>
      <c r="U3" s="391">
        <f>SUM(C8:AQ89)</f>
        <v>734</v>
      </c>
      <c r="V3" s="392"/>
      <c r="W3" s="21"/>
      <c r="X3" s="21" t="s">
        <v>196</v>
      </c>
      <c r="Y3" s="21"/>
      <c r="Z3" s="21"/>
      <c r="AA3" s="21"/>
      <c r="AB3" s="13">
        <f>VLOOKUP(N3&amp;Q3,Input!BK58:BL72,2)-U3</f>
        <v>7</v>
      </c>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row>
    <row r="4" spans="1:78" ht="15" x14ac:dyDescent="0.25">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row>
    <row r="5" spans="1:78" ht="15" x14ac:dyDescent="0.25">
      <c r="A5" s="21"/>
      <c r="B5" s="56" t="s">
        <v>11</v>
      </c>
      <c r="C5" s="56">
        <f t="shared" ref="C5:AQ5" si="0">SUM(C8:C89)</f>
        <v>0</v>
      </c>
      <c r="D5" s="56">
        <f t="shared" si="0"/>
        <v>0</v>
      </c>
      <c r="E5" s="56">
        <f t="shared" si="0"/>
        <v>11</v>
      </c>
      <c r="F5" s="56">
        <f t="shared" si="0"/>
        <v>145</v>
      </c>
      <c r="G5" s="56">
        <f t="shared" si="0"/>
        <v>309</v>
      </c>
      <c r="H5" s="56">
        <f t="shared" si="0"/>
        <v>147</v>
      </c>
      <c r="I5" s="56">
        <f t="shared" si="0"/>
        <v>64</v>
      </c>
      <c r="J5" s="56">
        <f t="shared" si="0"/>
        <v>24</v>
      </c>
      <c r="K5" s="56">
        <f t="shared" si="0"/>
        <v>5</v>
      </c>
      <c r="L5" s="56">
        <f t="shared" si="0"/>
        <v>10</v>
      </c>
      <c r="M5" s="56">
        <f t="shared" si="0"/>
        <v>6</v>
      </c>
      <c r="N5" s="56">
        <f t="shared" si="0"/>
        <v>6</v>
      </c>
      <c r="O5" s="56">
        <f t="shared" si="0"/>
        <v>3</v>
      </c>
      <c r="P5" s="56">
        <f t="shared" si="0"/>
        <v>2</v>
      </c>
      <c r="Q5" s="56">
        <f t="shared" si="0"/>
        <v>2</v>
      </c>
      <c r="R5" s="56">
        <f t="shared" si="0"/>
        <v>0</v>
      </c>
      <c r="S5" s="56">
        <f t="shared" si="0"/>
        <v>0</v>
      </c>
      <c r="T5" s="56">
        <f t="shared" si="0"/>
        <v>0</v>
      </c>
      <c r="U5" s="56">
        <f t="shared" si="0"/>
        <v>0</v>
      </c>
      <c r="V5" s="56">
        <f t="shared" si="0"/>
        <v>0</v>
      </c>
      <c r="W5" s="56">
        <f t="shared" si="0"/>
        <v>0</v>
      </c>
      <c r="X5" s="56">
        <f t="shared" si="0"/>
        <v>0</v>
      </c>
      <c r="Y5" s="56">
        <f t="shared" si="0"/>
        <v>0</v>
      </c>
      <c r="Z5" s="56">
        <f t="shared" si="0"/>
        <v>0</v>
      </c>
      <c r="AA5" s="56">
        <f t="shared" si="0"/>
        <v>0</v>
      </c>
      <c r="AB5" s="56">
        <f t="shared" si="0"/>
        <v>0</v>
      </c>
      <c r="AC5" s="56">
        <f t="shared" si="0"/>
        <v>0</v>
      </c>
      <c r="AD5" s="56">
        <f t="shared" si="0"/>
        <v>0</v>
      </c>
      <c r="AE5" s="56">
        <f t="shared" si="0"/>
        <v>0</v>
      </c>
      <c r="AF5" s="56">
        <f t="shared" si="0"/>
        <v>0</v>
      </c>
      <c r="AG5" s="56">
        <f t="shared" si="0"/>
        <v>0</v>
      </c>
      <c r="AH5" s="56">
        <f t="shared" si="0"/>
        <v>0</v>
      </c>
      <c r="AI5" s="56">
        <f t="shared" si="0"/>
        <v>0</v>
      </c>
      <c r="AJ5" s="56">
        <f t="shared" si="0"/>
        <v>0</v>
      </c>
      <c r="AK5" s="56">
        <f t="shared" si="0"/>
        <v>0</v>
      </c>
      <c r="AL5" s="56">
        <f t="shared" si="0"/>
        <v>0</v>
      </c>
      <c r="AM5" s="56">
        <f t="shared" si="0"/>
        <v>0</v>
      </c>
      <c r="AN5" s="56">
        <f t="shared" si="0"/>
        <v>0</v>
      </c>
      <c r="AO5" s="56">
        <f t="shared" si="0"/>
        <v>0</v>
      </c>
      <c r="AP5" s="56">
        <f t="shared" si="0"/>
        <v>0</v>
      </c>
      <c r="AQ5" s="56">
        <f t="shared" si="0"/>
        <v>0</v>
      </c>
      <c r="AR5" s="56"/>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row>
    <row r="6" spans="1:78" ht="15" x14ac:dyDescent="0.25">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row>
    <row r="7" spans="1:78" ht="15" x14ac:dyDescent="0.25">
      <c r="A7" s="21"/>
      <c r="B7" s="59" t="s">
        <v>197</v>
      </c>
      <c r="C7" s="58">
        <v>0</v>
      </c>
      <c r="D7" s="58">
        <v>1</v>
      </c>
      <c r="E7" s="58">
        <v>2</v>
      </c>
      <c r="F7" s="58">
        <v>3</v>
      </c>
      <c r="G7" s="58">
        <v>4</v>
      </c>
      <c r="H7" s="58">
        <v>5</v>
      </c>
      <c r="I7" s="58">
        <v>6</v>
      </c>
      <c r="J7" s="58">
        <v>7</v>
      </c>
      <c r="K7" s="58">
        <v>8</v>
      </c>
      <c r="L7" s="58">
        <v>9</v>
      </c>
      <c r="M7" s="58">
        <v>10</v>
      </c>
      <c r="N7" s="58">
        <v>11</v>
      </c>
      <c r="O7" s="58">
        <v>12</v>
      </c>
      <c r="P7" s="58">
        <v>13</v>
      </c>
      <c r="Q7" s="58">
        <v>14</v>
      </c>
      <c r="R7" s="58">
        <v>15</v>
      </c>
      <c r="S7" s="58">
        <v>16</v>
      </c>
      <c r="T7" s="58">
        <v>17</v>
      </c>
      <c r="U7" s="58">
        <v>18</v>
      </c>
      <c r="V7" s="58">
        <v>19</v>
      </c>
      <c r="W7" s="58">
        <v>20</v>
      </c>
      <c r="X7" s="58">
        <v>21</v>
      </c>
      <c r="Y7" s="58">
        <v>22</v>
      </c>
      <c r="Z7" s="58">
        <v>23</v>
      </c>
      <c r="AA7" s="58">
        <v>24</v>
      </c>
      <c r="AB7" s="58">
        <v>25</v>
      </c>
      <c r="AC7" s="58">
        <v>26</v>
      </c>
      <c r="AD7" s="58">
        <v>27</v>
      </c>
      <c r="AE7" s="58">
        <v>28</v>
      </c>
      <c r="AF7" s="58">
        <v>29</v>
      </c>
      <c r="AG7" s="58">
        <v>30</v>
      </c>
      <c r="AH7" s="58">
        <v>31</v>
      </c>
      <c r="AI7" s="58">
        <v>32</v>
      </c>
      <c r="AJ7" s="58">
        <v>33</v>
      </c>
      <c r="AK7" s="58">
        <v>34</v>
      </c>
      <c r="AL7" s="58">
        <v>35</v>
      </c>
      <c r="AM7" s="58">
        <v>36</v>
      </c>
      <c r="AN7" s="58">
        <v>37</v>
      </c>
      <c r="AO7" s="58">
        <v>38</v>
      </c>
      <c r="AP7" s="58">
        <v>39</v>
      </c>
      <c r="AQ7" s="58">
        <v>40</v>
      </c>
      <c r="AR7" s="57" t="s">
        <v>11</v>
      </c>
      <c r="AS7" s="21"/>
      <c r="AT7" s="21"/>
      <c r="AU7" s="21"/>
      <c r="AV7" s="21"/>
      <c r="AW7" s="21"/>
      <c r="AX7" s="21"/>
      <c r="AY7" s="21"/>
      <c r="AZ7" s="21"/>
      <c r="BA7" s="21"/>
      <c r="BB7" s="21"/>
      <c r="BC7" s="316"/>
      <c r="BD7" s="21"/>
      <c r="BE7" s="21"/>
      <c r="BF7" s="21"/>
      <c r="BG7" s="21"/>
      <c r="BH7" s="21"/>
      <c r="BI7" s="21"/>
      <c r="BJ7" s="21"/>
      <c r="BK7" s="21"/>
      <c r="BL7" s="21"/>
      <c r="BM7" s="21"/>
      <c r="BN7" s="21"/>
      <c r="BO7" s="21"/>
      <c r="BP7" s="21"/>
      <c r="BQ7" s="21"/>
      <c r="BR7" s="21"/>
      <c r="BS7" s="21"/>
      <c r="BT7" s="21"/>
      <c r="BU7" s="21"/>
      <c r="BV7" s="21"/>
      <c r="BW7" s="21"/>
      <c r="BX7" s="21"/>
      <c r="BY7" s="21"/>
      <c r="BZ7" s="21"/>
    </row>
    <row r="8" spans="1:78" ht="15" x14ac:dyDescent="0.25">
      <c r="A8" s="21"/>
      <c r="B8" s="58">
        <f>'Sheet 1'!A2</f>
        <v>260</v>
      </c>
      <c r="C8" s="55">
        <f>IF($B8&lt;&gt;"",IF($Q$3&gt;4,COUNTIFS(Input!$F$3:$F$1002,ALK!$B8,Input!$J$3:$J$1002,ALK!C$7,Input!$G$3:$G$1002,ALK!$N$3),COUNTIFS(Input!$F$3:$F$1002,ALK!$B8,Input!$J$3:$J$1002,ALK!C$7,Input!$N$3:$N$1002,ALK!$Q$3,Input!$G$3:$G$1002,ALK!$N$3)),0)</f>
        <v>0</v>
      </c>
      <c r="D8" s="55">
        <f>IF($B8&lt;&gt;"",IF($Q$3&gt;4,COUNTIFS(Input!$F$3:$F$1002,ALK!$B8,Input!$J$3:$J$1002,ALK!D$7,Input!$G$3:$G$1002,ALK!$N$3),COUNTIFS(Input!$F$3:$F$1002,ALK!$B8,Input!$J$3:$J$1002,ALK!D$7,Input!$N$3:$N$1002,ALK!$Q$3,Input!$G$3:$G$1002,ALK!$N$3)),0)</f>
        <v>0</v>
      </c>
      <c r="E8" s="55">
        <f>IF($B8&lt;&gt;"",IF($Q$3&gt;4,COUNTIFS(Input!$F$3:$F$1002,ALK!$B8,Input!$J$3:$J$1002,ALK!E$7,Input!$G$3:$G$1002,ALK!$N$3),COUNTIFS(Input!$F$3:$F$1002,ALK!$B8,Input!$J$3:$J$1002,ALK!E$7,Input!$N$3:$N$1002,ALK!$Q$3,Input!$G$3:$G$1002,ALK!$N$3)),0)</f>
        <v>1</v>
      </c>
      <c r="F8" s="55">
        <f>IF($B8&lt;&gt;"",IF($Q$3&gt;4,COUNTIFS(Input!$F$3:$F$1002,ALK!$B8,Input!$J$3:$J$1002,ALK!F$7,Input!$G$3:$G$1002,ALK!$N$3),COUNTIFS(Input!$F$3:$F$1002,ALK!$B8,Input!$J$3:$J$1002,ALK!F$7,Input!$N$3:$N$1002,ALK!$Q$3,Input!$G$3:$G$1002,ALK!$N$3)),0)</f>
        <v>3</v>
      </c>
      <c r="G8" s="55">
        <f>IF($B8&lt;&gt;"",IF($Q$3&gt;4,COUNTIFS(Input!$F$3:$F$1002,ALK!$B8,Input!$J$3:$J$1002,ALK!G$7,Input!$G$3:$G$1002,ALK!$N$3),COUNTIFS(Input!$F$3:$F$1002,ALK!$B8,Input!$J$3:$J$1002,ALK!G$7,Input!$N$3:$N$1002,ALK!$Q$3,Input!$G$3:$G$1002,ALK!$N$3)),0)</f>
        <v>0</v>
      </c>
      <c r="H8" s="55">
        <f>IF($B8&lt;&gt;"",IF($Q$3&gt;4,COUNTIFS(Input!$F$3:$F$1002,ALK!$B8,Input!$J$3:$J$1002,ALK!H$7,Input!$G$3:$G$1002,ALK!$N$3),COUNTIFS(Input!$F$3:$F$1002,ALK!$B8,Input!$J$3:$J$1002,ALK!H$7,Input!$N$3:$N$1002,ALK!$Q$3,Input!$G$3:$G$1002,ALK!$N$3)),0)</f>
        <v>0</v>
      </c>
      <c r="I8" s="55">
        <f>IF($B8&lt;&gt;"",IF($Q$3&gt;4,COUNTIFS(Input!$F$3:$F$1002,ALK!$B8,Input!$J$3:$J$1002,ALK!I$7,Input!$G$3:$G$1002,ALK!$N$3),COUNTIFS(Input!$F$3:$F$1002,ALK!$B8,Input!$J$3:$J$1002,ALK!I$7,Input!$N$3:$N$1002,ALK!$Q$3,Input!$G$3:$G$1002,ALK!$N$3)),0)</f>
        <v>0</v>
      </c>
      <c r="J8" s="55">
        <f>IF($B8&lt;&gt;"",IF($Q$3&gt;4,COUNTIFS(Input!$F$3:$F$1002,ALK!$B8,Input!$J$3:$J$1002,ALK!J$7,Input!$G$3:$G$1002,ALK!$N$3),COUNTIFS(Input!$F$3:$F$1002,ALK!$B8,Input!$J$3:$J$1002,ALK!J$7,Input!$N$3:$N$1002,ALK!$Q$3,Input!$G$3:$G$1002,ALK!$N$3)),0)</f>
        <v>0</v>
      </c>
      <c r="K8" s="55">
        <f>IF($B8&lt;&gt;"",IF($Q$3&gt;4,COUNTIFS(Input!$F$3:$F$1002,ALK!$B8,Input!$J$3:$J$1002,ALK!K$7,Input!$G$3:$G$1002,ALK!$N$3),COUNTIFS(Input!$F$3:$F$1002,ALK!$B8,Input!$J$3:$J$1002,ALK!K$7,Input!$N$3:$N$1002,ALK!$Q$3,Input!$G$3:$G$1002,ALK!$N$3)),0)</f>
        <v>0</v>
      </c>
      <c r="L8" s="55">
        <f>IF($B8&lt;&gt;"",IF($Q$3&gt;4,COUNTIFS(Input!$F$3:$F$1002,ALK!$B8,Input!$J$3:$J$1002,ALK!L$7,Input!$G$3:$G$1002,ALK!$N$3),COUNTIFS(Input!$F$3:$F$1002,ALK!$B8,Input!$J$3:$J$1002,ALK!L$7,Input!$N$3:$N$1002,ALK!$Q$3,Input!$G$3:$G$1002,ALK!$N$3)),0)</f>
        <v>0</v>
      </c>
      <c r="M8" s="55">
        <f>IF($B8&lt;&gt;"",IF($Q$3&gt;4,COUNTIFS(Input!$F$3:$F$1002,ALK!$B8,Input!$J$3:$J$1002,ALK!M$7,Input!$G$3:$G$1002,ALK!$N$3),COUNTIFS(Input!$F$3:$F$1002,ALK!$B8,Input!$J$3:$J$1002,ALK!M$7,Input!$N$3:$N$1002,ALK!$Q$3,Input!$G$3:$G$1002,ALK!$N$3)),0)</f>
        <v>0</v>
      </c>
      <c r="N8" s="55">
        <f>IF($B8&lt;&gt;"",IF($Q$3&gt;4,COUNTIFS(Input!$F$3:$F$1002,ALK!$B8,Input!$J$3:$J$1002,ALK!N$7,Input!$G$3:$G$1002,ALK!$N$3),COUNTIFS(Input!$F$3:$F$1002,ALK!$B8,Input!$J$3:$J$1002,ALK!N$7,Input!$N$3:$N$1002,ALK!$Q$3,Input!$G$3:$G$1002,ALK!$N$3)),0)</f>
        <v>0</v>
      </c>
      <c r="O8" s="55">
        <f>IF($B8&lt;&gt;"",IF($Q$3&gt;4,COUNTIFS(Input!$F$3:$F$1002,ALK!$B8,Input!$J$3:$J$1002,ALK!O$7,Input!$G$3:$G$1002,ALK!$N$3),COUNTIFS(Input!$F$3:$F$1002,ALK!$B8,Input!$J$3:$J$1002,ALK!O$7,Input!$N$3:$N$1002,ALK!$Q$3,Input!$G$3:$G$1002,ALK!$N$3)),0)</f>
        <v>0</v>
      </c>
      <c r="P8" s="55">
        <f>IF($B8&lt;&gt;"",IF($Q$3&gt;4,COUNTIFS(Input!$F$3:$F$1002,ALK!$B8,Input!$J$3:$J$1002,ALK!P$7,Input!$G$3:$G$1002,ALK!$N$3),COUNTIFS(Input!$F$3:$F$1002,ALK!$B8,Input!$J$3:$J$1002,ALK!P$7,Input!$N$3:$N$1002,ALK!$Q$3,Input!$G$3:$G$1002,ALK!$N$3)),0)</f>
        <v>0</v>
      </c>
      <c r="Q8" s="55">
        <f>IF($B8&lt;&gt;"",IF($Q$3&gt;4,COUNTIFS(Input!$F$3:$F$1002,ALK!$B8,Input!$J$3:$J$1002,ALK!Q$7,Input!$G$3:$G$1002,ALK!$N$3),COUNTIFS(Input!$F$3:$F$1002,ALK!$B8,Input!$J$3:$J$1002,ALK!Q$7,Input!$N$3:$N$1002,ALK!$Q$3,Input!$G$3:$G$1002,ALK!$N$3)),0)</f>
        <v>0</v>
      </c>
      <c r="R8" s="55">
        <f>IF($B8&lt;&gt;"",IF($Q$3&gt;4,COUNTIFS(Input!$F$3:$F$1002,ALK!$B8,Input!$J$3:$J$1002,ALK!R$7,Input!$G$3:$G$1002,ALK!$N$3),COUNTIFS(Input!$F$3:$F$1002,ALK!$B8,Input!$J$3:$J$1002,ALK!R$7,Input!$N$3:$N$1002,ALK!$Q$3,Input!$G$3:$G$1002,ALK!$N$3)),0)</f>
        <v>0</v>
      </c>
      <c r="S8" s="55">
        <f>IF($B8&lt;&gt;"",IF($Q$3&gt;4,COUNTIFS(Input!$F$3:$F$1002,ALK!$B8,Input!$J$3:$J$1002,ALK!S$7,Input!$G$3:$G$1002,ALK!$N$3),COUNTIFS(Input!$F$3:$F$1002,ALK!$B8,Input!$J$3:$J$1002,ALK!S$7,Input!$N$3:$N$1002,ALK!$Q$3,Input!$G$3:$G$1002,ALK!$N$3)),0)</f>
        <v>0</v>
      </c>
      <c r="T8" s="55">
        <f>IF($B8&lt;&gt;"",IF($Q$3&gt;4,COUNTIFS(Input!$F$3:$F$1002,ALK!$B8,Input!$J$3:$J$1002,ALK!T$7,Input!$G$3:$G$1002,ALK!$N$3),COUNTIFS(Input!$F$3:$F$1002,ALK!$B8,Input!$J$3:$J$1002,ALK!T$7,Input!$N$3:$N$1002,ALK!$Q$3,Input!$G$3:$G$1002,ALK!$N$3)),0)</f>
        <v>0</v>
      </c>
      <c r="U8" s="55">
        <f>IF($B8&lt;&gt;"",IF($Q$3&gt;4,COUNTIFS(Input!$F$3:$F$1002,ALK!$B8,Input!$J$3:$J$1002,ALK!U$7,Input!$G$3:$G$1002,ALK!$N$3),COUNTIFS(Input!$F$3:$F$1002,ALK!$B8,Input!$J$3:$J$1002,ALK!U$7,Input!$N$3:$N$1002,ALK!$Q$3,Input!$G$3:$G$1002,ALK!$N$3)),0)</f>
        <v>0</v>
      </c>
      <c r="V8" s="55">
        <f>IF($B8&lt;&gt;"",IF($Q$3&gt;4,COUNTIFS(Input!$F$3:$F$1002,ALK!$B8,Input!$J$3:$J$1002,ALK!V$7,Input!$G$3:$G$1002,ALK!$N$3),COUNTIFS(Input!$F$3:$F$1002,ALK!$B8,Input!$J$3:$J$1002,ALK!V$7,Input!$N$3:$N$1002,ALK!$Q$3,Input!$G$3:$G$1002,ALK!$N$3)),0)</f>
        <v>0</v>
      </c>
      <c r="W8" s="55">
        <f>IF($B8&lt;&gt;"",IF($Q$3&gt;4,COUNTIFS(Input!$F$3:$F$1002,ALK!$B8,Input!$J$3:$J$1002,ALK!W$7,Input!$G$3:$G$1002,ALK!$N$3),COUNTIFS(Input!$F$3:$F$1002,ALK!$B8,Input!$J$3:$J$1002,ALK!W$7,Input!$N$3:$N$1002,ALK!$Q$3,Input!$G$3:$G$1002,ALK!$N$3)),0)</f>
        <v>0</v>
      </c>
      <c r="X8" s="55">
        <f>IF($B8&lt;&gt;"",IF($Q$3&gt;4,COUNTIFS(Input!$F$3:$F$1002,ALK!$B8,Input!$J$3:$J$1002,ALK!X$7,Input!$G$3:$G$1002,ALK!$N$3),COUNTIFS(Input!$F$3:$F$1002,ALK!$B8,Input!$J$3:$J$1002,ALK!X$7,Input!$N$3:$N$1002,ALK!$Q$3,Input!$G$3:$G$1002,ALK!$N$3)),0)</f>
        <v>0</v>
      </c>
      <c r="Y8" s="55">
        <f>IF($B8&lt;&gt;"",IF($Q$3&gt;4,COUNTIFS(Input!$F$3:$F$1002,ALK!$B8,Input!$J$3:$J$1002,ALK!Y$7,Input!$G$3:$G$1002,ALK!$N$3),COUNTIFS(Input!$F$3:$F$1002,ALK!$B8,Input!$J$3:$J$1002,ALK!Y$7,Input!$N$3:$N$1002,ALK!$Q$3,Input!$G$3:$G$1002,ALK!$N$3)),0)</f>
        <v>0</v>
      </c>
      <c r="Z8" s="55">
        <f>IF($B8&lt;&gt;"",IF($Q$3&gt;4,COUNTIFS(Input!$F$3:$F$1002,ALK!$B8,Input!$J$3:$J$1002,ALK!Z$7,Input!$G$3:$G$1002,ALK!$N$3),COUNTIFS(Input!$F$3:$F$1002,ALK!$B8,Input!$J$3:$J$1002,ALK!Z$7,Input!$N$3:$N$1002,ALK!$Q$3,Input!$G$3:$G$1002,ALK!$N$3)),0)</f>
        <v>0</v>
      </c>
      <c r="AA8" s="55">
        <f>IF($B8&lt;&gt;"",IF($Q$3&gt;4,COUNTIFS(Input!$F$3:$F$1002,ALK!$B8,Input!$J$3:$J$1002,ALK!AA$7,Input!$G$3:$G$1002,ALK!$N$3),COUNTIFS(Input!$F$3:$F$1002,ALK!$B8,Input!$J$3:$J$1002,ALK!AA$7,Input!$N$3:$N$1002,ALK!$Q$3,Input!$G$3:$G$1002,ALK!$N$3)),0)</f>
        <v>0</v>
      </c>
      <c r="AB8" s="55">
        <f>IF($B8&lt;&gt;"",IF($Q$3&gt;4,COUNTIFS(Input!$F$3:$F$1002,ALK!$B8,Input!$J$3:$J$1002,ALK!AB$7,Input!$G$3:$G$1002,ALK!$N$3),COUNTIFS(Input!$F$3:$F$1002,ALK!$B8,Input!$J$3:$J$1002,ALK!AB$7,Input!$N$3:$N$1002,ALK!$Q$3,Input!$G$3:$G$1002,ALK!$N$3)),0)</f>
        <v>0</v>
      </c>
      <c r="AC8" s="55">
        <f>IF($B8&lt;&gt;"",IF($Q$3&gt;4,COUNTIFS(Input!$F$3:$F$1002,ALK!$B8,Input!$J$3:$J$1002,ALK!AC$7,Input!$G$3:$G$1002,ALK!$N$3),COUNTIFS(Input!$F$3:$F$1002,ALK!$B8,Input!$J$3:$J$1002,ALK!AC$7,Input!$N$3:$N$1002,ALK!$Q$3,Input!$G$3:$G$1002,ALK!$N$3)),0)</f>
        <v>0</v>
      </c>
      <c r="AD8" s="55">
        <f>IF($B8&lt;&gt;"",IF($Q$3&gt;4,COUNTIFS(Input!$F$3:$F$1002,ALK!$B8,Input!$J$3:$J$1002,ALK!AD$7,Input!$G$3:$G$1002,ALK!$N$3),COUNTIFS(Input!$F$3:$F$1002,ALK!$B8,Input!$J$3:$J$1002,ALK!AD$7,Input!$N$3:$N$1002,ALK!$Q$3,Input!$G$3:$G$1002,ALK!$N$3)),0)</f>
        <v>0</v>
      </c>
      <c r="AE8" s="55">
        <f>IF($B8&lt;&gt;"",IF($Q$3&gt;4,COUNTIFS(Input!$F$3:$F$1002,ALK!$B8,Input!$J$3:$J$1002,ALK!AE$7,Input!$G$3:$G$1002,ALK!$N$3),COUNTIFS(Input!$F$3:$F$1002,ALK!$B8,Input!$J$3:$J$1002,ALK!AE$7,Input!$N$3:$N$1002,ALK!$Q$3,Input!$G$3:$G$1002,ALK!$N$3)),0)</f>
        <v>0</v>
      </c>
      <c r="AF8" s="55">
        <f>IF($B8&lt;&gt;"",IF($Q$3&gt;4,COUNTIFS(Input!$F$3:$F$1002,ALK!$B8,Input!$J$3:$J$1002,ALK!AF$7,Input!$G$3:$G$1002,ALK!$N$3),COUNTIFS(Input!$F$3:$F$1002,ALK!$B8,Input!$J$3:$J$1002,ALK!AF$7,Input!$N$3:$N$1002,ALK!$Q$3,Input!$G$3:$G$1002,ALK!$N$3)),0)</f>
        <v>0</v>
      </c>
      <c r="AG8" s="55">
        <f>IF($B8&lt;&gt;"",IF($Q$3&gt;4,COUNTIFS(Input!$F$3:$F$1002,ALK!$B8,Input!$J$3:$J$1002,ALK!AG$7,Input!$G$3:$G$1002,ALK!$N$3),COUNTIFS(Input!$F$3:$F$1002,ALK!$B8,Input!$J$3:$J$1002,ALK!AG$7,Input!$N$3:$N$1002,ALK!$Q$3,Input!$G$3:$G$1002,ALK!$N$3)),0)</f>
        <v>0</v>
      </c>
      <c r="AH8" s="55">
        <f>IF($B8&lt;&gt;"",IF($Q$3&gt;4,COUNTIFS(Input!$F$3:$F$1002,ALK!$B8,Input!$J$3:$J$1002,ALK!AH$7,Input!$G$3:$G$1002,ALK!$N$3),COUNTIFS(Input!$F$3:$F$1002,ALK!$B8,Input!$J$3:$J$1002,ALK!AH$7,Input!$N$3:$N$1002,ALK!$Q$3,Input!$G$3:$G$1002,ALK!$N$3)),0)</f>
        <v>0</v>
      </c>
      <c r="AI8" s="55">
        <f>IF($B8&lt;&gt;"",IF($Q$3&gt;4,COUNTIFS(Input!$F$3:$F$1002,ALK!$B8,Input!$J$3:$J$1002,ALK!AI$7,Input!$G$3:$G$1002,ALK!$N$3),COUNTIFS(Input!$F$3:$F$1002,ALK!$B8,Input!$J$3:$J$1002,ALK!AI$7,Input!$N$3:$N$1002,ALK!$Q$3,Input!$G$3:$G$1002,ALK!$N$3)),0)</f>
        <v>0</v>
      </c>
      <c r="AJ8" s="55">
        <f>IF($B8&lt;&gt;"",IF($Q$3&gt;4,COUNTIFS(Input!$F$3:$F$1002,ALK!$B8,Input!$J$3:$J$1002,ALK!AJ$7,Input!$G$3:$G$1002,ALK!$N$3),COUNTIFS(Input!$F$3:$F$1002,ALK!$B8,Input!$J$3:$J$1002,ALK!AJ$7,Input!$N$3:$N$1002,ALK!$Q$3,Input!$G$3:$G$1002,ALK!$N$3)),0)</f>
        <v>0</v>
      </c>
      <c r="AK8" s="55">
        <f>IF($B8&lt;&gt;"",IF($Q$3&gt;4,COUNTIFS(Input!$F$3:$F$1002,ALK!$B8,Input!$J$3:$J$1002,ALK!AK$7,Input!$G$3:$G$1002,ALK!$N$3),COUNTIFS(Input!$F$3:$F$1002,ALK!$B8,Input!$J$3:$J$1002,ALK!AK$7,Input!$N$3:$N$1002,ALK!$Q$3,Input!$G$3:$G$1002,ALK!$N$3)),0)</f>
        <v>0</v>
      </c>
      <c r="AL8" s="55">
        <f>IF($B8&lt;&gt;"",IF($Q$3&gt;4,COUNTIFS(Input!$F$3:$F$1002,ALK!$B8,Input!$J$3:$J$1002,ALK!AL$7,Input!$G$3:$G$1002,ALK!$N$3),COUNTIFS(Input!$F$3:$F$1002,ALK!$B8,Input!$J$3:$J$1002,ALK!AL$7,Input!$N$3:$N$1002,ALK!$Q$3,Input!$G$3:$G$1002,ALK!$N$3)),0)</f>
        <v>0</v>
      </c>
      <c r="AM8" s="55">
        <f>IF($B8&lt;&gt;"",IF($Q$3&gt;4,COUNTIFS(Input!$F$3:$F$1002,ALK!$B8,Input!$J$3:$J$1002,ALK!AM$7,Input!$G$3:$G$1002,ALK!$N$3),COUNTIFS(Input!$F$3:$F$1002,ALK!$B8,Input!$J$3:$J$1002,ALK!AM$7,Input!$N$3:$N$1002,ALK!$Q$3,Input!$G$3:$G$1002,ALK!$N$3)),0)</f>
        <v>0</v>
      </c>
      <c r="AN8" s="55">
        <f>IF($B8&lt;&gt;"",IF($Q$3&gt;4,COUNTIFS(Input!$F$3:$F$1002,ALK!$B8,Input!$J$3:$J$1002,ALK!AN$7,Input!$G$3:$G$1002,ALK!$N$3),COUNTIFS(Input!$F$3:$F$1002,ALK!$B8,Input!$J$3:$J$1002,ALK!AN$7,Input!$N$3:$N$1002,ALK!$Q$3,Input!$G$3:$G$1002,ALK!$N$3)),0)</f>
        <v>0</v>
      </c>
      <c r="AO8" s="55">
        <f>IF($B8&lt;&gt;"",IF($Q$3&gt;4,COUNTIFS(Input!$F$3:$F$1002,ALK!$B8,Input!$J$3:$J$1002,ALK!AO$7,Input!$G$3:$G$1002,ALK!$N$3),COUNTIFS(Input!$F$3:$F$1002,ALK!$B8,Input!$J$3:$J$1002,ALK!AO$7,Input!$N$3:$N$1002,ALK!$Q$3,Input!$G$3:$G$1002,ALK!$N$3)),0)</f>
        <v>0</v>
      </c>
      <c r="AP8" s="55">
        <f>IF($B8&lt;&gt;"",IF($Q$3&gt;4,COUNTIFS(Input!$F$3:$F$1002,ALK!$B8,Input!$J$3:$J$1002,ALK!AP$7,Input!$G$3:$G$1002,ALK!$N$3),COUNTIFS(Input!$F$3:$F$1002,ALK!$B8,Input!$J$3:$J$1002,ALK!AP$7,Input!$N$3:$N$1002,ALK!$Q$3,Input!$G$3:$G$1002,ALK!$N$3)),0)</f>
        <v>0</v>
      </c>
      <c r="AQ8" s="55">
        <f>IF($B8&lt;&gt;"",IF($Q$3&gt;4,COUNTIFS(Input!$F$3:$F$1002,ALK!$B8,Input!$J$3:$J$1002,ALK!AQ$7,Input!$G$3:$G$1002,ALK!$N$3),COUNTIFS(Input!$F$3:$F$1002,ALK!$B8,Input!$J$3:$J$1002,ALK!AQ$7,Input!$N$3:$N$1002,ALK!$Q$3,Input!$G$3:$G$1002,ALK!$N$3)),0)</f>
        <v>0</v>
      </c>
      <c r="AR8" s="56">
        <f>SUM(C8:AQ8)</f>
        <v>4</v>
      </c>
      <c r="AS8" s="21"/>
      <c r="AT8" s="21"/>
      <c r="AU8" s="21"/>
      <c r="AV8" s="21"/>
      <c r="AW8" s="21"/>
      <c r="AX8" s="21"/>
      <c r="AY8" s="21"/>
      <c r="AZ8" s="21"/>
      <c r="BA8" s="21"/>
      <c r="BB8" s="21"/>
      <c r="BC8" s="316">
        <f>IF(AR8&gt;0,AR8*B8,0)</f>
        <v>1040</v>
      </c>
      <c r="BD8" s="21"/>
      <c r="BE8" s="21"/>
      <c r="BF8" s="21"/>
      <c r="BG8" s="21"/>
      <c r="BH8" s="21"/>
      <c r="BI8" s="21"/>
      <c r="BJ8" s="21"/>
      <c r="BK8" s="21"/>
      <c r="BL8" s="21"/>
      <c r="BM8" s="21"/>
      <c r="BN8" s="21"/>
      <c r="BO8" s="21"/>
      <c r="BP8" s="21"/>
      <c r="BQ8" s="21"/>
      <c r="BR8" s="21"/>
      <c r="BS8" s="21"/>
      <c r="BT8" s="21"/>
      <c r="BU8" s="21"/>
      <c r="BV8" s="21"/>
      <c r="BW8" s="21"/>
      <c r="BX8" s="21"/>
      <c r="BY8" s="21"/>
      <c r="BZ8" s="21"/>
    </row>
    <row r="9" spans="1:78" ht="15" x14ac:dyDescent="0.25">
      <c r="A9" s="21"/>
      <c r="B9" s="58">
        <f>'Sheet 1'!A3</f>
        <v>270</v>
      </c>
      <c r="C9" s="55">
        <f>IF($B9&lt;&gt;"",IF($Q$3&gt;4,COUNTIFS(Input!$F$3:$F$1002,ALK!$B9,Input!$J$3:$J$1002,ALK!C$7,Input!$G$3:$G$1002,ALK!$N$3),COUNTIFS(Input!$F$3:$F$1002,ALK!$B9,Input!$J$3:$J$1002,ALK!C$7,Input!$N$3:$N$1002,ALK!$Q$3,Input!$G$3:$G$1002,ALK!$N$3)),0)</f>
        <v>0</v>
      </c>
      <c r="D9" s="55">
        <f>IF($B9&lt;&gt;"",IF($Q$3&gt;4,COUNTIFS(Input!$F$3:$F$1002,ALK!$B9,Input!$J$3:$J$1002,ALK!D$7,Input!$G$3:$G$1002,ALK!$N$3),COUNTIFS(Input!$F$3:$F$1002,ALK!$B9,Input!$J$3:$J$1002,ALK!D$7,Input!$N$3:$N$1002,ALK!$Q$3,Input!$G$3:$G$1002,ALK!$N$3)),0)</f>
        <v>0</v>
      </c>
      <c r="E9" s="55">
        <f>IF($B9&lt;&gt;"",IF($Q$3&gt;4,COUNTIFS(Input!$F$3:$F$1002,ALK!$B9,Input!$J$3:$J$1002,ALK!E$7,Input!$G$3:$G$1002,ALK!$N$3),COUNTIFS(Input!$F$3:$F$1002,ALK!$B9,Input!$J$3:$J$1002,ALK!E$7,Input!$N$3:$N$1002,ALK!$Q$3,Input!$G$3:$G$1002,ALK!$N$3)),0)</f>
        <v>2</v>
      </c>
      <c r="F9" s="55">
        <f>IF($B9&lt;&gt;"",IF($Q$3&gt;4,COUNTIFS(Input!$F$3:$F$1002,ALK!$B9,Input!$J$3:$J$1002,ALK!F$7,Input!$G$3:$G$1002,ALK!$N$3),COUNTIFS(Input!$F$3:$F$1002,ALK!$B9,Input!$J$3:$J$1002,ALK!F$7,Input!$N$3:$N$1002,ALK!$Q$3,Input!$G$3:$G$1002,ALK!$N$3)),0)</f>
        <v>10</v>
      </c>
      <c r="G9" s="55">
        <f>IF($B9&lt;&gt;"",IF($Q$3&gt;4,COUNTIFS(Input!$F$3:$F$1002,ALK!$B9,Input!$J$3:$J$1002,ALK!G$7,Input!$G$3:$G$1002,ALK!$N$3),COUNTIFS(Input!$F$3:$F$1002,ALK!$B9,Input!$J$3:$J$1002,ALK!G$7,Input!$N$3:$N$1002,ALK!$Q$3,Input!$G$3:$G$1002,ALK!$N$3)),0)</f>
        <v>3</v>
      </c>
      <c r="H9" s="55">
        <f>IF($B9&lt;&gt;"",IF($Q$3&gt;4,COUNTIFS(Input!$F$3:$F$1002,ALK!$B9,Input!$J$3:$J$1002,ALK!H$7,Input!$G$3:$G$1002,ALK!$N$3),COUNTIFS(Input!$F$3:$F$1002,ALK!$B9,Input!$J$3:$J$1002,ALK!H$7,Input!$N$3:$N$1002,ALK!$Q$3,Input!$G$3:$G$1002,ALK!$N$3)),0)</f>
        <v>0</v>
      </c>
      <c r="I9" s="55">
        <f>IF($B9&lt;&gt;"",IF($Q$3&gt;4,COUNTIFS(Input!$F$3:$F$1002,ALK!$B9,Input!$J$3:$J$1002,ALK!I$7,Input!$G$3:$G$1002,ALK!$N$3),COUNTIFS(Input!$F$3:$F$1002,ALK!$B9,Input!$J$3:$J$1002,ALK!I$7,Input!$N$3:$N$1002,ALK!$Q$3,Input!$G$3:$G$1002,ALK!$N$3)),0)</f>
        <v>0</v>
      </c>
      <c r="J9" s="55">
        <f>IF($B9&lt;&gt;"",IF($Q$3&gt;4,COUNTIFS(Input!$F$3:$F$1002,ALK!$B9,Input!$J$3:$J$1002,ALK!J$7,Input!$G$3:$G$1002,ALK!$N$3),COUNTIFS(Input!$F$3:$F$1002,ALK!$B9,Input!$J$3:$J$1002,ALK!J$7,Input!$N$3:$N$1002,ALK!$Q$3,Input!$G$3:$G$1002,ALK!$N$3)),0)</f>
        <v>0</v>
      </c>
      <c r="K9" s="55">
        <f>IF($B9&lt;&gt;"",IF($Q$3&gt;4,COUNTIFS(Input!$F$3:$F$1002,ALK!$B9,Input!$J$3:$J$1002,ALK!K$7,Input!$G$3:$G$1002,ALK!$N$3),COUNTIFS(Input!$F$3:$F$1002,ALK!$B9,Input!$J$3:$J$1002,ALK!K$7,Input!$N$3:$N$1002,ALK!$Q$3,Input!$G$3:$G$1002,ALK!$N$3)),0)</f>
        <v>0</v>
      </c>
      <c r="L9" s="55">
        <f>IF($B9&lt;&gt;"",IF($Q$3&gt;4,COUNTIFS(Input!$F$3:$F$1002,ALK!$B9,Input!$J$3:$J$1002,ALK!L$7,Input!$G$3:$G$1002,ALK!$N$3),COUNTIFS(Input!$F$3:$F$1002,ALK!$B9,Input!$J$3:$J$1002,ALK!L$7,Input!$N$3:$N$1002,ALK!$Q$3,Input!$G$3:$G$1002,ALK!$N$3)),0)</f>
        <v>0</v>
      </c>
      <c r="M9" s="55">
        <f>IF($B9&lt;&gt;"",IF($Q$3&gt;4,COUNTIFS(Input!$F$3:$F$1002,ALK!$B9,Input!$J$3:$J$1002,ALK!M$7,Input!$G$3:$G$1002,ALK!$N$3),COUNTIFS(Input!$F$3:$F$1002,ALK!$B9,Input!$J$3:$J$1002,ALK!M$7,Input!$N$3:$N$1002,ALK!$Q$3,Input!$G$3:$G$1002,ALK!$N$3)),0)</f>
        <v>0</v>
      </c>
      <c r="N9" s="55">
        <f>IF($B9&lt;&gt;"",IF($Q$3&gt;4,COUNTIFS(Input!$F$3:$F$1002,ALK!$B9,Input!$J$3:$J$1002,ALK!N$7,Input!$G$3:$G$1002,ALK!$N$3),COUNTIFS(Input!$F$3:$F$1002,ALK!$B9,Input!$J$3:$J$1002,ALK!N$7,Input!$N$3:$N$1002,ALK!$Q$3,Input!$G$3:$G$1002,ALK!$N$3)),0)</f>
        <v>0</v>
      </c>
      <c r="O9" s="55">
        <f>IF($B9&lt;&gt;"",IF($Q$3&gt;4,COUNTIFS(Input!$F$3:$F$1002,ALK!$B9,Input!$J$3:$J$1002,ALK!O$7,Input!$G$3:$G$1002,ALK!$N$3),COUNTIFS(Input!$F$3:$F$1002,ALK!$B9,Input!$J$3:$J$1002,ALK!O$7,Input!$N$3:$N$1002,ALK!$Q$3,Input!$G$3:$G$1002,ALK!$N$3)),0)</f>
        <v>0</v>
      </c>
      <c r="P9" s="55">
        <f>IF($B9&lt;&gt;"",IF($Q$3&gt;4,COUNTIFS(Input!$F$3:$F$1002,ALK!$B9,Input!$J$3:$J$1002,ALK!P$7,Input!$G$3:$G$1002,ALK!$N$3),COUNTIFS(Input!$F$3:$F$1002,ALK!$B9,Input!$J$3:$J$1002,ALK!P$7,Input!$N$3:$N$1002,ALK!$Q$3,Input!$G$3:$G$1002,ALK!$N$3)),0)</f>
        <v>0</v>
      </c>
      <c r="Q9" s="55">
        <f>IF($B9&lt;&gt;"",IF($Q$3&gt;4,COUNTIFS(Input!$F$3:$F$1002,ALK!$B9,Input!$J$3:$J$1002,ALK!Q$7,Input!$G$3:$G$1002,ALK!$N$3),COUNTIFS(Input!$F$3:$F$1002,ALK!$B9,Input!$J$3:$J$1002,ALK!Q$7,Input!$N$3:$N$1002,ALK!$Q$3,Input!$G$3:$G$1002,ALK!$N$3)),0)</f>
        <v>0</v>
      </c>
      <c r="R9" s="55">
        <f>IF($B9&lt;&gt;"",IF($Q$3&gt;4,COUNTIFS(Input!$F$3:$F$1002,ALK!$B9,Input!$J$3:$J$1002,ALK!R$7,Input!$G$3:$G$1002,ALK!$N$3),COUNTIFS(Input!$F$3:$F$1002,ALK!$B9,Input!$J$3:$J$1002,ALK!R$7,Input!$N$3:$N$1002,ALK!$Q$3,Input!$G$3:$G$1002,ALK!$N$3)),0)</f>
        <v>0</v>
      </c>
      <c r="S9" s="55">
        <f>IF($B9&lt;&gt;"",IF($Q$3&gt;4,COUNTIFS(Input!$F$3:$F$1002,ALK!$B9,Input!$J$3:$J$1002,ALK!S$7,Input!$G$3:$G$1002,ALK!$N$3),COUNTIFS(Input!$F$3:$F$1002,ALK!$B9,Input!$J$3:$J$1002,ALK!S$7,Input!$N$3:$N$1002,ALK!$Q$3,Input!$G$3:$G$1002,ALK!$N$3)),0)</f>
        <v>0</v>
      </c>
      <c r="T9" s="55">
        <f>IF($B9&lt;&gt;"",IF($Q$3&gt;4,COUNTIFS(Input!$F$3:$F$1002,ALK!$B9,Input!$J$3:$J$1002,ALK!T$7,Input!$G$3:$G$1002,ALK!$N$3),COUNTIFS(Input!$F$3:$F$1002,ALK!$B9,Input!$J$3:$J$1002,ALK!T$7,Input!$N$3:$N$1002,ALK!$Q$3,Input!$G$3:$G$1002,ALK!$N$3)),0)</f>
        <v>0</v>
      </c>
      <c r="U9" s="55">
        <f>IF($B9&lt;&gt;"",IF($Q$3&gt;4,COUNTIFS(Input!$F$3:$F$1002,ALK!$B9,Input!$J$3:$J$1002,ALK!U$7,Input!$G$3:$G$1002,ALK!$N$3),COUNTIFS(Input!$F$3:$F$1002,ALK!$B9,Input!$J$3:$J$1002,ALK!U$7,Input!$N$3:$N$1002,ALK!$Q$3,Input!$G$3:$G$1002,ALK!$N$3)),0)</f>
        <v>0</v>
      </c>
      <c r="V9" s="55">
        <f>IF($B9&lt;&gt;"",IF($Q$3&gt;4,COUNTIFS(Input!$F$3:$F$1002,ALK!$B9,Input!$J$3:$J$1002,ALK!V$7,Input!$G$3:$G$1002,ALK!$N$3),COUNTIFS(Input!$F$3:$F$1002,ALK!$B9,Input!$J$3:$J$1002,ALK!V$7,Input!$N$3:$N$1002,ALK!$Q$3,Input!$G$3:$G$1002,ALK!$N$3)),0)</f>
        <v>0</v>
      </c>
      <c r="W9" s="55">
        <f>IF($B9&lt;&gt;"",IF($Q$3&gt;4,COUNTIFS(Input!$F$3:$F$1002,ALK!$B9,Input!$J$3:$J$1002,ALK!W$7,Input!$G$3:$G$1002,ALK!$N$3),COUNTIFS(Input!$F$3:$F$1002,ALK!$B9,Input!$J$3:$J$1002,ALK!W$7,Input!$N$3:$N$1002,ALK!$Q$3,Input!$G$3:$G$1002,ALK!$N$3)),0)</f>
        <v>0</v>
      </c>
      <c r="X9" s="55">
        <f>IF($B9&lt;&gt;"",IF($Q$3&gt;4,COUNTIFS(Input!$F$3:$F$1002,ALK!$B9,Input!$J$3:$J$1002,ALK!X$7,Input!$G$3:$G$1002,ALK!$N$3),COUNTIFS(Input!$F$3:$F$1002,ALK!$B9,Input!$J$3:$J$1002,ALK!X$7,Input!$N$3:$N$1002,ALK!$Q$3,Input!$G$3:$G$1002,ALK!$N$3)),0)</f>
        <v>0</v>
      </c>
      <c r="Y9" s="55">
        <f>IF($B9&lt;&gt;"",IF($Q$3&gt;4,COUNTIFS(Input!$F$3:$F$1002,ALK!$B9,Input!$J$3:$J$1002,ALK!Y$7,Input!$G$3:$G$1002,ALK!$N$3),COUNTIFS(Input!$F$3:$F$1002,ALK!$B9,Input!$J$3:$J$1002,ALK!Y$7,Input!$N$3:$N$1002,ALK!$Q$3,Input!$G$3:$G$1002,ALK!$N$3)),0)</f>
        <v>0</v>
      </c>
      <c r="Z9" s="55">
        <f>IF($B9&lt;&gt;"",IF($Q$3&gt;4,COUNTIFS(Input!$F$3:$F$1002,ALK!$B9,Input!$J$3:$J$1002,ALK!Z$7,Input!$G$3:$G$1002,ALK!$N$3),COUNTIFS(Input!$F$3:$F$1002,ALK!$B9,Input!$J$3:$J$1002,ALK!Z$7,Input!$N$3:$N$1002,ALK!$Q$3,Input!$G$3:$G$1002,ALK!$N$3)),0)</f>
        <v>0</v>
      </c>
      <c r="AA9" s="55">
        <f>IF($B9&lt;&gt;"",IF($Q$3&gt;4,COUNTIFS(Input!$F$3:$F$1002,ALK!$B9,Input!$J$3:$J$1002,ALK!AA$7,Input!$G$3:$G$1002,ALK!$N$3),COUNTIFS(Input!$F$3:$F$1002,ALK!$B9,Input!$J$3:$J$1002,ALK!AA$7,Input!$N$3:$N$1002,ALK!$Q$3,Input!$G$3:$G$1002,ALK!$N$3)),0)</f>
        <v>0</v>
      </c>
      <c r="AB9" s="55">
        <f>IF($B9&lt;&gt;"",IF($Q$3&gt;4,COUNTIFS(Input!$F$3:$F$1002,ALK!$B9,Input!$J$3:$J$1002,ALK!AB$7,Input!$G$3:$G$1002,ALK!$N$3),COUNTIFS(Input!$F$3:$F$1002,ALK!$B9,Input!$J$3:$J$1002,ALK!AB$7,Input!$N$3:$N$1002,ALK!$Q$3,Input!$G$3:$G$1002,ALK!$N$3)),0)</f>
        <v>0</v>
      </c>
      <c r="AC9" s="55">
        <f>IF($B9&lt;&gt;"",IF($Q$3&gt;4,COUNTIFS(Input!$F$3:$F$1002,ALK!$B9,Input!$J$3:$J$1002,ALK!AC$7,Input!$G$3:$G$1002,ALK!$N$3),COUNTIFS(Input!$F$3:$F$1002,ALK!$B9,Input!$J$3:$J$1002,ALK!AC$7,Input!$N$3:$N$1002,ALK!$Q$3,Input!$G$3:$G$1002,ALK!$N$3)),0)</f>
        <v>0</v>
      </c>
      <c r="AD9" s="55">
        <f>IF($B9&lt;&gt;"",IF($Q$3&gt;4,COUNTIFS(Input!$F$3:$F$1002,ALK!$B9,Input!$J$3:$J$1002,ALK!AD$7,Input!$G$3:$G$1002,ALK!$N$3),COUNTIFS(Input!$F$3:$F$1002,ALK!$B9,Input!$J$3:$J$1002,ALK!AD$7,Input!$N$3:$N$1002,ALK!$Q$3,Input!$G$3:$G$1002,ALK!$N$3)),0)</f>
        <v>0</v>
      </c>
      <c r="AE9" s="55">
        <f>IF($B9&lt;&gt;"",IF($Q$3&gt;4,COUNTIFS(Input!$F$3:$F$1002,ALK!$B9,Input!$J$3:$J$1002,ALK!AE$7,Input!$G$3:$G$1002,ALK!$N$3),COUNTIFS(Input!$F$3:$F$1002,ALK!$B9,Input!$J$3:$J$1002,ALK!AE$7,Input!$N$3:$N$1002,ALK!$Q$3,Input!$G$3:$G$1002,ALK!$N$3)),0)</f>
        <v>0</v>
      </c>
      <c r="AF9" s="55">
        <f>IF($B9&lt;&gt;"",IF($Q$3&gt;4,COUNTIFS(Input!$F$3:$F$1002,ALK!$B9,Input!$J$3:$J$1002,ALK!AF$7,Input!$G$3:$G$1002,ALK!$N$3),COUNTIFS(Input!$F$3:$F$1002,ALK!$B9,Input!$J$3:$J$1002,ALK!AF$7,Input!$N$3:$N$1002,ALK!$Q$3,Input!$G$3:$G$1002,ALK!$N$3)),0)</f>
        <v>0</v>
      </c>
      <c r="AG9" s="55">
        <f>IF($B9&lt;&gt;"",IF($Q$3&gt;4,COUNTIFS(Input!$F$3:$F$1002,ALK!$B9,Input!$J$3:$J$1002,ALK!AG$7,Input!$G$3:$G$1002,ALK!$N$3),COUNTIFS(Input!$F$3:$F$1002,ALK!$B9,Input!$J$3:$J$1002,ALK!AG$7,Input!$N$3:$N$1002,ALK!$Q$3,Input!$G$3:$G$1002,ALK!$N$3)),0)</f>
        <v>0</v>
      </c>
      <c r="AH9" s="55">
        <f>IF($B9&lt;&gt;"",IF($Q$3&gt;4,COUNTIFS(Input!$F$3:$F$1002,ALK!$B9,Input!$J$3:$J$1002,ALK!AH$7,Input!$G$3:$G$1002,ALK!$N$3),COUNTIFS(Input!$F$3:$F$1002,ALK!$B9,Input!$J$3:$J$1002,ALK!AH$7,Input!$N$3:$N$1002,ALK!$Q$3,Input!$G$3:$G$1002,ALK!$N$3)),0)</f>
        <v>0</v>
      </c>
      <c r="AI9" s="55">
        <f>IF($B9&lt;&gt;"",IF($Q$3&gt;4,COUNTIFS(Input!$F$3:$F$1002,ALK!$B9,Input!$J$3:$J$1002,ALK!AI$7,Input!$G$3:$G$1002,ALK!$N$3),COUNTIFS(Input!$F$3:$F$1002,ALK!$B9,Input!$J$3:$J$1002,ALK!AI$7,Input!$N$3:$N$1002,ALK!$Q$3,Input!$G$3:$G$1002,ALK!$N$3)),0)</f>
        <v>0</v>
      </c>
      <c r="AJ9" s="55">
        <f>IF($B9&lt;&gt;"",IF($Q$3&gt;4,COUNTIFS(Input!$F$3:$F$1002,ALK!$B9,Input!$J$3:$J$1002,ALK!AJ$7,Input!$G$3:$G$1002,ALK!$N$3),COUNTIFS(Input!$F$3:$F$1002,ALK!$B9,Input!$J$3:$J$1002,ALK!AJ$7,Input!$N$3:$N$1002,ALK!$Q$3,Input!$G$3:$G$1002,ALK!$N$3)),0)</f>
        <v>0</v>
      </c>
      <c r="AK9" s="55">
        <f>IF($B9&lt;&gt;"",IF($Q$3&gt;4,COUNTIFS(Input!$F$3:$F$1002,ALK!$B9,Input!$J$3:$J$1002,ALK!AK$7,Input!$G$3:$G$1002,ALK!$N$3),COUNTIFS(Input!$F$3:$F$1002,ALK!$B9,Input!$J$3:$J$1002,ALK!AK$7,Input!$N$3:$N$1002,ALK!$Q$3,Input!$G$3:$G$1002,ALK!$N$3)),0)</f>
        <v>0</v>
      </c>
      <c r="AL9" s="55">
        <f>IF($B9&lt;&gt;"",IF($Q$3&gt;4,COUNTIFS(Input!$F$3:$F$1002,ALK!$B9,Input!$J$3:$J$1002,ALK!AL$7,Input!$G$3:$G$1002,ALK!$N$3),COUNTIFS(Input!$F$3:$F$1002,ALK!$B9,Input!$J$3:$J$1002,ALK!AL$7,Input!$N$3:$N$1002,ALK!$Q$3,Input!$G$3:$G$1002,ALK!$N$3)),0)</f>
        <v>0</v>
      </c>
      <c r="AM9" s="55">
        <f>IF($B9&lt;&gt;"",IF($Q$3&gt;4,COUNTIFS(Input!$F$3:$F$1002,ALK!$B9,Input!$J$3:$J$1002,ALK!AM$7,Input!$G$3:$G$1002,ALK!$N$3),COUNTIFS(Input!$F$3:$F$1002,ALK!$B9,Input!$J$3:$J$1002,ALK!AM$7,Input!$N$3:$N$1002,ALK!$Q$3,Input!$G$3:$G$1002,ALK!$N$3)),0)</f>
        <v>0</v>
      </c>
      <c r="AN9" s="55">
        <f>IF($B9&lt;&gt;"",IF($Q$3&gt;4,COUNTIFS(Input!$F$3:$F$1002,ALK!$B9,Input!$J$3:$J$1002,ALK!AN$7,Input!$G$3:$G$1002,ALK!$N$3),COUNTIFS(Input!$F$3:$F$1002,ALK!$B9,Input!$J$3:$J$1002,ALK!AN$7,Input!$N$3:$N$1002,ALK!$Q$3,Input!$G$3:$G$1002,ALK!$N$3)),0)</f>
        <v>0</v>
      </c>
      <c r="AO9" s="55">
        <f>IF($B9&lt;&gt;"",IF($Q$3&gt;4,COUNTIFS(Input!$F$3:$F$1002,ALK!$B9,Input!$J$3:$J$1002,ALK!AO$7,Input!$G$3:$G$1002,ALK!$N$3),COUNTIFS(Input!$F$3:$F$1002,ALK!$B9,Input!$J$3:$J$1002,ALK!AO$7,Input!$N$3:$N$1002,ALK!$Q$3,Input!$G$3:$G$1002,ALK!$N$3)),0)</f>
        <v>0</v>
      </c>
      <c r="AP9" s="55">
        <f>IF($B9&lt;&gt;"",IF($Q$3&gt;4,COUNTIFS(Input!$F$3:$F$1002,ALK!$B9,Input!$J$3:$J$1002,ALK!AP$7,Input!$G$3:$G$1002,ALK!$N$3),COUNTIFS(Input!$F$3:$F$1002,ALK!$B9,Input!$J$3:$J$1002,ALK!AP$7,Input!$N$3:$N$1002,ALK!$Q$3,Input!$G$3:$G$1002,ALK!$N$3)),0)</f>
        <v>0</v>
      </c>
      <c r="AQ9" s="55">
        <f>IF($B9&lt;&gt;"",IF($Q$3&gt;4,COUNTIFS(Input!$F$3:$F$1002,ALK!$B9,Input!$J$3:$J$1002,ALK!AQ$7,Input!$G$3:$G$1002,ALK!$N$3),COUNTIFS(Input!$F$3:$F$1002,ALK!$B9,Input!$J$3:$J$1002,ALK!AQ$7,Input!$N$3:$N$1002,ALK!$Q$3,Input!$G$3:$G$1002,ALK!$N$3)),0)</f>
        <v>0</v>
      </c>
      <c r="AR9" s="56">
        <f t="shared" ref="AR9:AR72" si="1">SUM(C9:AQ9)</f>
        <v>15</v>
      </c>
      <c r="AS9" s="21"/>
      <c r="AT9" s="21"/>
      <c r="AU9" s="21"/>
      <c r="AV9" s="21"/>
      <c r="AW9" s="21"/>
      <c r="AX9" s="21"/>
      <c r="AY9" s="21"/>
      <c r="AZ9" s="21"/>
      <c r="BA9" s="21"/>
      <c r="BB9" s="21"/>
      <c r="BC9" s="316">
        <f t="shared" ref="BC9:BC72" si="2">IF(AR9&gt;0,AR9*B9,0)</f>
        <v>4050</v>
      </c>
      <c r="BD9" s="21"/>
      <c r="BE9" s="21"/>
      <c r="BF9" s="21"/>
      <c r="BG9" s="21"/>
      <c r="BH9" s="21"/>
      <c r="BI9" s="21"/>
      <c r="BJ9" s="21"/>
      <c r="BK9" s="21"/>
      <c r="BL9" s="21"/>
      <c r="BM9" s="21"/>
      <c r="BN9" s="21"/>
      <c r="BO9" s="21"/>
      <c r="BP9" s="21"/>
      <c r="BQ9" s="21"/>
      <c r="BR9" s="21"/>
      <c r="BS9" s="21"/>
      <c r="BT9" s="21"/>
      <c r="BU9" s="21"/>
      <c r="BV9" s="21"/>
      <c r="BW9" s="21"/>
      <c r="BX9" s="21"/>
      <c r="BY9" s="21"/>
      <c r="BZ9" s="21"/>
    </row>
    <row r="10" spans="1:78" ht="15" x14ac:dyDescent="0.25">
      <c r="A10" s="21"/>
      <c r="B10" s="58">
        <f>'Sheet 1'!A4</f>
        <v>280</v>
      </c>
      <c r="C10" s="55">
        <f>IF($B10&lt;&gt;"",IF($Q$3&gt;4,COUNTIFS(Input!$F$3:$F$1002,ALK!$B10,Input!$J$3:$J$1002,ALK!C$7,Input!$G$3:$G$1002,ALK!$N$3),COUNTIFS(Input!$F$3:$F$1002,ALK!$B10,Input!$J$3:$J$1002,ALK!C$7,Input!$N$3:$N$1002,ALK!$Q$3,Input!$G$3:$G$1002,ALK!$N$3)),0)</f>
        <v>0</v>
      </c>
      <c r="D10" s="55">
        <f>IF($B10&lt;&gt;"",IF($Q$3&gt;4,COUNTIFS(Input!$F$3:$F$1002,ALK!$B10,Input!$J$3:$J$1002,ALK!D$7,Input!$G$3:$G$1002,ALK!$N$3),COUNTIFS(Input!$F$3:$F$1002,ALK!$B10,Input!$J$3:$J$1002,ALK!D$7,Input!$N$3:$N$1002,ALK!$Q$3,Input!$G$3:$G$1002,ALK!$N$3)),0)</f>
        <v>0</v>
      </c>
      <c r="E10" s="55">
        <f>IF($B10&lt;&gt;"",IF($Q$3&gt;4,COUNTIFS(Input!$F$3:$F$1002,ALK!$B10,Input!$J$3:$J$1002,ALK!E$7,Input!$G$3:$G$1002,ALK!$N$3),COUNTIFS(Input!$F$3:$F$1002,ALK!$B10,Input!$J$3:$J$1002,ALK!E$7,Input!$N$3:$N$1002,ALK!$Q$3,Input!$G$3:$G$1002,ALK!$N$3)),0)</f>
        <v>3</v>
      </c>
      <c r="F10" s="55">
        <f>IF($B10&lt;&gt;"",IF($Q$3&gt;4,COUNTIFS(Input!$F$3:$F$1002,ALK!$B10,Input!$J$3:$J$1002,ALK!F$7,Input!$G$3:$G$1002,ALK!$N$3),COUNTIFS(Input!$F$3:$F$1002,ALK!$B10,Input!$J$3:$J$1002,ALK!F$7,Input!$N$3:$N$1002,ALK!$Q$3,Input!$G$3:$G$1002,ALK!$N$3)),0)</f>
        <v>24</v>
      </c>
      <c r="G10" s="55">
        <f>IF($B10&lt;&gt;"",IF($Q$3&gt;4,COUNTIFS(Input!$F$3:$F$1002,ALK!$B10,Input!$J$3:$J$1002,ALK!G$7,Input!$G$3:$G$1002,ALK!$N$3),COUNTIFS(Input!$F$3:$F$1002,ALK!$B10,Input!$J$3:$J$1002,ALK!G$7,Input!$N$3:$N$1002,ALK!$Q$3,Input!$G$3:$G$1002,ALK!$N$3)),0)</f>
        <v>10</v>
      </c>
      <c r="H10" s="55">
        <f>IF($B10&lt;&gt;"",IF($Q$3&gt;4,COUNTIFS(Input!$F$3:$F$1002,ALK!$B10,Input!$J$3:$J$1002,ALK!H$7,Input!$G$3:$G$1002,ALK!$N$3),COUNTIFS(Input!$F$3:$F$1002,ALK!$B10,Input!$J$3:$J$1002,ALK!H$7,Input!$N$3:$N$1002,ALK!$Q$3,Input!$G$3:$G$1002,ALK!$N$3)),0)</f>
        <v>0</v>
      </c>
      <c r="I10" s="55">
        <f>IF($B10&lt;&gt;"",IF($Q$3&gt;4,COUNTIFS(Input!$F$3:$F$1002,ALK!$B10,Input!$J$3:$J$1002,ALK!I$7,Input!$G$3:$G$1002,ALK!$N$3),COUNTIFS(Input!$F$3:$F$1002,ALK!$B10,Input!$J$3:$J$1002,ALK!I$7,Input!$N$3:$N$1002,ALK!$Q$3,Input!$G$3:$G$1002,ALK!$N$3)),0)</f>
        <v>0</v>
      </c>
      <c r="J10" s="55">
        <f>IF($B10&lt;&gt;"",IF($Q$3&gt;4,COUNTIFS(Input!$F$3:$F$1002,ALK!$B10,Input!$J$3:$J$1002,ALK!J$7,Input!$G$3:$G$1002,ALK!$N$3),COUNTIFS(Input!$F$3:$F$1002,ALK!$B10,Input!$J$3:$J$1002,ALK!J$7,Input!$N$3:$N$1002,ALK!$Q$3,Input!$G$3:$G$1002,ALK!$N$3)),0)</f>
        <v>0</v>
      </c>
      <c r="K10" s="55">
        <f>IF($B10&lt;&gt;"",IF($Q$3&gt;4,COUNTIFS(Input!$F$3:$F$1002,ALK!$B10,Input!$J$3:$J$1002,ALK!K$7,Input!$G$3:$G$1002,ALK!$N$3),COUNTIFS(Input!$F$3:$F$1002,ALK!$B10,Input!$J$3:$J$1002,ALK!K$7,Input!$N$3:$N$1002,ALK!$Q$3,Input!$G$3:$G$1002,ALK!$N$3)),0)</f>
        <v>0</v>
      </c>
      <c r="L10" s="55">
        <f>IF($B10&lt;&gt;"",IF($Q$3&gt;4,COUNTIFS(Input!$F$3:$F$1002,ALK!$B10,Input!$J$3:$J$1002,ALK!L$7,Input!$G$3:$G$1002,ALK!$N$3),COUNTIFS(Input!$F$3:$F$1002,ALK!$B10,Input!$J$3:$J$1002,ALK!L$7,Input!$N$3:$N$1002,ALK!$Q$3,Input!$G$3:$G$1002,ALK!$N$3)),0)</f>
        <v>0</v>
      </c>
      <c r="M10" s="55">
        <f>IF($B10&lt;&gt;"",IF($Q$3&gt;4,COUNTIFS(Input!$F$3:$F$1002,ALK!$B10,Input!$J$3:$J$1002,ALK!M$7,Input!$G$3:$G$1002,ALK!$N$3),COUNTIFS(Input!$F$3:$F$1002,ALK!$B10,Input!$J$3:$J$1002,ALK!M$7,Input!$N$3:$N$1002,ALK!$Q$3,Input!$G$3:$G$1002,ALK!$N$3)),0)</f>
        <v>0</v>
      </c>
      <c r="N10" s="55">
        <f>IF($B10&lt;&gt;"",IF($Q$3&gt;4,COUNTIFS(Input!$F$3:$F$1002,ALK!$B10,Input!$J$3:$J$1002,ALK!N$7,Input!$G$3:$G$1002,ALK!$N$3),COUNTIFS(Input!$F$3:$F$1002,ALK!$B10,Input!$J$3:$J$1002,ALK!N$7,Input!$N$3:$N$1002,ALK!$Q$3,Input!$G$3:$G$1002,ALK!$N$3)),0)</f>
        <v>0</v>
      </c>
      <c r="O10" s="55">
        <f>IF($B10&lt;&gt;"",IF($Q$3&gt;4,COUNTIFS(Input!$F$3:$F$1002,ALK!$B10,Input!$J$3:$J$1002,ALK!O$7,Input!$G$3:$G$1002,ALK!$N$3),COUNTIFS(Input!$F$3:$F$1002,ALK!$B10,Input!$J$3:$J$1002,ALK!O$7,Input!$N$3:$N$1002,ALK!$Q$3,Input!$G$3:$G$1002,ALK!$N$3)),0)</f>
        <v>0</v>
      </c>
      <c r="P10" s="55">
        <f>IF($B10&lt;&gt;"",IF($Q$3&gt;4,COUNTIFS(Input!$F$3:$F$1002,ALK!$B10,Input!$J$3:$J$1002,ALK!P$7,Input!$G$3:$G$1002,ALK!$N$3),COUNTIFS(Input!$F$3:$F$1002,ALK!$B10,Input!$J$3:$J$1002,ALK!P$7,Input!$N$3:$N$1002,ALK!$Q$3,Input!$G$3:$G$1002,ALK!$N$3)),0)</f>
        <v>0</v>
      </c>
      <c r="Q10" s="55">
        <f>IF($B10&lt;&gt;"",IF($Q$3&gt;4,COUNTIFS(Input!$F$3:$F$1002,ALK!$B10,Input!$J$3:$J$1002,ALK!Q$7,Input!$G$3:$G$1002,ALK!$N$3),COUNTIFS(Input!$F$3:$F$1002,ALK!$B10,Input!$J$3:$J$1002,ALK!Q$7,Input!$N$3:$N$1002,ALK!$Q$3,Input!$G$3:$G$1002,ALK!$N$3)),0)</f>
        <v>0</v>
      </c>
      <c r="R10" s="55">
        <f>IF($B10&lt;&gt;"",IF($Q$3&gt;4,COUNTIFS(Input!$F$3:$F$1002,ALK!$B10,Input!$J$3:$J$1002,ALK!R$7,Input!$G$3:$G$1002,ALK!$N$3),COUNTIFS(Input!$F$3:$F$1002,ALK!$B10,Input!$J$3:$J$1002,ALK!R$7,Input!$N$3:$N$1002,ALK!$Q$3,Input!$G$3:$G$1002,ALK!$N$3)),0)</f>
        <v>0</v>
      </c>
      <c r="S10" s="55">
        <f>IF($B10&lt;&gt;"",IF($Q$3&gt;4,COUNTIFS(Input!$F$3:$F$1002,ALK!$B10,Input!$J$3:$J$1002,ALK!S$7,Input!$G$3:$G$1002,ALK!$N$3),COUNTIFS(Input!$F$3:$F$1002,ALK!$B10,Input!$J$3:$J$1002,ALK!S$7,Input!$N$3:$N$1002,ALK!$Q$3,Input!$G$3:$G$1002,ALK!$N$3)),0)</f>
        <v>0</v>
      </c>
      <c r="T10" s="55">
        <f>IF($B10&lt;&gt;"",IF($Q$3&gt;4,COUNTIFS(Input!$F$3:$F$1002,ALK!$B10,Input!$J$3:$J$1002,ALK!T$7,Input!$G$3:$G$1002,ALK!$N$3),COUNTIFS(Input!$F$3:$F$1002,ALK!$B10,Input!$J$3:$J$1002,ALK!T$7,Input!$N$3:$N$1002,ALK!$Q$3,Input!$G$3:$G$1002,ALK!$N$3)),0)</f>
        <v>0</v>
      </c>
      <c r="U10" s="55">
        <f>IF($B10&lt;&gt;"",IF($Q$3&gt;4,COUNTIFS(Input!$F$3:$F$1002,ALK!$B10,Input!$J$3:$J$1002,ALK!U$7,Input!$G$3:$G$1002,ALK!$N$3),COUNTIFS(Input!$F$3:$F$1002,ALK!$B10,Input!$J$3:$J$1002,ALK!U$7,Input!$N$3:$N$1002,ALK!$Q$3,Input!$G$3:$G$1002,ALK!$N$3)),0)</f>
        <v>0</v>
      </c>
      <c r="V10" s="55">
        <f>IF($B10&lt;&gt;"",IF($Q$3&gt;4,COUNTIFS(Input!$F$3:$F$1002,ALK!$B10,Input!$J$3:$J$1002,ALK!V$7,Input!$G$3:$G$1002,ALK!$N$3),COUNTIFS(Input!$F$3:$F$1002,ALK!$B10,Input!$J$3:$J$1002,ALK!V$7,Input!$N$3:$N$1002,ALK!$Q$3,Input!$G$3:$G$1002,ALK!$N$3)),0)</f>
        <v>0</v>
      </c>
      <c r="W10" s="55">
        <f>IF($B10&lt;&gt;"",IF($Q$3&gt;4,COUNTIFS(Input!$F$3:$F$1002,ALK!$B10,Input!$J$3:$J$1002,ALK!W$7,Input!$G$3:$G$1002,ALK!$N$3),COUNTIFS(Input!$F$3:$F$1002,ALK!$B10,Input!$J$3:$J$1002,ALK!W$7,Input!$N$3:$N$1002,ALK!$Q$3,Input!$G$3:$G$1002,ALK!$N$3)),0)</f>
        <v>0</v>
      </c>
      <c r="X10" s="55">
        <f>IF($B10&lt;&gt;"",IF($Q$3&gt;4,COUNTIFS(Input!$F$3:$F$1002,ALK!$B10,Input!$J$3:$J$1002,ALK!X$7,Input!$G$3:$G$1002,ALK!$N$3),COUNTIFS(Input!$F$3:$F$1002,ALK!$B10,Input!$J$3:$J$1002,ALK!X$7,Input!$N$3:$N$1002,ALK!$Q$3,Input!$G$3:$G$1002,ALK!$N$3)),0)</f>
        <v>0</v>
      </c>
      <c r="Y10" s="55">
        <f>IF($B10&lt;&gt;"",IF($Q$3&gt;4,COUNTIFS(Input!$F$3:$F$1002,ALK!$B10,Input!$J$3:$J$1002,ALK!Y$7,Input!$G$3:$G$1002,ALK!$N$3),COUNTIFS(Input!$F$3:$F$1002,ALK!$B10,Input!$J$3:$J$1002,ALK!Y$7,Input!$N$3:$N$1002,ALK!$Q$3,Input!$G$3:$G$1002,ALK!$N$3)),0)</f>
        <v>0</v>
      </c>
      <c r="Z10" s="55">
        <f>IF($B10&lt;&gt;"",IF($Q$3&gt;4,COUNTIFS(Input!$F$3:$F$1002,ALK!$B10,Input!$J$3:$J$1002,ALK!Z$7,Input!$G$3:$G$1002,ALK!$N$3),COUNTIFS(Input!$F$3:$F$1002,ALK!$B10,Input!$J$3:$J$1002,ALK!Z$7,Input!$N$3:$N$1002,ALK!$Q$3,Input!$G$3:$G$1002,ALK!$N$3)),0)</f>
        <v>0</v>
      </c>
      <c r="AA10" s="55">
        <f>IF($B10&lt;&gt;"",IF($Q$3&gt;4,COUNTIFS(Input!$F$3:$F$1002,ALK!$B10,Input!$J$3:$J$1002,ALK!AA$7,Input!$G$3:$G$1002,ALK!$N$3),COUNTIFS(Input!$F$3:$F$1002,ALK!$B10,Input!$J$3:$J$1002,ALK!AA$7,Input!$N$3:$N$1002,ALK!$Q$3,Input!$G$3:$G$1002,ALK!$N$3)),0)</f>
        <v>0</v>
      </c>
      <c r="AB10" s="55">
        <f>IF($B10&lt;&gt;"",IF($Q$3&gt;4,COUNTIFS(Input!$F$3:$F$1002,ALK!$B10,Input!$J$3:$J$1002,ALK!AB$7,Input!$G$3:$G$1002,ALK!$N$3),COUNTIFS(Input!$F$3:$F$1002,ALK!$B10,Input!$J$3:$J$1002,ALK!AB$7,Input!$N$3:$N$1002,ALK!$Q$3,Input!$G$3:$G$1002,ALK!$N$3)),0)</f>
        <v>0</v>
      </c>
      <c r="AC10" s="55">
        <f>IF($B10&lt;&gt;"",IF($Q$3&gt;4,COUNTIFS(Input!$F$3:$F$1002,ALK!$B10,Input!$J$3:$J$1002,ALK!AC$7,Input!$G$3:$G$1002,ALK!$N$3),COUNTIFS(Input!$F$3:$F$1002,ALK!$B10,Input!$J$3:$J$1002,ALK!AC$7,Input!$N$3:$N$1002,ALK!$Q$3,Input!$G$3:$G$1002,ALK!$N$3)),0)</f>
        <v>0</v>
      </c>
      <c r="AD10" s="55">
        <f>IF($B10&lt;&gt;"",IF($Q$3&gt;4,COUNTIFS(Input!$F$3:$F$1002,ALK!$B10,Input!$J$3:$J$1002,ALK!AD$7,Input!$G$3:$G$1002,ALK!$N$3),COUNTIFS(Input!$F$3:$F$1002,ALK!$B10,Input!$J$3:$J$1002,ALK!AD$7,Input!$N$3:$N$1002,ALK!$Q$3,Input!$G$3:$G$1002,ALK!$N$3)),0)</f>
        <v>0</v>
      </c>
      <c r="AE10" s="55">
        <f>IF($B10&lt;&gt;"",IF($Q$3&gt;4,COUNTIFS(Input!$F$3:$F$1002,ALK!$B10,Input!$J$3:$J$1002,ALK!AE$7,Input!$G$3:$G$1002,ALK!$N$3),COUNTIFS(Input!$F$3:$F$1002,ALK!$B10,Input!$J$3:$J$1002,ALK!AE$7,Input!$N$3:$N$1002,ALK!$Q$3,Input!$G$3:$G$1002,ALK!$N$3)),0)</f>
        <v>0</v>
      </c>
      <c r="AF10" s="55">
        <f>IF($B10&lt;&gt;"",IF($Q$3&gt;4,COUNTIFS(Input!$F$3:$F$1002,ALK!$B10,Input!$J$3:$J$1002,ALK!AF$7,Input!$G$3:$G$1002,ALK!$N$3),COUNTIFS(Input!$F$3:$F$1002,ALK!$B10,Input!$J$3:$J$1002,ALK!AF$7,Input!$N$3:$N$1002,ALK!$Q$3,Input!$G$3:$G$1002,ALK!$N$3)),0)</f>
        <v>0</v>
      </c>
      <c r="AG10" s="55">
        <f>IF($B10&lt;&gt;"",IF($Q$3&gt;4,COUNTIFS(Input!$F$3:$F$1002,ALK!$B10,Input!$J$3:$J$1002,ALK!AG$7,Input!$G$3:$G$1002,ALK!$N$3),COUNTIFS(Input!$F$3:$F$1002,ALK!$B10,Input!$J$3:$J$1002,ALK!AG$7,Input!$N$3:$N$1002,ALK!$Q$3,Input!$G$3:$G$1002,ALK!$N$3)),0)</f>
        <v>0</v>
      </c>
      <c r="AH10" s="55">
        <f>IF($B10&lt;&gt;"",IF($Q$3&gt;4,COUNTIFS(Input!$F$3:$F$1002,ALK!$B10,Input!$J$3:$J$1002,ALK!AH$7,Input!$G$3:$G$1002,ALK!$N$3),COUNTIFS(Input!$F$3:$F$1002,ALK!$B10,Input!$J$3:$J$1002,ALK!AH$7,Input!$N$3:$N$1002,ALK!$Q$3,Input!$G$3:$G$1002,ALK!$N$3)),0)</f>
        <v>0</v>
      </c>
      <c r="AI10" s="55">
        <f>IF($B10&lt;&gt;"",IF($Q$3&gt;4,COUNTIFS(Input!$F$3:$F$1002,ALK!$B10,Input!$J$3:$J$1002,ALK!AI$7,Input!$G$3:$G$1002,ALK!$N$3),COUNTIFS(Input!$F$3:$F$1002,ALK!$B10,Input!$J$3:$J$1002,ALK!AI$7,Input!$N$3:$N$1002,ALK!$Q$3,Input!$G$3:$G$1002,ALK!$N$3)),0)</f>
        <v>0</v>
      </c>
      <c r="AJ10" s="55">
        <f>IF($B10&lt;&gt;"",IF($Q$3&gt;4,COUNTIFS(Input!$F$3:$F$1002,ALK!$B10,Input!$J$3:$J$1002,ALK!AJ$7,Input!$G$3:$G$1002,ALK!$N$3),COUNTIFS(Input!$F$3:$F$1002,ALK!$B10,Input!$J$3:$J$1002,ALK!AJ$7,Input!$N$3:$N$1002,ALK!$Q$3,Input!$G$3:$G$1002,ALK!$N$3)),0)</f>
        <v>0</v>
      </c>
      <c r="AK10" s="55">
        <f>IF($B10&lt;&gt;"",IF($Q$3&gt;4,COUNTIFS(Input!$F$3:$F$1002,ALK!$B10,Input!$J$3:$J$1002,ALK!AK$7,Input!$G$3:$G$1002,ALK!$N$3),COUNTIFS(Input!$F$3:$F$1002,ALK!$B10,Input!$J$3:$J$1002,ALK!AK$7,Input!$N$3:$N$1002,ALK!$Q$3,Input!$G$3:$G$1002,ALK!$N$3)),0)</f>
        <v>0</v>
      </c>
      <c r="AL10" s="55">
        <f>IF($B10&lt;&gt;"",IF($Q$3&gt;4,COUNTIFS(Input!$F$3:$F$1002,ALK!$B10,Input!$J$3:$J$1002,ALK!AL$7,Input!$G$3:$G$1002,ALK!$N$3),COUNTIFS(Input!$F$3:$F$1002,ALK!$B10,Input!$J$3:$J$1002,ALK!AL$7,Input!$N$3:$N$1002,ALK!$Q$3,Input!$G$3:$G$1002,ALK!$N$3)),0)</f>
        <v>0</v>
      </c>
      <c r="AM10" s="55">
        <f>IF($B10&lt;&gt;"",IF($Q$3&gt;4,COUNTIFS(Input!$F$3:$F$1002,ALK!$B10,Input!$J$3:$J$1002,ALK!AM$7,Input!$G$3:$G$1002,ALK!$N$3),COUNTIFS(Input!$F$3:$F$1002,ALK!$B10,Input!$J$3:$J$1002,ALK!AM$7,Input!$N$3:$N$1002,ALK!$Q$3,Input!$G$3:$G$1002,ALK!$N$3)),0)</f>
        <v>0</v>
      </c>
      <c r="AN10" s="55">
        <f>IF($B10&lt;&gt;"",IF($Q$3&gt;4,COUNTIFS(Input!$F$3:$F$1002,ALK!$B10,Input!$J$3:$J$1002,ALK!AN$7,Input!$G$3:$G$1002,ALK!$N$3),COUNTIFS(Input!$F$3:$F$1002,ALK!$B10,Input!$J$3:$J$1002,ALK!AN$7,Input!$N$3:$N$1002,ALK!$Q$3,Input!$G$3:$G$1002,ALK!$N$3)),0)</f>
        <v>0</v>
      </c>
      <c r="AO10" s="55">
        <f>IF($B10&lt;&gt;"",IF($Q$3&gt;4,COUNTIFS(Input!$F$3:$F$1002,ALK!$B10,Input!$J$3:$J$1002,ALK!AO$7,Input!$G$3:$G$1002,ALK!$N$3),COUNTIFS(Input!$F$3:$F$1002,ALK!$B10,Input!$J$3:$J$1002,ALK!AO$7,Input!$N$3:$N$1002,ALK!$Q$3,Input!$G$3:$G$1002,ALK!$N$3)),0)</f>
        <v>0</v>
      </c>
      <c r="AP10" s="55">
        <f>IF($B10&lt;&gt;"",IF($Q$3&gt;4,COUNTIFS(Input!$F$3:$F$1002,ALK!$B10,Input!$J$3:$J$1002,ALK!AP$7,Input!$G$3:$G$1002,ALK!$N$3),COUNTIFS(Input!$F$3:$F$1002,ALK!$B10,Input!$J$3:$J$1002,ALK!AP$7,Input!$N$3:$N$1002,ALK!$Q$3,Input!$G$3:$G$1002,ALK!$N$3)),0)</f>
        <v>0</v>
      </c>
      <c r="AQ10" s="55">
        <f>IF($B10&lt;&gt;"",IF($Q$3&gt;4,COUNTIFS(Input!$F$3:$F$1002,ALK!$B10,Input!$J$3:$J$1002,ALK!AQ$7,Input!$G$3:$G$1002,ALK!$N$3),COUNTIFS(Input!$F$3:$F$1002,ALK!$B10,Input!$J$3:$J$1002,ALK!AQ$7,Input!$N$3:$N$1002,ALK!$Q$3,Input!$G$3:$G$1002,ALK!$N$3)),0)</f>
        <v>0</v>
      </c>
      <c r="AR10" s="56">
        <f t="shared" si="1"/>
        <v>37</v>
      </c>
      <c r="AS10" s="21"/>
      <c r="AT10" s="21"/>
      <c r="AU10" s="21"/>
      <c r="AV10" s="21"/>
      <c r="AW10" s="21"/>
      <c r="AX10" s="21"/>
      <c r="AY10" s="21"/>
      <c r="AZ10" s="21"/>
      <c r="BA10" s="21"/>
      <c r="BB10" s="21"/>
      <c r="BC10" s="316">
        <f t="shared" si="2"/>
        <v>10360</v>
      </c>
      <c r="BD10" s="21"/>
      <c r="BE10" s="21"/>
      <c r="BF10" s="21"/>
      <c r="BG10" s="21"/>
      <c r="BH10" s="21"/>
      <c r="BI10" s="21"/>
      <c r="BJ10" s="21"/>
      <c r="BK10" s="21"/>
      <c r="BL10" s="21"/>
      <c r="BM10" s="21"/>
      <c r="BN10" s="21"/>
      <c r="BO10" s="21"/>
      <c r="BP10" s="21"/>
      <c r="BQ10" s="21"/>
      <c r="BR10" s="21"/>
      <c r="BS10" s="21"/>
      <c r="BT10" s="21"/>
      <c r="BU10" s="21"/>
      <c r="BV10" s="21"/>
      <c r="BW10" s="21"/>
      <c r="BX10" s="21"/>
      <c r="BY10" s="21"/>
      <c r="BZ10" s="21"/>
    </row>
    <row r="11" spans="1:78" ht="15" x14ac:dyDescent="0.25">
      <c r="A11" s="21"/>
      <c r="B11" s="58">
        <f>'Sheet 1'!A5</f>
        <v>290</v>
      </c>
      <c r="C11" s="55">
        <f>IF($B11&lt;&gt;"",IF($Q$3&gt;4,COUNTIFS(Input!$F$3:$F$1002,ALK!$B11,Input!$J$3:$J$1002,ALK!C$7,Input!$G$3:$G$1002,ALK!$N$3),COUNTIFS(Input!$F$3:$F$1002,ALK!$B11,Input!$J$3:$J$1002,ALK!C$7,Input!$N$3:$N$1002,ALK!$Q$3,Input!$G$3:$G$1002,ALK!$N$3)),0)</f>
        <v>0</v>
      </c>
      <c r="D11" s="55">
        <f>IF($B11&lt;&gt;"",IF($Q$3&gt;4,COUNTIFS(Input!$F$3:$F$1002,ALK!$B11,Input!$J$3:$J$1002,ALK!D$7,Input!$G$3:$G$1002,ALK!$N$3),COUNTIFS(Input!$F$3:$F$1002,ALK!$B11,Input!$J$3:$J$1002,ALK!D$7,Input!$N$3:$N$1002,ALK!$Q$3,Input!$G$3:$G$1002,ALK!$N$3)),0)</f>
        <v>0</v>
      </c>
      <c r="E11" s="55">
        <f>IF($B11&lt;&gt;"",IF($Q$3&gt;4,COUNTIFS(Input!$F$3:$F$1002,ALK!$B11,Input!$J$3:$J$1002,ALK!E$7,Input!$G$3:$G$1002,ALK!$N$3),COUNTIFS(Input!$F$3:$F$1002,ALK!$B11,Input!$J$3:$J$1002,ALK!E$7,Input!$N$3:$N$1002,ALK!$Q$3,Input!$G$3:$G$1002,ALK!$N$3)),0)</f>
        <v>4</v>
      </c>
      <c r="F11" s="55">
        <f>IF($B11&lt;&gt;"",IF($Q$3&gt;4,COUNTIFS(Input!$F$3:$F$1002,ALK!$B11,Input!$J$3:$J$1002,ALK!F$7,Input!$G$3:$G$1002,ALK!$N$3),COUNTIFS(Input!$F$3:$F$1002,ALK!$B11,Input!$J$3:$J$1002,ALK!F$7,Input!$N$3:$N$1002,ALK!$Q$3,Input!$G$3:$G$1002,ALK!$N$3)),0)</f>
        <v>28</v>
      </c>
      <c r="G11" s="55">
        <f>IF($B11&lt;&gt;"",IF($Q$3&gt;4,COUNTIFS(Input!$F$3:$F$1002,ALK!$B11,Input!$J$3:$J$1002,ALK!G$7,Input!$G$3:$G$1002,ALK!$N$3),COUNTIFS(Input!$F$3:$F$1002,ALK!$B11,Input!$J$3:$J$1002,ALK!G$7,Input!$N$3:$N$1002,ALK!$Q$3,Input!$G$3:$G$1002,ALK!$N$3)),0)</f>
        <v>18</v>
      </c>
      <c r="H11" s="55">
        <f>IF($B11&lt;&gt;"",IF($Q$3&gt;4,COUNTIFS(Input!$F$3:$F$1002,ALK!$B11,Input!$J$3:$J$1002,ALK!H$7,Input!$G$3:$G$1002,ALK!$N$3),COUNTIFS(Input!$F$3:$F$1002,ALK!$B11,Input!$J$3:$J$1002,ALK!H$7,Input!$N$3:$N$1002,ALK!$Q$3,Input!$G$3:$G$1002,ALK!$N$3)),0)</f>
        <v>0</v>
      </c>
      <c r="I11" s="55">
        <f>IF($B11&lt;&gt;"",IF($Q$3&gt;4,COUNTIFS(Input!$F$3:$F$1002,ALK!$B11,Input!$J$3:$J$1002,ALK!I$7,Input!$G$3:$G$1002,ALK!$N$3),COUNTIFS(Input!$F$3:$F$1002,ALK!$B11,Input!$J$3:$J$1002,ALK!I$7,Input!$N$3:$N$1002,ALK!$Q$3,Input!$G$3:$G$1002,ALK!$N$3)),0)</f>
        <v>0</v>
      </c>
      <c r="J11" s="55">
        <f>IF($B11&lt;&gt;"",IF($Q$3&gt;4,COUNTIFS(Input!$F$3:$F$1002,ALK!$B11,Input!$J$3:$J$1002,ALK!J$7,Input!$G$3:$G$1002,ALK!$N$3),COUNTIFS(Input!$F$3:$F$1002,ALK!$B11,Input!$J$3:$J$1002,ALK!J$7,Input!$N$3:$N$1002,ALK!$Q$3,Input!$G$3:$G$1002,ALK!$N$3)),0)</f>
        <v>0</v>
      </c>
      <c r="K11" s="55">
        <f>IF($B11&lt;&gt;"",IF($Q$3&gt;4,COUNTIFS(Input!$F$3:$F$1002,ALK!$B11,Input!$J$3:$J$1002,ALK!K$7,Input!$G$3:$G$1002,ALK!$N$3),COUNTIFS(Input!$F$3:$F$1002,ALK!$B11,Input!$J$3:$J$1002,ALK!K$7,Input!$N$3:$N$1002,ALK!$Q$3,Input!$G$3:$G$1002,ALK!$N$3)),0)</f>
        <v>0</v>
      </c>
      <c r="L11" s="55">
        <f>IF($B11&lt;&gt;"",IF($Q$3&gt;4,COUNTIFS(Input!$F$3:$F$1002,ALK!$B11,Input!$J$3:$J$1002,ALK!L$7,Input!$G$3:$G$1002,ALK!$N$3),COUNTIFS(Input!$F$3:$F$1002,ALK!$B11,Input!$J$3:$J$1002,ALK!L$7,Input!$N$3:$N$1002,ALK!$Q$3,Input!$G$3:$G$1002,ALK!$N$3)),0)</f>
        <v>0</v>
      </c>
      <c r="M11" s="55">
        <f>IF($B11&lt;&gt;"",IF($Q$3&gt;4,COUNTIFS(Input!$F$3:$F$1002,ALK!$B11,Input!$J$3:$J$1002,ALK!M$7,Input!$G$3:$G$1002,ALK!$N$3),COUNTIFS(Input!$F$3:$F$1002,ALK!$B11,Input!$J$3:$J$1002,ALK!M$7,Input!$N$3:$N$1002,ALK!$Q$3,Input!$G$3:$G$1002,ALK!$N$3)),0)</f>
        <v>0</v>
      </c>
      <c r="N11" s="55">
        <f>IF($B11&lt;&gt;"",IF($Q$3&gt;4,COUNTIFS(Input!$F$3:$F$1002,ALK!$B11,Input!$J$3:$J$1002,ALK!N$7,Input!$G$3:$G$1002,ALK!$N$3),COUNTIFS(Input!$F$3:$F$1002,ALK!$B11,Input!$J$3:$J$1002,ALK!N$7,Input!$N$3:$N$1002,ALK!$Q$3,Input!$G$3:$G$1002,ALK!$N$3)),0)</f>
        <v>0</v>
      </c>
      <c r="O11" s="55">
        <f>IF($B11&lt;&gt;"",IF($Q$3&gt;4,COUNTIFS(Input!$F$3:$F$1002,ALK!$B11,Input!$J$3:$J$1002,ALK!O$7,Input!$G$3:$G$1002,ALK!$N$3),COUNTIFS(Input!$F$3:$F$1002,ALK!$B11,Input!$J$3:$J$1002,ALK!O$7,Input!$N$3:$N$1002,ALK!$Q$3,Input!$G$3:$G$1002,ALK!$N$3)),0)</f>
        <v>0</v>
      </c>
      <c r="P11" s="55">
        <f>IF($B11&lt;&gt;"",IF($Q$3&gt;4,COUNTIFS(Input!$F$3:$F$1002,ALK!$B11,Input!$J$3:$J$1002,ALK!P$7,Input!$G$3:$G$1002,ALK!$N$3),COUNTIFS(Input!$F$3:$F$1002,ALK!$B11,Input!$J$3:$J$1002,ALK!P$7,Input!$N$3:$N$1002,ALK!$Q$3,Input!$G$3:$G$1002,ALK!$N$3)),0)</f>
        <v>0</v>
      </c>
      <c r="Q11" s="55">
        <f>IF($B11&lt;&gt;"",IF($Q$3&gt;4,COUNTIFS(Input!$F$3:$F$1002,ALK!$B11,Input!$J$3:$J$1002,ALK!Q$7,Input!$G$3:$G$1002,ALK!$N$3),COUNTIFS(Input!$F$3:$F$1002,ALK!$B11,Input!$J$3:$J$1002,ALK!Q$7,Input!$N$3:$N$1002,ALK!$Q$3,Input!$G$3:$G$1002,ALK!$N$3)),0)</f>
        <v>0</v>
      </c>
      <c r="R11" s="55">
        <f>IF($B11&lt;&gt;"",IF($Q$3&gt;4,COUNTIFS(Input!$F$3:$F$1002,ALK!$B11,Input!$J$3:$J$1002,ALK!R$7,Input!$G$3:$G$1002,ALK!$N$3),COUNTIFS(Input!$F$3:$F$1002,ALK!$B11,Input!$J$3:$J$1002,ALK!R$7,Input!$N$3:$N$1002,ALK!$Q$3,Input!$G$3:$G$1002,ALK!$N$3)),0)</f>
        <v>0</v>
      </c>
      <c r="S11" s="55">
        <f>IF($B11&lt;&gt;"",IF($Q$3&gt;4,COUNTIFS(Input!$F$3:$F$1002,ALK!$B11,Input!$J$3:$J$1002,ALK!S$7,Input!$G$3:$G$1002,ALK!$N$3),COUNTIFS(Input!$F$3:$F$1002,ALK!$B11,Input!$J$3:$J$1002,ALK!S$7,Input!$N$3:$N$1002,ALK!$Q$3,Input!$G$3:$G$1002,ALK!$N$3)),0)</f>
        <v>0</v>
      </c>
      <c r="T11" s="55">
        <f>IF($B11&lt;&gt;"",IF($Q$3&gt;4,COUNTIFS(Input!$F$3:$F$1002,ALK!$B11,Input!$J$3:$J$1002,ALK!T$7,Input!$G$3:$G$1002,ALK!$N$3),COUNTIFS(Input!$F$3:$F$1002,ALK!$B11,Input!$J$3:$J$1002,ALK!T$7,Input!$N$3:$N$1002,ALK!$Q$3,Input!$G$3:$G$1002,ALK!$N$3)),0)</f>
        <v>0</v>
      </c>
      <c r="U11" s="55">
        <f>IF($B11&lt;&gt;"",IF($Q$3&gt;4,COUNTIFS(Input!$F$3:$F$1002,ALK!$B11,Input!$J$3:$J$1002,ALK!U$7,Input!$G$3:$G$1002,ALK!$N$3),COUNTIFS(Input!$F$3:$F$1002,ALK!$B11,Input!$J$3:$J$1002,ALK!U$7,Input!$N$3:$N$1002,ALK!$Q$3,Input!$G$3:$G$1002,ALK!$N$3)),0)</f>
        <v>0</v>
      </c>
      <c r="V11" s="55">
        <f>IF($B11&lt;&gt;"",IF($Q$3&gt;4,COUNTIFS(Input!$F$3:$F$1002,ALK!$B11,Input!$J$3:$J$1002,ALK!V$7,Input!$G$3:$G$1002,ALK!$N$3),COUNTIFS(Input!$F$3:$F$1002,ALK!$B11,Input!$J$3:$J$1002,ALK!V$7,Input!$N$3:$N$1002,ALK!$Q$3,Input!$G$3:$G$1002,ALK!$N$3)),0)</f>
        <v>0</v>
      </c>
      <c r="W11" s="55">
        <f>IF($B11&lt;&gt;"",IF($Q$3&gt;4,COUNTIFS(Input!$F$3:$F$1002,ALK!$B11,Input!$J$3:$J$1002,ALK!W$7,Input!$G$3:$G$1002,ALK!$N$3),COUNTIFS(Input!$F$3:$F$1002,ALK!$B11,Input!$J$3:$J$1002,ALK!W$7,Input!$N$3:$N$1002,ALK!$Q$3,Input!$G$3:$G$1002,ALK!$N$3)),0)</f>
        <v>0</v>
      </c>
      <c r="X11" s="55">
        <f>IF($B11&lt;&gt;"",IF($Q$3&gt;4,COUNTIFS(Input!$F$3:$F$1002,ALK!$B11,Input!$J$3:$J$1002,ALK!X$7,Input!$G$3:$G$1002,ALK!$N$3),COUNTIFS(Input!$F$3:$F$1002,ALK!$B11,Input!$J$3:$J$1002,ALK!X$7,Input!$N$3:$N$1002,ALK!$Q$3,Input!$G$3:$G$1002,ALK!$N$3)),0)</f>
        <v>0</v>
      </c>
      <c r="Y11" s="55">
        <f>IF($B11&lt;&gt;"",IF($Q$3&gt;4,COUNTIFS(Input!$F$3:$F$1002,ALK!$B11,Input!$J$3:$J$1002,ALK!Y$7,Input!$G$3:$G$1002,ALK!$N$3),COUNTIFS(Input!$F$3:$F$1002,ALK!$B11,Input!$J$3:$J$1002,ALK!Y$7,Input!$N$3:$N$1002,ALK!$Q$3,Input!$G$3:$G$1002,ALK!$N$3)),0)</f>
        <v>0</v>
      </c>
      <c r="Z11" s="55">
        <f>IF($B11&lt;&gt;"",IF($Q$3&gt;4,COUNTIFS(Input!$F$3:$F$1002,ALK!$B11,Input!$J$3:$J$1002,ALK!Z$7,Input!$G$3:$G$1002,ALK!$N$3),COUNTIFS(Input!$F$3:$F$1002,ALK!$B11,Input!$J$3:$J$1002,ALK!Z$7,Input!$N$3:$N$1002,ALK!$Q$3,Input!$G$3:$G$1002,ALK!$N$3)),0)</f>
        <v>0</v>
      </c>
      <c r="AA11" s="55">
        <f>IF($B11&lt;&gt;"",IF($Q$3&gt;4,COUNTIFS(Input!$F$3:$F$1002,ALK!$B11,Input!$J$3:$J$1002,ALK!AA$7,Input!$G$3:$G$1002,ALK!$N$3),COUNTIFS(Input!$F$3:$F$1002,ALK!$B11,Input!$J$3:$J$1002,ALK!AA$7,Input!$N$3:$N$1002,ALK!$Q$3,Input!$G$3:$G$1002,ALK!$N$3)),0)</f>
        <v>0</v>
      </c>
      <c r="AB11" s="55">
        <f>IF($B11&lt;&gt;"",IF($Q$3&gt;4,COUNTIFS(Input!$F$3:$F$1002,ALK!$B11,Input!$J$3:$J$1002,ALK!AB$7,Input!$G$3:$G$1002,ALK!$N$3),COUNTIFS(Input!$F$3:$F$1002,ALK!$B11,Input!$J$3:$J$1002,ALK!AB$7,Input!$N$3:$N$1002,ALK!$Q$3,Input!$G$3:$G$1002,ALK!$N$3)),0)</f>
        <v>0</v>
      </c>
      <c r="AC11" s="55">
        <f>IF($B11&lt;&gt;"",IF($Q$3&gt;4,COUNTIFS(Input!$F$3:$F$1002,ALK!$B11,Input!$J$3:$J$1002,ALK!AC$7,Input!$G$3:$G$1002,ALK!$N$3),COUNTIFS(Input!$F$3:$F$1002,ALK!$B11,Input!$J$3:$J$1002,ALK!AC$7,Input!$N$3:$N$1002,ALK!$Q$3,Input!$G$3:$G$1002,ALK!$N$3)),0)</f>
        <v>0</v>
      </c>
      <c r="AD11" s="55">
        <f>IF($B11&lt;&gt;"",IF($Q$3&gt;4,COUNTIFS(Input!$F$3:$F$1002,ALK!$B11,Input!$J$3:$J$1002,ALK!AD$7,Input!$G$3:$G$1002,ALK!$N$3),COUNTIFS(Input!$F$3:$F$1002,ALK!$B11,Input!$J$3:$J$1002,ALK!AD$7,Input!$N$3:$N$1002,ALK!$Q$3,Input!$G$3:$G$1002,ALK!$N$3)),0)</f>
        <v>0</v>
      </c>
      <c r="AE11" s="55">
        <f>IF($B11&lt;&gt;"",IF($Q$3&gt;4,COUNTIFS(Input!$F$3:$F$1002,ALK!$B11,Input!$J$3:$J$1002,ALK!AE$7,Input!$G$3:$G$1002,ALK!$N$3),COUNTIFS(Input!$F$3:$F$1002,ALK!$B11,Input!$J$3:$J$1002,ALK!AE$7,Input!$N$3:$N$1002,ALK!$Q$3,Input!$G$3:$G$1002,ALK!$N$3)),0)</f>
        <v>0</v>
      </c>
      <c r="AF11" s="55">
        <f>IF($B11&lt;&gt;"",IF($Q$3&gt;4,COUNTIFS(Input!$F$3:$F$1002,ALK!$B11,Input!$J$3:$J$1002,ALK!AF$7,Input!$G$3:$G$1002,ALK!$N$3),COUNTIFS(Input!$F$3:$F$1002,ALK!$B11,Input!$J$3:$J$1002,ALK!AF$7,Input!$N$3:$N$1002,ALK!$Q$3,Input!$G$3:$G$1002,ALK!$N$3)),0)</f>
        <v>0</v>
      </c>
      <c r="AG11" s="55">
        <f>IF($B11&lt;&gt;"",IF($Q$3&gt;4,COUNTIFS(Input!$F$3:$F$1002,ALK!$B11,Input!$J$3:$J$1002,ALK!AG$7,Input!$G$3:$G$1002,ALK!$N$3),COUNTIFS(Input!$F$3:$F$1002,ALK!$B11,Input!$J$3:$J$1002,ALK!AG$7,Input!$N$3:$N$1002,ALK!$Q$3,Input!$G$3:$G$1002,ALK!$N$3)),0)</f>
        <v>0</v>
      </c>
      <c r="AH11" s="55">
        <f>IF($B11&lt;&gt;"",IF($Q$3&gt;4,COUNTIFS(Input!$F$3:$F$1002,ALK!$B11,Input!$J$3:$J$1002,ALK!AH$7,Input!$G$3:$G$1002,ALK!$N$3),COUNTIFS(Input!$F$3:$F$1002,ALK!$B11,Input!$J$3:$J$1002,ALK!AH$7,Input!$N$3:$N$1002,ALK!$Q$3,Input!$G$3:$G$1002,ALK!$N$3)),0)</f>
        <v>0</v>
      </c>
      <c r="AI11" s="55">
        <f>IF($B11&lt;&gt;"",IF($Q$3&gt;4,COUNTIFS(Input!$F$3:$F$1002,ALK!$B11,Input!$J$3:$J$1002,ALK!AI$7,Input!$G$3:$G$1002,ALK!$N$3),COUNTIFS(Input!$F$3:$F$1002,ALK!$B11,Input!$J$3:$J$1002,ALK!AI$7,Input!$N$3:$N$1002,ALK!$Q$3,Input!$G$3:$G$1002,ALK!$N$3)),0)</f>
        <v>0</v>
      </c>
      <c r="AJ11" s="55">
        <f>IF($B11&lt;&gt;"",IF($Q$3&gt;4,COUNTIFS(Input!$F$3:$F$1002,ALK!$B11,Input!$J$3:$J$1002,ALK!AJ$7,Input!$G$3:$G$1002,ALK!$N$3),COUNTIFS(Input!$F$3:$F$1002,ALK!$B11,Input!$J$3:$J$1002,ALK!AJ$7,Input!$N$3:$N$1002,ALK!$Q$3,Input!$G$3:$G$1002,ALK!$N$3)),0)</f>
        <v>0</v>
      </c>
      <c r="AK11" s="55">
        <f>IF($B11&lt;&gt;"",IF($Q$3&gt;4,COUNTIFS(Input!$F$3:$F$1002,ALK!$B11,Input!$J$3:$J$1002,ALK!AK$7,Input!$G$3:$G$1002,ALK!$N$3),COUNTIFS(Input!$F$3:$F$1002,ALK!$B11,Input!$J$3:$J$1002,ALK!AK$7,Input!$N$3:$N$1002,ALK!$Q$3,Input!$G$3:$G$1002,ALK!$N$3)),0)</f>
        <v>0</v>
      </c>
      <c r="AL11" s="55">
        <f>IF($B11&lt;&gt;"",IF($Q$3&gt;4,COUNTIFS(Input!$F$3:$F$1002,ALK!$B11,Input!$J$3:$J$1002,ALK!AL$7,Input!$G$3:$G$1002,ALK!$N$3),COUNTIFS(Input!$F$3:$F$1002,ALK!$B11,Input!$J$3:$J$1002,ALK!AL$7,Input!$N$3:$N$1002,ALK!$Q$3,Input!$G$3:$G$1002,ALK!$N$3)),0)</f>
        <v>0</v>
      </c>
      <c r="AM11" s="55">
        <f>IF($B11&lt;&gt;"",IF($Q$3&gt;4,COUNTIFS(Input!$F$3:$F$1002,ALK!$B11,Input!$J$3:$J$1002,ALK!AM$7,Input!$G$3:$G$1002,ALK!$N$3),COUNTIFS(Input!$F$3:$F$1002,ALK!$B11,Input!$J$3:$J$1002,ALK!AM$7,Input!$N$3:$N$1002,ALK!$Q$3,Input!$G$3:$G$1002,ALK!$N$3)),0)</f>
        <v>0</v>
      </c>
      <c r="AN11" s="55">
        <f>IF($B11&lt;&gt;"",IF($Q$3&gt;4,COUNTIFS(Input!$F$3:$F$1002,ALK!$B11,Input!$J$3:$J$1002,ALK!AN$7,Input!$G$3:$G$1002,ALK!$N$3),COUNTIFS(Input!$F$3:$F$1002,ALK!$B11,Input!$J$3:$J$1002,ALK!AN$7,Input!$N$3:$N$1002,ALK!$Q$3,Input!$G$3:$G$1002,ALK!$N$3)),0)</f>
        <v>0</v>
      </c>
      <c r="AO11" s="55">
        <f>IF($B11&lt;&gt;"",IF($Q$3&gt;4,COUNTIFS(Input!$F$3:$F$1002,ALK!$B11,Input!$J$3:$J$1002,ALK!AO$7,Input!$G$3:$G$1002,ALK!$N$3),COUNTIFS(Input!$F$3:$F$1002,ALK!$B11,Input!$J$3:$J$1002,ALK!AO$7,Input!$N$3:$N$1002,ALK!$Q$3,Input!$G$3:$G$1002,ALK!$N$3)),0)</f>
        <v>0</v>
      </c>
      <c r="AP11" s="55">
        <f>IF($B11&lt;&gt;"",IF($Q$3&gt;4,COUNTIFS(Input!$F$3:$F$1002,ALK!$B11,Input!$J$3:$J$1002,ALK!AP$7,Input!$G$3:$G$1002,ALK!$N$3),COUNTIFS(Input!$F$3:$F$1002,ALK!$B11,Input!$J$3:$J$1002,ALK!AP$7,Input!$N$3:$N$1002,ALK!$Q$3,Input!$G$3:$G$1002,ALK!$N$3)),0)</f>
        <v>0</v>
      </c>
      <c r="AQ11" s="55">
        <f>IF($B11&lt;&gt;"",IF($Q$3&gt;4,COUNTIFS(Input!$F$3:$F$1002,ALK!$B11,Input!$J$3:$J$1002,ALK!AQ$7,Input!$G$3:$G$1002,ALK!$N$3),COUNTIFS(Input!$F$3:$F$1002,ALK!$B11,Input!$J$3:$J$1002,ALK!AQ$7,Input!$N$3:$N$1002,ALK!$Q$3,Input!$G$3:$G$1002,ALK!$N$3)),0)</f>
        <v>0</v>
      </c>
      <c r="AR11" s="56">
        <f t="shared" si="1"/>
        <v>50</v>
      </c>
      <c r="AS11" s="21"/>
      <c r="AT11" s="21"/>
      <c r="AU11" s="21"/>
      <c r="AV11" s="21"/>
      <c r="AW11" s="21"/>
      <c r="AX11" s="21"/>
      <c r="AY11" s="21"/>
      <c r="AZ11" s="21"/>
      <c r="BA11" s="21"/>
      <c r="BB11" s="21"/>
      <c r="BC11" s="316">
        <f t="shared" si="2"/>
        <v>14500</v>
      </c>
      <c r="BD11" s="21"/>
      <c r="BE11" s="21"/>
      <c r="BF11" s="21"/>
      <c r="BG11" s="21"/>
      <c r="BH11" s="21"/>
      <c r="BI11" s="21"/>
      <c r="BJ11" s="21"/>
      <c r="BK11" s="21"/>
      <c r="BL11" s="21"/>
      <c r="BM11" s="21"/>
      <c r="BN11" s="21"/>
      <c r="BO11" s="21"/>
      <c r="BP11" s="21"/>
      <c r="BQ11" s="21"/>
      <c r="BR11" s="21"/>
      <c r="BS11" s="21"/>
      <c r="BT11" s="21"/>
      <c r="BU11" s="21"/>
      <c r="BV11" s="21"/>
      <c r="BW11" s="21"/>
      <c r="BX11" s="21"/>
      <c r="BY11" s="21"/>
      <c r="BZ11" s="21"/>
    </row>
    <row r="12" spans="1:78" ht="15" x14ac:dyDescent="0.25">
      <c r="A12" s="21"/>
      <c r="B12" s="58">
        <f>'Sheet 1'!A6</f>
        <v>300</v>
      </c>
      <c r="C12" s="55">
        <f>IF($B12&lt;&gt;"",IF($Q$3&gt;4,COUNTIFS(Input!$F$3:$F$1002,ALK!$B12,Input!$J$3:$J$1002,ALK!C$7,Input!$G$3:$G$1002,ALK!$N$3),COUNTIFS(Input!$F$3:$F$1002,ALK!$B12,Input!$J$3:$J$1002,ALK!C$7,Input!$N$3:$N$1002,ALK!$Q$3,Input!$G$3:$G$1002,ALK!$N$3)),0)</f>
        <v>0</v>
      </c>
      <c r="D12" s="55">
        <f>IF($B12&lt;&gt;"",IF($Q$3&gt;4,COUNTIFS(Input!$F$3:$F$1002,ALK!$B12,Input!$J$3:$J$1002,ALK!D$7,Input!$G$3:$G$1002,ALK!$N$3),COUNTIFS(Input!$F$3:$F$1002,ALK!$B12,Input!$J$3:$J$1002,ALK!D$7,Input!$N$3:$N$1002,ALK!$Q$3,Input!$G$3:$G$1002,ALK!$N$3)),0)</f>
        <v>0</v>
      </c>
      <c r="E12" s="55">
        <f>IF($B12&lt;&gt;"",IF($Q$3&gt;4,COUNTIFS(Input!$F$3:$F$1002,ALK!$B12,Input!$J$3:$J$1002,ALK!E$7,Input!$G$3:$G$1002,ALK!$N$3),COUNTIFS(Input!$F$3:$F$1002,ALK!$B12,Input!$J$3:$J$1002,ALK!E$7,Input!$N$3:$N$1002,ALK!$Q$3,Input!$G$3:$G$1002,ALK!$N$3)),0)</f>
        <v>0</v>
      </c>
      <c r="F12" s="55">
        <f>IF($B12&lt;&gt;"",IF($Q$3&gt;4,COUNTIFS(Input!$F$3:$F$1002,ALK!$B12,Input!$J$3:$J$1002,ALK!F$7,Input!$G$3:$G$1002,ALK!$N$3),COUNTIFS(Input!$F$3:$F$1002,ALK!$B12,Input!$J$3:$J$1002,ALK!F$7,Input!$N$3:$N$1002,ALK!$Q$3,Input!$G$3:$G$1002,ALK!$N$3)),0)</f>
        <v>29</v>
      </c>
      <c r="G12" s="55">
        <f>IF($B12&lt;&gt;"",IF($Q$3&gt;4,COUNTIFS(Input!$F$3:$F$1002,ALK!$B12,Input!$J$3:$J$1002,ALK!G$7,Input!$G$3:$G$1002,ALK!$N$3),COUNTIFS(Input!$F$3:$F$1002,ALK!$B12,Input!$J$3:$J$1002,ALK!G$7,Input!$N$3:$N$1002,ALK!$Q$3,Input!$G$3:$G$1002,ALK!$N$3)),0)</f>
        <v>20</v>
      </c>
      <c r="H12" s="55">
        <f>IF($B12&lt;&gt;"",IF($Q$3&gt;4,COUNTIFS(Input!$F$3:$F$1002,ALK!$B12,Input!$J$3:$J$1002,ALK!H$7,Input!$G$3:$G$1002,ALK!$N$3),COUNTIFS(Input!$F$3:$F$1002,ALK!$B12,Input!$J$3:$J$1002,ALK!H$7,Input!$N$3:$N$1002,ALK!$Q$3,Input!$G$3:$G$1002,ALK!$N$3)),0)</f>
        <v>2</v>
      </c>
      <c r="I12" s="55">
        <f>IF($B12&lt;&gt;"",IF($Q$3&gt;4,COUNTIFS(Input!$F$3:$F$1002,ALK!$B12,Input!$J$3:$J$1002,ALK!I$7,Input!$G$3:$G$1002,ALK!$N$3),COUNTIFS(Input!$F$3:$F$1002,ALK!$B12,Input!$J$3:$J$1002,ALK!I$7,Input!$N$3:$N$1002,ALK!$Q$3,Input!$G$3:$G$1002,ALK!$N$3)),0)</f>
        <v>0</v>
      </c>
      <c r="J12" s="55">
        <f>IF($B12&lt;&gt;"",IF($Q$3&gt;4,COUNTIFS(Input!$F$3:$F$1002,ALK!$B12,Input!$J$3:$J$1002,ALK!J$7,Input!$G$3:$G$1002,ALK!$N$3),COUNTIFS(Input!$F$3:$F$1002,ALK!$B12,Input!$J$3:$J$1002,ALK!J$7,Input!$N$3:$N$1002,ALK!$Q$3,Input!$G$3:$G$1002,ALK!$N$3)),0)</f>
        <v>0</v>
      </c>
      <c r="K12" s="55">
        <f>IF($B12&lt;&gt;"",IF($Q$3&gt;4,COUNTIFS(Input!$F$3:$F$1002,ALK!$B12,Input!$J$3:$J$1002,ALK!K$7,Input!$G$3:$G$1002,ALK!$N$3),COUNTIFS(Input!$F$3:$F$1002,ALK!$B12,Input!$J$3:$J$1002,ALK!K$7,Input!$N$3:$N$1002,ALK!$Q$3,Input!$G$3:$G$1002,ALK!$N$3)),0)</f>
        <v>0</v>
      </c>
      <c r="L12" s="55">
        <f>IF($B12&lt;&gt;"",IF($Q$3&gt;4,COUNTIFS(Input!$F$3:$F$1002,ALK!$B12,Input!$J$3:$J$1002,ALK!L$7,Input!$G$3:$G$1002,ALK!$N$3),COUNTIFS(Input!$F$3:$F$1002,ALK!$B12,Input!$J$3:$J$1002,ALK!L$7,Input!$N$3:$N$1002,ALK!$Q$3,Input!$G$3:$G$1002,ALK!$N$3)),0)</f>
        <v>0</v>
      </c>
      <c r="M12" s="55">
        <f>IF($B12&lt;&gt;"",IF($Q$3&gt;4,COUNTIFS(Input!$F$3:$F$1002,ALK!$B12,Input!$J$3:$J$1002,ALK!M$7,Input!$G$3:$G$1002,ALK!$N$3),COUNTIFS(Input!$F$3:$F$1002,ALK!$B12,Input!$J$3:$J$1002,ALK!M$7,Input!$N$3:$N$1002,ALK!$Q$3,Input!$G$3:$G$1002,ALK!$N$3)),0)</f>
        <v>0</v>
      </c>
      <c r="N12" s="55">
        <f>IF($B12&lt;&gt;"",IF($Q$3&gt;4,COUNTIFS(Input!$F$3:$F$1002,ALK!$B12,Input!$J$3:$J$1002,ALK!N$7,Input!$G$3:$G$1002,ALK!$N$3),COUNTIFS(Input!$F$3:$F$1002,ALK!$B12,Input!$J$3:$J$1002,ALK!N$7,Input!$N$3:$N$1002,ALK!$Q$3,Input!$G$3:$G$1002,ALK!$N$3)),0)</f>
        <v>0</v>
      </c>
      <c r="O12" s="55">
        <f>IF($B12&lt;&gt;"",IF($Q$3&gt;4,COUNTIFS(Input!$F$3:$F$1002,ALK!$B12,Input!$J$3:$J$1002,ALK!O$7,Input!$G$3:$G$1002,ALK!$N$3),COUNTIFS(Input!$F$3:$F$1002,ALK!$B12,Input!$J$3:$J$1002,ALK!O$7,Input!$N$3:$N$1002,ALK!$Q$3,Input!$G$3:$G$1002,ALK!$N$3)),0)</f>
        <v>0</v>
      </c>
      <c r="P12" s="55">
        <f>IF($B12&lt;&gt;"",IF($Q$3&gt;4,COUNTIFS(Input!$F$3:$F$1002,ALK!$B12,Input!$J$3:$J$1002,ALK!P$7,Input!$G$3:$G$1002,ALK!$N$3),COUNTIFS(Input!$F$3:$F$1002,ALK!$B12,Input!$J$3:$J$1002,ALK!P$7,Input!$N$3:$N$1002,ALK!$Q$3,Input!$G$3:$G$1002,ALK!$N$3)),0)</f>
        <v>0</v>
      </c>
      <c r="Q12" s="55">
        <f>IF($B12&lt;&gt;"",IF($Q$3&gt;4,COUNTIFS(Input!$F$3:$F$1002,ALK!$B12,Input!$J$3:$J$1002,ALK!Q$7,Input!$G$3:$G$1002,ALK!$N$3),COUNTIFS(Input!$F$3:$F$1002,ALK!$B12,Input!$J$3:$J$1002,ALK!Q$7,Input!$N$3:$N$1002,ALK!$Q$3,Input!$G$3:$G$1002,ALK!$N$3)),0)</f>
        <v>0</v>
      </c>
      <c r="R12" s="55">
        <f>IF($B12&lt;&gt;"",IF($Q$3&gt;4,COUNTIFS(Input!$F$3:$F$1002,ALK!$B12,Input!$J$3:$J$1002,ALK!R$7,Input!$G$3:$G$1002,ALK!$N$3),COUNTIFS(Input!$F$3:$F$1002,ALK!$B12,Input!$J$3:$J$1002,ALK!R$7,Input!$N$3:$N$1002,ALK!$Q$3,Input!$G$3:$G$1002,ALK!$N$3)),0)</f>
        <v>0</v>
      </c>
      <c r="S12" s="55">
        <f>IF($B12&lt;&gt;"",IF($Q$3&gt;4,COUNTIFS(Input!$F$3:$F$1002,ALK!$B12,Input!$J$3:$J$1002,ALK!S$7,Input!$G$3:$G$1002,ALK!$N$3),COUNTIFS(Input!$F$3:$F$1002,ALK!$B12,Input!$J$3:$J$1002,ALK!S$7,Input!$N$3:$N$1002,ALK!$Q$3,Input!$G$3:$G$1002,ALK!$N$3)),0)</f>
        <v>0</v>
      </c>
      <c r="T12" s="55">
        <f>IF($B12&lt;&gt;"",IF($Q$3&gt;4,COUNTIFS(Input!$F$3:$F$1002,ALK!$B12,Input!$J$3:$J$1002,ALK!T$7,Input!$G$3:$G$1002,ALK!$N$3),COUNTIFS(Input!$F$3:$F$1002,ALK!$B12,Input!$J$3:$J$1002,ALK!T$7,Input!$N$3:$N$1002,ALK!$Q$3,Input!$G$3:$G$1002,ALK!$N$3)),0)</f>
        <v>0</v>
      </c>
      <c r="U12" s="55">
        <f>IF($B12&lt;&gt;"",IF($Q$3&gt;4,COUNTIFS(Input!$F$3:$F$1002,ALK!$B12,Input!$J$3:$J$1002,ALK!U$7,Input!$G$3:$G$1002,ALK!$N$3),COUNTIFS(Input!$F$3:$F$1002,ALK!$B12,Input!$J$3:$J$1002,ALK!U$7,Input!$N$3:$N$1002,ALK!$Q$3,Input!$G$3:$G$1002,ALK!$N$3)),0)</f>
        <v>0</v>
      </c>
      <c r="V12" s="55">
        <f>IF($B12&lt;&gt;"",IF($Q$3&gt;4,COUNTIFS(Input!$F$3:$F$1002,ALK!$B12,Input!$J$3:$J$1002,ALK!V$7,Input!$G$3:$G$1002,ALK!$N$3),COUNTIFS(Input!$F$3:$F$1002,ALK!$B12,Input!$J$3:$J$1002,ALK!V$7,Input!$N$3:$N$1002,ALK!$Q$3,Input!$G$3:$G$1002,ALK!$N$3)),0)</f>
        <v>0</v>
      </c>
      <c r="W12" s="55">
        <f>IF($B12&lt;&gt;"",IF($Q$3&gt;4,COUNTIFS(Input!$F$3:$F$1002,ALK!$B12,Input!$J$3:$J$1002,ALK!W$7,Input!$G$3:$G$1002,ALK!$N$3),COUNTIFS(Input!$F$3:$F$1002,ALK!$B12,Input!$J$3:$J$1002,ALK!W$7,Input!$N$3:$N$1002,ALK!$Q$3,Input!$G$3:$G$1002,ALK!$N$3)),0)</f>
        <v>0</v>
      </c>
      <c r="X12" s="55">
        <f>IF($B12&lt;&gt;"",IF($Q$3&gt;4,COUNTIFS(Input!$F$3:$F$1002,ALK!$B12,Input!$J$3:$J$1002,ALK!X$7,Input!$G$3:$G$1002,ALK!$N$3),COUNTIFS(Input!$F$3:$F$1002,ALK!$B12,Input!$J$3:$J$1002,ALK!X$7,Input!$N$3:$N$1002,ALK!$Q$3,Input!$G$3:$G$1002,ALK!$N$3)),0)</f>
        <v>0</v>
      </c>
      <c r="Y12" s="55">
        <f>IF($B12&lt;&gt;"",IF($Q$3&gt;4,COUNTIFS(Input!$F$3:$F$1002,ALK!$B12,Input!$J$3:$J$1002,ALK!Y$7,Input!$G$3:$G$1002,ALK!$N$3),COUNTIFS(Input!$F$3:$F$1002,ALK!$B12,Input!$J$3:$J$1002,ALK!Y$7,Input!$N$3:$N$1002,ALK!$Q$3,Input!$G$3:$G$1002,ALK!$N$3)),0)</f>
        <v>0</v>
      </c>
      <c r="Z12" s="55">
        <f>IF($B12&lt;&gt;"",IF($Q$3&gt;4,COUNTIFS(Input!$F$3:$F$1002,ALK!$B12,Input!$J$3:$J$1002,ALK!Z$7,Input!$G$3:$G$1002,ALK!$N$3),COUNTIFS(Input!$F$3:$F$1002,ALK!$B12,Input!$J$3:$J$1002,ALK!Z$7,Input!$N$3:$N$1002,ALK!$Q$3,Input!$G$3:$G$1002,ALK!$N$3)),0)</f>
        <v>0</v>
      </c>
      <c r="AA12" s="55">
        <f>IF($B12&lt;&gt;"",IF($Q$3&gt;4,COUNTIFS(Input!$F$3:$F$1002,ALK!$B12,Input!$J$3:$J$1002,ALK!AA$7,Input!$G$3:$G$1002,ALK!$N$3),COUNTIFS(Input!$F$3:$F$1002,ALK!$B12,Input!$J$3:$J$1002,ALK!AA$7,Input!$N$3:$N$1002,ALK!$Q$3,Input!$G$3:$G$1002,ALK!$N$3)),0)</f>
        <v>0</v>
      </c>
      <c r="AB12" s="55">
        <f>IF($B12&lt;&gt;"",IF($Q$3&gt;4,COUNTIFS(Input!$F$3:$F$1002,ALK!$B12,Input!$J$3:$J$1002,ALK!AB$7,Input!$G$3:$G$1002,ALK!$N$3),COUNTIFS(Input!$F$3:$F$1002,ALK!$B12,Input!$J$3:$J$1002,ALK!AB$7,Input!$N$3:$N$1002,ALK!$Q$3,Input!$G$3:$G$1002,ALK!$N$3)),0)</f>
        <v>0</v>
      </c>
      <c r="AC12" s="55">
        <f>IF($B12&lt;&gt;"",IF($Q$3&gt;4,COUNTIFS(Input!$F$3:$F$1002,ALK!$B12,Input!$J$3:$J$1002,ALK!AC$7,Input!$G$3:$G$1002,ALK!$N$3),COUNTIFS(Input!$F$3:$F$1002,ALK!$B12,Input!$J$3:$J$1002,ALK!AC$7,Input!$N$3:$N$1002,ALK!$Q$3,Input!$G$3:$G$1002,ALK!$N$3)),0)</f>
        <v>0</v>
      </c>
      <c r="AD12" s="55">
        <f>IF($B12&lt;&gt;"",IF($Q$3&gt;4,COUNTIFS(Input!$F$3:$F$1002,ALK!$B12,Input!$J$3:$J$1002,ALK!AD$7,Input!$G$3:$G$1002,ALK!$N$3),COUNTIFS(Input!$F$3:$F$1002,ALK!$B12,Input!$J$3:$J$1002,ALK!AD$7,Input!$N$3:$N$1002,ALK!$Q$3,Input!$G$3:$G$1002,ALK!$N$3)),0)</f>
        <v>0</v>
      </c>
      <c r="AE12" s="55">
        <f>IF($B12&lt;&gt;"",IF($Q$3&gt;4,COUNTIFS(Input!$F$3:$F$1002,ALK!$B12,Input!$J$3:$J$1002,ALK!AE$7,Input!$G$3:$G$1002,ALK!$N$3),COUNTIFS(Input!$F$3:$F$1002,ALK!$B12,Input!$J$3:$J$1002,ALK!AE$7,Input!$N$3:$N$1002,ALK!$Q$3,Input!$G$3:$G$1002,ALK!$N$3)),0)</f>
        <v>0</v>
      </c>
      <c r="AF12" s="55">
        <f>IF($B12&lt;&gt;"",IF($Q$3&gt;4,COUNTIFS(Input!$F$3:$F$1002,ALK!$B12,Input!$J$3:$J$1002,ALK!AF$7,Input!$G$3:$G$1002,ALK!$N$3),COUNTIFS(Input!$F$3:$F$1002,ALK!$B12,Input!$J$3:$J$1002,ALK!AF$7,Input!$N$3:$N$1002,ALK!$Q$3,Input!$G$3:$G$1002,ALK!$N$3)),0)</f>
        <v>0</v>
      </c>
      <c r="AG12" s="55">
        <f>IF($B12&lt;&gt;"",IF($Q$3&gt;4,COUNTIFS(Input!$F$3:$F$1002,ALK!$B12,Input!$J$3:$J$1002,ALK!AG$7,Input!$G$3:$G$1002,ALK!$N$3),COUNTIFS(Input!$F$3:$F$1002,ALK!$B12,Input!$J$3:$J$1002,ALK!AG$7,Input!$N$3:$N$1002,ALK!$Q$3,Input!$G$3:$G$1002,ALK!$N$3)),0)</f>
        <v>0</v>
      </c>
      <c r="AH12" s="55">
        <f>IF($B12&lt;&gt;"",IF($Q$3&gt;4,COUNTIFS(Input!$F$3:$F$1002,ALK!$B12,Input!$J$3:$J$1002,ALK!AH$7,Input!$G$3:$G$1002,ALK!$N$3),COUNTIFS(Input!$F$3:$F$1002,ALK!$B12,Input!$J$3:$J$1002,ALK!AH$7,Input!$N$3:$N$1002,ALK!$Q$3,Input!$G$3:$G$1002,ALK!$N$3)),0)</f>
        <v>0</v>
      </c>
      <c r="AI12" s="55">
        <f>IF($B12&lt;&gt;"",IF($Q$3&gt;4,COUNTIFS(Input!$F$3:$F$1002,ALK!$B12,Input!$J$3:$J$1002,ALK!AI$7,Input!$G$3:$G$1002,ALK!$N$3),COUNTIFS(Input!$F$3:$F$1002,ALK!$B12,Input!$J$3:$J$1002,ALK!AI$7,Input!$N$3:$N$1002,ALK!$Q$3,Input!$G$3:$G$1002,ALK!$N$3)),0)</f>
        <v>0</v>
      </c>
      <c r="AJ12" s="55">
        <f>IF($B12&lt;&gt;"",IF($Q$3&gt;4,COUNTIFS(Input!$F$3:$F$1002,ALK!$B12,Input!$J$3:$J$1002,ALK!AJ$7,Input!$G$3:$G$1002,ALK!$N$3),COUNTIFS(Input!$F$3:$F$1002,ALK!$B12,Input!$J$3:$J$1002,ALK!AJ$7,Input!$N$3:$N$1002,ALK!$Q$3,Input!$G$3:$G$1002,ALK!$N$3)),0)</f>
        <v>0</v>
      </c>
      <c r="AK12" s="55">
        <f>IF($B12&lt;&gt;"",IF($Q$3&gt;4,COUNTIFS(Input!$F$3:$F$1002,ALK!$B12,Input!$J$3:$J$1002,ALK!AK$7,Input!$G$3:$G$1002,ALK!$N$3),COUNTIFS(Input!$F$3:$F$1002,ALK!$B12,Input!$J$3:$J$1002,ALK!AK$7,Input!$N$3:$N$1002,ALK!$Q$3,Input!$G$3:$G$1002,ALK!$N$3)),0)</f>
        <v>0</v>
      </c>
      <c r="AL12" s="55">
        <f>IF($B12&lt;&gt;"",IF($Q$3&gt;4,COUNTIFS(Input!$F$3:$F$1002,ALK!$B12,Input!$J$3:$J$1002,ALK!AL$7,Input!$G$3:$G$1002,ALK!$N$3),COUNTIFS(Input!$F$3:$F$1002,ALK!$B12,Input!$J$3:$J$1002,ALK!AL$7,Input!$N$3:$N$1002,ALK!$Q$3,Input!$G$3:$G$1002,ALK!$N$3)),0)</f>
        <v>0</v>
      </c>
      <c r="AM12" s="55">
        <f>IF($B12&lt;&gt;"",IF($Q$3&gt;4,COUNTIFS(Input!$F$3:$F$1002,ALK!$B12,Input!$J$3:$J$1002,ALK!AM$7,Input!$G$3:$G$1002,ALK!$N$3),COUNTIFS(Input!$F$3:$F$1002,ALK!$B12,Input!$J$3:$J$1002,ALK!AM$7,Input!$N$3:$N$1002,ALK!$Q$3,Input!$G$3:$G$1002,ALK!$N$3)),0)</f>
        <v>0</v>
      </c>
      <c r="AN12" s="55">
        <f>IF($B12&lt;&gt;"",IF($Q$3&gt;4,COUNTIFS(Input!$F$3:$F$1002,ALK!$B12,Input!$J$3:$J$1002,ALK!AN$7,Input!$G$3:$G$1002,ALK!$N$3),COUNTIFS(Input!$F$3:$F$1002,ALK!$B12,Input!$J$3:$J$1002,ALK!AN$7,Input!$N$3:$N$1002,ALK!$Q$3,Input!$G$3:$G$1002,ALK!$N$3)),0)</f>
        <v>0</v>
      </c>
      <c r="AO12" s="55">
        <f>IF($B12&lt;&gt;"",IF($Q$3&gt;4,COUNTIFS(Input!$F$3:$F$1002,ALK!$B12,Input!$J$3:$J$1002,ALK!AO$7,Input!$G$3:$G$1002,ALK!$N$3),COUNTIFS(Input!$F$3:$F$1002,ALK!$B12,Input!$J$3:$J$1002,ALK!AO$7,Input!$N$3:$N$1002,ALK!$Q$3,Input!$G$3:$G$1002,ALK!$N$3)),0)</f>
        <v>0</v>
      </c>
      <c r="AP12" s="55">
        <f>IF($B12&lt;&gt;"",IF($Q$3&gt;4,COUNTIFS(Input!$F$3:$F$1002,ALK!$B12,Input!$J$3:$J$1002,ALK!AP$7,Input!$G$3:$G$1002,ALK!$N$3),COUNTIFS(Input!$F$3:$F$1002,ALK!$B12,Input!$J$3:$J$1002,ALK!AP$7,Input!$N$3:$N$1002,ALK!$Q$3,Input!$G$3:$G$1002,ALK!$N$3)),0)</f>
        <v>0</v>
      </c>
      <c r="AQ12" s="55">
        <f>IF($B12&lt;&gt;"",IF($Q$3&gt;4,COUNTIFS(Input!$F$3:$F$1002,ALK!$B12,Input!$J$3:$J$1002,ALK!AQ$7,Input!$G$3:$G$1002,ALK!$N$3),COUNTIFS(Input!$F$3:$F$1002,ALK!$B12,Input!$J$3:$J$1002,ALK!AQ$7,Input!$N$3:$N$1002,ALK!$Q$3,Input!$G$3:$G$1002,ALK!$N$3)),0)</f>
        <v>0</v>
      </c>
      <c r="AR12" s="56">
        <f t="shared" si="1"/>
        <v>51</v>
      </c>
      <c r="AS12" s="21"/>
      <c r="AT12" s="21"/>
      <c r="AU12" s="21"/>
      <c r="AV12" s="21"/>
      <c r="AW12" s="21"/>
      <c r="AX12" s="21"/>
      <c r="AY12" s="21"/>
      <c r="AZ12" s="21"/>
      <c r="BA12" s="21"/>
      <c r="BB12" s="21"/>
      <c r="BC12" s="316">
        <f t="shared" si="2"/>
        <v>15300</v>
      </c>
      <c r="BD12" s="21"/>
      <c r="BE12" s="21"/>
      <c r="BF12" s="21"/>
      <c r="BG12" s="21"/>
      <c r="BH12" s="21"/>
      <c r="BI12" s="21"/>
      <c r="BJ12" s="21"/>
      <c r="BK12" s="21"/>
      <c r="BL12" s="21"/>
      <c r="BM12" s="21"/>
      <c r="BN12" s="21"/>
      <c r="BO12" s="21"/>
      <c r="BP12" s="21"/>
      <c r="BQ12" s="21"/>
      <c r="BR12" s="21"/>
      <c r="BS12" s="21"/>
      <c r="BT12" s="21"/>
      <c r="BU12" s="21"/>
      <c r="BV12" s="21"/>
      <c r="BW12" s="21"/>
      <c r="BX12" s="21"/>
      <c r="BY12" s="21"/>
      <c r="BZ12" s="21"/>
    </row>
    <row r="13" spans="1:78" ht="15" x14ac:dyDescent="0.25">
      <c r="A13" s="21"/>
      <c r="B13" s="58">
        <f>'Sheet 1'!A7</f>
        <v>310</v>
      </c>
      <c r="C13" s="55">
        <f>IF($B13&lt;&gt;"",IF($Q$3&gt;4,COUNTIFS(Input!$F$3:$F$1002,ALK!$B13,Input!$J$3:$J$1002,ALK!C$7,Input!$G$3:$G$1002,ALK!$N$3),COUNTIFS(Input!$F$3:$F$1002,ALK!$B13,Input!$J$3:$J$1002,ALK!C$7,Input!$N$3:$N$1002,ALK!$Q$3,Input!$G$3:$G$1002,ALK!$N$3)),0)</f>
        <v>0</v>
      </c>
      <c r="D13" s="55">
        <f>IF($B13&lt;&gt;"",IF($Q$3&gt;4,COUNTIFS(Input!$F$3:$F$1002,ALK!$B13,Input!$J$3:$J$1002,ALK!D$7,Input!$G$3:$G$1002,ALK!$N$3),COUNTIFS(Input!$F$3:$F$1002,ALK!$B13,Input!$J$3:$J$1002,ALK!D$7,Input!$N$3:$N$1002,ALK!$Q$3,Input!$G$3:$G$1002,ALK!$N$3)),0)</f>
        <v>0</v>
      </c>
      <c r="E13" s="55">
        <f>IF($B13&lt;&gt;"",IF($Q$3&gt;4,COUNTIFS(Input!$F$3:$F$1002,ALK!$B13,Input!$J$3:$J$1002,ALK!E$7,Input!$G$3:$G$1002,ALK!$N$3),COUNTIFS(Input!$F$3:$F$1002,ALK!$B13,Input!$J$3:$J$1002,ALK!E$7,Input!$N$3:$N$1002,ALK!$Q$3,Input!$G$3:$G$1002,ALK!$N$3)),0)</f>
        <v>0</v>
      </c>
      <c r="F13" s="55">
        <f>IF($B13&lt;&gt;"",IF($Q$3&gt;4,COUNTIFS(Input!$F$3:$F$1002,ALK!$B13,Input!$J$3:$J$1002,ALK!F$7,Input!$G$3:$G$1002,ALK!$N$3),COUNTIFS(Input!$F$3:$F$1002,ALK!$B13,Input!$J$3:$J$1002,ALK!F$7,Input!$N$3:$N$1002,ALK!$Q$3,Input!$G$3:$G$1002,ALK!$N$3)),0)</f>
        <v>16</v>
      </c>
      <c r="G13" s="55">
        <f>IF($B13&lt;&gt;"",IF($Q$3&gt;4,COUNTIFS(Input!$F$3:$F$1002,ALK!$B13,Input!$J$3:$J$1002,ALK!G$7,Input!$G$3:$G$1002,ALK!$N$3),COUNTIFS(Input!$F$3:$F$1002,ALK!$B13,Input!$J$3:$J$1002,ALK!G$7,Input!$N$3:$N$1002,ALK!$Q$3,Input!$G$3:$G$1002,ALK!$N$3)),0)</f>
        <v>28</v>
      </c>
      <c r="H13" s="55">
        <f>IF($B13&lt;&gt;"",IF($Q$3&gt;4,COUNTIFS(Input!$F$3:$F$1002,ALK!$B13,Input!$J$3:$J$1002,ALK!H$7,Input!$G$3:$G$1002,ALK!$N$3),COUNTIFS(Input!$F$3:$F$1002,ALK!$B13,Input!$J$3:$J$1002,ALK!H$7,Input!$N$3:$N$1002,ALK!$Q$3,Input!$G$3:$G$1002,ALK!$N$3)),0)</f>
        <v>7</v>
      </c>
      <c r="I13" s="55">
        <f>IF($B13&lt;&gt;"",IF($Q$3&gt;4,COUNTIFS(Input!$F$3:$F$1002,ALK!$B13,Input!$J$3:$J$1002,ALK!I$7,Input!$G$3:$G$1002,ALK!$N$3),COUNTIFS(Input!$F$3:$F$1002,ALK!$B13,Input!$J$3:$J$1002,ALK!I$7,Input!$N$3:$N$1002,ALK!$Q$3,Input!$G$3:$G$1002,ALK!$N$3)),0)</f>
        <v>0</v>
      </c>
      <c r="J13" s="55">
        <f>IF($B13&lt;&gt;"",IF($Q$3&gt;4,COUNTIFS(Input!$F$3:$F$1002,ALK!$B13,Input!$J$3:$J$1002,ALK!J$7,Input!$G$3:$G$1002,ALK!$N$3),COUNTIFS(Input!$F$3:$F$1002,ALK!$B13,Input!$J$3:$J$1002,ALK!J$7,Input!$N$3:$N$1002,ALK!$Q$3,Input!$G$3:$G$1002,ALK!$N$3)),0)</f>
        <v>1</v>
      </c>
      <c r="K13" s="55">
        <f>IF($B13&lt;&gt;"",IF($Q$3&gt;4,COUNTIFS(Input!$F$3:$F$1002,ALK!$B13,Input!$J$3:$J$1002,ALK!K$7,Input!$G$3:$G$1002,ALK!$N$3),COUNTIFS(Input!$F$3:$F$1002,ALK!$B13,Input!$J$3:$J$1002,ALK!K$7,Input!$N$3:$N$1002,ALK!$Q$3,Input!$G$3:$G$1002,ALK!$N$3)),0)</f>
        <v>0</v>
      </c>
      <c r="L13" s="55">
        <f>IF($B13&lt;&gt;"",IF($Q$3&gt;4,COUNTIFS(Input!$F$3:$F$1002,ALK!$B13,Input!$J$3:$J$1002,ALK!L$7,Input!$G$3:$G$1002,ALK!$N$3),COUNTIFS(Input!$F$3:$F$1002,ALK!$B13,Input!$J$3:$J$1002,ALK!L$7,Input!$N$3:$N$1002,ALK!$Q$3,Input!$G$3:$G$1002,ALK!$N$3)),0)</f>
        <v>0</v>
      </c>
      <c r="M13" s="55">
        <f>IF($B13&lt;&gt;"",IF($Q$3&gt;4,COUNTIFS(Input!$F$3:$F$1002,ALK!$B13,Input!$J$3:$J$1002,ALK!M$7,Input!$G$3:$G$1002,ALK!$N$3),COUNTIFS(Input!$F$3:$F$1002,ALK!$B13,Input!$J$3:$J$1002,ALK!M$7,Input!$N$3:$N$1002,ALK!$Q$3,Input!$G$3:$G$1002,ALK!$N$3)),0)</f>
        <v>0</v>
      </c>
      <c r="N13" s="55">
        <f>IF($B13&lt;&gt;"",IF($Q$3&gt;4,COUNTIFS(Input!$F$3:$F$1002,ALK!$B13,Input!$J$3:$J$1002,ALK!N$7,Input!$G$3:$G$1002,ALK!$N$3),COUNTIFS(Input!$F$3:$F$1002,ALK!$B13,Input!$J$3:$J$1002,ALK!N$7,Input!$N$3:$N$1002,ALK!$Q$3,Input!$G$3:$G$1002,ALK!$N$3)),0)</f>
        <v>0</v>
      </c>
      <c r="O13" s="55">
        <f>IF($B13&lt;&gt;"",IF($Q$3&gt;4,COUNTIFS(Input!$F$3:$F$1002,ALK!$B13,Input!$J$3:$J$1002,ALK!O$7,Input!$G$3:$G$1002,ALK!$N$3),COUNTIFS(Input!$F$3:$F$1002,ALK!$B13,Input!$J$3:$J$1002,ALK!O$7,Input!$N$3:$N$1002,ALK!$Q$3,Input!$G$3:$G$1002,ALK!$N$3)),0)</f>
        <v>0</v>
      </c>
      <c r="P13" s="55">
        <f>IF($B13&lt;&gt;"",IF($Q$3&gt;4,COUNTIFS(Input!$F$3:$F$1002,ALK!$B13,Input!$J$3:$J$1002,ALK!P$7,Input!$G$3:$G$1002,ALK!$N$3),COUNTIFS(Input!$F$3:$F$1002,ALK!$B13,Input!$J$3:$J$1002,ALK!P$7,Input!$N$3:$N$1002,ALK!$Q$3,Input!$G$3:$G$1002,ALK!$N$3)),0)</f>
        <v>0</v>
      </c>
      <c r="Q13" s="55">
        <f>IF($B13&lt;&gt;"",IF($Q$3&gt;4,COUNTIFS(Input!$F$3:$F$1002,ALK!$B13,Input!$J$3:$J$1002,ALK!Q$7,Input!$G$3:$G$1002,ALK!$N$3),COUNTIFS(Input!$F$3:$F$1002,ALK!$B13,Input!$J$3:$J$1002,ALK!Q$7,Input!$N$3:$N$1002,ALK!$Q$3,Input!$G$3:$G$1002,ALK!$N$3)),0)</f>
        <v>0</v>
      </c>
      <c r="R13" s="55">
        <f>IF($B13&lt;&gt;"",IF($Q$3&gt;4,COUNTIFS(Input!$F$3:$F$1002,ALK!$B13,Input!$J$3:$J$1002,ALK!R$7,Input!$G$3:$G$1002,ALK!$N$3),COUNTIFS(Input!$F$3:$F$1002,ALK!$B13,Input!$J$3:$J$1002,ALK!R$7,Input!$N$3:$N$1002,ALK!$Q$3,Input!$G$3:$G$1002,ALK!$N$3)),0)</f>
        <v>0</v>
      </c>
      <c r="S13" s="55">
        <f>IF($B13&lt;&gt;"",IF($Q$3&gt;4,COUNTIFS(Input!$F$3:$F$1002,ALK!$B13,Input!$J$3:$J$1002,ALK!S$7,Input!$G$3:$G$1002,ALK!$N$3),COUNTIFS(Input!$F$3:$F$1002,ALK!$B13,Input!$J$3:$J$1002,ALK!S$7,Input!$N$3:$N$1002,ALK!$Q$3,Input!$G$3:$G$1002,ALK!$N$3)),0)</f>
        <v>0</v>
      </c>
      <c r="T13" s="55">
        <f>IF($B13&lt;&gt;"",IF($Q$3&gt;4,COUNTIFS(Input!$F$3:$F$1002,ALK!$B13,Input!$J$3:$J$1002,ALK!T$7,Input!$G$3:$G$1002,ALK!$N$3),COUNTIFS(Input!$F$3:$F$1002,ALK!$B13,Input!$J$3:$J$1002,ALK!T$7,Input!$N$3:$N$1002,ALK!$Q$3,Input!$G$3:$G$1002,ALK!$N$3)),0)</f>
        <v>0</v>
      </c>
      <c r="U13" s="55">
        <f>IF($B13&lt;&gt;"",IF($Q$3&gt;4,COUNTIFS(Input!$F$3:$F$1002,ALK!$B13,Input!$J$3:$J$1002,ALK!U$7,Input!$G$3:$G$1002,ALK!$N$3),COUNTIFS(Input!$F$3:$F$1002,ALK!$B13,Input!$J$3:$J$1002,ALK!U$7,Input!$N$3:$N$1002,ALK!$Q$3,Input!$G$3:$G$1002,ALK!$N$3)),0)</f>
        <v>0</v>
      </c>
      <c r="V13" s="55">
        <f>IF($B13&lt;&gt;"",IF($Q$3&gt;4,COUNTIFS(Input!$F$3:$F$1002,ALK!$B13,Input!$J$3:$J$1002,ALK!V$7,Input!$G$3:$G$1002,ALK!$N$3),COUNTIFS(Input!$F$3:$F$1002,ALK!$B13,Input!$J$3:$J$1002,ALK!V$7,Input!$N$3:$N$1002,ALK!$Q$3,Input!$G$3:$G$1002,ALK!$N$3)),0)</f>
        <v>0</v>
      </c>
      <c r="W13" s="55">
        <f>IF($B13&lt;&gt;"",IF($Q$3&gt;4,COUNTIFS(Input!$F$3:$F$1002,ALK!$B13,Input!$J$3:$J$1002,ALK!W$7,Input!$G$3:$G$1002,ALK!$N$3),COUNTIFS(Input!$F$3:$F$1002,ALK!$B13,Input!$J$3:$J$1002,ALK!W$7,Input!$N$3:$N$1002,ALK!$Q$3,Input!$G$3:$G$1002,ALK!$N$3)),0)</f>
        <v>0</v>
      </c>
      <c r="X13" s="55">
        <f>IF($B13&lt;&gt;"",IF($Q$3&gt;4,COUNTIFS(Input!$F$3:$F$1002,ALK!$B13,Input!$J$3:$J$1002,ALK!X$7,Input!$G$3:$G$1002,ALK!$N$3),COUNTIFS(Input!$F$3:$F$1002,ALK!$B13,Input!$J$3:$J$1002,ALK!X$7,Input!$N$3:$N$1002,ALK!$Q$3,Input!$G$3:$G$1002,ALK!$N$3)),0)</f>
        <v>0</v>
      </c>
      <c r="Y13" s="55">
        <f>IF($B13&lt;&gt;"",IF($Q$3&gt;4,COUNTIFS(Input!$F$3:$F$1002,ALK!$B13,Input!$J$3:$J$1002,ALK!Y$7,Input!$G$3:$G$1002,ALK!$N$3),COUNTIFS(Input!$F$3:$F$1002,ALK!$B13,Input!$J$3:$J$1002,ALK!Y$7,Input!$N$3:$N$1002,ALK!$Q$3,Input!$G$3:$G$1002,ALK!$N$3)),0)</f>
        <v>0</v>
      </c>
      <c r="Z13" s="55">
        <f>IF($B13&lt;&gt;"",IF($Q$3&gt;4,COUNTIFS(Input!$F$3:$F$1002,ALK!$B13,Input!$J$3:$J$1002,ALK!Z$7,Input!$G$3:$G$1002,ALK!$N$3),COUNTIFS(Input!$F$3:$F$1002,ALK!$B13,Input!$J$3:$J$1002,ALK!Z$7,Input!$N$3:$N$1002,ALK!$Q$3,Input!$G$3:$G$1002,ALK!$N$3)),0)</f>
        <v>0</v>
      </c>
      <c r="AA13" s="55">
        <f>IF($B13&lt;&gt;"",IF($Q$3&gt;4,COUNTIFS(Input!$F$3:$F$1002,ALK!$B13,Input!$J$3:$J$1002,ALK!AA$7,Input!$G$3:$G$1002,ALK!$N$3),COUNTIFS(Input!$F$3:$F$1002,ALK!$B13,Input!$J$3:$J$1002,ALK!AA$7,Input!$N$3:$N$1002,ALK!$Q$3,Input!$G$3:$G$1002,ALK!$N$3)),0)</f>
        <v>0</v>
      </c>
      <c r="AB13" s="55">
        <f>IF($B13&lt;&gt;"",IF($Q$3&gt;4,COUNTIFS(Input!$F$3:$F$1002,ALK!$B13,Input!$J$3:$J$1002,ALK!AB$7,Input!$G$3:$G$1002,ALK!$N$3),COUNTIFS(Input!$F$3:$F$1002,ALK!$B13,Input!$J$3:$J$1002,ALK!AB$7,Input!$N$3:$N$1002,ALK!$Q$3,Input!$G$3:$G$1002,ALK!$N$3)),0)</f>
        <v>0</v>
      </c>
      <c r="AC13" s="55">
        <f>IF($B13&lt;&gt;"",IF($Q$3&gt;4,COUNTIFS(Input!$F$3:$F$1002,ALK!$B13,Input!$J$3:$J$1002,ALK!AC$7,Input!$G$3:$G$1002,ALK!$N$3),COUNTIFS(Input!$F$3:$F$1002,ALK!$B13,Input!$J$3:$J$1002,ALK!AC$7,Input!$N$3:$N$1002,ALK!$Q$3,Input!$G$3:$G$1002,ALK!$N$3)),0)</f>
        <v>0</v>
      </c>
      <c r="AD13" s="55">
        <f>IF($B13&lt;&gt;"",IF($Q$3&gt;4,COUNTIFS(Input!$F$3:$F$1002,ALK!$B13,Input!$J$3:$J$1002,ALK!AD$7,Input!$G$3:$G$1002,ALK!$N$3),COUNTIFS(Input!$F$3:$F$1002,ALK!$B13,Input!$J$3:$J$1002,ALK!AD$7,Input!$N$3:$N$1002,ALK!$Q$3,Input!$G$3:$G$1002,ALK!$N$3)),0)</f>
        <v>0</v>
      </c>
      <c r="AE13" s="55">
        <f>IF($B13&lt;&gt;"",IF($Q$3&gt;4,COUNTIFS(Input!$F$3:$F$1002,ALK!$B13,Input!$J$3:$J$1002,ALK!AE$7,Input!$G$3:$G$1002,ALK!$N$3),COUNTIFS(Input!$F$3:$F$1002,ALK!$B13,Input!$J$3:$J$1002,ALK!AE$7,Input!$N$3:$N$1002,ALK!$Q$3,Input!$G$3:$G$1002,ALK!$N$3)),0)</f>
        <v>0</v>
      </c>
      <c r="AF13" s="55">
        <f>IF($B13&lt;&gt;"",IF($Q$3&gt;4,COUNTIFS(Input!$F$3:$F$1002,ALK!$B13,Input!$J$3:$J$1002,ALK!AF$7,Input!$G$3:$G$1002,ALK!$N$3),COUNTIFS(Input!$F$3:$F$1002,ALK!$B13,Input!$J$3:$J$1002,ALK!AF$7,Input!$N$3:$N$1002,ALK!$Q$3,Input!$G$3:$G$1002,ALK!$N$3)),0)</f>
        <v>0</v>
      </c>
      <c r="AG13" s="55">
        <f>IF($B13&lt;&gt;"",IF($Q$3&gt;4,COUNTIFS(Input!$F$3:$F$1002,ALK!$B13,Input!$J$3:$J$1002,ALK!AG$7,Input!$G$3:$G$1002,ALK!$N$3),COUNTIFS(Input!$F$3:$F$1002,ALK!$B13,Input!$J$3:$J$1002,ALK!AG$7,Input!$N$3:$N$1002,ALK!$Q$3,Input!$G$3:$G$1002,ALK!$N$3)),0)</f>
        <v>0</v>
      </c>
      <c r="AH13" s="55">
        <f>IF($B13&lt;&gt;"",IF($Q$3&gt;4,COUNTIFS(Input!$F$3:$F$1002,ALK!$B13,Input!$J$3:$J$1002,ALK!AH$7,Input!$G$3:$G$1002,ALK!$N$3),COUNTIFS(Input!$F$3:$F$1002,ALK!$B13,Input!$J$3:$J$1002,ALK!AH$7,Input!$N$3:$N$1002,ALK!$Q$3,Input!$G$3:$G$1002,ALK!$N$3)),0)</f>
        <v>0</v>
      </c>
      <c r="AI13" s="55">
        <f>IF($B13&lt;&gt;"",IF($Q$3&gt;4,COUNTIFS(Input!$F$3:$F$1002,ALK!$B13,Input!$J$3:$J$1002,ALK!AI$7,Input!$G$3:$G$1002,ALK!$N$3),COUNTIFS(Input!$F$3:$F$1002,ALK!$B13,Input!$J$3:$J$1002,ALK!AI$7,Input!$N$3:$N$1002,ALK!$Q$3,Input!$G$3:$G$1002,ALK!$N$3)),0)</f>
        <v>0</v>
      </c>
      <c r="AJ13" s="55">
        <f>IF($B13&lt;&gt;"",IF($Q$3&gt;4,COUNTIFS(Input!$F$3:$F$1002,ALK!$B13,Input!$J$3:$J$1002,ALK!AJ$7,Input!$G$3:$G$1002,ALK!$N$3),COUNTIFS(Input!$F$3:$F$1002,ALK!$B13,Input!$J$3:$J$1002,ALK!AJ$7,Input!$N$3:$N$1002,ALK!$Q$3,Input!$G$3:$G$1002,ALK!$N$3)),0)</f>
        <v>0</v>
      </c>
      <c r="AK13" s="55">
        <f>IF($B13&lt;&gt;"",IF($Q$3&gt;4,COUNTIFS(Input!$F$3:$F$1002,ALK!$B13,Input!$J$3:$J$1002,ALK!AK$7,Input!$G$3:$G$1002,ALK!$N$3),COUNTIFS(Input!$F$3:$F$1002,ALK!$B13,Input!$J$3:$J$1002,ALK!AK$7,Input!$N$3:$N$1002,ALK!$Q$3,Input!$G$3:$G$1002,ALK!$N$3)),0)</f>
        <v>0</v>
      </c>
      <c r="AL13" s="55">
        <f>IF($B13&lt;&gt;"",IF($Q$3&gt;4,COUNTIFS(Input!$F$3:$F$1002,ALK!$B13,Input!$J$3:$J$1002,ALK!AL$7,Input!$G$3:$G$1002,ALK!$N$3),COUNTIFS(Input!$F$3:$F$1002,ALK!$B13,Input!$J$3:$J$1002,ALK!AL$7,Input!$N$3:$N$1002,ALK!$Q$3,Input!$G$3:$G$1002,ALK!$N$3)),0)</f>
        <v>0</v>
      </c>
      <c r="AM13" s="55">
        <f>IF($B13&lt;&gt;"",IF($Q$3&gt;4,COUNTIFS(Input!$F$3:$F$1002,ALK!$B13,Input!$J$3:$J$1002,ALK!AM$7,Input!$G$3:$G$1002,ALK!$N$3),COUNTIFS(Input!$F$3:$F$1002,ALK!$B13,Input!$J$3:$J$1002,ALK!AM$7,Input!$N$3:$N$1002,ALK!$Q$3,Input!$G$3:$G$1002,ALK!$N$3)),0)</f>
        <v>0</v>
      </c>
      <c r="AN13" s="55">
        <f>IF($B13&lt;&gt;"",IF($Q$3&gt;4,COUNTIFS(Input!$F$3:$F$1002,ALK!$B13,Input!$J$3:$J$1002,ALK!AN$7,Input!$G$3:$G$1002,ALK!$N$3),COUNTIFS(Input!$F$3:$F$1002,ALK!$B13,Input!$J$3:$J$1002,ALK!AN$7,Input!$N$3:$N$1002,ALK!$Q$3,Input!$G$3:$G$1002,ALK!$N$3)),0)</f>
        <v>0</v>
      </c>
      <c r="AO13" s="55">
        <f>IF($B13&lt;&gt;"",IF($Q$3&gt;4,COUNTIFS(Input!$F$3:$F$1002,ALK!$B13,Input!$J$3:$J$1002,ALK!AO$7,Input!$G$3:$G$1002,ALK!$N$3),COUNTIFS(Input!$F$3:$F$1002,ALK!$B13,Input!$J$3:$J$1002,ALK!AO$7,Input!$N$3:$N$1002,ALK!$Q$3,Input!$G$3:$G$1002,ALK!$N$3)),0)</f>
        <v>0</v>
      </c>
      <c r="AP13" s="55">
        <f>IF($B13&lt;&gt;"",IF($Q$3&gt;4,COUNTIFS(Input!$F$3:$F$1002,ALK!$B13,Input!$J$3:$J$1002,ALK!AP$7,Input!$G$3:$G$1002,ALK!$N$3),COUNTIFS(Input!$F$3:$F$1002,ALK!$B13,Input!$J$3:$J$1002,ALK!AP$7,Input!$N$3:$N$1002,ALK!$Q$3,Input!$G$3:$G$1002,ALK!$N$3)),0)</f>
        <v>0</v>
      </c>
      <c r="AQ13" s="55">
        <f>IF($B13&lt;&gt;"",IF($Q$3&gt;4,COUNTIFS(Input!$F$3:$F$1002,ALK!$B13,Input!$J$3:$J$1002,ALK!AQ$7,Input!$G$3:$G$1002,ALK!$N$3),COUNTIFS(Input!$F$3:$F$1002,ALK!$B13,Input!$J$3:$J$1002,ALK!AQ$7,Input!$N$3:$N$1002,ALK!$Q$3,Input!$G$3:$G$1002,ALK!$N$3)),0)</f>
        <v>0</v>
      </c>
      <c r="AR13" s="56">
        <f t="shared" si="1"/>
        <v>52</v>
      </c>
      <c r="AS13" s="21"/>
      <c r="AT13" s="21"/>
      <c r="AU13" s="21"/>
      <c r="AV13" s="21"/>
      <c r="AW13" s="21"/>
      <c r="AX13" s="21"/>
      <c r="AY13" s="21"/>
      <c r="AZ13" s="21"/>
      <c r="BA13" s="21"/>
      <c r="BB13" s="21"/>
      <c r="BC13" s="316">
        <f t="shared" si="2"/>
        <v>16120</v>
      </c>
      <c r="BD13" s="21"/>
      <c r="BE13" s="21"/>
      <c r="BF13" s="21"/>
      <c r="BG13" s="21"/>
      <c r="BH13" s="21"/>
      <c r="BI13" s="21"/>
      <c r="BJ13" s="21"/>
      <c r="BK13" s="21"/>
      <c r="BL13" s="21"/>
      <c r="BM13" s="21"/>
      <c r="BN13" s="21"/>
      <c r="BO13" s="21"/>
      <c r="BP13" s="21"/>
      <c r="BQ13" s="21"/>
      <c r="BR13" s="21"/>
      <c r="BS13" s="21"/>
      <c r="BT13" s="21"/>
      <c r="BU13" s="21"/>
      <c r="BV13" s="21"/>
      <c r="BW13" s="21"/>
      <c r="BX13" s="21"/>
      <c r="BY13" s="21"/>
      <c r="BZ13" s="21"/>
    </row>
    <row r="14" spans="1:78" ht="15" x14ac:dyDescent="0.25">
      <c r="A14" s="21"/>
      <c r="B14" s="58">
        <f>'Sheet 1'!A8</f>
        <v>320</v>
      </c>
      <c r="C14" s="55">
        <f>IF($B14&lt;&gt;"",IF($Q$3&gt;4,COUNTIFS(Input!$F$3:$F$1002,ALK!$B14,Input!$J$3:$J$1002,ALK!C$7,Input!$G$3:$G$1002,ALK!$N$3),COUNTIFS(Input!$F$3:$F$1002,ALK!$B14,Input!$J$3:$J$1002,ALK!C$7,Input!$N$3:$N$1002,ALK!$Q$3,Input!$G$3:$G$1002,ALK!$N$3)),0)</f>
        <v>0</v>
      </c>
      <c r="D14" s="55">
        <f>IF($B14&lt;&gt;"",IF($Q$3&gt;4,COUNTIFS(Input!$F$3:$F$1002,ALK!$B14,Input!$J$3:$J$1002,ALK!D$7,Input!$G$3:$G$1002,ALK!$N$3),COUNTIFS(Input!$F$3:$F$1002,ALK!$B14,Input!$J$3:$J$1002,ALK!D$7,Input!$N$3:$N$1002,ALK!$Q$3,Input!$G$3:$G$1002,ALK!$N$3)),0)</f>
        <v>0</v>
      </c>
      <c r="E14" s="55">
        <f>IF($B14&lt;&gt;"",IF($Q$3&gt;4,COUNTIFS(Input!$F$3:$F$1002,ALK!$B14,Input!$J$3:$J$1002,ALK!E$7,Input!$G$3:$G$1002,ALK!$N$3),COUNTIFS(Input!$F$3:$F$1002,ALK!$B14,Input!$J$3:$J$1002,ALK!E$7,Input!$N$3:$N$1002,ALK!$Q$3,Input!$G$3:$G$1002,ALK!$N$3)),0)</f>
        <v>1</v>
      </c>
      <c r="F14" s="55">
        <f>IF($B14&lt;&gt;"",IF($Q$3&gt;4,COUNTIFS(Input!$F$3:$F$1002,ALK!$B14,Input!$J$3:$J$1002,ALK!F$7,Input!$G$3:$G$1002,ALK!$N$3),COUNTIFS(Input!$F$3:$F$1002,ALK!$B14,Input!$J$3:$J$1002,ALK!F$7,Input!$N$3:$N$1002,ALK!$Q$3,Input!$G$3:$G$1002,ALK!$N$3)),0)</f>
        <v>13</v>
      </c>
      <c r="G14" s="55">
        <f>IF($B14&lt;&gt;"",IF($Q$3&gt;4,COUNTIFS(Input!$F$3:$F$1002,ALK!$B14,Input!$J$3:$J$1002,ALK!G$7,Input!$G$3:$G$1002,ALK!$N$3),COUNTIFS(Input!$F$3:$F$1002,ALK!$B14,Input!$J$3:$J$1002,ALK!G$7,Input!$N$3:$N$1002,ALK!$Q$3,Input!$G$3:$G$1002,ALK!$N$3)),0)</f>
        <v>34</v>
      </c>
      <c r="H14" s="55">
        <f>IF($B14&lt;&gt;"",IF($Q$3&gt;4,COUNTIFS(Input!$F$3:$F$1002,ALK!$B14,Input!$J$3:$J$1002,ALK!H$7,Input!$G$3:$G$1002,ALK!$N$3),COUNTIFS(Input!$F$3:$F$1002,ALK!$B14,Input!$J$3:$J$1002,ALK!H$7,Input!$N$3:$N$1002,ALK!$Q$3,Input!$G$3:$G$1002,ALK!$N$3)),0)</f>
        <v>5</v>
      </c>
      <c r="I14" s="55">
        <f>IF($B14&lt;&gt;"",IF($Q$3&gt;4,COUNTIFS(Input!$F$3:$F$1002,ALK!$B14,Input!$J$3:$J$1002,ALK!I$7,Input!$G$3:$G$1002,ALK!$N$3),COUNTIFS(Input!$F$3:$F$1002,ALK!$B14,Input!$J$3:$J$1002,ALK!I$7,Input!$N$3:$N$1002,ALK!$Q$3,Input!$G$3:$G$1002,ALK!$N$3)),0)</f>
        <v>2</v>
      </c>
      <c r="J14" s="55">
        <f>IF($B14&lt;&gt;"",IF($Q$3&gt;4,COUNTIFS(Input!$F$3:$F$1002,ALK!$B14,Input!$J$3:$J$1002,ALK!J$7,Input!$G$3:$G$1002,ALK!$N$3),COUNTIFS(Input!$F$3:$F$1002,ALK!$B14,Input!$J$3:$J$1002,ALK!J$7,Input!$N$3:$N$1002,ALK!$Q$3,Input!$G$3:$G$1002,ALK!$N$3)),0)</f>
        <v>1</v>
      </c>
      <c r="K14" s="55">
        <f>IF($B14&lt;&gt;"",IF($Q$3&gt;4,COUNTIFS(Input!$F$3:$F$1002,ALK!$B14,Input!$J$3:$J$1002,ALK!K$7,Input!$G$3:$G$1002,ALK!$N$3),COUNTIFS(Input!$F$3:$F$1002,ALK!$B14,Input!$J$3:$J$1002,ALK!K$7,Input!$N$3:$N$1002,ALK!$Q$3,Input!$G$3:$G$1002,ALK!$N$3)),0)</f>
        <v>0</v>
      </c>
      <c r="L14" s="55">
        <f>IF($B14&lt;&gt;"",IF($Q$3&gt;4,COUNTIFS(Input!$F$3:$F$1002,ALK!$B14,Input!$J$3:$J$1002,ALK!L$7,Input!$G$3:$G$1002,ALK!$N$3),COUNTIFS(Input!$F$3:$F$1002,ALK!$B14,Input!$J$3:$J$1002,ALK!L$7,Input!$N$3:$N$1002,ALK!$Q$3,Input!$G$3:$G$1002,ALK!$N$3)),0)</f>
        <v>0</v>
      </c>
      <c r="M14" s="55">
        <f>IF($B14&lt;&gt;"",IF($Q$3&gt;4,COUNTIFS(Input!$F$3:$F$1002,ALK!$B14,Input!$J$3:$J$1002,ALK!M$7,Input!$G$3:$G$1002,ALK!$N$3),COUNTIFS(Input!$F$3:$F$1002,ALK!$B14,Input!$J$3:$J$1002,ALK!M$7,Input!$N$3:$N$1002,ALK!$Q$3,Input!$G$3:$G$1002,ALK!$N$3)),0)</f>
        <v>0</v>
      </c>
      <c r="N14" s="55">
        <f>IF($B14&lt;&gt;"",IF($Q$3&gt;4,COUNTIFS(Input!$F$3:$F$1002,ALK!$B14,Input!$J$3:$J$1002,ALK!N$7,Input!$G$3:$G$1002,ALK!$N$3),COUNTIFS(Input!$F$3:$F$1002,ALK!$B14,Input!$J$3:$J$1002,ALK!N$7,Input!$N$3:$N$1002,ALK!$Q$3,Input!$G$3:$G$1002,ALK!$N$3)),0)</f>
        <v>0</v>
      </c>
      <c r="O14" s="55">
        <f>IF($B14&lt;&gt;"",IF($Q$3&gt;4,COUNTIFS(Input!$F$3:$F$1002,ALK!$B14,Input!$J$3:$J$1002,ALK!O$7,Input!$G$3:$G$1002,ALK!$N$3),COUNTIFS(Input!$F$3:$F$1002,ALK!$B14,Input!$J$3:$J$1002,ALK!O$7,Input!$N$3:$N$1002,ALK!$Q$3,Input!$G$3:$G$1002,ALK!$N$3)),0)</f>
        <v>0</v>
      </c>
      <c r="P14" s="55">
        <f>IF($B14&lt;&gt;"",IF($Q$3&gt;4,COUNTIFS(Input!$F$3:$F$1002,ALK!$B14,Input!$J$3:$J$1002,ALK!P$7,Input!$G$3:$G$1002,ALK!$N$3),COUNTIFS(Input!$F$3:$F$1002,ALK!$B14,Input!$J$3:$J$1002,ALK!P$7,Input!$N$3:$N$1002,ALK!$Q$3,Input!$G$3:$G$1002,ALK!$N$3)),0)</f>
        <v>0</v>
      </c>
      <c r="Q14" s="55">
        <f>IF($B14&lt;&gt;"",IF($Q$3&gt;4,COUNTIFS(Input!$F$3:$F$1002,ALK!$B14,Input!$J$3:$J$1002,ALK!Q$7,Input!$G$3:$G$1002,ALK!$N$3),COUNTIFS(Input!$F$3:$F$1002,ALK!$B14,Input!$J$3:$J$1002,ALK!Q$7,Input!$N$3:$N$1002,ALK!$Q$3,Input!$G$3:$G$1002,ALK!$N$3)),0)</f>
        <v>0</v>
      </c>
      <c r="R14" s="55">
        <f>IF($B14&lt;&gt;"",IF($Q$3&gt;4,COUNTIFS(Input!$F$3:$F$1002,ALK!$B14,Input!$J$3:$J$1002,ALK!R$7,Input!$G$3:$G$1002,ALK!$N$3),COUNTIFS(Input!$F$3:$F$1002,ALK!$B14,Input!$J$3:$J$1002,ALK!R$7,Input!$N$3:$N$1002,ALK!$Q$3,Input!$G$3:$G$1002,ALK!$N$3)),0)</f>
        <v>0</v>
      </c>
      <c r="S14" s="55">
        <f>IF($B14&lt;&gt;"",IF($Q$3&gt;4,COUNTIFS(Input!$F$3:$F$1002,ALK!$B14,Input!$J$3:$J$1002,ALK!S$7,Input!$G$3:$G$1002,ALK!$N$3),COUNTIFS(Input!$F$3:$F$1002,ALK!$B14,Input!$J$3:$J$1002,ALK!S$7,Input!$N$3:$N$1002,ALK!$Q$3,Input!$G$3:$G$1002,ALK!$N$3)),0)</f>
        <v>0</v>
      </c>
      <c r="T14" s="55">
        <f>IF($B14&lt;&gt;"",IF($Q$3&gt;4,COUNTIFS(Input!$F$3:$F$1002,ALK!$B14,Input!$J$3:$J$1002,ALK!T$7,Input!$G$3:$G$1002,ALK!$N$3),COUNTIFS(Input!$F$3:$F$1002,ALK!$B14,Input!$J$3:$J$1002,ALK!T$7,Input!$N$3:$N$1002,ALK!$Q$3,Input!$G$3:$G$1002,ALK!$N$3)),0)</f>
        <v>0</v>
      </c>
      <c r="U14" s="55">
        <f>IF($B14&lt;&gt;"",IF($Q$3&gt;4,COUNTIFS(Input!$F$3:$F$1002,ALK!$B14,Input!$J$3:$J$1002,ALK!U$7,Input!$G$3:$G$1002,ALK!$N$3),COUNTIFS(Input!$F$3:$F$1002,ALK!$B14,Input!$J$3:$J$1002,ALK!U$7,Input!$N$3:$N$1002,ALK!$Q$3,Input!$G$3:$G$1002,ALK!$N$3)),0)</f>
        <v>0</v>
      </c>
      <c r="V14" s="55">
        <f>IF($B14&lt;&gt;"",IF($Q$3&gt;4,COUNTIFS(Input!$F$3:$F$1002,ALK!$B14,Input!$J$3:$J$1002,ALK!V$7,Input!$G$3:$G$1002,ALK!$N$3),COUNTIFS(Input!$F$3:$F$1002,ALK!$B14,Input!$J$3:$J$1002,ALK!V$7,Input!$N$3:$N$1002,ALK!$Q$3,Input!$G$3:$G$1002,ALK!$N$3)),0)</f>
        <v>0</v>
      </c>
      <c r="W14" s="55">
        <f>IF($B14&lt;&gt;"",IF($Q$3&gt;4,COUNTIFS(Input!$F$3:$F$1002,ALK!$B14,Input!$J$3:$J$1002,ALK!W$7,Input!$G$3:$G$1002,ALK!$N$3),COUNTIFS(Input!$F$3:$F$1002,ALK!$B14,Input!$J$3:$J$1002,ALK!W$7,Input!$N$3:$N$1002,ALK!$Q$3,Input!$G$3:$G$1002,ALK!$N$3)),0)</f>
        <v>0</v>
      </c>
      <c r="X14" s="55">
        <f>IF($B14&lt;&gt;"",IF($Q$3&gt;4,COUNTIFS(Input!$F$3:$F$1002,ALK!$B14,Input!$J$3:$J$1002,ALK!X$7,Input!$G$3:$G$1002,ALK!$N$3),COUNTIFS(Input!$F$3:$F$1002,ALK!$B14,Input!$J$3:$J$1002,ALK!X$7,Input!$N$3:$N$1002,ALK!$Q$3,Input!$G$3:$G$1002,ALK!$N$3)),0)</f>
        <v>0</v>
      </c>
      <c r="Y14" s="55">
        <f>IF($B14&lt;&gt;"",IF($Q$3&gt;4,COUNTIFS(Input!$F$3:$F$1002,ALK!$B14,Input!$J$3:$J$1002,ALK!Y$7,Input!$G$3:$G$1002,ALK!$N$3),COUNTIFS(Input!$F$3:$F$1002,ALK!$B14,Input!$J$3:$J$1002,ALK!Y$7,Input!$N$3:$N$1002,ALK!$Q$3,Input!$G$3:$G$1002,ALK!$N$3)),0)</f>
        <v>0</v>
      </c>
      <c r="Z14" s="55">
        <f>IF($B14&lt;&gt;"",IF($Q$3&gt;4,COUNTIFS(Input!$F$3:$F$1002,ALK!$B14,Input!$J$3:$J$1002,ALK!Z$7,Input!$G$3:$G$1002,ALK!$N$3),COUNTIFS(Input!$F$3:$F$1002,ALK!$B14,Input!$J$3:$J$1002,ALK!Z$7,Input!$N$3:$N$1002,ALK!$Q$3,Input!$G$3:$G$1002,ALK!$N$3)),0)</f>
        <v>0</v>
      </c>
      <c r="AA14" s="55">
        <f>IF($B14&lt;&gt;"",IF($Q$3&gt;4,COUNTIFS(Input!$F$3:$F$1002,ALK!$B14,Input!$J$3:$J$1002,ALK!AA$7,Input!$G$3:$G$1002,ALK!$N$3),COUNTIFS(Input!$F$3:$F$1002,ALK!$B14,Input!$J$3:$J$1002,ALK!AA$7,Input!$N$3:$N$1002,ALK!$Q$3,Input!$G$3:$G$1002,ALK!$N$3)),0)</f>
        <v>0</v>
      </c>
      <c r="AB14" s="55">
        <f>IF($B14&lt;&gt;"",IF($Q$3&gt;4,COUNTIFS(Input!$F$3:$F$1002,ALK!$B14,Input!$J$3:$J$1002,ALK!AB$7,Input!$G$3:$G$1002,ALK!$N$3),COUNTIFS(Input!$F$3:$F$1002,ALK!$B14,Input!$J$3:$J$1002,ALK!AB$7,Input!$N$3:$N$1002,ALK!$Q$3,Input!$G$3:$G$1002,ALK!$N$3)),0)</f>
        <v>0</v>
      </c>
      <c r="AC14" s="55">
        <f>IF($B14&lt;&gt;"",IF($Q$3&gt;4,COUNTIFS(Input!$F$3:$F$1002,ALK!$B14,Input!$J$3:$J$1002,ALK!AC$7,Input!$G$3:$G$1002,ALK!$N$3),COUNTIFS(Input!$F$3:$F$1002,ALK!$B14,Input!$J$3:$J$1002,ALK!AC$7,Input!$N$3:$N$1002,ALK!$Q$3,Input!$G$3:$G$1002,ALK!$N$3)),0)</f>
        <v>0</v>
      </c>
      <c r="AD14" s="55">
        <f>IF($B14&lt;&gt;"",IF($Q$3&gt;4,COUNTIFS(Input!$F$3:$F$1002,ALK!$B14,Input!$J$3:$J$1002,ALK!AD$7,Input!$G$3:$G$1002,ALK!$N$3),COUNTIFS(Input!$F$3:$F$1002,ALK!$B14,Input!$J$3:$J$1002,ALK!AD$7,Input!$N$3:$N$1002,ALK!$Q$3,Input!$G$3:$G$1002,ALK!$N$3)),0)</f>
        <v>0</v>
      </c>
      <c r="AE14" s="55">
        <f>IF($B14&lt;&gt;"",IF($Q$3&gt;4,COUNTIFS(Input!$F$3:$F$1002,ALK!$B14,Input!$J$3:$J$1002,ALK!AE$7,Input!$G$3:$G$1002,ALK!$N$3),COUNTIFS(Input!$F$3:$F$1002,ALK!$B14,Input!$J$3:$J$1002,ALK!AE$7,Input!$N$3:$N$1002,ALK!$Q$3,Input!$G$3:$G$1002,ALK!$N$3)),0)</f>
        <v>0</v>
      </c>
      <c r="AF14" s="55">
        <f>IF($B14&lt;&gt;"",IF($Q$3&gt;4,COUNTIFS(Input!$F$3:$F$1002,ALK!$B14,Input!$J$3:$J$1002,ALK!AF$7,Input!$G$3:$G$1002,ALK!$N$3),COUNTIFS(Input!$F$3:$F$1002,ALK!$B14,Input!$J$3:$J$1002,ALK!AF$7,Input!$N$3:$N$1002,ALK!$Q$3,Input!$G$3:$G$1002,ALK!$N$3)),0)</f>
        <v>0</v>
      </c>
      <c r="AG14" s="55">
        <f>IF($B14&lt;&gt;"",IF($Q$3&gt;4,COUNTIFS(Input!$F$3:$F$1002,ALK!$B14,Input!$J$3:$J$1002,ALK!AG$7,Input!$G$3:$G$1002,ALK!$N$3),COUNTIFS(Input!$F$3:$F$1002,ALK!$B14,Input!$J$3:$J$1002,ALK!AG$7,Input!$N$3:$N$1002,ALK!$Q$3,Input!$G$3:$G$1002,ALK!$N$3)),0)</f>
        <v>0</v>
      </c>
      <c r="AH14" s="55">
        <f>IF($B14&lt;&gt;"",IF($Q$3&gt;4,COUNTIFS(Input!$F$3:$F$1002,ALK!$B14,Input!$J$3:$J$1002,ALK!AH$7,Input!$G$3:$G$1002,ALK!$N$3),COUNTIFS(Input!$F$3:$F$1002,ALK!$B14,Input!$J$3:$J$1002,ALK!AH$7,Input!$N$3:$N$1002,ALK!$Q$3,Input!$G$3:$G$1002,ALK!$N$3)),0)</f>
        <v>0</v>
      </c>
      <c r="AI14" s="55">
        <f>IF($B14&lt;&gt;"",IF($Q$3&gt;4,COUNTIFS(Input!$F$3:$F$1002,ALK!$B14,Input!$J$3:$J$1002,ALK!AI$7,Input!$G$3:$G$1002,ALK!$N$3),COUNTIFS(Input!$F$3:$F$1002,ALK!$B14,Input!$J$3:$J$1002,ALK!AI$7,Input!$N$3:$N$1002,ALK!$Q$3,Input!$G$3:$G$1002,ALK!$N$3)),0)</f>
        <v>0</v>
      </c>
      <c r="AJ14" s="55">
        <f>IF($B14&lt;&gt;"",IF($Q$3&gt;4,COUNTIFS(Input!$F$3:$F$1002,ALK!$B14,Input!$J$3:$J$1002,ALK!AJ$7,Input!$G$3:$G$1002,ALK!$N$3),COUNTIFS(Input!$F$3:$F$1002,ALK!$B14,Input!$J$3:$J$1002,ALK!AJ$7,Input!$N$3:$N$1002,ALK!$Q$3,Input!$G$3:$G$1002,ALK!$N$3)),0)</f>
        <v>0</v>
      </c>
      <c r="AK14" s="55">
        <f>IF($B14&lt;&gt;"",IF($Q$3&gt;4,COUNTIFS(Input!$F$3:$F$1002,ALK!$B14,Input!$J$3:$J$1002,ALK!AK$7,Input!$G$3:$G$1002,ALK!$N$3),COUNTIFS(Input!$F$3:$F$1002,ALK!$B14,Input!$J$3:$J$1002,ALK!AK$7,Input!$N$3:$N$1002,ALK!$Q$3,Input!$G$3:$G$1002,ALK!$N$3)),0)</f>
        <v>0</v>
      </c>
      <c r="AL14" s="55">
        <f>IF($B14&lt;&gt;"",IF($Q$3&gt;4,COUNTIFS(Input!$F$3:$F$1002,ALK!$B14,Input!$J$3:$J$1002,ALK!AL$7,Input!$G$3:$G$1002,ALK!$N$3),COUNTIFS(Input!$F$3:$F$1002,ALK!$B14,Input!$J$3:$J$1002,ALK!AL$7,Input!$N$3:$N$1002,ALK!$Q$3,Input!$G$3:$G$1002,ALK!$N$3)),0)</f>
        <v>0</v>
      </c>
      <c r="AM14" s="55">
        <f>IF($B14&lt;&gt;"",IF($Q$3&gt;4,COUNTIFS(Input!$F$3:$F$1002,ALK!$B14,Input!$J$3:$J$1002,ALK!AM$7,Input!$G$3:$G$1002,ALK!$N$3),COUNTIFS(Input!$F$3:$F$1002,ALK!$B14,Input!$J$3:$J$1002,ALK!AM$7,Input!$N$3:$N$1002,ALK!$Q$3,Input!$G$3:$G$1002,ALK!$N$3)),0)</f>
        <v>0</v>
      </c>
      <c r="AN14" s="55">
        <f>IF($B14&lt;&gt;"",IF($Q$3&gt;4,COUNTIFS(Input!$F$3:$F$1002,ALK!$B14,Input!$J$3:$J$1002,ALK!AN$7,Input!$G$3:$G$1002,ALK!$N$3),COUNTIFS(Input!$F$3:$F$1002,ALK!$B14,Input!$J$3:$J$1002,ALK!AN$7,Input!$N$3:$N$1002,ALK!$Q$3,Input!$G$3:$G$1002,ALK!$N$3)),0)</f>
        <v>0</v>
      </c>
      <c r="AO14" s="55">
        <f>IF($B14&lt;&gt;"",IF($Q$3&gt;4,COUNTIFS(Input!$F$3:$F$1002,ALK!$B14,Input!$J$3:$J$1002,ALK!AO$7,Input!$G$3:$G$1002,ALK!$N$3),COUNTIFS(Input!$F$3:$F$1002,ALK!$B14,Input!$J$3:$J$1002,ALK!AO$7,Input!$N$3:$N$1002,ALK!$Q$3,Input!$G$3:$G$1002,ALK!$N$3)),0)</f>
        <v>0</v>
      </c>
      <c r="AP14" s="55">
        <f>IF($B14&lt;&gt;"",IF($Q$3&gt;4,COUNTIFS(Input!$F$3:$F$1002,ALK!$B14,Input!$J$3:$J$1002,ALK!AP$7,Input!$G$3:$G$1002,ALK!$N$3),COUNTIFS(Input!$F$3:$F$1002,ALK!$B14,Input!$J$3:$J$1002,ALK!AP$7,Input!$N$3:$N$1002,ALK!$Q$3,Input!$G$3:$G$1002,ALK!$N$3)),0)</f>
        <v>0</v>
      </c>
      <c r="AQ14" s="55">
        <f>IF($B14&lt;&gt;"",IF($Q$3&gt;4,COUNTIFS(Input!$F$3:$F$1002,ALK!$B14,Input!$J$3:$J$1002,ALK!AQ$7,Input!$G$3:$G$1002,ALK!$N$3),COUNTIFS(Input!$F$3:$F$1002,ALK!$B14,Input!$J$3:$J$1002,ALK!AQ$7,Input!$N$3:$N$1002,ALK!$Q$3,Input!$G$3:$G$1002,ALK!$N$3)),0)</f>
        <v>0</v>
      </c>
      <c r="AR14" s="56">
        <f t="shared" si="1"/>
        <v>56</v>
      </c>
      <c r="AS14" s="21"/>
      <c r="AT14" s="21"/>
      <c r="AU14" s="21"/>
      <c r="AV14" s="21"/>
      <c r="AW14" s="21"/>
      <c r="AX14" s="21"/>
      <c r="AY14" s="21"/>
      <c r="AZ14" s="21"/>
      <c r="BA14" s="21"/>
      <c r="BB14" s="21"/>
      <c r="BC14" s="316">
        <f t="shared" si="2"/>
        <v>17920</v>
      </c>
      <c r="BD14" s="21"/>
      <c r="BE14" s="21"/>
      <c r="BF14" s="21"/>
      <c r="BG14" s="21"/>
      <c r="BH14" s="21"/>
      <c r="BI14" s="21"/>
      <c r="BJ14" s="21"/>
      <c r="BK14" s="21"/>
      <c r="BL14" s="21"/>
      <c r="BM14" s="21"/>
      <c r="BN14" s="21"/>
      <c r="BO14" s="21"/>
      <c r="BP14" s="21"/>
      <c r="BQ14" s="21"/>
      <c r="BR14" s="21"/>
      <c r="BS14" s="21"/>
      <c r="BT14" s="21"/>
      <c r="BU14" s="21"/>
      <c r="BV14" s="21"/>
      <c r="BW14" s="21"/>
      <c r="BX14" s="21"/>
      <c r="BY14" s="21"/>
      <c r="BZ14" s="21"/>
    </row>
    <row r="15" spans="1:78" ht="15" x14ac:dyDescent="0.25">
      <c r="A15" s="21"/>
      <c r="B15" s="58">
        <f>'Sheet 1'!A9</f>
        <v>330</v>
      </c>
      <c r="C15" s="55">
        <f>IF($B15&lt;&gt;"",IF($Q$3&gt;4,COUNTIFS(Input!$F$3:$F$1002,ALK!$B15,Input!$J$3:$J$1002,ALK!C$7,Input!$G$3:$G$1002,ALK!$N$3),COUNTIFS(Input!$F$3:$F$1002,ALK!$B15,Input!$J$3:$J$1002,ALK!C$7,Input!$N$3:$N$1002,ALK!$Q$3,Input!$G$3:$G$1002,ALK!$N$3)),0)</f>
        <v>0</v>
      </c>
      <c r="D15" s="55">
        <f>IF($B15&lt;&gt;"",IF($Q$3&gt;4,COUNTIFS(Input!$F$3:$F$1002,ALK!$B15,Input!$J$3:$J$1002,ALK!D$7,Input!$G$3:$G$1002,ALK!$N$3),COUNTIFS(Input!$F$3:$F$1002,ALK!$B15,Input!$J$3:$J$1002,ALK!D$7,Input!$N$3:$N$1002,ALK!$Q$3,Input!$G$3:$G$1002,ALK!$N$3)),0)</f>
        <v>0</v>
      </c>
      <c r="E15" s="55">
        <f>IF($B15&lt;&gt;"",IF($Q$3&gt;4,COUNTIFS(Input!$F$3:$F$1002,ALK!$B15,Input!$J$3:$J$1002,ALK!E$7,Input!$G$3:$G$1002,ALK!$N$3),COUNTIFS(Input!$F$3:$F$1002,ALK!$B15,Input!$J$3:$J$1002,ALK!E$7,Input!$N$3:$N$1002,ALK!$Q$3,Input!$G$3:$G$1002,ALK!$N$3)),0)</f>
        <v>0</v>
      </c>
      <c r="F15" s="55">
        <f>IF($B15&lt;&gt;"",IF($Q$3&gt;4,COUNTIFS(Input!$F$3:$F$1002,ALK!$B15,Input!$J$3:$J$1002,ALK!F$7,Input!$G$3:$G$1002,ALK!$N$3),COUNTIFS(Input!$F$3:$F$1002,ALK!$B15,Input!$J$3:$J$1002,ALK!F$7,Input!$N$3:$N$1002,ALK!$Q$3,Input!$G$3:$G$1002,ALK!$N$3)),0)</f>
        <v>13</v>
      </c>
      <c r="G15" s="55">
        <f>IF($B15&lt;&gt;"",IF($Q$3&gt;4,COUNTIFS(Input!$F$3:$F$1002,ALK!$B15,Input!$J$3:$J$1002,ALK!G$7,Input!$G$3:$G$1002,ALK!$N$3),COUNTIFS(Input!$F$3:$F$1002,ALK!$B15,Input!$J$3:$J$1002,ALK!G$7,Input!$N$3:$N$1002,ALK!$Q$3,Input!$G$3:$G$1002,ALK!$N$3)),0)</f>
        <v>33</v>
      </c>
      <c r="H15" s="55">
        <f>IF($B15&lt;&gt;"",IF($Q$3&gt;4,COUNTIFS(Input!$F$3:$F$1002,ALK!$B15,Input!$J$3:$J$1002,ALK!H$7,Input!$G$3:$G$1002,ALK!$N$3),COUNTIFS(Input!$F$3:$F$1002,ALK!$B15,Input!$J$3:$J$1002,ALK!H$7,Input!$N$3:$N$1002,ALK!$Q$3,Input!$G$3:$G$1002,ALK!$N$3)),0)</f>
        <v>7</v>
      </c>
      <c r="I15" s="55">
        <f>IF($B15&lt;&gt;"",IF($Q$3&gt;4,COUNTIFS(Input!$F$3:$F$1002,ALK!$B15,Input!$J$3:$J$1002,ALK!I$7,Input!$G$3:$G$1002,ALK!$N$3),COUNTIFS(Input!$F$3:$F$1002,ALK!$B15,Input!$J$3:$J$1002,ALK!I$7,Input!$N$3:$N$1002,ALK!$Q$3,Input!$G$3:$G$1002,ALK!$N$3)),0)</f>
        <v>2</v>
      </c>
      <c r="J15" s="55">
        <f>IF($B15&lt;&gt;"",IF($Q$3&gt;4,COUNTIFS(Input!$F$3:$F$1002,ALK!$B15,Input!$J$3:$J$1002,ALK!J$7,Input!$G$3:$G$1002,ALK!$N$3),COUNTIFS(Input!$F$3:$F$1002,ALK!$B15,Input!$J$3:$J$1002,ALK!J$7,Input!$N$3:$N$1002,ALK!$Q$3,Input!$G$3:$G$1002,ALK!$N$3)),0)</f>
        <v>0</v>
      </c>
      <c r="K15" s="55">
        <f>IF($B15&lt;&gt;"",IF($Q$3&gt;4,COUNTIFS(Input!$F$3:$F$1002,ALK!$B15,Input!$J$3:$J$1002,ALK!K$7,Input!$G$3:$G$1002,ALK!$N$3),COUNTIFS(Input!$F$3:$F$1002,ALK!$B15,Input!$J$3:$J$1002,ALK!K$7,Input!$N$3:$N$1002,ALK!$Q$3,Input!$G$3:$G$1002,ALK!$N$3)),0)</f>
        <v>0</v>
      </c>
      <c r="L15" s="55">
        <f>IF($B15&lt;&gt;"",IF($Q$3&gt;4,COUNTIFS(Input!$F$3:$F$1002,ALK!$B15,Input!$J$3:$J$1002,ALK!L$7,Input!$G$3:$G$1002,ALK!$N$3),COUNTIFS(Input!$F$3:$F$1002,ALK!$B15,Input!$J$3:$J$1002,ALK!L$7,Input!$N$3:$N$1002,ALK!$Q$3,Input!$G$3:$G$1002,ALK!$N$3)),0)</f>
        <v>0</v>
      </c>
      <c r="M15" s="55">
        <f>IF($B15&lt;&gt;"",IF($Q$3&gt;4,COUNTIFS(Input!$F$3:$F$1002,ALK!$B15,Input!$J$3:$J$1002,ALK!M$7,Input!$G$3:$G$1002,ALK!$N$3),COUNTIFS(Input!$F$3:$F$1002,ALK!$B15,Input!$J$3:$J$1002,ALK!M$7,Input!$N$3:$N$1002,ALK!$Q$3,Input!$G$3:$G$1002,ALK!$N$3)),0)</f>
        <v>0</v>
      </c>
      <c r="N15" s="55">
        <f>IF($B15&lt;&gt;"",IF($Q$3&gt;4,COUNTIFS(Input!$F$3:$F$1002,ALK!$B15,Input!$J$3:$J$1002,ALK!N$7,Input!$G$3:$G$1002,ALK!$N$3),COUNTIFS(Input!$F$3:$F$1002,ALK!$B15,Input!$J$3:$J$1002,ALK!N$7,Input!$N$3:$N$1002,ALK!$Q$3,Input!$G$3:$G$1002,ALK!$N$3)),0)</f>
        <v>0</v>
      </c>
      <c r="O15" s="55">
        <f>IF($B15&lt;&gt;"",IF($Q$3&gt;4,COUNTIFS(Input!$F$3:$F$1002,ALK!$B15,Input!$J$3:$J$1002,ALK!O$7,Input!$G$3:$G$1002,ALK!$N$3),COUNTIFS(Input!$F$3:$F$1002,ALK!$B15,Input!$J$3:$J$1002,ALK!O$7,Input!$N$3:$N$1002,ALK!$Q$3,Input!$G$3:$G$1002,ALK!$N$3)),0)</f>
        <v>0</v>
      </c>
      <c r="P15" s="55">
        <f>IF($B15&lt;&gt;"",IF($Q$3&gt;4,COUNTIFS(Input!$F$3:$F$1002,ALK!$B15,Input!$J$3:$J$1002,ALK!P$7,Input!$G$3:$G$1002,ALK!$N$3),COUNTIFS(Input!$F$3:$F$1002,ALK!$B15,Input!$J$3:$J$1002,ALK!P$7,Input!$N$3:$N$1002,ALK!$Q$3,Input!$G$3:$G$1002,ALK!$N$3)),0)</f>
        <v>0</v>
      </c>
      <c r="Q15" s="55">
        <f>IF($B15&lt;&gt;"",IF($Q$3&gt;4,COUNTIFS(Input!$F$3:$F$1002,ALK!$B15,Input!$J$3:$J$1002,ALK!Q$7,Input!$G$3:$G$1002,ALK!$N$3),COUNTIFS(Input!$F$3:$F$1002,ALK!$B15,Input!$J$3:$J$1002,ALK!Q$7,Input!$N$3:$N$1002,ALK!$Q$3,Input!$G$3:$G$1002,ALK!$N$3)),0)</f>
        <v>0</v>
      </c>
      <c r="R15" s="55">
        <f>IF($B15&lt;&gt;"",IF($Q$3&gt;4,COUNTIFS(Input!$F$3:$F$1002,ALK!$B15,Input!$J$3:$J$1002,ALK!R$7,Input!$G$3:$G$1002,ALK!$N$3),COUNTIFS(Input!$F$3:$F$1002,ALK!$B15,Input!$J$3:$J$1002,ALK!R$7,Input!$N$3:$N$1002,ALK!$Q$3,Input!$G$3:$G$1002,ALK!$N$3)),0)</f>
        <v>0</v>
      </c>
      <c r="S15" s="55">
        <f>IF($B15&lt;&gt;"",IF($Q$3&gt;4,COUNTIFS(Input!$F$3:$F$1002,ALK!$B15,Input!$J$3:$J$1002,ALK!S$7,Input!$G$3:$G$1002,ALK!$N$3),COUNTIFS(Input!$F$3:$F$1002,ALK!$B15,Input!$J$3:$J$1002,ALK!S$7,Input!$N$3:$N$1002,ALK!$Q$3,Input!$G$3:$G$1002,ALK!$N$3)),0)</f>
        <v>0</v>
      </c>
      <c r="T15" s="55">
        <f>IF($B15&lt;&gt;"",IF($Q$3&gt;4,COUNTIFS(Input!$F$3:$F$1002,ALK!$B15,Input!$J$3:$J$1002,ALK!T$7,Input!$G$3:$G$1002,ALK!$N$3),COUNTIFS(Input!$F$3:$F$1002,ALK!$B15,Input!$J$3:$J$1002,ALK!T$7,Input!$N$3:$N$1002,ALK!$Q$3,Input!$G$3:$G$1002,ALK!$N$3)),0)</f>
        <v>0</v>
      </c>
      <c r="U15" s="55">
        <f>IF($B15&lt;&gt;"",IF($Q$3&gt;4,COUNTIFS(Input!$F$3:$F$1002,ALK!$B15,Input!$J$3:$J$1002,ALK!U$7,Input!$G$3:$G$1002,ALK!$N$3),COUNTIFS(Input!$F$3:$F$1002,ALK!$B15,Input!$J$3:$J$1002,ALK!U$7,Input!$N$3:$N$1002,ALK!$Q$3,Input!$G$3:$G$1002,ALK!$N$3)),0)</f>
        <v>0</v>
      </c>
      <c r="V15" s="55">
        <f>IF($B15&lt;&gt;"",IF($Q$3&gt;4,COUNTIFS(Input!$F$3:$F$1002,ALK!$B15,Input!$J$3:$J$1002,ALK!V$7,Input!$G$3:$G$1002,ALK!$N$3),COUNTIFS(Input!$F$3:$F$1002,ALK!$B15,Input!$J$3:$J$1002,ALK!V$7,Input!$N$3:$N$1002,ALK!$Q$3,Input!$G$3:$G$1002,ALK!$N$3)),0)</f>
        <v>0</v>
      </c>
      <c r="W15" s="55">
        <f>IF($B15&lt;&gt;"",IF($Q$3&gt;4,COUNTIFS(Input!$F$3:$F$1002,ALK!$B15,Input!$J$3:$J$1002,ALK!W$7,Input!$G$3:$G$1002,ALK!$N$3),COUNTIFS(Input!$F$3:$F$1002,ALK!$B15,Input!$J$3:$J$1002,ALK!W$7,Input!$N$3:$N$1002,ALK!$Q$3,Input!$G$3:$G$1002,ALK!$N$3)),0)</f>
        <v>0</v>
      </c>
      <c r="X15" s="55">
        <f>IF($B15&lt;&gt;"",IF($Q$3&gt;4,COUNTIFS(Input!$F$3:$F$1002,ALK!$B15,Input!$J$3:$J$1002,ALK!X$7,Input!$G$3:$G$1002,ALK!$N$3),COUNTIFS(Input!$F$3:$F$1002,ALK!$B15,Input!$J$3:$J$1002,ALK!X$7,Input!$N$3:$N$1002,ALK!$Q$3,Input!$G$3:$G$1002,ALK!$N$3)),0)</f>
        <v>0</v>
      </c>
      <c r="Y15" s="55">
        <f>IF($B15&lt;&gt;"",IF($Q$3&gt;4,COUNTIFS(Input!$F$3:$F$1002,ALK!$B15,Input!$J$3:$J$1002,ALK!Y$7,Input!$G$3:$G$1002,ALK!$N$3),COUNTIFS(Input!$F$3:$F$1002,ALK!$B15,Input!$J$3:$J$1002,ALK!Y$7,Input!$N$3:$N$1002,ALK!$Q$3,Input!$G$3:$G$1002,ALK!$N$3)),0)</f>
        <v>0</v>
      </c>
      <c r="Z15" s="55">
        <f>IF($B15&lt;&gt;"",IF($Q$3&gt;4,COUNTIFS(Input!$F$3:$F$1002,ALK!$B15,Input!$J$3:$J$1002,ALK!Z$7,Input!$G$3:$G$1002,ALK!$N$3),COUNTIFS(Input!$F$3:$F$1002,ALK!$B15,Input!$J$3:$J$1002,ALK!Z$7,Input!$N$3:$N$1002,ALK!$Q$3,Input!$G$3:$G$1002,ALK!$N$3)),0)</f>
        <v>0</v>
      </c>
      <c r="AA15" s="55">
        <f>IF($B15&lt;&gt;"",IF($Q$3&gt;4,COUNTIFS(Input!$F$3:$F$1002,ALK!$B15,Input!$J$3:$J$1002,ALK!AA$7,Input!$G$3:$G$1002,ALK!$N$3),COUNTIFS(Input!$F$3:$F$1002,ALK!$B15,Input!$J$3:$J$1002,ALK!AA$7,Input!$N$3:$N$1002,ALK!$Q$3,Input!$G$3:$G$1002,ALK!$N$3)),0)</f>
        <v>0</v>
      </c>
      <c r="AB15" s="55">
        <f>IF($B15&lt;&gt;"",IF($Q$3&gt;4,COUNTIFS(Input!$F$3:$F$1002,ALK!$B15,Input!$J$3:$J$1002,ALK!AB$7,Input!$G$3:$G$1002,ALK!$N$3),COUNTIFS(Input!$F$3:$F$1002,ALK!$B15,Input!$J$3:$J$1002,ALK!AB$7,Input!$N$3:$N$1002,ALK!$Q$3,Input!$G$3:$G$1002,ALK!$N$3)),0)</f>
        <v>0</v>
      </c>
      <c r="AC15" s="55">
        <f>IF($B15&lt;&gt;"",IF($Q$3&gt;4,COUNTIFS(Input!$F$3:$F$1002,ALK!$B15,Input!$J$3:$J$1002,ALK!AC$7,Input!$G$3:$G$1002,ALK!$N$3),COUNTIFS(Input!$F$3:$F$1002,ALK!$B15,Input!$J$3:$J$1002,ALK!AC$7,Input!$N$3:$N$1002,ALK!$Q$3,Input!$G$3:$G$1002,ALK!$N$3)),0)</f>
        <v>0</v>
      </c>
      <c r="AD15" s="55">
        <f>IF($B15&lt;&gt;"",IF($Q$3&gt;4,COUNTIFS(Input!$F$3:$F$1002,ALK!$B15,Input!$J$3:$J$1002,ALK!AD$7,Input!$G$3:$G$1002,ALK!$N$3),COUNTIFS(Input!$F$3:$F$1002,ALK!$B15,Input!$J$3:$J$1002,ALK!AD$7,Input!$N$3:$N$1002,ALK!$Q$3,Input!$G$3:$G$1002,ALK!$N$3)),0)</f>
        <v>0</v>
      </c>
      <c r="AE15" s="55">
        <f>IF($B15&lt;&gt;"",IF($Q$3&gt;4,COUNTIFS(Input!$F$3:$F$1002,ALK!$B15,Input!$J$3:$J$1002,ALK!AE$7,Input!$G$3:$G$1002,ALK!$N$3),COUNTIFS(Input!$F$3:$F$1002,ALK!$B15,Input!$J$3:$J$1002,ALK!AE$7,Input!$N$3:$N$1002,ALK!$Q$3,Input!$G$3:$G$1002,ALK!$N$3)),0)</f>
        <v>0</v>
      </c>
      <c r="AF15" s="55">
        <f>IF($B15&lt;&gt;"",IF($Q$3&gt;4,COUNTIFS(Input!$F$3:$F$1002,ALK!$B15,Input!$J$3:$J$1002,ALK!AF$7,Input!$G$3:$G$1002,ALK!$N$3),COUNTIFS(Input!$F$3:$F$1002,ALK!$B15,Input!$J$3:$J$1002,ALK!AF$7,Input!$N$3:$N$1002,ALK!$Q$3,Input!$G$3:$G$1002,ALK!$N$3)),0)</f>
        <v>0</v>
      </c>
      <c r="AG15" s="55">
        <f>IF($B15&lt;&gt;"",IF($Q$3&gt;4,COUNTIFS(Input!$F$3:$F$1002,ALK!$B15,Input!$J$3:$J$1002,ALK!AG$7,Input!$G$3:$G$1002,ALK!$N$3),COUNTIFS(Input!$F$3:$F$1002,ALK!$B15,Input!$J$3:$J$1002,ALK!AG$7,Input!$N$3:$N$1002,ALK!$Q$3,Input!$G$3:$G$1002,ALK!$N$3)),0)</f>
        <v>0</v>
      </c>
      <c r="AH15" s="55">
        <f>IF($B15&lt;&gt;"",IF($Q$3&gt;4,COUNTIFS(Input!$F$3:$F$1002,ALK!$B15,Input!$J$3:$J$1002,ALK!AH$7,Input!$G$3:$G$1002,ALK!$N$3),COUNTIFS(Input!$F$3:$F$1002,ALK!$B15,Input!$J$3:$J$1002,ALK!AH$7,Input!$N$3:$N$1002,ALK!$Q$3,Input!$G$3:$G$1002,ALK!$N$3)),0)</f>
        <v>0</v>
      </c>
      <c r="AI15" s="55">
        <f>IF($B15&lt;&gt;"",IF($Q$3&gt;4,COUNTIFS(Input!$F$3:$F$1002,ALK!$B15,Input!$J$3:$J$1002,ALK!AI$7,Input!$G$3:$G$1002,ALK!$N$3),COUNTIFS(Input!$F$3:$F$1002,ALK!$B15,Input!$J$3:$J$1002,ALK!AI$7,Input!$N$3:$N$1002,ALK!$Q$3,Input!$G$3:$G$1002,ALK!$N$3)),0)</f>
        <v>0</v>
      </c>
      <c r="AJ15" s="55">
        <f>IF($B15&lt;&gt;"",IF($Q$3&gt;4,COUNTIFS(Input!$F$3:$F$1002,ALK!$B15,Input!$J$3:$J$1002,ALK!AJ$7,Input!$G$3:$G$1002,ALK!$N$3),COUNTIFS(Input!$F$3:$F$1002,ALK!$B15,Input!$J$3:$J$1002,ALK!AJ$7,Input!$N$3:$N$1002,ALK!$Q$3,Input!$G$3:$G$1002,ALK!$N$3)),0)</f>
        <v>0</v>
      </c>
      <c r="AK15" s="55">
        <f>IF($B15&lt;&gt;"",IF($Q$3&gt;4,COUNTIFS(Input!$F$3:$F$1002,ALK!$B15,Input!$J$3:$J$1002,ALK!AK$7,Input!$G$3:$G$1002,ALK!$N$3),COUNTIFS(Input!$F$3:$F$1002,ALK!$B15,Input!$J$3:$J$1002,ALK!AK$7,Input!$N$3:$N$1002,ALK!$Q$3,Input!$G$3:$G$1002,ALK!$N$3)),0)</f>
        <v>0</v>
      </c>
      <c r="AL15" s="55">
        <f>IF($B15&lt;&gt;"",IF($Q$3&gt;4,COUNTIFS(Input!$F$3:$F$1002,ALK!$B15,Input!$J$3:$J$1002,ALK!AL$7,Input!$G$3:$G$1002,ALK!$N$3),COUNTIFS(Input!$F$3:$F$1002,ALK!$B15,Input!$J$3:$J$1002,ALK!AL$7,Input!$N$3:$N$1002,ALK!$Q$3,Input!$G$3:$G$1002,ALK!$N$3)),0)</f>
        <v>0</v>
      </c>
      <c r="AM15" s="55">
        <f>IF($B15&lt;&gt;"",IF($Q$3&gt;4,COUNTIFS(Input!$F$3:$F$1002,ALK!$B15,Input!$J$3:$J$1002,ALK!AM$7,Input!$G$3:$G$1002,ALK!$N$3),COUNTIFS(Input!$F$3:$F$1002,ALK!$B15,Input!$J$3:$J$1002,ALK!AM$7,Input!$N$3:$N$1002,ALK!$Q$3,Input!$G$3:$G$1002,ALK!$N$3)),0)</f>
        <v>0</v>
      </c>
      <c r="AN15" s="55">
        <f>IF($B15&lt;&gt;"",IF($Q$3&gt;4,COUNTIFS(Input!$F$3:$F$1002,ALK!$B15,Input!$J$3:$J$1002,ALK!AN$7,Input!$G$3:$G$1002,ALK!$N$3),COUNTIFS(Input!$F$3:$F$1002,ALK!$B15,Input!$J$3:$J$1002,ALK!AN$7,Input!$N$3:$N$1002,ALK!$Q$3,Input!$G$3:$G$1002,ALK!$N$3)),0)</f>
        <v>0</v>
      </c>
      <c r="AO15" s="55">
        <f>IF($B15&lt;&gt;"",IF($Q$3&gt;4,COUNTIFS(Input!$F$3:$F$1002,ALK!$B15,Input!$J$3:$J$1002,ALK!AO$7,Input!$G$3:$G$1002,ALK!$N$3),COUNTIFS(Input!$F$3:$F$1002,ALK!$B15,Input!$J$3:$J$1002,ALK!AO$7,Input!$N$3:$N$1002,ALK!$Q$3,Input!$G$3:$G$1002,ALK!$N$3)),0)</f>
        <v>0</v>
      </c>
      <c r="AP15" s="55">
        <f>IF($B15&lt;&gt;"",IF($Q$3&gt;4,COUNTIFS(Input!$F$3:$F$1002,ALK!$B15,Input!$J$3:$J$1002,ALK!AP$7,Input!$G$3:$G$1002,ALK!$N$3),COUNTIFS(Input!$F$3:$F$1002,ALK!$B15,Input!$J$3:$J$1002,ALK!AP$7,Input!$N$3:$N$1002,ALK!$Q$3,Input!$G$3:$G$1002,ALK!$N$3)),0)</f>
        <v>0</v>
      </c>
      <c r="AQ15" s="55">
        <f>IF($B15&lt;&gt;"",IF($Q$3&gt;4,COUNTIFS(Input!$F$3:$F$1002,ALK!$B15,Input!$J$3:$J$1002,ALK!AQ$7,Input!$G$3:$G$1002,ALK!$N$3),COUNTIFS(Input!$F$3:$F$1002,ALK!$B15,Input!$J$3:$J$1002,ALK!AQ$7,Input!$N$3:$N$1002,ALK!$Q$3,Input!$G$3:$G$1002,ALK!$N$3)),0)</f>
        <v>0</v>
      </c>
      <c r="AR15" s="56">
        <f t="shared" si="1"/>
        <v>55</v>
      </c>
      <c r="AS15" s="21"/>
      <c r="AT15" s="21"/>
      <c r="AU15" s="21"/>
      <c r="AV15" s="21"/>
      <c r="AW15" s="21"/>
      <c r="AX15" s="21"/>
      <c r="AY15" s="21"/>
      <c r="AZ15" s="21"/>
      <c r="BA15" s="21"/>
      <c r="BB15" s="21"/>
      <c r="BC15" s="316">
        <f t="shared" si="2"/>
        <v>18150</v>
      </c>
      <c r="BD15" s="21"/>
      <c r="BE15" s="21"/>
      <c r="BF15" s="21"/>
      <c r="BG15" s="21"/>
      <c r="BH15" s="21"/>
      <c r="BI15" s="21"/>
      <c r="BJ15" s="21"/>
      <c r="BK15" s="21"/>
      <c r="BL15" s="21"/>
      <c r="BM15" s="21"/>
      <c r="BN15" s="21"/>
      <c r="BO15" s="21"/>
      <c r="BP15" s="21"/>
      <c r="BQ15" s="21"/>
      <c r="BR15" s="21"/>
      <c r="BS15" s="21"/>
      <c r="BT15" s="21"/>
      <c r="BU15" s="21"/>
      <c r="BV15" s="21"/>
      <c r="BW15" s="21"/>
      <c r="BX15" s="21"/>
      <c r="BY15" s="21"/>
      <c r="BZ15" s="21"/>
    </row>
    <row r="16" spans="1:78" ht="15" x14ac:dyDescent="0.25">
      <c r="A16" s="21"/>
      <c r="B16" s="58">
        <f>'Sheet 1'!A10</f>
        <v>340</v>
      </c>
      <c r="C16" s="55">
        <f>IF($B16&lt;&gt;"",IF($Q$3&gt;4,COUNTIFS(Input!$F$3:$F$1002,ALK!$B16,Input!$J$3:$J$1002,ALK!C$7,Input!$G$3:$G$1002,ALK!$N$3),COUNTIFS(Input!$F$3:$F$1002,ALK!$B16,Input!$J$3:$J$1002,ALK!C$7,Input!$N$3:$N$1002,ALK!$Q$3,Input!$G$3:$G$1002,ALK!$N$3)),0)</f>
        <v>0</v>
      </c>
      <c r="D16" s="55">
        <f>IF($B16&lt;&gt;"",IF($Q$3&gt;4,COUNTIFS(Input!$F$3:$F$1002,ALK!$B16,Input!$J$3:$J$1002,ALK!D$7,Input!$G$3:$G$1002,ALK!$N$3),COUNTIFS(Input!$F$3:$F$1002,ALK!$B16,Input!$J$3:$J$1002,ALK!D$7,Input!$N$3:$N$1002,ALK!$Q$3,Input!$G$3:$G$1002,ALK!$N$3)),0)</f>
        <v>0</v>
      </c>
      <c r="E16" s="55">
        <f>IF($B16&lt;&gt;"",IF($Q$3&gt;4,COUNTIFS(Input!$F$3:$F$1002,ALK!$B16,Input!$J$3:$J$1002,ALK!E$7,Input!$G$3:$G$1002,ALK!$N$3),COUNTIFS(Input!$F$3:$F$1002,ALK!$B16,Input!$J$3:$J$1002,ALK!E$7,Input!$N$3:$N$1002,ALK!$Q$3,Input!$G$3:$G$1002,ALK!$N$3)),0)</f>
        <v>0</v>
      </c>
      <c r="F16" s="55">
        <f>IF($B16&lt;&gt;"",IF($Q$3&gt;4,COUNTIFS(Input!$F$3:$F$1002,ALK!$B16,Input!$J$3:$J$1002,ALK!F$7,Input!$G$3:$G$1002,ALK!$N$3),COUNTIFS(Input!$F$3:$F$1002,ALK!$B16,Input!$J$3:$J$1002,ALK!F$7,Input!$N$3:$N$1002,ALK!$Q$3,Input!$G$3:$G$1002,ALK!$N$3)),0)</f>
        <v>6</v>
      </c>
      <c r="G16" s="55">
        <f>IF($B16&lt;&gt;"",IF($Q$3&gt;4,COUNTIFS(Input!$F$3:$F$1002,ALK!$B16,Input!$J$3:$J$1002,ALK!G$7,Input!$G$3:$G$1002,ALK!$N$3),COUNTIFS(Input!$F$3:$F$1002,ALK!$B16,Input!$J$3:$J$1002,ALK!G$7,Input!$N$3:$N$1002,ALK!$Q$3,Input!$G$3:$G$1002,ALK!$N$3)),0)</f>
        <v>38</v>
      </c>
      <c r="H16" s="55">
        <f>IF($B16&lt;&gt;"",IF($Q$3&gt;4,COUNTIFS(Input!$F$3:$F$1002,ALK!$B16,Input!$J$3:$J$1002,ALK!H$7,Input!$G$3:$G$1002,ALK!$N$3),COUNTIFS(Input!$F$3:$F$1002,ALK!$B16,Input!$J$3:$J$1002,ALK!H$7,Input!$N$3:$N$1002,ALK!$Q$3,Input!$G$3:$G$1002,ALK!$N$3)),0)</f>
        <v>7</v>
      </c>
      <c r="I16" s="55">
        <f>IF($B16&lt;&gt;"",IF($Q$3&gt;4,COUNTIFS(Input!$F$3:$F$1002,ALK!$B16,Input!$J$3:$J$1002,ALK!I$7,Input!$G$3:$G$1002,ALK!$N$3),COUNTIFS(Input!$F$3:$F$1002,ALK!$B16,Input!$J$3:$J$1002,ALK!I$7,Input!$N$3:$N$1002,ALK!$Q$3,Input!$G$3:$G$1002,ALK!$N$3)),0)</f>
        <v>2</v>
      </c>
      <c r="J16" s="55">
        <f>IF($B16&lt;&gt;"",IF($Q$3&gt;4,COUNTIFS(Input!$F$3:$F$1002,ALK!$B16,Input!$J$3:$J$1002,ALK!J$7,Input!$G$3:$G$1002,ALK!$N$3),COUNTIFS(Input!$F$3:$F$1002,ALK!$B16,Input!$J$3:$J$1002,ALK!J$7,Input!$N$3:$N$1002,ALK!$Q$3,Input!$G$3:$G$1002,ALK!$N$3)),0)</f>
        <v>0</v>
      </c>
      <c r="K16" s="55">
        <f>IF($B16&lt;&gt;"",IF($Q$3&gt;4,COUNTIFS(Input!$F$3:$F$1002,ALK!$B16,Input!$J$3:$J$1002,ALK!K$7,Input!$G$3:$G$1002,ALK!$N$3),COUNTIFS(Input!$F$3:$F$1002,ALK!$B16,Input!$J$3:$J$1002,ALK!K$7,Input!$N$3:$N$1002,ALK!$Q$3,Input!$G$3:$G$1002,ALK!$N$3)),0)</f>
        <v>0</v>
      </c>
      <c r="L16" s="55">
        <f>IF($B16&lt;&gt;"",IF($Q$3&gt;4,COUNTIFS(Input!$F$3:$F$1002,ALK!$B16,Input!$J$3:$J$1002,ALK!L$7,Input!$G$3:$G$1002,ALK!$N$3),COUNTIFS(Input!$F$3:$F$1002,ALK!$B16,Input!$J$3:$J$1002,ALK!L$7,Input!$N$3:$N$1002,ALK!$Q$3,Input!$G$3:$G$1002,ALK!$N$3)),0)</f>
        <v>0</v>
      </c>
      <c r="M16" s="55">
        <f>IF($B16&lt;&gt;"",IF($Q$3&gt;4,COUNTIFS(Input!$F$3:$F$1002,ALK!$B16,Input!$J$3:$J$1002,ALK!M$7,Input!$G$3:$G$1002,ALK!$N$3),COUNTIFS(Input!$F$3:$F$1002,ALK!$B16,Input!$J$3:$J$1002,ALK!M$7,Input!$N$3:$N$1002,ALK!$Q$3,Input!$G$3:$G$1002,ALK!$N$3)),0)</f>
        <v>0</v>
      </c>
      <c r="N16" s="55">
        <f>IF($B16&lt;&gt;"",IF($Q$3&gt;4,COUNTIFS(Input!$F$3:$F$1002,ALK!$B16,Input!$J$3:$J$1002,ALK!N$7,Input!$G$3:$G$1002,ALK!$N$3),COUNTIFS(Input!$F$3:$F$1002,ALK!$B16,Input!$J$3:$J$1002,ALK!N$7,Input!$N$3:$N$1002,ALK!$Q$3,Input!$G$3:$G$1002,ALK!$N$3)),0)</f>
        <v>0</v>
      </c>
      <c r="O16" s="55">
        <f>IF($B16&lt;&gt;"",IF($Q$3&gt;4,COUNTIFS(Input!$F$3:$F$1002,ALK!$B16,Input!$J$3:$J$1002,ALK!O$7,Input!$G$3:$G$1002,ALK!$N$3),COUNTIFS(Input!$F$3:$F$1002,ALK!$B16,Input!$J$3:$J$1002,ALK!O$7,Input!$N$3:$N$1002,ALK!$Q$3,Input!$G$3:$G$1002,ALK!$N$3)),0)</f>
        <v>0</v>
      </c>
      <c r="P16" s="55">
        <f>IF($B16&lt;&gt;"",IF($Q$3&gt;4,COUNTIFS(Input!$F$3:$F$1002,ALK!$B16,Input!$J$3:$J$1002,ALK!P$7,Input!$G$3:$G$1002,ALK!$N$3),COUNTIFS(Input!$F$3:$F$1002,ALK!$B16,Input!$J$3:$J$1002,ALK!P$7,Input!$N$3:$N$1002,ALK!$Q$3,Input!$G$3:$G$1002,ALK!$N$3)),0)</f>
        <v>0</v>
      </c>
      <c r="Q16" s="55">
        <f>IF($B16&lt;&gt;"",IF($Q$3&gt;4,COUNTIFS(Input!$F$3:$F$1002,ALK!$B16,Input!$J$3:$J$1002,ALK!Q$7,Input!$G$3:$G$1002,ALK!$N$3),COUNTIFS(Input!$F$3:$F$1002,ALK!$B16,Input!$J$3:$J$1002,ALK!Q$7,Input!$N$3:$N$1002,ALK!$Q$3,Input!$G$3:$G$1002,ALK!$N$3)),0)</f>
        <v>0</v>
      </c>
      <c r="R16" s="55">
        <f>IF($B16&lt;&gt;"",IF($Q$3&gt;4,COUNTIFS(Input!$F$3:$F$1002,ALK!$B16,Input!$J$3:$J$1002,ALK!R$7,Input!$G$3:$G$1002,ALK!$N$3),COUNTIFS(Input!$F$3:$F$1002,ALK!$B16,Input!$J$3:$J$1002,ALK!R$7,Input!$N$3:$N$1002,ALK!$Q$3,Input!$G$3:$G$1002,ALK!$N$3)),0)</f>
        <v>0</v>
      </c>
      <c r="S16" s="55">
        <f>IF($B16&lt;&gt;"",IF($Q$3&gt;4,COUNTIFS(Input!$F$3:$F$1002,ALK!$B16,Input!$J$3:$J$1002,ALK!S$7,Input!$G$3:$G$1002,ALK!$N$3),COUNTIFS(Input!$F$3:$F$1002,ALK!$B16,Input!$J$3:$J$1002,ALK!S$7,Input!$N$3:$N$1002,ALK!$Q$3,Input!$G$3:$G$1002,ALK!$N$3)),0)</f>
        <v>0</v>
      </c>
      <c r="T16" s="55">
        <f>IF($B16&lt;&gt;"",IF($Q$3&gt;4,COUNTIFS(Input!$F$3:$F$1002,ALK!$B16,Input!$J$3:$J$1002,ALK!T$7,Input!$G$3:$G$1002,ALK!$N$3),COUNTIFS(Input!$F$3:$F$1002,ALK!$B16,Input!$J$3:$J$1002,ALK!T$7,Input!$N$3:$N$1002,ALK!$Q$3,Input!$G$3:$G$1002,ALK!$N$3)),0)</f>
        <v>0</v>
      </c>
      <c r="U16" s="55">
        <f>IF($B16&lt;&gt;"",IF($Q$3&gt;4,COUNTIFS(Input!$F$3:$F$1002,ALK!$B16,Input!$J$3:$J$1002,ALK!U$7,Input!$G$3:$G$1002,ALK!$N$3),COUNTIFS(Input!$F$3:$F$1002,ALK!$B16,Input!$J$3:$J$1002,ALK!U$7,Input!$N$3:$N$1002,ALK!$Q$3,Input!$G$3:$G$1002,ALK!$N$3)),0)</f>
        <v>0</v>
      </c>
      <c r="V16" s="55">
        <f>IF($B16&lt;&gt;"",IF($Q$3&gt;4,COUNTIFS(Input!$F$3:$F$1002,ALK!$B16,Input!$J$3:$J$1002,ALK!V$7,Input!$G$3:$G$1002,ALK!$N$3),COUNTIFS(Input!$F$3:$F$1002,ALK!$B16,Input!$J$3:$J$1002,ALK!V$7,Input!$N$3:$N$1002,ALK!$Q$3,Input!$G$3:$G$1002,ALK!$N$3)),0)</f>
        <v>0</v>
      </c>
      <c r="W16" s="55">
        <f>IF($B16&lt;&gt;"",IF($Q$3&gt;4,COUNTIFS(Input!$F$3:$F$1002,ALK!$B16,Input!$J$3:$J$1002,ALK!W$7,Input!$G$3:$G$1002,ALK!$N$3),COUNTIFS(Input!$F$3:$F$1002,ALK!$B16,Input!$J$3:$J$1002,ALK!W$7,Input!$N$3:$N$1002,ALK!$Q$3,Input!$G$3:$G$1002,ALK!$N$3)),0)</f>
        <v>0</v>
      </c>
      <c r="X16" s="55">
        <f>IF($B16&lt;&gt;"",IF($Q$3&gt;4,COUNTIFS(Input!$F$3:$F$1002,ALK!$B16,Input!$J$3:$J$1002,ALK!X$7,Input!$G$3:$G$1002,ALK!$N$3),COUNTIFS(Input!$F$3:$F$1002,ALK!$B16,Input!$J$3:$J$1002,ALK!X$7,Input!$N$3:$N$1002,ALK!$Q$3,Input!$G$3:$G$1002,ALK!$N$3)),0)</f>
        <v>0</v>
      </c>
      <c r="Y16" s="55">
        <f>IF($B16&lt;&gt;"",IF($Q$3&gt;4,COUNTIFS(Input!$F$3:$F$1002,ALK!$B16,Input!$J$3:$J$1002,ALK!Y$7,Input!$G$3:$G$1002,ALK!$N$3),COUNTIFS(Input!$F$3:$F$1002,ALK!$B16,Input!$J$3:$J$1002,ALK!Y$7,Input!$N$3:$N$1002,ALK!$Q$3,Input!$G$3:$G$1002,ALK!$N$3)),0)</f>
        <v>0</v>
      </c>
      <c r="Z16" s="55">
        <f>IF($B16&lt;&gt;"",IF($Q$3&gt;4,COUNTIFS(Input!$F$3:$F$1002,ALK!$B16,Input!$J$3:$J$1002,ALK!Z$7,Input!$G$3:$G$1002,ALK!$N$3),COUNTIFS(Input!$F$3:$F$1002,ALK!$B16,Input!$J$3:$J$1002,ALK!Z$7,Input!$N$3:$N$1002,ALK!$Q$3,Input!$G$3:$G$1002,ALK!$N$3)),0)</f>
        <v>0</v>
      </c>
      <c r="AA16" s="55">
        <f>IF($B16&lt;&gt;"",IF($Q$3&gt;4,COUNTIFS(Input!$F$3:$F$1002,ALK!$B16,Input!$J$3:$J$1002,ALK!AA$7,Input!$G$3:$G$1002,ALK!$N$3),COUNTIFS(Input!$F$3:$F$1002,ALK!$B16,Input!$J$3:$J$1002,ALK!AA$7,Input!$N$3:$N$1002,ALK!$Q$3,Input!$G$3:$G$1002,ALK!$N$3)),0)</f>
        <v>0</v>
      </c>
      <c r="AB16" s="55">
        <f>IF($B16&lt;&gt;"",IF($Q$3&gt;4,COUNTIFS(Input!$F$3:$F$1002,ALK!$B16,Input!$J$3:$J$1002,ALK!AB$7,Input!$G$3:$G$1002,ALK!$N$3),COUNTIFS(Input!$F$3:$F$1002,ALK!$B16,Input!$J$3:$J$1002,ALK!AB$7,Input!$N$3:$N$1002,ALK!$Q$3,Input!$G$3:$G$1002,ALK!$N$3)),0)</f>
        <v>0</v>
      </c>
      <c r="AC16" s="55">
        <f>IF($B16&lt;&gt;"",IF($Q$3&gt;4,COUNTIFS(Input!$F$3:$F$1002,ALK!$B16,Input!$J$3:$J$1002,ALK!AC$7,Input!$G$3:$G$1002,ALK!$N$3),COUNTIFS(Input!$F$3:$F$1002,ALK!$B16,Input!$J$3:$J$1002,ALK!AC$7,Input!$N$3:$N$1002,ALK!$Q$3,Input!$G$3:$G$1002,ALK!$N$3)),0)</f>
        <v>0</v>
      </c>
      <c r="AD16" s="55">
        <f>IF($B16&lt;&gt;"",IF($Q$3&gt;4,COUNTIFS(Input!$F$3:$F$1002,ALK!$B16,Input!$J$3:$J$1002,ALK!AD$7,Input!$G$3:$G$1002,ALK!$N$3),COUNTIFS(Input!$F$3:$F$1002,ALK!$B16,Input!$J$3:$J$1002,ALK!AD$7,Input!$N$3:$N$1002,ALK!$Q$3,Input!$G$3:$G$1002,ALK!$N$3)),0)</f>
        <v>0</v>
      </c>
      <c r="AE16" s="55">
        <f>IF($B16&lt;&gt;"",IF($Q$3&gt;4,COUNTIFS(Input!$F$3:$F$1002,ALK!$B16,Input!$J$3:$J$1002,ALK!AE$7,Input!$G$3:$G$1002,ALK!$N$3),COUNTIFS(Input!$F$3:$F$1002,ALK!$B16,Input!$J$3:$J$1002,ALK!AE$7,Input!$N$3:$N$1002,ALK!$Q$3,Input!$G$3:$G$1002,ALK!$N$3)),0)</f>
        <v>0</v>
      </c>
      <c r="AF16" s="55">
        <f>IF($B16&lt;&gt;"",IF($Q$3&gt;4,COUNTIFS(Input!$F$3:$F$1002,ALK!$B16,Input!$J$3:$J$1002,ALK!AF$7,Input!$G$3:$G$1002,ALK!$N$3),COUNTIFS(Input!$F$3:$F$1002,ALK!$B16,Input!$J$3:$J$1002,ALK!AF$7,Input!$N$3:$N$1002,ALK!$Q$3,Input!$G$3:$G$1002,ALK!$N$3)),0)</f>
        <v>0</v>
      </c>
      <c r="AG16" s="55">
        <f>IF($B16&lt;&gt;"",IF($Q$3&gt;4,COUNTIFS(Input!$F$3:$F$1002,ALK!$B16,Input!$J$3:$J$1002,ALK!AG$7,Input!$G$3:$G$1002,ALK!$N$3),COUNTIFS(Input!$F$3:$F$1002,ALK!$B16,Input!$J$3:$J$1002,ALK!AG$7,Input!$N$3:$N$1002,ALK!$Q$3,Input!$G$3:$G$1002,ALK!$N$3)),0)</f>
        <v>0</v>
      </c>
      <c r="AH16" s="55">
        <f>IF($B16&lt;&gt;"",IF($Q$3&gt;4,COUNTIFS(Input!$F$3:$F$1002,ALK!$B16,Input!$J$3:$J$1002,ALK!AH$7,Input!$G$3:$G$1002,ALK!$N$3),COUNTIFS(Input!$F$3:$F$1002,ALK!$B16,Input!$J$3:$J$1002,ALK!AH$7,Input!$N$3:$N$1002,ALK!$Q$3,Input!$G$3:$G$1002,ALK!$N$3)),0)</f>
        <v>0</v>
      </c>
      <c r="AI16" s="55">
        <f>IF($B16&lt;&gt;"",IF($Q$3&gt;4,COUNTIFS(Input!$F$3:$F$1002,ALK!$B16,Input!$J$3:$J$1002,ALK!AI$7,Input!$G$3:$G$1002,ALK!$N$3),COUNTIFS(Input!$F$3:$F$1002,ALK!$B16,Input!$J$3:$J$1002,ALK!AI$7,Input!$N$3:$N$1002,ALK!$Q$3,Input!$G$3:$G$1002,ALK!$N$3)),0)</f>
        <v>0</v>
      </c>
      <c r="AJ16" s="55">
        <f>IF($B16&lt;&gt;"",IF($Q$3&gt;4,COUNTIFS(Input!$F$3:$F$1002,ALK!$B16,Input!$J$3:$J$1002,ALK!AJ$7,Input!$G$3:$G$1002,ALK!$N$3),COUNTIFS(Input!$F$3:$F$1002,ALK!$B16,Input!$J$3:$J$1002,ALK!AJ$7,Input!$N$3:$N$1002,ALK!$Q$3,Input!$G$3:$G$1002,ALK!$N$3)),0)</f>
        <v>0</v>
      </c>
      <c r="AK16" s="55">
        <f>IF($B16&lt;&gt;"",IF($Q$3&gt;4,COUNTIFS(Input!$F$3:$F$1002,ALK!$B16,Input!$J$3:$J$1002,ALK!AK$7,Input!$G$3:$G$1002,ALK!$N$3),COUNTIFS(Input!$F$3:$F$1002,ALK!$B16,Input!$J$3:$J$1002,ALK!AK$7,Input!$N$3:$N$1002,ALK!$Q$3,Input!$G$3:$G$1002,ALK!$N$3)),0)</f>
        <v>0</v>
      </c>
      <c r="AL16" s="55">
        <f>IF($B16&lt;&gt;"",IF($Q$3&gt;4,COUNTIFS(Input!$F$3:$F$1002,ALK!$B16,Input!$J$3:$J$1002,ALK!AL$7,Input!$G$3:$G$1002,ALK!$N$3),COUNTIFS(Input!$F$3:$F$1002,ALK!$B16,Input!$J$3:$J$1002,ALK!AL$7,Input!$N$3:$N$1002,ALK!$Q$3,Input!$G$3:$G$1002,ALK!$N$3)),0)</f>
        <v>0</v>
      </c>
      <c r="AM16" s="55">
        <f>IF($B16&lt;&gt;"",IF($Q$3&gt;4,COUNTIFS(Input!$F$3:$F$1002,ALK!$B16,Input!$J$3:$J$1002,ALK!AM$7,Input!$G$3:$G$1002,ALK!$N$3),COUNTIFS(Input!$F$3:$F$1002,ALK!$B16,Input!$J$3:$J$1002,ALK!AM$7,Input!$N$3:$N$1002,ALK!$Q$3,Input!$G$3:$G$1002,ALK!$N$3)),0)</f>
        <v>0</v>
      </c>
      <c r="AN16" s="55">
        <f>IF($B16&lt;&gt;"",IF($Q$3&gt;4,COUNTIFS(Input!$F$3:$F$1002,ALK!$B16,Input!$J$3:$J$1002,ALK!AN$7,Input!$G$3:$G$1002,ALK!$N$3),COUNTIFS(Input!$F$3:$F$1002,ALK!$B16,Input!$J$3:$J$1002,ALK!AN$7,Input!$N$3:$N$1002,ALK!$Q$3,Input!$G$3:$G$1002,ALK!$N$3)),0)</f>
        <v>0</v>
      </c>
      <c r="AO16" s="55">
        <f>IF($B16&lt;&gt;"",IF($Q$3&gt;4,COUNTIFS(Input!$F$3:$F$1002,ALK!$B16,Input!$J$3:$J$1002,ALK!AO$7,Input!$G$3:$G$1002,ALK!$N$3),COUNTIFS(Input!$F$3:$F$1002,ALK!$B16,Input!$J$3:$J$1002,ALK!AO$7,Input!$N$3:$N$1002,ALK!$Q$3,Input!$G$3:$G$1002,ALK!$N$3)),0)</f>
        <v>0</v>
      </c>
      <c r="AP16" s="55">
        <f>IF($B16&lt;&gt;"",IF($Q$3&gt;4,COUNTIFS(Input!$F$3:$F$1002,ALK!$B16,Input!$J$3:$J$1002,ALK!AP$7,Input!$G$3:$G$1002,ALK!$N$3),COUNTIFS(Input!$F$3:$F$1002,ALK!$B16,Input!$J$3:$J$1002,ALK!AP$7,Input!$N$3:$N$1002,ALK!$Q$3,Input!$G$3:$G$1002,ALK!$N$3)),0)</f>
        <v>0</v>
      </c>
      <c r="AQ16" s="55">
        <f>IF($B16&lt;&gt;"",IF($Q$3&gt;4,COUNTIFS(Input!$F$3:$F$1002,ALK!$B16,Input!$J$3:$J$1002,ALK!AQ$7,Input!$G$3:$G$1002,ALK!$N$3),COUNTIFS(Input!$F$3:$F$1002,ALK!$B16,Input!$J$3:$J$1002,ALK!AQ$7,Input!$N$3:$N$1002,ALK!$Q$3,Input!$G$3:$G$1002,ALK!$N$3)),0)</f>
        <v>0</v>
      </c>
      <c r="AR16" s="56">
        <f t="shared" si="1"/>
        <v>53</v>
      </c>
      <c r="AS16" s="21"/>
      <c r="AT16" s="21"/>
      <c r="AU16" s="21"/>
      <c r="AV16" s="21"/>
      <c r="AW16" s="21"/>
      <c r="AX16" s="21"/>
      <c r="AY16" s="21"/>
      <c r="AZ16" s="21"/>
      <c r="BA16" s="21"/>
      <c r="BB16" s="21"/>
      <c r="BC16" s="316">
        <f t="shared" si="2"/>
        <v>18020</v>
      </c>
      <c r="BD16" s="21"/>
      <c r="BE16" s="21"/>
      <c r="BF16" s="21"/>
      <c r="BG16" s="21"/>
      <c r="BH16" s="21"/>
      <c r="BI16" s="21"/>
      <c r="BJ16" s="21"/>
      <c r="BK16" s="21"/>
      <c r="BL16" s="21"/>
      <c r="BM16" s="21"/>
      <c r="BN16" s="21"/>
      <c r="BO16" s="21"/>
      <c r="BP16" s="21"/>
      <c r="BQ16" s="21"/>
      <c r="BR16" s="21"/>
      <c r="BS16" s="21"/>
      <c r="BT16" s="21"/>
      <c r="BU16" s="21"/>
      <c r="BV16" s="21"/>
      <c r="BW16" s="21"/>
      <c r="BX16" s="21"/>
      <c r="BY16" s="21"/>
      <c r="BZ16" s="21"/>
    </row>
    <row r="17" spans="1:78" ht="15" x14ac:dyDescent="0.25">
      <c r="A17" s="21"/>
      <c r="B17" s="58">
        <f>'Sheet 1'!A11</f>
        <v>350</v>
      </c>
      <c r="C17" s="55">
        <f>IF($B17&lt;&gt;"",IF($Q$3&gt;4,COUNTIFS(Input!$F$3:$F$1002,ALK!$B17,Input!$J$3:$J$1002,ALK!C$7,Input!$G$3:$G$1002,ALK!$N$3),COUNTIFS(Input!$F$3:$F$1002,ALK!$B17,Input!$J$3:$J$1002,ALK!C$7,Input!$N$3:$N$1002,ALK!$Q$3,Input!$G$3:$G$1002,ALK!$N$3)),0)</f>
        <v>0</v>
      </c>
      <c r="D17" s="55">
        <f>IF($B17&lt;&gt;"",IF($Q$3&gt;4,COUNTIFS(Input!$F$3:$F$1002,ALK!$B17,Input!$J$3:$J$1002,ALK!D$7,Input!$G$3:$G$1002,ALK!$N$3),COUNTIFS(Input!$F$3:$F$1002,ALK!$B17,Input!$J$3:$J$1002,ALK!D$7,Input!$N$3:$N$1002,ALK!$Q$3,Input!$G$3:$G$1002,ALK!$N$3)),0)</f>
        <v>0</v>
      </c>
      <c r="E17" s="55">
        <f>IF($B17&lt;&gt;"",IF($Q$3&gt;4,COUNTIFS(Input!$F$3:$F$1002,ALK!$B17,Input!$J$3:$J$1002,ALK!E$7,Input!$G$3:$G$1002,ALK!$N$3),COUNTIFS(Input!$F$3:$F$1002,ALK!$B17,Input!$J$3:$J$1002,ALK!E$7,Input!$N$3:$N$1002,ALK!$Q$3,Input!$G$3:$G$1002,ALK!$N$3)),0)</f>
        <v>0</v>
      </c>
      <c r="F17" s="55">
        <f>IF($B17&lt;&gt;"",IF($Q$3&gt;4,COUNTIFS(Input!$F$3:$F$1002,ALK!$B17,Input!$J$3:$J$1002,ALK!F$7,Input!$G$3:$G$1002,ALK!$N$3),COUNTIFS(Input!$F$3:$F$1002,ALK!$B17,Input!$J$3:$J$1002,ALK!F$7,Input!$N$3:$N$1002,ALK!$Q$3,Input!$G$3:$G$1002,ALK!$N$3)),0)</f>
        <v>1</v>
      </c>
      <c r="G17" s="55">
        <f>IF($B17&lt;&gt;"",IF($Q$3&gt;4,COUNTIFS(Input!$F$3:$F$1002,ALK!$B17,Input!$J$3:$J$1002,ALK!G$7,Input!$G$3:$G$1002,ALK!$N$3),COUNTIFS(Input!$F$3:$F$1002,ALK!$B17,Input!$J$3:$J$1002,ALK!G$7,Input!$N$3:$N$1002,ALK!$Q$3,Input!$G$3:$G$1002,ALK!$N$3)),0)</f>
        <v>29</v>
      </c>
      <c r="H17" s="55">
        <f>IF($B17&lt;&gt;"",IF($Q$3&gt;4,COUNTIFS(Input!$F$3:$F$1002,ALK!$B17,Input!$J$3:$J$1002,ALK!H$7,Input!$G$3:$G$1002,ALK!$N$3),COUNTIFS(Input!$F$3:$F$1002,ALK!$B17,Input!$J$3:$J$1002,ALK!H$7,Input!$N$3:$N$1002,ALK!$Q$3,Input!$G$3:$G$1002,ALK!$N$3)),0)</f>
        <v>16</v>
      </c>
      <c r="I17" s="55">
        <f>IF($B17&lt;&gt;"",IF($Q$3&gt;4,COUNTIFS(Input!$F$3:$F$1002,ALK!$B17,Input!$J$3:$J$1002,ALK!I$7,Input!$G$3:$G$1002,ALK!$N$3),COUNTIFS(Input!$F$3:$F$1002,ALK!$B17,Input!$J$3:$J$1002,ALK!I$7,Input!$N$3:$N$1002,ALK!$Q$3,Input!$G$3:$G$1002,ALK!$N$3)),0)</f>
        <v>2</v>
      </c>
      <c r="J17" s="55">
        <f>IF($B17&lt;&gt;"",IF($Q$3&gt;4,COUNTIFS(Input!$F$3:$F$1002,ALK!$B17,Input!$J$3:$J$1002,ALK!J$7,Input!$G$3:$G$1002,ALK!$N$3),COUNTIFS(Input!$F$3:$F$1002,ALK!$B17,Input!$J$3:$J$1002,ALK!J$7,Input!$N$3:$N$1002,ALK!$Q$3,Input!$G$3:$G$1002,ALK!$N$3)),0)</f>
        <v>2</v>
      </c>
      <c r="K17" s="55">
        <f>IF($B17&lt;&gt;"",IF($Q$3&gt;4,COUNTIFS(Input!$F$3:$F$1002,ALK!$B17,Input!$J$3:$J$1002,ALK!K$7,Input!$G$3:$G$1002,ALK!$N$3),COUNTIFS(Input!$F$3:$F$1002,ALK!$B17,Input!$J$3:$J$1002,ALK!K$7,Input!$N$3:$N$1002,ALK!$Q$3,Input!$G$3:$G$1002,ALK!$N$3)),0)</f>
        <v>1</v>
      </c>
      <c r="L17" s="55">
        <f>IF($B17&lt;&gt;"",IF($Q$3&gt;4,COUNTIFS(Input!$F$3:$F$1002,ALK!$B17,Input!$J$3:$J$1002,ALK!L$7,Input!$G$3:$G$1002,ALK!$N$3),COUNTIFS(Input!$F$3:$F$1002,ALK!$B17,Input!$J$3:$J$1002,ALK!L$7,Input!$N$3:$N$1002,ALK!$Q$3,Input!$G$3:$G$1002,ALK!$N$3)),0)</f>
        <v>0</v>
      </c>
      <c r="M17" s="55">
        <f>IF($B17&lt;&gt;"",IF($Q$3&gt;4,COUNTIFS(Input!$F$3:$F$1002,ALK!$B17,Input!$J$3:$J$1002,ALK!M$7,Input!$G$3:$G$1002,ALK!$N$3),COUNTIFS(Input!$F$3:$F$1002,ALK!$B17,Input!$J$3:$J$1002,ALK!M$7,Input!$N$3:$N$1002,ALK!$Q$3,Input!$G$3:$G$1002,ALK!$N$3)),0)</f>
        <v>0</v>
      </c>
      <c r="N17" s="55">
        <f>IF($B17&lt;&gt;"",IF($Q$3&gt;4,COUNTIFS(Input!$F$3:$F$1002,ALK!$B17,Input!$J$3:$J$1002,ALK!N$7,Input!$G$3:$G$1002,ALK!$N$3),COUNTIFS(Input!$F$3:$F$1002,ALK!$B17,Input!$J$3:$J$1002,ALK!N$7,Input!$N$3:$N$1002,ALK!$Q$3,Input!$G$3:$G$1002,ALK!$N$3)),0)</f>
        <v>0</v>
      </c>
      <c r="O17" s="55">
        <f>IF($B17&lt;&gt;"",IF($Q$3&gt;4,COUNTIFS(Input!$F$3:$F$1002,ALK!$B17,Input!$J$3:$J$1002,ALK!O$7,Input!$G$3:$G$1002,ALK!$N$3),COUNTIFS(Input!$F$3:$F$1002,ALK!$B17,Input!$J$3:$J$1002,ALK!O$7,Input!$N$3:$N$1002,ALK!$Q$3,Input!$G$3:$G$1002,ALK!$N$3)),0)</f>
        <v>0</v>
      </c>
      <c r="P17" s="55">
        <f>IF($B17&lt;&gt;"",IF($Q$3&gt;4,COUNTIFS(Input!$F$3:$F$1002,ALK!$B17,Input!$J$3:$J$1002,ALK!P$7,Input!$G$3:$G$1002,ALK!$N$3),COUNTIFS(Input!$F$3:$F$1002,ALK!$B17,Input!$J$3:$J$1002,ALK!P$7,Input!$N$3:$N$1002,ALK!$Q$3,Input!$G$3:$G$1002,ALK!$N$3)),0)</f>
        <v>0</v>
      </c>
      <c r="Q17" s="55">
        <f>IF($B17&lt;&gt;"",IF($Q$3&gt;4,COUNTIFS(Input!$F$3:$F$1002,ALK!$B17,Input!$J$3:$J$1002,ALK!Q$7,Input!$G$3:$G$1002,ALK!$N$3),COUNTIFS(Input!$F$3:$F$1002,ALK!$B17,Input!$J$3:$J$1002,ALK!Q$7,Input!$N$3:$N$1002,ALK!$Q$3,Input!$G$3:$G$1002,ALK!$N$3)),0)</f>
        <v>0</v>
      </c>
      <c r="R17" s="55">
        <f>IF($B17&lt;&gt;"",IF($Q$3&gt;4,COUNTIFS(Input!$F$3:$F$1002,ALK!$B17,Input!$J$3:$J$1002,ALK!R$7,Input!$G$3:$G$1002,ALK!$N$3),COUNTIFS(Input!$F$3:$F$1002,ALK!$B17,Input!$J$3:$J$1002,ALK!R$7,Input!$N$3:$N$1002,ALK!$Q$3,Input!$G$3:$G$1002,ALK!$N$3)),0)</f>
        <v>0</v>
      </c>
      <c r="S17" s="55">
        <f>IF($B17&lt;&gt;"",IF($Q$3&gt;4,COUNTIFS(Input!$F$3:$F$1002,ALK!$B17,Input!$J$3:$J$1002,ALK!S$7,Input!$G$3:$G$1002,ALK!$N$3),COUNTIFS(Input!$F$3:$F$1002,ALK!$B17,Input!$J$3:$J$1002,ALK!S$7,Input!$N$3:$N$1002,ALK!$Q$3,Input!$G$3:$G$1002,ALK!$N$3)),0)</f>
        <v>0</v>
      </c>
      <c r="T17" s="55">
        <f>IF($B17&lt;&gt;"",IF($Q$3&gt;4,COUNTIFS(Input!$F$3:$F$1002,ALK!$B17,Input!$J$3:$J$1002,ALK!T$7,Input!$G$3:$G$1002,ALK!$N$3),COUNTIFS(Input!$F$3:$F$1002,ALK!$B17,Input!$J$3:$J$1002,ALK!T$7,Input!$N$3:$N$1002,ALK!$Q$3,Input!$G$3:$G$1002,ALK!$N$3)),0)</f>
        <v>0</v>
      </c>
      <c r="U17" s="55">
        <f>IF($B17&lt;&gt;"",IF($Q$3&gt;4,COUNTIFS(Input!$F$3:$F$1002,ALK!$B17,Input!$J$3:$J$1002,ALK!U$7,Input!$G$3:$G$1002,ALK!$N$3),COUNTIFS(Input!$F$3:$F$1002,ALK!$B17,Input!$J$3:$J$1002,ALK!U$7,Input!$N$3:$N$1002,ALK!$Q$3,Input!$G$3:$G$1002,ALK!$N$3)),0)</f>
        <v>0</v>
      </c>
      <c r="V17" s="55">
        <f>IF($B17&lt;&gt;"",IF($Q$3&gt;4,COUNTIFS(Input!$F$3:$F$1002,ALK!$B17,Input!$J$3:$J$1002,ALK!V$7,Input!$G$3:$G$1002,ALK!$N$3),COUNTIFS(Input!$F$3:$F$1002,ALK!$B17,Input!$J$3:$J$1002,ALK!V$7,Input!$N$3:$N$1002,ALK!$Q$3,Input!$G$3:$G$1002,ALK!$N$3)),0)</f>
        <v>0</v>
      </c>
      <c r="W17" s="55">
        <f>IF($B17&lt;&gt;"",IF($Q$3&gt;4,COUNTIFS(Input!$F$3:$F$1002,ALK!$B17,Input!$J$3:$J$1002,ALK!W$7,Input!$G$3:$G$1002,ALK!$N$3),COUNTIFS(Input!$F$3:$F$1002,ALK!$B17,Input!$J$3:$J$1002,ALK!W$7,Input!$N$3:$N$1002,ALK!$Q$3,Input!$G$3:$G$1002,ALK!$N$3)),0)</f>
        <v>0</v>
      </c>
      <c r="X17" s="55">
        <f>IF($B17&lt;&gt;"",IF($Q$3&gt;4,COUNTIFS(Input!$F$3:$F$1002,ALK!$B17,Input!$J$3:$J$1002,ALK!X$7,Input!$G$3:$G$1002,ALK!$N$3),COUNTIFS(Input!$F$3:$F$1002,ALK!$B17,Input!$J$3:$J$1002,ALK!X$7,Input!$N$3:$N$1002,ALK!$Q$3,Input!$G$3:$G$1002,ALK!$N$3)),0)</f>
        <v>0</v>
      </c>
      <c r="Y17" s="55">
        <f>IF($B17&lt;&gt;"",IF($Q$3&gt;4,COUNTIFS(Input!$F$3:$F$1002,ALK!$B17,Input!$J$3:$J$1002,ALK!Y$7,Input!$G$3:$G$1002,ALK!$N$3),COUNTIFS(Input!$F$3:$F$1002,ALK!$B17,Input!$J$3:$J$1002,ALK!Y$7,Input!$N$3:$N$1002,ALK!$Q$3,Input!$G$3:$G$1002,ALK!$N$3)),0)</f>
        <v>0</v>
      </c>
      <c r="Z17" s="55">
        <f>IF($B17&lt;&gt;"",IF($Q$3&gt;4,COUNTIFS(Input!$F$3:$F$1002,ALK!$B17,Input!$J$3:$J$1002,ALK!Z$7,Input!$G$3:$G$1002,ALK!$N$3),COUNTIFS(Input!$F$3:$F$1002,ALK!$B17,Input!$J$3:$J$1002,ALK!Z$7,Input!$N$3:$N$1002,ALK!$Q$3,Input!$G$3:$G$1002,ALK!$N$3)),0)</f>
        <v>0</v>
      </c>
      <c r="AA17" s="55">
        <f>IF($B17&lt;&gt;"",IF($Q$3&gt;4,COUNTIFS(Input!$F$3:$F$1002,ALK!$B17,Input!$J$3:$J$1002,ALK!AA$7,Input!$G$3:$G$1002,ALK!$N$3),COUNTIFS(Input!$F$3:$F$1002,ALK!$B17,Input!$J$3:$J$1002,ALK!AA$7,Input!$N$3:$N$1002,ALK!$Q$3,Input!$G$3:$G$1002,ALK!$N$3)),0)</f>
        <v>0</v>
      </c>
      <c r="AB17" s="55">
        <f>IF($B17&lt;&gt;"",IF($Q$3&gt;4,COUNTIFS(Input!$F$3:$F$1002,ALK!$B17,Input!$J$3:$J$1002,ALK!AB$7,Input!$G$3:$G$1002,ALK!$N$3),COUNTIFS(Input!$F$3:$F$1002,ALK!$B17,Input!$J$3:$J$1002,ALK!AB$7,Input!$N$3:$N$1002,ALK!$Q$3,Input!$G$3:$G$1002,ALK!$N$3)),0)</f>
        <v>0</v>
      </c>
      <c r="AC17" s="55">
        <f>IF($B17&lt;&gt;"",IF($Q$3&gt;4,COUNTIFS(Input!$F$3:$F$1002,ALK!$B17,Input!$J$3:$J$1002,ALK!AC$7,Input!$G$3:$G$1002,ALK!$N$3),COUNTIFS(Input!$F$3:$F$1002,ALK!$B17,Input!$J$3:$J$1002,ALK!AC$7,Input!$N$3:$N$1002,ALK!$Q$3,Input!$G$3:$G$1002,ALK!$N$3)),0)</f>
        <v>0</v>
      </c>
      <c r="AD17" s="55">
        <f>IF($B17&lt;&gt;"",IF($Q$3&gt;4,COUNTIFS(Input!$F$3:$F$1002,ALK!$B17,Input!$J$3:$J$1002,ALK!AD$7,Input!$G$3:$G$1002,ALK!$N$3),COUNTIFS(Input!$F$3:$F$1002,ALK!$B17,Input!$J$3:$J$1002,ALK!AD$7,Input!$N$3:$N$1002,ALK!$Q$3,Input!$G$3:$G$1002,ALK!$N$3)),0)</f>
        <v>0</v>
      </c>
      <c r="AE17" s="55">
        <f>IF($B17&lt;&gt;"",IF($Q$3&gt;4,COUNTIFS(Input!$F$3:$F$1002,ALK!$B17,Input!$J$3:$J$1002,ALK!AE$7,Input!$G$3:$G$1002,ALK!$N$3),COUNTIFS(Input!$F$3:$F$1002,ALK!$B17,Input!$J$3:$J$1002,ALK!AE$7,Input!$N$3:$N$1002,ALK!$Q$3,Input!$G$3:$G$1002,ALK!$N$3)),0)</f>
        <v>0</v>
      </c>
      <c r="AF17" s="55">
        <f>IF($B17&lt;&gt;"",IF($Q$3&gt;4,COUNTIFS(Input!$F$3:$F$1002,ALK!$B17,Input!$J$3:$J$1002,ALK!AF$7,Input!$G$3:$G$1002,ALK!$N$3),COUNTIFS(Input!$F$3:$F$1002,ALK!$B17,Input!$J$3:$J$1002,ALK!AF$7,Input!$N$3:$N$1002,ALK!$Q$3,Input!$G$3:$G$1002,ALK!$N$3)),0)</f>
        <v>0</v>
      </c>
      <c r="AG17" s="55">
        <f>IF($B17&lt;&gt;"",IF($Q$3&gt;4,COUNTIFS(Input!$F$3:$F$1002,ALK!$B17,Input!$J$3:$J$1002,ALK!AG$7,Input!$G$3:$G$1002,ALK!$N$3),COUNTIFS(Input!$F$3:$F$1002,ALK!$B17,Input!$J$3:$J$1002,ALK!AG$7,Input!$N$3:$N$1002,ALK!$Q$3,Input!$G$3:$G$1002,ALK!$N$3)),0)</f>
        <v>0</v>
      </c>
      <c r="AH17" s="55">
        <f>IF($B17&lt;&gt;"",IF($Q$3&gt;4,COUNTIFS(Input!$F$3:$F$1002,ALK!$B17,Input!$J$3:$J$1002,ALK!AH$7,Input!$G$3:$G$1002,ALK!$N$3),COUNTIFS(Input!$F$3:$F$1002,ALK!$B17,Input!$J$3:$J$1002,ALK!AH$7,Input!$N$3:$N$1002,ALK!$Q$3,Input!$G$3:$G$1002,ALK!$N$3)),0)</f>
        <v>0</v>
      </c>
      <c r="AI17" s="55">
        <f>IF($B17&lt;&gt;"",IF($Q$3&gt;4,COUNTIFS(Input!$F$3:$F$1002,ALK!$B17,Input!$J$3:$J$1002,ALK!AI$7,Input!$G$3:$G$1002,ALK!$N$3),COUNTIFS(Input!$F$3:$F$1002,ALK!$B17,Input!$J$3:$J$1002,ALK!AI$7,Input!$N$3:$N$1002,ALK!$Q$3,Input!$G$3:$G$1002,ALK!$N$3)),0)</f>
        <v>0</v>
      </c>
      <c r="AJ17" s="55">
        <f>IF($B17&lt;&gt;"",IF($Q$3&gt;4,COUNTIFS(Input!$F$3:$F$1002,ALK!$B17,Input!$J$3:$J$1002,ALK!AJ$7,Input!$G$3:$G$1002,ALK!$N$3),COUNTIFS(Input!$F$3:$F$1002,ALK!$B17,Input!$J$3:$J$1002,ALK!AJ$7,Input!$N$3:$N$1002,ALK!$Q$3,Input!$G$3:$G$1002,ALK!$N$3)),0)</f>
        <v>0</v>
      </c>
      <c r="AK17" s="55">
        <f>IF($B17&lt;&gt;"",IF($Q$3&gt;4,COUNTIFS(Input!$F$3:$F$1002,ALK!$B17,Input!$J$3:$J$1002,ALK!AK$7,Input!$G$3:$G$1002,ALK!$N$3),COUNTIFS(Input!$F$3:$F$1002,ALK!$B17,Input!$J$3:$J$1002,ALK!AK$7,Input!$N$3:$N$1002,ALK!$Q$3,Input!$G$3:$G$1002,ALK!$N$3)),0)</f>
        <v>0</v>
      </c>
      <c r="AL17" s="55">
        <f>IF($B17&lt;&gt;"",IF($Q$3&gt;4,COUNTIFS(Input!$F$3:$F$1002,ALK!$B17,Input!$J$3:$J$1002,ALK!AL$7,Input!$G$3:$G$1002,ALK!$N$3),COUNTIFS(Input!$F$3:$F$1002,ALK!$B17,Input!$J$3:$J$1002,ALK!AL$7,Input!$N$3:$N$1002,ALK!$Q$3,Input!$G$3:$G$1002,ALK!$N$3)),0)</f>
        <v>0</v>
      </c>
      <c r="AM17" s="55">
        <f>IF($B17&lt;&gt;"",IF($Q$3&gt;4,COUNTIFS(Input!$F$3:$F$1002,ALK!$B17,Input!$J$3:$J$1002,ALK!AM$7,Input!$G$3:$G$1002,ALK!$N$3),COUNTIFS(Input!$F$3:$F$1002,ALK!$B17,Input!$J$3:$J$1002,ALK!AM$7,Input!$N$3:$N$1002,ALK!$Q$3,Input!$G$3:$G$1002,ALK!$N$3)),0)</f>
        <v>0</v>
      </c>
      <c r="AN17" s="55">
        <f>IF($B17&lt;&gt;"",IF($Q$3&gt;4,COUNTIFS(Input!$F$3:$F$1002,ALK!$B17,Input!$J$3:$J$1002,ALK!AN$7,Input!$G$3:$G$1002,ALK!$N$3),COUNTIFS(Input!$F$3:$F$1002,ALK!$B17,Input!$J$3:$J$1002,ALK!AN$7,Input!$N$3:$N$1002,ALK!$Q$3,Input!$G$3:$G$1002,ALK!$N$3)),0)</f>
        <v>0</v>
      </c>
      <c r="AO17" s="55">
        <f>IF($B17&lt;&gt;"",IF($Q$3&gt;4,COUNTIFS(Input!$F$3:$F$1002,ALK!$B17,Input!$J$3:$J$1002,ALK!AO$7,Input!$G$3:$G$1002,ALK!$N$3),COUNTIFS(Input!$F$3:$F$1002,ALK!$B17,Input!$J$3:$J$1002,ALK!AO$7,Input!$N$3:$N$1002,ALK!$Q$3,Input!$G$3:$G$1002,ALK!$N$3)),0)</f>
        <v>0</v>
      </c>
      <c r="AP17" s="55">
        <f>IF($B17&lt;&gt;"",IF($Q$3&gt;4,COUNTIFS(Input!$F$3:$F$1002,ALK!$B17,Input!$J$3:$J$1002,ALK!AP$7,Input!$G$3:$G$1002,ALK!$N$3),COUNTIFS(Input!$F$3:$F$1002,ALK!$B17,Input!$J$3:$J$1002,ALK!AP$7,Input!$N$3:$N$1002,ALK!$Q$3,Input!$G$3:$G$1002,ALK!$N$3)),0)</f>
        <v>0</v>
      </c>
      <c r="AQ17" s="55">
        <f>IF($B17&lt;&gt;"",IF($Q$3&gt;4,COUNTIFS(Input!$F$3:$F$1002,ALK!$B17,Input!$J$3:$J$1002,ALK!AQ$7,Input!$G$3:$G$1002,ALK!$N$3),COUNTIFS(Input!$F$3:$F$1002,ALK!$B17,Input!$J$3:$J$1002,ALK!AQ$7,Input!$N$3:$N$1002,ALK!$Q$3,Input!$G$3:$G$1002,ALK!$N$3)),0)</f>
        <v>0</v>
      </c>
      <c r="AR17" s="56">
        <f t="shared" si="1"/>
        <v>51</v>
      </c>
      <c r="AS17" s="21"/>
      <c r="AT17" s="21"/>
      <c r="AU17" s="21"/>
      <c r="AV17" s="21"/>
      <c r="AW17" s="21"/>
      <c r="AX17" s="21"/>
      <c r="AY17" s="21"/>
      <c r="AZ17" s="21"/>
      <c r="BA17" s="21"/>
      <c r="BB17" s="21"/>
      <c r="BC17" s="316">
        <f t="shared" si="2"/>
        <v>17850</v>
      </c>
      <c r="BD17" s="21"/>
      <c r="BE17" s="21"/>
      <c r="BF17" s="21"/>
      <c r="BG17" s="21"/>
      <c r="BH17" s="21"/>
      <c r="BI17" s="21"/>
      <c r="BJ17" s="21"/>
      <c r="BK17" s="21"/>
      <c r="BL17" s="21"/>
      <c r="BM17" s="21"/>
      <c r="BN17" s="21"/>
      <c r="BO17" s="21"/>
      <c r="BP17" s="21"/>
      <c r="BQ17" s="21"/>
      <c r="BR17" s="21"/>
      <c r="BS17" s="21"/>
      <c r="BT17" s="21"/>
      <c r="BU17" s="21"/>
      <c r="BV17" s="21"/>
      <c r="BW17" s="21"/>
      <c r="BX17" s="21"/>
      <c r="BY17" s="21"/>
      <c r="BZ17" s="21"/>
    </row>
    <row r="18" spans="1:78" ht="15" x14ac:dyDescent="0.25">
      <c r="A18" s="21"/>
      <c r="B18" s="58">
        <f>'Sheet 1'!A12</f>
        <v>360</v>
      </c>
      <c r="C18" s="55">
        <f>IF($B18&lt;&gt;"",IF($Q$3&gt;4,COUNTIFS(Input!$F$3:$F$1002,ALK!$B18,Input!$J$3:$J$1002,ALK!C$7,Input!$G$3:$G$1002,ALK!$N$3),COUNTIFS(Input!$F$3:$F$1002,ALK!$B18,Input!$J$3:$J$1002,ALK!C$7,Input!$N$3:$N$1002,ALK!$Q$3,Input!$G$3:$G$1002,ALK!$N$3)),0)</f>
        <v>0</v>
      </c>
      <c r="D18" s="55">
        <f>IF($B18&lt;&gt;"",IF($Q$3&gt;4,COUNTIFS(Input!$F$3:$F$1002,ALK!$B18,Input!$J$3:$J$1002,ALK!D$7,Input!$G$3:$G$1002,ALK!$N$3),COUNTIFS(Input!$F$3:$F$1002,ALK!$B18,Input!$J$3:$J$1002,ALK!D$7,Input!$N$3:$N$1002,ALK!$Q$3,Input!$G$3:$G$1002,ALK!$N$3)),0)</f>
        <v>0</v>
      </c>
      <c r="E18" s="55">
        <f>IF($B18&lt;&gt;"",IF($Q$3&gt;4,COUNTIFS(Input!$F$3:$F$1002,ALK!$B18,Input!$J$3:$J$1002,ALK!E$7,Input!$G$3:$G$1002,ALK!$N$3),COUNTIFS(Input!$F$3:$F$1002,ALK!$B18,Input!$J$3:$J$1002,ALK!E$7,Input!$N$3:$N$1002,ALK!$Q$3,Input!$G$3:$G$1002,ALK!$N$3)),0)</f>
        <v>0</v>
      </c>
      <c r="F18" s="55">
        <f>IF($B18&lt;&gt;"",IF($Q$3&gt;4,COUNTIFS(Input!$F$3:$F$1002,ALK!$B18,Input!$J$3:$J$1002,ALK!F$7,Input!$G$3:$G$1002,ALK!$N$3),COUNTIFS(Input!$F$3:$F$1002,ALK!$B18,Input!$J$3:$J$1002,ALK!F$7,Input!$N$3:$N$1002,ALK!$Q$3,Input!$G$3:$G$1002,ALK!$N$3)),0)</f>
        <v>1</v>
      </c>
      <c r="G18" s="55">
        <f>IF($B18&lt;&gt;"",IF($Q$3&gt;4,COUNTIFS(Input!$F$3:$F$1002,ALK!$B18,Input!$J$3:$J$1002,ALK!G$7,Input!$G$3:$G$1002,ALK!$N$3),COUNTIFS(Input!$F$3:$F$1002,ALK!$B18,Input!$J$3:$J$1002,ALK!G$7,Input!$N$3:$N$1002,ALK!$Q$3,Input!$G$3:$G$1002,ALK!$N$3)),0)</f>
        <v>32</v>
      </c>
      <c r="H18" s="55">
        <f>IF($B18&lt;&gt;"",IF($Q$3&gt;4,COUNTIFS(Input!$F$3:$F$1002,ALK!$B18,Input!$J$3:$J$1002,ALK!H$7,Input!$G$3:$G$1002,ALK!$N$3),COUNTIFS(Input!$F$3:$F$1002,ALK!$B18,Input!$J$3:$J$1002,ALK!H$7,Input!$N$3:$N$1002,ALK!$Q$3,Input!$G$3:$G$1002,ALK!$N$3)),0)</f>
        <v>18</v>
      </c>
      <c r="I18" s="55">
        <f>IF($B18&lt;&gt;"",IF($Q$3&gt;4,COUNTIFS(Input!$F$3:$F$1002,ALK!$B18,Input!$J$3:$J$1002,ALK!I$7,Input!$G$3:$G$1002,ALK!$N$3),COUNTIFS(Input!$F$3:$F$1002,ALK!$B18,Input!$J$3:$J$1002,ALK!I$7,Input!$N$3:$N$1002,ALK!$Q$3,Input!$G$3:$G$1002,ALK!$N$3)),0)</f>
        <v>1</v>
      </c>
      <c r="J18" s="55">
        <f>IF($B18&lt;&gt;"",IF($Q$3&gt;4,COUNTIFS(Input!$F$3:$F$1002,ALK!$B18,Input!$J$3:$J$1002,ALK!J$7,Input!$G$3:$G$1002,ALK!$N$3),COUNTIFS(Input!$F$3:$F$1002,ALK!$B18,Input!$J$3:$J$1002,ALK!J$7,Input!$N$3:$N$1002,ALK!$Q$3,Input!$G$3:$G$1002,ALK!$N$3)),0)</f>
        <v>1</v>
      </c>
      <c r="K18" s="55">
        <f>IF($B18&lt;&gt;"",IF($Q$3&gt;4,COUNTIFS(Input!$F$3:$F$1002,ALK!$B18,Input!$J$3:$J$1002,ALK!K$7,Input!$G$3:$G$1002,ALK!$N$3),COUNTIFS(Input!$F$3:$F$1002,ALK!$B18,Input!$J$3:$J$1002,ALK!K$7,Input!$N$3:$N$1002,ALK!$Q$3,Input!$G$3:$G$1002,ALK!$N$3)),0)</f>
        <v>0</v>
      </c>
      <c r="L18" s="55">
        <f>IF($B18&lt;&gt;"",IF($Q$3&gt;4,COUNTIFS(Input!$F$3:$F$1002,ALK!$B18,Input!$J$3:$J$1002,ALK!L$7,Input!$G$3:$G$1002,ALK!$N$3),COUNTIFS(Input!$F$3:$F$1002,ALK!$B18,Input!$J$3:$J$1002,ALK!L$7,Input!$N$3:$N$1002,ALK!$Q$3,Input!$G$3:$G$1002,ALK!$N$3)),0)</f>
        <v>1</v>
      </c>
      <c r="M18" s="55">
        <f>IF($B18&lt;&gt;"",IF($Q$3&gt;4,COUNTIFS(Input!$F$3:$F$1002,ALK!$B18,Input!$J$3:$J$1002,ALK!M$7,Input!$G$3:$G$1002,ALK!$N$3),COUNTIFS(Input!$F$3:$F$1002,ALK!$B18,Input!$J$3:$J$1002,ALK!M$7,Input!$N$3:$N$1002,ALK!$Q$3,Input!$G$3:$G$1002,ALK!$N$3)),0)</f>
        <v>0</v>
      </c>
      <c r="N18" s="55">
        <f>IF($B18&lt;&gt;"",IF($Q$3&gt;4,COUNTIFS(Input!$F$3:$F$1002,ALK!$B18,Input!$J$3:$J$1002,ALK!N$7,Input!$G$3:$G$1002,ALK!$N$3),COUNTIFS(Input!$F$3:$F$1002,ALK!$B18,Input!$J$3:$J$1002,ALK!N$7,Input!$N$3:$N$1002,ALK!$Q$3,Input!$G$3:$G$1002,ALK!$N$3)),0)</f>
        <v>0</v>
      </c>
      <c r="O18" s="55">
        <f>IF($B18&lt;&gt;"",IF($Q$3&gt;4,COUNTIFS(Input!$F$3:$F$1002,ALK!$B18,Input!$J$3:$J$1002,ALK!O$7,Input!$G$3:$G$1002,ALK!$N$3),COUNTIFS(Input!$F$3:$F$1002,ALK!$B18,Input!$J$3:$J$1002,ALK!O$7,Input!$N$3:$N$1002,ALK!$Q$3,Input!$G$3:$G$1002,ALK!$N$3)),0)</f>
        <v>0</v>
      </c>
      <c r="P18" s="55">
        <f>IF($B18&lt;&gt;"",IF($Q$3&gt;4,COUNTIFS(Input!$F$3:$F$1002,ALK!$B18,Input!$J$3:$J$1002,ALK!P$7,Input!$G$3:$G$1002,ALK!$N$3),COUNTIFS(Input!$F$3:$F$1002,ALK!$B18,Input!$J$3:$J$1002,ALK!P$7,Input!$N$3:$N$1002,ALK!$Q$3,Input!$G$3:$G$1002,ALK!$N$3)),0)</f>
        <v>0</v>
      </c>
      <c r="Q18" s="55">
        <f>IF($B18&lt;&gt;"",IF($Q$3&gt;4,COUNTIFS(Input!$F$3:$F$1002,ALK!$B18,Input!$J$3:$J$1002,ALK!Q$7,Input!$G$3:$G$1002,ALK!$N$3),COUNTIFS(Input!$F$3:$F$1002,ALK!$B18,Input!$J$3:$J$1002,ALK!Q$7,Input!$N$3:$N$1002,ALK!$Q$3,Input!$G$3:$G$1002,ALK!$N$3)),0)</f>
        <v>0</v>
      </c>
      <c r="R18" s="55">
        <f>IF($B18&lt;&gt;"",IF($Q$3&gt;4,COUNTIFS(Input!$F$3:$F$1002,ALK!$B18,Input!$J$3:$J$1002,ALK!R$7,Input!$G$3:$G$1002,ALK!$N$3),COUNTIFS(Input!$F$3:$F$1002,ALK!$B18,Input!$J$3:$J$1002,ALK!R$7,Input!$N$3:$N$1002,ALK!$Q$3,Input!$G$3:$G$1002,ALK!$N$3)),0)</f>
        <v>0</v>
      </c>
      <c r="S18" s="55">
        <f>IF($B18&lt;&gt;"",IF($Q$3&gt;4,COUNTIFS(Input!$F$3:$F$1002,ALK!$B18,Input!$J$3:$J$1002,ALK!S$7,Input!$G$3:$G$1002,ALK!$N$3),COUNTIFS(Input!$F$3:$F$1002,ALK!$B18,Input!$J$3:$J$1002,ALK!S$7,Input!$N$3:$N$1002,ALK!$Q$3,Input!$G$3:$G$1002,ALK!$N$3)),0)</f>
        <v>0</v>
      </c>
      <c r="T18" s="55">
        <f>IF($B18&lt;&gt;"",IF($Q$3&gt;4,COUNTIFS(Input!$F$3:$F$1002,ALK!$B18,Input!$J$3:$J$1002,ALK!T$7,Input!$G$3:$G$1002,ALK!$N$3),COUNTIFS(Input!$F$3:$F$1002,ALK!$B18,Input!$J$3:$J$1002,ALK!T$7,Input!$N$3:$N$1002,ALK!$Q$3,Input!$G$3:$G$1002,ALK!$N$3)),0)</f>
        <v>0</v>
      </c>
      <c r="U18" s="55">
        <f>IF($B18&lt;&gt;"",IF($Q$3&gt;4,COUNTIFS(Input!$F$3:$F$1002,ALK!$B18,Input!$J$3:$J$1002,ALK!U$7,Input!$G$3:$G$1002,ALK!$N$3),COUNTIFS(Input!$F$3:$F$1002,ALK!$B18,Input!$J$3:$J$1002,ALK!U$7,Input!$N$3:$N$1002,ALK!$Q$3,Input!$G$3:$G$1002,ALK!$N$3)),0)</f>
        <v>0</v>
      </c>
      <c r="V18" s="55">
        <f>IF($B18&lt;&gt;"",IF($Q$3&gt;4,COUNTIFS(Input!$F$3:$F$1002,ALK!$B18,Input!$J$3:$J$1002,ALK!V$7,Input!$G$3:$G$1002,ALK!$N$3),COUNTIFS(Input!$F$3:$F$1002,ALK!$B18,Input!$J$3:$J$1002,ALK!V$7,Input!$N$3:$N$1002,ALK!$Q$3,Input!$G$3:$G$1002,ALK!$N$3)),0)</f>
        <v>0</v>
      </c>
      <c r="W18" s="55">
        <f>IF($B18&lt;&gt;"",IF($Q$3&gt;4,COUNTIFS(Input!$F$3:$F$1002,ALK!$B18,Input!$J$3:$J$1002,ALK!W$7,Input!$G$3:$G$1002,ALK!$N$3),COUNTIFS(Input!$F$3:$F$1002,ALK!$B18,Input!$J$3:$J$1002,ALK!W$7,Input!$N$3:$N$1002,ALK!$Q$3,Input!$G$3:$G$1002,ALK!$N$3)),0)</f>
        <v>0</v>
      </c>
      <c r="X18" s="55">
        <f>IF($B18&lt;&gt;"",IF($Q$3&gt;4,COUNTIFS(Input!$F$3:$F$1002,ALK!$B18,Input!$J$3:$J$1002,ALK!X$7,Input!$G$3:$G$1002,ALK!$N$3),COUNTIFS(Input!$F$3:$F$1002,ALK!$B18,Input!$J$3:$J$1002,ALK!X$7,Input!$N$3:$N$1002,ALK!$Q$3,Input!$G$3:$G$1002,ALK!$N$3)),0)</f>
        <v>0</v>
      </c>
      <c r="Y18" s="55">
        <f>IF($B18&lt;&gt;"",IF($Q$3&gt;4,COUNTIFS(Input!$F$3:$F$1002,ALK!$B18,Input!$J$3:$J$1002,ALK!Y$7,Input!$G$3:$G$1002,ALK!$N$3),COUNTIFS(Input!$F$3:$F$1002,ALK!$B18,Input!$J$3:$J$1002,ALK!Y$7,Input!$N$3:$N$1002,ALK!$Q$3,Input!$G$3:$G$1002,ALK!$N$3)),0)</f>
        <v>0</v>
      </c>
      <c r="Z18" s="55">
        <f>IF($B18&lt;&gt;"",IF($Q$3&gt;4,COUNTIFS(Input!$F$3:$F$1002,ALK!$B18,Input!$J$3:$J$1002,ALK!Z$7,Input!$G$3:$G$1002,ALK!$N$3),COUNTIFS(Input!$F$3:$F$1002,ALK!$B18,Input!$J$3:$J$1002,ALK!Z$7,Input!$N$3:$N$1002,ALK!$Q$3,Input!$G$3:$G$1002,ALK!$N$3)),0)</f>
        <v>0</v>
      </c>
      <c r="AA18" s="55">
        <f>IF($B18&lt;&gt;"",IF($Q$3&gt;4,COUNTIFS(Input!$F$3:$F$1002,ALK!$B18,Input!$J$3:$J$1002,ALK!AA$7,Input!$G$3:$G$1002,ALK!$N$3),COUNTIFS(Input!$F$3:$F$1002,ALK!$B18,Input!$J$3:$J$1002,ALK!AA$7,Input!$N$3:$N$1002,ALK!$Q$3,Input!$G$3:$G$1002,ALK!$N$3)),0)</f>
        <v>0</v>
      </c>
      <c r="AB18" s="55">
        <f>IF($B18&lt;&gt;"",IF($Q$3&gt;4,COUNTIFS(Input!$F$3:$F$1002,ALK!$B18,Input!$J$3:$J$1002,ALK!AB$7,Input!$G$3:$G$1002,ALK!$N$3),COUNTIFS(Input!$F$3:$F$1002,ALK!$B18,Input!$J$3:$J$1002,ALK!AB$7,Input!$N$3:$N$1002,ALK!$Q$3,Input!$G$3:$G$1002,ALK!$N$3)),0)</f>
        <v>0</v>
      </c>
      <c r="AC18" s="55">
        <f>IF($B18&lt;&gt;"",IF($Q$3&gt;4,COUNTIFS(Input!$F$3:$F$1002,ALK!$B18,Input!$J$3:$J$1002,ALK!AC$7,Input!$G$3:$G$1002,ALK!$N$3),COUNTIFS(Input!$F$3:$F$1002,ALK!$B18,Input!$J$3:$J$1002,ALK!AC$7,Input!$N$3:$N$1002,ALK!$Q$3,Input!$G$3:$G$1002,ALK!$N$3)),0)</f>
        <v>0</v>
      </c>
      <c r="AD18" s="55">
        <f>IF($B18&lt;&gt;"",IF($Q$3&gt;4,COUNTIFS(Input!$F$3:$F$1002,ALK!$B18,Input!$J$3:$J$1002,ALK!AD$7,Input!$G$3:$G$1002,ALK!$N$3),COUNTIFS(Input!$F$3:$F$1002,ALK!$B18,Input!$J$3:$J$1002,ALK!AD$7,Input!$N$3:$N$1002,ALK!$Q$3,Input!$G$3:$G$1002,ALK!$N$3)),0)</f>
        <v>0</v>
      </c>
      <c r="AE18" s="55">
        <f>IF($B18&lt;&gt;"",IF($Q$3&gt;4,COUNTIFS(Input!$F$3:$F$1002,ALK!$B18,Input!$J$3:$J$1002,ALK!AE$7,Input!$G$3:$G$1002,ALK!$N$3),COUNTIFS(Input!$F$3:$F$1002,ALK!$B18,Input!$J$3:$J$1002,ALK!AE$7,Input!$N$3:$N$1002,ALK!$Q$3,Input!$G$3:$G$1002,ALK!$N$3)),0)</f>
        <v>0</v>
      </c>
      <c r="AF18" s="55">
        <f>IF($B18&lt;&gt;"",IF($Q$3&gt;4,COUNTIFS(Input!$F$3:$F$1002,ALK!$B18,Input!$J$3:$J$1002,ALK!AF$7,Input!$G$3:$G$1002,ALK!$N$3),COUNTIFS(Input!$F$3:$F$1002,ALK!$B18,Input!$J$3:$J$1002,ALK!AF$7,Input!$N$3:$N$1002,ALK!$Q$3,Input!$G$3:$G$1002,ALK!$N$3)),0)</f>
        <v>0</v>
      </c>
      <c r="AG18" s="55">
        <f>IF($B18&lt;&gt;"",IF($Q$3&gt;4,COUNTIFS(Input!$F$3:$F$1002,ALK!$B18,Input!$J$3:$J$1002,ALK!AG$7,Input!$G$3:$G$1002,ALK!$N$3),COUNTIFS(Input!$F$3:$F$1002,ALK!$B18,Input!$J$3:$J$1002,ALK!AG$7,Input!$N$3:$N$1002,ALK!$Q$3,Input!$G$3:$G$1002,ALK!$N$3)),0)</f>
        <v>0</v>
      </c>
      <c r="AH18" s="55">
        <f>IF($B18&lt;&gt;"",IF($Q$3&gt;4,COUNTIFS(Input!$F$3:$F$1002,ALK!$B18,Input!$J$3:$J$1002,ALK!AH$7,Input!$G$3:$G$1002,ALK!$N$3),COUNTIFS(Input!$F$3:$F$1002,ALK!$B18,Input!$J$3:$J$1002,ALK!AH$7,Input!$N$3:$N$1002,ALK!$Q$3,Input!$G$3:$G$1002,ALK!$N$3)),0)</f>
        <v>0</v>
      </c>
      <c r="AI18" s="55">
        <f>IF($B18&lt;&gt;"",IF($Q$3&gt;4,COUNTIFS(Input!$F$3:$F$1002,ALK!$B18,Input!$J$3:$J$1002,ALK!AI$7,Input!$G$3:$G$1002,ALK!$N$3),COUNTIFS(Input!$F$3:$F$1002,ALK!$B18,Input!$J$3:$J$1002,ALK!AI$7,Input!$N$3:$N$1002,ALK!$Q$3,Input!$G$3:$G$1002,ALK!$N$3)),0)</f>
        <v>0</v>
      </c>
      <c r="AJ18" s="55">
        <f>IF($B18&lt;&gt;"",IF($Q$3&gt;4,COUNTIFS(Input!$F$3:$F$1002,ALK!$B18,Input!$J$3:$J$1002,ALK!AJ$7,Input!$G$3:$G$1002,ALK!$N$3),COUNTIFS(Input!$F$3:$F$1002,ALK!$B18,Input!$J$3:$J$1002,ALK!AJ$7,Input!$N$3:$N$1002,ALK!$Q$3,Input!$G$3:$G$1002,ALK!$N$3)),0)</f>
        <v>0</v>
      </c>
      <c r="AK18" s="55">
        <f>IF($B18&lt;&gt;"",IF($Q$3&gt;4,COUNTIFS(Input!$F$3:$F$1002,ALK!$B18,Input!$J$3:$J$1002,ALK!AK$7,Input!$G$3:$G$1002,ALK!$N$3),COUNTIFS(Input!$F$3:$F$1002,ALK!$B18,Input!$J$3:$J$1002,ALK!AK$7,Input!$N$3:$N$1002,ALK!$Q$3,Input!$G$3:$G$1002,ALK!$N$3)),0)</f>
        <v>0</v>
      </c>
      <c r="AL18" s="55">
        <f>IF($B18&lt;&gt;"",IF($Q$3&gt;4,COUNTIFS(Input!$F$3:$F$1002,ALK!$B18,Input!$J$3:$J$1002,ALK!AL$7,Input!$G$3:$G$1002,ALK!$N$3),COUNTIFS(Input!$F$3:$F$1002,ALK!$B18,Input!$J$3:$J$1002,ALK!AL$7,Input!$N$3:$N$1002,ALK!$Q$3,Input!$G$3:$G$1002,ALK!$N$3)),0)</f>
        <v>0</v>
      </c>
      <c r="AM18" s="55">
        <f>IF($B18&lt;&gt;"",IF($Q$3&gt;4,COUNTIFS(Input!$F$3:$F$1002,ALK!$B18,Input!$J$3:$J$1002,ALK!AM$7,Input!$G$3:$G$1002,ALK!$N$3),COUNTIFS(Input!$F$3:$F$1002,ALK!$B18,Input!$J$3:$J$1002,ALK!AM$7,Input!$N$3:$N$1002,ALK!$Q$3,Input!$G$3:$G$1002,ALK!$N$3)),0)</f>
        <v>0</v>
      </c>
      <c r="AN18" s="55">
        <f>IF($B18&lt;&gt;"",IF($Q$3&gt;4,COUNTIFS(Input!$F$3:$F$1002,ALK!$B18,Input!$J$3:$J$1002,ALK!AN$7,Input!$G$3:$G$1002,ALK!$N$3),COUNTIFS(Input!$F$3:$F$1002,ALK!$B18,Input!$J$3:$J$1002,ALK!AN$7,Input!$N$3:$N$1002,ALK!$Q$3,Input!$G$3:$G$1002,ALK!$N$3)),0)</f>
        <v>0</v>
      </c>
      <c r="AO18" s="55">
        <f>IF($B18&lt;&gt;"",IF($Q$3&gt;4,COUNTIFS(Input!$F$3:$F$1002,ALK!$B18,Input!$J$3:$J$1002,ALK!AO$7,Input!$G$3:$G$1002,ALK!$N$3),COUNTIFS(Input!$F$3:$F$1002,ALK!$B18,Input!$J$3:$J$1002,ALK!AO$7,Input!$N$3:$N$1002,ALK!$Q$3,Input!$G$3:$G$1002,ALK!$N$3)),0)</f>
        <v>0</v>
      </c>
      <c r="AP18" s="55">
        <f>IF($B18&lt;&gt;"",IF($Q$3&gt;4,COUNTIFS(Input!$F$3:$F$1002,ALK!$B18,Input!$J$3:$J$1002,ALK!AP$7,Input!$G$3:$G$1002,ALK!$N$3),COUNTIFS(Input!$F$3:$F$1002,ALK!$B18,Input!$J$3:$J$1002,ALK!AP$7,Input!$N$3:$N$1002,ALK!$Q$3,Input!$G$3:$G$1002,ALK!$N$3)),0)</f>
        <v>0</v>
      </c>
      <c r="AQ18" s="55">
        <f>IF($B18&lt;&gt;"",IF($Q$3&gt;4,COUNTIFS(Input!$F$3:$F$1002,ALK!$B18,Input!$J$3:$J$1002,ALK!AQ$7,Input!$G$3:$G$1002,ALK!$N$3),COUNTIFS(Input!$F$3:$F$1002,ALK!$B18,Input!$J$3:$J$1002,ALK!AQ$7,Input!$N$3:$N$1002,ALK!$Q$3,Input!$G$3:$G$1002,ALK!$N$3)),0)</f>
        <v>0</v>
      </c>
      <c r="AR18" s="56">
        <f t="shared" si="1"/>
        <v>54</v>
      </c>
      <c r="AS18" s="21"/>
      <c r="AT18" s="21"/>
      <c r="AU18" s="21"/>
      <c r="AV18" s="21"/>
      <c r="AW18" s="21"/>
      <c r="AX18" s="21"/>
      <c r="AY18" s="21"/>
      <c r="AZ18" s="21"/>
      <c r="BA18" s="21"/>
      <c r="BB18" s="21"/>
      <c r="BC18" s="316">
        <f t="shared" si="2"/>
        <v>19440</v>
      </c>
      <c r="BD18" s="21"/>
      <c r="BE18" s="21"/>
      <c r="BF18" s="21"/>
      <c r="BG18" s="21"/>
      <c r="BH18" s="21"/>
      <c r="BI18" s="21"/>
      <c r="BJ18" s="21"/>
      <c r="BK18" s="21"/>
      <c r="BL18" s="21"/>
      <c r="BM18" s="21"/>
      <c r="BN18" s="21"/>
      <c r="BO18" s="21"/>
      <c r="BP18" s="21"/>
      <c r="BQ18" s="21"/>
      <c r="BR18" s="21"/>
      <c r="BS18" s="21"/>
      <c r="BT18" s="21"/>
      <c r="BU18" s="21"/>
      <c r="BV18" s="21"/>
      <c r="BW18" s="21"/>
      <c r="BX18" s="21"/>
      <c r="BY18" s="21"/>
      <c r="BZ18" s="21"/>
    </row>
    <row r="19" spans="1:78" ht="15" x14ac:dyDescent="0.25">
      <c r="A19" s="21"/>
      <c r="B19" s="58">
        <f>'Sheet 1'!A13</f>
        <v>370</v>
      </c>
      <c r="C19" s="55">
        <f>IF($B19&lt;&gt;"",IF($Q$3&gt;4,COUNTIFS(Input!$F$3:$F$1002,ALK!$B19,Input!$J$3:$J$1002,ALK!C$7,Input!$G$3:$G$1002,ALK!$N$3),COUNTIFS(Input!$F$3:$F$1002,ALK!$B19,Input!$J$3:$J$1002,ALK!C$7,Input!$N$3:$N$1002,ALK!$Q$3,Input!$G$3:$G$1002,ALK!$N$3)),0)</f>
        <v>0</v>
      </c>
      <c r="D19" s="55">
        <f>IF($B19&lt;&gt;"",IF($Q$3&gt;4,COUNTIFS(Input!$F$3:$F$1002,ALK!$B19,Input!$J$3:$J$1002,ALK!D$7,Input!$G$3:$G$1002,ALK!$N$3),COUNTIFS(Input!$F$3:$F$1002,ALK!$B19,Input!$J$3:$J$1002,ALK!D$7,Input!$N$3:$N$1002,ALK!$Q$3,Input!$G$3:$G$1002,ALK!$N$3)),0)</f>
        <v>0</v>
      </c>
      <c r="E19" s="55">
        <f>IF($B19&lt;&gt;"",IF($Q$3&gt;4,COUNTIFS(Input!$F$3:$F$1002,ALK!$B19,Input!$J$3:$J$1002,ALK!E$7,Input!$G$3:$G$1002,ALK!$N$3),COUNTIFS(Input!$F$3:$F$1002,ALK!$B19,Input!$J$3:$J$1002,ALK!E$7,Input!$N$3:$N$1002,ALK!$Q$3,Input!$G$3:$G$1002,ALK!$N$3)),0)</f>
        <v>0</v>
      </c>
      <c r="F19" s="55">
        <f>IF($B19&lt;&gt;"",IF($Q$3&gt;4,COUNTIFS(Input!$F$3:$F$1002,ALK!$B19,Input!$J$3:$J$1002,ALK!F$7,Input!$G$3:$G$1002,ALK!$N$3),COUNTIFS(Input!$F$3:$F$1002,ALK!$B19,Input!$J$3:$J$1002,ALK!F$7,Input!$N$3:$N$1002,ALK!$Q$3,Input!$G$3:$G$1002,ALK!$N$3)),0)</f>
        <v>1</v>
      </c>
      <c r="G19" s="55">
        <f>IF($B19&lt;&gt;"",IF($Q$3&gt;4,COUNTIFS(Input!$F$3:$F$1002,ALK!$B19,Input!$J$3:$J$1002,ALK!G$7,Input!$G$3:$G$1002,ALK!$N$3),COUNTIFS(Input!$F$3:$F$1002,ALK!$B19,Input!$J$3:$J$1002,ALK!G$7,Input!$N$3:$N$1002,ALK!$Q$3,Input!$G$3:$G$1002,ALK!$N$3)),0)</f>
        <v>22</v>
      </c>
      <c r="H19" s="55">
        <f>IF($B19&lt;&gt;"",IF($Q$3&gt;4,COUNTIFS(Input!$F$3:$F$1002,ALK!$B19,Input!$J$3:$J$1002,ALK!H$7,Input!$G$3:$G$1002,ALK!$N$3),COUNTIFS(Input!$F$3:$F$1002,ALK!$B19,Input!$J$3:$J$1002,ALK!H$7,Input!$N$3:$N$1002,ALK!$Q$3,Input!$G$3:$G$1002,ALK!$N$3)),0)</f>
        <v>14</v>
      </c>
      <c r="I19" s="55">
        <f>IF($B19&lt;&gt;"",IF($Q$3&gt;4,COUNTIFS(Input!$F$3:$F$1002,ALK!$B19,Input!$J$3:$J$1002,ALK!I$7,Input!$G$3:$G$1002,ALK!$N$3),COUNTIFS(Input!$F$3:$F$1002,ALK!$B19,Input!$J$3:$J$1002,ALK!I$7,Input!$N$3:$N$1002,ALK!$Q$3,Input!$G$3:$G$1002,ALK!$N$3)),0)</f>
        <v>5</v>
      </c>
      <c r="J19" s="55">
        <f>IF($B19&lt;&gt;"",IF($Q$3&gt;4,COUNTIFS(Input!$F$3:$F$1002,ALK!$B19,Input!$J$3:$J$1002,ALK!J$7,Input!$G$3:$G$1002,ALK!$N$3),COUNTIFS(Input!$F$3:$F$1002,ALK!$B19,Input!$J$3:$J$1002,ALK!J$7,Input!$N$3:$N$1002,ALK!$Q$3,Input!$G$3:$G$1002,ALK!$N$3)),0)</f>
        <v>1</v>
      </c>
      <c r="K19" s="55">
        <f>IF($B19&lt;&gt;"",IF($Q$3&gt;4,COUNTIFS(Input!$F$3:$F$1002,ALK!$B19,Input!$J$3:$J$1002,ALK!K$7,Input!$G$3:$G$1002,ALK!$N$3),COUNTIFS(Input!$F$3:$F$1002,ALK!$B19,Input!$J$3:$J$1002,ALK!K$7,Input!$N$3:$N$1002,ALK!$Q$3,Input!$G$3:$G$1002,ALK!$N$3)),0)</f>
        <v>0</v>
      </c>
      <c r="L19" s="55">
        <f>IF($B19&lt;&gt;"",IF($Q$3&gt;4,COUNTIFS(Input!$F$3:$F$1002,ALK!$B19,Input!$J$3:$J$1002,ALK!L$7,Input!$G$3:$G$1002,ALK!$N$3),COUNTIFS(Input!$F$3:$F$1002,ALK!$B19,Input!$J$3:$J$1002,ALK!L$7,Input!$N$3:$N$1002,ALK!$Q$3,Input!$G$3:$G$1002,ALK!$N$3)),0)</f>
        <v>0</v>
      </c>
      <c r="M19" s="55">
        <f>IF($B19&lt;&gt;"",IF($Q$3&gt;4,COUNTIFS(Input!$F$3:$F$1002,ALK!$B19,Input!$J$3:$J$1002,ALK!M$7,Input!$G$3:$G$1002,ALK!$N$3),COUNTIFS(Input!$F$3:$F$1002,ALK!$B19,Input!$J$3:$J$1002,ALK!M$7,Input!$N$3:$N$1002,ALK!$Q$3,Input!$G$3:$G$1002,ALK!$N$3)),0)</f>
        <v>0</v>
      </c>
      <c r="N19" s="55">
        <f>IF($B19&lt;&gt;"",IF($Q$3&gt;4,COUNTIFS(Input!$F$3:$F$1002,ALK!$B19,Input!$J$3:$J$1002,ALK!N$7,Input!$G$3:$G$1002,ALK!$N$3),COUNTIFS(Input!$F$3:$F$1002,ALK!$B19,Input!$J$3:$J$1002,ALK!N$7,Input!$N$3:$N$1002,ALK!$Q$3,Input!$G$3:$G$1002,ALK!$N$3)),0)</f>
        <v>0</v>
      </c>
      <c r="O19" s="55">
        <f>IF($B19&lt;&gt;"",IF($Q$3&gt;4,COUNTIFS(Input!$F$3:$F$1002,ALK!$B19,Input!$J$3:$J$1002,ALK!O$7,Input!$G$3:$G$1002,ALK!$N$3),COUNTIFS(Input!$F$3:$F$1002,ALK!$B19,Input!$J$3:$J$1002,ALK!O$7,Input!$N$3:$N$1002,ALK!$Q$3,Input!$G$3:$G$1002,ALK!$N$3)),0)</f>
        <v>0</v>
      </c>
      <c r="P19" s="55">
        <f>IF($B19&lt;&gt;"",IF($Q$3&gt;4,COUNTIFS(Input!$F$3:$F$1002,ALK!$B19,Input!$J$3:$J$1002,ALK!P$7,Input!$G$3:$G$1002,ALK!$N$3),COUNTIFS(Input!$F$3:$F$1002,ALK!$B19,Input!$J$3:$J$1002,ALK!P$7,Input!$N$3:$N$1002,ALK!$Q$3,Input!$G$3:$G$1002,ALK!$N$3)),0)</f>
        <v>0</v>
      </c>
      <c r="Q19" s="55">
        <f>IF($B19&lt;&gt;"",IF($Q$3&gt;4,COUNTIFS(Input!$F$3:$F$1002,ALK!$B19,Input!$J$3:$J$1002,ALK!Q$7,Input!$G$3:$G$1002,ALK!$N$3),COUNTIFS(Input!$F$3:$F$1002,ALK!$B19,Input!$J$3:$J$1002,ALK!Q$7,Input!$N$3:$N$1002,ALK!$Q$3,Input!$G$3:$G$1002,ALK!$N$3)),0)</f>
        <v>0</v>
      </c>
      <c r="R19" s="55">
        <f>IF($B19&lt;&gt;"",IF($Q$3&gt;4,COUNTIFS(Input!$F$3:$F$1002,ALK!$B19,Input!$J$3:$J$1002,ALK!R$7,Input!$G$3:$G$1002,ALK!$N$3),COUNTIFS(Input!$F$3:$F$1002,ALK!$B19,Input!$J$3:$J$1002,ALK!R$7,Input!$N$3:$N$1002,ALK!$Q$3,Input!$G$3:$G$1002,ALK!$N$3)),0)</f>
        <v>0</v>
      </c>
      <c r="S19" s="55">
        <f>IF($B19&lt;&gt;"",IF($Q$3&gt;4,COUNTIFS(Input!$F$3:$F$1002,ALK!$B19,Input!$J$3:$J$1002,ALK!S$7,Input!$G$3:$G$1002,ALK!$N$3),COUNTIFS(Input!$F$3:$F$1002,ALK!$B19,Input!$J$3:$J$1002,ALK!S$7,Input!$N$3:$N$1002,ALK!$Q$3,Input!$G$3:$G$1002,ALK!$N$3)),0)</f>
        <v>0</v>
      </c>
      <c r="T19" s="55">
        <f>IF($B19&lt;&gt;"",IF($Q$3&gt;4,COUNTIFS(Input!$F$3:$F$1002,ALK!$B19,Input!$J$3:$J$1002,ALK!T$7,Input!$G$3:$G$1002,ALK!$N$3),COUNTIFS(Input!$F$3:$F$1002,ALK!$B19,Input!$J$3:$J$1002,ALK!T$7,Input!$N$3:$N$1002,ALK!$Q$3,Input!$G$3:$G$1002,ALK!$N$3)),0)</f>
        <v>0</v>
      </c>
      <c r="U19" s="55">
        <f>IF($B19&lt;&gt;"",IF($Q$3&gt;4,COUNTIFS(Input!$F$3:$F$1002,ALK!$B19,Input!$J$3:$J$1002,ALK!U$7,Input!$G$3:$G$1002,ALK!$N$3),COUNTIFS(Input!$F$3:$F$1002,ALK!$B19,Input!$J$3:$J$1002,ALK!U$7,Input!$N$3:$N$1002,ALK!$Q$3,Input!$G$3:$G$1002,ALK!$N$3)),0)</f>
        <v>0</v>
      </c>
      <c r="V19" s="55">
        <f>IF($B19&lt;&gt;"",IF($Q$3&gt;4,COUNTIFS(Input!$F$3:$F$1002,ALK!$B19,Input!$J$3:$J$1002,ALK!V$7,Input!$G$3:$G$1002,ALK!$N$3),COUNTIFS(Input!$F$3:$F$1002,ALK!$B19,Input!$J$3:$J$1002,ALK!V$7,Input!$N$3:$N$1002,ALK!$Q$3,Input!$G$3:$G$1002,ALK!$N$3)),0)</f>
        <v>0</v>
      </c>
      <c r="W19" s="55">
        <f>IF($B19&lt;&gt;"",IF($Q$3&gt;4,COUNTIFS(Input!$F$3:$F$1002,ALK!$B19,Input!$J$3:$J$1002,ALK!W$7,Input!$G$3:$G$1002,ALK!$N$3),COUNTIFS(Input!$F$3:$F$1002,ALK!$B19,Input!$J$3:$J$1002,ALK!W$7,Input!$N$3:$N$1002,ALK!$Q$3,Input!$G$3:$G$1002,ALK!$N$3)),0)</f>
        <v>0</v>
      </c>
      <c r="X19" s="55">
        <f>IF($B19&lt;&gt;"",IF($Q$3&gt;4,COUNTIFS(Input!$F$3:$F$1002,ALK!$B19,Input!$J$3:$J$1002,ALK!X$7,Input!$G$3:$G$1002,ALK!$N$3),COUNTIFS(Input!$F$3:$F$1002,ALK!$B19,Input!$J$3:$J$1002,ALK!X$7,Input!$N$3:$N$1002,ALK!$Q$3,Input!$G$3:$G$1002,ALK!$N$3)),0)</f>
        <v>0</v>
      </c>
      <c r="Y19" s="55">
        <f>IF($B19&lt;&gt;"",IF($Q$3&gt;4,COUNTIFS(Input!$F$3:$F$1002,ALK!$B19,Input!$J$3:$J$1002,ALK!Y$7,Input!$G$3:$G$1002,ALK!$N$3),COUNTIFS(Input!$F$3:$F$1002,ALK!$B19,Input!$J$3:$J$1002,ALK!Y$7,Input!$N$3:$N$1002,ALK!$Q$3,Input!$G$3:$G$1002,ALK!$N$3)),0)</f>
        <v>0</v>
      </c>
      <c r="Z19" s="55">
        <f>IF($B19&lt;&gt;"",IF($Q$3&gt;4,COUNTIFS(Input!$F$3:$F$1002,ALK!$B19,Input!$J$3:$J$1002,ALK!Z$7,Input!$G$3:$G$1002,ALK!$N$3),COUNTIFS(Input!$F$3:$F$1002,ALK!$B19,Input!$J$3:$J$1002,ALK!Z$7,Input!$N$3:$N$1002,ALK!$Q$3,Input!$G$3:$G$1002,ALK!$N$3)),0)</f>
        <v>0</v>
      </c>
      <c r="AA19" s="55">
        <f>IF($B19&lt;&gt;"",IF($Q$3&gt;4,COUNTIFS(Input!$F$3:$F$1002,ALK!$B19,Input!$J$3:$J$1002,ALK!AA$7,Input!$G$3:$G$1002,ALK!$N$3),COUNTIFS(Input!$F$3:$F$1002,ALK!$B19,Input!$J$3:$J$1002,ALK!AA$7,Input!$N$3:$N$1002,ALK!$Q$3,Input!$G$3:$G$1002,ALK!$N$3)),0)</f>
        <v>0</v>
      </c>
      <c r="AB19" s="55">
        <f>IF($B19&lt;&gt;"",IF($Q$3&gt;4,COUNTIFS(Input!$F$3:$F$1002,ALK!$B19,Input!$J$3:$J$1002,ALK!AB$7,Input!$G$3:$G$1002,ALK!$N$3),COUNTIFS(Input!$F$3:$F$1002,ALK!$B19,Input!$J$3:$J$1002,ALK!AB$7,Input!$N$3:$N$1002,ALK!$Q$3,Input!$G$3:$G$1002,ALK!$N$3)),0)</f>
        <v>0</v>
      </c>
      <c r="AC19" s="55">
        <f>IF($B19&lt;&gt;"",IF($Q$3&gt;4,COUNTIFS(Input!$F$3:$F$1002,ALK!$B19,Input!$J$3:$J$1002,ALK!AC$7,Input!$G$3:$G$1002,ALK!$N$3),COUNTIFS(Input!$F$3:$F$1002,ALK!$B19,Input!$J$3:$J$1002,ALK!AC$7,Input!$N$3:$N$1002,ALK!$Q$3,Input!$G$3:$G$1002,ALK!$N$3)),0)</f>
        <v>0</v>
      </c>
      <c r="AD19" s="55">
        <f>IF($B19&lt;&gt;"",IF($Q$3&gt;4,COUNTIFS(Input!$F$3:$F$1002,ALK!$B19,Input!$J$3:$J$1002,ALK!AD$7,Input!$G$3:$G$1002,ALK!$N$3),COUNTIFS(Input!$F$3:$F$1002,ALK!$B19,Input!$J$3:$J$1002,ALK!AD$7,Input!$N$3:$N$1002,ALK!$Q$3,Input!$G$3:$G$1002,ALK!$N$3)),0)</f>
        <v>0</v>
      </c>
      <c r="AE19" s="55">
        <f>IF($B19&lt;&gt;"",IF($Q$3&gt;4,COUNTIFS(Input!$F$3:$F$1002,ALK!$B19,Input!$J$3:$J$1002,ALK!AE$7,Input!$G$3:$G$1002,ALK!$N$3),COUNTIFS(Input!$F$3:$F$1002,ALK!$B19,Input!$J$3:$J$1002,ALK!AE$7,Input!$N$3:$N$1002,ALK!$Q$3,Input!$G$3:$G$1002,ALK!$N$3)),0)</f>
        <v>0</v>
      </c>
      <c r="AF19" s="55">
        <f>IF($B19&lt;&gt;"",IF($Q$3&gt;4,COUNTIFS(Input!$F$3:$F$1002,ALK!$B19,Input!$J$3:$J$1002,ALK!AF$7,Input!$G$3:$G$1002,ALK!$N$3),COUNTIFS(Input!$F$3:$F$1002,ALK!$B19,Input!$J$3:$J$1002,ALK!AF$7,Input!$N$3:$N$1002,ALK!$Q$3,Input!$G$3:$G$1002,ALK!$N$3)),0)</f>
        <v>0</v>
      </c>
      <c r="AG19" s="55">
        <f>IF($B19&lt;&gt;"",IF($Q$3&gt;4,COUNTIFS(Input!$F$3:$F$1002,ALK!$B19,Input!$J$3:$J$1002,ALK!AG$7,Input!$G$3:$G$1002,ALK!$N$3),COUNTIFS(Input!$F$3:$F$1002,ALK!$B19,Input!$J$3:$J$1002,ALK!AG$7,Input!$N$3:$N$1002,ALK!$Q$3,Input!$G$3:$G$1002,ALK!$N$3)),0)</f>
        <v>0</v>
      </c>
      <c r="AH19" s="55">
        <f>IF($B19&lt;&gt;"",IF($Q$3&gt;4,COUNTIFS(Input!$F$3:$F$1002,ALK!$B19,Input!$J$3:$J$1002,ALK!AH$7,Input!$G$3:$G$1002,ALK!$N$3),COUNTIFS(Input!$F$3:$F$1002,ALK!$B19,Input!$J$3:$J$1002,ALK!AH$7,Input!$N$3:$N$1002,ALK!$Q$3,Input!$G$3:$G$1002,ALK!$N$3)),0)</f>
        <v>0</v>
      </c>
      <c r="AI19" s="55">
        <f>IF($B19&lt;&gt;"",IF($Q$3&gt;4,COUNTIFS(Input!$F$3:$F$1002,ALK!$B19,Input!$J$3:$J$1002,ALK!AI$7,Input!$G$3:$G$1002,ALK!$N$3),COUNTIFS(Input!$F$3:$F$1002,ALK!$B19,Input!$J$3:$J$1002,ALK!AI$7,Input!$N$3:$N$1002,ALK!$Q$3,Input!$G$3:$G$1002,ALK!$N$3)),0)</f>
        <v>0</v>
      </c>
      <c r="AJ19" s="55">
        <f>IF($B19&lt;&gt;"",IF($Q$3&gt;4,COUNTIFS(Input!$F$3:$F$1002,ALK!$B19,Input!$J$3:$J$1002,ALK!AJ$7,Input!$G$3:$G$1002,ALK!$N$3),COUNTIFS(Input!$F$3:$F$1002,ALK!$B19,Input!$J$3:$J$1002,ALK!AJ$7,Input!$N$3:$N$1002,ALK!$Q$3,Input!$G$3:$G$1002,ALK!$N$3)),0)</f>
        <v>0</v>
      </c>
      <c r="AK19" s="55">
        <f>IF($B19&lt;&gt;"",IF($Q$3&gt;4,COUNTIFS(Input!$F$3:$F$1002,ALK!$B19,Input!$J$3:$J$1002,ALK!AK$7,Input!$G$3:$G$1002,ALK!$N$3),COUNTIFS(Input!$F$3:$F$1002,ALK!$B19,Input!$J$3:$J$1002,ALK!AK$7,Input!$N$3:$N$1002,ALK!$Q$3,Input!$G$3:$G$1002,ALK!$N$3)),0)</f>
        <v>0</v>
      </c>
      <c r="AL19" s="55">
        <f>IF($B19&lt;&gt;"",IF($Q$3&gt;4,COUNTIFS(Input!$F$3:$F$1002,ALK!$B19,Input!$J$3:$J$1002,ALK!AL$7,Input!$G$3:$G$1002,ALK!$N$3),COUNTIFS(Input!$F$3:$F$1002,ALK!$B19,Input!$J$3:$J$1002,ALK!AL$7,Input!$N$3:$N$1002,ALK!$Q$3,Input!$G$3:$G$1002,ALK!$N$3)),0)</f>
        <v>0</v>
      </c>
      <c r="AM19" s="55">
        <f>IF($B19&lt;&gt;"",IF($Q$3&gt;4,COUNTIFS(Input!$F$3:$F$1002,ALK!$B19,Input!$J$3:$J$1002,ALK!AM$7,Input!$G$3:$G$1002,ALK!$N$3),COUNTIFS(Input!$F$3:$F$1002,ALK!$B19,Input!$J$3:$J$1002,ALK!AM$7,Input!$N$3:$N$1002,ALK!$Q$3,Input!$G$3:$G$1002,ALK!$N$3)),0)</f>
        <v>0</v>
      </c>
      <c r="AN19" s="55">
        <f>IF($B19&lt;&gt;"",IF($Q$3&gt;4,COUNTIFS(Input!$F$3:$F$1002,ALK!$B19,Input!$J$3:$J$1002,ALK!AN$7,Input!$G$3:$G$1002,ALK!$N$3),COUNTIFS(Input!$F$3:$F$1002,ALK!$B19,Input!$J$3:$J$1002,ALK!AN$7,Input!$N$3:$N$1002,ALK!$Q$3,Input!$G$3:$G$1002,ALK!$N$3)),0)</f>
        <v>0</v>
      </c>
      <c r="AO19" s="55">
        <f>IF($B19&lt;&gt;"",IF($Q$3&gt;4,COUNTIFS(Input!$F$3:$F$1002,ALK!$B19,Input!$J$3:$J$1002,ALK!AO$7,Input!$G$3:$G$1002,ALK!$N$3),COUNTIFS(Input!$F$3:$F$1002,ALK!$B19,Input!$J$3:$J$1002,ALK!AO$7,Input!$N$3:$N$1002,ALK!$Q$3,Input!$G$3:$G$1002,ALK!$N$3)),0)</f>
        <v>0</v>
      </c>
      <c r="AP19" s="55">
        <f>IF($B19&lt;&gt;"",IF($Q$3&gt;4,COUNTIFS(Input!$F$3:$F$1002,ALK!$B19,Input!$J$3:$J$1002,ALK!AP$7,Input!$G$3:$G$1002,ALK!$N$3),COUNTIFS(Input!$F$3:$F$1002,ALK!$B19,Input!$J$3:$J$1002,ALK!AP$7,Input!$N$3:$N$1002,ALK!$Q$3,Input!$G$3:$G$1002,ALK!$N$3)),0)</f>
        <v>0</v>
      </c>
      <c r="AQ19" s="55">
        <f>IF($B19&lt;&gt;"",IF($Q$3&gt;4,COUNTIFS(Input!$F$3:$F$1002,ALK!$B19,Input!$J$3:$J$1002,ALK!AQ$7,Input!$G$3:$G$1002,ALK!$N$3),COUNTIFS(Input!$F$3:$F$1002,ALK!$B19,Input!$J$3:$J$1002,ALK!AQ$7,Input!$N$3:$N$1002,ALK!$Q$3,Input!$G$3:$G$1002,ALK!$N$3)),0)</f>
        <v>0</v>
      </c>
      <c r="AR19" s="56">
        <f t="shared" si="1"/>
        <v>43</v>
      </c>
      <c r="AS19" s="21"/>
      <c r="AT19" s="21"/>
      <c r="AU19" s="21"/>
      <c r="AV19" s="21"/>
      <c r="AW19" s="21"/>
      <c r="AX19" s="21"/>
      <c r="AY19" s="21"/>
      <c r="AZ19" s="21"/>
      <c r="BA19" s="21"/>
      <c r="BB19" s="21"/>
      <c r="BC19" s="316">
        <f t="shared" si="2"/>
        <v>15910</v>
      </c>
      <c r="BD19" s="21"/>
      <c r="BE19" s="21"/>
      <c r="BF19" s="21"/>
      <c r="BG19" s="21"/>
      <c r="BH19" s="21"/>
      <c r="BI19" s="21"/>
      <c r="BJ19" s="21"/>
      <c r="BK19" s="21"/>
      <c r="BL19" s="21"/>
      <c r="BM19" s="21"/>
      <c r="BN19" s="21"/>
      <c r="BO19" s="21"/>
      <c r="BP19" s="21"/>
      <c r="BQ19" s="21"/>
      <c r="BR19" s="21"/>
      <c r="BS19" s="21"/>
      <c r="BT19" s="21"/>
      <c r="BU19" s="21"/>
      <c r="BV19" s="21"/>
      <c r="BW19" s="21"/>
      <c r="BX19" s="21"/>
      <c r="BY19" s="21"/>
      <c r="BZ19" s="21"/>
    </row>
    <row r="20" spans="1:78" ht="15" x14ac:dyDescent="0.25">
      <c r="A20" s="21"/>
      <c r="B20" s="58">
        <f>'Sheet 1'!A14</f>
        <v>380</v>
      </c>
      <c r="C20" s="55">
        <f>IF($B20&lt;&gt;"",IF($Q$3&gt;4,COUNTIFS(Input!$F$3:$F$1002,ALK!$B20,Input!$J$3:$J$1002,ALK!C$7,Input!$G$3:$G$1002,ALK!$N$3),COUNTIFS(Input!$F$3:$F$1002,ALK!$B20,Input!$J$3:$J$1002,ALK!C$7,Input!$N$3:$N$1002,ALK!$Q$3,Input!$G$3:$G$1002,ALK!$N$3)),0)</f>
        <v>0</v>
      </c>
      <c r="D20" s="55">
        <f>IF($B20&lt;&gt;"",IF($Q$3&gt;4,COUNTIFS(Input!$F$3:$F$1002,ALK!$B20,Input!$J$3:$J$1002,ALK!D$7,Input!$G$3:$G$1002,ALK!$N$3),COUNTIFS(Input!$F$3:$F$1002,ALK!$B20,Input!$J$3:$J$1002,ALK!D$7,Input!$N$3:$N$1002,ALK!$Q$3,Input!$G$3:$G$1002,ALK!$N$3)),0)</f>
        <v>0</v>
      </c>
      <c r="E20" s="55">
        <f>IF($B20&lt;&gt;"",IF($Q$3&gt;4,COUNTIFS(Input!$F$3:$F$1002,ALK!$B20,Input!$J$3:$J$1002,ALK!E$7,Input!$G$3:$G$1002,ALK!$N$3),COUNTIFS(Input!$F$3:$F$1002,ALK!$B20,Input!$J$3:$J$1002,ALK!E$7,Input!$N$3:$N$1002,ALK!$Q$3,Input!$G$3:$G$1002,ALK!$N$3)),0)</f>
        <v>0</v>
      </c>
      <c r="F20" s="55">
        <f>IF($B20&lt;&gt;"",IF($Q$3&gt;4,COUNTIFS(Input!$F$3:$F$1002,ALK!$B20,Input!$J$3:$J$1002,ALK!F$7,Input!$G$3:$G$1002,ALK!$N$3),COUNTIFS(Input!$F$3:$F$1002,ALK!$B20,Input!$J$3:$J$1002,ALK!F$7,Input!$N$3:$N$1002,ALK!$Q$3,Input!$G$3:$G$1002,ALK!$N$3)),0)</f>
        <v>0</v>
      </c>
      <c r="G20" s="55">
        <f>IF($B20&lt;&gt;"",IF($Q$3&gt;4,COUNTIFS(Input!$F$3:$F$1002,ALK!$B20,Input!$J$3:$J$1002,ALK!G$7,Input!$G$3:$G$1002,ALK!$N$3),COUNTIFS(Input!$F$3:$F$1002,ALK!$B20,Input!$J$3:$J$1002,ALK!G$7,Input!$N$3:$N$1002,ALK!$Q$3,Input!$G$3:$G$1002,ALK!$N$3)),0)</f>
        <v>18</v>
      </c>
      <c r="H20" s="55">
        <f>IF($B20&lt;&gt;"",IF($Q$3&gt;4,COUNTIFS(Input!$F$3:$F$1002,ALK!$B20,Input!$J$3:$J$1002,ALK!H$7,Input!$G$3:$G$1002,ALK!$N$3),COUNTIFS(Input!$F$3:$F$1002,ALK!$B20,Input!$J$3:$J$1002,ALK!H$7,Input!$N$3:$N$1002,ALK!$Q$3,Input!$G$3:$G$1002,ALK!$N$3)),0)</f>
        <v>18</v>
      </c>
      <c r="I20" s="55">
        <f>IF($B20&lt;&gt;"",IF($Q$3&gt;4,COUNTIFS(Input!$F$3:$F$1002,ALK!$B20,Input!$J$3:$J$1002,ALK!I$7,Input!$G$3:$G$1002,ALK!$N$3),COUNTIFS(Input!$F$3:$F$1002,ALK!$B20,Input!$J$3:$J$1002,ALK!I$7,Input!$N$3:$N$1002,ALK!$Q$3,Input!$G$3:$G$1002,ALK!$N$3)),0)</f>
        <v>5</v>
      </c>
      <c r="J20" s="55">
        <f>IF($B20&lt;&gt;"",IF($Q$3&gt;4,COUNTIFS(Input!$F$3:$F$1002,ALK!$B20,Input!$J$3:$J$1002,ALK!J$7,Input!$G$3:$G$1002,ALK!$N$3),COUNTIFS(Input!$F$3:$F$1002,ALK!$B20,Input!$J$3:$J$1002,ALK!J$7,Input!$N$3:$N$1002,ALK!$Q$3,Input!$G$3:$G$1002,ALK!$N$3)),0)</f>
        <v>1</v>
      </c>
      <c r="K20" s="55">
        <f>IF($B20&lt;&gt;"",IF($Q$3&gt;4,COUNTIFS(Input!$F$3:$F$1002,ALK!$B20,Input!$J$3:$J$1002,ALK!K$7,Input!$G$3:$G$1002,ALK!$N$3),COUNTIFS(Input!$F$3:$F$1002,ALK!$B20,Input!$J$3:$J$1002,ALK!K$7,Input!$N$3:$N$1002,ALK!$Q$3,Input!$G$3:$G$1002,ALK!$N$3)),0)</f>
        <v>0</v>
      </c>
      <c r="L20" s="55">
        <f>IF($B20&lt;&gt;"",IF($Q$3&gt;4,COUNTIFS(Input!$F$3:$F$1002,ALK!$B20,Input!$J$3:$J$1002,ALK!L$7,Input!$G$3:$G$1002,ALK!$N$3),COUNTIFS(Input!$F$3:$F$1002,ALK!$B20,Input!$J$3:$J$1002,ALK!L$7,Input!$N$3:$N$1002,ALK!$Q$3,Input!$G$3:$G$1002,ALK!$N$3)),0)</f>
        <v>0</v>
      </c>
      <c r="M20" s="55">
        <f>IF($B20&lt;&gt;"",IF($Q$3&gt;4,COUNTIFS(Input!$F$3:$F$1002,ALK!$B20,Input!$J$3:$J$1002,ALK!M$7,Input!$G$3:$G$1002,ALK!$N$3),COUNTIFS(Input!$F$3:$F$1002,ALK!$B20,Input!$J$3:$J$1002,ALK!M$7,Input!$N$3:$N$1002,ALK!$Q$3,Input!$G$3:$G$1002,ALK!$N$3)),0)</f>
        <v>0</v>
      </c>
      <c r="N20" s="55">
        <f>IF($B20&lt;&gt;"",IF($Q$3&gt;4,COUNTIFS(Input!$F$3:$F$1002,ALK!$B20,Input!$J$3:$J$1002,ALK!N$7,Input!$G$3:$G$1002,ALK!$N$3),COUNTIFS(Input!$F$3:$F$1002,ALK!$B20,Input!$J$3:$J$1002,ALK!N$7,Input!$N$3:$N$1002,ALK!$Q$3,Input!$G$3:$G$1002,ALK!$N$3)),0)</f>
        <v>0</v>
      </c>
      <c r="O20" s="55">
        <f>IF($B20&lt;&gt;"",IF($Q$3&gt;4,COUNTIFS(Input!$F$3:$F$1002,ALK!$B20,Input!$J$3:$J$1002,ALK!O$7,Input!$G$3:$G$1002,ALK!$N$3),COUNTIFS(Input!$F$3:$F$1002,ALK!$B20,Input!$J$3:$J$1002,ALK!O$7,Input!$N$3:$N$1002,ALK!$Q$3,Input!$G$3:$G$1002,ALK!$N$3)),0)</f>
        <v>0</v>
      </c>
      <c r="P20" s="55">
        <f>IF($B20&lt;&gt;"",IF($Q$3&gt;4,COUNTIFS(Input!$F$3:$F$1002,ALK!$B20,Input!$J$3:$J$1002,ALK!P$7,Input!$G$3:$G$1002,ALK!$N$3),COUNTIFS(Input!$F$3:$F$1002,ALK!$B20,Input!$J$3:$J$1002,ALK!P$7,Input!$N$3:$N$1002,ALK!$Q$3,Input!$G$3:$G$1002,ALK!$N$3)),0)</f>
        <v>0</v>
      </c>
      <c r="Q20" s="55">
        <f>IF($B20&lt;&gt;"",IF($Q$3&gt;4,COUNTIFS(Input!$F$3:$F$1002,ALK!$B20,Input!$J$3:$J$1002,ALK!Q$7,Input!$G$3:$G$1002,ALK!$N$3),COUNTIFS(Input!$F$3:$F$1002,ALK!$B20,Input!$J$3:$J$1002,ALK!Q$7,Input!$N$3:$N$1002,ALK!$Q$3,Input!$G$3:$G$1002,ALK!$N$3)),0)</f>
        <v>0</v>
      </c>
      <c r="R20" s="55">
        <f>IF($B20&lt;&gt;"",IF($Q$3&gt;4,COUNTIFS(Input!$F$3:$F$1002,ALK!$B20,Input!$J$3:$J$1002,ALK!R$7,Input!$G$3:$G$1002,ALK!$N$3),COUNTIFS(Input!$F$3:$F$1002,ALK!$B20,Input!$J$3:$J$1002,ALK!R$7,Input!$N$3:$N$1002,ALK!$Q$3,Input!$G$3:$G$1002,ALK!$N$3)),0)</f>
        <v>0</v>
      </c>
      <c r="S20" s="55">
        <f>IF($B20&lt;&gt;"",IF($Q$3&gt;4,COUNTIFS(Input!$F$3:$F$1002,ALK!$B20,Input!$J$3:$J$1002,ALK!S$7,Input!$G$3:$G$1002,ALK!$N$3),COUNTIFS(Input!$F$3:$F$1002,ALK!$B20,Input!$J$3:$J$1002,ALK!S$7,Input!$N$3:$N$1002,ALK!$Q$3,Input!$G$3:$G$1002,ALK!$N$3)),0)</f>
        <v>0</v>
      </c>
      <c r="T20" s="55">
        <f>IF($B20&lt;&gt;"",IF($Q$3&gt;4,COUNTIFS(Input!$F$3:$F$1002,ALK!$B20,Input!$J$3:$J$1002,ALK!T$7,Input!$G$3:$G$1002,ALK!$N$3),COUNTIFS(Input!$F$3:$F$1002,ALK!$B20,Input!$J$3:$J$1002,ALK!T$7,Input!$N$3:$N$1002,ALK!$Q$3,Input!$G$3:$G$1002,ALK!$N$3)),0)</f>
        <v>0</v>
      </c>
      <c r="U20" s="55">
        <f>IF($B20&lt;&gt;"",IF($Q$3&gt;4,COUNTIFS(Input!$F$3:$F$1002,ALK!$B20,Input!$J$3:$J$1002,ALK!U$7,Input!$G$3:$G$1002,ALK!$N$3),COUNTIFS(Input!$F$3:$F$1002,ALK!$B20,Input!$J$3:$J$1002,ALK!U$7,Input!$N$3:$N$1002,ALK!$Q$3,Input!$G$3:$G$1002,ALK!$N$3)),0)</f>
        <v>0</v>
      </c>
      <c r="V20" s="55">
        <f>IF($B20&lt;&gt;"",IF($Q$3&gt;4,COUNTIFS(Input!$F$3:$F$1002,ALK!$B20,Input!$J$3:$J$1002,ALK!V$7,Input!$G$3:$G$1002,ALK!$N$3),COUNTIFS(Input!$F$3:$F$1002,ALK!$B20,Input!$J$3:$J$1002,ALK!V$7,Input!$N$3:$N$1002,ALK!$Q$3,Input!$G$3:$G$1002,ALK!$N$3)),0)</f>
        <v>0</v>
      </c>
      <c r="W20" s="55">
        <f>IF($B20&lt;&gt;"",IF($Q$3&gt;4,COUNTIFS(Input!$F$3:$F$1002,ALK!$B20,Input!$J$3:$J$1002,ALK!W$7,Input!$G$3:$G$1002,ALK!$N$3),COUNTIFS(Input!$F$3:$F$1002,ALK!$B20,Input!$J$3:$J$1002,ALK!W$7,Input!$N$3:$N$1002,ALK!$Q$3,Input!$G$3:$G$1002,ALK!$N$3)),0)</f>
        <v>0</v>
      </c>
      <c r="X20" s="55">
        <f>IF($B20&lt;&gt;"",IF($Q$3&gt;4,COUNTIFS(Input!$F$3:$F$1002,ALK!$B20,Input!$J$3:$J$1002,ALK!X$7,Input!$G$3:$G$1002,ALK!$N$3),COUNTIFS(Input!$F$3:$F$1002,ALK!$B20,Input!$J$3:$J$1002,ALK!X$7,Input!$N$3:$N$1002,ALK!$Q$3,Input!$G$3:$G$1002,ALK!$N$3)),0)</f>
        <v>0</v>
      </c>
      <c r="Y20" s="55">
        <f>IF($B20&lt;&gt;"",IF($Q$3&gt;4,COUNTIFS(Input!$F$3:$F$1002,ALK!$B20,Input!$J$3:$J$1002,ALK!Y$7,Input!$G$3:$G$1002,ALK!$N$3),COUNTIFS(Input!$F$3:$F$1002,ALK!$B20,Input!$J$3:$J$1002,ALK!Y$7,Input!$N$3:$N$1002,ALK!$Q$3,Input!$G$3:$G$1002,ALK!$N$3)),0)</f>
        <v>0</v>
      </c>
      <c r="Z20" s="55">
        <f>IF($B20&lt;&gt;"",IF($Q$3&gt;4,COUNTIFS(Input!$F$3:$F$1002,ALK!$B20,Input!$J$3:$J$1002,ALK!Z$7,Input!$G$3:$G$1002,ALK!$N$3),COUNTIFS(Input!$F$3:$F$1002,ALK!$B20,Input!$J$3:$J$1002,ALK!Z$7,Input!$N$3:$N$1002,ALK!$Q$3,Input!$G$3:$G$1002,ALK!$N$3)),0)</f>
        <v>0</v>
      </c>
      <c r="AA20" s="55">
        <f>IF($B20&lt;&gt;"",IF($Q$3&gt;4,COUNTIFS(Input!$F$3:$F$1002,ALK!$B20,Input!$J$3:$J$1002,ALK!AA$7,Input!$G$3:$G$1002,ALK!$N$3),COUNTIFS(Input!$F$3:$F$1002,ALK!$B20,Input!$J$3:$J$1002,ALK!AA$7,Input!$N$3:$N$1002,ALK!$Q$3,Input!$G$3:$G$1002,ALK!$N$3)),0)</f>
        <v>0</v>
      </c>
      <c r="AB20" s="55">
        <f>IF($B20&lt;&gt;"",IF($Q$3&gt;4,COUNTIFS(Input!$F$3:$F$1002,ALK!$B20,Input!$J$3:$J$1002,ALK!AB$7,Input!$G$3:$G$1002,ALK!$N$3),COUNTIFS(Input!$F$3:$F$1002,ALK!$B20,Input!$J$3:$J$1002,ALK!AB$7,Input!$N$3:$N$1002,ALK!$Q$3,Input!$G$3:$G$1002,ALK!$N$3)),0)</f>
        <v>0</v>
      </c>
      <c r="AC20" s="55">
        <f>IF($B20&lt;&gt;"",IF($Q$3&gt;4,COUNTIFS(Input!$F$3:$F$1002,ALK!$B20,Input!$J$3:$J$1002,ALK!AC$7,Input!$G$3:$G$1002,ALK!$N$3),COUNTIFS(Input!$F$3:$F$1002,ALK!$B20,Input!$J$3:$J$1002,ALK!AC$7,Input!$N$3:$N$1002,ALK!$Q$3,Input!$G$3:$G$1002,ALK!$N$3)),0)</f>
        <v>0</v>
      </c>
      <c r="AD20" s="55">
        <f>IF($B20&lt;&gt;"",IF($Q$3&gt;4,COUNTIFS(Input!$F$3:$F$1002,ALK!$B20,Input!$J$3:$J$1002,ALK!AD$7,Input!$G$3:$G$1002,ALK!$N$3),COUNTIFS(Input!$F$3:$F$1002,ALK!$B20,Input!$J$3:$J$1002,ALK!AD$7,Input!$N$3:$N$1002,ALK!$Q$3,Input!$G$3:$G$1002,ALK!$N$3)),0)</f>
        <v>0</v>
      </c>
      <c r="AE20" s="55">
        <f>IF($B20&lt;&gt;"",IF($Q$3&gt;4,COUNTIFS(Input!$F$3:$F$1002,ALK!$B20,Input!$J$3:$J$1002,ALK!AE$7,Input!$G$3:$G$1002,ALK!$N$3),COUNTIFS(Input!$F$3:$F$1002,ALK!$B20,Input!$J$3:$J$1002,ALK!AE$7,Input!$N$3:$N$1002,ALK!$Q$3,Input!$G$3:$G$1002,ALK!$N$3)),0)</f>
        <v>0</v>
      </c>
      <c r="AF20" s="55">
        <f>IF($B20&lt;&gt;"",IF($Q$3&gt;4,COUNTIFS(Input!$F$3:$F$1002,ALK!$B20,Input!$J$3:$J$1002,ALK!AF$7,Input!$G$3:$G$1002,ALK!$N$3),COUNTIFS(Input!$F$3:$F$1002,ALK!$B20,Input!$J$3:$J$1002,ALK!AF$7,Input!$N$3:$N$1002,ALK!$Q$3,Input!$G$3:$G$1002,ALK!$N$3)),0)</f>
        <v>0</v>
      </c>
      <c r="AG20" s="55">
        <f>IF($B20&lt;&gt;"",IF($Q$3&gt;4,COUNTIFS(Input!$F$3:$F$1002,ALK!$B20,Input!$J$3:$J$1002,ALK!AG$7,Input!$G$3:$G$1002,ALK!$N$3),COUNTIFS(Input!$F$3:$F$1002,ALK!$B20,Input!$J$3:$J$1002,ALK!AG$7,Input!$N$3:$N$1002,ALK!$Q$3,Input!$G$3:$G$1002,ALK!$N$3)),0)</f>
        <v>0</v>
      </c>
      <c r="AH20" s="55">
        <f>IF($B20&lt;&gt;"",IF($Q$3&gt;4,COUNTIFS(Input!$F$3:$F$1002,ALK!$B20,Input!$J$3:$J$1002,ALK!AH$7,Input!$G$3:$G$1002,ALK!$N$3),COUNTIFS(Input!$F$3:$F$1002,ALK!$B20,Input!$J$3:$J$1002,ALK!AH$7,Input!$N$3:$N$1002,ALK!$Q$3,Input!$G$3:$G$1002,ALK!$N$3)),0)</f>
        <v>0</v>
      </c>
      <c r="AI20" s="55">
        <f>IF($B20&lt;&gt;"",IF($Q$3&gt;4,COUNTIFS(Input!$F$3:$F$1002,ALK!$B20,Input!$J$3:$J$1002,ALK!AI$7,Input!$G$3:$G$1002,ALK!$N$3),COUNTIFS(Input!$F$3:$F$1002,ALK!$B20,Input!$J$3:$J$1002,ALK!AI$7,Input!$N$3:$N$1002,ALK!$Q$3,Input!$G$3:$G$1002,ALK!$N$3)),0)</f>
        <v>0</v>
      </c>
      <c r="AJ20" s="55">
        <f>IF($B20&lt;&gt;"",IF($Q$3&gt;4,COUNTIFS(Input!$F$3:$F$1002,ALK!$B20,Input!$J$3:$J$1002,ALK!AJ$7,Input!$G$3:$G$1002,ALK!$N$3),COUNTIFS(Input!$F$3:$F$1002,ALK!$B20,Input!$J$3:$J$1002,ALK!AJ$7,Input!$N$3:$N$1002,ALK!$Q$3,Input!$G$3:$G$1002,ALK!$N$3)),0)</f>
        <v>0</v>
      </c>
      <c r="AK20" s="55">
        <f>IF($B20&lt;&gt;"",IF($Q$3&gt;4,COUNTIFS(Input!$F$3:$F$1002,ALK!$B20,Input!$J$3:$J$1002,ALK!AK$7,Input!$G$3:$G$1002,ALK!$N$3),COUNTIFS(Input!$F$3:$F$1002,ALK!$B20,Input!$J$3:$J$1002,ALK!AK$7,Input!$N$3:$N$1002,ALK!$Q$3,Input!$G$3:$G$1002,ALK!$N$3)),0)</f>
        <v>0</v>
      </c>
      <c r="AL20" s="55">
        <f>IF($B20&lt;&gt;"",IF($Q$3&gt;4,COUNTIFS(Input!$F$3:$F$1002,ALK!$B20,Input!$J$3:$J$1002,ALK!AL$7,Input!$G$3:$G$1002,ALK!$N$3),COUNTIFS(Input!$F$3:$F$1002,ALK!$B20,Input!$J$3:$J$1002,ALK!AL$7,Input!$N$3:$N$1002,ALK!$Q$3,Input!$G$3:$G$1002,ALK!$N$3)),0)</f>
        <v>0</v>
      </c>
      <c r="AM20" s="55">
        <f>IF($B20&lt;&gt;"",IF($Q$3&gt;4,COUNTIFS(Input!$F$3:$F$1002,ALK!$B20,Input!$J$3:$J$1002,ALK!AM$7,Input!$G$3:$G$1002,ALK!$N$3),COUNTIFS(Input!$F$3:$F$1002,ALK!$B20,Input!$J$3:$J$1002,ALK!AM$7,Input!$N$3:$N$1002,ALK!$Q$3,Input!$G$3:$G$1002,ALK!$N$3)),0)</f>
        <v>0</v>
      </c>
      <c r="AN20" s="55">
        <f>IF($B20&lt;&gt;"",IF($Q$3&gt;4,COUNTIFS(Input!$F$3:$F$1002,ALK!$B20,Input!$J$3:$J$1002,ALK!AN$7,Input!$G$3:$G$1002,ALK!$N$3),COUNTIFS(Input!$F$3:$F$1002,ALK!$B20,Input!$J$3:$J$1002,ALK!AN$7,Input!$N$3:$N$1002,ALK!$Q$3,Input!$G$3:$G$1002,ALK!$N$3)),0)</f>
        <v>0</v>
      </c>
      <c r="AO20" s="55">
        <f>IF($B20&lt;&gt;"",IF($Q$3&gt;4,COUNTIFS(Input!$F$3:$F$1002,ALK!$B20,Input!$J$3:$J$1002,ALK!AO$7,Input!$G$3:$G$1002,ALK!$N$3),COUNTIFS(Input!$F$3:$F$1002,ALK!$B20,Input!$J$3:$J$1002,ALK!AO$7,Input!$N$3:$N$1002,ALK!$Q$3,Input!$G$3:$G$1002,ALK!$N$3)),0)</f>
        <v>0</v>
      </c>
      <c r="AP20" s="55">
        <f>IF($B20&lt;&gt;"",IF($Q$3&gt;4,COUNTIFS(Input!$F$3:$F$1002,ALK!$B20,Input!$J$3:$J$1002,ALK!AP$7,Input!$G$3:$G$1002,ALK!$N$3),COUNTIFS(Input!$F$3:$F$1002,ALK!$B20,Input!$J$3:$J$1002,ALK!AP$7,Input!$N$3:$N$1002,ALK!$Q$3,Input!$G$3:$G$1002,ALK!$N$3)),0)</f>
        <v>0</v>
      </c>
      <c r="AQ20" s="55">
        <f>IF($B20&lt;&gt;"",IF($Q$3&gt;4,COUNTIFS(Input!$F$3:$F$1002,ALK!$B20,Input!$J$3:$J$1002,ALK!AQ$7,Input!$G$3:$G$1002,ALK!$N$3),COUNTIFS(Input!$F$3:$F$1002,ALK!$B20,Input!$J$3:$J$1002,ALK!AQ$7,Input!$N$3:$N$1002,ALK!$Q$3,Input!$G$3:$G$1002,ALK!$N$3)),0)</f>
        <v>0</v>
      </c>
      <c r="AR20" s="56">
        <f t="shared" si="1"/>
        <v>42</v>
      </c>
      <c r="AS20" s="21"/>
      <c r="AT20" s="21"/>
      <c r="AU20" s="21"/>
      <c r="AV20" s="21"/>
      <c r="AW20" s="21"/>
      <c r="AX20" s="21"/>
      <c r="AY20" s="21"/>
      <c r="AZ20" s="21"/>
      <c r="BA20" s="21"/>
      <c r="BB20" s="21"/>
      <c r="BC20" s="316">
        <f t="shared" si="2"/>
        <v>15960</v>
      </c>
      <c r="BD20" s="21"/>
      <c r="BE20" s="21"/>
      <c r="BF20" s="21"/>
      <c r="BG20" s="21"/>
      <c r="BH20" s="21"/>
      <c r="BI20" s="21"/>
      <c r="BJ20" s="21"/>
      <c r="BK20" s="21"/>
      <c r="BL20" s="21"/>
      <c r="BM20" s="21"/>
      <c r="BN20" s="21"/>
      <c r="BO20" s="21"/>
      <c r="BP20" s="21"/>
      <c r="BQ20" s="21"/>
      <c r="BR20" s="21"/>
      <c r="BS20" s="21"/>
      <c r="BT20" s="21"/>
      <c r="BU20" s="21"/>
      <c r="BV20" s="21"/>
      <c r="BW20" s="21"/>
      <c r="BX20" s="21"/>
      <c r="BY20" s="21"/>
      <c r="BZ20" s="21"/>
    </row>
    <row r="21" spans="1:78" ht="15" x14ac:dyDescent="0.25">
      <c r="A21" s="21"/>
      <c r="B21" s="58">
        <f>'Sheet 1'!A15</f>
        <v>390</v>
      </c>
      <c r="C21" s="55">
        <f>IF($B21&lt;&gt;"",IF($Q$3&gt;4,COUNTIFS(Input!$F$3:$F$1002,ALK!$B21,Input!$J$3:$J$1002,ALK!C$7,Input!$G$3:$G$1002,ALK!$N$3),COUNTIFS(Input!$F$3:$F$1002,ALK!$B21,Input!$J$3:$J$1002,ALK!C$7,Input!$N$3:$N$1002,ALK!$Q$3,Input!$G$3:$G$1002,ALK!$N$3)),0)</f>
        <v>0</v>
      </c>
      <c r="D21" s="55">
        <f>IF($B21&lt;&gt;"",IF($Q$3&gt;4,COUNTIFS(Input!$F$3:$F$1002,ALK!$B21,Input!$J$3:$J$1002,ALK!D$7,Input!$G$3:$G$1002,ALK!$N$3),COUNTIFS(Input!$F$3:$F$1002,ALK!$B21,Input!$J$3:$J$1002,ALK!D$7,Input!$N$3:$N$1002,ALK!$Q$3,Input!$G$3:$G$1002,ALK!$N$3)),0)</f>
        <v>0</v>
      </c>
      <c r="E21" s="55">
        <f>IF($B21&lt;&gt;"",IF($Q$3&gt;4,COUNTIFS(Input!$F$3:$F$1002,ALK!$B21,Input!$J$3:$J$1002,ALK!E$7,Input!$G$3:$G$1002,ALK!$N$3),COUNTIFS(Input!$F$3:$F$1002,ALK!$B21,Input!$J$3:$J$1002,ALK!E$7,Input!$N$3:$N$1002,ALK!$Q$3,Input!$G$3:$G$1002,ALK!$N$3)),0)</f>
        <v>0</v>
      </c>
      <c r="F21" s="55">
        <f>IF($B21&lt;&gt;"",IF($Q$3&gt;4,COUNTIFS(Input!$F$3:$F$1002,ALK!$B21,Input!$J$3:$J$1002,ALK!F$7,Input!$G$3:$G$1002,ALK!$N$3),COUNTIFS(Input!$F$3:$F$1002,ALK!$B21,Input!$J$3:$J$1002,ALK!F$7,Input!$N$3:$N$1002,ALK!$Q$3,Input!$G$3:$G$1002,ALK!$N$3)),0)</f>
        <v>0</v>
      </c>
      <c r="G21" s="55">
        <f>IF($B21&lt;&gt;"",IF($Q$3&gt;4,COUNTIFS(Input!$F$3:$F$1002,ALK!$B21,Input!$J$3:$J$1002,ALK!G$7,Input!$G$3:$G$1002,ALK!$N$3),COUNTIFS(Input!$F$3:$F$1002,ALK!$B21,Input!$J$3:$J$1002,ALK!G$7,Input!$N$3:$N$1002,ALK!$Q$3,Input!$G$3:$G$1002,ALK!$N$3)),0)</f>
        <v>11</v>
      </c>
      <c r="H21" s="55">
        <f>IF($B21&lt;&gt;"",IF($Q$3&gt;4,COUNTIFS(Input!$F$3:$F$1002,ALK!$B21,Input!$J$3:$J$1002,ALK!H$7,Input!$G$3:$G$1002,ALK!$N$3),COUNTIFS(Input!$F$3:$F$1002,ALK!$B21,Input!$J$3:$J$1002,ALK!H$7,Input!$N$3:$N$1002,ALK!$Q$3,Input!$G$3:$G$1002,ALK!$N$3)),0)</f>
        <v>24</v>
      </c>
      <c r="I21" s="55">
        <f>IF($B21&lt;&gt;"",IF($Q$3&gt;4,COUNTIFS(Input!$F$3:$F$1002,ALK!$B21,Input!$J$3:$J$1002,ALK!I$7,Input!$G$3:$G$1002,ALK!$N$3),COUNTIFS(Input!$F$3:$F$1002,ALK!$B21,Input!$J$3:$J$1002,ALK!I$7,Input!$N$3:$N$1002,ALK!$Q$3,Input!$G$3:$G$1002,ALK!$N$3)),0)</f>
        <v>2</v>
      </c>
      <c r="J21" s="55">
        <f>IF($B21&lt;&gt;"",IF($Q$3&gt;4,COUNTIFS(Input!$F$3:$F$1002,ALK!$B21,Input!$J$3:$J$1002,ALK!J$7,Input!$G$3:$G$1002,ALK!$N$3),COUNTIFS(Input!$F$3:$F$1002,ALK!$B21,Input!$J$3:$J$1002,ALK!J$7,Input!$N$3:$N$1002,ALK!$Q$3,Input!$G$3:$G$1002,ALK!$N$3)),0)</f>
        <v>1</v>
      </c>
      <c r="K21" s="55">
        <f>IF($B21&lt;&gt;"",IF($Q$3&gt;4,COUNTIFS(Input!$F$3:$F$1002,ALK!$B21,Input!$J$3:$J$1002,ALK!K$7,Input!$G$3:$G$1002,ALK!$N$3),COUNTIFS(Input!$F$3:$F$1002,ALK!$B21,Input!$J$3:$J$1002,ALK!K$7,Input!$N$3:$N$1002,ALK!$Q$3,Input!$G$3:$G$1002,ALK!$N$3)),0)</f>
        <v>0</v>
      </c>
      <c r="L21" s="55">
        <f>IF($B21&lt;&gt;"",IF($Q$3&gt;4,COUNTIFS(Input!$F$3:$F$1002,ALK!$B21,Input!$J$3:$J$1002,ALK!L$7,Input!$G$3:$G$1002,ALK!$N$3),COUNTIFS(Input!$F$3:$F$1002,ALK!$B21,Input!$J$3:$J$1002,ALK!L$7,Input!$N$3:$N$1002,ALK!$Q$3,Input!$G$3:$G$1002,ALK!$N$3)),0)</f>
        <v>0</v>
      </c>
      <c r="M21" s="55">
        <f>IF($B21&lt;&gt;"",IF($Q$3&gt;4,COUNTIFS(Input!$F$3:$F$1002,ALK!$B21,Input!$J$3:$J$1002,ALK!M$7,Input!$G$3:$G$1002,ALK!$N$3),COUNTIFS(Input!$F$3:$F$1002,ALK!$B21,Input!$J$3:$J$1002,ALK!M$7,Input!$N$3:$N$1002,ALK!$Q$3,Input!$G$3:$G$1002,ALK!$N$3)),0)</f>
        <v>0</v>
      </c>
      <c r="N21" s="55">
        <f>IF($B21&lt;&gt;"",IF($Q$3&gt;4,COUNTIFS(Input!$F$3:$F$1002,ALK!$B21,Input!$J$3:$J$1002,ALK!N$7,Input!$G$3:$G$1002,ALK!$N$3),COUNTIFS(Input!$F$3:$F$1002,ALK!$B21,Input!$J$3:$J$1002,ALK!N$7,Input!$N$3:$N$1002,ALK!$Q$3,Input!$G$3:$G$1002,ALK!$N$3)),0)</f>
        <v>0</v>
      </c>
      <c r="O21" s="55">
        <f>IF($B21&lt;&gt;"",IF($Q$3&gt;4,COUNTIFS(Input!$F$3:$F$1002,ALK!$B21,Input!$J$3:$J$1002,ALK!O$7,Input!$G$3:$G$1002,ALK!$N$3),COUNTIFS(Input!$F$3:$F$1002,ALK!$B21,Input!$J$3:$J$1002,ALK!O$7,Input!$N$3:$N$1002,ALK!$Q$3,Input!$G$3:$G$1002,ALK!$N$3)),0)</f>
        <v>0</v>
      </c>
      <c r="P21" s="55">
        <f>IF($B21&lt;&gt;"",IF($Q$3&gt;4,COUNTIFS(Input!$F$3:$F$1002,ALK!$B21,Input!$J$3:$J$1002,ALK!P$7,Input!$G$3:$G$1002,ALK!$N$3),COUNTIFS(Input!$F$3:$F$1002,ALK!$B21,Input!$J$3:$J$1002,ALK!P$7,Input!$N$3:$N$1002,ALK!$Q$3,Input!$G$3:$G$1002,ALK!$N$3)),0)</f>
        <v>0</v>
      </c>
      <c r="Q21" s="55">
        <f>IF($B21&lt;&gt;"",IF($Q$3&gt;4,COUNTIFS(Input!$F$3:$F$1002,ALK!$B21,Input!$J$3:$J$1002,ALK!Q$7,Input!$G$3:$G$1002,ALK!$N$3),COUNTIFS(Input!$F$3:$F$1002,ALK!$B21,Input!$J$3:$J$1002,ALK!Q$7,Input!$N$3:$N$1002,ALK!$Q$3,Input!$G$3:$G$1002,ALK!$N$3)),0)</f>
        <v>0</v>
      </c>
      <c r="R21" s="55">
        <f>IF($B21&lt;&gt;"",IF($Q$3&gt;4,COUNTIFS(Input!$F$3:$F$1002,ALK!$B21,Input!$J$3:$J$1002,ALK!R$7,Input!$G$3:$G$1002,ALK!$N$3),COUNTIFS(Input!$F$3:$F$1002,ALK!$B21,Input!$J$3:$J$1002,ALK!R$7,Input!$N$3:$N$1002,ALK!$Q$3,Input!$G$3:$G$1002,ALK!$N$3)),0)</f>
        <v>0</v>
      </c>
      <c r="S21" s="55">
        <f>IF($B21&lt;&gt;"",IF($Q$3&gt;4,COUNTIFS(Input!$F$3:$F$1002,ALK!$B21,Input!$J$3:$J$1002,ALK!S$7,Input!$G$3:$G$1002,ALK!$N$3),COUNTIFS(Input!$F$3:$F$1002,ALK!$B21,Input!$J$3:$J$1002,ALK!S$7,Input!$N$3:$N$1002,ALK!$Q$3,Input!$G$3:$G$1002,ALK!$N$3)),0)</f>
        <v>0</v>
      </c>
      <c r="T21" s="55">
        <f>IF($B21&lt;&gt;"",IF($Q$3&gt;4,COUNTIFS(Input!$F$3:$F$1002,ALK!$B21,Input!$J$3:$J$1002,ALK!T$7,Input!$G$3:$G$1002,ALK!$N$3),COUNTIFS(Input!$F$3:$F$1002,ALK!$B21,Input!$J$3:$J$1002,ALK!T$7,Input!$N$3:$N$1002,ALK!$Q$3,Input!$G$3:$G$1002,ALK!$N$3)),0)</f>
        <v>0</v>
      </c>
      <c r="U21" s="55">
        <f>IF($B21&lt;&gt;"",IF($Q$3&gt;4,COUNTIFS(Input!$F$3:$F$1002,ALK!$B21,Input!$J$3:$J$1002,ALK!U$7,Input!$G$3:$G$1002,ALK!$N$3),COUNTIFS(Input!$F$3:$F$1002,ALK!$B21,Input!$J$3:$J$1002,ALK!U$7,Input!$N$3:$N$1002,ALK!$Q$3,Input!$G$3:$G$1002,ALK!$N$3)),0)</f>
        <v>0</v>
      </c>
      <c r="V21" s="55">
        <f>IF($B21&lt;&gt;"",IF($Q$3&gt;4,COUNTIFS(Input!$F$3:$F$1002,ALK!$B21,Input!$J$3:$J$1002,ALK!V$7,Input!$G$3:$G$1002,ALK!$N$3),COUNTIFS(Input!$F$3:$F$1002,ALK!$B21,Input!$J$3:$J$1002,ALK!V$7,Input!$N$3:$N$1002,ALK!$Q$3,Input!$G$3:$G$1002,ALK!$N$3)),0)</f>
        <v>0</v>
      </c>
      <c r="W21" s="55">
        <f>IF($B21&lt;&gt;"",IF($Q$3&gt;4,COUNTIFS(Input!$F$3:$F$1002,ALK!$B21,Input!$J$3:$J$1002,ALK!W$7,Input!$G$3:$G$1002,ALK!$N$3),COUNTIFS(Input!$F$3:$F$1002,ALK!$B21,Input!$J$3:$J$1002,ALK!W$7,Input!$N$3:$N$1002,ALK!$Q$3,Input!$G$3:$G$1002,ALK!$N$3)),0)</f>
        <v>0</v>
      </c>
      <c r="X21" s="55">
        <f>IF($B21&lt;&gt;"",IF($Q$3&gt;4,COUNTIFS(Input!$F$3:$F$1002,ALK!$B21,Input!$J$3:$J$1002,ALK!X$7,Input!$G$3:$G$1002,ALK!$N$3),COUNTIFS(Input!$F$3:$F$1002,ALK!$B21,Input!$J$3:$J$1002,ALK!X$7,Input!$N$3:$N$1002,ALK!$Q$3,Input!$G$3:$G$1002,ALK!$N$3)),0)</f>
        <v>0</v>
      </c>
      <c r="Y21" s="55">
        <f>IF($B21&lt;&gt;"",IF($Q$3&gt;4,COUNTIFS(Input!$F$3:$F$1002,ALK!$B21,Input!$J$3:$J$1002,ALK!Y$7,Input!$G$3:$G$1002,ALK!$N$3),COUNTIFS(Input!$F$3:$F$1002,ALK!$B21,Input!$J$3:$J$1002,ALK!Y$7,Input!$N$3:$N$1002,ALK!$Q$3,Input!$G$3:$G$1002,ALK!$N$3)),0)</f>
        <v>0</v>
      </c>
      <c r="Z21" s="55">
        <f>IF($B21&lt;&gt;"",IF($Q$3&gt;4,COUNTIFS(Input!$F$3:$F$1002,ALK!$B21,Input!$J$3:$J$1002,ALK!Z$7,Input!$G$3:$G$1002,ALK!$N$3),COUNTIFS(Input!$F$3:$F$1002,ALK!$B21,Input!$J$3:$J$1002,ALK!Z$7,Input!$N$3:$N$1002,ALK!$Q$3,Input!$G$3:$G$1002,ALK!$N$3)),0)</f>
        <v>0</v>
      </c>
      <c r="AA21" s="55">
        <f>IF($B21&lt;&gt;"",IF($Q$3&gt;4,COUNTIFS(Input!$F$3:$F$1002,ALK!$B21,Input!$J$3:$J$1002,ALK!AA$7,Input!$G$3:$G$1002,ALK!$N$3),COUNTIFS(Input!$F$3:$F$1002,ALK!$B21,Input!$J$3:$J$1002,ALK!AA$7,Input!$N$3:$N$1002,ALK!$Q$3,Input!$G$3:$G$1002,ALK!$N$3)),0)</f>
        <v>0</v>
      </c>
      <c r="AB21" s="55">
        <f>IF($B21&lt;&gt;"",IF($Q$3&gt;4,COUNTIFS(Input!$F$3:$F$1002,ALK!$B21,Input!$J$3:$J$1002,ALK!AB$7,Input!$G$3:$G$1002,ALK!$N$3),COUNTIFS(Input!$F$3:$F$1002,ALK!$B21,Input!$J$3:$J$1002,ALK!AB$7,Input!$N$3:$N$1002,ALK!$Q$3,Input!$G$3:$G$1002,ALK!$N$3)),0)</f>
        <v>0</v>
      </c>
      <c r="AC21" s="55">
        <f>IF($B21&lt;&gt;"",IF($Q$3&gt;4,COUNTIFS(Input!$F$3:$F$1002,ALK!$B21,Input!$J$3:$J$1002,ALK!AC$7,Input!$G$3:$G$1002,ALK!$N$3),COUNTIFS(Input!$F$3:$F$1002,ALK!$B21,Input!$J$3:$J$1002,ALK!AC$7,Input!$N$3:$N$1002,ALK!$Q$3,Input!$G$3:$G$1002,ALK!$N$3)),0)</f>
        <v>0</v>
      </c>
      <c r="AD21" s="55">
        <f>IF($B21&lt;&gt;"",IF($Q$3&gt;4,COUNTIFS(Input!$F$3:$F$1002,ALK!$B21,Input!$J$3:$J$1002,ALK!AD$7,Input!$G$3:$G$1002,ALK!$N$3),COUNTIFS(Input!$F$3:$F$1002,ALK!$B21,Input!$J$3:$J$1002,ALK!AD$7,Input!$N$3:$N$1002,ALK!$Q$3,Input!$G$3:$G$1002,ALK!$N$3)),0)</f>
        <v>0</v>
      </c>
      <c r="AE21" s="55">
        <f>IF($B21&lt;&gt;"",IF($Q$3&gt;4,COUNTIFS(Input!$F$3:$F$1002,ALK!$B21,Input!$J$3:$J$1002,ALK!AE$7,Input!$G$3:$G$1002,ALK!$N$3),COUNTIFS(Input!$F$3:$F$1002,ALK!$B21,Input!$J$3:$J$1002,ALK!AE$7,Input!$N$3:$N$1002,ALK!$Q$3,Input!$G$3:$G$1002,ALK!$N$3)),0)</f>
        <v>0</v>
      </c>
      <c r="AF21" s="55">
        <f>IF($B21&lt;&gt;"",IF($Q$3&gt;4,COUNTIFS(Input!$F$3:$F$1002,ALK!$B21,Input!$J$3:$J$1002,ALK!AF$7,Input!$G$3:$G$1002,ALK!$N$3),COUNTIFS(Input!$F$3:$F$1002,ALK!$B21,Input!$J$3:$J$1002,ALK!AF$7,Input!$N$3:$N$1002,ALK!$Q$3,Input!$G$3:$G$1002,ALK!$N$3)),0)</f>
        <v>0</v>
      </c>
      <c r="AG21" s="55">
        <f>IF($B21&lt;&gt;"",IF($Q$3&gt;4,COUNTIFS(Input!$F$3:$F$1002,ALK!$B21,Input!$J$3:$J$1002,ALK!AG$7,Input!$G$3:$G$1002,ALK!$N$3),COUNTIFS(Input!$F$3:$F$1002,ALK!$B21,Input!$J$3:$J$1002,ALK!AG$7,Input!$N$3:$N$1002,ALK!$Q$3,Input!$G$3:$G$1002,ALK!$N$3)),0)</f>
        <v>0</v>
      </c>
      <c r="AH21" s="55">
        <f>IF($B21&lt;&gt;"",IF($Q$3&gt;4,COUNTIFS(Input!$F$3:$F$1002,ALK!$B21,Input!$J$3:$J$1002,ALK!AH$7,Input!$G$3:$G$1002,ALK!$N$3),COUNTIFS(Input!$F$3:$F$1002,ALK!$B21,Input!$J$3:$J$1002,ALK!AH$7,Input!$N$3:$N$1002,ALK!$Q$3,Input!$G$3:$G$1002,ALK!$N$3)),0)</f>
        <v>0</v>
      </c>
      <c r="AI21" s="55">
        <f>IF($B21&lt;&gt;"",IF($Q$3&gt;4,COUNTIFS(Input!$F$3:$F$1002,ALK!$B21,Input!$J$3:$J$1002,ALK!AI$7,Input!$G$3:$G$1002,ALK!$N$3),COUNTIFS(Input!$F$3:$F$1002,ALK!$B21,Input!$J$3:$J$1002,ALK!AI$7,Input!$N$3:$N$1002,ALK!$Q$3,Input!$G$3:$G$1002,ALK!$N$3)),0)</f>
        <v>0</v>
      </c>
      <c r="AJ21" s="55">
        <f>IF($B21&lt;&gt;"",IF($Q$3&gt;4,COUNTIFS(Input!$F$3:$F$1002,ALK!$B21,Input!$J$3:$J$1002,ALK!AJ$7,Input!$G$3:$G$1002,ALK!$N$3),COUNTIFS(Input!$F$3:$F$1002,ALK!$B21,Input!$J$3:$J$1002,ALK!AJ$7,Input!$N$3:$N$1002,ALK!$Q$3,Input!$G$3:$G$1002,ALK!$N$3)),0)</f>
        <v>0</v>
      </c>
      <c r="AK21" s="55">
        <f>IF($B21&lt;&gt;"",IF($Q$3&gt;4,COUNTIFS(Input!$F$3:$F$1002,ALK!$B21,Input!$J$3:$J$1002,ALK!AK$7,Input!$G$3:$G$1002,ALK!$N$3),COUNTIFS(Input!$F$3:$F$1002,ALK!$B21,Input!$J$3:$J$1002,ALK!AK$7,Input!$N$3:$N$1002,ALK!$Q$3,Input!$G$3:$G$1002,ALK!$N$3)),0)</f>
        <v>0</v>
      </c>
      <c r="AL21" s="55">
        <f>IF($B21&lt;&gt;"",IF($Q$3&gt;4,COUNTIFS(Input!$F$3:$F$1002,ALK!$B21,Input!$J$3:$J$1002,ALK!AL$7,Input!$G$3:$G$1002,ALK!$N$3),COUNTIFS(Input!$F$3:$F$1002,ALK!$B21,Input!$J$3:$J$1002,ALK!AL$7,Input!$N$3:$N$1002,ALK!$Q$3,Input!$G$3:$G$1002,ALK!$N$3)),0)</f>
        <v>0</v>
      </c>
      <c r="AM21" s="55">
        <f>IF($B21&lt;&gt;"",IF($Q$3&gt;4,COUNTIFS(Input!$F$3:$F$1002,ALK!$B21,Input!$J$3:$J$1002,ALK!AM$7,Input!$G$3:$G$1002,ALK!$N$3),COUNTIFS(Input!$F$3:$F$1002,ALK!$B21,Input!$J$3:$J$1002,ALK!AM$7,Input!$N$3:$N$1002,ALK!$Q$3,Input!$G$3:$G$1002,ALK!$N$3)),0)</f>
        <v>0</v>
      </c>
      <c r="AN21" s="55">
        <f>IF($B21&lt;&gt;"",IF($Q$3&gt;4,COUNTIFS(Input!$F$3:$F$1002,ALK!$B21,Input!$J$3:$J$1002,ALK!AN$7,Input!$G$3:$G$1002,ALK!$N$3),COUNTIFS(Input!$F$3:$F$1002,ALK!$B21,Input!$J$3:$J$1002,ALK!AN$7,Input!$N$3:$N$1002,ALK!$Q$3,Input!$G$3:$G$1002,ALK!$N$3)),0)</f>
        <v>0</v>
      </c>
      <c r="AO21" s="55">
        <f>IF($B21&lt;&gt;"",IF($Q$3&gt;4,COUNTIFS(Input!$F$3:$F$1002,ALK!$B21,Input!$J$3:$J$1002,ALK!AO$7,Input!$G$3:$G$1002,ALK!$N$3),COUNTIFS(Input!$F$3:$F$1002,ALK!$B21,Input!$J$3:$J$1002,ALK!AO$7,Input!$N$3:$N$1002,ALK!$Q$3,Input!$G$3:$G$1002,ALK!$N$3)),0)</f>
        <v>0</v>
      </c>
      <c r="AP21" s="55">
        <f>IF($B21&lt;&gt;"",IF($Q$3&gt;4,COUNTIFS(Input!$F$3:$F$1002,ALK!$B21,Input!$J$3:$J$1002,ALK!AP$7,Input!$G$3:$G$1002,ALK!$N$3),COUNTIFS(Input!$F$3:$F$1002,ALK!$B21,Input!$J$3:$J$1002,ALK!AP$7,Input!$N$3:$N$1002,ALK!$Q$3,Input!$G$3:$G$1002,ALK!$N$3)),0)</f>
        <v>0</v>
      </c>
      <c r="AQ21" s="55">
        <f>IF($B21&lt;&gt;"",IF($Q$3&gt;4,COUNTIFS(Input!$F$3:$F$1002,ALK!$B21,Input!$J$3:$J$1002,ALK!AQ$7,Input!$G$3:$G$1002,ALK!$N$3),COUNTIFS(Input!$F$3:$F$1002,ALK!$B21,Input!$J$3:$J$1002,ALK!AQ$7,Input!$N$3:$N$1002,ALK!$Q$3,Input!$G$3:$G$1002,ALK!$N$3)),0)</f>
        <v>0</v>
      </c>
      <c r="AR21" s="56">
        <f t="shared" si="1"/>
        <v>38</v>
      </c>
      <c r="AS21" s="21"/>
      <c r="AT21" s="21"/>
      <c r="AU21" s="21"/>
      <c r="AV21" s="21"/>
      <c r="AW21" s="21"/>
      <c r="AX21" s="21"/>
      <c r="AY21" s="21"/>
      <c r="AZ21" s="21"/>
      <c r="BA21" s="21"/>
      <c r="BB21" s="21"/>
      <c r="BC21" s="316">
        <f t="shared" si="2"/>
        <v>14820</v>
      </c>
      <c r="BD21" s="21"/>
      <c r="BE21" s="21"/>
      <c r="BF21" s="21"/>
      <c r="BG21" s="21"/>
      <c r="BH21" s="21"/>
      <c r="BI21" s="21"/>
      <c r="BJ21" s="21"/>
      <c r="BK21" s="21"/>
      <c r="BL21" s="21"/>
      <c r="BM21" s="21"/>
      <c r="BN21" s="21"/>
      <c r="BO21" s="21"/>
      <c r="BP21" s="21"/>
      <c r="BQ21" s="21"/>
      <c r="BR21" s="21"/>
      <c r="BS21" s="21"/>
      <c r="BT21" s="21"/>
      <c r="BU21" s="21"/>
      <c r="BV21" s="21"/>
      <c r="BW21" s="21"/>
      <c r="BX21" s="21"/>
      <c r="BY21" s="21"/>
      <c r="BZ21" s="21"/>
    </row>
    <row r="22" spans="1:78" ht="15" x14ac:dyDescent="0.25">
      <c r="A22" s="21"/>
      <c r="B22" s="58">
        <f>'Sheet 1'!A16</f>
        <v>400</v>
      </c>
      <c r="C22" s="55">
        <f>IF($B22&lt;&gt;"",IF($Q$3&gt;4,COUNTIFS(Input!$F$3:$F$1002,ALK!$B22,Input!$J$3:$J$1002,ALK!C$7,Input!$G$3:$G$1002,ALK!$N$3),COUNTIFS(Input!$F$3:$F$1002,ALK!$B22,Input!$J$3:$J$1002,ALK!C$7,Input!$N$3:$N$1002,ALK!$Q$3,Input!$G$3:$G$1002,ALK!$N$3)),0)</f>
        <v>0</v>
      </c>
      <c r="D22" s="55">
        <f>IF($B22&lt;&gt;"",IF($Q$3&gt;4,COUNTIFS(Input!$F$3:$F$1002,ALK!$B22,Input!$J$3:$J$1002,ALK!D$7,Input!$G$3:$G$1002,ALK!$N$3),COUNTIFS(Input!$F$3:$F$1002,ALK!$B22,Input!$J$3:$J$1002,ALK!D$7,Input!$N$3:$N$1002,ALK!$Q$3,Input!$G$3:$G$1002,ALK!$N$3)),0)</f>
        <v>0</v>
      </c>
      <c r="E22" s="55">
        <f>IF($B22&lt;&gt;"",IF($Q$3&gt;4,COUNTIFS(Input!$F$3:$F$1002,ALK!$B22,Input!$J$3:$J$1002,ALK!E$7,Input!$G$3:$G$1002,ALK!$N$3),COUNTIFS(Input!$F$3:$F$1002,ALK!$B22,Input!$J$3:$J$1002,ALK!E$7,Input!$N$3:$N$1002,ALK!$Q$3,Input!$G$3:$G$1002,ALK!$N$3)),0)</f>
        <v>0</v>
      </c>
      <c r="F22" s="55">
        <f>IF($B22&lt;&gt;"",IF($Q$3&gt;4,COUNTIFS(Input!$F$3:$F$1002,ALK!$B22,Input!$J$3:$J$1002,ALK!F$7,Input!$G$3:$G$1002,ALK!$N$3),COUNTIFS(Input!$F$3:$F$1002,ALK!$B22,Input!$J$3:$J$1002,ALK!F$7,Input!$N$3:$N$1002,ALK!$Q$3,Input!$G$3:$G$1002,ALK!$N$3)),0)</f>
        <v>0</v>
      </c>
      <c r="G22" s="55">
        <f>IF($B22&lt;&gt;"",IF($Q$3&gt;4,COUNTIFS(Input!$F$3:$F$1002,ALK!$B22,Input!$J$3:$J$1002,ALK!G$7,Input!$G$3:$G$1002,ALK!$N$3),COUNTIFS(Input!$F$3:$F$1002,ALK!$B22,Input!$J$3:$J$1002,ALK!G$7,Input!$N$3:$N$1002,ALK!$Q$3,Input!$G$3:$G$1002,ALK!$N$3)),0)</f>
        <v>10</v>
      </c>
      <c r="H22" s="55">
        <f>IF($B22&lt;&gt;"",IF($Q$3&gt;4,COUNTIFS(Input!$F$3:$F$1002,ALK!$B22,Input!$J$3:$J$1002,ALK!H$7,Input!$G$3:$G$1002,ALK!$N$3),COUNTIFS(Input!$F$3:$F$1002,ALK!$B22,Input!$J$3:$J$1002,ALK!H$7,Input!$N$3:$N$1002,ALK!$Q$3,Input!$G$3:$G$1002,ALK!$N$3)),0)</f>
        <v>9</v>
      </c>
      <c r="I22" s="55">
        <f>IF($B22&lt;&gt;"",IF($Q$3&gt;4,COUNTIFS(Input!$F$3:$F$1002,ALK!$B22,Input!$J$3:$J$1002,ALK!I$7,Input!$G$3:$G$1002,ALK!$N$3),COUNTIFS(Input!$F$3:$F$1002,ALK!$B22,Input!$J$3:$J$1002,ALK!I$7,Input!$N$3:$N$1002,ALK!$Q$3,Input!$G$3:$G$1002,ALK!$N$3)),0)</f>
        <v>12</v>
      </c>
      <c r="J22" s="55">
        <f>IF($B22&lt;&gt;"",IF($Q$3&gt;4,COUNTIFS(Input!$F$3:$F$1002,ALK!$B22,Input!$J$3:$J$1002,ALK!J$7,Input!$G$3:$G$1002,ALK!$N$3),COUNTIFS(Input!$F$3:$F$1002,ALK!$B22,Input!$J$3:$J$1002,ALK!J$7,Input!$N$3:$N$1002,ALK!$Q$3,Input!$G$3:$G$1002,ALK!$N$3)),0)</f>
        <v>2</v>
      </c>
      <c r="K22" s="55">
        <f>IF($B22&lt;&gt;"",IF($Q$3&gt;4,COUNTIFS(Input!$F$3:$F$1002,ALK!$B22,Input!$J$3:$J$1002,ALK!K$7,Input!$G$3:$G$1002,ALK!$N$3),COUNTIFS(Input!$F$3:$F$1002,ALK!$B22,Input!$J$3:$J$1002,ALK!K$7,Input!$N$3:$N$1002,ALK!$Q$3,Input!$G$3:$G$1002,ALK!$N$3)),0)</f>
        <v>0</v>
      </c>
      <c r="L22" s="55">
        <f>IF($B22&lt;&gt;"",IF($Q$3&gt;4,COUNTIFS(Input!$F$3:$F$1002,ALK!$B22,Input!$J$3:$J$1002,ALK!L$7,Input!$G$3:$G$1002,ALK!$N$3),COUNTIFS(Input!$F$3:$F$1002,ALK!$B22,Input!$J$3:$J$1002,ALK!L$7,Input!$N$3:$N$1002,ALK!$Q$3,Input!$G$3:$G$1002,ALK!$N$3)),0)</f>
        <v>0</v>
      </c>
      <c r="M22" s="55">
        <f>IF($B22&lt;&gt;"",IF($Q$3&gt;4,COUNTIFS(Input!$F$3:$F$1002,ALK!$B22,Input!$J$3:$J$1002,ALK!M$7,Input!$G$3:$G$1002,ALK!$N$3),COUNTIFS(Input!$F$3:$F$1002,ALK!$B22,Input!$J$3:$J$1002,ALK!M$7,Input!$N$3:$N$1002,ALK!$Q$3,Input!$G$3:$G$1002,ALK!$N$3)),0)</f>
        <v>0</v>
      </c>
      <c r="N22" s="55">
        <f>IF($B22&lt;&gt;"",IF($Q$3&gt;4,COUNTIFS(Input!$F$3:$F$1002,ALK!$B22,Input!$J$3:$J$1002,ALK!N$7,Input!$G$3:$G$1002,ALK!$N$3),COUNTIFS(Input!$F$3:$F$1002,ALK!$B22,Input!$J$3:$J$1002,ALK!N$7,Input!$N$3:$N$1002,ALK!$Q$3,Input!$G$3:$G$1002,ALK!$N$3)),0)</f>
        <v>0</v>
      </c>
      <c r="O22" s="55">
        <f>IF($B22&lt;&gt;"",IF($Q$3&gt;4,COUNTIFS(Input!$F$3:$F$1002,ALK!$B22,Input!$J$3:$J$1002,ALK!O$7,Input!$G$3:$G$1002,ALK!$N$3),COUNTIFS(Input!$F$3:$F$1002,ALK!$B22,Input!$J$3:$J$1002,ALK!O$7,Input!$N$3:$N$1002,ALK!$Q$3,Input!$G$3:$G$1002,ALK!$N$3)),0)</f>
        <v>0</v>
      </c>
      <c r="P22" s="55">
        <f>IF($B22&lt;&gt;"",IF($Q$3&gt;4,COUNTIFS(Input!$F$3:$F$1002,ALK!$B22,Input!$J$3:$J$1002,ALK!P$7,Input!$G$3:$G$1002,ALK!$N$3),COUNTIFS(Input!$F$3:$F$1002,ALK!$B22,Input!$J$3:$J$1002,ALK!P$7,Input!$N$3:$N$1002,ALK!$Q$3,Input!$G$3:$G$1002,ALK!$N$3)),0)</f>
        <v>0</v>
      </c>
      <c r="Q22" s="55">
        <f>IF($B22&lt;&gt;"",IF($Q$3&gt;4,COUNTIFS(Input!$F$3:$F$1002,ALK!$B22,Input!$J$3:$J$1002,ALK!Q$7,Input!$G$3:$G$1002,ALK!$N$3),COUNTIFS(Input!$F$3:$F$1002,ALK!$B22,Input!$J$3:$J$1002,ALK!Q$7,Input!$N$3:$N$1002,ALK!$Q$3,Input!$G$3:$G$1002,ALK!$N$3)),0)</f>
        <v>0</v>
      </c>
      <c r="R22" s="55">
        <f>IF($B22&lt;&gt;"",IF($Q$3&gt;4,COUNTIFS(Input!$F$3:$F$1002,ALK!$B22,Input!$J$3:$J$1002,ALK!R$7,Input!$G$3:$G$1002,ALK!$N$3),COUNTIFS(Input!$F$3:$F$1002,ALK!$B22,Input!$J$3:$J$1002,ALK!R$7,Input!$N$3:$N$1002,ALK!$Q$3,Input!$G$3:$G$1002,ALK!$N$3)),0)</f>
        <v>0</v>
      </c>
      <c r="S22" s="55">
        <f>IF($B22&lt;&gt;"",IF($Q$3&gt;4,COUNTIFS(Input!$F$3:$F$1002,ALK!$B22,Input!$J$3:$J$1002,ALK!S$7,Input!$G$3:$G$1002,ALK!$N$3),COUNTIFS(Input!$F$3:$F$1002,ALK!$B22,Input!$J$3:$J$1002,ALK!S$7,Input!$N$3:$N$1002,ALK!$Q$3,Input!$G$3:$G$1002,ALK!$N$3)),0)</f>
        <v>0</v>
      </c>
      <c r="T22" s="55">
        <f>IF($B22&lt;&gt;"",IF($Q$3&gt;4,COUNTIFS(Input!$F$3:$F$1002,ALK!$B22,Input!$J$3:$J$1002,ALK!T$7,Input!$G$3:$G$1002,ALK!$N$3),COUNTIFS(Input!$F$3:$F$1002,ALK!$B22,Input!$J$3:$J$1002,ALK!T$7,Input!$N$3:$N$1002,ALK!$Q$3,Input!$G$3:$G$1002,ALK!$N$3)),0)</f>
        <v>0</v>
      </c>
      <c r="U22" s="55">
        <f>IF($B22&lt;&gt;"",IF($Q$3&gt;4,COUNTIFS(Input!$F$3:$F$1002,ALK!$B22,Input!$J$3:$J$1002,ALK!U$7,Input!$G$3:$G$1002,ALK!$N$3),COUNTIFS(Input!$F$3:$F$1002,ALK!$B22,Input!$J$3:$J$1002,ALK!U$7,Input!$N$3:$N$1002,ALK!$Q$3,Input!$G$3:$G$1002,ALK!$N$3)),0)</f>
        <v>0</v>
      </c>
      <c r="V22" s="55">
        <f>IF($B22&lt;&gt;"",IF($Q$3&gt;4,COUNTIFS(Input!$F$3:$F$1002,ALK!$B22,Input!$J$3:$J$1002,ALK!V$7,Input!$G$3:$G$1002,ALK!$N$3),COUNTIFS(Input!$F$3:$F$1002,ALK!$B22,Input!$J$3:$J$1002,ALK!V$7,Input!$N$3:$N$1002,ALK!$Q$3,Input!$G$3:$G$1002,ALK!$N$3)),0)</f>
        <v>0</v>
      </c>
      <c r="W22" s="55">
        <f>IF($B22&lt;&gt;"",IF($Q$3&gt;4,COUNTIFS(Input!$F$3:$F$1002,ALK!$B22,Input!$J$3:$J$1002,ALK!W$7,Input!$G$3:$G$1002,ALK!$N$3),COUNTIFS(Input!$F$3:$F$1002,ALK!$B22,Input!$J$3:$J$1002,ALK!W$7,Input!$N$3:$N$1002,ALK!$Q$3,Input!$G$3:$G$1002,ALK!$N$3)),0)</f>
        <v>0</v>
      </c>
      <c r="X22" s="55">
        <f>IF($B22&lt;&gt;"",IF($Q$3&gt;4,COUNTIFS(Input!$F$3:$F$1002,ALK!$B22,Input!$J$3:$J$1002,ALK!X$7,Input!$G$3:$G$1002,ALK!$N$3),COUNTIFS(Input!$F$3:$F$1002,ALK!$B22,Input!$J$3:$J$1002,ALK!X$7,Input!$N$3:$N$1002,ALK!$Q$3,Input!$G$3:$G$1002,ALK!$N$3)),0)</f>
        <v>0</v>
      </c>
      <c r="Y22" s="55">
        <f>IF($B22&lt;&gt;"",IF($Q$3&gt;4,COUNTIFS(Input!$F$3:$F$1002,ALK!$B22,Input!$J$3:$J$1002,ALK!Y$7,Input!$G$3:$G$1002,ALK!$N$3),COUNTIFS(Input!$F$3:$F$1002,ALK!$B22,Input!$J$3:$J$1002,ALK!Y$7,Input!$N$3:$N$1002,ALK!$Q$3,Input!$G$3:$G$1002,ALK!$N$3)),0)</f>
        <v>0</v>
      </c>
      <c r="Z22" s="55">
        <f>IF($B22&lt;&gt;"",IF($Q$3&gt;4,COUNTIFS(Input!$F$3:$F$1002,ALK!$B22,Input!$J$3:$J$1002,ALK!Z$7,Input!$G$3:$G$1002,ALK!$N$3),COUNTIFS(Input!$F$3:$F$1002,ALK!$B22,Input!$J$3:$J$1002,ALK!Z$7,Input!$N$3:$N$1002,ALK!$Q$3,Input!$G$3:$G$1002,ALK!$N$3)),0)</f>
        <v>0</v>
      </c>
      <c r="AA22" s="55">
        <f>IF($B22&lt;&gt;"",IF($Q$3&gt;4,COUNTIFS(Input!$F$3:$F$1002,ALK!$B22,Input!$J$3:$J$1002,ALK!AA$7,Input!$G$3:$G$1002,ALK!$N$3),COUNTIFS(Input!$F$3:$F$1002,ALK!$B22,Input!$J$3:$J$1002,ALK!AA$7,Input!$N$3:$N$1002,ALK!$Q$3,Input!$G$3:$G$1002,ALK!$N$3)),0)</f>
        <v>0</v>
      </c>
      <c r="AB22" s="55">
        <f>IF($B22&lt;&gt;"",IF($Q$3&gt;4,COUNTIFS(Input!$F$3:$F$1002,ALK!$B22,Input!$J$3:$J$1002,ALK!AB$7,Input!$G$3:$G$1002,ALK!$N$3),COUNTIFS(Input!$F$3:$F$1002,ALK!$B22,Input!$J$3:$J$1002,ALK!AB$7,Input!$N$3:$N$1002,ALK!$Q$3,Input!$G$3:$G$1002,ALK!$N$3)),0)</f>
        <v>0</v>
      </c>
      <c r="AC22" s="55">
        <f>IF($B22&lt;&gt;"",IF($Q$3&gt;4,COUNTIFS(Input!$F$3:$F$1002,ALK!$B22,Input!$J$3:$J$1002,ALK!AC$7,Input!$G$3:$G$1002,ALK!$N$3),COUNTIFS(Input!$F$3:$F$1002,ALK!$B22,Input!$J$3:$J$1002,ALK!AC$7,Input!$N$3:$N$1002,ALK!$Q$3,Input!$G$3:$G$1002,ALK!$N$3)),0)</f>
        <v>0</v>
      </c>
      <c r="AD22" s="55">
        <f>IF($B22&lt;&gt;"",IF($Q$3&gt;4,COUNTIFS(Input!$F$3:$F$1002,ALK!$B22,Input!$J$3:$J$1002,ALK!AD$7,Input!$G$3:$G$1002,ALK!$N$3),COUNTIFS(Input!$F$3:$F$1002,ALK!$B22,Input!$J$3:$J$1002,ALK!AD$7,Input!$N$3:$N$1002,ALK!$Q$3,Input!$G$3:$G$1002,ALK!$N$3)),0)</f>
        <v>0</v>
      </c>
      <c r="AE22" s="55">
        <f>IF($B22&lt;&gt;"",IF($Q$3&gt;4,COUNTIFS(Input!$F$3:$F$1002,ALK!$B22,Input!$J$3:$J$1002,ALK!AE$7,Input!$G$3:$G$1002,ALK!$N$3),COUNTIFS(Input!$F$3:$F$1002,ALK!$B22,Input!$J$3:$J$1002,ALK!AE$7,Input!$N$3:$N$1002,ALK!$Q$3,Input!$G$3:$G$1002,ALK!$N$3)),0)</f>
        <v>0</v>
      </c>
      <c r="AF22" s="55">
        <f>IF($B22&lt;&gt;"",IF($Q$3&gt;4,COUNTIFS(Input!$F$3:$F$1002,ALK!$B22,Input!$J$3:$J$1002,ALK!AF$7,Input!$G$3:$G$1002,ALK!$N$3),COUNTIFS(Input!$F$3:$F$1002,ALK!$B22,Input!$J$3:$J$1002,ALK!AF$7,Input!$N$3:$N$1002,ALK!$Q$3,Input!$G$3:$G$1002,ALK!$N$3)),0)</f>
        <v>0</v>
      </c>
      <c r="AG22" s="55">
        <f>IF($B22&lt;&gt;"",IF($Q$3&gt;4,COUNTIFS(Input!$F$3:$F$1002,ALK!$B22,Input!$J$3:$J$1002,ALK!AG$7,Input!$G$3:$G$1002,ALK!$N$3),COUNTIFS(Input!$F$3:$F$1002,ALK!$B22,Input!$J$3:$J$1002,ALK!AG$7,Input!$N$3:$N$1002,ALK!$Q$3,Input!$G$3:$G$1002,ALK!$N$3)),0)</f>
        <v>0</v>
      </c>
      <c r="AH22" s="55">
        <f>IF($B22&lt;&gt;"",IF($Q$3&gt;4,COUNTIFS(Input!$F$3:$F$1002,ALK!$B22,Input!$J$3:$J$1002,ALK!AH$7,Input!$G$3:$G$1002,ALK!$N$3),COUNTIFS(Input!$F$3:$F$1002,ALK!$B22,Input!$J$3:$J$1002,ALK!AH$7,Input!$N$3:$N$1002,ALK!$Q$3,Input!$G$3:$G$1002,ALK!$N$3)),0)</f>
        <v>0</v>
      </c>
      <c r="AI22" s="55">
        <f>IF($B22&lt;&gt;"",IF($Q$3&gt;4,COUNTIFS(Input!$F$3:$F$1002,ALK!$B22,Input!$J$3:$J$1002,ALK!AI$7,Input!$G$3:$G$1002,ALK!$N$3),COUNTIFS(Input!$F$3:$F$1002,ALK!$B22,Input!$J$3:$J$1002,ALK!AI$7,Input!$N$3:$N$1002,ALK!$Q$3,Input!$G$3:$G$1002,ALK!$N$3)),0)</f>
        <v>0</v>
      </c>
      <c r="AJ22" s="55">
        <f>IF($B22&lt;&gt;"",IF($Q$3&gt;4,COUNTIFS(Input!$F$3:$F$1002,ALK!$B22,Input!$J$3:$J$1002,ALK!AJ$7,Input!$G$3:$G$1002,ALK!$N$3),COUNTIFS(Input!$F$3:$F$1002,ALK!$B22,Input!$J$3:$J$1002,ALK!AJ$7,Input!$N$3:$N$1002,ALK!$Q$3,Input!$G$3:$G$1002,ALK!$N$3)),0)</f>
        <v>0</v>
      </c>
      <c r="AK22" s="55">
        <f>IF($B22&lt;&gt;"",IF($Q$3&gt;4,COUNTIFS(Input!$F$3:$F$1002,ALK!$B22,Input!$J$3:$J$1002,ALK!AK$7,Input!$G$3:$G$1002,ALK!$N$3),COUNTIFS(Input!$F$3:$F$1002,ALK!$B22,Input!$J$3:$J$1002,ALK!AK$7,Input!$N$3:$N$1002,ALK!$Q$3,Input!$G$3:$G$1002,ALK!$N$3)),0)</f>
        <v>0</v>
      </c>
      <c r="AL22" s="55">
        <f>IF($B22&lt;&gt;"",IF($Q$3&gt;4,COUNTIFS(Input!$F$3:$F$1002,ALK!$B22,Input!$J$3:$J$1002,ALK!AL$7,Input!$G$3:$G$1002,ALK!$N$3),COUNTIFS(Input!$F$3:$F$1002,ALK!$B22,Input!$J$3:$J$1002,ALK!AL$7,Input!$N$3:$N$1002,ALK!$Q$3,Input!$G$3:$G$1002,ALK!$N$3)),0)</f>
        <v>0</v>
      </c>
      <c r="AM22" s="55">
        <f>IF($B22&lt;&gt;"",IF($Q$3&gt;4,COUNTIFS(Input!$F$3:$F$1002,ALK!$B22,Input!$J$3:$J$1002,ALK!AM$7,Input!$G$3:$G$1002,ALK!$N$3),COUNTIFS(Input!$F$3:$F$1002,ALK!$B22,Input!$J$3:$J$1002,ALK!AM$7,Input!$N$3:$N$1002,ALK!$Q$3,Input!$G$3:$G$1002,ALK!$N$3)),0)</f>
        <v>0</v>
      </c>
      <c r="AN22" s="55">
        <f>IF($B22&lt;&gt;"",IF($Q$3&gt;4,COUNTIFS(Input!$F$3:$F$1002,ALK!$B22,Input!$J$3:$J$1002,ALK!AN$7,Input!$G$3:$G$1002,ALK!$N$3),COUNTIFS(Input!$F$3:$F$1002,ALK!$B22,Input!$J$3:$J$1002,ALK!AN$7,Input!$N$3:$N$1002,ALK!$Q$3,Input!$G$3:$G$1002,ALK!$N$3)),0)</f>
        <v>0</v>
      </c>
      <c r="AO22" s="55">
        <f>IF($B22&lt;&gt;"",IF($Q$3&gt;4,COUNTIFS(Input!$F$3:$F$1002,ALK!$B22,Input!$J$3:$J$1002,ALK!AO$7,Input!$G$3:$G$1002,ALK!$N$3),COUNTIFS(Input!$F$3:$F$1002,ALK!$B22,Input!$J$3:$J$1002,ALK!AO$7,Input!$N$3:$N$1002,ALK!$Q$3,Input!$G$3:$G$1002,ALK!$N$3)),0)</f>
        <v>0</v>
      </c>
      <c r="AP22" s="55">
        <f>IF($B22&lt;&gt;"",IF($Q$3&gt;4,COUNTIFS(Input!$F$3:$F$1002,ALK!$B22,Input!$J$3:$J$1002,ALK!AP$7,Input!$G$3:$G$1002,ALK!$N$3),COUNTIFS(Input!$F$3:$F$1002,ALK!$B22,Input!$J$3:$J$1002,ALK!AP$7,Input!$N$3:$N$1002,ALK!$Q$3,Input!$G$3:$G$1002,ALK!$N$3)),0)</f>
        <v>0</v>
      </c>
      <c r="AQ22" s="55">
        <f>IF($B22&lt;&gt;"",IF($Q$3&gt;4,COUNTIFS(Input!$F$3:$F$1002,ALK!$B22,Input!$J$3:$J$1002,ALK!AQ$7,Input!$G$3:$G$1002,ALK!$N$3),COUNTIFS(Input!$F$3:$F$1002,ALK!$B22,Input!$J$3:$J$1002,ALK!AQ$7,Input!$N$3:$N$1002,ALK!$Q$3,Input!$G$3:$G$1002,ALK!$N$3)),0)</f>
        <v>0</v>
      </c>
      <c r="AR22" s="56">
        <f t="shared" si="1"/>
        <v>33</v>
      </c>
      <c r="AS22" s="21"/>
      <c r="AT22" s="21"/>
      <c r="AU22" s="21"/>
      <c r="AV22" s="21"/>
      <c r="AW22" s="21"/>
      <c r="AX22" s="21"/>
      <c r="AY22" s="21"/>
      <c r="AZ22" s="21"/>
      <c r="BA22" s="21"/>
      <c r="BB22" s="21"/>
      <c r="BC22" s="316">
        <f t="shared" si="2"/>
        <v>13200</v>
      </c>
      <c r="BD22" s="21"/>
      <c r="BE22" s="21"/>
      <c r="BF22" s="21"/>
      <c r="BG22" s="21"/>
      <c r="BH22" s="21"/>
      <c r="BI22" s="21"/>
      <c r="BJ22" s="21"/>
      <c r="BK22" s="21"/>
      <c r="BL22" s="21"/>
      <c r="BM22" s="21"/>
      <c r="BN22" s="21"/>
      <c r="BO22" s="21"/>
      <c r="BP22" s="21"/>
      <c r="BQ22" s="21"/>
      <c r="BR22" s="21"/>
      <c r="BS22" s="21"/>
      <c r="BT22" s="21"/>
      <c r="BU22" s="21"/>
      <c r="BV22" s="21"/>
      <c r="BW22" s="21"/>
      <c r="BX22" s="21"/>
      <c r="BY22" s="21"/>
      <c r="BZ22" s="21"/>
    </row>
    <row r="23" spans="1:78" ht="15" x14ac:dyDescent="0.25">
      <c r="A23" s="21"/>
      <c r="B23" s="58">
        <f>'Sheet 1'!A17</f>
        <v>410</v>
      </c>
      <c r="C23" s="55">
        <f>IF($B23&lt;&gt;"",IF($Q$3&gt;4,COUNTIFS(Input!$F$3:$F$1002,ALK!$B23,Input!$J$3:$J$1002,ALK!C$7,Input!$G$3:$G$1002,ALK!$N$3),COUNTIFS(Input!$F$3:$F$1002,ALK!$B23,Input!$J$3:$J$1002,ALK!C$7,Input!$N$3:$N$1002,ALK!$Q$3,Input!$G$3:$G$1002,ALK!$N$3)),0)</f>
        <v>0</v>
      </c>
      <c r="D23" s="55">
        <f>IF($B23&lt;&gt;"",IF($Q$3&gt;4,COUNTIFS(Input!$F$3:$F$1002,ALK!$B23,Input!$J$3:$J$1002,ALK!D$7,Input!$G$3:$G$1002,ALK!$N$3),COUNTIFS(Input!$F$3:$F$1002,ALK!$B23,Input!$J$3:$J$1002,ALK!D$7,Input!$N$3:$N$1002,ALK!$Q$3,Input!$G$3:$G$1002,ALK!$N$3)),0)</f>
        <v>0</v>
      </c>
      <c r="E23" s="55">
        <f>IF($B23&lt;&gt;"",IF($Q$3&gt;4,COUNTIFS(Input!$F$3:$F$1002,ALK!$B23,Input!$J$3:$J$1002,ALK!E$7,Input!$G$3:$G$1002,ALK!$N$3),COUNTIFS(Input!$F$3:$F$1002,ALK!$B23,Input!$J$3:$J$1002,ALK!E$7,Input!$N$3:$N$1002,ALK!$Q$3,Input!$G$3:$G$1002,ALK!$N$3)),0)</f>
        <v>0</v>
      </c>
      <c r="F23" s="55">
        <f>IF($B23&lt;&gt;"",IF($Q$3&gt;4,COUNTIFS(Input!$F$3:$F$1002,ALK!$B23,Input!$J$3:$J$1002,ALK!F$7,Input!$G$3:$G$1002,ALK!$N$3),COUNTIFS(Input!$F$3:$F$1002,ALK!$B23,Input!$J$3:$J$1002,ALK!F$7,Input!$N$3:$N$1002,ALK!$Q$3,Input!$G$3:$G$1002,ALK!$N$3)),0)</f>
        <v>0</v>
      </c>
      <c r="G23" s="55">
        <f>IF($B23&lt;&gt;"",IF($Q$3&gt;4,COUNTIFS(Input!$F$3:$F$1002,ALK!$B23,Input!$J$3:$J$1002,ALK!G$7,Input!$G$3:$G$1002,ALK!$N$3),COUNTIFS(Input!$F$3:$F$1002,ALK!$B23,Input!$J$3:$J$1002,ALK!G$7,Input!$N$3:$N$1002,ALK!$Q$3,Input!$G$3:$G$1002,ALK!$N$3)),0)</f>
        <v>3</v>
      </c>
      <c r="H23" s="55">
        <f>IF($B23&lt;&gt;"",IF($Q$3&gt;4,COUNTIFS(Input!$F$3:$F$1002,ALK!$B23,Input!$J$3:$J$1002,ALK!H$7,Input!$G$3:$G$1002,ALK!$N$3),COUNTIFS(Input!$F$3:$F$1002,ALK!$B23,Input!$J$3:$J$1002,ALK!H$7,Input!$N$3:$N$1002,ALK!$Q$3,Input!$G$3:$G$1002,ALK!$N$3)),0)</f>
        <v>8</v>
      </c>
      <c r="I23" s="55">
        <f>IF($B23&lt;&gt;"",IF($Q$3&gt;4,COUNTIFS(Input!$F$3:$F$1002,ALK!$B23,Input!$J$3:$J$1002,ALK!I$7,Input!$G$3:$G$1002,ALK!$N$3),COUNTIFS(Input!$F$3:$F$1002,ALK!$B23,Input!$J$3:$J$1002,ALK!I$7,Input!$N$3:$N$1002,ALK!$Q$3,Input!$G$3:$G$1002,ALK!$N$3)),0)</f>
        <v>7</v>
      </c>
      <c r="J23" s="55">
        <f>IF($B23&lt;&gt;"",IF($Q$3&gt;4,COUNTIFS(Input!$F$3:$F$1002,ALK!$B23,Input!$J$3:$J$1002,ALK!J$7,Input!$G$3:$G$1002,ALK!$N$3),COUNTIFS(Input!$F$3:$F$1002,ALK!$B23,Input!$J$3:$J$1002,ALK!J$7,Input!$N$3:$N$1002,ALK!$Q$3,Input!$G$3:$G$1002,ALK!$N$3)),0)</f>
        <v>2</v>
      </c>
      <c r="K23" s="55">
        <f>IF($B23&lt;&gt;"",IF($Q$3&gt;4,COUNTIFS(Input!$F$3:$F$1002,ALK!$B23,Input!$J$3:$J$1002,ALK!K$7,Input!$G$3:$G$1002,ALK!$N$3),COUNTIFS(Input!$F$3:$F$1002,ALK!$B23,Input!$J$3:$J$1002,ALK!K$7,Input!$N$3:$N$1002,ALK!$Q$3,Input!$G$3:$G$1002,ALK!$N$3)),0)</f>
        <v>0</v>
      </c>
      <c r="L23" s="55">
        <f>IF($B23&lt;&gt;"",IF($Q$3&gt;4,COUNTIFS(Input!$F$3:$F$1002,ALK!$B23,Input!$J$3:$J$1002,ALK!L$7,Input!$G$3:$G$1002,ALK!$N$3),COUNTIFS(Input!$F$3:$F$1002,ALK!$B23,Input!$J$3:$J$1002,ALK!L$7,Input!$N$3:$N$1002,ALK!$Q$3,Input!$G$3:$G$1002,ALK!$N$3)),0)</f>
        <v>0</v>
      </c>
      <c r="M23" s="55">
        <f>IF($B23&lt;&gt;"",IF($Q$3&gt;4,COUNTIFS(Input!$F$3:$F$1002,ALK!$B23,Input!$J$3:$J$1002,ALK!M$7,Input!$G$3:$G$1002,ALK!$N$3),COUNTIFS(Input!$F$3:$F$1002,ALK!$B23,Input!$J$3:$J$1002,ALK!M$7,Input!$N$3:$N$1002,ALK!$Q$3,Input!$G$3:$G$1002,ALK!$N$3)),0)</f>
        <v>0</v>
      </c>
      <c r="N23" s="55">
        <f>IF($B23&lt;&gt;"",IF($Q$3&gt;4,COUNTIFS(Input!$F$3:$F$1002,ALK!$B23,Input!$J$3:$J$1002,ALK!N$7,Input!$G$3:$G$1002,ALK!$N$3),COUNTIFS(Input!$F$3:$F$1002,ALK!$B23,Input!$J$3:$J$1002,ALK!N$7,Input!$N$3:$N$1002,ALK!$Q$3,Input!$G$3:$G$1002,ALK!$N$3)),0)</f>
        <v>0</v>
      </c>
      <c r="O23" s="55">
        <f>IF($B23&lt;&gt;"",IF($Q$3&gt;4,COUNTIFS(Input!$F$3:$F$1002,ALK!$B23,Input!$J$3:$J$1002,ALK!O$7,Input!$G$3:$G$1002,ALK!$N$3),COUNTIFS(Input!$F$3:$F$1002,ALK!$B23,Input!$J$3:$J$1002,ALK!O$7,Input!$N$3:$N$1002,ALK!$Q$3,Input!$G$3:$G$1002,ALK!$N$3)),0)</f>
        <v>0</v>
      </c>
      <c r="P23" s="55">
        <f>IF($B23&lt;&gt;"",IF($Q$3&gt;4,COUNTIFS(Input!$F$3:$F$1002,ALK!$B23,Input!$J$3:$J$1002,ALK!P$7,Input!$G$3:$G$1002,ALK!$N$3),COUNTIFS(Input!$F$3:$F$1002,ALK!$B23,Input!$J$3:$J$1002,ALK!P$7,Input!$N$3:$N$1002,ALK!$Q$3,Input!$G$3:$G$1002,ALK!$N$3)),0)</f>
        <v>0</v>
      </c>
      <c r="Q23" s="55">
        <f>IF($B23&lt;&gt;"",IF($Q$3&gt;4,COUNTIFS(Input!$F$3:$F$1002,ALK!$B23,Input!$J$3:$J$1002,ALK!Q$7,Input!$G$3:$G$1002,ALK!$N$3),COUNTIFS(Input!$F$3:$F$1002,ALK!$B23,Input!$J$3:$J$1002,ALK!Q$7,Input!$N$3:$N$1002,ALK!$Q$3,Input!$G$3:$G$1002,ALK!$N$3)),0)</f>
        <v>0</v>
      </c>
      <c r="R23" s="55">
        <f>IF($B23&lt;&gt;"",IF($Q$3&gt;4,COUNTIFS(Input!$F$3:$F$1002,ALK!$B23,Input!$J$3:$J$1002,ALK!R$7,Input!$G$3:$G$1002,ALK!$N$3),COUNTIFS(Input!$F$3:$F$1002,ALK!$B23,Input!$J$3:$J$1002,ALK!R$7,Input!$N$3:$N$1002,ALK!$Q$3,Input!$G$3:$G$1002,ALK!$N$3)),0)</f>
        <v>0</v>
      </c>
      <c r="S23" s="55">
        <f>IF($B23&lt;&gt;"",IF($Q$3&gt;4,COUNTIFS(Input!$F$3:$F$1002,ALK!$B23,Input!$J$3:$J$1002,ALK!S$7,Input!$G$3:$G$1002,ALK!$N$3),COUNTIFS(Input!$F$3:$F$1002,ALK!$B23,Input!$J$3:$J$1002,ALK!S$7,Input!$N$3:$N$1002,ALK!$Q$3,Input!$G$3:$G$1002,ALK!$N$3)),0)</f>
        <v>0</v>
      </c>
      <c r="T23" s="55">
        <f>IF($B23&lt;&gt;"",IF($Q$3&gt;4,COUNTIFS(Input!$F$3:$F$1002,ALK!$B23,Input!$J$3:$J$1002,ALK!T$7,Input!$G$3:$G$1002,ALK!$N$3),COUNTIFS(Input!$F$3:$F$1002,ALK!$B23,Input!$J$3:$J$1002,ALK!T$7,Input!$N$3:$N$1002,ALK!$Q$3,Input!$G$3:$G$1002,ALK!$N$3)),0)</f>
        <v>0</v>
      </c>
      <c r="U23" s="55">
        <f>IF($B23&lt;&gt;"",IF($Q$3&gt;4,COUNTIFS(Input!$F$3:$F$1002,ALK!$B23,Input!$J$3:$J$1002,ALK!U$7,Input!$G$3:$G$1002,ALK!$N$3),COUNTIFS(Input!$F$3:$F$1002,ALK!$B23,Input!$J$3:$J$1002,ALK!U$7,Input!$N$3:$N$1002,ALK!$Q$3,Input!$G$3:$G$1002,ALK!$N$3)),0)</f>
        <v>0</v>
      </c>
      <c r="V23" s="55">
        <f>IF($B23&lt;&gt;"",IF($Q$3&gt;4,COUNTIFS(Input!$F$3:$F$1002,ALK!$B23,Input!$J$3:$J$1002,ALK!V$7,Input!$G$3:$G$1002,ALK!$N$3),COUNTIFS(Input!$F$3:$F$1002,ALK!$B23,Input!$J$3:$J$1002,ALK!V$7,Input!$N$3:$N$1002,ALK!$Q$3,Input!$G$3:$G$1002,ALK!$N$3)),0)</f>
        <v>0</v>
      </c>
      <c r="W23" s="55">
        <f>IF($B23&lt;&gt;"",IF($Q$3&gt;4,COUNTIFS(Input!$F$3:$F$1002,ALK!$B23,Input!$J$3:$J$1002,ALK!W$7,Input!$G$3:$G$1002,ALK!$N$3),COUNTIFS(Input!$F$3:$F$1002,ALK!$B23,Input!$J$3:$J$1002,ALK!W$7,Input!$N$3:$N$1002,ALK!$Q$3,Input!$G$3:$G$1002,ALK!$N$3)),0)</f>
        <v>0</v>
      </c>
      <c r="X23" s="55">
        <f>IF($B23&lt;&gt;"",IF($Q$3&gt;4,COUNTIFS(Input!$F$3:$F$1002,ALK!$B23,Input!$J$3:$J$1002,ALK!X$7,Input!$G$3:$G$1002,ALK!$N$3),COUNTIFS(Input!$F$3:$F$1002,ALK!$B23,Input!$J$3:$J$1002,ALK!X$7,Input!$N$3:$N$1002,ALK!$Q$3,Input!$G$3:$G$1002,ALK!$N$3)),0)</f>
        <v>0</v>
      </c>
      <c r="Y23" s="55">
        <f>IF($B23&lt;&gt;"",IF($Q$3&gt;4,COUNTIFS(Input!$F$3:$F$1002,ALK!$B23,Input!$J$3:$J$1002,ALK!Y$7,Input!$G$3:$G$1002,ALK!$N$3),COUNTIFS(Input!$F$3:$F$1002,ALK!$B23,Input!$J$3:$J$1002,ALK!Y$7,Input!$N$3:$N$1002,ALK!$Q$3,Input!$G$3:$G$1002,ALK!$N$3)),0)</f>
        <v>0</v>
      </c>
      <c r="Z23" s="55">
        <f>IF($B23&lt;&gt;"",IF($Q$3&gt;4,COUNTIFS(Input!$F$3:$F$1002,ALK!$B23,Input!$J$3:$J$1002,ALK!Z$7,Input!$G$3:$G$1002,ALK!$N$3),COUNTIFS(Input!$F$3:$F$1002,ALK!$B23,Input!$J$3:$J$1002,ALK!Z$7,Input!$N$3:$N$1002,ALK!$Q$3,Input!$G$3:$G$1002,ALK!$N$3)),0)</f>
        <v>0</v>
      </c>
      <c r="AA23" s="55">
        <f>IF($B23&lt;&gt;"",IF($Q$3&gt;4,COUNTIFS(Input!$F$3:$F$1002,ALK!$B23,Input!$J$3:$J$1002,ALK!AA$7,Input!$G$3:$G$1002,ALK!$N$3),COUNTIFS(Input!$F$3:$F$1002,ALK!$B23,Input!$J$3:$J$1002,ALK!AA$7,Input!$N$3:$N$1002,ALK!$Q$3,Input!$G$3:$G$1002,ALK!$N$3)),0)</f>
        <v>0</v>
      </c>
      <c r="AB23" s="55">
        <f>IF($B23&lt;&gt;"",IF($Q$3&gt;4,COUNTIFS(Input!$F$3:$F$1002,ALK!$B23,Input!$J$3:$J$1002,ALK!AB$7,Input!$G$3:$G$1002,ALK!$N$3),COUNTIFS(Input!$F$3:$F$1002,ALK!$B23,Input!$J$3:$J$1002,ALK!AB$7,Input!$N$3:$N$1002,ALK!$Q$3,Input!$G$3:$G$1002,ALK!$N$3)),0)</f>
        <v>0</v>
      </c>
      <c r="AC23" s="55">
        <f>IF($B23&lt;&gt;"",IF($Q$3&gt;4,COUNTIFS(Input!$F$3:$F$1002,ALK!$B23,Input!$J$3:$J$1002,ALK!AC$7,Input!$G$3:$G$1002,ALK!$N$3),COUNTIFS(Input!$F$3:$F$1002,ALK!$B23,Input!$J$3:$J$1002,ALK!AC$7,Input!$N$3:$N$1002,ALK!$Q$3,Input!$G$3:$G$1002,ALK!$N$3)),0)</f>
        <v>0</v>
      </c>
      <c r="AD23" s="55">
        <f>IF($B23&lt;&gt;"",IF($Q$3&gt;4,COUNTIFS(Input!$F$3:$F$1002,ALK!$B23,Input!$J$3:$J$1002,ALK!AD$7,Input!$G$3:$G$1002,ALK!$N$3),COUNTIFS(Input!$F$3:$F$1002,ALK!$B23,Input!$J$3:$J$1002,ALK!AD$7,Input!$N$3:$N$1002,ALK!$Q$3,Input!$G$3:$G$1002,ALK!$N$3)),0)</f>
        <v>0</v>
      </c>
      <c r="AE23" s="55">
        <f>IF($B23&lt;&gt;"",IF($Q$3&gt;4,COUNTIFS(Input!$F$3:$F$1002,ALK!$B23,Input!$J$3:$J$1002,ALK!AE$7,Input!$G$3:$G$1002,ALK!$N$3),COUNTIFS(Input!$F$3:$F$1002,ALK!$B23,Input!$J$3:$J$1002,ALK!AE$7,Input!$N$3:$N$1002,ALK!$Q$3,Input!$G$3:$G$1002,ALK!$N$3)),0)</f>
        <v>0</v>
      </c>
      <c r="AF23" s="55">
        <f>IF($B23&lt;&gt;"",IF($Q$3&gt;4,COUNTIFS(Input!$F$3:$F$1002,ALK!$B23,Input!$J$3:$J$1002,ALK!AF$7,Input!$G$3:$G$1002,ALK!$N$3),COUNTIFS(Input!$F$3:$F$1002,ALK!$B23,Input!$J$3:$J$1002,ALK!AF$7,Input!$N$3:$N$1002,ALK!$Q$3,Input!$G$3:$G$1002,ALK!$N$3)),0)</f>
        <v>0</v>
      </c>
      <c r="AG23" s="55">
        <f>IF($B23&lt;&gt;"",IF($Q$3&gt;4,COUNTIFS(Input!$F$3:$F$1002,ALK!$B23,Input!$J$3:$J$1002,ALK!AG$7,Input!$G$3:$G$1002,ALK!$N$3),COUNTIFS(Input!$F$3:$F$1002,ALK!$B23,Input!$J$3:$J$1002,ALK!AG$7,Input!$N$3:$N$1002,ALK!$Q$3,Input!$G$3:$G$1002,ALK!$N$3)),0)</f>
        <v>0</v>
      </c>
      <c r="AH23" s="55">
        <f>IF($B23&lt;&gt;"",IF($Q$3&gt;4,COUNTIFS(Input!$F$3:$F$1002,ALK!$B23,Input!$J$3:$J$1002,ALK!AH$7,Input!$G$3:$G$1002,ALK!$N$3),COUNTIFS(Input!$F$3:$F$1002,ALK!$B23,Input!$J$3:$J$1002,ALK!AH$7,Input!$N$3:$N$1002,ALK!$Q$3,Input!$G$3:$G$1002,ALK!$N$3)),0)</f>
        <v>0</v>
      </c>
      <c r="AI23" s="55">
        <f>IF($B23&lt;&gt;"",IF($Q$3&gt;4,COUNTIFS(Input!$F$3:$F$1002,ALK!$B23,Input!$J$3:$J$1002,ALK!AI$7,Input!$G$3:$G$1002,ALK!$N$3),COUNTIFS(Input!$F$3:$F$1002,ALK!$B23,Input!$J$3:$J$1002,ALK!AI$7,Input!$N$3:$N$1002,ALK!$Q$3,Input!$G$3:$G$1002,ALK!$N$3)),0)</f>
        <v>0</v>
      </c>
      <c r="AJ23" s="55">
        <f>IF($B23&lt;&gt;"",IF($Q$3&gt;4,COUNTIFS(Input!$F$3:$F$1002,ALK!$B23,Input!$J$3:$J$1002,ALK!AJ$7,Input!$G$3:$G$1002,ALK!$N$3),COUNTIFS(Input!$F$3:$F$1002,ALK!$B23,Input!$J$3:$J$1002,ALK!AJ$7,Input!$N$3:$N$1002,ALK!$Q$3,Input!$G$3:$G$1002,ALK!$N$3)),0)</f>
        <v>0</v>
      </c>
      <c r="AK23" s="55">
        <f>IF($B23&lt;&gt;"",IF($Q$3&gt;4,COUNTIFS(Input!$F$3:$F$1002,ALK!$B23,Input!$J$3:$J$1002,ALK!AK$7,Input!$G$3:$G$1002,ALK!$N$3),COUNTIFS(Input!$F$3:$F$1002,ALK!$B23,Input!$J$3:$J$1002,ALK!AK$7,Input!$N$3:$N$1002,ALK!$Q$3,Input!$G$3:$G$1002,ALK!$N$3)),0)</f>
        <v>0</v>
      </c>
      <c r="AL23" s="55">
        <f>IF($B23&lt;&gt;"",IF($Q$3&gt;4,COUNTIFS(Input!$F$3:$F$1002,ALK!$B23,Input!$J$3:$J$1002,ALK!AL$7,Input!$G$3:$G$1002,ALK!$N$3),COUNTIFS(Input!$F$3:$F$1002,ALK!$B23,Input!$J$3:$J$1002,ALK!AL$7,Input!$N$3:$N$1002,ALK!$Q$3,Input!$G$3:$G$1002,ALK!$N$3)),0)</f>
        <v>0</v>
      </c>
      <c r="AM23" s="55">
        <f>IF($B23&lt;&gt;"",IF($Q$3&gt;4,COUNTIFS(Input!$F$3:$F$1002,ALK!$B23,Input!$J$3:$J$1002,ALK!AM$7,Input!$G$3:$G$1002,ALK!$N$3),COUNTIFS(Input!$F$3:$F$1002,ALK!$B23,Input!$J$3:$J$1002,ALK!AM$7,Input!$N$3:$N$1002,ALK!$Q$3,Input!$G$3:$G$1002,ALK!$N$3)),0)</f>
        <v>0</v>
      </c>
      <c r="AN23" s="55">
        <f>IF($B23&lt;&gt;"",IF($Q$3&gt;4,COUNTIFS(Input!$F$3:$F$1002,ALK!$B23,Input!$J$3:$J$1002,ALK!AN$7,Input!$G$3:$G$1002,ALK!$N$3),COUNTIFS(Input!$F$3:$F$1002,ALK!$B23,Input!$J$3:$J$1002,ALK!AN$7,Input!$N$3:$N$1002,ALK!$Q$3,Input!$G$3:$G$1002,ALK!$N$3)),0)</f>
        <v>0</v>
      </c>
      <c r="AO23" s="55">
        <f>IF($B23&lt;&gt;"",IF($Q$3&gt;4,COUNTIFS(Input!$F$3:$F$1002,ALK!$B23,Input!$J$3:$J$1002,ALK!AO$7,Input!$G$3:$G$1002,ALK!$N$3),COUNTIFS(Input!$F$3:$F$1002,ALK!$B23,Input!$J$3:$J$1002,ALK!AO$7,Input!$N$3:$N$1002,ALK!$Q$3,Input!$G$3:$G$1002,ALK!$N$3)),0)</f>
        <v>0</v>
      </c>
      <c r="AP23" s="55">
        <f>IF($B23&lt;&gt;"",IF($Q$3&gt;4,COUNTIFS(Input!$F$3:$F$1002,ALK!$B23,Input!$J$3:$J$1002,ALK!AP$7,Input!$G$3:$G$1002,ALK!$N$3),COUNTIFS(Input!$F$3:$F$1002,ALK!$B23,Input!$J$3:$J$1002,ALK!AP$7,Input!$N$3:$N$1002,ALK!$Q$3,Input!$G$3:$G$1002,ALK!$N$3)),0)</f>
        <v>0</v>
      </c>
      <c r="AQ23" s="55">
        <f>IF($B23&lt;&gt;"",IF($Q$3&gt;4,COUNTIFS(Input!$F$3:$F$1002,ALK!$B23,Input!$J$3:$J$1002,ALK!AQ$7,Input!$G$3:$G$1002,ALK!$N$3),COUNTIFS(Input!$F$3:$F$1002,ALK!$B23,Input!$J$3:$J$1002,ALK!AQ$7,Input!$N$3:$N$1002,ALK!$Q$3,Input!$G$3:$G$1002,ALK!$N$3)),0)</f>
        <v>0</v>
      </c>
      <c r="AR23" s="56">
        <f t="shared" si="1"/>
        <v>20</v>
      </c>
      <c r="AS23" s="21"/>
      <c r="AT23" s="21"/>
      <c r="AU23" s="21"/>
      <c r="AV23" s="21"/>
      <c r="AW23" s="21"/>
      <c r="AX23" s="21"/>
      <c r="AY23" s="21"/>
      <c r="AZ23" s="21"/>
      <c r="BA23" s="21"/>
      <c r="BB23" s="21"/>
      <c r="BC23" s="316">
        <f t="shared" si="2"/>
        <v>8200</v>
      </c>
      <c r="BD23" s="21"/>
      <c r="BE23" s="21"/>
      <c r="BF23" s="21"/>
      <c r="BG23" s="21"/>
      <c r="BH23" s="21"/>
      <c r="BI23" s="21"/>
      <c r="BJ23" s="21"/>
      <c r="BK23" s="21"/>
      <c r="BL23" s="21"/>
      <c r="BM23" s="21"/>
      <c r="BN23" s="21"/>
      <c r="BO23" s="21"/>
      <c r="BP23" s="21"/>
      <c r="BQ23" s="21"/>
      <c r="BR23" s="21"/>
      <c r="BS23" s="21"/>
      <c r="BT23" s="21"/>
      <c r="BU23" s="21"/>
      <c r="BV23" s="21"/>
      <c r="BW23" s="21"/>
      <c r="BX23" s="21"/>
      <c r="BY23" s="21"/>
      <c r="BZ23" s="21"/>
    </row>
    <row r="24" spans="1:78" ht="15" x14ac:dyDescent="0.25">
      <c r="A24" s="21"/>
      <c r="B24" s="58">
        <f>'Sheet 1'!A18</f>
        <v>420</v>
      </c>
      <c r="C24" s="55">
        <f>IF($B24&lt;&gt;"",IF($Q$3&gt;4,COUNTIFS(Input!$F$3:$F$1002,ALK!$B24,Input!$J$3:$J$1002,ALK!C$7,Input!$G$3:$G$1002,ALK!$N$3),COUNTIFS(Input!$F$3:$F$1002,ALK!$B24,Input!$J$3:$J$1002,ALK!C$7,Input!$N$3:$N$1002,ALK!$Q$3,Input!$G$3:$G$1002,ALK!$N$3)),0)</f>
        <v>0</v>
      </c>
      <c r="D24" s="55">
        <f>IF($B24&lt;&gt;"",IF($Q$3&gt;4,COUNTIFS(Input!$F$3:$F$1002,ALK!$B24,Input!$J$3:$J$1002,ALK!D$7,Input!$G$3:$G$1002,ALK!$N$3),COUNTIFS(Input!$F$3:$F$1002,ALK!$B24,Input!$J$3:$J$1002,ALK!D$7,Input!$N$3:$N$1002,ALK!$Q$3,Input!$G$3:$G$1002,ALK!$N$3)),0)</f>
        <v>0</v>
      </c>
      <c r="E24" s="55">
        <f>IF($B24&lt;&gt;"",IF($Q$3&gt;4,COUNTIFS(Input!$F$3:$F$1002,ALK!$B24,Input!$J$3:$J$1002,ALK!E$7,Input!$G$3:$G$1002,ALK!$N$3),COUNTIFS(Input!$F$3:$F$1002,ALK!$B24,Input!$J$3:$J$1002,ALK!E$7,Input!$N$3:$N$1002,ALK!$Q$3,Input!$G$3:$G$1002,ALK!$N$3)),0)</f>
        <v>0</v>
      </c>
      <c r="F24" s="55">
        <f>IF($B24&lt;&gt;"",IF($Q$3&gt;4,COUNTIFS(Input!$F$3:$F$1002,ALK!$B24,Input!$J$3:$J$1002,ALK!F$7,Input!$G$3:$G$1002,ALK!$N$3),COUNTIFS(Input!$F$3:$F$1002,ALK!$B24,Input!$J$3:$J$1002,ALK!F$7,Input!$N$3:$N$1002,ALK!$Q$3,Input!$G$3:$G$1002,ALK!$N$3)),0)</f>
        <v>0</v>
      </c>
      <c r="G24" s="55">
        <f>IF($B24&lt;&gt;"",IF($Q$3&gt;4,COUNTIFS(Input!$F$3:$F$1002,ALK!$B24,Input!$J$3:$J$1002,ALK!G$7,Input!$G$3:$G$1002,ALK!$N$3),COUNTIFS(Input!$F$3:$F$1002,ALK!$B24,Input!$J$3:$J$1002,ALK!G$7,Input!$N$3:$N$1002,ALK!$Q$3,Input!$G$3:$G$1002,ALK!$N$3)),0)</f>
        <v>0</v>
      </c>
      <c r="H24" s="55">
        <f>IF($B24&lt;&gt;"",IF($Q$3&gt;4,COUNTIFS(Input!$F$3:$F$1002,ALK!$B24,Input!$J$3:$J$1002,ALK!H$7,Input!$G$3:$G$1002,ALK!$N$3),COUNTIFS(Input!$F$3:$F$1002,ALK!$B24,Input!$J$3:$J$1002,ALK!H$7,Input!$N$3:$N$1002,ALK!$Q$3,Input!$G$3:$G$1002,ALK!$N$3)),0)</f>
        <v>5</v>
      </c>
      <c r="I24" s="55">
        <f>IF($B24&lt;&gt;"",IF($Q$3&gt;4,COUNTIFS(Input!$F$3:$F$1002,ALK!$B24,Input!$J$3:$J$1002,ALK!I$7,Input!$G$3:$G$1002,ALK!$N$3),COUNTIFS(Input!$F$3:$F$1002,ALK!$B24,Input!$J$3:$J$1002,ALK!I$7,Input!$N$3:$N$1002,ALK!$Q$3,Input!$G$3:$G$1002,ALK!$N$3)),0)</f>
        <v>7</v>
      </c>
      <c r="J24" s="55">
        <f>IF($B24&lt;&gt;"",IF($Q$3&gt;4,COUNTIFS(Input!$F$3:$F$1002,ALK!$B24,Input!$J$3:$J$1002,ALK!J$7,Input!$G$3:$G$1002,ALK!$N$3),COUNTIFS(Input!$F$3:$F$1002,ALK!$B24,Input!$J$3:$J$1002,ALK!J$7,Input!$N$3:$N$1002,ALK!$Q$3,Input!$G$3:$G$1002,ALK!$N$3)),0)</f>
        <v>3</v>
      </c>
      <c r="K24" s="55">
        <f>IF($B24&lt;&gt;"",IF($Q$3&gt;4,COUNTIFS(Input!$F$3:$F$1002,ALK!$B24,Input!$J$3:$J$1002,ALK!K$7,Input!$G$3:$G$1002,ALK!$N$3),COUNTIFS(Input!$F$3:$F$1002,ALK!$B24,Input!$J$3:$J$1002,ALK!K$7,Input!$N$3:$N$1002,ALK!$Q$3,Input!$G$3:$G$1002,ALK!$N$3)),0)</f>
        <v>0</v>
      </c>
      <c r="L24" s="55">
        <f>IF($B24&lt;&gt;"",IF($Q$3&gt;4,COUNTIFS(Input!$F$3:$F$1002,ALK!$B24,Input!$J$3:$J$1002,ALK!L$7,Input!$G$3:$G$1002,ALK!$N$3),COUNTIFS(Input!$F$3:$F$1002,ALK!$B24,Input!$J$3:$J$1002,ALK!L$7,Input!$N$3:$N$1002,ALK!$Q$3,Input!$G$3:$G$1002,ALK!$N$3)),0)</f>
        <v>0</v>
      </c>
      <c r="M24" s="55">
        <f>IF($B24&lt;&gt;"",IF($Q$3&gt;4,COUNTIFS(Input!$F$3:$F$1002,ALK!$B24,Input!$J$3:$J$1002,ALK!M$7,Input!$G$3:$G$1002,ALK!$N$3),COUNTIFS(Input!$F$3:$F$1002,ALK!$B24,Input!$J$3:$J$1002,ALK!M$7,Input!$N$3:$N$1002,ALK!$Q$3,Input!$G$3:$G$1002,ALK!$N$3)),0)</f>
        <v>1</v>
      </c>
      <c r="N24" s="55">
        <f>IF($B24&lt;&gt;"",IF($Q$3&gt;4,COUNTIFS(Input!$F$3:$F$1002,ALK!$B24,Input!$J$3:$J$1002,ALK!N$7,Input!$G$3:$G$1002,ALK!$N$3),COUNTIFS(Input!$F$3:$F$1002,ALK!$B24,Input!$J$3:$J$1002,ALK!N$7,Input!$N$3:$N$1002,ALK!$Q$3,Input!$G$3:$G$1002,ALK!$N$3)),0)</f>
        <v>0</v>
      </c>
      <c r="O24" s="55">
        <f>IF($B24&lt;&gt;"",IF($Q$3&gt;4,COUNTIFS(Input!$F$3:$F$1002,ALK!$B24,Input!$J$3:$J$1002,ALK!O$7,Input!$G$3:$G$1002,ALK!$N$3),COUNTIFS(Input!$F$3:$F$1002,ALK!$B24,Input!$J$3:$J$1002,ALK!O$7,Input!$N$3:$N$1002,ALK!$Q$3,Input!$G$3:$G$1002,ALK!$N$3)),0)</f>
        <v>0</v>
      </c>
      <c r="P24" s="55">
        <f>IF($B24&lt;&gt;"",IF($Q$3&gt;4,COUNTIFS(Input!$F$3:$F$1002,ALK!$B24,Input!$J$3:$J$1002,ALK!P$7,Input!$G$3:$G$1002,ALK!$N$3),COUNTIFS(Input!$F$3:$F$1002,ALK!$B24,Input!$J$3:$J$1002,ALK!P$7,Input!$N$3:$N$1002,ALK!$Q$3,Input!$G$3:$G$1002,ALK!$N$3)),0)</f>
        <v>0</v>
      </c>
      <c r="Q24" s="55">
        <f>IF($B24&lt;&gt;"",IF($Q$3&gt;4,COUNTIFS(Input!$F$3:$F$1002,ALK!$B24,Input!$J$3:$J$1002,ALK!Q$7,Input!$G$3:$G$1002,ALK!$N$3),COUNTIFS(Input!$F$3:$F$1002,ALK!$B24,Input!$J$3:$J$1002,ALK!Q$7,Input!$N$3:$N$1002,ALK!$Q$3,Input!$G$3:$G$1002,ALK!$N$3)),0)</f>
        <v>0</v>
      </c>
      <c r="R24" s="55">
        <f>IF($B24&lt;&gt;"",IF($Q$3&gt;4,COUNTIFS(Input!$F$3:$F$1002,ALK!$B24,Input!$J$3:$J$1002,ALK!R$7,Input!$G$3:$G$1002,ALK!$N$3),COUNTIFS(Input!$F$3:$F$1002,ALK!$B24,Input!$J$3:$J$1002,ALK!R$7,Input!$N$3:$N$1002,ALK!$Q$3,Input!$G$3:$G$1002,ALK!$N$3)),0)</f>
        <v>0</v>
      </c>
      <c r="S24" s="55">
        <f>IF($B24&lt;&gt;"",IF($Q$3&gt;4,COUNTIFS(Input!$F$3:$F$1002,ALK!$B24,Input!$J$3:$J$1002,ALK!S$7,Input!$G$3:$G$1002,ALK!$N$3),COUNTIFS(Input!$F$3:$F$1002,ALK!$B24,Input!$J$3:$J$1002,ALK!S$7,Input!$N$3:$N$1002,ALK!$Q$3,Input!$G$3:$G$1002,ALK!$N$3)),0)</f>
        <v>0</v>
      </c>
      <c r="T24" s="55">
        <f>IF($B24&lt;&gt;"",IF($Q$3&gt;4,COUNTIFS(Input!$F$3:$F$1002,ALK!$B24,Input!$J$3:$J$1002,ALK!T$7,Input!$G$3:$G$1002,ALK!$N$3),COUNTIFS(Input!$F$3:$F$1002,ALK!$B24,Input!$J$3:$J$1002,ALK!T$7,Input!$N$3:$N$1002,ALK!$Q$3,Input!$G$3:$G$1002,ALK!$N$3)),0)</f>
        <v>0</v>
      </c>
      <c r="U24" s="55">
        <f>IF($B24&lt;&gt;"",IF($Q$3&gt;4,COUNTIFS(Input!$F$3:$F$1002,ALK!$B24,Input!$J$3:$J$1002,ALK!U$7,Input!$G$3:$G$1002,ALK!$N$3),COUNTIFS(Input!$F$3:$F$1002,ALK!$B24,Input!$J$3:$J$1002,ALK!U$7,Input!$N$3:$N$1002,ALK!$Q$3,Input!$G$3:$G$1002,ALK!$N$3)),0)</f>
        <v>0</v>
      </c>
      <c r="V24" s="55">
        <f>IF($B24&lt;&gt;"",IF($Q$3&gt;4,COUNTIFS(Input!$F$3:$F$1002,ALK!$B24,Input!$J$3:$J$1002,ALK!V$7,Input!$G$3:$G$1002,ALK!$N$3),COUNTIFS(Input!$F$3:$F$1002,ALK!$B24,Input!$J$3:$J$1002,ALK!V$7,Input!$N$3:$N$1002,ALK!$Q$3,Input!$G$3:$G$1002,ALK!$N$3)),0)</f>
        <v>0</v>
      </c>
      <c r="W24" s="55">
        <f>IF($B24&lt;&gt;"",IF($Q$3&gt;4,COUNTIFS(Input!$F$3:$F$1002,ALK!$B24,Input!$J$3:$J$1002,ALK!W$7,Input!$G$3:$G$1002,ALK!$N$3),COUNTIFS(Input!$F$3:$F$1002,ALK!$B24,Input!$J$3:$J$1002,ALK!W$7,Input!$N$3:$N$1002,ALK!$Q$3,Input!$G$3:$G$1002,ALK!$N$3)),0)</f>
        <v>0</v>
      </c>
      <c r="X24" s="55">
        <f>IF($B24&lt;&gt;"",IF($Q$3&gt;4,COUNTIFS(Input!$F$3:$F$1002,ALK!$B24,Input!$J$3:$J$1002,ALK!X$7,Input!$G$3:$G$1002,ALK!$N$3),COUNTIFS(Input!$F$3:$F$1002,ALK!$B24,Input!$J$3:$J$1002,ALK!X$7,Input!$N$3:$N$1002,ALK!$Q$3,Input!$G$3:$G$1002,ALK!$N$3)),0)</f>
        <v>0</v>
      </c>
      <c r="Y24" s="55">
        <f>IF($B24&lt;&gt;"",IF($Q$3&gt;4,COUNTIFS(Input!$F$3:$F$1002,ALK!$B24,Input!$J$3:$J$1002,ALK!Y$7,Input!$G$3:$G$1002,ALK!$N$3),COUNTIFS(Input!$F$3:$F$1002,ALK!$B24,Input!$J$3:$J$1002,ALK!Y$7,Input!$N$3:$N$1002,ALK!$Q$3,Input!$G$3:$G$1002,ALK!$N$3)),0)</f>
        <v>0</v>
      </c>
      <c r="Z24" s="55">
        <f>IF($B24&lt;&gt;"",IF($Q$3&gt;4,COUNTIFS(Input!$F$3:$F$1002,ALK!$B24,Input!$J$3:$J$1002,ALK!Z$7,Input!$G$3:$G$1002,ALK!$N$3),COUNTIFS(Input!$F$3:$F$1002,ALK!$B24,Input!$J$3:$J$1002,ALK!Z$7,Input!$N$3:$N$1002,ALK!$Q$3,Input!$G$3:$G$1002,ALK!$N$3)),0)</f>
        <v>0</v>
      </c>
      <c r="AA24" s="55">
        <f>IF($B24&lt;&gt;"",IF($Q$3&gt;4,COUNTIFS(Input!$F$3:$F$1002,ALK!$B24,Input!$J$3:$J$1002,ALK!AA$7,Input!$G$3:$G$1002,ALK!$N$3),COUNTIFS(Input!$F$3:$F$1002,ALK!$B24,Input!$J$3:$J$1002,ALK!AA$7,Input!$N$3:$N$1002,ALK!$Q$3,Input!$G$3:$G$1002,ALK!$N$3)),0)</f>
        <v>0</v>
      </c>
      <c r="AB24" s="55">
        <f>IF($B24&lt;&gt;"",IF($Q$3&gt;4,COUNTIFS(Input!$F$3:$F$1002,ALK!$B24,Input!$J$3:$J$1002,ALK!AB$7,Input!$G$3:$G$1002,ALK!$N$3),COUNTIFS(Input!$F$3:$F$1002,ALK!$B24,Input!$J$3:$J$1002,ALK!AB$7,Input!$N$3:$N$1002,ALK!$Q$3,Input!$G$3:$G$1002,ALK!$N$3)),0)</f>
        <v>0</v>
      </c>
      <c r="AC24" s="55">
        <f>IF($B24&lt;&gt;"",IF($Q$3&gt;4,COUNTIFS(Input!$F$3:$F$1002,ALK!$B24,Input!$J$3:$J$1002,ALK!AC$7,Input!$G$3:$G$1002,ALK!$N$3),COUNTIFS(Input!$F$3:$F$1002,ALK!$B24,Input!$J$3:$J$1002,ALK!AC$7,Input!$N$3:$N$1002,ALK!$Q$3,Input!$G$3:$G$1002,ALK!$N$3)),0)</f>
        <v>0</v>
      </c>
      <c r="AD24" s="55">
        <f>IF($B24&lt;&gt;"",IF($Q$3&gt;4,COUNTIFS(Input!$F$3:$F$1002,ALK!$B24,Input!$J$3:$J$1002,ALK!AD$7,Input!$G$3:$G$1002,ALK!$N$3),COUNTIFS(Input!$F$3:$F$1002,ALK!$B24,Input!$J$3:$J$1002,ALK!AD$7,Input!$N$3:$N$1002,ALK!$Q$3,Input!$G$3:$G$1002,ALK!$N$3)),0)</f>
        <v>0</v>
      </c>
      <c r="AE24" s="55">
        <f>IF($B24&lt;&gt;"",IF($Q$3&gt;4,COUNTIFS(Input!$F$3:$F$1002,ALK!$B24,Input!$J$3:$J$1002,ALK!AE$7,Input!$G$3:$G$1002,ALK!$N$3),COUNTIFS(Input!$F$3:$F$1002,ALK!$B24,Input!$J$3:$J$1002,ALK!AE$7,Input!$N$3:$N$1002,ALK!$Q$3,Input!$G$3:$G$1002,ALK!$N$3)),0)</f>
        <v>0</v>
      </c>
      <c r="AF24" s="55">
        <f>IF($B24&lt;&gt;"",IF($Q$3&gt;4,COUNTIFS(Input!$F$3:$F$1002,ALK!$B24,Input!$J$3:$J$1002,ALK!AF$7,Input!$G$3:$G$1002,ALK!$N$3),COUNTIFS(Input!$F$3:$F$1002,ALK!$B24,Input!$J$3:$J$1002,ALK!AF$7,Input!$N$3:$N$1002,ALK!$Q$3,Input!$G$3:$G$1002,ALK!$N$3)),0)</f>
        <v>0</v>
      </c>
      <c r="AG24" s="55">
        <f>IF($B24&lt;&gt;"",IF($Q$3&gt;4,COUNTIFS(Input!$F$3:$F$1002,ALK!$B24,Input!$J$3:$J$1002,ALK!AG$7,Input!$G$3:$G$1002,ALK!$N$3),COUNTIFS(Input!$F$3:$F$1002,ALK!$B24,Input!$J$3:$J$1002,ALK!AG$7,Input!$N$3:$N$1002,ALK!$Q$3,Input!$G$3:$G$1002,ALK!$N$3)),0)</f>
        <v>0</v>
      </c>
      <c r="AH24" s="55">
        <f>IF($B24&lt;&gt;"",IF($Q$3&gt;4,COUNTIFS(Input!$F$3:$F$1002,ALK!$B24,Input!$J$3:$J$1002,ALK!AH$7,Input!$G$3:$G$1002,ALK!$N$3),COUNTIFS(Input!$F$3:$F$1002,ALK!$B24,Input!$J$3:$J$1002,ALK!AH$7,Input!$N$3:$N$1002,ALK!$Q$3,Input!$G$3:$G$1002,ALK!$N$3)),0)</f>
        <v>0</v>
      </c>
      <c r="AI24" s="55">
        <f>IF($B24&lt;&gt;"",IF($Q$3&gt;4,COUNTIFS(Input!$F$3:$F$1002,ALK!$B24,Input!$J$3:$J$1002,ALK!AI$7,Input!$G$3:$G$1002,ALK!$N$3),COUNTIFS(Input!$F$3:$F$1002,ALK!$B24,Input!$J$3:$J$1002,ALK!AI$7,Input!$N$3:$N$1002,ALK!$Q$3,Input!$G$3:$G$1002,ALK!$N$3)),0)</f>
        <v>0</v>
      </c>
      <c r="AJ24" s="55">
        <f>IF($B24&lt;&gt;"",IF($Q$3&gt;4,COUNTIFS(Input!$F$3:$F$1002,ALK!$B24,Input!$J$3:$J$1002,ALK!AJ$7,Input!$G$3:$G$1002,ALK!$N$3),COUNTIFS(Input!$F$3:$F$1002,ALK!$B24,Input!$J$3:$J$1002,ALK!AJ$7,Input!$N$3:$N$1002,ALK!$Q$3,Input!$G$3:$G$1002,ALK!$N$3)),0)</f>
        <v>0</v>
      </c>
      <c r="AK24" s="55">
        <f>IF($B24&lt;&gt;"",IF($Q$3&gt;4,COUNTIFS(Input!$F$3:$F$1002,ALK!$B24,Input!$J$3:$J$1002,ALK!AK$7,Input!$G$3:$G$1002,ALK!$N$3),COUNTIFS(Input!$F$3:$F$1002,ALK!$B24,Input!$J$3:$J$1002,ALK!AK$7,Input!$N$3:$N$1002,ALK!$Q$3,Input!$G$3:$G$1002,ALK!$N$3)),0)</f>
        <v>0</v>
      </c>
      <c r="AL24" s="55">
        <f>IF($B24&lt;&gt;"",IF($Q$3&gt;4,COUNTIFS(Input!$F$3:$F$1002,ALK!$B24,Input!$J$3:$J$1002,ALK!AL$7,Input!$G$3:$G$1002,ALK!$N$3),COUNTIFS(Input!$F$3:$F$1002,ALK!$B24,Input!$J$3:$J$1002,ALK!AL$7,Input!$N$3:$N$1002,ALK!$Q$3,Input!$G$3:$G$1002,ALK!$N$3)),0)</f>
        <v>0</v>
      </c>
      <c r="AM24" s="55">
        <f>IF($B24&lt;&gt;"",IF($Q$3&gt;4,COUNTIFS(Input!$F$3:$F$1002,ALK!$B24,Input!$J$3:$J$1002,ALK!AM$7,Input!$G$3:$G$1002,ALK!$N$3),COUNTIFS(Input!$F$3:$F$1002,ALK!$B24,Input!$J$3:$J$1002,ALK!AM$7,Input!$N$3:$N$1002,ALK!$Q$3,Input!$G$3:$G$1002,ALK!$N$3)),0)</f>
        <v>0</v>
      </c>
      <c r="AN24" s="55">
        <f>IF($B24&lt;&gt;"",IF($Q$3&gt;4,COUNTIFS(Input!$F$3:$F$1002,ALK!$B24,Input!$J$3:$J$1002,ALK!AN$7,Input!$G$3:$G$1002,ALK!$N$3),COUNTIFS(Input!$F$3:$F$1002,ALK!$B24,Input!$J$3:$J$1002,ALK!AN$7,Input!$N$3:$N$1002,ALK!$Q$3,Input!$G$3:$G$1002,ALK!$N$3)),0)</f>
        <v>0</v>
      </c>
      <c r="AO24" s="55">
        <f>IF($B24&lt;&gt;"",IF($Q$3&gt;4,COUNTIFS(Input!$F$3:$F$1002,ALK!$B24,Input!$J$3:$J$1002,ALK!AO$7,Input!$G$3:$G$1002,ALK!$N$3),COUNTIFS(Input!$F$3:$F$1002,ALK!$B24,Input!$J$3:$J$1002,ALK!AO$7,Input!$N$3:$N$1002,ALK!$Q$3,Input!$G$3:$G$1002,ALK!$N$3)),0)</f>
        <v>0</v>
      </c>
      <c r="AP24" s="55">
        <f>IF($B24&lt;&gt;"",IF($Q$3&gt;4,COUNTIFS(Input!$F$3:$F$1002,ALK!$B24,Input!$J$3:$J$1002,ALK!AP$7,Input!$G$3:$G$1002,ALK!$N$3),COUNTIFS(Input!$F$3:$F$1002,ALK!$B24,Input!$J$3:$J$1002,ALK!AP$7,Input!$N$3:$N$1002,ALK!$Q$3,Input!$G$3:$G$1002,ALK!$N$3)),0)</f>
        <v>0</v>
      </c>
      <c r="AQ24" s="55">
        <f>IF($B24&lt;&gt;"",IF($Q$3&gt;4,COUNTIFS(Input!$F$3:$F$1002,ALK!$B24,Input!$J$3:$J$1002,ALK!AQ$7,Input!$G$3:$G$1002,ALK!$N$3),COUNTIFS(Input!$F$3:$F$1002,ALK!$B24,Input!$J$3:$J$1002,ALK!AQ$7,Input!$N$3:$N$1002,ALK!$Q$3,Input!$G$3:$G$1002,ALK!$N$3)),0)</f>
        <v>0</v>
      </c>
      <c r="AR24" s="56">
        <f t="shared" si="1"/>
        <v>16</v>
      </c>
      <c r="AS24" s="21"/>
      <c r="AT24" s="21"/>
      <c r="AU24" s="21"/>
      <c r="AV24" s="21"/>
      <c r="AW24" s="21"/>
      <c r="AX24" s="21"/>
      <c r="AY24" s="21"/>
      <c r="AZ24" s="21"/>
      <c r="BA24" s="21"/>
      <c r="BB24" s="21"/>
      <c r="BC24" s="316">
        <f t="shared" si="2"/>
        <v>6720</v>
      </c>
      <c r="BD24" s="21"/>
      <c r="BE24" s="21"/>
      <c r="BF24" s="21"/>
      <c r="BG24" s="21"/>
      <c r="BH24" s="21"/>
      <c r="BI24" s="21"/>
      <c r="BJ24" s="21"/>
      <c r="BK24" s="21"/>
      <c r="BL24" s="21"/>
      <c r="BM24" s="21"/>
      <c r="BN24" s="21"/>
      <c r="BO24" s="21"/>
      <c r="BP24" s="21"/>
      <c r="BQ24" s="21"/>
      <c r="BR24" s="21"/>
      <c r="BS24" s="21"/>
      <c r="BT24" s="21"/>
      <c r="BU24" s="21"/>
      <c r="BV24" s="21"/>
      <c r="BW24" s="21"/>
      <c r="BX24" s="21"/>
      <c r="BY24" s="21"/>
      <c r="BZ24" s="21"/>
    </row>
    <row r="25" spans="1:78" ht="15" x14ac:dyDescent="0.25">
      <c r="A25" s="21"/>
      <c r="B25" s="58">
        <f>'Sheet 1'!A19</f>
        <v>430</v>
      </c>
      <c r="C25" s="55">
        <f>IF($B25&lt;&gt;"",IF($Q$3&gt;4,COUNTIFS(Input!$F$3:$F$1002,ALK!$B25,Input!$J$3:$J$1002,ALK!C$7,Input!$G$3:$G$1002,ALK!$N$3),COUNTIFS(Input!$F$3:$F$1002,ALK!$B25,Input!$J$3:$J$1002,ALK!C$7,Input!$N$3:$N$1002,ALK!$Q$3,Input!$G$3:$G$1002,ALK!$N$3)),0)</f>
        <v>0</v>
      </c>
      <c r="D25" s="55">
        <f>IF($B25&lt;&gt;"",IF($Q$3&gt;4,COUNTIFS(Input!$F$3:$F$1002,ALK!$B25,Input!$J$3:$J$1002,ALK!D$7,Input!$G$3:$G$1002,ALK!$N$3),COUNTIFS(Input!$F$3:$F$1002,ALK!$B25,Input!$J$3:$J$1002,ALK!D$7,Input!$N$3:$N$1002,ALK!$Q$3,Input!$G$3:$G$1002,ALK!$N$3)),0)</f>
        <v>0</v>
      </c>
      <c r="E25" s="55">
        <f>IF($B25&lt;&gt;"",IF($Q$3&gt;4,COUNTIFS(Input!$F$3:$F$1002,ALK!$B25,Input!$J$3:$J$1002,ALK!E$7,Input!$G$3:$G$1002,ALK!$N$3),COUNTIFS(Input!$F$3:$F$1002,ALK!$B25,Input!$J$3:$J$1002,ALK!E$7,Input!$N$3:$N$1002,ALK!$Q$3,Input!$G$3:$G$1002,ALK!$N$3)),0)</f>
        <v>0</v>
      </c>
      <c r="F25" s="55">
        <f>IF($B25&lt;&gt;"",IF($Q$3&gt;4,COUNTIFS(Input!$F$3:$F$1002,ALK!$B25,Input!$J$3:$J$1002,ALK!F$7,Input!$G$3:$G$1002,ALK!$N$3),COUNTIFS(Input!$F$3:$F$1002,ALK!$B25,Input!$J$3:$J$1002,ALK!F$7,Input!$N$3:$N$1002,ALK!$Q$3,Input!$G$3:$G$1002,ALK!$N$3)),0)</f>
        <v>0</v>
      </c>
      <c r="G25" s="55">
        <f>IF($B25&lt;&gt;"",IF($Q$3&gt;4,COUNTIFS(Input!$F$3:$F$1002,ALK!$B25,Input!$J$3:$J$1002,ALK!G$7,Input!$G$3:$G$1002,ALK!$N$3),COUNTIFS(Input!$F$3:$F$1002,ALK!$B25,Input!$J$3:$J$1002,ALK!G$7,Input!$N$3:$N$1002,ALK!$Q$3,Input!$G$3:$G$1002,ALK!$N$3)),0)</f>
        <v>0</v>
      </c>
      <c r="H25" s="55">
        <f>IF($B25&lt;&gt;"",IF($Q$3&gt;4,COUNTIFS(Input!$F$3:$F$1002,ALK!$B25,Input!$J$3:$J$1002,ALK!H$7,Input!$G$3:$G$1002,ALK!$N$3),COUNTIFS(Input!$F$3:$F$1002,ALK!$B25,Input!$J$3:$J$1002,ALK!H$7,Input!$N$3:$N$1002,ALK!$Q$3,Input!$G$3:$G$1002,ALK!$N$3)),0)</f>
        <v>2</v>
      </c>
      <c r="I25" s="55">
        <f>IF($B25&lt;&gt;"",IF($Q$3&gt;4,COUNTIFS(Input!$F$3:$F$1002,ALK!$B25,Input!$J$3:$J$1002,ALK!I$7,Input!$G$3:$G$1002,ALK!$N$3),COUNTIFS(Input!$F$3:$F$1002,ALK!$B25,Input!$J$3:$J$1002,ALK!I$7,Input!$N$3:$N$1002,ALK!$Q$3,Input!$G$3:$G$1002,ALK!$N$3)),0)</f>
        <v>6</v>
      </c>
      <c r="J25" s="55">
        <f>IF($B25&lt;&gt;"",IF($Q$3&gt;4,COUNTIFS(Input!$F$3:$F$1002,ALK!$B25,Input!$J$3:$J$1002,ALK!J$7,Input!$G$3:$G$1002,ALK!$N$3),COUNTIFS(Input!$F$3:$F$1002,ALK!$B25,Input!$J$3:$J$1002,ALK!J$7,Input!$N$3:$N$1002,ALK!$Q$3,Input!$G$3:$G$1002,ALK!$N$3)),0)</f>
        <v>5</v>
      </c>
      <c r="K25" s="55">
        <f>IF($B25&lt;&gt;"",IF($Q$3&gt;4,COUNTIFS(Input!$F$3:$F$1002,ALK!$B25,Input!$J$3:$J$1002,ALK!K$7,Input!$G$3:$G$1002,ALK!$N$3),COUNTIFS(Input!$F$3:$F$1002,ALK!$B25,Input!$J$3:$J$1002,ALK!K$7,Input!$N$3:$N$1002,ALK!$Q$3,Input!$G$3:$G$1002,ALK!$N$3)),0)</f>
        <v>0</v>
      </c>
      <c r="L25" s="55">
        <f>IF($B25&lt;&gt;"",IF($Q$3&gt;4,COUNTIFS(Input!$F$3:$F$1002,ALK!$B25,Input!$J$3:$J$1002,ALK!L$7,Input!$G$3:$G$1002,ALK!$N$3),COUNTIFS(Input!$F$3:$F$1002,ALK!$B25,Input!$J$3:$J$1002,ALK!L$7,Input!$N$3:$N$1002,ALK!$Q$3,Input!$G$3:$G$1002,ALK!$N$3)),0)</f>
        <v>1</v>
      </c>
      <c r="M25" s="55">
        <f>IF($B25&lt;&gt;"",IF($Q$3&gt;4,COUNTIFS(Input!$F$3:$F$1002,ALK!$B25,Input!$J$3:$J$1002,ALK!M$7,Input!$G$3:$G$1002,ALK!$N$3),COUNTIFS(Input!$F$3:$F$1002,ALK!$B25,Input!$J$3:$J$1002,ALK!M$7,Input!$N$3:$N$1002,ALK!$Q$3,Input!$G$3:$G$1002,ALK!$N$3)),0)</f>
        <v>1</v>
      </c>
      <c r="N25" s="55">
        <f>IF($B25&lt;&gt;"",IF($Q$3&gt;4,COUNTIFS(Input!$F$3:$F$1002,ALK!$B25,Input!$J$3:$J$1002,ALK!N$7,Input!$G$3:$G$1002,ALK!$N$3),COUNTIFS(Input!$F$3:$F$1002,ALK!$B25,Input!$J$3:$J$1002,ALK!N$7,Input!$N$3:$N$1002,ALK!$Q$3,Input!$G$3:$G$1002,ALK!$N$3)),0)</f>
        <v>0</v>
      </c>
      <c r="O25" s="55">
        <f>IF($B25&lt;&gt;"",IF($Q$3&gt;4,COUNTIFS(Input!$F$3:$F$1002,ALK!$B25,Input!$J$3:$J$1002,ALK!O$7,Input!$G$3:$G$1002,ALK!$N$3),COUNTIFS(Input!$F$3:$F$1002,ALK!$B25,Input!$J$3:$J$1002,ALK!O$7,Input!$N$3:$N$1002,ALK!$Q$3,Input!$G$3:$G$1002,ALK!$N$3)),0)</f>
        <v>0</v>
      </c>
      <c r="P25" s="55">
        <f>IF($B25&lt;&gt;"",IF($Q$3&gt;4,COUNTIFS(Input!$F$3:$F$1002,ALK!$B25,Input!$J$3:$J$1002,ALK!P$7,Input!$G$3:$G$1002,ALK!$N$3),COUNTIFS(Input!$F$3:$F$1002,ALK!$B25,Input!$J$3:$J$1002,ALK!P$7,Input!$N$3:$N$1002,ALK!$Q$3,Input!$G$3:$G$1002,ALK!$N$3)),0)</f>
        <v>1</v>
      </c>
      <c r="Q25" s="55">
        <f>IF($B25&lt;&gt;"",IF($Q$3&gt;4,COUNTIFS(Input!$F$3:$F$1002,ALK!$B25,Input!$J$3:$J$1002,ALK!Q$7,Input!$G$3:$G$1002,ALK!$N$3),COUNTIFS(Input!$F$3:$F$1002,ALK!$B25,Input!$J$3:$J$1002,ALK!Q$7,Input!$N$3:$N$1002,ALK!$Q$3,Input!$G$3:$G$1002,ALK!$N$3)),0)</f>
        <v>0</v>
      </c>
      <c r="R25" s="55">
        <f>IF($B25&lt;&gt;"",IF($Q$3&gt;4,COUNTIFS(Input!$F$3:$F$1002,ALK!$B25,Input!$J$3:$J$1002,ALK!R$7,Input!$G$3:$G$1002,ALK!$N$3),COUNTIFS(Input!$F$3:$F$1002,ALK!$B25,Input!$J$3:$J$1002,ALK!R$7,Input!$N$3:$N$1002,ALK!$Q$3,Input!$G$3:$G$1002,ALK!$N$3)),0)</f>
        <v>0</v>
      </c>
      <c r="S25" s="55">
        <f>IF($B25&lt;&gt;"",IF($Q$3&gt;4,COUNTIFS(Input!$F$3:$F$1002,ALK!$B25,Input!$J$3:$J$1002,ALK!S$7,Input!$G$3:$G$1002,ALK!$N$3),COUNTIFS(Input!$F$3:$F$1002,ALK!$B25,Input!$J$3:$J$1002,ALK!S$7,Input!$N$3:$N$1002,ALK!$Q$3,Input!$G$3:$G$1002,ALK!$N$3)),0)</f>
        <v>0</v>
      </c>
      <c r="T25" s="55">
        <f>IF($B25&lt;&gt;"",IF($Q$3&gt;4,COUNTIFS(Input!$F$3:$F$1002,ALK!$B25,Input!$J$3:$J$1002,ALK!T$7,Input!$G$3:$G$1002,ALK!$N$3),COUNTIFS(Input!$F$3:$F$1002,ALK!$B25,Input!$J$3:$J$1002,ALK!T$7,Input!$N$3:$N$1002,ALK!$Q$3,Input!$G$3:$G$1002,ALK!$N$3)),0)</f>
        <v>0</v>
      </c>
      <c r="U25" s="55">
        <f>IF($B25&lt;&gt;"",IF($Q$3&gt;4,COUNTIFS(Input!$F$3:$F$1002,ALK!$B25,Input!$J$3:$J$1002,ALK!U$7,Input!$G$3:$G$1002,ALK!$N$3),COUNTIFS(Input!$F$3:$F$1002,ALK!$B25,Input!$J$3:$J$1002,ALK!U$7,Input!$N$3:$N$1002,ALK!$Q$3,Input!$G$3:$G$1002,ALK!$N$3)),0)</f>
        <v>0</v>
      </c>
      <c r="V25" s="55">
        <f>IF($B25&lt;&gt;"",IF($Q$3&gt;4,COUNTIFS(Input!$F$3:$F$1002,ALK!$B25,Input!$J$3:$J$1002,ALK!V$7,Input!$G$3:$G$1002,ALK!$N$3),COUNTIFS(Input!$F$3:$F$1002,ALK!$B25,Input!$J$3:$J$1002,ALK!V$7,Input!$N$3:$N$1002,ALK!$Q$3,Input!$G$3:$G$1002,ALK!$N$3)),0)</f>
        <v>0</v>
      </c>
      <c r="W25" s="55">
        <f>IF($B25&lt;&gt;"",IF($Q$3&gt;4,COUNTIFS(Input!$F$3:$F$1002,ALK!$B25,Input!$J$3:$J$1002,ALK!W$7,Input!$G$3:$G$1002,ALK!$N$3),COUNTIFS(Input!$F$3:$F$1002,ALK!$B25,Input!$J$3:$J$1002,ALK!W$7,Input!$N$3:$N$1002,ALK!$Q$3,Input!$G$3:$G$1002,ALK!$N$3)),0)</f>
        <v>0</v>
      </c>
      <c r="X25" s="55">
        <f>IF($B25&lt;&gt;"",IF($Q$3&gt;4,COUNTIFS(Input!$F$3:$F$1002,ALK!$B25,Input!$J$3:$J$1002,ALK!X$7,Input!$G$3:$G$1002,ALK!$N$3),COUNTIFS(Input!$F$3:$F$1002,ALK!$B25,Input!$J$3:$J$1002,ALK!X$7,Input!$N$3:$N$1002,ALK!$Q$3,Input!$G$3:$G$1002,ALK!$N$3)),0)</f>
        <v>0</v>
      </c>
      <c r="Y25" s="55">
        <f>IF($B25&lt;&gt;"",IF($Q$3&gt;4,COUNTIFS(Input!$F$3:$F$1002,ALK!$B25,Input!$J$3:$J$1002,ALK!Y$7,Input!$G$3:$G$1002,ALK!$N$3),COUNTIFS(Input!$F$3:$F$1002,ALK!$B25,Input!$J$3:$J$1002,ALK!Y$7,Input!$N$3:$N$1002,ALK!$Q$3,Input!$G$3:$G$1002,ALK!$N$3)),0)</f>
        <v>0</v>
      </c>
      <c r="Z25" s="55">
        <f>IF($B25&lt;&gt;"",IF($Q$3&gt;4,COUNTIFS(Input!$F$3:$F$1002,ALK!$B25,Input!$J$3:$J$1002,ALK!Z$7,Input!$G$3:$G$1002,ALK!$N$3),COUNTIFS(Input!$F$3:$F$1002,ALK!$B25,Input!$J$3:$J$1002,ALK!Z$7,Input!$N$3:$N$1002,ALK!$Q$3,Input!$G$3:$G$1002,ALK!$N$3)),0)</f>
        <v>0</v>
      </c>
      <c r="AA25" s="55">
        <f>IF($B25&lt;&gt;"",IF($Q$3&gt;4,COUNTIFS(Input!$F$3:$F$1002,ALK!$B25,Input!$J$3:$J$1002,ALK!AA$7,Input!$G$3:$G$1002,ALK!$N$3),COUNTIFS(Input!$F$3:$F$1002,ALK!$B25,Input!$J$3:$J$1002,ALK!AA$7,Input!$N$3:$N$1002,ALK!$Q$3,Input!$G$3:$G$1002,ALK!$N$3)),0)</f>
        <v>0</v>
      </c>
      <c r="AB25" s="55">
        <f>IF($B25&lt;&gt;"",IF($Q$3&gt;4,COUNTIFS(Input!$F$3:$F$1002,ALK!$B25,Input!$J$3:$J$1002,ALK!AB$7,Input!$G$3:$G$1002,ALK!$N$3),COUNTIFS(Input!$F$3:$F$1002,ALK!$B25,Input!$J$3:$J$1002,ALK!AB$7,Input!$N$3:$N$1002,ALK!$Q$3,Input!$G$3:$G$1002,ALK!$N$3)),0)</f>
        <v>0</v>
      </c>
      <c r="AC25" s="55">
        <f>IF($B25&lt;&gt;"",IF($Q$3&gt;4,COUNTIFS(Input!$F$3:$F$1002,ALK!$B25,Input!$J$3:$J$1002,ALK!AC$7,Input!$G$3:$G$1002,ALK!$N$3),COUNTIFS(Input!$F$3:$F$1002,ALK!$B25,Input!$J$3:$J$1002,ALK!AC$7,Input!$N$3:$N$1002,ALK!$Q$3,Input!$G$3:$G$1002,ALK!$N$3)),0)</f>
        <v>0</v>
      </c>
      <c r="AD25" s="55">
        <f>IF($B25&lt;&gt;"",IF($Q$3&gt;4,COUNTIFS(Input!$F$3:$F$1002,ALK!$B25,Input!$J$3:$J$1002,ALK!AD$7,Input!$G$3:$G$1002,ALK!$N$3),COUNTIFS(Input!$F$3:$F$1002,ALK!$B25,Input!$J$3:$J$1002,ALK!AD$7,Input!$N$3:$N$1002,ALK!$Q$3,Input!$G$3:$G$1002,ALK!$N$3)),0)</f>
        <v>0</v>
      </c>
      <c r="AE25" s="55">
        <f>IF($B25&lt;&gt;"",IF($Q$3&gt;4,COUNTIFS(Input!$F$3:$F$1002,ALK!$B25,Input!$J$3:$J$1002,ALK!AE$7,Input!$G$3:$G$1002,ALK!$N$3),COUNTIFS(Input!$F$3:$F$1002,ALK!$B25,Input!$J$3:$J$1002,ALK!AE$7,Input!$N$3:$N$1002,ALK!$Q$3,Input!$G$3:$G$1002,ALK!$N$3)),0)</f>
        <v>0</v>
      </c>
      <c r="AF25" s="55">
        <f>IF($B25&lt;&gt;"",IF($Q$3&gt;4,COUNTIFS(Input!$F$3:$F$1002,ALK!$B25,Input!$J$3:$J$1002,ALK!AF$7,Input!$G$3:$G$1002,ALK!$N$3),COUNTIFS(Input!$F$3:$F$1002,ALK!$B25,Input!$J$3:$J$1002,ALK!AF$7,Input!$N$3:$N$1002,ALK!$Q$3,Input!$G$3:$G$1002,ALK!$N$3)),0)</f>
        <v>0</v>
      </c>
      <c r="AG25" s="55">
        <f>IF($B25&lt;&gt;"",IF($Q$3&gt;4,COUNTIFS(Input!$F$3:$F$1002,ALK!$B25,Input!$J$3:$J$1002,ALK!AG$7,Input!$G$3:$G$1002,ALK!$N$3),COUNTIFS(Input!$F$3:$F$1002,ALK!$B25,Input!$J$3:$J$1002,ALK!AG$7,Input!$N$3:$N$1002,ALK!$Q$3,Input!$G$3:$G$1002,ALK!$N$3)),0)</f>
        <v>0</v>
      </c>
      <c r="AH25" s="55">
        <f>IF($B25&lt;&gt;"",IF($Q$3&gt;4,COUNTIFS(Input!$F$3:$F$1002,ALK!$B25,Input!$J$3:$J$1002,ALK!AH$7,Input!$G$3:$G$1002,ALK!$N$3),COUNTIFS(Input!$F$3:$F$1002,ALK!$B25,Input!$J$3:$J$1002,ALK!AH$7,Input!$N$3:$N$1002,ALK!$Q$3,Input!$G$3:$G$1002,ALK!$N$3)),0)</f>
        <v>0</v>
      </c>
      <c r="AI25" s="55">
        <f>IF($B25&lt;&gt;"",IF($Q$3&gt;4,COUNTIFS(Input!$F$3:$F$1002,ALK!$B25,Input!$J$3:$J$1002,ALK!AI$7,Input!$G$3:$G$1002,ALK!$N$3),COUNTIFS(Input!$F$3:$F$1002,ALK!$B25,Input!$J$3:$J$1002,ALK!AI$7,Input!$N$3:$N$1002,ALK!$Q$3,Input!$G$3:$G$1002,ALK!$N$3)),0)</f>
        <v>0</v>
      </c>
      <c r="AJ25" s="55">
        <f>IF($B25&lt;&gt;"",IF($Q$3&gt;4,COUNTIFS(Input!$F$3:$F$1002,ALK!$B25,Input!$J$3:$J$1002,ALK!AJ$7,Input!$G$3:$G$1002,ALK!$N$3),COUNTIFS(Input!$F$3:$F$1002,ALK!$B25,Input!$J$3:$J$1002,ALK!AJ$7,Input!$N$3:$N$1002,ALK!$Q$3,Input!$G$3:$G$1002,ALK!$N$3)),0)</f>
        <v>0</v>
      </c>
      <c r="AK25" s="55">
        <f>IF($B25&lt;&gt;"",IF($Q$3&gt;4,COUNTIFS(Input!$F$3:$F$1002,ALK!$B25,Input!$J$3:$J$1002,ALK!AK$7,Input!$G$3:$G$1002,ALK!$N$3),COUNTIFS(Input!$F$3:$F$1002,ALK!$B25,Input!$J$3:$J$1002,ALK!AK$7,Input!$N$3:$N$1002,ALK!$Q$3,Input!$G$3:$G$1002,ALK!$N$3)),0)</f>
        <v>0</v>
      </c>
      <c r="AL25" s="55">
        <f>IF($B25&lt;&gt;"",IF($Q$3&gt;4,COUNTIFS(Input!$F$3:$F$1002,ALK!$B25,Input!$J$3:$J$1002,ALK!AL$7,Input!$G$3:$G$1002,ALK!$N$3),COUNTIFS(Input!$F$3:$F$1002,ALK!$B25,Input!$J$3:$J$1002,ALK!AL$7,Input!$N$3:$N$1002,ALK!$Q$3,Input!$G$3:$G$1002,ALK!$N$3)),0)</f>
        <v>0</v>
      </c>
      <c r="AM25" s="55">
        <f>IF($B25&lt;&gt;"",IF($Q$3&gt;4,COUNTIFS(Input!$F$3:$F$1002,ALK!$B25,Input!$J$3:$J$1002,ALK!AM$7,Input!$G$3:$G$1002,ALK!$N$3),COUNTIFS(Input!$F$3:$F$1002,ALK!$B25,Input!$J$3:$J$1002,ALK!AM$7,Input!$N$3:$N$1002,ALK!$Q$3,Input!$G$3:$G$1002,ALK!$N$3)),0)</f>
        <v>0</v>
      </c>
      <c r="AN25" s="55">
        <f>IF($B25&lt;&gt;"",IF($Q$3&gt;4,COUNTIFS(Input!$F$3:$F$1002,ALK!$B25,Input!$J$3:$J$1002,ALK!AN$7,Input!$G$3:$G$1002,ALK!$N$3),COUNTIFS(Input!$F$3:$F$1002,ALK!$B25,Input!$J$3:$J$1002,ALK!AN$7,Input!$N$3:$N$1002,ALK!$Q$3,Input!$G$3:$G$1002,ALK!$N$3)),0)</f>
        <v>0</v>
      </c>
      <c r="AO25" s="55">
        <f>IF($B25&lt;&gt;"",IF($Q$3&gt;4,COUNTIFS(Input!$F$3:$F$1002,ALK!$B25,Input!$J$3:$J$1002,ALK!AO$7,Input!$G$3:$G$1002,ALK!$N$3),COUNTIFS(Input!$F$3:$F$1002,ALK!$B25,Input!$J$3:$J$1002,ALK!AO$7,Input!$N$3:$N$1002,ALK!$Q$3,Input!$G$3:$G$1002,ALK!$N$3)),0)</f>
        <v>0</v>
      </c>
      <c r="AP25" s="55">
        <f>IF($B25&lt;&gt;"",IF($Q$3&gt;4,COUNTIFS(Input!$F$3:$F$1002,ALK!$B25,Input!$J$3:$J$1002,ALK!AP$7,Input!$G$3:$G$1002,ALK!$N$3),COUNTIFS(Input!$F$3:$F$1002,ALK!$B25,Input!$J$3:$J$1002,ALK!AP$7,Input!$N$3:$N$1002,ALK!$Q$3,Input!$G$3:$G$1002,ALK!$N$3)),0)</f>
        <v>0</v>
      </c>
      <c r="AQ25" s="55">
        <f>IF($B25&lt;&gt;"",IF($Q$3&gt;4,COUNTIFS(Input!$F$3:$F$1002,ALK!$B25,Input!$J$3:$J$1002,ALK!AQ$7,Input!$G$3:$G$1002,ALK!$N$3),COUNTIFS(Input!$F$3:$F$1002,ALK!$B25,Input!$J$3:$J$1002,ALK!AQ$7,Input!$N$3:$N$1002,ALK!$Q$3,Input!$G$3:$G$1002,ALK!$N$3)),0)</f>
        <v>0</v>
      </c>
      <c r="AR25" s="56">
        <f t="shared" si="1"/>
        <v>16</v>
      </c>
      <c r="AS25" s="21"/>
      <c r="AT25" s="21"/>
      <c r="AU25" s="21"/>
      <c r="AV25" s="21"/>
      <c r="AW25" s="21"/>
      <c r="AX25" s="21"/>
      <c r="AY25" s="21"/>
      <c r="AZ25" s="21"/>
      <c r="BA25" s="21"/>
      <c r="BB25" s="21"/>
      <c r="BC25" s="316">
        <f t="shared" si="2"/>
        <v>6880</v>
      </c>
      <c r="BD25" s="21"/>
      <c r="BE25" s="21"/>
      <c r="BF25" s="21"/>
      <c r="BG25" s="21"/>
      <c r="BH25" s="21"/>
      <c r="BI25" s="21"/>
      <c r="BJ25" s="21"/>
      <c r="BK25" s="21"/>
      <c r="BL25" s="21"/>
      <c r="BM25" s="21"/>
      <c r="BN25" s="21"/>
      <c r="BO25" s="21"/>
      <c r="BP25" s="21"/>
      <c r="BQ25" s="21"/>
      <c r="BR25" s="21"/>
      <c r="BS25" s="21"/>
      <c r="BT25" s="21"/>
      <c r="BU25" s="21"/>
      <c r="BV25" s="21"/>
      <c r="BW25" s="21"/>
      <c r="BX25" s="21"/>
      <c r="BY25" s="21"/>
      <c r="BZ25" s="21"/>
    </row>
    <row r="26" spans="1:78" ht="15" x14ac:dyDescent="0.25">
      <c r="A26" s="21"/>
      <c r="B26" s="58">
        <f>'Sheet 1'!A20</f>
        <v>440</v>
      </c>
      <c r="C26" s="55">
        <f>IF($B26&lt;&gt;"",IF($Q$3&gt;4,COUNTIFS(Input!$F$3:$F$1002,ALK!$B26,Input!$J$3:$J$1002,ALK!C$7,Input!$G$3:$G$1002,ALK!$N$3),COUNTIFS(Input!$F$3:$F$1002,ALK!$B26,Input!$J$3:$J$1002,ALK!C$7,Input!$N$3:$N$1002,ALK!$Q$3,Input!$G$3:$G$1002,ALK!$N$3)),0)</f>
        <v>0</v>
      </c>
      <c r="D26" s="55">
        <f>IF($B26&lt;&gt;"",IF($Q$3&gt;4,COUNTIFS(Input!$F$3:$F$1002,ALK!$B26,Input!$J$3:$J$1002,ALK!D$7,Input!$G$3:$G$1002,ALK!$N$3),COUNTIFS(Input!$F$3:$F$1002,ALK!$B26,Input!$J$3:$J$1002,ALK!D$7,Input!$N$3:$N$1002,ALK!$Q$3,Input!$G$3:$G$1002,ALK!$N$3)),0)</f>
        <v>0</v>
      </c>
      <c r="E26" s="55">
        <f>IF($B26&lt;&gt;"",IF($Q$3&gt;4,COUNTIFS(Input!$F$3:$F$1002,ALK!$B26,Input!$J$3:$J$1002,ALK!E$7,Input!$G$3:$G$1002,ALK!$N$3),COUNTIFS(Input!$F$3:$F$1002,ALK!$B26,Input!$J$3:$J$1002,ALK!E$7,Input!$N$3:$N$1002,ALK!$Q$3,Input!$G$3:$G$1002,ALK!$N$3)),0)</f>
        <v>0</v>
      </c>
      <c r="F26" s="55">
        <f>IF($B26&lt;&gt;"",IF($Q$3&gt;4,COUNTIFS(Input!$F$3:$F$1002,ALK!$B26,Input!$J$3:$J$1002,ALK!F$7,Input!$G$3:$G$1002,ALK!$N$3),COUNTIFS(Input!$F$3:$F$1002,ALK!$B26,Input!$J$3:$J$1002,ALK!F$7,Input!$N$3:$N$1002,ALK!$Q$3,Input!$G$3:$G$1002,ALK!$N$3)),0)</f>
        <v>0</v>
      </c>
      <c r="G26" s="55">
        <f>IF($B26&lt;&gt;"",IF($Q$3&gt;4,COUNTIFS(Input!$F$3:$F$1002,ALK!$B26,Input!$J$3:$J$1002,ALK!G$7,Input!$G$3:$G$1002,ALK!$N$3),COUNTIFS(Input!$F$3:$F$1002,ALK!$B26,Input!$J$3:$J$1002,ALK!G$7,Input!$N$3:$N$1002,ALK!$Q$3,Input!$G$3:$G$1002,ALK!$N$3)),0)</f>
        <v>0</v>
      </c>
      <c r="H26" s="55">
        <f>IF($B26&lt;&gt;"",IF($Q$3&gt;4,COUNTIFS(Input!$F$3:$F$1002,ALK!$B26,Input!$J$3:$J$1002,ALK!H$7,Input!$G$3:$G$1002,ALK!$N$3),COUNTIFS(Input!$F$3:$F$1002,ALK!$B26,Input!$J$3:$J$1002,ALK!H$7,Input!$N$3:$N$1002,ALK!$Q$3,Input!$G$3:$G$1002,ALK!$N$3)),0)</f>
        <v>3</v>
      </c>
      <c r="I26" s="55">
        <f>IF($B26&lt;&gt;"",IF($Q$3&gt;4,COUNTIFS(Input!$F$3:$F$1002,ALK!$B26,Input!$J$3:$J$1002,ALK!I$7,Input!$G$3:$G$1002,ALK!$N$3),COUNTIFS(Input!$F$3:$F$1002,ALK!$B26,Input!$J$3:$J$1002,ALK!I$7,Input!$N$3:$N$1002,ALK!$Q$3,Input!$G$3:$G$1002,ALK!$N$3)),0)</f>
        <v>2</v>
      </c>
      <c r="J26" s="55">
        <f>IF($B26&lt;&gt;"",IF($Q$3&gt;4,COUNTIFS(Input!$F$3:$F$1002,ALK!$B26,Input!$J$3:$J$1002,ALK!J$7,Input!$G$3:$G$1002,ALK!$N$3),COUNTIFS(Input!$F$3:$F$1002,ALK!$B26,Input!$J$3:$J$1002,ALK!J$7,Input!$N$3:$N$1002,ALK!$Q$3,Input!$G$3:$G$1002,ALK!$N$3)),0)</f>
        <v>0</v>
      </c>
      <c r="K26" s="55">
        <f>IF($B26&lt;&gt;"",IF($Q$3&gt;4,COUNTIFS(Input!$F$3:$F$1002,ALK!$B26,Input!$J$3:$J$1002,ALK!K$7,Input!$G$3:$G$1002,ALK!$N$3),COUNTIFS(Input!$F$3:$F$1002,ALK!$B26,Input!$J$3:$J$1002,ALK!K$7,Input!$N$3:$N$1002,ALK!$Q$3,Input!$G$3:$G$1002,ALK!$N$3)),0)</f>
        <v>0</v>
      </c>
      <c r="L26" s="55">
        <f>IF($B26&lt;&gt;"",IF($Q$3&gt;4,COUNTIFS(Input!$F$3:$F$1002,ALK!$B26,Input!$J$3:$J$1002,ALK!L$7,Input!$G$3:$G$1002,ALK!$N$3),COUNTIFS(Input!$F$3:$F$1002,ALK!$B26,Input!$J$3:$J$1002,ALK!L$7,Input!$N$3:$N$1002,ALK!$Q$3,Input!$G$3:$G$1002,ALK!$N$3)),0)</f>
        <v>0</v>
      </c>
      <c r="M26" s="55">
        <f>IF($B26&lt;&gt;"",IF($Q$3&gt;4,COUNTIFS(Input!$F$3:$F$1002,ALK!$B26,Input!$J$3:$J$1002,ALK!M$7,Input!$G$3:$G$1002,ALK!$N$3),COUNTIFS(Input!$F$3:$F$1002,ALK!$B26,Input!$J$3:$J$1002,ALK!M$7,Input!$N$3:$N$1002,ALK!$Q$3,Input!$G$3:$G$1002,ALK!$N$3)),0)</f>
        <v>0</v>
      </c>
      <c r="N26" s="55">
        <f>IF($B26&lt;&gt;"",IF($Q$3&gt;4,COUNTIFS(Input!$F$3:$F$1002,ALK!$B26,Input!$J$3:$J$1002,ALK!N$7,Input!$G$3:$G$1002,ALK!$N$3),COUNTIFS(Input!$F$3:$F$1002,ALK!$B26,Input!$J$3:$J$1002,ALK!N$7,Input!$N$3:$N$1002,ALK!$Q$3,Input!$G$3:$G$1002,ALK!$N$3)),0)</f>
        <v>0</v>
      </c>
      <c r="O26" s="55">
        <f>IF($B26&lt;&gt;"",IF($Q$3&gt;4,COUNTIFS(Input!$F$3:$F$1002,ALK!$B26,Input!$J$3:$J$1002,ALK!O$7,Input!$G$3:$G$1002,ALK!$N$3),COUNTIFS(Input!$F$3:$F$1002,ALK!$B26,Input!$J$3:$J$1002,ALK!O$7,Input!$N$3:$N$1002,ALK!$Q$3,Input!$G$3:$G$1002,ALK!$N$3)),0)</f>
        <v>0</v>
      </c>
      <c r="P26" s="55">
        <f>IF($B26&lt;&gt;"",IF($Q$3&gt;4,COUNTIFS(Input!$F$3:$F$1002,ALK!$B26,Input!$J$3:$J$1002,ALK!P$7,Input!$G$3:$G$1002,ALK!$N$3),COUNTIFS(Input!$F$3:$F$1002,ALK!$B26,Input!$J$3:$J$1002,ALK!P$7,Input!$N$3:$N$1002,ALK!$Q$3,Input!$G$3:$G$1002,ALK!$N$3)),0)</f>
        <v>0</v>
      </c>
      <c r="Q26" s="55">
        <f>IF($B26&lt;&gt;"",IF($Q$3&gt;4,COUNTIFS(Input!$F$3:$F$1002,ALK!$B26,Input!$J$3:$J$1002,ALK!Q$7,Input!$G$3:$G$1002,ALK!$N$3),COUNTIFS(Input!$F$3:$F$1002,ALK!$B26,Input!$J$3:$J$1002,ALK!Q$7,Input!$N$3:$N$1002,ALK!$Q$3,Input!$G$3:$G$1002,ALK!$N$3)),0)</f>
        <v>0</v>
      </c>
      <c r="R26" s="55">
        <f>IF($B26&lt;&gt;"",IF($Q$3&gt;4,COUNTIFS(Input!$F$3:$F$1002,ALK!$B26,Input!$J$3:$J$1002,ALK!R$7,Input!$G$3:$G$1002,ALK!$N$3),COUNTIFS(Input!$F$3:$F$1002,ALK!$B26,Input!$J$3:$J$1002,ALK!R$7,Input!$N$3:$N$1002,ALK!$Q$3,Input!$G$3:$G$1002,ALK!$N$3)),0)</f>
        <v>0</v>
      </c>
      <c r="S26" s="55">
        <f>IF($B26&lt;&gt;"",IF($Q$3&gt;4,COUNTIFS(Input!$F$3:$F$1002,ALK!$B26,Input!$J$3:$J$1002,ALK!S$7,Input!$G$3:$G$1002,ALK!$N$3),COUNTIFS(Input!$F$3:$F$1002,ALK!$B26,Input!$J$3:$J$1002,ALK!S$7,Input!$N$3:$N$1002,ALK!$Q$3,Input!$G$3:$G$1002,ALK!$N$3)),0)</f>
        <v>0</v>
      </c>
      <c r="T26" s="55">
        <f>IF($B26&lt;&gt;"",IF($Q$3&gt;4,COUNTIFS(Input!$F$3:$F$1002,ALK!$B26,Input!$J$3:$J$1002,ALK!T$7,Input!$G$3:$G$1002,ALK!$N$3),COUNTIFS(Input!$F$3:$F$1002,ALK!$B26,Input!$J$3:$J$1002,ALK!T$7,Input!$N$3:$N$1002,ALK!$Q$3,Input!$G$3:$G$1002,ALK!$N$3)),0)</f>
        <v>0</v>
      </c>
      <c r="U26" s="55">
        <f>IF($B26&lt;&gt;"",IF($Q$3&gt;4,COUNTIFS(Input!$F$3:$F$1002,ALK!$B26,Input!$J$3:$J$1002,ALK!U$7,Input!$G$3:$G$1002,ALK!$N$3),COUNTIFS(Input!$F$3:$F$1002,ALK!$B26,Input!$J$3:$J$1002,ALK!U$7,Input!$N$3:$N$1002,ALK!$Q$3,Input!$G$3:$G$1002,ALK!$N$3)),0)</f>
        <v>0</v>
      </c>
      <c r="V26" s="55">
        <f>IF($B26&lt;&gt;"",IF($Q$3&gt;4,COUNTIFS(Input!$F$3:$F$1002,ALK!$B26,Input!$J$3:$J$1002,ALK!V$7,Input!$G$3:$G$1002,ALK!$N$3),COUNTIFS(Input!$F$3:$F$1002,ALK!$B26,Input!$J$3:$J$1002,ALK!V$7,Input!$N$3:$N$1002,ALK!$Q$3,Input!$G$3:$G$1002,ALK!$N$3)),0)</f>
        <v>0</v>
      </c>
      <c r="W26" s="55">
        <f>IF($B26&lt;&gt;"",IF($Q$3&gt;4,COUNTIFS(Input!$F$3:$F$1002,ALK!$B26,Input!$J$3:$J$1002,ALK!W$7,Input!$G$3:$G$1002,ALK!$N$3),COUNTIFS(Input!$F$3:$F$1002,ALK!$B26,Input!$J$3:$J$1002,ALK!W$7,Input!$N$3:$N$1002,ALK!$Q$3,Input!$G$3:$G$1002,ALK!$N$3)),0)</f>
        <v>0</v>
      </c>
      <c r="X26" s="55">
        <f>IF($B26&lt;&gt;"",IF($Q$3&gt;4,COUNTIFS(Input!$F$3:$F$1002,ALK!$B26,Input!$J$3:$J$1002,ALK!X$7,Input!$G$3:$G$1002,ALK!$N$3),COUNTIFS(Input!$F$3:$F$1002,ALK!$B26,Input!$J$3:$J$1002,ALK!X$7,Input!$N$3:$N$1002,ALK!$Q$3,Input!$G$3:$G$1002,ALK!$N$3)),0)</f>
        <v>0</v>
      </c>
      <c r="Y26" s="55">
        <f>IF($B26&lt;&gt;"",IF($Q$3&gt;4,COUNTIFS(Input!$F$3:$F$1002,ALK!$B26,Input!$J$3:$J$1002,ALK!Y$7,Input!$G$3:$G$1002,ALK!$N$3),COUNTIFS(Input!$F$3:$F$1002,ALK!$B26,Input!$J$3:$J$1002,ALK!Y$7,Input!$N$3:$N$1002,ALK!$Q$3,Input!$G$3:$G$1002,ALK!$N$3)),0)</f>
        <v>0</v>
      </c>
      <c r="Z26" s="55">
        <f>IF($B26&lt;&gt;"",IF($Q$3&gt;4,COUNTIFS(Input!$F$3:$F$1002,ALK!$B26,Input!$J$3:$J$1002,ALK!Z$7,Input!$G$3:$G$1002,ALK!$N$3),COUNTIFS(Input!$F$3:$F$1002,ALK!$B26,Input!$J$3:$J$1002,ALK!Z$7,Input!$N$3:$N$1002,ALK!$Q$3,Input!$G$3:$G$1002,ALK!$N$3)),0)</f>
        <v>0</v>
      </c>
      <c r="AA26" s="55">
        <f>IF($B26&lt;&gt;"",IF($Q$3&gt;4,COUNTIFS(Input!$F$3:$F$1002,ALK!$B26,Input!$J$3:$J$1002,ALK!AA$7,Input!$G$3:$G$1002,ALK!$N$3),COUNTIFS(Input!$F$3:$F$1002,ALK!$B26,Input!$J$3:$J$1002,ALK!AA$7,Input!$N$3:$N$1002,ALK!$Q$3,Input!$G$3:$G$1002,ALK!$N$3)),0)</f>
        <v>0</v>
      </c>
      <c r="AB26" s="55">
        <f>IF($B26&lt;&gt;"",IF($Q$3&gt;4,COUNTIFS(Input!$F$3:$F$1002,ALK!$B26,Input!$J$3:$J$1002,ALK!AB$7,Input!$G$3:$G$1002,ALK!$N$3),COUNTIFS(Input!$F$3:$F$1002,ALK!$B26,Input!$J$3:$J$1002,ALK!AB$7,Input!$N$3:$N$1002,ALK!$Q$3,Input!$G$3:$G$1002,ALK!$N$3)),0)</f>
        <v>0</v>
      </c>
      <c r="AC26" s="55">
        <f>IF($B26&lt;&gt;"",IF($Q$3&gt;4,COUNTIFS(Input!$F$3:$F$1002,ALK!$B26,Input!$J$3:$J$1002,ALK!AC$7,Input!$G$3:$G$1002,ALK!$N$3),COUNTIFS(Input!$F$3:$F$1002,ALK!$B26,Input!$J$3:$J$1002,ALK!AC$7,Input!$N$3:$N$1002,ALK!$Q$3,Input!$G$3:$G$1002,ALK!$N$3)),0)</f>
        <v>0</v>
      </c>
      <c r="AD26" s="55">
        <f>IF($B26&lt;&gt;"",IF($Q$3&gt;4,COUNTIFS(Input!$F$3:$F$1002,ALK!$B26,Input!$J$3:$J$1002,ALK!AD$7,Input!$G$3:$G$1002,ALK!$N$3),COUNTIFS(Input!$F$3:$F$1002,ALK!$B26,Input!$J$3:$J$1002,ALK!AD$7,Input!$N$3:$N$1002,ALK!$Q$3,Input!$G$3:$G$1002,ALK!$N$3)),0)</f>
        <v>0</v>
      </c>
      <c r="AE26" s="55">
        <f>IF($B26&lt;&gt;"",IF($Q$3&gt;4,COUNTIFS(Input!$F$3:$F$1002,ALK!$B26,Input!$J$3:$J$1002,ALK!AE$7,Input!$G$3:$G$1002,ALK!$N$3),COUNTIFS(Input!$F$3:$F$1002,ALK!$B26,Input!$J$3:$J$1002,ALK!AE$7,Input!$N$3:$N$1002,ALK!$Q$3,Input!$G$3:$G$1002,ALK!$N$3)),0)</f>
        <v>0</v>
      </c>
      <c r="AF26" s="55">
        <f>IF($B26&lt;&gt;"",IF($Q$3&gt;4,COUNTIFS(Input!$F$3:$F$1002,ALK!$B26,Input!$J$3:$J$1002,ALK!AF$7,Input!$G$3:$G$1002,ALK!$N$3),COUNTIFS(Input!$F$3:$F$1002,ALK!$B26,Input!$J$3:$J$1002,ALK!AF$7,Input!$N$3:$N$1002,ALK!$Q$3,Input!$G$3:$G$1002,ALK!$N$3)),0)</f>
        <v>0</v>
      </c>
      <c r="AG26" s="55">
        <f>IF($B26&lt;&gt;"",IF($Q$3&gt;4,COUNTIFS(Input!$F$3:$F$1002,ALK!$B26,Input!$J$3:$J$1002,ALK!AG$7,Input!$G$3:$G$1002,ALK!$N$3),COUNTIFS(Input!$F$3:$F$1002,ALK!$B26,Input!$J$3:$J$1002,ALK!AG$7,Input!$N$3:$N$1002,ALK!$Q$3,Input!$G$3:$G$1002,ALK!$N$3)),0)</f>
        <v>0</v>
      </c>
      <c r="AH26" s="55">
        <f>IF($B26&lt;&gt;"",IF($Q$3&gt;4,COUNTIFS(Input!$F$3:$F$1002,ALK!$B26,Input!$J$3:$J$1002,ALK!AH$7,Input!$G$3:$G$1002,ALK!$N$3),COUNTIFS(Input!$F$3:$F$1002,ALK!$B26,Input!$J$3:$J$1002,ALK!AH$7,Input!$N$3:$N$1002,ALK!$Q$3,Input!$G$3:$G$1002,ALK!$N$3)),0)</f>
        <v>0</v>
      </c>
      <c r="AI26" s="55">
        <f>IF($B26&lt;&gt;"",IF($Q$3&gt;4,COUNTIFS(Input!$F$3:$F$1002,ALK!$B26,Input!$J$3:$J$1002,ALK!AI$7,Input!$G$3:$G$1002,ALK!$N$3),COUNTIFS(Input!$F$3:$F$1002,ALK!$B26,Input!$J$3:$J$1002,ALK!AI$7,Input!$N$3:$N$1002,ALK!$Q$3,Input!$G$3:$G$1002,ALK!$N$3)),0)</f>
        <v>0</v>
      </c>
      <c r="AJ26" s="55">
        <f>IF($B26&lt;&gt;"",IF($Q$3&gt;4,COUNTIFS(Input!$F$3:$F$1002,ALK!$B26,Input!$J$3:$J$1002,ALK!AJ$7,Input!$G$3:$G$1002,ALK!$N$3),COUNTIFS(Input!$F$3:$F$1002,ALK!$B26,Input!$J$3:$J$1002,ALK!AJ$7,Input!$N$3:$N$1002,ALK!$Q$3,Input!$G$3:$G$1002,ALK!$N$3)),0)</f>
        <v>0</v>
      </c>
      <c r="AK26" s="55">
        <f>IF($B26&lt;&gt;"",IF($Q$3&gt;4,COUNTIFS(Input!$F$3:$F$1002,ALK!$B26,Input!$J$3:$J$1002,ALK!AK$7,Input!$G$3:$G$1002,ALK!$N$3),COUNTIFS(Input!$F$3:$F$1002,ALK!$B26,Input!$J$3:$J$1002,ALK!AK$7,Input!$N$3:$N$1002,ALK!$Q$3,Input!$G$3:$G$1002,ALK!$N$3)),0)</f>
        <v>0</v>
      </c>
      <c r="AL26" s="55">
        <f>IF($B26&lt;&gt;"",IF($Q$3&gt;4,COUNTIFS(Input!$F$3:$F$1002,ALK!$B26,Input!$J$3:$J$1002,ALK!AL$7,Input!$G$3:$G$1002,ALK!$N$3),COUNTIFS(Input!$F$3:$F$1002,ALK!$B26,Input!$J$3:$J$1002,ALK!AL$7,Input!$N$3:$N$1002,ALK!$Q$3,Input!$G$3:$G$1002,ALK!$N$3)),0)</f>
        <v>0</v>
      </c>
      <c r="AM26" s="55">
        <f>IF($B26&lt;&gt;"",IF($Q$3&gt;4,COUNTIFS(Input!$F$3:$F$1002,ALK!$B26,Input!$J$3:$J$1002,ALK!AM$7,Input!$G$3:$G$1002,ALK!$N$3),COUNTIFS(Input!$F$3:$F$1002,ALK!$B26,Input!$J$3:$J$1002,ALK!AM$7,Input!$N$3:$N$1002,ALK!$Q$3,Input!$G$3:$G$1002,ALK!$N$3)),0)</f>
        <v>0</v>
      </c>
      <c r="AN26" s="55">
        <f>IF($B26&lt;&gt;"",IF($Q$3&gt;4,COUNTIFS(Input!$F$3:$F$1002,ALK!$B26,Input!$J$3:$J$1002,ALK!AN$7,Input!$G$3:$G$1002,ALK!$N$3),COUNTIFS(Input!$F$3:$F$1002,ALK!$B26,Input!$J$3:$J$1002,ALK!AN$7,Input!$N$3:$N$1002,ALK!$Q$3,Input!$G$3:$G$1002,ALK!$N$3)),0)</f>
        <v>0</v>
      </c>
      <c r="AO26" s="55">
        <f>IF($B26&lt;&gt;"",IF($Q$3&gt;4,COUNTIFS(Input!$F$3:$F$1002,ALK!$B26,Input!$J$3:$J$1002,ALK!AO$7,Input!$G$3:$G$1002,ALK!$N$3),COUNTIFS(Input!$F$3:$F$1002,ALK!$B26,Input!$J$3:$J$1002,ALK!AO$7,Input!$N$3:$N$1002,ALK!$Q$3,Input!$G$3:$G$1002,ALK!$N$3)),0)</f>
        <v>0</v>
      </c>
      <c r="AP26" s="55">
        <f>IF($B26&lt;&gt;"",IF($Q$3&gt;4,COUNTIFS(Input!$F$3:$F$1002,ALK!$B26,Input!$J$3:$J$1002,ALK!AP$7,Input!$G$3:$G$1002,ALK!$N$3),COUNTIFS(Input!$F$3:$F$1002,ALK!$B26,Input!$J$3:$J$1002,ALK!AP$7,Input!$N$3:$N$1002,ALK!$Q$3,Input!$G$3:$G$1002,ALK!$N$3)),0)</f>
        <v>0</v>
      </c>
      <c r="AQ26" s="55">
        <f>IF($B26&lt;&gt;"",IF($Q$3&gt;4,COUNTIFS(Input!$F$3:$F$1002,ALK!$B26,Input!$J$3:$J$1002,ALK!AQ$7,Input!$G$3:$G$1002,ALK!$N$3),COUNTIFS(Input!$F$3:$F$1002,ALK!$B26,Input!$J$3:$J$1002,ALK!AQ$7,Input!$N$3:$N$1002,ALK!$Q$3,Input!$G$3:$G$1002,ALK!$N$3)),0)</f>
        <v>0</v>
      </c>
      <c r="AR26" s="56">
        <f t="shared" si="1"/>
        <v>5</v>
      </c>
      <c r="AS26" s="21"/>
      <c r="AT26" s="21"/>
      <c r="AU26" s="21"/>
      <c r="AV26" s="21"/>
      <c r="AW26" s="21"/>
      <c r="AX26" s="21"/>
      <c r="AY26" s="21"/>
      <c r="AZ26" s="21"/>
      <c r="BA26" s="21"/>
      <c r="BB26" s="21"/>
      <c r="BC26" s="316">
        <f t="shared" si="2"/>
        <v>2200</v>
      </c>
      <c r="BD26" s="21"/>
      <c r="BE26" s="21"/>
      <c r="BF26" s="21"/>
      <c r="BG26" s="21"/>
      <c r="BH26" s="21"/>
      <c r="BI26" s="21"/>
      <c r="BJ26" s="21"/>
      <c r="BK26" s="21"/>
      <c r="BL26" s="21"/>
      <c r="BM26" s="21"/>
      <c r="BN26" s="21"/>
      <c r="BO26" s="21"/>
      <c r="BP26" s="21"/>
      <c r="BQ26" s="21"/>
      <c r="BR26" s="21"/>
      <c r="BS26" s="21"/>
      <c r="BT26" s="21"/>
      <c r="BU26" s="21"/>
      <c r="BV26" s="21"/>
      <c r="BW26" s="21"/>
      <c r="BX26" s="21"/>
      <c r="BY26" s="21"/>
      <c r="BZ26" s="21"/>
    </row>
    <row r="27" spans="1:78" ht="15" x14ac:dyDescent="0.25">
      <c r="A27" s="21"/>
      <c r="B27" s="58">
        <f>'Sheet 1'!A21</f>
        <v>450</v>
      </c>
      <c r="C27" s="55">
        <f>IF($B27&lt;&gt;"",IF($Q$3&gt;4,COUNTIFS(Input!$F$3:$F$1002,ALK!$B27,Input!$J$3:$J$1002,ALK!C$7,Input!$G$3:$G$1002,ALK!$N$3),COUNTIFS(Input!$F$3:$F$1002,ALK!$B27,Input!$J$3:$J$1002,ALK!C$7,Input!$N$3:$N$1002,ALK!$Q$3,Input!$G$3:$G$1002,ALK!$N$3)),0)</f>
        <v>0</v>
      </c>
      <c r="D27" s="55">
        <f>IF($B27&lt;&gt;"",IF($Q$3&gt;4,COUNTIFS(Input!$F$3:$F$1002,ALK!$B27,Input!$J$3:$J$1002,ALK!D$7,Input!$G$3:$G$1002,ALK!$N$3),COUNTIFS(Input!$F$3:$F$1002,ALK!$B27,Input!$J$3:$J$1002,ALK!D$7,Input!$N$3:$N$1002,ALK!$Q$3,Input!$G$3:$G$1002,ALK!$N$3)),0)</f>
        <v>0</v>
      </c>
      <c r="E27" s="55">
        <f>IF($B27&lt;&gt;"",IF($Q$3&gt;4,COUNTIFS(Input!$F$3:$F$1002,ALK!$B27,Input!$J$3:$J$1002,ALK!E$7,Input!$G$3:$G$1002,ALK!$N$3),COUNTIFS(Input!$F$3:$F$1002,ALK!$B27,Input!$J$3:$J$1002,ALK!E$7,Input!$N$3:$N$1002,ALK!$Q$3,Input!$G$3:$G$1002,ALK!$N$3)),0)</f>
        <v>0</v>
      </c>
      <c r="F27" s="55">
        <f>IF($B27&lt;&gt;"",IF($Q$3&gt;4,COUNTIFS(Input!$F$3:$F$1002,ALK!$B27,Input!$J$3:$J$1002,ALK!F$7,Input!$G$3:$G$1002,ALK!$N$3),COUNTIFS(Input!$F$3:$F$1002,ALK!$B27,Input!$J$3:$J$1002,ALK!F$7,Input!$N$3:$N$1002,ALK!$Q$3,Input!$G$3:$G$1002,ALK!$N$3)),0)</f>
        <v>0</v>
      </c>
      <c r="G27" s="55">
        <f>IF($B27&lt;&gt;"",IF($Q$3&gt;4,COUNTIFS(Input!$F$3:$F$1002,ALK!$B27,Input!$J$3:$J$1002,ALK!G$7,Input!$G$3:$G$1002,ALK!$N$3),COUNTIFS(Input!$F$3:$F$1002,ALK!$B27,Input!$J$3:$J$1002,ALK!G$7,Input!$N$3:$N$1002,ALK!$Q$3,Input!$G$3:$G$1002,ALK!$N$3)),0)</f>
        <v>0</v>
      </c>
      <c r="H27" s="55">
        <f>IF($B27&lt;&gt;"",IF($Q$3&gt;4,COUNTIFS(Input!$F$3:$F$1002,ALK!$B27,Input!$J$3:$J$1002,ALK!H$7,Input!$G$3:$G$1002,ALK!$N$3),COUNTIFS(Input!$F$3:$F$1002,ALK!$B27,Input!$J$3:$J$1002,ALK!H$7,Input!$N$3:$N$1002,ALK!$Q$3,Input!$G$3:$G$1002,ALK!$N$3)),0)</f>
        <v>2</v>
      </c>
      <c r="I27" s="55">
        <f>IF($B27&lt;&gt;"",IF($Q$3&gt;4,COUNTIFS(Input!$F$3:$F$1002,ALK!$B27,Input!$J$3:$J$1002,ALK!I$7,Input!$G$3:$G$1002,ALK!$N$3),COUNTIFS(Input!$F$3:$F$1002,ALK!$B27,Input!$J$3:$J$1002,ALK!I$7,Input!$N$3:$N$1002,ALK!$Q$3,Input!$G$3:$G$1002,ALK!$N$3)),0)</f>
        <v>1</v>
      </c>
      <c r="J27" s="55">
        <f>IF($B27&lt;&gt;"",IF($Q$3&gt;4,COUNTIFS(Input!$F$3:$F$1002,ALK!$B27,Input!$J$3:$J$1002,ALK!J$7,Input!$G$3:$G$1002,ALK!$N$3),COUNTIFS(Input!$F$3:$F$1002,ALK!$B27,Input!$J$3:$J$1002,ALK!J$7,Input!$N$3:$N$1002,ALK!$Q$3,Input!$G$3:$G$1002,ALK!$N$3)),0)</f>
        <v>0</v>
      </c>
      <c r="K27" s="55">
        <f>IF($B27&lt;&gt;"",IF($Q$3&gt;4,COUNTIFS(Input!$F$3:$F$1002,ALK!$B27,Input!$J$3:$J$1002,ALK!K$7,Input!$G$3:$G$1002,ALK!$N$3),COUNTIFS(Input!$F$3:$F$1002,ALK!$B27,Input!$J$3:$J$1002,ALK!K$7,Input!$N$3:$N$1002,ALK!$Q$3,Input!$G$3:$G$1002,ALK!$N$3)),0)</f>
        <v>1</v>
      </c>
      <c r="L27" s="55">
        <f>IF($B27&lt;&gt;"",IF($Q$3&gt;4,COUNTIFS(Input!$F$3:$F$1002,ALK!$B27,Input!$J$3:$J$1002,ALK!L$7,Input!$G$3:$G$1002,ALK!$N$3),COUNTIFS(Input!$F$3:$F$1002,ALK!$B27,Input!$J$3:$J$1002,ALK!L$7,Input!$N$3:$N$1002,ALK!$Q$3,Input!$G$3:$G$1002,ALK!$N$3)),0)</f>
        <v>0</v>
      </c>
      <c r="M27" s="55">
        <f>IF($B27&lt;&gt;"",IF($Q$3&gt;4,COUNTIFS(Input!$F$3:$F$1002,ALK!$B27,Input!$J$3:$J$1002,ALK!M$7,Input!$G$3:$G$1002,ALK!$N$3),COUNTIFS(Input!$F$3:$F$1002,ALK!$B27,Input!$J$3:$J$1002,ALK!M$7,Input!$N$3:$N$1002,ALK!$Q$3,Input!$G$3:$G$1002,ALK!$N$3)),0)</f>
        <v>1</v>
      </c>
      <c r="N27" s="55">
        <f>IF($B27&lt;&gt;"",IF($Q$3&gt;4,COUNTIFS(Input!$F$3:$F$1002,ALK!$B27,Input!$J$3:$J$1002,ALK!N$7,Input!$G$3:$G$1002,ALK!$N$3),COUNTIFS(Input!$F$3:$F$1002,ALK!$B27,Input!$J$3:$J$1002,ALK!N$7,Input!$N$3:$N$1002,ALK!$Q$3,Input!$G$3:$G$1002,ALK!$N$3)),0)</f>
        <v>1</v>
      </c>
      <c r="O27" s="55">
        <f>IF($B27&lt;&gt;"",IF($Q$3&gt;4,COUNTIFS(Input!$F$3:$F$1002,ALK!$B27,Input!$J$3:$J$1002,ALK!O$7,Input!$G$3:$G$1002,ALK!$N$3),COUNTIFS(Input!$F$3:$F$1002,ALK!$B27,Input!$J$3:$J$1002,ALK!O$7,Input!$N$3:$N$1002,ALK!$Q$3,Input!$G$3:$G$1002,ALK!$N$3)),0)</f>
        <v>1</v>
      </c>
      <c r="P27" s="55">
        <f>IF($B27&lt;&gt;"",IF($Q$3&gt;4,COUNTIFS(Input!$F$3:$F$1002,ALK!$B27,Input!$J$3:$J$1002,ALK!P$7,Input!$G$3:$G$1002,ALK!$N$3),COUNTIFS(Input!$F$3:$F$1002,ALK!$B27,Input!$J$3:$J$1002,ALK!P$7,Input!$N$3:$N$1002,ALK!$Q$3,Input!$G$3:$G$1002,ALK!$N$3)),0)</f>
        <v>0</v>
      </c>
      <c r="Q27" s="55">
        <f>IF($B27&lt;&gt;"",IF($Q$3&gt;4,COUNTIFS(Input!$F$3:$F$1002,ALK!$B27,Input!$J$3:$J$1002,ALK!Q$7,Input!$G$3:$G$1002,ALK!$N$3),COUNTIFS(Input!$F$3:$F$1002,ALK!$B27,Input!$J$3:$J$1002,ALK!Q$7,Input!$N$3:$N$1002,ALK!$Q$3,Input!$G$3:$G$1002,ALK!$N$3)),0)</f>
        <v>0</v>
      </c>
      <c r="R27" s="55">
        <f>IF($B27&lt;&gt;"",IF($Q$3&gt;4,COUNTIFS(Input!$F$3:$F$1002,ALK!$B27,Input!$J$3:$J$1002,ALK!R$7,Input!$G$3:$G$1002,ALK!$N$3),COUNTIFS(Input!$F$3:$F$1002,ALK!$B27,Input!$J$3:$J$1002,ALK!R$7,Input!$N$3:$N$1002,ALK!$Q$3,Input!$G$3:$G$1002,ALK!$N$3)),0)</f>
        <v>0</v>
      </c>
      <c r="S27" s="55">
        <f>IF($B27&lt;&gt;"",IF($Q$3&gt;4,COUNTIFS(Input!$F$3:$F$1002,ALK!$B27,Input!$J$3:$J$1002,ALK!S$7,Input!$G$3:$G$1002,ALK!$N$3),COUNTIFS(Input!$F$3:$F$1002,ALK!$B27,Input!$J$3:$J$1002,ALK!S$7,Input!$N$3:$N$1002,ALK!$Q$3,Input!$G$3:$G$1002,ALK!$N$3)),0)</f>
        <v>0</v>
      </c>
      <c r="T27" s="55">
        <f>IF($B27&lt;&gt;"",IF($Q$3&gt;4,COUNTIFS(Input!$F$3:$F$1002,ALK!$B27,Input!$J$3:$J$1002,ALK!T$7,Input!$G$3:$G$1002,ALK!$N$3),COUNTIFS(Input!$F$3:$F$1002,ALK!$B27,Input!$J$3:$J$1002,ALK!T$7,Input!$N$3:$N$1002,ALK!$Q$3,Input!$G$3:$G$1002,ALK!$N$3)),0)</f>
        <v>0</v>
      </c>
      <c r="U27" s="55">
        <f>IF($B27&lt;&gt;"",IF($Q$3&gt;4,COUNTIFS(Input!$F$3:$F$1002,ALK!$B27,Input!$J$3:$J$1002,ALK!U$7,Input!$G$3:$G$1002,ALK!$N$3),COUNTIFS(Input!$F$3:$F$1002,ALK!$B27,Input!$J$3:$J$1002,ALK!U$7,Input!$N$3:$N$1002,ALK!$Q$3,Input!$G$3:$G$1002,ALK!$N$3)),0)</f>
        <v>0</v>
      </c>
      <c r="V27" s="55">
        <f>IF($B27&lt;&gt;"",IF($Q$3&gt;4,COUNTIFS(Input!$F$3:$F$1002,ALK!$B27,Input!$J$3:$J$1002,ALK!V$7,Input!$G$3:$G$1002,ALK!$N$3),COUNTIFS(Input!$F$3:$F$1002,ALK!$B27,Input!$J$3:$J$1002,ALK!V$7,Input!$N$3:$N$1002,ALK!$Q$3,Input!$G$3:$G$1002,ALK!$N$3)),0)</f>
        <v>0</v>
      </c>
      <c r="W27" s="55">
        <f>IF($B27&lt;&gt;"",IF($Q$3&gt;4,COUNTIFS(Input!$F$3:$F$1002,ALK!$B27,Input!$J$3:$J$1002,ALK!W$7,Input!$G$3:$G$1002,ALK!$N$3),COUNTIFS(Input!$F$3:$F$1002,ALK!$B27,Input!$J$3:$J$1002,ALK!W$7,Input!$N$3:$N$1002,ALK!$Q$3,Input!$G$3:$G$1002,ALK!$N$3)),0)</f>
        <v>0</v>
      </c>
      <c r="X27" s="55">
        <f>IF($B27&lt;&gt;"",IF($Q$3&gt;4,COUNTIFS(Input!$F$3:$F$1002,ALK!$B27,Input!$J$3:$J$1002,ALK!X$7,Input!$G$3:$G$1002,ALK!$N$3),COUNTIFS(Input!$F$3:$F$1002,ALK!$B27,Input!$J$3:$J$1002,ALK!X$7,Input!$N$3:$N$1002,ALK!$Q$3,Input!$G$3:$G$1002,ALK!$N$3)),0)</f>
        <v>0</v>
      </c>
      <c r="Y27" s="55">
        <f>IF($B27&lt;&gt;"",IF($Q$3&gt;4,COUNTIFS(Input!$F$3:$F$1002,ALK!$B27,Input!$J$3:$J$1002,ALK!Y$7,Input!$G$3:$G$1002,ALK!$N$3),COUNTIFS(Input!$F$3:$F$1002,ALK!$B27,Input!$J$3:$J$1002,ALK!Y$7,Input!$N$3:$N$1002,ALK!$Q$3,Input!$G$3:$G$1002,ALK!$N$3)),0)</f>
        <v>0</v>
      </c>
      <c r="Z27" s="55">
        <f>IF($B27&lt;&gt;"",IF($Q$3&gt;4,COUNTIFS(Input!$F$3:$F$1002,ALK!$B27,Input!$J$3:$J$1002,ALK!Z$7,Input!$G$3:$G$1002,ALK!$N$3),COUNTIFS(Input!$F$3:$F$1002,ALK!$B27,Input!$J$3:$J$1002,ALK!Z$7,Input!$N$3:$N$1002,ALK!$Q$3,Input!$G$3:$G$1002,ALK!$N$3)),0)</f>
        <v>0</v>
      </c>
      <c r="AA27" s="55">
        <f>IF($B27&lt;&gt;"",IF($Q$3&gt;4,COUNTIFS(Input!$F$3:$F$1002,ALK!$B27,Input!$J$3:$J$1002,ALK!AA$7,Input!$G$3:$G$1002,ALK!$N$3),COUNTIFS(Input!$F$3:$F$1002,ALK!$B27,Input!$J$3:$J$1002,ALK!AA$7,Input!$N$3:$N$1002,ALK!$Q$3,Input!$G$3:$G$1002,ALK!$N$3)),0)</f>
        <v>0</v>
      </c>
      <c r="AB27" s="55">
        <f>IF($B27&lt;&gt;"",IF($Q$3&gt;4,COUNTIFS(Input!$F$3:$F$1002,ALK!$B27,Input!$J$3:$J$1002,ALK!AB$7,Input!$G$3:$G$1002,ALK!$N$3),COUNTIFS(Input!$F$3:$F$1002,ALK!$B27,Input!$J$3:$J$1002,ALK!AB$7,Input!$N$3:$N$1002,ALK!$Q$3,Input!$G$3:$G$1002,ALK!$N$3)),0)</f>
        <v>0</v>
      </c>
      <c r="AC27" s="55">
        <f>IF($B27&lt;&gt;"",IF($Q$3&gt;4,COUNTIFS(Input!$F$3:$F$1002,ALK!$B27,Input!$J$3:$J$1002,ALK!AC$7,Input!$G$3:$G$1002,ALK!$N$3),COUNTIFS(Input!$F$3:$F$1002,ALK!$B27,Input!$J$3:$J$1002,ALK!AC$7,Input!$N$3:$N$1002,ALK!$Q$3,Input!$G$3:$G$1002,ALK!$N$3)),0)</f>
        <v>0</v>
      </c>
      <c r="AD27" s="55">
        <f>IF($B27&lt;&gt;"",IF($Q$3&gt;4,COUNTIFS(Input!$F$3:$F$1002,ALK!$B27,Input!$J$3:$J$1002,ALK!AD$7,Input!$G$3:$G$1002,ALK!$N$3),COUNTIFS(Input!$F$3:$F$1002,ALK!$B27,Input!$J$3:$J$1002,ALK!AD$7,Input!$N$3:$N$1002,ALK!$Q$3,Input!$G$3:$G$1002,ALK!$N$3)),0)</f>
        <v>0</v>
      </c>
      <c r="AE27" s="55">
        <f>IF($B27&lt;&gt;"",IF($Q$3&gt;4,COUNTIFS(Input!$F$3:$F$1002,ALK!$B27,Input!$J$3:$J$1002,ALK!AE$7,Input!$G$3:$G$1002,ALK!$N$3),COUNTIFS(Input!$F$3:$F$1002,ALK!$B27,Input!$J$3:$J$1002,ALK!AE$7,Input!$N$3:$N$1002,ALK!$Q$3,Input!$G$3:$G$1002,ALK!$N$3)),0)</f>
        <v>0</v>
      </c>
      <c r="AF27" s="55">
        <f>IF($B27&lt;&gt;"",IF($Q$3&gt;4,COUNTIFS(Input!$F$3:$F$1002,ALK!$B27,Input!$J$3:$J$1002,ALK!AF$7,Input!$G$3:$G$1002,ALK!$N$3),COUNTIFS(Input!$F$3:$F$1002,ALK!$B27,Input!$J$3:$J$1002,ALK!AF$7,Input!$N$3:$N$1002,ALK!$Q$3,Input!$G$3:$G$1002,ALK!$N$3)),0)</f>
        <v>0</v>
      </c>
      <c r="AG27" s="55">
        <f>IF($B27&lt;&gt;"",IF($Q$3&gt;4,COUNTIFS(Input!$F$3:$F$1002,ALK!$B27,Input!$J$3:$J$1002,ALK!AG$7,Input!$G$3:$G$1002,ALK!$N$3),COUNTIFS(Input!$F$3:$F$1002,ALK!$B27,Input!$J$3:$J$1002,ALK!AG$7,Input!$N$3:$N$1002,ALK!$Q$3,Input!$G$3:$G$1002,ALK!$N$3)),0)</f>
        <v>0</v>
      </c>
      <c r="AH27" s="55">
        <f>IF($B27&lt;&gt;"",IF($Q$3&gt;4,COUNTIFS(Input!$F$3:$F$1002,ALK!$B27,Input!$J$3:$J$1002,ALK!AH$7,Input!$G$3:$G$1002,ALK!$N$3),COUNTIFS(Input!$F$3:$F$1002,ALK!$B27,Input!$J$3:$J$1002,ALK!AH$7,Input!$N$3:$N$1002,ALK!$Q$3,Input!$G$3:$G$1002,ALK!$N$3)),0)</f>
        <v>0</v>
      </c>
      <c r="AI27" s="55">
        <f>IF($B27&lt;&gt;"",IF($Q$3&gt;4,COUNTIFS(Input!$F$3:$F$1002,ALK!$B27,Input!$J$3:$J$1002,ALK!AI$7,Input!$G$3:$G$1002,ALK!$N$3),COUNTIFS(Input!$F$3:$F$1002,ALK!$B27,Input!$J$3:$J$1002,ALK!AI$7,Input!$N$3:$N$1002,ALK!$Q$3,Input!$G$3:$G$1002,ALK!$N$3)),0)</f>
        <v>0</v>
      </c>
      <c r="AJ27" s="55">
        <f>IF($B27&lt;&gt;"",IF($Q$3&gt;4,COUNTIFS(Input!$F$3:$F$1002,ALK!$B27,Input!$J$3:$J$1002,ALK!AJ$7,Input!$G$3:$G$1002,ALK!$N$3),COUNTIFS(Input!$F$3:$F$1002,ALK!$B27,Input!$J$3:$J$1002,ALK!AJ$7,Input!$N$3:$N$1002,ALK!$Q$3,Input!$G$3:$G$1002,ALK!$N$3)),0)</f>
        <v>0</v>
      </c>
      <c r="AK27" s="55">
        <f>IF($B27&lt;&gt;"",IF($Q$3&gt;4,COUNTIFS(Input!$F$3:$F$1002,ALK!$B27,Input!$J$3:$J$1002,ALK!AK$7,Input!$G$3:$G$1002,ALK!$N$3),COUNTIFS(Input!$F$3:$F$1002,ALK!$B27,Input!$J$3:$J$1002,ALK!AK$7,Input!$N$3:$N$1002,ALK!$Q$3,Input!$G$3:$G$1002,ALK!$N$3)),0)</f>
        <v>0</v>
      </c>
      <c r="AL27" s="55">
        <f>IF($B27&lt;&gt;"",IF($Q$3&gt;4,COUNTIFS(Input!$F$3:$F$1002,ALK!$B27,Input!$J$3:$J$1002,ALK!AL$7,Input!$G$3:$G$1002,ALK!$N$3),COUNTIFS(Input!$F$3:$F$1002,ALK!$B27,Input!$J$3:$J$1002,ALK!AL$7,Input!$N$3:$N$1002,ALK!$Q$3,Input!$G$3:$G$1002,ALK!$N$3)),0)</f>
        <v>0</v>
      </c>
      <c r="AM27" s="55">
        <f>IF($B27&lt;&gt;"",IF($Q$3&gt;4,COUNTIFS(Input!$F$3:$F$1002,ALK!$B27,Input!$J$3:$J$1002,ALK!AM$7,Input!$G$3:$G$1002,ALK!$N$3),COUNTIFS(Input!$F$3:$F$1002,ALK!$B27,Input!$J$3:$J$1002,ALK!AM$7,Input!$N$3:$N$1002,ALK!$Q$3,Input!$G$3:$G$1002,ALK!$N$3)),0)</f>
        <v>0</v>
      </c>
      <c r="AN27" s="55">
        <f>IF($B27&lt;&gt;"",IF($Q$3&gt;4,COUNTIFS(Input!$F$3:$F$1002,ALK!$B27,Input!$J$3:$J$1002,ALK!AN$7,Input!$G$3:$G$1002,ALK!$N$3),COUNTIFS(Input!$F$3:$F$1002,ALK!$B27,Input!$J$3:$J$1002,ALK!AN$7,Input!$N$3:$N$1002,ALK!$Q$3,Input!$G$3:$G$1002,ALK!$N$3)),0)</f>
        <v>0</v>
      </c>
      <c r="AO27" s="55">
        <f>IF($B27&lt;&gt;"",IF($Q$3&gt;4,COUNTIFS(Input!$F$3:$F$1002,ALK!$B27,Input!$J$3:$J$1002,ALK!AO$7,Input!$G$3:$G$1002,ALK!$N$3),COUNTIFS(Input!$F$3:$F$1002,ALK!$B27,Input!$J$3:$J$1002,ALK!AO$7,Input!$N$3:$N$1002,ALK!$Q$3,Input!$G$3:$G$1002,ALK!$N$3)),0)</f>
        <v>0</v>
      </c>
      <c r="AP27" s="55">
        <f>IF($B27&lt;&gt;"",IF($Q$3&gt;4,COUNTIFS(Input!$F$3:$F$1002,ALK!$B27,Input!$J$3:$J$1002,ALK!AP$7,Input!$G$3:$G$1002,ALK!$N$3),COUNTIFS(Input!$F$3:$F$1002,ALK!$B27,Input!$J$3:$J$1002,ALK!AP$7,Input!$N$3:$N$1002,ALK!$Q$3,Input!$G$3:$G$1002,ALK!$N$3)),0)</f>
        <v>0</v>
      </c>
      <c r="AQ27" s="55">
        <f>IF($B27&lt;&gt;"",IF($Q$3&gt;4,COUNTIFS(Input!$F$3:$F$1002,ALK!$B27,Input!$J$3:$J$1002,ALK!AQ$7,Input!$G$3:$G$1002,ALK!$N$3),COUNTIFS(Input!$F$3:$F$1002,ALK!$B27,Input!$J$3:$J$1002,ALK!AQ$7,Input!$N$3:$N$1002,ALK!$Q$3,Input!$G$3:$G$1002,ALK!$N$3)),0)</f>
        <v>0</v>
      </c>
      <c r="AR27" s="56">
        <f t="shared" si="1"/>
        <v>7</v>
      </c>
      <c r="AS27" s="21"/>
      <c r="AT27" s="21"/>
      <c r="AU27" s="21"/>
      <c r="AV27" s="21"/>
      <c r="AW27" s="21"/>
      <c r="AX27" s="21"/>
      <c r="AY27" s="21"/>
      <c r="AZ27" s="21"/>
      <c r="BA27" s="21"/>
      <c r="BB27" s="21"/>
      <c r="BC27" s="316">
        <f t="shared" si="2"/>
        <v>3150</v>
      </c>
      <c r="BD27" s="21"/>
      <c r="BE27" s="21"/>
      <c r="BF27" s="21"/>
      <c r="BG27" s="21"/>
      <c r="BH27" s="21"/>
      <c r="BI27" s="21"/>
      <c r="BJ27" s="21"/>
      <c r="BK27" s="21"/>
      <c r="BL27" s="21"/>
      <c r="BM27" s="21"/>
      <c r="BN27" s="21"/>
      <c r="BO27" s="21"/>
      <c r="BP27" s="21"/>
      <c r="BQ27" s="21"/>
      <c r="BR27" s="21"/>
      <c r="BS27" s="21"/>
      <c r="BT27" s="21"/>
      <c r="BU27" s="21"/>
      <c r="BV27" s="21"/>
      <c r="BW27" s="21"/>
      <c r="BX27" s="21"/>
      <c r="BY27" s="21"/>
      <c r="BZ27" s="21"/>
    </row>
    <row r="28" spans="1:78" ht="15" x14ac:dyDescent="0.25">
      <c r="A28" s="21"/>
      <c r="B28" s="58">
        <f>'Sheet 1'!A22</f>
        <v>460</v>
      </c>
      <c r="C28" s="55">
        <f>IF($B28&lt;&gt;"",IF($Q$3&gt;4,COUNTIFS(Input!$F$3:$F$1002,ALK!$B28,Input!$J$3:$J$1002,ALK!C$7,Input!$G$3:$G$1002,ALK!$N$3),COUNTIFS(Input!$F$3:$F$1002,ALK!$B28,Input!$J$3:$J$1002,ALK!C$7,Input!$N$3:$N$1002,ALK!$Q$3,Input!$G$3:$G$1002,ALK!$N$3)),0)</f>
        <v>0</v>
      </c>
      <c r="D28" s="55">
        <f>IF($B28&lt;&gt;"",IF($Q$3&gt;4,COUNTIFS(Input!$F$3:$F$1002,ALK!$B28,Input!$J$3:$J$1002,ALK!D$7,Input!$G$3:$G$1002,ALK!$N$3),COUNTIFS(Input!$F$3:$F$1002,ALK!$B28,Input!$J$3:$J$1002,ALK!D$7,Input!$N$3:$N$1002,ALK!$Q$3,Input!$G$3:$G$1002,ALK!$N$3)),0)</f>
        <v>0</v>
      </c>
      <c r="E28" s="55">
        <f>IF($B28&lt;&gt;"",IF($Q$3&gt;4,COUNTIFS(Input!$F$3:$F$1002,ALK!$B28,Input!$J$3:$J$1002,ALK!E$7,Input!$G$3:$G$1002,ALK!$N$3),COUNTIFS(Input!$F$3:$F$1002,ALK!$B28,Input!$J$3:$J$1002,ALK!E$7,Input!$N$3:$N$1002,ALK!$Q$3,Input!$G$3:$G$1002,ALK!$N$3)),0)</f>
        <v>0</v>
      </c>
      <c r="F28" s="55">
        <f>IF($B28&lt;&gt;"",IF($Q$3&gt;4,COUNTIFS(Input!$F$3:$F$1002,ALK!$B28,Input!$J$3:$J$1002,ALK!F$7,Input!$G$3:$G$1002,ALK!$N$3),COUNTIFS(Input!$F$3:$F$1002,ALK!$B28,Input!$J$3:$J$1002,ALK!F$7,Input!$N$3:$N$1002,ALK!$Q$3,Input!$G$3:$G$1002,ALK!$N$3)),0)</f>
        <v>0</v>
      </c>
      <c r="G28" s="55">
        <f>IF($B28&lt;&gt;"",IF($Q$3&gt;4,COUNTIFS(Input!$F$3:$F$1002,ALK!$B28,Input!$J$3:$J$1002,ALK!G$7,Input!$G$3:$G$1002,ALK!$N$3),COUNTIFS(Input!$F$3:$F$1002,ALK!$B28,Input!$J$3:$J$1002,ALK!G$7,Input!$N$3:$N$1002,ALK!$Q$3,Input!$G$3:$G$1002,ALK!$N$3)),0)</f>
        <v>0</v>
      </c>
      <c r="H28" s="55">
        <f>IF($B28&lt;&gt;"",IF($Q$3&gt;4,COUNTIFS(Input!$F$3:$F$1002,ALK!$B28,Input!$J$3:$J$1002,ALK!H$7,Input!$G$3:$G$1002,ALK!$N$3),COUNTIFS(Input!$F$3:$F$1002,ALK!$B28,Input!$J$3:$J$1002,ALK!H$7,Input!$N$3:$N$1002,ALK!$Q$3,Input!$G$3:$G$1002,ALK!$N$3)),0)</f>
        <v>0</v>
      </c>
      <c r="I28" s="55">
        <f>IF($B28&lt;&gt;"",IF($Q$3&gt;4,COUNTIFS(Input!$F$3:$F$1002,ALK!$B28,Input!$J$3:$J$1002,ALK!I$7,Input!$G$3:$G$1002,ALK!$N$3),COUNTIFS(Input!$F$3:$F$1002,ALK!$B28,Input!$J$3:$J$1002,ALK!I$7,Input!$N$3:$N$1002,ALK!$Q$3,Input!$G$3:$G$1002,ALK!$N$3)),0)</f>
        <v>4</v>
      </c>
      <c r="J28" s="55">
        <f>IF($B28&lt;&gt;"",IF($Q$3&gt;4,COUNTIFS(Input!$F$3:$F$1002,ALK!$B28,Input!$J$3:$J$1002,ALK!J$7,Input!$G$3:$G$1002,ALK!$N$3),COUNTIFS(Input!$F$3:$F$1002,ALK!$B28,Input!$J$3:$J$1002,ALK!J$7,Input!$N$3:$N$1002,ALK!$Q$3,Input!$G$3:$G$1002,ALK!$N$3)),0)</f>
        <v>3</v>
      </c>
      <c r="K28" s="55">
        <f>IF($B28&lt;&gt;"",IF($Q$3&gt;4,COUNTIFS(Input!$F$3:$F$1002,ALK!$B28,Input!$J$3:$J$1002,ALK!K$7,Input!$G$3:$G$1002,ALK!$N$3),COUNTIFS(Input!$F$3:$F$1002,ALK!$B28,Input!$J$3:$J$1002,ALK!K$7,Input!$N$3:$N$1002,ALK!$Q$3,Input!$G$3:$G$1002,ALK!$N$3)),0)</f>
        <v>3</v>
      </c>
      <c r="L28" s="55">
        <f>IF($B28&lt;&gt;"",IF($Q$3&gt;4,COUNTIFS(Input!$F$3:$F$1002,ALK!$B28,Input!$J$3:$J$1002,ALK!L$7,Input!$G$3:$G$1002,ALK!$N$3),COUNTIFS(Input!$F$3:$F$1002,ALK!$B28,Input!$J$3:$J$1002,ALK!L$7,Input!$N$3:$N$1002,ALK!$Q$3,Input!$G$3:$G$1002,ALK!$N$3)),0)</f>
        <v>0</v>
      </c>
      <c r="M28" s="55">
        <f>IF($B28&lt;&gt;"",IF($Q$3&gt;4,COUNTIFS(Input!$F$3:$F$1002,ALK!$B28,Input!$J$3:$J$1002,ALK!M$7,Input!$G$3:$G$1002,ALK!$N$3),COUNTIFS(Input!$F$3:$F$1002,ALK!$B28,Input!$J$3:$J$1002,ALK!M$7,Input!$N$3:$N$1002,ALK!$Q$3,Input!$G$3:$G$1002,ALK!$N$3)),0)</f>
        <v>1</v>
      </c>
      <c r="N28" s="55">
        <f>IF($B28&lt;&gt;"",IF($Q$3&gt;4,COUNTIFS(Input!$F$3:$F$1002,ALK!$B28,Input!$J$3:$J$1002,ALK!N$7,Input!$G$3:$G$1002,ALK!$N$3),COUNTIFS(Input!$F$3:$F$1002,ALK!$B28,Input!$J$3:$J$1002,ALK!N$7,Input!$N$3:$N$1002,ALK!$Q$3,Input!$G$3:$G$1002,ALK!$N$3)),0)</f>
        <v>0</v>
      </c>
      <c r="O28" s="55">
        <f>IF($B28&lt;&gt;"",IF($Q$3&gt;4,COUNTIFS(Input!$F$3:$F$1002,ALK!$B28,Input!$J$3:$J$1002,ALK!O$7,Input!$G$3:$G$1002,ALK!$N$3),COUNTIFS(Input!$F$3:$F$1002,ALK!$B28,Input!$J$3:$J$1002,ALK!O$7,Input!$N$3:$N$1002,ALK!$Q$3,Input!$G$3:$G$1002,ALK!$N$3)),0)</f>
        <v>0</v>
      </c>
      <c r="P28" s="55">
        <f>IF($B28&lt;&gt;"",IF($Q$3&gt;4,COUNTIFS(Input!$F$3:$F$1002,ALK!$B28,Input!$J$3:$J$1002,ALK!P$7,Input!$G$3:$G$1002,ALK!$N$3),COUNTIFS(Input!$F$3:$F$1002,ALK!$B28,Input!$J$3:$J$1002,ALK!P$7,Input!$N$3:$N$1002,ALK!$Q$3,Input!$G$3:$G$1002,ALK!$N$3)),0)</f>
        <v>0</v>
      </c>
      <c r="Q28" s="55">
        <f>IF($B28&lt;&gt;"",IF($Q$3&gt;4,COUNTIFS(Input!$F$3:$F$1002,ALK!$B28,Input!$J$3:$J$1002,ALK!Q$7,Input!$G$3:$G$1002,ALK!$N$3),COUNTIFS(Input!$F$3:$F$1002,ALK!$B28,Input!$J$3:$J$1002,ALK!Q$7,Input!$N$3:$N$1002,ALK!$Q$3,Input!$G$3:$G$1002,ALK!$N$3)),0)</f>
        <v>0</v>
      </c>
      <c r="R28" s="55">
        <f>IF($B28&lt;&gt;"",IF($Q$3&gt;4,COUNTIFS(Input!$F$3:$F$1002,ALK!$B28,Input!$J$3:$J$1002,ALK!R$7,Input!$G$3:$G$1002,ALK!$N$3),COUNTIFS(Input!$F$3:$F$1002,ALK!$B28,Input!$J$3:$J$1002,ALK!R$7,Input!$N$3:$N$1002,ALK!$Q$3,Input!$G$3:$G$1002,ALK!$N$3)),0)</f>
        <v>0</v>
      </c>
      <c r="S28" s="55">
        <f>IF($B28&lt;&gt;"",IF($Q$3&gt;4,COUNTIFS(Input!$F$3:$F$1002,ALK!$B28,Input!$J$3:$J$1002,ALK!S$7,Input!$G$3:$G$1002,ALK!$N$3),COUNTIFS(Input!$F$3:$F$1002,ALK!$B28,Input!$J$3:$J$1002,ALK!S$7,Input!$N$3:$N$1002,ALK!$Q$3,Input!$G$3:$G$1002,ALK!$N$3)),0)</f>
        <v>0</v>
      </c>
      <c r="T28" s="55">
        <f>IF($B28&lt;&gt;"",IF($Q$3&gt;4,COUNTIFS(Input!$F$3:$F$1002,ALK!$B28,Input!$J$3:$J$1002,ALK!T$7,Input!$G$3:$G$1002,ALK!$N$3),COUNTIFS(Input!$F$3:$F$1002,ALK!$B28,Input!$J$3:$J$1002,ALK!T$7,Input!$N$3:$N$1002,ALK!$Q$3,Input!$G$3:$G$1002,ALK!$N$3)),0)</f>
        <v>0</v>
      </c>
      <c r="U28" s="55">
        <f>IF($B28&lt;&gt;"",IF($Q$3&gt;4,COUNTIFS(Input!$F$3:$F$1002,ALK!$B28,Input!$J$3:$J$1002,ALK!U$7,Input!$G$3:$G$1002,ALK!$N$3),COUNTIFS(Input!$F$3:$F$1002,ALK!$B28,Input!$J$3:$J$1002,ALK!U$7,Input!$N$3:$N$1002,ALK!$Q$3,Input!$G$3:$G$1002,ALK!$N$3)),0)</f>
        <v>0</v>
      </c>
      <c r="V28" s="55">
        <f>IF($B28&lt;&gt;"",IF($Q$3&gt;4,COUNTIFS(Input!$F$3:$F$1002,ALK!$B28,Input!$J$3:$J$1002,ALK!V$7,Input!$G$3:$G$1002,ALK!$N$3),COUNTIFS(Input!$F$3:$F$1002,ALK!$B28,Input!$J$3:$J$1002,ALK!V$7,Input!$N$3:$N$1002,ALK!$Q$3,Input!$G$3:$G$1002,ALK!$N$3)),0)</f>
        <v>0</v>
      </c>
      <c r="W28" s="55">
        <f>IF($B28&lt;&gt;"",IF($Q$3&gt;4,COUNTIFS(Input!$F$3:$F$1002,ALK!$B28,Input!$J$3:$J$1002,ALK!W$7,Input!$G$3:$G$1002,ALK!$N$3),COUNTIFS(Input!$F$3:$F$1002,ALK!$B28,Input!$J$3:$J$1002,ALK!W$7,Input!$N$3:$N$1002,ALK!$Q$3,Input!$G$3:$G$1002,ALK!$N$3)),0)</f>
        <v>0</v>
      </c>
      <c r="X28" s="55">
        <f>IF($B28&lt;&gt;"",IF($Q$3&gt;4,COUNTIFS(Input!$F$3:$F$1002,ALK!$B28,Input!$J$3:$J$1002,ALK!X$7,Input!$G$3:$G$1002,ALK!$N$3),COUNTIFS(Input!$F$3:$F$1002,ALK!$B28,Input!$J$3:$J$1002,ALK!X$7,Input!$N$3:$N$1002,ALK!$Q$3,Input!$G$3:$G$1002,ALK!$N$3)),0)</f>
        <v>0</v>
      </c>
      <c r="Y28" s="55">
        <f>IF($B28&lt;&gt;"",IF($Q$3&gt;4,COUNTIFS(Input!$F$3:$F$1002,ALK!$B28,Input!$J$3:$J$1002,ALK!Y$7,Input!$G$3:$G$1002,ALK!$N$3),COUNTIFS(Input!$F$3:$F$1002,ALK!$B28,Input!$J$3:$J$1002,ALK!Y$7,Input!$N$3:$N$1002,ALK!$Q$3,Input!$G$3:$G$1002,ALK!$N$3)),0)</f>
        <v>0</v>
      </c>
      <c r="Z28" s="55">
        <f>IF($B28&lt;&gt;"",IF($Q$3&gt;4,COUNTIFS(Input!$F$3:$F$1002,ALK!$B28,Input!$J$3:$J$1002,ALK!Z$7,Input!$G$3:$G$1002,ALK!$N$3),COUNTIFS(Input!$F$3:$F$1002,ALK!$B28,Input!$J$3:$J$1002,ALK!Z$7,Input!$N$3:$N$1002,ALK!$Q$3,Input!$G$3:$G$1002,ALK!$N$3)),0)</f>
        <v>0</v>
      </c>
      <c r="AA28" s="55">
        <f>IF($B28&lt;&gt;"",IF($Q$3&gt;4,COUNTIFS(Input!$F$3:$F$1002,ALK!$B28,Input!$J$3:$J$1002,ALK!AA$7,Input!$G$3:$G$1002,ALK!$N$3),COUNTIFS(Input!$F$3:$F$1002,ALK!$B28,Input!$J$3:$J$1002,ALK!AA$7,Input!$N$3:$N$1002,ALK!$Q$3,Input!$G$3:$G$1002,ALK!$N$3)),0)</f>
        <v>0</v>
      </c>
      <c r="AB28" s="55">
        <f>IF($B28&lt;&gt;"",IF($Q$3&gt;4,COUNTIFS(Input!$F$3:$F$1002,ALK!$B28,Input!$J$3:$J$1002,ALK!AB$7,Input!$G$3:$G$1002,ALK!$N$3),COUNTIFS(Input!$F$3:$F$1002,ALK!$B28,Input!$J$3:$J$1002,ALK!AB$7,Input!$N$3:$N$1002,ALK!$Q$3,Input!$G$3:$G$1002,ALK!$N$3)),0)</f>
        <v>0</v>
      </c>
      <c r="AC28" s="55">
        <f>IF($B28&lt;&gt;"",IF($Q$3&gt;4,COUNTIFS(Input!$F$3:$F$1002,ALK!$B28,Input!$J$3:$J$1002,ALK!AC$7,Input!$G$3:$G$1002,ALK!$N$3),COUNTIFS(Input!$F$3:$F$1002,ALK!$B28,Input!$J$3:$J$1002,ALK!AC$7,Input!$N$3:$N$1002,ALK!$Q$3,Input!$G$3:$G$1002,ALK!$N$3)),0)</f>
        <v>0</v>
      </c>
      <c r="AD28" s="55">
        <f>IF($B28&lt;&gt;"",IF($Q$3&gt;4,COUNTIFS(Input!$F$3:$F$1002,ALK!$B28,Input!$J$3:$J$1002,ALK!AD$7,Input!$G$3:$G$1002,ALK!$N$3),COUNTIFS(Input!$F$3:$F$1002,ALK!$B28,Input!$J$3:$J$1002,ALK!AD$7,Input!$N$3:$N$1002,ALK!$Q$3,Input!$G$3:$G$1002,ALK!$N$3)),0)</f>
        <v>0</v>
      </c>
      <c r="AE28" s="55">
        <f>IF($B28&lt;&gt;"",IF($Q$3&gt;4,COUNTIFS(Input!$F$3:$F$1002,ALK!$B28,Input!$J$3:$J$1002,ALK!AE$7,Input!$G$3:$G$1002,ALK!$N$3),COUNTIFS(Input!$F$3:$F$1002,ALK!$B28,Input!$J$3:$J$1002,ALK!AE$7,Input!$N$3:$N$1002,ALK!$Q$3,Input!$G$3:$G$1002,ALK!$N$3)),0)</f>
        <v>0</v>
      </c>
      <c r="AF28" s="55">
        <f>IF($B28&lt;&gt;"",IF($Q$3&gt;4,COUNTIFS(Input!$F$3:$F$1002,ALK!$B28,Input!$J$3:$J$1002,ALK!AF$7,Input!$G$3:$G$1002,ALK!$N$3),COUNTIFS(Input!$F$3:$F$1002,ALK!$B28,Input!$J$3:$J$1002,ALK!AF$7,Input!$N$3:$N$1002,ALK!$Q$3,Input!$G$3:$G$1002,ALK!$N$3)),0)</f>
        <v>0</v>
      </c>
      <c r="AG28" s="55">
        <f>IF($B28&lt;&gt;"",IF($Q$3&gt;4,COUNTIFS(Input!$F$3:$F$1002,ALK!$B28,Input!$J$3:$J$1002,ALK!AG$7,Input!$G$3:$G$1002,ALK!$N$3),COUNTIFS(Input!$F$3:$F$1002,ALK!$B28,Input!$J$3:$J$1002,ALK!AG$7,Input!$N$3:$N$1002,ALK!$Q$3,Input!$G$3:$G$1002,ALK!$N$3)),0)</f>
        <v>0</v>
      </c>
      <c r="AH28" s="55">
        <f>IF($B28&lt;&gt;"",IF($Q$3&gt;4,COUNTIFS(Input!$F$3:$F$1002,ALK!$B28,Input!$J$3:$J$1002,ALK!AH$7,Input!$G$3:$G$1002,ALK!$N$3),COUNTIFS(Input!$F$3:$F$1002,ALK!$B28,Input!$J$3:$J$1002,ALK!AH$7,Input!$N$3:$N$1002,ALK!$Q$3,Input!$G$3:$G$1002,ALK!$N$3)),0)</f>
        <v>0</v>
      </c>
      <c r="AI28" s="55">
        <f>IF($B28&lt;&gt;"",IF($Q$3&gt;4,COUNTIFS(Input!$F$3:$F$1002,ALK!$B28,Input!$J$3:$J$1002,ALK!AI$7,Input!$G$3:$G$1002,ALK!$N$3),COUNTIFS(Input!$F$3:$F$1002,ALK!$B28,Input!$J$3:$J$1002,ALK!AI$7,Input!$N$3:$N$1002,ALK!$Q$3,Input!$G$3:$G$1002,ALK!$N$3)),0)</f>
        <v>0</v>
      </c>
      <c r="AJ28" s="55">
        <f>IF($B28&lt;&gt;"",IF($Q$3&gt;4,COUNTIFS(Input!$F$3:$F$1002,ALK!$B28,Input!$J$3:$J$1002,ALK!AJ$7,Input!$G$3:$G$1002,ALK!$N$3),COUNTIFS(Input!$F$3:$F$1002,ALK!$B28,Input!$J$3:$J$1002,ALK!AJ$7,Input!$N$3:$N$1002,ALK!$Q$3,Input!$G$3:$G$1002,ALK!$N$3)),0)</f>
        <v>0</v>
      </c>
      <c r="AK28" s="55">
        <f>IF($B28&lt;&gt;"",IF($Q$3&gt;4,COUNTIFS(Input!$F$3:$F$1002,ALK!$B28,Input!$J$3:$J$1002,ALK!AK$7,Input!$G$3:$G$1002,ALK!$N$3),COUNTIFS(Input!$F$3:$F$1002,ALK!$B28,Input!$J$3:$J$1002,ALK!AK$7,Input!$N$3:$N$1002,ALK!$Q$3,Input!$G$3:$G$1002,ALK!$N$3)),0)</f>
        <v>0</v>
      </c>
      <c r="AL28" s="55">
        <f>IF($B28&lt;&gt;"",IF($Q$3&gt;4,COUNTIFS(Input!$F$3:$F$1002,ALK!$B28,Input!$J$3:$J$1002,ALK!AL$7,Input!$G$3:$G$1002,ALK!$N$3),COUNTIFS(Input!$F$3:$F$1002,ALK!$B28,Input!$J$3:$J$1002,ALK!AL$7,Input!$N$3:$N$1002,ALK!$Q$3,Input!$G$3:$G$1002,ALK!$N$3)),0)</f>
        <v>0</v>
      </c>
      <c r="AM28" s="55">
        <f>IF($B28&lt;&gt;"",IF($Q$3&gt;4,COUNTIFS(Input!$F$3:$F$1002,ALK!$B28,Input!$J$3:$J$1002,ALK!AM$7,Input!$G$3:$G$1002,ALK!$N$3),COUNTIFS(Input!$F$3:$F$1002,ALK!$B28,Input!$J$3:$J$1002,ALK!AM$7,Input!$N$3:$N$1002,ALK!$Q$3,Input!$G$3:$G$1002,ALK!$N$3)),0)</f>
        <v>0</v>
      </c>
      <c r="AN28" s="55">
        <f>IF($B28&lt;&gt;"",IF($Q$3&gt;4,COUNTIFS(Input!$F$3:$F$1002,ALK!$B28,Input!$J$3:$J$1002,ALK!AN$7,Input!$G$3:$G$1002,ALK!$N$3),COUNTIFS(Input!$F$3:$F$1002,ALK!$B28,Input!$J$3:$J$1002,ALK!AN$7,Input!$N$3:$N$1002,ALK!$Q$3,Input!$G$3:$G$1002,ALK!$N$3)),0)</f>
        <v>0</v>
      </c>
      <c r="AO28" s="55">
        <f>IF($B28&lt;&gt;"",IF($Q$3&gt;4,COUNTIFS(Input!$F$3:$F$1002,ALK!$B28,Input!$J$3:$J$1002,ALK!AO$7,Input!$G$3:$G$1002,ALK!$N$3),COUNTIFS(Input!$F$3:$F$1002,ALK!$B28,Input!$J$3:$J$1002,ALK!AO$7,Input!$N$3:$N$1002,ALK!$Q$3,Input!$G$3:$G$1002,ALK!$N$3)),0)</f>
        <v>0</v>
      </c>
      <c r="AP28" s="55">
        <f>IF($B28&lt;&gt;"",IF($Q$3&gt;4,COUNTIFS(Input!$F$3:$F$1002,ALK!$B28,Input!$J$3:$J$1002,ALK!AP$7,Input!$G$3:$G$1002,ALK!$N$3),COUNTIFS(Input!$F$3:$F$1002,ALK!$B28,Input!$J$3:$J$1002,ALK!AP$7,Input!$N$3:$N$1002,ALK!$Q$3,Input!$G$3:$G$1002,ALK!$N$3)),0)</f>
        <v>0</v>
      </c>
      <c r="AQ28" s="55">
        <f>IF($B28&lt;&gt;"",IF($Q$3&gt;4,COUNTIFS(Input!$F$3:$F$1002,ALK!$B28,Input!$J$3:$J$1002,ALK!AQ$7,Input!$G$3:$G$1002,ALK!$N$3),COUNTIFS(Input!$F$3:$F$1002,ALK!$B28,Input!$J$3:$J$1002,ALK!AQ$7,Input!$N$3:$N$1002,ALK!$Q$3,Input!$G$3:$G$1002,ALK!$N$3)),0)</f>
        <v>0</v>
      </c>
      <c r="AR28" s="56">
        <f t="shared" si="1"/>
        <v>11</v>
      </c>
      <c r="AS28" s="21"/>
      <c r="AT28" s="21"/>
      <c r="AU28" s="21"/>
      <c r="AV28" s="21"/>
      <c r="AW28" s="21"/>
      <c r="AX28" s="21"/>
      <c r="AY28" s="21"/>
      <c r="AZ28" s="21"/>
      <c r="BA28" s="21"/>
      <c r="BB28" s="21"/>
      <c r="BC28" s="316">
        <f t="shared" si="2"/>
        <v>5060</v>
      </c>
      <c r="BD28" s="21"/>
      <c r="BE28" s="21"/>
      <c r="BF28" s="21"/>
      <c r="BG28" s="21"/>
      <c r="BH28" s="21"/>
      <c r="BI28" s="21"/>
      <c r="BJ28" s="21"/>
      <c r="BK28" s="21"/>
      <c r="BL28" s="21"/>
      <c r="BM28" s="21"/>
      <c r="BN28" s="21"/>
      <c r="BO28" s="21"/>
      <c r="BP28" s="21"/>
      <c r="BQ28" s="21"/>
      <c r="BR28" s="21"/>
      <c r="BS28" s="21"/>
      <c r="BT28" s="21"/>
      <c r="BU28" s="21"/>
      <c r="BV28" s="21"/>
      <c r="BW28" s="21"/>
      <c r="BX28" s="21"/>
      <c r="BY28" s="21"/>
      <c r="BZ28" s="21"/>
    </row>
    <row r="29" spans="1:78" ht="15" x14ac:dyDescent="0.25">
      <c r="A29" s="21"/>
      <c r="B29" s="58">
        <f>'Sheet 1'!A23</f>
        <v>470</v>
      </c>
      <c r="C29" s="55">
        <f>IF($B29&lt;&gt;"",IF($Q$3&gt;4,COUNTIFS(Input!$F$3:$F$1002,ALK!$B29,Input!$J$3:$J$1002,ALK!C$7,Input!$G$3:$G$1002,ALK!$N$3),COUNTIFS(Input!$F$3:$F$1002,ALK!$B29,Input!$J$3:$J$1002,ALK!C$7,Input!$N$3:$N$1002,ALK!$Q$3,Input!$G$3:$G$1002,ALK!$N$3)),0)</f>
        <v>0</v>
      </c>
      <c r="D29" s="55">
        <f>IF($B29&lt;&gt;"",IF($Q$3&gt;4,COUNTIFS(Input!$F$3:$F$1002,ALK!$B29,Input!$J$3:$J$1002,ALK!D$7,Input!$G$3:$G$1002,ALK!$N$3),COUNTIFS(Input!$F$3:$F$1002,ALK!$B29,Input!$J$3:$J$1002,ALK!D$7,Input!$N$3:$N$1002,ALK!$Q$3,Input!$G$3:$G$1002,ALK!$N$3)),0)</f>
        <v>0</v>
      </c>
      <c r="E29" s="55">
        <f>IF($B29&lt;&gt;"",IF($Q$3&gt;4,COUNTIFS(Input!$F$3:$F$1002,ALK!$B29,Input!$J$3:$J$1002,ALK!E$7,Input!$G$3:$G$1002,ALK!$N$3),COUNTIFS(Input!$F$3:$F$1002,ALK!$B29,Input!$J$3:$J$1002,ALK!E$7,Input!$N$3:$N$1002,ALK!$Q$3,Input!$G$3:$G$1002,ALK!$N$3)),0)</f>
        <v>0</v>
      </c>
      <c r="F29" s="55">
        <f>IF($B29&lt;&gt;"",IF($Q$3&gt;4,COUNTIFS(Input!$F$3:$F$1002,ALK!$B29,Input!$J$3:$J$1002,ALK!F$7,Input!$G$3:$G$1002,ALK!$N$3),COUNTIFS(Input!$F$3:$F$1002,ALK!$B29,Input!$J$3:$J$1002,ALK!F$7,Input!$N$3:$N$1002,ALK!$Q$3,Input!$G$3:$G$1002,ALK!$N$3)),0)</f>
        <v>0</v>
      </c>
      <c r="G29" s="55">
        <f>IF($B29&lt;&gt;"",IF($Q$3&gt;4,COUNTIFS(Input!$F$3:$F$1002,ALK!$B29,Input!$J$3:$J$1002,ALK!G$7,Input!$G$3:$G$1002,ALK!$N$3),COUNTIFS(Input!$F$3:$F$1002,ALK!$B29,Input!$J$3:$J$1002,ALK!G$7,Input!$N$3:$N$1002,ALK!$Q$3,Input!$G$3:$G$1002,ALK!$N$3)),0)</f>
        <v>0</v>
      </c>
      <c r="H29" s="55">
        <f>IF($B29&lt;&gt;"",IF($Q$3&gt;4,COUNTIFS(Input!$F$3:$F$1002,ALK!$B29,Input!$J$3:$J$1002,ALK!H$7,Input!$G$3:$G$1002,ALK!$N$3),COUNTIFS(Input!$F$3:$F$1002,ALK!$B29,Input!$J$3:$J$1002,ALK!H$7,Input!$N$3:$N$1002,ALK!$Q$3,Input!$G$3:$G$1002,ALK!$N$3)),0)</f>
        <v>0</v>
      </c>
      <c r="I29" s="55">
        <f>IF($B29&lt;&gt;"",IF($Q$3&gt;4,COUNTIFS(Input!$F$3:$F$1002,ALK!$B29,Input!$J$3:$J$1002,ALK!I$7,Input!$G$3:$G$1002,ALK!$N$3),COUNTIFS(Input!$F$3:$F$1002,ALK!$B29,Input!$J$3:$J$1002,ALK!I$7,Input!$N$3:$N$1002,ALK!$Q$3,Input!$G$3:$G$1002,ALK!$N$3)),0)</f>
        <v>2</v>
      </c>
      <c r="J29" s="55">
        <f>IF($B29&lt;&gt;"",IF($Q$3&gt;4,COUNTIFS(Input!$F$3:$F$1002,ALK!$B29,Input!$J$3:$J$1002,ALK!J$7,Input!$G$3:$G$1002,ALK!$N$3),COUNTIFS(Input!$F$3:$F$1002,ALK!$B29,Input!$J$3:$J$1002,ALK!J$7,Input!$N$3:$N$1002,ALK!$Q$3,Input!$G$3:$G$1002,ALK!$N$3)),0)</f>
        <v>0</v>
      </c>
      <c r="K29" s="55">
        <f>IF($B29&lt;&gt;"",IF($Q$3&gt;4,COUNTIFS(Input!$F$3:$F$1002,ALK!$B29,Input!$J$3:$J$1002,ALK!K$7,Input!$G$3:$G$1002,ALK!$N$3),COUNTIFS(Input!$F$3:$F$1002,ALK!$B29,Input!$J$3:$J$1002,ALK!K$7,Input!$N$3:$N$1002,ALK!$Q$3,Input!$G$3:$G$1002,ALK!$N$3)),0)</f>
        <v>0</v>
      </c>
      <c r="L29" s="55">
        <f>IF($B29&lt;&gt;"",IF($Q$3&gt;4,COUNTIFS(Input!$F$3:$F$1002,ALK!$B29,Input!$J$3:$J$1002,ALK!L$7,Input!$G$3:$G$1002,ALK!$N$3),COUNTIFS(Input!$F$3:$F$1002,ALK!$B29,Input!$J$3:$J$1002,ALK!L$7,Input!$N$3:$N$1002,ALK!$Q$3,Input!$G$3:$G$1002,ALK!$N$3)),0)</f>
        <v>2</v>
      </c>
      <c r="M29" s="55">
        <f>IF($B29&lt;&gt;"",IF($Q$3&gt;4,COUNTIFS(Input!$F$3:$F$1002,ALK!$B29,Input!$J$3:$J$1002,ALK!M$7,Input!$G$3:$G$1002,ALK!$N$3),COUNTIFS(Input!$F$3:$F$1002,ALK!$B29,Input!$J$3:$J$1002,ALK!M$7,Input!$N$3:$N$1002,ALK!$Q$3,Input!$G$3:$G$1002,ALK!$N$3)),0)</f>
        <v>0</v>
      </c>
      <c r="N29" s="55">
        <f>IF($B29&lt;&gt;"",IF($Q$3&gt;4,COUNTIFS(Input!$F$3:$F$1002,ALK!$B29,Input!$J$3:$J$1002,ALK!N$7,Input!$G$3:$G$1002,ALK!$N$3),COUNTIFS(Input!$F$3:$F$1002,ALK!$B29,Input!$J$3:$J$1002,ALK!N$7,Input!$N$3:$N$1002,ALK!$Q$3,Input!$G$3:$G$1002,ALK!$N$3)),0)</f>
        <v>1</v>
      </c>
      <c r="O29" s="55">
        <f>IF($B29&lt;&gt;"",IF($Q$3&gt;4,COUNTIFS(Input!$F$3:$F$1002,ALK!$B29,Input!$J$3:$J$1002,ALK!O$7,Input!$G$3:$G$1002,ALK!$N$3),COUNTIFS(Input!$F$3:$F$1002,ALK!$B29,Input!$J$3:$J$1002,ALK!O$7,Input!$N$3:$N$1002,ALK!$Q$3,Input!$G$3:$G$1002,ALK!$N$3)),0)</f>
        <v>0</v>
      </c>
      <c r="P29" s="55">
        <f>IF($B29&lt;&gt;"",IF($Q$3&gt;4,COUNTIFS(Input!$F$3:$F$1002,ALK!$B29,Input!$J$3:$J$1002,ALK!P$7,Input!$G$3:$G$1002,ALK!$N$3),COUNTIFS(Input!$F$3:$F$1002,ALK!$B29,Input!$J$3:$J$1002,ALK!P$7,Input!$N$3:$N$1002,ALK!$Q$3,Input!$G$3:$G$1002,ALK!$N$3)),0)</f>
        <v>0</v>
      </c>
      <c r="Q29" s="55">
        <f>IF($B29&lt;&gt;"",IF($Q$3&gt;4,COUNTIFS(Input!$F$3:$F$1002,ALK!$B29,Input!$J$3:$J$1002,ALK!Q$7,Input!$G$3:$G$1002,ALK!$N$3),COUNTIFS(Input!$F$3:$F$1002,ALK!$B29,Input!$J$3:$J$1002,ALK!Q$7,Input!$N$3:$N$1002,ALK!$Q$3,Input!$G$3:$G$1002,ALK!$N$3)),0)</f>
        <v>0</v>
      </c>
      <c r="R29" s="55">
        <f>IF($B29&lt;&gt;"",IF($Q$3&gt;4,COUNTIFS(Input!$F$3:$F$1002,ALK!$B29,Input!$J$3:$J$1002,ALK!R$7,Input!$G$3:$G$1002,ALK!$N$3),COUNTIFS(Input!$F$3:$F$1002,ALK!$B29,Input!$J$3:$J$1002,ALK!R$7,Input!$N$3:$N$1002,ALK!$Q$3,Input!$G$3:$G$1002,ALK!$N$3)),0)</f>
        <v>0</v>
      </c>
      <c r="S29" s="55">
        <f>IF($B29&lt;&gt;"",IF($Q$3&gt;4,COUNTIFS(Input!$F$3:$F$1002,ALK!$B29,Input!$J$3:$J$1002,ALK!S$7,Input!$G$3:$G$1002,ALK!$N$3),COUNTIFS(Input!$F$3:$F$1002,ALK!$B29,Input!$J$3:$J$1002,ALK!S$7,Input!$N$3:$N$1002,ALK!$Q$3,Input!$G$3:$G$1002,ALK!$N$3)),0)</f>
        <v>0</v>
      </c>
      <c r="T29" s="55">
        <f>IF($B29&lt;&gt;"",IF($Q$3&gt;4,COUNTIFS(Input!$F$3:$F$1002,ALK!$B29,Input!$J$3:$J$1002,ALK!T$7,Input!$G$3:$G$1002,ALK!$N$3),COUNTIFS(Input!$F$3:$F$1002,ALK!$B29,Input!$J$3:$J$1002,ALK!T$7,Input!$N$3:$N$1002,ALK!$Q$3,Input!$G$3:$G$1002,ALK!$N$3)),0)</f>
        <v>0</v>
      </c>
      <c r="U29" s="55">
        <f>IF($B29&lt;&gt;"",IF($Q$3&gt;4,COUNTIFS(Input!$F$3:$F$1002,ALK!$B29,Input!$J$3:$J$1002,ALK!U$7,Input!$G$3:$G$1002,ALK!$N$3),COUNTIFS(Input!$F$3:$F$1002,ALK!$B29,Input!$J$3:$J$1002,ALK!U$7,Input!$N$3:$N$1002,ALK!$Q$3,Input!$G$3:$G$1002,ALK!$N$3)),0)</f>
        <v>0</v>
      </c>
      <c r="V29" s="55">
        <f>IF($B29&lt;&gt;"",IF($Q$3&gt;4,COUNTIFS(Input!$F$3:$F$1002,ALK!$B29,Input!$J$3:$J$1002,ALK!V$7,Input!$G$3:$G$1002,ALK!$N$3),COUNTIFS(Input!$F$3:$F$1002,ALK!$B29,Input!$J$3:$J$1002,ALK!V$7,Input!$N$3:$N$1002,ALK!$Q$3,Input!$G$3:$G$1002,ALK!$N$3)),0)</f>
        <v>0</v>
      </c>
      <c r="W29" s="55">
        <f>IF($B29&lt;&gt;"",IF($Q$3&gt;4,COUNTIFS(Input!$F$3:$F$1002,ALK!$B29,Input!$J$3:$J$1002,ALK!W$7,Input!$G$3:$G$1002,ALK!$N$3),COUNTIFS(Input!$F$3:$F$1002,ALK!$B29,Input!$J$3:$J$1002,ALK!W$7,Input!$N$3:$N$1002,ALK!$Q$3,Input!$G$3:$G$1002,ALK!$N$3)),0)</f>
        <v>0</v>
      </c>
      <c r="X29" s="55">
        <f>IF($B29&lt;&gt;"",IF($Q$3&gt;4,COUNTIFS(Input!$F$3:$F$1002,ALK!$B29,Input!$J$3:$J$1002,ALK!X$7,Input!$G$3:$G$1002,ALK!$N$3),COUNTIFS(Input!$F$3:$F$1002,ALK!$B29,Input!$J$3:$J$1002,ALK!X$7,Input!$N$3:$N$1002,ALK!$Q$3,Input!$G$3:$G$1002,ALK!$N$3)),0)</f>
        <v>0</v>
      </c>
      <c r="Y29" s="55">
        <f>IF($B29&lt;&gt;"",IF($Q$3&gt;4,COUNTIFS(Input!$F$3:$F$1002,ALK!$B29,Input!$J$3:$J$1002,ALK!Y$7,Input!$G$3:$G$1002,ALK!$N$3),COUNTIFS(Input!$F$3:$F$1002,ALK!$B29,Input!$J$3:$J$1002,ALK!Y$7,Input!$N$3:$N$1002,ALK!$Q$3,Input!$G$3:$G$1002,ALK!$N$3)),0)</f>
        <v>0</v>
      </c>
      <c r="Z29" s="55">
        <f>IF($B29&lt;&gt;"",IF($Q$3&gt;4,COUNTIFS(Input!$F$3:$F$1002,ALK!$B29,Input!$J$3:$J$1002,ALK!Z$7,Input!$G$3:$G$1002,ALK!$N$3),COUNTIFS(Input!$F$3:$F$1002,ALK!$B29,Input!$J$3:$J$1002,ALK!Z$7,Input!$N$3:$N$1002,ALK!$Q$3,Input!$G$3:$G$1002,ALK!$N$3)),0)</f>
        <v>0</v>
      </c>
      <c r="AA29" s="55">
        <f>IF($B29&lt;&gt;"",IF($Q$3&gt;4,COUNTIFS(Input!$F$3:$F$1002,ALK!$B29,Input!$J$3:$J$1002,ALK!AA$7,Input!$G$3:$G$1002,ALK!$N$3),COUNTIFS(Input!$F$3:$F$1002,ALK!$B29,Input!$J$3:$J$1002,ALK!AA$7,Input!$N$3:$N$1002,ALK!$Q$3,Input!$G$3:$G$1002,ALK!$N$3)),0)</f>
        <v>0</v>
      </c>
      <c r="AB29" s="55">
        <f>IF($B29&lt;&gt;"",IF($Q$3&gt;4,COUNTIFS(Input!$F$3:$F$1002,ALK!$B29,Input!$J$3:$J$1002,ALK!AB$7,Input!$G$3:$G$1002,ALK!$N$3),COUNTIFS(Input!$F$3:$F$1002,ALK!$B29,Input!$J$3:$J$1002,ALK!AB$7,Input!$N$3:$N$1002,ALK!$Q$3,Input!$G$3:$G$1002,ALK!$N$3)),0)</f>
        <v>0</v>
      </c>
      <c r="AC29" s="55">
        <f>IF($B29&lt;&gt;"",IF($Q$3&gt;4,COUNTIFS(Input!$F$3:$F$1002,ALK!$B29,Input!$J$3:$J$1002,ALK!AC$7,Input!$G$3:$G$1002,ALK!$N$3),COUNTIFS(Input!$F$3:$F$1002,ALK!$B29,Input!$J$3:$J$1002,ALK!AC$7,Input!$N$3:$N$1002,ALK!$Q$3,Input!$G$3:$G$1002,ALK!$N$3)),0)</f>
        <v>0</v>
      </c>
      <c r="AD29" s="55">
        <f>IF($B29&lt;&gt;"",IF($Q$3&gt;4,COUNTIFS(Input!$F$3:$F$1002,ALK!$B29,Input!$J$3:$J$1002,ALK!AD$7,Input!$G$3:$G$1002,ALK!$N$3),COUNTIFS(Input!$F$3:$F$1002,ALK!$B29,Input!$J$3:$J$1002,ALK!AD$7,Input!$N$3:$N$1002,ALK!$Q$3,Input!$G$3:$G$1002,ALK!$N$3)),0)</f>
        <v>0</v>
      </c>
      <c r="AE29" s="55">
        <f>IF($B29&lt;&gt;"",IF($Q$3&gt;4,COUNTIFS(Input!$F$3:$F$1002,ALK!$B29,Input!$J$3:$J$1002,ALK!AE$7,Input!$G$3:$G$1002,ALK!$N$3),COUNTIFS(Input!$F$3:$F$1002,ALK!$B29,Input!$J$3:$J$1002,ALK!AE$7,Input!$N$3:$N$1002,ALK!$Q$3,Input!$G$3:$G$1002,ALK!$N$3)),0)</f>
        <v>0</v>
      </c>
      <c r="AF29" s="55">
        <f>IF($B29&lt;&gt;"",IF($Q$3&gt;4,COUNTIFS(Input!$F$3:$F$1002,ALK!$B29,Input!$J$3:$J$1002,ALK!AF$7,Input!$G$3:$G$1002,ALK!$N$3),COUNTIFS(Input!$F$3:$F$1002,ALK!$B29,Input!$J$3:$J$1002,ALK!AF$7,Input!$N$3:$N$1002,ALK!$Q$3,Input!$G$3:$G$1002,ALK!$N$3)),0)</f>
        <v>0</v>
      </c>
      <c r="AG29" s="55">
        <f>IF($B29&lt;&gt;"",IF($Q$3&gt;4,COUNTIFS(Input!$F$3:$F$1002,ALK!$B29,Input!$J$3:$J$1002,ALK!AG$7,Input!$G$3:$G$1002,ALK!$N$3),COUNTIFS(Input!$F$3:$F$1002,ALK!$B29,Input!$J$3:$J$1002,ALK!AG$7,Input!$N$3:$N$1002,ALK!$Q$3,Input!$G$3:$G$1002,ALK!$N$3)),0)</f>
        <v>0</v>
      </c>
      <c r="AH29" s="55">
        <f>IF($B29&lt;&gt;"",IF($Q$3&gt;4,COUNTIFS(Input!$F$3:$F$1002,ALK!$B29,Input!$J$3:$J$1002,ALK!AH$7,Input!$G$3:$G$1002,ALK!$N$3),COUNTIFS(Input!$F$3:$F$1002,ALK!$B29,Input!$J$3:$J$1002,ALK!AH$7,Input!$N$3:$N$1002,ALK!$Q$3,Input!$G$3:$G$1002,ALK!$N$3)),0)</f>
        <v>0</v>
      </c>
      <c r="AI29" s="55">
        <f>IF($B29&lt;&gt;"",IF($Q$3&gt;4,COUNTIFS(Input!$F$3:$F$1002,ALK!$B29,Input!$J$3:$J$1002,ALK!AI$7,Input!$G$3:$G$1002,ALK!$N$3),COUNTIFS(Input!$F$3:$F$1002,ALK!$B29,Input!$J$3:$J$1002,ALK!AI$7,Input!$N$3:$N$1002,ALK!$Q$3,Input!$G$3:$G$1002,ALK!$N$3)),0)</f>
        <v>0</v>
      </c>
      <c r="AJ29" s="55">
        <f>IF($B29&lt;&gt;"",IF($Q$3&gt;4,COUNTIFS(Input!$F$3:$F$1002,ALK!$B29,Input!$J$3:$J$1002,ALK!AJ$7,Input!$G$3:$G$1002,ALK!$N$3),COUNTIFS(Input!$F$3:$F$1002,ALK!$B29,Input!$J$3:$J$1002,ALK!AJ$7,Input!$N$3:$N$1002,ALK!$Q$3,Input!$G$3:$G$1002,ALK!$N$3)),0)</f>
        <v>0</v>
      </c>
      <c r="AK29" s="55">
        <f>IF($B29&lt;&gt;"",IF($Q$3&gt;4,COUNTIFS(Input!$F$3:$F$1002,ALK!$B29,Input!$J$3:$J$1002,ALK!AK$7,Input!$G$3:$G$1002,ALK!$N$3),COUNTIFS(Input!$F$3:$F$1002,ALK!$B29,Input!$J$3:$J$1002,ALK!AK$7,Input!$N$3:$N$1002,ALK!$Q$3,Input!$G$3:$G$1002,ALK!$N$3)),0)</f>
        <v>0</v>
      </c>
      <c r="AL29" s="55">
        <f>IF($B29&lt;&gt;"",IF($Q$3&gt;4,COUNTIFS(Input!$F$3:$F$1002,ALK!$B29,Input!$J$3:$J$1002,ALK!AL$7,Input!$G$3:$G$1002,ALK!$N$3),COUNTIFS(Input!$F$3:$F$1002,ALK!$B29,Input!$J$3:$J$1002,ALK!AL$7,Input!$N$3:$N$1002,ALK!$Q$3,Input!$G$3:$G$1002,ALK!$N$3)),0)</f>
        <v>0</v>
      </c>
      <c r="AM29" s="55">
        <f>IF($B29&lt;&gt;"",IF($Q$3&gt;4,COUNTIFS(Input!$F$3:$F$1002,ALK!$B29,Input!$J$3:$J$1002,ALK!AM$7,Input!$G$3:$G$1002,ALK!$N$3),COUNTIFS(Input!$F$3:$F$1002,ALK!$B29,Input!$J$3:$J$1002,ALK!AM$7,Input!$N$3:$N$1002,ALK!$Q$3,Input!$G$3:$G$1002,ALK!$N$3)),0)</f>
        <v>0</v>
      </c>
      <c r="AN29" s="55">
        <f>IF($B29&lt;&gt;"",IF($Q$3&gt;4,COUNTIFS(Input!$F$3:$F$1002,ALK!$B29,Input!$J$3:$J$1002,ALK!AN$7,Input!$G$3:$G$1002,ALK!$N$3),COUNTIFS(Input!$F$3:$F$1002,ALK!$B29,Input!$J$3:$J$1002,ALK!AN$7,Input!$N$3:$N$1002,ALK!$Q$3,Input!$G$3:$G$1002,ALK!$N$3)),0)</f>
        <v>0</v>
      </c>
      <c r="AO29" s="55">
        <f>IF($B29&lt;&gt;"",IF($Q$3&gt;4,COUNTIFS(Input!$F$3:$F$1002,ALK!$B29,Input!$J$3:$J$1002,ALK!AO$7,Input!$G$3:$G$1002,ALK!$N$3),COUNTIFS(Input!$F$3:$F$1002,ALK!$B29,Input!$J$3:$J$1002,ALK!AO$7,Input!$N$3:$N$1002,ALK!$Q$3,Input!$G$3:$G$1002,ALK!$N$3)),0)</f>
        <v>0</v>
      </c>
      <c r="AP29" s="55">
        <f>IF($B29&lt;&gt;"",IF($Q$3&gt;4,COUNTIFS(Input!$F$3:$F$1002,ALK!$B29,Input!$J$3:$J$1002,ALK!AP$7,Input!$G$3:$G$1002,ALK!$N$3),COUNTIFS(Input!$F$3:$F$1002,ALK!$B29,Input!$J$3:$J$1002,ALK!AP$7,Input!$N$3:$N$1002,ALK!$Q$3,Input!$G$3:$G$1002,ALK!$N$3)),0)</f>
        <v>0</v>
      </c>
      <c r="AQ29" s="55">
        <f>IF($B29&lt;&gt;"",IF($Q$3&gt;4,COUNTIFS(Input!$F$3:$F$1002,ALK!$B29,Input!$J$3:$J$1002,ALK!AQ$7,Input!$G$3:$G$1002,ALK!$N$3),COUNTIFS(Input!$F$3:$F$1002,ALK!$B29,Input!$J$3:$J$1002,ALK!AQ$7,Input!$N$3:$N$1002,ALK!$Q$3,Input!$G$3:$G$1002,ALK!$N$3)),0)</f>
        <v>0</v>
      </c>
      <c r="AR29" s="56">
        <f t="shared" si="1"/>
        <v>5</v>
      </c>
      <c r="AS29" s="21"/>
      <c r="AT29" s="21"/>
      <c r="AU29" s="21"/>
      <c r="AV29" s="21"/>
      <c r="AW29" s="21"/>
      <c r="AX29" s="21"/>
      <c r="AY29" s="21"/>
      <c r="AZ29" s="21"/>
      <c r="BA29" s="21"/>
      <c r="BB29" s="21"/>
      <c r="BC29" s="316">
        <f t="shared" si="2"/>
        <v>2350</v>
      </c>
      <c r="BD29" s="21"/>
      <c r="BE29" s="21"/>
      <c r="BF29" s="21"/>
      <c r="BG29" s="21"/>
      <c r="BH29" s="21"/>
      <c r="BI29" s="21"/>
      <c r="BJ29" s="21"/>
      <c r="BK29" s="21"/>
      <c r="BL29" s="21"/>
      <c r="BM29" s="21"/>
      <c r="BN29" s="21"/>
      <c r="BO29" s="21"/>
      <c r="BP29" s="21"/>
      <c r="BQ29" s="21"/>
      <c r="BR29" s="21"/>
      <c r="BS29" s="21"/>
      <c r="BT29" s="21"/>
      <c r="BU29" s="21"/>
      <c r="BV29" s="21"/>
      <c r="BW29" s="21"/>
      <c r="BX29" s="21"/>
      <c r="BY29" s="21"/>
      <c r="BZ29" s="21"/>
    </row>
    <row r="30" spans="1:78" ht="15" x14ac:dyDescent="0.25">
      <c r="A30" s="21"/>
      <c r="B30" s="58">
        <f>'Sheet 1'!A24</f>
        <v>480</v>
      </c>
      <c r="C30" s="55">
        <f>IF($B30&lt;&gt;"",IF($Q$3&gt;4,COUNTIFS(Input!$F$3:$F$1002,ALK!$B30,Input!$J$3:$J$1002,ALK!C$7,Input!$G$3:$G$1002,ALK!$N$3),COUNTIFS(Input!$F$3:$F$1002,ALK!$B30,Input!$J$3:$J$1002,ALK!C$7,Input!$N$3:$N$1002,ALK!$Q$3,Input!$G$3:$G$1002,ALK!$N$3)),0)</f>
        <v>0</v>
      </c>
      <c r="D30" s="55">
        <f>IF($B30&lt;&gt;"",IF($Q$3&gt;4,COUNTIFS(Input!$F$3:$F$1002,ALK!$B30,Input!$J$3:$J$1002,ALK!D$7,Input!$G$3:$G$1002,ALK!$N$3),COUNTIFS(Input!$F$3:$F$1002,ALK!$B30,Input!$J$3:$J$1002,ALK!D$7,Input!$N$3:$N$1002,ALK!$Q$3,Input!$G$3:$G$1002,ALK!$N$3)),0)</f>
        <v>0</v>
      </c>
      <c r="E30" s="55">
        <f>IF($B30&lt;&gt;"",IF($Q$3&gt;4,COUNTIFS(Input!$F$3:$F$1002,ALK!$B30,Input!$J$3:$J$1002,ALK!E$7,Input!$G$3:$G$1002,ALK!$N$3),COUNTIFS(Input!$F$3:$F$1002,ALK!$B30,Input!$J$3:$J$1002,ALK!E$7,Input!$N$3:$N$1002,ALK!$Q$3,Input!$G$3:$G$1002,ALK!$N$3)),0)</f>
        <v>0</v>
      </c>
      <c r="F30" s="55">
        <f>IF($B30&lt;&gt;"",IF($Q$3&gt;4,COUNTIFS(Input!$F$3:$F$1002,ALK!$B30,Input!$J$3:$J$1002,ALK!F$7,Input!$G$3:$G$1002,ALK!$N$3),COUNTIFS(Input!$F$3:$F$1002,ALK!$B30,Input!$J$3:$J$1002,ALK!F$7,Input!$N$3:$N$1002,ALK!$Q$3,Input!$G$3:$G$1002,ALK!$N$3)),0)</f>
        <v>0</v>
      </c>
      <c r="G30" s="55">
        <f>IF($B30&lt;&gt;"",IF($Q$3&gt;4,COUNTIFS(Input!$F$3:$F$1002,ALK!$B30,Input!$J$3:$J$1002,ALK!G$7,Input!$G$3:$G$1002,ALK!$N$3),COUNTIFS(Input!$F$3:$F$1002,ALK!$B30,Input!$J$3:$J$1002,ALK!G$7,Input!$N$3:$N$1002,ALK!$Q$3,Input!$G$3:$G$1002,ALK!$N$3)),0)</f>
        <v>0</v>
      </c>
      <c r="H30" s="55">
        <f>IF($B30&lt;&gt;"",IF($Q$3&gt;4,COUNTIFS(Input!$F$3:$F$1002,ALK!$B30,Input!$J$3:$J$1002,ALK!H$7,Input!$G$3:$G$1002,ALK!$N$3),COUNTIFS(Input!$F$3:$F$1002,ALK!$B30,Input!$J$3:$J$1002,ALK!H$7,Input!$N$3:$N$1002,ALK!$Q$3,Input!$G$3:$G$1002,ALK!$N$3)),0)</f>
        <v>0</v>
      </c>
      <c r="I30" s="55">
        <f>IF($B30&lt;&gt;"",IF($Q$3&gt;4,COUNTIFS(Input!$F$3:$F$1002,ALK!$B30,Input!$J$3:$J$1002,ALK!I$7,Input!$G$3:$G$1002,ALK!$N$3),COUNTIFS(Input!$F$3:$F$1002,ALK!$B30,Input!$J$3:$J$1002,ALK!I$7,Input!$N$3:$N$1002,ALK!$Q$3,Input!$G$3:$G$1002,ALK!$N$3)),0)</f>
        <v>1</v>
      </c>
      <c r="J30" s="55">
        <f>IF($B30&lt;&gt;"",IF($Q$3&gt;4,COUNTIFS(Input!$F$3:$F$1002,ALK!$B30,Input!$J$3:$J$1002,ALK!J$7,Input!$G$3:$G$1002,ALK!$N$3),COUNTIFS(Input!$F$3:$F$1002,ALK!$B30,Input!$J$3:$J$1002,ALK!J$7,Input!$N$3:$N$1002,ALK!$Q$3,Input!$G$3:$G$1002,ALK!$N$3)),0)</f>
        <v>1</v>
      </c>
      <c r="K30" s="55">
        <f>IF($B30&lt;&gt;"",IF($Q$3&gt;4,COUNTIFS(Input!$F$3:$F$1002,ALK!$B30,Input!$J$3:$J$1002,ALK!K$7,Input!$G$3:$G$1002,ALK!$N$3),COUNTIFS(Input!$F$3:$F$1002,ALK!$B30,Input!$J$3:$J$1002,ALK!K$7,Input!$N$3:$N$1002,ALK!$Q$3,Input!$G$3:$G$1002,ALK!$N$3)),0)</f>
        <v>0</v>
      </c>
      <c r="L30" s="55">
        <f>IF($B30&lt;&gt;"",IF($Q$3&gt;4,COUNTIFS(Input!$F$3:$F$1002,ALK!$B30,Input!$J$3:$J$1002,ALK!L$7,Input!$G$3:$G$1002,ALK!$N$3),COUNTIFS(Input!$F$3:$F$1002,ALK!$B30,Input!$J$3:$J$1002,ALK!L$7,Input!$N$3:$N$1002,ALK!$Q$3,Input!$G$3:$G$1002,ALK!$N$3)),0)</f>
        <v>1</v>
      </c>
      <c r="M30" s="55">
        <f>IF($B30&lt;&gt;"",IF($Q$3&gt;4,COUNTIFS(Input!$F$3:$F$1002,ALK!$B30,Input!$J$3:$J$1002,ALK!M$7,Input!$G$3:$G$1002,ALK!$N$3),COUNTIFS(Input!$F$3:$F$1002,ALK!$B30,Input!$J$3:$J$1002,ALK!M$7,Input!$N$3:$N$1002,ALK!$Q$3,Input!$G$3:$G$1002,ALK!$N$3)),0)</f>
        <v>1</v>
      </c>
      <c r="N30" s="55">
        <f>IF($B30&lt;&gt;"",IF($Q$3&gt;4,COUNTIFS(Input!$F$3:$F$1002,ALK!$B30,Input!$J$3:$J$1002,ALK!N$7,Input!$G$3:$G$1002,ALK!$N$3),COUNTIFS(Input!$F$3:$F$1002,ALK!$B30,Input!$J$3:$J$1002,ALK!N$7,Input!$N$3:$N$1002,ALK!$Q$3,Input!$G$3:$G$1002,ALK!$N$3)),0)</f>
        <v>0</v>
      </c>
      <c r="O30" s="55">
        <f>IF($B30&lt;&gt;"",IF($Q$3&gt;4,COUNTIFS(Input!$F$3:$F$1002,ALK!$B30,Input!$J$3:$J$1002,ALK!O$7,Input!$G$3:$G$1002,ALK!$N$3),COUNTIFS(Input!$F$3:$F$1002,ALK!$B30,Input!$J$3:$J$1002,ALK!O$7,Input!$N$3:$N$1002,ALK!$Q$3,Input!$G$3:$G$1002,ALK!$N$3)),0)</f>
        <v>0</v>
      </c>
      <c r="P30" s="55">
        <f>IF($B30&lt;&gt;"",IF($Q$3&gt;4,COUNTIFS(Input!$F$3:$F$1002,ALK!$B30,Input!$J$3:$J$1002,ALK!P$7,Input!$G$3:$G$1002,ALK!$N$3),COUNTIFS(Input!$F$3:$F$1002,ALK!$B30,Input!$J$3:$J$1002,ALK!P$7,Input!$N$3:$N$1002,ALK!$Q$3,Input!$G$3:$G$1002,ALK!$N$3)),0)</f>
        <v>0</v>
      </c>
      <c r="Q30" s="55">
        <f>IF($B30&lt;&gt;"",IF($Q$3&gt;4,COUNTIFS(Input!$F$3:$F$1002,ALK!$B30,Input!$J$3:$J$1002,ALK!Q$7,Input!$G$3:$G$1002,ALK!$N$3),COUNTIFS(Input!$F$3:$F$1002,ALK!$B30,Input!$J$3:$J$1002,ALK!Q$7,Input!$N$3:$N$1002,ALK!$Q$3,Input!$G$3:$G$1002,ALK!$N$3)),0)</f>
        <v>0</v>
      </c>
      <c r="R30" s="55">
        <f>IF($B30&lt;&gt;"",IF($Q$3&gt;4,COUNTIFS(Input!$F$3:$F$1002,ALK!$B30,Input!$J$3:$J$1002,ALK!R$7,Input!$G$3:$G$1002,ALK!$N$3),COUNTIFS(Input!$F$3:$F$1002,ALK!$B30,Input!$J$3:$J$1002,ALK!R$7,Input!$N$3:$N$1002,ALK!$Q$3,Input!$G$3:$G$1002,ALK!$N$3)),0)</f>
        <v>0</v>
      </c>
      <c r="S30" s="55">
        <f>IF($B30&lt;&gt;"",IF($Q$3&gt;4,COUNTIFS(Input!$F$3:$F$1002,ALK!$B30,Input!$J$3:$J$1002,ALK!S$7,Input!$G$3:$G$1002,ALK!$N$3),COUNTIFS(Input!$F$3:$F$1002,ALK!$B30,Input!$J$3:$J$1002,ALK!S$7,Input!$N$3:$N$1002,ALK!$Q$3,Input!$G$3:$G$1002,ALK!$N$3)),0)</f>
        <v>0</v>
      </c>
      <c r="T30" s="55">
        <f>IF($B30&lt;&gt;"",IF($Q$3&gt;4,COUNTIFS(Input!$F$3:$F$1002,ALK!$B30,Input!$J$3:$J$1002,ALK!T$7,Input!$G$3:$G$1002,ALK!$N$3),COUNTIFS(Input!$F$3:$F$1002,ALK!$B30,Input!$J$3:$J$1002,ALK!T$7,Input!$N$3:$N$1002,ALK!$Q$3,Input!$G$3:$G$1002,ALK!$N$3)),0)</f>
        <v>0</v>
      </c>
      <c r="U30" s="55">
        <f>IF($B30&lt;&gt;"",IF($Q$3&gt;4,COUNTIFS(Input!$F$3:$F$1002,ALK!$B30,Input!$J$3:$J$1002,ALK!U$7,Input!$G$3:$G$1002,ALK!$N$3),COUNTIFS(Input!$F$3:$F$1002,ALK!$B30,Input!$J$3:$J$1002,ALK!U$7,Input!$N$3:$N$1002,ALK!$Q$3,Input!$G$3:$G$1002,ALK!$N$3)),0)</f>
        <v>0</v>
      </c>
      <c r="V30" s="55">
        <f>IF($B30&lt;&gt;"",IF($Q$3&gt;4,COUNTIFS(Input!$F$3:$F$1002,ALK!$B30,Input!$J$3:$J$1002,ALK!V$7,Input!$G$3:$G$1002,ALK!$N$3),COUNTIFS(Input!$F$3:$F$1002,ALK!$B30,Input!$J$3:$J$1002,ALK!V$7,Input!$N$3:$N$1002,ALK!$Q$3,Input!$G$3:$G$1002,ALK!$N$3)),0)</f>
        <v>0</v>
      </c>
      <c r="W30" s="55">
        <f>IF($B30&lt;&gt;"",IF($Q$3&gt;4,COUNTIFS(Input!$F$3:$F$1002,ALK!$B30,Input!$J$3:$J$1002,ALK!W$7,Input!$G$3:$G$1002,ALK!$N$3),COUNTIFS(Input!$F$3:$F$1002,ALK!$B30,Input!$J$3:$J$1002,ALK!W$7,Input!$N$3:$N$1002,ALK!$Q$3,Input!$G$3:$G$1002,ALK!$N$3)),0)</f>
        <v>0</v>
      </c>
      <c r="X30" s="55">
        <f>IF($B30&lt;&gt;"",IF($Q$3&gt;4,COUNTIFS(Input!$F$3:$F$1002,ALK!$B30,Input!$J$3:$J$1002,ALK!X$7,Input!$G$3:$G$1002,ALK!$N$3),COUNTIFS(Input!$F$3:$F$1002,ALK!$B30,Input!$J$3:$J$1002,ALK!X$7,Input!$N$3:$N$1002,ALK!$Q$3,Input!$G$3:$G$1002,ALK!$N$3)),0)</f>
        <v>0</v>
      </c>
      <c r="Y30" s="55">
        <f>IF($B30&lt;&gt;"",IF($Q$3&gt;4,COUNTIFS(Input!$F$3:$F$1002,ALK!$B30,Input!$J$3:$J$1002,ALK!Y$7,Input!$G$3:$G$1002,ALK!$N$3),COUNTIFS(Input!$F$3:$F$1002,ALK!$B30,Input!$J$3:$J$1002,ALK!Y$7,Input!$N$3:$N$1002,ALK!$Q$3,Input!$G$3:$G$1002,ALK!$N$3)),0)</f>
        <v>0</v>
      </c>
      <c r="Z30" s="55">
        <f>IF($B30&lt;&gt;"",IF($Q$3&gt;4,COUNTIFS(Input!$F$3:$F$1002,ALK!$B30,Input!$J$3:$J$1002,ALK!Z$7,Input!$G$3:$G$1002,ALK!$N$3),COUNTIFS(Input!$F$3:$F$1002,ALK!$B30,Input!$J$3:$J$1002,ALK!Z$7,Input!$N$3:$N$1002,ALK!$Q$3,Input!$G$3:$G$1002,ALK!$N$3)),0)</f>
        <v>0</v>
      </c>
      <c r="AA30" s="55">
        <f>IF($B30&lt;&gt;"",IF($Q$3&gt;4,COUNTIFS(Input!$F$3:$F$1002,ALK!$B30,Input!$J$3:$J$1002,ALK!AA$7,Input!$G$3:$G$1002,ALK!$N$3),COUNTIFS(Input!$F$3:$F$1002,ALK!$B30,Input!$J$3:$J$1002,ALK!AA$7,Input!$N$3:$N$1002,ALK!$Q$3,Input!$G$3:$G$1002,ALK!$N$3)),0)</f>
        <v>0</v>
      </c>
      <c r="AB30" s="55">
        <f>IF($B30&lt;&gt;"",IF($Q$3&gt;4,COUNTIFS(Input!$F$3:$F$1002,ALK!$B30,Input!$J$3:$J$1002,ALK!AB$7,Input!$G$3:$G$1002,ALK!$N$3),COUNTIFS(Input!$F$3:$F$1002,ALK!$B30,Input!$J$3:$J$1002,ALK!AB$7,Input!$N$3:$N$1002,ALK!$Q$3,Input!$G$3:$G$1002,ALK!$N$3)),0)</f>
        <v>0</v>
      </c>
      <c r="AC30" s="55">
        <f>IF($B30&lt;&gt;"",IF($Q$3&gt;4,COUNTIFS(Input!$F$3:$F$1002,ALK!$B30,Input!$J$3:$J$1002,ALK!AC$7,Input!$G$3:$G$1002,ALK!$N$3),COUNTIFS(Input!$F$3:$F$1002,ALK!$B30,Input!$J$3:$J$1002,ALK!AC$7,Input!$N$3:$N$1002,ALK!$Q$3,Input!$G$3:$G$1002,ALK!$N$3)),0)</f>
        <v>0</v>
      </c>
      <c r="AD30" s="55">
        <f>IF($B30&lt;&gt;"",IF($Q$3&gt;4,COUNTIFS(Input!$F$3:$F$1002,ALK!$B30,Input!$J$3:$J$1002,ALK!AD$7,Input!$G$3:$G$1002,ALK!$N$3),COUNTIFS(Input!$F$3:$F$1002,ALK!$B30,Input!$J$3:$J$1002,ALK!AD$7,Input!$N$3:$N$1002,ALK!$Q$3,Input!$G$3:$G$1002,ALK!$N$3)),0)</f>
        <v>0</v>
      </c>
      <c r="AE30" s="55">
        <f>IF($B30&lt;&gt;"",IF($Q$3&gt;4,COUNTIFS(Input!$F$3:$F$1002,ALK!$B30,Input!$J$3:$J$1002,ALK!AE$7,Input!$G$3:$G$1002,ALK!$N$3),COUNTIFS(Input!$F$3:$F$1002,ALK!$B30,Input!$J$3:$J$1002,ALK!AE$7,Input!$N$3:$N$1002,ALK!$Q$3,Input!$G$3:$G$1002,ALK!$N$3)),0)</f>
        <v>0</v>
      </c>
      <c r="AF30" s="55">
        <f>IF($B30&lt;&gt;"",IF($Q$3&gt;4,COUNTIFS(Input!$F$3:$F$1002,ALK!$B30,Input!$J$3:$J$1002,ALK!AF$7,Input!$G$3:$G$1002,ALK!$N$3),COUNTIFS(Input!$F$3:$F$1002,ALK!$B30,Input!$J$3:$J$1002,ALK!AF$7,Input!$N$3:$N$1002,ALK!$Q$3,Input!$G$3:$G$1002,ALK!$N$3)),0)</f>
        <v>0</v>
      </c>
      <c r="AG30" s="55">
        <f>IF($B30&lt;&gt;"",IF($Q$3&gt;4,COUNTIFS(Input!$F$3:$F$1002,ALK!$B30,Input!$J$3:$J$1002,ALK!AG$7,Input!$G$3:$G$1002,ALK!$N$3),COUNTIFS(Input!$F$3:$F$1002,ALK!$B30,Input!$J$3:$J$1002,ALK!AG$7,Input!$N$3:$N$1002,ALK!$Q$3,Input!$G$3:$G$1002,ALK!$N$3)),0)</f>
        <v>0</v>
      </c>
      <c r="AH30" s="55">
        <f>IF($B30&lt;&gt;"",IF($Q$3&gt;4,COUNTIFS(Input!$F$3:$F$1002,ALK!$B30,Input!$J$3:$J$1002,ALK!AH$7,Input!$G$3:$G$1002,ALK!$N$3),COUNTIFS(Input!$F$3:$F$1002,ALK!$B30,Input!$J$3:$J$1002,ALK!AH$7,Input!$N$3:$N$1002,ALK!$Q$3,Input!$G$3:$G$1002,ALK!$N$3)),0)</f>
        <v>0</v>
      </c>
      <c r="AI30" s="55">
        <f>IF($B30&lt;&gt;"",IF($Q$3&gt;4,COUNTIFS(Input!$F$3:$F$1002,ALK!$B30,Input!$J$3:$J$1002,ALK!AI$7,Input!$G$3:$G$1002,ALK!$N$3),COUNTIFS(Input!$F$3:$F$1002,ALK!$B30,Input!$J$3:$J$1002,ALK!AI$7,Input!$N$3:$N$1002,ALK!$Q$3,Input!$G$3:$G$1002,ALK!$N$3)),0)</f>
        <v>0</v>
      </c>
      <c r="AJ30" s="55">
        <f>IF($B30&lt;&gt;"",IF($Q$3&gt;4,COUNTIFS(Input!$F$3:$F$1002,ALK!$B30,Input!$J$3:$J$1002,ALK!AJ$7,Input!$G$3:$G$1002,ALK!$N$3),COUNTIFS(Input!$F$3:$F$1002,ALK!$B30,Input!$J$3:$J$1002,ALK!AJ$7,Input!$N$3:$N$1002,ALK!$Q$3,Input!$G$3:$G$1002,ALK!$N$3)),0)</f>
        <v>0</v>
      </c>
      <c r="AK30" s="55">
        <f>IF($B30&lt;&gt;"",IF($Q$3&gt;4,COUNTIFS(Input!$F$3:$F$1002,ALK!$B30,Input!$J$3:$J$1002,ALK!AK$7,Input!$G$3:$G$1002,ALK!$N$3),COUNTIFS(Input!$F$3:$F$1002,ALK!$B30,Input!$J$3:$J$1002,ALK!AK$7,Input!$N$3:$N$1002,ALK!$Q$3,Input!$G$3:$G$1002,ALK!$N$3)),0)</f>
        <v>0</v>
      </c>
      <c r="AL30" s="55">
        <f>IF($B30&lt;&gt;"",IF($Q$3&gt;4,COUNTIFS(Input!$F$3:$F$1002,ALK!$B30,Input!$J$3:$J$1002,ALK!AL$7,Input!$G$3:$G$1002,ALK!$N$3),COUNTIFS(Input!$F$3:$F$1002,ALK!$B30,Input!$J$3:$J$1002,ALK!AL$7,Input!$N$3:$N$1002,ALK!$Q$3,Input!$G$3:$G$1002,ALK!$N$3)),0)</f>
        <v>0</v>
      </c>
      <c r="AM30" s="55">
        <f>IF($B30&lt;&gt;"",IF($Q$3&gt;4,COUNTIFS(Input!$F$3:$F$1002,ALK!$B30,Input!$J$3:$J$1002,ALK!AM$7,Input!$G$3:$G$1002,ALK!$N$3),COUNTIFS(Input!$F$3:$F$1002,ALK!$B30,Input!$J$3:$J$1002,ALK!AM$7,Input!$N$3:$N$1002,ALK!$Q$3,Input!$G$3:$G$1002,ALK!$N$3)),0)</f>
        <v>0</v>
      </c>
      <c r="AN30" s="55">
        <f>IF($B30&lt;&gt;"",IF($Q$3&gt;4,COUNTIFS(Input!$F$3:$F$1002,ALK!$B30,Input!$J$3:$J$1002,ALK!AN$7,Input!$G$3:$G$1002,ALK!$N$3),COUNTIFS(Input!$F$3:$F$1002,ALK!$B30,Input!$J$3:$J$1002,ALK!AN$7,Input!$N$3:$N$1002,ALK!$Q$3,Input!$G$3:$G$1002,ALK!$N$3)),0)</f>
        <v>0</v>
      </c>
      <c r="AO30" s="55">
        <f>IF($B30&lt;&gt;"",IF($Q$3&gt;4,COUNTIFS(Input!$F$3:$F$1002,ALK!$B30,Input!$J$3:$J$1002,ALK!AO$7,Input!$G$3:$G$1002,ALK!$N$3),COUNTIFS(Input!$F$3:$F$1002,ALK!$B30,Input!$J$3:$J$1002,ALK!AO$7,Input!$N$3:$N$1002,ALK!$Q$3,Input!$G$3:$G$1002,ALK!$N$3)),0)</f>
        <v>0</v>
      </c>
      <c r="AP30" s="55">
        <f>IF($B30&lt;&gt;"",IF($Q$3&gt;4,COUNTIFS(Input!$F$3:$F$1002,ALK!$B30,Input!$J$3:$J$1002,ALK!AP$7,Input!$G$3:$G$1002,ALK!$N$3),COUNTIFS(Input!$F$3:$F$1002,ALK!$B30,Input!$J$3:$J$1002,ALK!AP$7,Input!$N$3:$N$1002,ALK!$Q$3,Input!$G$3:$G$1002,ALK!$N$3)),0)</f>
        <v>0</v>
      </c>
      <c r="AQ30" s="55">
        <f>IF($B30&lt;&gt;"",IF($Q$3&gt;4,COUNTIFS(Input!$F$3:$F$1002,ALK!$B30,Input!$J$3:$J$1002,ALK!AQ$7,Input!$G$3:$G$1002,ALK!$N$3),COUNTIFS(Input!$F$3:$F$1002,ALK!$B30,Input!$J$3:$J$1002,ALK!AQ$7,Input!$N$3:$N$1002,ALK!$Q$3,Input!$G$3:$G$1002,ALK!$N$3)),0)</f>
        <v>0</v>
      </c>
      <c r="AR30" s="56">
        <f t="shared" si="1"/>
        <v>4</v>
      </c>
      <c r="AS30" s="21"/>
      <c r="AT30" s="21"/>
      <c r="AU30" s="21"/>
      <c r="AV30" s="21"/>
      <c r="AW30" s="21"/>
      <c r="AX30" s="21"/>
      <c r="AY30" s="21"/>
      <c r="AZ30" s="21"/>
      <c r="BA30" s="21"/>
      <c r="BB30" s="21"/>
      <c r="BC30" s="316">
        <f t="shared" si="2"/>
        <v>1920</v>
      </c>
      <c r="BD30" s="21"/>
      <c r="BE30" s="21"/>
      <c r="BF30" s="21"/>
      <c r="BG30" s="21"/>
      <c r="BH30" s="21"/>
      <c r="BI30" s="21"/>
      <c r="BJ30" s="21"/>
      <c r="BK30" s="21"/>
      <c r="BL30" s="21"/>
      <c r="BM30" s="21"/>
      <c r="BN30" s="21"/>
      <c r="BO30" s="21"/>
      <c r="BP30" s="21"/>
      <c r="BQ30" s="21"/>
      <c r="BR30" s="21"/>
      <c r="BS30" s="21"/>
      <c r="BT30" s="21"/>
      <c r="BU30" s="21"/>
      <c r="BV30" s="21"/>
      <c r="BW30" s="21"/>
      <c r="BX30" s="21"/>
      <c r="BY30" s="21"/>
      <c r="BZ30" s="21"/>
    </row>
    <row r="31" spans="1:78" ht="15" x14ac:dyDescent="0.25">
      <c r="A31" s="21"/>
      <c r="B31" s="58">
        <f>'Sheet 1'!A25</f>
        <v>490</v>
      </c>
      <c r="C31" s="55">
        <f>IF($B31&lt;&gt;"",IF($Q$3&gt;4,COUNTIFS(Input!$F$3:$F$1002,ALK!$B31,Input!$J$3:$J$1002,ALK!C$7,Input!$G$3:$G$1002,ALK!$N$3),COUNTIFS(Input!$F$3:$F$1002,ALK!$B31,Input!$J$3:$J$1002,ALK!C$7,Input!$N$3:$N$1002,ALK!$Q$3,Input!$G$3:$G$1002,ALK!$N$3)),0)</f>
        <v>0</v>
      </c>
      <c r="D31" s="55">
        <f>IF($B31&lt;&gt;"",IF($Q$3&gt;4,COUNTIFS(Input!$F$3:$F$1002,ALK!$B31,Input!$J$3:$J$1002,ALK!D$7,Input!$G$3:$G$1002,ALK!$N$3),COUNTIFS(Input!$F$3:$F$1002,ALK!$B31,Input!$J$3:$J$1002,ALK!D$7,Input!$N$3:$N$1002,ALK!$Q$3,Input!$G$3:$G$1002,ALK!$N$3)),0)</f>
        <v>0</v>
      </c>
      <c r="E31" s="55">
        <f>IF($B31&lt;&gt;"",IF($Q$3&gt;4,COUNTIFS(Input!$F$3:$F$1002,ALK!$B31,Input!$J$3:$J$1002,ALK!E$7,Input!$G$3:$G$1002,ALK!$N$3),COUNTIFS(Input!$F$3:$F$1002,ALK!$B31,Input!$J$3:$J$1002,ALK!E$7,Input!$N$3:$N$1002,ALK!$Q$3,Input!$G$3:$G$1002,ALK!$N$3)),0)</f>
        <v>0</v>
      </c>
      <c r="F31" s="55">
        <f>IF($B31&lt;&gt;"",IF($Q$3&gt;4,COUNTIFS(Input!$F$3:$F$1002,ALK!$B31,Input!$J$3:$J$1002,ALK!F$7,Input!$G$3:$G$1002,ALK!$N$3),COUNTIFS(Input!$F$3:$F$1002,ALK!$B31,Input!$J$3:$J$1002,ALK!F$7,Input!$N$3:$N$1002,ALK!$Q$3,Input!$G$3:$G$1002,ALK!$N$3)),0)</f>
        <v>0</v>
      </c>
      <c r="G31" s="55">
        <f>IF($B31&lt;&gt;"",IF($Q$3&gt;4,COUNTIFS(Input!$F$3:$F$1002,ALK!$B31,Input!$J$3:$J$1002,ALK!G$7,Input!$G$3:$G$1002,ALK!$N$3),COUNTIFS(Input!$F$3:$F$1002,ALK!$B31,Input!$J$3:$J$1002,ALK!G$7,Input!$N$3:$N$1002,ALK!$Q$3,Input!$G$3:$G$1002,ALK!$N$3)),0)</f>
        <v>0</v>
      </c>
      <c r="H31" s="55">
        <f>IF($B31&lt;&gt;"",IF($Q$3&gt;4,COUNTIFS(Input!$F$3:$F$1002,ALK!$B31,Input!$J$3:$J$1002,ALK!H$7,Input!$G$3:$G$1002,ALK!$N$3),COUNTIFS(Input!$F$3:$F$1002,ALK!$B31,Input!$J$3:$J$1002,ALK!H$7,Input!$N$3:$N$1002,ALK!$Q$3,Input!$G$3:$G$1002,ALK!$N$3)),0)</f>
        <v>0</v>
      </c>
      <c r="I31" s="55">
        <f>IF($B31&lt;&gt;"",IF($Q$3&gt;4,COUNTIFS(Input!$F$3:$F$1002,ALK!$B31,Input!$J$3:$J$1002,ALK!I$7,Input!$G$3:$G$1002,ALK!$N$3),COUNTIFS(Input!$F$3:$F$1002,ALK!$B31,Input!$J$3:$J$1002,ALK!I$7,Input!$N$3:$N$1002,ALK!$Q$3,Input!$G$3:$G$1002,ALK!$N$3)),0)</f>
        <v>0</v>
      </c>
      <c r="J31" s="55">
        <f>IF($B31&lt;&gt;"",IF($Q$3&gt;4,COUNTIFS(Input!$F$3:$F$1002,ALK!$B31,Input!$J$3:$J$1002,ALK!J$7,Input!$G$3:$G$1002,ALK!$N$3),COUNTIFS(Input!$F$3:$F$1002,ALK!$B31,Input!$J$3:$J$1002,ALK!J$7,Input!$N$3:$N$1002,ALK!$Q$3,Input!$G$3:$G$1002,ALK!$N$3)),0)</f>
        <v>0</v>
      </c>
      <c r="K31" s="55">
        <f>IF($B31&lt;&gt;"",IF($Q$3&gt;4,COUNTIFS(Input!$F$3:$F$1002,ALK!$B31,Input!$J$3:$J$1002,ALK!K$7,Input!$G$3:$G$1002,ALK!$N$3),COUNTIFS(Input!$F$3:$F$1002,ALK!$B31,Input!$J$3:$J$1002,ALK!K$7,Input!$N$3:$N$1002,ALK!$Q$3,Input!$G$3:$G$1002,ALK!$N$3)),0)</f>
        <v>0</v>
      </c>
      <c r="L31" s="55">
        <f>IF($B31&lt;&gt;"",IF($Q$3&gt;4,COUNTIFS(Input!$F$3:$F$1002,ALK!$B31,Input!$J$3:$J$1002,ALK!L$7,Input!$G$3:$G$1002,ALK!$N$3),COUNTIFS(Input!$F$3:$F$1002,ALK!$B31,Input!$J$3:$J$1002,ALK!L$7,Input!$N$3:$N$1002,ALK!$Q$3,Input!$G$3:$G$1002,ALK!$N$3)),0)</f>
        <v>1</v>
      </c>
      <c r="M31" s="55">
        <f>IF($B31&lt;&gt;"",IF($Q$3&gt;4,COUNTIFS(Input!$F$3:$F$1002,ALK!$B31,Input!$J$3:$J$1002,ALK!M$7,Input!$G$3:$G$1002,ALK!$N$3),COUNTIFS(Input!$F$3:$F$1002,ALK!$B31,Input!$J$3:$J$1002,ALK!M$7,Input!$N$3:$N$1002,ALK!$Q$3,Input!$G$3:$G$1002,ALK!$N$3)),0)</f>
        <v>0</v>
      </c>
      <c r="N31" s="55">
        <f>IF($B31&lt;&gt;"",IF($Q$3&gt;4,COUNTIFS(Input!$F$3:$F$1002,ALK!$B31,Input!$J$3:$J$1002,ALK!N$7,Input!$G$3:$G$1002,ALK!$N$3),COUNTIFS(Input!$F$3:$F$1002,ALK!$B31,Input!$J$3:$J$1002,ALK!N$7,Input!$N$3:$N$1002,ALK!$Q$3,Input!$G$3:$G$1002,ALK!$N$3)),0)</f>
        <v>0</v>
      </c>
      <c r="O31" s="55">
        <f>IF($B31&lt;&gt;"",IF($Q$3&gt;4,COUNTIFS(Input!$F$3:$F$1002,ALK!$B31,Input!$J$3:$J$1002,ALK!O$7,Input!$G$3:$G$1002,ALK!$N$3),COUNTIFS(Input!$F$3:$F$1002,ALK!$B31,Input!$J$3:$J$1002,ALK!O$7,Input!$N$3:$N$1002,ALK!$Q$3,Input!$G$3:$G$1002,ALK!$N$3)),0)</f>
        <v>1</v>
      </c>
      <c r="P31" s="55">
        <f>IF($B31&lt;&gt;"",IF($Q$3&gt;4,COUNTIFS(Input!$F$3:$F$1002,ALK!$B31,Input!$J$3:$J$1002,ALK!P$7,Input!$G$3:$G$1002,ALK!$N$3),COUNTIFS(Input!$F$3:$F$1002,ALK!$B31,Input!$J$3:$J$1002,ALK!P$7,Input!$N$3:$N$1002,ALK!$Q$3,Input!$G$3:$G$1002,ALK!$N$3)),0)</f>
        <v>0</v>
      </c>
      <c r="Q31" s="55">
        <f>IF($B31&lt;&gt;"",IF($Q$3&gt;4,COUNTIFS(Input!$F$3:$F$1002,ALK!$B31,Input!$J$3:$J$1002,ALK!Q$7,Input!$G$3:$G$1002,ALK!$N$3),COUNTIFS(Input!$F$3:$F$1002,ALK!$B31,Input!$J$3:$J$1002,ALK!Q$7,Input!$N$3:$N$1002,ALK!$Q$3,Input!$G$3:$G$1002,ALK!$N$3)),0)</f>
        <v>0</v>
      </c>
      <c r="R31" s="55">
        <f>IF($B31&lt;&gt;"",IF($Q$3&gt;4,COUNTIFS(Input!$F$3:$F$1002,ALK!$B31,Input!$J$3:$J$1002,ALK!R$7,Input!$G$3:$G$1002,ALK!$N$3),COUNTIFS(Input!$F$3:$F$1002,ALK!$B31,Input!$J$3:$J$1002,ALK!R$7,Input!$N$3:$N$1002,ALK!$Q$3,Input!$G$3:$G$1002,ALK!$N$3)),0)</f>
        <v>0</v>
      </c>
      <c r="S31" s="55">
        <f>IF($B31&lt;&gt;"",IF($Q$3&gt;4,COUNTIFS(Input!$F$3:$F$1002,ALK!$B31,Input!$J$3:$J$1002,ALK!S$7,Input!$G$3:$G$1002,ALK!$N$3),COUNTIFS(Input!$F$3:$F$1002,ALK!$B31,Input!$J$3:$J$1002,ALK!S$7,Input!$N$3:$N$1002,ALK!$Q$3,Input!$G$3:$G$1002,ALK!$N$3)),0)</f>
        <v>0</v>
      </c>
      <c r="T31" s="55">
        <f>IF($B31&lt;&gt;"",IF($Q$3&gt;4,COUNTIFS(Input!$F$3:$F$1002,ALK!$B31,Input!$J$3:$J$1002,ALK!T$7,Input!$G$3:$G$1002,ALK!$N$3),COUNTIFS(Input!$F$3:$F$1002,ALK!$B31,Input!$J$3:$J$1002,ALK!T$7,Input!$N$3:$N$1002,ALK!$Q$3,Input!$G$3:$G$1002,ALK!$N$3)),0)</f>
        <v>0</v>
      </c>
      <c r="U31" s="55">
        <f>IF($B31&lt;&gt;"",IF($Q$3&gt;4,COUNTIFS(Input!$F$3:$F$1002,ALK!$B31,Input!$J$3:$J$1002,ALK!U$7,Input!$G$3:$G$1002,ALK!$N$3),COUNTIFS(Input!$F$3:$F$1002,ALK!$B31,Input!$J$3:$J$1002,ALK!U$7,Input!$N$3:$N$1002,ALK!$Q$3,Input!$G$3:$G$1002,ALK!$N$3)),0)</f>
        <v>0</v>
      </c>
      <c r="V31" s="55">
        <f>IF($B31&lt;&gt;"",IF($Q$3&gt;4,COUNTIFS(Input!$F$3:$F$1002,ALK!$B31,Input!$J$3:$J$1002,ALK!V$7,Input!$G$3:$G$1002,ALK!$N$3),COUNTIFS(Input!$F$3:$F$1002,ALK!$B31,Input!$J$3:$J$1002,ALK!V$7,Input!$N$3:$N$1002,ALK!$Q$3,Input!$G$3:$G$1002,ALK!$N$3)),0)</f>
        <v>0</v>
      </c>
      <c r="W31" s="55">
        <f>IF($B31&lt;&gt;"",IF($Q$3&gt;4,COUNTIFS(Input!$F$3:$F$1002,ALK!$B31,Input!$J$3:$J$1002,ALK!W$7,Input!$G$3:$G$1002,ALK!$N$3),COUNTIFS(Input!$F$3:$F$1002,ALK!$B31,Input!$J$3:$J$1002,ALK!W$7,Input!$N$3:$N$1002,ALK!$Q$3,Input!$G$3:$G$1002,ALK!$N$3)),0)</f>
        <v>0</v>
      </c>
      <c r="X31" s="55">
        <f>IF($B31&lt;&gt;"",IF($Q$3&gt;4,COUNTIFS(Input!$F$3:$F$1002,ALK!$B31,Input!$J$3:$J$1002,ALK!X$7,Input!$G$3:$G$1002,ALK!$N$3),COUNTIFS(Input!$F$3:$F$1002,ALK!$B31,Input!$J$3:$J$1002,ALK!X$7,Input!$N$3:$N$1002,ALK!$Q$3,Input!$G$3:$G$1002,ALK!$N$3)),0)</f>
        <v>0</v>
      </c>
      <c r="Y31" s="55">
        <f>IF($B31&lt;&gt;"",IF($Q$3&gt;4,COUNTIFS(Input!$F$3:$F$1002,ALK!$B31,Input!$J$3:$J$1002,ALK!Y$7,Input!$G$3:$G$1002,ALK!$N$3),COUNTIFS(Input!$F$3:$F$1002,ALK!$B31,Input!$J$3:$J$1002,ALK!Y$7,Input!$N$3:$N$1002,ALK!$Q$3,Input!$G$3:$G$1002,ALK!$N$3)),0)</f>
        <v>0</v>
      </c>
      <c r="Z31" s="55">
        <f>IF($B31&lt;&gt;"",IF($Q$3&gt;4,COUNTIFS(Input!$F$3:$F$1002,ALK!$B31,Input!$J$3:$J$1002,ALK!Z$7,Input!$G$3:$G$1002,ALK!$N$3),COUNTIFS(Input!$F$3:$F$1002,ALK!$B31,Input!$J$3:$J$1002,ALK!Z$7,Input!$N$3:$N$1002,ALK!$Q$3,Input!$G$3:$G$1002,ALK!$N$3)),0)</f>
        <v>0</v>
      </c>
      <c r="AA31" s="55">
        <f>IF($B31&lt;&gt;"",IF($Q$3&gt;4,COUNTIFS(Input!$F$3:$F$1002,ALK!$B31,Input!$J$3:$J$1002,ALK!AA$7,Input!$G$3:$G$1002,ALK!$N$3),COUNTIFS(Input!$F$3:$F$1002,ALK!$B31,Input!$J$3:$J$1002,ALK!AA$7,Input!$N$3:$N$1002,ALK!$Q$3,Input!$G$3:$G$1002,ALK!$N$3)),0)</f>
        <v>0</v>
      </c>
      <c r="AB31" s="55">
        <f>IF($B31&lt;&gt;"",IF($Q$3&gt;4,COUNTIFS(Input!$F$3:$F$1002,ALK!$B31,Input!$J$3:$J$1002,ALK!AB$7,Input!$G$3:$G$1002,ALK!$N$3),COUNTIFS(Input!$F$3:$F$1002,ALK!$B31,Input!$J$3:$J$1002,ALK!AB$7,Input!$N$3:$N$1002,ALK!$Q$3,Input!$G$3:$G$1002,ALK!$N$3)),0)</f>
        <v>0</v>
      </c>
      <c r="AC31" s="55">
        <f>IF($B31&lt;&gt;"",IF($Q$3&gt;4,COUNTIFS(Input!$F$3:$F$1002,ALK!$B31,Input!$J$3:$J$1002,ALK!AC$7,Input!$G$3:$G$1002,ALK!$N$3),COUNTIFS(Input!$F$3:$F$1002,ALK!$B31,Input!$J$3:$J$1002,ALK!AC$7,Input!$N$3:$N$1002,ALK!$Q$3,Input!$G$3:$G$1002,ALK!$N$3)),0)</f>
        <v>0</v>
      </c>
      <c r="AD31" s="55">
        <f>IF($B31&lt;&gt;"",IF($Q$3&gt;4,COUNTIFS(Input!$F$3:$F$1002,ALK!$B31,Input!$J$3:$J$1002,ALK!AD$7,Input!$G$3:$G$1002,ALK!$N$3),COUNTIFS(Input!$F$3:$F$1002,ALK!$B31,Input!$J$3:$J$1002,ALK!AD$7,Input!$N$3:$N$1002,ALK!$Q$3,Input!$G$3:$G$1002,ALK!$N$3)),0)</f>
        <v>0</v>
      </c>
      <c r="AE31" s="55">
        <f>IF($B31&lt;&gt;"",IF($Q$3&gt;4,COUNTIFS(Input!$F$3:$F$1002,ALK!$B31,Input!$J$3:$J$1002,ALK!AE$7,Input!$G$3:$G$1002,ALK!$N$3),COUNTIFS(Input!$F$3:$F$1002,ALK!$B31,Input!$J$3:$J$1002,ALK!AE$7,Input!$N$3:$N$1002,ALK!$Q$3,Input!$G$3:$G$1002,ALK!$N$3)),0)</f>
        <v>0</v>
      </c>
      <c r="AF31" s="55">
        <f>IF($B31&lt;&gt;"",IF($Q$3&gt;4,COUNTIFS(Input!$F$3:$F$1002,ALK!$B31,Input!$J$3:$J$1002,ALK!AF$7,Input!$G$3:$G$1002,ALK!$N$3),COUNTIFS(Input!$F$3:$F$1002,ALK!$B31,Input!$J$3:$J$1002,ALK!AF$7,Input!$N$3:$N$1002,ALK!$Q$3,Input!$G$3:$G$1002,ALK!$N$3)),0)</f>
        <v>0</v>
      </c>
      <c r="AG31" s="55">
        <f>IF($B31&lt;&gt;"",IF($Q$3&gt;4,COUNTIFS(Input!$F$3:$F$1002,ALK!$B31,Input!$J$3:$J$1002,ALK!AG$7,Input!$G$3:$G$1002,ALK!$N$3),COUNTIFS(Input!$F$3:$F$1002,ALK!$B31,Input!$J$3:$J$1002,ALK!AG$7,Input!$N$3:$N$1002,ALK!$Q$3,Input!$G$3:$G$1002,ALK!$N$3)),0)</f>
        <v>0</v>
      </c>
      <c r="AH31" s="55">
        <f>IF($B31&lt;&gt;"",IF($Q$3&gt;4,COUNTIFS(Input!$F$3:$F$1002,ALK!$B31,Input!$J$3:$J$1002,ALK!AH$7,Input!$G$3:$G$1002,ALK!$N$3),COUNTIFS(Input!$F$3:$F$1002,ALK!$B31,Input!$J$3:$J$1002,ALK!AH$7,Input!$N$3:$N$1002,ALK!$Q$3,Input!$G$3:$G$1002,ALK!$N$3)),0)</f>
        <v>0</v>
      </c>
      <c r="AI31" s="55">
        <f>IF($B31&lt;&gt;"",IF($Q$3&gt;4,COUNTIFS(Input!$F$3:$F$1002,ALK!$B31,Input!$J$3:$J$1002,ALK!AI$7,Input!$G$3:$G$1002,ALK!$N$3),COUNTIFS(Input!$F$3:$F$1002,ALK!$B31,Input!$J$3:$J$1002,ALK!AI$7,Input!$N$3:$N$1002,ALK!$Q$3,Input!$G$3:$G$1002,ALK!$N$3)),0)</f>
        <v>0</v>
      </c>
      <c r="AJ31" s="55">
        <f>IF($B31&lt;&gt;"",IF($Q$3&gt;4,COUNTIFS(Input!$F$3:$F$1002,ALK!$B31,Input!$J$3:$J$1002,ALK!AJ$7,Input!$G$3:$G$1002,ALK!$N$3),COUNTIFS(Input!$F$3:$F$1002,ALK!$B31,Input!$J$3:$J$1002,ALK!AJ$7,Input!$N$3:$N$1002,ALK!$Q$3,Input!$G$3:$G$1002,ALK!$N$3)),0)</f>
        <v>0</v>
      </c>
      <c r="AK31" s="55">
        <f>IF($B31&lt;&gt;"",IF($Q$3&gt;4,COUNTIFS(Input!$F$3:$F$1002,ALK!$B31,Input!$J$3:$J$1002,ALK!AK$7,Input!$G$3:$G$1002,ALK!$N$3),COUNTIFS(Input!$F$3:$F$1002,ALK!$B31,Input!$J$3:$J$1002,ALK!AK$7,Input!$N$3:$N$1002,ALK!$Q$3,Input!$G$3:$G$1002,ALK!$N$3)),0)</f>
        <v>0</v>
      </c>
      <c r="AL31" s="55">
        <f>IF($B31&lt;&gt;"",IF($Q$3&gt;4,COUNTIFS(Input!$F$3:$F$1002,ALK!$B31,Input!$J$3:$J$1002,ALK!AL$7,Input!$G$3:$G$1002,ALK!$N$3),COUNTIFS(Input!$F$3:$F$1002,ALK!$B31,Input!$J$3:$J$1002,ALK!AL$7,Input!$N$3:$N$1002,ALK!$Q$3,Input!$G$3:$G$1002,ALK!$N$3)),0)</f>
        <v>0</v>
      </c>
      <c r="AM31" s="55">
        <f>IF($B31&lt;&gt;"",IF($Q$3&gt;4,COUNTIFS(Input!$F$3:$F$1002,ALK!$B31,Input!$J$3:$J$1002,ALK!AM$7,Input!$G$3:$G$1002,ALK!$N$3),COUNTIFS(Input!$F$3:$F$1002,ALK!$B31,Input!$J$3:$J$1002,ALK!AM$7,Input!$N$3:$N$1002,ALK!$Q$3,Input!$G$3:$G$1002,ALK!$N$3)),0)</f>
        <v>0</v>
      </c>
      <c r="AN31" s="55">
        <f>IF($B31&lt;&gt;"",IF($Q$3&gt;4,COUNTIFS(Input!$F$3:$F$1002,ALK!$B31,Input!$J$3:$J$1002,ALK!AN$7,Input!$G$3:$G$1002,ALK!$N$3),COUNTIFS(Input!$F$3:$F$1002,ALK!$B31,Input!$J$3:$J$1002,ALK!AN$7,Input!$N$3:$N$1002,ALK!$Q$3,Input!$G$3:$G$1002,ALK!$N$3)),0)</f>
        <v>0</v>
      </c>
      <c r="AO31" s="55">
        <f>IF($B31&lt;&gt;"",IF($Q$3&gt;4,COUNTIFS(Input!$F$3:$F$1002,ALK!$B31,Input!$J$3:$J$1002,ALK!AO$7,Input!$G$3:$G$1002,ALK!$N$3),COUNTIFS(Input!$F$3:$F$1002,ALK!$B31,Input!$J$3:$J$1002,ALK!AO$7,Input!$N$3:$N$1002,ALK!$Q$3,Input!$G$3:$G$1002,ALK!$N$3)),0)</f>
        <v>0</v>
      </c>
      <c r="AP31" s="55">
        <f>IF($B31&lt;&gt;"",IF($Q$3&gt;4,COUNTIFS(Input!$F$3:$F$1002,ALK!$B31,Input!$J$3:$J$1002,ALK!AP$7,Input!$G$3:$G$1002,ALK!$N$3),COUNTIFS(Input!$F$3:$F$1002,ALK!$B31,Input!$J$3:$J$1002,ALK!AP$7,Input!$N$3:$N$1002,ALK!$Q$3,Input!$G$3:$G$1002,ALK!$N$3)),0)</f>
        <v>0</v>
      </c>
      <c r="AQ31" s="55">
        <f>IF($B31&lt;&gt;"",IF($Q$3&gt;4,COUNTIFS(Input!$F$3:$F$1002,ALK!$B31,Input!$J$3:$J$1002,ALK!AQ$7,Input!$G$3:$G$1002,ALK!$N$3),COUNTIFS(Input!$F$3:$F$1002,ALK!$B31,Input!$J$3:$J$1002,ALK!AQ$7,Input!$N$3:$N$1002,ALK!$Q$3,Input!$G$3:$G$1002,ALK!$N$3)),0)</f>
        <v>0</v>
      </c>
      <c r="AR31" s="56">
        <f t="shared" si="1"/>
        <v>2</v>
      </c>
      <c r="AS31" s="21"/>
      <c r="AT31" s="21"/>
      <c r="AU31" s="21"/>
      <c r="AV31" s="21"/>
      <c r="AW31" s="21"/>
      <c r="AX31" s="21"/>
      <c r="AY31" s="21"/>
      <c r="AZ31" s="21"/>
      <c r="BA31" s="21"/>
      <c r="BB31" s="21"/>
      <c r="BC31" s="316">
        <f t="shared" si="2"/>
        <v>980</v>
      </c>
      <c r="BD31" s="21"/>
      <c r="BE31" s="21"/>
      <c r="BF31" s="21"/>
      <c r="BG31" s="21"/>
      <c r="BH31" s="21"/>
      <c r="BI31" s="21"/>
      <c r="BJ31" s="21"/>
      <c r="BK31" s="21"/>
      <c r="BL31" s="21"/>
      <c r="BM31" s="21"/>
      <c r="BN31" s="21"/>
      <c r="BO31" s="21"/>
      <c r="BP31" s="21"/>
      <c r="BQ31" s="21"/>
      <c r="BR31" s="21"/>
      <c r="BS31" s="21"/>
      <c r="BT31" s="21"/>
      <c r="BU31" s="21"/>
      <c r="BV31" s="21"/>
      <c r="BW31" s="21"/>
      <c r="BX31" s="21"/>
      <c r="BY31" s="21"/>
      <c r="BZ31" s="21"/>
    </row>
    <row r="32" spans="1:78" x14ac:dyDescent="0.3">
      <c r="A32" s="21"/>
      <c r="B32" s="58">
        <f>'Sheet 1'!A26</f>
        <v>500</v>
      </c>
      <c r="C32" s="55">
        <f>IF($B32&lt;&gt;"",IF($Q$3&gt;4,COUNTIFS(Input!$F$3:$F$1002,ALK!$B32,Input!$J$3:$J$1002,ALK!C$7,Input!$G$3:$G$1002,ALK!$N$3),COUNTIFS(Input!$F$3:$F$1002,ALK!$B32,Input!$J$3:$J$1002,ALK!C$7,Input!$N$3:$N$1002,ALK!$Q$3,Input!$G$3:$G$1002,ALK!$N$3)),0)</f>
        <v>0</v>
      </c>
      <c r="D32" s="55">
        <f>IF($B32&lt;&gt;"",IF($Q$3&gt;4,COUNTIFS(Input!$F$3:$F$1002,ALK!$B32,Input!$J$3:$J$1002,ALK!D$7,Input!$G$3:$G$1002,ALK!$N$3),COUNTIFS(Input!$F$3:$F$1002,ALK!$B32,Input!$J$3:$J$1002,ALK!D$7,Input!$N$3:$N$1002,ALK!$Q$3,Input!$G$3:$G$1002,ALK!$N$3)),0)</f>
        <v>0</v>
      </c>
      <c r="E32" s="55">
        <f>IF($B32&lt;&gt;"",IF($Q$3&gt;4,COUNTIFS(Input!$F$3:$F$1002,ALK!$B32,Input!$J$3:$J$1002,ALK!E$7,Input!$G$3:$G$1002,ALK!$N$3),COUNTIFS(Input!$F$3:$F$1002,ALK!$B32,Input!$J$3:$J$1002,ALK!E$7,Input!$N$3:$N$1002,ALK!$Q$3,Input!$G$3:$G$1002,ALK!$N$3)),0)</f>
        <v>0</v>
      </c>
      <c r="F32" s="55">
        <f>IF($B32&lt;&gt;"",IF($Q$3&gt;4,COUNTIFS(Input!$F$3:$F$1002,ALK!$B32,Input!$J$3:$J$1002,ALK!F$7,Input!$G$3:$G$1002,ALK!$N$3),COUNTIFS(Input!$F$3:$F$1002,ALK!$B32,Input!$J$3:$J$1002,ALK!F$7,Input!$N$3:$N$1002,ALK!$Q$3,Input!$G$3:$G$1002,ALK!$N$3)),0)</f>
        <v>0</v>
      </c>
      <c r="G32" s="55">
        <f>IF($B32&lt;&gt;"",IF($Q$3&gt;4,COUNTIFS(Input!$F$3:$F$1002,ALK!$B32,Input!$J$3:$J$1002,ALK!G$7,Input!$G$3:$G$1002,ALK!$N$3),COUNTIFS(Input!$F$3:$F$1002,ALK!$B32,Input!$J$3:$J$1002,ALK!G$7,Input!$N$3:$N$1002,ALK!$Q$3,Input!$G$3:$G$1002,ALK!$N$3)),0)</f>
        <v>0</v>
      </c>
      <c r="H32" s="55">
        <f>IF($B32&lt;&gt;"",IF($Q$3&gt;4,COUNTIFS(Input!$F$3:$F$1002,ALK!$B32,Input!$J$3:$J$1002,ALK!H$7,Input!$G$3:$G$1002,ALK!$N$3),COUNTIFS(Input!$F$3:$F$1002,ALK!$B32,Input!$J$3:$J$1002,ALK!H$7,Input!$N$3:$N$1002,ALK!$Q$3,Input!$G$3:$G$1002,ALK!$N$3)),0)</f>
        <v>0</v>
      </c>
      <c r="I32" s="55">
        <f>IF($B32&lt;&gt;"",IF($Q$3&gt;4,COUNTIFS(Input!$F$3:$F$1002,ALK!$B32,Input!$J$3:$J$1002,ALK!I$7,Input!$G$3:$G$1002,ALK!$N$3),COUNTIFS(Input!$F$3:$F$1002,ALK!$B32,Input!$J$3:$J$1002,ALK!I$7,Input!$N$3:$N$1002,ALK!$Q$3,Input!$G$3:$G$1002,ALK!$N$3)),0)</f>
        <v>0</v>
      </c>
      <c r="J32" s="55">
        <f>IF($B32&lt;&gt;"",IF($Q$3&gt;4,COUNTIFS(Input!$F$3:$F$1002,ALK!$B32,Input!$J$3:$J$1002,ALK!J$7,Input!$G$3:$G$1002,ALK!$N$3),COUNTIFS(Input!$F$3:$F$1002,ALK!$B32,Input!$J$3:$J$1002,ALK!J$7,Input!$N$3:$N$1002,ALK!$Q$3,Input!$G$3:$G$1002,ALK!$N$3)),0)</f>
        <v>0</v>
      </c>
      <c r="K32" s="55">
        <f>IF($B32&lt;&gt;"",IF($Q$3&gt;4,COUNTIFS(Input!$F$3:$F$1002,ALK!$B32,Input!$J$3:$J$1002,ALK!K$7,Input!$G$3:$G$1002,ALK!$N$3),COUNTIFS(Input!$F$3:$F$1002,ALK!$B32,Input!$J$3:$J$1002,ALK!K$7,Input!$N$3:$N$1002,ALK!$Q$3,Input!$G$3:$G$1002,ALK!$N$3)),0)</f>
        <v>0</v>
      </c>
      <c r="L32" s="55">
        <f>IF($B32&lt;&gt;"",IF($Q$3&gt;4,COUNTIFS(Input!$F$3:$F$1002,ALK!$B32,Input!$J$3:$J$1002,ALK!L$7,Input!$G$3:$G$1002,ALK!$N$3),COUNTIFS(Input!$F$3:$F$1002,ALK!$B32,Input!$J$3:$J$1002,ALK!L$7,Input!$N$3:$N$1002,ALK!$Q$3,Input!$G$3:$G$1002,ALK!$N$3)),0)</f>
        <v>1</v>
      </c>
      <c r="M32" s="55">
        <f>IF($B32&lt;&gt;"",IF($Q$3&gt;4,COUNTIFS(Input!$F$3:$F$1002,ALK!$B32,Input!$J$3:$J$1002,ALK!M$7,Input!$G$3:$G$1002,ALK!$N$3),COUNTIFS(Input!$F$3:$F$1002,ALK!$B32,Input!$J$3:$J$1002,ALK!M$7,Input!$N$3:$N$1002,ALK!$Q$3,Input!$G$3:$G$1002,ALK!$N$3)),0)</f>
        <v>1</v>
      </c>
      <c r="N32" s="55">
        <f>IF($B32&lt;&gt;"",IF($Q$3&gt;4,COUNTIFS(Input!$F$3:$F$1002,ALK!$B32,Input!$J$3:$J$1002,ALK!N$7,Input!$G$3:$G$1002,ALK!$N$3),COUNTIFS(Input!$F$3:$F$1002,ALK!$B32,Input!$J$3:$J$1002,ALK!N$7,Input!$N$3:$N$1002,ALK!$Q$3,Input!$G$3:$G$1002,ALK!$N$3)),0)</f>
        <v>2</v>
      </c>
      <c r="O32" s="55">
        <f>IF($B32&lt;&gt;"",IF($Q$3&gt;4,COUNTIFS(Input!$F$3:$F$1002,ALK!$B32,Input!$J$3:$J$1002,ALK!O$7,Input!$G$3:$G$1002,ALK!$N$3),COUNTIFS(Input!$F$3:$F$1002,ALK!$B32,Input!$J$3:$J$1002,ALK!O$7,Input!$N$3:$N$1002,ALK!$Q$3,Input!$G$3:$G$1002,ALK!$N$3)),0)</f>
        <v>0</v>
      </c>
      <c r="P32" s="55">
        <f>IF($B32&lt;&gt;"",IF($Q$3&gt;4,COUNTIFS(Input!$F$3:$F$1002,ALK!$B32,Input!$J$3:$J$1002,ALK!P$7,Input!$G$3:$G$1002,ALK!$N$3),COUNTIFS(Input!$F$3:$F$1002,ALK!$B32,Input!$J$3:$J$1002,ALK!P$7,Input!$N$3:$N$1002,ALK!$Q$3,Input!$G$3:$G$1002,ALK!$N$3)),0)</f>
        <v>0</v>
      </c>
      <c r="Q32" s="55">
        <f>IF($B32&lt;&gt;"",IF($Q$3&gt;4,COUNTIFS(Input!$F$3:$F$1002,ALK!$B32,Input!$J$3:$J$1002,ALK!Q$7,Input!$G$3:$G$1002,ALK!$N$3),COUNTIFS(Input!$F$3:$F$1002,ALK!$B32,Input!$J$3:$J$1002,ALK!Q$7,Input!$N$3:$N$1002,ALK!$Q$3,Input!$G$3:$G$1002,ALK!$N$3)),0)</f>
        <v>0</v>
      </c>
      <c r="R32" s="55">
        <f>IF($B32&lt;&gt;"",IF($Q$3&gt;4,COUNTIFS(Input!$F$3:$F$1002,ALK!$B32,Input!$J$3:$J$1002,ALK!R$7,Input!$G$3:$G$1002,ALK!$N$3),COUNTIFS(Input!$F$3:$F$1002,ALK!$B32,Input!$J$3:$J$1002,ALK!R$7,Input!$N$3:$N$1002,ALK!$Q$3,Input!$G$3:$G$1002,ALK!$N$3)),0)</f>
        <v>0</v>
      </c>
      <c r="S32" s="55">
        <f>IF($B32&lt;&gt;"",IF($Q$3&gt;4,COUNTIFS(Input!$F$3:$F$1002,ALK!$B32,Input!$J$3:$J$1002,ALK!S$7,Input!$G$3:$G$1002,ALK!$N$3),COUNTIFS(Input!$F$3:$F$1002,ALK!$B32,Input!$J$3:$J$1002,ALK!S$7,Input!$N$3:$N$1002,ALK!$Q$3,Input!$G$3:$G$1002,ALK!$N$3)),0)</f>
        <v>0</v>
      </c>
      <c r="T32" s="55">
        <f>IF($B32&lt;&gt;"",IF($Q$3&gt;4,COUNTIFS(Input!$F$3:$F$1002,ALK!$B32,Input!$J$3:$J$1002,ALK!T$7,Input!$G$3:$G$1002,ALK!$N$3),COUNTIFS(Input!$F$3:$F$1002,ALK!$B32,Input!$J$3:$J$1002,ALK!T$7,Input!$N$3:$N$1002,ALK!$Q$3,Input!$G$3:$G$1002,ALK!$N$3)),0)</f>
        <v>0</v>
      </c>
      <c r="U32" s="55">
        <f>IF($B32&lt;&gt;"",IF($Q$3&gt;4,COUNTIFS(Input!$F$3:$F$1002,ALK!$B32,Input!$J$3:$J$1002,ALK!U$7,Input!$G$3:$G$1002,ALK!$N$3),COUNTIFS(Input!$F$3:$F$1002,ALK!$B32,Input!$J$3:$J$1002,ALK!U$7,Input!$N$3:$N$1002,ALK!$Q$3,Input!$G$3:$G$1002,ALK!$N$3)),0)</f>
        <v>0</v>
      </c>
      <c r="V32" s="55">
        <f>IF($B32&lt;&gt;"",IF($Q$3&gt;4,COUNTIFS(Input!$F$3:$F$1002,ALK!$B32,Input!$J$3:$J$1002,ALK!V$7,Input!$G$3:$G$1002,ALK!$N$3),COUNTIFS(Input!$F$3:$F$1002,ALK!$B32,Input!$J$3:$J$1002,ALK!V$7,Input!$N$3:$N$1002,ALK!$Q$3,Input!$G$3:$G$1002,ALK!$N$3)),0)</f>
        <v>0</v>
      </c>
      <c r="W32" s="55">
        <f>IF($B32&lt;&gt;"",IF($Q$3&gt;4,COUNTIFS(Input!$F$3:$F$1002,ALK!$B32,Input!$J$3:$J$1002,ALK!W$7,Input!$G$3:$G$1002,ALK!$N$3),COUNTIFS(Input!$F$3:$F$1002,ALK!$B32,Input!$J$3:$J$1002,ALK!W$7,Input!$N$3:$N$1002,ALK!$Q$3,Input!$G$3:$G$1002,ALK!$N$3)),0)</f>
        <v>0</v>
      </c>
      <c r="X32" s="55">
        <f>IF($B32&lt;&gt;"",IF($Q$3&gt;4,COUNTIFS(Input!$F$3:$F$1002,ALK!$B32,Input!$J$3:$J$1002,ALK!X$7,Input!$G$3:$G$1002,ALK!$N$3),COUNTIFS(Input!$F$3:$F$1002,ALK!$B32,Input!$J$3:$J$1002,ALK!X$7,Input!$N$3:$N$1002,ALK!$Q$3,Input!$G$3:$G$1002,ALK!$N$3)),0)</f>
        <v>0</v>
      </c>
      <c r="Y32" s="55">
        <f>IF($B32&lt;&gt;"",IF($Q$3&gt;4,COUNTIFS(Input!$F$3:$F$1002,ALK!$B32,Input!$J$3:$J$1002,ALK!Y$7,Input!$G$3:$G$1002,ALK!$N$3),COUNTIFS(Input!$F$3:$F$1002,ALK!$B32,Input!$J$3:$J$1002,ALK!Y$7,Input!$N$3:$N$1002,ALK!$Q$3,Input!$G$3:$G$1002,ALK!$N$3)),0)</f>
        <v>0</v>
      </c>
      <c r="Z32" s="55">
        <f>IF($B32&lt;&gt;"",IF($Q$3&gt;4,COUNTIFS(Input!$F$3:$F$1002,ALK!$B32,Input!$J$3:$J$1002,ALK!Z$7,Input!$G$3:$G$1002,ALK!$N$3),COUNTIFS(Input!$F$3:$F$1002,ALK!$B32,Input!$J$3:$J$1002,ALK!Z$7,Input!$N$3:$N$1002,ALK!$Q$3,Input!$G$3:$G$1002,ALK!$N$3)),0)</f>
        <v>0</v>
      </c>
      <c r="AA32" s="55">
        <f>IF($B32&lt;&gt;"",IF($Q$3&gt;4,COUNTIFS(Input!$F$3:$F$1002,ALK!$B32,Input!$J$3:$J$1002,ALK!AA$7,Input!$G$3:$G$1002,ALK!$N$3),COUNTIFS(Input!$F$3:$F$1002,ALK!$B32,Input!$J$3:$J$1002,ALK!AA$7,Input!$N$3:$N$1002,ALK!$Q$3,Input!$G$3:$G$1002,ALK!$N$3)),0)</f>
        <v>0</v>
      </c>
      <c r="AB32" s="55">
        <f>IF($B32&lt;&gt;"",IF($Q$3&gt;4,COUNTIFS(Input!$F$3:$F$1002,ALK!$B32,Input!$J$3:$J$1002,ALK!AB$7,Input!$G$3:$G$1002,ALK!$N$3),COUNTIFS(Input!$F$3:$F$1002,ALK!$B32,Input!$J$3:$J$1002,ALK!AB$7,Input!$N$3:$N$1002,ALK!$Q$3,Input!$G$3:$G$1002,ALK!$N$3)),0)</f>
        <v>0</v>
      </c>
      <c r="AC32" s="55">
        <f>IF($B32&lt;&gt;"",IF($Q$3&gt;4,COUNTIFS(Input!$F$3:$F$1002,ALK!$B32,Input!$J$3:$J$1002,ALK!AC$7,Input!$G$3:$G$1002,ALK!$N$3),COUNTIFS(Input!$F$3:$F$1002,ALK!$B32,Input!$J$3:$J$1002,ALK!AC$7,Input!$N$3:$N$1002,ALK!$Q$3,Input!$G$3:$G$1002,ALK!$N$3)),0)</f>
        <v>0</v>
      </c>
      <c r="AD32" s="55">
        <f>IF($B32&lt;&gt;"",IF($Q$3&gt;4,COUNTIFS(Input!$F$3:$F$1002,ALK!$B32,Input!$J$3:$J$1002,ALK!AD$7,Input!$G$3:$G$1002,ALK!$N$3),COUNTIFS(Input!$F$3:$F$1002,ALK!$B32,Input!$J$3:$J$1002,ALK!AD$7,Input!$N$3:$N$1002,ALK!$Q$3,Input!$G$3:$G$1002,ALK!$N$3)),0)</f>
        <v>0</v>
      </c>
      <c r="AE32" s="55">
        <f>IF($B32&lt;&gt;"",IF($Q$3&gt;4,COUNTIFS(Input!$F$3:$F$1002,ALK!$B32,Input!$J$3:$J$1002,ALK!AE$7,Input!$G$3:$G$1002,ALK!$N$3),COUNTIFS(Input!$F$3:$F$1002,ALK!$B32,Input!$J$3:$J$1002,ALK!AE$7,Input!$N$3:$N$1002,ALK!$Q$3,Input!$G$3:$G$1002,ALK!$N$3)),0)</f>
        <v>0</v>
      </c>
      <c r="AF32" s="55">
        <f>IF($B32&lt;&gt;"",IF($Q$3&gt;4,COUNTIFS(Input!$F$3:$F$1002,ALK!$B32,Input!$J$3:$J$1002,ALK!AF$7,Input!$G$3:$G$1002,ALK!$N$3),COUNTIFS(Input!$F$3:$F$1002,ALK!$B32,Input!$J$3:$J$1002,ALK!AF$7,Input!$N$3:$N$1002,ALK!$Q$3,Input!$G$3:$G$1002,ALK!$N$3)),0)</f>
        <v>0</v>
      </c>
      <c r="AG32" s="55">
        <f>IF($B32&lt;&gt;"",IF($Q$3&gt;4,COUNTIFS(Input!$F$3:$F$1002,ALK!$B32,Input!$J$3:$J$1002,ALK!AG$7,Input!$G$3:$G$1002,ALK!$N$3),COUNTIFS(Input!$F$3:$F$1002,ALK!$B32,Input!$J$3:$J$1002,ALK!AG$7,Input!$N$3:$N$1002,ALK!$Q$3,Input!$G$3:$G$1002,ALK!$N$3)),0)</f>
        <v>0</v>
      </c>
      <c r="AH32" s="55">
        <f>IF($B32&lt;&gt;"",IF($Q$3&gt;4,COUNTIFS(Input!$F$3:$F$1002,ALK!$B32,Input!$J$3:$J$1002,ALK!AH$7,Input!$G$3:$G$1002,ALK!$N$3),COUNTIFS(Input!$F$3:$F$1002,ALK!$B32,Input!$J$3:$J$1002,ALK!AH$7,Input!$N$3:$N$1002,ALK!$Q$3,Input!$G$3:$G$1002,ALK!$N$3)),0)</f>
        <v>0</v>
      </c>
      <c r="AI32" s="55">
        <f>IF($B32&lt;&gt;"",IF($Q$3&gt;4,COUNTIFS(Input!$F$3:$F$1002,ALK!$B32,Input!$J$3:$J$1002,ALK!AI$7,Input!$G$3:$G$1002,ALK!$N$3),COUNTIFS(Input!$F$3:$F$1002,ALK!$B32,Input!$J$3:$J$1002,ALK!AI$7,Input!$N$3:$N$1002,ALK!$Q$3,Input!$G$3:$G$1002,ALK!$N$3)),0)</f>
        <v>0</v>
      </c>
      <c r="AJ32" s="55">
        <f>IF($B32&lt;&gt;"",IF($Q$3&gt;4,COUNTIFS(Input!$F$3:$F$1002,ALK!$B32,Input!$J$3:$J$1002,ALK!AJ$7,Input!$G$3:$G$1002,ALK!$N$3),COUNTIFS(Input!$F$3:$F$1002,ALK!$B32,Input!$J$3:$J$1002,ALK!AJ$7,Input!$N$3:$N$1002,ALK!$Q$3,Input!$G$3:$G$1002,ALK!$N$3)),0)</f>
        <v>0</v>
      </c>
      <c r="AK32" s="55">
        <f>IF($B32&lt;&gt;"",IF($Q$3&gt;4,COUNTIFS(Input!$F$3:$F$1002,ALK!$B32,Input!$J$3:$J$1002,ALK!AK$7,Input!$G$3:$G$1002,ALK!$N$3),COUNTIFS(Input!$F$3:$F$1002,ALK!$B32,Input!$J$3:$J$1002,ALK!AK$7,Input!$N$3:$N$1002,ALK!$Q$3,Input!$G$3:$G$1002,ALK!$N$3)),0)</f>
        <v>0</v>
      </c>
      <c r="AL32" s="55">
        <f>IF($B32&lt;&gt;"",IF($Q$3&gt;4,COUNTIFS(Input!$F$3:$F$1002,ALK!$B32,Input!$J$3:$J$1002,ALK!AL$7,Input!$G$3:$G$1002,ALK!$N$3),COUNTIFS(Input!$F$3:$F$1002,ALK!$B32,Input!$J$3:$J$1002,ALK!AL$7,Input!$N$3:$N$1002,ALK!$Q$3,Input!$G$3:$G$1002,ALK!$N$3)),0)</f>
        <v>0</v>
      </c>
      <c r="AM32" s="55">
        <f>IF($B32&lt;&gt;"",IF($Q$3&gt;4,COUNTIFS(Input!$F$3:$F$1002,ALK!$B32,Input!$J$3:$J$1002,ALK!AM$7,Input!$G$3:$G$1002,ALK!$N$3),COUNTIFS(Input!$F$3:$F$1002,ALK!$B32,Input!$J$3:$J$1002,ALK!AM$7,Input!$N$3:$N$1002,ALK!$Q$3,Input!$G$3:$G$1002,ALK!$N$3)),0)</f>
        <v>0</v>
      </c>
      <c r="AN32" s="55">
        <f>IF($B32&lt;&gt;"",IF($Q$3&gt;4,COUNTIFS(Input!$F$3:$F$1002,ALK!$B32,Input!$J$3:$J$1002,ALK!AN$7,Input!$G$3:$G$1002,ALK!$N$3),COUNTIFS(Input!$F$3:$F$1002,ALK!$B32,Input!$J$3:$J$1002,ALK!AN$7,Input!$N$3:$N$1002,ALK!$Q$3,Input!$G$3:$G$1002,ALK!$N$3)),0)</f>
        <v>0</v>
      </c>
      <c r="AO32" s="55">
        <f>IF($B32&lt;&gt;"",IF($Q$3&gt;4,COUNTIFS(Input!$F$3:$F$1002,ALK!$B32,Input!$J$3:$J$1002,ALK!AO$7,Input!$G$3:$G$1002,ALK!$N$3),COUNTIFS(Input!$F$3:$F$1002,ALK!$B32,Input!$J$3:$J$1002,ALK!AO$7,Input!$N$3:$N$1002,ALK!$Q$3,Input!$G$3:$G$1002,ALK!$N$3)),0)</f>
        <v>0</v>
      </c>
      <c r="AP32" s="55">
        <f>IF($B32&lt;&gt;"",IF($Q$3&gt;4,COUNTIFS(Input!$F$3:$F$1002,ALK!$B32,Input!$J$3:$J$1002,ALK!AP$7,Input!$G$3:$G$1002,ALK!$N$3),COUNTIFS(Input!$F$3:$F$1002,ALK!$B32,Input!$J$3:$J$1002,ALK!AP$7,Input!$N$3:$N$1002,ALK!$Q$3,Input!$G$3:$G$1002,ALK!$N$3)),0)</f>
        <v>0</v>
      </c>
      <c r="AQ32" s="55">
        <f>IF($B32&lt;&gt;"",IF($Q$3&gt;4,COUNTIFS(Input!$F$3:$F$1002,ALK!$B32,Input!$J$3:$J$1002,ALK!AQ$7,Input!$G$3:$G$1002,ALK!$N$3),COUNTIFS(Input!$F$3:$F$1002,ALK!$B32,Input!$J$3:$J$1002,ALK!AQ$7,Input!$N$3:$N$1002,ALK!$Q$3,Input!$G$3:$G$1002,ALK!$N$3)),0)</f>
        <v>0</v>
      </c>
      <c r="AR32" s="56">
        <f t="shared" si="1"/>
        <v>4</v>
      </c>
      <c r="AS32" s="21"/>
      <c r="AT32" s="21"/>
      <c r="AU32" s="21"/>
      <c r="AV32" s="21"/>
      <c r="AW32" s="21"/>
      <c r="AX32" s="21"/>
      <c r="AY32" s="21"/>
      <c r="AZ32" s="21"/>
      <c r="BA32" s="21"/>
      <c r="BB32" s="21"/>
      <c r="BC32" s="316">
        <f t="shared" si="2"/>
        <v>2000</v>
      </c>
      <c r="BD32" s="21"/>
      <c r="BE32" s="21"/>
      <c r="BF32" s="21"/>
      <c r="BG32" s="21"/>
      <c r="BH32" s="21"/>
      <c r="BI32" s="21"/>
      <c r="BJ32" s="21"/>
      <c r="BK32" s="21"/>
      <c r="BL32" s="21"/>
      <c r="BM32" s="21"/>
      <c r="BN32" s="21"/>
      <c r="BO32" s="21"/>
      <c r="BP32" s="21"/>
      <c r="BQ32" s="21"/>
      <c r="BR32" s="21"/>
      <c r="BS32" s="21"/>
      <c r="BT32" s="21"/>
      <c r="BU32" s="21"/>
      <c r="BV32" s="21"/>
      <c r="BW32" s="21"/>
      <c r="BX32" s="21"/>
      <c r="BY32" s="21"/>
      <c r="BZ32" s="21"/>
    </row>
    <row r="33" spans="1:78" x14ac:dyDescent="0.3">
      <c r="A33" s="21"/>
      <c r="B33" s="58">
        <f>'Sheet 1'!A27</f>
        <v>510</v>
      </c>
      <c r="C33" s="55">
        <f>IF($B33&lt;&gt;"",IF($Q$3&gt;4,COUNTIFS(Input!$F$3:$F$1002,ALK!$B33,Input!$J$3:$J$1002,ALK!C$7,Input!$G$3:$G$1002,ALK!$N$3),COUNTIFS(Input!$F$3:$F$1002,ALK!$B33,Input!$J$3:$J$1002,ALK!C$7,Input!$N$3:$N$1002,ALK!$Q$3,Input!$G$3:$G$1002,ALK!$N$3)),0)</f>
        <v>0</v>
      </c>
      <c r="D33" s="55">
        <f>IF($B33&lt;&gt;"",IF($Q$3&gt;4,COUNTIFS(Input!$F$3:$F$1002,ALK!$B33,Input!$J$3:$J$1002,ALK!D$7,Input!$G$3:$G$1002,ALK!$N$3),COUNTIFS(Input!$F$3:$F$1002,ALK!$B33,Input!$J$3:$J$1002,ALK!D$7,Input!$N$3:$N$1002,ALK!$Q$3,Input!$G$3:$G$1002,ALK!$N$3)),0)</f>
        <v>0</v>
      </c>
      <c r="E33" s="55">
        <f>IF($B33&lt;&gt;"",IF($Q$3&gt;4,COUNTIFS(Input!$F$3:$F$1002,ALK!$B33,Input!$J$3:$J$1002,ALK!E$7,Input!$G$3:$G$1002,ALK!$N$3),COUNTIFS(Input!$F$3:$F$1002,ALK!$B33,Input!$J$3:$J$1002,ALK!E$7,Input!$N$3:$N$1002,ALK!$Q$3,Input!$G$3:$G$1002,ALK!$N$3)),0)</f>
        <v>0</v>
      </c>
      <c r="F33" s="55">
        <f>IF($B33&lt;&gt;"",IF($Q$3&gt;4,COUNTIFS(Input!$F$3:$F$1002,ALK!$B33,Input!$J$3:$J$1002,ALK!F$7,Input!$G$3:$G$1002,ALK!$N$3),COUNTIFS(Input!$F$3:$F$1002,ALK!$B33,Input!$J$3:$J$1002,ALK!F$7,Input!$N$3:$N$1002,ALK!$Q$3,Input!$G$3:$G$1002,ALK!$N$3)),0)</f>
        <v>0</v>
      </c>
      <c r="G33" s="55">
        <f>IF($B33&lt;&gt;"",IF($Q$3&gt;4,COUNTIFS(Input!$F$3:$F$1002,ALK!$B33,Input!$J$3:$J$1002,ALK!G$7,Input!$G$3:$G$1002,ALK!$N$3),COUNTIFS(Input!$F$3:$F$1002,ALK!$B33,Input!$J$3:$J$1002,ALK!G$7,Input!$N$3:$N$1002,ALK!$Q$3,Input!$G$3:$G$1002,ALK!$N$3)),0)</f>
        <v>0</v>
      </c>
      <c r="H33" s="55">
        <f>IF($B33&lt;&gt;"",IF($Q$3&gt;4,COUNTIFS(Input!$F$3:$F$1002,ALK!$B33,Input!$J$3:$J$1002,ALK!H$7,Input!$G$3:$G$1002,ALK!$N$3),COUNTIFS(Input!$F$3:$F$1002,ALK!$B33,Input!$J$3:$J$1002,ALK!H$7,Input!$N$3:$N$1002,ALK!$Q$3,Input!$G$3:$G$1002,ALK!$N$3)),0)</f>
        <v>0</v>
      </c>
      <c r="I33" s="55">
        <f>IF($B33&lt;&gt;"",IF($Q$3&gt;4,COUNTIFS(Input!$F$3:$F$1002,ALK!$B33,Input!$J$3:$J$1002,ALK!I$7,Input!$G$3:$G$1002,ALK!$N$3),COUNTIFS(Input!$F$3:$F$1002,ALK!$B33,Input!$J$3:$J$1002,ALK!I$7,Input!$N$3:$N$1002,ALK!$Q$3,Input!$G$3:$G$1002,ALK!$N$3)),0)</f>
        <v>1</v>
      </c>
      <c r="J33" s="55">
        <f>IF($B33&lt;&gt;"",IF($Q$3&gt;4,COUNTIFS(Input!$F$3:$F$1002,ALK!$B33,Input!$J$3:$J$1002,ALK!J$7,Input!$G$3:$G$1002,ALK!$N$3),COUNTIFS(Input!$F$3:$F$1002,ALK!$B33,Input!$J$3:$J$1002,ALK!J$7,Input!$N$3:$N$1002,ALK!$Q$3,Input!$G$3:$G$1002,ALK!$N$3)),0)</f>
        <v>0</v>
      </c>
      <c r="K33" s="55">
        <f>IF($B33&lt;&gt;"",IF($Q$3&gt;4,COUNTIFS(Input!$F$3:$F$1002,ALK!$B33,Input!$J$3:$J$1002,ALK!K$7,Input!$G$3:$G$1002,ALK!$N$3),COUNTIFS(Input!$F$3:$F$1002,ALK!$B33,Input!$J$3:$J$1002,ALK!K$7,Input!$N$3:$N$1002,ALK!$Q$3,Input!$G$3:$G$1002,ALK!$N$3)),0)</f>
        <v>0</v>
      </c>
      <c r="L33" s="55">
        <f>IF($B33&lt;&gt;"",IF($Q$3&gt;4,COUNTIFS(Input!$F$3:$F$1002,ALK!$B33,Input!$J$3:$J$1002,ALK!L$7,Input!$G$3:$G$1002,ALK!$N$3),COUNTIFS(Input!$F$3:$F$1002,ALK!$B33,Input!$J$3:$J$1002,ALK!L$7,Input!$N$3:$N$1002,ALK!$Q$3,Input!$G$3:$G$1002,ALK!$N$3)),0)</f>
        <v>1</v>
      </c>
      <c r="M33" s="55">
        <f>IF($B33&lt;&gt;"",IF($Q$3&gt;4,COUNTIFS(Input!$F$3:$F$1002,ALK!$B33,Input!$J$3:$J$1002,ALK!M$7,Input!$G$3:$G$1002,ALK!$N$3),COUNTIFS(Input!$F$3:$F$1002,ALK!$B33,Input!$J$3:$J$1002,ALK!M$7,Input!$N$3:$N$1002,ALK!$Q$3,Input!$G$3:$G$1002,ALK!$N$3)),0)</f>
        <v>0</v>
      </c>
      <c r="N33" s="55">
        <f>IF($B33&lt;&gt;"",IF($Q$3&gt;4,COUNTIFS(Input!$F$3:$F$1002,ALK!$B33,Input!$J$3:$J$1002,ALK!N$7,Input!$G$3:$G$1002,ALK!$N$3),COUNTIFS(Input!$F$3:$F$1002,ALK!$B33,Input!$J$3:$J$1002,ALK!N$7,Input!$N$3:$N$1002,ALK!$Q$3,Input!$G$3:$G$1002,ALK!$N$3)),0)</f>
        <v>0</v>
      </c>
      <c r="O33" s="55">
        <f>IF($B33&lt;&gt;"",IF($Q$3&gt;4,COUNTIFS(Input!$F$3:$F$1002,ALK!$B33,Input!$J$3:$J$1002,ALK!O$7,Input!$G$3:$G$1002,ALK!$N$3),COUNTIFS(Input!$F$3:$F$1002,ALK!$B33,Input!$J$3:$J$1002,ALK!O$7,Input!$N$3:$N$1002,ALK!$Q$3,Input!$G$3:$G$1002,ALK!$N$3)),0)</f>
        <v>0</v>
      </c>
      <c r="P33" s="55">
        <f>IF($B33&lt;&gt;"",IF($Q$3&gt;4,COUNTIFS(Input!$F$3:$F$1002,ALK!$B33,Input!$J$3:$J$1002,ALK!P$7,Input!$G$3:$G$1002,ALK!$N$3),COUNTIFS(Input!$F$3:$F$1002,ALK!$B33,Input!$J$3:$J$1002,ALK!P$7,Input!$N$3:$N$1002,ALK!$Q$3,Input!$G$3:$G$1002,ALK!$N$3)),0)</f>
        <v>0</v>
      </c>
      <c r="Q33" s="55">
        <f>IF($B33&lt;&gt;"",IF($Q$3&gt;4,COUNTIFS(Input!$F$3:$F$1002,ALK!$B33,Input!$J$3:$J$1002,ALK!Q$7,Input!$G$3:$G$1002,ALK!$N$3),COUNTIFS(Input!$F$3:$F$1002,ALK!$B33,Input!$J$3:$J$1002,ALK!Q$7,Input!$N$3:$N$1002,ALK!$Q$3,Input!$G$3:$G$1002,ALK!$N$3)),0)</f>
        <v>0</v>
      </c>
      <c r="R33" s="55">
        <f>IF($B33&lt;&gt;"",IF($Q$3&gt;4,COUNTIFS(Input!$F$3:$F$1002,ALK!$B33,Input!$J$3:$J$1002,ALK!R$7,Input!$G$3:$G$1002,ALK!$N$3),COUNTIFS(Input!$F$3:$F$1002,ALK!$B33,Input!$J$3:$J$1002,ALK!R$7,Input!$N$3:$N$1002,ALK!$Q$3,Input!$G$3:$G$1002,ALK!$N$3)),0)</f>
        <v>0</v>
      </c>
      <c r="S33" s="55">
        <f>IF($B33&lt;&gt;"",IF($Q$3&gt;4,COUNTIFS(Input!$F$3:$F$1002,ALK!$B33,Input!$J$3:$J$1002,ALK!S$7,Input!$G$3:$G$1002,ALK!$N$3),COUNTIFS(Input!$F$3:$F$1002,ALK!$B33,Input!$J$3:$J$1002,ALK!S$7,Input!$N$3:$N$1002,ALK!$Q$3,Input!$G$3:$G$1002,ALK!$N$3)),0)</f>
        <v>0</v>
      </c>
      <c r="T33" s="55">
        <f>IF($B33&lt;&gt;"",IF($Q$3&gt;4,COUNTIFS(Input!$F$3:$F$1002,ALK!$B33,Input!$J$3:$J$1002,ALK!T$7,Input!$G$3:$G$1002,ALK!$N$3),COUNTIFS(Input!$F$3:$F$1002,ALK!$B33,Input!$J$3:$J$1002,ALK!T$7,Input!$N$3:$N$1002,ALK!$Q$3,Input!$G$3:$G$1002,ALK!$N$3)),0)</f>
        <v>0</v>
      </c>
      <c r="U33" s="55">
        <f>IF($B33&lt;&gt;"",IF($Q$3&gt;4,COUNTIFS(Input!$F$3:$F$1002,ALK!$B33,Input!$J$3:$J$1002,ALK!U$7,Input!$G$3:$G$1002,ALK!$N$3),COUNTIFS(Input!$F$3:$F$1002,ALK!$B33,Input!$J$3:$J$1002,ALK!U$7,Input!$N$3:$N$1002,ALK!$Q$3,Input!$G$3:$G$1002,ALK!$N$3)),0)</f>
        <v>0</v>
      </c>
      <c r="V33" s="55">
        <f>IF($B33&lt;&gt;"",IF($Q$3&gt;4,COUNTIFS(Input!$F$3:$F$1002,ALK!$B33,Input!$J$3:$J$1002,ALK!V$7,Input!$G$3:$G$1002,ALK!$N$3),COUNTIFS(Input!$F$3:$F$1002,ALK!$B33,Input!$J$3:$J$1002,ALK!V$7,Input!$N$3:$N$1002,ALK!$Q$3,Input!$G$3:$G$1002,ALK!$N$3)),0)</f>
        <v>0</v>
      </c>
      <c r="W33" s="55">
        <f>IF($B33&lt;&gt;"",IF($Q$3&gt;4,COUNTIFS(Input!$F$3:$F$1002,ALK!$B33,Input!$J$3:$J$1002,ALK!W$7,Input!$G$3:$G$1002,ALK!$N$3),COUNTIFS(Input!$F$3:$F$1002,ALK!$B33,Input!$J$3:$J$1002,ALK!W$7,Input!$N$3:$N$1002,ALK!$Q$3,Input!$G$3:$G$1002,ALK!$N$3)),0)</f>
        <v>0</v>
      </c>
      <c r="X33" s="55">
        <f>IF($B33&lt;&gt;"",IF($Q$3&gt;4,COUNTIFS(Input!$F$3:$F$1002,ALK!$B33,Input!$J$3:$J$1002,ALK!X$7,Input!$G$3:$G$1002,ALK!$N$3),COUNTIFS(Input!$F$3:$F$1002,ALK!$B33,Input!$J$3:$J$1002,ALK!X$7,Input!$N$3:$N$1002,ALK!$Q$3,Input!$G$3:$G$1002,ALK!$N$3)),0)</f>
        <v>0</v>
      </c>
      <c r="Y33" s="55">
        <f>IF($B33&lt;&gt;"",IF($Q$3&gt;4,COUNTIFS(Input!$F$3:$F$1002,ALK!$B33,Input!$J$3:$J$1002,ALK!Y$7,Input!$G$3:$G$1002,ALK!$N$3),COUNTIFS(Input!$F$3:$F$1002,ALK!$B33,Input!$J$3:$J$1002,ALK!Y$7,Input!$N$3:$N$1002,ALK!$Q$3,Input!$G$3:$G$1002,ALK!$N$3)),0)</f>
        <v>0</v>
      </c>
      <c r="Z33" s="55">
        <f>IF($B33&lt;&gt;"",IF($Q$3&gt;4,COUNTIFS(Input!$F$3:$F$1002,ALK!$B33,Input!$J$3:$J$1002,ALK!Z$7,Input!$G$3:$G$1002,ALK!$N$3),COUNTIFS(Input!$F$3:$F$1002,ALK!$B33,Input!$J$3:$J$1002,ALK!Z$7,Input!$N$3:$N$1002,ALK!$Q$3,Input!$G$3:$G$1002,ALK!$N$3)),0)</f>
        <v>0</v>
      </c>
      <c r="AA33" s="55">
        <f>IF($B33&lt;&gt;"",IF($Q$3&gt;4,COUNTIFS(Input!$F$3:$F$1002,ALK!$B33,Input!$J$3:$J$1002,ALK!AA$7,Input!$G$3:$G$1002,ALK!$N$3),COUNTIFS(Input!$F$3:$F$1002,ALK!$B33,Input!$J$3:$J$1002,ALK!AA$7,Input!$N$3:$N$1002,ALK!$Q$3,Input!$G$3:$G$1002,ALK!$N$3)),0)</f>
        <v>0</v>
      </c>
      <c r="AB33" s="55">
        <f>IF($B33&lt;&gt;"",IF($Q$3&gt;4,COUNTIFS(Input!$F$3:$F$1002,ALK!$B33,Input!$J$3:$J$1002,ALK!AB$7,Input!$G$3:$G$1002,ALK!$N$3),COUNTIFS(Input!$F$3:$F$1002,ALK!$B33,Input!$J$3:$J$1002,ALK!AB$7,Input!$N$3:$N$1002,ALK!$Q$3,Input!$G$3:$G$1002,ALK!$N$3)),0)</f>
        <v>0</v>
      </c>
      <c r="AC33" s="55">
        <f>IF($B33&lt;&gt;"",IF($Q$3&gt;4,COUNTIFS(Input!$F$3:$F$1002,ALK!$B33,Input!$J$3:$J$1002,ALK!AC$7,Input!$G$3:$G$1002,ALK!$N$3),COUNTIFS(Input!$F$3:$F$1002,ALK!$B33,Input!$J$3:$J$1002,ALK!AC$7,Input!$N$3:$N$1002,ALK!$Q$3,Input!$G$3:$G$1002,ALK!$N$3)),0)</f>
        <v>0</v>
      </c>
      <c r="AD33" s="55">
        <f>IF($B33&lt;&gt;"",IF($Q$3&gt;4,COUNTIFS(Input!$F$3:$F$1002,ALK!$B33,Input!$J$3:$J$1002,ALK!AD$7,Input!$G$3:$G$1002,ALK!$N$3),COUNTIFS(Input!$F$3:$F$1002,ALK!$B33,Input!$J$3:$J$1002,ALK!AD$7,Input!$N$3:$N$1002,ALK!$Q$3,Input!$G$3:$G$1002,ALK!$N$3)),0)</f>
        <v>0</v>
      </c>
      <c r="AE33" s="55">
        <f>IF($B33&lt;&gt;"",IF($Q$3&gt;4,COUNTIFS(Input!$F$3:$F$1002,ALK!$B33,Input!$J$3:$J$1002,ALK!AE$7,Input!$G$3:$G$1002,ALK!$N$3),COUNTIFS(Input!$F$3:$F$1002,ALK!$B33,Input!$J$3:$J$1002,ALK!AE$7,Input!$N$3:$N$1002,ALK!$Q$3,Input!$G$3:$G$1002,ALK!$N$3)),0)</f>
        <v>0</v>
      </c>
      <c r="AF33" s="55">
        <f>IF($B33&lt;&gt;"",IF($Q$3&gt;4,COUNTIFS(Input!$F$3:$F$1002,ALK!$B33,Input!$J$3:$J$1002,ALK!AF$7,Input!$G$3:$G$1002,ALK!$N$3),COUNTIFS(Input!$F$3:$F$1002,ALK!$B33,Input!$J$3:$J$1002,ALK!AF$7,Input!$N$3:$N$1002,ALK!$Q$3,Input!$G$3:$G$1002,ALK!$N$3)),0)</f>
        <v>0</v>
      </c>
      <c r="AG33" s="55">
        <f>IF($B33&lt;&gt;"",IF($Q$3&gt;4,COUNTIFS(Input!$F$3:$F$1002,ALK!$B33,Input!$J$3:$J$1002,ALK!AG$7,Input!$G$3:$G$1002,ALK!$N$3),COUNTIFS(Input!$F$3:$F$1002,ALK!$B33,Input!$J$3:$J$1002,ALK!AG$7,Input!$N$3:$N$1002,ALK!$Q$3,Input!$G$3:$G$1002,ALK!$N$3)),0)</f>
        <v>0</v>
      </c>
      <c r="AH33" s="55">
        <f>IF($B33&lt;&gt;"",IF($Q$3&gt;4,COUNTIFS(Input!$F$3:$F$1002,ALK!$B33,Input!$J$3:$J$1002,ALK!AH$7,Input!$G$3:$G$1002,ALK!$N$3),COUNTIFS(Input!$F$3:$F$1002,ALK!$B33,Input!$J$3:$J$1002,ALK!AH$7,Input!$N$3:$N$1002,ALK!$Q$3,Input!$G$3:$G$1002,ALK!$N$3)),0)</f>
        <v>0</v>
      </c>
      <c r="AI33" s="55">
        <f>IF($B33&lt;&gt;"",IF($Q$3&gt;4,COUNTIFS(Input!$F$3:$F$1002,ALK!$B33,Input!$J$3:$J$1002,ALK!AI$7,Input!$G$3:$G$1002,ALK!$N$3),COUNTIFS(Input!$F$3:$F$1002,ALK!$B33,Input!$J$3:$J$1002,ALK!AI$7,Input!$N$3:$N$1002,ALK!$Q$3,Input!$G$3:$G$1002,ALK!$N$3)),0)</f>
        <v>0</v>
      </c>
      <c r="AJ33" s="55">
        <f>IF($B33&lt;&gt;"",IF($Q$3&gt;4,COUNTIFS(Input!$F$3:$F$1002,ALK!$B33,Input!$J$3:$J$1002,ALK!AJ$7,Input!$G$3:$G$1002,ALK!$N$3),COUNTIFS(Input!$F$3:$F$1002,ALK!$B33,Input!$J$3:$J$1002,ALK!AJ$7,Input!$N$3:$N$1002,ALK!$Q$3,Input!$G$3:$G$1002,ALK!$N$3)),0)</f>
        <v>0</v>
      </c>
      <c r="AK33" s="55">
        <f>IF($B33&lt;&gt;"",IF($Q$3&gt;4,COUNTIFS(Input!$F$3:$F$1002,ALK!$B33,Input!$J$3:$J$1002,ALK!AK$7,Input!$G$3:$G$1002,ALK!$N$3),COUNTIFS(Input!$F$3:$F$1002,ALK!$B33,Input!$J$3:$J$1002,ALK!AK$7,Input!$N$3:$N$1002,ALK!$Q$3,Input!$G$3:$G$1002,ALK!$N$3)),0)</f>
        <v>0</v>
      </c>
      <c r="AL33" s="55">
        <f>IF($B33&lt;&gt;"",IF($Q$3&gt;4,COUNTIFS(Input!$F$3:$F$1002,ALK!$B33,Input!$J$3:$J$1002,ALK!AL$7,Input!$G$3:$G$1002,ALK!$N$3),COUNTIFS(Input!$F$3:$F$1002,ALK!$B33,Input!$J$3:$J$1002,ALK!AL$7,Input!$N$3:$N$1002,ALK!$Q$3,Input!$G$3:$G$1002,ALK!$N$3)),0)</f>
        <v>0</v>
      </c>
      <c r="AM33" s="55">
        <f>IF($B33&lt;&gt;"",IF($Q$3&gt;4,COUNTIFS(Input!$F$3:$F$1002,ALK!$B33,Input!$J$3:$J$1002,ALK!AM$7,Input!$G$3:$G$1002,ALK!$N$3),COUNTIFS(Input!$F$3:$F$1002,ALK!$B33,Input!$J$3:$J$1002,ALK!AM$7,Input!$N$3:$N$1002,ALK!$Q$3,Input!$G$3:$G$1002,ALK!$N$3)),0)</f>
        <v>0</v>
      </c>
      <c r="AN33" s="55">
        <f>IF($B33&lt;&gt;"",IF($Q$3&gt;4,COUNTIFS(Input!$F$3:$F$1002,ALK!$B33,Input!$J$3:$J$1002,ALK!AN$7,Input!$G$3:$G$1002,ALK!$N$3),COUNTIFS(Input!$F$3:$F$1002,ALK!$B33,Input!$J$3:$J$1002,ALK!AN$7,Input!$N$3:$N$1002,ALK!$Q$3,Input!$G$3:$G$1002,ALK!$N$3)),0)</f>
        <v>0</v>
      </c>
      <c r="AO33" s="55">
        <f>IF($B33&lt;&gt;"",IF($Q$3&gt;4,COUNTIFS(Input!$F$3:$F$1002,ALK!$B33,Input!$J$3:$J$1002,ALK!AO$7,Input!$G$3:$G$1002,ALK!$N$3),COUNTIFS(Input!$F$3:$F$1002,ALK!$B33,Input!$J$3:$J$1002,ALK!AO$7,Input!$N$3:$N$1002,ALK!$Q$3,Input!$G$3:$G$1002,ALK!$N$3)),0)</f>
        <v>0</v>
      </c>
      <c r="AP33" s="55">
        <f>IF($B33&lt;&gt;"",IF($Q$3&gt;4,COUNTIFS(Input!$F$3:$F$1002,ALK!$B33,Input!$J$3:$J$1002,ALK!AP$7,Input!$G$3:$G$1002,ALK!$N$3),COUNTIFS(Input!$F$3:$F$1002,ALK!$B33,Input!$J$3:$J$1002,ALK!AP$7,Input!$N$3:$N$1002,ALK!$Q$3,Input!$G$3:$G$1002,ALK!$N$3)),0)</f>
        <v>0</v>
      </c>
      <c r="AQ33" s="55">
        <f>IF($B33&lt;&gt;"",IF($Q$3&gt;4,COUNTIFS(Input!$F$3:$F$1002,ALK!$B33,Input!$J$3:$J$1002,ALK!AQ$7,Input!$G$3:$G$1002,ALK!$N$3),COUNTIFS(Input!$F$3:$F$1002,ALK!$B33,Input!$J$3:$J$1002,ALK!AQ$7,Input!$N$3:$N$1002,ALK!$Q$3,Input!$G$3:$G$1002,ALK!$N$3)),0)</f>
        <v>0</v>
      </c>
      <c r="AR33" s="56">
        <f t="shared" si="1"/>
        <v>2</v>
      </c>
      <c r="AS33" s="21"/>
      <c r="AT33" s="21"/>
      <c r="AU33" s="21"/>
      <c r="AV33" s="21"/>
      <c r="AW33" s="21"/>
      <c r="AX33" s="21"/>
      <c r="AY33" s="21"/>
      <c r="AZ33" s="21"/>
      <c r="BA33" s="21"/>
      <c r="BB33" s="21"/>
      <c r="BC33" s="316">
        <f t="shared" si="2"/>
        <v>1020</v>
      </c>
      <c r="BD33" s="21"/>
      <c r="BE33" s="21"/>
      <c r="BF33" s="21"/>
      <c r="BG33" s="21"/>
      <c r="BH33" s="21"/>
      <c r="BI33" s="21"/>
      <c r="BJ33" s="21"/>
      <c r="BK33" s="21"/>
      <c r="BL33" s="21"/>
      <c r="BM33" s="21"/>
      <c r="BN33" s="21"/>
      <c r="BO33" s="21"/>
      <c r="BP33" s="21"/>
      <c r="BQ33" s="21"/>
      <c r="BR33" s="21"/>
      <c r="BS33" s="21"/>
      <c r="BT33" s="21"/>
      <c r="BU33" s="21"/>
      <c r="BV33" s="21"/>
      <c r="BW33" s="21"/>
      <c r="BX33" s="21"/>
      <c r="BY33" s="21"/>
      <c r="BZ33" s="21"/>
    </row>
    <row r="34" spans="1:78" x14ac:dyDescent="0.3">
      <c r="A34" s="21"/>
      <c r="B34" s="58">
        <f>'Sheet 1'!A28</f>
        <v>520</v>
      </c>
      <c r="C34" s="55">
        <f>IF($B34&lt;&gt;"",IF($Q$3&gt;4,COUNTIFS(Input!$F$3:$F$1002,ALK!$B34,Input!$J$3:$J$1002,ALK!C$7,Input!$G$3:$G$1002,ALK!$N$3),COUNTIFS(Input!$F$3:$F$1002,ALK!$B34,Input!$J$3:$J$1002,ALK!C$7,Input!$N$3:$N$1002,ALK!$Q$3,Input!$G$3:$G$1002,ALK!$N$3)),0)</f>
        <v>0</v>
      </c>
      <c r="D34" s="55">
        <f>IF($B34&lt;&gt;"",IF($Q$3&gt;4,COUNTIFS(Input!$F$3:$F$1002,ALK!$B34,Input!$J$3:$J$1002,ALK!D$7,Input!$G$3:$G$1002,ALK!$N$3),COUNTIFS(Input!$F$3:$F$1002,ALK!$B34,Input!$J$3:$J$1002,ALK!D$7,Input!$N$3:$N$1002,ALK!$Q$3,Input!$G$3:$G$1002,ALK!$N$3)),0)</f>
        <v>0</v>
      </c>
      <c r="E34" s="55">
        <f>IF($B34&lt;&gt;"",IF($Q$3&gt;4,COUNTIFS(Input!$F$3:$F$1002,ALK!$B34,Input!$J$3:$J$1002,ALK!E$7,Input!$G$3:$G$1002,ALK!$N$3),COUNTIFS(Input!$F$3:$F$1002,ALK!$B34,Input!$J$3:$J$1002,ALK!E$7,Input!$N$3:$N$1002,ALK!$Q$3,Input!$G$3:$G$1002,ALK!$N$3)),0)</f>
        <v>0</v>
      </c>
      <c r="F34" s="55">
        <f>IF($B34&lt;&gt;"",IF($Q$3&gt;4,COUNTIFS(Input!$F$3:$F$1002,ALK!$B34,Input!$J$3:$J$1002,ALK!F$7,Input!$G$3:$G$1002,ALK!$N$3),COUNTIFS(Input!$F$3:$F$1002,ALK!$B34,Input!$J$3:$J$1002,ALK!F$7,Input!$N$3:$N$1002,ALK!$Q$3,Input!$G$3:$G$1002,ALK!$N$3)),0)</f>
        <v>0</v>
      </c>
      <c r="G34" s="55">
        <f>IF($B34&lt;&gt;"",IF($Q$3&gt;4,COUNTIFS(Input!$F$3:$F$1002,ALK!$B34,Input!$J$3:$J$1002,ALK!G$7,Input!$G$3:$G$1002,ALK!$N$3),COUNTIFS(Input!$F$3:$F$1002,ALK!$B34,Input!$J$3:$J$1002,ALK!G$7,Input!$N$3:$N$1002,ALK!$Q$3,Input!$G$3:$G$1002,ALK!$N$3)),0)</f>
        <v>0</v>
      </c>
      <c r="H34" s="55">
        <f>IF($B34&lt;&gt;"",IF($Q$3&gt;4,COUNTIFS(Input!$F$3:$F$1002,ALK!$B34,Input!$J$3:$J$1002,ALK!H$7,Input!$G$3:$G$1002,ALK!$N$3),COUNTIFS(Input!$F$3:$F$1002,ALK!$B34,Input!$J$3:$J$1002,ALK!H$7,Input!$N$3:$N$1002,ALK!$Q$3,Input!$G$3:$G$1002,ALK!$N$3)),0)</f>
        <v>0</v>
      </c>
      <c r="I34" s="55">
        <f>IF($B34&lt;&gt;"",IF($Q$3&gt;4,COUNTIFS(Input!$F$3:$F$1002,ALK!$B34,Input!$J$3:$J$1002,ALK!I$7,Input!$G$3:$G$1002,ALK!$N$3),COUNTIFS(Input!$F$3:$F$1002,ALK!$B34,Input!$J$3:$J$1002,ALK!I$7,Input!$N$3:$N$1002,ALK!$Q$3,Input!$G$3:$G$1002,ALK!$N$3)),0)</f>
        <v>0</v>
      </c>
      <c r="J34" s="55">
        <f>IF($B34&lt;&gt;"",IF($Q$3&gt;4,COUNTIFS(Input!$F$3:$F$1002,ALK!$B34,Input!$J$3:$J$1002,ALK!J$7,Input!$G$3:$G$1002,ALK!$N$3),COUNTIFS(Input!$F$3:$F$1002,ALK!$B34,Input!$J$3:$J$1002,ALK!J$7,Input!$N$3:$N$1002,ALK!$Q$3,Input!$G$3:$G$1002,ALK!$N$3)),0)</f>
        <v>0</v>
      </c>
      <c r="K34" s="55">
        <f>IF($B34&lt;&gt;"",IF($Q$3&gt;4,COUNTIFS(Input!$F$3:$F$1002,ALK!$B34,Input!$J$3:$J$1002,ALK!K$7,Input!$G$3:$G$1002,ALK!$N$3),COUNTIFS(Input!$F$3:$F$1002,ALK!$B34,Input!$J$3:$J$1002,ALK!K$7,Input!$N$3:$N$1002,ALK!$Q$3,Input!$G$3:$G$1002,ALK!$N$3)),0)</f>
        <v>0</v>
      </c>
      <c r="L34" s="55">
        <f>IF($B34&lt;&gt;"",IF($Q$3&gt;4,COUNTIFS(Input!$F$3:$F$1002,ALK!$B34,Input!$J$3:$J$1002,ALK!L$7,Input!$G$3:$G$1002,ALK!$N$3),COUNTIFS(Input!$F$3:$F$1002,ALK!$B34,Input!$J$3:$J$1002,ALK!L$7,Input!$N$3:$N$1002,ALK!$Q$3,Input!$G$3:$G$1002,ALK!$N$3)),0)</f>
        <v>0</v>
      </c>
      <c r="M34" s="55">
        <f>IF($B34&lt;&gt;"",IF($Q$3&gt;4,COUNTIFS(Input!$F$3:$F$1002,ALK!$B34,Input!$J$3:$J$1002,ALK!M$7,Input!$G$3:$G$1002,ALK!$N$3),COUNTIFS(Input!$F$3:$F$1002,ALK!$B34,Input!$J$3:$J$1002,ALK!M$7,Input!$N$3:$N$1002,ALK!$Q$3,Input!$G$3:$G$1002,ALK!$N$3)),0)</f>
        <v>0</v>
      </c>
      <c r="N34" s="55">
        <f>IF($B34&lt;&gt;"",IF($Q$3&gt;4,COUNTIFS(Input!$F$3:$F$1002,ALK!$B34,Input!$J$3:$J$1002,ALK!N$7,Input!$G$3:$G$1002,ALK!$N$3),COUNTIFS(Input!$F$3:$F$1002,ALK!$B34,Input!$J$3:$J$1002,ALK!N$7,Input!$N$3:$N$1002,ALK!$Q$3,Input!$G$3:$G$1002,ALK!$N$3)),0)</f>
        <v>0</v>
      </c>
      <c r="O34" s="55">
        <f>IF($B34&lt;&gt;"",IF($Q$3&gt;4,COUNTIFS(Input!$F$3:$F$1002,ALK!$B34,Input!$J$3:$J$1002,ALK!O$7,Input!$G$3:$G$1002,ALK!$N$3),COUNTIFS(Input!$F$3:$F$1002,ALK!$B34,Input!$J$3:$J$1002,ALK!O$7,Input!$N$3:$N$1002,ALK!$Q$3,Input!$G$3:$G$1002,ALK!$N$3)),0)</f>
        <v>0</v>
      </c>
      <c r="P34" s="55">
        <f>IF($B34&lt;&gt;"",IF($Q$3&gt;4,COUNTIFS(Input!$F$3:$F$1002,ALK!$B34,Input!$J$3:$J$1002,ALK!P$7,Input!$G$3:$G$1002,ALK!$N$3),COUNTIFS(Input!$F$3:$F$1002,ALK!$B34,Input!$J$3:$J$1002,ALK!P$7,Input!$N$3:$N$1002,ALK!$Q$3,Input!$G$3:$G$1002,ALK!$N$3)),0)</f>
        <v>0</v>
      </c>
      <c r="Q34" s="55">
        <f>IF($B34&lt;&gt;"",IF($Q$3&gt;4,COUNTIFS(Input!$F$3:$F$1002,ALK!$B34,Input!$J$3:$J$1002,ALK!Q$7,Input!$G$3:$G$1002,ALK!$N$3),COUNTIFS(Input!$F$3:$F$1002,ALK!$B34,Input!$J$3:$J$1002,ALK!Q$7,Input!$N$3:$N$1002,ALK!$Q$3,Input!$G$3:$G$1002,ALK!$N$3)),0)</f>
        <v>0</v>
      </c>
      <c r="R34" s="55">
        <f>IF($B34&lt;&gt;"",IF($Q$3&gt;4,COUNTIFS(Input!$F$3:$F$1002,ALK!$B34,Input!$J$3:$J$1002,ALK!R$7,Input!$G$3:$G$1002,ALK!$N$3),COUNTIFS(Input!$F$3:$F$1002,ALK!$B34,Input!$J$3:$J$1002,ALK!R$7,Input!$N$3:$N$1002,ALK!$Q$3,Input!$G$3:$G$1002,ALK!$N$3)),0)</f>
        <v>0</v>
      </c>
      <c r="S34" s="55">
        <f>IF($B34&lt;&gt;"",IF($Q$3&gt;4,COUNTIFS(Input!$F$3:$F$1002,ALK!$B34,Input!$J$3:$J$1002,ALK!S$7,Input!$G$3:$G$1002,ALK!$N$3),COUNTIFS(Input!$F$3:$F$1002,ALK!$B34,Input!$J$3:$J$1002,ALK!S$7,Input!$N$3:$N$1002,ALK!$Q$3,Input!$G$3:$G$1002,ALK!$N$3)),0)</f>
        <v>0</v>
      </c>
      <c r="T34" s="55">
        <f>IF($B34&lt;&gt;"",IF($Q$3&gt;4,COUNTIFS(Input!$F$3:$F$1002,ALK!$B34,Input!$J$3:$J$1002,ALK!T$7,Input!$G$3:$G$1002,ALK!$N$3),COUNTIFS(Input!$F$3:$F$1002,ALK!$B34,Input!$J$3:$J$1002,ALK!T$7,Input!$N$3:$N$1002,ALK!$Q$3,Input!$G$3:$G$1002,ALK!$N$3)),0)</f>
        <v>0</v>
      </c>
      <c r="U34" s="55">
        <f>IF($B34&lt;&gt;"",IF($Q$3&gt;4,COUNTIFS(Input!$F$3:$F$1002,ALK!$B34,Input!$J$3:$J$1002,ALK!U$7,Input!$G$3:$G$1002,ALK!$N$3),COUNTIFS(Input!$F$3:$F$1002,ALK!$B34,Input!$J$3:$J$1002,ALK!U$7,Input!$N$3:$N$1002,ALK!$Q$3,Input!$G$3:$G$1002,ALK!$N$3)),0)</f>
        <v>0</v>
      </c>
      <c r="V34" s="55">
        <f>IF($B34&lt;&gt;"",IF($Q$3&gt;4,COUNTIFS(Input!$F$3:$F$1002,ALK!$B34,Input!$J$3:$J$1002,ALK!V$7,Input!$G$3:$G$1002,ALK!$N$3),COUNTIFS(Input!$F$3:$F$1002,ALK!$B34,Input!$J$3:$J$1002,ALK!V$7,Input!$N$3:$N$1002,ALK!$Q$3,Input!$G$3:$G$1002,ALK!$N$3)),0)</f>
        <v>0</v>
      </c>
      <c r="W34" s="55">
        <f>IF($B34&lt;&gt;"",IF($Q$3&gt;4,COUNTIFS(Input!$F$3:$F$1002,ALK!$B34,Input!$J$3:$J$1002,ALK!W$7,Input!$G$3:$G$1002,ALK!$N$3),COUNTIFS(Input!$F$3:$F$1002,ALK!$B34,Input!$J$3:$J$1002,ALK!W$7,Input!$N$3:$N$1002,ALK!$Q$3,Input!$G$3:$G$1002,ALK!$N$3)),0)</f>
        <v>0</v>
      </c>
      <c r="X34" s="55">
        <f>IF($B34&lt;&gt;"",IF($Q$3&gt;4,COUNTIFS(Input!$F$3:$F$1002,ALK!$B34,Input!$J$3:$J$1002,ALK!X$7,Input!$G$3:$G$1002,ALK!$N$3),COUNTIFS(Input!$F$3:$F$1002,ALK!$B34,Input!$J$3:$J$1002,ALK!X$7,Input!$N$3:$N$1002,ALK!$Q$3,Input!$G$3:$G$1002,ALK!$N$3)),0)</f>
        <v>0</v>
      </c>
      <c r="Y34" s="55">
        <f>IF($B34&lt;&gt;"",IF($Q$3&gt;4,COUNTIFS(Input!$F$3:$F$1002,ALK!$B34,Input!$J$3:$J$1002,ALK!Y$7,Input!$G$3:$G$1002,ALK!$N$3),COUNTIFS(Input!$F$3:$F$1002,ALK!$B34,Input!$J$3:$J$1002,ALK!Y$7,Input!$N$3:$N$1002,ALK!$Q$3,Input!$G$3:$G$1002,ALK!$N$3)),0)</f>
        <v>0</v>
      </c>
      <c r="Z34" s="55">
        <f>IF($B34&lt;&gt;"",IF($Q$3&gt;4,COUNTIFS(Input!$F$3:$F$1002,ALK!$B34,Input!$J$3:$J$1002,ALK!Z$7,Input!$G$3:$G$1002,ALK!$N$3),COUNTIFS(Input!$F$3:$F$1002,ALK!$B34,Input!$J$3:$J$1002,ALK!Z$7,Input!$N$3:$N$1002,ALK!$Q$3,Input!$G$3:$G$1002,ALK!$N$3)),0)</f>
        <v>0</v>
      </c>
      <c r="AA34" s="55">
        <f>IF($B34&lt;&gt;"",IF($Q$3&gt;4,COUNTIFS(Input!$F$3:$F$1002,ALK!$B34,Input!$J$3:$J$1002,ALK!AA$7,Input!$G$3:$G$1002,ALK!$N$3),COUNTIFS(Input!$F$3:$F$1002,ALK!$B34,Input!$J$3:$J$1002,ALK!AA$7,Input!$N$3:$N$1002,ALK!$Q$3,Input!$G$3:$G$1002,ALK!$N$3)),0)</f>
        <v>0</v>
      </c>
      <c r="AB34" s="55">
        <f>IF($B34&lt;&gt;"",IF($Q$3&gt;4,COUNTIFS(Input!$F$3:$F$1002,ALK!$B34,Input!$J$3:$J$1002,ALK!AB$7,Input!$G$3:$G$1002,ALK!$N$3),COUNTIFS(Input!$F$3:$F$1002,ALK!$B34,Input!$J$3:$J$1002,ALK!AB$7,Input!$N$3:$N$1002,ALK!$Q$3,Input!$G$3:$G$1002,ALK!$N$3)),0)</f>
        <v>0</v>
      </c>
      <c r="AC34" s="55">
        <f>IF($B34&lt;&gt;"",IF($Q$3&gt;4,COUNTIFS(Input!$F$3:$F$1002,ALK!$B34,Input!$J$3:$J$1002,ALK!AC$7,Input!$G$3:$G$1002,ALK!$N$3),COUNTIFS(Input!$F$3:$F$1002,ALK!$B34,Input!$J$3:$J$1002,ALK!AC$7,Input!$N$3:$N$1002,ALK!$Q$3,Input!$G$3:$G$1002,ALK!$N$3)),0)</f>
        <v>0</v>
      </c>
      <c r="AD34" s="55">
        <f>IF($B34&lt;&gt;"",IF($Q$3&gt;4,COUNTIFS(Input!$F$3:$F$1002,ALK!$B34,Input!$J$3:$J$1002,ALK!AD$7,Input!$G$3:$G$1002,ALK!$N$3),COUNTIFS(Input!$F$3:$F$1002,ALK!$B34,Input!$J$3:$J$1002,ALK!AD$7,Input!$N$3:$N$1002,ALK!$Q$3,Input!$G$3:$G$1002,ALK!$N$3)),0)</f>
        <v>0</v>
      </c>
      <c r="AE34" s="55">
        <f>IF($B34&lt;&gt;"",IF($Q$3&gt;4,COUNTIFS(Input!$F$3:$F$1002,ALK!$B34,Input!$J$3:$J$1002,ALK!AE$7,Input!$G$3:$G$1002,ALK!$N$3),COUNTIFS(Input!$F$3:$F$1002,ALK!$B34,Input!$J$3:$J$1002,ALK!AE$7,Input!$N$3:$N$1002,ALK!$Q$3,Input!$G$3:$G$1002,ALK!$N$3)),0)</f>
        <v>0</v>
      </c>
      <c r="AF34" s="55">
        <f>IF($B34&lt;&gt;"",IF($Q$3&gt;4,COUNTIFS(Input!$F$3:$F$1002,ALK!$B34,Input!$J$3:$J$1002,ALK!AF$7,Input!$G$3:$G$1002,ALK!$N$3),COUNTIFS(Input!$F$3:$F$1002,ALK!$B34,Input!$J$3:$J$1002,ALK!AF$7,Input!$N$3:$N$1002,ALK!$Q$3,Input!$G$3:$G$1002,ALK!$N$3)),0)</f>
        <v>0</v>
      </c>
      <c r="AG34" s="55">
        <f>IF($B34&lt;&gt;"",IF($Q$3&gt;4,COUNTIFS(Input!$F$3:$F$1002,ALK!$B34,Input!$J$3:$J$1002,ALK!AG$7,Input!$G$3:$G$1002,ALK!$N$3),COUNTIFS(Input!$F$3:$F$1002,ALK!$B34,Input!$J$3:$J$1002,ALK!AG$7,Input!$N$3:$N$1002,ALK!$Q$3,Input!$G$3:$G$1002,ALK!$N$3)),0)</f>
        <v>0</v>
      </c>
      <c r="AH34" s="55">
        <f>IF($B34&lt;&gt;"",IF($Q$3&gt;4,COUNTIFS(Input!$F$3:$F$1002,ALK!$B34,Input!$J$3:$J$1002,ALK!AH$7,Input!$G$3:$G$1002,ALK!$N$3),COUNTIFS(Input!$F$3:$F$1002,ALK!$B34,Input!$J$3:$J$1002,ALK!AH$7,Input!$N$3:$N$1002,ALK!$Q$3,Input!$G$3:$G$1002,ALK!$N$3)),0)</f>
        <v>0</v>
      </c>
      <c r="AI34" s="55">
        <f>IF($B34&lt;&gt;"",IF($Q$3&gt;4,COUNTIFS(Input!$F$3:$F$1002,ALK!$B34,Input!$J$3:$J$1002,ALK!AI$7,Input!$G$3:$G$1002,ALK!$N$3),COUNTIFS(Input!$F$3:$F$1002,ALK!$B34,Input!$J$3:$J$1002,ALK!AI$7,Input!$N$3:$N$1002,ALK!$Q$3,Input!$G$3:$G$1002,ALK!$N$3)),0)</f>
        <v>0</v>
      </c>
      <c r="AJ34" s="55">
        <f>IF($B34&lt;&gt;"",IF($Q$3&gt;4,COUNTIFS(Input!$F$3:$F$1002,ALK!$B34,Input!$J$3:$J$1002,ALK!AJ$7,Input!$G$3:$G$1002,ALK!$N$3),COUNTIFS(Input!$F$3:$F$1002,ALK!$B34,Input!$J$3:$J$1002,ALK!AJ$7,Input!$N$3:$N$1002,ALK!$Q$3,Input!$G$3:$G$1002,ALK!$N$3)),0)</f>
        <v>0</v>
      </c>
      <c r="AK34" s="55">
        <f>IF($B34&lt;&gt;"",IF($Q$3&gt;4,COUNTIFS(Input!$F$3:$F$1002,ALK!$B34,Input!$J$3:$J$1002,ALK!AK$7,Input!$G$3:$G$1002,ALK!$N$3),COUNTIFS(Input!$F$3:$F$1002,ALK!$B34,Input!$J$3:$J$1002,ALK!AK$7,Input!$N$3:$N$1002,ALK!$Q$3,Input!$G$3:$G$1002,ALK!$N$3)),0)</f>
        <v>0</v>
      </c>
      <c r="AL34" s="55">
        <f>IF($B34&lt;&gt;"",IF($Q$3&gt;4,COUNTIFS(Input!$F$3:$F$1002,ALK!$B34,Input!$J$3:$J$1002,ALK!AL$7,Input!$G$3:$G$1002,ALK!$N$3),COUNTIFS(Input!$F$3:$F$1002,ALK!$B34,Input!$J$3:$J$1002,ALK!AL$7,Input!$N$3:$N$1002,ALK!$Q$3,Input!$G$3:$G$1002,ALK!$N$3)),0)</f>
        <v>0</v>
      </c>
      <c r="AM34" s="55">
        <f>IF($B34&lt;&gt;"",IF($Q$3&gt;4,COUNTIFS(Input!$F$3:$F$1002,ALK!$B34,Input!$J$3:$J$1002,ALK!AM$7,Input!$G$3:$G$1002,ALK!$N$3),COUNTIFS(Input!$F$3:$F$1002,ALK!$B34,Input!$J$3:$J$1002,ALK!AM$7,Input!$N$3:$N$1002,ALK!$Q$3,Input!$G$3:$G$1002,ALK!$N$3)),0)</f>
        <v>0</v>
      </c>
      <c r="AN34" s="55">
        <f>IF($B34&lt;&gt;"",IF($Q$3&gt;4,COUNTIFS(Input!$F$3:$F$1002,ALK!$B34,Input!$J$3:$J$1002,ALK!AN$7,Input!$G$3:$G$1002,ALK!$N$3),COUNTIFS(Input!$F$3:$F$1002,ALK!$B34,Input!$J$3:$J$1002,ALK!AN$7,Input!$N$3:$N$1002,ALK!$Q$3,Input!$G$3:$G$1002,ALK!$N$3)),0)</f>
        <v>0</v>
      </c>
      <c r="AO34" s="55">
        <f>IF($B34&lt;&gt;"",IF($Q$3&gt;4,COUNTIFS(Input!$F$3:$F$1002,ALK!$B34,Input!$J$3:$J$1002,ALK!AO$7,Input!$G$3:$G$1002,ALK!$N$3),COUNTIFS(Input!$F$3:$F$1002,ALK!$B34,Input!$J$3:$J$1002,ALK!AO$7,Input!$N$3:$N$1002,ALK!$Q$3,Input!$G$3:$G$1002,ALK!$N$3)),0)</f>
        <v>0</v>
      </c>
      <c r="AP34" s="55">
        <f>IF($B34&lt;&gt;"",IF($Q$3&gt;4,COUNTIFS(Input!$F$3:$F$1002,ALK!$B34,Input!$J$3:$J$1002,ALK!AP$7,Input!$G$3:$G$1002,ALK!$N$3),COUNTIFS(Input!$F$3:$F$1002,ALK!$B34,Input!$J$3:$J$1002,ALK!AP$7,Input!$N$3:$N$1002,ALK!$Q$3,Input!$G$3:$G$1002,ALK!$N$3)),0)</f>
        <v>0</v>
      </c>
      <c r="AQ34" s="55">
        <f>IF($B34&lt;&gt;"",IF($Q$3&gt;4,COUNTIFS(Input!$F$3:$F$1002,ALK!$B34,Input!$J$3:$J$1002,ALK!AQ$7,Input!$G$3:$G$1002,ALK!$N$3),COUNTIFS(Input!$F$3:$F$1002,ALK!$B34,Input!$J$3:$J$1002,ALK!AQ$7,Input!$N$3:$N$1002,ALK!$Q$3,Input!$G$3:$G$1002,ALK!$N$3)),0)</f>
        <v>0</v>
      </c>
      <c r="AR34" s="56">
        <f t="shared" si="1"/>
        <v>0</v>
      </c>
      <c r="AS34" s="21"/>
      <c r="AT34" s="21"/>
      <c r="AU34" s="21"/>
      <c r="AV34" s="21"/>
      <c r="AW34" s="21"/>
      <c r="AX34" s="21"/>
      <c r="AY34" s="21"/>
      <c r="AZ34" s="21"/>
      <c r="BA34" s="21"/>
      <c r="BB34" s="21"/>
      <c r="BC34" s="316">
        <f t="shared" si="2"/>
        <v>0</v>
      </c>
      <c r="BD34" s="21"/>
      <c r="BE34" s="21"/>
      <c r="BF34" s="21"/>
      <c r="BG34" s="21"/>
      <c r="BH34" s="21"/>
      <c r="BI34" s="21"/>
      <c r="BJ34" s="21"/>
      <c r="BK34" s="21"/>
      <c r="BL34" s="21"/>
      <c r="BM34" s="21"/>
      <c r="BN34" s="21"/>
      <c r="BO34" s="21"/>
      <c r="BP34" s="21"/>
      <c r="BQ34" s="21"/>
      <c r="BR34" s="21"/>
      <c r="BS34" s="21"/>
      <c r="BT34" s="21"/>
      <c r="BU34" s="21"/>
      <c r="BV34" s="21"/>
      <c r="BW34" s="21"/>
      <c r="BX34" s="21"/>
      <c r="BY34" s="21"/>
      <c r="BZ34" s="21"/>
    </row>
    <row r="35" spans="1:78" x14ac:dyDescent="0.3">
      <c r="A35" s="21"/>
      <c r="B35" s="58">
        <f>'Sheet 1'!A29</f>
        <v>530</v>
      </c>
      <c r="C35" s="55">
        <f>IF($B35&lt;&gt;"",IF($Q$3&gt;4,COUNTIFS(Input!$F$3:$F$1002,ALK!$B35,Input!$J$3:$J$1002,ALK!C$7,Input!$G$3:$G$1002,ALK!$N$3),COUNTIFS(Input!$F$3:$F$1002,ALK!$B35,Input!$J$3:$J$1002,ALK!C$7,Input!$N$3:$N$1002,ALK!$Q$3,Input!$G$3:$G$1002,ALK!$N$3)),0)</f>
        <v>0</v>
      </c>
      <c r="D35" s="55">
        <f>IF($B35&lt;&gt;"",IF($Q$3&gt;4,COUNTIFS(Input!$F$3:$F$1002,ALK!$B35,Input!$J$3:$J$1002,ALK!D$7,Input!$G$3:$G$1002,ALK!$N$3),COUNTIFS(Input!$F$3:$F$1002,ALK!$B35,Input!$J$3:$J$1002,ALK!D$7,Input!$N$3:$N$1002,ALK!$Q$3,Input!$G$3:$G$1002,ALK!$N$3)),0)</f>
        <v>0</v>
      </c>
      <c r="E35" s="55">
        <f>IF($B35&lt;&gt;"",IF($Q$3&gt;4,COUNTIFS(Input!$F$3:$F$1002,ALK!$B35,Input!$J$3:$J$1002,ALK!E$7,Input!$G$3:$G$1002,ALK!$N$3),COUNTIFS(Input!$F$3:$F$1002,ALK!$B35,Input!$J$3:$J$1002,ALK!E$7,Input!$N$3:$N$1002,ALK!$Q$3,Input!$G$3:$G$1002,ALK!$N$3)),0)</f>
        <v>0</v>
      </c>
      <c r="F35" s="55">
        <f>IF($B35&lt;&gt;"",IF($Q$3&gt;4,COUNTIFS(Input!$F$3:$F$1002,ALK!$B35,Input!$J$3:$J$1002,ALK!F$7,Input!$G$3:$G$1002,ALK!$N$3),COUNTIFS(Input!$F$3:$F$1002,ALK!$B35,Input!$J$3:$J$1002,ALK!F$7,Input!$N$3:$N$1002,ALK!$Q$3,Input!$G$3:$G$1002,ALK!$N$3)),0)</f>
        <v>0</v>
      </c>
      <c r="G35" s="55">
        <f>IF($B35&lt;&gt;"",IF($Q$3&gt;4,COUNTIFS(Input!$F$3:$F$1002,ALK!$B35,Input!$J$3:$J$1002,ALK!G$7,Input!$G$3:$G$1002,ALK!$N$3),COUNTIFS(Input!$F$3:$F$1002,ALK!$B35,Input!$J$3:$J$1002,ALK!G$7,Input!$N$3:$N$1002,ALK!$Q$3,Input!$G$3:$G$1002,ALK!$N$3)),0)</f>
        <v>0</v>
      </c>
      <c r="H35" s="55">
        <f>IF($B35&lt;&gt;"",IF($Q$3&gt;4,COUNTIFS(Input!$F$3:$F$1002,ALK!$B35,Input!$J$3:$J$1002,ALK!H$7,Input!$G$3:$G$1002,ALK!$N$3),COUNTIFS(Input!$F$3:$F$1002,ALK!$B35,Input!$J$3:$J$1002,ALK!H$7,Input!$N$3:$N$1002,ALK!$Q$3,Input!$G$3:$G$1002,ALK!$N$3)),0)</f>
        <v>0</v>
      </c>
      <c r="I35" s="55">
        <f>IF($B35&lt;&gt;"",IF($Q$3&gt;4,COUNTIFS(Input!$F$3:$F$1002,ALK!$B35,Input!$J$3:$J$1002,ALK!I$7,Input!$G$3:$G$1002,ALK!$N$3),COUNTIFS(Input!$F$3:$F$1002,ALK!$B35,Input!$J$3:$J$1002,ALK!I$7,Input!$N$3:$N$1002,ALK!$Q$3,Input!$G$3:$G$1002,ALK!$N$3)),0)</f>
        <v>0</v>
      </c>
      <c r="J35" s="55">
        <f>IF($B35&lt;&gt;"",IF($Q$3&gt;4,COUNTIFS(Input!$F$3:$F$1002,ALK!$B35,Input!$J$3:$J$1002,ALK!J$7,Input!$G$3:$G$1002,ALK!$N$3),COUNTIFS(Input!$F$3:$F$1002,ALK!$B35,Input!$J$3:$J$1002,ALK!J$7,Input!$N$3:$N$1002,ALK!$Q$3,Input!$G$3:$G$1002,ALK!$N$3)),0)</f>
        <v>0</v>
      </c>
      <c r="K35" s="55">
        <f>IF($B35&lt;&gt;"",IF($Q$3&gt;4,COUNTIFS(Input!$F$3:$F$1002,ALK!$B35,Input!$J$3:$J$1002,ALK!K$7,Input!$G$3:$G$1002,ALK!$N$3),COUNTIFS(Input!$F$3:$F$1002,ALK!$B35,Input!$J$3:$J$1002,ALK!K$7,Input!$N$3:$N$1002,ALK!$Q$3,Input!$G$3:$G$1002,ALK!$N$3)),0)</f>
        <v>0</v>
      </c>
      <c r="L35" s="55">
        <f>IF($B35&lt;&gt;"",IF($Q$3&gt;4,COUNTIFS(Input!$F$3:$F$1002,ALK!$B35,Input!$J$3:$J$1002,ALK!L$7,Input!$G$3:$G$1002,ALK!$N$3),COUNTIFS(Input!$F$3:$F$1002,ALK!$B35,Input!$J$3:$J$1002,ALK!L$7,Input!$N$3:$N$1002,ALK!$Q$3,Input!$G$3:$G$1002,ALK!$N$3)),0)</f>
        <v>0</v>
      </c>
      <c r="M35" s="55">
        <f>IF($B35&lt;&gt;"",IF($Q$3&gt;4,COUNTIFS(Input!$F$3:$F$1002,ALK!$B35,Input!$J$3:$J$1002,ALK!M$7,Input!$G$3:$G$1002,ALK!$N$3),COUNTIFS(Input!$F$3:$F$1002,ALK!$B35,Input!$J$3:$J$1002,ALK!M$7,Input!$N$3:$N$1002,ALK!$Q$3,Input!$G$3:$G$1002,ALK!$N$3)),0)</f>
        <v>0</v>
      </c>
      <c r="N35" s="55">
        <f>IF($B35&lt;&gt;"",IF($Q$3&gt;4,COUNTIFS(Input!$F$3:$F$1002,ALK!$B35,Input!$J$3:$J$1002,ALK!N$7,Input!$G$3:$G$1002,ALK!$N$3),COUNTIFS(Input!$F$3:$F$1002,ALK!$B35,Input!$J$3:$J$1002,ALK!N$7,Input!$N$3:$N$1002,ALK!$Q$3,Input!$G$3:$G$1002,ALK!$N$3)),0)</f>
        <v>1</v>
      </c>
      <c r="O35" s="55">
        <f>IF($B35&lt;&gt;"",IF($Q$3&gt;4,COUNTIFS(Input!$F$3:$F$1002,ALK!$B35,Input!$J$3:$J$1002,ALK!O$7,Input!$G$3:$G$1002,ALK!$N$3),COUNTIFS(Input!$F$3:$F$1002,ALK!$B35,Input!$J$3:$J$1002,ALK!O$7,Input!$N$3:$N$1002,ALK!$Q$3,Input!$G$3:$G$1002,ALK!$N$3)),0)</f>
        <v>0</v>
      </c>
      <c r="P35" s="55">
        <f>IF($B35&lt;&gt;"",IF($Q$3&gt;4,COUNTIFS(Input!$F$3:$F$1002,ALK!$B35,Input!$J$3:$J$1002,ALK!P$7,Input!$G$3:$G$1002,ALK!$N$3),COUNTIFS(Input!$F$3:$F$1002,ALK!$B35,Input!$J$3:$J$1002,ALK!P$7,Input!$N$3:$N$1002,ALK!$Q$3,Input!$G$3:$G$1002,ALK!$N$3)),0)</f>
        <v>0</v>
      </c>
      <c r="Q35" s="55">
        <f>IF($B35&lt;&gt;"",IF($Q$3&gt;4,COUNTIFS(Input!$F$3:$F$1002,ALK!$B35,Input!$J$3:$J$1002,ALK!Q$7,Input!$G$3:$G$1002,ALK!$N$3),COUNTIFS(Input!$F$3:$F$1002,ALK!$B35,Input!$J$3:$J$1002,ALK!Q$7,Input!$N$3:$N$1002,ALK!$Q$3,Input!$G$3:$G$1002,ALK!$N$3)),0)</f>
        <v>0</v>
      </c>
      <c r="R35" s="55">
        <f>IF($B35&lt;&gt;"",IF($Q$3&gt;4,COUNTIFS(Input!$F$3:$F$1002,ALK!$B35,Input!$J$3:$J$1002,ALK!R$7,Input!$G$3:$G$1002,ALK!$N$3),COUNTIFS(Input!$F$3:$F$1002,ALK!$B35,Input!$J$3:$J$1002,ALK!R$7,Input!$N$3:$N$1002,ALK!$Q$3,Input!$G$3:$G$1002,ALK!$N$3)),0)</f>
        <v>0</v>
      </c>
      <c r="S35" s="55">
        <f>IF($B35&lt;&gt;"",IF($Q$3&gt;4,COUNTIFS(Input!$F$3:$F$1002,ALK!$B35,Input!$J$3:$J$1002,ALK!S$7,Input!$G$3:$G$1002,ALK!$N$3),COUNTIFS(Input!$F$3:$F$1002,ALK!$B35,Input!$J$3:$J$1002,ALK!S$7,Input!$N$3:$N$1002,ALK!$Q$3,Input!$G$3:$G$1002,ALK!$N$3)),0)</f>
        <v>0</v>
      </c>
      <c r="T35" s="55">
        <f>IF($B35&lt;&gt;"",IF($Q$3&gt;4,COUNTIFS(Input!$F$3:$F$1002,ALK!$B35,Input!$J$3:$J$1002,ALK!T$7,Input!$G$3:$G$1002,ALK!$N$3),COUNTIFS(Input!$F$3:$F$1002,ALK!$B35,Input!$J$3:$J$1002,ALK!T$7,Input!$N$3:$N$1002,ALK!$Q$3,Input!$G$3:$G$1002,ALK!$N$3)),0)</f>
        <v>0</v>
      </c>
      <c r="U35" s="55">
        <f>IF($B35&lt;&gt;"",IF($Q$3&gt;4,COUNTIFS(Input!$F$3:$F$1002,ALK!$B35,Input!$J$3:$J$1002,ALK!U$7,Input!$G$3:$G$1002,ALK!$N$3),COUNTIFS(Input!$F$3:$F$1002,ALK!$B35,Input!$J$3:$J$1002,ALK!U$7,Input!$N$3:$N$1002,ALK!$Q$3,Input!$G$3:$G$1002,ALK!$N$3)),0)</f>
        <v>0</v>
      </c>
      <c r="V35" s="55">
        <f>IF($B35&lt;&gt;"",IF($Q$3&gt;4,COUNTIFS(Input!$F$3:$F$1002,ALK!$B35,Input!$J$3:$J$1002,ALK!V$7,Input!$G$3:$G$1002,ALK!$N$3),COUNTIFS(Input!$F$3:$F$1002,ALK!$B35,Input!$J$3:$J$1002,ALK!V$7,Input!$N$3:$N$1002,ALK!$Q$3,Input!$G$3:$G$1002,ALK!$N$3)),0)</f>
        <v>0</v>
      </c>
      <c r="W35" s="55">
        <f>IF($B35&lt;&gt;"",IF($Q$3&gt;4,COUNTIFS(Input!$F$3:$F$1002,ALK!$B35,Input!$J$3:$J$1002,ALK!W$7,Input!$G$3:$G$1002,ALK!$N$3),COUNTIFS(Input!$F$3:$F$1002,ALK!$B35,Input!$J$3:$J$1002,ALK!W$7,Input!$N$3:$N$1002,ALK!$Q$3,Input!$G$3:$G$1002,ALK!$N$3)),0)</f>
        <v>0</v>
      </c>
      <c r="X35" s="55">
        <f>IF($B35&lt;&gt;"",IF($Q$3&gt;4,COUNTIFS(Input!$F$3:$F$1002,ALK!$B35,Input!$J$3:$J$1002,ALK!X$7,Input!$G$3:$G$1002,ALK!$N$3),COUNTIFS(Input!$F$3:$F$1002,ALK!$B35,Input!$J$3:$J$1002,ALK!X$7,Input!$N$3:$N$1002,ALK!$Q$3,Input!$G$3:$G$1002,ALK!$N$3)),0)</f>
        <v>0</v>
      </c>
      <c r="Y35" s="55">
        <f>IF($B35&lt;&gt;"",IF($Q$3&gt;4,COUNTIFS(Input!$F$3:$F$1002,ALK!$B35,Input!$J$3:$J$1002,ALK!Y$7,Input!$G$3:$G$1002,ALK!$N$3),COUNTIFS(Input!$F$3:$F$1002,ALK!$B35,Input!$J$3:$J$1002,ALK!Y$7,Input!$N$3:$N$1002,ALK!$Q$3,Input!$G$3:$G$1002,ALK!$N$3)),0)</f>
        <v>0</v>
      </c>
      <c r="Z35" s="55">
        <f>IF($B35&lt;&gt;"",IF($Q$3&gt;4,COUNTIFS(Input!$F$3:$F$1002,ALK!$B35,Input!$J$3:$J$1002,ALK!Z$7,Input!$G$3:$G$1002,ALK!$N$3),COUNTIFS(Input!$F$3:$F$1002,ALK!$B35,Input!$J$3:$J$1002,ALK!Z$7,Input!$N$3:$N$1002,ALK!$Q$3,Input!$G$3:$G$1002,ALK!$N$3)),0)</f>
        <v>0</v>
      </c>
      <c r="AA35" s="55">
        <f>IF($B35&lt;&gt;"",IF($Q$3&gt;4,COUNTIFS(Input!$F$3:$F$1002,ALK!$B35,Input!$J$3:$J$1002,ALK!AA$7,Input!$G$3:$G$1002,ALK!$N$3),COUNTIFS(Input!$F$3:$F$1002,ALK!$B35,Input!$J$3:$J$1002,ALK!AA$7,Input!$N$3:$N$1002,ALK!$Q$3,Input!$G$3:$G$1002,ALK!$N$3)),0)</f>
        <v>0</v>
      </c>
      <c r="AB35" s="55">
        <f>IF($B35&lt;&gt;"",IF($Q$3&gt;4,COUNTIFS(Input!$F$3:$F$1002,ALK!$B35,Input!$J$3:$J$1002,ALK!AB$7,Input!$G$3:$G$1002,ALK!$N$3),COUNTIFS(Input!$F$3:$F$1002,ALK!$B35,Input!$J$3:$J$1002,ALK!AB$7,Input!$N$3:$N$1002,ALK!$Q$3,Input!$G$3:$G$1002,ALK!$N$3)),0)</f>
        <v>0</v>
      </c>
      <c r="AC35" s="55">
        <f>IF($B35&lt;&gt;"",IF($Q$3&gt;4,COUNTIFS(Input!$F$3:$F$1002,ALK!$B35,Input!$J$3:$J$1002,ALK!AC$7,Input!$G$3:$G$1002,ALK!$N$3),COUNTIFS(Input!$F$3:$F$1002,ALK!$B35,Input!$J$3:$J$1002,ALK!AC$7,Input!$N$3:$N$1002,ALK!$Q$3,Input!$G$3:$G$1002,ALK!$N$3)),0)</f>
        <v>0</v>
      </c>
      <c r="AD35" s="55">
        <f>IF($B35&lt;&gt;"",IF($Q$3&gt;4,COUNTIFS(Input!$F$3:$F$1002,ALK!$B35,Input!$J$3:$J$1002,ALK!AD$7,Input!$G$3:$G$1002,ALK!$N$3),COUNTIFS(Input!$F$3:$F$1002,ALK!$B35,Input!$J$3:$J$1002,ALK!AD$7,Input!$N$3:$N$1002,ALK!$Q$3,Input!$G$3:$G$1002,ALK!$N$3)),0)</f>
        <v>0</v>
      </c>
      <c r="AE35" s="55">
        <f>IF($B35&lt;&gt;"",IF($Q$3&gt;4,COUNTIFS(Input!$F$3:$F$1002,ALK!$B35,Input!$J$3:$J$1002,ALK!AE$7,Input!$G$3:$G$1002,ALK!$N$3),COUNTIFS(Input!$F$3:$F$1002,ALK!$B35,Input!$J$3:$J$1002,ALK!AE$7,Input!$N$3:$N$1002,ALK!$Q$3,Input!$G$3:$G$1002,ALK!$N$3)),0)</f>
        <v>0</v>
      </c>
      <c r="AF35" s="55">
        <f>IF($B35&lt;&gt;"",IF($Q$3&gt;4,COUNTIFS(Input!$F$3:$F$1002,ALK!$B35,Input!$J$3:$J$1002,ALK!AF$7,Input!$G$3:$G$1002,ALK!$N$3),COUNTIFS(Input!$F$3:$F$1002,ALK!$B35,Input!$J$3:$J$1002,ALK!AF$7,Input!$N$3:$N$1002,ALK!$Q$3,Input!$G$3:$G$1002,ALK!$N$3)),0)</f>
        <v>0</v>
      </c>
      <c r="AG35" s="55">
        <f>IF($B35&lt;&gt;"",IF($Q$3&gt;4,COUNTIFS(Input!$F$3:$F$1002,ALK!$B35,Input!$J$3:$J$1002,ALK!AG$7,Input!$G$3:$G$1002,ALK!$N$3),COUNTIFS(Input!$F$3:$F$1002,ALK!$B35,Input!$J$3:$J$1002,ALK!AG$7,Input!$N$3:$N$1002,ALK!$Q$3,Input!$G$3:$G$1002,ALK!$N$3)),0)</f>
        <v>0</v>
      </c>
      <c r="AH35" s="55">
        <f>IF($B35&lt;&gt;"",IF($Q$3&gt;4,COUNTIFS(Input!$F$3:$F$1002,ALK!$B35,Input!$J$3:$J$1002,ALK!AH$7,Input!$G$3:$G$1002,ALK!$N$3),COUNTIFS(Input!$F$3:$F$1002,ALK!$B35,Input!$J$3:$J$1002,ALK!AH$7,Input!$N$3:$N$1002,ALK!$Q$3,Input!$G$3:$G$1002,ALK!$N$3)),0)</f>
        <v>0</v>
      </c>
      <c r="AI35" s="55">
        <f>IF($B35&lt;&gt;"",IF($Q$3&gt;4,COUNTIFS(Input!$F$3:$F$1002,ALK!$B35,Input!$J$3:$J$1002,ALK!AI$7,Input!$G$3:$G$1002,ALK!$N$3),COUNTIFS(Input!$F$3:$F$1002,ALK!$B35,Input!$J$3:$J$1002,ALK!AI$7,Input!$N$3:$N$1002,ALK!$Q$3,Input!$G$3:$G$1002,ALK!$N$3)),0)</f>
        <v>0</v>
      </c>
      <c r="AJ35" s="55">
        <f>IF($B35&lt;&gt;"",IF($Q$3&gt;4,COUNTIFS(Input!$F$3:$F$1002,ALK!$B35,Input!$J$3:$J$1002,ALK!AJ$7,Input!$G$3:$G$1002,ALK!$N$3),COUNTIFS(Input!$F$3:$F$1002,ALK!$B35,Input!$J$3:$J$1002,ALK!AJ$7,Input!$N$3:$N$1002,ALK!$Q$3,Input!$G$3:$G$1002,ALK!$N$3)),0)</f>
        <v>0</v>
      </c>
      <c r="AK35" s="55">
        <f>IF($B35&lt;&gt;"",IF($Q$3&gt;4,COUNTIFS(Input!$F$3:$F$1002,ALK!$B35,Input!$J$3:$J$1002,ALK!AK$7,Input!$G$3:$G$1002,ALK!$N$3),COUNTIFS(Input!$F$3:$F$1002,ALK!$B35,Input!$J$3:$J$1002,ALK!AK$7,Input!$N$3:$N$1002,ALK!$Q$3,Input!$G$3:$G$1002,ALK!$N$3)),0)</f>
        <v>0</v>
      </c>
      <c r="AL35" s="55">
        <f>IF($B35&lt;&gt;"",IF($Q$3&gt;4,COUNTIFS(Input!$F$3:$F$1002,ALK!$B35,Input!$J$3:$J$1002,ALK!AL$7,Input!$G$3:$G$1002,ALK!$N$3),COUNTIFS(Input!$F$3:$F$1002,ALK!$B35,Input!$J$3:$J$1002,ALK!AL$7,Input!$N$3:$N$1002,ALK!$Q$3,Input!$G$3:$G$1002,ALK!$N$3)),0)</f>
        <v>0</v>
      </c>
      <c r="AM35" s="55">
        <f>IF($B35&lt;&gt;"",IF($Q$3&gt;4,COUNTIFS(Input!$F$3:$F$1002,ALK!$B35,Input!$J$3:$J$1002,ALK!AM$7,Input!$G$3:$G$1002,ALK!$N$3),COUNTIFS(Input!$F$3:$F$1002,ALK!$B35,Input!$J$3:$J$1002,ALK!AM$7,Input!$N$3:$N$1002,ALK!$Q$3,Input!$G$3:$G$1002,ALK!$N$3)),0)</f>
        <v>0</v>
      </c>
      <c r="AN35" s="55">
        <f>IF($B35&lt;&gt;"",IF($Q$3&gt;4,COUNTIFS(Input!$F$3:$F$1002,ALK!$B35,Input!$J$3:$J$1002,ALK!AN$7,Input!$G$3:$G$1002,ALK!$N$3),COUNTIFS(Input!$F$3:$F$1002,ALK!$B35,Input!$J$3:$J$1002,ALK!AN$7,Input!$N$3:$N$1002,ALK!$Q$3,Input!$G$3:$G$1002,ALK!$N$3)),0)</f>
        <v>0</v>
      </c>
      <c r="AO35" s="55">
        <f>IF($B35&lt;&gt;"",IF($Q$3&gt;4,COUNTIFS(Input!$F$3:$F$1002,ALK!$B35,Input!$J$3:$J$1002,ALK!AO$7,Input!$G$3:$G$1002,ALK!$N$3),COUNTIFS(Input!$F$3:$F$1002,ALK!$B35,Input!$J$3:$J$1002,ALK!AO$7,Input!$N$3:$N$1002,ALK!$Q$3,Input!$G$3:$G$1002,ALK!$N$3)),0)</f>
        <v>0</v>
      </c>
      <c r="AP35" s="55">
        <f>IF($B35&lt;&gt;"",IF($Q$3&gt;4,COUNTIFS(Input!$F$3:$F$1002,ALK!$B35,Input!$J$3:$J$1002,ALK!AP$7,Input!$G$3:$G$1002,ALK!$N$3),COUNTIFS(Input!$F$3:$F$1002,ALK!$B35,Input!$J$3:$J$1002,ALK!AP$7,Input!$N$3:$N$1002,ALK!$Q$3,Input!$G$3:$G$1002,ALK!$N$3)),0)</f>
        <v>0</v>
      </c>
      <c r="AQ35" s="55">
        <f>IF($B35&lt;&gt;"",IF($Q$3&gt;4,COUNTIFS(Input!$F$3:$F$1002,ALK!$B35,Input!$J$3:$J$1002,ALK!AQ$7,Input!$G$3:$G$1002,ALK!$N$3),COUNTIFS(Input!$F$3:$F$1002,ALK!$B35,Input!$J$3:$J$1002,ALK!AQ$7,Input!$N$3:$N$1002,ALK!$Q$3,Input!$G$3:$G$1002,ALK!$N$3)),0)</f>
        <v>0</v>
      </c>
      <c r="AR35" s="56">
        <f t="shared" si="1"/>
        <v>1</v>
      </c>
      <c r="AS35" s="21"/>
      <c r="AT35" s="21"/>
      <c r="AU35" s="21"/>
      <c r="AV35" s="21"/>
      <c r="AW35" s="21"/>
      <c r="AX35" s="21"/>
      <c r="AY35" s="21"/>
      <c r="AZ35" s="21"/>
      <c r="BA35" s="21"/>
      <c r="BB35" s="21"/>
      <c r="BC35" s="316">
        <f t="shared" si="2"/>
        <v>530</v>
      </c>
      <c r="BD35" s="21"/>
      <c r="BE35" s="21"/>
      <c r="BF35" s="21"/>
      <c r="BG35" s="21"/>
      <c r="BH35" s="21"/>
      <c r="BI35" s="21"/>
      <c r="BJ35" s="21"/>
      <c r="BK35" s="21"/>
      <c r="BL35" s="21"/>
      <c r="BM35" s="21"/>
      <c r="BN35" s="21"/>
      <c r="BO35" s="21"/>
      <c r="BP35" s="21"/>
      <c r="BQ35" s="21"/>
      <c r="BR35" s="21"/>
      <c r="BS35" s="21"/>
      <c r="BT35" s="21"/>
      <c r="BU35" s="21"/>
      <c r="BV35" s="21"/>
      <c r="BW35" s="21"/>
      <c r="BX35" s="21"/>
      <c r="BY35" s="21"/>
      <c r="BZ35" s="21"/>
    </row>
    <row r="36" spans="1:78" x14ac:dyDescent="0.3">
      <c r="A36" s="21"/>
      <c r="B36" s="58">
        <f>'Sheet 1'!A30</f>
        <v>540</v>
      </c>
      <c r="C36" s="55">
        <f>IF($B36&lt;&gt;"",IF($Q$3&gt;4,COUNTIFS(Input!$F$3:$F$1002,ALK!$B36,Input!$J$3:$J$1002,ALK!C$7,Input!$G$3:$G$1002,ALK!$N$3),COUNTIFS(Input!$F$3:$F$1002,ALK!$B36,Input!$J$3:$J$1002,ALK!C$7,Input!$N$3:$N$1002,ALK!$Q$3,Input!$G$3:$G$1002,ALK!$N$3)),0)</f>
        <v>0</v>
      </c>
      <c r="D36" s="55">
        <f>IF($B36&lt;&gt;"",IF($Q$3&gt;4,COUNTIFS(Input!$F$3:$F$1002,ALK!$B36,Input!$J$3:$J$1002,ALK!D$7,Input!$G$3:$G$1002,ALK!$N$3),COUNTIFS(Input!$F$3:$F$1002,ALK!$B36,Input!$J$3:$J$1002,ALK!D$7,Input!$N$3:$N$1002,ALK!$Q$3,Input!$G$3:$G$1002,ALK!$N$3)),0)</f>
        <v>0</v>
      </c>
      <c r="E36" s="55">
        <f>IF($B36&lt;&gt;"",IF($Q$3&gt;4,COUNTIFS(Input!$F$3:$F$1002,ALK!$B36,Input!$J$3:$J$1002,ALK!E$7,Input!$G$3:$G$1002,ALK!$N$3),COUNTIFS(Input!$F$3:$F$1002,ALK!$B36,Input!$J$3:$J$1002,ALK!E$7,Input!$N$3:$N$1002,ALK!$Q$3,Input!$G$3:$G$1002,ALK!$N$3)),0)</f>
        <v>0</v>
      </c>
      <c r="F36" s="55">
        <f>IF($B36&lt;&gt;"",IF($Q$3&gt;4,COUNTIFS(Input!$F$3:$F$1002,ALK!$B36,Input!$J$3:$J$1002,ALK!F$7,Input!$G$3:$G$1002,ALK!$N$3),COUNTIFS(Input!$F$3:$F$1002,ALK!$B36,Input!$J$3:$J$1002,ALK!F$7,Input!$N$3:$N$1002,ALK!$Q$3,Input!$G$3:$G$1002,ALK!$N$3)),0)</f>
        <v>0</v>
      </c>
      <c r="G36" s="55">
        <f>IF($B36&lt;&gt;"",IF($Q$3&gt;4,COUNTIFS(Input!$F$3:$F$1002,ALK!$B36,Input!$J$3:$J$1002,ALK!G$7,Input!$G$3:$G$1002,ALK!$N$3),COUNTIFS(Input!$F$3:$F$1002,ALK!$B36,Input!$J$3:$J$1002,ALK!G$7,Input!$N$3:$N$1002,ALK!$Q$3,Input!$G$3:$G$1002,ALK!$N$3)),0)</f>
        <v>0</v>
      </c>
      <c r="H36" s="55">
        <f>IF($B36&lt;&gt;"",IF($Q$3&gt;4,COUNTIFS(Input!$F$3:$F$1002,ALK!$B36,Input!$J$3:$J$1002,ALK!H$7,Input!$G$3:$G$1002,ALK!$N$3),COUNTIFS(Input!$F$3:$F$1002,ALK!$B36,Input!$J$3:$J$1002,ALK!H$7,Input!$N$3:$N$1002,ALK!$Q$3,Input!$G$3:$G$1002,ALK!$N$3)),0)</f>
        <v>0</v>
      </c>
      <c r="I36" s="55">
        <f>IF($B36&lt;&gt;"",IF($Q$3&gt;4,COUNTIFS(Input!$F$3:$F$1002,ALK!$B36,Input!$J$3:$J$1002,ALK!I$7,Input!$G$3:$G$1002,ALK!$N$3),COUNTIFS(Input!$F$3:$F$1002,ALK!$B36,Input!$J$3:$J$1002,ALK!I$7,Input!$N$3:$N$1002,ALK!$Q$3,Input!$G$3:$G$1002,ALK!$N$3)),0)</f>
        <v>0</v>
      </c>
      <c r="J36" s="55">
        <f>IF($B36&lt;&gt;"",IF($Q$3&gt;4,COUNTIFS(Input!$F$3:$F$1002,ALK!$B36,Input!$J$3:$J$1002,ALK!J$7,Input!$G$3:$G$1002,ALK!$N$3),COUNTIFS(Input!$F$3:$F$1002,ALK!$B36,Input!$J$3:$J$1002,ALK!J$7,Input!$N$3:$N$1002,ALK!$Q$3,Input!$G$3:$G$1002,ALK!$N$3)),0)</f>
        <v>0</v>
      </c>
      <c r="K36" s="55">
        <f>IF($B36&lt;&gt;"",IF($Q$3&gt;4,COUNTIFS(Input!$F$3:$F$1002,ALK!$B36,Input!$J$3:$J$1002,ALK!K$7,Input!$G$3:$G$1002,ALK!$N$3),COUNTIFS(Input!$F$3:$F$1002,ALK!$B36,Input!$J$3:$J$1002,ALK!K$7,Input!$N$3:$N$1002,ALK!$Q$3,Input!$G$3:$G$1002,ALK!$N$3)),0)</f>
        <v>0</v>
      </c>
      <c r="L36" s="55">
        <f>IF($B36&lt;&gt;"",IF($Q$3&gt;4,COUNTIFS(Input!$F$3:$F$1002,ALK!$B36,Input!$J$3:$J$1002,ALK!L$7,Input!$G$3:$G$1002,ALK!$N$3),COUNTIFS(Input!$F$3:$F$1002,ALK!$B36,Input!$J$3:$J$1002,ALK!L$7,Input!$N$3:$N$1002,ALK!$Q$3,Input!$G$3:$G$1002,ALK!$N$3)),0)</f>
        <v>1</v>
      </c>
      <c r="M36" s="55">
        <f>IF($B36&lt;&gt;"",IF($Q$3&gt;4,COUNTIFS(Input!$F$3:$F$1002,ALK!$B36,Input!$J$3:$J$1002,ALK!M$7,Input!$G$3:$G$1002,ALK!$N$3),COUNTIFS(Input!$F$3:$F$1002,ALK!$B36,Input!$J$3:$J$1002,ALK!M$7,Input!$N$3:$N$1002,ALK!$Q$3,Input!$G$3:$G$1002,ALK!$N$3)),0)</f>
        <v>0</v>
      </c>
      <c r="N36" s="55">
        <f>IF($B36&lt;&gt;"",IF($Q$3&gt;4,COUNTIFS(Input!$F$3:$F$1002,ALK!$B36,Input!$J$3:$J$1002,ALK!N$7,Input!$G$3:$G$1002,ALK!$N$3),COUNTIFS(Input!$F$3:$F$1002,ALK!$B36,Input!$J$3:$J$1002,ALK!N$7,Input!$N$3:$N$1002,ALK!$Q$3,Input!$G$3:$G$1002,ALK!$N$3)),0)</f>
        <v>1</v>
      </c>
      <c r="O36" s="55">
        <f>IF($B36&lt;&gt;"",IF($Q$3&gt;4,COUNTIFS(Input!$F$3:$F$1002,ALK!$B36,Input!$J$3:$J$1002,ALK!O$7,Input!$G$3:$G$1002,ALK!$N$3),COUNTIFS(Input!$F$3:$F$1002,ALK!$B36,Input!$J$3:$J$1002,ALK!O$7,Input!$N$3:$N$1002,ALK!$Q$3,Input!$G$3:$G$1002,ALK!$N$3)),0)</f>
        <v>0</v>
      </c>
      <c r="P36" s="55">
        <f>IF($B36&lt;&gt;"",IF($Q$3&gt;4,COUNTIFS(Input!$F$3:$F$1002,ALK!$B36,Input!$J$3:$J$1002,ALK!P$7,Input!$G$3:$G$1002,ALK!$N$3),COUNTIFS(Input!$F$3:$F$1002,ALK!$B36,Input!$J$3:$J$1002,ALK!P$7,Input!$N$3:$N$1002,ALK!$Q$3,Input!$G$3:$G$1002,ALK!$N$3)),0)</f>
        <v>1</v>
      </c>
      <c r="Q36" s="55">
        <f>IF($B36&lt;&gt;"",IF($Q$3&gt;4,COUNTIFS(Input!$F$3:$F$1002,ALK!$B36,Input!$J$3:$J$1002,ALK!Q$7,Input!$G$3:$G$1002,ALK!$N$3),COUNTIFS(Input!$F$3:$F$1002,ALK!$B36,Input!$J$3:$J$1002,ALK!Q$7,Input!$N$3:$N$1002,ALK!$Q$3,Input!$G$3:$G$1002,ALK!$N$3)),0)</f>
        <v>0</v>
      </c>
      <c r="R36" s="55">
        <f>IF($B36&lt;&gt;"",IF($Q$3&gt;4,COUNTIFS(Input!$F$3:$F$1002,ALK!$B36,Input!$J$3:$J$1002,ALK!R$7,Input!$G$3:$G$1002,ALK!$N$3),COUNTIFS(Input!$F$3:$F$1002,ALK!$B36,Input!$J$3:$J$1002,ALK!R$7,Input!$N$3:$N$1002,ALK!$Q$3,Input!$G$3:$G$1002,ALK!$N$3)),0)</f>
        <v>0</v>
      </c>
      <c r="S36" s="55">
        <f>IF($B36&lt;&gt;"",IF($Q$3&gt;4,COUNTIFS(Input!$F$3:$F$1002,ALK!$B36,Input!$J$3:$J$1002,ALK!S$7,Input!$G$3:$G$1002,ALK!$N$3),COUNTIFS(Input!$F$3:$F$1002,ALK!$B36,Input!$J$3:$J$1002,ALK!S$7,Input!$N$3:$N$1002,ALK!$Q$3,Input!$G$3:$G$1002,ALK!$N$3)),0)</f>
        <v>0</v>
      </c>
      <c r="T36" s="55">
        <f>IF($B36&lt;&gt;"",IF($Q$3&gt;4,COUNTIFS(Input!$F$3:$F$1002,ALK!$B36,Input!$J$3:$J$1002,ALK!T$7,Input!$G$3:$G$1002,ALK!$N$3),COUNTIFS(Input!$F$3:$F$1002,ALK!$B36,Input!$J$3:$J$1002,ALK!T$7,Input!$N$3:$N$1002,ALK!$Q$3,Input!$G$3:$G$1002,ALK!$N$3)),0)</f>
        <v>0</v>
      </c>
      <c r="U36" s="55">
        <f>IF($B36&lt;&gt;"",IF($Q$3&gt;4,COUNTIFS(Input!$F$3:$F$1002,ALK!$B36,Input!$J$3:$J$1002,ALK!U$7,Input!$G$3:$G$1002,ALK!$N$3),COUNTIFS(Input!$F$3:$F$1002,ALK!$B36,Input!$J$3:$J$1002,ALK!U$7,Input!$N$3:$N$1002,ALK!$Q$3,Input!$G$3:$G$1002,ALK!$N$3)),0)</f>
        <v>0</v>
      </c>
      <c r="V36" s="55">
        <f>IF($B36&lt;&gt;"",IF($Q$3&gt;4,COUNTIFS(Input!$F$3:$F$1002,ALK!$B36,Input!$J$3:$J$1002,ALK!V$7,Input!$G$3:$G$1002,ALK!$N$3),COUNTIFS(Input!$F$3:$F$1002,ALK!$B36,Input!$J$3:$J$1002,ALK!V$7,Input!$N$3:$N$1002,ALK!$Q$3,Input!$G$3:$G$1002,ALK!$N$3)),0)</f>
        <v>0</v>
      </c>
      <c r="W36" s="55">
        <f>IF($B36&lt;&gt;"",IF($Q$3&gt;4,COUNTIFS(Input!$F$3:$F$1002,ALK!$B36,Input!$J$3:$J$1002,ALK!W$7,Input!$G$3:$G$1002,ALK!$N$3),COUNTIFS(Input!$F$3:$F$1002,ALK!$B36,Input!$J$3:$J$1002,ALK!W$7,Input!$N$3:$N$1002,ALK!$Q$3,Input!$G$3:$G$1002,ALK!$N$3)),0)</f>
        <v>0</v>
      </c>
      <c r="X36" s="55">
        <f>IF($B36&lt;&gt;"",IF($Q$3&gt;4,COUNTIFS(Input!$F$3:$F$1002,ALK!$B36,Input!$J$3:$J$1002,ALK!X$7,Input!$G$3:$G$1002,ALK!$N$3),COUNTIFS(Input!$F$3:$F$1002,ALK!$B36,Input!$J$3:$J$1002,ALK!X$7,Input!$N$3:$N$1002,ALK!$Q$3,Input!$G$3:$G$1002,ALK!$N$3)),0)</f>
        <v>0</v>
      </c>
      <c r="Y36" s="55">
        <f>IF($B36&lt;&gt;"",IF($Q$3&gt;4,COUNTIFS(Input!$F$3:$F$1002,ALK!$B36,Input!$J$3:$J$1002,ALK!Y$7,Input!$G$3:$G$1002,ALK!$N$3),COUNTIFS(Input!$F$3:$F$1002,ALK!$B36,Input!$J$3:$J$1002,ALK!Y$7,Input!$N$3:$N$1002,ALK!$Q$3,Input!$G$3:$G$1002,ALK!$N$3)),0)</f>
        <v>0</v>
      </c>
      <c r="Z36" s="55">
        <f>IF($B36&lt;&gt;"",IF($Q$3&gt;4,COUNTIFS(Input!$F$3:$F$1002,ALK!$B36,Input!$J$3:$J$1002,ALK!Z$7,Input!$G$3:$G$1002,ALK!$N$3),COUNTIFS(Input!$F$3:$F$1002,ALK!$B36,Input!$J$3:$J$1002,ALK!Z$7,Input!$N$3:$N$1002,ALK!$Q$3,Input!$G$3:$G$1002,ALK!$N$3)),0)</f>
        <v>0</v>
      </c>
      <c r="AA36" s="55">
        <f>IF($B36&lt;&gt;"",IF($Q$3&gt;4,COUNTIFS(Input!$F$3:$F$1002,ALK!$B36,Input!$J$3:$J$1002,ALK!AA$7,Input!$G$3:$G$1002,ALK!$N$3),COUNTIFS(Input!$F$3:$F$1002,ALK!$B36,Input!$J$3:$J$1002,ALK!AA$7,Input!$N$3:$N$1002,ALK!$Q$3,Input!$G$3:$G$1002,ALK!$N$3)),0)</f>
        <v>0</v>
      </c>
      <c r="AB36" s="55">
        <f>IF($B36&lt;&gt;"",IF($Q$3&gt;4,COUNTIFS(Input!$F$3:$F$1002,ALK!$B36,Input!$J$3:$J$1002,ALK!AB$7,Input!$G$3:$G$1002,ALK!$N$3),COUNTIFS(Input!$F$3:$F$1002,ALK!$B36,Input!$J$3:$J$1002,ALK!AB$7,Input!$N$3:$N$1002,ALK!$Q$3,Input!$G$3:$G$1002,ALK!$N$3)),0)</f>
        <v>0</v>
      </c>
      <c r="AC36" s="55">
        <f>IF($B36&lt;&gt;"",IF($Q$3&gt;4,COUNTIFS(Input!$F$3:$F$1002,ALK!$B36,Input!$J$3:$J$1002,ALK!AC$7,Input!$G$3:$G$1002,ALK!$N$3),COUNTIFS(Input!$F$3:$F$1002,ALK!$B36,Input!$J$3:$J$1002,ALK!AC$7,Input!$N$3:$N$1002,ALK!$Q$3,Input!$G$3:$G$1002,ALK!$N$3)),0)</f>
        <v>0</v>
      </c>
      <c r="AD36" s="55">
        <f>IF($B36&lt;&gt;"",IF($Q$3&gt;4,COUNTIFS(Input!$F$3:$F$1002,ALK!$B36,Input!$J$3:$J$1002,ALK!AD$7,Input!$G$3:$G$1002,ALK!$N$3),COUNTIFS(Input!$F$3:$F$1002,ALK!$B36,Input!$J$3:$J$1002,ALK!AD$7,Input!$N$3:$N$1002,ALK!$Q$3,Input!$G$3:$G$1002,ALK!$N$3)),0)</f>
        <v>0</v>
      </c>
      <c r="AE36" s="55">
        <f>IF($B36&lt;&gt;"",IF($Q$3&gt;4,COUNTIFS(Input!$F$3:$F$1002,ALK!$B36,Input!$J$3:$J$1002,ALK!AE$7,Input!$G$3:$G$1002,ALK!$N$3),COUNTIFS(Input!$F$3:$F$1002,ALK!$B36,Input!$J$3:$J$1002,ALK!AE$7,Input!$N$3:$N$1002,ALK!$Q$3,Input!$G$3:$G$1002,ALK!$N$3)),0)</f>
        <v>0</v>
      </c>
      <c r="AF36" s="55">
        <f>IF($B36&lt;&gt;"",IF($Q$3&gt;4,COUNTIFS(Input!$F$3:$F$1002,ALK!$B36,Input!$J$3:$J$1002,ALK!AF$7,Input!$G$3:$G$1002,ALK!$N$3),COUNTIFS(Input!$F$3:$F$1002,ALK!$B36,Input!$J$3:$J$1002,ALK!AF$7,Input!$N$3:$N$1002,ALK!$Q$3,Input!$G$3:$G$1002,ALK!$N$3)),0)</f>
        <v>0</v>
      </c>
      <c r="AG36" s="55">
        <f>IF($B36&lt;&gt;"",IF($Q$3&gt;4,COUNTIFS(Input!$F$3:$F$1002,ALK!$B36,Input!$J$3:$J$1002,ALK!AG$7,Input!$G$3:$G$1002,ALK!$N$3),COUNTIFS(Input!$F$3:$F$1002,ALK!$B36,Input!$J$3:$J$1002,ALK!AG$7,Input!$N$3:$N$1002,ALK!$Q$3,Input!$G$3:$G$1002,ALK!$N$3)),0)</f>
        <v>0</v>
      </c>
      <c r="AH36" s="55">
        <f>IF($B36&lt;&gt;"",IF($Q$3&gt;4,COUNTIFS(Input!$F$3:$F$1002,ALK!$B36,Input!$J$3:$J$1002,ALK!AH$7,Input!$G$3:$G$1002,ALK!$N$3),COUNTIFS(Input!$F$3:$F$1002,ALK!$B36,Input!$J$3:$J$1002,ALK!AH$7,Input!$N$3:$N$1002,ALK!$Q$3,Input!$G$3:$G$1002,ALK!$N$3)),0)</f>
        <v>0</v>
      </c>
      <c r="AI36" s="55">
        <f>IF($B36&lt;&gt;"",IF($Q$3&gt;4,COUNTIFS(Input!$F$3:$F$1002,ALK!$B36,Input!$J$3:$J$1002,ALK!AI$7,Input!$G$3:$G$1002,ALK!$N$3),COUNTIFS(Input!$F$3:$F$1002,ALK!$B36,Input!$J$3:$J$1002,ALK!AI$7,Input!$N$3:$N$1002,ALK!$Q$3,Input!$G$3:$G$1002,ALK!$N$3)),0)</f>
        <v>0</v>
      </c>
      <c r="AJ36" s="55">
        <f>IF($B36&lt;&gt;"",IF($Q$3&gt;4,COUNTIFS(Input!$F$3:$F$1002,ALK!$B36,Input!$J$3:$J$1002,ALK!AJ$7,Input!$G$3:$G$1002,ALK!$N$3),COUNTIFS(Input!$F$3:$F$1002,ALK!$B36,Input!$J$3:$J$1002,ALK!AJ$7,Input!$N$3:$N$1002,ALK!$Q$3,Input!$G$3:$G$1002,ALK!$N$3)),0)</f>
        <v>0</v>
      </c>
      <c r="AK36" s="55">
        <f>IF($B36&lt;&gt;"",IF($Q$3&gt;4,COUNTIFS(Input!$F$3:$F$1002,ALK!$B36,Input!$J$3:$J$1002,ALK!AK$7,Input!$G$3:$G$1002,ALK!$N$3),COUNTIFS(Input!$F$3:$F$1002,ALK!$B36,Input!$J$3:$J$1002,ALK!AK$7,Input!$N$3:$N$1002,ALK!$Q$3,Input!$G$3:$G$1002,ALK!$N$3)),0)</f>
        <v>0</v>
      </c>
      <c r="AL36" s="55">
        <f>IF($B36&lt;&gt;"",IF($Q$3&gt;4,COUNTIFS(Input!$F$3:$F$1002,ALK!$B36,Input!$J$3:$J$1002,ALK!AL$7,Input!$G$3:$G$1002,ALK!$N$3),COUNTIFS(Input!$F$3:$F$1002,ALK!$B36,Input!$J$3:$J$1002,ALK!AL$7,Input!$N$3:$N$1002,ALK!$Q$3,Input!$G$3:$G$1002,ALK!$N$3)),0)</f>
        <v>0</v>
      </c>
      <c r="AM36" s="55">
        <f>IF($B36&lt;&gt;"",IF($Q$3&gt;4,COUNTIFS(Input!$F$3:$F$1002,ALK!$B36,Input!$J$3:$J$1002,ALK!AM$7,Input!$G$3:$G$1002,ALK!$N$3),COUNTIFS(Input!$F$3:$F$1002,ALK!$B36,Input!$J$3:$J$1002,ALK!AM$7,Input!$N$3:$N$1002,ALK!$Q$3,Input!$G$3:$G$1002,ALK!$N$3)),0)</f>
        <v>0</v>
      </c>
      <c r="AN36" s="55">
        <f>IF($B36&lt;&gt;"",IF($Q$3&gt;4,COUNTIFS(Input!$F$3:$F$1002,ALK!$B36,Input!$J$3:$J$1002,ALK!AN$7,Input!$G$3:$G$1002,ALK!$N$3),COUNTIFS(Input!$F$3:$F$1002,ALK!$B36,Input!$J$3:$J$1002,ALK!AN$7,Input!$N$3:$N$1002,ALK!$Q$3,Input!$G$3:$G$1002,ALK!$N$3)),0)</f>
        <v>0</v>
      </c>
      <c r="AO36" s="55">
        <f>IF($B36&lt;&gt;"",IF($Q$3&gt;4,COUNTIFS(Input!$F$3:$F$1002,ALK!$B36,Input!$J$3:$J$1002,ALK!AO$7,Input!$G$3:$G$1002,ALK!$N$3),COUNTIFS(Input!$F$3:$F$1002,ALK!$B36,Input!$J$3:$J$1002,ALK!AO$7,Input!$N$3:$N$1002,ALK!$Q$3,Input!$G$3:$G$1002,ALK!$N$3)),0)</f>
        <v>0</v>
      </c>
      <c r="AP36" s="55">
        <f>IF($B36&lt;&gt;"",IF($Q$3&gt;4,COUNTIFS(Input!$F$3:$F$1002,ALK!$B36,Input!$J$3:$J$1002,ALK!AP$7,Input!$G$3:$G$1002,ALK!$N$3),COUNTIFS(Input!$F$3:$F$1002,ALK!$B36,Input!$J$3:$J$1002,ALK!AP$7,Input!$N$3:$N$1002,ALK!$Q$3,Input!$G$3:$G$1002,ALK!$N$3)),0)</f>
        <v>0</v>
      </c>
      <c r="AQ36" s="55">
        <f>IF($B36&lt;&gt;"",IF($Q$3&gt;4,COUNTIFS(Input!$F$3:$F$1002,ALK!$B36,Input!$J$3:$J$1002,ALK!AQ$7,Input!$G$3:$G$1002,ALK!$N$3),COUNTIFS(Input!$F$3:$F$1002,ALK!$B36,Input!$J$3:$J$1002,ALK!AQ$7,Input!$N$3:$N$1002,ALK!$Q$3,Input!$G$3:$G$1002,ALK!$N$3)),0)</f>
        <v>0</v>
      </c>
      <c r="AR36" s="56">
        <f t="shared" si="1"/>
        <v>3</v>
      </c>
      <c r="AS36" s="21"/>
      <c r="AT36" s="21"/>
      <c r="AU36" s="21"/>
      <c r="AV36" s="21"/>
      <c r="AW36" s="21"/>
      <c r="AX36" s="21"/>
      <c r="AY36" s="21"/>
      <c r="AZ36" s="21"/>
      <c r="BA36" s="21"/>
      <c r="BB36" s="21"/>
      <c r="BC36" s="316">
        <f t="shared" si="2"/>
        <v>1620</v>
      </c>
      <c r="BD36" s="21"/>
      <c r="BE36" s="21"/>
      <c r="BF36" s="21"/>
      <c r="BG36" s="21"/>
      <c r="BH36" s="21"/>
      <c r="BI36" s="21"/>
      <c r="BJ36" s="21"/>
      <c r="BK36" s="21"/>
      <c r="BL36" s="21"/>
      <c r="BM36" s="21"/>
      <c r="BN36" s="21"/>
      <c r="BO36" s="21"/>
      <c r="BP36" s="21"/>
      <c r="BQ36" s="21"/>
      <c r="BR36" s="21"/>
      <c r="BS36" s="21"/>
      <c r="BT36" s="21"/>
      <c r="BU36" s="21"/>
      <c r="BV36" s="21"/>
      <c r="BW36" s="21"/>
      <c r="BX36" s="21"/>
      <c r="BY36" s="21"/>
      <c r="BZ36" s="21"/>
    </row>
    <row r="37" spans="1:78" x14ac:dyDescent="0.3">
      <c r="A37" s="21"/>
      <c r="B37" s="58">
        <f>'Sheet 1'!A31</f>
        <v>550</v>
      </c>
      <c r="C37" s="55">
        <f>IF($B37&lt;&gt;"",IF($Q$3&gt;4,COUNTIFS(Input!$F$3:$F$1002,ALK!$B37,Input!$J$3:$J$1002,ALK!C$7,Input!$G$3:$G$1002,ALK!$N$3),COUNTIFS(Input!$F$3:$F$1002,ALK!$B37,Input!$J$3:$J$1002,ALK!C$7,Input!$N$3:$N$1002,ALK!$Q$3,Input!$G$3:$G$1002,ALK!$N$3)),0)</f>
        <v>0</v>
      </c>
      <c r="D37" s="55">
        <f>IF($B37&lt;&gt;"",IF($Q$3&gt;4,COUNTIFS(Input!$F$3:$F$1002,ALK!$B37,Input!$J$3:$J$1002,ALK!D$7,Input!$G$3:$G$1002,ALK!$N$3),COUNTIFS(Input!$F$3:$F$1002,ALK!$B37,Input!$J$3:$J$1002,ALK!D$7,Input!$N$3:$N$1002,ALK!$Q$3,Input!$G$3:$G$1002,ALK!$N$3)),0)</f>
        <v>0</v>
      </c>
      <c r="E37" s="55">
        <f>IF($B37&lt;&gt;"",IF($Q$3&gt;4,COUNTIFS(Input!$F$3:$F$1002,ALK!$B37,Input!$J$3:$J$1002,ALK!E$7,Input!$G$3:$G$1002,ALK!$N$3),COUNTIFS(Input!$F$3:$F$1002,ALK!$B37,Input!$J$3:$J$1002,ALK!E$7,Input!$N$3:$N$1002,ALK!$Q$3,Input!$G$3:$G$1002,ALK!$N$3)),0)</f>
        <v>0</v>
      </c>
      <c r="F37" s="55">
        <f>IF($B37&lt;&gt;"",IF($Q$3&gt;4,COUNTIFS(Input!$F$3:$F$1002,ALK!$B37,Input!$J$3:$J$1002,ALK!F$7,Input!$G$3:$G$1002,ALK!$N$3),COUNTIFS(Input!$F$3:$F$1002,ALK!$B37,Input!$J$3:$J$1002,ALK!F$7,Input!$N$3:$N$1002,ALK!$Q$3,Input!$G$3:$G$1002,ALK!$N$3)),0)</f>
        <v>0</v>
      </c>
      <c r="G37" s="55">
        <f>IF($B37&lt;&gt;"",IF($Q$3&gt;4,COUNTIFS(Input!$F$3:$F$1002,ALK!$B37,Input!$J$3:$J$1002,ALK!G$7,Input!$G$3:$G$1002,ALK!$N$3),COUNTIFS(Input!$F$3:$F$1002,ALK!$B37,Input!$J$3:$J$1002,ALK!G$7,Input!$N$3:$N$1002,ALK!$Q$3,Input!$G$3:$G$1002,ALK!$N$3)),0)</f>
        <v>0</v>
      </c>
      <c r="H37" s="55">
        <f>IF($B37&lt;&gt;"",IF($Q$3&gt;4,COUNTIFS(Input!$F$3:$F$1002,ALK!$B37,Input!$J$3:$J$1002,ALK!H$7,Input!$G$3:$G$1002,ALK!$N$3),COUNTIFS(Input!$F$3:$F$1002,ALK!$B37,Input!$J$3:$J$1002,ALK!H$7,Input!$N$3:$N$1002,ALK!$Q$3,Input!$G$3:$G$1002,ALK!$N$3)),0)</f>
        <v>0</v>
      </c>
      <c r="I37" s="55">
        <f>IF($B37&lt;&gt;"",IF($Q$3&gt;4,COUNTIFS(Input!$F$3:$F$1002,ALK!$B37,Input!$J$3:$J$1002,ALK!I$7,Input!$G$3:$G$1002,ALK!$N$3),COUNTIFS(Input!$F$3:$F$1002,ALK!$B37,Input!$J$3:$J$1002,ALK!I$7,Input!$N$3:$N$1002,ALK!$Q$3,Input!$G$3:$G$1002,ALK!$N$3)),0)</f>
        <v>0</v>
      </c>
      <c r="J37" s="55">
        <f>IF($B37&lt;&gt;"",IF($Q$3&gt;4,COUNTIFS(Input!$F$3:$F$1002,ALK!$B37,Input!$J$3:$J$1002,ALK!J$7,Input!$G$3:$G$1002,ALK!$N$3),COUNTIFS(Input!$F$3:$F$1002,ALK!$B37,Input!$J$3:$J$1002,ALK!J$7,Input!$N$3:$N$1002,ALK!$Q$3,Input!$G$3:$G$1002,ALK!$N$3)),0)</f>
        <v>0</v>
      </c>
      <c r="K37" s="55">
        <f>IF($B37&lt;&gt;"",IF($Q$3&gt;4,COUNTIFS(Input!$F$3:$F$1002,ALK!$B37,Input!$J$3:$J$1002,ALK!K$7,Input!$G$3:$G$1002,ALK!$N$3),COUNTIFS(Input!$F$3:$F$1002,ALK!$B37,Input!$J$3:$J$1002,ALK!K$7,Input!$N$3:$N$1002,ALK!$Q$3,Input!$G$3:$G$1002,ALK!$N$3)),0)</f>
        <v>0</v>
      </c>
      <c r="L37" s="55">
        <f>IF($B37&lt;&gt;"",IF($Q$3&gt;4,COUNTIFS(Input!$F$3:$F$1002,ALK!$B37,Input!$J$3:$J$1002,ALK!L$7,Input!$G$3:$G$1002,ALK!$N$3),COUNTIFS(Input!$F$3:$F$1002,ALK!$B37,Input!$J$3:$J$1002,ALK!L$7,Input!$N$3:$N$1002,ALK!$Q$3,Input!$G$3:$G$1002,ALK!$N$3)),0)</f>
        <v>0</v>
      </c>
      <c r="M37" s="55">
        <f>IF($B37&lt;&gt;"",IF($Q$3&gt;4,COUNTIFS(Input!$F$3:$F$1002,ALK!$B37,Input!$J$3:$J$1002,ALK!M$7,Input!$G$3:$G$1002,ALK!$N$3),COUNTIFS(Input!$F$3:$F$1002,ALK!$B37,Input!$J$3:$J$1002,ALK!M$7,Input!$N$3:$N$1002,ALK!$Q$3,Input!$G$3:$G$1002,ALK!$N$3)),0)</f>
        <v>0</v>
      </c>
      <c r="N37" s="55">
        <f>IF($B37&lt;&gt;"",IF($Q$3&gt;4,COUNTIFS(Input!$F$3:$F$1002,ALK!$B37,Input!$J$3:$J$1002,ALK!N$7,Input!$G$3:$G$1002,ALK!$N$3),COUNTIFS(Input!$F$3:$F$1002,ALK!$B37,Input!$J$3:$J$1002,ALK!N$7,Input!$N$3:$N$1002,ALK!$Q$3,Input!$G$3:$G$1002,ALK!$N$3)),0)</f>
        <v>0</v>
      </c>
      <c r="O37" s="55">
        <f>IF($B37&lt;&gt;"",IF($Q$3&gt;4,COUNTIFS(Input!$F$3:$F$1002,ALK!$B37,Input!$J$3:$J$1002,ALK!O$7,Input!$G$3:$G$1002,ALK!$N$3),COUNTIFS(Input!$F$3:$F$1002,ALK!$B37,Input!$J$3:$J$1002,ALK!O$7,Input!$N$3:$N$1002,ALK!$Q$3,Input!$G$3:$G$1002,ALK!$N$3)),0)</f>
        <v>0</v>
      </c>
      <c r="P37" s="55">
        <f>IF($B37&lt;&gt;"",IF($Q$3&gt;4,COUNTIFS(Input!$F$3:$F$1002,ALK!$B37,Input!$J$3:$J$1002,ALK!P$7,Input!$G$3:$G$1002,ALK!$N$3),COUNTIFS(Input!$F$3:$F$1002,ALK!$B37,Input!$J$3:$J$1002,ALK!P$7,Input!$N$3:$N$1002,ALK!$Q$3,Input!$G$3:$G$1002,ALK!$N$3)),0)</f>
        <v>0</v>
      </c>
      <c r="Q37" s="55">
        <f>IF($B37&lt;&gt;"",IF($Q$3&gt;4,COUNTIFS(Input!$F$3:$F$1002,ALK!$B37,Input!$J$3:$J$1002,ALK!Q$7,Input!$G$3:$G$1002,ALK!$N$3),COUNTIFS(Input!$F$3:$F$1002,ALK!$B37,Input!$J$3:$J$1002,ALK!Q$7,Input!$N$3:$N$1002,ALK!$Q$3,Input!$G$3:$G$1002,ALK!$N$3)),0)</f>
        <v>0</v>
      </c>
      <c r="R37" s="55">
        <f>IF($B37&lt;&gt;"",IF($Q$3&gt;4,COUNTIFS(Input!$F$3:$F$1002,ALK!$B37,Input!$J$3:$J$1002,ALK!R$7,Input!$G$3:$G$1002,ALK!$N$3),COUNTIFS(Input!$F$3:$F$1002,ALK!$B37,Input!$J$3:$J$1002,ALK!R$7,Input!$N$3:$N$1002,ALK!$Q$3,Input!$G$3:$G$1002,ALK!$N$3)),0)</f>
        <v>0</v>
      </c>
      <c r="S37" s="55">
        <f>IF($B37&lt;&gt;"",IF($Q$3&gt;4,COUNTIFS(Input!$F$3:$F$1002,ALK!$B37,Input!$J$3:$J$1002,ALK!S$7,Input!$G$3:$G$1002,ALK!$N$3),COUNTIFS(Input!$F$3:$F$1002,ALK!$B37,Input!$J$3:$J$1002,ALK!S$7,Input!$N$3:$N$1002,ALK!$Q$3,Input!$G$3:$G$1002,ALK!$N$3)),0)</f>
        <v>0</v>
      </c>
      <c r="T37" s="55">
        <f>IF($B37&lt;&gt;"",IF($Q$3&gt;4,COUNTIFS(Input!$F$3:$F$1002,ALK!$B37,Input!$J$3:$J$1002,ALK!T$7,Input!$G$3:$G$1002,ALK!$N$3),COUNTIFS(Input!$F$3:$F$1002,ALK!$B37,Input!$J$3:$J$1002,ALK!T$7,Input!$N$3:$N$1002,ALK!$Q$3,Input!$G$3:$G$1002,ALK!$N$3)),0)</f>
        <v>0</v>
      </c>
      <c r="U37" s="55">
        <f>IF($B37&lt;&gt;"",IF($Q$3&gt;4,COUNTIFS(Input!$F$3:$F$1002,ALK!$B37,Input!$J$3:$J$1002,ALK!U$7,Input!$G$3:$G$1002,ALK!$N$3),COUNTIFS(Input!$F$3:$F$1002,ALK!$B37,Input!$J$3:$J$1002,ALK!U$7,Input!$N$3:$N$1002,ALK!$Q$3,Input!$G$3:$G$1002,ALK!$N$3)),0)</f>
        <v>0</v>
      </c>
      <c r="V37" s="55">
        <f>IF($B37&lt;&gt;"",IF($Q$3&gt;4,COUNTIFS(Input!$F$3:$F$1002,ALK!$B37,Input!$J$3:$J$1002,ALK!V$7,Input!$G$3:$G$1002,ALK!$N$3),COUNTIFS(Input!$F$3:$F$1002,ALK!$B37,Input!$J$3:$J$1002,ALK!V$7,Input!$N$3:$N$1002,ALK!$Q$3,Input!$G$3:$G$1002,ALK!$N$3)),0)</f>
        <v>0</v>
      </c>
      <c r="W37" s="55">
        <f>IF($B37&lt;&gt;"",IF($Q$3&gt;4,COUNTIFS(Input!$F$3:$F$1002,ALK!$B37,Input!$J$3:$J$1002,ALK!W$7,Input!$G$3:$G$1002,ALK!$N$3),COUNTIFS(Input!$F$3:$F$1002,ALK!$B37,Input!$J$3:$J$1002,ALK!W$7,Input!$N$3:$N$1002,ALK!$Q$3,Input!$G$3:$G$1002,ALK!$N$3)),0)</f>
        <v>0</v>
      </c>
      <c r="X37" s="55">
        <f>IF($B37&lt;&gt;"",IF($Q$3&gt;4,COUNTIFS(Input!$F$3:$F$1002,ALK!$B37,Input!$J$3:$J$1002,ALK!X$7,Input!$G$3:$G$1002,ALK!$N$3),COUNTIFS(Input!$F$3:$F$1002,ALK!$B37,Input!$J$3:$J$1002,ALK!X$7,Input!$N$3:$N$1002,ALK!$Q$3,Input!$G$3:$G$1002,ALK!$N$3)),0)</f>
        <v>0</v>
      </c>
      <c r="Y37" s="55">
        <f>IF($B37&lt;&gt;"",IF($Q$3&gt;4,COUNTIFS(Input!$F$3:$F$1002,ALK!$B37,Input!$J$3:$J$1002,ALK!Y$7,Input!$G$3:$G$1002,ALK!$N$3),COUNTIFS(Input!$F$3:$F$1002,ALK!$B37,Input!$J$3:$J$1002,ALK!Y$7,Input!$N$3:$N$1002,ALK!$Q$3,Input!$G$3:$G$1002,ALK!$N$3)),0)</f>
        <v>0</v>
      </c>
      <c r="Z37" s="55">
        <f>IF($B37&lt;&gt;"",IF($Q$3&gt;4,COUNTIFS(Input!$F$3:$F$1002,ALK!$B37,Input!$J$3:$J$1002,ALK!Z$7,Input!$G$3:$G$1002,ALK!$N$3),COUNTIFS(Input!$F$3:$F$1002,ALK!$B37,Input!$J$3:$J$1002,ALK!Z$7,Input!$N$3:$N$1002,ALK!$Q$3,Input!$G$3:$G$1002,ALK!$N$3)),0)</f>
        <v>0</v>
      </c>
      <c r="AA37" s="55">
        <f>IF($B37&lt;&gt;"",IF($Q$3&gt;4,COUNTIFS(Input!$F$3:$F$1002,ALK!$B37,Input!$J$3:$J$1002,ALK!AA$7,Input!$G$3:$G$1002,ALK!$N$3),COUNTIFS(Input!$F$3:$F$1002,ALK!$B37,Input!$J$3:$J$1002,ALK!AA$7,Input!$N$3:$N$1002,ALK!$Q$3,Input!$G$3:$G$1002,ALK!$N$3)),0)</f>
        <v>0</v>
      </c>
      <c r="AB37" s="55">
        <f>IF($B37&lt;&gt;"",IF($Q$3&gt;4,COUNTIFS(Input!$F$3:$F$1002,ALK!$B37,Input!$J$3:$J$1002,ALK!AB$7,Input!$G$3:$G$1002,ALK!$N$3),COUNTIFS(Input!$F$3:$F$1002,ALK!$B37,Input!$J$3:$J$1002,ALK!AB$7,Input!$N$3:$N$1002,ALK!$Q$3,Input!$G$3:$G$1002,ALK!$N$3)),0)</f>
        <v>0</v>
      </c>
      <c r="AC37" s="55">
        <f>IF($B37&lt;&gt;"",IF($Q$3&gt;4,COUNTIFS(Input!$F$3:$F$1002,ALK!$B37,Input!$J$3:$J$1002,ALK!AC$7,Input!$G$3:$G$1002,ALK!$N$3),COUNTIFS(Input!$F$3:$F$1002,ALK!$B37,Input!$J$3:$J$1002,ALK!AC$7,Input!$N$3:$N$1002,ALK!$Q$3,Input!$G$3:$G$1002,ALK!$N$3)),0)</f>
        <v>0</v>
      </c>
      <c r="AD37" s="55">
        <f>IF($B37&lt;&gt;"",IF($Q$3&gt;4,COUNTIFS(Input!$F$3:$F$1002,ALK!$B37,Input!$J$3:$J$1002,ALK!AD$7,Input!$G$3:$G$1002,ALK!$N$3),COUNTIFS(Input!$F$3:$F$1002,ALK!$B37,Input!$J$3:$J$1002,ALK!AD$7,Input!$N$3:$N$1002,ALK!$Q$3,Input!$G$3:$G$1002,ALK!$N$3)),0)</f>
        <v>0</v>
      </c>
      <c r="AE37" s="55">
        <f>IF($B37&lt;&gt;"",IF($Q$3&gt;4,COUNTIFS(Input!$F$3:$F$1002,ALK!$B37,Input!$J$3:$J$1002,ALK!AE$7,Input!$G$3:$G$1002,ALK!$N$3),COUNTIFS(Input!$F$3:$F$1002,ALK!$B37,Input!$J$3:$J$1002,ALK!AE$7,Input!$N$3:$N$1002,ALK!$Q$3,Input!$G$3:$G$1002,ALK!$N$3)),0)</f>
        <v>0</v>
      </c>
      <c r="AF37" s="55">
        <f>IF($B37&lt;&gt;"",IF($Q$3&gt;4,COUNTIFS(Input!$F$3:$F$1002,ALK!$B37,Input!$J$3:$J$1002,ALK!AF$7,Input!$G$3:$G$1002,ALK!$N$3),COUNTIFS(Input!$F$3:$F$1002,ALK!$B37,Input!$J$3:$J$1002,ALK!AF$7,Input!$N$3:$N$1002,ALK!$Q$3,Input!$G$3:$G$1002,ALK!$N$3)),0)</f>
        <v>0</v>
      </c>
      <c r="AG37" s="55">
        <f>IF($B37&lt;&gt;"",IF($Q$3&gt;4,COUNTIFS(Input!$F$3:$F$1002,ALK!$B37,Input!$J$3:$J$1002,ALK!AG$7,Input!$G$3:$G$1002,ALK!$N$3),COUNTIFS(Input!$F$3:$F$1002,ALK!$B37,Input!$J$3:$J$1002,ALK!AG$7,Input!$N$3:$N$1002,ALK!$Q$3,Input!$G$3:$G$1002,ALK!$N$3)),0)</f>
        <v>0</v>
      </c>
      <c r="AH37" s="55">
        <f>IF($B37&lt;&gt;"",IF($Q$3&gt;4,COUNTIFS(Input!$F$3:$F$1002,ALK!$B37,Input!$J$3:$J$1002,ALK!AH$7,Input!$G$3:$G$1002,ALK!$N$3),COUNTIFS(Input!$F$3:$F$1002,ALK!$B37,Input!$J$3:$J$1002,ALK!AH$7,Input!$N$3:$N$1002,ALK!$Q$3,Input!$G$3:$G$1002,ALK!$N$3)),0)</f>
        <v>0</v>
      </c>
      <c r="AI37" s="55">
        <f>IF($B37&lt;&gt;"",IF($Q$3&gt;4,COUNTIFS(Input!$F$3:$F$1002,ALK!$B37,Input!$J$3:$J$1002,ALK!AI$7,Input!$G$3:$G$1002,ALK!$N$3),COUNTIFS(Input!$F$3:$F$1002,ALK!$B37,Input!$J$3:$J$1002,ALK!AI$7,Input!$N$3:$N$1002,ALK!$Q$3,Input!$G$3:$G$1002,ALK!$N$3)),0)</f>
        <v>0</v>
      </c>
      <c r="AJ37" s="55">
        <f>IF($B37&lt;&gt;"",IF($Q$3&gt;4,COUNTIFS(Input!$F$3:$F$1002,ALK!$B37,Input!$J$3:$J$1002,ALK!AJ$7,Input!$G$3:$G$1002,ALK!$N$3),COUNTIFS(Input!$F$3:$F$1002,ALK!$B37,Input!$J$3:$J$1002,ALK!AJ$7,Input!$N$3:$N$1002,ALK!$Q$3,Input!$G$3:$G$1002,ALK!$N$3)),0)</f>
        <v>0</v>
      </c>
      <c r="AK37" s="55">
        <f>IF($B37&lt;&gt;"",IF($Q$3&gt;4,COUNTIFS(Input!$F$3:$F$1002,ALK!$B37,Input!$J$3:$J$1002,ALK!AK$7,Input!$G$3:$G$1002,ALK!$N$3),COUNTIFS(Input!$F$3:$F$1002,ALK!$B37,Input!$J$3:$J$1002,ALK!AK$7,Input!$N$3:$N$1002,ALK!$Q$3,Input!$G$3:$G$1002,ALK!$N$3)),0)</f>
        <v>0</v>
      </c>
      <c r="AL37" s="55">
        <f>IF($B37&lt;&gt;"",IF($Q$3&gt;4,COUNTIFS(Input!$F$3:$F$1002,ALK!$B37,Input!$J$3:$J$1002,ALK!AL$7,Input!$G$3:$G$1002,ALK!$N$3),COUNTIFS(Input!$F$3:$F$1002,ALK!$B37,Input!$J$3:$J$1002,ALK!AL$7,Input!$N$3:$N$1002,ALK!$Q$3,Input!$G$3:$G$1002,ALK!$N$3)),0)</f>
        <v>0</v>
      </c>
      <c r="AM37" s="55">
        <f>IF($B37&lt;&gt;"",IF($Q$3&gt;4,COUNTIFS(Input!$F$3:$F$1002,ALK!$B37,Input!$J$3:$J$1002,ALK!AM$7,Input!$G$3:$G$1002,ALK!$N$3),COUNTIFS(Input!$F$3:$F$1002,ALK!$B37,Input!$J$3:$J$1002,ALK!AM$7,Input!$N$3:$N$1002,ALK!$Q$3,Input!$G$3:$G$1002,ALK!$N$3)),0)</f>
        <v>0</v>
      </c>
      <c r="AN37" s="55">
        <f>IF($B37&lt;&gt;"",IF($Q$3&gt;4,COUNTIFS(Input!$F$3:$F$1002,ALK!$B37,Input!$J$3:$J$1002,ALK!AN$7,Input!$G$3:$G$1002,ALK!$N$3),COUNTIFS(Input!$F$3:$F$1002,ALK!$B37,Input!$J$3:$J$1002,ALK!AN$7,Input!$N$3:$N$1002,ALK!$Q$3,Input!$G$3:$G$1002,ALK!$N$3)),0)</f>
        <v>0</v>
      </c>
      <c r="AO37" s="55">
        <f>IF($B37&lt;&gt;"",IF($Q$3&gt;4,COUNTIFS(Input!$F$3:$F$1002,ALK!$B37,Input!$J$3:$J$1002,ALK!AO$7,Input!$G$3:$G$1002,ALK!$N$3),COUNTIFS(Input!$F$3:$F$1002,ALK!$B37,Input!$J$3:$J$1002,ALK!AO$7,Input!$N$3:$N$1002,ALK!$Q$3,Input!$G$3:$G$1002,ALK!$N$3)),0)</f>
        <v>0</v>
      </c>
      <c r="AP37" s="55">
        <f>IF($B37&lt;&gt;"",IF($Q$3&gt;4,COUNTIFS(Input!$F$3:$F$1002,ALK!$B37,Input!$J$3:$J$1002,ALK!AP$7,Input!$G$3:$G$1002,ALK!$N$3),COUNTIFS(Input!$F$3:$F$1002,ALK!$B37,Input!$J$3:$J$1002,ALK!AP$7,Input!$N$3:$N$1002,ALK!$Q$3,Input!$G$3:$G$1002,ALK!$N$3)),0)</f>
        <v>0</v>
      </c>
      <c r="AQ37" s="55">
        <f>IF($B37&lt;&gt;"",IF($Q$3&gt;4,COUNTIFS(Input!$F$3:$F$1002,ALK!$B37,Input!$J$3:$J$1002,ALK!AQ$7,Input!$G$3:$G$1002,ALK!$N$3),COUNTIFS(Input!$F$3:$F$1002,ALK!$B37,Input!$J$3:$J$1002,ALK!AQ$7,Input!$N$3:$N$1002,ALK!$Q$3,Input!$G$3:$G$1002,ALK!$N$3)),0)</f>
        <v>0</v>
      </c>
      <c r="AR37" s="56">
        <f t="shared" si="1"/>
        <v>0</v>
      </c>
      <c r="AS37" s="21"/>
      <c r="AT37" s="21"/>
      <c r="AU37" s="21"/>
      <c r="AV37" s="21"/>
      <c r="AW37" s="21"/>
      <c r="AX37" s="21"/>
      <c r="AY37" s="21"/>
      <c r="AZ37" s="21"/>
      <c r="BA37" s="21"/>
      <c r="BB37" s="21"/>
      <c r="BC37" s="316">
        <f t="shared" si="2"/>
        <v>0</v>
      </c>
      <c r="BD37" s="21"/>
      <c r="BE37" s="21"/>
      <c r="BF37" s="21"/>
      <c r="BG37" s="21"/>
      <c r="BH37" s="21"/>
      <c r="BI37" s="21"/>
      <c r="BJ37" s="21"/>
      <c r="BK37" s="21"/>
      <c r="BL37" s="21"/>
      <c r="BM37" s="21"/>
      <c r="BN37" s="21"/>
      <c r="BO37" s="21"/>
      <c r="BP37" s="21"/>
      <c r="BQ37" s="21"/>
      <c r="BR37" s="21"/>
      <c r="BS37" s="21"/>
      <c r="BT37" s="21"/>
      <c r="BU37" s="21"/>
      <c r="BV37" s="21"/>
      <c r="BW37" s="21"/>
      <c r="BX37" s="21"/>
      <c r="BY37" s="21"/>
      <c r="BZ37" s="21"/>
    </row>
    <row r="38" spans="1:78" x14ac:dyDescent="0.3">
      <c r="A38" s="21"/>
      <c r="B38" s="58">
        <f>'Sheet 1'!A32</f>
        <v>560</v>
      </c>
      <c r="C38" s="55">
        <f>IF($B38&lt;&gt;"",IF($Q$3&gt;4,COUNTIFS(Input!$F$3:$F$1002,ALK!$B38,Input!$J$3:$J$1002,ALK!C$7,Input!$G$3:$G$1002,ALK!$N$3),COUNTIFS(Input!$F$3:$F$1002,ALK!$B38,Input!$J$3:$J$1002,ALK!C$7,Input!$N$3:$N$1002,ALK!$Q$3,Input!$G$3:$G$1002,ALK!$N$3)),0)</f>
        <v>0</v>
      </c>
      <c r="D38" s="55">
        <f>IF($B38&lt;&gt;"",IF($Q$3&gt;4,COUNTIFS(Input!$F$3:$F$1002,ALK!$B38,Input!$J$3:$J$1002,ALK!D$7,Input!$G$3:$G$1002,ALK!$N$3),COUNTIFS(Input!$F$3:$F$1002,ALK!$B38,Input!$J$3:$J$1002,ALK!D$7,Input!$N$3:$N$1002,ALK!$Q$3,Input!$G$3:$G$1002,ALK!$N$3)),0)</f>
        <v>0</v>
      </c>
      <c r="E38" s="55">
        <f>IF($B38&lt;&gt;"",IF($Q$3&gt;4,COUNTIFS(Input!$F$3:$F$1002,ALK!$B38,Input!$J$3:$J$1002,ALK!E$7,Input!$G$3:$G$1002,ALK!$N$3),COUNTIFS(Input!$F$3:$F$1002,ALK!$B38,Input!$J$3:$J$1002,ALK!E$7,Input!$N$3:$N$1002,ALK!$Q$3,Input!$G$3:$G$1002,ALK!$N$3)),0)</f>
        <v>0</v>
      </c>
      <c r="F38" s="55">
        <f>IF($B38&lt;&gt;"",IF($Q$3&gt;4,COUNTIFS(Input!$F$3:$F$1002,ALK!$B38,Input!$J$3:$J$1002,ALK!F$7,Input!$G$3:$G$1002,ALK!$N$3),COUNTIFS(Input!$F$3:$F$1002,ALK!$B38,Input!$J$3:$J$1002,ALK!F$7,Input!$N$3:$N$1002,ALK!$Q$3,Input!$G$3:$G$1002,ALK!$N$3)),0)</f>
        <v>0</v>
      </c>
      <c r="G38" s="55">
        <f>IF($B38&lt;&gt;"",IF($Q$3&gt;4,COUNTIFS(Input!$F$3:$F$1002,ALK!$B38,Input!$J$3:$J$1002,ALK!G$7,Input!$G$3:$G$1002,ALK!$N$3),COUNTIFS(Input!$F$3:$F$1002,ALK!$B38,Input!$J$3:$J$1002,ALK!G$7,Input!$N$3:$N$1002,ALK!$Q$3,Input!$G$3:$G$1002,ALK!$N$3)),0)</f>
        <v>0</v>
      </c>
      <c r="H38" s="55">
        <f>IF($B38&lt;&gt;"",IF($Q$3&gt;4,COUNTIFS(Input!$F$3:$F$1002,ALK!$B38,Input!$J$3:$J$1002,ALK!H$7,Input!$G$3:$G$1002,ALK!$N$3),COUNTIFS(Input!$F$3:$F$1002,ALK!$B38,Input!$J$3:$J$1002,ALK!H$7,Input!$N$3:$N$1002,ALK!$Q$3,Input!$G$3:$G$1002,ALK!$N$3)),0)</f>
        <v>0</v>
      </c>
      <c r="I38" s="55">
        <f>IF($B38&lt;&gt;"",IF($Q$3&gt;4,COUNTIFS(Input!$F$3:$F$1002,ALK!$B38,Input!$J$3:$J$1002,ALK!I$7,Input!$G$3:$G$1002,ALK!$N$3),COUNTIFS(Input!$F$3:$F$1002,ALK!$B38,Input!$J$3:$J$1002,ALK!I$7,Input!$N$3:$N$1002,ALK!$Q$3,Input!$G$3:$G$1002,ALK!$N$3)),0)</f>
        <v>0</v>
      </c>
      <c r="J38" s="55">
        <f>IF($B38&lt;&gt;"",IF($Q$3&gt;4,COUNTIFS(Input!$F$3:$F$1002,ALK!$B38,Input!$J$3:$J$1002,ALK!J$7,Input!$G$3:$G$1002,ALK!$N$3),COUNTIFS(Input!$F$3:$F$1002,ALK!$B38,Input!$J$3:$J$1002,ALK!J$7,Input!$N$3:$N$1002,ALK!$Q$3,Input!$G$3:$G$1002,ALK!$N$3)),0)</f>
        <v>0</v>
      </c>
      <c r="K38" s="55">
        <f>IF($B38&lt;&gt;"",IF($Q$3&gt;4,COUNTIFS(Input!$F$3:$F$1002,ALK!$B38,Input!$J$3:$J$1002,ALK!K$7,Input!$G$3:$G$1002,ALK!$N$3),COUNTIFS(Input!$F$3:$F$1002,ALK!$B38,Input!$J$3:$J$1002,ALK!K$7,Input!$N$3:$N$1002,ALK!$Q$3,Input!$G$3:$G$1002,ALK!$N$3)),0)</f>
        <v>0</v>
      </c>
      <c r="L38" s="55">
        <f>IF($B38&lt;&gt;"",IF($Q$3&gt;4,COUNTIFS(Input!$F$3:$F$1002,ALK!$B38,Input!$J$3:$J$1002,ALK!L$7,Input!$G$3:$G$1002,ALK!$N$3),COUNTIFS(Input!$F$3:$F$1002,ALK!$B38,Input!$J$3:$J$1002,ALK!L$7,Input!$N$3:$N$1002,ALK!$Q$3,Input!$G$3:$G$1002,ALK!$N$3)),0)</f>
        <v>1</v>
      </c>
      <c r="M38" s="55">
        <f>IF($B38&lt;&gt;"",IF($Q$3&gt;4,COUNTIFS(Input!$F$3:$F$1002,ALK!$B38,Input!$J$3:$J$1002,ALK!M$7,Input!$G$3:$G$1002,ALK!$N$3),COUNTIFS(Input!$F$3:$F$1002,ALK!$B38,Input!$J$3:$J$1002,ALK!M$7,Input!$N$3:$N$1002,ALK!$Q$3,Input!$G$3:$G$1002,ALK!$N$3)),0)</f>
        <v>0</v>
      </c>
      <c r="N38" s="55">
        <f>IF($B38&lt;&gt;"",IF($Q$3&gt;4,COUNTIFS(Input!$F$3:$F$1002,ALK!$B38,Input!$J$3:$J$1002,ALK!N$7,Input!$G$3:$G$1002,ALK!$N$3),COUNTIFS(Input!$F$3:$F$1002,ALK!$B38,Input!$J$3:$J$1002,ALK!N$7,Input!$N$3:$N$1002,ALK!$Q$3,Input!$G$3:$G$1002,ALK!$N$3)),0)</f>
        <v>0</v>
      </c>
      <c r="O38" s="55">
        <f>IF($B38&lt;&gt;"",IF($Q$3&gt;4,COUNTIFS(Input!$F$3:$F$1002,ALK!$B38,Input!$J$3:$J$1002,ALK!O$7,Input!$G$3:$G$1002,ALK!$N$3),COUNTIFS(Input!$F$3:$F$1002,ALK!$B38,Input!$J$3:$J$1002,ALK!O$7,Input!$N$3:$N$1002,ALK!$Q$3,Input!$G$3:$G$1002,ALK!$N$3)),0)</f>
        <v>0</v>
      </c>
      <c r="P38" s="55">
        <f>IF($B38&lt;&gt;"",IF($Q$3&gt;4,COUNTIFS(Input!$F$3:$F$1002,ALK!$B38,Input!$J$3:$J$1002,ALK!P$7,Input!$G$3:$G$1002,ALK!$N$3),COUNTIFS(Input!$F$3:$F$1002,ALK!$B38,Input!$J$3:$J$1002,ALK!P$7,Input!$N$3:$N$1002,ALK!$Q$3,Input!$G$3:$G$1002,ALK!$N$3)),0)</f>
        <v>0</v>
      </c>
      <c r="Q38" s="55">
        <f>IF($B38&lt;&gt;"",IF($Q$3&gt;4,COUNTIFS(Input!$F$3:$F$1002,ALK!$B38,Input!$J$3:$J$1002,ALK!Q$7,Input!$G$3:$G$1002,ALK!$N$3),COUNTIFS(Input!$F$3:$F$1002,ALK!$B38,Input!$J$3:$J$1002,ALK!Q$7,Input!$N$3:$N$1002,ALK!$Q$3,Input!$G$3:$G$1002,ALK!$N$3)),0)</f>
        <v>2</v>
      </c>
      <c r="R38" s="55">
        <f>IF($B38&lt;&gt;"",IF($Q$3&gt;4,COUNTIFS(Input!$F$3:$F$1002,ALK!$B38,Input!$J$3:$J$1002,ALK!R$7,Input!$G$3:$G$1002,ALK!$N$3),COUNTIFS(Input!$F$3:$F$1002,ALK!$B38,Input!$J$3:$J$1002,ALK!R$7,Input!$N$3:$N$1002,ALK!$Q$3,Input!$G$3:$G$1002,ALK!$N$3)),0)</f>
        <v>0</v>
      </c>
      <c r="S38" s="55">
        <f>IF($B38&lt;&gt;"",IF($Q$3&gt;4,COUNTIFS(Input!$F$3:$F$1002,ALK!$B38,Input!$J$3:$J$1002,ALK!S$7,Input!$G$3:$G$1002,ALK!$N$3),COUNTIFS(Input!$F$3:$F$1002,ALK!$B38,Input!$J$3:$J$1002,ALK!S$7,Input!$N$3:$N$1002,ALK!$Q$3,Input!$G$3:$G$1002,ALK!$N$3)),0)</f>
        <v>0</v>
      </c>
      <c r="T38" s="55">
        <f>IF($B38&lt;&gt;"",IF($Q$3&gt;4,COUNTIFS(Input!$F$3:$F$1002,ALK!$B38,Input!$J$3:$J$1002,ALK!T$7,Input!$G$3:$G$1002,ALK!$N$3),COUNTIFS(Input!$F$3:$F$1002,ALK!$B38,Input!$J$3:$J$1002,ALK!T$7,Input!$N$3:$N$1002,ALK!$Q$3,Input!$G$3:$G$1002,ALK!$N$3)),0)</f>
        <v>0</v>
      </c>
      <c r="U38" s="55">
        <f>IF($B38&lt;&gt;"",IF($Q$3&gt;4,COUNTIFS(Input!$F$3:$F$1002,ALK!$B38,Input!$J$3:$J$1002,ALK!U$7,Input!$G$3:$G$1002,ALK!$N$3),COUNTIFS(Input!$F$3:$F$1002,ALK!$B38,Input!$J$3:$J$1002,ALK!U$7,Input!$N$3:$N$1002,ALK!$Q$3,Input!$G$3:$G$1002,ALK!$N$3)),0)</f>
        <v>0</v>
      </c>
      <c r="V38" s="55">
        <f>IF($B38&lt;&gt;"",IF($Q$3&gt;4,COUNTIFS(Input!$F$3:$F$1002,ALK!$B38,Input!$J$3:$J$1002,ALK!V$7,Input!$G$3:$G$1002,ALK!$N$3),COUNTIFS(Input!$F$3:$F$1002,ALK!$B38,Input!$J$3:$J$1002,ALK!V$7,Input!$N$3:$N$1002,ALK!$Q$3,Input!$G$3:$G$1002,ALK!$N$3)),0)</f>
        <v>0</v>
      </c>
      <c r="W38" s="55">
        <f>IF($B38&lt;&gt;"",IF($Q$3&gt;4,COUNTIFS(Input!$F$3:$F$1002,ALK!$B38,Input!$J$3:$J$1002,ALK!W$7,Input!$G$3:$G$1002,ALK!$N$3),COUNTIFS(Input!$F$3:$F$1002,ALK!$B38,Input!$J$3:$J$1002,ALK!W$7,Input!$N$3:$N$1002,ALK!$Q$3,Input!$G$3:$G$1002,ALK!$N$3)),0)</f>
        <v>0</v>
      </c>
      <c r="X38" s="55">
        <f>IF($B38&lt;&gt;"",IF($Q$3&gt;4,COUNTIFS(Input!$F$3:$F$1002,ALK!$B38,Input!$J$3:$J$1002,ALK!X$7,Input!$G$3:$G$1002,ALK!$N$3),COUNTIFS(Input!$F$3:$F$1002,ALK!$B38,Input!$J$3:$J$1002,ALK!X$7,Input!$N$3:$N$1002,ALK!$Q$3,Input!$G$3:$G$1002,ALK!$N$3)),0)</f>
        <v>0</v>
      </c>
      <c r="Y38" s="55">
        <f>IF($B38&lt;&gt;"",IF($Q$3&gt;4,COUNTIFS(Input!$F$3:$F$1002,ALK!$B38,Input!$J$3:$J$1002,ALK!Y$7,Input!$G$3:$G$1002,ALK!$N$3),COUNTIFS(Input!$F$3:$F$1002,ALK!$B38,Input!$J$3:$J$1002,ALK!Y$7,Input!$N$3:$N$1002,ALK!$Q$3,Input!$G$3:$G$1002,ALK!$N$3)),0)</f>
        <v>0</v>
      </c>
      <c r="Z38" s="55">
        <f>IF($B38&lt;&gt;"",IF($Q$3&gt;4,COUNTIFS(Input!$F$3:$F$1002,ALK!$B38,Input!$J$3:$J$1002,ALK!Z$7,Input!$G$3:$G$1002,ALK!$N$3),COUNTIFS(Input!$F$3:$F$1002,ALK!$B38,Input!$J$3:$J$1002,ALK!Z$7,Input!$N$3:$N$1002,ALK!$Q$3,Input!$G$3:$G$1002,ALK!$N$3)),0)</f>
        <v>0</v>
      </c>
      <c r="AA38" s="55">
        <f>IF($B38&lt;&gt;"",IF($Q$3&gt;4,COUNTIFS(Input!$F$3:$F$1002,ALK!$B38,Input!$J$3:$J$1002,ALK!AA$7,Input!$G$3:$G$1002,ALK!$N$3),COUNTIFS(Input!$F$3:$F$1002,ALK!$B38,Input!$J$3:$J$1002,ALK!AA$7,Input!$N$3:$N$1002,ALK!$Q$3,Input!$G$3:$G$1002,ALK!$N$3)),0)</f>
        <v>0</v>
      </c>
      <c r="AB38" s="55">
        <f>IF($B38&lt;&gt;"",IF($Q$3&gt;4,COUNTIFS(Input!$F$3:$F$1002,ALK!$B38,Input!$J$3:$J$1002,ALK!AB$7,Input!$G$3:$G$1002,ALK!$N$3),COUNTIFS(Input!$F$3:$F$1002,ALK!$B38,Input!$J$3:$J$1002,ALK!AB$7,Input!$N$3:$N$1002,ALK!$Q$3,Input!$G$3:$G$1002,ALK!$N$3)),0)</f>
        <v>0</v>
      </c>
      <c r="AC38" s="55">
        <f>IF($B38&lt;&gt;"",IF($Q$3&gt;4,COUNTIFS(Input!$F$3:$F$1002,ALK!$B38,Input!$J$3:$J$1002,ALK!AC$7,Input!$G$3:$G$1002,ALK!$N$3),COUNTIFS(Input!$F$3:$F$1002,ALK!$B38,Input!$J$3:$J$1002,ALK!AC$7,Input!$N$3:$N$1002,ALK!$Q$3,Input!$G$3:$G$1002,ALK!$N$3)),0)</f>
        <v>0</v>
      </c>
      <c r="AD38" s="55">
        <f>IF($B38&lt;&gt;"",IF($Q$3&gt;4,COUNTIFS(Input!$F$3:$F$1002,ALK!$B38,Input!$J$3:$J$1002,ALK!AD$7,Input!$G$3:$G$1002,ALK!$N$3),COUNTIFS(Input!$F$3:$F$1002,ALK!$B38,Input!$J$3:$J$1002,ALK!AD$7,Input!$N$3:$N$1002,ALK!$Q$3,Input!$G$3:$G$1002,ALK!$N$3)),0)</f>
        <v>0</v>
      </c>
      <c r="AE38" s="55">
        <f>IF($B38&lt;&gt;"",IF($Q$3&gt;4,COUNTIFS(Input!$F$3:$F$1002,ALK!$B38,Input!$J$3:$J$1002,ALK!AE$7,Input!$G$3:$G$1002,ALK!$N$3),COUNTIFS(Input!$F$3:$F$1002,ALK!$B38,Input!$J$3:$J$1002,ALK!AE$7,Input!$N$3:$N$1002,ALK!$Q$3,Input!$G$3:$G$1002,ALK!$N$3)),0)</f>
        <v>0</v>
      </c>
      <c r="AF38" s="55">
        <f>IF($B38&lt;&gt;"",IF($Q$3&gt;4,COUNTIFS(Input!$F$3:$F$1002,ALK!$B38,Input!$J$3:$J$1002,ALK!AF$7,Input!$G$3:$G$1002,ALK!$N$3),COUNTIFS(Input!$F$3:$F$1002,ALK!$B38,Input!$J$3:$J$1002,ALK!AF$7,Input!$N$3:$N$1002,ALK!$Q$3,Input!$G$3:$G$1002,ALK!$N$3)),0)</f>
        <v>0</v>
      </c>
      <c r="AG38" s="55">
        <f>IF($B38&lt;&gt;"",IF($Q$3&gt;4,COUNTIFS(Input!$F$3:$F$1002,ALK!$B38,Input!$J$3:$J$1002,ALK!AG$7,Input!$G$3:$G$1002,ALK!$N$3),COUNTIFS(Input!$F$3:$F$1002,ALK!$B38,Input!$J$3:$J$1002,ALK!AG$7,Input!$N$3:$N$1002,ALK!$Q$3,Input!$G$3:$G$1002,ALK!$N$3)),0)</f>
        <v>0</v>
      </c>
      <c r="AH38" s="55">
        <f>IF($B38&lt;&gt;"",IF($Q$3&gt;4,COUNTIFS(Input!$F$3:$F$1002,ALK!$B38,Input!$J$3:$J$1002,ALK!AH$7,Input!$G$3:$G$1002,ALK!$N$3),COUNTIFS(Input!$F$3:$F$1002,ALK!$B38,Input!$J$3:$J$1002,ALK!AH$7,Input!$N$3:$N$1002,ALK!$Q$3,Input!$G$3:$G$1002,ALK!$N$3)),0)</f>
        <v>0</v>
      </c>
      <c r="AI38" s="55">
        <f>IF($B38&lt;&gt;"",IF($Q$3&gt;4,COUNTIFS(Input!$F$3:$F$1002,ALK!$B38,Input!$J$3:$J$1002,ALK!AI$7,Input!$G$3:$G$1002,ALK!$N$3),COUNTIFS(Input!$F$3:$F$1002,ALK!$B38,Input!$J$3:$J$1002,ALK!AI$7,Input!$N$3:$N$1002,ALK!$Q$3,Input!$G$3:$G$1002,ALK!$N$3)),0)</f>
        <v>0</v>
      </c>
      <c r="AJ38" s="55">
        <f>IF($B38&lt;&gt;"",IF($Q$3&gt;4,COUNTIFS(Input!$F$3:$F$1002,ALK!$B38,Input!$J$3:$J$1002,ALK!AJ$7,Input!$G$3:$G$1002,ALK!$N$3),COUNTIFS(Input!$F$3:$F$1002,ALK!$B38,Input!$J$3:$J$1002,ALK!AJ$7,Input!$N$3:$N$1002,ALK!$Q$3,Input!$G$3:$G$1002,ALK!$N$3)),0)</f>
        <v>0</v>
      </c>
      <c r="AK38" s="55">
        <f>IF($B38&lt;&gt;"",IF($Q$3&gt;4,COUNTIFS(Input!$F$3:$F$1002,ALK!$B38,Input!$J$3:$J$1002,ALK!AK$7,Input!$G$3:$G$1002,ALK!$N$3),COUNTIFS(Input!$F$3:$F$1002,ALK!$B38,Input!$J$3:$J$1002,ALK!AK$7,Input!$N$3:$N$1002,ALK!$Q$3,Input!$G$3:$G$1002,ALK!$N$3)),0)</f>
        <v>0</v>
      </c>
      <c r="AL38" s="55">
        <f>IF($B38&lt;&gt;"",IF($Q$3&gt;4,COUNTIFS(Input!$F$3:$F$1002,ALK!$B38,Input!$J$3:$J$1002,ALK!AL$7,Input!$G$3:$G$1002,ALK!$N$3),COUNTIFS(Input!$F$3:$F$1002,ALK!$B38,Input!$J$3:$J$1002,ALK!AL$7,Input!$N$3:$N$1002,ALK!$Q$3,Input!$G$3:$G$1002,ALK!$N$3)),0)</f>
        <v>0</v>
      </c>
      <c r="AM38" s="55">
        <f>IF($B38&lt;&gt;"",IF($Q$3&gt;4,COUNTIFS(Input!$F$3:$F$1002,ALK!$B38,Input!$J$3:$J$1002,ALK!AM$7,Input!$G$3:$G$1002,ALK!$N$3),COUNTIFS(Input!$F$3:$F$1002,ALK!$B38,Input!$J$3:$J$1002,ALK!AM$7,Input!$N$3:$N$1002,ALK!$Q$3,Input!$G$3:$G$1002,ALK!$N$3)),0)</f>
        <v>0</v>
      </c>
      <c r="AN38" s="55">
        <f>IF($B38&lt;&gt;"",IF($Q$3&gt;4,COUNTIFS(Input!$F$3:$F$1002,ALK!$B38,Input!$J$3:$J$1002,ALK!AN$7,Input!$G$3:$G$1002,ALK!$N$3),COUNTIFS(Input!$F$3:$F$1002,ALK!$B38,Input!$J$3:$J$1002,ALK!AN$7,Input!$N$3:$N$1002,ALK!$Q$3,Input!$G$3:$G$1002,ALK!$N$3)),0)</f>
        <v>0</v>
      </c>
      <c r="AO38" s="55">
        <f>IF($B38&lt;&gt;"",IF($Q$3&gt;4,COUNTIFS(Input!$F$3:$F$1002,ALK!$B38,Input!$J$3:$J$1002,ALK!AO$7,Input!$G$3:$G$1002,ALK!$N$3),COUNTIFS(Input!$F$3:$F$1002,ALK!$B38,Input!$J$3:$J$1002,ALK!AO$7,Input!$N$3:$N$1002,ALK!$Q$3,Input!$G$3:$G$1002,ALK!$N$3)),0)</f>
        <v>0</v>
      </c>
      <c r="AP38" s="55">
        <f>IF($B38&lt;&gt;"",IF($Q$3&gt;4,COUNTIFS(Input!$F$3:$F$1002,ALK!$B38,Input!$J$3:$J$1002,ALK!AP$7,Input!$G$3:$G$1002,ALK!$N$3),COUNTIFS(Input!$F$3:$F$1002,ALK!$B38,Input!$J$3:$J$1002,ALK!AP$7,Input!$N$3:$N$1002,ALK!$Q$3,Input!$G$3:$G$1002,ALK!$N$3)),0)</f>
        <v>0</v>
      </c>
      <c r="AQ38" s="55">
        <f>IF($B38&lt;&gt;"",IF($Q$3&gt;4,COUNTIFS(Input!$F$3:$F$1002,ALK!$B38,Input!$J$3:$J$1002,ALK!AQ$7,Input!$G$3:$G$1002,ALK!$N$3),COUNTIFS(Input!$F$3:$F$1002,ALK!$B38,Input!$J$3:$J$1002,ALK!AQ$7,Input!$N$3:$N$1002,ALK!$Q$3,Input!$G$3:$G$1002,ALK!$N$3)),0)</f>
        <v>0</v>
      </c>
      <c r="AR38" s="56">
        <f t="shared" si="1"/>
        <v>3</v>
      </c>
      <c r="AS38" s="21"/>
      <c r="AT38" s="21"/>
      <c r="AU38" s="21"/>
      <c r="AV38" s="21"/>
      <c r="AW38" s="21"/>
      <c r="AX38" s="21"/>
      <c r="AY38" s="21"/>
      <c r="AZ38" s="21"/>
      <c r="BA38" s="21"/>
      <c r="BB38" s="21"/>
      <c r="BC38" s="316">
        <f t="shared" si="2"/>
        <v>1680</v>
      </c>
      <c r="BD38" s="21"/>
      <c r="BE38" s="21"/>
      <c r="BF38" s="21"/>
      <c r="BG38" s="21"/>
      <c r="BH38" s="21"/>
      <c r="BI38" s="21"/>
      <c r="BJ38" s="21"/>
      <c r="BK38" s="21"/>
      <c r="BL38" s="21"/>
      <c r="BM38" s="21"/>
      <c r="BN38" s="21"/>
      <c r="BO38" s="21"/>
      <c r="BP38" s="21"/>
      <c r="BQ38" s="21"/>
      <c r="BR38" s="21"/>
      <c r="BS38" s="21"/>
      <c r="BT38" s="21"/>
      <c r="BU38" s="21"/>
      <c r="BV38" s="21"/>
      <c r="BW38" s="21"/>
      <c r="BX38" s="21"/>
      <c r="BY38" s="21"/>
      <c r="BZ38" s="21"/>
    </row>
    <row r="39" spans="1:78" x14ac:dyDescent="0.3">
      <c r="A39" s="21"/>
      <c r="B39" s="58">
        <f>'Sheet 1'!A33</f>
        <v>570</v>
      </c>
      <c r="C39" s="55">
        <f>IF($B39&lt;&gt;"",IF($Q$3&gt;4,COUNTIFS(Input!$F$3:$F$1002,ALK!$B39,Input!$J$3:$J$1002,ALK!C$7,Input!$G$3:$G$1002,ALK!$N$3),COUNTIFS(Input!$F$3:$F$1002,ALK!$B39,Input!$J$3:$J$1002,ALK!C$7,Input!$N$3:$N$1002,ALK!$Q$3,Input!$G$3:$G$1002,ALK!$N$3)),0)</f>
        <v>0</v>
      </c>
      <c r="D39" s="55">
        <f>IF($B39&lt;&gt;"",IF($Q$3&gt;4,COUNTIFS(Input!$F$3:$F$1002,ALK!$B39,Input!$J$3:$J$1002,ALK!D$7,Input!$G$3:$G$1002,ALK!$N$3),COUNTIFS(Input!$F$3:$F$1002,ALK!$B39,Input!$J$3:$J$1002,ALK!D$7,Input!$N$3:$N$1002,ALK!$Q$3,Input!$G$3:$G$1002,ALK!$N$3)),0)</f>
        <v>0</v>
      </c>
      <c r="E39" s="55">
        <f>IF($B39&lt;&gt;"",IF($Q$3&gt;4,COUNTIFS(Input!$F$3:$F$1002,ALK!$B39,Input!$J$3:$J$1002,ALK!E$7,Input!$G$3:$G$1002,ALK!$N$3),COUNTIFS(Input!$F$3:$F$1002,ALK!$B39,Input!$J$3:$J$1002,ALK!E$7,Input!$N$3:$N$1002,ALK!$Q$3,Input!$G$3:$G$1002,ALK!$N$3)),0)</f>
        <v>0</v>
      </c>
      <c r="F39" s="55">
        <f>IF($B39&lt;&gt;"",IF($Q$3&gt;4,COUNTIFS(Input!$F$3:$F$1002,ALK!$B39,Input!$J$3:$J$1002,ALK!F$7,Input!$G$3:$G$1002,ALK!$N$3),COUNTIFS(Input!$F$3:$F$1002,ALK!$B39,Input!$J$3:$J$1002,ALK!F$7,Input!$N$3:$N$1002,ALK!$Q$3,Input!$G$3:$G$1002,ALK!$N$3)),0)</f>
        <v>0</v>
      </c>
      <c r="G39" s="55">
        <f>IF($B39&lt;&gt;"",IF($Q$3&gt;4,COUNTIFS(Input!$F$3:$F$1002,ALK!$B39,Input!$J$3:$J$1002,ALK!G$7,Input!$G$3:$G$1002,ALK!$N$3),COUNTIFS(Input!$F$3:$F$1002,ALK!$B39,Input!$J$3:$J$1002,ALK!G$7,Input!$N$3:$N$1002,ALK!$Q$3,Input!$G$3:$G$1002,ALK!$N$3)),0)</f>
        <v>0</v>
      </c>
      <c r="H39" s="55">
        <f>IF($B39&lt;&gt;"",IF($Q$3&gt;4,COUNTIFS(Input!$F$3:$F$1002,ALK!$B39,Input!$J$3:$J$1002,ALK!H$7,Input!$G$3:$G$1002,ALK!$N$3),COUNTIFS(Input!$F$3:$F$1002,ALK!$B39,Input!$J$3:$J$1002,ALK!H$7,Input!$N$3:$N$1002,ALK!$Q$3,Input!$G$3:$G$1002,ALK!$N$3)),0)</f>
        <v>0</v>
      </c>
      <c r="I39" s="55">
        <f>IF($B39&lt;&gt;"",IF($Q$3&gt;4,COUNTIFS(Input!$F$3:$F$1002,ALK!$B39,Input!$J$3:$J$1002,ALK!I$7,Input!$G$3:$G$1002,ALK!$N$3),COUNTIFS(Input!$F$3:$F$1002,ALK!$B39,Input!$J$3:$J$1002,ALK!I$7,Input!$N$3:$N$1002,ALK!$Q$3,Input!$G$3:$G$1002,ALK!$N$3)),0)</f>
        <v>0</v>
      </c>
      <c r="J39" s="55">
        <f>IF($B39&lt;&gt;"",IF($Q$3&gt;4,COUNTIFS(Input!$F$3:$F$1002,ALK!$B39,Input!$J$3:$J$1002,ALK!J$7,Input!$G$3:$G$1002,ALK!$N$3),COUNTIFS(Input!$F$3:$F$1002,ALK!$B39,Input!$J$3:$J$1002,ALK!J$7,Input!$N$3:$N$1002,ALK!$Q$3,Input!$G$3:$G$1002,ALK!$N$3)),0)</f>
        <v>0</v>
      </c>
      <c r="K39" s="55">
        <f>IF($B39&lt;&gt;"",IF($Q$3&gt;4,COUNTIFS(Input!$F$3:$F$1002,ALK!$B39,Input!$J$3:$J$1002,ALK!K$7,Input!$G$3:$G$1002,ALK!$N$3),COUNTIFS(Input!$F$3:$F$1002,ALK!$B39,Input!$J$3:$J$1002,ALK!K$7,Input!$N$3:$N$1002,ALK!$Q$3,Input!$G$3:$G$1002,ALK!$N$3)),0)</f>
        <v>0</v>
      </c>
      <c r="L39" s="55">
        <f>IF($B39&lt;&gt;"",IF($Q$3&gt;4,COUNTIFS(Input!$F$3:$F$1002,ALK!$B39,Input!$J$3:$J$1002,ALK!L$7,Input!$G$3:$G$1002,ALK!$N$3),COUNTIFS(Input!$F$3:$F$1002,ALK!$B39,Input!$J$3:$J$1002,ALK!L$7,Input!$N$3:$N$1002,ALK!$Q$3,Input!$G$3:$G$1002,ALK!$N$3)),0)</f>
        <v>0</v>
      </c>
      <c r="M39" s="55">
        <f>IF($B39&lt;&gt;"",IF($Q$3&gt;4,COUNTIFS(Input!$F$3:$F$1002,ALK!$B39,Input!$J$3:$J$1002,ALK!M$7,Input!$G$3:$G$1002,ALK!$N$3),COUNTIFS(Input!$F$3:$F$1002,ALK!$B39,Input!$J$3:$J$1002,ALK!M$7,Input!$N$3:$N$1002,ALK!$Q$3,Input!$G$3:$G$1002,ALK!$N$3)),0)</f>
        <v>0</v>
      </c>
      <c r="N39" s="55">
        <f>IF($B39&lt;&gt;"",IF($Q$3&gt;4,COUNTIFS(Input!$F$3:$F$1002,ALK!$B39,Input!$J$3:$J$1002,ALK!N$7,Input!$G$3:$G$1002,ALK!$N$3),COUNTIFS(Input!$F$3:$F$1002,ALK!$B39,Input!$J$3:$J$1002,ALK!N$7,Input!$N$3:$N$1002,ALK!$Q$3,Input!$G$3:$G$1002,ALK!$N$3)),0)</f>
        <v>0</v>
      </c>
      <c r="O39" s="55">
        <f>IF($B39&lt;&gt;"",IF($Q$3&gt;4,COUNTIFS(Input!$F$3:$F$1002,ALK!$B39,Input!$J$3:$J$1002,ALK!O$7,Input!$G$3:$G$1002,ALK!$N$3),COUNTIFS(Input!$F$3:$F$1002,ALK!$B39,Input!$J$3:$J$1002,ALK!O$7,Input!$N$3:$N$1002,ALK!$Q$3,Input!$G$3:$G$1002,ALK!$N$3)),0)</f>
        <v>0</v>
      </c>
      <c r="P39" s="55">
        <f>IF($B39&lt;&gt;"",IF($Q$3&gt;4,COUNTIFS(Input!$F$3:$F$1002,ALK!$B39,Input!$J$3:$J$1002,ALK!P$7,Input!$G$3:$G$1002,ALK!$N$3),COUNTIFS(Input!$F$3:$F$1002,ALK!$B39,Input!$J$3:$J$1002,ALK!P$7,Input!$N$3:$N$1002,ALK!$Q$3,Input!$G$3:$G$1002,ALK!$N$3)),0)</f>
        <v>0</v>
      </c>
      <c r="Q39" s="55">
        <f>IF($B39&lt;&gt;"",IF($Q$3&gt;4,COUNTIFS(Input!$F$3:$F$1002,ALK!$B39,Input!$J$3:$J$1002,ALK!Q$7,Input!$G$3:$G$1002,ALK!$N$3),COUNTIFS(Input!$F$3:$F$1002,ALK!$B39,Input!$J$3:$J$1002,ALK!Q$7,Input!$N$3:$N$1002,ALK!$Q$3,Input!$G$3:$G$1002,ALK!$N$3)),0)</f>
        <v>0</v>
      </c>
      <c r="R39" s="55">
        <f>IF($B39&lt;&gt;"",IF($Q$3&gt;4,COUNTIFS(Input!$F$3:$F$1002,ALK!$B39,Input!$J$3:$J$1002,ALK!R$7,Input!$G$3:$G$1002,ALK!$N$3),COUNTIFS(Input!$F$3:$F$1002,ALK!$B39,Input!$J$3:$J$1002,ALK!R$7,Input!$N$3:$N$1002,ALK!$Q$3,Input!$G$3:$G$1002,ALK!$N$3)),0)</f>
        <v>0</v>
      </c>
      <c r="S39" s="55">
        <f>IF($B39&lt;&gt;"",IF($Q$3&gt;4,COUNTIFS(Input!$F$3:$F$1002,ALK!$B39,Input!$J$3:$J$1002,ALK!S$7,Input!$G$3:$G$1002,ALK!$N$3),COUNTIFS(Input!$F$3:$F$1002,ALK!$B39,Input!$J$3:$J$1002,ALK!S$7,Input!$N$3:$N$1002,ALK!$Q$3,Input!$G$3:$G$1002,ALK!$N$3)),0)</f>
        <v>0</v>
      </c>
      <c r="T39" s="55">
        <f>IF($B39&lt;&gt;"",IF($Q$3&gt;4,COUNTIFS(Input!$F$3:$F$1002,ALK!$B39,Input!$J$3:$J$1002,ALK!T$7,Input!$G$3:$G$1002,ALK!$N$3),COUNTIFS(Input!$F$3:$F$1002,ALK!$B39,Input!$J$3:$J$1002,ALK!T$7,Input!$N$3:$N$1002,ALK!$Q$3,Input!$G$3:$G$1002,ALK!$N$3)),0)</f>
        <v>0</v>
      </c>
      <c r="U39" s="55">
        <f>IF($B39&lt;&gt;"",IF($Q$3&gt;4,COUNTIFS(Input!$F$3:$F$1002,ALK!$B39,Input!$J$3:$J$1002,ALK!U$7,Input!$G$3:$G$1002,ALK!$N$3),COUNTIFS(Input!$F$3:$F$1002,ALK!$B39,Input!$J$3:$J$1002,ALK!U$7,Input!$N$3:$N$1002,ALK!$Q$3,Input!$G$3:$G$1002,ALK!$N$3)),0)</f>
        <v>0</v>
      </c>
      <c r="V39" s="55">
        <f>IF($B39&lt;&gt;"",IF($Q$3&gt;4,COUNTIFS(Input!$F$3:$F$1002,ALK!$B39,Input!$J$3:$J$1002,ALK!V$7,Input!$G$3:$G$1002,ALK!$N$3),COUNTIFS(Input!$F$3:$F$1002,ALK!$B39,Input!$J$3:$J$1002,ALK!V$7,Input!$N$3:$N$1002,ALK!$Q$3,Input!$G$3:$G$1002,ALK!$N$3)),0)</f>
        <v>0</v>
      </c>
      <c r="W39" s="55">
        <f>IF($B39&lt;&gt;"",IF($Q$3&gt;4,COUNTIFS(Input!$F$3:$F$1002,ALK!$B39,Input!$J$3:$J$1002,ALK!W$7,Input!$G$3:$G$1002,ALK!$N$3),COUNTIFS(Input!$F$3:$F$1002,ALK!$B39,Input!$J$3:$J$1002,ALK!W$7,Input!$N$3:$N$1002,ALK!$Q$3,Input!$G$3:$G$1002,ALK!$N$3)),0)</f>
        <v>0</v>
      </c>
      <c r="X39" s="55">
        <f>IF($B39&lt;&gt;"",IF($Q$3&gt;4,COUNTIFS(Input!$F$3:$F$1002,ALK!$B39,Input!$J$3:$J$1002,ALK!X$7,Input!$G$3:$G$1002,ALK!$N$3),COUNTIFS(Input!$F$3:$F$1002,ALK!$B39,Input!$J$3:$J$1002,ALK!X$7,Input!$N$3:$N$1002,ALK!$Q$3,Input!$G$3:$G$1002,ALK!$N$3)),0)</f>
        <v>0</v>
      </c>
      <c r="Y39" s="55">
        <f>IF($B39&lt;&gt;"",IF($Q$3&gt;4,COUNTIFS(Input!$F$3:$F$1002,ALK!$B39,Input!$J$3:$J$1002,ALK!Y$7,Input!$G$3:$G$1002,ALK!$N$3),COUNTIFS(Input!$F$3:$F$1002,ALK!$B39,Input!$J$3:$J$1002,ALK!Y$7,Input!$N$3:$N$1002,ALK!$Q$3,Input!$G$3:$G$1002,ALK!$N$3)),0)</f>
        <v>0</v>
      </c>
      <c r="Z39" s="55">
        <f>IF($B39&lt;&gt;"",IF($Q$3&gt;4,COUNTIFS(Input!$F$3:$F$1002,ALK!$B39,Input!$J$3:$J$1002,ALK!Z$7,Input!$G$3:$G$1002,ALK!$N$3),COUNTIFS(Input!$F$3:$F$1002,ALK!$B39,Input!$J$3:$J$1002,ALK!Z$7,Input!$N$3:$N$1002,ALK!$Q$3,Input!$G$3:$G$1002,ALK!$N$3)),0)</f>
        <v>0</v>
      </c>
      <c r="AA39" s="55">
        <f>IF($B39&lt;&gt;"",IF($Q$3&gt;4,COUNTIFS(Input!$F$3:$F$1002,ALK!$B39,Input!$J$3:$J$1002,ALK!AA$7,Input!$G$3:$G$1002,ALK!$N$3),COUNTIFS(Input!$F$3:$F$1002,ALK!$B39,Input!$J$3:$J$1002,ALK!AA$7,Input!$N$3:$N$1002,ALK!$Q$3,Input!$G$3:$G$1002,ALK!$N$3)),0)</f>
        <v>0</v>
      </c>
      <c r="AB39" s="55">
        <f>IF($B39&lt;&gt;"",IF($Q$3&gt;4,COUNTIFS(Input!$F$3:$F$1002,ALK!$B39,Input!$J$3:$J$1002,ALK!AB$7,Input!$G$3:$G$1002,ALK!$N$3),COUNTIFS(Input!$F$3:$F$1002,ALK!$B39,Input!$J$3:$J$1002,ALK!AB$7,Input!$N$3:$N$1002,ALK!$Q$3,Input!$G$3:$G$1002,ALK!$N$3)),0)</f>
        <v>0</v>
      </c>
      <c r="AC39" s="55">
        <f>IF($B39&lt;&gt;"",IF($Q$3&gt;4,COUNTIFS(Input!$F$3:$F$1002,ALK!$B39,Input!$J$3:$J$1002,ALK!AC$7,Input!$G$3:$G$1002,ALK!$N$3),COUNTIFS(Input!$F$3:$F$1002,ALK!$B39,Input!$J$3:$J$1002,ALK!AC$7,Input!$N$3:$N$1002,ALK!$Q$3,Input!$G$3:$G$1002,ALK!$N$3)),0)</f>
        <v>0</v>
      </c>
      <c r="AD39" s="55">
        <f>IF($B39&lt;&gt;"",IF($Q$3&gt;4,COUNTIFS(Input!$F$3:$F$1002,ALK!$B39,Input!$J$3:$J$1002,ALK!AD$7,Input!$G$3:$G$1002,ALK!$N$3),COUNTIFS(Input!$F$3:$F$1002,ALK!$B39,Input!$J$3:$J$1002,ALK!AD$7,Input!$N$3:$N$1002,ALK!$Q$3,Input!$G$3:$G$1002,ALK!$N$3)),0)</f>
        <v>0</v>
      </c>
      <c r="AE39" s="55">
        <f>IF($B39&lt;&gt;"",IF($Q$3&gt;4,COUNTIFS(Input!$F$3:$F$1002,ALK!$B39,Input!$J$3:$J$1002,ALK!AE$7,Input!$G$3:$G$1002,ALK!$N$3),COUNTIFS(Input!$F$3:$F$1002,ALK!$B39,Input!$J$3:$J$1002,ALK!AE$7,Input!$N$3:$N$1002,ALK!$Q$3,Input!$G$3:$G$1002,ALK!$N$3)),0)</f>
        <v>0</v>
      </c>
      <c r="AF39" s="55">
        <f>IF($B39&lt;&gt;"",IF($Q$3&gt;4,COUNTIFS(Input!$F$3:$F$1002,ALK!$B39,Input!$J$3:$J$1002,ALK!AF$7,Input!$G$3:$G$1002,ALK!$N$3),COUNTIFS(Input!$F$3:$F$1002,ALK!$B39,Input!$J$3:$J$1002,ALK!AF$7,Input!$N$3:$N$1002,ALK!$Q$3,Input!$G$3:$G$1002,ALK!$N$3)),0)</f>
        <v>0</v>
      </c>
      <c r="AG39" s="55">
        <f>IF($B39&lt;&gt;"",IF($Q$3&gt;4,COUNTIFS(Input!$F$3:$F$1002,ALK!$B39,Input!$J$3:$J$1002,ALK!AG$7,Input!$G$3:$G$1002,ALK!$N$3),COUNTIFS(Input!$F$3:$F$1002,ALK!$B39,Input!$J$3:$J$1002,ALK!AG$7,Input!$N$3:$N$1002,ALK!$Q$3,Input!$G$3:$G$1002,ALK!$N$3)),0)</f>
        <v>0</v>
      </c>
      <c r="AH39" s="55">
        <f>IF($B39&lt;&gt;"",IF($Q$3&gt;4,COUNTIFS(Input!$F$3:$F$1002,ALK!$B39,Input!$J$3:$J$1002,ALK!AH$7,Input!$G$3:$G$1002,ALK!$N$3),COUNTIFS(Input!$F$3:$F$1002,ALK!$B39,Input!$J$3:$J$1002,ALK!AH$7,Input!$N$3:$N$1002,ALK!$Q$3,Input!$G$3:$G$1002,ALK!$N$3)),0)</f>
        <v>0</v>
      </c>
      <c r="AI39" s="55">
        <f>IF($B39&lt;&gt;"",IF($Q$3&gt;4,COUNTIFS(Input!$F$3:$F$1002,ALK!$B39,Input!$J$3:$J$1002,ALK!AI$7,Input!$G$3:$G$1002,ALK!$N$3),COUNTIFS(Input!$F$3:$F$1002,ALK!$B39,Input!$J$3:$J$1002,ALK!AI$7,Input!$N$3:$N$1002,ALK!$Q$3,Input!$G$3:$G$1002,ALK!$N$3)),0)</f>
        <v>0</v>
      </c>
      <c r="AJ39" s="55">
        <f>IF($B39&lt;&gt;"",IF($Q$3&gt;4,COUNTIFS(Input!$F$3:$F$1002,ALK!$B39,Input!$J$3:$J$1002,ALK!AJ$7,Input!$G$3:$G$1002,ALK!$N$3),COUNTIFS(Input!$F$3:$F$1002,ALK!$B39,Input!$J$3:$J$1002,ALK!AJ$7,Input!$N$3:$N$1002,ALK!$Q$3,Input!$G$3:$G$1002,ALK!$N$3)),0)</f>
        <v>0</v>
      </c>
      <c r="AK39" s="55">
        <f>IF($B39&lt;&gt;"",IF($Q$3&gt;4,COUNTIFS(Input!$F$3:$F$1002,ALK!$B39,Input!$J$3:$J$1002,ALK!AK$7,Input!$G$3:$G$1002,ALK!$N$3),COUNTIFS(Input!$F$3:$F$1002,ALK!$B39,Input!$J$3:$J$1002,ALK!AK$7,Input!$N$3:$N$1002,ALK!$Q$3,Input!$G$3:$G$1002,ALK!$N$3)),0)</f>
        <v>0</v>
      </c>
      <c r="AL39" s="55">
        <f>IF($B39&lt;&gt;"",IF($Q$3&gt;4,COUNTIFS(Input!$F$3:$F$1002,ALK!$B39,Input!$J$3:$J$1002,ALK!AL$7,Input!$G$3:$G$1002,ALK!$N$3),COUNTIFS(Input!$F$3:$F$1002,ALK!$B39,Input!$J$3:$J$1002,ALK!AL$7,Input!$N$3:$N$1002,ALK!$Q$3,Input!$G$3:$G$1002,ALK!$N$3)),0)</f>
        <v>0</v>
      </c>
      <c r="AM39" s="55">
        <f>IF($B39&lt;&gt;"",IF($Q$3&gt;4,COUNTIFS(Input!$F$3:$F$1002,ALK!$B39,Input!$J$3:$J$1002,ALK!AM$7,Input!$G$3:$G$1002,ALK!$N$3),COUNTIFS(Input!$F$3:$F$1002,ALK!$B39,Input!$J$3:$J$1002,ALK!AM$7,Input!$N$3:$N$1002,ALK!$Q$3,Input!$G$3:$G$1002,ALK!$N$3)),0)</f>
        <v>0</v>
      </c>
      <c r="AN39" s="55">
        <f>IF($B39&lt;&gt;"",IF($Q$3&gt;4,COUNTIFS(Input!$F$3:$F$1002,ALK!$B39,Input!$J$3:$J$1002,ALK!AN$7,Input!$G$3:$G$1002,ALK!$N$3),COUNTIFS(Input!$F$3:$F$1002,ALK!$B39,Input!$J$3:$J$1002,ALK!AN$7,Input!$N$3:$N$1002,ALK!$Q$3,Input!$G$3:$G$1002,ALK!$N$3)),0)</f>
        <v>0</v>
      </c>
      <c r="AO39" s="55">
        <f>IF($B39&lt;&gt;"",IF($Q$3&gt;4,COUNTIFS(Input!$F$3:$F$1002,ALK!$B39,Input!$J$3:$J$1002,ALK!AO$7,Input!$G$3:$G$1002,ALK!$N$3),COUNTIFS(Input!$F$3:$F$1002,ALK!$B39,Input!$J$3:$J$1002,ALK!AO$7,Input!$N$3:$N$1002,ALK!$Q$3,Input!$G$3:$G$1002,ALK!$N$3)),0)</f>
        <v>0</v>
      </c>
      <c r="AP39" s="55">
        <f>IF($B39&lt;&gt;"",IF($Q$3&gt;4,COUNTIFS(Input!$F$3:$F$1002,ALK!$B39,Input!$J$3:$J$1002,ALK!AP$7,Input!$G$3:$G$1002,ALK!$N$3),COUNTIFS(Input!$F$3:$F$1002,ALK!$B39,Input!$J$3:$J$1002,ALK!AP$7,Input!$N$3:$N$1002,ALK!$Q$3,Input!$G$3:$G$1002,ALK!$N$3)),0)</f>
        <v>0</v>
      </c>
      <c r="AQ39" s="55">
        <f>IF($B39&lt;&gt;"",IF($Q$3&gt;4,COUNTIFS(Input!$F$3:$F$1002,ALK!$B39,Input!$J$3:$J$1002,ALK!AQ$7,Input!$G$3:$G$1002,ALK!$N$3),COUNTIFS(Input!$F$3:$F$1002,ALK!$B39,Input!$J$3:$J$1002,ALK!AQ$7,Input!$N$3:$N$1002,ALK!$Q$3,Input!$G$3:$G$1002,ALK!$N$3)),0)</f>
        <v>0</v>
      </c>
      <c r="AR39" s="56">
        <f t="shared" si="1"/>
        <v>0</v>
      </c>
      <c r="AS39" s="21"/>
      <c r="AT39" s="21" t="s">
        <v>198</v>
      </c>
      <c r="AU39" s="21"/>
      <c r="AV39" s="315">
        <f>SUM(BC8:BC89)/U3</f>
        <v>350.85831062670297</v>
      </c>
      <c r="AW39" s="21"/>
      <c r="AX39" s="21"/>
      <c r="AY39" s="21"/>
      <c r="AZ39" s="21"/>
      <c r="BA39" s="21"/>
      <c r="BB39" s="21"/>
      <c r="BC39" s="316">
        <f t="shared" si="2"/>
        <v>0</v>
      </c>
      <c r="BD39" s="21"/>
      <c r="BE39" s="21"/>
      <c r="BF39" s="21"/>
      <c r="BG39" s="21"/>
      <c r="BH39" s="21"/>
      <c r="BI39" s="21"/>
      <c r="BJ39" s="21"/>
      <c r="BK39" s="21"/>
      <c r="BL39" s="21"/>
      <c r="BM39" s="21"/>
      <c r="BN39" s="21"/>
      <c r="BO39" s="21"/>
      <c r="BP39" s="21"/>
      <c r="BQ39" s="21"/>
      <c r="BR39" s="21"/>
      <c r="BS39" s="21"/>
      <c r="BT39" s="21"/>
      <c r="BU39" s="21"/>
      <c r="BV39" s="21"/>
      <c r="BW39" s="21"/>
      <c r="BX39" s="21"/>
      <c r="BY39" s="21"/>
      <c r="BZ39" s="21"/>
    </row>
    <row r="40" spans="1:78" x14ac:dyDescent="0.3">
      <c r="A40" s="21"/>
      <c r="B40" s="58">
        <f>'Sheet 1'!A34</f>
        <v>580</v>
      </c>
      <c r="C40" s="55">
        <f>IF($B40&lt;&gt;"",IF($Q$3&gt;4,COUNTIFS(Input!$F$3:$F$1002,ALK!$B40,Input!$J$3:$J$1002,ALK!C$7,Input!$G$3:$G$1002,ALK!$N$3),COUNTIFS(Input!$F$3:$F$1002,ALK!$B40,Input!$J$3:$J$1002,ALK!C$7,Input!$N$3:$N$1002,ALK!$Q$3,Input!$G$3:$G$1002,ALK!$N$3)),0)</f>
        <v>0</v>
      </c>
      <c r="D40" s="55">
        <f>IF($B40&lt;&gt;"",IF($Q$3&gt;4,COUNTIFS(Input!$F$3:$F$1002,ALK!$B40,Input!$J$3:$J$1002,ALK!D$7,Input!$G$3:$G$1002,ALK!$N$3),COUNTIFS(Input!$F$3:$F$1002,ALK!$B40,Input!$J$3:$J$1002,ALK!D$7,Input!$N$3:$N$1002,ALK!$Q$3,Input!$G$3:$G$1002,ALK!$N$3)),0)</f>
        <v>0</v>
      </c>
      <c r="E40" s="55">
        <f>IF($B40&lt;&gt;"",IF($Q$3&gt;4,COUNTIFS(Input!$F$3:$F$1002,ALK!$B40,Input!$J$3:$J$1002,ALK!E$7,Input!$G$3:$G$1002,ALK!$N$3),COUNTIFS(Input!$F$3:$F$1002,ALK!$B40,Input!$J$3:$J$1002,ALK!E$7,Input!$N$3:$N$1002,ALK!$Q$3,Input!$G$3:$G$1002,ALK!$N$3)),0)</f>
        <v>0</v>
      </c>
      <c r="F40" s="55">
        <f>IF($B40&lt;&gt;"",IF($Q$3&gt;4,COUNTIFS(Input!$F$3:$F$1002,ALK!$B40,Input!$J$3:$J$1002,ALK!F$7,Input!$G$3:$G$1002,ALK!$N$3),COUNTIFS(Input!$F$3:$F$1002,ALK!$B40,Input!$J$3:$J$1002,ALK!F$7,Input!$N$3:$N$1002,ALK!$Q$3,Input!$G$3:$G$1002,ALK!$N$3)),0)</f>
        <v>0</v>
      </c>
      <c r="G40" s="55">
        <f>IF($B40&lt;&gt;"",IF($Q$3&gt;4,COUNTIFS(Input!$F$3:$F$1002,ALK!$B40,Input!$J$3:$J$1002,ALK!G$7,Input!$G$3:$G$1002,ALK!$N$3),COUNTIFS(Input!$F$3:$F$1002,ALK!$B40,Input!$J$3:$J$1002,ALK!G$7,Input!$N$3:$N$1002,ALK!$Q$3,Input!$G$3:$G$1002,ALK!$N$3)),0)</f>
        <v>0</v>
      </c>
      <c r="H40" s="55">
        <f>IF($B40&lt;&gt;"",IF($Q$3&gt;4,COUNTIFS(Input!$F$3:$F$1002,ALK!$B40,Input!$J$3:$J$1002,ALK!H$7,Input!$G$3:$G$1002,ALK!$N$3),COUNTIFS(Input!$F$3:$F$1002,ALK!$B40,Input!$J$3:$J$1002,ALK!H$7,Input!$N$3:$N$1002,ALK!$Q$3,Input!$G$3:$G$1002,ALK!$N$3)),0)</f>
        <v>0</v>
      </c>
      <c r="I40" s="55">
        <f>IF($B40&lt;&gt;"",IF($Q$3&gt;4,COUNTIFS(Input!$F$3:$F$1002,ALK!$B40,Input!$J$3:$J$1002,ALK!I$7,Input!$G$3:$G$1002,ALK!$N$3),COUNTIFS(Input!$F$3:$F$1002,ALK!$B40,Input!$J$3:$J$1002,ALK!I$7,Input!$N$3:$N$1002,ALK!$Q$3,Input!$G$3:$G$1002,ALK!$N$3)),0)</f>
        <v>0</v>
      </c>
      <c r="J40" s="55">
        <f>IF($B40&lt;&gt;"",IF($Q$3&gt;4,COUNTIFS(Input!$F$3:$F$1002,ALK!$B40,Input!$J$3:$J$1002,ALK!J$7,Input!$G$3:$G$1002,ALK!$N$3),COUNTIFS(Input!$F$3:$F$1002,ALK!$B40,Input!$J$3:$J$1002,ALK!J$7,Input!$N$3:$N$1002,ALK!$Q$3,Input!$G$3:$G$1002,ALK!$N$3)),0)</f>
        <v>0</v>
      </c>
      <c r="K40" s="55">
        <f>IF($B40&lt;&gt;"",IF($Q$3&gt;4,COUNTIFS(Input!$F$3:$F$1002,ALK!$B40,Input!$J$3:$J$1002,ALK!K$7,Input!$G$3:$G$1002,ALK!$N$3),COUNTIFS(Input!$F$3:$F$1002,ALK!$B40,Input!$J$3:$J$1002,ALK!K$7,Input!$N$3:$N$1002,ALK!$Q$3,Input!$G$3:$G$1002,ALK!$N$3)),0)</f>
        <v>0</v>
      </c>
      <c r="L40" s="55">
        <f>IF($B40&lt;&gt;"",IF($Q$3&gt;4,COUNTIFS(Input!$F$3:$F$1002,ALK!$B40,Input!$J$3:$J$1002,ALK!L$7,Input!$G$3:$G$1002,ALK!$N$3),COUNTIFS(Input!$F$3:$F$1002,ALK!$B40,Input!$J$3:$J$1002,ALK!L$7,Input!$N$3:$N$1002,ALK!$Q$3,Input!$G$3:$G$1002,ALK!$N$3)),0)</f>
        <v>0</v>
      </c>
      <c r="M40" s="55">
        <f>IF($B40&lt;&gt;"",IF($Q$3&gt;4,COUNTIFS(Input!$F$3:$F$1002,ALK!$B40,Input!$J$3:$J$1002,ALK!M$7,Input!$G$3:$G$1002,ALK!$N$3),COUNTIFS(Input!$F$3:$F$1002,ALK!$B40,Input!$J$3:$J$1002,ALK!M$7,Input!$N$3:$N$1002,ALK!$Q$3,Input!$G$3:$G$1002,ALK!$N$3)),0)</f>
        <v>0</v>
      </c>
      <c r="N40" s="55">
        <f>IF($B40&lt;&gt;"",IF($Q$3&gt;4,COUNTIFS(Input!$F$3:$F$1002,ALK!$B40,Input!$J$3:$J$1002,ALK!N$7,Input!$G$3:$G$1002,ALK!$N$3),COUNTIFS(Input!$F$3:$F$1002,ALK!$B40,Input!$J$3:$J$1002,ALK!N$7,Input!$N$3:$N$1002,ALK!$Q$3,Input!$G$3:$G$1002,ALK!$N$3)),0)</f>
        <v>0</v>
      </c>
      <c r="O40" s="55">
        <f>IF($B40&lt;&gt;"",IF($Q$3&gt;4,COUNTIFS(Input!$F$3:$F$1002,ALK!$B40,Input!$J$3:$J$1002,ALK!O$7,Input!$G$3:$G$1002,ALK!$N$3),COUNTIFS(Input!$F$3:$F$1002,ALK!$B40,Input!$J$3:$J$1002,ALK!O$7,Input!$N$3:$N$1002,ALK!$Q$3,Input!$G$3:$G$1002,ALK!$N$3)),0)</f>
        <v>1</v>
      </c>
      <c r="P40" s="55">
        <f>IF($B40&lt;&gt;"",IF($Q$3&gt;4,COUNTIFS(Input!$F$3:$F$1002,ALK!$B40,Input!$J$3:$J$1002,ALK!P$7,Input!$G$3:$G$1002,ALK!$N$3),COUNTIFS(Input!$F$3:$F$1002,ALK!$B40,Input!$J$3:$J$1002,ALK!P$7,Input!$N$3:$N$1002,ALK!$Q$3,Input!$G$3:$G$1002,ALK!$N$3)),0)</f>
        <v>0</v>
      </c>
      <c r="Q40" s="55">
        <f>IF($B40&lt;&gt;"",IF($Q$3&gt;4,COUNTIFS(Input!$F$3:$F$1002,ALK!$B40,Input!$J$3:$J$1002,ALK!Q$7,Input!$G$3:$G$1002,ALK!$N$3),COUNTIFS(Input!$F$3:$F$1002,ALK!$B40,Input!$J$3:$J$1002,ALK!Q$7,Input!$N$3:$N$1002,ALK!$Q$3,Input!$G$3:$G$1002,ALK!$N$3)),0)</f>
        <v>0</v>
      </c>
      <c r="R40" s="55">
        <f>IF($B40&lt;&gt;"",IF($Q$3&gt;4,COUNTIFS(Input!$F$3:$F$1002,ALK!$B40,Input!$J$3:$J$1002,ALK!R$7,Input!$G$3:$G$1002,ALK!$N$3),COUNTIFS(Input!$F$3:$F$1002,ALK!$B40,Input!$J$3:$J$1002,ALK!R$7,Input!$N$3:$N$1002,ALK!$Q$3,Input!$G$3:$G$1002,ALK!$N$3)),0)</f>
        <v>0</v>
      </c>
      <c r="S40" s="55">
        <f>IF($B40&lt;&gt;"",IF($Q$3&gt;4,COUNTIFS(Input!$F$3:$F$1002,ALK!$B40,Input!$J$3:$J$1002,ALK!S$7,Input!$G$3:$G$1002,ALK!$N$3),COUNTIFS(Input!$F$3:$F$1002,ALK!$B40,Input!$J$3:$J$1002,ALK!S$7,Input!$N$3:$N$1002,ALK!$Q$3,Input!$G$3:$G$1002,ALK!$N$3)),0)</f>
        <v>0</v>
      </c>
      <c r="T40" s="55">
        <f>IF($B40&lt;&gt;"",IF($Q$3&gt;4,COUNTIFS(Input!$F$3:$F$1002,ALK!$B40,Input!$J$3:$J$1002,ALK!T$7,Input!$G$3:$G$1002,ALK!$N$3),COUNTIFS(Input!$F$3:$F$1002,ALK!$B40,Input!$J$3:$J$1002,ALK!T$7,Input!$N$3:$N$1002,ALK!$Q$3,Input!$G$3:$G$1002,ALK!$N$3)),0)</f>
        <v>0</v>
      </c>
      <c r="U40" s="55">
        <f>IF($B40&lt;&gt;"",IF($Q$3&gt;4,COUNTIFS(Input!$F$3:$F$1002,ALK!$B40,Input!$J$3:$J$1002,ALK!U$7,Input!$G$3:$G$1002,ALK!$N$3),COUNTIFS(Input!$F$3:$F$1002,ALK!$B40,Input!$J$3:$J$1002,ALK!U$7,Input!$N$3:$N$1002,ALK!$Q$3,Input!$G$3:$G$1002,ALK!$N$3)),0)</f>
        <v>0</v>
      </c>
      <c r="V40" s="55">
        <f>IF($B40&lt;&gt;"",IF($Q$3&gt;4,COUNTIFS(Input!$F$3:$F$1002,ALK!$B40,Input!$J$3:$J$1002,ALK!V$7,Input!$G$3:$G$1002,ALK!$N$3),COUNTIFS(Input!$F$3:$F$1002,ALK!$B40,Input!$J$3:$J$1002,ALK!V$7,Input!$N$3:$N$1002,ALK!$Q$3,Input!$G$3:$G$1002,ALK!$N$3)),0)</f>
        <v>0</v>
      </c>
      <c r="W40" s="55">
        <f>IF($B40&lt;&gt;"",IF($Q$3&gt;4,COUNTIFS(Input!$F$3:$F$1002,ALK!$B40,Input!$J$3:$J$1002,ALK!W$7,Input!$G$3:$G$1002,ALK!$N$3),COUNTIFS(Input!$F$3:$F$1002,ALK!$B40,Input!$J$3:$J$1002,ALK!W$7,Input!$N$3:$N$1002,ALK!$Q$3,Input!$G$3:$G$1002,ALK!$N$3)),0)</f>
        <v>0</v>
      </c>
      <c r="X40" s="55">
        <f>IF($B40&lt;&gt;"",IF($Q$3&gt;4,COUNTIFS(Input!$F$3:$F$1002,ALK!$B40,Input!$J$3:$J$1002,ALK!X$7,Input!$G$3:$G$1002,ALK!$N$3),COUNTIFS(Input!$F$3:$F$1002,ALK!$B40,Input!$J$3:$J$1002,ALK!X$7,Input!$N$3:$N$1002,ALK!$Q$3,Input!$G$3:$G$1002,ALK!$N$3)),0)</f>
        <v>0</v>
      </c>
      <c r="Y40" s="55">
        <f>IF($B40&lt;&gt;"",IF($Q$3&gt;4,COUNTIFS(Input!$F$3:$F$1002,ALK!$B40,Input!$J$3:$J$1002,ALK!Y$7,Input!$G$3:$G$1002,ALK!$N$3),COUNTIFS(Input!$F$3:$F$1002,ALK!$B40,Input!$J$3:$J$1002,ALK!Y$7,Input!$N$3:$N$1002,ALK!$Q$3,Input!$G$3:$G$1002,ALK!$N$3)),0)</f>
        <v>0</v>
      </c>
      <c r="Z40" s="55">
        <f>IF($B40&lt;&gt;"",IF($Q$3&gt;4,COUNTIFS(Input!$F$3:$F$1002,ALK!$B40,Input!$J$3:$J$1002,ALK!Z$7,Input!$G$3:$G$1002,ALK!$N$3),COUNTIFS(Input!$F$3:$F$1002,ALK!$B40,Input!$J$3:$J$1002,ALK!Z$7,Input!$N$3:$N$1002,ALK!$Q$3,Input!$G$3:$G$1002,ALK!$N$3)),0)</f>
        <v>0</v>
      </c>
      <c r="AA40" s="55">
        <f>IF($B40&lt;&gt;"",IF($Q$3&gt;4,COUNTIFS(Input!$F$3:$F$1002,ALK!$B40,Input!$J$3:$J$1002,ALK!AA$7,Input!$G$3:$G$1002,ALK!$N$3),COUNTIFS(Input!$F$3:$F$1002,ALK!$B40,Input!$J$3:$J$1002,ALK!AA$7,Input!$N$3:$N$1002,ALK!$Q$3,Input!$G$3:$G$1002,ALK!$N$3)),0)</f>
        <v>0</v>
      </c>
      <c r="AB40" s="55">
        <f>IF($B40&lt;&gt;"",IF($Q$3&gt;4,COUNTIFS(Input!$F$3:$F$1002,ALK!$B40,Input!$J$3:$J$1002,ALK!AB$7,Input!$G$3:$G$1002,ALK!$N$3),COUNTIFS(Input!$F$3:$F$1002,ALK!$B40,Input!$J$3:$J$1002,ALK!AB$7,Input!$N$3:$N$1002,ALK!$Q$3,Input!$G$3:$G$1002,ALK!$N$3)),0)</f>
        <v>0</v>
      </c>
      <c r="AC40" s="55">
        <f>IF($B40&lt;&gt;"",IF($Q$3&gt;4,COUNTIFS(Input!$F$3:$F$1002,ALK!$B40,Input!$J$3:$J$1002,ALK!AC$7,Input!$G$3:$G$1002,ALK!$N$3),COUNTIFS(Input!$F$3:$F$1002,ALK!$B40,Input!$J$3:$J$1002,ALK!AC$7,Input!$N$3:$N$1002,ALK!$Q$3,Input!$G$3:$G$1002,ALK!$N$3)),0)</f>
        <v>0</v>
      </c>
      <c r="AD40" s="55">
        <f>IF($B40&lt;&gt;"",IF($Q$3&gt;4,COUNTIFS(Input!$F$3:$F$1002,ALK!$B40,Input!$J$3:$J$1002,ALK!AD$7,Input!$G$3:$G$1002,ALK!$N$3),COUNTIFS(Input!$F$3:$F$1002,ALK!$B40,Input!$J$3:$J$1002,ALK!AD$7,Input!$N$3:$N$1002,ALK!$Q$3,Input!$G$3:$G$1002,ALK!$N$3)),0)</f>
        <v>0</v>
      </c>
      <c r="AE40" s="55">
        <f>IF($B40&lt;&gt;"",IF($Q$3&gt;4,COUNTIFS(Input!$F$3:$F$1002,ALK!$B40,Input!$J$3:$J$1002,ALK!AE$7,Input!$G$3:$G$1002,ALK!$N$3),COUNTIFS(Input!$F$3:$F$1002,ALK!$B40,Input!$J$3:$J$1002,ALK!AE$7,Input!$N$3:$N$1002,ALK!$Q$3,Input!$G$3:$G$1002,ALK!$N$3)),0)</f>
        <v>0</v>
      </c>
      <c r="AF40" s="55">
        <f>IF($B40&lt;&gt;"",IF($Q$3&gt;4,COUNTIFS(Input!$F$3:$F$1002,ALK!$B40,Input!$J$3:$J$1002,ALK!AF$7,Input!$G$3:$G$1002,ALK!$N$3),COUNTIFS(Input!$F$3:$F$1002,ALK!$B40,Input!$J$3:$J$1002,ALK!AF$7,Input!$N$3:$N$1002,ALK!$Q$3,Input!$G$3:$G$1002,ALK!$N$3)),0)</f>
        <v>0</v>
      </c>
      <c r="AG40" s="55">
        <f>IF($B40&lt;&gt;"",IF($Q$3&gt;4,COUNTIFS(Input!$F$3:$F$1002,ALK!$B40,Input!$J$3:$J$1002,ALK!AG$7,Input!$G$3:$G$1002,ALK!$N$3),COUNTIFS(Input!$F$3:$F$1002,ALK!$B40,Input!$J$3:$J$1002,ALK!AG$7,Input!$N$3:$N$1002,ALK!$Q$3,Input!$G$3:$G$1002,ALK!$N$3)),0)</f>
        <v>0</v>
      </c>
      <c r="AH40" s="55">
        <f>IF($B40&lt;&gt;"",IF($Q$3&gt;4,COUNTIFS(Input!$F$3:$F$1002,ALK!$B40,Input!$J$3:$J$1002,ALK!AH$7,Input!$G$3:$G$1002,ALK!$N$3),COUNTIFS(Input!$F$3:$F$1002,ALK!$B40,Input!$J$3:$J$1002,ALK!AH$7,Input!$N$3:$N$1002,ALK!$Q$3,Input!$G$3:$G$1002,ALK!$N$3)),0)</f>
        <v>0</v>
      </c>
      <c r="AI40" s="55">
        <f>IF($B40&lt;&gt;"",IF($Q$3&gt;4,COUNTIFS(Input!$F$3:$F$1002,ALK!$B40,Input!$J$3:$J$1002,ALK!AI$7,Input!$G$3:$G$1002,ALK!$N$3),COUNTIFS(Input!$F$3:$F$1002,ALK!$B40,Input!$J$3:$J$1002,ALK!AI$7,Input!$N$3:$N$1002,ALK!$Q$3,Input!$G$3:$G$1002,ALK!$N$3)),0)</f>
        <v>0</v>
      </c>
      <c r="AJ40" s="55">
        <f>IF($B40&lt;&gt;"",IF($Q$3&gt;4,COUNTIFS(Input!$F$3:$F$1002,ALK!$B40,Input!$J$3:$J$1002,ALK!AJ$7,Input!$G$3:$G$1002,ALK!$N$3),COUNTIFS(Input!$F$3:$F$1002,ALK!$B40,Input!$J$3:$J$1002,ALK!AJ$7,Input!$N$3:$N$1002,ALK!$Q$3,Input!$G$3:$G$1002,ALK!$N$3)),0)</f>
        <v>0</v>
      </c>
      <c r="AK40" s="55">
        <f>IF($B40&lt;&gt;"",IF($Q$3&gt;4,COUNTIFS(Input!$F$3:$F$1002,ALK!$B40,Input!$J$3:$J$1002,ALK!AK$7,Input!$G$3:$G$1002,ALK!$N$3),COUNTIFS(Input!$F$3:$F$1002,ALK!$B40,Input!$J$3:$J$1002,ALK!AK$7,Input!$N$3:$N$1002,ALK!$Q$3,Input!$G$3:$G$1002,ALK!$N$3)),0)</f>
        <v>0</v>
      </c>
      <c r="AL40" s="55">
        <f>IF($B40&lt;&gt;"",IF($Q$3&gt;4,COUNTIFS(Input!$F$3:$F$1002,ALK!$B40,Input!$J$3:$J$1002,ALK!AL$7,Input!$G$3:$G$1002,ALK!$N$3),COUNTIFS(Input!$F$3:$F$1002,ALK!$B40,Input!$J$3:$J$1002,ALK!AL$7,Input!$N$3:$N$1002,ALK!$Q$3,Input!$G$3:$G$1002,ALK!$N$3)),0)</f>
        <v>0</v>
      </c>
      <c r="AM40" s="55">
        <f>IF($B40&lt;&gt;"",IF($Q$3&gt;4,COUNTIFS(Input!$F$3:$F$1002,ALK!$B40,Input!$J$3:$J$1002,ALK!AM$7,Input!$G$3:$G$1002,ALK!$N$3),COUNTIFS(Input!$F$3:$F$1002,ALK!$B40,Input!$J$3:$J$1002,ALK!AM$7,Input!$N$3:$N$1002,ALK!$Q$3,Input!$G$3:$G$1002,ALK!$N$3)),0)</f>
        <v>0</v>
      </c>
      <c r="AN40" s="55">
        <f>IF($B40&lt;&gt;"",IF($Q$3&gt;4,COUNTIFS(Input!$F$3:$F$1002,ALK!$B40,Input!$J$3:$J$1002,ALK!AN$7,Input!$G$3:$G$1002,ALK!$N$3),COUNTIFS(Input!$F$3:$F$1002,ALK!$B40,Input!$J$3:$J$1002,ALK!AN$7,Input!$N$3:$N$1002,ALK!$Q$3,Input!$G$3:$G$1002,ALK!$N$3)),0)</f>
        <v>0</v>
      </c>
      <c r="AO40" s="55">
        <f>IF($B40&lt;&gt;"",IF($Q$3&gt;4,COUNTIFS(Input!$F$3:$F$1002,ALK!$B40,Input!$J$3:$J$1002,ALK!AO$7,Input!$G$3:$G$1002,ALK!$N$3),COUNTIFS(Input!$F$3:$F$1002,ALK!$B40,Input!$J$3:$J$1002,ALK!AO$7,Input!$N$3:$N$1002,ALK!$Q$3,Input!$G$3:$G$1002,ALK!$N$3)),0)</f>
        <v>0</v>
      </c>
      <c r="AP40" s="55">
        <f>IF($B40&lt;&gt;"",IF($Q$3&gt;4,COUNTIFS(Input!$F$3:$F$1002,ALK!$B40,Input!$J$3:$J$1002,ALK!AP$7,Input!$G$3:$G$1002,ALK!$N$3),COUNTIFS(Input!$F$3:$F$1002,ALK!$B40,Input!$J$3:$J$1002,ALK!AP$7,Input!$N$3:$N$1002,ALK!$Q$3,Input!$G$3:$G$1002,ALK!$N$3)),0)</f>
        <v>0</v>
      </c>
      <c r="AQ40" s="55">
        <f>IF($B40&lt;&gt;"",IF($Q$3&gt;4,COUNTIFS(Input!$F$3:$F$1002,ALK!$B40,Input!$J$3:$J$1002,ALK!AQ$7,Input!$G$3:$G$1002,ALK!$N$3),COUNTIFS(Input!$F$3:$F$1002,ALK!$B40,Input!$J$3:$J$1002,ALK!AQ$7,Input!$N$3:$N$1002,ALK!$Q$3,Input!$G$3:$G$1002,ALK!$N$3)),0)</f>
        <v>0</v>
      </c>
      <c r="AR40" s="56">
        <f t="shared" si="1"/>
        <v>1</v>
      </c>
      <c r="AS40" s="21"/>
      <c r="AT40" s="21" t="s">
        <v>185</v>
      </c>
      <c r="AU40" s="21"/>
      <c r="AV40" s="265">
        <f>SUM(C92:AQ92)/U3</f>
        <v>4.53133514986376</v>
      </c>
      <c r="AW40" s="21"/>
      <c r="AX40" s="21"/>
      <c r="AY40" s="21"/>
      <c r="AZ40" s="21"/>
      <c r="BA40" s="21"/>
      <c r="BB40" s="21"/>
      <c r="BC40" s="316">
        <f t="shared" si="2"/>
        <v>580</v>
      </c>
      <c r="BD40" s="21"/>
      <c r="BE40" s="21"/>
      <c r="BF40" s="21"/>
      <c r="BG40" s="21"/>
      <c r="BH40" s="21"/>
      <c r="BI40" s="21"/>
      <c r="BJ40" s="21"/>
      <c r="BK40" s="21"/>
      <c r="BL40" s="21"/>
      <c r="BM40" s="21"/>
      <c r="BN40" s="21"/>
      <c r="BO40" s="21"/>
      <c r="BP40" s="21"/>
      <c r="BQ40" s="21"/>
      <c r="BR40" s="21"/>
      <c r="BS40" s="21"/>
      <c r="BT40" s="21"/>
      <c r="BU40" s="21"/>
      <c r="BV40" s="21"/>
      <c r="BW40" s="21"/>
      <c r="BX40" s="21"/>
      <c r="BY40" s="21"/>
      <c r="BZ40" s="21"/>
    </row>
    <row r="41" spans="1:78" x14ac:dyDescent="0.3">
      <c r="A41" s="21"/>
      <c r="B41" s="58" t="str">
        <f>'Sheet 1'!A35</f>
        <v/>
      </c>
      <c r="C41" s="55">
        <f>IF($B41&lt;&gt;"",IF($Q$3&gt;4,COUNTIFS(Input!$F$3:$F$1002,ALK!$B41,Input!$J$3:$J$1002,ALK!C$7,Input!$G$3:$G$1002,ALK!$N$3),COUNTIFS(Input!$F$3:$F$1002,ALK!$B41,Input!$J$3:$J$1002,ALK!C$7,Input!$N$3:$N$1002,ALK!$Q$3,Input!$G$3:$G$1002,ALK!$N$3)),0)</f>
        <v>0</v>
      </c>
      <c r="D41" s="55">
        <f>IF($B41&lt;&gt;"",IF($Q$3&gt;4,COUNTIFS(Input!$F$3:$F$1002,ALK!$B41,Input!$J$3:$J$1002,ALK!D$7,Input!$G$3:$G$1002,ALK!$N$3),COUNTIFS(Input!$F$3:$F$1002,ALK!$B41,Input!$J$3:$J$1002,ALK!D$7,Input!$N$3:$N$1002,ALK!$Q$3,Input!$G$3:$G$1002,ALK!$N$3)),0)</f>
        <v>0</v>
      </c>
      <c r="E41" s="55">
        <f>IF($B41&lt;&gt;"",IF($Q$3&gt;4,COUNTIFS(Input!$F$3:$F$1002,ALK!$B41,Input!$J$3:$J$1002,ALK!E$7,Input!$G$3:$G$1002,ALK!$N$3),COUNTIFS(Input!$F$3:$F$1002,ALK!$B41,Input!$J$3:$J$1002,ALK!E$7,Input!$N$3:$N$1002,ALK!$Q$3,Input!$G$3:$G$1002,ALK!$N$3)),0)</f>
        <v>0</v>
      </c>
      <c r="F41" s="55">
        <f>IF($B41&lt;&gt;"",IF($Q$3&gt;4,COUNTIFS(Input!$F$3:$F$1002,ALK!$B41,Input!$J$3:$J$1002,ALK!F$7,Input!$G$3:$G$1002,ALK!$N$3),COUNTIFS(Input!$F$3:$F$1002,ALK!$B41,Input!$J$3:$J$1002,ALK!F$7,Input!$N$3:$N$1002,ALK!$Q$3,Input!$G$3:$G$1002,ALK!$N$3)),0)</f>
        <v>0</v>
      </c>
      <c r="G41" s="55">
        <f>IF($B41&lt;&gt;"",IF($Q$3&gt;4,COUNTIFS(Input!$F$3:$F$1002,ALK!$B41,Input!$J$3:$J$1002,ALK!G$7,Input!$G$3:$G$1002,ALK!$N$3),COUNTIFS(Input!$F$3:$F$1002,ALK!$B41,Input!$J$3:$J$1002,ALK!G$7,Input!$N$3:$N$1002,ALK!$Q$3,Input!$G$3:$G$1002,ALK!$N$3)),0)</f>
        <v>0</v>
      </c>
      <c r="H41" s="55">
        <f>IF($B41&lt;&gt;"",IF($Q$3&gt;4,COUNTIFS(Input!$F$3:$F$1002,ALK!$B41,Input!$J$3:$J$1002,ALK!H$7,Input!$G$3:$G$1002,ALK!$N$3),COUNTIFS(Input!$F$3:$F$1002,ALK!$B41,Input!$J$3:$J$1002,ALK!H$7,Input!$N$3:$N$1002,ALK!$Q$3,Input!$G$3:$G$1002,ALK!$N$3)),0)</f>
        <v>0</v>
      </c>
      <c r="I41" s="55">
        <f>IF($B41&lt;&gt;"",IF($Q$3&gt;4,COUNTIFS(Input!$F$3:$F$1002,ALK!$B41,Input!$J$3:$J$1002,ALK!I$7,Input!$G$3:$G$1002,ALK!$N$3),COUNTIFS(Input!$F$3:$F$1002,ALK!$B41,Input!$J$3:$J$1002,ALK!I$7,Input!$N$3:$N$1002,ALK!$Q$3,Input!$G$3:$G$1002,ALK!$N$3)),0)</f>
        <v>0</v>
      </c>
      <c r="J41" s="55">
        <f>IF($B41&lt;&gt;"",IF($Q$3&gt;4,COUNTIFS(Input!$F$3:$F$1002,ALK!$B41,Input!$J$3:$J$1002,ALK!J$7,Input!$G$3:$G$1002,ALK!$N$3),COUNTIFS(Input!$F$3:$F$1002,ALK!$B41,Input!$J$3:$J$1002,ALK!J$7,Input!$N$3:$N$1002,ALK!$Q$3,Input!$G$3:$G$1002,ALK!$N$3)),0)</f>
        <v>0</v>
      </c>
      <c r="K41" s="55">
        <f>IF($B41&lt;&gt;"",IF($Q$3&gt;4,COUNTIFS(Input!$F$3:$F$1002,ALK!$B41,Input!$J$3:$J$1002,ALK!K$7,Input!$G$3:$G$1002,ALK!$N$3),COUNTIFS(Input!$F$3:$F$1002,ALK!$B41,Input!$J$3:$J$1002,ALK!K$7,Input!$N$3:$N$1002,ALK!$Q$3,Input!$G$3:$G$1002,ALK!$N$3)),0)</f>
        <v>0</v>
      </c>
      <c r="L41" s="55">
        <f>IF($B41&lt;&gt;"",IF($Q$3&gt;4,COUNTIFS(Input!$F$3:$F$1002,ALK!$B41,Input!$J$3:$J$1002,ALK!L$7,Input!$G$3:$G$1002,ALK!$N$3),COUNTIFS(Input!$F$3:$F$1002,ALK!$B41,Input!$J$3:$J$1002,ALK!L$7,Input!$N$3:$N$1002,ALK!$Q$3,Input!$G$3:$G$1002,ALK!$N$3)),0)</f>
        <v>0</v>
      </c>
      <c r="M41" s="55">
        <f>IF($B41&lt;&gt;"",IF($Q$3&gt;4,COUNTIFS(Input!$F$3:$F$1002,ALK!$B41,Input!$J$3:$J$1002,ALK!M$7,Input!$G$3:$G$1002,ALK!$N$3),COUNTIFS(Input!$F$3:$F$1002,ALK!$B41,Input!$J$3:$J$1002,ALK!M$7,Input!$N$3:$N$1002,ALK!$Q$3,Input!$G$3:$G$1002,ALK!$N$3)),0)</f>
        <v>0</v>
      </c>
      <c r="N41" s="55">
        <f>IF($B41&lt;&gt;"",IF($Q$3&gt;4,COUNTIFS(Input!$F$3:$F$1002,ALK!$B41,Input!$J$3:$J$1002,ALK!N$7,Input!$G$3:$G$1002,ALK!$N$3),COUNTIFS(Input!$F$3:$F$1002,ALK!$B41,Input!$J$3:$J$1002,ALK!N$7,Input!$N$3:$N$1002,ALK!$Q$3,Input!$G$3:$G$1002,ALK!$N$3)),0)</f>
        <v>0</v>
      </c>
      <c r="O41" s="55">
        <f>IF($B41&lt;&gt;"",IF($Q$3&gt;4,COUNTIFS(Input!$F$3:$F$1002,ALK!$B41,Input!$J$3:$J$1002,ALK!O$7,Input!$G$3:$G$1002,ALK!$N$3),COUNTIFS(Input!$F$3:$F$1002,ALK!$B41,Input!$J$3:$J$1002,ALK!O$7,Input!$N$3:$N$1002,ALK!$Q$3,Input!$G$3:$G$1002,ALK!$N$3)),0)</f>
        <v>0</v>
      </c>
      <c r="P41" s="55">
        <f>IF($B41&lt;&gt;"",IF($Q$3&gt;4,COUNTIFS(Input!$F$3:$F$1002,ALK!$B41,Input!$J$3:$J$1002,ALK!P$7,Input!$G$3:$G$1002,ALK!$N$3),COUNTIFS(Input!$F$3:$F$1002,ALK!$B41,Input!$J$3:$J$1002,ALK!P$7,Input!$N$3:$N$1002,ALK!$Q$3,Input!$G$3:$G$1002,ALK!$N$3)),0)</f>
        <v>0</v>
      </c>
      <c r="Q41" s="55">
        <f>IF($B41&lt;&gt;"",IF($Q$3&gt;4,COUNTIFS(Input!$F$3:$F$1002,ALK!$B41,Input!$J$3:$J$1002,ALK!Q$7,Input!$G$3:$G$1002,ALK!$N$3),COUNTIFS(Input!$F$3:$F$1002,ALK!$B41,Input!$J$3:$J$1002,ALK!Q$7,Input!$N$3:$N$1002,ALK!$Q$3,Input!$G$3:$G$1002,ALK!$N$3)),0)</f>
        <v>0</v>
      </c>
      <c r="R41" s="55">
        <f>IF($B41&lt;&gt;"",IF($Q$3&gt;4,COUNTIFS(Input!$F$3:$F$1002,ALK!$B41,Input!$J$3:$J$1002,ALK!R$7,Input!$G$3:$G$1002,ALK!$N$3),COUNTIFS(Input!$F$3:$F$1002,ALK!$B41,Input!$J$3:$J$1002,ALK!R$7,Input!$N$3:$N$1002,ALK!$Q$3,Input!$G$3:$G$1002,ALK!$N$3)),0)</f>
        <v>0</v>
      </c>
      <c r="S41" s="55">
        <f>IF($B41&lt;&gt;"",IF($Q$3&gt;4,COUNTIFS(Input!$F$3:$F$1002,ALK!$B41,Input!$J$3:$J$1002,ALK!S$7,Input!$G$3:$G$1002,ALK!$N$3),COUNTIFS(Input!$F$3:$F$1002,ALK!$B41,Input!$J$3:$J$1002,ALK!S$7,Input!$N$3:$N$1002,ALK!$Q$3,Input!$G$3:$G$1002,ALK!$N$3)),0)</f>
        <v>0</v>
      </c>
      <c r="T41" s="55">
        <f>IF($B41&lt;&gt;"",IF($Q$3&gt;4,COUNTIFS(Input!$F$3:$F$1002,ALK!$B41,Input!$J$3:$J$1002,ALK!T$7,Input!$G$3:$G$1002,ALK!$N$3),COUNTIFS(Input!$F$3:$F$1002,ALK!$B41,Input!$J$3:$J$1002,ALK!T$7,Input!$N$3:$N$1002,ALK!$Q$3,Input!$G$3:$G$1002,ALK!$N$3)),0)</f>
        <v>0</v>
      </c>
      <c r="U41" s="55">
        <f>IF($B41&lt;&gt;"",IF($Q$3&gt;4,COUNTIFS(Input!$F$3:$F$1002,ALK!$B41,Input!$J$3:$J$1002,ALK!U$7,Input!$G$3:$G$1002,ALK!$N$3),COUNTIFS(Input!$F$3:$F$1002,ALK!$B41,Input!$J$3:$J$1002,ALK!U$7,Input!$N$3:$N$1002,ALK!$Q$3,Input!$G$3:$G$1002,ALK!$N$3)),0)</f>
        <v>0</v>
      </c>
      <c r="V41" s="55">
        <f>IF($B41&lt;&gt;"",IF($Q$3&gt;4,COUNTIFS(Input!$F$3:$F$1002,ALK!$B41,Input!$J$3:$J$1002,ALK!V$7,Input!$G$3:$G$1002,ALK!$N$3),COUNTIFS(Input!$F$3:$F$1002,ALK!$B41,Input!$J$3:$J$1002,ALK!V$7,Input!$N$3:$N$1002,ALK!$Q$3,Input!$G$3:$G$1002,ALK!$N$3)),0)</f>
        <v>0</v>
      </c>
      <c r="W41" s="55">
        <f>IF($B41&lt;&gt;"",IF($Q$3&gt;4,COUNTIFS(Input!$F$3:$F$1002,ALK!$B41,Input!$J$3:$J$1002,ALK!W$7,Input!$G$3:$G$1002,ALK!$N$3),COUNTIFS(Input!$F$3:$F$1002,ALK!$B41,Input!$J$3:$J$1002,ALK!W$7,Input!$N$3:$N$1002,ALK!$Q$3,Input!$G$3:$G$1002,ALK!$N$3)),0)</f>
        <v>0</v>
      </c>
      <c r="X41" s="55">
        <f>IF($B41&lt;&gt;"",IF($Q$3&gt;4,COUNTIFS(Input!$F$3:$F$1002,ALK!$B41,Input!$J$3:$J$1002,ALK!X$7,Input!$G$3:$G$1002,ALK!$N$3),COUNTIFS(Input!$F$3:$F$1002,ALK!$B41,Input!$J$3:$J$1002,ALK!X$7,Input!$N$3:$N$1002,ALK!$Q$3,Input!$G$3:$G$1002,ALK!$N$3)),0)</f>
        <v>0</v>
      </c>
      <c r="Y41" s="55">
        <f>IF($B41&lt;&gt;"",IF($Q$3&gt;4,COUNTIFS(Input!$F$3:$F$1002,ALK!$B41,Input!$J$3:$J$1002,ALK!Y$7,Input!$G$3:$G$1002,ALK!$N$3),COUNTIFS(Input!$F$3:$F$1002,ALK!$B41,Input!$J$3:$J$1002,ALK!Y$7,Input!$N$3:$N$1002,ALK!$Q$3,Input!$G$3:$G$1002,ALK!$N$3)),0)</f>
        <v>0</v>
      </c>
      <c r="Z41" s="55">
        <f>IF($B41&lt;&gt;"",IF($Q$3&gt;4,COUNTIFS(Input!$F$3:$F$1002,ALK!$B41,Input!$J$3:$J$1002,ALK!Z$7,Input!$G$3:$G$1002,ALK!$N$3),COUNTIFS(Input!$F$3:$F$1002,ALK!$B41,Input!$J$3:$J$1002,ALK!Z$7,Input!$N$3:$N$1002,ALK!$Q$3,Input!$G$3:$G$1002,ALK!$N$3)),0)</f>
        <v>0</v>
      </c>
      <c r="AA41" s="55">
        <f>IF($B41&lt;&gt;"",IF($Q$3&gt;4,COUNTIFS(Input!$F$3:$F$1002,ALK!$B41,Input!$J$3:$J$1002,ALK!AA$7,Input!$G$3:$G$1002,ALK!$N$3),COUNTIFS(Input!$F$3:$F$1002,ALK!$B41,Input!$J$3:$J$1002,ALK!AA$7,Input!$N$3:$N$1002,ALK!$Q$3,Input!$G$3:$G$1002,ALK!$N$3)),0)</f>
        <v>0</v>
      </c>
      <c r="AB41" s="55">
        <f>IF($B41&lt;&gt;"",IF($Q$3&gt;4,COUNTIFS(Input!$F$3:$F$1002,ALK!$B41,Input!$J$3:$J$1002,ALK!AB$7,Input!$G$3:$G$1002,ALK!$N$3),COUNTIFS(Input!$F$3:$F$1002,ALK!$B41,Input!$J$3:$J$1002,ALK!AB$7,Input!$N$3:$N$1002,ALK!$Q$3,Input!$G$3:$G$1002,ALK!$N$3)),0)</f>
        <v>0</v>
      </c>
      <c r="AC41" s="55">
        <f>IF($B41&lt;&gt;"",IF($Q$3&gt;4,COUNTIFS(Input!$F$3:$F$1002,ALK!$B41,Input!$J$3:$J$1002,ALK!AC$7,Input!$G$3:$G$1002,ALK!$N$3),COUNTIFS(Input!$F$3:$F$1002,ALK!$B41,Input!$J$3:$J$1002,ALK!AC$7,Input!$N$3:$N$1002,ALK!$Q$3,Input!$G$3:$G$1002,ALK!$N$3)),0)</f>
        <v>0</v>
      </c>
      <c r="AD41" s="55">
        <f>IF($B41&lt;&gt;"",IF($Q$3&gt;4,COUNTIFS(Input!$F$3:$F$1002,ALK!$B41,Input!$J$3:$J$1002,ALK!AD$7,Input!$G$3:$G$1002,ALK!$N$3),COUNTIFS(Input!$F$3:$F$1002,ALK!$B41,Input!$J$3:$J$1002,ALK!AD$7,Input!$N$3:$N$1002,ALK!$Q$3,Input!$G$3:$G$1002,ALK!$N$3)),0)</f>
        <v>0</v>
      </c>
      <c r="AE41" s="55">
        <f>IF($B41&lt;&gt;"",IF($Q$3&gt;4,COUNTIFS(Input!$F$3:$F$1002,ALK!$B41,Input!$J$3:$J$1002,ALK!AE$7,Input!$G$3:$G$1002,ALK!$N$3),COUNTIFS(Input!$F$3:$F$1002,ALK!$B41,Input!$J$3:$J$1002,ALK!AE$7,Input!$N$3:$N$1002,ALK!$Q$3,Input!$G$3:$G$1002,ALK!$N$3)),0)</f>
        <v>0</v>
      </c>
      <c r="AF41" s="55">
        <f>IF($B41&lt;&gt;"",IF($Q$3&gt;4,COUNTIFS(Input!$F$3:$F$1002,ALK!$B41,Input!$J$3:$J$1002,ALK!AF$7,Input!$G$3:$G$1002,ALK!$N$3),COUNTIFS(Input!$F$3:$F$1002,ALK!$B41,Input!$J$3:$J$1002,ALK!AF$7,Input!$N$3:$N$1002,ALK!$Q$3,Input!$G$3:$G$1002,ALK!$N$3)),0)</f>
        <v>0</v>
      </c>
      <c r="AG41" s="55">
        <f>IF($B41&lt;&gt;"",IF($Q$3&gt;4,COUNTIFS(Input!$F$3:$F$1002,ALK!$B41,Input!$J$3:$J$1002,ALK!AG$7,Input!$G$3:$G$1002,ALK!$N$3),COUNTIFS(Input!$F$3:$F$1002,ALK!$B41,Input!$J$3:$J$1002,ALK!AG$7,Input!$N$3:$N$1002,ALK!$Q$3,Input!$G$3:$G$1002,ALK!$N$3)),0)</f>
        <v>0</v>
      </c>
      <c r="AH41" s="55">
        <f>IF($B41&lt;&gt;"",IF($Q$3&gt;4,COUNTIFS(Input!$F$3:$F$1002,ALK!$B41,Input!$J$3:$J$1002,ALK!AH$7,Input!$G$3:$G$1002,ALK!$N$3),COUNTIFS(Input!$F$3:$F$1002,ALK!$B41,Input!$J$3:$J$1002,ALK!AH$7,Input!$N$3:$N$1002,ALK!$Q$3,Input!$G$3:$G$1002,ALK!$N$3)),0)</f>
        <v>0</v>
      </c>
      <c r="AI41" s="55">
        <f>IF($B41&lt;&gt;"",IF($Q$3&gt;4,COUNTIFS(Input!$F$3:$F$1002,ALK!$B41,Input!$J$3:$J$1002,ALK!AI$7,Input!$G$3:$G$1002,ALK!$N$3),COUNTIFS(Input!$F$3:$F$1002,ALK!$B41,Input!$J$3:$J$1002,ALK!AI$7,Input!$N$3:$N$1002,ALK!$Q$3,Input!$G$3:$G$1002,ALK!$N$3)),0)</f>
        <v>0</v>
      </c>
      <c r="AJ41" s="55">
        <f>IF($B41&lt;&gt;"",IF($Q$3&gt;4,COUNTIFS(Input!$F$3:$F$1002,ALK!$B41,Input!$J$3:$J$1002,ALK!AJ$7,Input!$G$3:$G$1002,ALK!$N$3),COUNTIFS(Input!$F$3:$F$1002,ALK!$B41,Input!$J$3:$J$1002,ALK!AJ$7,Input!$N$3:$N$1002,ALK!$Q$3,Input!$G$3:$G$1002,ALK!$N$3)),0)</f>
        <v>0</v>
      </c>
      <c r="AK41" s="55">
        <f>IF($B41&lt;&gt;"",IF($Q$3&gt;4,COUNTIFS(Input!$F$3:$F$1002,ALK!$B41,Input!$J$3:$J$1002,ALK!AK$7,Input!$G$3:$G$1002,ALK!$N$3),COUNTIFS(Input!$F$3:$F$1002,ALK!$B41,Input!$J$3:$J$1002,ALK!AK$7,Input!$N$3:$N$1002,ALK!$Q$3,Input!$G$3:$G$1002,ALK!$N$3)),0)</f>
        <v>0</v>
      </c>
      <c r="AL41" s="55">
        <f>IF($B41&lt;&gt;"",IF($Q$3&gt;4,COUNTIFS(Input!$F$3:$F$1002,ALK!$B41,Input!$J$3:$J$1002,ALK!AL$7,Input!$G$3:$G$1002,ALK!$N$3),COUNTIFS(Input!$F$3:$F$1002,ALK!$B41,Input!$J$3:$J$1002,ALK!AL$7,Input!$N$3:$N$1002,ALK!$Q$3,Input!$G$3:$G$1002,ALK!$N$3)),0)</f>
        <v>0</v>
      </c>
      <c r="AM41" s="55">
        <f>IF($B41&lt;&gt;"",IF($Q$3&gt;4,COUNTIFS(Input!$F$3:$F$1002,ALK!$B41,Input!$J$3:$J$1002,ALK!AM$7,Input!$G$3:$G$1002,ALK!$N$3),COUNTIFS(Input!$F$3:$F$1002,ALK!$B41,Input!$J$3:$J$1002,ALK!AM$7,Input!$N$3:$N$1002,ALK!$Q$3,Input!$G$3:$G$1002,ALK!$N$3)),0)</f>
        <v>0</v>
      </c>
      <c r="AN41" s="55">
        <f>IF($B41&lt;&gt;"",IF($Q$3&gt;4,COUNTIFS(Input!$F$3:$F$1002,ALK!$B41,Input!$J$3:$J$1002,ALK!AN$7,Input!$G$3:$G$1002,ALK!$N$3),COUNTIFS(Input!$F$3:$F$1002,ALK!$B41,Input!$J$3:$J$1002,ALK!AN$7,Input!$N$3:$N$1002,ALK!$Q$3,Input!$G$3:$G$1002,ALK!$N$3)),0)</f>
        <v>0</v>
      </c>
      <c r="AO41" s="55">
        <f>IF($B41&lt;&gt;"",IF($Q$3&gt;4,COUNTIFS(Input!$F$3:$F$1002,ALK!$B41,Input!$J$3:$J$1002,ALK!AO$7,Input!$G$3:$G$1002,ALK!$N$3),COUNTIFS(Input!$F$3:$F$1002,ALK!$B41,Input!$J$3:$J$1002,ALK!AO$7,Input!$N$3:$N$1002,ALK!$Q$3,Input!$G$3:$G$1002,ALK!$N$3)),0)</f>
        <v>0</v>
      </c>
      <c r="AP41" s="55">
        <f>IF($B41&lt;&gt;"",IF($Q$3&gt;4,COUNTIFS(Input!$F$3:$F$1002,ALK!$B41,Input!$J$3:$J$1002,ALK!AP$7,Input!$G$3:$G$1002,ALK!$N$3),COUNTIFS(Input!$F$3:$F$1002,ALK!$B41,Input!$J$3:$J$1002,ALK!AP$7,Input!$N$3:$N$1002,ALK!$Q$3,Input!$G$3:$G$1002,ALK!$N$3)),0)</f>
        <v>0</v>
      </c>
      <c r="AQ41" s="55">
        <f>IF($B41&lt;&gt;"",IF($Q$3&gt;4,COUNTIFS(Input!$F$3:$F$1002,ALK!$B41,Input!$J$3:$J$1002,ALK!AQ$7,Input!$G$3:$G$1002,ALK!$N$3),COUNTIFS(Input!$F$3:$F$1002,ALK!$B41,Input!$J$3:$J$1002,ALK!AQ$7,Input!$N$3:$N$1002,ALK!$Q$3,Input!$G$3:$G$1002,ALK!$N$3)),0)</f>
        <v>0</v>
      </c>
      <c r="AR41" s="56">
        <f t="shared" si="1"/>
        <v>0</v>
      </c>
      <c r="AS41" s="21"/>
      <c r="AT41" s="21"/>
      <c r="AU41" s="21"/>
      <c r="AV41" s="21"/>
      <c r="AW41" s="21"/>
      <c r="AX41" s="21"/>
      <c r="AY41" s="21"/>
      <c r="AZ41" s="21"/>
      <c r="BA41" s="21"/>
      <c r="BB41" s="21"/>
      <c r="BC41" s="316">
        <f t="shared" si="2"/>
        <v>0</v>
      </c>
      <c r="BD41" s="21"/>
      <c r="BE41" s="21"/>
      <c r="BF41" s="21"/>
      <c r="BG41" s="21"/>
      <c r="BH41" s="21"/>
      <c r="BI41" s="21"/>
      <c r="BJ41" s="21"/>
      <c r="BK41" s="21"/>
      <c r="BL41" s="21"/>
      <c r="BM41" s="21"/>
      <c r="BN41" s="21"/>
      <c r="BO41" s="21"/>
      <c r="BP41" s="21"/>
      <c r="BQ41" s="21"/>
      <c r="BR41" s="21"/>
      <c r="BS41" s="21"/>
      <c r="BT41" s="21"/>
      <c r="BU41" s="21"/>
      <c r="BV41" s="21"/>
      <c r="BW41" s="21"/>
      <c r="BX41" s="21"/>
      <c r="BY41" s="21"/>
      <c r="BZ41" s="21"/>
    </row>
    <row r="42" spans="1:78" x14ac:dyDescent="0.3">
      <c r="A42" s="21"/>
      <c r="B42" s="58" t="str">
        <f>'Sheet 1'!A36</f>
        <v/>
      </c>
      <c r="C42" s="55">
        <f>IF($B42&lt;&gt;"",IF($Q$3&gt;4,COUNTIFS(Input!$F$3:$F$1002,ALK!$B42,Input!$J$3:$J$1002,ALK!C$7,Input!$G$3:$G$1002,ALK!$N$3),COUNTIFS(Input!$F$3:$F$1002,ALK!$B42,Input!$J$3:$J$1002,ALK!C$7,Input!$N$3:$N$1002,ALK!$Q$3,Input!$G$3:$G$1002,ALK!$N$3)),0)</f>
        <v>0</v>
      </c>
      <c r="D42" s="55">
        <f>IF($B42&lt;&gt;"",IF($Q$3&gt;4,COUNTIFS(Input!$F$3:$F$1002,ALK!$B42,Input!$J$3:$J$1002,ALK!D$7,Input!$G$3:$G$1002,ALK!$N$3),COUNTIFS(Input!$F$3:$F$1002,ALK!$B42,Input!$J$3:$J$1002,ALK!D$7,Input!$N$3:$N$1002,ALK!$Q$3,Input!$G$3:$G$1002,ALK!$N$3)),0)</f>
        <v>0</v>
      </c>
      <c r="E42" s="55">
        <f>IF($B42&lt;&gt;"",IF($Q$3&gt;4,COUNTIFS(Input!$F$3:$F$1002,ALK!$B42,Input!$J$3:$J$1002,ALK!E$7,Input!$G$3:$G$1002,ALK!$N$3),COUNTIFS(Input!$F$3:$F$1002,ALK!$B42,Input!$J$3:$J$1002,ALK!E$7,Input!$N$3:$N$1002,ALK!$Q$3,Input!$G$3:$G$1002,ALK!$N$3)),0)</f>
        <v>0</v>
      </c>
      <c r="F42" s="55">
        <f>IF($B42&lt;&gt;"",IF($Q$3&gt;4,COUNTIFS(Input!$F$3:$F$1002,ALK!$B42,Input!$J$3:$J$1002,ALK!F$7,Input!$G$3:$G$1002,ALK!$N$3),COUNTIFS(Input!$F$3:$F$1002,ALK!$B42,Input!$J$3:$J$1002,ALK!F$7,Input!$N$3:$N$1002,ALK!$Q$3,Input!$G$3:$G$1002,ALK!$N$3)),0)</f>
        <v>0</v>
      </c>
      <c r="G42" s="55">
        <f>IF($B42&lt;&gt;"",IF($Q$3&gt;4,COUNTIFS(Input!$F$3:$F$1002,ALK!$B42,Input!$J$3:$J$1002,ALK!G$7,Input!$G$3:$G$1002,ALK!$N$3),COUNTIFS(Input!$F$3:$F$1002,ALK!$B42,Input!$J$3:$J$1002,ALK!G$7,Input!$N$3:$N$1002,ALK!$Q$3,Input!$G$3:$G$1002,ALK!$N$3)),0)</f>
        <v>0</v>
      </c>
      <c r="H42" s="55">
        <f>IF($B42&lt;&gt;"",IF($Q$3&gt;4,COUNTIFS(Input!$F$3:$F$1002,ALK!$B42,Input!$J$3:$J$1002,ALK!H$7,Input!$G$3:$G$1002,ALK!$N$3),COUNTIFS(Input!$F$3:$F$1002,ALK!$B42,Input!$J$3:$J$1002,ALK!H$7,Input!$N$3:$N$1002,ALK!$Q$3,Input!$G$3:$G$1002,ALK!$N$3)),0)</f>
        <v>0</v>
      </c>
      <c r="I42" s="55">
        <f>IF($B42&lt;&gt;"",IF($Q$3&gt;4,COUNTIFS(Input!$F$3:$F$1002,ALK!$B42,Input!$J$3:$J$1002,ALK!I$7,Input!$G$3:$G$1002,ALK!$N$3),COUNTIFS(Input!$F$3:$F$1002,ALK!$B42,Input!$J$3:$J$1002,ALK!I$7,Input!$N$3:$N$1002,ALK!$Q$3,Input!$G$3:$G$1002,ALK!$N$3)),0)</f>
        <v>0</v>
      </c>
      <c r="J42" s="55">
        <f>IF($B42&lt;&gt;"",IF($Q$3&gt;4,COUNTIFS(Input!$F$3:$F$1002,ALK!$B42,Input!$J$3:$J$1002,ALK!J$7,Input!$G$3:$G$1002,ALK!$N$3),COUNTIFS(Input!$F$3:$F$1002,ALK!$B42,Input!$J$3:$J$1002,ALK!J$7,Input!$N$3:$N$1002,ALK!$Q$3,Input!$G$3:$G$1002,ALK!$N$3)),0)</f>
        <v>0</v>
      </c>
      <c r="K42" s="55">
        <f>IF($B42&lt;&gt;"",IF($Q$3&gt;4,COUNTIFS(Input!$F$3:$F$1002,ALK!$B42,Input!$J$3:$J$1002,ALK!K$7,Input!$G$3:$G$1002,ALK!$N$3),COUNTIFS(Input!$F$3:$F$1002,ALK!$B42,Input!$J$3:$J$1002,ALK!K$7,Input!$N$3:$N$1002,ALK!$Q$3,Input!$G$3:$G$1002,ALK!$N$3)),0)</f>
        <v>0</v>
      </c>
      <c r="L42" s="55">
        <f>IF($B42&lt;&gt;"",IF($Q$3&gt;4,COUNTIFS(Input!$F$3:$F$1002,ALK!$B42,Input!$J$3:$J$1002,ALK!L$7,Input!$G$3:$G$1002,ALK!$N$3),COUNTIFS(Input!$F$3:$F$1002,ALK!$B42,Input!$J$3:$J$1002,ALK!L$7,Input!$N$3:$N$1002,ALK!$Q$3,Input!$G$3:$G$1002,ALK!$N$3)),0)</f>
        <v>0</v>
      </c>
      <c r="M42" s="55">
        <f>IF($B42&lt;&gt;"",IF($Q$3&gt;4,COUNTIFS(Input!$F$3:$F$1002,ALK!$B42,Input!$J$3:$J$1002,ALK!M$7,Input!$G$3:$G$1002,ALK!$N$3),COUNTIFS(Input!$F$3:$F$1002,ALK!$B42,Input!$J$3:$J$1002,ALK!M$7,Input!$N$3:$N$1002,ALK!$Q$3,Input!$G$3:$G$1002,ALK!$N$3)),0)</f>
        <v>0</v>
      </c>
      <c r="N42" s="55">
        <f>IF($B42&lt;&gt;"",IF($Q$3&gt;4,COUNTIFS(Input!$F$3:$F$1002,ALK!$B42,Input!$J$3:$J$1002,ALK!N$7,Input!$G$3:$G$1002,ALK!$N$3),COUNTIFS(Input!$F$3:$F$1002,ALK!$B42,Input!$J$3:$J$1002,ALK!N$7,Input!$N$3:$N$1002,ALK!$Q$3,Input!$G$3:$G$1002,ALK!$N$3)),0)</f>
        <v>0</v>
      </c>
      <c r="O42" s="55">
        <f>IF($B42&lt;&gt;"",IF($Q$3&gt;4,COUNTIFS(Input!$F$3:$F$1002,ALK!$B42,Input!$J$3:$J$1002,ALK!O$7,Input!$G$3:$G$1002,ALK!$N$3),COUNTIFS(Input!$F$3:$F$1002,ALK!$B42,Input!$J$3:$J$1002,ALK!O$7,Input!$N$3:$N$1002,ALK!$Q$3,Input!$G$3:$G$1002,ALK!$N$3)),0)</f>
        <v>0</v>
      </c>
      <c r="P42" s="55">
        <f>IF($B42&lt;&gt;"",IF($Q$3&gt;4,COUNTIFS(Input!$F$3:$F$1002,ALK!$B42,Input!$J$3:$J$1002,ALK!P$7,Input!$G$3:$G$1002,ALK!$N$3),COUNTIFS(Input!$F$3:$F$1002,ALK!$B42,Input!$J$3:$J$1002,ALK!P$7,Input!$N$3:$N$1002,ALK!$Q$3,Input!$G$3:$G$1002,ALK!$N$3)),0)</f>
        <v>0</v>
      </c>
      <c r="Q42" s="55">
        <f>IF($B42&lt;&gt;"",IF($Q$3&gt;4,COUNTIFS(Input!$F$3:$F$1002,ALK!$B42,Input!$J$3:$J$1002,ALK!Q$7,Input!$G$3:$G$1002,ALK!$N$3),COUNTIFS(Input!$F$3:$F$1002,ALK!$B42,Input!$J$3:$J$1002,ALK!Q$7,Input!$N$3:$N$1002,ALK!$Q$3,Input!$G$3:$G$1002,ALK!$N$3)),0)</f>
        <v>0</v>
      </c>
      <c r="R42" s="55">
        <f>IF($B42&lt;&gt;"",IF($Q$3&gt;4,COUNTIFS(Input!$F$3:$F$1002,ALK!$B42,Input!$J$3:$J$1002,ALK!R$7,Input!$G$3:$G$1002,ALK!$N$3),COUNTIFS(Input!$F$3:$F$1002,ALK!$B42,Input!$J$3:$J$1002,ALK!R$7,Input!$N$3:$N$1002,ALK!$Q$3,Input!$G$3:$G$1002,ALK!$N$3)),0)</f>
        <v>0</v>
      </c>
      <c r="S42" s="55">
        <f>IF($B42&lt;&gt;"",IF($Q$3&gt;4,COUNTIFS(Input!$F$3:$F$1002,ALK!$B42,Input!$J$3:$J$1002,ALK!S$7,Input!$G$3:$G$1002,ALK!$N$3),COUNTIFS(Input!$F$3:$F$1002,ALK!$B42,Input!$J$3:$J$1002,ALK!S$7,Input!$N$3:$N$1002,ALK!$Q$3,Input!$G$3:$G$1002,ALK!$N$3)),0)</f>
        <v>0</v>
      </c>
      <c r="T42" s="55">
        <f>IF($B42&lt;&gt;"",IF($Q$3&gt;4,COUNTIFS(Input!$F$3:$F$1002,ALK!$B42,Input!$J$3:$J$1002,ALK!T$7,Input!$G$3:$G$1002,ALK!$N$3),COUNTIFS(Input!$F$3:$F$1002,ALK!$B42,Input!$J$3:$J$1002,ALK!T$7,Input!$N$3:$N$1002,ALK!$Q$3,Input!$G$3:$G$1002,ALK!$N$3)),0)</f>
        <v>0</v>
      </c>
      <c r="U42" s="55">
        <f>IF($B42&lt;&gt;"",IF($Q$3&gt;4,COUNTIFS(Input!$F$3:$F$1002,ALK!$B42,Input!$J$3:$J$1002,ALK!U$7,Input!$G$3:$G$1002,ALK!$N$3),COUNTIFS(Input!$F$3:$F$1002,ALK!$B42,Input!$J$3:$J$1002,ALK!U$7,Input!$N$3:$N$1002,ALK!$Q$3,Input!$G$3:$G$1002,ALK!$N$3)),0)</f>
        <v>0</v>
      </c>
      <c r="V42" s="55">
        <f>IF($B42&lt;&gt;"",IF($Q$3&gt;4,COUNTIFS(Input!$F$3:$F$1002,ALK!$B42,Input!$J$3:$J$1002,ALK!V$7,Input!$G$3:$G$1002,ALK!$N$3),COUNTIFS(Input!$F$3:$F$1002,ALK!$B42,Input!$J$3:$J$1002,ALK!V$7,Input!$N$3:$N$1002,ALK!$Q$3,Input!$G$3:$G$1002,ALK!$N$3)),0)</f>
        <v>0</v>
      </c>
      <c r="W42" s="55">
        <f>IF($B42&lt;&gt;"",IF($Q$3&gt;4,COUNTIFS(Input!$F$3:$F$1002,ALK!$B42,Input!$J$3:$J$1002,ALK!W$7,Input!$G$3:$G$1002,ALK!$N$3),COUNTIFS(Input!$F$3:$F$1002,ALK!$B42,Input!$J$3:$J$1002,ALK!W$7,Input!$N$3:$N$1002,ALK!$Q$3,Input!$G$3:$G$1002,ALK!$N$3)),0)</f>
        <v>0</v>
      </c>
      <c r="X42" s="55">
        <f>IF($B42&lt;&gt;"",IF($Q$3&gt;4,COUNTIFS(Input!$F$3:$F$1002,ALK!$B42,Input!$J$3:$J$1002,ALK!X$7,Input!$G$3:$G$1002,ALK!$N$3),COUNTIFS(Input!$F$3:$F$1002,ALK!$B42,Input!$J$3:$J$1002,ALK!X$7,Input!$N$3:$N$1002,ALK!$Q$3,Input!$G$3:$G$1002,ALK!$N$3)),0)</f>
        <v>0</v>
      </c>
      <c r="Y42" s="55">
        <f>IF($B42&lt;&gt;"",IF($Q$3&gt;4,COUNTIFS(Input!$F$3:$F$1002,ALK!$B42,Input!$J$3:$J$1002,ALK!Y$7,Input!$G$3:$G$1002,ALK!$N$3),COUNTIFS(Input!$F$3:$F$1002,ALK!$B42,Input!$J$3:$J$1002,ALK!Y$7,Input!$N$3:$N$1002,ALK!$Q$3,Input!$G$3:$G$1002,ALK!$N$3)),0)</f>
        <v>0</v>
      </c>
      <c r="Z42" s="55">
        <f>IF($B42&lt;&gt;"",IF($Q$3&gt;4,COUNTIFS(Input!$F$3:$F$1002,ALK!$B42,Input!$J$3:$J$1002,ALK!Z$7,Input!$G$3:$G$1002,ALK!$N$3),COUNTIFS(Input!$F$3:$F$1002,ALK!$B42,Input!$J$3:$J$1002,ALK!Z$7,Input!$N$3:$N$1002,ALK!$Q$3,Input!$G$3:$G$1002,ALK!$N$3)),0)</f>
        <v>0</v>
      </c>
      <c r="AA42" s="55">
        <f>IF($B42&lt;&gt;"",IF($Q$3&gt;4,COUNTIFS(Input!$F$3:$F$1002,ALK!$B42,Input!$J$3:$J$1002,ALK!AA$7,Input!$G$3:$G$1002,ALK!$N$3),COUNTIFS(Input!$F$3:$F$1002,ALK!$B42,Input!$J$3:$J$1002,ALK!AA$7,Input!$N$3:$N$1002,ALK!$Q$3,Input!$G$3:$G$1002,ALK!$N$3)),0)</f>
        <v>0</v>
      </c>
      <c r="AB42" s="55">
        <f>IF($B42&lt;&gt;"",IF($Q$3&gt;4,COUNTIFS(Input!$F$3:$F$1002,ALK!$B42,Input!$J$3:$J$1002,ALK!AB$7,Input!$G$3:$G$1002,ALK!$N$3),COUNTIFS(Input!$F$3:$F$1002,ALK!$B42,Input!$J$3:$J$1002,ALK!AB$7,Input!$N$3:$N$1002,ALK!$Q$3,Input!$G$3:$G$1002,ALK!$N$3)),0)</f>
        <v>0</v>
      </c>
      <c r="AC42" s="55">
        <f>IF($B42&lt;&gt;"",IF($Q$3&gt;4,COUNTIFS(Input!$F$3:$F$1002,ALK!$B42,Input!$J$3:$J$1002,ALK!AC$7,Input!$G$3:$G$1002,ALK!$N$3),COUNTIFS(Input!$F$3:$F$1002,ALK!$B42,Input!$J$3:$J$1002,ALK!AC$7,Input!$N$3:$N$1002,ALK!$Q$3,Input!$G$3:$G$1002,ALK!$N$3)),0)</f>
        <v>0</v>
      </c>
      <c r="AD42" s="55">
        <f>IF($B42&lt;&gt;"",IF($Q$3&gt;4,COUNTIFS(Input!$F$3:$F$1002,ALK!$B42,Input!$J$3:$J$1002,ALK!AD$7,Input!$G$3:$G$1002,ALK!$N$3),COUNTIFS(Input!$F$3:$F$1002,ALK!$B42,Input!$J$3:$J$1002,ALK!AD$7,Input!$N$3:$N$1002,ALK!$Q$3,Input!$G$3:$G$1002,ALK!$N$3)),0)</f>
        <v>0</v>
      </c>
      <c r="AE42" s="55">
        <f>IF($B42&lt;&gt;"",IF($Q$3&gt;4,COUNTIFS(Input!$F$3:$F$1002,ALK!$B42,Input!$J$3:$J$1002,ALK!AE$7,Input!$G$3:$G$1002,ALK!$N$3),COUNTIFS(Input!$F$3:$F$1002,ALK!$B42,Input!$J$3:$J$1002,ALK!AE$7,Input!$N$3:$N$1002,ALK!$Q$3,Input!$G$3:$G$1002,ALK!$N$3)),0)</f>
        <v>0</v>
      </c>
      <c r="AF42" s="55">
        <f>IF($B42&lt;&gt;"",IF($Q$3&gt;4,COUNTIFS(Input!$F$3:$F$1002,ALK!$B42,Input!$J$3:$J$1002,ALK!AF$7,Input!$G$3:$G$1002,ALK!$N$3),COUNTIFS(Input!$F$3:$F$1002,ALK!$B42,Input!$J$3:$J$1002,ALK!AF$7,Input!$N$3:$N$1002,ALK!$Q$3,Input!$G$3:$G$1002,ALK!$N$3)),0)</f>
        <v>0</v>
      </c>
      <c r="AG42" s="55">
        <f>IF($B42&lt;&gt;"",IF($Q$3&gt;4,COUNTIFS(Input!$F$3:$F$1002,ALK!$B42,Input!$J$3:$J$1002,ALK!AG$7,Input!$G$3:$G$1002,ALK!$N$3),COUNTIFS(Input!$F$3:$F$1002,ALK!$B42,Input!$J$3:$J$1002,ALK!AG$7,Input!$N$3:$N$1002,ALK!$Q$3,Input!$G$3:$G$1002,ALK!$N$3)),0)</f>
        <v>0</v>
      </c>
      <c r="AH42" s="55">
        <f>IF($B42&lt;&gt;"",IF($Q$3&gt;4,COUNTIFS(Input!$F$3:$F$1002,ALK!$B42,Input!$J$3:$J$1002,ALK!AH$7,Input!$G$3:$G$1002,ALK!$N$3),COUNTIFS(Input!$F$3:$F$1002,ALK!$B42,Input!$J$3:$J$1002,ALK!AH$7,Input!$N$3:$N$1002,ALK!$Q$3,Input!$G$3:$G$1002,ALK!$N$3)),0)</f>
        <v>0</v>
      </c>
      <c r="AI42" s="55">
        <f>IF($B42&lt;&gt;"",IF($Q$3&gt;4,COUNTIFS(Input!$F$3:$F$1002,ALK!$B42,Input!$J$3:$J$1002,ALK!AI$7,Input!$G$3:$G$1002,ALK!$N$3),COUNTIFS(Input!$F$3:$F$1002,ALK!$B42,Input!$J$3:$J$1002,ALK!AI$7,Input!$N$3:$N$1002,ALK!$Q$3,Input!$G$3:$G$1002,ALK!$N$3)),0)</f>
        <v>0</v>
      </c>
      <c r="AJ42" s="55">
        <f>IF($B42&lt;&gt;"",IF($Q$3&gt;4,COUNTIFS(Input!$F$3:$F$1002,ALK!$B42,Input!$J$3:$J$1002,ALK!AJ$7,Input!$G$3:$G$1002,ALK!$N$3),COUNTIFS(Input!$F$3:$F$1002,ALK!$B42,Input!$J$3:$J$1002,ALK!AJ$7,Input!$N$3:$N$1002,ALK!$Q$3,Input!$G$3:$G$1002,ALK!$N$3)),0)</f>
        <v>0</v>
      </c>
      <c r="AK42" s="55">
        <f>IF($B42&lt;&gt;"",IF($Q$3&gt;4,COUNTIFS(Input!$F$3:$F$1002,ALK!$B42,Input!$J$3:$J$1002,ALK!AK$7,Input!$G$3:$G$1002,ALK!$N$3),COUNTIFS(Input!$F$3:$F$1002,ALK!$B42,Input!$J$3:$J$1002,ALK!AK$7,Input!$N$3:$N$1002,ALK!$Q$3,Input!$G$3:$G$1002,ALK!$N$3)),0)</f>
        <v>0</v>
      </c>
      <c r="AL42" s="55">
        <f>IF($B42&lt;&gt;"",IF($Q$3&gt;4,COUNTIFS(Input!$F$3:$F$1002,ALK!$B42,Input!$J$3:$J$1002,ALK!AL$7,Input!$G$3:$G$1002,ALK!$N$3),COUNTIFS(Input!$F$3:$F$1002,ALK!$B42,Input!$J$3:$J$1002,ALK!AL$7,Input!$N$3:$N$1002,ALK!$Q$3,Input!$G$3:$G$1002,ALK!$N$3)),0)</f>
        <v>0</v>
      </c>
      <c r="AM42" s="55">
        <f>IF($B42&lt;&gt;"",IF($Q$3&gt;4,COUNTIFS(Input!$F$3:$F$1002,ALK!$B42,Input!$J$3:$J$1002,ALK!AM$7,Input!$G$3:$G$1002,ALK!$N$3),COUNTIFS(Input!$F$3:$F$1002,ALK!$B42,Input!$J$3:$J$1002,ALK!AM$7,Input!$N$3:$N$1002,ALK!$Q$3,Input!$G$3:$G$1002,ALK!$N$3)),0)</f>
        <v>0</v>
      </c>
      <c r="AN42" s="55">
        <f>IF($B42&lt;&gt;"",IF($Q$3&gt;4,COUNTIFS(Input!$F$3:$F$1002,ALK!$B42,Input!$J$3:$J$1002,ALK!AN$7,Input!$G$3:$G$1002,ALK!$N$3),COUNTIFS(Input!$F$3:$F$1002,ALK!$B42,Input!$J$3:$J$1002,ALK!AN$7,Input!$N$3:$N$1002,ALK!$Q$3,Input!$G$3:$G$1002,ALK!$N$3)),0)</f>
        <v>0</v>
      </c>
      <c r="AO42" s="55">
        <f>IF($B42&lt;&gt;"",IF($Q$3&gt;4,COUNTIFS(Input!$F$3:$F$1002,ALK!$B42,Input!$J$3:$J$1002,ALK!AO$7,Input!$G$3:$G$1002,ALK!$N$3),COUNTIFS(Input!$F$3:$F$1002,ALK!$B42,Input!$J$3:$J$1002,ALK!AO$7,Input!$N$3:$N$1002,ALK!$Q$3,Input!$G$3:$G$1002,ALK!$N$3)),0)</f>
        <v>0</v>
      </c>
      <c r="AP42" s="55">
        <f>IF($B42&lt;&gt;"",IF($Q$3&gt;4,COUNTIFS(Input!$F$3:$F$1002,ALK!$B42,Input!$J$3:$J$1002,ALK!AP$7,Input!$G$3:$G$1002,ALK!$N$3),COUNTIFS(Input!$F$3:$F$1002,ALK!$B42,Input!$J$3:$J$1002,ALK!AP$7,Input!$N$3:$N$1002,ALK!$Q$3,Input!$G$3:$G$1002,ALK!$N$3)),0)</f>
        <v>0</v>
      </c>
      <c r="AQ42" s="55">
        <f>IF($B42&lt;&gt;"",IF($Q$3&gt;4,COUNTIFS(Input!$F$3:$F$1002,ALK!$B42,Input!$J$3:$J$1002,ALK!AQ$7,Input!$G$3:$G$1002,ALK!$N$3),COUNTIFS(Input!$F$3:$F$1002,ALK!$B42,Input!$J$3:$J$1002,ALK!AQ$7,Input!$N$3:$N$1002,ALK!$Q$3,Input!$G$3:$G$1002,ALK!$N$3)),0)</f>
        <v>0</v>
      </c>
      <c r="AR42" s="56">
        <f t="shared" si="1"/>
        <v>0</v>
      </c>
      <c r="AS42" s="21"/>
      <c r="AT42" s="21"/>
      <c r="AU42" s="21"/>
      <c r="AV42" s="21"/>
      <c r="AW42" s="21"/>
      <c r="AX42" s="21"/>
      <c r="AY42" s="21"/>
      <c r="AZ42" s="21"/>
      <c r="BA42" s="21"/>
      <c r="BB42" s="21"/>
      <c r="BC42" s="316">
        <f t="shared" si="2"/>
        <v>0</v>
      </c>
      <c r="BD42" s="21"/>
      <c r="BE42" s="21"/>
      <c r="BF42" s="21"/>
      <c r="BG42" s="21"/>
      <c r="BH42" s="21"/>
      <c r="BI42" s="21"/>
      <c r="BJ42" s="21"/>
      <c r="BK42" s="21"/>
      <c r="BL42" s="21"/>
      <c r="BM42" s="21"/>
      <c r="BN42" s="21"/>
      <c r="BO42" s="21"/>
      <c r="BP42" s="21"/>
      <c r="BQ42" s="21"/>
      <c r="BR42" s="21"/>
      <c r="BS42" s="21"/>
      <c r="BT42" s="21"/>
      <c r="BU42" s="21"/>
      <c r="BV42" s="21"/>
      <c r="BW42" s="21"/>
      <c r="BX42" s="21"/>
      <c r="BY42" s="21"/>
      <c r="BZ42" s="21"/>
    </row>
    <row r="43" spans="1:78" x14ac:dyDescent="0.3">
      <c r="A43" s="21"/>
      <c r="B43" s="58" t="str">
        <f>'Sheet 1'!A37</f>
        <v/>
      </c>
      <c r="C43" s="55">
        <f>IF($B43&lt;&gt;"",IF($Q$3&gt;4,COUNTIFS(Input!$F$3:$F$1002,ALK!$B43,Input!$J$3:$J$1002,ALK!C$7,Input!$G$3:$G$1002,ALK!$N$3),COUNTIFS(Input!$F$3:$F$1002,ALK!$B43,Input!$J$3:$J$1002,ALK!C$7,Input!$N$3:$N$1002,ALK!$Q$3,Input!$G$3:$G$1002,ALK!$N$3)),0)</f>
        <v>0</v>
      </c>
      <c r="D43" s="55">
        <f>IF($B43&lt;&gt;"",IF($Q$3&gt;4,COUNTIFS(Input!$F$3:$F$1002,ALK!$B43,Input!$J$3:$J$1002,ALK!D$7,Input!$G$3:$G$1002,ALK!$N$3),COUNTIFS(Input!$F$3:$F$1002,ALK!$B43,Input!$J$3:$J$1002,ALK!D$7,Input!$N$3:$N$1002,ALK!$Q$3,Input!$G$3:$G$1002,ALK!$N$3)),0)</f>
        <v>0</v>
      </c>
      <c r="E43" s="55">
        <f>IF($B43&lt;&gt;"",IF($Q$3&gt;4,COUNTIFS(Input!$F$3:$F$1002,ALK!$B43,Input!$J$3:$J$1002,ALK!E$7,Input!$G$3:$G$1002,ALK!$N$3),COUNTIFS(Input!$F$3:$F$1002,ALK!$B43,Input!$J$3:$J$1002,ALK!E$7,Input!$N$3:$N$1002,ALK!$Q$3,Input!$G$3:$G$1002,ALK!$N$3)),0)</f>
        <v>0</v>
      </c>
      <c r="F43" s="55">
        <f>IF($B43&lt;&gt;"",IF($Q$3&gt;4,COUNTIFS(Input!$F$3:$F$1002,ALK!$B43,Input!$J$3:$J$1002,ALK!F$7,Input!$G$3:$G$1002,ALK!$N$3),COUNTIFS(Input!$F$3:$F$1002,ALK!$B43,Input!$J$3:$J$1002,ALK!F$7,Input!$N$3:$N$1002,ALK!$Q$3,Input!$G$3:$G$1002,ALK!$N$3)),0)</f>
        <v>0</v>
      </c>
      <c r="G43" s="55">
        <f>IF($B43&lt;&gt;"",IF($Q$3&gt;4,COUNTIFS(Input!$F$3:$F$1002,ALK!$B43,Input!$J$3:$J$1002,ALK!G$7,Input!$G$3:$G$1002,ALK!$N$3),COUNTIFS(Input!$F$3:$F$1002,ALK!$B43,Input!$J$3:$J$1002,ALK!G$7,Input!$N$3:$N$1002,ALK!$Q$3,Input!$G$3:$G$1002,ALK!$N$3)),0)</f>
        <v>0</v>
      </c>
      <c r="H43" s="55">
        <f>IF($B43&lt;&gt;"",IF($Q$3&gt;4,COUNTIFS(Input!$F$3:$F$1002,ALK!$B43,Input!$J$3:$J$1002,ALK!H$7,Input!$G$3:$G$1002,ALK!$N$3),COUNTIFS(Input!$F$3:$F$1002,ALK!$B43,Input!$J$3:$J$1002,ALK!H$7,Input!$N$3:$N$1002,ALK!$Q$3,Input!$G$3:$G$1002,ALK!$N$3)),0)</f>
        <v>0</v>
      </c>
      <c r="I43" s="55">
        <f>IF($B43&lt;&gt;"",IF($Q$3&gt;4,COUNTIFS(Input!$F$3:$F$1002,ALK!$B43,Input!$J$3:$J$1002,ALK!I$7,Input!$G$3:$G$1002,ALK!$N$3),COUNTIFS(Input!$F$3:$F$1002,ALK!$B43,Input!$J$3:$J$1002,ALK!I$7,Input!$N$3:$N$1002,ALK!$Q$3,Input!$G$3:$G$1002,ALK!$N$3)),0)</f>
        <v>0</v>
      </c>
      <c r="J43" s="55">
        <f>IF($B43&lt;&gt;"",IF($Q$3&gt;4,COUNTIFS(Input!$F$3:$F$1002,ALK!$B43,Input!$J$3:$J$1002,ALK!J$7,Input!$G$3:$G$1002,ALK!$N$3),COUNTIFS(Input!$F$3:$F$1002,ALK!$B43,Input!$J$3:$J$1002,ALK!J$7,Input!$N$3:$N$1002,ALK!$Q$3,Input!$G$3:$G$1002,ALK!$N$3)),0)</f>
        <v>0</v>
      </c>
      <c r="K43" s="55">
        <f>IF($B43&lt;&gt;"",IF($Q$3&gt;4,COUNTIFS(Input!$F$3:$F$1002,ALK!$B43,Input!$J$3:$J$1002,ALK!K$7,Input!$G$3:$G$1002,ALK!$N$3),COUNTIFS(Input!$F$3:$F$1002,ALK!$B43,Input!$J$3:$J$1002,ALK!K$7,Input!$N$3:$N$1002,ALK!$Q$3,Input!$G$3:$G$1002,ALK!$N$3)),0)</f>
        <v>0</v>
      </c>
      <c r="L43" s="55">
        <f>IF($B43&lt;&gt;"",IF($Q$3&gt;4,COUNTIFS(Input!$F$3:$F$1002,ALK!$B43,Input!$J$3:$J$1002,ALK!L$7,Input!$G$3:$G$1002,ALK!$N$3),COUNTIFS(Input!$F$3:$F$1002,ALK!$B43,Input!$J$3:$J$1002,ALK!L$7,Input!$N$3:$N$1002,ALK!$Q$3,Input!$G$3:$G$1002,ALK!$N$3)),0)</f>
        <v>0</v>
      </c>
      <c r="M43" s="55">
        <f>IF($B43&lt;&gt;"",IF($Q$3&gt;4,COUNTIFS(Input!$F$3:$F$1002,ALK!$B43,Input!$J$3:$J$1002,ALK!M$7,Input!$G$3:$G$1002,ALK!$N$3),COUNTIFS(Input!$F$3:$F$1002,ALK!$B43,Input!$J$3:$J$1002,ALK!M$7,Input!$N$3:$N$1002,ALK!$Q$3,Input!$G$3:$G$1002,ALK!$N$3)),0)</f>
        <v>0</v>
      </c>
      <c r="N43" s="55">
        <f>IF($B43&lt;&gt;"",IF($Q$3&gt;4,COUNTIFS(Input!$F$3:$F$1002,ALK!$B43,Input!$J$3:$J$1002,ALK!N$7,Input!$G$3:$G$1002,ALK!$N$3),COUNTIFS(Input!$F$3:$F$1002,ALK!$B43,Input!$J$3:$J$1002,ALK!N$7,Input!$N$3:$N$1002,ALK!$Q$3,Input!$G$3:$G$1002,ALK!$N$3)),0)</f>
        <v>0</v>
      </c>
      <c r="O43" s="55">
        <f>IF($B43&lt;&gt;"",IF($Q$3&gt;4,COUNTIFS(Input!$F$3:$F$1002,ALK!$B43,Input!$J$3:$J$1002,ALK!O$7,Input!$G$3:$G$1002,ALK!$N$3),COUNTIFS(Input!$F$3:$F$1002,ALK!$B43,Input!$J$3:$J$1002,ALK!O$7,Input!$N$3:$N$1002,ALK!$Q$3,Input!$G$3:$G$1002,ALK!$N$3)),0)</f>
        <v>0</v>
      </c>
      <c r="P43" s="55">
        <f>IF($B43&lt;&gt;"",IF($Q$3&gt;4,COUNTIFS(Input!$F$3:$F$1002,ALK!$B43,Input!$J$3:$J$1002,ALK!P$7,Input!$G$3:$G$1002,ALK!$N$3),COUNTIFS(Input!$F$3:$F$1002,ALK!$B43,Input!$J$3:$J$1002,ALK!P$7,Input!$N$3:$N$1002,ALK!$Q$3,Input!$G$3:$G$1002,ALK!$N$3)),0)</f>
        <v>0</v>
      </c>
      <c r="Q43" s="55">
        <f>IF($B43&lt;&gt;"",IF($Q$3&gt;4,COUNTIFS(Input!$F$3:$F$1002,ALK!$B43,Input!$J$3:$J$1002,ALK!Q$7,Input!$G$3:$G$1002,ALK!$N$3),COUNTIFS(Input!$F$3:$F$1002,ALK!$B43,Input!$J$3:$J$1002,ALK!Q$7,Input!$N$3:$N$1002,ALK!$Q$3,Input!$G$3:$G$1002,ALK!$N$3)),0)</f>
        <v>0</v>
      </c>
      <c r="R43" s="55">
        <f>IF($B43&lt;&gt;"",IF($Q$3&gt;4,COUNTIFS(Input!$F$3:$F$1002,ALK!$B43,Input!$J$3:$J$1002,ALK!R$7,Input!$G$3:$G$1002,ALK!$N$3),COUNTIFS(Input!$F$3:$F$1002,ALK!$B43,Input!$J$3:$J$1002,ALK!R$7,Input!$N$3:$N$1002,ALK!$Q$3,Input!$G$3:$G$1002,ALK!$N$3)),0)</f>
        <v>0</v>
      </c>
      <c r="S43" s="55">
        <f>IF($B43&lt;&gt;"",IF($Q$3&gt;4,COUNTIFS(Input!$F$3:$F$1002,ALK!$B43,Input!$J$3:$J$1002,ALK!S$7,Input!$G$3:$G$1002,ALK!$N$3),COUNTIFS(Input!$F$3:$F$1002,ALK!$B43,Input!$J$3:$J$1002,ALK!S$7,Input!$N$3:$N$1002,ALK!$Q$3,Input!$G$3:$G$1002,ALK!$N$3)),0)</f>
        <v>0</v>
      </c>
      <c r="T43" s="55">
        <f>IF($B43&lt;&gt;"",IF($Q$3&gt;4,COUNTIFS(Input!$F$3:$F$1002,ALK!$B43,Input!$J$3:$J$1002,ALK!T$7,Input!$G$3:$G$1002,ALK!$N$3),COUNTIFS(Input!$F$3:$F$1002,ALK!$B43,Input!$J$3:$J$1002,ALK!T$7,Input!$N$3:$N$1002,ALK!$Q$3,Input!$G$3:$G$1002,ALK!$N$3)),0)</f>
        <v>0</v>
      </c>
      <c r="U43" s="55">
        <f>IF($B43&lt;&gt;"",IF($Q$3&gt;4,COUNTIFS(Input!$F$3:$F$1002,ALK!$B43,Input!$J$3:$J$1002,ALK!U$7,Input!$G$3:$G$1002,ALK!$N$3),COUNTIFS(Input!$F$3:$F$1002,ALK!$B43,Input!$J$3:$J$1002,ALK!U$7,Input!$N$3:$N$1002,ALK!$Q$3,Input!$G$3:$G$1002,ALK!$N$3)),0)</f>
        <v>0</v>
      </c>
      <c r="V43" s="55">
        <f>IF($B43&lt;&gt;"",IF($Q$3&gt;4,COUNTIFS(Input!$F$3:$F$1002,ALK!$B43,Input!$J$3:$J$1002,ALK!V$7,Input!$G$3:$G$1002,ALK!$N$3),COUNTIFS(Input!$F$3:$F$1002,ALK!$B43,Input!$J$3:$J$1002,ALK!V$7,Input!$N$3:$N$1002,ALK!$Q$3,Input!$G$3:$G$1002,ALK!$N$3)),0)</f>
        <v>0</v>
      </c>
      <c r="W43" s="55">
        <f>IF($B43&lt;&gt;"",IF($Q$3&gt;4,COUNTIFS(Input!$F$3:$F$1002,ALK!$B43,Input!$J$3:$J$1002,ALK!W$7,Input!$G$3:$G$1002,ALK!$N$3),COUNTIFS(Input!$F$3:$F$1002,ALK!$B43,Input!$J$3:$J$1002,ALK!W$7,Input!$N$3:$N$1002,ALK!$Q$3,Input!$G$3:$G$1002,ALK!$N$3)),0)</f>
        <v>0</v>
      </c>
      <c r="X43" s="55">
        <f>IF($B43&lt;&gt;"",IF($Q$3&gt;4,COUNTIFS(Input!$F$3:$F$1002,ALK!$B43,Input!$J$3:$J$1002,ALK!X$7,Input!$G$3:$G$1002,ALK!$N$3),COUNTIFS(Input!$F$3:$F$1002,ALK!$B43,Input!$J$3:$J$1002,ALK!X$7,Input!$N$3:$N$1002,ALK!$Q$3,Input!$G$3:$G$1002,ALK!$N$3)),0)</f>
        <v>0</v>
      </c>
      <c r="Y43" s="55">
        <f>IF($B43&lt;&gt;"",IF($Q$3&gt;4,COUNTIFS(Input!$F$3:$F$1002,ALK!$B43,Input!$J$3:$J$1002,ALK!Y$7,Input!$G$3:$G$1002,ALK!$N$3),COUNTIFS(Input!$F$3:$F$1002,ALK!$B43,Input!$J$3:$J$1002,ALK!Y$7,Input!$N$3:$N$1002,ALK!$Q$3,Input!$G$3:$G$1002,ALK!$N$3)),0)</f>
        <v>0</v>
      </c>
      <c r="Z43" s="55">
        <f>IF($B43&lt;&gt;"",IF($Q$3&gt;4,COUNTIFS(Input!$F$3:$F$1002,ALK!$B43,Input!$J$3:$J$1002,ALK!Z$7,Input!$G$3:$G$1002,ALK!$N$3),COUNTIFS(Input!$F$3:$F$1002,ALK!$B43,Input!$J$3:$J$1002,ALK!Z$7,Input!$N$3:$N$1002,ALK!$Q$3,Input!$G$3:$G$1002,ALK!$N$3)),0)</f>
        <v>0</v>
      </c>
      <c r="AA43" s="55">
        <f>IF($B43&lt;&gt;"",IF($Q$3&gt;4,COUNTIFS(Input!$F$3:$F$1002,ALK!$B43,Input!$J$3:$J$1002,ALK!AA$7,Input!$G$3:$G$1002,ALK!$N$3),COUNTIFS(Input!$F$3:$F$1002,ALK!$B43,Input!$J$3:$J$1002,ALK!AA$7,Input!$N$3:$N$1002,ALK!$Q$3,Input!$G$3:$G$1002,ALK!$N$3)),0)</f>
        <v>0</v>
      </c>
      <c r="AB43" s="55">
        <f>IF($B43&lt;&gt;"",IF($Q$3&gt;4,COUNTIFS(Input!$F$3:$F$1002,ALK!$B43,Input!$J$3:$J$1002,ALK!AB$7,Input!$G$3:$G$1002,ALK!$N$3),COUNTIFS(Input!$F$3:$F$1002,ALK!$B43,Input!$J$3:$J$1002,ALK!AB$7,Input!$N$3:$N$1002,ALK!$Q$3,Input!$G$3:$G$1002,ALK!$N$3)),0)</f>
        <v>0</v>
      </c>
      <c r="AC43" s="55">
        <f>IF($B43&lt;&gt;"",IF($Q$3&gt;4,COUNTIFS(Input!$F$3:$F$1002,ALK!$B43,Input!$J$3:$J$1002,ALK!AC$7,Input!$G$3:$G$1002,ALK!$N$3),COUNTIFS(Input!$F$3:$F$1002,ALK!$B43,Input!$J$3:$J$1002,ALK!AC$7,Input!$N$3:$N$1002,ALK!$Q$3,Input!$G$3:$G$1002,ALK!$N$3)),0)</f>
        <v>0</v>
      </c>
      <c r="AD43" s="55">
        <f>IF($B43&lt;&gt;"",IF($Q$3&gt;4,COUNTIFS(Input!$F$3:$F$1002,ALK!$B43,Input!$J$3:$J$1002,ALK!AD$7,Input!$G$3:$G$1002,ALK!$N$3),COUNTIFS(Input!$F$3:$F$1002,ALK!$B43,Input!$J$3:$J$1002,ALK!AD$7,Input!$N$3:$N$1002,ALK!$Q$3,Input!$G$3:$G$1002,ALK!$N$3)),0)</f>
        <v>0</v>
      </c>
      <c r="AE43" s="55">
        <f>IF($B43&lt;&gt;"",IF($Q$3&gt;4,COUNTIFS(Input!$F$3:$F$1002,ALK!$B43,Input!$J$3:$J$1002,ALK!AE$7,Input!$G$3:$G$1002,ALK!$N$3),COUNTIFS(Input!$F$3:$F$1002,ALK!$B43,Input!$J$3:$J$1002,ALK!AE$7,Input!$N$3:$N$1002,ALK!$Q$3,Input!$G$3:$G$1002,ALK!$N$3)),0)</f>
        <v>0</v>
      </c>
      <c r="AF43" s="55">
        <f>IF($B43&lt;&gt;"",IF($Q$3&gt;4,COUNTIFS(Input!$F$3:$F$1002,ALK!$B43,Input!$J$3:$J$1002,ALK!AF$7,Input!$G$3:$G$1002,ALK!$N$3),COUNTIFS(Input!$F$3:$F$1002,ALK!$B43,Input!$J$3:$J$1002,ALK!AF$7,Input!$N$3:$N$1002,ALK!$Q$3,Input!$G$3:$G$1002,ALK!$N$3)),0)</f>
        <v>0</v>
      </c>
      <c r="AG43" s="55">
        <f>IF($B43&lt;&gt;"",IF($Q$3&gt;4,COUNTIFS(Input!$F$3:$F$1002,ALK!$B43,Input!$J$3:$J$1002,ALK!AG$7,Input!$G$3:$G$1002,ALK!$N$3),COUNTIFS(Input!$F$3:$F$1002,ALK!$B43,Input!$J$3:$J$1002,ALK!AG$7,Input!$N$3:$N$1002,ALK!$Q$3,Input!$G$3:$G$1002,ALK!$N$3)),0)</f>
        <v>0</v>
      </c>
      <c r="AH43" s="55">
        <f>IF($B43&lt;&gt;"",IF($Q$3&gt;4,COUNTIFS(Input!$F$3:$F$1002,ALK!$B43,Input!$J$3:$J$1002,ALK!AH$7,Input!$G$3:$G$1002,ALK!$N$3),COUNTIFS(Input!$F$3:$F$1002,ALK!$B43,Input!$J$3:$J$1002,ALK!AH$7,Input!$N$3:$N$1002,ALK!$Q$3,Input!$G$3:$G$1002,ALK!$N$3)),0)</f>
        <v>0</v>
      </c>
      <c r="AI43" s="55">
        <f>IF($B43&lt;&gt;"",IF($Q$3&gt;4,COUNTIFS(Input!$F$3:$F$1002,ALK!$B43,Input!$J$3:$J$1002,ALK!AI$7,Input!$G$3:$G$1002,ALK!$N$3),COUNTIFS(Input!$F$3:$F$1002,ALK!$B43,Input!$J$3:$J$1002,ALK!AI$7,Input!$N$3:$N$1002,ALK!$Q$3,Input!$G$3:$G$1002,ALK!$N$3)),0)</f>
        <v>0</v>
      </c>
      <c r="AJ43" s="55">
        <f>IF($B43&lt;&gt;"",IF($Q$3&gt;4,COUNTIFS(Input!$F$3:$F$1002,ALK!$B43,Input!$J$3:$J$1002,ALK!AJ$7,Input!$G$3:$G$1002,ALK!$N$3),COUNTIFS(Input!$F$3:$F$1002,ALK!$B43,Input!$J$3:$J$1002,ALK!AJ$7,Input!$N$3:$N$1002,ALK!$Q$3,Input!$G$3:$G$1002,ALK!$N$3)),0)</f>
        <v>0</v>
      </c>
      <c r="AK43" s="55">
        <f>IF($B43&lt;&gt;"",IF($Q$3&gt;4,COUNTIFS(Input!$F$3:$F$1002,ALK!$B43,Input!$J$3:$J$1002,ALK!AK$7,Input!$G$3:$G$1002,ALK!$N$3),COUNTIFS(Input!$F$3:$F$1002,ALK!$B43,Input!$J$3:$J$1002,ALK!AK$7,Input!$N$3:$N$1002,ALK!$Q$3,Input!$G$3:$G$1002,ALK!$N$3)),0)</f>
        <v>0</v>
      </c>
      <c r="AL43" s="55">
        <f>IF($B43&lt;&gt;"",IF($Q$3&gt;4,COUNTIFS(Input!$F$3:$F$1002,ALK!$B43,Input!$J$3:$J$1002,ALK!AL$7,Input!$G$3:$G$1002,ALK!$N$3),COUNTIFS(Input!$F$3:$F$1002,ALK!$B43,Input!$J$3:$J$1002,ALK!AL$7,Input!$N$3:$N$1002,ALK!$Q$3,Input!$G$3:$G$1002,ALK!$N$3)),0)</f>
        <v>0</v>
      </c>
      <c r="AM43" s="55">
        <f>IF($B43&lt;&gt;"",IF($Q$3&gt;4,COUNTIFS(Input!$F$3:$F$1002,ALK!$B43,Input!$J$3:$J$1002,ALK!AM$7,Input!$G$3:$G$1002,ALK!$N$3),COUNTIFS(Input!$F$3:$F$1002,ALK!$B43,Input!$J$3:$J$1002,ALK!AM$7,Input!$N$3:$N$1002,ALK!$Q$3,Input!$G$3:$G$1002,ALK!$N$3)),0)</f>
        <v>0</v>
      </c>
      <c r="AN43" s="55">
        <f>IF($B43&lt;&gt;"",IF($Q$3&gt;4,COUNTIFS(Input!$F$3:$F$1002,ALK!$B43,Input!$J$3:$J$1002,ALK!AN$7,Input!$G$3:$G$1002,ALK!$N$3),COUNTIFS(Input!$F$3:$F$1002,ALK!$B43,Input!$J$3:$J$1002,ALK!AN$7,Input!$N$3:$N$1002,ALK!$Q$3,Input!$G$3:$G$1002,ALK!$N$3)),0)</f>
        <v>0</v>
      </c>
      <c r="AO43" s="55">
        <f>IF($B43&lt;&gt;"",IF($Q$3&gt;4,COUNTIFS(Input!$F$3:$F$1002,ALK!$B43,Input!$J$3:$J$1002,ALK!AO$7,Input!$G$3:$G$1002,ALK!$N$3),COUNTIFS(Input!$F$3:$F$1002,ALK!$B43,Input!$J$3:$J$1002,ALK!AO$7,Input!$N$3:$N$1002,ALK!$Q$3,Input!$G$3:$G$1002,ALK!$N$3)),0)</f>
        <v>0</v>
      </c>
      <c r="AP43" s="55">
        <f>IF($B43&lt;&gt;"",IF($Q$3&gt;4,COUNTIFS(Input!$F$3:$F$1002,ALK!$B43,Input!$J$3:$J$1002,ALK!AP$7,Input!$G$3:$G$1002,ALK!$N$3),COUNTIFS(Input!$F$3:$F$1002,ALK!$B43,Input!$J$3:$J$1002,ALK!AP$7,Input!$N$3:$N$1002,ALK!$Q$3,Input!$G$3:$G$1002,ALK!$N$3)),0)</f>
        <v>0</v>
      </c>
      <c r="AQ43" s="55">
        <f>IF($B43&lt;&gt;"",IF($Q$3&gt;4,COUNTIFS(Input!$F$3:$F$1002,ALK!$B43,Input!$J$3:$J$1002,ALK!AQ$7,Input!$G$3:$G$1002,ALK!$N$3),COUNTIFS(Input!$F$3:$F$1002,ALK!$B43,Input!$J$3:$J$1002,ALK!AQ$7,Input!$N$3:$N$1002,ALK!$Q$3,Input!$G$3:$G$1002,ALK!$N$3)),0)</f>
        <v>0</v>
      </c>
      <c r="AR43" s="56">
        <f t="shared" si="1"/>
        <v>0</v>
      </c>
      <c r="AS43" s="21"/>
      <c r="AT43" s="21"/>
      <c r="AU43" s="21"/>
      <c r="AV43" s="21"/>
      <c r="AW43" s="21"/>
      <c r="AX43" s="21"/>
      <c r="AY43" s="21"/>
      <c r="AZ43" s="21"/>
      <c r="BA43" s="21"/>
      <c r="BB43" s="21"/>
      <c r="BC43" s="316">
        <f t="shared" si="2"/>
        <v>0</v>
      </c>
      <c r="BD43" s="21"/>
      <c r="BE43" s="21"/>
      <c r="BF43" s="21"/>
      <c r="BG43" s="21"/>
      <c r="BH43" s="21"/>
      <c r="BI43" s="21"/>
      <c r="BJ43" s="21"/>
      <c r="BK43" s="21"/>
      <c r="BL43" s="21"/>
      <c r="BM43" s="21"/>
      <c r="BN43" s="21"/>
      <c r="BO43" s="21"/>
      <c r="BP43" s="21"/>
      <c r="BQ43" s="21"/>
      <c r="BR43" s="21"/>
      <c r="BS43" s="21"/>
      <c r="BT43" s="21"/>
      <c r="BU43" s="21"/>
      <c r="BV43" s="21"/>
      <c r="BW43" s="21"/>
      <c r="BX43" s="21"/>
      <c r="BY43" s="21"/>
      <c r="BZ43" s="21"/>
    </row>
    <row r="44" spans="1:78" x14ac:dyDescent="0.3">
      <c r="A44" s="21"/>
      <c r="B44" s="58" t="str">
        <f>'Sheet 1'!A38</f>
        <v/>
      </c>
      <c r="C44" s="55">
        <f>IF($B44&lt;&gt;"",IF($Q$3&gt;4,COUNTIFS(Input!$F$3:$F$1002,ALK!$B44,Input!$J$3:$J$1002,ALK!C$7,Input!$G$3:$G$1002,ALK!$N$3),COUNTIFS(Input!$F$3:$F$1002,ALK!$B44,Input!$J$3:$J$1002,ALK!C$7,Input!$N$3:$N$1002,ALK!$Q$3,Input!$G$3:$G$1002,ALK!$N$3)),0)</f>
        <v>0</v>
      </c>
      <c r="D44" s="55">
        <f>IF($B44&lt;&gt;"",IF($Q$3&gt;4,COUNTIFS(Input!$F$3:$F$1002,ALK!$B44,Input!$J$3:$J$1002,ALK!D$7,Input!$G$3:$G$1002,ALK!$N$3),COUNTIFS(Input!$F$3:$F$1002,ALK!$B44,Input!$J$3:$J$1002,ALK!D$7,Input!$N$3:$N$1002,ALK!$Q$3,Input!$G$3:$G$1002,ALK!$N$3)),0)</f>
        <v>0</v>
      </c>
      <c r="E44" s="55">
        <f>IF($B44&lt;&gt;"",IF($Q$3&gt;4,COUNTIFS(Input!$F$3:$F$1002,ALK!$B44,Input!$J$3:$J$1002,ALK!E$7,Input!$G$3:$G$1002,ALK!$N$3),COUNTIFS(Input!$F$3:$F$1002,ALK!$B44,Input!$J$3:$J$1002,ALK!E$7,Input!$N$3:$N$1002,ALK!$Q$3,Input!$G$3:$G$1002,ALK!$N$3)),0)</f>
        <v>0</v>
      </c>
      <c r="F44" s="55">
        <f>IF($B44&lt;&gt;"",IF($Q$3&gt;4,COUNTIFS(Input!$F$3:$F$1002,ALK!$B44,Input!$J$3:$J$1002,ALK!F$7,Input!$G$3:$G$1002,ALK!$N$3),COUNTIFS(Input!$F$3:$F$1002,ALK!$B44,Input!$J$3:$J$1002,ALK!F$7,Input!$N$3:$N$1002,ALK!$Q$3,Input!$G$3:$G$1002,ALK!$N$3)),0)</f>
        <v>0</v>
      </c>
      <c r="G44" s="55">
        <f>IF($B44&lt;&gt;"",IF($Q$3&gt;4,COUNTIFS(Input!$F$3:$F$1002,ALK!$B44,Input!$J$3:$J$1002,ALK!G$7,Input!$G$3:$G$1002,ALK!$N$3),COUNTIFS(Input!$F$3:$F$1002,ALK!$B44,Input!$J$3:$J$1002,ALK!G$7,Input!$N$3:$N$1002,ALK!$Q$3,Input!$G$3:$G$1002,ALK!$N$3)),0)</f>
        <v>0</v>
      </c>
      <c r="H44" s="55">
        <f>IF($B44&lt;&gt;"",IF($Q$3&gt;4,COUNTIFS(Input!$F$3:$F$1002,ALK!$B44,Input!$J$3:$J$1002,ALK!H$7,Input!$G$3:$G$1002,ALK!$N$3),COUNTIFS(Input!$F$3:$F$1002,ALK!$B44,Input!$J$3:$J$1002,ALK!H$7,Input!$N$3:$N$1002,ALK!$Q$3,Input!$G$3:$G$1002,ALK!$N$3)),0)</f>
        <v>0</v>
      </c>
      <c r="I44" s="55">
        <f>IF($B44&lt;&gt;"",IF($Q$3&gt;4,COUNTIFS(Input!$F$3:$F$1002,ALK!$B44,Input!$J$3:$J$1002,ALK!I$7,Input!$G$3:$G$1002,ALK!$N$3),COUNTIFS(Input!$F$3:$F$1002,ALK!$B44,Input!$J$3:$J$1002,ALK!I$7,Input!$N$3:$N$1002,ALK!$Q$3,Input!$G$3:$G$1002,ALK!$N$3)),0)</f>
        <v>0</v>
      </c>
      <c r="J44" s="55">
        <f>IF($B44&lt;&gt;"",IF($Q$3&gt;4,COUNTIFS(Input!$F$3:$F$1002,ALK!$B44,Input!$J$3:$J$1002,ALK!J$7,Input!$G$3:$G$1002,ALK!$N$3),COUNTIFS(Input!$F$3:$F$1002,ALK!$B44,Input!$J$3:$J$1002,ALK!J$7,Input!$N$3:$N$1002,ALK!$Q$3,Input!$G$3:$G$1002,ALK!$N$3)),0)</f>
        <v>0</v>
      </c>
      <c r="K44" s="55">
        <f>IF($B44&lt;&gt;"",IF($Q$3&gt;4,COUNTIFS(Input!$F$3:$F$1002,ALK!$B44,Input!$J$3:$J$1002,ALK!K$7,Input!$G$3:$G$1002,ALK!$N$3),COUNTIFS(Input!$F$3:$F$1002,ALK!$B44,Input!$J$3:$J$1002,ALK!K$7,Input!$N$3:$N$1002,ALK!$Q$3,Input!$G$3:$G$1002,ALK!$N$3)),0)</f>
        <v>0</v>
      </c>
      <c r="L44" s="55">
        <f>IF($B44&lt;&gt;"",IF($Q$3&gt;4,COUNTIFS(Input!$F$3:$F$1002,ALK!$B44,Input!$J$3:$J$1002,ALK!L$7,Input!$G$3:$G$1002,ALK!$N$3),COUNTIFS(Input!$F$3:$F$1002,ALK!$B44,Input!$J$3:$J$1002,ALK!L$7,Input!$N$3:$N$1002,ALK!$Q$3,Input!$G$3:$G$1002,ALK!$N$3)),0)</f>
        <v>0</v>
      </c>
      <c r="M44" s="55">
        <f>IF($B44&lt;&gt;"",IF($Q$3&gt;4,COUNTIFS(Input!$F$3:$F$1002,ALK!$B44,Input!$J$3:$J$1002,ALK!M$7,Input!$G$3:$G$1002,ALK!$N$3),COUNTIFS(Input!$F$3:$F$1002,ALK!$B44,Input!$J$3:$J$1002,ALK!M$7,Input!$N$3:$N$1002,ALK!$Q$3,Input!$G$3:$G$1002,ALK!$N$3)),0)</f>
        <v>0</v>
      </c>
      <c r="N44" s="55">
        <f>IF($B44&lt;&gt;"",IF($Q$3&gt;4,COUNTIFS(Input!$F$3:$F$1002,ALK!$B44,Input!$J$3:$J$1002,ALK!N$7,Input!$G$3:$G$1002,ALK!$N$3),COUNTIFS(Input!$F$3:$F$1002,ALK!$B44,Input!$J$3:$J$1002,ALK!N$7,Input!$N$3:$N$1002,ALK!$Q$3,Input!$G$3:$G$1002,ALK!$N$3)),0)</f>
        <v>0</v>
      </c>
      <c r="O44" s="55">
        <f>IF($B44&lt;&gt;"",IF($Q$3&gt;4,COUNTIFS(Input!$F$3:$F$1002,ALK!$B44,Input!$J$3:$J$1002,ALK!O$7,Input!$G$3:$G$1002,ALK!$N$3),COUNTIFS(Input!$F$3:$F$1002,ALK!$B44,Input!$J$3:$J$1002,ALK!O$7,Input!$N$3:$N$1002,ALK!$Q$3,Input!$G$3:$G$1002,ALK!$N$3)),0)</f>
        <v>0</v>
      </c>
      <c r="P44" s="55">
        <f>IF($B44&lt;&gt;"",IF($Q$3&gt;4,COUNTIFS(Input!$F$3:$F$1002,ALK!$B44,Input!$J$3:$J$1002,ALK!P$7,Input!$G$3:$G$1002,ALK!$N$3),COUNTIFS(Input!$F$3:$F$1002,ALK!$B44,Input!$J$3:$J$1002,ALK!P$7,Input!$N$3:$N$1002,ALK!$Q$3,Input!$G$3:$G$1002,ALK!$N$3)),0)</f>
        <v>0</v>
      </c>
      <c r="Q44" s="55">
        <f>IF($B44&lt;&gt;"",IF($Q$3&gt;4,COUNTIFS(Input!$F$3:$F$1002,ALK!$B44,Input!$J$3:$J$1002,ALK!Q$7,Input!$G$3:$G$1002,ALK!$N$3),COUNTIFS(Input!$F$3:$F$1002,ALK!$B44,Input!$J$3:$J$1002,ALK!Q$7,Input!$N$3:$N$1002,ALK!$Q$3,Input!$G$3:$G$1002,ALK!$N$3)),0)</f>
        <v>0</v>
      </c>
      <c r="R44" s="55">
        <f>IF($B44&lt;&gt;"",IF($Q$3&gt;4,COUNTIFS(Input!$F$3:$F$1002,ALK!$B44,Input!$J$3:$J$1002,ALK!R$7,Input!$G$3:$G$1002,ALK!$N$3),COUNTIFS(Input!$F$3:$F$1002,ALK!$B44,Input!$J$3:$J$1002,ALK!R$7,Input!$N$3:$N$1002,ALK!$Q$3,Input!$G$3:$G$1002,ALK!$N$3)),0)</f>
        <v>0</v>
      </c>
      <c r="S44" s="55">
        <f>IF($B44&lt;&gt;"",IF($Q$3&gt;4,COUNTIFS(Input!$F$3:$F$1002,ALK!$B44,Input!$J$3:$J$1002,ALK!S$7,Input!$G$3:$G$1002,ALK!$N$3),COUNTIFS(Input!$F$3:$F$1002,ALK!$B44,Input!$J$3:$J$1002,ALK!S$7,Input!$N$3:$N$1002,ALK!$Q$3,Input!$G$3:$G$1002,ALK!$N$3)),0)</f>
        <v>0</v>
      </c>
      <c r="T44" s="55">
        <f>IF($B44&lt;&gt;"",IF($Q$3&gt;4,COUNTIFS(Input!$F$3:$F$1002,ALK!$B44,Input!$J$3:$J$1002,ALK!T$7,Input!$G$3:$G$1002,ALK!$N$3),COUNTIFS(Input!$F$3:$F$1002,ALK!$B44,Input!$J$3:$J$1002,ALK!T$7,Input!$N$3:$N$1002,ALK!$Q$3,Input!$G$3:$G$1002,ALK!$N$3)),0)</f>
        <v>0</v>
      </c>
      <c r="U44" s="55">
        <f>IF($B44&lt;&gt;"",IF($Q$3&gt;4,COUNTIFS(Input!$F$3:$F$1002,ALK!$B44,Input!$J$3:$J$1002,ALK!U$7,Input!$G$3:$G$1002,ALK!$N$3),COUNTIFS(Input!$F$3:$F$1002,ALK!$B44,Input!$J$3:$J$1002,ALK!U$7,Input!$N$3:$N$1002,ALK!$Q$3,Input!$G$3:$G$1002,ALK!$N$3)),0)</f>
        <v>0</v>
      </c>
      <c r="V44" s="55">
        <f>IF($B44&lt;&gt;"",IF($Q$3&gt;4,COUNTIFS(Input!$F$3:$F$1002,ALK!$B44,Input!$J$3:$J$1002,ALK!V$7,Input!$G$3:$G$1002,ALK!$N$3),COUNTIFS(Input!$F$3:$F$1002,ALK!$B44,Input!$J$3:$J$1002,ALK!V$7,Input!$N$3:$N$1002,ALK!$Q$3,Input!$G$3:$G$1002,ALK!$N$3)),0)</f>
        <v>0</v>
      </c>
      <c r="W44" s="55">
        <f>IF($B44&lt;&gt;"",IF($Q$3&gt;4,COUNTIFS(Input!$F$3:$F$1002,ALK!$B44,Input!$J$3:$J$1002,ALK!W$7,Input!$G$3:$G$1002,ALK!$N$3),COUNTIFS(Input!$F$3:$F$1002,ALK!$B44,Input!$J$3:$J$1002,ALK!W$7,Input!$N$3:$N$1002,ALK!$Q$3,Input!$G$3:$G$1002,ALK!$N$3)),0)</f>
        <v>0</v>
      </c>
      <c r="X44" s="55">
        <f>IF($B44&lt;&gt;"",IF($Q$3&gt;4,COUNTIFS(Input!$F$3:$F$1002,ALK!$B44,Input!$J$3:$J$1002,ALK!X$7,Input!$G$3:$G$1002,ALK!$N$3),COUNTIFS(Input!$F$3:$F$1002,ALK!$B44,Input!$J$3:$J$1002,ALK!X$7,Input!$N$3:$N$1002,ALK!$Q$3,Input!$G$3:$G$1002,ALK!$N$3)),0)</f>
        <v>0</v>
      </c>
      <c r="Y44" s="55">
        <f>IF($B44&lt;&gt;"",IF($Q$3&gt;4,COUNTIFS(Input!$F$3:$F$1002,ALK!$B44,Input!$J$3:$J$1002,ALK!Y$7,Input!$G$3:$G$1002,ALK!$N$3),COUNTIFS(Input!$F$3:$F$1002,ALK!$B44,Input!$J$3:$J$1002,ALK!Y$7,Input!$N$3:$N$1002,ALK!$Q$3,Input!$G$3:$G$1002,ALK!$N$3)),0)</f>
        <v>0</v>
      </c>
      <c r="Z44" s="55">
        <f>IF($B44&lt;&gt;"",IF($Q$3&gt;4,COUNTIFS(Input!$F$3:$F$1002,ALK!$B44,Input!$J$3:$J$1002,ALK!Z$7,Input!$G$3:$G$1002,ALK!$N$3),COUNTIFS(Input!$F$3:$F$1002,ALK!$B44,Input!$J$3:$J$1002,ALK!Z$7,Input!$N$3:$N$1002,ALK!$Q$3,Input!$G$3:$G$1002,ALK!$N$3)),0)</f>
        <v>0</v>
      </c>
      <c r="AA44" s="55">
        <f>IF($B44&lt;&gt;"",IF($Q$3&gt;4,COUNTIFS(Input!$F$3:$F$1002,ALK!$B44,Input!$J$3:$J$1002,ALK!AA$7,Input!$G$3:$G$1002,ALK!$N$3),COUNTIFS(Input!$F$3:$F$1002,ALK!$B44,Input!$J$3:$J$1002,ALK!AA$7,Input!$N$3:$N$1002,ALK!$Q$3,Input!$G$3:$G$1002,ALK!$N$3)),0)</f>
        <v>0</v>
      </c>
      <c r="AB44" s="55">
        <f>IF($B44&lt;&gt;"",IF($Q$3&gt;4,COUNTIFS(Input!$F$3:$F$1002,ALK!$B44,Input!$J$3:$J$1002,ALK!AB$7,Input!$G$3:$G$1002,ALK!$N$3),COUNTIFS(Input!$F$3:$F$1002,ALK!$B44,Input!$J$3:$J$1002,ALK!AB$7,Input!$N$3:$N$1002,ALK!$Q$3,Input!$G$3:$G$1002,ALK!$N$3)),0)</f>
        <v>0</v>
      </c>
      <c r="AC44" s="55">
        <f>IF($B44&lt;&gt;"",IF($Q$3&gt;4,COUNTIFS(Input!$F$3:$F$1002,ALK!$B44,Input!$J$3:$J$1002,ALK!AC$7,Input!$G$3:$G$1002,ALK!$N$3),COUNTIFS(Input!$F$3:$F$1002,ALK!$B44,Input!$J$3:$J$1002,ALK!AC$7,Input!$N$3:$N$1002,ALK!$Q$3,Input!$G$3:$G$1002,ALK!$N$3)),0)</f>
        <v>0</v>
      </c>
      <c r="AD44" s="55">
        <f>IF($B44&lt;&gt;"",IF($Q$3&gt;4,COUNTIFS(Input!$F$3:$F$1002,ALK!$B44,Input!$J$3:$J$1002,ALK!AD$7,Input!$G$3:$G$1002,ALK!$N$3),COUNTIFS(Input!$F$3:$F$1002,ALK!$B44,Input!$J$3:$J$1002,ALK!AD$7,Input!$N$3:$N$1002,ALK!$Q$3,Input!$G$3:$G$1002,ALK!$N$3)),0)</f>
        <v>0</v>
      </c>
      <c r="AE44" s="55">
        <f>IF($B44&lt;&gt;"",IF($Q$3&gt;4,COUNTIFS(Input!$F$3:$F$1002,ALK!$B44,Input!$J$3:$J$1002,ALK!AE$7,Input!$G$3:$G$1002,ALK!$N$3),COUNTIFS(Input!$F$3:$F$1002,ALK!$B44,Input!$J$3:$J$1002,ALK!AE$7,Input!$N$3:$N$1002,ALK!$Q$3,Input!$G$3:$G$1002,ALK!$N$3)),0)</f>
        <v>0</v>
      </c>
      <c r="AF44" s="55">
        <f>IF($B44&lt;&gt;"",IF($Q$3&gt;4,COUNTIFS(Input!$F$3:$F$1002,ALK!$B44,Input!$J$3:$J$1002,ALK!AF$7,Input!$G$3:$G$1002,ALK!$N$3),COUNTIFS(Input!$F$3:$F$1002,ALK!$B44,Input!$J$3:$J$1002,ALK!AF$7,Input!$N$3:$N$1002,ALK!$Q$3,Input!$G$3:$G$1002,ALK!$N$3)),0)</f>
        <v>0</v>
      </c>
      <c r="AG44" s="55">
        <f>IF($B44&lt;&gt;"",IF($Q$3&gt;4,COUNTIFS(Input!$F$3:$F$1002,ALK!$B44,Input!$J$3:$J$1002,ALK!AG$7,Input!$G$3:$G$1002,ALK!$N$3),COUNTIFS(Input!$F$3:$F$1002,ALK!$B44,Input!$J$3:$J$1002,ALK!AG$7,Input!$N$3:$N$1002,ALK!$Q$3,Input!$G$3:$G$1002,ALK!$N$3)),0)</f>
        <v>0</v>
      </c>
      <c r="AH44" s="55">
        <f>IF($B44&lt;&gt;"",IF($Q$3&gt;4,COUNTIFS(Input!$F$3:$F$1002,ALK!$B44,Input!$J$3:$J$1002,ALK!AH$7,Input!$G$3:$G$1002,ALK!$N$3),COUNTIFS(Input!$F$3:$F$1002,ALK!$B44,Input!$J$3:$J$1002,ALK!AH$7,Input!$N$3:$N$1002,ALK!$Q$3,Input!$G$3:$G$1002,ALK!$N$3)),0)</f>
        <v>0</v>
      </c>
      <c r="AI44" s="55">
        <f>IF($B44&lt;&gt;"",IF($Q$3&gt;4,COUNTIFS(Input!$F$3:$F$1002,ALK!$B44,Input!$J$3:$J$1002,ALK!AI$7,Input!$G$3:$G$1002,ALK!$N$3),COUNTIFS(Input!$F$3:$F$1002,ALK!$B44,Input!$J$3:$J$1002,ALK!AI$7,Input!$N$3:$N$1002,ALK!$Q$3,Input!$G$3:$G$1002,ALK!$N$3)),0)</f>
        <v>0</v>
      </c>
      <c r="AJ44" s="55">
        <f>IF($B44&lt;&gt;"",IF($Q$3&gt;4,COUNTIFS(Input!$F$3:$F$1002,ALK!$B44,Input!$J$3:$J$1002,ALK!AJ$7,Input!$G$3:$G$1002,ALK!$N$3),COUNTIFS(Input!$F$3:$F$1002,ALK!$B44,Input!$J$3:$J$1002,ALK!AJ$7,Input!$N$3:$N$1002,ALK!$Q$3,Input!$G$3:$G$1002,ALK!$N$3)),0)</f>
        <v>0</v>
      </c>
      <c r="AK44" s="55">
        <f>IF($B44&lt;&gt;"",IF($Q$3&gt;4,COUNTIFS(Input!$F$3:$F$1002,ALK!$B44,Input!$J$3:$J$1002,ALK!AK$7,Input!$G$3:$G$1002,ALK!$N$3),COUNTIFS(Input!$F$3:$F$1002,ALK!$B44,Input!$J$3:$J$1002,ALK!AK$7,Input!$N$3:$N$1002,ALK!$Q$3,Input!$G$3:$G$1002,ALK!$N$3)),0)</f>
        <v>0</v>
      </c>
      <c r="AL44" s="55">
        <f>IF($B44&lt;&gt;"",IF($Q$3&gt;4,COUNTIFS(Input!$F$3:$F$1002,ALK!$B44,Input!$J$3:$J$1002,ALK!AL$7,Input!$G$3:$G$1002,ALK!$N$3),COUNTIFS(Input!$F$3:$F$1002,ALK!$B44,Input!$J$3:$J$1002,ALK!AL$7,Input!$N$3:$N$1002,ALK!$Q$3,Input!$G$3:$G$1002,ALK!$N$3)),0)</f>
        <v>0</v>
      </c>
      <c r="AM44" s="55">
        <f>IF($B44&lt;&gt;"",IF($Q$3&gt;4,COUNTIFS(Input!$F$3:$F$1002,ALK!$B44,Input!$J$3:$J$1002,ALK!AM$7,Input!$G$3:$G$1002,ALK!$N$3),COUNTIFS(Input!$F$3:$F$1002,ALK!$B44,Input!$J$3:$J$1002,ALK!AM$7,Input!$N$3:$N$1002,ALK!$Q$3,Input!$G$3:$G$1002,ALK!$N$3)),0)</f>
        <v>0</v>
      </c>
      <c r="AN44" s="55">
        <f>IF($B44&lt;&gt;"",IF($Q$3&gt;4,COUNTIFS(Input!$F$3:$F$1002,ALK!$B44,Input!$J$3:$J$1002,ALK!AN$7,Input!$G$3:$G$1002,ALK!$N$3),COUNTIFS(Input!$F$3:$F$1002,ALK!$B44,Input!$J$3:$J$1002,ALK!AN$7,Input!$N$3:$N$1002,ALK!$Q$3,Input!$G$3:$G$1002,ALK!$N$3)),0)</f>
        <v>0</v>
      </c>
      <c r="AO44" s="55">
        <f>IF($B44&lt;&gt;"",IF($Q$3&gt;4,COUNTIFS(Input!$F$3:$F$1002,ALK!$B44,Input!$J$3:$J$1002,ALK!AO$7,Input!$G$3:$G$1002,ALK!$N$3),COUNTIFS(Input!$F$3:$F$1002,ALK!$B44,Input!$J$3:$J$1002,ALK!AO$7,Input!$N$3:$N$1002,ALK!$Q$3,Input!$G$3:$G$1002,ALK!$N$3)),0)</f>
        <v>0</v>
      </c>
      <c r="AP44" s="55">
        <f>IF($B44&lt;&gt;"",IF($Q$3&gt;4,COUNTIFS(Input!$F$3:$F$1002,ALK!$B44,Input!$J$3:$J$1002,ALK!AP$7,Input!$G$3:$G$1002,ALK!$N$3),COUNTIFS(Input!$F$3:$F$1002,ALK!$B44,Input!$J$3:$J$1002,ALK!AP$7,Input!$N$3:$N$1002,ALK!$Q$3,Input!$G$3:$G$1002,ALK!$N$3)),0)</f>
        <v>0</v>
      </c>
      <c r="AQ44" s="55">
        <f>IF($B44&lt;&gt;"",IF($Q$3&gt;4,COUNTIFS(Input!$F$3:$F$1002,ALK!$B44,Input!$J$3:$J$1002,ALK!AQ$7,Input!$G$3:$G$1002,ALK!$N$3),COUNTIFS(Input!$F$3:$F$1002,ALK!$B44,Input!$J$3:$J$1002,ALK!AQ$7,Input!$N$3:$N$1002,ALK!$Q$3,Input!$G$3:$G$1002,ALK!$N$3)),0)</f>
        <v>0</v>
      </c>
      <c r="AR44" s="56">
        <f t="shared" si="1"/>
        <v>0</v>
      </c>
      <c r="AS44" s="21"/>
      <c r="AT44" s="21"/>
      <c r="AU44" s="21"/>
      <c r="AV44" s="21"/>
      <c r="AW44" s="21"/>
      <c r="AX44" s="21"/>
      <c r="AY44" s="21"/>
      <c r="AZ44" s="21"/>
      <c r="BA44" s="21"/>
      <c r="BB44" s="21"/>
      <c r="BC44" s="316">
        <f t="shared" si="2"/>
        <v>0</v>
      </c>
      <c r="BD44" s="21"/>
      <c r="BE44" s="21"/>
      <c r="BF44" s="21"/>
      <c r="BG44" s="21"/>
      <c r="BH44" s="21"/>
      <c r="BI44" s="21"/>
      <c r="BJ44" s="21"/>
      <c r="BK44" s="21"/>
      <c r="BL44" s="21"/>
      <c r="BM44" s="21"/>
      <c r="BN44" s="21"/>
      <c r="BO44" s="21"/>
      <c r="BP44" s="21"/>
      <c r="BQ44" s="21"/>
      <c r="BR44" s="21"/>
      <c r="BS44" s="21"/>
      <c r="BT44" s="21"/>
      <c r="BU44" s="21"/>
      <c r="BV44" s="21"/>
      <c r="BW44" s="21"/>
      <c r="BX44" s="21"/>
      <c r="BY44" s="21"/>
      <c r="BZ44" s="21"/>
    </row>
    <row r="45" spans="1:78" x14ac:dyDescent="0.3">
      <c r="A45" s="21"/>
      <c r="B45" s="58" t="str">
        <f>'Sheet 1'!A39</f>
        <v/>
      </c>
      <c r="C45" s="55">
        <f>IF($B45&lt;&gt;"",IF($Q$3&gt;4,COUNTIFS(Input!$F$3:$F$1002,ALK!$B45,Input!$J$3:$J$1002,ALK!C$7,Input!$G$3:$G$1002,ALK!$N$3),COUNTIFS(Input!$F$3:$F$1002,ALK!$B45,Input!$J$3:$J$1002,ALK!C$7,Input!$N$3:$N$1002,ALK!$Q$3,Input!$G$3:$G$1002,ALK!$N$3)),0)</f>
        <v>0</v>
      </c>
      <c r="D45" s="55">
        <f>IF($B45&lt;&gt;"",IF($Q$3&gt;4,COUNTIFS(Input!$F$3:$F$1002,ALK!$B45,Input!$J$3:$J$1002,ALK!D$7,Input!$G$3:$G$1002,ALK!$N$3),COUNTIFS(Input!$F$3:$F$1002,ALK!$B45,Input!$J$3:$J$1002,ALK!D$7,Input!$N$3:$N$1002,ALK!$Q$3,Input!$G$3:$G$1002,ALK!$N$3)),0)</f>
        <v>0</v>
      </c>
      <c r="E45" s="55">
        <f>IF($B45&lt;&gt;"",IF($Q$3&gt;4,COUNTIFS(Input!$F$3:$F$1002,ALK!$B45,Input!$J$3:$J$1002,ALK!E$7,Input!$G$3:$G$1002,ALK!$N$3),COUNTIFS(Input!$F$3:$F$1002,ALK!$B45,Input!$J$3:$J$1002,ALK!E$7,Input!$N$3:$N$1002,ALK!$Q$3,Input!$G$3:$G$1002,ALK!$N$3)),0)</f>
        <v>0</v>
      </c>
      <c r="F45" s="55">
        <f>IF($B45&lt;&gt;"",IF($Q$3&gt;4,COUNTIFS(Input!$F$3:$F$1002,ALK!$B45,Input!$J$3:$J$1002,ALK!F$7,Input!$G$3:$G$1002,ALK!$N$3),COUNTIFS(Input!$F$3:$F$1002,ALK!$B45,Input!$J$3:$J$1002,ALK!F$7,Input!$N$3:$N$1002,ALK!$Q$3,Input!$G$3:$G$1002,ALK!$N$3)),0)</f>
        <v>0</v>
      </c>
      <c r="G45" s="55">
        <f>IF($B45&lt;&gt;"",IF($Q$3&gt;4,COUNTIFS(Input!$F$3:$F$1002,ALK!$B45,Input!$J$3:$J$1002,ALK!G$7,Input!$G$3:$G$1002,ALK!$N$3),COUNTIFS(Input!$F$3:$F$1002,ALK!$B45,Input!$J$3:$J$1002,ALK!G$7,Input!$N$3:$N$1002,ALK!$Q$3,Input!$G$3:$G$1002,ALK!$N$3)),0)</f>
        <v>0</v>
      </c>
      <c r="H45" s="55">
        <f>IF($B45&lt;&gt;"",IF($Q$3&gt;4,COUNTIFS(Input!$F$3:$F$1002,ALK!$B45,Input!$J$3:$J$1002,ALK!H$7,Input!$G$3:$G$1002,ALK!$N$3),COUNTIFS(Input!$F$3:$F$1002,ALK!$B45,Input!$J$3:$J$1002,ALK!H$7,Input!$N$3:$N$1002,ALK!$Q$3,Input!$G$3:$G$1002,ALK!$N$3)),0)</f>
        <v>0</v>
      </c>
      <c r="I45" s="55">
        <f>IF($B45&lt;&gt;"",IF($Q$3&gt;4,COUNTIFS(Input!$F$3:$F$1002,ALK!$B45,Input!$J$3:$J$1002,ALK!I$7,Input!$G$3:$G$1002,ALK!$N$3),COUNTIFS(Input!$F$3:$F$1002,ALK!$B45,Input!$J$3:$J$1002,ALK!I$7,Input!$N$3:$N$1002,ALK!$Q$3,Input!$G$3:$G$1002,ALK!$N$3)),0)</f>
        <v>0</v>
      </c>
      <c r="J45" s="55">
        <f>IF($B45&lt;&gt;"",IF($Q$3&gt;4,COUNTIFS(Input!$F$3:$F$1002,ALK!$B45,Input!$J$3:$J$1002,ALK!J$7,Input!$G$3:$G$1002,ALK!$N$3),COUNTIFS(Input!$F$3:$F$1002,ALK!$B45,Input!$J$3:$J$1002,ALK!J$7,Input!$N$3:$N$1002,ALK!$Q$3,Input!$G$3:$G$1002,ALK!$N$3)),0)</f>
        <v>0</v>
      </c>
      <c r="K45" s="55">
        <f>IF($B45&lt;&gt;"",IF($Q$3&gt;4,COUNTIFS(Input!$F$3:$F$1002,ALK!$B45,Input!$J$3:$J$1002,ALK!K$7,Input!$G$3:$G$1002,ALK!$N$3),COUNTIFS(Input!$F$3:$F$1002,ALK!$B45,Input!$J$3:$J$1002,ALK!K$7,Input!$N$3:$N$1002,ALK!$Q$3,Input!$G$3:$G$1002,ALK!$N$3)),0)</f>
        <v>0</v>
      </c>
      <c r="L45" s="55">
        <f>IF($B45&lt;&gt;"",IF($Q$3&gt;4,COUNTIFS(Input!$F$3:$F$1002,ALK!$B45,Input!$J$3:$J$1002,ALK!L$7,Input!$G$3:$G$1002,ALK!$N$3),COUNTIFS(Input!$F$3:$F$1002,ALK!$B45,Input!$J$3:$J$1002,ALK!L$7,Input!$N$3:$N$1002,ALK!$Q$3,Input!$G$3:$G$1002,ALK!$N$3)),0)</f>
        <v>0</v>
      </c>
      <c r="M45" s="55">
        <f>IF($B45&lt;&gt;"",IF($Q$3&gt;4,COUNTIFS(Input!$F$3:$F$1002,ALK!$B45,Input!$J$3:$J$1002,ALK!M$7,Input!$G$3:$G$1002,ALK!$N$3),COUNTIFS(Input!$F$3:$F$1002,ALK!$B45,Input!$J$3:$J$1002,ALK!M$7,Input!$N$3:$N$1002,ALK!$Q$3,Input!$G$3:$G$1002,ALK!$N$3)),0)</f>
        <v>0</v>
      </c>
      <c r="N45" s="55">
        <f>IF($B45&lt;&gt;"",IF($Q$3&gt;4,COUNTIFS(Input!$F$3:$F$1002,ALK!$B45,Input!$J$3:$J$1002,ALK!N$7,Input!$G$3:$G$1002,ALK!$N$3),COUNTIFS(Input!$F$3:$F$1002,ALK!$B45,Input!$J$3:$J$1002,ALK!N$7,Input!$N$3:$N$1002,ALK!$Q$3,Input!$G$3:$G$1002,ALK!$N$3)),0)</f>
        <v>0</v>
      </c>
      <c r="O45" s="55">
        <f>IF($B45&lt;&gt;"",IF($Q$3&gt;4,COUNTIFS(Input!$F$3:$F$1002,ALK!$B45,Input!$J$3:$J$1002,ALK!O$7,Input!$G$3:$G$1002,ALK!$N$3),COUNTIFS(Input!$F$3:$F$1002,ALK!$B45,Input!$J$3:$J$1002,ALK!O$7,Input!$N$3:$N$1002,ALK!$Q$3,Input!$G$3:$G$1002,ALK!$N$3)),0)</f>
        <v>0</v>
      </c>
      <c r="P45" s="55">
        <f>IF($B45&lt;&gt;"",IF($Q$3&gt;4,COUNTIFS(Input!$F$3:$F$1002,ALK!$B45,Input!$J$3:$J$1002,ALK!P$7,Input!$G$3:$G$1002,ALK!$N$3),COUNTIFS(Input!$F$3:$F$1002,ALK!$B45,Input!$J$3:$J$1002,ALK!P$7,Input!$N$3:$N$1002,ALK!$Q$3,Input!$G$3:$G$1002,ALK!$N$3)),0)</f>
        <v>0</v>
      </c>
      <c r="Q45" s="55">
        <f>IF($B45&lt;&gt;"",IF($Q$3&gt;4,COUNTIFS(Input!$F$3:$F$1002,ALK!$B45,Input!$J$3:$J$1002,ALK!Q$7,Input!$G$3:$G$1002,ALK!$N$3),COUNTIFS(Input!$F$3:$F$1002,ALK!$B45,Input!$J$3:$J$1002,ALK!Q$7,Input!$N$3:$N$1002,ALK!$Q$3,Input!$G$3:$G$1002,ALK!$N$3)),0)</f>
        <v>0</v>
      </c>
      <c r="R45" s="55">
        <f>IF($B45&lt;&gt;"",IF($Q$3&gt;4,COUNTIFS(Input!$F$3:$F$1002,ALK!$B45,Input!$J$3:$J$1002,ALK!R$7,Input!$G$3:$G$1002,ALK!$N$3),COUNTIFS(Input!$F$3:$F$1002,ALK!$B45,Input!$J$3:$J$1002,ALK!R$7,Input!$N$3:$N$1002,ALK!$Q$3,Input!$G$3:$G$1002,ALK!$N$3)),0)</f>
        <v>0</v>
      </c>
      <c r="S45" s="55">
        <f>IF($B45&lt;&gt;"",IF($Q$3&gt;4,COUNTIFS(Input!$F$3:$F$1002,ALK!$B45,Input!$J$3:$J$1002,ALK!S$7,Input!$G$3:$G$1002,ALK!$N$3),COUNTIFS(Input!$F$3:$F$1002,ALK!$B45,Input!$J$3:$J$1002,ALK!S$7,Input!$N$3:$N$1002,ALK!$Q$3,Input!$G$3:$G$1002,ALK!$N$3)),0)</f>
        <v>0</v>
      </c>
      <c r="T45" s="55">
        <f>IF($B45&lt;&gt;"",IF($Q$3&gt;4,COUNTIFS(Input!$F$3:$F$1002,ALK!$B45,Input!$J$3:$J$1002,ALK!T$7,Input!$G$3:$G$1002,ALK!$N$3),COUNTIFS(Input!$F$3:$F$1002,ALK!$B45,Input!$J$3:$J$1002,ALK!T$7,Input!$N$3:$N$1002,ALK!$Q$3,Input!$G$3:$G$1002,ALK!$N$3)),0)</f>
        <v>0</v>
      </c>
      <c r="U45" s="55">
        <f>IF($B45&lt;&gt;"",IF($Q$3&gt;4,COUNTIFS(Input!$F$3:$F$1002,ALK!$B45,Input!$J$3:$J$1002,ALK!U$7,Input!$G$3:$G$1002,ALK!$N$3),COUNTIFS(Input!$F$3:$F$1002,ALK!$B45,Input!$J$3:$J$1002,ALK!U$7,Input!$N$3:$N$1002,ALK!$Q$3,Input!$G$3:$G$1002,ALK!$N$3)),0)</f>
        <v>0</v>
      </c>
      <c r="V45" s="55">
        <f>IF($B45&lt;&gt;"",IF($Q$3&gt;4,COUNTIFS(Input!$F$3:$F$1002,ALK!$B45,Input!$J$3:$J$1002,ALK!V$7,Input!$G$3:$G$1002,ALK!$N$3),COUNTIFS(Input!$F$3:$F$1002,ALK!$B45,Input!$J$3:$J$1002,ALK!V$7,Input!$N$3:$N$1002,ALK!$Q$3,Input!$G$3:$G$1002,ALK!$N$3)),0)</f>
        <v>0</v>
      </c>
      <c r="W45" s="55">
        <f>IF($B45&lt;&gt;"",IF($Q$3&gt;4,COUNTIFS(Input!$F$3:$F$1002,ALK!$B45,Input!$J$3:$J$1002,ALK!W$7,Input!$G$3:$G$1002,ALK!$N$3),COUNTIFS(Input!$F$3:$F$1002,ALK!$B45,Input!$J$3:$J$1002,ALK!W$7,Input!$N$3:$N$1002,ALK!$Q$3,Input!$G$3:$G$1002,ALK!$N$3)),0)</f>
        <v>0</v>
      </c>
      <c r="X45" s="55">
        <f>IF($B45&lt;&gt;"",IF($Q$3&gt;4,COUNTIFS(Input!$F$3:$F$1002,ALK!$B45,Input!$J$3:$J$1002,ALK!X$7,Input!$G$3:$G$1002,ALK!$N$3),COUNTIFS(Input!$F$3:$F$1002,ALK!$B45,Input!$J$3:$J$1002,ALK!X$7,Input!$N$3:$N$1002,ALK!$Q$3,Input!$G$3:$G$1002,ALK!$N$3)),0)</f>
        <v>0</v>
      </c>
      <c r="Y45" s="55">
        <f>IF($B45&lt;&gt;"",IF($Q$3&gt;4,COUNTIFS(Input!$F$3:$F$1002,ALK!$B45,Input!$J$3:$J$1002,ALK!Y$7,Input!$G$3:$G$1002,ALK!$N$3),COUNTIFS(Input!$F$3:$F$1002,ALK!$B45,Input!$J$3:$J$1002,ALK!Y$7,Input!$N$3:$N$1002,ALK!$Q$3,Input!$G$3:$G$1002,ALK!$N$3)),0)</f>
        <v>0</v>
      </c>
      <c r="Z45" s="55">
        <f>IF($B45&lt;&gt;"",IF($Q$3&gt;4,COUNTIFS(Input!$F$3:$F$1002,ALK!$B45,Input!$J$3:$J$1002,ALK!Z$7,Input!$G$3:$G$1002,ALK!$N$3),COUNTIFS(Input!$F$3:$F$1002,ALK!$B45,Input!$J$3:$J$1002,ALK!Z$7,Input!$N$3:$N$1002,ALK!$Q$3,Input!$G$3:$G$1002,ALK!$N$3)),0)</f>
        <v>0</v>
      </c>
      <c r="AA45" s="55">
        <f>IF($B45&lt;&gt;"",IF($Q$3&gt;4,COUNTIFS(Input!$F$3:$F$1002,ALK!$B45,Input!$J$3:$J$1002,ALK!AA$7,Input!$G$3:$G$1002,ALK!$N$3),COUNTIFS(Input!$F$3:$F$1002,ALK!$B45,Input!$J$3:$J$1002,ALK!AA$7,Input!$N$3:$N$1002,ALK!$Q$3,Input!$G$3:$G$1002,ALK!$N$3)),0)</f>
        <v>0</v>
      </c>
      <c r="AB45" s="55">
        <f>IF($B45&lt;&gt;"",IF($Q$3&gt;4,COUNTIFS(Input!$F$3:$F$1002,ALK!$B45,Input!$J$3:$J$1002,ALK!AB$7,Input!$G$3:$G$1002,ALK!$N$3),COUNTIFS(Input!$F$3:$F$1002,ALK!$B45,Input!$J$3:$J$1002,ALK!AB$7,Input!$N$3:$N$1002,ALK!$Q$3,Input!$G$3:$G$1002,ALK!$N$3)),0)</f>
        <v>0</v>
      </c>
      <c r="AC45" s="55">
        <f>IF($B45&lt;&gt;"",IF($Q$3&gt;4,COUNTIFS(Input!$F$3:$F$1002,ALK!$B45,Input!$J$3:$J$1002,ALK!AC$7,Input!$G$3:$G$1002,ALK!$N$3),COUNTIFS(Input!$F$3:$F$1002,ALK!$B45,Input!$J$3:$J$1002,ALK!AC$7,Input!$N$3:$N$1002,ALK!$Q$3,Input!$G$3:$G$1002,ALK!$N$3)),0)</f>
        <v>0</v>
      </c>
      <c r="AD45" s="55">
        <f>IF($B45&lt;&gt;"",IF($Q$3&gt;4,COUNTIFS(Input!$F$3:$F$1002,ALK!$B45,Input!$J$3:$J$1002,ALK!AD$7,Input!$G$3:$G$1002,ALK!$N$3),COUNTIFS(Input!$F$3:$F$1002,ALK!$B45,Input!$J$3:$J$1002,ALK!AD$7,Input!$N$3:$N$1002,ALK!$Q$3,Input!$G$3:$G$1002,ALK!$N$3)),0)</f>
        <v>0</v>
      </c>
      <c r="AE45" s="55">
        <f>IF($B45&lt;&gt;"",IF($Q$3&gt;4,COUNTIFS(Input!$F$3:$F$1002,ALK!$B45,Input!$J$3:$J$1002,ALK!AE$7,Input!$G$3:$G$1002,ALK!$N$3),COUNTIFS(Input!$F$3:$F$1002,ALK!$B45,Input!$J$3:$J$1002,ALK!AE$7,Input!$N$3:$N$1002,ALK!$Q$3,Input!$G$3:$G$1002,ALK!$N$3)),0)</f>
        <v>0</v>
      </c>
      <c r="AF45" s="55">
        <f>IF($B45&lt;&gt;"",IF($Q$3&gt;4,COUNTIFS(Input!$F$3:$F$1002,ALK!$B45,Input!$J$3:$J$1002,ALK!AF$7,Input!$G$3:$G$1002,ALK!$N$3),COUNTIFS(Input!$F$3:$F$1002,ALK!$B45,Input!$J$3:$J$1002,ALK!AF$7,Input!$N$3:$N$1002,ALK!$Q$3,Input!$G$3:$G$1002,ALK!$N$3)),0)</f>
        <v>0</v>
      </c>
      <c r="AG45" s="55">
        <f>IF($B45&lt;&gt;"",IF($Q$3&gt;4,COUNTIFS(Input!$F$3:$F$1002,ALK!$B45,Input!$J$3:$J$1002,ALK!AG$7,Input!$G$3:$G$1002,ALK!$N$3),COUNTIFS(Input!$F$3:$F$1002,ALK!$B45,Input!$J$3:$J$1002,ALK!AG$7,Input!$N$3:$N$1002,ALK!$Q$3,Input!$G$3:$G$1002,ALK!$N$3)),0)</f>
        <v>0</v>
      </c>
      <c r="AH45" s="55">
        <f>IF($B45&lt;&gt;"",IF($Q$3&gt;4,COUNTIFS(Input!$F$3:$F$1002,ALK!$B45,Input!$J$3:$J$1002,ALK!AH$7,Input!$G$3:$G$1002,ALK!$N$3),COUNTIFS(Input!$F$3:$F$1002,ALK!$B45,Input!$J$3:$J$1002,ALK!AH$7,Input!$N$3:$N$1002,ALK!$Q$3,Input!$G$3:$G$1002,ALK!$N$3)),0)</f>
        <v>0</v>
      </c>
      <c r="AI45" s="55">
        <f>IF($B45&lt;&gt;"",IF($Q$3&gt;4,COUNTIFS(Input!$F$3:$F$1002,ALK!$B45,Input!$J$3:$J$1002,ALK!AI$7,Input!$G$3:$G$1002,ALK!$N$3),COUNTIFS(Input!$F$3:$F$1002,ALK!$B45,Input!$J$3:$J$1002,ALK!AI$7,Input!$N$3:$N$1002,ALK!$Q$3,Input!$G$3:$G$1002,ALK!$N$3)),0)</f>
        <v>0</v>
      </c>
      <c r="AJ45" s="55">
        <f>IF($B45&lt;&gt;"",IF($Q$3&gt;4,COUNTIFS(Input!$F$3:$F$1002,ALK!$B45,Input!$J$3:$J$1002,ALK!AJ$7,Input!$G$3:$G$1002,ALK!$N$3),COUNTIFS(Input!$F$3:$F$1002,ALK!$B45,Input!$J$3:$J$1002,ALK!AJ$7,Input!$N$3:$N$1002,ALK!$Q$3,Input!$G$3:$G$1002,ALK!$N$3)),0)</f>
        <v>0</v>
      </c>
      <c r="AK45" s="55">
        <f>IF($B45&lt;&gt;"",IF($Q$3&gt;4,COUNTIFS(Input!$F$3:$F$1002,ALK!$B45,Input!$J$3:$J$1002,ALK!AK$7,Input!$G$3:$G$1002,ALK!$N$3),COUNTIFS(Input!$F$3:$F$1002,ALK!$B45,Input!$J$3:$J$1002,ALK!AK$7,Input!$N$3:$N$1002,ALK!$Q$3,Input!$G$3:$G$1002,ALK!$N$3)),0)</f>
        <v>0</v>
      </c>
      <c r="AL45" s="55">
        <f>IF($B45&lt;&gt;"",IF($Q$3&gt;4,COUNTIFS(Input!$F$3:$F$1002,ALK!$B45,Input!$J$3:$J$1002,ALK!AL$7,Input!$G$3:$G$1002,ALK!$N$3),COUNTIFS(Input!$F$3:$F$1002,ALK!$B45,Input!$J$3:$J$1002,ALK!AL$7,Input!$N$3:$N$1002,ALK!$Q$3,Input!$G$3:$G$1002,ALK!$N$3)),0)</f>
        <v>0</v>
      </c>
      <c r="AM45" s="55">
        <f>IF($B45&lt;&gt;"",IF($Q$3&gt;4,COUNTIFS(Input!$F$3:$F$1002,ALK!$B45,Input!$J$3:$J$1002,ALK!AM$7,Input!$G$3:$G$1002,ALK!$N$3),COUNTIFS(Input!$F$3:$F$1002,ALK!$B45,Input!$J$3:$J$1002,ALK!AM$7,Input!$N$3:$N$1002,ALK!$Q$3,Input!$G$3:$G$1002,ALK!$N$3)),0)</f>
        <v>0</v>
      </c>
      <c r="AN45" s="55">
        <f>IF($B45&lt;&gt;"",IF($Q$3&gt;4,COUNTIFS(Input!$F$3:$F$1002,ALK!$B45,Input!$J$3:$J$1002,ALK!AN$7,Input!$G$3:$G$1002,ALK!$N$3),COUNTIFS(Input!$F$3:$F$1002,ALK!$B45,Input!$J$3:$J$1002,ALK!AN$7,Input!$N$3:$N$1002,ALK!$Q$3,Input!$G$3:$G$1002,ALK!$N$3)),0)</f>
        <v>0</v>
      </c>
      <c r="AO45" s="55">
        <f>IF($B45&lt;&gt;"",IF($Q$3&gt;4,COUNTIFS(Input!$F$3:$F$1002,ALK!$B45,Input!$J$3:$J$1002,ALK!AO$7,Input!$G$3:$G$1002,ALK!$N$3),COUNTIFS(Input!$F$3:$F$1002,ALK!$B45,Input!$J$3:$J$1002,ALK!AO$7,Input!$N$3:$N$1002,ALK!$Q$3,Input!$G$3:$G$1002,ALK!$N$3)),0)</f>
        <v>0</v>
      </c>
      <c r="AP45" s="55">
        <f>IF($B45&lt;&gt;"",IF($Q$3&gt;4,COUNTIFS(Input!$F$3:$F$1002,ALK!$B45,Input!$J$3:$J$1002,ALK!AP$7,Input!$G$3:$G$1002,ALK!$N$3),COUNTIFS(Input!$F$3:$F$1002,ALK!$B45,Input!$J$3:$J$1002,ALK!AP$7,Input!$N$3:$N$1002,ALK!$Q$3,Input!$G$3:$G$1002,ALK!$N$3)),0)</f>
        <v>0</v>
      </c>
      <c r="AQ45" s="55">
        <f>IF($B45&lt;&gt;"",IF($Q$3&gt;4,COUNTIFS(Input!$F$3:$F$1002,ALK!$B45,Input!$J$3:$J$1002,ALK!AQ$7,Input!$G$3:$G$1002,ALK!$N$3),COUNTIFS(Input!$F$3:$F$1002,ALK!$B45,Input!$J$3:$J$1002,ALK!AQ$7,Input!$N$3:$N$1002,ALK!$Q$3,Input!$G$3:$G$1002,ALK!$N$3)),0)</f>
        <v>0</v>
      </c>
      <c r="AR45" s="56">
        <f t="shared" si="1"/>
        <v>0</v>
      </c>
      <c r="AS45" s="21"/>
      <c r="AT45" s="21"/>
      <c r="AU45" s="21"/>
      <c r="AV45" s="21"/>
      <c r="AW45" s="21"/>
      <c r="AX45" s="21"/>
      <c r="AY45" s="21"/>
      <c r="AZ45" s="21"/>
      <c r="BA45" s="21"/>
      <c r="BB45" s="21"/>
      <c r="BC45" s="316">
        <f t="shared" si="2"/>
        <v>0</v>
      </c>
      <c r="BD45" s="21"/>
      <c r="BE45" s="21"/>
      <c r="BF45" s="21"/>
      <c r="BG45" s="21"/>
      <c r="BH45" s="21"/>
      <c r="BI45" s="21"/>
      <c r="BJ45" s="21"/>
      <c r="BK45" s="21"/>
      <c r="BL45" s="21"/>
      <c r="BM45" s="21"/>
      <c r="BN45" s="21"/>
      <c r="BO45" s="21"/>
      <c r="BP45" s="21"/>
      <c r="BQ45" s="21"/>
      <c r="BR45" s="21"/>
      <c r="BS45" s="21"/>
      <c r="BT45" s="21"/>
      <c r="BU45" s="21"/>
      <c r="BV45" s="21"/>
      <c r="BW45" s="21"/>
      <c r="BX45" s="21"/>
      <c r="BY45" s="21"/>
      <c r="BZ45" s="21"/>
    </row>
    <row r="46" spans="1:78" x14ac:dyDescent="0.3">
      <c r="A46" s="21"/>
      <c r="B46" s="58" t="str">
        <f>'Sheet 1'!A40</f>
        <v/>
      </c>
      <c r="C46" s="55">
        <f>IF($B46&lt;&gt;"",IF($Q$3&gt;4,COUNTIFS(Input!$F$3:$F$1002,ALK!$B46,Input!$J$3:$J$1002,ALK!C$7,Input!$G$3:$G$1002,ALK!$N$3),COUNTIFS(Input!$F$3:$F$1002,ALK!$B46,Input!$J$3:$J$1002,ALK!C$7,Input!$N$3:$N$1002,ALK!$Q$3,Input!$G$3:$G$1002,ALK!$N$3)),0)</f>
        <v>0</v>
      </c>
      <c r="D46" s="55">
        <f>IF($B46&lt;&gt;"",IF($Q$3&gt;4,COUNTIFS(Input!$F$3:$F$1002,ALK!$B46,Input!$J$3:$J$1002,ALK!D$7,Input!$G$3:$G$1002,ALK!$N$3),COUNTIFS(Input!$F$3:$F$1002,ALK!$B46,Input!$J$3:$J$1002,ALK!D$7,Input!$N$3:$N$1002,ALK!$Q$3,Input!$G$3:$G$1002,ALK!$N$3)),0)</f>
        <v>0</v>
      </c>
      <c r="E46" s="55">
        <f>IF($B46&lt;&gt;"",IF($Q$3&gt;4,COUNTIFS(Input!$F$3:$F$1002,ALK!$B46,Input!$J$3:$J$1002,ALK!E$7,Input!$G$3:$G$1002,ALK!$N$3),COUNTIFS(Input!$F$3:$F$1002,ALK!$B46,Input!$J$3:$J$1002,ALK!E$7,Input!$N$3:$N$1002,ALK!$Q$3,Input!$G$3:$G$1002,ALK!$N$3)),0)</f>
        <v>0</v>
      </c>
      <c r="F46" s="55">
        <f>IF($B46&lt;&gt;"",IF($Q$3&gt;4,COUNTIFS(Input!$F$3:$F$1002,ALK!$B46,Input!$J$3:$J$1002,ALK!F$7,Input!$G$3:$G$1002,ALK!$N$3),COUNTIFS(Input!$F$3:$F$1002,ALK!$B46,Input!$J$3:$J$1002,ALK!F$7,Input!$N$3:$N$1002,ALK!$Q$3,Input!$G$3:$G$1002,ALK!$N$3)),0)</f>
        <v>0</v>
      </c>
      <c r="G46" s="55">
        <f>IF($B46&lt;&gt;"",IF($Q$3&gt;4,COUNTIFS(Input!$F$3:$F$1002,ALK!$B46,Input!$J$3:$J$1002,ALK!G$7,Input!$G$3:$G$1002,ALK!$N$3),COUNTIFS(Input!$F$3:$F$1002,ALK!$B46,Input!$J$3:$J$1002,ALK!G$7,Input!$N$3:$N$1002,ALK!$Q$3,Input!$G$3:$G$1002,ALK!$N$3)),0)</f>
        <v>0</v>
      </c>
      <c r="H46" s="55">
        <f>IF($B46&lt;&gt;"",IF($Q$3&gt;4,COUNTIFS(Input!$F$3:$F$1002,ALK!$B46,Input!$J$3:$J$1002,ALK!H$7,Input!$G$3:$G$1002,ALK!$N$3),COUNTIFS(Input!$F$3:$F$1002,ALK!$B46,Input!$J$3:$J$1002,ALK!H$7,Input!$N$3:$N$1002,ALK!$Q$3,Input!$G$3:$G$1002,ALK!$N$3)),0)</f>
        <v>0</v>
      </c>
      <c r="I46" s="55">
        <f>IF($B46&lt;&gt;"",IF($Q$3&gt;4,COUNTIFS(Input!$F$3:$F$1002,ALK!$B46,Input!$J$3:$J$1002,ALK!I$7,Input!$G$3:$G$1002,ALK!$N$3),COUNTIFS(Input!$F$3:$F$1002,ALK!$B46,Input!$J$3:$J$1002,ALK!I$7,Input!$N$3:$N$1002,ALK!$Q$3,Input!$G$3:$G$1002,ALK!$N$3)),0)</f>
        <v>0</v>
      </c>
      <c r="J46" s="55">
        <f>IF($B46&lt;&gt;"",IF($Q$3&gt;4,COUNTIFS(Input!$F$3:$F$1002,ALK!$B46,Input!$J$3:$J$1002,ALK!J$7,Input!$G$3:$G$1002,ALK!$N$3),COUNTIFS(Input!$F$3:$F$1002,ALK!$B46,Input!$J$3:$J$1002,ALK!J$7,Input!$N$3:$N$1002,ALK!$Q$3,Input!$G$3:$G$1002,ALK!$N$3)),0)</f>
        <v>0</v>
      </c>
      <c r="K46" s="55">
        <f>IF($B46&lt;&gt;"",IF($Q$3&gt;4,COUNTIFS(Input!$F$3:$F$1002,ALK!$B46,Input!$J$3:$J$1002,ALK!K$7,Input!$G$3:$G$1002,ALK!$N$3),COUNTIFS(Input!$F$3:$F$1002,ALK!$B46,Input!$J$3:$J$1002,ALK!K$7,Input!$N$3:$N$1002,ALK!$Q$3,Input!$G$3:$G$1002,ALK!$N$3)),0)</f>
        <v>0</v>
      </c>
      <c r="L46" s="55">
        <f>IF($B46&lt;&gt;"",IF($Q$3&gt;4,COUNTIFS(Input!$F$3:$F$1002,ALK!$B46,Input!$J$3:$J$1002,ALK!L$7,Input!$G$3:$G$1002,ALK!$N$3),COUNTIFS(Input!$F$3:$F$1002,ALK!$B46,Input!$J$3:$J$1002,ALK!L$7,Input!$N$3:$N$1002,ALK!$Q$3,Input!$G$3:$G$1002,ALK!$N$3)),0)</f>
        <v>0</v>
      </c>
      <c r="M46" s="55">
        <f>IF($B46&lt;&gt;"",IF($Q$3&gt;4,COUNTIFS(Input!$F$3:$F$1002,ALK!$B46,Input!$J$3:$J$1002,ALK!M$7,Input!$G$3:$G$1002,ALK!$N$3),COUNTIFS(Input!$F$3:$F$1002,ALK!$B46,Input!$J$3:$J$1002,ALK!M$7,Input!$N$3:$N$1002,ALK!$Q$3,Input!$G$3:$G$1002,ALK!$N$3)),0)</f>
        <v>0</v>
      </c>
      <c r="N46" s="55">
        <f>IF($B46&lt;&gt;"",IF($Q$3&gt;4,COUNTIFS(Input!$F$3:$F$1002,ALK!$B46,Input!$J$3:$J$1002,ALK!N$7,Input!$G$3:$G$1002,ALK!$N$3),COUNTIFS(Input!$F$3:$F$1002,ALK!$B46,Input!$J$3:$J$1002,ALK!N$7,Input!$N$3:$N$1002,ALK!$Q$3,Input!$G$3:$G$1002,ALK!$N$3)),0)</f>
        <v>0</v>
      </c>
      <c r="O46" s="55">
        <f>IF($B46&lt;&gt;"",IF($Q$3&gt;4,COUNTIFS(Input!$F$3:$F$1002,ALK!$B46,Input!$J$3:$J$1002,ALK!O$7,Input!$G$3:$G$1002,ALK!$N$3),COUNTIFS(Input!$F$3:$F$1002,ALK!$B46,Input!$J$3:$J$1002,ALK!O$7,Input!$N$3:$N$1002,ALK!$Q$3,Input!$G$3:$G$1002,ALK!$N$3)),0)</f>
        <v>0</v>
      </c>
      <c r="P46" s="55">
        <f>IF($B46&lt;&gt;"",IF($Q$3&gt;4,COUNTIFS(Input!$F$3:$F$1002,ALK!$B46,Input!$J$3:$J$1002,ALK!P$7,Input!$G$3:$G$1002,ALK!$N$3),COUNTIFS(Input!$F$3:$F$1002,ALK!$B46,Input!$J$3:$J$1002,ALK!P$7,Input!$N$3:$N$1002,ALK!$Q$3,Input!$G$3:$G$1002,ALK!$N$3)),0)</f>
        <v>0</v>
      </c>
      <c r="Q46" s="55">
        <f>IF($B46&lt;&gt;"",IF($Q$3&gt;4,COUNTIFS(Input!$F$3:$F$1002,ALK!$B46,Input!$J$3:$J$1002,ALK!Q$7,Input!$G$3:$G$1002,ALK!$N$3),COUNTIFS(Input!$F$3:$F$1002,ALK!$B46,Input!$J$3:$J$1002,ALK!Q$7,Input!$N$3:$N$1002,ALK!$Q$3,Input!$G$3:$G$1002,ALK!$N$3)),0)</f>
        <v>0</v>
      </c>
      <c r="R46" s="55">
        <f>IF($B46&lt;&gt;"",IF($Q$3&gt;4,COUNTIFS(Input!$F$3:$F$1002,ALK!$B46,Input!$J$3:$J$1002,ALK!R$7,Input!$G$3:$G$1002,ALK!$N$3),COUNTIFS(Input!$F$3:$F$1002,ALK!$B46,Input!$J$3:$J$1002,ALK!R$7,Input!$N$3:$N$1002,ALK!$Q$3,Input!$G$3:$G$1002,ALK!$N$3)),0)</f>
        <v>0</v>
      </c>
      <c r="S46" s="55">
        <f>IF($B46&lt;&gt;"",IF($Q$3&gt;4,COUNTIFS(Input!$F$3:$F$1002,ALK!$B46,Input!$J$3:$J$1002,ALK!S$7,Input!$G$3:$G$1002,ALK!$N$3),COUNTIFS(Input!$F$3:$F$1002,ALK!$B46,Input!$J$3:$J$1002,ALK!S$7,Input!$N$3:$N$1002,ALK!$Q$3,Input!$G$3:$G$1002,ALK!$N$3)),0)</f>
        <v>0</v>
      </c>
      <c r="T46" s="55">
        <f>IF($B46&lt;&gt;"",IF($Q$3&gt;4,COUNTIFS(Input!$F$3:$F$1002,ALK!$B46,Input!$J$3:$J$1002,ALK!T$7,Input!$G$3:$G$1002,ALK!$N$3),COUNTIFS(Input!$F$3:$F$1002,ALK!$B46,Input!$J$3:$J$1002,ALK!T$7,Input!$N$3:$N$1002,ALK!$Q$3,Input!$G$3:$G$1002,ALK!$N$3)),0)</f>
        <v>0</v>
      </c>
      <c r="U46" s="55">
        <f>IF($B46&lt;&gt;"",IF($Q$3&gt;4,COUNTIFS(Input!$F$3:$F$1002,ALK!$B46,Input!$J$3:$J$1002,ALK!U$7,Input!$G$3:$G$1002,ALK!$N$3),COUNTIFS(Input!$F$3:$F$1002,ALK!$B46,Input!$J$3:$J$1002,ALK!U$7,Input!$N$3:$N$1002,ALK!$Q$3,Input!$G$3:$G$1002,ALK!$N$3)),0)</f>
        <v>0</v>
      </c>
      <c r="V46" s="55">
        <f>IF($B46&lt;&gt;"",IF($Q$3&gt;4,COUNTIFS(Input!$F$3:$F$1002,ALK!$B46,Input!$J$3:$J$1002,ALK!V$7,Input!$G$3:$G$1002,ALK!$N$3),COUNTIFS(Input!$F$3:$F$1002,ALK!$B46,Input!$J$3:$J$1002,ALK!V$7,Input!$N$3:$N$1002,ALK!$Q$3,Input!$G$3:$G$1002,ALK!$N$3)),0)</f>
        <v>0</v>
      </c>
      <c r="W46" s="55">
        <f>IF($B46&lt;&gt;"",IF($Q$3&gt;4,COUNTIFS(Input!$F$3:$F$1002,ALK!$B46,Input!$J$3:$J$1002,ALK!W$7,Input!$G$3:$G$1002,ALK!$N$3),COUNTIFS(Input!$F$3:$F$1002,ALK!$B46,Input!$J$3:$J$1002,ALK!W$7,Input!$N$3:$N$1002,ALK!$Q$3,Input!$G$3:$G$1002,ALK!$N$3)),0)</f>
        <v>0</v>
      </c>
      <c r="X46" s="55">
        <f>IF($B46&lt;&gt;"",IF($Q$3&gt;4,COUNTIFS(Input!$F$3:$F$1002,ALK!$B46,Input!$J$3:$J$1002,ALK!X$7,Input!$G$3:$G$1002,ALK!$N$3),COUNTIFS(Input!$F$3:$F$1002,ALK!$B46,Input!$J$3:$J$1002,ALK!X$7,Input!$N$3:$N$1002,ALK!$Q$3,Input!$G$3:$G$1002,ALK!$N$3)),0)</f>
        <v>0</v>
      </c>
      <c r="Y46" s="55">
        <f>IF($B46&lt;&gt;"",IF($Q$3&gt;4,COUNTIFS(Input!$F$3:$F$1002,ALK!$B46,Input!$J$3:$J$1002,ALK!Y$7,Input!$G$3:$G$1002,ALK!$N$3),COUNTIFS(Input!$F$3:$F$1002,ALK!$B46,Input!$J$3:$J$1002,ALK!Y$7,Input!$N$3:$N$1002,ALK!$Q$3,Input!$G$3:$G$1002,ALK!$N$3)),0)</f>
        <v>0</v>
      </c>
      <c r="Z46" s="55">
        <f>IF($B46&lt;&gt;"",IF($Q$3&gt;4,COUNTIFS(Input!$F$3:$F$1002,ALK!$B46,Input!$J$3:$J$1002,ALK!Z$7,Input!$G$3:$G$1002,ALK!$N$3),COUNTIFS(Input!$F$3:$F$1002,ALK!$B46,Input!$J$3:$J$1002,ALK!Z$7,Input!$N$3:$N$1002,ALK!$Q$3,Input!$G$3:$G$1002,ALK!$N$3)),0)</f>
        <v>0</v>
      </c>
      <c r="AA46" s="55">
        <f>IF($B46&lt;&gt;"",IF($Q$3&gt;4,COUNTIFS(Input!$F$3:$F$1002,ALK!$B46,Input!$J$3:$J$1002,ALK!AA$7,Input!$G$3:$G$1002,ALK!$N$3),COUNTIFS(Input!$F$3:$F$1002,ALK!$B46,Input!$J$3:$J$1002,ALK!AA$7,Input!$N$3:$N$1002,ALK!$Q$3,Input!$G$3:$G$1002,ALK!$N$3)),0)</f>
        <v>0</v>
      </c>
      <c r="AB46" s="55">
        <f>IF($B46&lt;&gt;"",IF($Q$3&gt;4,COUNTIFS(Input!$F$3:$F$1002,ALK!$B46,Input!$J$3:$J$1002,ALK!AB$7,Input!$G$3:$G$1002,ALK!$N$3),COUNTIFS(Input!$F$3:$F$1002,ALK!$B46,Input!$J$3:$J$1002,ALK!AB$7,Input!$N$3:$N$1002,ALK!$Q$3,Input!$G$3:$G$1002,ALK!$N$3)),0)</f>
        <v>0</v>
      </c>
      <c r="AC46" s="55">
        <f>IF($B46&lt;&gt;"",IF($Q$3&gt;4,COUNTIFS(Input!$F$3:$F$1002,ALK!$B46,Input!$J$3:$J$1002,ALK!AC$7,Input!$G$3:$G$1002,ALK!$N$3),COUNTIFS(Input!$F$3:$F$1002,ALK!$B46,Input!$J$3:$J$1002,ALK!AC$7,Input!$N$3:$N$1002,ALK!$Q$3,Input!$G$3:$G$1002,ALK!$N$3)),0)</f>
        <v>0</v>
      </c>
      <c r="AD46" s="55">
        <f>IF($B46&lt;&gt;"",IF($Q$3&gt;4,COUNTIFS(Input!$F$3:$F$1002,ALK!$B46,Input!$J$3:$J$1002,ALK!AD$7,Input!$G$3:$G$1002,ALK!$N$3),COUNTIFS(Input!$F$3:$F$1002,ALK!$B46,Input!$J$3:$J$1002,ALK!AD$7,Input!$N$3:$N$1002,ALK!$Q$3,Input!$G$3:$G$1002,ALK!$N$3)),0)</f>
        <v>0</v>
      </c>
      <c r="AE46" s="55">
        <f>IF($B46&lt;&gt;"",IF($Q$3&gt;4,COUNTIFS(Input!$F$3:$F$1002,ALK!$B46,Input!$J$3:$J$1002,ALK!AE$7,Input!$G$3:$G$1002,ALK!$N$3),COUNTIFS(Input!$F$3:$F$1002,ALK!$B46,Input!$J$3:$J$1002,ALK!AE$7,Input!$N$3:$N$1002,ALK!$Q$3,Input!$G$3:$G$1002,ALK!$N$3)),0)</f>
        <v>0</v>
      </c>
      <c r="AF46" s="55">
        <f>IF($B46&lt;&gt;"",IF($Q$3&gt;4,COUNTIFS(Input!$F$3:$F$1002,ALK!$B46,Input!$J$3:$J$1002,ALK!AF$7,Input!$G$3:$G$1002,ALK!$N$3),COUNTIFS(Input!$F$3:$F$1002,ALK!$B46,Input!$J$3:$J$1002,ALK!AF$7,Input!$N$3:$N$1002,ALK!$Q$3,Input!$G$3:$G$1002,ALK!$N$3)),0)</f>
        <v>0</v>
      </c>
      <c r="AG46" s="55">
        <f>IF($B46&lt;&gt;"",IF($Q$3&gt;4,COUNTIFS(Input!$F$3:$F$1002,ALK!$B46,Input!$J$3:$J$1002,ALK!AG$7,Input!$G$3:$G$1002,ALK!$N$3),COUNTIFS(Input!$F$3:$F$1002,ALK!$B46,Input!$J$3:$J$1002,ALK!AG$7,Input!$N$3:$N$1002,ALK!$Q$3,Input!$G$3:$G$1002,ALK!$N$3)),0)</f>
        <v>0</v>
      </c>
      <c r="AH46" s="55">
        <f>IF($B46&lt;&gt;"",IF($Q$3&gt;4,COUNTIFS(Input!$F$3:$F$1002,ALK!$B46,Input!$J$3:$J$1002,ALK!AH$7,Input!$G$3:$G$1002,ALK!$N$3),COUNTIFS(Input!$F$3:$F$1002,ALK!$B46,Input!$J$3:$J$1002,ALK!AH$7,Input!$N$3:$N$1002,ALK!$Q$3,Input!$G$3:$G$1002,ALK!$N$3)),0)</f>
        <v>0</v>
      </c>
      <c r="AI46" s="55">
        <f>IF($B46&lt;&gt;"",IF($Q$3&gt;4,COUNTIFS(Input!$F$3:$F$1002,ALK!$B46,Input!$J$3:$J$1002,ALK!AI$7,Input!$G$3:$G$1002,ALK!$N$3),COUNTIFS(Input!$F$3:$F$1002,ALK!$B46,Input!$J$3:$J$1002,ALK!AI$7,Input!$N$3:$N$1002,ALK!$Q$3,Input!$G$3:$G$1002,ALK!$N$3)),0)</f>
        <v>0</v>
      </c>
      <c r="AJ46" s="55">
        <f>IF($B46&lt;&gt;"",IF($Q$3&gt;4,COUNTIFS(Input!$F$3:$F$1002,ALK!$B46,Input!$J$3:$J$1002,ALK!AJ$7,Input!$G$3:$G$1002,ALK!$N$3),COUNTIFS(Input!$F$3:$F$1002,ALK!$B46,Input!$J$3:$J$1002,ALK!AJ$7,Input!$N$3:$N$1002,ALK!$Q$3,Input!$G$3:$G$1002,ALK!$N$3)),0)</f>
        <v>0</v>
      </c>
      <c r="AK46" s="55">
        <f>IF($B46&lt;&gt;"",IF($Q$3&gt;4,COUNTIFS(Input!$F$3:$F$1002,ALK!$B46,Input!$J$3:$J$1002,ALK!AK$7,Input!$G$3:$G$1002,ALK!$N$3),COUNTIFS(Input!$F$3:$F$1002,ALK!$B46,Input!$J$3:$J$1002,ALK!AK$7,Input!$N$3:$N$1002,ALK!$Q$3,Input!$G$3:$G$1002,ALK!$N$3)),0)</f>
        <v>0</v>
      </c>
      <c r="AL46" s="55">
        <f>IF($B46&lt;&gt;"",IF($Q$3&gt;4,COUNTIFS(Input!$F$3:$F$1002,ALK!$B46,Input!$J$3:$J$1002,ALK!AL$7,Input!$G$3:$G$1002,ALK!$N$3),COUNTIFS(Input!$F$3:$F$1002,ALK!$B46,Input!$J$3:$J$1002,ALK!AL$7,Input!$N$3:$N$1002,ALK!$Q$3,Input!$G$3:$G$1002,ALK!$N$3)),0)</f>
        <v>0</v>
      </c>
      <c r="AM46" s="55">
        <f>IF($B46&lt;&gt;"",IF($Q$3&gt;4,COUNTIFS(Input!$F$3:$F$1002,ALK!$B46,Input!$J$3:$J$1002,ALK!AM$7,Input!$G$3:$G$1002,ALK!$N$3),COUNTIFS(Input!$F$3:$F$1002,ALK!$B46,Input!$J$3:$J$1002,ALK!AM$7,Input!$N$3:$N$1002,ALK!$Q$3,Input!$G$3:$G$1002,ALK!$N$3)),0)</f>
        <v>0</v>
      </c>
      <c r="AN46" s="55">
        <f>IF($B46&lt;&gt;"",IF($Q$3&gt;4,COUNTIFS(Input!$F$3:$F$1002,ALK!$B46,Input!$J$3:$J$1002,ALK!AN$7,Input!$G$3:$G$1002,ALK!$N$3),COUNTIFS(Input!$F$3:$F$1002,ALK!$B46,Input!$J$3:$J$1002,ALK!AN$7,Input!$N$3:$N$1002,ALK!$Q$3,Input!$G$3:$G$1002,ALK!$N$3)),0)</f>
        <v>0</v>
      </c>
      <c r="AO46" s="55">
        <f>IF($B46&lt;&gt;"",IF($Q$3&gt;4,COUNTIFS(Input!$F$3:$F$1002,ALK!$B46,Input!$J$3:$J$1002,ALK!AO$7,Input!$G$3:$G$1002,ALK!$N$3),COUNTIFS(Input!$F$3:$F$1002,ALK!$B46,Input!$J$3:$J$1002,ALK!AO$7,Input!$N$3:$N$1002,ALK!$Q$3,Input!$G$3:$G$1002,ALK!$N$3)),0)</f>
        <v>0</v>
      </c>
      <c r="AP46" s="55">
        <f>IF($B46&lt;&gt;"",IF($Q$3&gt;4,COUNTIFS(Input!$F$3:$F$1002,ALK!$B46,Input!$J$3:$J$1002,ALK!AP$7,Input!$G$3:$G$1002,ALK!$N$3),COUNTIFS(Input!$F$3:$F$1002,ALK!$B46,Input!$J$3:$J$1002,ALK!AP$7,Input!$N$3:$N$1002,ALK!$Q$3,Input!$G$3:$G$1002,ALK!$N$3)),0)</f>
        <v>0</v>
      </c>
      <c r="AQ46" s="55">
        <f>IF($B46&lt;&gt;"",IF($Q$3&gt;4,COUNTIFS(Input!$F$3:$F$1002,ALK!$B46,Input!$J$3:$J$1002,ALK!AQ$7,Input!$G$3:$G$1002,ALK!$N$3),COUNTIFS(Input!$F$3:$F$1002,ALK!$B46,Input!$J$3:$J$1002,ALK!AQ$7,Input!$N$3:$N$1002,ALK!$Q$3,Input!$G$3:$G$1002,ALK!$N$3)),0)</f>
        <v>0</v>
      </c>
      <c r="AR46" s="56">
        <f t="shared" si="1"/>
        <v>0</v>
      </c>
      <c r="AS46" s="21"/>
      <c r="AT46" s="21"/>
      <c r="AU46" s="21"/>
      <c r="AV46" s="21"/>
      <c r="AW46" s="21"/>
      <c r="AX46" s="21"/>
      <c r="AY46" s="21"/>
      <c r="AZ46" s="21"/>
      <c r="BA46" s="21"/>
      <c r="BB46" s="21"/>
      <c r="BC46" s="316">
        <f t="shared" si="2"/>
        <v>0</v>
      </c>
      <c r="BD46" s="21"/>
      <c r="BE46" s="21"/>
      <c r="BF46" s="21"/>
      <c r="BG46" s="21"/>
      <c r="BH46" s="21"/>
      <c r="BI46" s="21"/>
      <c r="BJ46" s="21"/>
      <c r="BK46" s="21"/>
      <c r="BL46" s="21"/>
      <c r="BM46" s="21"/>
      <c r="BN46" s="21"/>
      <c r="BO46" s="21"/>
      <c r="BP46" s="21"/>
      <c r="BQ46" s="21"/>
      <c r="BR46" s="21"/>
      <c r="BS46" s="21"/>
      <c r="BT46" s="21"/>
      <c r="BU46" s="21"/>
      <c r="BV46" s="21"/>
      <c r="BW46" s="21"/>
      <c r="BX46" s="21"/>
      <c r="BY46" s="21"/>
      <c r="BZ46" s="21"/>
    </row>
    <row r="47" spans="1:78" x14ac:dyDescent="0.3">
      <c r="A47" s="21"/>
      <c r="B47" s="58" t="str">
        <f>'Sheet 1'!A41</f>
        <v/>
      </c>
      <c r="C47" s="55">
        <f>IF($B47&lt;&gt;"",IF($Q$3&gt;4,COUNTIFS(Input!$F$3:$F$1002,ALK!$B47,Input!$J$3:$J$1002,ALK!C$7,Input!$G$3:$G$1002,ALK!$N$3),COUNTIFS(Input!$F$3:$F$1002,ALK!$B47,Input!$J$3:$J$1002,ALK!C$7,Input!$N$3:$N$1002,ALK!$Q$3,Input!$G$3:$G$1002,ALK!$N$3)),0)</f>
        <v>0</v>
      </c>
      <c r="D47" s="55">
        <f>IF($B47&lt;&gt;"",IF($Q$3&gt;4,COUNTIFS(Input!$F$3:$F$1002,ALK!$B47,Input!$J$3:$J$1002,ALK!D$7,Input!$G$3:$G$1002,ALK!$N$3),COUNTIFS(Input!$F$3:$F$1002,ALK!$B47,Input!$J$3:$J$1002,ALK!D$7,Input!$N$3:$N$1002,ALK!$Q$3,Input!$G$3:$G$1002,ALK!$N$3)),0)</f>
        <v>0</v>
      </c>
      <c r="E47" s="55">
        <f>IF($B47&lt;&gt;"",IF($Q$3&gt;4,COUNTIFS(Input!$F$3:$F$1002,ALK!$B47,Input!$J$3:$J$1002,ALK!E$7,Input!$G$3:$G$1002,ALK!$N$3),COUNTIFS(Input!$F$3:$F$1002,ALK!$B47,Input!$J$3:$J$1002,ALK!E$7,Input!$N$3:$N$1002,ALK!$Q$3,Input!$G$3:$G$1002,ALK!$N$3)),0)</f>
        <v>0</v>
      </c>
      <c r="F47" s="55">
        <f>IF($B47&lt;&gt;"",IF($Q$3&gt;4,COUNTIFS(Input!$F$3:$F$1002,ALK!$B47,Input!$J$3:$J$1002,ALK!F$7,Input!$G$3:$G$1002,ALK!$N$3),COUNTIFS(Input!$F$3:$F$1002,ALK!$B47,Input!$J$3:$J$1002,ALK!F$7,Input!$N$3:$N$1002,ALK!$Q$3,Input!$G$3:$G$1002,ALK!$N$3)),0)</f>
        <v>0</v>
      </c>
      <c r="G47" s="55">
        <f>IF($B47&lt;&gt;"",IF($Q$3&gt;4,COUNTIFS(Input!$F$3:$F$1002,ALK!$B47,Input!$J$3:$J$1002,ALK!G$7,Input!$G$3:$G$1002,ALK!$N$3),COUNTIFS(Input!$F$3:$F$1002,ALK!$B47,Input!$J$3:$J$1002,ALK!G$7,Input!$N$3:$N$1002,ALK!$Q$3,Input!$G$3:$G$1002,ALK!$N$3)),0)</f>
        <v>0</v>
      </c>
      <c r="H47" s="55">
        <f>IF($B47&lt;&gt;"",IF($Q$3&gt;4,COUNTIFS(Input!$F$3:$F$1002,ALK!$B47,Input!$J$3:$J$1002,ALK!H$7,Input!$G$3:$G$1002,ALK!$N$3),COUNTIFS(Input!$F$3:$F$1002,ALK!$B47,Input!$J$3:$J$1002,ALK!H$7,Input!$N$3:$N$1002,ALK!$Q$3,Input!$G$3:$G$1002,ALK!$N$3)),0)</f>
        <v>0</v>
      </c>
      <c r="I47" s="55">
        <f>IF($B47&lt;&gt;"",IF($Q$3&gt;4,COUNTIFS(Input!$F$3:$F$1002,ALK!$B47,Input!$J$3:$J$1002,ALK!I$7,Input!$G$3:$G$1002,ALK!$N$3),COUNTIFS(Input!$F$3:$F$1002,ALK!$B47,Input!$J$3:$J$1002,ALK!I$7,Input!$N$3:$N$1002,ALK!$Q$3,Input!$G$3:$G$1002,ALK!$N$3)),0)</f>
        <v>0</v>
      </c>
      <c r="J47" s="55">
        <f>IF($B47&lt;&gt;"",IF($Q$3&gt;4,COUNTIFS(Input!$F$3:$F$1002,ALK!$B47,Input!$J$3:$J$1002,ALK!J$7,Input!$G$3:$G$1002,ALK!$N$3),COUNTIFS(Input!$F$3:$F$1002,ALK!$B47,Input!$J$3:$J$1002,ALK!J$7,Input!$N$3:$N$1002,ALK!$Q$3,Input!$G$3:$G$1002,ALK!$N$3)),0)</f>
        <v>0</v>
      </c>
      <c r="K47" s="55">
        <f>IF($B47&lt;&gt;"",IF($Q$3&gt;4,COUNTIFS(Input!$F$3:$F$1002,ALK!$B47,Input!$J$3:$J$1002,ALK!K$7,Input!$G$3:$G$1002,ALK!$N$3),COUNTIFS(Input!$F$3:$F$1002,ALK!$B47,Input!$J$3:$J$1002,ALK!K$7,Input!$N$3:$N$1002,ALK!$Q$3,Input!$G$3:$G$1002,ALK!$N$3)),0)</f>
        <v>0</v>
      </c>
      <c r="L47" s="55">
        <f>IF($B47&lt;&gt;"",IF($Q$3&gt;4,COUNTIFS(Input!$F$3:$F$1002,ALK!$B47,Input!$J$3:$J$1002,ALK!L$7,Input!$G$3:$G$1002,ALK!$N$3),COUNTIFS(Input!$F$3:$F$1002,ALK!$B47,Input!$J$3:$J$1002,ALK!L$7,Input!$N$3:$N$1002,ALK!$Q$3,Input!$G$3:$G$1002,ALK!$N$3)),0)</f>
        <v>0</v>
      </c>
      <c r="M47" s="55">
        <f>IF($B47&lt;&gt;"",IF($Q$3&gt;4,COUNTIFS(Input!$F$3:$F$1002,ALK!$B47,Input!$J$3:$J$1002,ALK!M$7,Input!$G$3:$G$1002,ALK!$N$3),COUNTIFS(Input!$F$3:$F$1002,ALK!$B47,Input!$J$3:$J$1002,ALK!M$7,Input!$N$3:$N$1002,ALK!$Q$3,Input!$G$3:$G$1002,ALK!$N$3)),0)</f>
        <v>0</v>
      </c>
      <c r="N47" s="55">
        <f>IF($B47&lt;&gt;"",IF($Q$3&gt;4,COUNTIFS(Input!$F$3:$F$1002,ALK!$B47,Input!$J$3:$J$1002,ALK!N$7,Input!$G$3:$G$1002,ALK!$N$3),COUNTIFS(Input!$F$3:$F$1002,ALK!$B47,Input!$J$3:$J$1002,ALK!N$7,Input!$N$3:$N$1002,ALK!$Q$3,Input!$G$3:$G$1002,ALK!$N$3)),0)</f>
        <v>0</v>
      </c>
      <c r="O47" s="55">
        <f>IF($B47&lt;&gt;"",IF($Q$3&gt;4,COUNTIFS(Input!$F$3:$F$1002,ALK!$B47,Input!$J$3:$J$1002,ALK!O$7,Input!$G$3:$G$1002,ALK!$N$3),COUNTIFS(Input!$F$3:$F$1002,ALK!$B47,Input!$J$3:$J$1002,ALK!O$7,Input!$N$3:$N$1002,ALK!$Q$3,Input!$G$3:$G$1002,ALK!$N$3)),0)</f>
        <v>0</v>
      </c>
      <c r="P47" s="55">
        <f>IF($B47&lt;&gt;"",IF($Q$3&gt;4,COUNTIFS(Input!$F$3:$F$1002,ALK!$B47,Input!$J$3:$J$1002,ALK!P$7,Input!$G$3:$G$1002,ALK!$N$3),COUNTIFS(Input!$F$3:$F$1002,ALK!$B47,Input!$J$3:$J$1002,ALK!P$7,Input!$N$3:$N$1002,ALK!$Q$3,Input!$G$3:$G$1002,ALK!$N$3)),0)</f>
        <v>0</v>
      </c>
      <c r="Q47" s="55">
        <f>IF($B47&lt;&gt;"",IF($Q$3&gt;4,COUNTIFS(Input!$F$3:$F$1002,ALK!$B47,Input!$J$3:$J$1002,ALK!Q$7,Input!$G$3:$G$1002,ALK!$N$3),COUNTIFS(Input!$F$3:$F$1002,ALK!$B47,Input!$J$3:$J$1002,ALK!Q$7,Input!$N$3:$N$1002,ALK!$Q$3,Input!$G$3:$G$1002,ALK!$N$3)),0)</f>
        <v>0</v>
      </c>
      <c r="R47" s="55">
        <f>IF($B47&lt;&gt;"",IF($Q$3&gt;4,COUNTIFS(Input!$F$3:$F$1002,ALK!$B47,Input!$J$3:$J$1002,ALK!R$7,Input!$G$3:$G$1002,ALK!$N$3),COUNTIFS(Input!$F$3:$F$1002,ALK!$B47,Input!$J$3:$J$1002,ALK!R$7,Input!$N$3:$N$1002,ALK!$Q$3,Input!$G$3:$G$1002,ALK!$N$3)),0)</f>
        <v>0</v>
      </c>
      <c r="S47" s="55">
        <f>IF($B47&lt;&gt;"",IF($Q$3&gt;4,COUNTIFS(Input!$F$3:$F$1002,ALK!$B47,Input!$J$3:$J$1002,ALK!S$7,Input!$G$3:$G$1002,ALK!$N$3),COUNTIFS(Input!$F$3:$F$1002,ALK!$B47,Input!$J$3:$J$1002,ALK!S$7,Input!$N$3:$N$1002,ALK!$Q$3,Input!$G$3:$G$1002,ALK!$N$3)),0)</f>
        <v>0</v>
      </c>
      <c r="T47" s="55">
        <f>IF($B47&lt;&gt;"",IF($Q$3&gt;4,COUNTIFS(Input!$F$3:$F$1002,ALK!$B47,Input!$J$3:$J$1002,ALK!T$7,Input!$G$3:$G$1002,ALK!$N$3),COUNTIFS(Input!$F$3:$F$1002,ALK!$B47,Input!$J$3:$J$1002,ALK!T$7,Input!$N$3:$N$1002,ALK!$Q$3,Input!$G$3:$G$1002,ALK!$N$3)),0)</f>
        <v>0</v>
      </c>
      <c r="U47" s="55">
        <f>IF($B47&lt;&gt;"",IF($Q$3&gt;4,COUNTIFS(Input!$F$3:$F$1002,ALK!$B47,Input!$J$3:$J$1002,ALK!U$7,Input!$G$3:$G$1002,ALK!$N$3),COUNTIFS(Input!$F$3:$F$1002,ALK!$B47,Input!$J$3:$J$1002,ALK!U$7,Input!$N$3:$N$1002,ALK!$Q$3,Input!$G$3:$G$1002,ALK!$N$3)),0)</f>
        <v>0</v>
      </c>
      <c r="V47" s="55">
        <f>IF($B47&lt;&gt;"",IF($Q$3&gt;4,COUNTIFS(Input!$F$3:$F$1002,ALK!$B47,Input!$J$3:$J$1002,ALK!V$7,Input!$G$3:$G$1002,ALK!$N$3),COUNTIFS(Input!$F$3:$F$1002,ALK!$B47,Input!$J$3:$J$1002,ALK!V$7,Input!$N$3:$N$1002,ALK!$Q$3,Input!$G$3:$G$1002,ALK!$N$3)),0)</f>
        <v>0</v>
      </c>
      <c r="W47" s="55">
        <f>IF($B47&lt;&gt;"",IF($Q$3&gt;4,COUNTIFS(Input!$F$3:$F$1002,ALK!$B47,Input!$J$3:$J$1002,ALK!W$7,Input!$G$3:$G$1002,ALK!$N$3),COUNTIFS(Input!$F$3:$F$1002,ALK!$B47,Input!$J$3:$J$1002,ALK!W$7,Input!$N$3:$N$1002,ALK!$Q$3,Input!$G$3:$G$1002,ALK!$N$3)),0)</f>
        <v>0</v>
      </c>
      <c r="X47" s="55">
        <f>IF($B47&lt;&gt;"",IF($Q$3&gt;4,COUNTIFS(Input!$F$3:$F$1002,ALK!$B47,Input!$J$3:$J$1002,ALK!X$7,Input!$G$3:$G$1002,ALK!$N$3),COUNTIFS(Input!$F$3:$F$1002,ALK!$B47,Input!$J$3:$J$1002,ALK!X$7,Input!$N$3:$N$1002,ALK!$Q$3,Input!$G$3:$G$1002,ALK!$N$3)),0)</f>
        <v>0</v>
      </c>
      <c r="Y47" s="55">
        <f>IF($B47&lt;&gt;"",IF($Q$3&gt;4,COUNTIFS(Input!$F$3:$F$1002,ALK!$B47,Input!$J$3:$J$1002,ALK!Y$7,Input!$G$3:$G$1002,ALK!$N$3),COUNTIFS(Input!$F$3:$F$1002,ALK!$B47,Input!$J$3:$J$1002,ALK!Y$7,Input!$N$3:$N$1002,ALK!$Q$3,Input!$G$3:$G$1002,ALK!$N$3)),0)</f>
        <v>0</v>
      </c>
      <c r="Z47" s="55">
        <f>IF($B47&lt;&gt;"",IF($Q$3&gt;4,COUNTIFS(Input!$F$3:$F$1002,ALK!$B47,Input!$J$3:$J$1002,ALK!Z$7,Input!$G$3:$G$1002,ALK!$N$3),COUNTIFS(Input!$F$3:$F$1002,ALK!$B47,Input!$J$3:$J$1002,ALK!Z$7,Input!$N$3:$N$1002,ALK!$Q$3,Input!$G$3:$G$1002,ALK!$N$3)),0)</f>
        <v>0</v>
      </c>
      <c r="AA47" s="55">
        <f>IF($B47&lt;&gt;"",IF($Q$3&gt;4,COUNTIFS(Input!$F$3:$F$1002,ALK!$B47,Input!$J$3:$J$1002,ALK!AA$7,Input!$G$3:$G$1002,ALK!$N$3),COUNTIFS(Input!$F$3:$F$1002,ALK!$B47,Input!$J$3:$J$1002,ALK!AA$7,Input!$N$3:$N$1002,ALK!$Q$3,Input!$G$3:$G$1002,ALK!$N$3)),0)</f>
        <v>0</v>
      </c>
      <c r="AB47" s="55">
        <f>IF($B47&lt;&gt;"",IF($Q$3&gt;4,COUNTIFS(Input!$F$3:$F$1002,ALK!$B47,Input!$J$3:$J$1002,ALK!AB$7,Input!$G$3:$G$1002,ALK!$N$3),COUNTIFS(Input!$F$3:$F$1002,ALK!$B47,Input!$J$3:$J$1002,ALK!AB$7,Input!$N$3:$N$1002,ALK!$Q$3,Input!$G$3:$G$1002,ALK!$N$3)),0)</f>
        <v>0</v>
      </c>
      <c r="AC47" s="55">
        <f>IF($B47&lt;&gt;"",IF($Q$3&gt;4,COUNTIFS(Input!$F$3:$F$1002,ALK!$B47,Input!$J$3:$J$1002,ALK!AC$7,Input!$G$3:$G$1002,ALK!$N$3),COUNTIFS(Input!$F$3:$F$1002,ALK!$B47,Input!$J$3:$J$1002,ALK!AC$7,Input!$N$3:$N$1002,ALK!$Q$3,Input!$G$3:$G$1002,ALK!$N$3)),0)</f>
        <v>0</v>
      </c>
      <c r="AD47" s="55">
        <f>IF($B47&lt;&gt;"",IF($Q$3&gt;4,COUNTIFS(Input!$F$3:$F$1002,ALK!$B47,Input!$J$3:$J$1002,ALK!AD$7,Input!$G$3:$G$1002,ALK!$N$3),COUNTIFS(Input!$F$3:$F$1002,ALK!$B47,Input!$J$3:$J$1002,ALK!AD$7,Input!$N$3:$N$1002,ALK!$Q$3,Input!$G$3:$G$1002,ALK!$N$3)),0)</f>
        <v>0</v>
      </c>
      <c r="AE47" s="55">
        <f>IF($B47&lt;&gt;"",IF($Q$3&gt;4,COUNTIFS(Input!$F$3:$F$1002,ALK!$B47,Input!$J$3:$J$1002,ALK!AE$7,Input!$G$3:$G$1002,ALK!$N$3),COUNTIFS(Input!$F$3:$F$1002,ALK!$B47,Input!$J$3:$J$1002,ALK!AE$7,Input!$N$3:$N$1002,ALK!$Q$3,Input!$G$3:$G$1002,ALK!$N$3)),0)</f>
        <v>0</v>
      </c>
      <c r="AF47" s="55">
        <f>IF($B47&lt;&gt;"",IF($Q$3&gt;4,COUNTIFS(Input!$F$3:$F$1002,ALK!$B47,Input!$J$3:$J$1002,ALK!AF$7,Input!$G$3:$G$1002,ALK!$N$3),COUNTIFS(Input!$F$3:$F$1002,ALK!$B47,Input!$J$3:$J$1002,ALK!AF$7,Input!$N$3:$N$1002,ALK!$Q$3,Input!$G$3:$G$1002,ALK!$N$3)),0)</f>
        <v>0</v>
      </c>
      <c r="AG47" s="55">
        <f>IF($B47&lt;&gt;"",IF($Q$3&gt;4,COUNTIFS(Input!$F$3:$F$1002,ALK!$B47,Input!$J$3:$J$1002,ALK!AG$7,Input!$G$3:$G$1002,ALK!$N$3),COUNTIFS(Input!$F$3:$F$1002,ALK!$B47,Input!$J$3:$J$1002,ALK!AG$7,Input!$N$3:$N$1002,ALK!$Q$3,Input!$G$3:$G$1002,ALK!$N$3)),0)</f>
        <v>0</v>
      </c>
      <c r="AH47" s="55">
        <f>IF($B47&lt;&gt;"",IF($Q$3&gt;4,COUNTIFS(Input!$F$3:$F$1002,ALK!$B47,Input!$J$3:$J$1002,ALK!AH$7,Input!$G$3:$G$1002,ALK!$N$3),COUNTIFS(Input!$F$3:$F$1002,ALK!$B47,Input!$J$3:$J$1002,ALK!AH$7,Input!$N$3:$N$1002,ALK!$Q$3,Input!$G$3:$G$1002,ALK!$N$3)),0)</f>
        <v>0</v>
      </c>
      <c r="AI47" s="55">
        <f>IF($B47&lt;&gt;"",IF($Q$3&gt;4,COUNTIFS(Input!$F$3:$F$1002,ALK!$B47,Input!$J$3:$J$1002,ALK!AI$7,Input!$G$3:$G$1002,ALK!$N$3),COUNTIFS(Input!$F$3:$F$1002,ALK!$B47,Input!$J$3:$J$1002,ALK!AI$7,Input!$N$3:$N$1002,ALK!$Q$3,Input!$G$3:$G$1002,ALK!$N$3)),0)</f>
        <v>0</v>
      </c>
      <c r="AJ47" s="55">
        <f>IF($B47&lt;&gt;"",IF($Q$3&gt;4,COUNTIFS(Input!$F$3:$F$1002,ALK!$B47,Input!$J$3:$J$1002,ALK!AJ$7,Input!$G$3:$G$1002,ALK!$N$3),COUNTIFS(Input!$F$3:$F$1002,ALK!$B47,Input!$J$3:$J$1002,ALK!AJ$7,Input!$N$3:$N$1002,ALK!$Q$3,Input!$G$3:$G$1002,ALK!$N$3)),0)</f>
        <v>0</v>
      </c>
      <c r="AK47" s="55">
        <f>IF($B47&lt;&gt;"",IF($Q$3&gt;4,COUNTIFS(Input!$F$3:$F$1002,ALK!$B47,Input!$J$3:$J$1002,ALK!AK$7,Input!$G$3:$G$1002,ALK!$N$3),COUNTIFS(Input!$F$3:$F$1002,ALK!$B47,Input!$J$3:$J$1002,ALK!AK$7,Input!$N$3:$N$1002,ALK!$Q$3,Input!$G$3:$G$1002,ALK!$N$3)),0)</f>
        <v>0</v>
      </c>
      <c r="AL47" s="55">
        <f>IF($B47&lt;&gt;"",IF($Q$3&gt;4,COUNTIFS(Input!$F$3:$F$1002,ALK!$B47,Input!$J$3:$J$1002,ALK!AL$7,Input!$G$3:$G$1002,ALK!$N$3),COUNTIFS(Input!$F$3:$F$1002,ALK!$B47,Input!$J$3:$J$1002,ALK!AL$7,Input!$N$3:$N$1002,ALK!$Q$3,Input!$G$3:$G$1002,ALK!$N$3)),0)</f>
        <v>0</v>
      </c>
      <c r="AM47" s="55">
        <f>IF($B47&lt;&gt;"",IF($Q$3&gt;4,COUNTIFS(Input!$F$3:$F$1002,ALK!$B47,Input!$J$3:$J$1002,ALK!AM$7,Input!$G$3:$G$1002,ALK!$N$3),COUNTIFS(Input!$F$3:$F$1002,ALK!$B47,Input!$J$3:$J$1002,ALK!AM$7,Input!$N$3:$N$1002,ALK!$Q$3,Input!$G$3:$G$1002,ALK!$N$3)),0)</f>
        <v>0</v>
      </c>
      <c r="AN47" s="55">
        <f>IF($B47&lt;&gt;"",IF($Q$3&gt;4,COUNTIFS(Input!$F$3:$F$1002,ALK!$B47,Input!$J$3:$J$1002,ALK!AN$7,Input!$G$3:$G$1002,ALK!$N$3),COUNTIFS(Input!$F$3:$F$1002,ALK!$B47,Input!$J$3:$J$1002,ALK!AN$7,Input!$N$3:$N$1002,ALK!$Q$3,Input!$G$3:$G$1002,ALK!$N$3)),0)</f>
        <v>0</v>
      </c>
      <c r="AO47" s="55">
        <f>IF($B47&lt;&gt;"",IF($Q$3&gt;4,COUNTIFS(Input!$F$3:$F$1002,ALK!$B47,Input!$J$3:$J$1002,ALK!AO$7,Input!$G$3:$G$1002,ALK!$N$3),COUNTIFS(Input!$F$3:$F$1002,ALK!$B47,Input!$J$3:$J$1002,ALK!AO$7,Input!$N$3:$N$1002,ALK!$Q$3,Input!$G$3:$G$1002,ALK!$N$3)),0)</f>
        <v>0</v>
      </c>
      <c r="AP47" s="55">
        <f>IF($B47&lt;&gt;"",IF($Q$3&gt;4,COUNTIFS(Input!$F$3:$F$1002,ALK!$B47,Input!$J$3:$J$1002,ALK!AP$7,Input!$G$3:$G$1002,ALK!$N$3),COUNTIFS(Input!$F$3:$F$1002,ALK!$B47,Input!$J$3:$J$1002,ALK!AP$7,Input!$N$3:$N$1002,ALK!$Q$3,Input!$G$3:$G$1002,ALK!$N$3)),0)</f>
        <v>0</v>
      </c>
      <c r="AQ47" s="55">
        <f>IF($B47&lt;&gt;"",IF($Q$3&gt;4,COUNTIFS(Input!$F$3:$F$1002,ALK!$B47,Input!$J$3:$J$1002,ALK!AQ$7,Input!$G$3:$G$1002,ALK!$N$3),COUNTIFS(Input!$F$3:$F$1002,ALK!$B47,Input!$J$3:$J$1002,ALK!AQ$7,Input!$N$3:$N$1002,ALK!$Q$3,Input!$G$3:$G$1002,ALK!$N$3)),0)</f>
        <v>0</v>
      </c>
      <c r="AR47" s="56">
        <f t="shared" si="1"/>
        <v>0</v>
      </c>
      <c r="AS47" s="21"/>
      <c r="AT47" s="21"/>
      <c r="AU47" s="21"/>
      <c r="AV47" s="21"/>
      <c r="AW47" s="21"/>
      <c r="AX47" s="21"/>
      <c r="AY47" s="21"/>
      <c r="AZ47" s="21"/>
      <c r="BA47" s="21"/>
      <c r="BB47" s="21"/>
      <c r="BC47" s="316">
        <f t="shared" si="2"/>
        <v>0</v>
      </c>
      <c r="BD47" s="21"/>
      <c r="BE47" s="21"/>
      <c r="BF47" s="21"/>
      <c r="BG47" s="21"/>
      <c r="BH47" s="21"/>
      <c r="BI47" s="21"/>
      <c r="BJ47" s="21"/>
      <c r="BK47" s="21"/>
      <c r="BL47" s="21"/>
      <c r="BM47" s="21"/>
      <c r="BN47" s="21"/>
      <c r="BO47" s="21"/>
      <c r="BP47" s="21"/>
      <c r="BQ47" s="21"/>
      <c r="BR47" s="21"/>
      <c r="BS47" s="21"/>
      <c r="BT47" s="21"/>
      <c r="BU47" s="21"/>
      <c r="BV47" s="21"/>
      <c r="BW47" s="21"/>
      <c r="BX47" s="21"/>
      <c r="BY47" s="21"/>
      <c r="BZ47" s="21"/>
    </row>
    <row r="48" spans="1:78" x14ac:dyDescent="0.3">
      <c r="A48" s="21"/>
      <c r="B48" s="58" t="str">
        <f>'Sheet 1'!A42</f>
        <v/>
      </c>
      <c r="C48" s="55">
        <f>IF($B48&lt;&gt;"",IF($Q$3&gt;4,COUNTIFS(Input!$F$3:$F$1002,ALK!$B48,Input!$J$3:$J$1002,ALK!C$7,Input!$G$3:$G$1002,ALK!$N$3),COUNTIFS(Input!$F$3:$F$1002,ALK!$B48,Input!$J$3:$J$1002,ALK!C$7,Input!$N$3:$N$1002,ALK!$Q$3,Input!$G$3:$G$1002,ALK!$N$3)),0)</f>
        <v>0</v>
      </c>
      <c r="D48" s="55">
        <f>IF($B48&lt;&gt;"",IF($Q$3&gt;4,COUNTIFS(Input!$F$3:$F$1002,ALK!$B48,Input!$J$3:$J$1002,ALK!D$7,Input!$G$3:$G$1002,ALK!$N$3),COUNTIFS(Input!$F$3:$F$1002,ALK!$B48,Input!$J$3:$J$1002,ALK!D$7,Input!$N$3:$N$1002,ALK!$Q$3,Input!$G$3:$G$1002,ALK!$N$3)),0)</f>
        <v>0</v>
      </c>
      <c r="E48" s="55">
        <f>IF($B48&lt;&gt;"",IF($Q$3&gt;4,COUNTIFS(Input!$F$3:$F$1002,ALK!$B48,Input!$J$3:$J$1002,ALK!E$7,Input!$G$3:$G$1002,ALK!$N$3),COUNTIFS(Input!$F$3:$F$1002,ALK!$B48,Input!$J$3:$J$1002,ALK!E$7,Input!$N$3:$N$1002,ALK!$Q$3,Input!$G$3:$G$1002,ALK!$N$3)),0)</f>
        <v>0</v>
      </c>
      <c r="F48" s="55">
        <f>IF($B48&lt;&gt;"",IF($Q$3&gt;4,COUNTIFS(Input!$F$3:$F$1002,ALK!$B48,Input!$J$3:$J$1002,ALK!F$7,Input!$G$3:$G$1002,ALK!$N$3),COUNTIFS(Input!$F$3:$F$1002,ALK!$B48,Input!$J$3:$J$1002,ALK!F$7,Input!$N$3:$N$1002,ALK!$Q$3,Input!$G$3:$G$1002,ALK!$N$3)),0)</f>
        <v>0</v>
      </c>
      <c r="G48" s="55">
        <f>IF($B48&lt;&gt;"",IF($Q$3&gt;4,COUNTIFS(Input!$F$3:$F$1002,ALK!$B48,Input!$J$3:$J$1002,ALK!G$7,Input!$G$3:$G$1002,ALK!$N$3),COUNTIFS(Input!$F$3:$F$1002,ALK!$B48,Input!$J$3:$J$1002,ALK!G$7,Input!$N$3:$N$1002,ALK!$Q$3,Input!$G$3:$G$1002,ALK!$N$3)),0)</f>
        <v>0</v>
      </c>
      <c r="H48" s="55">
        <f>IF($B48&lt;&gt;"",IF($Q$3&gt;4,COUNTIFS(Input!$F$3:$F$1002,ALK!$B48,Input!$J$3:$J$1002,ALK!H$7,Input!$G$3:$G$1002,ALK!$N$3),COUNTIFS(Input!$F$3:$F$1002,ALK!$B48,Input!$J$3:$J$1002,ALK!H$7,Input!$N$3:$N$1002,ALK!$Q$3,Input!$G$3:$G$1002,ALK!$N$3)),0)</f>
        <v>0</v>
      </c>
      <c r="I48" s="55">
        <f>IF($B48&lt;&gt;"",IF($Q$3&gt;4,COUNTIFS(Input!$F$3:$F$1002,ALK!$B48,Input!$J$3:$J$1002,ALK!I$7,Input!$G$3:$G$1002,ALK!$N$3),COUNTIFS(Input!$F$3:$F$1002,ALK!$B48,Input!$J$3:$J$1002,ALK!I$7,Input!$N$3:$N$1002,ALK!$Q$3,Input!$G$3:$G$1002,ALK!$N$3)),0)</f>
        <v>0</v>
      </c>
      <c r="J48" s="55">
        <f>IF($B48&lt;&gt;"",IF($Q$3&gt;4,COUNTIFS(Input!$F$3:$F$1002,ALK!$B48,Input!$J$3:$J$1002,ALK!J$7,Input!$G$3:$G$1002,ALK!$N$3),COUNTIFS(Input!$F$3:$F$1002,ALK!$B48,Input!$J$3:$J$1002,ALK!J$7,Input!$N$3:$N$1002,ALK!$Q$3,Input!$G$3:$G$1002,ALK!$N$3)),0)</f>
        <v>0</v>
      </c>
      <c r="K48" s="55">
        <f>IF($B48&lt;&gt;"",IF($Q$3&gt;4,COUNTIFS(Input!$F$3:$F$1002,ALK!$B48,Input!$J$3:$J$1002,ALK!K$7,Input!$G$3:$G$1002,ALK!$N$3),COUNTIFS(Input!$F$3:$F$1002,ALK!$B48,Input!$J$3:$J$1002,ALK!K$7,Input!$N$3:$N$1002,ALK!$Q$3,Input!$G$3:$G$1002,ALK!$N$3)),0)</f>
        <v>0</v>
      </c>
      <c r="L48" s="55">
        <f>IF($B48&lt;&gt;"",IF($Q$3&gt;4,COUNTIFS(Input!$F$3:$F$1002,ALK!$B48,Input!$J$3:$J$1002,ALK!L$7,Input!$G$3:$G$1002,ALK!$N$3),COUNTIFS(Input!$F$3:$F$1002,ALK!$B48,Input!$J$3:$J$1002,ALK!L$7,Input!$N$3:$N$1002,ALK!$Q$3,Input!$G$3:$G$1002,ALK!$N$3)),0)</f>
        <v>0</v>
      </c>
      <c r="M48" s="55">
        <f>IF($B48&lt;&gt;"",IF($Q$3&gt;4,COUNTIFS(Input!$F$3:$F$1002,ALK!$B48,Input!$J$3:$J$1002,ALK!M$7,Input!$G$3:$G$1002,ALK!$N$3),COUNTIFS(Input!$F$3:$F$1002,ALK!$B48,Input!$J$3:$J$1002,ALK!M$7,Input!$N$3:$N$1002,ALK!$Q$3,Input!$G$3:$G$1002,ALK!$N$3)),0)</f>
        <v>0</v>
      </c>
      <c r="N48" s="55">
        <f>IF($B48&lt;&gt;"",IF($Q$3&gt;4,COUNTIFS(Input!$F$3:$F$1002,ALK!$B48,Input!$J$3:$J$1002,ALK!N$7,Input!$G$3:$G$1002,ALK!$N$3),COUNTIFS(Input!$F$3:$F$1002,ALK!$B48,Input!$J$3:$J$1002,ALK!N$7,Input!$N$3:$N$1002,ALK!$Q$3,Input!$G$3:$G$1002,ALK!$N$3)),0)</f>
        <v>0</v>
      </c>
      <c r="O48" s="55">
        <f>IF($B48&lt;&gt;"",IF($Q$3&gt;4,COUNTIFS(Input!$F$3:$F$1002,ALK!$B48,Input!$J$3:$J$1002,ALK!O$7,Input!$G$3:$G$1002,ALK!$N$3),COUNTIFS(Input!$F$3:$F$1002,ALK!$B48,Input!$J$3:$J$1002,ALK!O$7,Input!$N$3:$N$1002,ALK!$Q$3,Input!$G$3:$G$1002,ALK!$N$3)),0)</f>
        <v>0</v>
      </c>
      <c r="P48" s="55">
        <f>IF($B48&lt;&gt;"",IF($Q$3&gt;4,COUNTIFS(Input!$F$3:$F$1002,ALK!$B48,Input!$J$3:$J$1002,ALK!P$7,Input!$G$3:$G$1002,ALK!$N$3),COUNTIFS(Input!$F$3:$F$1002,ALK!$B48,Input!$J$3:$J$1002,ALK!P$7,Input!$N$3:$N$1002,ALK!$Q$3,Input!$G$3:$G$1002,ALK!$N$3)),0)</f>
        <v>0</v>
      </c>
      <c r="Q48" s="55">
        <f>IF($B48&lt;&gt;"",IF($Q$3&gt;4,COUNTIFS(Input!$F$3:$F$1002,ALK!$B48,Input!$J$3:$J$1002,ALK!Q$7,Input!$G$3:$G$1002,ALK!$N$3),COUNTIFS(Input!$F$3:$F$1002,ALK!$B48,Input!$J$3:$J$1002,ALK!Q$7,Input!$N$3:$N$1002,ALK!$Q$3,Input!$G$3:$G$1002,ALK!$N$3)),0)</f>
        <v>0</v>
      </c>
      <c r="R48" s="55">
        <f>IF($B48&lt;&gt;"",IF($Q$3&gt;4,COUNTIFS(Input!$F$3:$F$1002,ALK!$B48,Input!$J$3:$J$1002,ALK!R$7,Input!$G$3:$G$1002,ALK!$N$3),COUNTIFS(Input!$F$3:$F$1002,ALK!$B48,Input!$J$3:$J$1002,ALK!R$7,Input!$N$3:$N$1002,ALK!$Q$3,Input!$G$3:$G$1002,ALK!$N$3)),0)</f>
        <v>0</v>
      </c>
      <c r="S48" s="55">
        <f>IF($B48&lt;&gt;"",IF($Q$3&gt;4,COUNTIFS(Input!$F$3:$F$1002,ALK!$B48,Input!$J$3:$J$1002,ALK!S$7,Input!$G$3:$G$1002,ALK!$N$3),COUNTIFS(Input!$F$3:$F$1002,ALK!$B48,Input!$J$3:$J$1002,ALK!S$7,Input!$N$3:$N$1002,ALK!$Q$3,Input!$G$3:$G$1002,ALK!$N$3)),0)</f>
        <v>0</v>
      </c>
      <c r="T48" s="55">
        <f>IF($B48&lt;&gt;"",IF($Q$3&gt;4,COUNTIFS(Input!$F$3:$F$1002,ALK!$B48,Input!$J$3:$J$1002,ALK!T$7,Input!$G$3:$G$1002,ALK!$N$3),COUNTIFS(Input!$F$3:$F$1002,ALK!$B48,Input!$J$3:$J$1002,ALK!T$7,Input!$N$3:$N$1002,ALK!$Q$3,Input!$G$3:$G$1002,ALK!$N$3)),0)</f>
        <v>0</v>
      </c>
      <c r="U48" s="55">
        <f>IF($B48&lt;&gt;"",IF($Q$3&gt;4,COUNTIFS(Input!$F$3:$F$1002,ALK!$B48,Input!$J$3:$J$1002,ALK!U$7,Input!$G$3:$G$1002,ALK!$N$3),COUNTIFS(Input!$F$3:$F$1002,ALK!$B48,Input!$J$3:$J$1002,ALK!U$7,Input!$N$3:$N$1002,ALK!$Q$3,Input!$G$3:$G$1002,ALK!$N$3)),0)</f>
        <v>0</v>
      </c>
      <c r="V48" s="55">
        <f>IF($B48&lt;&gt;"",IF($Q$3&gt;4,COUNTIFS(Input!$F$3:$F$1002,ALK!$B48,Input!$J$3:$J$1002,ALK!V$7,Input!$G$3:$G$1002,ALK!$N$3),COUNTIFS(Input!$F$3:$F$1002,ALK!$B48,Input!$J$3:$J$1002,ALK!V$7,Input!$N$3:$N$1002,ALK!$Q$3,Input!$G$3:$G$1002,ALK!$N$3)),0)</f>
        <v>0</v>
      </c>
      <c r="W48" s="55">
        <f>IF($B48&lt;&gt;"",IF($Q$3&gt;4,COUNTIFS(Input!$F$3:$F$1002,ALK!$B48,Input!$J$3:$J$1002,ALK!W$7,Input!$G$3:$G$1002,ALK!$N$3),COUNTIFS(Input!$F$3:$F$1002,ALK!$B48,Input!$J$3:$J$1002,ALK!W$7,Input!$N$3:$N$1002,ALK!$Q$3,Input!$G$3:$G$1002,ALK!$N$3)),0)</f>
        <v>0</v>
      </c>
      <c r="X48" s="55">
        <f>IF($B48&lt;&gt;"",IF($Q$3&gt;4,COUNTIFS(Input!$F$3:$F$1002,ALK!$B48,Input!$J$3:$J$1002,ALK!X$7,Input!$G$3:$G$1002,ALK!$N$3),COUNTIFS(Input!$F$3:$F$1002,ALK!$B48,Input!$J$3:$J$1002,ALK!X$7,Input!$N$3:$N$1002,ALK!$Q$3,Input!$G$3:$G$1002,ALK!$N$3)),0)</f>
        <v>0</v>
      </c>
      <c r="Y48" s="55">
        <f>IF($B48&lt;&gt;"",IF($Q$3&gt;4,COUNTIFS(Input!$F$3:$F$1002,ALK!$B48,Input!$J$3:$J$1002,ALK!Y$7,Input!$G$3:$G$1002,ALK!$N$3),COUNTIFS(Input!$F$3:$F$1002,ALK!$B48,Input!$J$3:$J$1002,ALK!Y$7,Input!$N$3:$N$1002,ALK!$Q$3,Input!$G$3:$G$1002,ALK!$N$3)),0)</f>
        <v>0</v>
      </c>
      <c r="Z48" s="55">
        <f>IF($B48&lt;&gt;"",IF($Q$3&gt;4,COUNTIFS(Input!$F$3:$F$1002,ALK!$B48,Input!$J$3:$J$1002,ALK!Z$7,Input!$G$3:$G$1002,ALK!$N$3),COUNTIFS(Input!$F$3:$F$1002,ALK!$B48,Input!$J$3:$J$1002,ALK!Z$7,Input!$N$3:$N$1002,ALK!$Q$3,Input!$G$3:$G$1002,ALK!$N$3)),0)</f>
        <v>0</v>
      </c>
      <c r="AA48" s="55">
        <f>IF($B48&lt;&gt;"",IF($Q$3&gt;4,COUNTIFS(Input!$F$3:$F$1002,ALK!$B48,Input!$J$3:$J$1002,ALK!AA$7,Input!$G$3:$G$1002,ALK!$N$3),COUNTIFS(Input!$F$3:$F$1002,ALK!$B48,Input!$J$3:$J$1002,ALK!AA$7,Input!$N$3:$N$1002,ALK!$Q$3,Input!$G$3:$G$1002,ALK!$N$3)),0)</f>
        <v>0</v>
      </c>
      <c r="AB48" s="55">
        <f>IF($B48&lt;&gt;"",IF($Q$3&gt;4,COUNTIFS(Input!$F$3:$F$1002,ALK!$B48,Input!$J$3:$J$1002,ALK!AB$7,Input!$G$3:$G$1002,ALK!$N$3),COUNTIFS(Input!$F$3:$F$1002,ALK!$B48,Input!$J$3:$J$1002,ALK!AB$7,Input!$N$3:$N$1002,ALK!$Q$3,Input!$G$3:$G$1002,ALK!$N$3)),0)</f>
        <v>0</v>
      </c>
      <c r="AC48" s="55">
        <f>IF($B48&lt;&gt;"",IF($Q$3&gt;4,COUNTIFS(Input!$F$3:$F$1002,ALK!$B48,Input!$J$3:$J$1002,ALK!AC$7,Input!$G$3:$G$1002,ALK!$N$3),COUNTIFS(Input!$F$3:$F$1002,ALK!$B48,Input!$J$3:$J$1002,ALK!AC$7,Input!$N$3:$N$1002,ALK!$Q$3,Input!$G$3:$G$1002,ALK!$N$3)),0)</f>
        <v>0</v>
      </c>
      <c r="AD48" s="55">
        <f>IF($B48&lt;&gt;"",IF($Q$3&gt;4,COUNTIFS(Input!$F$3:$F$1002,ALK!$B48,Input!$J$3:$J$1002,ALK!AD$7,Input!$G$3:$G$1002,ALK!$N$3),COUNTIFS(Input!$F$3:$F$1002,ALK!$B48,Input!$J$3:$J$1002,ALK!AD$7,Input!$N$3:$N$1002,ALK!$Q$3,Input!$G$3:$G$1002,ALK!$N$3)),0)</f>
        <v>0</v>
      </c>
      <c r="AE48" s="55">
        <f>IF($B48&lt;&gt;"",IF($Q$3&gt;4,COUNTIFS(Input!$F$3:$F$1002,ALK!$B48,Input!$J$3:$J$1002,ALK!AE$7,Input!$G$3:$G$1002,ALK!$N$3),COUNTIFS(Input!$F$3:$F$1002,ALK!$B48,Input!$J$3:$J$1002,ALK!AE$7,Input!$N$3:$N$1002,ALK!$Q$3,Input!$G$3:$G$1002,ALK!$N$3)),0)</f>
        <v>0</v>
      </c>
      <c r="AF48" s="55">
        <f>IF($B48&lt;&gt;"",IF($Q$3&gt;4,COUNTIFS(Input!$F$3:$F$1002,ALK!$B48,Input!$J$3:$J$1002,ALK!AF$7,Input!$G$3:$G$1002,ALK!$N$3),COUNTIFS(Input!$F$3:$F$1002,ALK!$B48,Input!$J$3:$J$1002,ALK!AF$7,Input!$N$3:$N$1002,ALK!$Q$3,Input!$G$3:$G$1002,ALK!$N$3)),0)</f>
        <v>0</v>
      </c>
      <c r="AG48" s="55">
        <f>IF($B48&lt;&gt;"",IF($Q$3&gt;4,COUNTIFS(Input!$F$3:$F$1002,ALK!$B48,Input!$J$3:$J$1002,ALK!AG$7,Input!$G$3:$G$1002,ALK!$N$3),COUNTIFS(Input!$F$3:$F$1002,ALK!$B48,Input!$J$3:$J$1002,ALK!AG$7,Input!$N$3:$N$1002,ALK!$Q$3,Input!$G$3:$G$1002,ALK!$N$3)),0)</f>
        <v>0</v>
      </c>
      <c r="AH48" s="55">
        <f>IF($B48&lt;&gt;"",IF($Q$3&gt;4,COUNTIFS(Input!$F$3:$F$1002,ALK!$B48,Input!$J$3:$J$1002,ALK!AH$7,Input!$G$3:$G$1002,ALK!$N$3),COUNTIFS(Input!$F$3:$F$1002,ALK!$B48,Input!$J$3:$J$1002,ALK!AH$7,Input!$N$3:$N$1002,ALK!$Q$3,Input!$G$3:$G$1002,ALK!$N$3)),0)</f>
        <v>0</v>
      </c>
      <c r="AI48" s="55">
        <f>IF($B48&lt;&gt;"",IF($Q$3&gt;4,COUNTIFS(Input!$F$3:$F$1002,ALK!$B48,Input!$J$3:$J$1002,ALK!AI$7,Input!$G$3:$G$1002,ALK!$N$3),COUNTIFS(Input!$F$3:$F$1002,ALK!$B48,Input!$J$3:$J$1002,ALK!AI$7,Input!$N$3:$N$1002,ALK!$Q$3,Input!$G$3:$G$1002,ALK!$N$3)),0)</f>
        <v>0</v>
      </c>
      <c r="AJ48" s="55">
        <f>IF($B48&lt;&gt;"",IF($Q$3&gt;4,COUNTIFS(Input!$F$3:$F$1002,ALK!$B48,Input!$J$3:$J$1002,ALK!AJ$7,Input!$G$3:$G$1002,ALK!$N$3),COUNTIFS(Input!$F$3:$F$1002,ALK!$B48,Input!$J$3:$J$1002,ALK!AJ$7,Input!$N$3:$N$1002,ALK!$Q$3,Input!$G$3:$G$1002,ALK!$N$3)),0)</f>
        <v>0</v>
      </c>
      <c r="AK48" s="55">
        <f>IF($B48&lt;&gt;"",IF($Q$3&gt;4,COUNTIFS(Input!$F$3:$F$1002,ALK!$B48,Input!$J$3:$J$1002,ALK!AK$7,Input!$G$3:$G$1002,ALK!$N$3),COUNTIFS(Input!$F$3:$F$1002,ALK!$B48,Input!$J$3:$J$1002,ALK!AK$7,Input!$N$3:$N$1002,ALK!$Q$3,Input!$G$3:$G$1002,ALK!$N$3)),0)</f>
        <v>0</v>
      </c>
      <c r="AL48" s="55">
        <f>IF($B48&lt;&gt;"",IF($Q$3&gt;4,COUNTIFS(Input!$F$3:$F$1002,ALK!$B48,Input!$J$3:$J$1002,ALK!AL$7,Input!$G$3:$G$1002,ALK!$N$3),COUNTIFS(Input!$F$3:$F$1002,ALK!$B48,Input!$J$3:$J$1002,ALK!AL$7,Input!$N$3:$N$1002,ALK!$Q$3,Input!$G$3:$G$1002,ALK!$N$3)),0)</f>
        <v>0</v>
      </c>
      <c r="AM48" s="55">
        <f>IF($B48&lt;&gt;"",IF($Q$3&gt;4,COUNTIFS(Input!$F$3:$F$1002,ALK!$B48,Input!$J$3:$J$1002,ALK!AM$7,Input!$G$3:$G$1002,ALK!$N$3),COUNTIFS(Input!$F$3:$F$1002,ALK!$B48,Input!$J$3:$J$1002,ALK!AM$7,Input!$N$3:$N$1002,ALK!$Q$3,Input!$G$3:$G$1002,ALK!$N$3)),0)</f>
        <v>0</v>
      </c>
      <c r="AN48" s="55">
        <f>IF($B48&lt;&gt;"",IF($Q$3&gt;4,COUNTIFS(Input!$F$3:$F$1002,ALK!$B48,Input!$J$3:$J$1002,ALK!AN$7,Input!$G$3:$G$1002,ALK!$N$3),COUNTIFS(Input!$F$3:$F$1002,ALK!$B48,Input!$J$3:$J$1002,ALK!AN$7,Input!$N$3:$N$1002,ALK!$Q$3,Input!$G$3:$G$1002,ALK!$N$3)),0)</f>
        <v>0</v>
      </c>
      <c r="AO48" s="55">
        <f>IF($B48&lt;&gt;"",IF($Q$3&gt;4,COUNTIFS(Input!$F$3:$F$1002,ALK!$B48,Input!$J$3:$J$1002,ALK!AO$7,Input!$G$3:$G$1002,ALK!$N$3),COUNTIFS(Input!$F$3:$F$1002,ALK!$B48,Input!$J$3:$J$1002,ALK!AO$7,Input!$N$3:$N$1002,ALK!$Q$3,Input!$G$3:$G$1002,ALK!$N$3)),0)</f>
        <v>0</v>
      </c>
      <c r="AP48" s="55">
        <f>IF($B48&lt;&gt;"",IF($Q$3&gt;4,COUNTIFS(Input!$F$3:$F$1002,ALK!$B48,Input!$J$3:$J$1002,ALK!AP$7,Input!$G$3:$G$1002,ALK!$N$3),COUNTIFS(Input!$F$3:$F$1002,ALK!$B48,Input!$J$3:$J$1002,ALK!AP$7,Input!$N$3:$N$1002,ALK!$Q$3,Input!$G$3:$G$1002,ALK!$N$3)),0)</f>
        <v>0</v>
      </c>
      <c r="AQ48" s="55">
        <f>IF($B48&lt;&gt;"",IF($Q$3&gt;4,COUNTIFS(Input!$F$3:$F$1002,ALK!$B48,Input!$J$3:$J$1002,ALK!AQ$7,Input!$G$3:$G$1002,ALK!$N$3),COUNTIFS(Input!$F$3:$F$1002,ALK!$B48,Input!$J$3:$J$1002,ALK!AQ$7,Input!$N$3:$N$1002,ALK!$Q$3,Input!$G$3:$G$1002,ALK!$N$3)),0)</f>
        <v>0</v>
      </c>
      <c r="AR48" s="56">
        <f t="shared" si="1"/>
        <v>0</v>
      </c>
      <c r="AS48" s="21"/>
      <c r="AT48" s="21"/>
      <c r="AU48" s="21"/>
      <c r="AV48" s="21"/>
      <c r="AW48" s="21"/>
      <c r="AX48" s="21"/>
      <c r="AY48" s="21"/>
      <c r="AZ48" s="21"/>
      <c r="BA48" s="21"/>
      <c r="BB48" s="21"/>
      <c r="BC48" s="316">
        <f t="shared" si="2"/>
        <v>0</v>
      </c>
      <c r="BD48" s="21"/>
      <c r="BE48" s="21"/>
      <c r="BF48" s="21"/>
      <c r="BG48" s="21"/>
      <c r="BH48" s="21"/>
      <c r="BI48" s="21"/>
      <c r="BJ48" s="21"/>
      <c r="BK48" s="21"/>
      <c r="BL48" s="21"/>
      <c r="BM48" s="21"/>
      <c r="BN48" s="21"/>
      <c r="BO48" s="21"/>
      <c r="BP48" s="21"/>
      <c r="BQ48" s="21"/>
      <c r="BR48" s="21"/>
      <c r="BS48" s="21"/>
      <c r="BT48" s="21"/>
      <c r="BU48" s="21"/>
      <c r="BV48" s="21"/>
      <c r="BW48" s="21"/>
      <c r="BX48" s="21"/>
      <c r="BY48" s="21"/>
      <c r="BZ48" s="21"/>
    </row>
    <row r="49" spans="1:78" x14ac:dyDescent="0.3">
      <c r="A49" s="21"/>
      <c r="B49" s="58" t="str">
        <f>'Sheet 1'!A43</f>
        <v/>
      </c>
      <c r="C49" s="55">
        <f>IF($B49&lt;&gt;"",IF($Q$3&gt;4,COUNTIFS(Input!$F$3:$F$1002,ALK!$B49,Input!$J$3:$J$1002,ALK!C$7,Input!$G$3:$G$1002,ALK!$N$3),COUNTIFS(Input!$F$3:$F$1002,ALK!$B49,Input!$J$3:$J$1002,ALK!C$7,Input!$N$3:$N$1002,ALK!$Q$3,Input!$G$3:$G$1002,ALK!$N$3)),0)</f>
        <v>0</v>
      </c>
      <c r="D49" s="55">
        <f>IF($B49&lt;&gt;"",IF($Q$3&gt;4,COUNTIFS(Input!$F$3:$F$1002,ALK!$B49,Input!$J$3:$J$1002,ALK!D$7,Input!$G$3:$G$1002,ALK!$N$3),COUNTIFS(Input!$F$3:$F$1002,ALK!$B49,Input!$J$3:$J$1002,ALK!D$7,Input!$N$3:$N$1002,ALK!$Q$3,Input!$G$3:$G$1002,ALK!$N$3)),0)</f>
        <v>0</v>
      </c>
      <c r="E49" s="55">
        <f>IF($B49&lt;&gt;"",IF($Q$3&gt;4,COUNTIFS(Input!$F$3:$F$1002,ALK!$B49,Input!$J$3:$J$1002,ALK!E$7,Input!$G$3:$G$1002,ALK!$N$3),COUNTIFS(Input!$F$3:$F$1002,ALK!$B49,Input!$J$3:$J$1002,ALK!E$7,Input!$N$3:$N$1002,ALK!$Q$3,Input!$G$3:$G$1002,ALK!$N$3)),0)</f>
        <v>0</v>
      </c>
      <c r="F49" s="55">
        <f>IF($B49&lt;&gt;"",IF($Q$3&gt;4,COUNTIFS(Input!$F$3:$F$1002,ALK!$B49,Input!$J$3:$J$1002,ALK!F$7,Input!$G$3:$G$1002,ALK!$N$3),COUNTIFS(Input!$F$3:$F$1002,ALK!$B49,Input!$J$3:$J$1002,ALK!F$7,Input!$N$3:$N$1002,ALK!$Q$3,Input!$G$3:$G$1002,ALK!$N$3)),0)</f>
        <v>0</v>
      </c>
      <c r="G49" s="55">
        <f>IF($B49&lt;&gt;"",IF($Q$3&gt;4,COUNTIFS(Input!$F$3:$F$1002,ALK!$B49,Input!$J$3:$J$1002,ALK!G$7,Input!$G$3:$G$1002,ALK!$N$3),COUNTIFS(Input!$F$3:$F$1002,ALK!$B49,Input!$J$3:$J$1002,ALK!G$7,Input!$N$3:$N$1002,ALK!$Q$3,Input!$G$3:$G$1002,ALK!$N$3)),0)</f>
        <v>0</v>
      </c>
      <c r="H49" s="55">
        <f>IF($B49&lt;&gt;"",IF($Q$3&gt;4,COUNTIFS(Input!$F$3:$F$1002,ALK!$B49,Input!$J$3:$J$1002,ALK!H$7,Input!$G$3:$G$1002,ALK!$N$3),COUNTIFS(Input!$F$3:$F$1002,ALK!$B49,Input!$J$3:$J$1002,ALK!H$7,Input!$N$3:$N$1002,ALK!$Q$3,Input!$G$3:$G$1002,ALK!$N$3)),0)</f>
        <v>0</v>
      </c>
      <c r="I49" s="55">
        <f>IF($B49&lt;&gt;"",IF($Q$3&gt;4,COUNTIFS(Input!$F$3:$F$1002,ALK!$B49,Input!$J$3:$J$1002,ALK!I$7,Input!$G$3:$G$1002,ALK!$N$3),COUNTIFS(Input!$F$3:$F$1002,ALK!$B49,Input!$J$3:$J$1002,ALK!I$7,Input!$N$3:$N$1002,ALK!$Q$3,Input!$G$3:$G$1002,ALK!$N$3)),0)</f>
        <v>0</v>
      </c>
      <c r="J49" s="55">
        <f>IF($B49&lt;&gt;"",IF($Q$3&gt;4,COUNTIFS(Input!$F$3:$F$1002,ALK!$B49,Input!$J$3:$J$1002,ALK!J$7,Input!$G$3:$G$1002,ALK!$N$3),COUNTIFS(Input!$F$3:$F$1002,ALK!$B49,Input!$J$3:$J$1002,ALK!J$7,Input!$N$3:$N$1002,ALK!$Q$3,Input!$G$3:$G$1002,ALK!$N$3)),0)</f>
        <v>0</v>
      </c>
      <c r="K49" s="55">
        <f>IF($B49&lt;&gt;"",IF($Q$3&gt;4,COUNTIFS(Input!$F$3:$F$1002,ALK!$B49,Input!$J$3:$J$1002,ALK!K$7,Input!$G$3:$G$1002,ALK!$N$3),COUNTIFS(Input!$F$3:$F$1002,ALK!$B49,Input!$J$3:$J$1002,ALK!K$7,Input!$N$3:$N$1002,ALK!$Q$3,Input!$G$3:$G$1002,ALK!$N$3)),0)</f>
        <v>0</v>
      </c>
      <c r="L49" s="55">
        <f>IF($B49&lt;&gt;"",IF($Q$3&gt;4,COUNTIFS(Input!$F$3:$F$1002,ALK!$B49,Input!$J$3:$J$1002,ALK!L$7,Input!$G$3:$G$1002,ALK!$N$3),COUNTIFS(Input!$F$3:$F$1002,ALK!$B49,Input!$J$3:$J$1002,ALK!L$7,Input!$N$3:$N$1002,ALK!$Q$3,Input!$G$3:$G$1002,ALK!$N$3)),0)</f>
        <v>0</v>
      </c>
      <c r="M49" s="55">
        <f>IF($B49&lt;&gt;"",IF($Q$3&gt;4,COUNTIFS(Input!$F$3:$F$1002,ALK!$B49,Input!$J$3:$J$1002,ALK!M$7,Input!$G$3:$G$1002,ALK!$N$3),COUNTIFS(Input!$F$3:$F$1002,ALK!$B49,Input!$J$3:$J$1002,ALK!M$7,Input!$N$3:$N$1002,ALK!$Q$3,Input!$G$3:$G$1002,ALK!$N$3)),0)</f>
        <v>0</v>
      </c>
      <c r="N49" s="55">
        <f>IF($B49&lt;&gt;"",IF($Q$3&gt;4,COUNTIFS(Input!$F$3:$F$1002,ALK!$B49,Input!$J$3:$J$1002,ALK!N$7,Input!$G$3:$G$1002,ALK!$N$3),COUNTIFS(Input!$F$3:$F$1002,ALK!$B49,Input!$J$3:$J$1002,ALK!N$7,Input!$N$3:$N$1002,ALK!$Q$3,Input!$G$3:$G$1002,ALK!$N$3)),0)</f>
        <v>0</v>
      </c>
      <c r="O49" s="55">
        <f>IF($B49&lt;&gt;"",IF($Q$3&gt;4,COUNTIFS(Input!$F$3:$F$1002,ALK!$B49,Input!$J$3:$J$1002,ALK!O$7,Input!$G$3:$G$1002,ALK!$N$3),COUNTIFS(Input!$F$3:$F$1002,ALK!$B49,Input!$J$3:$J$1002,ALK!O$7,Input!$N$3:$N$1002,ALK!$Q$3,Input!$G$3:$G$1002,ALK!$N$3)),0)</f>
        <v>0</v>
      </c>
      <c r="P49" s="55">
        <f>IF($B49&lt;&gt;"",IF($Q$3&gt;4,COUNTIFS(Input!$F$3:$F$1002,ALK!$B49,Input!$J$3:$J$1002,ALK!P$7,Input!$G$3:$G$1002,ALK!$N$3),COUNTIFS(Input!$F$3:$F$1002,ALK!$B49,Input!$J$3:$J$1002,ALK!P$7,Input!$N$3:$N$1002,ALK!$Q$3,Input!$G$3:$G$1002,ALK!$N$3)),0)</f>
        <v>0</v>
      </c>
      <c r="Q49" s="55">
        <f>IF($B49&lt;&gt;"",IF($Q$3&gt;4,COUNTIFS(Input!$F$3:$F$1002,ALK!$B49,Input!$J$3:$J$1002,ALK!Q$7,Input!$G$3:$G$1002,ALK!$N$3),COUNTIFS(Input!$F$3:$F$1002,ALK!$B49,Input!$J$3:$J$1002,ALK!Q$7,Input!$N$3:$N$1002,ALK!$Q$3,Input!$G$3:$G$1002,ALK!$N$3)),0)</f>
        <v>0</v>
      </c>
      <c r="R49" s="55">
        <f>IF($B49&lt;&gt;"",IF($Q$3&gt;4,COUNTIFS(Input!$F$3:$F$1002,ALK!$B49,Input!$J$3:$J$1002,ALK!R$7,Input!$G$3:$G$1002,ALK!$N$3),COUNTIFS(Input!$F$3:$F$1002,ALK!$B49,Input!$J$3:$J$1002,ALK!R$7,Input!$N$3:$N$1002,ALK!$Q$3,Input!$G$3:$G$1002,ALK!$N$3)),0)</f>
        <v>0</v>
      </c>
      <c r="S49" s="55">
        <f>IF($B49&lt;&gt;"",IF($Q$3&gt;4,COUNTIFS(Input!$F$3:$F$1002,ALK!$B49,Input!$J$3:$J$1002,ALK!S$7,Input!$G$3:$G$1002,ALK!$N$3),COUNTIFS(Input!$F$3:$F$1002,ALK!$B49,Input!$J$3:$J$1002,ALK!S$7,Input!$N$3:$N$1002,ALK!$Q$3,Input!$G$3:$G$1002,ALK!$N$3)),0)</f>
        <v>0</v>
      </c>
      <c r="T49" s="55">
        <f>IF($B49&lt;&gt;"",IF($Q$3&gt;4,COUNTIFS(Input!$F$3:$F$1002,ALK!$B49,Input!$J$3:$J$1002,ALK!T$7,Input!$G$3:$G$1002,ALK!$N$3),COUNTIFS(Input!$F$3:$F$1002,ALK!$B49,Input!$J$3:$J$1002,ALK!T$7,Input!$N$3:$N$1002,ALK!$Q$3,Input!$G$3:$G$1002,ALK!$N$3)),0)</f>
        <v>0</v>
      </c>
      <c r="U49" s="55">
        <f>IF($B49&lt;&gt;"",IF($Q$3&gt;4,COUNTIFS(Input!$F$3:$F$1002,ALK!$B49,Input!$J$3:$J$1002,ALK!U$7,Input!$G$3:$G$1002,ALK!$N$3),COUNTIFS(Input!$F$3:$F$1002,ALK!$B49,Input!$J$3:$J$1002,ALK!U$7,Input!$N$3:$N$1002,ALK!$Q$3,Input!$G$3:$G$1002,ALK!$N$3)),0)</f>
        <v>0</v>
      </c>
      <c r="V49" s="55">
        <f>IF($B49&lt;&gt;"",IF($Q$3&gt;4,COUNTIFS(Input!$F$3:$F$1002,ALK!$B49,Input!$J$3:$J$1002,ALK!V$7,Input!$G$3:$G$1002,ALK!$N$3),COUNTIFS(Input!$F$3:$F$1002,ALK!$B49,Input!$J$3:$J$1002,ALK!V$7,Input!$N$3:$N$1002,ALK!$Q$3,Input!$G$3:$G$1002,ALK!$N$3)),0)</f>
        <v>0</v>
      </c>
      <c r="W49" s="55">
        <f>IF($B49&lt;&gt;"",IF($Q$3&gt;4,COUNTIFS(Input!$F$3:$F$1002,ALK!$B49,Input!$J$3:$J$1002,ALK!W$7,Input!$G$3:$G$1002,ALK!$N$3),COUNTIFS(Input!$F$3:$F$1002,ALK!$B49,Input!$J$3:$J$1002,ALK!W$7,Input!$N$3:$N$1002,ALK!$Q$3,Input!$G$3:$G$1002,ALK!$N$3)),0)</f>
        <v>0</v>
      </c>
      <c r="X49" s="55">
        <f>IF($B49&lt;&gt;"",IF($Q$3&gt;4,COUNTIFS(Input!$F$3:$F$1002,ALK!$B49,Input!$J$3:$J$1002,ALK!X$7,Input!$G$3:$G$1002,ALK!$N$3),COUNTIFS(Input!$F$3:$F$1002,ALK!$B49,Input!$J$3:$J$1002,ALK!X$7,Input!$N$3:$N$1002,ALK!$Q$3,Input!$G$3:$G$1002,ALK!$N$3)),0)</f>
        <v>0</v>
      </c>
      <c r="Y49" s="55">
        <f>IF($B49&lt;&gt;"",IF($Q$3&gt;4,COUNTIFS(Input!$F$3:$F$1002,ALK!$B49,Input!$J$3:$J$1002,ALK!Y$7,Input!$G$3:$G$1002,ALK!$N$3),COUNTIFS(Input!$F$3:$F$1002,ALK!$B49,Input!$J$3:$J$1002,ALK!Y$7,Input!$N$3:$N$1002,ALK!$Q$3,Input!$G$3:$G$1002,ALK!$N$3)),0)</f>
        <v>0</v>
      </c>
      <c r="Z49" s="55">
        <f>IF($B49&lt;&gt;"",IF($Q$3&gt;4,COUNTIFS(Input!$F$3:$F$1002,ALK!$B49,Input!$J$3:$J$1002,ALK!Z$7,Input!$G$3:$G$1002,ALK!$N$3),COUNTIFS(Input!$F$3:$F$1002,ALK!$B49,Input!$J$3:$J$1002,ALK!Z$7,Input!$N$3:$N$1002,ALK!$Q$3,Input!$G$3:$G$1002,ALK!$N$3)),0)</f>
        <v>0</v>
      </c>
      <c r="AA49" s="55">
        <f>IF($B49&lt;&gt;"",IF($Q$3&gt;4,COUNTIFS(Input!$F$3:$F$1002,ALK!$B49,Input!$J$3:$J$1002,ALK!AA$7,Input!$G$3:$G$1002,ALK!$N$3),COUNTIFS(Input!$F$3:$F$1002,ALK!$B49,Input!$J$3:$J$1002,ALK!AA$7,Input!$N$3:$N$1002,ALK!$Q$3,Input!$G$3:$G$1002,ALK!$N$3)),0)</f>
        <v>0</v>
      </c>
      <c r="AB49" s="55">
        <f>IF($B49&lt;&gt;"",IF($Q$3&gt;4,COUNTIFS(Input!$F$3:$F$1002,ALK!$B49,Input!$J$3:$J$1002,ALK!AB$7,Input!$G$3:$G$1002,ALK!$N$3),COUNTIFS(Input!$F$3:$F$1002,ALK!$B49,Input!$J$3:$J$1002,ALK!AB$7,Input!$N$3:$N$1002,ALK!$Q$3,Input!$G$3:$G$1002,ALK!$N$3)),0)</f>
        <v>0</v>
      </c>
      <c r="AC49" s="55">
        <f>IF($B49&lt;&gt;"",IF($Q$3&gt;4,COUNTIFS(Input!$F$3:$F$1002,ALK!$B49,Input!$J$3:$J$1002,ALK!AC$7,Input!$G$3:$G$1002,ALK!$N$3),COUNTIFS(Input!$F$3:$F$1002,ALK!$B49,Input!$J$3:$J$1002,ALK!AC$7,Input!$N$3:$N$1002,ALK!$Q$3,Input!$G$3:$G$1002,ALK!$N$3)),0)</f>
        <v>0</v>
      </c>
      <c r="AD49" s="55">
        <f>IF($B49&lt;&gt;"",IF($Q$3&gt;4,COUNTIFS(Input!$F$3:$F$1002,ALK!$B49,Input!$J$3:$J$1002,ALK!AD$7,Input!$G$3:$G$1002,ALK!$N$3),COUNTIFS(Input!$F$3:$F$1002,ALK!$B49,Input!$J$3:$J$1002,ALK!AD$7,Input!$N$3:$N$1002,ALK!$Q$3,Input!$G$3:$G$1002,ALK!$N$3)),0)</f>
        <v>0</v>
      </c>
      <c r="AE49" s="55">
        <f>IF($B49&lt;&gt;"",IF($Q$3&gt;4,COUNTIFS(Input!$F$3:$F$1002,ALK!$B49,Input!$J$3:$J$1002,ALK!AE$7,Input!$G$3:$G$1002,ALK!$N$3),COUNTIFS(Input!$F$3:$F$1002,ALK!$B49,Input!$J$3:$J$1002,ALK!AE$7,Input!$N$3:$N$1002,ALK!$Q$3,Input!$G$3:$G$1002,ALK!$N$3)),0)</f>
        <v>0</v>
      </c>
      <c r="AF49" s="55">
        <f>IF($B49&lt;&gt;"",IF($Q$3&gt;4,COUNTIFS(Input!$F$3:$F$1002,ALK!$B49,Input!$J$3:$J$1002,ALK!AF$7,Input!$G$3:$G$1002,ALK!$N$3),COUNTIFS(Input!$F$3:$F$1002,ALK!$B49,Input!$J$3:$J$1002,ALK!AF$7,Input!$N$3:$N$1002,ALK!$Q$3,Input!$G$3:$G$1002,ALK!$N$3)),0)</f>
        <v>0</v>
      </c>
      <c r="AG49" s="55">
        <f>IF($B49&lt;&gt;"",IF($Q$3&gt;4,COUNTIFS(Input!$F$3:$F$1002,ALK!$B49,Input!$J$3:$J$1002,ALK!AG$7,Input!$G$3:$G$1002,ALK!$N$3),COUNTIFS(Input!$F$3:$F$1002,ALK!$B49,Input!$J$3:$J$1002,ALK!AG$7,Input!$N$3:$N$1002,ALK!$Q$3,Input!$G$3:$G$1002,ALK!$N$3)),0)</f>
        <v>0</v>
      </c>
      <c r="AH49" s="55">
        <f>IF($B49&lt;&gt;"",IF($Q$3&gt;4,COUNTIFS(Input!$F$3:$F$1002,ALK!$B49,Input!$J$3:$J$1002,ALK!AH$7,Input!$G$3:$G$1002,ALK!$N$3),COUNTIFS(Input!$F$3:$F$1002,ALK!$B49,Input!$J$3:$J$1002,ALK!AH$7,Input!$N$3:$N$1002,ALK!$Q$3,Input!$G$3:$G$1002,ALK!$N$3)),0)</f>
        <v>0</v>
      </c>
      <c r="AI49" s="55">
        <f>IF($B49&lt;&gt;"",IF($Q$3&gt;4,COUNTIFS(Input!$F$3:$F$1002,ALK!$B49,Input!$J$3:$J$1002,ALK!AI$7,Input!$G$3:$G$1002,ALK!$N$3),COUNTIFS(Input!$F$3:$F$1002,ALK!$B49,Input!$J$3:$J$1002,ALK!AI$7,Input!$N$3:$N$1002,ALK!$Q$3,Input!$G$3:$G$1002,ALK!$N$3)),0)</f>
        <v>0</v>
      </c>
      <c r="AJ49" s="55">
        <f>IF($B49&lt;&gt;"",IF($Q$3&gt;4,COUNTIFS(Input!$F$3:$F$1002,ALK!$B49,Input!$J$3:$J$1002,ALK!AJ$7,Input!$G$3:$G$1002,ALK!$N$3),COUNTIFS(Input!$F$3:$F$1002,ALK!$B49,Input!$J$3:$J$1002,ALK!AJ$7,Input!$N$3:$N$1002,ALK!$Q$3,Input!$G$3:$G$1002,ALK!$N$3)),0)</f>
        <v>0</v>
      </c>
      <c r="AK49" s="55">
        <f>IF($B49&lt;&gt;"",IF($Q$3&gt;4,COUNTIFS(Input!$F$3:$F$1002,ALK!$B49,Input!$J$3:$J$1002,ALK!AK$7,Input!$G$3:$G$1002,ALK!$N$3),COUNTIFS(Input!$F$3:$F$1002,ALK!$B49,Input!$J$3:$J$1002,ALK!AK$7,Input!$N$3:$N$1002,ALK!$Q$3,Input!$G$3:$G$1002,ALK!$N$3)),0)</f>
        <v>0</v>
      </c>
      <c r="AL49" s="55">
        <f>IF($B49&lt;&gt;"",IF($Q$3&gt;4,COUNTIFS(Input!$F$3:$F$1002,ALK!$B49,Input!$J$3:$J$1002,ALK!AL$7,Input!$G$3:$G$1002,ALK!$N$3),COUNTIFS(Input!$F$3:$F$1002,ALK!$B49,Input!$J$3:$J$1002,ALK!AL$7,Input!$N$3:$N$1002,ALK!$Q$3,Input!$G$3:$G$1002,ALK!$N$3)),0)</f>
        <v>0</v>
      </c>
      <c r="AM49" s="55">
        <f>IF($B49&lt;&gt;"",IF($Q$3&gt;4,COUNTIFS(Input!$F$3:$F$1002,ALK!$B49,Input!$J$3:$J$1002,ALK!AM$7,Input!$G$3:$G$1002,ALK!$N$3),COUNTIFS(Input!$F$3:$F$1002,ALK!$B49,Input!$J$3:$J$1002,ALK!AM$7,Input!$N$3:$N$1002,ALK!$Q$3,Input!$G$3:$G$1002,ALK!$N$3)),0)</f>
        <v>0</v>
      </c>
      <c r="AN49" s="55">
        <f>IF($B49&lt;&gt;"",IF($Q$3&gt;4,COUNTIFS(Input!$F$3:$F$1002,ALK!$B49,Input!$J$3:$J$1002,ALK!AN$7,Input!$G$3:$G$1002,ALK!$N$3),COUNTIFS(Input!$F$3:$F$1002,ALK!$B49,Input!$J$3:$J$1002,ALK!AN$7,Input!$N$3:$N$1002,ALK!$Q$3,Input!$G$3:$G$1002,ALK!$N$3)),0)</f>
        <v>0</v>
      </c>
      <c r="AO49" s="55">
        <f>IF($B49&lt;&gt;"",IF($Q$3&gt;4,COUNTIFS(Input!$F$3:$F$1002,ALK!$B49,Input!$J$3:$J$1002,ALK!AO$7,Input!$G$3:$G$1002,ALK!$N$3),COUNTIFS(Input!$F$3:$F$1002,ALK!$B49,Input!$J$3:$J$1002,ALK!AO$7,Input!$N$3:$N$1002,ALK!$Q$3,Input!$G$3:$G$1002,ALK!$N$3)),0)</f>
        <v>0</v>
      </c>
      <c r="AP49" s="55">
        <f>IF($B49&lt;&gt;"",IF($Q$3&gt;4,COUNTIFS(Input!$F$3:$F$1002,ALK!$B49,Input!$J$3:$J$1002,ALK!AP$7,Input!$G$3:$G$1002,ALK!$N$3),COUNTIFS(Input!$F$3:$F$1002,ALK!$B49,Input!$J$3:$J$1002,ALK!AP$7,Input!$N$3:$N$1002,ALK!$Q$3,Input!$G$3:$G$1002,ALK!$N$3)),0)</f>
        <v>0</v>
      </c>
      <c r="AQ49" s="55">
        <f>IF($B49&lt;&gt;"",IF($Q$3&gt;4,COUNTIFS(Input!$F$3:$F$1002,ALK!$B49,Input!$J$3:$J$1002,ALK!AQ$7,Input!$G$3:$G$1002,ALK!$N$3),COUNTIFS(Input!$F$3:$F$1002,ALK!$B49,Input!$J$3:$J$1002,ALK!AQ$7,Input!$N$3:$N$1002,ALK!$Q$3,Input!$G$3:$G$1002,ALK!$N$3)),0)</f>
        <v>0</v>
      </c>
      <c r="AR49" s="56">
        <f t="shared" si="1"/>
        <v>0</v>
      </c>
      <c r="AS49" s="21"/>
      <c r="AT49" s="21"/>
      <c r="AU49" s="21"/>
      <c r="AV49" s="21"/>
      <c r="AW49" s="21"/>
      <c r="AX49" s="21"/>
      <c r="AY49" s="21"/>
      <c r="AZ49" s="21"/>
      <c r="BA49" s="21"/>
      <c r="BB49" s="21"/>
      <c r="BC49" s="316">
        <f t="shared" si="2"/>
        <v>0</v>
      </c>
      <c r="BD49" s="21"/>
      <c r="BE49" s="21"/>
      <c r="BF49" s="21"/>
      <c r="BG49" s="21"/>
      <c r="BH49" s="21"/>
      <c r="BI49" s="21"/>
      <c r="BJ49" s="21"/>
      <c r="BK49" s="21"/>
      <c r="BL49" s="21"/>
      <c r="BM49" s="21"/>
      <c r="BN49" s="21"/>
      <c r="BO49" s="21"/>
      <c r="BP49" s="21"/>
      <c r="BQ49" s="21"/>
      <c r="BR49" s="21"/>
      <c r="BS49" s="21"/>
      <c r="BT49" s="21"/>
      <c r="BU49" s="21"/>
      <c r="BV49" s="21"/>
      <c r="BW49" s="21"/>
      <c r="BX49" s="21"/>
      <c r="BY49" s="21"/>
      <c r="BZ49" s="21"/>
    </row>
    <row r="50" spans="1:78" x14ac:dyDescent="0.3">
      <c r="A50" s="21"/>
      <c r="B50" s="58" t="str">
        <f>'Sheet 1'!A44</f>
        <v/>
      </c>
      <c r="C50" s="55">
        <f>IF($B50&lt;&gt;"",IF($Q$3&gt;4,COUNTIFS(Input!$F$3:$F$1002,ALK!$B50,Input!$J$3:$J$1002,ALK!C$7,Input!$G$3:$G$1002,ALK!$N$3),COUNTIFS(Input!$F$3:$F$1002,ALK!$B50,Input!$J$3:$J$1002,ALK!C$7,Input!$N$3:$N$1002,ALK!$Q$3,Input!$G$3:$G$1002,ALK!$N$3)),0)</f>
        <v>0</v>
      </c>
      <c r="D50" s="55">
        <f>IF($B50&lt;&gt;"",IF($Q$3&gt;4,COUNTIFS(Input!$F$3:$F$1002,ALK!$B50,Input!$J$3:$J$1002,ALK!D$7,Input!$G$3:$G$1002,ALK!$N$3),COUNTIFS(Input!$F$3:$F$1002,ALK!$B50,Input!$J$3:$J$1002,ALK!D$7,Input!$N$3:$N$1002,ALK!$Q$3,Input!$G$3:$G$1002,ALK!$N$3)),0)</f>
        <v>0</v>
      </c>
      <c r="E50" s="55">
        <f>IF($B50&lt;&gt;"",IF($Q$3&gt;4,COUNTIFS(Input!$F$3:$F$1002,ALK!$B50,Input!$J$3:$J$1002,ALK!E$7,Input!$G$3:$G$1002,ALK!$N$3),COUNTIFS(Input!$F$3:$F$1002,ALK!$B50,Input!$J$3:$J$1002,ALK!E$7,Input!$N$3:$N$1002,ALK!$Q$3,Input!$G$3:$G$1002,ALK!$N$3)),0)</f>
        <v>0</v>
      </c>
      <c r="F50" s="55">
        <f>IF($B50&lt;&gt;"",IF($Q$3&gt;4,COUNTIFS(Input!$F$3:$F$1002,ALK!$B50,Input!$J$3:$J$1002,ALK!F$7,Input!$G$3:$G$1002,ALK!$N$3),COUNTIFS(Input!$F$3:$F$1002,ALK!$B50,Input!$J$3:$J$1002,ALK!F$7,Input!$N$3:$N$1002,ALK!$Q$3,Input!$G$3:$G$1002,ALK!$N$3)),0)</f>
        <v>0</v>
      </c>
      <c r="G50" s="55">
        <f>IF($B50&lt;&gt;"",IF($Q$3&gt;4,COUNTIFS(Input!$F$3:$F$1002,ALK!$B50,Input!$J$3:$J$1002,ALK!G$7,Input!$G$3:$G$1002,ALK!$N$3),COUNTIFS(Input!$F$3:$F$1002,ALK!$B50,Input!$J$3:$J$1002,ALK!G$7,Input!$N$3:$N$1002,ALK!$Q$3,Input!$G$3:$G$1002,ALK!$N$3)),0)</f>
        <v>0</v>
      </c>
      <c r="H50" s="55">
        <f>IF($B50&lt;&gt;"",IF($Q$3&gt;4,COUNTIFS(Input!$F$3:$F$1002,ALK!$B50,Input!$J$3:$J$1002,ALK!H$7,Input!$G$3:$G$1002,ALK!$N$3),COUNTIFS(Input!$F$3:$F$1002,ALK!$B50,Input!$J$3:$J$1002,ALK!H$7,Input!$N$3:$N$1002,ALK!$Q$3,Input!$G$3:$G$1002,ALK!$N$3)),0)</f>
        <v>0</v>
      </c>
      <c r="I50" s="55">
        <f>IF($B50&lt;&gt;"",IF($Q$3&gt;4,COUNTIFS(Input!$F$3:$F$1002,ALK!$B50,Input!$J$3:$J$1002,ALK!I$7,Input!$G$3:$G$1002,ALK!$N$3),COUNTIFS(Input!$F$3:$F$1002,ALK!$B50,Input!$J$3:$J$1002,ALK!I$7,Input!$N$3:$N$1002,ALK!$Q$3,Input!$G$3:$G$1002,ALK!$N$3)),0)</f>
        <v>0</v>
      </c>
      <c r="J50" s="55">
        <f>IF($B50&lt;&gt;"",IF($Q$3&gt;4,COUNTIFS(Input!$F$3:$F$1002,ALK!$B50,Input!$J$3:$J$1002,ALK!J$7,Input!$G$3:$G$1002,ALK!$N$3),COUNTIFS(Input!$F$3:$F$1002,ALK!$B50,Input!$J$3:$J$1002,ALK!J$7,Input!$N$3:$N$1002,ALK!$Q$3,Input!$G$3:$G$1002,ALK!$N$3)),0)</f>
        <v>0</v>
      </c>
      <c r="K50" s="55">
        <f>IF($B50&lt;&gt;"",IF($Q$3&gt;4,COUNTIFS(Input!$F$3:$F$1002,ALK!$B50,Input!$J$3:$J$1002,ALK!K$7,Input!$G$3:$G$1002,ALK!$N$3),COUNTIFS(Input!$F$3:$F$1002,ALK!$B50,Input!$J$3:$J$1002,ALK!K$7,Input!$N$3:$N$1002,ALK!$Q$3,Input!$G$3:$G$1002,ALK!$N$3)),0)</f>
        <v>0</v>
      </c>
      <c r="L50" s="55">
        <f>IF($B50&lt;&gt;"",IF($Q$3&gt;4,COUNTIFS(Input!$F$3:$F$1002,ALK!$B50,Input!$J$3:$J$1002,ALK!L$7,Input!$G$3:$G$1002,ALK!$N$3),COUNTIFS(Input!$F$3:$F$1002,ALK!$B50,Input!$J$3:$J$1002,ALK!L$7,Input!$N$3:$N$1002,ALK!$Q$3,Input!$G$3:$G$1002,ALK!$N$3)),0)</f>
        <v>0</v>
      </c>
      <c r="M50" s="55">
        <f>IF($B50&lt;&gt;"",IF($Q$3&gt;4,COUNTIFS(Input!$F$3:$F$1002,ALK!$B50,Input!$J$3:$J$1002,ALK!M$7,Input!$G$3:$G$1002,ALK!$N$3),COUNTIFS(Input!$F$3:$F$1002,ALK!$B50,Input!$J$3:$J$1002,ALK!M$7,Input!$N$3:$N$1002,ALK!$Q$3,Input!$G$3:$G$1002,ALK!$N$3)),0)</f>
        <v>0</v>
      </c>
      <c r="N50" s="55">
        <f>IF($B50&lt;&gt;"",IF($Q$3&gt;4,COUNTIFS(Input!$F$3:$F$1002,ALK!$B50,Input!$J$3:$J$1002,ALK!N$7,Input!$G$3:$G$1002,ALK!$N$3),COUNTIFS(Input!$F$3:$F$1002,ALK!$B50,Input!$J$3:$J$1002,ALK!N$7,Input!$N$3:$N$1002,ALK!$Q$3,Input!$G$3:$G$1002,ALK!$N$3)),0)</f>
        <v>0</v>
      </c>
      <c r="O50" s="55">
        <f>IF($B50&lt;&gt;"",IF($Q$3&gt;4,COUNTIFS(Input!$F$3:$F$1002,ALK!$B50,Input!$J$3:$J$1002,ALK!O$7,Input!$G$3:$G$1002,ALK!$N$3),COUNTIFS(Input!$F$3:$F$1002,ALK!$B50,Input!$J$3:$J$1002,ALK!O$7,Input!$N$3:$N$1002,ALK!$Q$3,Input!$G$3:$G$1002,ALK!$N$3)),0)</f>
        <v>0</v>
      </c>
      <c r="P50" s="55">
        <f>IF($B50&lt;&gt;"",IF($Q$3&gt;4,COUNTIFS(Input!$F$3:$F$1002,ALK!$B50,Input!$J$3:$J$1002,ALK!P$7,Input!$G$3:$G$1002,ALK!$N$3),COUNTIFS(Input!$F$3:$F$1002,ALK!$B50,Input!$J$3:$J$1002,ALK!P$7,Input!$N$3:$N$1002,ALK!$Q$3,Input!$G$3:$G$1002,ALK!$N$3)),0)</f>
        <v>0</v>
      </c>
      <c r="Q50" s="55">
        <f>IF($B50&lt;&gt;"",IF($Q$3&gt;4,COUNTIFS(Input!$F$3:$F$1002,ALK!$B50,Input!$J$3:$J$1002,ALK!Q$7,Input!$G$3:$G$1002,ALK!$N$3),COUNTIFS(Input!$F$3:$F$1002,ALK!$B50,Input!$J$3:$J$1002,ALK!Q$7,Input!$N$3:$N$1002,ALK!$Q$3,Input!$G$3:$G$1002,ALK!$N$3)),0)</f>
        <v>0</v>
      </c>
      <c r="R50" s="55">
        <f>IF($B50&lt;&gt;"",IF($Q$3&gt;4,COUNTIFS(Input!$F$3:$F$1002,ALK!$B50,Input!$J$3:$J$1002,ALK!R$7,Input!$G$3:$G$1002,ALK!$N$3),COUNTIFS(Input!$F$3:$F$1002,ALK!$B50,Input!$J$3:$J$1002,ALK!R$7,Input!$N$3:$N$1002,ALK!$Q$3,Input!$G$3:$G$1002,ALK!$N$3)),0)</f>
        <v>0</v>
      </c>
      <c r="S50" s="55">
        <f>IF($B50&lt;&gt;"",IF($Q$3&gt;4,COUNTIFS(Input!$F$3:$F$1002,ALK!$B50,Input!$J$3:$J$1002,ALK!S$7,Input!$G$3:$G$1002,ALK!$N$3),COUNTIFS(Input!$F$3:$F$1002,ALK!$B50,Input!$J$3:$J$1002,ALK!S$7,Input!$N$3:$N$1002,ALK!$Q$3,Input!$G$3:$G$1002,ALK!$N$3)),0)</f>
        <v>0</v>
      </c>
      <c r="T50" s="55">
        <f>IF($B50&lt;&gt;"",IF($Q$3&gt;4,COUNTIFS(Input!$F$3:$F$1002,ALK!$B50,Input!$J$3:$J$1002,ALK!T$7,Input!$G$3:$G$1002,ALK!$N$3),COUNTIFS(Input!$F$3:$F$1002,ALK!$B50,Input!$J$3:$J$1002,ALK!T$7,Input!$N$3:$N$1002,ALK!$Q$3,Input!$G$3:$G$1002,ALK!$N$3)),0)</f>
        <v>0</v>
      </c>
      <c r="U50" s="55">
        <f>IF($B50&lt;&gt;"",IF($Q$3&gt;4,COUNTIFS(Input!$F$3:$F$1002,ALK!$B50,Input!$J$3:$J$1002,ALK!U$7,Input!$G$3:$G$1002,ALK!$N$3),COUNTIFS(Input!$F$3:$F$1002,ALK!$B50,Input!$J$3:$J$1002,ALK!U$7,Input!$N$3:$N$1002,ALK!$Q$3,Input!$G$3:$G$1002,ALK!$N$3)),0)</f>
        <v>0</v>
      </c>
      <c r="V50" s="55">
        <f>IF($B50&lt;&gt;"",IF($Q$3&gt;4,COUNTIFS(Input!$F$3:$F$1002,ALK!$B50,Input!$J$3:$J$1002,ALK!V$7,Input!$G$3:$G$1002,ALK!$N$3),COUNTIFS(Input!$F$3:$F$1002,ALK!$B50,Input!$J$3:$J$1002,ALK!V$7,Input!$N$3:$N$1002,ALK!$Q$3,Input!$G$3:$G$1002,ALK!$N$3)),0)</f>
        <v>0</v>
      </c>
      <c r="W50" s="55">
        <f>IF($B50&lt;&gt;"",IF($Q$3&gt;4,COUNTIFS(Input!$F$3:$F$1002,ALK!$B50,Input!$J$3:$J$1002,ALK!W$7,Input!$G$3:$G$1002,ALK!$N$3),COUNTIFS(Input!$F$3:$F$1002,ALK!$B50,Input!$J$3:$J$1002,ALK!W$7,Input!$N$3:$N$1002,ALK!$Q$3,Input!$G$3:$G$1002,ALK!$N$3)),0)</f>
        <v>0</v>
      </c>
      <c r="X50" s="55">
        <f>IF($B50&lt;&gt;"",IF($Q$3&gt;4,COUNTIFS(Input!$F$3:$F$1002,ALK!$B50,Input!$J$3:$J$1002,ALK!X$7,Input!$G$3:$G$1002,ALK!$N$3),COUNTIFS(Input!$F$3:$F$1002,ALK!$B50,Input!$J$3:$J$1002,ALK!X$7,Input!$N$3:$N$1002,ALK!$Q$3,Input!$G$3:$G$1002,ALK!$N$3)),0)</f>
        <v>0</v>
      </c>
      <c r="Y50" s="55">
        <f>IF($B50&lt;&gt;"",IF($Q$3&gt;4,COUNTIFS(Input!$F$3:$F$1002,ALK!$B50,Input!$J$3:$J$1002,ALK!Y$7,Input!$G$3:$G$1002,ALK!$N$3),COUNTIFS(Input!$F$3:$F$1002,ALK!$B50,Input!$J$3:$J$1002,ALK!Y$7,Input!$N$3:$N$1002,ALK!$Q$3,Input!$G$3:$G$1002,ALK!$N$3)),0)</f>
        <v>0</v>
      </c>
      <c r="Z50" s="55">
        <f>IF($B50&lt;&gt;"",IF($Q$3&gt;4,COUNTIFS(Input!$F$3:$F$1002,ALK!$B50,Input!$J$3:$J$1002,ALK!Z$7,Input!$G$3:$G$1002,ALK!$N$3),COUNTIFS(Input!$F$3:$F$1002,ALK!$B50,Input!$J$3:$J$1002,ALK!Z$7,Input!$N$3:$N$1002,ALK!$Q$3,Input!$G$3:$G$1002,ALK!$N$3)),0)</f>
        <v>0</v>
      </c>
      <c r="AA50" s="55">
        <f>IF($B50&lt;&gt;"",IF($Q$3&gt;4,COUNTIFS(Input!$F$3:$F$1002,ALK!$B50,Input!$J$3:$J$1002,ALK!AA$7,Input!$G$3:$G$1002,ALK!$N$3),COUNTIFS(Input!$F$3:$F$1002,ALK!$B50,Input!$J$3:$J$1002,ALK!AA$7,Input!$N$3:$N$1002,ALK!$Q$3,Input!$G$3:$G$1002,ALK!$N$3)),0)</f>
        <v>0</v>
      </c>
      <c r="AB50" s="55">
        <f>IF($B50&lt;&gt;"",IF($Q$3&gt;4,COUNTIFS(Input!$F$3:$F$1002,ALK!$B50,Input!$J$3:$J$1002,ALK!AB$7,Input!$G$3:$G$1002,ALK!$N$3),COUNTIFS(Input!$F$3:$F$1002,ALK!$B50,Input!$J$3:$J$1002,ALK!AB$7,Input!$N$3:$N$1002,ALK!$Q$3,Input!$G$3:$G$1002,ALK!$N$3)),0)</f>
        <v>0</v>
      </c>
      <c r="AC50" s="55">
        <f>IF($B50&lt;&gt;"",IF($Q$3&gt;4,COUNTIFS(Input!$F$3:$F$1002,ALK!$B50,Input!$J$3:$J$1002,ALK!AC$7,Input!$G$3:$G$1002,ALK!$N$3),COUNTIFS(Input!$F$3:$F$1002,ALK!$B50,Input!$J$3:$J$1002,ALK!AC$7,Input!$N$3:$N$1002,ALK!$Q$3,Input!$G$3:$G$1002,ALK!$N$3)),0)</f>
        <v>0</v>
      </c>
      <c r="AD50" s="55">
        <f>IF($B50&lt;&gt;"",IF($Q$3&gt;4,COUNTIFS(Input!$F$3:$F$1002,ALK!$B50,Input!$J$3:$J$1002,ALK!AD$7,Input!$G$3:$G$1002,ALK!$N$3),COUNTIFS(Input!$F$3:$F$1002,ALK!$B50,Input!$J$3:$J$1002,ALK!AD$7,Input!$N$3:$N$1002,ALK!$Q$3,Input!$G$3:$G$1002,ALK!$N$3)),0)</f>
        <v>0</v>
      </c>
      <c r="AE50" s="55">
        <f>IF($B50&lt;&gt;"",IF($Q$3&gt;4,COUNTIFS(Input!$F$3:$F$1002,ALK!$B50,Input!$J$3:$J$1002,ALK!AE$7,Input!$G$3:$G$1002,ALK!$N$3),COUNTIFS(Input!$F$3:$F$1002,ALK!$B50,Input!$J$3:$J$1002,ALK!AE$7,Input!$N$3:$N$1002,ALK!$Q$3,Input!$G$3:$G$1002,ALK!$N$3)),0)</f>
        <v>0</v>
      </c>
      <c r="AF50" s="55">
        <f>IF($B50&lt;&gt;"",IF($Q$3&gt;4,COUNTIFS(Input!$F$3:$F$1002,ALK!$B50,Input!$J$3:$J$1002,ALK!AF$7,Input!$G$3:$G$1002,ALK!$N$3),COUNTIFS(Input!$F$3:$F$1002,ALK!$B50,Input!$J$3:$J$1002,ALK!AF$7,Input!$N$3:$N$1002,ALK!$Q$3,Input!$G$3:$G$1002,ALK!$N$3)),0)</f>
        <v>0</v>
      </c>
      <c r="AG50" s="55">
        <f>IF($B50&lt;&gt;"",IF($Q$3&gt;4,COUNTIFS(Input!$F$3:$F$1002,ALK!$B50,Input!$J$3:$J$1002,ALK!AG$7,Input!$G$3:$G$1002,ALK!$N$3),COUNTIFS(Input!$F$3:$F$1002,ALK!$B50,Input!$J$3:$J$1002,ALK!AG$7,Input!$N$3:$N$1002,ALK!$Q$3,Input!$G$3:$G$1002,ALK!$N$3)),0)</f>
        <v>0</v>
      </c>
      <c r="AH50" s="55">
        <f>IF($B50&lt;&gt;"",IF($Q$3&gt;4,COUNTIFS(Input!$F$3:$F$1002,ALK!$B50,Input!$J$3:$J$1002,ALK!AH$7,Input!$G$3:$G$1002,ALK!$N$3),COUNTIFS(Input!$F$3:$F$1002,ALK!$B50,Input!$J$3:$J$1002,ALK!AH$7,Input!$N$3:$N$1002,ALK!$Q$3,Input!$G$3:$G$1002,ALK!$N$3)),0)</f>
        <v>0</v>
      </c>
      <c r="AI50" s="55">
        <f>IF($B50&lt;&gt;"",IF($Q$3&gt;4,COUNTIFS(Input!$F$3:$F$1002,ALK!$B50,Input!$J$3:$J$1002,ALK!AI$7,Input!$G$3:$G$1002,ALK!$N$3),COUNTIFS(Input!$F$3:$F$1002,ALK!$B50,Input!$J$3:$J$1002,ALK!AI$7,Input!$N$3:$N$1002,ALK!$Q$3,Input!$G$3:$G$1002,ALK!$N$3)),0)</f>
        <v>0</v>
      </c>
      <c r="AJ50" s="55">
        <f>IF($B50&lt;&gt;"",IF($Q$3&gt;4,COUNTIFS(Input!$F$3:$F$1002,ALK!$B50,Input!$J$3:$J$1002,ALK!AJ$7,Input!$G$3:$G$1002,ALK!$N$3),COUNTIFS(Input!$F$3:$F$1002,ALK!$B50,Input!$J$3:$J$1002,ALK!AJ$7,Input!$N$3:$N$1002,ALK!$Q$3,Input!$G$3:$G$1002,ALK!$N$3)),0)</f>
        <v>0</v>
      </c>
      <c r="AK50" s="55">
        <f>IF($B50&lt;&gt;"",IF($Q$3&gt;4,COUNTIFS(Input!$F$3:$F$1002,ALK!$B50,Input!$J$3:$J$1002,ALK!AK$7,Input!$G$3:$G$1002,ALK!$N$3),COUNTIFS(Input!$F$3:$F$1002,ALK!$B50,Input!$J$3:$J$1002,ALK!AK$7,Input!$N$3:$N$1002,ALK!$Q$3,Input!$G$3:$G$1002,ALK!$N$3)),0)</f>
        <v>0</v>
      </c>
      <c r="AL50" s="55">
        <f>IF($B50&lt;&gt;"",IF($Q$3&gt;4,COUNTIFS(Input!$F$3:$F$1002,ALK!$B50,Input!$J$3:$J$1002,ALK!AL$7,Input!$G$3:$G$1002,ALK!$N$3),COUNTIFS(Input!$F$3:$F$1002,ALK!$B50,Input!$J$3:$J$1002,ALK!AL$7,Input!$N$3:$N$1002,ALK!$Q$3,Input!$G$3:$G$1002,ALK!$N$3)),0)</f>
        <v>0</v>
      </c>
      <c r="AM50" s="55">
        <f>IF($B50&lt;&gt;"",IF($Q$3&gt;4,COUNTIFS(Input!$F$3:$F$1002,ALK!$B50,Input!$J$3:$J$1002,ALK!AM$7,Input!$G$3:$G$1002,ALK!$N$3),COUNTIFS(Input!$F$3:$F$1002,ALK!$B50,Input!$J$3:$J$1002,ALK!AM$7,Input!$N$3:$N$1002,ALK!$Q$3,Input!$G$3:$G$1002,ALK!$N$3)),0)</f>
        <v>0</v>
      </c>
      <c r="AN50" s="55">
        <f>IF($B50&lt;&gt;"",IF($Q$3&gt;4,COUNTIFS(Input!$F$3:$F$1002,ALK!$B50,Input!$J$3:$J$1002,ALK!AN$7,Input!$G$3:$G$1002,ALK!$N$3),COUNTIFS(Input!$F$3:$F$1002,ALK!$B50,Input!$J$3:$J$1002,ALK!AN$7,Input!$N$3:$N$1002,ALK!$Q$3,Input!$G$3:$G$1002,ALK!$N$3)),0)</f>
        <v>0</v>
      </c>
      <c r="AO50" s="55">
        <f>IF($B50&lt;&gt;"",IF($Q$3&gt;4,COUNTIFS(Input!$F$3:$F$1002,ALK!$B50,Input!$J$3:$J$1002,ALK!AO$7,Input!$G$3:$G$1002,ALK!$N$3),COUNTIFS(Input!$F$3:$F$1002,ALK!$B50,Input!$J$3:$J$1002,ALK!AO$7,Input!$N$3:$N$1002,ALK!$Q$3,Input!$G$3:$G$1002,ALK!$N$3)),0)</f>
        <v>0</v>
      </c>
      <c r="AP50" s="55">
        <f>IF($B50&lt;&gt;"",IF($Q$3&gt;4,COUNTIFS(Input!$F$3:$F$1002,ALK!$B50,Input!$J$3:$J$1002,ALK!AP$7,Input!$G$3:$G$1002,ALK!$N$3),COUNTIFS(Input!$F$3:$F$1002,ALK!$B50,Input!$J$3:$J$1002,ALK!AP$7,Input!$N$3:$N$1002,ALK!$Q$3,Input!$G$3:$G$1002,ALK!$N$3)),0)</f>
        <v>0</v>
      </c>
      <c r="AQ50" s="55">
        <f>IF($B50&lt;&gt;"",IF($Q$3&gt;4,COUNTIFS(Input!$F$3:$F$1002,ALK!$B50,Input!$J$3:$J$1002,ALK!AQ$7,Input!$G$3:$G$1002,ALK!$N$3),COUNTIFS(Input!$F$3:$F$1002,ALK!$B50,Input!$J$3:$J$1002,ALK!AQ$7,Input!$N$3:$N$1002,ALK!$Q$3,Input!$G$3:$G$1002,ALK!$N$3)),0)</f>
        <v>0</v>
      </c>
      <c r="AR50" s="56">
        <f t="shared" si="1"/>
        <v>0</v>
      </c>
      <c r="AS50" s="21"/>
      <c r="AT50" s="21"/>
      <c r="AU50" s="21"/>
      <c r="AV50" s="21"/>
      <c r="AW50" s="21"/>
      <c r="AX50" s="21"/>
      <c r="AY50" s="21"/>
      <c r="AZ50" s="21"/>
      <c r="BA50" s="21"/>
      <c r="BB50" s="21"/>
      <c r="BC50" s="316">
        <f t="shared" si="2"/>
        <v>0</v>
      </c>
      <c r="BD50" s="21"/>
      <c r="BE50" s="21"/>
      <c r="BF50" s="21"/>
      <c r="BG50" s="21"/>
      <c r="BH50" s="21"/>
      <c r="BI50" s="21"/>
      <c r="BJ50" s="21"/>
      <c r="BK50" s="21"/>
      <c r="BL50" s="21"/>
      <c r="BM50" s="21"/>
      <c r="BN50" s="21"/>
      <c r="BO50" s="21"/>
      <c r="BP50" s="21"/>
      <c r="BQ50" s="21"/>
      <c r="BR50" s="21"/>
      <c r="BS50" s="21"/>
      <c r="BT50" s="21"/>
      <c r="BU50" s="21"/>
      <c r="BV50" s="21"/>
      <c r="BW50" s="21"/>
      <c r="BX50" s="21"/>
      <c r="BY50" s="21"/>
      <c r="BZ50" s="21"/>
    </row>
    <row r="51" spans="1:78" x14ac:dyDescent="0.3">
      <c r="A51" s="21"/>
      <c r="B51" s="58" t="str">
        <f>'Sheet 1'!A45</f>
        <v/>
      </c>
      <c r="C51" s="55">
        <f>IF($B51&lt;&gt;"",IF($Q$3&gt;4,COUNTIFS(Input!$F$3:$F$1002,ALK!$B51,Input!$J$3:$J$1002,ALK!C$7,Input!$G$3:$G$1002,ALK!$N$3),COUNTIFS(Input!$F$3:$F$1002,ALK!$B51,Input!$J$3:$J$1002,ALK!C$7,Input!$N$3:$N$1002,ALK!$Q$3,Input!$G$3:$G$1002,ALK!$N$3)),0)</f>
        <v>0</v>
      </c>
      <c r="D51" s="55">
        <f>IF($B51&lt;&gt;"",IF($Q$3&gt;4,COUNTIFS(Input!$F$3:$F$1002,ALK!$B51,Input!$J$3:$J$1002,ALK!D$7,Input!$G$3:$G$1002,ALK!$N$3),COUNTIFS(Input!$F$3:$F$1002,ALK!$B51,Input!$J$3:$J$1002,ALK!D$7,Input!$N$3:$N$1002,ALK!$Q$3,Input!$G$3:$G$1002,ALK!$N$3)),0)</f>
        <v>0</v>
      </c>
      <c r="E51" s="55">
        <f>IF($B51&lt;&gt;"",IF($Q$3&gt;4,COUNTIFS(Input!$F$3:$F$1002,ALK!$B51,Input!$J$3:$J$1002,ALK!E$7,Input!$G$3:$G$1002,ALK!$N$3),COUNTIFS(Input!$F$3:$F$1002,ALK!$B51,Input!$J$3:$J$1002,ALK!E$7,Input!$N$3:$N$1002,ALK!$Q$3,Input!$G$3:$G$1002,ALK!$N$3)),0)</f>
        <v>0</v>
      </c>
      <c r="F51" s="55">
        <f>IF($B51&lt;&gt;"",IF($Q$3&gt;4,COUNTIFS(Input!$F$3:$F$1002,ALK!$B51,Input!$J$3:$J$1002,ALK!F$7,Input!$G$3:$G$1002,ALK!$N$3),COUNTIFS(Input!$F$3:$F$1002,ALK!$B51,Input!$J$3:$J$1002,ALK!F$7,Input!$N$3:$N$1002,ALK!$Q$3,Input!$G$3:$G$1002,ALK!$N$3)),0)</f>
        <v>0</v>
      </c>
      <c r="G51" s="55">
        <f>IF($B51&lt;&gt;"",IF($Q$3&gt;4,COUNTIFS(Input!$F$3:$F$1002,ALK!$B51,Input!$J$3:$J$1002,ALK!G$7,Input!$G$3:$G$1002,ALK!$N$3),COUNTIFS(Input!$F$3:$F$1002,ALK!$B51,Input!$J$3:$J$1002,ALK!G$7,Input!$N$3:$N$1002,ALK!$Q$3,Input!$G$3:$G$1002,ALK!$N$3)),0)</f>
        <v>0</v>
      </c>
      <c r="H51" s="55">
        <f>IF($B51&lt;&gt;"",IF($Q$3&gt;4,COUNTIFS(Input!$F$3:$F$1002,ALK!$B51,Input!$J$3:$J$1002,ALK!H$7,Input!$G$3:$G$1002,ALK!$N$3),COUNTIFS(Input!$F$3:$F$1002,ALK!$B51,Input!$J$3:$J$1002,ALK!H$7,Input!$N$3:$N$1002,ALK!$Q$3,Input!$G$3:$G$1002,ALK!$N$3)),0)</f>
        <v>0</v>
      </c>
      <c r="I51" s="55">
        <f>IF($B51&lt;&gt;"",IF($Q$3&gt;4,COUNTIFS(Input!$F$3:$F$1002,ALK!$B51,Input!$J$3:$J$1002,ALK!I$7,Input!$G$3:$G$1002,ALK!$N$3),COUNTIFS(Input!$F$3:$F$1002,ALK!$B51,Input!$J$3:$J$1002,ALK!I$7,Input!$N$3:$N$1002,ALK!$Q$3,Input!$G$3:$G$1002,ALK!$N$3)),0)</f>
        <v>0</v>
      </c>
      <c r="J51" s="55">
        <f>IF($B51&lt;&gt;"",IF($Q$3&gt;4,COUNTIFS(Input!$F$3:$F$1002,ALK!$B51,Input!$J$3:$J$1002,ALK!J$7,Input!$G$3:$G$1002,ALK!$N$3),COUNTIFS(Input!$F$3:$F$1002,ALK!$B51,Input!$J$3:$J$1002,ALK!J$7,Input!$N$3:$N$1002,ALK!$Q$3,Input!$G$3:$G$1002,ALK!$N$3)),0)</f>
        <v>0</v>
      </c>
      <c r="K51" s="55">
        <f>IF($B51&lt;&gt;"",IF($Q$3&gt;4,COUNTIFS(Input!$F$3:$F$1002,ALK!$B51,Input!$J$3:$J$1002,ALK!K$7,Input!$G$3:$G$1002,ALK!$N$3),COUNTIFS(Input!$F$3:$F$1002,ALK!$B51,Input!$J$3:$J$1002,ALK!K$7,Input!$N$3:$N$1002,ALK!$Q$3,Input!$G$3:$G$1002,ALK!$N$3)),0)</f>
        <v>0</v>
      </c>
      <c r="L51" s="55">
        <f>IF($B51&lt;&gt;"",IF($Q$3&gt;4,COUNTIFS(Input!$F$3:$F$1002,ALK!$B51,Input!$J$3:$J$1002,ALK!L$7,Input!$G$3:$G$1002,ALK!$N$3),COUNTIFS(Input!$F$3:$F$1002,ALK!$B51,Input!$J$3:$J$1002,ALK!L$7,Input!$N$3:$N$1002,ALK!$Q$3,Input!$G$3:$G$1002,ALK!$N$3)),0)</f>
        <v>0</v>
      </c>
      <c r="M51" s="55">
        <f>IF($B51&lt;&gt;"",IF($Q$3&gt;4,COUNTIFS(Input!$F$3:$F$1002,ALK!$B51,Input!$J$3:$J$1002,ALK!M$7,Input!$G$3:$G$1002,ALK!$N$3),COUNTIFS(Input!$F$3:$F$1002,ALK!$B51,Input!$J$3:$J$1002,ALK!M$7,Input!$N$3:$N$1002,ALK!$Q$3,Input!$G$3:$G$1002,ALK!$N$3)),0)</f>
        <v>0</v>
      </c>
      <c r="N51" s="55">
        <f>IF($B51&lt;&gt;"",IF($Q$3&gt;4,COUNTIFS(Input!$F$3:$F$1002,ALK!$B51,Input!$J$3:$J$1002,ALK!N$7,Input!$G$3:$G$1002,ALK!$N$3),COUNTIFS(Input!$F$3:$F$1002,ALK!$B51,Input!$J$3:$J$1002,ALK!N$7,Input!$N$3:$N$1002,ALK!$Q$3,Input!$G$3:$G$1002,ALK!$N$3)),0)</f>
        <v>0</v>
      </c>
      <c r="O51" s="55">
        <f>IF($B51&lt;&gt;"",IF($Q$3&gt;4,COUNTIFS(Input!$F$3:$F$1002,ALK!$B51,Input!$J$3:$J$1002,ALK!O$7,Input!$G$3:$G$1002,ALK!$N$3),COUNTIFS(Input!$F$3:$F$1002,ALK!$B51,Input!$J$3:$J$1002,ALK!O$7,Input!$N$3:$N$1002,ALK!$Q$3,Input!$G$3:$G$1002,ALK!$N$3)),0)</f>
        <v>0</v>
      </c>
      <c r="P51" s="55">
        <f>IF($B51&lt;&gt;"",IF($Q$3&gt;4,COUNTIFS(Input!$F$3:$F$1002,ALK!$B51,Input!$J$3:$J$1002,ALK!P$7,Input!$G$3:$G$1002,ALK!$N$3),COUNTIFS(Input!$F$3:$F$1002,ALK!$B51,Input!$J$3:$J$1002,ALK!P$7,Input!$N$3:$N$1002,ALK!$Q$3,Input!$G$3:$G$1002,ALK!$N$3)),0)</f>
        <v>0</v>
      </c>
      <c r="Q51" s="55">
        <f>IF($B51&lt;&gt;"",IF($Q$3&gt;4,COUNTIFS(Input!$F$3:$F$1002,ALK!$B51,Input!$J$3:$J$1002,ALK!Q$7,Input!$G$3:$G$1002,ALK!$N$3),COUNTIFS(Input!$F$3:$F$1002,ALK!$B51,Input!$J$3:$J$1002,ALK!Q$7,Input!$N$3:$N$1002,ALK!$Q$3,Input!$G$3:$G$1002,ALK!$N$3)),0)</f>
        <v>0</v>
      </c>
      <c r="R51" s="55">
        <f>IF($B51&lt;&gt;"",IF($Q$3&gt;4,COUNTIFS(Input!$F$3:$F$1002,ALK!$B51,Input!$J$3:$J$1002,ALK!R$7,Input!$G$3:$G$1002,ALK!$N$3),COUNTIFS(Input!$F$3:$F$1002,ALK!$B51,Input!$J$3:$J$1002,ALK!R$7,Input!$N$3:$N$1002,ALK!$Q$3,Input!$G$3:$G$1002,ALK!$N$3)),0)</f>
        <v>0</v>
      </c>
      <c r="S51" s="55">
        <f>IF($B51&lt;&gt;"",IF($Q$3&gt;4,COUNTIFS(Input!$F$3:$F$1002,ALK!$B51,Input!$J$3:$J$1002,ALK!S$7,Input!$G$3:$G$1002,ALK!$N$3),COUNTIFS(Input!$F$3:$F$1002,ALK!$B51,Input!$J$3:$J$1002,ALK!S$7,Input!$N$3:$N$1002,ALK!$Q$3,Input!$G$3:$G$1002,ALK!$N$3)),0)</f>
        <v>0</v>
      </c>
      <c r="T51" s="55">
        <f>IF($B51&lt;&gt;"",IF($Q$3&gt;4,COUNTIFS(Input!$F$3:$F$1002,ALK!$B51,Input!$J$3:$J$1002,ALK!T$7,Input!$G$3:$G$1002,ALK!$N$3),COUNTIFS(Input!$F$3:$F$1002,ALK!$B51,Input!$J$3:$J$1002,ALK!T$7,Input!$N$3:$N$1002,ALK!$Q$3,Input!$G$3:$G$1002,ALK!$N$3)),0)</f>
        <v>0</v>
      </c>
      <c r="U51" s="55">
        <f>IF($B51&lt;&gt;"",IF($Q$3&gt;4,COUNTIFS(Input!$F$3:$F$1002,ALK!$B51,Input!$J$3:$J$1002,ALK!U$7,Input!$G$3:$G$1002,ALK!$N$3),COUNTIFS(Input!$F$3:$F$1002,ALK!$B51,Input!$J$3:$J$1002,ALK!U$7,Input!$N$3:$N$1002,ALK!$Q$3,Input!$G$3:$G$1002,ALK!$N$3)),0)</f>
        <v>0</v>
      </c>
      <c r="V51" s="55">
        <f>IF($B51&lt;&gt;"",IF($Q$3&gt;4,COUNTIFS(Input!$F$3:$F$1002,ALK!$B51,Input!$J$3:$J$1002,ALK!V$7,Input!$G$3:$G$1002,ALK!$N$3),COUNTIFS(Input!$F$3:$F$1002,ALK!$B51,Input!$J$3:$J$1002,ALK!V$7,Input!$N$3:$N$1002,ALK!$Q$3,Input!$G$3:$G$1002,ALK!$N$3)),0)</f>
        <v>0</v>
      </c>
      <c r="W51" s="55">
        <f>IF($B51&lt;&gt;"",IF($Q$3&gt;4,COUNTIFS(Input!$F$3:$F$1002,ALK!$B51,Input!$J$3:$J$1002,ALK!W$7,Input!$G$3:$G$1002,ALK!$N$3),COUNTIFS(Input!$F$3:$F$1002,ALK!$B51,Input!$J$3:$J$1002,ALK!W$7,Input!$N$3:$N$1002,ALK!$Q$3,Input!$G$3:$G$1002,ALK!$N$3)),0)</f>
        <v>0</v>
      </c>
      <c r="X51" s="55">
        <f>IF($B51&lt;&gt;"",IF($Q$3&gt;4,COUNTIFS(Input!$F$3:$F$1002,ALK!$B51,Input!$J$3:$J$1002,ALK!X$7,Input!$G$3:$G$1002,ALK!$N$3),COUNTIFS(Input!$F$3:$F$1002,ALK!$B51,Input!$J$3:$J$1002,ALK!X$7,Input!$N$3:$N$1002,ALK!$Q$3,Input!$G$3:$G$1002,ALK!$N$3)),0)</f>
        <v>0</v>
      </c>
      <c r="Y51" s="55">
        <f>IF($B51&lt;&gt;"",IF($Q$3&gt;4,COUNTIFS(Input!$F$3:$F$1002,ALK!$B51,Input!$J$3:$J$1002,ALK!Y$7,Input!$G$3:$G$1002,ALK!$N$3),COUNTIFS(Input!$F$3:$F$1002,ALK!$B51,Input!$J$3:$J$1002,ALK!Y$7,Input!$N$3:$N$1002,ALK!$Q$3,Input!$G$3:$G$1002,ALK!$N$3)),0)</f>
        <v>0</v>
      </c>
      <c r="Z51" s="55">
        <f>IF($B51&lt;&gt;"",IF($Q$3&gt;4,COUNTIFS(Input!$F$3:$F$1002,ALK!$B51,Input!$J$3:$J$1002,ALK!Z$7,Input!$G$3:$G$1002,ALK!$N$3),COUNTIFS(Input!$F$3:$F$1002,ALK!$B51,Input!$J$3:$J$1002,ALK!Z$7,Input!$N$3:$N$1002,ALK!$Q$3,Input!$G$3:$G$1002,ALK!$N$3)),0)</f>
        <v>0</v>
      </c>
      <c r="AA51" s="55">
        <f>IF($B51&lt;&gt;"",IF($Q$3&gt;4,COUNTIFS(Input!$F$3:$F$1002,ALK!$B51,Input!$J$3:$J$1002,ALK!AA$7,Input!$G$3:$G$1002,ALK!$N$3),COUNTIFS(Input!$F$3:$F$1002,ALK!$B51,Input!$J$3:$J$1002,ALK!AA$7,Input!$N$3:$N$1002,ALK!$Q$3,Input!$G$3:$G$1002,ALK!$N$3)),0)</f>
        <v>0</v>
      </c>
      <c r="AB51" s="55">
        <f>IF($B51&lt;&gt;"",IF($Q$3&gt;4,COUNTIFS(Input!$F$3:$F$1002,ALK!$B51,Input!$J$3:$J$1002,ALK!AB$7,Input!$G$3:$G$1002,ALK!$N$3),COUNTIFS(Input!$F$3:$F$1002,ALK!$B51,Input!$J$3:$J$1002,ALK!AB$7,Input!$N$3:$N$1002,ALK!$Q$3,Input!$G$3:$G$1002,ALK!$N$3)),0)</f>
        <v>0</v>
      </c>
      <c r="AC51" s="55">
        <f>IF($B51&lt;&gt;"",IF($Q$3&gt;4,COUNTIFS(Input!$F$3:$F$1002,ALK!$B51,Input!$J$3:$J$1002,ALK!AC$7,Input!$G$3:$G$1002,ALK!$N$3),COUNTIFS(Input!$F$3:$F$1002,ALK!$B51,Input!$J$3:$J$1002,ALK!AC$7,Input!$N$3:$N$1002,ALK!$Q$3,Input!$G$3:$G$1002,ALK!$N$3)),0)</f>
        <v>0</v>
      </c>
      <c r="AD51" s="55">
        <f>IF($B51&lt;&gt;"",IF($Q$3&gt;4,COUNTIFS(Input!$F$3:$F$1002,ALK!$B51,Input!$J$3:$J$1002,ALK!AD$7,Input!$G$3:$G$1002,ALK!$N$3),COUNTIFS(Input!$F$3:$F$1002,ALK!$B51,Input!$J$3:$J$1002,ALK!AD$7,Input!$N$3:$N$1002,ALK!$Q$3,Input!$G$3:$G$1002,ALK!$N$3)),0)</f>
        <v>0</v>
      </c>
      <c r="AE51" s="55">
        <f>IF($B51&lt;&gt;"",IF($Q$3&gt;4,COUNTIFS(Input!$F$3:$F$1002,ALK!$B51,Input!$J$3:$J$1002,ALK!AE$7,Input!$G$3:$G$1002,ALK!$N$3),COUNTIFS(Input!$F$3:$F$1002,ALK!$B51,Input!$J$3:$J$1002,ALK!AE$7,Input!$N$3:$N$1002,ALK!$Q$3,Input!$G$3:$G$1002,ALK!$N$3)),0)</f>
        <v>0</v>
      </c>
      <c r="AF51" s="55">
        <f>IF($B51&lt;&gt;"",IF($Q$3&gt;4,COUNTIFS(Input!$F$3:$F$1002,ALK!$B51,Input!$J$3:$J$1002,ALK!AF$7,Input!$G$3:$G$1002,ALK!$N$3),COUNTIFS(Input!$F$3:$F$1002,ALK!$B51,Input!$J$3:$J$1002,ALK!AF$7,Input!$N$3:$N$1002,ALK!$Q$3,Input!$G$3:$G$1002,ALK!$N$3)),0)</f>
        <v>0</v>
      </c>
      <c r="AG51" s="55">
        <f>IF($B51&lt;&gt;"",IF($Q$3&gt;4,COUNTIFS(Input!$F$3:$F$1002,ALK!$B51,Input!$J$3:$J$1002,ALK!AG$7,Input!$G$3:$G$1002,ALK!$N$3),COUNTIFS(Input!$F$3:$F$1002,ALK!$B51,Input!$J$3:$J$1002,ALK!AG$7,Input!$N$3:$N$1002,ALK!$Q$3,Input!$G$3:$G$1002,ALK!$N$3)),0)</f>
        <v>0</v>
      </c>
      <c r="AH51" s="55">
        <f>IF($B51&lt;&gt;"",IF($Q$3&gt;4,COUNTIFS(Input!$F$3:$F$1002,ALK!$B51,Input!$J$3:$J$1002,ALK!AH$7,Input!$G$3:$G$1002,ALK!$N$3),COUNTIFS(Input!$F$3:$F$1002,ALK!$B51,Input!$J$3:$J$1002,ALK!AH$7,Input!$N$3:$N$1002,ALK!$Q$3,Input!$G$3:$G$1002,ALK!$N$3)),0)</f>
        <v>0</v>
      </c>
      <c r="AI51" s="55">
        <f>IF($B51&lt;&gt;"",IF($Q$3&gt;4,COUNTIFS(Input!$F$3:$F$1002,ALK!$B51,Input!$J$3:$J$1002,ALK!AI$7,Input!$G$3:$G$1002,ALK!$N$3),COUNTIFS(Input!$F$3:$F$1002,ALK!$B51,Input!$J$3:$J$1002,ALK!AI$7,Input!$N$3:$N$1002,ALK!$Q$3,Input!$G$3:$G$1002,ALK!$N$3)),0)</f>
        <v>0</v>
      </c>
      <c r="AJ51" s="55">
        <f>IF($B51&lt;&gt;"",IF($Q$3&gt;4,COUNTIFS(Input!$F$3:$F$1002,ALK!$B51,Input!$J$3:$J$1002,ALK!AJ$7,Input!$G$3:$G$1002,ALK!$N$3),COUNTIFS(Input!$F$3:$F$1002,ALK!$B51,Input!$J$3:$J$1002,ALK!AJ$7,Input!$N$3:$N$1002,ALK!$Q$3,Input!$G$3:$G$1002,ALK!$N$3)),0)</f>
        <v>0</v>
      </c>
      <c r="AK51" s="55">
        <f>IF($B51&lt;&gt;"",IF($Q$3&gt;4,COUNTIFS(Input!$F$3:$F$1002,ALK!$B51,Input!$J$3:$J$1002,ALK!AK$7,Input!$G$3:$G$1002,ALK!$N$3),COUNTIFS(Input!$F$3:$F$1002,ALK!$B51,Input!$J$3:$J$1002,ALK!AK$7,Input!$N$3:$N$1002,ALK!$Q$3,Input!$G$3:$G$1002,ALK!$N$3)),0)</f>
        <v>0</v>
      </c>
      <c r="AL51" s="55">
        <f>IF($B51&lt;&gt;"",IF($Q$3&gt;4,COUNTIFS(Input!$F$3:$F$1002,ALK!$B51,Input!$J$3:$J$1002,ALK!AL$7,Input!$G$3:$G$1002,ALK!$N$3),COUNTIFS(Input!$F$3:$F$1002,ALK!$B51,Input!$J$3:$J$1002,ALK!AL$7,Input!$N$3:$N$1002,ALK!$Q$3,Input!$G$3:$G$1002,ALK!$N$3)),0)</f>
        <v>0</v>
      </c>
      <c r="AM51" s="55">
        <f>IF($B51&lt;&gt;"",IF($Q$3&gt;4,COUNTIFS(Input!$F$3:$F$1002,ALK!$B51,Input!$J$3:$J$1002,ALK!AM$7,Input!$G$3:$G$1002,ALK!$N$3),COUNTIFS(Input!$F$3:$F$1002,ALK!$B51,Input!$J$3:$J$1002,ALK!AM$7,Input!$N$3:$N$1002,ALK!$Q$3,Input!$G$3:$G$1002,ALK!$N$3)),0)</f>
        <v>0</v>
      </c>
      <c r="AN51" s="55">
        <f>IF($B51&lt;&gt;"",IF($Q$3&gt;4,COUNTIFS(Input!$F$3:$F$1002,ALK!$B51,Input!$J$3:$J$1002,ALK!AN$7,Input!$G$3:$G$1002,ALK!$N$3),COUNTIFS(Input!$F$3:$F$1002,ALK!$B51,Input!$J$3:$J$1002,ALK!AN$7,Input!$N$3:$N$1002,ALK!$Q$3,Input!$G$3:$G$1002,ALK!$N$3)),0)</f>
        <v>0</v>
      </c>
      <c r="AO51" s="55">
        <f>IF($B51&lt;&gt;"",IF($Q$3&gt;4,COUNTIFS(Input!$F$3:$F$1002,ALK!$B51,Input!$J$3:$J$1002,ALK!AO$7,Input!$G$3:$G$1002,ALK!$N$3),COUNTIFS(Input!$F$3:$F$1002,ALK!$B51,Input!$J$3:$J$1002,ALK!AO$7,Input!$N$3:$N$1002,ALK!$Q$3,Input!$G$3:$G$1002,ALK!$N$3)),0)</f>
        <v>0</v>
      </c>
      <c r="AP51" s="55">
        <f>IF($B51&lt;&gt;"",IF($Q$3&gt;4,COUNTIFS(Input!$F$3:$F$1002,ALK!$B51,Input!$J$3:$J$1002,ALK!AP$7,Input!$G$3:$G$1002,ALK!$N$3),COUNTIFS(Input!$F$3:$F$1002,ALK!$B51,Input!$J$3:$J$1002,ALK!AP$7,Input!$N$3:$N$1002,ALK!$Q$3,Input!$G$3:$G$1002,ALK!$N$3)),0)</f>
        <v>0</v>
      </c>
      <c r="AQ51" s="55">
        <f>IF($B51&lt;&gt;"",IF($Q$3&gt;4,COUNTIFS(Input!$F$3:$F$1002,ALK!$B51,Input!$J$3:$J$1002,ALK!AQ$7,Input!$G$3:$G$1002,ALK!$N$3),COUNTIFS(Input!$F$3:$F$1002,ALK!$B51,Input!$J$3:$J$1002,ALK!AQ$7,Input!$N$3:$N$1002,ALK!$Q$3,Input!$G$3:$G$1002,ALK!$N$3)),0)</f>
        <v>0</v>
      </c>
      <c r="AR51" s="56">
        <f t="shared" si="1"/>
        <v>0</v>
      </c>
      <c r="AS51" s="21"/>
      <c r="AT51" s="21"/>
      <c r="AU51" s="21"/>
      <c r="AV51" s="21"/>
      <c r="AW51" s="21"/>
      <c r="AX51" s="21"/>
      <c r="AY51" s="21"/>
      <c r="AZ51" s="21"/>
      <c r="BA51" s="21"/>
      <c r="BB51" s="21"/>
      <c r="BC51" s="316">
        <f t="shared" si="2"/>
        <v>0</v>
      </c>
      <c r="BD51" s="21"/>
      <c r="BE51" s="21"/>
      <c r="BF51" s="21"/>
      <c r="BG51" s="21"/>
      <c r="BH51" s="21"/>
      <c r="BI51" s="21"/>
      <c r="BJ51" s="21"/>
      <c r="BK51" s="21"/>
      <c r="BL51" s="21"/>
      <c r="BM51" s="21"/>
      <c r="BN51" s="21"/>
      <c r="BO51" s="21"/>
      <c r="BP51" s="21"/>
      <c r="BQ51" s="21"/>
      <c r="BR51" s="21"/>
      <c r="BS51" s="21"/>
      <c r="BT51" s="21"/>
      <c r="BU51" s="21"/>
      <c r="BV51" s="21"/>
      <c r="BW51" s="21"/>
      <c r="BX51" s="21"/>
      <c r="BY51" s="21"/>
      <c r="BZ51" s="21"/>
    </row>
    <row r="52" spans="1:78" x14ac:dyDescent="0.3">
      <c r="A52" s="21"/>
      <c r="B52" s="58" t="str">
        <f>'Sheet 1'!A46</f>
        <v/>
      </c>
      <c r="C52" s="55">
        <f>IF($B52&lt;&gt;"",IF($Q$3&gt;4,COUNTIFS(Input!$F$3:$F$1002,ALK!$B52,Input!$J$3:$J$1002,ALK!C$7,Input!$G$3:$G$1002,ALK!$N$3),COUNTIFS(Input!$F$3:$F$1002,ALK!$B52,Input!$J$3:$J$1002,ALK!C$7,Input!$N$3:$N$1002,ALK!$Q$3,Input!$G$3:$G$1002,ALK!$N$3)),0)</f>
        <v>0</v>
      </c>
      <c r="D52" s="55">
        <f>IF($B52&lt;&gt;"",IF($Q$3&gt;4,COUNTIFS(Input!$F$3:$F$1002,ALK!$B52,Input!$J$3:$J$1002,ALK!D$7,Input!$G$3:$G$1002,ALK!$N$3),COUNTIFS(Input!$F$3:$F$1002,ALK!$B52,Input!$J$3:$J$1002,ALK!D$7,Input!$N$3:$N$1002,ALK!$Q$3,Input!$G$3:$G$1002,ALK!$N$3)),0)</f>
        <v>0</v>
      </c>
      <c r="E52" s="55">
        <f>IF($B52&lt;&gt;"",IF($Q$3&gt;4,COUNTIFS(Input!$F$3:$F$1002,ALK!$B52,Input!$J$3:$J$1002,ALK!E$7,Input!$G$3:$G$1002,ALK!$N$3),COUNTIFS(Input!$F$3:$F$1002,ALK!$B52,Input!$J$3:$J$1002,ALK!E$7,Input!$N$3:$N$1002,ALK!$Q$3,Input!$G$3:$G$1002,ALK!$N$3)),0)</f>
        <v>0</v>
      </c>
      <c r="F52" s="55">
        <f>IF($B52&lt;&gt;"",IF($Q$3&gt;4,COUNTIFS(Input!$F$3:$F$1002,ALK!$B52,Input!$J$3:$J$1002,ALK!F$7,Input!$G$3:$G$1002,ALK!$N$3),COUNTIFS(Input!$F$3:$F$1002,ALK!$B52,Input!$J$3:$J$1002,ALK!F$7,Input!$N$3:$N$1002,ALK!$Q$3,Input!$G$3:$G$1002,ALK!$N$3)),0)</f>
        <v>0</v>
      </c>
      <c r="G52" s="55">
        <f>IF($B52&lt;&gt;"",IF($Q$3&gt;4,COUNTIFS(Input!$F$3:$F$1002,ALK!$B52,Input!$J$3:$J$1002,ALK!G$7,Input!$G$3:$G$1002,ALK!$N$3),COUNTIFS(Input!$F$3:$F$1002,ALK!$B52,Input!$J$3:$J$1002,ALK!G$7,Input!$N$3:$N$1002,ALK!$Q$3,Input!$G$3:$G$1002,ALK!$N$3)),0)</f>
        <v>0</v>
      </c>
      <c r="H52" s="55">
        <f>IF($B52&lt;&gt;"",IF($Q$3&gt;4,COUNTIFS(Input!$F$3:$F$1002,ALK!$B52,Input!$J$3:$J$1002,ALK!H$7,Input!$G$3:$G$1002,ALK!$N$3),COUNTIFS(Input!$F$3:$F$1002,ALK!$B52,Input!$J$3:$J$1002,ALK!H$7,Input!$N$3:$N$1002,ALK!$Q$3,Input!$G$3:$G$1002,ALK!$N$3)),0)</f>
        <v>0</v>
      </c>
      <c r="I52" s="55">
        <f>IF($B52&lt;&gt;"",IF($Q$3&gt;4,COUNTIFS(Input!$F$3:$F$1002,ALK!$B52,Input!$J$3:$J$1002,ALK!I$7,Input!$G$3:$G$1002,ALK!$N$3),COUNTIFS(Input!$F$3:$F$1002,ALK!$B52,Input!$J$3:$J$1002,ALK!I$7,Input!$N$3:$N$1002,ALK!$Q$3,Input!$G$3:$G$1002,ALK!$N$3)),0)</f>
        <v>0</v>
      </c>
      <c r="J52" s="55">
        <f>IF($B52&lt;&gt;"",IF($Q$3&gt;4,COUNTIFS(Input!$F$3:$F$1002,ALK!$B52,Input!$J$3:$J$1002,ALK!J$7,Input!$G$3:$G$1002,ALK!$N$3),COUNTIFS(Input!$F$3:$F$1002,ALK!$B52,Input!$J$3:$J$1002,ALK!J$7,Input!$N$3:$N$1002,ALK!$Q$3,Input!$G$3:$G$1002,ALK!$N$3)),0)</f>
        <v>0</v>
      </c>
      <c r="K52" s="55">
        <f>IF($B52&lt;&gt;"",IF($Q$3&gt;4,COUNTIFS(Input!$F$3:$F$1002,ALK!$B52,Input!$J$3:$J$1002,ALK!K$7,Input!$G$3:$G$1002,ALK!$N$3),COUNTIFS(Input!$F$3:$F$1002,ALK!$B52,Input!$J$3:$J$1002,ALK!K$7,Input!$N$3:$N$1002,ALK!$Q$3,Input!$G$3:$G$1002,ALK!$N$3)),0)</f>
        <v>0</v>
      </c>
      <c r="L52" s="55">
        <f>IF($B52&lt;&gt;"",IF($Q$3&gt;4,COUNTIFS(Input!$F$3:$F$1002,ALK!$B52,Input!$J$3:$J$1002,ALK!L$7,Input!$G$3:$G$1002,ALK!$N$3),COUNTIFS(Input!$F$3:$F$1002,ALK!$B52,Input!$J$3:$J$1002,ALK!L$7,Input!$N$3:$N$1002,ALK!$Q$3,Input!$G$3:$G$1002,ALK!$N$3)),0)</f>
        <v>0</v>
      </c>
      <c r="M52" s="55">
        <f>IF($B52&lt;&gt;"",IF($Q$3&gt;4,COUNTIFS(Input!$F$3:$F$1002,ALK!$B52,Input!$J$3:$J$1002,ALK!M$7,Input!$G$3:$G$1002,ALK!$N$3),COUNTIFS(Input!$F$3:$F$1002,ALK!$B52,Input!$J$3:$J$1002,ALK!M$7,Input!$N$3:$N$1002,ALK!$Q$3,Input!$G$3:$G$1002,ALK!$N$3)),0)</f>
        <v>0</v>
      </c>
      <c r="N52" s="55">
        <f>IF($B52&lt;&gt;"",IF($Q$3&gt;4,COUNTIFS(Input!$F$3:$F$1002,ALK!$B52,Input!$J$3:$J$1002,ALK!N$7,Input!$G$3:$G$1002,ALK!$N$3),COUNTIFS(Input!$F$3:$F$1002,ALK!$B52,Input!$J$3:$J$1002,ALK!N$7,Input!$N$3:$N$1002,ALK!$Q$3,Input!$G$3:$G$1002,ALK!$N$3)),0)</f>
        <v>0</v>
      </c>
      <c r="O52" s="55">
        <f>IF($B52&lt;&gt;"",IF($Q$3&gt;4,COUNTIFS(Input!$F$3:$F$1002,ALK!$B52,Input!$J$3:$J$1002,ALK!O$7,Input!$G$3:$G$1002,ALK!$N$3),COUNTIFS(Input!$F$3:$F$1002,ALK!$B52,Input!$J$3:$J$1002,ALK!O$7,Input!$N$3:$N$1002,ALK!$Q$3,Input!$G$3:$G$1002,ALK!$N$3)),0)</f>
        <v>0</v>
      </c>
      <c r="P52" s="55">
        <f>IF($B52&lt;&gt;"",IF($Q$3&gt;4,COUNTIFS(Input!$F$3:$F$1002,ALK!$B52,Input!$J$3:$J$1002,ALK!P$7,Input!$G$3:$G$1002,ALK!$N$3),COUNTIFS(Input!$F$3:$F$1002,ALK!$B52,Input!$J$3:$J$1002,ALK!P$7,Input!$N$3:$N$1002,ALK!$Q$3,Input!$G$3:$G$1002,ALK!$N$3)),0)</f>
        <v>0</v>
      </c>
      <c r="Q52" s="55">
        <f>IF($B52&lt;&gt;"",IF($Q$3&gt;4,COUNTIFS(Input!$F$3:$F$1002,ALK!$B52,Input!$J$3:$J$1002,ALK!Q$7,Input!$G$3:$G$1002,ALK!$N$3),COUNTIFS(Input!$F$3:$F$1002,ALK!$B52,Input!$J$3:$J$1002,ALK!Q$7,Input!$N$3:$N$1002,ALK!$Q$3,Input!$G$3:$G$1002,ALK!$N$3)),0)</f>
        <v>0</v>
      </c>
      <c r="R52" s="55">
        <f>IF($B52&lt;&gt;"",IF($Q$3&gt;4,COUNTIFS(Input!$F$3:$F$1002,ALK!$B52,Input!$J$3:$J$1002,ALK!R$7,Input!$G$3:$G$1002,ALK!$N$3),COUNTIFS(Input!$F$3:$F$1002,ALK!$B52,Input!$J$3:$J$1002,ALK!R$7,Input!$N$3:$N$1002,ALK!$Q$3,Input!$G$3:$G$1002,ALK!$N$3)),0)</f>
        <v>0</v>
      </c>
      <c r="S52" s="55">
        <f>IF($B52&lt;&gt;"",IF($Q$3&gt;4,COUNTIFS(Input!$F$3:$F$1002,ALK!$B52,Input!$J$3:$J$1002,ALK!S$7,Input!$G$3:$G$1002,ALK!$N$3),COUNTIFS(Input!$F$3:$F$1002,ALK!$B52,Input!$J$3:$J$1002,ALK!S$7,Input!$N$3:$N$1002,ALK!$Q$3,Input!$G$3:$G$1002,ALK!$N$3)),0)</f>
        <v>0</v>
      </c>
      <c r="T52" s="55">
        <f>IF($B52&lt;&gt;"",IF($Q$3&gt;4,COUNTIFS(Input!$F$3:$F$1002,ALK!$B52,Input!$J$3:$J$1002,ALK!T$7,Input!$G$3:$G$1002,ALK!$N$3),COUNTIFS(Input!$F$3:$F$1002,ALK!$B52,Input!$J$3:$J$1002,ALK!T$7,Input!$N$3:$N$1002,ALK!$Q$3,Input!$G$3:$G$1002,ALK!$N$3)),0)</f>
        <v>0</v>
      </c>
      <c r="U52" s="55">
        <f>IF($B52&lt;&gt;"",IF($Q$3&gt;4,COUNTIFS(Input!$F$3:$F$1002,ALK!$B52,Input!$J$3:$J$1002,ALK!U$7,Input!$G$3:$G$1002,ALK!$N$3),COUNTIFS(Input!$F$3:$F$1002,ALK!$B52,Input!$J$3:$J$1002,ALK!U$7,Input!$N$3:$N$1002,ALK!$Q$3,Input!$G$3:$G$1002,ALK!$N$3)),0)</f>
        <v>0</v>
      </c>
      <c r="V52" s="55">
        <f>IF($B52&lt;&gt;"",IF($Q$3&gt;4,COUNTIFS(Input!$F$3:$F$1002,ALK!$B52,Input!$J$3:$J$1002,ALK!V$7,Input!$G$3:$G$1002,ALK!$N$3),COUNTIFS(Input!$F$3:$F$1002,ALK!$B52,Input!$J$3:$J$1002,ALK!V$7,Input!$N$3:$N$1002,ALK!$Q$3,Input!$G$3:$G$1002,ALK!$N$3)),0)</f>
        <v>0</v>
      </c>
      <c r="W52" s="55">
        <f>IF($B52&lt;&gt;"",IF($Q$3&gt;4,COUNTIFS(Input!$F$3:$F$1002,ALK!$B52,Input!$J$3:$J$1002,ALK!W$7,Input!$G$3:$G$1002,ALK!$N$3),COUNTIFS(Input!$F$3:$F$1002,ALK!$B52,Input!$J$3:$J$1002,ALK!W$7,Input!$N$3:$N$1002,ALK!$Q$3,Input!$G$3:$G$1002,ALK!$N$3)),0)</f>
        <v>0</v>
      </c>
      <c r="X52" s="55">
        <f>IF($B52&lt;&gt;"",IF($Q$3&gt;4,COUNTIFS(Input!$F$3:$F$1002,ALK!$B52,Input!$J$3:$J$1002,ALK!X$7,Input!$G$3:$G$1002,ALK!$N$3),COUNTIFS(Input!$F$3:$F$1002,ALK!$B52,Input!$J$3:$J$1002,ALK!X$7,Input!$N$3:$N$1002,ALK!$Q$3,Input!$G$3:$G$1002,ALK!$N$3)),0)</f>
        <v>0</v>
      </c>
      <c r="Y52" s="55">
        <f>IF($B52&lt;&gt;"",IF($Q$3&gt;4,COUNTIFS(Input!$F$3:$F$1002,ALK!$B52,Input!$J$3:$J$1002,ALK!Y$7,Input!$G$3:$G$1002,ALK!$N$3),COUNTIFS(Input!$F$3:$F$1002,ALK!$B52,Input!$J$3:$J$1002,ALK!Y$7,Input!$N$3:$N$1002,ALK!$Q$3,Input!$G$3:$G$1002,ALK!$N$3)),0)</f>
        <v>0</v>
      </c>
      <c r="Z52" s="55">
        <f>IF($B52&lt;&gt;"",IF($Q$3&gt;4,COUNTIFS(Input!$F$3:$F$1002,ALK!$B52,Input!$J$3:$J$1002,ALK!Z$7,Input!$G$3:$G$1002,ALK!$N$3),COUNTIFS(Input!$F$3:$F$1002,ALK!$B52,Input!$J$3:$J$1002,ALK!Z$7,Input!$N$3:$N$1002,ALK!$Q$3,Input!$G$3:$G$1002,ALK!$N$3)),0)</f>
        <v>0</v>
      </c>
      <c r="AA52" s="55">
        <f>IF($B52&lt;&gt;"",IF($Q$3&gt;4,COUNTIFS(Input!$F$3:$F$1002,ALK!$B52,Input!$J$3:$J$1002,ALK!AA$7,Input!$G$3:$G$1002,ALK!$N$3),COUNTIFS(Input!$F$3:$F$1002,ALK!$B52,Input!$J$3:$J$1002,ALK!AA$7,Input!$N$3:$N$1002,ALK!$Q$3,Input!$G$3:$G$1002,ALK!$N$3)),0)</f>
        <v>0</v>
      </c>
      <c r="AB52" s="55">
        <f>IF($B52&lt;&gt;"",IF($Q$3&gt;4,COUNTIFS(Input!$F$3:$F$1002,ALK!$B52,Input!$J$3:$J$1002,ALK!AB$7,Input!$G$3:$G$1002,ALK!$N$3),COUNTIFS(Input!$F$3:$F$1002,ALK!$B52,Input!$J$3:$J$1002,ALK!AB$7,Input!$N$3:$N$1002,ALK!$Q$3,Input!$G$3:$G$1002,ALK!$N$3)),0)</f>
        <v>0</v>
      </c>
      <c r="AC52" s="55">
        <f>IF($B52&lt;&gt;"",IF($Q$3&gt;4,COUNTIFS(Input!$F$3:$F$1002,ALK!$B52,Input!$J$3:$J$1002,ALK!AC$7,Input!$G$3:$G$1002,ALK!$N$3),COUNTIFS(Input!$F$3:$F$1002,ALK!$B52,Input!$J$3:$J$1002,ALK!AC$7,Input!$N$3:$N$1002,ALK!$Q$3,Input!$G$3:$G$1002,ALK!$N$3)),0)</f>
        <v>0</v>
      </c>
      <c r="AD52" s="55">
        <f>IF($B52&lt;&gt;"",IF($Q$3&gt;4,COUNTIFS(Input!$F$3:$F$1002,ALK!$B52,Input!$J$3:$J$1002,ALK!AD$7,Input!$G$3:$G$1002,ALK!$N$3),COUNTIFS(Input!$F$3:$F$1002,ALK!$B52,Input!$J$3:$J$1002,ALK!AD$7,Input!$N$3:$N$1002,ALK!$Q$3,Input!$G$3:$G$1002,ALK!$N$3)),0)</f>
        <v>0</v>
      </c>
      <c r="AE52" s="55">
        <f>IF($B52&lt;&gt;"",IF($Q$3&gt;4,COUNTIFS(Input!$F$3:$F$1002,ALK!$B52,Input!$J$3:$J$1002,ALK!AE$7,Input!$G$3:$G$1002,ALK!$N$3),COUNTIFS(Input!$F$3:$F$1002,ALK!$B52,Input!$J$3:$J$1002,ALK!AE$7,Input!$N$3:$N$1002,ALK!$Q$3,Input!$G$3:$G$1002,ALK!$N$3)),0)</f>
        <v>0</v>
      </c>
      <c r="AF52" s="55">
        <f>IF($B52&lt;&gt;"",IF($Q$3&gt;4,COUNTIFS(Input!$F$3:$F$1002,ALK!$B52,Input!$J$3:$J$1002,ALK!AF$7,Input!$G$3:$G$1002,ALK!$N$3),COUNTIFS(Input!$F$3:$F$1002,ALK!$B52,Input!$J$3:$J$1002,ALK!AF$7,Input!$N$3:$N$1002,ALK!$Q$3,Input!$G$3:$G$1002,ALK!$N$3)),0)</f>
        <v>0</v>
      </c>
      <c r="AG52" s="55">
        <f>IF($B52&lt;&gt;"",IF($Q$3&gt;4,COUNTIFS(Input!$F$3:$F$1002,ALK!$B52,Input!$J$3:$J$1002,ALK!AG$7,Input!$G$3:$G$1002,ALK!$N$3),COUNTIFS(Input!$F$3:$F$1002,ALK!$B52,Input!$J$3:$J$1002,ALK!AG$7,Input!$N$3:$N$1002,ALK!$Q$3,Input!$G$3:$G$1002,ALK!$N$3)),0)</f>
        <v>0</v>
      </c>
      <c r="AH52" s="55">
        <f>IF($B52&lt;&gt;"",IF($Q$3&gt;4,COUNTIFS(Input!$F$3:$F$1002,ALK!$B52,Input!$J$3:$J$1002,ALK!AH$7,Input!$G$3:$G$1002,ALK!$N$3),COUNTIFS(Input!$F$3:$F$1002,ALK!$B52,Input!$J$3:$J$1002,ALK!AH$7,Input!$N$3:$N$1002,ALK!$Q$3,Input!$G$3:$G$1002,ALK!$N$3)),0)</f>
        <v>0</v>
      </c>
      <c r="AI52" s="55">
        <f>IF($B52&lt;&gt;"",IF($Q$3&gt;4,COUNTIFS(Input!$F$3:$F$1002,ALK!$B52,Input!$J$3:$J$1002,ALK!AI$7,Input!$G$3:$G$1002,ALK!$N$3),COUNTIFS(Input!$F$3:$F$1002,ALK!$B52,Input!$J$3:$J$1002,ALK!AI$7,Input!$N$3:$N$1002,ALK!$Q$3,Input!$G$3:$G$1002,ALK!$N$3)),0)</f>
        <v>0</v>
      </c>
      <c r="AJ52" s="55">
        <f>IF($B52&lt;&gt;"",IF($Q$3&gt;4,COUNTIFS(Input!$F$3:$F$1002,ALK!$B52,Input!$J$3:$J$1002,ALK!AJ$7,Input!$G$3:$G$1002,ALK!$N$3),COUNTIFS(Input!$F$3:$F$1002,ALK!$B52,Input!$J$3:$J$1002,ALK!AJ$7,Input!$N$3:$N$1002,ALK!$Q$3,Input!$G$3:$G$1002,ALK!$N$3)),0)</f>
        <v>0</v>
      </c>
      <c r="AK52" s="55">
        <f>IF($B52&lt;&gt;"",IF($Q$3&gt;4,COUNTIFS(Input!$F$3:$F$1002,ALK!$B52,Input!$J$3:$J$1002,ALK!AK$7,Input!$G$3:$G$1002,ALK!$N$3),COUNTIFS(Input!$F$3:$F$1002,ALK!$B52,Input!$J$3:$J$1002,ALK!AK$7,Input!$N$3:$N$1002,ALK!$Q$3,Input!$G$3:$G$1002,ALK!$N$3)),0)</f>
        <v>0</v>
      </c>
      <c r="AL52" s="55">
        <f>IF($B52&lt;&gt;"",IF($Q$3&gt;4,COUNTIFS(Input!$F$3:$F$1002,ALK!$B52,Input!$J$3:$J$1002,ALK!AL$7,Input!$G$3:$G$1002,ALK!$N$3),COUNTIFS(Input!$F$3:$F$1002,ALK!$B52,Input!$J$3:$J$1002,ALK!AL$7,Input!$N$3:$N$1002,ALK!$Q$3,Input!$G$3:$G$1002,ALK!$N$3)),0)</f>
        <v>0</v>
      </c>
      <c r="AM52" s="55">
        <f>IF($B52&lt;&gt;"",IF($Q$3&gt;4,COUNTIFS(Input!$F$3:$F$1002,ALK!$B52,Input!$J$3:$J$1002,ALK!AM$7,Input!$G$3:$G$1002,ALK!$N$3),COUNTIFS(Input!$F$3:$F$1002,ALK!$B52,Input!$J$3:$J$1002,ALK!AM$7,Input!$N$3:$N$1002,ALK!$Q$3,Input!$G$3:$G$1002,ALK!$N$3)),0)</f>
        <v>0</v>
      </c>
      <c r="AN52" s="55">
        <f>IF($B52&lt;&gt;"",IF($Q$3&gt;4,COUNTIFS(Input!$F$3:$F$1002,ALK!$B52,Input!$J$3:$J$1002,ALK!AN$7,Input!$G$3:$G$1002,ALK!$N$3),COUNTIFS(Input!$F$3:$F$1002,ALK!$B52,Input!$J$3:$J$1002,ALK!AN$7,Input!$N$3:$N$1002,ALK!$Q$3,Input!$G$3:$G$1002,ALK!$N$3)),0)</f>
        <v>0</v>
      </c>
      <c r="AO52" s="55">
        <f>IF($B52&lt;&gt;"",IF($Q$3&gt;4,COUNTIFS(Input!$F$3:$F$1002,ALK!$B52,Input!$J$3:$J$1002,ALK!AO$7,Input!$G$3:$G$1002,ALK!$N$3),COUNTIFS(Input!$F$3:$F$1002,ALK!$B52,Input!$J$3:$J$1002,ALK!AO$7,Input!$N$3:$N$1002,ALK!$Q$3,Input!$G$3:$G$1002,ALK!$N$3)),0)</f>
        <v>0</v>
      </c>
      <c r="AP52" s="55">
        <f>IF($B52&lt;&gt;"",IF($Q$3&gt;4,COUNTIFS(Input!$F$3:$F$1002,ALK!$B52,Input!$J$3:$J$1002,ALK!AP$7,Input!$G$3:$G$1002,ALK!$N$3),COUNTIFS(Input!$F$3:$F$1002,ALK!$B52,Input!$J$3:$J$1002,ALK!AP$7,Input!$N$3:$N$1002,ALK!$Q$3,Input!$G$3:$G$1002,ALK!$N$3)),0)</f>
        <v>0</v>
      </c>
      <c r="AQ52" s="55">
        <f>IF($B52&lt;&gt;"",IF($Q$3&gt;4,COUNTIFS(Input!$F$3:$F$1002,ALK!$B52,Input!$J$3:$J$1002,ALK!AQ$7,Input!$G$3:$G$1002,ALK!$N$3),COUNTIFS(Input!$F$3:$F$1002,ALK!$B52,Input!$J$3:$J$1002,ALK!AQ$7,Input!$N$3:$N$1002,ALK!$Q$3,Input!$G$3:$G$1002,ALK!$N$3)),0)</f>
        <v>0</v>
      </c>
      <c r="AR52" s="56">
        <f t="shared" si="1"/>
        <v>0</v>
      </c>
      <c r="AS52" s="21"/>
      <c r="AT52" s="21"/>
      <c r="AU52" s="21"/>
      <c r="AV52" s="21"/>
      <c r="AW52" s="21"/>
      <c r="AX52" s="21"/>
      <c r="AY52" s="21"/>
      <c r="AZ52" s="21"/>
      <c r="BA52" s="21"/>
      <c r="BB52" s="21"/>
      <c r="BC52" s="316">
        <f t="shared" si="2"/>
        <v>0</v>
      </c>
      <c r="BD52" s="21"/>
      <c r="BE52" s="21"/>
      <c r="BF52" s="21"/>
      <c r="BG52" s="21"/>
      <c r="BH52" s="21"/>
      <c r="BI52" s="21"/>
      <c r="BJ52" s="21"/>
      <c r="BK52" s="21"/>
      <c r="BL52" s="21"/>
      <c r="BM52" s="21"/>
      <c r="BN52" s="21"/>
      <c r="BO52" s="21"/>
      <c r="BP52" s="21"/>
      <c r="BQ52" s="21"/>
      <c r="BR52" s="21"/>
      <c r="BS52" s="21"/>
      <c r="BT52" s="21"/>
      <c r="BU52" s="21"/>
      <c r="BV52" s="21"/>
      <c r="BW52" s="21"/>
      <c r="BX52" s="21"/>
      <c r="BY52" s="21"/>
      <c r="BZ52" s="21"/>
    </row>
    <row r="53" spans="1:78" x14ac:dyDescent="0.3">
      <c r="A53" s="21"/>
      <c r="B53" s="58" t="str">
        <f>'Sheet 1'!A47</f>
        <v/>
      </c>
      <c r="C53" s="55">
        <f>IF($B53&lt;&gt;"",IF($Q$3&gt;4,COUNTIFS(Input!$F$3:$F$1002,ALK!$B53,Input!$J$3:$J$1002,ALK!C$7,Input!$G$3:$G$1002,ALK!$N$3),COUNTIFS(Input!$F$3:$F$1002,ALK!$B53,Input!$J$3:$J$1002,ALK!C$7,Input!$N$3:$N$1002,ALK!$Q$3,Input!$G$3:$G$1002,ALK!$N$3)),0)</f>
        <v>0</v>
      </c>
      <c r="D53" s="55">
        <f>IF($B53&lt;&gt;"",IF($Q$3&gt;4,COUNTIFS(Input!$F$3:$F$1002,ALK!$B53,Input!$J$3:$J$1002,ALK!D$7,Input!$G$3:$G$1002,ALK!$N$3),COUNTIFS(Input!$F$3:$F$1002,ALK!$B53,Input!$J$3:$J$1002,ALK!D$7,Input!$N$3:$N$1002,ALK!$Q$3,Input!$G$3:$G$1002,ALK!$N$3)),0)</f>
        <v>0</v>
      </c>
      <c r="E53" s="55">
        <f>IF($B53&lt;&gt;"",IF($Q$3&gt;4,COUNTIFS(Input!$F$3:$F$1002,ALK!$B53,Input!$J$3:$J$1002,ALK!E$7,Input!$G$3:$G$1002,ALK!$N$3),COUNTIFS(Input!$F$3:$F$1002,ALK!$B53,Input!$J$3:$J$1002,ALK!E$7,Input!$N$3:$N$1002,ALK!$Q$3,Input!$G$3:$G$1002,ALK!$N$3)),0)</f>
        <v>0</v>
      </c>
      <c r="F53" s="55">
        <f>IF($B53&lt;&gt;"",IF($Q$3&gt;4,COUNTIFS(Input!$F$3:$F$1002,ALK!$B53,Input!$J$3:$J$1002,ALK!F$7,Input!$G$3:$G$1002,ALK!$N$3),COUNTIFS(Input!$F$3:$F$1002,ALK!$B53,Input!$J$3:$J$1002,ALK!F$7,Input!$N$3:$N$1002,ALK!$Q$3,Input!$G$3:$G$1002,ALK!$N$3)),0)</f>
        <v>0</v>
      </c>
      <c r="G53" s="55">
        <f>IF($B53&lt;&gt;"",IF($Q$3&gt;4,COUNTIFS(Input!$F$3:$F$1002,ALK!$B53,Input!$J$3:$J$1002,ALK!G$7,Input!$G$3:$G$1002,ALK!$N$3),COUNTIFS(Input!$F$3:$F$1002,ALK!$B53,Input!$J$3:$J$1002,ALK!G$7,Input!$N$3:$N$1002,ALK!$Q$3,Input!$G$3:$G$1002,ALK!$N$3)),0)</f>
        <v>0</v>
      </c>
      <c r="H53" s="55">
        <f>IF($B53&lt;&gt;"",IF($Q$3&gt;4,COUNTIFS(Input!$F$3:$F$1002,ALK!$B53,Input!$J$3:$J$1002,ALK!H$7,Input!$G$3:$G$1002,ALK!$N$3),COUNTIFS(Input!$F$3:$F$1002,ALK!$B53,Input!$J$3:$J$1002,ALK!H$7,Input!$N$3:$N$1002,ALK!$Q$3,Input!$G$3:$G$1002,ALK!$N$3)),0)</f>
        <v>0</v>
      </c>
      <c r="I53" s="55">
        <f>IF($B53&lt;&gt;"",IF($Q$3&gt;4,COUNTIFS(Input!$F$3:$F$1002,ALK!$B53,Input!$J$3:$J$1002,ALK!I$7,Input!$G$3:$G$1002,ALK!$N$3),COUNTIFS(Input!$F$3:$F$1002,ALK!$B53,Input!$J$3:$J$1002,ALK!I$7,Input!$N$3:$N$1002,ALK!$Q$3,Input!$G$3:$G$1002,ALK!$N$3)),0)</f>
        <v>0</v>
      </c>
      <c r="J53" s="55">
        <f>IF($B53&lt;&gt;"",IF($Q$3&gt;4,COUNTIFS(Input!$F$3:$F$1002,ALK!$B53,Input!$J$3:$J$1002,ALK!J$7,Input!$G$3:$G$1002,ALK!$N$3),COUNTIFS(Input!$F$3:$F$1002,ALK!$B53,Input!$J$3:$J$1002,ALK!J$7,Input!$N$3:$N$1002,ALK!$Q$3,Input!$G$3:$G$1002,ALK!$N$3)),0)</f>
        <v>0</v>
      </c>
      <c r="K53" s="55">
        <f>IF($B53&lt;&gt;"",IF($Q$3&gt;4,COUNTIFS(Input!$F$3:$F$1002,ALK!$B53,Input!$J$3:$J$1002,ALK!K$7,Input!$G$3:$G$1002,ALK!$N$3),COUNTIFS(Input!$F$3:$F$1002,ALK!$B53,Input!$J$3:$J$1002,ALK!K$7,Input!$N$3:$N$1002,ALK!$Q$3,Input!$G$3:$G$1002,ALK!$N$3)),0)</f>
        <v>0</v>
      </c>
      <c r="L53" s="55">
        <f>IF($B53&lt;&gt;"",IF($Q$3&gt;4,COUNTIFS(Input!$F$3:$F$1002,ALK!$B53,Input!$J$3:$J$1002,ALK!L$7,Input!$G$3:$G$1002,ALK!$N$3),COUNTIFS(Input!$F$3:$F$1002,ALK!$B53,Input!$J$3:$J$1002,ALK!L$7,Input!$N$3:$N$1002,ALK!$Q$3,Input!$G$3:$G$1002,ALK!$N$3)),0)</f>
        <v>0</v>
      </c>
      <c r="M53" s="55">
        <f>IF($B53&lt;&gt;"",IF($Q$3&gt;4,COUNTIFS(Input!$F$3:$F$1002,ALK!$B53,Input!$J$3:$J$1002,ALK!M$7,Input!$G$3:$G$1002,ALK!$N$3),COUNTIFS(Input!$F$3:$F$1002,ALK!$B53,Input!$J$3:$J$1002,ALK!M$7,Input!$N$3:$N$1002,ALK!$Q$3,Input!$G$3:$G$1002,ALK!$N$3)),0)</f>
        <v>0</v>
      </c>
      <c r="N53" s="55">
        <f>IF($B53&lt;&gt;"",IF($Q$3&gt;4,COUNTIFS(Input!$F$3:$F$1002,ALK!$B53,Input!$J$3:$J$1002,ALK!N$7,Input!$G$3:$G$1002,ALK!$N$3),COUNTIFS(Input!$F$3:$F$1002,ALK!$B53,Input!$J$3:$J$1002,ALK!N$7,Input!$N$3:$N$1002,ALK!$Q$3,Input!$G$3:$G$1002,ALK!$N$3)),0)</f>
        <v>0</v>
      </c>
      <c r="O53" s="55">
        <f>IF($B53&lt;&gt;"",IF($Q$3&gt;4,COUNTIFS(Input!$F$3:$F$1002,ALK!$B53,Input!$J$3:$J$1002,ALK!O$7,Input!$G$3:$G$1002,ALK!$N$3),COUNTIFS(Input!$F$3:$F$1002,ALK!$B53,Input!$J$3:$J$1002,ALK!O$7,Input!$N$3:$N$1002,ALK!$Q$3,Input!$G$3:$G$1002,ALK!$N$3)),0)</f>
        <v>0</v>
      </c>
      <c r="P53" s="55">
        <f>IF($B53&lt;&gt;"",IF($Q$3&gt;4,COUNTIFS(Input!$F$3:$F$1002,ALK!$B53,Input!$J$3:$J$1002,ALK!P$7,Input!$G$3:$G$1002,ALK!$N$3),COUNTIFS(Input!$F$3:$F$1002,ALK!$B53,Input!$J$3:$J$1002,ALK!P$7,Input!$N$3:$N$1002,ALK!$Q$3,Input!$G$3:$G$1002,ALK!$N$3)),0)</f>
        <v>0</v>
      </c>
      <c r="Q53" s="55">
        <f>IF($B53&lt;&gt;"",IF($Q$3&gt;4,COUNTIFS(Input!$F$3:$F$1002,ALK!$B53,Input!$J$3:$J$1002,ALK!Q$7,Input!$G$3:$G$1002,ALK!$N$3),COUNTIFS(Input!$F$3:$F$1002,ALK!$B53,Input!$J$3:$J$1002,ALK!Q$7,Input!$N$3:$N$1002,ALK!$Q$3,Input!$G$3:$G$1002,ALK!$N$3)),0)</f>
        <v>0</v>
      </c>
      <c r="R53" s="55">
        <f>IF($B53&lt;&gt;"",IF($Q$3&gt;4,COUNTIFS(Input!$F$3:$F$1002,ALK!$B53,Input!$J$3:$J$1002,ALK!R$7,Input!$G$3:$G$1002,ALK!$N$3),COUNTIFS(Input!$F$3:$F$1002,ALK!$B53,Input!$J$3:$J$1002,ALK!R$7,Input!$N$3:$N$1002,ALK!$Q$3,Input!$G$3:$G$1002,ALK!$N$3)),0)</f>
        <v>0</v>
      </c>
      <c r="S53" s="55">
        <f>IF($B53&lt;&gt;"",IF($Q$3&gt;4,COUNTIFS(Input!$F$3:$F$1002,ALK!$B53,Input!$J$3:$J$1002,ALK!S$7,Input!$G$3:$G$1002,ALK!$N$3),COUNTIFS(Input!$F$3:$F$1002,ALK!$B53,Input!$J$3:$J$1002,ALK!S$7,Input!$N$3:$N$1002,ALK!$Q$3,Input!$G$3:$G$1002,ALK!$N$3)),0)</f>
        <v>0</v>
      </c>
      <c r="T53" s="55">
        <f>IF($B53&lt;&gt;"",IF($Q$3&gt;4,COUNTIFS(Input!$F$3:$F$1002,ALK!$B53,Input!$J$3:$J$1002,ALK!T$7,Input!$G$3:$G$1002,ALK!$N$3),COUNTIFS(Input!$F$3:$F$1002,ALK!$B53,Input!$J$3:$J$1002,ALK!T$7,Input!$N$3:$N$1002,ALK!$Q$3,Input!$G$3:$G$1002,ALK!$N$3)),0)</f>
        <v>0</v>
      </c>
      <c r="U53" s="55">
        <f>IF($B53&lt;&gt;"",IF($Q$3&gt;4,COUNTIFS(Input!$F$3:$F$1002,ALK!$B53,Input!$J$3:$J$1002,ALK!U$7,Input!$G$3:$G$1002,ALK!$N$3),COUNTIFS(Input!$F$3:$F$1002,ALK!$B53,Input!$J$3:$J$1002,ALK!U$7,Input!$N$3:$N$1002,ALK!$Q$3,Input!$G$3:$G$1002,ALK!$N$3)),0)</f>
        <v>0</v>
      </c>
      <c r="V53" s="55">
        <f>IF($B53&lt;&gt;"",IF($Q$3&gt;4,COUNTIFS(Input!$F$3:$F$1002,ALK!$B53,Input!$J$3:$J$1002,ALK!V$7,Input!$G$3:$G$1002,ALK!$N$3),COUNTIFS(Input!$F$3:$F$1002,ALK!$B53,Input!$J$3:$J$1002,ALK!V$7,Input!$N$3:$N$1002,ALK!$Q$3,Input!$G$3:$G$1002,ALK!$N$3)),0)</f>
        <v>0</v>
      </c>
      <c r="W53" s="55">
        <f>IF($B53&lt;&gt;"",IF($Q$3&gt;4,COUNTIFS(Input!$F$3:$F$1002,ALK!$B53,Input!$J$3:$J$1002,ALK!W$7,Input!$G$3:$G$1002,ALK!$N$3),COUNTIFS(Input!$F$3:$F$1002,ALK!$B53,Input!$J$3:$J$1002,ALK!W$7,Input!$N$3:$N$1002,ALK!$Q$3,Input!$G$3:$G$1002,ALK!$N$3)),0)</f>
        <v>0</v>
      </c>
      <c r="X53" s="55">
        <f>IF($B53&lt;&gt;"",IF($Q$3&gt;4,COUNTIFS(Input!$F$3:$F$1002,ALK!$B53,Input!$J$3:$J$1002,ALK!X$7,Input!$G$3:$G$1002,ALK!$N$3),COUNTIFS(Input!$F$3:$F$1002,ALK!$B53,Input!$J$3:$J$1002,ALK!X$7,Input!$N$3:$N$1002,ALK!$Q$3,Input!$G$3:$G$1002,ALK!$N$3)),0)</f>
        <v>0</v>
      </c>
      <c r="Y53" s="55">
        <f>IF($B53&lt;&gt;"",IF($Q$3&gt;4,COUNTIFS(Input!$F$3:$F$1002,ALK!$B53,Input!$J$3:$J$1002,ALK!Y$7,Input!$G$3:$G$1002,ALK!$N$3),COUNTIFS(Input!$F$3:$F$1002,ALK!$B53,Input!$J$3:$J$1002,ALK!Y$7,Input!$N$3:$N$1002,ALK!$Q$3,Input!$G$3:$G$1002,ALK!$N$3)),0)</f>
        <v>0</v>
      </c>
      <c r="Z53" s="55">
        <f>IF($B53&lt;&gt;"",IF($Q$3&gt;4,COUNTIFS(Input!$F$3:$F$1002,ALK!$B53,Input!$J$3:$J$1002,ALK!Z$7,Input!$G$3:$G$1002,ALK!$N$3),COUNTIFS(Input!$F$3:$F$1002,ALK!$B53,Input!$J$3:$J$1002,ALK!Z$7,Input!$N$3:$N$1002,ALK!$Q$3,Input!$G$3:$G$1002,ALK!$N$3)),0)</f>
        <v>0</v>
      </c>
      <c r="AA53" s="55">
        <f>IF($B53&lt;&gt;"",IF($Q$3&gt;4,COUNTIFS(Input!$F$3:$F$1002,ALK!$B53,Input!$J$3:$J$1002,ALK!AA$7,Input!$G$3:$G$1002,ALK!$N$3),COUNTIFS(Input!$F$3:$F$1002,ALK!$B53,Input!$J$3:$J$1002,ALK!AA$7,Input!$N$3:$N$1002,ALK!$Q$3,Input!$G$3:$G$1002,ALK!$N$3)),0)</f>
        <v>0</v>
      </c>
      <c r="AB53" s="55">
        <f>IF($B53&lt;&gt;"",IF($Q$3&gt;4,COUNTIFS(Input!$F$3:$F$1002,ALK!$B53,Input!$J$3:$J$1002,ALK!AB$7,Input!$G$3:$G$1002,ALK!$N$3),COUNTIFS(Input!$F$3:$F$1002,ALK!$B53,Input!$J$3:$J$1002,ALK!AB$7,Input!$N$3:$N$1002,ALK!$Q$3,Input!$G$3:$G$1002,ALK!$N$3)),0)</f>
        <v>0</v>
      </c>
      <c r="AC53" s="55">
        <f>IF($B53&lt;&gt;"",IF($Q$3&gt;4,COUNTIFS(Input!$F$3:$F$1002,ALK!$B53,Input!$J$3:$J$1002,ALK!AC$7,Input!$G$3:$G$1002,ALK!$N$3),COUNTIFS(Input!$F$3:$F$1002,ALK!$B53,Input!$J$3:$J$1002,ALK!AC$7,Input!$N$3:$N$1002,ALK!$Q$3,Input!$G$3:$G$1002,ALK!$N$3)),0)</f>
        <v>0</v>
      </c>
      <c r="AD53" s="55">
        <f>IF($B53&lt;&gt;"",IF($Q$3&gt;4,COUNTIFS(Input!$F$3:$F$1002,ALK!$B53,Input!$J$3:$J$1002,ALK!AD$7,Input!$G$3:$G$1002,ALK!$N$3),COUNTIFS(Input!$F$3:$F$1002,ALK!$B53,Input!$J$3:$J$1002,ALK!AD$7,Input!$N$3:$N$1002,ALK!$Q$3,Input!$G$3:$G$1002,ALK!$N$3)),0)</f>
        <v>0</v>
      </c>
      <c r="AE53" s="55">
        <f>IF($B53&lt;&gt;"",IF($Q$3&gt;4,COUNTIFS(Input!$F$3:$F$1002,ALK!$B53,Input!$J$3:$J$1002,ALK!AE$7,Input!$G$3:$G$1002,ALK!$N$3),COUNTIFS(Input!$F$3:$F$1002,ALK!$B53,Input!$J$3:$J$1002,ALK!AE$7,Input!$N$3:$N$1002,ALK!$Q$3,Input!$G$3:$G$1002,ALK!$N$3)),0)</f>
        <v>0</v>
      </c>
      <c r="AF53" s="55">
        <f>IF($B53&lt;&gt;"",IF($Q$3&gt;4,COUNTIFS(Input!$F$3:$F$1002,ALK!$B53,Input!$J$3:$J$1002,ALK!AF$7,Input!$G$3:$G$1002,ALK!$N$3),COUNTIFS(Input!$F$3:$F$1002,ALK!$B53,Input!$J$3:$J$1002,ALK!AF$7,Input!$N$3:$N$1002,ALK!$Q$3,Input!$G$3:$G$1002,ALK!$N$3)),0)</f>
        <v>0</v>
      </c>
      <c r="AG53" s="55">
        <f>IF($B53&lt;&gt;"",IF($Q$3&gt;4,COUNTIFS(Input!$F$3:$F$1002,ALK!$B53,Input!$J$3:$J$1002,ALK!AG$7,Input!$G$3:$G$1002,ALK!$N$3),COUNTIFS(Input!$F$3:$F$1002,ALK!$B53,Input!$J$3:$J$1002,ALK!AG$7,Input!$N$3:$N$1002,ALK!$Q$3,Input!$G$3:$G$1002,ALK!$N$3)),0)</f>
        <v>0</v>
      </c>
      <c r="AH53" s="55">
        <f>IF($B53&lt;&gt;"",IF($Q$3&gt;4,COUNTIFS(Input!$F$3:$F$1002,ALK!$B53,Input!$J$3:$J$1002,ALK!AH$7,Input!$G$3:$G$1002,ALK!$N$3),COUNTIFS(Input!$F$3:$F$1002,ALK!$B53,Input!$J$3:$J$1002,ALK!AH$7,Input!$N$3:$N$1002,ALK!$Q$3,Input!$G$3:$G$1002,ALK!$N$3)),0)</f>
        <v>0</v>
      </c>
      <c r="AI53" s="55">
        <f>IF($B53&lt;&gt;"",IF($Q$3&gt;4,COUNTIFS(Input!$F$3:$F$1002,ALK!$B53,Input!$J$3:$J$1002,ALK!AI$7,Input!$G$3:$G$1002,ALK!$N$3),COUNTIFS(Input!$F$3:$F$1002,ALK!$B53,Input!$J$3:$J$1002,ALK!AI$7,Input!$N$3:$N$1002,ALK!$Q$3,Input!$G$3:$G$1002,ALK!$N$3)),0)</f>
        <v>0</v>
      </c>
      <c r="AJ53" s="55">
        <f>IF($B53&lt;&gt;"",IF($Q$3&gt;4,COUNTIFS(Input!$F$3:$F$1002,ALK!$B53,Input!$J$3:$J$1002,ALK!AJ$7,Input!$G$3:$G$1002,ALK!$N$3),COUNTIFS(Input!$F$3:$F$1002,ALK!$B53,Input!$J$3:$J$1002,ALK!AJ$7,Input!$N$3:$N$1002,ALK!$Q$3,Input!$G$3:$G$1002,ALK!$N$3)),0)</f>
        <v>0</v>
      </c>
      <c r="AK53" s="55">
        <f>IF($B53&lt;&gt;"",IF($Q$3&gt;4,COUNTIFS(Input!$F$3:$F$1002,ALK!$B53,Input!$J$3:$J$1002,ALK!AK$7,Input!$G$3:$G$1002,ALK!$N$3),COUNTIFS(Input!$F$3:$F$1002,ALK!$B53,Input!$J$3:$J$1002,ALK!AK$7,Input!$N$3:$N$1002,ALK!$Q$3,Input!$G$3:$G$1002,ALK!$N$3)),0)</f>
        <v>0</v>
      </c>
      <c r="AL53" s="55">
        <f>IF($B53&lt;&gt;"",IF($Q$3&gt;4,COUNTIFS(Input!$F$3:$F$1002,ALK!$B53,Input!$J$3:$J$1002,ALK!AL$7,Input!$G$3:$G$1002,ALK!$N$3),COUNTIFS(Input!$F$3:$F$1002,ALK!$B53,Input!$J$3:$J$1002,ALK!AL$7,Input!$N$3:$N$1002,ALK!$Q$3,Input!$G$3:$G$1002,ALK!$N$3)),0)</f>
        <v>0</v>
      </c>
      <c r="AM53" s="55">
        <f>IF($B53&lt;&gt;"",IF($Q$3&gt;4,COUNTIFS(Input!$F$3:$F$1002,ALK!$B53,Input!$J$3:$J$1002,ALK!AM$7,Input!$G$3:$G$1002,ALK!$N$3),COUNTIFS(Input!$F$3:$F$1002,ALK!$B53,Input!$J$3:$J$1002,ALK!AM$7,Input!$N$3:$N$1002,ALK!$Q$3,Input!$G$3:$G$1002,ALK!$N$3)),0)</f>
        <v>0</v>
      </c>
      <c r="AN53" s="55">
        <f>IF($B53&lt;&gt;"",IF($Q$3&gt;4,COUNTIFS(Input!$F$3:$F$1002,ALK!$B53,Input!$J$3:$J$1002,ALK!AN$7,Input!$G$3:$G$1002,ALK!$N$3),COUNTIFS(Input!$F$3:$F$1002,ALK!$B53,Input!$J$3:$J$1002,ALK!AN$7,Input!$N$3:$N$1002,ALK!$Q$3,Input!$G$3:$G$1002,ALK!$N$3)),0)</f>
        <v>0</v>
      </c>
      <c r="AO53" s="55">
        <f>IF($B53&lt;&gt;"",IF($Q$3&gt;4,COUNTIFS(Input!$F$3:$F$1002,ALK!$B53,Input!$J$3:$J$1002,ALK!AO$7,Input!$G$3:$G$1002,ALK!$N$3),COUNTIFS(Input!$F$3:$F$1002,ALK!$B53,Input!$J$3:$J$1002,ALK!AO$7,Input!$N$3:$N$1002,ALK!$Q$3,Input!$G$3:$G$1002,ALK!$N$3)),0)</f>
        <v>0</v>
      </c>
      <c r="AP53" s="55">
        <f>IF($B53&lt;&gt;"",IF($Q$3&gt;4,COUNTIFS(Input!$F$3:$F$1002,ALK!$B53,Input!$J$3:$J$1002,ALK!AP$7,Input!$G$3:$G$1002,ALK!$N$3),COUNTIFS(Input!$F$3:$F$1002,ALK!$B53,Input!$J$3:$J$1002,ALK!AP$7,Input!$N$3:$N$1002,ALK!$Q$3,Input!$G$3:$G$1002,ALK!$N$3)),0)</f>
        <v>0</v>
      </c>
      <c r="AQ53" s="55">
        <f>IF($B53&lt;&gt;"",IF($Q$3&gt;4,COUNTIFS(Input!$F$3:$F$1002,ALK!$B53,Input!$J$3:$J$1002,ALK!AQ$7,Input!$G$3:$G$1002,ALK!$N$3),COUNTIFS(Input!$F$3:$F$1002,ALK!$B53,Input!$J$3:$J$1002,ALK!AQ$7,Input!$N$3:$N$1002,ALK!$Q$3,Input!$G$3:$G$1002,ALK!$N$3)),0)</f>
        <v>0</v>
      </c>
      <c r="AR53" s="56">
        <f t="shared" si="1"/>
        <v>0</v>
      </c>
      <c r="AS53" s="21"/>
      <c r="AT53" s="21"/>
      <c r="AU53" s="21"/>
      <c r="AV53" s="21"/>
      <c r="AW53" s="21"/>
      <c r="AX53" s="21"/>
      <c r="AY53" s="21"/>
      <c r="AZ53" s="21"/>
      <c r="BA53" s="21"/>
      <c r="BB53" s="21"/>
      <c r="BC53" s="316">
        <f t="shared" si="2"/>
        <v>0</v>
      </c>
      <c r="BD53" s="21"/>
      <c r="BE53" s="21"/>
      <c r="BF53" s="21"/>
      <c r="BG53" s="21"/>
      <c r="BH53" s="21"/>
      <c r="BI53" s="21"/>
      <c r="BJ53" s="21"/>
      <c r="BK53" s="21"/>
      <c r="BL53" s="21"/>
      <c r="BM53" s="21"/>
      <c r="BN53" s="21"/>
      <c r="BO53" s="21"/>
      <c r="BP53" s="21"/>
      <c r="BQ53" s="21"/>
      <c r="BR53" s="21"/>
      <c r="BS53" s="21"/>
      <c r="BT53" s="21"/>
      <c r="BU53" s="21"/>
      <c r="BV53" s="21"/>
      <c r="BW53" s="21"/>
      <c r="BX53" s="21"/>
      <c r="BY53" s="21"/>
      <c r="BZ53" s="21"/>
    </row>
    <row r="54" spans="1:78" x14ac:dyDescent="0.3">
      <c r="A54" s="21"/>
      <c r="B54" s="58" t="str">
        <f>'Sheet 1'!A48</f>
        <v/>
      </c>
      <c r="C54" s="55">
        <f>IF($B54&lt;&gt;"",IF($Q$3&gt;4,COUNTIFS(Input!$F$3:$F$1002,ALK!$B54,Input!$J$3:$J$1002,ALK!C$7,Input!$G$3:$G$1002,ALK!$N$3),COUNTIFS(Input!$F$3:$F$1002,ALK!$B54,Input!$J$3:$J$1002,ALK!C$7,Input!$N$3:$N$1002,ALK!$Q$3,Input!$G$3:$G$1002,ALK!$N$3)),0)</f>
        <v>0</v>
      </c>
      <c r="D54" s="55">
        <f>IF($B54&lt;&gt;"",IF($Q$3&gt;4,COUNTIFS(Input!$F$3:$F$1002,ALK!$B54,Input!$J$3:$J$1002,ALK!D$7,Input!$G$3:$G$1002,ALK!$N$3),COUNTIFS(Input!$F$3:$F$1002,ALK!$B54,Input!$J$3:$J$1002,ALK!D$7,Input!$N$3:$N$1002,ALK!$Q$3,Input!$G$3:$G$1002,ALK!$N$3)),0)</f>
        <v>0</v>
      </c>
      <c r="E54" s="55">
        <f>IF($B54&lt;&gt;"",IF($Q$3&gt;4,COUNTIFS(Input!$F$3:$F$1002,ALK!$B54,Input!$J$3:$J$1002,ALK!E$7,Input!$G$3:$G$1002,ALK!$N$3),COUNTIFS(Input!$F$3:$F$1002,ALK!$B54,Input!$J$3:$J$1002,ALK!E$7,Input!$N$3:$N$1002,ALK!$Q$3,Input!$G$3:$G$1002,ALK!$N$3)),0)</f>
        <v>0</v>
      </c>
      <c r="F54" s="55">
        <f>IF($B54&lt;&gt;"",IF($Q$3&gt;4,COUNTIFS(Input!$F$3:$F$1002,ALK!$B54,Input!$J$3:$J$1002,ALK!F$7,Input!$G$3:$G$1002,ALK!$N$3),COUNTIFS(Input!$F$3:$F$1002,ALK!$B54,Input!$J$3:$J$1002,ALK!F$7,Input!$N$3:$N$1002,ALK!$Q$3,Input!$G$3:$G$1002,ALK!$N$3)),0)</f>
        <v>0</v>
      </c>
      <c r="G54" s="55">
        <f>IF($B54&lt;&gt;"",IF($Q$3&gt;4,COUNTIFS(Input!$F$3:$F$1002,ALK!$B54,Input!$J$3:$J$1002,ALK!G$7,Input!$G$3:$G$1002,ALK!$N$3),COUNTIFS(Input!$F$3:$F$1002,ALK!$B54,Input!$J$3:$J$1002,ALK!G$7,Input!$N$3:$N$1002,ALK!$Q$3,Input!$G$3:$G$1002,ALK!$N$3)),0)</f>
        <v>0</v>
      </c>
      <c r="H54" s="55">
        <f>IF($B54&lt;&gt;"",IF($Q$3&gt;4,COUNTIFS(Input!$F$3:$F$1002,ALK!$B54,Input!$J$3:$J$1002,ALK!H$7,Input!$G$3:$G$1002,ALK!$N$3),COUNTIFS(Input!$F$3:$F$1002,ALK!$B54,Input!$J$3:$J$1002,ALK!H$7,Input!$N$3:$N$1002,ALK!$Q$3,Input!$G$3:$G$1002,ALK!$N$3)),0)</f>
        <v>0</v>
      </c>
      <c r="I54" s="55">
        <f>IF($B54&lt;&gt;"",IF($Q$3&gt;4,COUNTIFS(Input!$F$3:$F$1002,ALK!$B54,Input!$J$3:$J$1002,ALK!I$7,Input!$G$3:$G$1002,ALK!$N$3),COUNTIFS(Input!$F$3:$F$1002,ALK!$B54,Input!$J$3:$J$1002,ALK!I$7,Input!$N$3:$N$1002,ALK!$Q$3,Input!$G$3:$G$1002,ALK!$N$3)),0)</f>
        <v>0</v>
      </c>
      <c r="J54" s="55">
        <f>IF($B54&lt;&gt;"",IF($Q$3&gt;4,COUNTIFS(Input!$F$3:$F$1002,ALK!$B54,Input!$J$3:$J$1002,ALK!J$7,Input!$G$3:$G$1002,ALK!$N$3),COUNTIFS(Input!$F$3:$F$1002,ALK!$B54,Input!$J$3:$J$1002,ALK!J$7,Input!$N$3:$N$1002,ALK!$Q$3,Input!$G$3:$G$1002,ALK!$N$3)),0)</f>
        <v>0</v>
      </c>
      <c r="K54" s="55">
        <f>IF($B54&lt;&gt;"",IF($Q$3&gt;4,COUNTIFS(Input!$F$3:$F$1002,ALK!$B54,Input!$J$3:$J$1002,ALK!K$7,Input!$G$3:$G$1002,ALK!$N$3),COUNTIFS(Input!$F$3:$F$1002,ALK!$B54,Input!$J$3:$J$1002,ALK!K$7,Input!$N$3:$N$1002,ALK!$Q$3,Input!$G$3:$G$1002,ALK!$N$3)),0)</f>
        <v>0</v>
      </c>
      <c r="L54" s="55">
        <f>IF($B54&lt;&gt;"",IF($Q$3&gt;4,COUNTIFS(Input!$F$3:$F$1002,ALK!$B54,Input!$J$3:$J$1002,ALK!L$7,Input!$G$3:$G$1002,ALK!$N$3),COUNTIFS(Input!$F$3:$F$1002,ALK!$B54,Input!$J$3:$J$1002,ALK!L$7,Input!$N$3:$N$1002,ALK!$Q$3,Input!$G$3:$G$1002,ALK!$N$3)),0)</f>
        <v>0</v>
      </c>
      <c r="M54" s="55">
        <f>IF($B54&lt;&gt;"",IF($Q$3&gt;4,COUNTIFS(Input!$F$3:$F$1002,ALK!$B54,Input!$J$3:$J$1002,ALK!M$7,Input!$G$3:$G$1002,ALK!$N$3),COUNTIFS(Input!$F$3:$F$1002,ALK!$B54,Input!$J$3:$J$1002,ALK!M$7,Input!$N$3:$N$1002,ALK!$Q$3,Input!$G$3:$G$1002,ALK!$N$3)),0)</f>
        <v>0</v>
      </c>
      <c r="N54" s="55">
        <f>IF($B54&lt;&gt;"",IF($Q$3&gt;4,COUNTIFS(Input!$F$3:$F$1002,ALK!$B54,Input!$J$3:$J$1002,ALK!N$7,Input!$G$3:$G$1002,ALK!$N$3),COUNTIFS(Input!$F$3:$F$1002,ALK!$B54,Input!$J$3:$J$1002,ALK!N$7,Input!$N$3:$N$1002,ALK!$Q$3,Input!$G$3:$G$1002,ALK!$N$3)),0)</f>
        <v>0</v>
      </c>
      <c r="O54" s="55">
        <f>IF($B54&lt;&gt;"",IF($Q$3&gt;4,COUNTIFS(Input!$F$3:$F$1002,ALK!$B54,Input!$J$3:$J$1002,ALK!O$7,Input!$G$3:$G$1002,ALK!$N$3),COUNTIFS(Input!$F$3:$F$1002,ALK!$B54,Input!$J$3:$J$1002,ALK!O$7,Input!$N$3:$N$1002,ALK!$Q$3,Input!$G$3:$G$1002,ALK!$N$3)),0)</f>
        <v>0</v>
      </c>
      <c r="P54" s="55">
        <f>IF($B54&lt;&gt;"",IF($Q$3&gt;4,COUNTIFS(Input!$F$3:$F$1002,ALK!$B54,Input!$J$3:$J$1002,ALK!P$7,Input!$G$3:$G$1002,ALK!$N$3),COUNTIFS(Input!$F$3:$F$1002,ALK!$B54,Input!$J$3:$J$1002,ALK!P$7,Input!$N$3:$N$1002,ALK!$Q$3,Input!$G$3:$G$1002,ALK!$N$3)),0)</f>
        <v>0</v>
      </c>
      <c r="Q54" s="55">
        <f>IF($B54&lt;&gt;"",IF($Q$3&gt;4,COUNTIFS(Input!$F$3:$F$1002,ALK!$B54,Input!$J$3:$J$1002,ALK!Q$7,Input!$G$3:$G$1002,ALK!$N$3),COUNTIFS(Input!$F$3:$F$1002,ALK!$B54,Input!$J$3:$J$1002,ALK!Q$7,Input!$N$3:$N$1002,ALK!$Q$3,Input!$G$3:$G$1002,ALK!$N$3)),0)</f>
        <v>0</v>
      </c>
      <c r="R54" s="55">
        <f>IF($B54&lt;&gt;"",IF($Q$3&gt;4,COUNTIFS(Input!$F$3:$F$1002,ALK!$B54,Input!$J$3:$J$1002,ALK!R$7,Input!$G$3:$G$1002,ALK!$N$3),COUNTIFS(Input!$F$3:$F$1002,ALK!$B54,Input!$J$3:$J$1002,ALK!R$7,Input!$N$3:$N$1002,ALK!$Q$3,Input!$G$3:$G$1002,ALK!$N$3)),0)</f>
        <v>0</v>
      </c>
      <c r="S54" s="55">
        <f>IF($B54&lt;&gt;"",IF($Q$3&gt;4,COUNTIFS(Input!$F$3:$F$1002,ALK!$B54,Input!$J$3:$J$1002,ALK!S$7,Input!$G$3:$G$1002,ALK!$N$3),COUNTIFS(Input!$F$3:$F$1002,ALK!$B54,Input!$J$3:$J$1002,ALK!S$7,Input!$N$3:$N$1002,ALK!$Q$3,Input!$G$3:$G$1002,ALK!$N$3)),0)</f>
        <v>0</v>
      </c>
      <c r="T54" s="55">
        <f>IF($B54&lt;&gt;"",IF($Q$3&gt;4,COUNTIFS(Input!$F$3:$F$1002,ALK!$B54,Input!$J$3:$J$1002,ALK!T$7,Input!$G$3:$G$1002,ALK!$N$3),COUNTIFS(Input!$F$3:$F$1002,ALK!$B54,Input!$J$3:$J$1002,ALK!T$7,Input!$N$3:$N$1002,ALK!$Q$3,Input!$G$3:$G$1002,ALK!$N$3)),0)</f>
        <v>0</v>
      </c>
      <c r="U54" s="55">
        <f>IF($B54&lt;&gt;"",IF($Q$3&gt;4,COUNTIFS(Input!$F$3:$F$1002,ALK!$B54,Input!$J$3:$J$1002,ALK!U$7,Input!$G$3:$G$1002,ALK!$N$3),COUNTIFS(Input!$F$3:$F$1002,ALK!$B54,Input!$J$3:$J$1002,ALK!U$7,Input!$N$3:$N$1002,ALK!$Q$3,Input!$G$3:$G$1002,ALK!$N$3)),0)</f>
        <v>0</v>
      </c>
      <c r="V54" s="55">
        <f>IF($B54&lt;&gt;"",IF($Q$3&gt;4,COUNTIFS(Input!$F$3:$F$1002,ALK!$B54,Input!$J$3:$J$1002,ALK!V$7,Input!$G$3:$G$1002,ALK!$N$3),COUNTIFS(Input!$F$3:$F$1002,ALK!$B54,Input!$J$3:$J$1002,ALK!V$7,Input!$N$3:$N$1002,ALK!$Q$3,Input!$G$3:$G$1002,ALK!$N$3)),0)</f>
        <v>0</v>
      </c>
      <c r="W54" s="55">
        <f>IF($B54&lt;&gt;"",IF($Q$3&gt;4,COUNTIFS(Input!$F$3:$F$1002,ALK!$B54,Input!$J$3:$J$1002,ALK!W$7,Input!$G$3:$G$1002,ALK!$N$3),COUNTIFS(Input!$F$3:$F$1002,ALK!$B54,Input!$J$3:$J$1002,ALK!W$7,Input!$N$3:$N$1002,ALK!$Q$3,Input!$G$3:$G$1002,ALK!$N$3)),0)</f>
        <v>0</v>
      </c>
      <c r="X54" s="55">
        <f>IF($B54&lt;&gt;"",IF($Q$3&gt;4,COUNTIFS(Input!$F$3:$F$1002,ALK!$B54,Input!$J$3:$J$1002,ALK!X$7,Input!$G$3:$G$1002,ALK!$N$3),COUNTIFS(Input!$F$3:$F$1002,ALK!$B54,Input!$J$3:$J$1002,ALK!X$7,Input!$N$3:$N$1002,ALK!$Q$3,Input!$G$3:$G$1002,ALK!$N$3)),0)</f>
        <v>0</v>
      </c>
      <c r="Y54" s="55">
        <f>IF($B54&lt;&gt;"",IF($Q$3&gt;4,COUNTIFS(Input!$F$3:$F$1002,ALK!$B54,Input!$J$3:$J$1002,ALK!Y$7,Input!$G$3:$G$1002,ALK!$N$3),COUNTIFS(Input!$F$3:$F$1002,ALK!$B54,Input!$J$3:$J$1002,ALK!Y$7,Input!$N$3:$N$1002,ALK!$Q$3,Input!$G$3:$G$1002,ALK!$N$3)),0)</f>
        <v>0</v>
      </c>
      <c r="Z54" s="55">
        <f>IF($B54&lt;&gt;"",IF($Q$3&gt;4,COUNTIFS(Input!$F$3:$F$1002,ALK!$B54,Input!$J$3:$J$1002,ALK!Z$7,Input!$G$3:$G$1002,ALK!$N$3),COUNTIFS(Input!$F$3:$F$1002,ALK!$B54,Input!$J$3:$J$1002,ALK!Z$7,Input!$N$3:$N$1002,ALK!$Q$3,Input!$G$3:$G$1002,ALK!$N$3)),0)</f>
        <v>0</v>
      </c>
      <c r="AA54" s="55">
        <f>IF($B54&lt;&gt;"",IF($Q$3&gt;4,COUNTIFS(Input!$F$3:$F$1002,ALK!$B54,Input!$J$3:$J$1002,ALK!AA$7,Input!$G$3:$G$1002,ALK!$N$3),COUNTIFS(Input!$F$3:$F$1002,ALK!$B54,Input!$J$3:$J$1002,ALK!AA$7,Input!$N$3:$N$1002,ALK!$Q$3,Input!$G$3:$G$1002,ALK!$N$3)),0)</f>
        <v>0</v>
      </c>
      <c r="AB54" s="55">
        <f>IF($B54&lt;&gt;"",IF($Q$3&gt;4,COUNTIFS(Input!$F$3:$F$1002,ALK!$B54,Input!$J$3:$J$1002,ALK!AB$7,Input!$G$3:$G$1002,ALK!$N$3),COUNTIFS(Input!$F$3:$F$1002,ALK!$B54,Input!$J$3:$J$1002,ALK!AB$7,Input!$N$3:$N$1002,ALK!$Q$3,Input!$G$3:$G$1002,ALK!$N$3)),0)</f>
        <v>0</v>
      </c>
      <c r="AC54" s="55">
        <f>IF($B54&lt;&gt;"",IF($Q$3&gt;4,COUNTIFS(Input!$F$3:$F$1002,ALK!$B54,Input!$J$3:$J$1002,ALK!AC$7,Input!$G$3:$G$1002,ALK!$N$3),COUNTIFS(Input!$F$3:$F$1002,ALK!$B54,Input!$J$3:$J$1002,ALK!AC$7,Input!$N$3:$N$1002,ALK!$Q$3,Input!$G$3:$G$1002,ALK!$N$3)),0)</f>
        <v>0</v>
      </c>
      <c r="AD54" s="55">
        <f>IF($B54&lt;&gt;"",IF($Q$3&gt;4,COUNTIFS(Input!$F$3:$F$1002,ALK!$B54,Input!$J$3:$J$1002,ALK!AD$7,Input!$G$3:$G$1002,ALK!$N$3),COUNTIFS(Input!$F$3:$F$1002,ALK!$B54,Input!$J$3:$J$1002,ALK!AD$7,Input!$N$3:$N$1002,ALK!$Q$3,Input!$G$3:$G$1002,ALK!$N$3)),0)</f>
        <v>0</v>
      </c>
      <c r="AE54" s="55">
        <f>IF($B54&lt;&gt;"",IF($Q$3&gt;4,COUNTIFS(Input!$F$3:$F$1002,ALK!$B54,Input!$J$3:$J$1002,ALK!AE$7,Input!$G$3:$G$1002,ALK!$N$3),COUNTIFS(Input!$F$3:$F$1002,ALK!$B54,Input!$J$3:$J$1002,ALK!AE$7,Input!$N$3:$N$1002,ALK!$Q$3,Input!$G$3:$G$1002,ALK!$N$3)),0)</f>
        <v>0</v>
      </c>
      <c r="AF54" s="55">
        <f>IF($B54&lt;&gt;"",IF($Q$3&gt;4,COUNTIFS(Input!$F$3:$F$1002,ALK!$B54,Input!$J$3:$J$1002,ALK!AF$7,Input!$G$3:$G$1002,ALK!$N$3),COUNTIFS(Input!$F$3:$F$1002,ALK!$B54,Input!$J$3:$J$1002,ALK!AF$7,Input!$N$3:$N$1002,ALK!$Q$3,Input!$G$3:$G$1002,ALK!$N$3)),0)</f>
        <v>0</v>
      </c>
      <c r="AG54" s="55">
        <f>IF($B54&lt;&gt;"",IF($Q$3&gt;4,COUNTIFS(Input!$F$3:$F$1002,ALK!$B54,Input!$J$3:$J$1002,ALK!AG$7,Input!$G$3:$G$1002,ALK!$N$3),COUNTIFS(Input!$F$3:$F$1002,ALK!$B54,Input!$J$3:$J$1002,ALK!AG$7,Input!$N$3:$N$1002,ALK!$Q$3,Input!$G$3:$G$1002,ALK!$N$3)),0)</f>
        <v>0</v>
      </c>
      <c r="AH54" s="55">
        <f>IF($B54&lt;&gt;"",IF($Q$3&gt;4,COUNTIFS(Input!$F$3:$F$1002,ALK!$B54,Input!$J$3:$J$1002,ALK!AH$7,Input!$G$3:$G$1002,ALK!$N$3),COUNTIFS(Input!$F$3:$F$1002,ALK!$B54,Input!$J$3:$J$1002,ALK!AH$7,Input!$N$3:$N$1002,ALK!$Q$3,Input!$G$3:$G$1002,ALK!$N$3)),0)</f>
        <v>0</v>
      </c>
      <c r="AI54" s="55">
        <f>IF($B54&lt;&gt;"",IF($Q$3&gt;4,COUNTIFS(Input!$F$3:$F$1002,ALK!$B54,Input!$J$3:$J$1002,ALK!AI$7,Input!$G$3:$G$1002,ALK!$N$3),COUNTIFS(Input!$F$3:$F$1002,ALK!$B54,Input!$J$3:$J$1002,ALK!AI$7,Input!$N$3:$N$1002,ALK!$Q$3,Input!$G$3:$G$1002,ALK!$N$3)),0)</f>
        <v>0</v>
      </c>
      <c r="AJ54" s="55">
        <f>IF($B54&lt;&gt;"",IF($Q$3&gt;4,COUNTIFS(Input!$F$3:$F$1002,ALK!$B54,Input!$J$3:$J$1002,ALK!AJ$7,Input!$G$3:$G$1002,ALK!$N$3),COUNTIFS(Input!$F$3:$F$1002,ALK!$B54,Input!$J$3:$J$1002,ALK!AJ$7,Input!$N$3:$N$1002,ALK!$Q$3,Input!$G$3:$G$1002,ALK!$N$3)),0)</f>
        <v>0</v>
      </c>
      <c r="AK54" s="55">
        <f>IF($B54&lt;&gt;"",IF($Q$3&gt;4,COUNTIFS(Input!$F$3:$F$1002,ALK!$B54,Input!$J$3:$J$1002,ALK!AK$7,Input!$G$3:$G$1002,ALK!$N$3),COUNTIFS(Input!$F$3:$F$1002,ALK!$B54,Input!$J$3:$J$1002,ALK!AK$7,Input!$N$3:$N$1002,ALK!$Q$3,Input!$G$3:$G$1002,ALK!$N$3)),0)</f>
        <v>0</v>
      </c>
      <c r="AL54" s="55">
        <f>IF($B54&lt;&gt;"",IF($Q$3&gt;4,COUNTIFS(Input!$F$3:$F$1002,ALK!$B54,Input!$J$3:$J$1002,ALK!AL$7,Input!$G$3:$G$1002,ALK!$N$3),COUNTIFS(Input!$F$3:$F$1002,ALK!$B54,Input!$J$3:$J$1002,ALK!AL$7,Input!$N$3:$N$1002,ALK!$Q$3,Input!$G$3:$G$1002,ALK!$N$3)),0)</f>
        <v>0</v>
      </c>
      <c r="AM54" s="55">
        <f>IF($B54&lt;&gt;"",IF($Q$3&gt;4,COUNTIFS(Input!$F$3:$F$1002,ALK!$B54,Input!$J$3:$J$1002,ALK!AM$7,Input!$G$3:$G$1002,ALK!$N$3),COUNTIFS(Input!$F$3:$F$1002,ALK!$B54,Input!$J$3:$J$1002,ALK!AM$7,Input!$N$3:$N$1002,ALK!$Q$3,Input!$G$3:$G$1002,ALK!$N$3)),0)</f>
        <v>0</v>
      </c>
      <c r="AN54" s="55">
        <f>IF($B54&lt;&gt;"",IF($Q$3&gt;4,COUNTIFS(Input!$F$3:$F$1002,ALK!$B54,Input!$J$3:$J$1002,ALK!AN$7,Input!$G$3:$G$1002,ALK!$N$3),COUNTIFS(Input!$F$3:$F$1002,ALK!$B54,Input!$J$3:$J$1002,ALK!AN$7,Input!$N$3:$N$1002,ALK!$Q$3,Input!$G$3:$G$1002,ALK!$N$3)),0)</f>
        <v>0</v>
      </c>
      <c r="AO54" s="55">
        <f>IF($B54&lt;&gt;"",IF($Q$3&gt;4,COUNTIFS(Input!$F$3:$F$1002,ALK!$B54,Input!$J$3:$J$1002,ALK!AO$7,Input!$G$3:$G$1002,ALK!$N$3),COUNTIFS(Input!$F$3:$F$1002,ALK!$B54,Input!$J$3:$J$1002,ALK!AO$7,Input!$N$3:$N$1002,ALK!$Q$3,Input!$G$3:$G$1002,ALK!$N$3)),0)</f>
        <v>0</v>
      </c>
      <c r="AP54" s="55">
        <f>IF($B54&lt;&gt;"",IF($Q$3&gt;4,COUNTIFS(Input!$F$3:$F$1002,ALK!$B54,Input!$J$3:$J$1002,ALK!AP$7,Input!$G$3:$G$1002,ALK!$N$3),COUNTIFS(Input!$F$3:$F$1002,ALK!$B54,Input!$J$3:$J$1002,ALK!AP$7,Input!$N$3:$N$1002,ALK!$Q$3,Input!$G$3:$G$1002,ALK!$N$3)),0)</f>
        <v>0</v>
      </c>
      <c r="AQ54" s="55">
        <f>IF($B54&lt;&gt;"",IF($Q$3&gt;4,COUNTIFS(Input!$F$3:$F$1002,ALK!$B54,Input!$J$3:$J$1002,ALK!AQ$7,Input!$G$3:$G$1002,ALK!$N$3),COUNTIFS(Input!$F$3:$F$1002,ALK!$B54,Input!$J$3:$J$1002,ALK!AQ$7,Input!$N$3:$N$1002,ALK!$Q$3,Input!$G$3:$G$1002,ALK!$N$3)),0)</f>
        <v>0</v>
      </c>
      <c r="AR54" s="56">
        <f t="shared" si="1"/>
        <v>0</v>
      </c>
      <c r="AS54" s="21"/>
      <c r="AT54" s="21"/>
      <c r="AU54" s="21"/>
      <c r="AV54" s="21"/>
      <c r="AW54" s="21"/>
      <c r="AX54" s="21"/>
      <c r="AY54" s="21"/>
      <c r="AZ54" s="21"/>
      <c r="BA54" s="21"/>
      <c r="BB54" s="21"/>
      <c r="BC54" s="316">
        <f t="shared" si="2"/>
        <v>0</v>
      </c>
      <c r="BD54" s="21"/>
      <c r="BE54" s="21"/>
      <c r="BF54" s="21"/>
      <c r="BG54" s="21"/>
      <c r="BH54" s="21"/>
      <c r="BI54" s="21"/>
      <c r="BJ54" s="21"/>
      <c r="BK54" s="21"/>
      <c r="BL54" s="21"/>
      <c r="BM54" s="21"/>
      <c r="BN54" s="21"/>
      <c r="BO54" s="21"/>
      <c r="BP54" s="21"/>
      <c r="BQ54" s="21"/>
      <c r="BR54" s="21"/>
      <c r="BS54" s="21"/>
      <c r="BT54" s="21"/>
      <c r="BU54" s="21"/>
      <c r="BV54" s="21"/>
      <c r="BW54" s="21"/>
      <c r="BX54" s="21"/>
      <c r="BY54" s="21"/>
      <c r="BZ54" s="21"/>
    </row>
    <row r="55" spans="1:78" x14ac:dyDescent="0.3">
      <c r="A55" s="21"/>
      <c r="B55" s="58" t="str">
        <f>'Sheet 1'!A49</f>
        <v/>
      </c>
      <c r="C55" s="55">
        <f>IF($B55&lt;&gt;"",IF($Q$3&gt;4,COUNTIFS(Input!$F$3:$F$1002,ALK!$B55,Input!$J$3:$J$1002,ALK!C$7,Input!$G$3:$G$1002,ALK!$N$3),COUNTIFS(Input!$F$3:$F$1002,ALK!$B55,Input!$J$3:$J$1002,ALK!C$7,Input!$N$3:$N$1002,ALK!$Q$3,Input!$G$3:$G$1002,ALK!$N$3)),0)</f>
        <v>0</v>
      </c>
      <c r="D55" s="55">
        <f>IF($B55&lt;&gt;"",IF($Q$3&gt;4,COUNTIFS(Input!$F$3:$F$1002,ALK!$B55,Input!$J$3:$J$1002,ALK!D$7,Input!$G$3:$G$1002,ALK!$N$3),COUNTIFS(Input!$F$3:$F$1002,ALK!$B55,Input!$J$3:$J$1002,ALK!D$7,Input!$N$3:$N$1002,ALK!$Q$3,Input!$G$3:$G$1002,ALK!$N$3)),0)</f>
        <v>0</v>
      </c>
      <c r="E55" s="55">
        <f>IF($B55&lt;&gt;"",IF($Q$3&gt;4,COUNTIFS(Input!$F$3:$F$1002,ALK!$B55,Input!$J$3:$J$1002,ALK!E$7,Input!$G$3:$G$1002,ALK!$N$3),COUNTIFS(Input!$F$3:$F$1002,ALK!$B55,Input!$J$3:$J$1002,ALK!E$7,Input!$N$3:$N$1002,ALK!$Q$3,Input!$G$3:$G$1002,ALK!$N$3)),0)</f>
        <v>0</v>
      </c>
      <c r="F55" s="55">
        <f>IF($B55&lt;&gt;"",IF($Q$3&gt;4,COUNTIFS(Input!$F$3:$F$1002,ALK!$B55,Input!$J$3:$J$1002,ALK!F$7,Input!$G$3:$G$1002,ALK!$N$3),COUNTIFS(Input!$F$3:$F$1002,ALK!$B55,Input!$J$3:$J$1002,ALK!F$7,Input!$N$3:$N$1002,ALK!$Q$3,Input!$G$3:$G$1002,ALK!$N$3)),0)</f>
        <v>0</v>
      </c>
      <c r="G55" s="55">
        <f>IF($B55&lt;&gt;"",IF($Q$3&gt;4,COUNTIFS(Input!$F$3:$F$1002,ALK!$B55,Input!$J$3:$J$1002,ALK!G$7,Input!$G$3:$G$1002,ALK!$N$3),COUNTIFS(Input!$F$3:$F$1002,ALK!$B55,Input!$J$3:$J$1002,ALK!G$7,Input!$N$3:$N$1002,ALK!$Q$3,Input!$G$3:$G$1002,ALK!$N$3)),0)</f>
        <v>0</v>
      </c>
      <c r="H55" s="55">
        <f>IF($B55&lt;&gt;"",IF($Q$3&gt;4,COUNTIFS(Input!$F$3:$F$1002,ALK!$B55,Input!$J$3:$J$1002,ALK!H$7,Input!$G$3:$G$1002,ALK!$N$3),COUNTIFS(Input!$F$3:$F$1002,ALK!$B55,Input!$J$3:$J$1002,ALK!H$7,Input!$N$3:$N$1002,ALK!$Q$3,Input!$G$3:$G$1002,ALK!$N$3)),0)</f>
        <v>0</v>
      </c>
      <c r="I55" s="55">
        <f>IF($B55&lt;&gt;"",IF($Q$3&gt;4,COUNTIFS(Input!$F$3:$F$1002,ALK!$B55,Input!$J$3:$J$1002,ALK!I$7,Input!$G$3:$G$1002,ALK!$N$3),COUNTIFS(Input!$F$3:$F$1002,ALK!$B55,Input!$J$3:$J$1002,ALK!I$7,Input!$N$3:$N$1002,ALK!$Q$3,Input!$G$3:$G$1002,ALK!$N$3)),0)</f>
        <v>0</v>
      </c>
      <c r="J55" s="55">
        <f>IF($B55&lt;&gt;"",IF($Q$3&gt;4,COUNTIFS(Input!$F$3:$F$1002,ALK!$B55,Input!$J$3:$J$1002,ALK!J$7,Input!$G$3:$G$1002,ALK!$N$3),COUNTIFS(Input!$F$3:$F$1002,ALK!$B55,Input!$J$3:$J$1002,ALK!J$7,Input!$N$3:$N$1002,ALK!$Q$3,Input!$G$3:$G$1002,ALK!$N$3)),0)</f>
        <v>0</v>
      </c>
      <c r="K55" s="55">
        <f>IF($B55&lt;&gt;"",IF($Q$3&gt;4,COUNTIFS(Input!$F$3:$F$1002,ALK!$B55,Input!$J$3:$J$1002,ALK!K$7,Input!$G$3:$G$1002,ALK!$N$3),COUNTIFS(Input!$F$3:$F$1002,ALK!$B55,Input!$J$3:$J$1002,ALK!K$7,Input!$N$3:$N$1002,ALK!$Q$3,Input!$G$3:$G$1002,ALK!$N$3)),0)</f>
        <v>0</v>
      </c>
      <c r="L55" s="55">
        <f>IF($B55&lt;&gt;"",IF($Q$3&gt;4,COUNTIFS(Input!$F$3:$F$1002,ALK!$B55,Input!$J$3:$J$1002,ALK!L$7,Input!$G$3:$G$1002,ALK!$N$3),COUNTIFS(Input!$F$3:$F$1002,ALK!$B55,Input!$J$3:$J$1002,ALK!L$7,Input!$N$3:$N$1002,ALK!$Q$3,Input!$G$3:$G$1002,ALK!$N$3)),0)</f>
        <v>0</v>
      </c>
      <c r="M55" s="55">
        <f>IF($B55&lt;&gt;"",IF($Q$3&gt;4,COUNTIFS(Input!$F$3:$F$1002,ALK!$B55,Input!$J$3:$J$1002,ALK!M$7,Input!$G$3:$G$1002,ALK!$N$3),COUNTIFS(Input!$F$3:$F$1002,ALK!$B55,Input!$J$3:$J$1002,ALK!M$7,Input!$N$3:$N$1002,ALK!$Q$3,Input!$G$3:$G$1002,ALK!$N$3)),0)</f>
        <v>0</v>
      </c>
      <c r="N55" s="55">
        <f>IF($B55&lt;&gt;"",IF($Q$3&gt;4,COUNTIFS(Input!$F$3:$F$1002,ALK!$B55,Input!$J$3:$J$1002,ALK!N$7,Input!$G$3:$G$1002,ALK!$N$3),COUNTIFS(Input!$F$3:$F$1002,ALK!$B55,Input!$J$3:$J$1002,ALK!N$7,Input!$N$3:$N$1002,ALK!$Q$3,Input!$G$3:$G$1002,ALK!$N$3)),0)</f>
        <v>0</v>
      </c>
      <c r="O55" s="55">
        <f>IF($B55&lt;&gt;"",IF($Q$3&gt;4,COUNTIFS(Input!$F$3:$F$1002,ALK!$B55,Input!$J$3:$J$1002,ALK!O$7,Input!$G$3:$G$1002,ALK!$N$3),COUNTIFS(Input!$F$3:$F$1002,ALK!$B55,Input!$J$3:$J$1002,ALK!O$7,Input!$N$3:$N$1002,ALK!$Q$3,Input!$G$3:$G$1002,ALK!$N$3)),0)</f>
        <v>0</v>
      </c>
      <c r="P55" s="55">
        <f>IF($B55&lt;&gt;"",IF($Q$3&gt;4,COUNTIFS(Input!$F$3:$F$1002,ALK!$B55,Input!$J$3:$J$1002,ALK!P$7,Input!$G$3:$G$1002,ALK!$N$3),COUNTIFS(Input!$F$3:$F$1002,ALK!$B55,Input!$J$3:$J$1002,ALK!P$7,Input!$N$3:$N$1002,ALK!$Q$3,Input!$G$3:$G$1002,ALK!$N$3)),0)</f>
        <v>0</v>
      </c>
      <c r="Q55" s="55">
        <f>IF($B55&lt;&gt;"",IF($Q$3&gt;4,COUNTIFS(Input!$F$3:$F$1002,ALK!$B55,Input!$J$3:$J$1002,ALK!Q$7,Input!$G$3:$G$1002,ALK!$N$3),COUNTIFS(Input!$F$3:$F$1002,ALK!$B55,Input!$J$3:$J$1002,ALK!Q$7,Input!$N$3:$N$1002,ALK!$Q$3,Input!$G$3:$G$1002,ALK!$N$3)),0)</f>
        <v>0</v>
      </c>
      <c r="R55" s="55">
        <f>IF($B55&lt;&gt;"",IF($Q$3&gt;4,COUNTIFS(Input!$F$3:$F$1002,ALK!$B55,Input!$J$3:$J$1002,ALK!R$7,Input!$G$3:$G$1002,ALK!$N$3),COUNTIFS(Input!$F$3:$F$1002,ALK!$B55,Input!$J$3:$J$1002,ALK!R$7,Input!$N$3:$N$1002,ALK!$Q$3,Input!$G$3:$G$1002,ALK!$N$3)),0)</f>
        <v>0</v>
      </c>
      <c r="S55" s="55">
        <f>IF($B55&lt;&gt;"",IF($Q$3&gt;4,COUNTIFS(Input!$F$3:$F$1002,ALK!$B55,Input!$J$3:$J$1002,ALK!S$7,Input!$G$3:$G$1002,ALK!$N$3),COUNTIFS(Input!$F$3:$F$1002,ALK!$B55,Input!$J$3:$J$1002,ALK!S$7,Input!$N$3:$N$1002,ALK!$Q$3,Input!$G$3:$G$1002,ALK!$N$3)),0)</f>
        <v>0</v>
      </c>
      <c r="T55" s="55">
        <f>IF($B55&lt;&gt;"",IF($Q$3&gt;4,COUNTIFS(Input!$F$3:$F$1002,ALK!$B55,Input!$J$3:$J$1002,ALK!T$7,Input!$G$3:$G$1002,ALK!$N$3),COUNTIFS(Input!$F$3:$F$1002,ALK!$B55,Input!$J$3:$J$1002,ALK!T$7,Input!$N$3:$N$1002,ALK!$Q$3,Input!$G$3:$G$1002,ALK!$N$3)),0)</f>
        <v>0</v>
      </c>
      <c r="U55" s="55">
        <f>IF($B55&lt;&gt;"",IF($Q$3&gt;4,COUNTIFS(Input!$F$3:$F$1002,ALK!$B55,Input!$J$3:$J$1002,ALK!U$7,Input!$G$3:$G$1002,ALK!$N$3),COUNTIFS(Input!$F$3:$F$1002,ALK!$B55,Input!$J$3:$J$1002,ALK!U$7,Input!$N$3:$N$1002,ALK!$Q$3,Input!$G$3:$G$1002,ALK!$N$3)),0)</f>
        <v>0</v>
      </c>
      <c r="V55" s="55">
        <f>IF($B55&lt;&gt;"",IF($Q$3&gt;4,COUNTIFS(Input!$F$3:$F$1002,ALK!$B55,Input!$J$3:$J$1002,ALK!V$7,Input!$G$3:$G$1002,ALK!$N$3),COUNTIFS(Input!$F$3:$F$1002,ALK!$B55,Input!$J$3:$J$1002,ALK!V$7,Input!$N$3:$N$1002,ALK!$Q$3,Input!$G$3:$G$1002,ALK!$N$3)),0)</f>
        <v>0</v>
      </c>
      <c r="W55" s="55">
        <f>IF($B55&lt;&gt;"",IF($Q$3&gt;4,COUNTIFS(Input!$F$3:$F$1002,ALK!$B55,Input!$J$3:$J$1002,ALK!W$7,Input!$G$3:$G$1002,ALK!$N$3),COUNTIFS(Input!$F$3:$F$1002,ALK!$B55,Input!$J$3:$J$1002,ALK!W$7,Input!$N$3:$N$1002,ALK!$Q$3,Input!$G$3:$G$1002,ALK!$N$3)),0)</f>
        <v>0</v>
      </c>
      <c r="X55" s="55">
        <f>IF($B55&lt;&gt;"",IF($Q$3&gt;4,COUNTIFS(Input!$F$3:$F$1002,ALK!$B55,Input!$J$3:$J$1002,ALK!X$7,Input!$G$3:$G$1002,ALK!$N$3),COUNTIFS(Input!$F$3:$F$1002,ALK!$B55,Input!$J$3:$J$1002,ALK!X$7,Input!$N$3:$N$1002,ALK!$Q$3,Input!$G$3:$G$1002,ALK!$N$3)),0)</f>
        <v>0</v>
      </c>
      <c r="Y55" s="55">
        <f>IF($B55&lt;&gt;"",IF($Q$3&gt;4,COUNTIFS(Input!$F$3:$F$1002,ALK!$B55,Input!$J$3:$J$1002,ALK!Y$7,Input!$G$3:$G$1002,ALK!$N$3),COUNTIFS(Input!$F$3:$F$1002,ALK!$B55,Input!$J$3:$J$1002,ALK!Y$7,Input!$N$3:$N$1002,ALK!$Q$3,Input!$G$3:$G$1002,ALK!$N$3)),0)</f>
        <v>0</v>
      </c>
      <c r="Z55" s="55">
        <f>IF($B55&lt;&gt;"",IF($Q$3&gt;4,COUNTIFS(Input!$F$3:$F$1002,ALK!$B55,Input!$J$3:$J$1002,ALK!Z$7,Input!$G$3:$G$1002,ALK!$N$3),COUNTIFS(Input!$F$3:$F$1002,ALK!$B55,Input!$J$3:$J$1002,ALK!Z$7,Input!$N$3:$N$1002,ALK!$Q$3,Input!$G$3:$G$1002,ALK!$N$3)),0)</f>
        <v>0</v>
      </c>
      <c r="AA55" s="55">
        <f>IF($B55&lt;&gt;"",IF($Q$3&gt;4,COUNTIFS(Input!$F$3:$F$1002,ALK!$B55,Input!$J$3:$J$1002,ALK!AA$7,Input!$G$3:$G$1002,ALK!$N$3),COUNTIFS(Input!$F$3:$F$1002,ALK!$B55,Input!$J$3:$J$1002,ALK!AA$7,Input!$N$3:$N$1002,ALK!$Q$3,Input!$G$3:$G$1002,ALK!$N$3)),0)</f>
        <v>0</v>
      </c>
      <c r="AB55" s="55">
        <f>IF($B55&lt;&gt;"",IF($Q$3&gt;4,COUNTIFS(Input!$F$3:$F$1002,ALK!$B55,Input!$J$3:$J$1002,ALK!AB$7,Input!$G$3:$G$1002,ALK!$N$3),COUNTIFS(Input!$F$3:$F$1002,ALK!$B55,Input!$J$3:$J$1002,ALK!AB$7,Input!$N$3:$N$1002,ALK!$Q$3,Input!$G$3:$G$1002,ALK!$N$3)),0)</f>
        <v>0</v>
      </c>
      <c r="AC55" s="55">
        <f>IF($B55&lt;&gt;"",IF($Q$3&gt;4,COUNTIFS(Input!$F$3:$F$1002,ALK!$B55,Input!$J$3:$J$1002,ALK!AC$7,Input!$G$3:$G$1002,ALK!$N$3),COUNTIFS(Input!$F$3:$F$1002,ALK!$B55,Input!$J$3:$J$1002,ALK!AC$7,Input!$N$3:$N$1002,ALK!$Q$3,Input!$G$3:$G$1002,ALK!$N$3)),0)</f>
        <v>0</v>
      </c>
      <c r="AD55" s="55">
        <f>IF($B55&lt;&gt;"",IF($Q$3&gt;4,COUNTIFS(Input!$F$3:$F$1002,ALK!$B55,Input!$J$3:$J$1002,ALK!AD$7,Input!$G$3:$G$1002,ALK!$N$3),COUNTIFS(Input!$F$3:$F$1002,ALK!$B55,Input!$J$3:$J$1002,ALK!AD$7,Input!$N$3:$N$1002,ALK!$Q$3,Input!$G$3:$G$1002,ALK!$N$3)),0)</f>
        <v>0</v>
      </c>
      <c r="AE55" s="55">
        <f>IF($B55&lt;&gt;"",IF($Q$3&gt;4,COUNTIFS(Input!$F$3:$F$1002,ALK!$B55,Input!$J$3:$J$1002,ALK!AE$7,Input!$G$3:$G$1002,ALK!$N$3),COUNTIFS(Input!$F$3:$F$1002,ALK!$B55,Input!$J$3:$J$1002,ALK!AE$7,Input!$N$3:$N$1002,ALK!$Q$3,Input!$G$3:$G$1002,ALK!$N$3)),0)</f>
        <v>0</v>
      </c>
      <c r="AF55" s="55">
        <f>IF($B55&lt;&gt;"",IF($Q$3&gt;4,COUNTIFS(Input!$F$3:$F$1002,ALK!$B55,Input!$J$3:$J$1002,ALK!AF$7,Input!$G$3:$G$1002,ALK!$N$3),COUNTIFS(Input!$F$3:$F$1002,ALK!$B55,Input!$J$3:$J$1002,ALK!AF$7,Input!$N$3:$N$1002,ALK!$Q$3,Input!$G$3:$G$1002,ALK!$N$3)),0)</f>
        <v>0</v>
      </c>
      <c r="AG55" s="55">
        <f>IF($B55&lt;&gt;"",IF($Q$3&gt;4,COUNTIFS(Input!$F$3:$F$1002,ALK!$B55,Input!$J$3:$J$1002,ALK!AG$7,Input!$G$3:$G$1002,ALK!$N$3),COUNTIFS(Input!$F$3:$F$1002,ALK!$B55,Input!$J$3:$J$1002,ALK!AG$7,Input!$N$3:$N$1002,ALK!$Q$3,Input!$G$3:$G$1002,ALK!$N$3)),0)</f>
        <v>0</v>
      </c>
      <c r="AH55" s="55">
        <f>IF($B55&lt;&gt;"",IF($Q$3&gt;4,COUNTIFS(Input!$F$3:$F$1002,ALK!$B55,Input!$J$3:$J$1002,ALK!AH$7,Input!$G$3:$G$1002,ALK!$N$3),COUNTIFS(Input!$F$3:$F$1002,ALK!$B55,Input!$J$3:$J$1002,ALK!AH$7,Input!$N$3:$N$1002,ALK!$Q$3,Input!$G$3:$G$1002,ALK!$N$3)),0)</f>
        <v>0</v>
      </c>
      <c r="AI55" s="55">
        <f>IF($B55&lt;&gt;"",IF($Q$3&gt;4,COUNTIFS(Input!$F$3:$F$1002,ALK!$B55,Input!$J$3:$J$1002,ALK!AI$7,Input!$G$3:$G$1002,ALK!$N$3),COUNTIFS(Input!$F$3:$F$1002,ALK!$B55,Input!$J$3:$J$1002,ALK!AI$7,Input!$N$3:$N$1002,ALK!$Q$3,Input!$G$3:$G$1002,ALK!$N$3)),0)</f>
        <v>0</v>
      </c>
      <c r="AJ55" s="55">
        <f>IF($B55&lt;&gt;"",IF($Q$3&gt;4,COUNTIFS(Input!$F$3:$F$1002,ALK!$B55,Input!$J$3:$J$1002,ALK!AJ$7,Input!$G$3:$G$1002,ALK!$N$3),COUNTIFS(Input!$F$3:$F$1002,ALK!$B55,Input!$J$3:$J$1002,ALK!AJ$7,Input!$N$3:$N$1002,ALK!$Q$3,Input!$G$3:$G$1002,ALK!$N$3)),0)</f>
        <v>0</v>
      </c>
      <c r="AK55" s="55">
        <f>IF($B55&lt;&gt;"",IF($Q$3&gt;4,COUNTIFS(Input!$F$3:$F$1002,ALK!$B55,Input!$J$3:$J$1002,ALK!AK$7,Input!$G$3:$G$1002,ALK!$N$3),COUNTIFS(Input!$F$3:$F$1002,ALK!$B55,Input!$J$3:$J$1002,ALK!AK$7,Input!$N$3:$N$1002,ALK!$Q$3,Input!$G$3:$G$1002,ALK!$N$3)),0)</f>
        <v>0</v>
      </c>
      <c r="AL55" s="55">
        <f>IF($B55&lt;&gt;"",IF($Q$3&gt;4,COUNTIFS(Input!$F$3:$F$1002,ALK!$B55,Input!$J$3:$J$1002,ALK!AL$7,Input!$G$3:$G$1002,ALK!$N$3),COUNTIFS(Input!$F$3:$F$1002,ALK!$B55,Input!$J$3:$J$1002,ALK!AL$7,Input!$N$3:$N$1002,ALK!$Q$3,Input!$G$3:$G$1002,ALK!$N$3)),0)</f>
        <v>0</v>
      </c>
      <c r="AM55" s="55">
        <f>IF($B55&lt;&gt;"",IF($Q$3&gt;4,COUNTIFS(Input!$F$3:$F$1002,ALK!$B55,Input!$J$3:$J$1002,ALK!AM$7,Input!$G$3:$G$1002,ALK!$N$3),COUNTIFS(Input!$F$3:$F$1002,ALK!$B55,Input!$J$3:$J$1002,ALK!AM$7,Input!$N$3:$N$1002,ALK!$Q$3,Input!$G$3:$G$1002,ALK!$N$3)),0)</f>
        <v>0</v>
      </c>
      <c r="AN55" s="55">
        <f>IF($B55&lt;&gt;"",IF($Q$3&gt;4,COUNTIFS(Input!$F$3:$F$1002,ALK!$B55,Input!$J$3:$J$1002,ALK!AN$7,Input!$G$3:$G$1002,ALK!$N$3),COUNTIFS(Input!$F$3:$F$1002,ALK!$B55,Input!$J$3:$J$1002,ALK!AN$7,Input!$N$3:$N$1002,ALK!$Q$3,Input!$G$3:$G$1002,ALK!$N$3)),0)</f>
        <v>0</v>
      </c>
      <c r="AO55" s="55">
        <f>IF($B55&lt;&gt;"",IF($Q$3&gt;4,COUNTIFS(Input!$F$3:$F$1002,ALK!$B55,Input!$J$3:$J$1002,ALK!AO$7,Input!$G$3:$G$1002,ALK!$N$3),COUNTIFS(Input!$F$3:$F$1002,ALK!$B55,Input!$J$3:$J$1002,ALK!AO$7,Input!$N$3:$N$1002,ALK!$Q$3,Input!$G$3:$G$1002,ALK!$N$3)),0)</f>
        <v>0</v>
      </c>
      <c r="AP55" s="55">
        <f>IF($B55&lt;&gt;"",IF($Q$3&gt;4,COUNTIFS(Input!$F$3:$F$1002,ALK!$B55,Input!$J$3:$J$1002,ALK!AP$7,Input!$G$3:$G$1002,ALK!$N$3),COUNTIFS(Input!$F$3:$F$1002,ALK!$B55,Input!$J$3:$J$1002,ALK!AP$7,Input!$N$3:$N$1002,ALK!$Q$3,Input!$G$3:$G$1002,ALK!$N$3)),0)</f>
        <v>0</v>
      </c>
      <c r="AQ55" s="55">
        <f>IF($B55&lt;&gt;"",IF($Q$3&gt;4,COUNTIFS(Input!$F$3:$F$1002,ALK!$B55,Input!$J$3:$J$1002,ALK!AQ$7,Input!$G$3:$G$1002,ALK!$N$3),COUNTIFS(Input!$F$3:$F$1002,ALK!$B55,Input!$J$3:$J$1002,ALK!AQ$7,Input!$N$3:$N$1002,ALK!$Q$3,Input!$G$3:$G$1002,ALK!$N$3)),0)</f>
        <v>0</v>
      </c>
      <c r="AR55" s="56">
        <f t="shared" si="1"/>
        <v>0</v>
      </c>
      <c r="AS55" s="21"/>
      <c r="AT55" s="21"/>
      <c r="AU55" s="21"/>
      <c r="AV55" s="21"/>
      <c r="AW55" s="21"/>
      <c r="AX55" s="21"/>
      <c r="AY55" s="21"/>
      <c r="AZ55" s="21"/>
      <c r="BA55" s="21"/>
      <c r="BB55" s="21"/>
      <c r="BC55" s="316">
        <f t="shared" si="2"/>
        <v>0</v>
      </c>
      <c r="BD55" s="21"/>
      <c r="BE55" s="21"/>
      <c r="BF55" s="21"/>
      <c r="BG55" s="21"/>
      <c r="BH55" s="21"/>
      <c r="BI55" s="21"/>
      <c r="BJ55" s="21"/>
      <c r="BK55" s="21"/>
      <c r="BL55" s="21"/>
      <c r="BM55" s="21"/>
      <c r="BN55" s="21"/>
      <c r="BO55" s="21"/>
      <c r="BP55" s="21"/>
      <c r="BQ55" s="21"/>
      <c r="BR55" s="21"/>
      <c r="BS55" s="21"/>
      <c r="BT55" s="21"/>
      <c r="BU55" s="21"/>
      <c r="BV55" s="21"/>
      <c r="BW55" s="21"/>
      <c r="BX55" s="21"/>
      <c r="BY55" s="21"/>
      <c r="BZ55" s="21"/>
    </row>
    <row r="56" spans="1:78" x14ac:dyDescent="0.3">
      <c r="A56" s="21"/>
      <c r="B56" s="58" t="str">
        <f>'Sheet 1'!A50</f>
        <v/>
      </c>
      <c r="C56" s="55">
        <f>IF($B56&lt;&gt;"",IF($Q$3&gt;4,COUNTIFS(Input!$F$3:$F$1002,ALK!$B56,Input!$J$3:$J$1002,ALK!C$7,Input!$G$3:$G$1002,ALK!$N$3),COUNTIFS(Input!$F$3:$F$1002,ALK!$B56,Input!$J$3:$J$1002,ALK!C$7,Input!$N$3:$N$1002,ALK!$Q$3,Input!$G$3:$G$1002,ALK!$N$3)),0)</f>
        <v>0</v>
      </c>
      <c r="D56" s="55">
        <f>IF($B56&lt;&gt;"",IF($Q$3&gt;4,COUNTIFS(Input!$F$3:$F$1002,ALK!$B56,Input!$J$3:$J$1002,ALK!D$7,Input!$G$3:$G$1002,ALK!$N$3),COUNTIFS(Input!$F$3:$F$1002,ALK!$B56,Input!$J$3:$J$1002,ALK!D$7,Input!$N$3:$N$1002,ALK!$Q$3,Input!$G$3:$G$1002,ALK!$N$3)),0)</f>
        <v>0</v>
      </c>
      <c r="E56" s="55">
        <f>IF($B56&lt;&gt;"",IF($Q$3&gt;4,COUNTIFS(Input!$F$3:$F$1002,ALK!$B56,Input!$J$3:$J$1002,ALK!E$7,Input!$G$3:$G$1002,ALK!$N$3),COUNTIFS(Input!$F$3:$F$1002,ALK!$B56,Input!$J$3:$J$1002,ALK!E$7,Input!$N$3:$N$1002,ALK!$Q$3,Input!$G$3:$G$1002,ALK!$N$3)),0)</f>
        <v>0</v>
      </c>
      <c r="F56" s="55">
        <f>IF($B56&lt;&gt;"",IF($Q$3&gt;4,COUNTIFS(Input!$F$3:$F$1002,ALK!$B56,Input!$J$3:$J$1002,ALK!F$7,Input!$G$3:$G$1002,ALK!$N$3),COUNTIFS(Input!$F$3:$F$1002,ALK!$B56,Input!$J$3:$J$1002,ALK!F$7,Input!$N$3:$N$1002,ALK!$Q$3,Input!$G$3:$G$1002,ALK!$N$3)),0)</f>
        <v>0</v>
      </c>
      <c r="G56" s="55">
        <f>IF($B56&lt;&gt;"",IF($Q$3&gt;4,COUNTIFS(Input!$F$3:$F$1002,ALK!$B56,Input!$J$3:$J$1002,ALK!G$7,Input!$G$3:$G$1002,ALK!$N$3),COUNTIFS(Input!$F$3:$F$1002,ALK!$B56,Input!$J$3:$J$1002,ALK!G$7,Input!$N$3:$N$1002,ALK!$Q$3,Input!$G$3:$G$1002,ALK!$N$3)),0)</f>
        <v>0</v>
      </c>
      <c r="H56" s="55">
        <f>IF($B56&lt;&gt;"",IF($Q$3&gt;4,COUNTIFS(Input!$F$3:$F$1002,ALK!$B56,Input!$J$3:$J$1002,ALK!H$7,Input!$G$3:$G$1002,ALK!$N$3),COUNTIFS(Input!$F$3:$F$1002,ALK!$B56,Input!$J$3:$J$1002,ALK!H$7,Input!$N$3:$N$1002,ALK!$Q$3,Input!$G$3:$G$1002,ALK!$N$3)),0)</f>
        <v>0</v>
      </c>
      <c r="I56" s="55">
        <f>IF($B56&lt;&gt;"",IF($Q$3&gt;4,COUNTIFS(Input!$F$3:$F$1002,ALK!$B56,Input!$J$3:$J$1002,ALK!I$7,Input!$G$3:$G$1002,ALK!$N$3),COUNTIFS(Input!$F$3:$F$1002,ALK!$B56,Input!$J$3:$J$1002,ALK!I$7,Input!$N$3:$N$1002,ALK!$Q$3,Input!$G$3:$G$1002,ALK!$N$3)),0)</f>
        <v>0</v>
      </c>
      <c r="J56" s="55">
        <f>IF($B56&lt;&gt;"",IF($Q$3&gt;4,COUNTIFS(Input!$F$3:$F$1002,ALK!$B56,Input!$J$3:$J$1002,ALK!J$7,Input!$G$3:$G$1002,ALK!$N$3),COUNTIFS(Input!$F$3:$F$1002,ALK!$B56,Input!$J$3:$J$1002,ALK!J$7,Input!$N$3:$N$1002,ALK!$Q$3,Input!$G$3:$G$1002,ALK!$N$3)),0)</f>
        <v>0</v>
      </c>
      <c r="K56" s="55">
        <f>IF($B56&lt;&gt;"",IF($Q$3&gt;4,COUNTIFS(Input!$F$3:$F$1002,ALK!$B56,Input!$J$3:$J$1002,ALK!K$7,Input!$G$3:$G$1002,ALK!$N$3),COUNTIFS(Input!$F$3:$F$1002,ALK!$B56,Input!$J$3:$J$1002,ALK!K$7,Input!$N$3:$N$1002,ALK!$Q$3,Input!$G$3:$G$1002,ALK!$N$3)),0)</f>
        <v>0</v>
      </c>
      <c r="L56" s="55">
        <f>IF($B56&lt;&gt;"",IF($Q$3&gt;4,COUNTIFS(Input!$F$3:$F$1002,ALK!$B56,Input!$J$3:$J$1002,ALK!L$7,Input!$G$3:$G$1002,ALK!$N$3),COUNTIFS(Input!$F$3:$F$1002,ALK!$B56,Input!$J$3:$J$1002,ALK!L$7,Input!$N$3:$N$1002,ALK!$Q$3,Input!$G$3:$G$1002,ALK!$N$3)),0)</f>
        <v>0</v>
      </c>
      <c r="M56" s="55">
        <f>IF($B56&lt;&gt;"",IF($Q$3&gt;4,COUNTIFS(Input!$F$3:$F$1002,ALK!$B56,Input!$J$3:$J$1002,ALK!M$7,Input!$G$3:$G$1002,ALK!$N$3),COUNTIFS(Input!$F$3:$F$1002,ALK!$B56,Input!$J$3:$J$1002,ALK!M$7,Input!$N$3:$N$1002,ALK!$Q$3,Input!$G$3:$G$1002,ALK!$N$3)),0)</f>
        <v>0</v>
      </c>
      <c r="N56" s="55">
        <f>IF($B56&lt;&gt;"",IF($Q$3&gt;4,COUNTIFS(Input!$F$3:$F$1002,ALK!$B56,Input!$J$3:$J$1002,ALK!N$7,Input!$G$3:$G$1002,ALK!$N$3),COUNTIFS(Input!$F$3:$F$1002,ALK!$B56,Input!$J$3:$J$1002,ALK!N$7,Input!$N$3:$N$1002,ALK!$Q$3,Input!$G$3:$G$1002,ALK!$N$3)),0)</f>
        <v>0</v>
      </c>
      <c r="O56" s="55">
        <f>IF($B56&lt;&gt;"",IF($Q$3&gt;4,COUNTIFS(Input!$F$3:$F$1002,ALK!$B56,Input!$J$3:$J$1002,ALK!O$7,Input!$G$3:$G$1002,ALK!$N$3),COUNTIFS(Input!$F$3:$F$1002,ALK!$B56,Input!$J$3:$J$1002,ALK!O$7,Input!$N$3:$N$1002,ALK!$Q$3,Input!$G$3:$G$1002,ALK!$N$3)),0)</f>
        <v>0</v>
      </c>
      <c r="P56" s="55">
        <f>IF($B56&lt;&gt;"",IF($Q$3&gt;4,COUNTIFS(Input!$F$3:$F$1002,ALK!$B56,Input!$J$3:$J$1002,ALK!P$7,Input!$G$3:$G$1002,ALK!$N$3),COUNTIFS(Input!$F$3:$F$1002,ALK!$B56,Input!$J$3:$J$1002,ALK!P$7,Input!$N$3:$N$1002,ALK!$Q$3,Input!$G$3:$G$1002,ALK!$N$3)),0)</f>
        <v>0</v>
      </c>
      <c r="Q56" s="55">
        <f>IF($B56&lt;&gt;"",IF($Q$3&gt;4,COUNTIFS(Input!$F$3:$F$1002,ALK!$B56,Input!$J$3:$J$1002,ALK!Q$7,Input!$G$3:$G$1002,ALK!$N$3),COUNTIFS(Input!$F$3:$F$1002,ALK!$B56,Input!$J$3:$J$1002,ALK!Q$7,Input!$N$3:$N$1002,ALK!$Q$3,Input!$G$3:$G$1002,ALK!$N$3)),0)</f>
        <v>0</v>
      </c>
      <c r="R56" s="55">
        <f>IF($B56&lt;&gt;"",IF($Q$3&gt;4,COUNTIFS(Input!$F$3:$F$1002,ALK!$B56,Input!$J$3:$J$1002,ALK!R$7,Input!$G$3:$G$1002,ALK!$N$3),COUNTIFS(Input!$F$3:$F$1002,ALK!$B56,Input!$J$3:$J$1002,ALK!R$7,Input!$N$3:$N$1002,ALK!$Q$3,Input!$G$3:$G$1002,ALK!$N$3)),0)</f>
        <v>0</v>
      </c>
      <c r="S56" s="55">
        <f>IF($B56&lt;&gt;"",IF($Q$3&gt;4,COUNTIFS(Input!$F$3:$F$1002,ALK!$B56,Input!$J$3:$J$1002,ALK!S$7,Input!$G$3:$G$1002,ALK!$N$3),COUNTIFS(Input!$F$3:$F$1002,ALK!$B56,Input!$J$3:$J$1002,ALK!S$7,Input!$N$3:$N$1002,ALK!$Q$3,Input!$G$3:$G$1002,ALK!$N$3)),0)</f>
        <v>0</v>
      </c>
      <c r="T56" s="55">
        <f>IF($B56&lt;&gt;"",IF($Q$3&gt;4,COUNTIFS(Input!$F$3:$F$1002,ALK!$B56,Input!$J$3:$J$1002,ALK!T$7,Input!$G$3:$G$1002,ALK!$N$3),COUNTIFS(Input!$F$3:$F$1002,ALK!$B56,Input!$J$3:$J$1002,ALK!T$7,Input!$N$3:$N$1002,ALK!$Q$3,Input!$G$3:$G$1002,ALK!$N$3)),0)</f>
        <v>0</v>
      </c>
      <c r="U56" s="55">
        <f>IF($B56&lt;&gt;"",IF($Q$3&gt;4,COUNTIFS(Input!$F$3:$F$1002,ALK!$B56,Input!$J$3:$J$1002,ALK!U$7,Input!$G$3:$G$1002,ALK!$N$3),COUNTIFS(Input!$F$3:$F$1002,ALK!$B56,Input!$J$3:$J$1002,ALK!U$7,Input!$N$3:$N$1002,ALK!$Q$3,Input!$G$3:$G$1002,ALK!$N$3)),0)</f>
        <v>0</v>
      </c>
      <c r="V56" s="55">
        <f>IF($B56&lt;&gt;"",IF($Q$3&gt;4,COUNTIFS(Input!$F$3:$F$1002,ALK!$B56,Input!$J$3:$J$1002,ALK!V$7,Input!$G$3:$G$1002,ALK!$N$3),COUNTIFS(Input!$F$3:$F$1002,ALK!$B56,Input!$J$3:$J$1002,ALK!V$7,Input!$N$3:$N$1002,ALK!$Q$3,Input!$G$3:$G$1002,ALK!$N$3)),0)</f>
        <v>0</v>
      </c>
      <c r="W56" s="55">
        <f>IF($B56&lt;&gt;"",IF($Q$3&gt;4,COUNTIFS(Input!$F$3:$F$1002,ALK!$B56,Input!$J$3:$J$1002,ALK!W$7,Input!$G$3:$G$1002,ALK!$N$3),COUNTIFS(Input!$F$3:$F$1002,ALK!$B56,Input!$J$3:$J$1002,ALK!W$7,Input!$N$3:$N$1002,ALK!$Q$3,Input!$G$3:$G$1002,ALK!$N$3)),0)</f>
        <v>0</v>
      </c>
      <c r="X56" s="55">
        <f>IF($B56&lt;&gt;"",IF($Q$3&gt;4,COUNTIFS(Input!$F$3:$F$1002,ALK!$B56,Input!$J$3:$J$1002,ALK!X$7,Input!$G$3:$G$1002,ALK!$N$3),COUNTIFS(Input!$F$3:$F$1002,ALK!$B56,Input!$J$3:$J$1002,ALK!X$7,Input!$N$3:$N$1002,ALK!$Q$3,Input!$G$3:$G$1002,ALK!$N$3)),0)</f>
        <v>0</v>
      </c>
      <c r="Y56" s="55">
        <f>IF($B56&lt;&gt;"",IF($Q$3&gt;4,COUNTIFS(Input!$F$3:$F$1002,ALK!$B56,Input!$J$3:$J$1002,ALK!Y$7,Input!$G$3:$G$1002,ALK!$N$3),COUNTIFS(Input!$F$3:$F$1002,ALK!$B56,Input!$J$3:$J$1002,ALK!Y$7,Input!$N$3:$N$1002,ALK!$Q$3,Input!$G$3:$G$1002,ALK!$N$3)),0)</f>
        <v>0</v>
      </c>
      <c r="Z56" s="55">
        <f>IF($B56&lt;&gt;"",IF($Q$3&gt;4,COUNTIFS(Input!$F$3:$F$1002,ALK!$B56,Input!$J$3:$J$1002,ALK!Z$7,Input!$G$3:$G$1002,ALK!$N$3),COUNTIFS(Input!$F$3:$F$1002,ALK!$B56,Input!$J$3:$J$1002,ALK!Z$7,Input!$N$3:$N$1002,ALK!$Q$3,Input!$G$3:$G$1002,ALK!$N$3)),0)</f>
        <v>0</v>
      </c>
      <c r="AA56" s="55">
        <f>IF($B56&lt;&gt;"",IF($Q$3&gt;4,COUNTIFS(Input!$F$3:$F$1002,ALK!$B56,Input!$J$3:$J$1002,ALK!AA$7,Input!$G$3:$G$1002,ALK!$N$3),COUNTIFS(Input!$F$3:$F$1002,ALK!$B56,Input!$J$3:$J$1002,ALK!AA$7,Input!$N$3:$N$1002,ALK!$Q$3,Input!$G$3:$G$1002,ALK!$N$3)),0)</f>
        <v>0</v>
      </c>
      <c r="AB56" s="55">
        <f>IF($B56&lt;&gt;"",IF($Q$3&gt;4,COUNTIFS(Input!$F$3:$F$1002,ALK!$B56,Input!$J$3:$J$1002,ALK!AB$7,Input!$G$3:$G$1002,ALK!$N$3),COUNTIFS(Input!$F$3:$F$1002,ALK!$B56,Input!$J$3:$J$1002,ALK!AB$7,Input!$N$3:$N$1002,ALK!$Q$3,Input!$G$3:$G$1002,ALK!$N$3)),0)</f>
        <v>0</v>
      </c>
      <c r="AC56" s="55">
        <f>IF($B56&lt;&gt;"",IF($Q$3&gt;4,COUNTIFS(Input!$F$3:$F$1002,ALK!$B56,Input!$J$3:$J$1002,ALK!AC$7,Input!$G$3:$G$1002,ALK!$N$3),COUNTIFS(Input!$F$3:$F$1002,ALK!$B56,Input!$J$3:$J$1002,ALK!AC$7,Input!$N$3:$N$1002,ALK!$Q$3,Input!$G$3:$G$1002,ALK!$N$3)),0)</f>
        <v>0</v>
      </c>
      <c r="AD56" s="55">
        <f>IF($B56&lt;&gt;"",IF($Q$3&gt;4,COUNTIFS(Input!$F$3:$F$1002,ALK!$B56,Input!$J$3:$J$1002,ALK!AD$7,Input!$G$3:$G$1002,ALK!$N$3),COUNTIFS(Input!$F$3:$F$1002,ALK!$B56,Input!$J$3:$J$1002,ALK!AD$7,Input!$N$3:$N$1002,ALK!$Q$3,Input!$G$3:$G$1002,ALK!$N$3)),0)</f>
        <v>0</v>
      </c>
      <c r="AE56" s="55">
        <f>IF($B56&lt;&gt;"",IF($Q$3&gt;4,COUNTIFS(Input!$F$3:$F$1002,ALK!$B56,Input!$J$3:$J$1002,ALK!AE$7,Input!$G$3:$G$1002,ALK!$N$3),COUNTIFS(Input!$F$3:$F$1002,ALK!$B56,Input!$J$3:$J$1002,ALK!AE$7,Input!$N$3:$N$1002,ALK!$Q$3,Input!$G$3:$G$1002,ALK!$N$3)),0)</f>
        <v>0</v>
      </c>
      <c r="AF56" s="55">
        <f>IF($B56&lt;&gt;"",IF($Q$3&gt;4,COUNTIFS(Input!$F$3:$F$1002,ALK!$B56,Input!$J$3:$J$1002,ALK!AF$7,Input!$G$3:$G$1002,ALK!$N$3),COUNTIFS(Input!$F$3:$F$1002,ALK!$B56,Input!$J$3:$J$1002,ALK!AF$7,Input!$N$3:$N$1002,ALK!$Q$3,Input!$G$3:$G$1002,ALK!$N$3)),0)</f>
        <v>0</v>
      </c>
      <c r="AG56" s="55">
        <f>IF($B56&lt;&gt;"",IF($Q$3&gt;4,COUNTIFS(Input!$F$3:$F$1002,ALK!$B56,Input!$J$3:$J$1002,ALK!AG$7,Input!$G$3:$G$1002,ALK!$N$3),COUNTIFS(Input!$F$3:$F$1002,ALK!$B56,Input!$J$3:$J$1002,ALK!AG$7,Input!$N$3:$N$1002,ALK!$Q$3,Input!$G$3:$G$1002,ALK!$N$3)),0)</f>
        <v>0</v>
      </c>
      <c r="AH56" s="55">
        <f>IF($B56&lt;&gt;"",IF($Q$3&gt;4,COUNTIFS(Input!$F$3:$F$1002,ALK!$B56,Input!$J$3:$J$1002,ALK!AH$7,Input!$G$3:$G$1002,ALK!$N$3),COUNTIFS(Input!$F$3:$F$1002,ALK!$B56,Input!$J$3:$J$1002,ALK!AH$7,Input!$N$3:$N$1002,ALK!$Q$3,Input!$G$3:$G$1002,ALK!$N$3)),0)</f>
        <v>0</v>
      </c>
      <c r="AI56" s="55">
        <f>IF($B56&lt;&gt;"",IF($Q$3&gt;4,COUNTIFS(Input!$F$3:$F$1002,ALK!$B56,Input!$J$3:$J$1002,ALK!AI$7,Input!$G$3:$G$1002,ALK!$N$3),COUNTIFS(Input!$F$3:$F$1002,ALK!$B56,Input!$J$3:$J$1002,ALK!AI$7,Input!$N$3:$N$1002,ALK!$Q$3,Input!$G$3:$G$1002,ALK!$N$3)),0)</f>
        <v>0</v>
      </c>
      <c r="AJ56" s="55">
        <f>IF($B56&lt;&gt;"",IF($Q$3&gt;4,COUNTIFS(Input!$F$3:$F$1002,ALK!$B56,Input!$J$3:$J$1002,ALK!AJ$7,Input!$G$3:$G$1002,ALK!$N$3),COUNTIFS(Input!$F$3:$F$1002,ALK!$B56,Input!$J$3:$J$1002,ALK!AJ$7,Input!$N$3:$N$1002,ALK!$Q$3,Input!$G$3:$G$1002,ALK!$N$3)),0)</f>
        <v>0</v>
      </c>
      <c r="AK56" s="55">
        <f>IF($B56&lt;&gt;"",IF($Q$3&gt;4,COUNTIFS(Input!$F$3:$F$1002,ALK!$B56,Input!$J$3:$J$1002,ALK!AK$7,Input!$G$3:$G$1002,ALK!$N$3),COUNTIFS(Input!$F$3:$F$1002,ALK!$B56,Input!$J$3:$J$1002,ALK!AK$7,Input!$N$3:$N$1002,ALK!$Q$3,Input!$G$3:$G$1002,ALK!$N$3)),0)</f>
        <v>0</v>
      </c>
      <c r="AL56" s="55">
        <f>IF($B56&lt;&gt;"",IF($Q$3&gt;4,COUNTIFS(Input!$F$3:$F$1002,ALK!$B56,Input!$J$3:$J$1002,ALK!AL$7,Input!$G$3:$G$1002,ALK!$N$3),COUNTIFS(Input!$F$3:$F$1002,ALK!$B56,Input!$J$3:$J$1002,ALK!AL$7,Input!$N$3:$N$1002,ALK!$Q$3,Input!$G$3:$G$1002,ALK!$N$3)),0)</f>
        <v>0</v>
      </c>
      <c r="AM56" s="55">
        <f>IF($B56&lt;&gt;"",IF($Q$3&gt;4,COUNTIFS(Input!$F$3:$F$1002,ALK!$B56,Input!$J$3:$J$1002,ALK!AM$7,Input!$G$3:$G$1002,ALK!$N$3),COUNTIFS(Input!$F$3:$F$1002,ALK!$B56,Input!$J$3:$J$1002,ALK!AM$7,Input!$N$3:$N$1002,ALK!$Q$3,Input!$G$3:$G$1002,ALK!$N$3)),0)</f>
        <v>0</v>
      </c>
      <c r="AN56" s="55">
        <f>IF($B56&lt;&gt;"",IF($Q$3&gt;4,COUNTIFS(Input!$F$3:$F$1002,ALK!$B56,Input!$J$3:$J$1002,ALK!AN$7,Input!$G$3:$G$1002,ALK!$N$3),COUNTIFS(Input!$F$3:$F$1002,ALK!$B56,Input!$J$3:$J$1002,ALK!AN$7,Input!$N$3:$N$1002,ALK!$Q$3,Input!$G$3:$G$1002,ALK!$N$3)),0)</f>
        <v>0</v>
      </c>
      <c r="AO56" s="55">
        <f>IF($B56&lt;&gt;"",IF($Q$3&gt;4,COUNTIFS(Input!$F$3:$F$1002,ALK!$B56,Input!$J$3:$J$1002,ALK!AO$7,Input!$G$3:$G$1002,ALK!$N$3),COUNTIFS(Input!$F$3:$F$1002,ALK!$B56,Input!$J$3:$J$1002,ALK!AO$7,Input!$N$3:$N$1002,ALK!$Q$3,Input!$G$3:$G$1002,ALK!$N$3)),0)</f>
        <v>0</v>
      </c>
      <c r="AP56" s="55">
        <f>IF($B56&lt;&gt;"",IF($Q$3&gt;4,COUNTIFS(Input!$F$3:$F$1002,ALK!$B56,Input!$J$3:$J$1002,ALK!AP$7,Input!$G$3:$G$1002,ALK!$N$3),COUNTIFS(Input!$F$3:$F$1002,ALK!$B56,Input!$J$3:$J$1002,ALK!AP$7,Input!$N$3:$N$1002,ALK!$Q$3,Input!$G$3:$G$1002,ALK!$N$3)),0)</f>
        <v>0</v>
      </c>
      <c r="AQ56" s="55">
        <f>IF($B56&lt;&gt;"",IF($Q$3&gt;4,COUNTIFS(Input!$F$3:$F$1002,ALK!$B56,Input!$J$3:$J$1002,ALK!AQ$7,Input!$G$3:$G$1002,ALK!$N$3),COUNTIFS(Input!$F$3:$F$1002,ALK!$B56,Input!$J$3:$J$1002,ALK!AQ$7,Input!$N$3:$N$1002,ALK!$Q$3,Input!$G$3:$G$1002,ALK!$N$3)),0)</f>
        <v>0</v>
      </c>
      <c r="AR56" s="56">
        <f t="shared" si="1"/>
        <v>0</v>
      </c>
      <c r="AS56" s="21"/>
      <c r="AT56" s="21"/>
      <c r="AU56" s="21"/>
      <c r="AV56" s="21"/>
      <c r="AW56" s="21"/>
      <c r="AX56" s="21"/>
      <c r="AY56" s="21"/>
      <c r="AZ56" s="21"/>
      <c r="BA56" s="21"/>
      <c r="BB56" s="21"/>
      <c r="BC56" s="316">
        <f t="shared" si="2"/>
        <v>0</v>
      </c>
      <c r="BD56" s="21"/>
      <c r="BE56" s="21"/>
      <c r="BF56" s="21"/>
      <c r="BG56" s="21"/>
      <c r="BH56" s="21"/>
      <c r="BI56" s="21"/>
      <c r="BJ56" s="21"/>
      <c r="BK56" s="21"/>
      <c r="BL56" s="21"/>
      <c r="BM56" s="21"/>
      <c r="BN56" s="21"/>
      <c r="BO56" s="21"/>
      <c r="BP56" s="21"/>
      <c r="BQ56" s="21"/>
      <c r="BR56" s="21"/>
      <c r="BS56" s="21"/>
      <c r="BT56" s="21"/>
      <c r="BU56" s="21"/>
      <c r="BV56" s="21"/>
      <c r="BW56" s="21"/>
      <c r="BX56" s="21"/>
      <c r="BY56" s="21"/>
      <c r="BZ56" s="21"/>
    </row>
    <row r="57" spans="1:78" x14ac:dyDescent="0.3">
      <c r="A57" s="21"/>
      <c r="B57" s="58" t="str">
        <f>'Sheet 1'!A51</f>
        <v/>
      </c>
      <c r="C57" s="55">
        <f>IF($B57&lt;&gt;"",IF($Q$3&gt;4,COUNTIFS(Input!$F$3:$F$1002,ALK!$B57,Input!$J$3:$J$1002,ALK!C$7,Input!$G$3:$G$1002,ALK!$N$3),COUNTIFS(Input!$F$3:$F$1002,ALK!$B57,Input!$J$3:$J$1002,ALK!C$7,Input!$N$3:$N$1002,ALK!$Q$3,Input!$G$3:$G$1002,ALK!$N$3)),0)</f>
        <v>0</v>
      </c>
      <c r="D57" s="55">
        <f>IF($B57&lt;&gt;"",IF($Q$3&gt;4,COUNTIFS(Input!$F$3:$F$1002,ALK!$B57,Input!$J$3:$J$1002,ALK!D$7,Input!$G$3:$G$1002,ALK!$N$3),COUNTIFS(Input!$F$3:$F$1002,ALK!$B57,Input!$J$3:$J$1002,ALK!D$7,Input!$N$3:$N$1002,ALK!$Q$3,Input!$G$3:$G$1002,ALK!$N$3)),0)</f>
        <v>0</v>
      </c>
      <c r="E57" s="55">
        <f>IF($B57&lt;&gt;"",IF($Q$3&gt;4,COUNTIFS(Input!$F$3:$F$1002,ALK!$B57,Input!$J$3:$J$1002,ALK!E$7,Input!$G$3:$G$1002,ALK!$N$3),COUNTIFS(Input!$F$3:$F$1002,ALK!$B57,Input!$J$3:$J$1002,ALK!E$7,Input!$N$3:$N$1002,ALK!$Q$3,Input!$G$3:$G$1002,ALK!$N$3)),0)</f>
        <v>0</v>
      </c>
      <c r="F57" s="55">
        <f>IF($B57&lt;&gt;"",IF($Q$3&gt;4,COUNTIFS(Input!$F$3:$F$1002,ALK!$B57,Input!$J$3:$J$1002,ALK!F$7,Input!$G$3:$G$1002,ALK!$N$3),COUNTIFS(Input!$F$3:$F$1002,ALK!$B57,Input!$J$3:$J$1002,ALK!F$7,Input!$N$3:$N$1002,ALK!$Q$3,Input!$G$3:$G$1002,ALK!$N$3)),0)</f>
        <v>0</v>
      </c>
      <c r="G57" s="55">
        <f>IF($B57&lt;&gt;"",IF($Q$3&gt;4,COUNTIFS(Input!$F$3:$F$1002,ALK!$B57,Input!$J$3:$J$1002,ALK!G$7,Input!$G$3:$G$1002,ALK!$N$3),COUNTIFS(Input!$F$3:$F$1002,ALK!$B57,Input!$J$3:$J$1002,ALK!G$7,Input!$N$3:$N$1002,ALK!$Q$3,Input!$G$3:$G$1002,ALK!$N$3)),0)</f>
        <v>0</v>
      </c>
      <c r="H57" s="55">
        <f>IF($B57&lt;&gt;"",IF($Q$3&gt;4,COUNTIFS(Input!$F$3:$F$1002,ALK!$B57,Input!$J$3:$J$1002,ALK!H$7,Input!$G$3:$G$1002,ALK!$N$3),COUNTIFS(Input!$F$3:$F$1002,ALK!$B57,Input!$J$3:$J$1002,ALK!H$7,Input!$N$3:$N$1002,ALK!$Q$3,Input!$G$3:$G$1002,ALK!$N$3)),0)</f>
        <v>0</v>
      </c>
      <c r="I57" s="55">
        <f>IF($B57&lt;&gt;"",IF($Q$3&gt;4,COUNTIFS(Input!$F$3:$F$1002,ALK!$B57,Input!$J$3:$J$1002,ALK!I$7,Input!$G$3:$G$1002,ALK!$N$3),COUNTIFS(Input!$F$3:$F$1002,ALK!$B57,Input!$J$3:$J$1002,ALK!I$7,Input!$N$3:$N$1002,ALK!$Q$3,Input!$G$3:$G$1002,ALK!$N$3)),0)</f>
        <v>0</v>
      </c>
      <c r="J57" s="55">
        <f>IF($B57&lt;&gt;"",IF($Q$3&gt;4,COUNTIFS(Input!$F$3:$F$1002,ALK!$B57,Input!$J$3:$J$1002,ALK!J$7,Input!$G$3:$G$1002,ALK!$N$3),COUNTIFS(Input!$F$3:$F$1002,ALK!$B57,Input!$J$3:$J$1002,ALK!J$7,Input!$N$3:$N$1002,ALK!$Q$3,Input!$G$3:$G$1002,ALK!$N$3)),0)</f>
        <v>0</v>
      </c>
      <c r="K57" s="55">
        <f>IF($B57&lt;&gt;"",IF($Q$3&gt;4,COUNTIFS(Input!$F$3:$F$1002,ALK!$B57,Input!$J$3:$J$1002,ALK!K$7,Input!$G$3:$G$1002,ALK!$N$3),COUNTIFS(Input!$F$3:$F$1002,ALK!$B57,Input!$J$3:$J$1002,ALK!K$7,Input!$N$3:$N$1002,ALK!$Q$3,Input!$G$3:$G$1002,ALK!$N$3)),0)</f>
        <v>0</v>
      </c>
      <c r="L57" s="55">
        <f>IF($B57&lt;&gt;"",IF($Q$3&gt;4,COUNTIFS(Input!$F$3:$F$1002,ALK!$B57,Input!$J$3:$J$1002,ALK!L$7,Input!$G$3:$G$1002,ALK!$N$3),COUNTIFS(Input!$F$3:$F$1002,ALK!$B57,Input!$J$3:$J$1002,ALK!L$7,Input!$N$3:$N$1002,ALK!$Q$3,Input!$G$3:$G$1002,ALK!$N$3)),0)</f>
        <v>0</v>
      </c>
      <c r="M57" s="55">
        <f>IF($B57&lt;&gt;"",IF($Q$3&gt;4,COUNTIFS(Input!$F$3:$F$1002,ALK!$B57,Input!$J$3:$J$1002,ALK!M$7,Input!$G$3:$G$1002,ALK!$N$3),COUNTIFS(Input!$F$3:$F$1002,ALK!$B57,Input!$J$3:$J$1002,ALK!M$7,Input!$N$3:$N$1002,ALK!$Q$3,Input!$G$3:$G$1002,ALK!$N$3)),0)</f>
        <v>0</v>
      </c>
      <c r="N57" s="55">
        <f>IF($B57&lt;&gt;"",IF($Q$3&gt;4,COUNTIFS(Input!$F$3:$F$1002,ALK!$B57,Input!$J$3:$J$1002,ALK!N$7,Input!$G$3:$G$1002,ALK!$N$3),COUNTIFS(Input!$F$3:$F$1002,ALK!$B57,Input!$J$3:$J$1002,ALK!N$7,Input!$N$3:$N$1002,ALK!$Q$3,Input!$G$3:$G$1002,ALK!$N$3)),0)</f>
        <v>0</v>
      </c>
      <c r="O57" s="55">
        <f>IF($B57&lt;&gt;"",IF($Q$3&gt;4,COUNTIFS(Input!$F$3:$F$1002,ALK!$B57,Input!$J$3:$J$1002,ALK!O$7,Input!$G$3:$G$1002,ALK!$N$3),COUNTIFS(Input!$F$3:$F$1002,ALK!$B57,Input!$J$3:$J$1002,ALK!O$7,Input!$N$3:$N$1002,ALK!$Q$3,Input!$G$3:$G$1002,ALK!$N$3)),0)</f>
        <v>0</v>
      </c>
      <c r="P57" s="55">
        <f>IF($B57&lt;&gt;"",IF($Q$3&gt;4,COUNTIFS(Input!$F$3:$F$1002,ALK!$B57,Input!$J$3:$J$1002,ALK!P$7,Input!$G$3:$G$1002,ALK!$N$3),COUNTIFS(Input!$F$3:$F$1002,ALK!$B57,Input!$J$3:$J$1002,ALK!P$7,Input!$N$3:$N$1002,ALK!$Q$3,Input!$G$3:$G$1002,ALK!$N$3)),0)</f>
        <v>0</v>
      </c>
      <c r="Q57" s="55">
        <f>IF($B57&lt;&gt;"",IF($Q$3&gt;4,COUNTIFS(Input!$F$3:$F$1002,ALK!$B57,Input!$J$3:$J$1002,ALK!Q$7,Input!$G$3:$G$1002,ALK!$N$3),COUNTIFS(Input!$F$3:$F$1002,ALK!$B57,Input!$J$3:$J$1002,ALK!Q$7,Input!$N$3:$N$1002,ALK!$Q$3,Input!$G$3:$G$1002,ALK!$N$3)),0)</f>
        <v>0</v>
      </c>
      <c r="R57" s="55">
        <f>IF($B57&lt;&gt;"",IF($Q$3&gt;4,COUNTIFS(Input!$F$3:$F$1002,ALK!$B57,Input!$J$3:$J$1002,ALK!R$7,Input!$G$3:$G$1002,ALK!$N$3),COUNTIFS(Input!$F$3:$F$1002,ALK!$B57,Input!$J$3:$J$1002,ALK!R$7,Input!$N$3:$N$1002,ALK!$Q$3,Input!$G$3:$G$1002,ALK!$N$3)),0)</f>
        <v>0</v>
      </c>
      <c r="S57" s="55">
        <f>IF($B57&lt;&gt;"",IF($Q$3&gt;4,COUNTIFS(Input!$F$3:$F$1002,ALK!$B57,Input!$J$3:$J$1002,ALK!S$7,Input!$G$3:$G$1002,ALK!$N$3),COUNTIFS(Input!$F$3:$F$1002,ALK!$B57,Input!$J$3:$J$1002,ALK!S$7,Input!$N$3:$N$1002,ALK!$Q$3,Input!$G$3:$G$1002,ALK!$N$3)),0)</f>
        <v>0</v>
      </c>
      <c r="T57" s="55">
        <f>IF($B57&lt;&gt;"",IF($Q$3&gt;4,COUNTIFS(Input!$F$3:$F$1002,ALK!$B57,Input!$J$3:$J$1002,ALK!T$7,Input!$G$3:$G$1002,ALK!$N$3),COUNTIFS(Input!$F$3:$F$1002,ALK!$B57,Input!$J$3:$J$1002,ALK!T$7,Input!$N$3:$N$1002,ALK!$Q$3,Input!$G$3:$G$1002,ALK!$N$3)),0)</f>
        <v>0</v>
      </c>
      <c r="U57" s="55">
        <f>IF($B57&lt;&gt;"",IF($Q$3&gt;4,COUNTIFS(Input!$F$3:$F$1002,ALK!$B57,Input!$J$3:$J$1002,ALK!U$7,Input!$G$3:$G$1002,ALK!$N$3),COUNTIFS(Input!$F$3:$F$1002,ALK!$B57,Input!$J$3:$J$1002,ALK!U$7,Input!$N$3:$N$1002,ALK!$Q$3,Input!$G$3:$G$1002,ALK!$N$3)),0)</f>
        <v>0</v>
      </c>
      <c r="V57" s="55">
        <f>IF($B57&lt;&gt;"",IF($Q$3&gt;4,COUNTIFS(Input!$F$3:$F$1002,ALK!$B57,Input!$J$3:$J$1002,ALK!V$7,Input!$G$3:$G$1002,ALK!$N$3),COUNTIFS(Input!$F$3:$F$1002,ALK!$B57,Input!$J$3:$J$1002,ALK!V$7,Input!$N$3:$N$1002,ALK!$Q$3,Input!$G$3:$G$1002,ALK!$N$3)),0)</f>
        <v>0</v>
      </c>
      <c r="W57" s="55">
        <f>IF($B57&lt;&gt;"",IF($Q$3&gt;4,COUNTIFS(Input!$F$3:$F$1002,ALK!$B57,Input!$J$3:$J$1002,ALK!W$7,Input!$G$3:$G$1002,ALK!$N$3),COUNTIFS(Input!$F$3:$F$1002,ALK!$B57,Input!$J$3:$J$1002,ALK!W$7,Input!$N$3:$N$1002,ALK!$Q$3,Input!$G$3:$G$1002,ALK!$N$3)),0)</f>
        <v>0</v>
      </c>
      <c r="X57" s="55">
        <f>IF($B57&lt;&gt;"",IF($Q$3&gt;4,COUNTIFS(Input!$F$3:$F$1002,ALK!$B57,Input!$J$3:$J$1002,ALK!X$7,Input!$G$3:$G$1002,ALK!$N$3),COUNTIFS(Input!$F$3:$F$1002,ALK!$B57,Input!$J$3:$J$1002,ALK!X$7,Input!$N$3:$N$1002,ALK!$Q$3,Input!$G$3:$G$1002,ALK!$N$3)),0)</f>
        <v>0</v>
      </c>
      <c r="Y57" s="55">
        <f>IF($B57&lt;&gt;"",IF($Q$3&gt;4,COUNTIFS(Input!$F$3:$F$1002,ALK!$B57,Input!$J$3:$J$1002,ALK!Y$7,Input!$G$3:$G$1002,ALK!$N$3),COUNTIFS(Input!$F$3:$F$1002,ALK!$B57,Input!$J$3:$J$1002,ALK!Y$7,Input!$N$3:$N$1002,ALK!$Q$3,Input!$G$3:$G$1002,ALK!$N$3)),0)</f>
        <v>0</v>
      </c>
      <c r="Z57" s="55">
        <f>IF($B57&lt;&gt;"",IF($Q$3&gt;4,COUNTIFS(Input!$F$3:$F$1002,ALK!$B57,Input!$J$3:$J$1002,ALK!Z$7,Input!$G$3:$G$1002,ALK!$N$3),COUNTIFS(Input!$F$3:$F$1002,ALK!$B57,Input!$J$3:$J$1002,ALK!Z$7,Input!$N$3:$N$1002,ALK!$Q$3,Input!$G$3:$G$1002,ALK!$N$3)),0)</f>
        <v>0</v>
      </c>
      <c r="AA57" s="55">
        <f>IF($B57&lt;&gt;"",IF($Q$3&gt;4,COUNTIFS(Input!$F$3:$F$1002,ALK!$B57,Input!$J$3:$J$1002,ALK!AA$7,Input!$G$3:$G$1002,ALK!$N$3),COUNTIFS(Input!$F$3:$F$1002,ALK!$B57,Input!$J$3:$J$1002,ALK!AA$7,Input!$N$3:$N$1002,ALK!$Q$3,Input!$G$3:$G$1002,ALK!$N$3)),0)</f>
        <v>0</v>
      </c>
      <c r="AB57" s="55">
        <f>IF($B57&lt;&gt;"",IF($Q$3&gt;4,COUNTIFS(Input!$F$3:$F$1002,ALK!$B57,Input!$J$3:$J$1002,ALK!AB$7,Input!$G$3:$G$1002,ALK!$N$3),COUNTIFS(Input!$F$3:$F$1002,ALK!$B57,Input!$J$3:$J$1002,ALK!AB$7,Input!$N$3:$N$1002,ALK!$Q$3,Input!$G$3:$G$1002,ALK!$N$3)),0)</f>
        <v>0</v>
      </c>
      <c r="AC57" s="55">
        <f>IF($B57&lt;&gt;"",IF($Q$3&gt;4,COUNTIFS(Input!$F$3:$F$1002,ALK!$B57,Input!$J$3:$J$1002,ALK!AC$7,Input!$G$3:$G$1002,ALK!$N$3),COUNTIFS(Input!$F$3:$F$1002,ALK!$B57,Input!$J$3:$J$1002,ALK!AC$7,Input!$N$3:$N$1002,ALK!$Q$3,Input!$G$3:$G$1002,ALK!$N$3)),0)</f>
        <v>0</v>
      </c>
      <c r="AD57" s="55">
        <f>IF($B57&lt;&gt;"",IF($Q$3&gt;4,COUNTIFS(Input!$F$3:$F$1002,ALK!$B57,Input!$J$3:$J$1002,ALK!AD$7,Input!$G$3:$G$1002,ALK!$N$3),COUNTIFS(Input!$F$3:$F$1002,ALK!$B57,Input!$J$3:$J$1002,ALK!AD$7,Input!$N$3:$N$1002,ALK!$Q$3,Input!$G$3:$G$1002,ALK!$N$3)),0)</f>
        <v>0</v>
      </c>
      <c r="AE57" s="55">
        <f>IF($B57&lt;&gt;"",IF($Q$3&gt;4,COUNTIFS(Input!$F$3:$F$1002,ALK!$B57,Input!$J$3:$J$1002,ALK!AE$7,Input!$G$3:$G$1002,ALK!$N$3),COUNTIFS(Input!$F$3:$F$1002,ALK!$B57,Input!$J$3:$J$1002,ALK!AE$7,Input!$N$3:$N$1002,ALK!$Q$3,Input!$G$3:$G$1002,ALK!$N$3)),0)</f>
        <v>0</v>
      </c>
      <c r="AF57" s="55">
        <f>IF($B57&lt;&gt;"",IF($Q$3&gt;4,COUNTIFS(Input!$F$3:$F$1002,ALK!$B57,Input!$J$3:$J$1002,ALK!AF$7,Input!$G$3:$G$1002,ALK!$N$3),COUNTIFS(Input!$F$3:$F$1002,ALK!$B57,Input!$J$3:$J$1002,ALK!AF$7,Input!$N$3:$N$1002,ALK!$Q$3,Input!$G$3:$G$1002,ALK!$N$3)),0)</f>
        <v>0</v>
      </c>
      <c r="AG57" s="55">
        <f>IF($B57&lt;&gt;"",IF($Q$3&gt;4,COUNTIFS(Input!$F$3:$F$1002,ALK!$B57,Input!$J$3:$J$1002,ALK!AG$7,Input!$G$3:$G$1002,ALK!$N$3),COUNTIFS(Input!$F$3:$F$1002,ALK!$B57,Input!$J$3:$J$1002,ALK!AG$7,Input!$N$3:$N$1002,ALK!$Q$3,Input!$G$3:$G$1002,ALK!$N$3)),0)</f>
        <v>0</v>
      </c>
      <c r="AH57" s="55">
        <f>IF($B57&lt;&gt;"",IF($Q$3&gt;4,COUNTIFS(Input!$F$3:$F$1002,ALK!$B57,Input!$J$3:$J$1002,ALK!AH$7,Input!$G$3:$G$1002,ALK!$N$3),COUNTIFS(Input!$F$3:$F$1002,ALK!$B57,Input!$J$3:$J$1002,ALK!AH$7,Input!$N$3:$N$1002,ALK!$Q$3,Input!$G$3:$G$1002,ALK!$N$3)),0)</f>
        <v>0</v>
      </c>
      <c r="AI57" s="55">
        <f>IF($B57&lt;&gt;"",IF($Q$3&gt;4,COUNTIFS(Input!$F$3:$F$1002,ALK!$B57,Input!$J$3:$J$1002,ALK!AI$7,Input!$G$3:$G$1002,ALK!$N$3),COUNTIFS(Input!$F$3:$F$1002,ALK!$B57,Input!$J$3:$J$1002,ALK!AI$7,Input!$N$3:$N$1002,ALK!$Q$3,Input!$G$3:$G$1002,ALK!$N$3)),0)</f>
        <v>0</v>
      </c>
      <c r="AJ57" s="55">
        <f>IF($B57&lt;&gt;"",IF($Q$3&gt;4,COUNTIFS(Input!$F$3:$F$1002,ALK!$B57,Input!$J$3:$J$1002,ALK!AJ$7,Input!$G$3:$G$1002,ALK!$N$3),COUNTIFS(Input!$F$3:$F$1002,ALK!$B57,Input!$J$3:$J$1002,ALK!AJ$7,Input!$N$3:$N$1002,ALK!$Q$3,Input!$G$3:$G$1002,ALK!$N$3)),0)</f>
        <v>0</v>
      </c>
      <c r="AK57" s="55">
        <f>IF($B57&lt;&gt;"",IF($Q$3&gt;4,COUNTIFS(Input!$F$3:$F$1002,ALK!$B57,Input!$J$3:$J$1002,ALK!AK$7,Input!$G$3:$G$1002,ALK!$N$3),COUNTIFS(Input!$F$3:$F$1002,ALK!$B57,Input!$J$3:$J$1002,ALK!AK$7,Input!$N$3:$N$1002,ALK!$Q$3,Input!$G$3:$G$1002,ALK!$N$3)),0)</f>
        <v>0</v>
      </c>
      <c r="AL57" s="55">
        <f>IF($B57&lt;&gt;"",IF($Q$3&gt;4,COUNTIFS(Input!$F$3:$F$1002,ALK!$B57,Input!$J$3:$J$1002,ALK!AL$7,Input!$G$3:$G$1002,ALK!$N$3),COUNTIFS(Input!$F$3:$F$1002,ALK!$B57,Input!$J$3:$J$1002,ALK!AL$7,Input!$N$3:$N$1002,ALK!$Q$3,Input!$G$3:$G$1002,ALK!$N$3)),0)</f>
        <v>0</v>
      </c>
      <c r="AM57" s="55">
        <f>IF($B57&lt;&gt;"",IF($Q$3&gt;4,COUNTIFS(Input!$F$3:$F$1002,ALK!$B57,Input!$J$3:$J$1002,ALK!AM$7,Input!$G$3:$G$1002,ALK!$N$3),COUNTIFS(Input!$F$3:$F$1002,ALK!$B57,Input!$J$3:$J$1002,ALK!AM$7,Input!$N$3:$N$1002,ALK!$Q$3,Input!$G$3:$G$1002,ALK!$N$3)),0)</f>
        <v>0</v>
      </c>
      <c r="AN57" s="55">
        <f>IF($B57&lt;&gt;"",IF($Q$3&gt;4,COUNTIFS(Input!$F$3:$F$1002,ALK!$B57,Input!$J$3:$J$1002,ALK!AN$7,Input!$G$3:$G$1002,ALK!$N$3),COUNTIFS(Input!$F$3:$F$1002,ALK!$B57,Input!$J$3:$J$1002,ALK!AN$7,Input!$N$3:$N$1002,ALK!$Q$3,Input!$G$3:$G$1002,ALK!$N$3)),0)</f>
        <v>0</v>
      </c>
      <c r="AO57" s="55">
        <f>IF($B57&lt;&gt;"",IF($Q$3&gt;4,COUNTIFS(Input!$F$3:$F$1002,ALK!$B57,Input!$J$3:$J$1002,ALK!AO$7,Input!$G$3:$G$1002,ALK!$N$3),COUNTIFS(Input!$F$3:$F$1002,ALK!$B57,Input!$J$3:$J$1002,ALK!AO$7,Input!$N$3:$N$1002,ALK!$Q$3,Input!$G$3:$G$1002,ALK!$N$3)),0)</f>
        <v>0</v>
      </c>
      <c r="AP57" s="55">
        <f>IF($B57&lt;&gt;"",IF($Q$3&gt;4,COUNTIFS(Input!$F$3:$F$1002,ALK!$B57,Input!$J$3:$J$1002,ALK!AP$7,Input!$G$3:$G$1002,ALK!$N$3),COUNTIFS(Input!$F$3:$F$1002,ALK!$B57,Input!$J$3:$J$1002,ALK!AP$7,Input!$N$3:$N$1002,ALK!$Q$3,Input!$G$3:$G$1002,ALK!$N$3)),0)</f>
        <v>0</v>
      </c>
      <c r="AQ57" s="55">
        <f>IF($B57&lt;&gt;"",IF($Q$3&gt;4,COUNTIFS(Input!$F$3:$F$1002,ALK!$B57,Input!$J$3:$J$1002,ALK!AQ$7,Input!$G$3:$G$1002,ALK!$N$3),COUNTIFS(Input!$F$3:$F$1002,ALK!$B57,Input!$J$3:$J$1002,ALK!AQ$7,Input!$N$3:$N$1002,ALK!$Q$3,Input!$G$3:$G$1002,ALK!$N$3)),0)</f>
        <v>0</v>
      </c>
      <c r="AR57" s="56">
        <f t="shared" si="1"/>
        <v>0</v>
      </c>
      <c r="AS57" s="21"/>
      <c r="AT57" s="21"/>
      <c r="AU57" s="21"/>
      <c r="AV57" s="21"/>
      <c r="AW57" s="21"/>
      <c r="AX57" s="21"/>
      <c r="AY57" s="21"/>
      <c r="AZ57" s="21"/>
      <c r="BA57" s="21"/>
      <c r="BB57" s="21"/>
      <c r="BC57" s="316">
        <f t="shared" si="2"/>
        <v>0</v>
      </c>
      <c r="BD57" s="21"/>
      <c r="BE57" s="21"/>
      <c r="BF57" s="21"/>
      <c r="BG57" s="21"/>
      <c r="BH57" s="21"/>
      <c r="BI57" s="21"/>
      <c r="BJ57" s="21"/>
      <c r="BK57" s="21"/>
      <c r="BL57" s="21"/>
      <c r="BM57" s="21"/>
      <c r="BN57" s="21"/>
      <c r="BO57" s="21"/>
      <c r="BP57" s="21"/>
      <c r="BQ57" s="21"/>
      <c r="BR57" s="21"/>
      <c r="BS57" s="21"/>
      <c r="BT57" s="21"/>
      <c r="BU57" s="21"/>
      <c r="BV57" s="21"/>
      <c r="BW57" s="21"/>
      <c r="BX57" s="21"/>
      <c r="BY57" s="21"/>
      <c r="BZ57" s="21"/>
    </row>
    <row r="58" spans="1:78" x14ac:dyDescent="0.3">
      <c r="A58" s="21"/>
      <c r="B58" s="58" t="str">
        <f>'Sheet 1'!A52</f>
        <v/>
      </c>
      <c r="C58" s="55">
        <f>IF($B58&lt;&gt;"",IF($Q$3&gt;4,COUNTIFS(Input!$F$3:$F$1002,ALK!$B58,Input!$J$3:$J$1002,ALK!C$7,Input!$G$3:$G$1002,ALK!$N$3),COUNTIFS(Input!$F$3:$F$1002,ALK!$B58,Input!$J$3:$J$1002,ALK!C$7,Input!$N$3:$N$1002,ALK!$Q$3,Input!$G$3:$G$1002,ALK!$N$3)),0)</f>
        <v>0</v>
      </c>
      <c r="D58" s="55">
        <f>IF($B58&lt;&gt;"",IF($Q$3&gt;4,COUNTIFS(Input!$F$3:$F$1002,ALK!$B58,Input!$J$3:$J$1002,ALK!D$7,Input!$G$3:$G$1002,ALK!$N$3),COUNTIFS(Input!$F$3:$F$1002,ALK!$B58,Input!$J$3:$J$1002,ALK!D$7,Input!$N$3:$N$1002,ALK!$Q$3,Input!$G$3:$G$1002,ALK!$N$3)),0)</f>
        <v>0</v>
      </c>
      <c r="E58" s="55">
        <f>IF($B58&lt;&gt;"",IF($Q$3&gt;4,COUNTIFS(Input!$F$3:$F$1002,ALK!$B58,Input!$J$3:$J$1002,ALK!E$7,Input!$G$3:$G$1002,ALK!$N$3),COUNTIFS(Input!$F$3:$F$1002,ALK!$B58,Input!$J$3:$J$1002,ALK!E$7,Input!$N$3:$N$1002,ALK!$Q$3,Input!$G$3:$G$1002,ALK!$N$3)),0)</f>
        <v>0</v>
      </c>
      <c r="F58" s="55">
        <f>IF($B58&lt;&gt;"",IF($Q$3&gt;4,COUNTIFS(Input!$F$3:$F$1002,ALK!$B58,Input!$J$3:$J$1002,ALK!F$7,Input!$G$3:$G$1002,ALK!$N$3),COUNTIFS(Input!$F$3:$F$1002,ALK!$B58,Input!$J$3:$J$1002,ALK!F$7,Input!$N$3:$N$1002,ALK!$Q$3,Input!$G$3:$G$1002,ALK!$N$3)),0)</f>
        <v>0</v>
      </c>
      <c r="G58" s="55">
        <f>IF($B58&lt;&gt;"",IF($Q$3&gt;4,COUNTIFS(Input!$F$3:$F$1002,ALK!$B58,Input!$J$3:$J$1002,ALK!G$7,Input!$G$3:$G$1002,ALK!$N$3),COUNTIFS(Input!$F$3:$F$1002,ALK!$B58,Input!$J$3:$J$1002,ALK!G$7,Input!$N$3:$N$1002,ALK!$Q$3,Input!$G$3:$G$1002,ALK!$N$3)),0)</f>
        <v>0</v>
      </c>
      <c r="H58" s="55">
        <f>IF($B58&lt;&gt;"",IF($Q$3&gt;4,COUNTIFS(Input!$F$3:$F$1002,ALK!$B58,Input!$J$3:$J$1002,ALK!H$7,Input!$G$3:$G$1002,ALK!$N$3),COUNTIFS(Input!$F$3:$F$1002,ALK!$B58,Input!$J$3:$J$1002,ALK!H$7,Input!$N$3:$N$1002,ALK!$Q$3,Input!$G$3:$G$1002,ALK!$N$3)),0)</f>
        <v>0</v>
      </c>
      <c r="I58" s="55">
        <f>IF($B58&lt;&gt;"",IF($Q$3&gt;4,COUNTIFS(Input!$F$3:$F$1002,ALK!$B58,Input!$J$3:$J$1002,ALK!I$7,Input!$G$3:$G$1002,ALK!$N$3),COUNTIFS(Input!$F$3:$F$1002,ALK!$B58,Input!$J$3:$J$1002,ALK!I$7,Input!$N$3:$N$1002,ALK!$Q$3,Input!$G$3:$G$1002,ALK!$N$3)),0)</f>
        <v>0</v>
      </c>
      <c r="J58" s="55">
        <f>IF($B58&lt;&gt;"",IF($Q$3&gt;4,COUNTIFS(Input!$F$3:$F$1002,ALK!$B58,Input!$J$3:$J$1002,ALK!J$7,Input!$G$3:$G$1002,ALK!$N$3),COUNTIFS(Input!$F$3:$F$1002,ALK!$B58,Input!$J$3:$J$1002,ALK!J$7,Input!$N$3:$N$1002,ALK!$Q$3,Input!$G$3:$G$1002,ALK!$N$3)),0)</f>
        <v>0</v>
      </c>
      <c r="K58" s="55">
        <f>IF($B58&lt;&gt;"",IF($Q$3&gt;4,COUNTIFS(Input!$F$3:$F$1002,ALK!$B58,Input!$J$3:$J$1002,ALK!K$7,Input!$G$3:$G$1002,ALK!$N$3),COUNTIFS(Input!$F$3:$F$1002,ALK!$B58,Input!$J$3:$J$1002,ALK!K$7,Input!$N$3:$N$1002,ALK!$Q$3,Input!$G$3:$G$1002,ALK!$N$3)),0)</f>
        <v>0</v>
      </c>
      <c r="L58" s="55">
        <f>IF($B58&lt;&gt;"",IF($Q$3&gt;4,COUNTIFS(Input!$F$3:$F$1002,ALK!$B58,Input!$J$3:$J$1002,ALK!L$7,Input!$G$3:$G$1002,ALK!$N$3),COUNTIFS(Input!$F$3:$F$1002,ALK!$B58,Input!$J$3:$J$1002,ALK!L$7,Input!$N$3:$N$1002,ALK!$Q$3,Input!$G$3:$G$1002,ALK!$N$3)),0)</f>
        <v>0</v>
      </c>
      <c r="M58" s="55">
        <f>IF($B58&lt;&gt;"",IF($Q$3&gt;4,COUNTIFS(Input!$F$3:$F$1002,ALK!$B58,Input!$J$3:$J$1002,ALK!M$7,Input!$G$3:$G$1002,ALK!$N$3),COUNTIFS(Input!$F$3:$F$1002,ALK!$B58,Input!$J$3:$J$1002,ALK!M$7,Input!$N$3:$N$1002,ALK!$Q$3,Input!$G$3:$G$1002,ALK!$N$3)),0)</f>
        <v>0</v>
      </c>
      <c r="N58" s="55">
        <f>IF($B58&lt;&gt;"",IF($Q$3&gt;4,COUNTIFS(Input!$F$3:$F$1002,ALK!$B58,Input!$J$3:$J$1002,ALK!N$7,Input!$G$3:$G$1002,ALK!$N$3),COUNTIFS(Input!$F$3:$F$1002,ALK!$B58,Input!$J$3:$J$1002,ALK!N$7,Input!$N$3:$N$1002,ALK!$Q$3,Input!$G$3:$G$1002,ALK!$N$3)),0)</f>
        <v>0</v>
      </c>
      <c r="O58" s="55">
        <f>IF($B58&lt;&gt;"",IF($Q$3&gt;4,COUNTIFS(Input!$F$3:$F$1002,ALK!$B58,Input!$J$3:$J$1002,ALK!O$7,Input!$G$3:$G$1002,ALK!$N$3),COUNTIFS(Input!$F$3:$F$1002,ALK!$B58,Input!$J$3:$J$1002,ALK!O$7,Input!$N$3:$N$1002,ALK!$Q$3,Input!$G$3:$G$1002,ALK!$N$3)),0)</f>
        <v>0</v>
      </c>
      <c r="P58" s="55">
        <f>IF($B58&lt;&gt;"",IF($Q$3&gt;4,COUNTIFS(Input!$F$3:$F$1002,ALK!$B58,Input!$J$3:$J$1002,ALK!P$7,Input!$G$3:$G$1002,ALK!$N$3),COUNTIFS(Input!$F$3:$F$1002,ALK!$B58,Input!$J$3:$J$1002,ALK!P$7,Input!$N$3:$N$1002,ALK!$Q$3,Input!$G$3:$G$1002,ALK!$N$3)),0)</f>
        <v>0</v>
      </c>
      <c r="Q58" s="55">
        <f>IF($B58&lt;&gt;"",IF($Q$3&gt;4,COUNTIFS(Input!$F$3:$F$1002,ALK!$B58,Input!$J$3:$J$1002,ALK!Q$7,Input!$G$3:$G$1002,ALK!$N$3),COUNTIFS(Input!$F$3:$F$1002,ALK!$B58,Input!$J$3:$J$1002,ALK!Q$7,Input!$N$3:$N$1002,ALK!$Q$3,Input!$G$3:$G$1002,ALK!$N$3)),0)</f>
        <v>0</v>
      </c>
      <c r="R58" s="55">
        <f>IF($B58&lt;&gt;"",IF($Q$3&gt;4,COUNTIFS(Input!$F$3:$F$1002,ALK!$B58,Input!$J$3:$J$1002,ALK!R$7,Input!$G$3:$G$1002,ALK!$N$3),COUNTIFS(Input!$F$3:$F$1002,ALK!$B58,Input!$J$3:$J$1002,ALK!R$7,Input!$N$3:$N$1002,ALK!$Q$3,Input!$G$3:$G$1002,ALK!$N$3)),0)</f>
        <v>0</v>
      </c>
      <c r="S58" s="55">
        <f>IF($B58&lt;&gt;"",IF($Q$3&gt;4,COUNTIFS(Input!$F$3:$F$1002,ALK!$B58,Input!$J$3:$J$1002,ALK!S$7,Input!$G$3:$G$1002,ALK!$N$3),COUNTIFS(Input!$F$3:$F$1002,ALK!$B58,Input!$J$3:$J$1002,ALK!S$7,Input!$N$3:$N$1002,ALK!$Q$3,Input!$G$3:$G$1002,ALK!$N$3)),0)</f>
        <v>0</v>
      </c>
      <c r="T58" s="55">
        <f>IF($B58&lt;&gt;"",IF($Q$3&gt;4,COUNTIFS(Input!$F$3:$F$1002,ALK!$B58,Input!$J$3:$J$1002,ALK!T$7,Input!$G$3:$G$1002,ALK!$N$3),COUNTIFS(Input!$F$3:$F$1002,ALK!$B58,Input!$J$3:$J$1002,ALK!T$7,Input!$N$3:$N$1002,ALK!$Q$3,Input!$G$3:$G$1002,ALK!$N$3)),0)</f>
        <v>0</v>
      </c>
      <c r="U58" s="55">
        <f>IF($B58&lt;&gt;"",IF($Q$3&gt;4,COUNTIFS(Input!$F$3:$F$1002,ALK!$B58,Input!$J$3:$J$1002,ALK!U$7,Input!$G$3:$G$1002,ALK!$N$3),COUNTIFS(Input!$F$3:$F$1002,ALK!$B58,Input!$J$3:$J$1002,ALK!U$7,Input!$N$3:$N$1002,ALK!$Q$3,Input!$G$3:$G$1002,ALK!$N$3)),0)</f>
        <v>0</v>
      </c>
      <c r="V58" s="55">
        <f>IF($B58&lt;&gt;"",IF($Q$3&gt;4,COUNTIFS(Input!$F$3:$F$1002,ALK!$B58,Input!$J$3:$J$1002,ALK!V$7,Input!$G$3:$G$1002,ALK!$N$3),COUNTIFS(Input!$F$3:$F$1002,ALK!$B58,Input!$J$3:$J$1002,ALK!V$7,Input!$N$3:$N$1002,ALK!$Q$3,Input!$G$3:$G$1002,ALK!$N$3)),0)</f>
        <v>0</v>
      </c>
      <c r="W58" s="55">
        <f>IF($B58&lt;&gt;"",IF($Q$3&gt;4,COUNTIFS(Input!$F$3:$F$1002,ALK!$B58,Input!$J$3:$J$1002,ALK!W$7,Input!$G$3:$G$1002,ALK!$N$3),COUNTIFS(Input!$F$3:$F$1002,ALK!$B58,Input!$J$3:$J$1002,ALK!W$7,Input!$N$3:$N$1002,ALK!$Q$3,Input!$G$3:$G$1002,ALK!$N$3)),0)</f>
        <v>0</v>
      </c>
      <c r="X58" s="55">
        <f>IF($B58&lt;&gt;"",IF($Q$3&gt;4,COUNTIFS(Input!$F$3:$F$1002,ALK!$B58,Input!$J$3:$J$1002,ALK!X$7,Input!$G$3:$G$1002,ALK!$N$3),COUNTIFS(Input!$F$3:$F$1002,ALK!$B58,Input!$J$3:$J$1002,ALK!X$7,Input!$N$3:$N$1002,ALK!$Q$3,Input!$G$3:$G$1002,ALK!$N$3)),0)</f>
        <v>0</v>
      </c>
      <c r="Y58" s="55">
        <f>IF($B58&lt;&gt;"",IF($Q$3&gt;4,COUNTIFS(Input!$F$3:$F$1002,ALK!$B58,Input!$J$3:$J$1002,ALK!Y$7,Input!$G$3:$G$1002,ALK!$N$3),COUNTIFS(Input!$F$3:$F$1002,ALK!$B58,Input!$J$3:$J$1002,ALK!Y$7,Input!$N$3:$N$1002,ALK!$Q$3,Input!$G$3:$G$1002,ALK!$N$3)),0)</f>
        <v>0</v>
      </c>
      <c r="Z58" s="55">
        <f>IF($B58&lt;&gt;"",IF($Q$3&gt;4,COUNTIFS(Input!$F$3:$F$1002,ALK!$B58,Input!$J$3:$J$1002,ALK!Z$7,Input!$G$3:$G$1002,ALK!$N$3),COUNTIFS(Input!$F$3:$F$1002,ALK!$B58,Input!$J$3:$J$1002,ALK!Z$7,Input!$N$3:$N$1002,ALK!$Q$3,Input!$G$3:$G$1002,ALK!$N$3)),0)</f>
        <v>0</v>
      </c>
      <c r="AA58" s="55">
        <f>IF($B58&lt;&gt;"",IF($Q$3&gt;4,COUNTIFS(Input!$F$3:$F$1002,ALK!$B58,Input!$J$3:$J$1002,ALK!AA$7,Input!$G$3:$G$1002,ALK!$N$3),COUNTIFS(Input!$F$3:$F$1002,ALK!$B58,Input!$J$3:$J$1002,ALK!AA$7,Input!$N$3:$N$1002,ALK!$Q$3,Input!$G$3:$G$1002,ALK!$N$3)),0)</f>
        <v>0</v>
      </c>
      <c r="AB58" s="55">
        <f>IF($B58&lt;&gt;"",IF($Q$3&gt;4,COUNTIFS(Input!$F$3:$F$1002,ALK!$B58,Input!$J$3:$J$1002,ALK!AB$7,Input!$G$3:$G$1002,ALK!$N$3),COUNTIFS(Input!$F$3:$F$1002,ALK!$B58,Input!$J$3:$J$1002,ALK!AB$7,Input!$N$3:$N$1002,ALK!$Q$3,Input!$G$3:$G$1002,ALK!$N$3)),0)</f>
        <v>0</v>
      </c>
      <c r="AC58" s="55">
        <f>IF($B58&lt;&gt;"",IF($Q$3&gt;4,COUNTIFS(Input!$F$3:$F$1002,ALK!$B58,Input!$J$3:$J$1002,ALK!AC$7,Input!$G$3:$G$1002,ALK!$N$3),COUNTIFS(Input!$F$3:$F$1002,ALK!$B58,Input!$J$3:$J$1002,ALK!AC$7,Input!$N$3:$N$1002,ALK!$Q$3,Input!$G$3:$G$1002,ALK!$N$3)),0)</f>
        <v>0</v>
      </c>
      <c r="AD58" s="55">
        <f>IF($B58&lt;&gt;"",IF($Q$3&gt;4,COUNTIFS(Input!$F$3:$F$1002,ALK!$B58,Input!$J$3:$J$1002,ALK!AD$7,Input!$G$3:$G$1002,ALK!$N$3),COUNTIFS(Input!$F$3:$F$1002,ALK!$B58,Input!$J$3:$J$1002,ALK!AD$7,Input!$N$3:$N$1002,ALK!$Q$3,Input!$G$3:$G$1002,ALK!$N$3)),0)</f>
        <v>0</v>
      </c>
      <c r="AE58" s="55">
        <f>IF($B58&lt;&gt;"",IF($Q$3&gt;4,COUNTIFS(Input!$F$3:$F$1002,ALK!$B58,Input!$J$3:$J$1002,ALK!AE$7,Input!$G$3:$G$1002,ALK!$N$3),COUNTIFS(Input!$F$3:$F$1002,ALK!$B58,Input!$J$3:$J$1002,ALK!AE$7,Input!$N$3:$N$1002,ALK!$Q$3,Input!$G$3:$G$1002,ALK!$N$3)),0)</f>
        <v>0</v>
      </c>
      <c r="AF58" s="55">
        <f>IF($B58&lt;&gt;"",IF($Q$3&gt;4,COUNTIFS(Input!$F$3:$F$1002,ALK!$B58,Input!$J$3:$J$1002,ALK!AF$7,Input!$G$3:$G$1002,ALK!$N$3),COUNTIFS(Input!$F$3:$F$1002,ALK!$B58,Input!$J$3:$J$1002,ALK!AF$7,Input!$N$3:$N$1002,ALK!$Q$3,Input!$G$3:$G$1002,ALK!$N$3)),0)</f>
        <v>0</v>
      </c>
      <c r="AG58" s="55">
        <f>IF($B58&lt;&gt;"",IF($Q$3&gt;4,COUNTIFS(Input!$F$3:$F$1002,ALK!$B58,Input!$J$3:$J$1002,ALK!AG$7,Input!$G$3:$G$1002,ALK!$N$3),COUNTIFS(Input!$F$3:$F$1002,ALK!$B58,Input!$J$3:$J$1002,ALK!AG$7,Input!$N$3:$N$1002,ALK!$Q$3,Input!$G$3:$G$1002,ALK!$N$3)),0)</f>
        <v>0</v>
      </c>
      <c r="AH58" s="55">
        <f>IF($B58&lt;&gt;"",IF($Q$3&gt;4,COUNTIFS(Input!$F$3:$F$1002,ALK!$B58,Input!$J$3:$J$1002,ALK!AH$7,Input!$G$3:$G$1002,ALK!$N$3),COUNTIFS(Input!$F$3:$F$1002,ALK!$B58,Input!$J$3:$J$1002,ALK!AH$7,Input!$N$3:$N$1002,ALK!$Q$3,Input!$G$3:$G$1002,ALK!$N$3)),0)</f>
        <v>0</v>
      </c>
      <c r="AI58" s="55">
        <f>IF($B58&lt;&gt;"",IF($Q$3&gt;4,COUNTIFS(Input!$F$3:$F$1002,ALK!$B58,Input!$J$3:$J$1002,ALK!AI$7,Input!$G$3:$G$1002,ALK!$N$3),COUNTIFS(Input!$F$3:$F$1002,ALK!$B58,Input!$J$3:$J$1002,ALK!AI$7,Input!$N$3:$N$1002,ALK!$Q$3,Input!$G$3:$G$1002,ALK!$N$3)),0)</f>
        <v>0</v>
      </c>
      <c r="AJ58" s="55">
        <f>IF($B58&lt;&gt;"",IF($Q$3&gt;4,COUNTIFS(Input!$F$3:$F$1002,ALK!$B58,Input!$J$3:$J$1002,ALK!AJ$7,Input!$G$3:$G$1002,ALK!$N$3),COUNTIFS(Input!$F$3:$F$1002,ALK!$B58,Input!$J$3:$J$1002,ALK!AJ$7,Input!$N$3:$N$1002,ALK!$Q$3,Input!$G$3:$G$1002,ALK!$N$3)),0)</f>
        <v>0</v>
      </c>
      <c r="AK58" s="55">
        <f>IF($B58&lt;&gt;"",IF($Q$3&gt;4,COUNTIFS(Input!$F$3:$F$1002,ALK!$B58,Input!$J$3:$J$1002,ALK!AK$7,Input!$G$3:$G$1002,ALK!$N$3),COUNTIFS(Input!$F$3:$F$1002,ALK!$B58,Input!$J$3:$J$1002,ALK!AK$7,Input!$N$3:$N$1002,ALK!$Q$3,Input!$G$3:$G$1002,ALK!$N$3)),0)</f>
        <v>0</v>
      </c>
      <c r="AL58" s="55">
        <f>IF($B58&lt;&gt;"",IF($Q$3&gt;4,COUNTIFS(Input!$F$3:$F$1002,ALK!$B58,Input!$J$3:$J$1002,ALK!AL$7,Input!$G$3:$G$1002,ALK!$N$3),COUNTIFS(Input!$F$3:$F$1002,ALK!$B58,Input!$J$3:$J$1002,ALK!AL$7,Input!$N$3:$N$1002,ALK!$Q$3,Input!$G$3:$G$1002,ALK!$N$3)),0)</f>
        <v>0</v>
      </c>
      <c r="AM58" s="55">
        <f>IF($B58&lt;&gt;"",IF($Q$3&gt;4,COUNTIFS(Input!$F$3:$F$1002,ALK!$B58,Input!$J$3:$J$1002,ALK!AM$7,Input!$G$3:$G$1002,ALK!$N$3),COUNTIFS(Input!$F$3:$F$1002,ALK!$B58,Input!$J$3:$J$1002,ALK!AM$7,Input!$N$3:$N$1002,ALK!$Q$3,Input!$G$3:$G$1002,ALK!$N$3)),0)</f>
        <v>0</v>
      </c>
      <c r="AN58" s="55">
        <f>IF($B58&lt;&gt;"",IF($Q$3&gt;4,COUNTIFS(Input!$F$3:$F$1002,ALK!$B58,Input!$J$3:$J$1002,ALK!AN$7,Input!$G$3:$G$1002,ALK!$N$3),COUNTIFS(Input!$F$3:$F$1002,ALK!$B58,Input!$J$3:$J$1002,ALK!AN$7,Input!$N$3:$N$1002,ALK!$Q$3,Input!$G$3:$G$1002,ALK!$N$3)),0)</f>
        <v>0</v>
      </c>
      <c r="AO58" s="55">
        <f>IF($B58&lt;&gt;"",IF($Q$3&gt;4,COUNTIFS(Input!$F$3:$F$1002,ALK!$B58,Input!$J$3:$J$1002,ALK!AO$7,Input!$G$3:$G$1002,ALK!$N$3),COUNTIFS(Input!$F$3:$F$1002,ALK!$B58,Input!$J$3:$J$1002,ALK!AO$7,Input!$N$3:$N$1002,ALK!$Q$3,Input!$G$3:$G$1002,ALK!$N$3)),0)</f>
        <v>0</v>
      </c>
      <c r="AP58" s="55">
        <f>IF($B58&lt;&gt;"",IF($Q$3&gt;4,COUNTIFS(Input!$F$3:$F$1002,ALK!$B58,Input!$J$3:$J$1002,ALK!AP$7,Input!$G$3:$G$1002,ALK!$N$3),COUNTIFS(Input!$F$3:$F$1002,ALK!$B58,Input!$J$3:$J$1002,ALK!AP$7,Input!$N$3:$N$1002,ALK!$Q$3,Input!$G$3:$G$1002,ALK!$N$3)),0)</f>
        <v>0</v>
      </c>
      <c r="AQ58" s="55">
        <f>IF($B58&lt;&gt;"",IF($Q$3&gt;4,COUNTIFS(Input!$F$3:$F$1002,ALK!$B58,Input!$J$3:$J$1002,ALK!AQ$7,Input!$G$3:$G$1002,ALK!$N$3),COUNTIFS(Input!$F$3:$F$1002,ALK!$B58,Input!$J$3:$J$1002,ALK!AQ$7,Input!$N$3:$N$1002,ALK!$Q$3,Input!$G$3:$G$1002,ALK!$N$3)),0)</f>
        <v>0</v>
      </c>
      <c r="AR58" s="56">
        <f t="shared" si="1"/>
        <v>0</v>
      </c>
      <c r="AS58" s="21"/>
      <c r="AT58" s="21"/>
      <c r="AU58" s="21"/>
      <c r="AV58" s="21"/>
      <c r="AW58" s="21"/>
      <c r="AX58" s="21"/>
      <c r="AY58" s="21"/>
      <c r="AZ58" s="21"/>
      <c r="BA58" s="21"/>
      <c r="BB58" s="21"/>
      <c r="BC58" s="316">
        <f t="shared" si="2"/>
        <v>0</v>
      </c>
      <c r="BD58" s="21"/>
      <c r="BE58" s="21"/>
      <c r="BF58" s="21"/>
      <c r="BG58" s="21"/>
      <c r="BH58" s="21"/>
      <c r="BI58" s="21"/>
      <c r="BJ58" s="21"/>
      <c r="BK58" s="21"/>
      <c r="BL58" s="21"/>
      <c r="BM58" s="21"/>
      <c r="BN58" s="21"/>
      <c r="BO58" s="21"/>
      <c r="BP58" s="21"/>
      <c r="BQ58" s="21"/>
      <c r="BR58" s="21"/>
      <c r="BS58" s="21"/>
      <c r="BT58" s="21"/>
      <c r="BU58" s="21"/>
      <c r="BV58" s="21"/>
      <c r="BW58" s="21"/>
      <c r="BX58" s="21"/>
      <c r="BY58" s="21"/>
      <c r="BZ58" s="21"/>
    </row>
    <row r="59" spans="1:78" x14ac:dyDescent="0.3">
      <c r="A59" s="21"/>
      <c r="B59" s="58" t="str">
        <f>'Sheet 1'!A53</f>
        <v/>
      </c>
      <c r="C59" s="55">
        <f>IF($B59&lt;&gt;"",IF($Q$3&gt;4,COUNTIFS(Input!$F$3:$F$1002,ALK!$B59,Input!$J$3:$J$1002,ALK!C$7,Input!$G$3:$G$1002,ALK!$N$3),COUNTIFS(Input!$F$3:$F$1002,ALK!$B59,Input!$J$3:$J$1002,ALK!C$7,Input!$N$3:$N$1002,ALK!$Q$3,Input!$G$3:$G$1002,ALK!$N$3)),0)</f>
        <v>0</v>
      </c>
      <c r="D59" s="55">
        <f>IF($B59&lt;&gt;"",IF($Q$3&gt;4,COUNTIFS(Input!$F$3:$F$1002,ALK!$B59,Input!$J$3:$J$1002,ALK!D$7,Input!$G$3:$G$1002,ALK!$N$3),COUNTIFS(Input!$F$3:$F$1002,ALK!$B59,Input!$J$3:$J$1002,ALK!D$7,Input!$N$3:$N$1002,ALK!$Q$3,Input!$G$3:$G$1002,ALK!$N$3)),0)</f>
        <v>0</v>
      </c>
      <c r="E59" s="55">
        <f>IF($B59&lt;&gt;"",IF($Q$3&gt;4,COUNTIFS(Input!$F$3:$F$1002,ALK!$B59,Input!$J$3:$J$1002,ALK!E$7,Input!$G$3:$G$1002,ALK!$N$3),COUNTIFS(Input!$F$3:$F$1002,ALK!$B59,Input!$J$3:$J$1002,ALK!E$7,Input!$N$3:$N$1002,ALK!$Q$3,Input!$G$3:$G$1002,ALK!$N$3)),0)</f>
        <v>0</v>
      </c>
      <c r="F59" s="55">
        <f>IF($B59&lt;&gt;"",IF($Q$3&gt;4,COUNTIFS(Input!$F$3:$F$1002,ALK!$B59,Input!$J$3:$J$1002,ALK!F$7,Input!$G$3:$G$1002,ALK!$N$3),COUNTIFS(Input!$F$3:$F$1002,ALK!$B59,Input!$J$3:$J$1002,ALK!F$7,Input!$N$3:$N$1002,ALK!$Q$3,Input!$G$3:$G$1002,ALK!$N$3)),0)</f>
        <v>0</v>
      </c>
      <c r="G59" s="55">
        <f>IF($B59&lt;&gt;"",IF($Q$3&gt;4,COUNTIFS(Input!$F$3:$F$1002,ALK!$B59,Input!$J$3:$J$1002,ALK!G$7,Input!$G$3:$G$1002,ALK!$N$3),COUNTIFS(Input!$F$3:$F$1002,ALK!$B59,Input!$J$3:$J$1002,ALK!G$7,Input!$N$3:$N$1002,ALK!$Q$3,Input!$G$3:$G$1002,ALK!$N$3)),0)</f>
        <v>0</v>
      </c>
      <c r="H59" s="55">
        <f>IF($B59&lt;&gt;"",IF($Q$3&gt;4,COUNTIFS(Input!$F$3:$F$1002,ALK!$B59,Input!$J$3:$J$1002,ALK!H$7,Input!$G$3:$G$1002,ALK!$N$3),COUNTIFS(Input!$F$3:$F$1002,ALK!$B59,Input!$J$3:$J$1002,ALK!H$7,Input!$N$3:$N$1002,ALK!$Q$3,Input!$G$3:$G$1002,ALK!$N$3)),0)</f>
        <v>0</v>
      </c>
      <c r="I59" s="55">
        <f>IF($B59&lt;&gt;"",IF($Q$3&gt;4,COUNTIFS(Input!$F$3:$F$1002,ALK!$B59,Input!$J$3:$J$1002,ALK!I$7,Input!$G$3:$G$1002,ALK!$N$3),COUNTIFS(Input!$F$3:$F$1002,ALK!$B59,Input!$J$3:$J$1002,ALK!I$7,Input!$N$3:$N$1002,ALK!$Q$3,Input!$G$3:$G$1002,ALK!$N$3)),0)</f>
        <v>0</v>
      </c>
      <c r="J59" s="55">
        <f>IF($B59&lt;&gt;"",IF($Q$3&gt;4,COUNTIFS(Input!$F$3:$F$1002,ALK!$B59,Input!$J$3:$J$1002,ALK!J$7,Input!$G$3:$G$1002,ALK!$N$3),COUNTIFS(Input!$F$3:$F$1002,ALK!$B59,Input!$J$3:$J$1002,ALK!J$7,Input!$N$3:$N$1002,ALK!$Q$3,Input!$G$3:$G$1002,ALK!$N$3)),0)</f>
        <v>0</v>
      </c>
      <c r="K59" s="55">
        <f>IF($B59&lt;&gt;"",IF($Q$3&gt;4,COUNTIFS(Input!$F$3:$F$1002,ALK!$B59,Input!$J$3:$J$1002,ALK!K$7,Input!$G$3:$G$1002,ALK!$N$3),COUNTIFS(Input!$F$3:$F$1002,ALK!$B59,Input!$J$3:$J$1002,ALK!K$7,Input!$N$3:$N$1002,ALK!$Q$3,Input!$G$3:$G$1002,ALK!$N$3)),0)</f>
        <v>0</v>
      </c>
      <c r="L59" s="55">
        <f>IF($B59&lt;&gt;"",IF($Q$3&gt;4,COUNTIFS(Input!$F$3:$F$1002,ALK!$B59,Input!$J$3:$J$1002,ALK!L$7,Input!$G$3:$G$1002,ALK!$N$3),COUNTIFS(Input!$F$3:$F$1002,ALK!$B59,Input!$J$3:$J$1002,ALK!L$7,Input!$N$3:$N$1002,ALK!$Q$3,Input!$G$3:$G$1002,ALK!$N$3)),0)</f>
        <v>0</v>
      </c>
      <c r="M59" s="55">
        <f>IF($B59&lt;&gt;"",IF($Q$3&gt;4,COUNTIFS(Input!$F$3:$F$1002,ALK!$B59,Input!$J$3:$J$1002,ALK!M$7,Input!$G$3:$G$1002,ALK!$N$3),COUNTIFS(Input!$F$3:$F$1002,ALK!$B59,Input!$J$3:$J$1002,ALK!M$7,Input!$N$3:$N$1002,ALK!$Q$3,Input!$G$3:$G$1002,ALK!$N$3)),0)</f>
        <v>0</v>
      </c>
      <c r="N59" s="55">
        <f>IF($B59&lt;&gt;"",IF($Q$3&gt;4,COUNTIFS(Input!$F$3:$F$1002,ALK!$B59,Input!$J$3:$J$1002,ALK!N$7,Input!$G$3:$G$1002,ALK!$N$3),COUNTIFS(Input!$F$3:$F$1002,ALK!$B59,Input!$J$3:$J$1002,ALK!N$7,Input!$N$3:$N$1002,ALK!$Q$3,Input!$G$3:$G$1002,ALK!$N$3)),0)</f>
        <v>0</v>
      </c>
      <c r="O59" s="55">
        <f>IF($B59&lt;&gt;"",IF($Q$3&gt;4,COUNTIFS(Input!$F$3:$F$1002,ALK!$B59,Input!$J$3:$J$1002,ALK!O$7,Input!$G$3:$G$1002,ALK!$N$3),COUNTIFS(Input!$F$3:$F$1002,ALK!$B59,Input!$J$3:$J$1002,ALK!O$7,Input!$N$3:$N$1002,ALK!$Q$3,Input!$G$3:$G$1002,ALK!$N$3)),0)</f>
        <v>0</v>
      </c>
      <c r="P59" s="55">
        <f>IF($B59&lt;&gt;"",IF($Q$3&gt;4,COUNTIFS(Input!$F$3:$F$1002,ALK!$B59,Input!$J$3:$J$1002,ALK!P$7,Input!$G$3:$G$1002,ALK!$N$3),COUNTIFS(Input!$F$3:$F$1002,ALK!$B59,Input!$J$3:$J$1002,ALK!P$7,Input!$N$3:$N$1002,ALK!$Q$3,Input!$G$3:$G$1002,ALK!$N$3)),0)</f>
        <v>0</v>
      </c>
      <c r="Q59" s="55">
        <f>IF($B59&lt;&gt;"",IF($Q$3&gt;4,COUNTIFS(Input!$F$3:$F$1002,ALK!$B59,Input!$J$3:$J$1002,ALK!Q$7,Input!$G$3:$G$1002,ALK!$N$3),COUNTIFS(Input!$F$3:$F$1002,ALK!$B59,Input!$J$3:$J$1002,ALK!Q$7,Input!$N$3:$N$1002,ALK!$Q$3,Input!$G$3:$G$1002,ALK!$N$3)),0)</f>
        <v>0</v>
      </c>
      <c r="R59" s="55">
        <f>IF($B59&lt;&gt;"",IF($Q$3&gt;4,COUNTIFS(Input!$F$3:$F$1002,ALK!$B59,Input!$J$3:$J$1002,ALK!R$7,Input!$G$3:$G$1002,ALK!$N$3),COUNTIFS(Input!$F$3:$F$1002,ALK!$B59,Input!$J$3:$J$1002,ALK!R$7,Input!$N$3:$N$1002,ALK!$Q$3,Input!$G$3:$G$1002,ALK!$N$3)),0)</f>
        <v>0</v>
      </c>
      <c r="S59" s="55">
        <f>IF($B59&lt;&gt;"",IF($Q$3&gt;4,COUNTIFS(Input!$F$3:$F$1002,ALK!$B59,Input!$J$3:$J$1002,ALK!S$7,Input!$G$3:$G$1002,ALK!$N$3),COUNTIFS(Input!$F$3:$F$1002,ALK!$B59,Input!$J$3:$J$1002,ALK!S$7,Input!$N$3:$N$1002,ALK!$Q$3,Input!$G$3:$G$1002,ALK!$N$3)),0)</f>
        <v>0</v>
      </c>
      <c r="T59" s="55">
        <f>IF($B59&lt;&gt;"",IF($Q$3&gt;4,COUNTIFS(Input!$F$3:$F$1002,ALK!$B59,Input!$J$3:$J$1002,ALK!T$7,Input!$G$3:$G$1002,ALK!$N$3),COUNTIFS(Input!$F$3:$F$1002,ALK!$B59,Input!$J$3:$J$1002,ALK!T$7,Input!$N$3:$N$1002,ALK!$Q$3,Input!$G$3:$G$1002,ALK!$N$3)),0)</f>
        <v>0</v>
      </c>
      <c r="U59" s="55">
        <f>IF($B59&lt;&gt;"",IF($Q$3&gt;4,COUNTIFS(Input!$F$3:$F$1002,ALK!$B59,Input!$J$3:$J$1002,ALK!U$7,Input!$G$3:$G$1002,ALK!$N$3),COUNTIFS(Input!$F$3:$F$1002,ALK!$B59,Input!$J$3:$J$1002,ALK!U$7,Input!$N$3:$N$1002,ALK!$Q$3,Input!$G$3:$G$1002,ALK!$N$3)),0)</f>
        <v>0</v>
      </c>
      <c r="V59" s="55">
        <f>IF($B59&lt;&gt;"",IF($Q$3&gt;4,COUNTIFS(Input!$F$3:$F$1002,ALK!$B59,Input!$J$3:$J$1002,ALK!V$7,Input!$G$3:$G$1002,ALK!$N$3),COUNTIFS(Input!$F$3:$F$1002,ALK!$B59,Input!$J$3:$J$1002,ALK!V$7,Input!$N$3:$N$1002,ALK!$Q$3,Input!$G$3:$G$1002,ALK!$N$3)),0)</f>
        <v>0</v>
      </c>
      <c r="W59" s="55">
        <f>IF($B59&lt;&gt;"",IF($Q$3&gt;4,COUNTIFS(Input!$F$3:$F$1002,ALK!$B59,Input!$J$3:$J$1002,ALK!W$7,Input!$G$3:$G$1002,ALK!$N$3),COUNTIFS(Input!$F$3:$F$1002,ALK!$B59,Input!$J$3:$J$1002,ALK!W$7,Input!$N$3:$N$1002,ALK!$Q$3,Input!$G$3:$G$1002,ALK!$N$3)),0)</f>
        <v>0</v>
      </c>
      <c r="X59" s="55">
        <f>IF($B59&lt;&gt;"",IF($Q$3&gt;4,COUNTIFS(Input!$F$3:$F$1002,ALK!$B59,Input!$J$3:$J$1002,ALK!X$7,Input!$G$3:$G$1002,ALK!$N$3),COUNTIFS(Input!$F$3:$F$1002,ALK!$B59,Input!$J$3:$J$1002,ALK!X$7,Input!$N$3:$N$1002,ALK!$Q$3,Input!$G$3:$G$1002,ALK!$N$3)),0)</f>
        <v>0</v>
      </c>
      <c r="Y59" s="55">
        <f>IF($B59&lt;&gt;"",IF($Q$3&gt;4,COUNTIFS(Input!$F$3:$F$1002,ALK!$B59,Input!$J$3:$J$1002,ALK!Y$7,Input!$G$3:$G$1002,ALK!$N$3),COUNTIFS(Input!$F$3:$F$1002,ALK!$B59,Input!$J$3:$J$1002,ALK!Y$7,Input!$N$3:$N$1002,ALK!$Q$3,Input!$G$3:$G$1002,ALK!$N$3)),0)</f>
        <v>0</v>
      </c>
      <c r="Z59" s="55">
        <f>IF($B59&lt;&gt;"",IF($Q$3&gt;4,COUNTIFS(Input!$F$3:$F$1002,ALK!$B59,Input!$J$3:$J$1002,ALK!Z$7,Input!$G$3:$G$1002,ALK!$N$3),COUNTIFS(Input!$F$3:$F$1002,ALK!$B59,Input!$J$3:$J$1002,ALK!Z$7,Input!$N$3:$N$1002,ALK!$Q$3,Input!$G$3:$G$1002,ALK!$N$3)),0)</f>
        <v>0</v>
      </c>
      <c r="AA59" s="55">
        <f>IF($B59&lt;&gt;"",IF($Q$3&gt;4,COUNTIFS(Input!$F$3:$F$1002,ALK!$B59,Input!$J$3:$J$1002,ALK!AA$7,Input!$G$3:$G$1002,ALK!$N$3),COUNTIFS(Input!$F$3:$F$1002,ALK!$B59,Input!$J$3:$J$1002,ALK!AA$7,Input!$N$3:$N$1002,ALK!$Q$3,Input!$G$3:$G$1002,ALK!$N$3)),0)</f>
        <v>0</v>
      </c>
      <c r="AB59" s="55">
        <f>IF($B59&lt;&gt;"",IF($Q$3&gt;4,COUNTIFS(Input!$F$3:$F$1002,ALK!$B59,Input!$J$3:$J$1002,ALK!AB$7,Input!$G$3:$G$1002,ALK!$N$3),COUNTIFS(Input!$F$3:$F$1002,ALK!$B59,Input!$J$3:$J$1002,ALK!AB$7,Input!$N$3:$N$1002,ALK!$Q$3,Input!$G$3:$G$1002,ALK!$N$3)),0)</f>
        <v>0</v>
      </c>
      <c r="AC59" s="55">
        <f>IF($B59&lt;&gt;"",IF($Q$3&gt;4,COUNTIFS(Input!$F$3:$F$1002,ALK!$B59,Input!$J$3:$J$1002,ALK!AC$7,Input!$G$3:$G$1002,ALK!$N$3),COUNTIFS(Input!$F$3:$F$1002,ALK!$B59,Input!$J$3:$J$1002,ALK!AC$7,Input!$N$3:$N$1002,ALK!$Q$3,Input!$G$3:$G$1002,ALK!$N$3)),0)</f>
        <v>0</v>
      </c>
      <c r="AD59" s="55">
        <f>IF($B59&lt;&gt;"",IF($Q$3&gt;4,COUNTIFS(Input!$F$3:$F$1002,ALK!$B59,Input!$J$3:$J$1002,ALK!AD$7,Input!$G$3:$G$1002,ALK!$N$3),COUNTIFS(Input!$F$3:$F$1002,ALK!$B59,Input!$J$3:$J$1002,ALK!AD$7,Input!$N$3:$N$1002,ALK!$Q$3,Input!$G$3:$G$1002,ALK!$N$3)),0)</f>
        <v>0</v>
      </c>
      <c r="AE59" s="55">
        <f>IF($B59&lt;&gt;"",IF($Q$3&gt;4,COUNTIFS(Input!$F$3:$F$1002,ALK!$B59,Input!$J$3:$J$1002,ALK!AE$7,Input!$G$3:$G$1002,ALK!$N$3),COUNTIFS(Input!$F$3:$F$1002,ALK!$B59,Input!$J$3:$J$1002,ALK!AE$7,Input!$N$3:$N$1002,ALK!$Q$3,Input!$G$3:$G$1002,ALK!$N$3)),0)</f>
        <v>0</v>
      </c>
      <c r="AF59" s="55">
        <f>IF($B59&lt;&gt;"",IF($Q$3&gt;4,COUNTIFS(Input!$F$3:$F$1002,ALK!$B59,Input!$J$3:$J$1002,ALK!AF$7,Input!$G$3:$G$1002,ALK!$N$3),COUNTIFS(Input!$F$3:$F$1002,ALK!$B59,Input!$J$3:$J$1002,ALK!AF$7,Input!$N$3:$N$1002,ALK!$Q$3,Input!$G$3:$G$1002,ALK!$N$3)),0)</f>
        <v>0</v>
      </c>
      <c r="AG59" s="55">
        <f>IF($B59&lt;&gt;"",IF($Q$3&gt;4,COUNTIFS(Input!$F$3:$F$1002,ALK!$B59,Input!$J$3:$J$1002,ALK!AG$7,Input!$G$3:$G$1002,ALK!$N$3),COUNTIFS(Input!$F$3:$F$1002,ALK!$B59,Input!$J$3:$J$1002,ALK!AG$7,Input!$N$3:$N$1002,ALK!$Q$3,Input!$G$3:$G$1002,ALK!$N$3)),0)</f>
        <v>0</v>
      </c>
      <c r="AH59" s="55">
        <f>IF($B59&lt;&gt;"",IF($Q$3&gt;4,COUNTIFS(Input!$F$3:$F$1002,ALK!$B59,Input!$J$3:$J$1002,ALK!AH$7,Input!$G$3:$G$1002,ALK!$N$3),COUNTIFS(Input!$F$3:$F$1002,ALK!$B59,Input!$J$3:$J$1002,ALK!AH$7,Input!$N$3:$N$1002,ALK!$Q$3,Input!$G$3:$G$1002,ALK!$N$3)),0)</f>
        <v>0</v>
      </c>
      <c r="AI59" s="55">
        <f>IF($B59&lt;&gt;"",IF($Q$3&gt;4,COUNTIFS(Input!$F$3:$F$1002,ALK!$B59,Input!$J$3:$J$1002,ALK!AI$7,Input!$G$3:$G$1002,ALK!$N$3),COUNTIFS(Input!$F$3:$F$1002,ALK!$B59,Input!$J$3:$J$1002,ALK!AI$7,Input!$N$3:$N$1002,ALK!$Q$3,Input!$G$3:$G$1002,ALK!$N$3)),0)</f>
        <v>0</v>
      </c>
      <c r="AJ59" s="55">
        <f>IF($B59&lt;&gt;"",IF($Q$3&gt;4,COUNTIFS(Input!$F$3:$F$1002,ALK!$B59,Input!$J$3:$J$1002,ALK!AJ$7,Input!$G$3:$G$1002,ALK!$N$3),COUNTIFS(Input!$F$3:$F$1002,ALK!$B59,Input!$J$3:$J$1002,ALK!AJ$7,Input!$N$3:$N$1002,ALK!$Q$3,Input!$G$3:$G$1002,ALK!$N$3)),0)</f>
        <v>0</v>
      </c>
      <c r="AK59" s="55">
        <f>IF($B59&lt;&gt;"",IF($Q$3&gt;4,COUNTIFS(Input!$F$3:$F$1002,ALK!$B59,Input!$J$3:$J$1002,ALK!AK$7,Input!$G$3:$G$1002,ALK!$N$3),COUNTIFS(Input!$F$3:$F$1002,ALK!$B59,Input!$J$3:$J$1002,ALK!AK$7,Input!$N$3:$N$1002,ALK!$Q$3,Input!$G$3:$G$1002,ALK!$N$3)),0)</f>
        <v>0</v>
      </c>
      <c r="AL59" s="55">
        <f>IF($B59&lt;&gt;"",IF($Q$3&gt;4,COUNTIFS(Input!$F$3:$F$1002,ALK!$B59,Input!$J$3:$J$1002,ALK!AL$7,Input!$G$3:$G$1002,ALK!$N$3),COUNTIFS(Input!$F$3:$F$1002,ALK!$B59,Input!$J$3:$J$1002,ALK!AL$7,Input!$N$3:$N$1002,ALK!$Q$3,Input!$G$3:$G$1002,ALK!$N$3)),0)</f>
        <v>0</v>
      </c>
      <c r="AM59" s="55">
        <f>IF($B59&lt;&gt;"",IF($Q$3&gt;4,COUNTIFS(Input!$F$3:$F$1002,ALK!$B59,Input!$J$3:$J$1002,ALK!AM$7,Input!$G$3:$G$1002,ALK!$N$3),COUNTIFS(Input!$F$3:$F$1002,ALK!$B59,Input!$J$3:$J$1002,ALK!AM$7,Input!$N$3:$N$1002,ALK!$Q$3,Input!$G$3:$G$1002,ALK!$N$3)),0)</f>
        <v>0</v>
      </c>
      <c r="AN59" s="55">
        <f>IF($B59&lt;&gt;"",IF($Q$3&gt;4,COUNTIFS(Input!$F$3:$F$1002,ALK!$B59,Input!$J$3:$J$1002,ALK!AN$7,Input!$G$3:$G$1002,ALK!$N$3),COUNTIFS(Input!$F$3:$F$1002,ALK!$B59,Input!$J$3:$J$1002,ALK!AN$7,Input!$N$3:$N$1002,ALK!$Q$3,Input!$G$3:$G$1002,ALK!$N$3)),0)</f>
        <v>0</v>
      </c>
      <c r="AO59" s="55">
        <f>IF($B59&lt;&gt;"",IF($Q$3&gt;4,COUNTIFS(Input!$F$3:$F$1002,ALK!$B59,Input!$J$3:$J$1002,ALK!AO$7,Input!$G$3:$G$1002,ALK!$N$3),COUNTIFS(Input!$F$3:$F$1002,ALK!$B59,Input!$J$3:$J$1002,ALK!AO$7,Input!$N$3:$N$1002,ALK!$Q$3,Input!$G$3:$G$1002,ALK!$N$3)),0)</f>
        <v>0</v>
      </c>
      <c r="AP59" s="55">
        <f>IF($B59&lt;&gt;"",IF($Q$3&gt;4,COUNTIFS(Input!$F$3:$F$1002,ALK!$B59,Input!$J$3:$J$1002,ALK!AP$7,Input!$G$3:$G$1002,ALK!$N$3),COUNTIFS(Input!$F$3:$F$1002,ALK!$B59,Input!$J$3:$J$1002,ALK!AP$7,Input!$N$3:$N$1002,ALK!$Q$3,Input!$G$3:$G$1002,ALK!$N$3)),0)</f>
        <v>0</v>
      </c>
      <c r="AQ59" s="55">
        <f>IF($B59&lt;&gt;"",IF($Q$3&gt;4,COUNTIFS(Input!$F$3:$F$1002,ALK!$B59,Input!$J$3:$J$1002,ALK!AQ$7,Input!$G$3:$G$1002,ALK!$N$3),COUNTIFS(Input!$F$3:$F$1002,ALK!$B59,Input!$J$3:$J$1002,ALK!AQ$7,Input!$N$3:$N$1002,ALK!$Q$3,Input!$G$3:$G$1002,ALK!$N$3)),0)</f>
        <v>0</v>
      </c>
      <c r="AR59" s="56">
        <f t="shared" si="1"/>
        <v>0</v>
      </c>
      <c r="AS59" s="21"/>
      <c r="AT59" s="21"/>
      <c r="AU59" s="21"/>
      <c r="AV59" s="21"/>
      <c r="AW59" s="21"/>
      <c r="AX59" s="21"/>
      <c r="AY59" s="21"/>
      <c r="AZ59" s="21"/>
      <c r="BA59" s="21"/>
      <c r="BB59" s="21"/>
      <c r="BC59" s="316">
        <f t="shared" si="2"/>
        <v>0</v>
      </c>
      <c r="BD59" s="21"/>
      <c r="BE59" s="21"/>
      <c r="BF59" s="21"/>
      <c r="BG59" s="21"/>
      <c r="BH59" s="21"/>
      <c r="BI59" s="21"/>
      <c r="BJ59" s="21"/>
      <c r="BK59" s="21"/>
      <c r="BL59" s="21"/>
      <c r="BM59" s="21"/>
      <c r="BN59" s="21"/>
      <c r="BO59" s="21"/>
      <c r="BP59" s="21"/>
      <c r="BQ59" s="21"/>
      <c r="BR59" s="21"/>
      <c r="BS59" s="21"/>
      <c r="BT59" s="21"/>
      <c r="BU59" s="21"/>
      <c r="BV59" s="21"/>
      <c r="BW59" s="21"/>
      <c r="BX59" s="21"/>
      <c r="BY59" s="21"/>
      <c r="BZ59" s="21"/>
    </row>
    <row r="60" spans="1:78" x14ac:dyDescent="0.3">
      <c r="A60" s="21"/>
      <c r="B60" s="58" t="str">
        <f>'Sheet 1'!A54</f>
        <v/>
      </c>
      <c r="C60" s="55">
        <f>IF($B60&lt;&gt;"",IF($Q$3&gt;4,COUNTIFS(Input!$F$3:$F$1002,ALK!$B60,Input!$J$3:$J$1002,ALK!C$7,Input!$G$3:$G$1002,ALK!$N$3),COUNTIFS(Input!$F$3:$F$1002,ALK!$B60,Input!$J$3:$J$1002,ALK!C$7,Input!$N$3:$N$1002,ALK!$Q$3,Input!$G$3:$G$1002,ALK!$N$3)),0)</f>
        <v>0</v>
      </c>
      <c r="D60" s="55">
        <f>IF($B60&lt;&gt;"",IF($Q$3&gt;4,COUNTIFS(Input!$F$3:$F$1002,ALK!$B60,Input!$J$3:$J$1002,ALK!D$7,Input!$G$3:$G$1002,ALK!$N$3),COUNTIFS(Input!$F$3:$F$1002,ALK!$B60,Input!$J$3:$J$1002,ALK!D$7,Input!$N$3:$N$1002,ALK!$Q$3,Input!$G$3:$G$1002,ALK!$N$3)),0)</f>
        <v>0</v>
      </c>
      <c r="E60" s="55">
        <f>IF($B60&lt;&gt;"",IF($Q$3&gt;4,COUNTIFS(Input!$F$3:$F$1002,ALK!$B60,Input!$J$3:$J$1002,ALK!E$7,Input!$G$3:$G$1002,ALK!$N$3),COUNTIFS(Input!$F$3:$F$1002,ALK!$B60,Input!$J$3:$J$1002,ALK!E$7,Input!$N$3:$N$1002,ALK!$Q$3,Input!$G$3:$G$1002,ALK!$N$3)),0)</f>
        <v>0</v>
      </c>
      <c r="F60" s="55">
        <f>IF($B60&lt;&gt;"",IF($Q$3&gt;4,COUNTIFS(Input!$F$3:$F$1002,ALK!$B60,Input!$J$3:$J$1002,ALK!F$7,Input!$G$3:$G$1002,ALK!$N$3),COUNTIFS(Input!$F$3:$F$1002,ALK!$B60,Input!$J$3:$J$1002,ALK!F$7,Input!$N$3:$N$1002,ALK!$Q$3,Input!$G$3:$G$1002,ALK!$N$3)),0)</f>
        <v>0</v>
      </c>
      <c r="G60" s="55">
        <f>IF($B60&lt;&gt;"",IF($Q$3&gt;4,COUNTIFS(Input!$F$3:$F$1002,ALK!$B60,Input!$J$3:$J$1002,ALK!G$7,Input!$G$3:$G$1002,ALK!$N$3),COUNTIFS(Input!$F$3:$F$1002,ALK!$B60,Input!$J$3:$J$1002,ALK!G$7,Input!$N$3:$N$1002,ALK!$Q$3,Input!$G$3:$G$1002,ALK!$N$3)),0)</f>
        <v>0</v>
      </c>
      <c r="H60" s="55">
        <f>IF($B60&lt;&gt;"",IF($Q$3&gt;4,COUNTIFS(Input!$F$3:$F$1002,ALK!$B60,Input!$J$3:$J$1002,ALK!H$7,Input!$G$3:$G$1002,ALK!$N$3),COUNTIFS(Input!$F$3:$F$1002,ALK!$B60,Input!$J$3:$J$1002,ALK!H$7,Input!$N$3:$N$1002,ALK!$Q$3,Input!$G$3:$G$1002,ALK!$N$3)),0)</f>
        <v>0</v>
      </c>
      <c r="I60" s="55">
        <f>IF($B60&lt;&gt;"",IF($Q$3&gt;4,COUNTIFS(Input!$F$3:$F$1002,ALK!$B60,Input!$J$3:$J$1002,ALK!I$7,Input!$G$3:$G$1002,ALK!$N$3),COUNTIFS(Input!$F$3:$F$1002,ALK!$B60,Input!$J$3:$J$1002,ALK!I$7,Input!$N$3:$N$1002,ALK!$Q$3,Input!$G$3:$G$1002,ALK!$N$3)),0)</f>
        <v>0</v>
      </c>
      <c r="J60" s="55">
        <f>IF($B60&lt;&gt;"",IF($Q$3&gt;4,COUNTIFS(Input!$F$3:$F$1002,ALK!$B60,Input!$J$3:$J$1002,ALK!J$7,Input!$G$3:$G$1002,ALK!$N$3),COUNTIFS(Input!$F$3:$F$1002,ALK!$B60,Input!$J$3:$J$1002,ALK!J$7,Input!$N$3:$N$1002,ALK!$Q$3,Input!$G$3:$G$1002,ALK!$N$3)),0)</f>
        <v>0</v>
      </c>
      <c r="K60" s="55">
        <f>IF($B60&lt;&gt;"",IF($Q$3&gt;4,COUNTIFS(Input!$F$3:$F$1002,ALK!$B60,Input!$J$3:$J$1002,ALK!K$7,Input!$G$3:$G$1002,ALK!$N$3),COUNTIFS(Input!$F$3:$F$1002,ALK!$B60,Input!$J$3:$J$1002,ALK!K$7,Input!$N$3:$N$1002,ALK!$Q$3,Input!$G$3:$G$1002,ALK!$N$3)),0)</f>
        <v>0</v>
      </c>
      <c r="L60" s="55">
        <f>IF($B60&lt;&gt;"",IF($Q$3&gt;4,COUNTIFS(Input!$F$3:$F$1002,ALK!$B60,Input!$J$3:$J$1002,ALK!L$7,Input!$G$3:$G$1002,ALK!$N$3),COUNTIFS(Input!$F$3:$F$1002,ALK!$B60,Input!$J$3:$J$1002,ALK!L$7,Input!$N$3:$N$1002,ALK!$Q$3,Input!$G$3:$G$1002,ALK!$N$3)),0)</f>
        <v>0</v>
      </c>
      <c r="M60" s="55">
        <f>IF($B60&lt;&gt;"",IF($Q$3&gt;4,COUNTIFS(Input!$F$3:$F$1002,ALK!$B60,Input!$J$3:$J$1002,ALK!M$7,Input!$G$3:$G$1002,ALK!$N$3),COUNTIFS(Input!$F$3:$F$1002,ALK!$B60,Input!$J$3:$J$1002,ALK!M$7,Input!$N$3:$N$1002,ALK!$Q$3,Input!$G$3:$G$1002,ALK!$N$3)),0)</f>
        <v>0</v>
      </c>
      <c r="N60" s="55">
        <f>IF($B60&lt;&gt;"",IF($Q$3&gt;4,COUNTIFS(Input!$F$3:$F$1002,ALK!$B60,Input!$J$3:$J$1002,ALK!N$7,Input!$G$3:$G$1002,ALK!$N$3),COUNTIFS(Input!$F$3:$F$1002,ALK!$B60,Input!$J$3:$J$1002,ALK!N$7,Input!$N$3:$N$1002,ALK!$Q$3,Input!$G$3:$G$1002,ALK!$N$3)),0)</f>
        <v>0</v>
      </c>
      <c r="O60" s="55">
        <f>IF($B60&lt;&gt;"",IF($Q$3&gt;4,COUNTIFS(Input!$F$3:$F$1002,ALK!$B60,Input!$J$3:$J$1002,ALK!O$7,Input!$G$3:$G$1002,ALK!$N$3),COUNTIFS(Input!$F$3:$F$1002,ALK!$B60,Input!$J$3:$J$1002,ALK!O$7,Input!$N$3:$N$1002,ALK!$Q$3,Input!$G$3:$G$1002,ALK!$N$3)),0)</f>
        <v>0</v>
      </c>
      <c r="P60" s="55">
        <f>IF($B60&lt;&gt;"",IF($Q$3&gt;4,COUNTIFS(Input!$F$3:$F$1002,ALK!$B60,Input!$J$3:$J$1002,ALK!P$7,Input!$G$3:$G$1002,ALK!$N$3),COUNTIFS(Input!$F$3:$F$1002,ALK!$B60,Input!$J$3:$J$1002,ALK!P$7,Input!$N$3:$N$1002,ALK!$Q$3,Input!$G$3:$G$1002,ALK!$N$3)),0)</f>
        <v>0</v>
      </c>
      <c r="Q60" s="55">
        <f>IF($B60&lt;&gt;"",IF($Q$3&gt;4,COUNTIFS(Input!$F$3:$F$1002,ALK!$B60,Input!$J$3:$J$1002,ALK!Q$7,Input!$G$3:$G$1002,ALK!$N$3),COUNTIFS(Input!$F$3:$F$1002,ALK!$B60,Input!$J$3:$J$1002,ALK!Q$7,Input!$N$3:$N$1002,ALK!$Q$3,Input!$G$3:$G$1002,ALK!$N$3)),0)</f>
        <v>0</v>
      </c>
      <c r="R60" s="55">
        <f>IF($B60&lt;&gt;"",IF($Q$3&gt;4,COUNTIFS(Input!$F$3:$F$1002,ALK!$B60,Input!$J$3:$J$1002,ALK!R$7,Input!$G$3:$G$1002,ALK!$N$3),COUNTIFS(Input!$F$3:$F$1002,ALK!$B60,Input!$J$3:$J$1002,ALK!R$7,Input!$N$3:$N$1002,ALK!$Q$3,Input!$G$3:$G$1002,ALK!$N$3)),0)</f>
        <v>0</v>
      </c>
      <c r="S60" s="55">
        <f>IF($B60&lt;&gt;"",IF($Q$3&gt;4,COUNTIFS(Input!$F$3:$F$1002,ALK!$B60,Input!$J$3:$J$1002,ALK!S$7,Input!$G$3:$G$1002,ALK!$N$3),COUNTIFS(Input!$F$3:$F$1002,ALK!$B60,Input!$J$3:$J$1002,ALK!S$7,Input!$N$3:$N$1002,ALK!$Q$3,Input!$G$3:$G$1002,ALK!$N$3)),0)</f>
        <v>0</v>
      </c>
      <c r="T60" s="55">
        <f>IF($B60&lt;&gt;"",IF($Q$3&gt;4,COUNTIFS(Input!$F$3:$F$1002,ALK!$B60,Input!$J$3:$J$1002,ALK!T$7,Input!$G$3:$G$1002,ALK!$N$3),COUNTIFS(Input!$F$3:$F$1002,ALK!$B60,Input!$J$3:$J$1002,ALK!T$7,Input!$N$3:$N$1002,ALK!$Q$3,Input!$G$3:$G$1002,ALK!$N$3)),0)</f>
        <v>0</v>
      </c>
      <c r="U60" s="55">
        <f>IF($B60&lt;&gt;"",IF($Q$3&gt;4,COUNTIFS(Input!$F$3:$F$1002,ALK!$B60,Input!$J$3:$J$1002,ALK!U$7,Input!$G$3:$G$1002,ALK!$N$3),COUNTIFS(Input!$F$3:$F$1002,ALK!$B60,Input!$J$3:$J$1002,ALK!U$7,Input!$N$3:$N$1002,ALK!$Q$3,Input!$G$3:$G$1002,ALK!$N$3)),0)</f>
        <v>0</v>
      </c>
      <c r="V60" s="55">
        <f>IF($B60&lt;&gt;"",IF($Q$3&gt;4,COUNTIFS(Input!$F$3:$F$1002,ALK!$B60,Input!$J$3:$J$1002,ALK!V$7,Input!$G$3:$G$1002,ALK!$N$3),COUNTIFS(Input!$F$3:$F$1002,ALK!$B60,Input!$J$3:$J$1002,ALK!V$7,Input!$N$3:$N$1002,ALK!$Q$3,Input!$G$3:$G$1002,ALK!$N$3)),0)</f>
        <v>0</v>
      </c>
      <c r="W60" s="55">
        <f>IF($B60&lt;&gt;"",IF($Q$3&gt;4,COUNTIFS(Input!$F$3:$F$1002,ALK!$B60,Input!$J$3:$J$1002,ALK!W$7,Input!$G$3:$G$1002,ALK!$N$3),COUNTIFS(Input!$F$3:$F$1002,ALK!$B60,Input!$J$3:$J$1002,ALK!W$7,Input!$N$3:$N$1002,ALK!$Q$3,Input!$G$3:$G$1002,ALK!$N$3)),0)</f>
        <v>0</v>
      </c>
      <c r="X60" s="55">
        <f>IF($B60&lt;&gt;"",IF($Q$3&gt;4,COUNTIFS(Input!$F$3:$F$1002,ALK!$B60,Input!$J$3:$J$1002,ALK!X$7,Input!$G$3:$G$1002,ALK!$N$3),COUNTIFS(Input!$F$3:$F$1002,ALK!$B60,Input!$J$3:$J$1002,ALK!X$7,Input!$N$3:$N$1002,ALK!$Q$3,Input!$G$3:$G$1002,ALK!$N$3)),0)</f>
        <v>0</v>
      </c>
      <c r="Y60" s="55">
        <f>IF($B60&lt;&gt;"",IF($Q$3&gt;4,COUNTIFS(Input!$F$3:$F$1002,ALK!$B60,Input!$J$3:$J$1002,ALK!Y$7,Input!$G$3:$G$1002,ALK!$N$3),COUNTIFS(Input!$F$3:$F$1002,ALK!$B60,Input!$J$3:$J$1002,ALK!Y$7,Input!$N$3:$N$1002,ALK!$Q$3,Input!$G$3:$G$1002,ALK!$N$3)),0)</f>
        <v>0</v>
      </c>
      <c r="Z60" s="55">
        <f>IF($B60&lt;&gt;"",IF($Q$3&gt;4,COUNTIFS(Input!$F$3:$F$1002,ALK!$B60,Input!$J$3:$J$1002,ALK!Z$7,Input!$G$3:$G$1002,ALK!$N$3),COUNTIFS(Input!$F$3:$F$1002,ALK!$B60,Input!$J$3:$J$1002,ALK!Z$7,Input!$N$3:$N$1002,ALK!$Q$3,Input!$G$3:$G$1002,ALK!$N$3)),0)</f>
        <v>0</v>
      </c>
      <c r="AA60" s="55">
        <f>IF($B60&lt;&gt;"",IF($Q$3&gt;4,COUNTIFS(Input!$F$3:$F$1002,ALK!$B60,Input!$J$3:$J$1002,ALK!AA$7,Input!$G$3:$G$1002,ALK!$N$3),COUNTIFS(Input!$F$3:$F$1002,ALK!$B60,Input!$J$3:$J$1002,ALK!AA$7,Input!$N$3:$N$1002,ALK!$Q$3,Input!$G$3:$G$1002,ALK!$N$3)),0)</f>
        <v>0</v>
      </c>
      <c r="AB60" s="55">
        <f>IF($B60&lt;&gt;"",IF($Q$3&gt;4,COUNTIFS(Input!$F$3:$F$1002,ALK!$B60,Input!$J$3:$J$1002,ALK!AB$7,Input!$G$3:$G$1002,ALK!$N$3),COUNTIFS(Input!$F$3:$F$1002,ALK!$B60,Input!$J$3:$J$1002,ALK!AB$7,Input!$N$3:$N$1002,ALK!$Q$3,Input!$G$3:$G$1002,ALK!$N$3)),0)</f>
        <v>0</v>
      </c>
      <c r="AC60" s="55">
        <f>IF($B60&lt;&gt;"",IF($Q$3&gt;4,COUNTIFS(Input!$F$3:$F$1002,ALK!$B60,Input!$J$3:$J$1002,ALK!AC$7,Input!$G$3:$G$1002,ALK!$N$3),COUNTIFS(Input!$F$3:$F$1002,ALK!$B60,Input!$J$3:$J$1002,ALK!AC$7,Input!$N$3:$N$1002,ALK!$Q$3,Input!$G$3:$G$1002,ALK!$N$3)),0)</f>
        <v>0</v>
      </c>
      <c r="AD60" s="55">
        <f>IF($B60&lt;&gt;"",IF($Q$3&gt;4,COUNTIFS(Input!$F$3:$F$1002,ALK!$B60,Input!$J$3:$J$1002,ALK!AD$7,Input!$G$3:$G$1002,ALK!$N$3),COUNTIFS(Input!$F$3:$F$1002,ALK!$B60,Input!$J$3:$J$1002,ALK!AD$7,Input!$N$3:$N$1002,ALK!$Q$3,Input!$G$3:$G$1002,ALK!$N$3)),0)</f>
        <v>0</v>
      </c>
      <c r="AE60" s="55">
        <f>IF($B60&lt;&gt;"",IF($Q$3&gt;4,COUNTIFS(Input!$F$3:$F$1002,ALK!$B60,Input!$J$3:$J$1002,ALK!AE$7,Input!$G$3:$G$1002,ALK!$N$3),COUNTIFS(Input!$F$3:$F$1002,ALK!$B60,Input!$J$3:$J$1002,ALK!AE$7,Input!$N$3:$N$1002,ALK!$Q$3,Input!$G$3:$G$1002,ALK!$N$3)),0)</f>
        <v>0</v>
      </c>
      <c r="AF60" s="55">
        <f>IF($B60&lt;&gt;"",IF($Q$3&gt;4,COUNTIFS(Input!$F$3:$F$1002,ALK!$B60,Input!$J$3:$J$1002,ALK!AF$7,Input!$G$3:$G$1002,ALK!$N$3),COUNTIFS(Input!$F$3:$F$1002,ALK!$B60,Input!$J$3:$J$1002,ALK!AF$7,Input!$N$3:$N$1002,ALK!$Q$3,Input!$G$3:$G$1002,ALK!$N$3)),0)</f>
        <v>0</v>
      </c>
      <c r="AG60" s="55">
        <f>IF($B60&lt;&gt;"",IF($Q$3&gt;4,COUNTIFS(Input!$F$3:$F$1002,ALK!$B60,Input!$J$3:$J$1002,ALK!AG$7,Input!$G$3:$G$1002,ALK!$N$3),COUNTIFS(Input!$F$3:$F$1002,ALK!$B60,Input!$J$3:$J$1002,ALK!AG$7,Input!$N$3:$N$1002,ALK!$Q$3,Input!$G$3:$G$1002,ALK!$N$3)),0)</f>
        <v>0</v>
      </c>
      <c r="AH60" s="55">
        <f>IF($B60&lt;&gt;"",IF($Q$3&gt;4,COUNTIFS(Input!$F$3:$F$1002,ALK!$B60,Input!$J$3:$J$1002,ALK!AH$7,Input!$G$3:$G$1002,ALK!$N$3),COUNTIFS(Input!$F$3:$F$1002,ALK!$B60,Input!$J$3:$J$1002,ALK!AH$7,Input!$N$3:$N$1002,ALK!$Q$3,Input!$G$3:$G$1002,ALK!$N$3)),0)</f>
        <v>0</v>
      </c>
      <c r="AI60" s="55">
        <f>IF($B60&lt;&gt;"",IF($Q$3&gt;4,COUNTIFS(Input!$F$3:$F$1002,ALK!$B60,Input!$J$3:$J$1002,ALK!AI$7,Input!$G$3:$G$1002,ALK!$N$3),COUNTIFS(Input!$F$3:$F$1002,ALK!$B60,Input!$J$3:$J$1002,ALK!AI$7,Input!$N$3:$N$1002,ALK!$Q$3,Input!$G$3:$G$1002,ALK!$N$3)),0)</f>
        <v>0</v>
      </c>
      <c r="AJ60" s="55">
        <f>IF($B60&lt;&gt;"",IF($Q$3&gt;4,COUNTIFS(Input!$F$3:$F$1002,ALK!$B60,Input!$J$3:$J$1002,ALK!AJ$7,Input!$G$3:$G$1002,ALK!$N$3),COUNTIFS(Input!$F$3:$F$1002,ALK!$B60,Input!$J$3:$J$1002,ALK!AJ$7,Input!$N$3:$N$1002,ALK!$Q$3,Input!$G$3:$G$1002,ALK!$N$3)),0)</f>
        <v>0</v>
      </c>
      <c r="AK60" s="55">
        <f>IF($B60&lt;&gt;"",IF($Q$3&gt;4,COUNTIFS(Input!$F$3:$F$1002,ALK!$B60,Input!$J$3:$J$1002,ALK!AK$7,Input!$G$3:$G$1002,ALK!$N$3),COUNTIFS(Input!$F$3:$F$1002,ALK!$B60,Input!$J$3:$J$1002,ALK!AK$7,Input!$N$3:$N$1002,ALK!$Q$3,Input!$G$3:$G$1002,ALK!$N$3)),0)</f>
        <v>0</v>
      </c>
      <c r="AL60" s="55">
        <f>IF($B60&lt;&gt;"",IF($Q$3&gt;4,COUNTIFS(Input!$F$3:$F$1002,ALK!$B60,Input!$J$3:$J$1002,ALK!AL$7,Input!$G$3:$G$1002,ALK!$N$3),COUNTIFS(Input!$F$3:$F$1002,ALK!$B60,Input!$J$3:$J$1002,ALK!AL$7,Input!$N$3:$N$1002,ALK!$Q$3,Input!$G$3:$G$1002,ALK!$N$3)),0)</f>
        <v>0</v>
      </c>
      <c r="AM60" s="55">
        <f>IF($B60&lt;&gt;"",IF($Q$3&gt;4,COUNTIFS(Input!$F$3:$F$1002,ALK!$B60,Input!$J$3:$J$1002,ALK!AM$7,Input!$G$3:$G$1002,ALK!$N$3),COUNTIFS(Input!$F$3:$F$1002,ALK!$B60,Input!$J$3:$J$1002,ALK!AM$7,Input!$N$3:$N$1002,ALK!$Q$3,Input!$G$3:$G$1002,ALK!$N$3)),0)</f>
        <v>0</v>
      </c>
      <c r="AN60" s="55">
        <f>IF($B60&lt;&gt;"",IF($Q$3&gt;4,COUNTIFS(Input!$F$3:$F$1002,ALK!$B60,Input!$J$3:$J$1002,ALK!AN$7,Input!$G$3:$G$1002,ALK!$N$3),COUNTIFS(Input!$F$3:$F$1002,ALK!$B60,Input!$J$3:$J$1002,ALK!AN$7,Input!$N$3:$N$1002,ALK!$Q$3,Input!$G$3:$G$1002,ALK!$N$3)),0)</f>
        <v>0</v>
      </c>
      <c r="AO60" s="55">
        <f>IF($B60&lt;&gt;"",IF($Q$3&gt;4,COUNTIFS(Input!$F$3:$F$1002,ALK!$B60,Input!$J$3:$J$1002,ALK!AO$7,Input!$G$3:$G$1002,ALK!$N$3),COUNTIFS(Input!$F$3:$F$1002,ALK!$B60,Input!$J$3:$J$1002,ALK!AO$7,Input!$N$3:$N$1002,ALK!$Q$3,Input!$G$3:$G$1002,ALK!$N$3)),0)</f>
        <v>0</v>
      </c>
      <c r="AP60" s="55">
        <f>IF($B60&lt;&gt;"",IF($Q$3&gt;4,COUNTIFS(Input!$F$3:$F$1002,ALK!$B60,Input!$J$3:$J$1002,ALK!AP$7,Input!$G$3:$G$1002,ALK!$N$3),COUNTIFS(Input!$F$3:$F$1002,ALK!$B60,Input!$J$3:$J$1002,ALK!AP$7,Input!$N$3:$N$1002,ALK!$Q$3,Input!$G$3:$G$1002,ALK!$N$3)),0)</f>
        <v>0</v>
      </c>
      <c r="AQ60" s="55">
        <f>IF($B60&lt;&gt;"",IF($Q$3&gt;4,COUNTIFS(Input!$F$3:$F$1002,ALK!$B60,Input!$J$3:$J$1002,ALK!AQ$7,Input!$G$3:$G$1002,ALK!$N$3),COUNTIFS(Input!$F$3:$F$1002,ALK!$B60,Input!$J$3:$J$1002,ALK!AQ$7,Input!$N$3:$N$1002,ALK!$Q$3,Input!$G$3:$G$1002,ALK!$N$3)),0)</f>
        <v>0</v>
      </c>
      <c r="AR60" s="56">
        <f t="shared" si="1"/>
        <v>0</v>
      </c>
      <c r="AS60" s="21"/>
      <c r="AT60" s="21"/>
      <c r="AU60" s="21"/>
      <c r="AV60" s="21"/>
      <c r="AW60" s="21"/>
      <c r="AX60" s="21"/>
      <c r="AY60" s="21"/>
      <c r="AZ60" s="21"/>
      <c r="BA60" s="21"/>
      <c r="BB60" s="21"/>
      <c r="BC60" s="316">
        <f t="shared" si="2"/>
        <v>0</v>
      </c>
      <c r="BD60" s="21"/>
      <c r="BE60" s="21"/>
      <c r="BF60" s="21"/>
      <c r="BG60" s="21"/>
      <c r="BH60" s="21"/>
      <c r="BI60" s="21"/>
      <c r="BJ60" s="21"/>
      <c r="BK60" s="21"/>
      <c r="BL60" s="21"/>
      <c r="BM60" s="21"/>
      <c r="BN60" s="21"/>
      <c r="BO60" s="21"/>
      <c r="BP60" s="21"/>
      <c r="BQ60" s="21"/>
      <c r="BR60" s="21"/>
      <c r="BS60" s="21"/>
      <c r="BT60" s="21"/>
      <c r="BU60" s="21"/>
      <c r="BV60" s="21"/>
      <c r="BW60" s="21"/>
      <c r="BX60" s="21"/>
      <c r="BY60" s="21"/>
      <c r="BZ60" s="21"/>
    </row>
    <row r="61" spans="1:78" x14ac:dyDescent="0.3">
      <c r="A61" s="21"/>
      <c r="B61" s="58" t="str">
        <f>'Sheet 1'!A55</f>
        <v/>
      </c>
      <c r="C61" s="55">
        <f>IF($B61&lt;&gt;"",IF($Q$3&gt;4,COUNTIFS(Input!$F$3:$F$1002,ALK!$B61,Input!$J$3:$J$1002,ALK!C$7,Input!$G$3:$G$1002,ALK!$N$3),COUNTIFS(Input!$F$3:$F$1002,ALK!$B61,Input!$J$3:$J$1002,ALK!C$7,Input!$N$3:$N$1002,ALK!$Q$3,Input!$G$3:$G$1002,ALK!$N$3)),0)</f>
        <v>0</v>
      </c>
      <c r="D61" s="55">
        <f>IF($B61&lt;&gt;"",IF($Q$3&gt;4,COUNTIFS(Input!$F$3:$F$1002,ALK!$B61,Input!$J$3:$J$1002,ALK!D$7,Input!$G$3:$G$1002,ALK!$N$3),COUNTIFS(Input!$F$3:$F$1002,ALK!$B61,Input!$J$3:$J$1002,ALK!D$7,Input!$N$3:$N$1002,ALK!$Q$3,Input!$G$3:$G$1002,ALK!$N$3)),0)</f>
        <v>0</v>
      </c>
      <c r="E61" s="55">
        <f>IF($B61&lt;&gt;"",IF($Q$3&gt;4,COUNTIFS(Input!$F$3:$F$1002,ALK!$B61,Input!$J$3:$J$1002,ALK!E$7,Input!$G$3:$G$1002,ALK!$N$3),COUNTIFS(Input!$F$3:$F$1002,ALK!$B61,Input!$J$3:$J$1002,ALK!E$7,Input!$N$3:$N$1002,ALK!$Q$3,Input!$G$3:$G$1002,ALK!$N$3)),0)</f>
        <v>0</v>
      </c>
      <c r="F61" s="55">
        <f>IF($B61&lt;&gt;"",IF($Q$3&gt;4,COUNTIFS(Input!$F$3:$F$1002,ALK!$B61,Input!$J$3:$J$1002,ALK!F$7,Input!$G$3:$G$1002,ALK!$N$3),COUNTIFS(Input!$F$3:$F$1002,ALK!$B61,Input!$J$3:$J$1002,ALK!F$7,Input!$N$3:$N$1002,ALK!$Q$3,Input!$G$3:$G$1002,ALK!$N$3)),0)</f>
        <v>0</v>
      </c>
      <c r="G61" s="55">
        <f>IF($B61&lt;&gt;"",IF($Q$3&gt;4,COUNTIFS(Input!$F$3:$F$1002,ALK!$B61,Input!$J$3:$J$1002,ALK!G$7,Input!$G$3:$G$1002,ALK!$N$3),COUNTIFS(Input!$F$3:$F$1002,ALK!$B61,Input!$J$3:$J$1002,ALK!G$7,Input!$N$3:$N$1002,ALK!$Q$3,Input!$G$3:$G$1002,ALK!$N$3)),0)</f>
        <v>0</v>
      </c>
      <c r="H61" s="55">
        <f>IF($B61&lt;&gt;"",IF($Q$3&gt;4,COUNTIFS(Input!$F$3:$F$1002,ALK!$B61,Input!$J$3:$J$1002,ALK!H$7,Input!$G$3:$G$1002,ALK!$N$3),COUNTIFS(Input!$F$3:$F$1002,ALK!$B61,Input!$J$3:$J$1002,ALK!H$7,Input!$N$3:$N$1002,ALK!$Q$3,Input!$G$3:$G$1002,ALK!$N$3)),0)</f>
        <v>0</v>
      </c>
      <c r="I61" s="55">
        <f>IF($B61&lt;&gt;"",IF($Q$3&gt;4,COUNTIFS(Input!$F$3:$F$1002,ALK!$B61,Input!$J$3:$J$1002,ALK!I$7,Input!$G$3:$G$1002,ALK!$N$3),COUNTIFS(Input!$F$3:$F$1002,ALK!$B61,Input!$J$3:$J$1002,ALK!I$7,Input!$N$3:$N$1002,ALK!$Q$3,Input!$G$3:$G$1002,ALK!$N$3)),0)</f>
        <v>0</v>
      </c>
      <c r="J61" s="55">
        <f>IF($B61&lt;&gt;"",IF($Q$3&gt;4,COUNTIFS(Input!$F$3:$F$1002,ALK!$B61,Input!$J$3:$J$1002,ALK!J$7,Input!$G$3:$G$1002,ALK!$N$3),COUNTIFS(Input!$F$3:$F$1002,ALK!$B61,Input!$J$3:$J$1002,ALK!J$7,Input!$N$3:$N$1002,ALK!$Q$3,Input!$G$3:$G$1002,ALK!$N$3)),0)</f>
        <v>0</v>
      </c>
      <c r="K61" s="55">
        <f>IF($B61&lt;&gt;"",IF($Q$3&gt;4,COUNTIFS(Input!$F$3:$F$1002,ALK!$B61,Input!$J$3:$J$1002,ALK!K$7,Input!$G$3:$G$1002,ALK!$N$3),COUNTIFS(Input!$F$3:$F$1002,ALK!$B61,Input!$J$3:$J$1002,ALK!K$7,Input!$N$3:$N$1002,ALK!$Q$3,Input!$G$3:$G$1002,ALK!$N$3)),0)</f>
        <v>0</v>
      </c>
      <c r="L61" s="55">
        <f>IF($B61&lt;&gt;"",IF($Q$3&gt;4,COUNTIFS(Input!$F$3:$F$1002,ALK!$B61,Input!$J$3:$J$1002,ALK!L$7,Input!$G$3:$G$1002,ALK!$N$3),COUNTIFS(Input!$F$3:$F$1002,ALK!$B61,Input!$J$3:$J$1002,ALK!L$7,Input!$N$3:$N$1002,ALK!$Q$3,Input!$G$3:$G$1002,ALK!$N$3)),0)</f>
        <v>0</v>
      </c>
      <c r="M61" s="55">
        <f>IF($B61&lt;&gt;"",IF($Q$3&gt;4,COUNTIFS(Input!$F$3:$F$1002,ALK!$B61,Input!$J$3:$J$1002,ALK!M$7,Input!$G$3:$G$1002,ALK!$N$3),COUNTIFS(Input!$F$3:$F$1002,ALK!$B61,Input!$J$3:$J$1002,ALK!M$7,Input!$N$3:$N$1002,ALK!$Q$3,Input!$G$3:$G$1002,ALK!$N$3)),0)</f>
        <v>0</v>
      </c>
      <c r="N61" s="55">
        <f>IF($B61&lt;&gt;"",IF($Q$3&gt;4,COUNTIFS(Input!$F$3:$F$1002,ALK!$B61,Input!$J$3:$J$1002,ALK!N$7,Input!$G$3:$G$1002,ALK!$N$3),COUNTIFS(Input!$F$3:$F$1002,ALK!$B61,Input!$J$3:$J$1002,ALK!N$7,Input!$N$3:$N$1002,ALK!$Q$3,Input!$G$3:$G$1002,ALK!$N$3)),0)</f>
        <v>0</v>
      </c>
      <c r="O61" s="55">
        <f>IF($B61&lt;&gt;"",IF($Q$3&gt;4,COUNTIFS(Input!$F$3:$F$1002,ALK!$B61,Input!$J$3:$J$1002,ALK!O$7,Input!$G$3:$G$1002,ALK!$N$3),COUNTIFS(Input!$F$3:$F$1002,ALK!$B61,Input!$J$3:$J$1002,ALK!O$7,Input!$N$3:$N$1002,ALK!$Q$3,Input!$G$3:$G$1002,ALK!$N$3)),0)</f>
        <v>0</v>
      </c>
      <c r="P61" s="55">
        <f>IF($B61&lt;&gt;"",IF($Q$3&gt;4,COUNTIFS(Input!$F$3:$F$1002,ALK!$B61,Input!$J$3:$J$1002,ALK!P$7,Input!$G$3:$G$1002,ALK!$N$3),COUNTIFS(Input!$F$3:$F$1002,ALK!$B61,Input!$J$3:$J$1002,ALK!P$7,Input!$N$3:$N$1002,ALK!$Q$3,Input!$G$3:$G$1002,ALK!$N$3)),0)</f>
        <v>0</v>
      </c>
      <c r="Q61" s="55">
        <f>IF($B61&lt;&gt;"",IF($Q$3&gt;4,COUNTIFS(Input!$F$3:$F$1002,ALK!$B61,Input!$J$3:$J$1002,ALK!Q$7,Input!$G$3:$G$1002,ALK!$N$3),COUNTIFS(Input!$F$3:$F$1002,ALK!$B61,Input!$J$3:$J$1002,ALK!Q$7,Input!$N$3:$N$1002,ALK!$Q$3,Input!$G$3:$G$1002,ALK!$N$3)),0)</f>
        <v>0</v>
      </c>
      <c r="R61" s="55">
        <f>IF($B61&lt;&gt;"",IF($Q$3&gt;4,COUNTIFS(Input!$F$3:$F$1002,ALK!$B61,Input!$J$3:$J$1002,ALK!R$7,Input!$G$3:$G$1002,ALK!$N$3),COUNTIFS(Input!$F$3:$F$1002,ALK!$B61,Input!$J$3:$J$1002,ALK!R$7,Input!$N$3:$N$1002,ALK!$Q$3,Input!$G$3:$G$1002,ALK!$N$3)),0)</f>
        <v>0</v>
      </c>
      <c r="S61" s="55">
        <f>IF($B61&lt;&gt;"",IF($Q$3&gt;4,COUNTIFS(Input!$F$3:$F$1002,ALK!$B61,Input!$J$3:$J$1002,ALK!S$7,Input!$G$3:$G$1002,ALK!$N$3),COUNTIFS(Input!$F$3:$F$1002,ALK!$B61,Input!$J$3:$J$1002,ALK!S$7,Input!$N$3:$N$1002,ALK!$Q$3,Input!$G$3:$G$1002,ALK!$N$3)),0)</f>
        <v>0</v>
      </c>
      <c r="T61" s="55">
        <f>IF($B61&lt;&gt;"",IF($Q$3&gt;4,COUNTIFS(Input!$F$3:$F$1002,ALK!$B61,Input!$J$3:$J$1002,ALK!T$7,Input!$G$3:$G$1002,ALK!$N$3),COUNTIFS(Input!$F$3:$F$1002,ALK!$B61,Input!$J$3:$J$1002,ALK!T$7,Input!$N$3:$N$1002,ALK!$Q$3,Input!$G$3:$G$1002,ALK!$N$3)),0)</f>
        <v>0</v>
      </c>
      <c r="U61" s="55">
        <f>IF($B61&lt;&gt;"",IF($Q$3&gt;4,COUNTIFS(Input!$F$3:$F$1002,ALK!$B61,Input!$J$3:$J$1002,ALK!U$7,Input!$G$3:$G$1002,ALK!$N$3),COUNTIFS(Input!$F$3:$F$1002,ALK!$B61,Input!$J$3:$J$1002,ALK!U$7,Input!$N$3:$N$1002,ALK!$Q$3,Input!$G$3:$G$1002,ALK!$N$3)),0)</f>
        <v>0</v>
      </c>
      <c r="V61" s="55">
        <f>IF($B61&lt;&gt;"",IF($Q$3&gt;4,COUNTIFS(Input!$F$3:$F$1002,ALK!$B61,Input!$J$3:$J$1002,ALK!V$7,Input!$G$3:$G$1002,ALK!$N$3),COUNTIFS(Input!$F$3:$F$1002,ALK!$B61,Input!$J$3:$J$1002,ALK!V$7,Input!$N$3:$N$1002,ALK!$Q$3,Input!$G$3:$G$1002,ALK!$N$3)),0)</f>
        <v>0</v>
      </c>
      <c r="W61" s="55">
        <f>IF($B61&lt;&gt;"",IF($Q$3&gt;4,COUNTIFS(Input!$F$3:$F$1002,ALK!$B61,Input!$J$3:$J$1002,ALK!W$7,Input!$G$3:$G$1002,ALK!$N$3),COUNTIFS(Input!$F$3:$F$1002,ALK!$B61,Input!$J$3:$J$1002,ALK!W$7,Input!$N$3:$N$1002,ALK!$Q$3,Input!$G$3:$G$1002,ALK!$N$3)),0)</f>
        <v>0</v>
      </c>
      <c r="X61" s="55">
        <f>IF($B61&lt;&gt;"",IF($Q$3&gt;4,COUNTIFS(Input!$F$3:$F$1002,ALK!$B61,Input!$J$3:$J$1002,ALK!X$7,Input!$G$3:$G$1002,ALK!$N$3),COUNTIFS(Input!$F$3:$F$1002,ALK!$B61,Input!$J$3:$J$1002,ALK!X$7,Input!$N$3:$N$1002,ALK!$Q$3,Input!$G$3:$G$1002,ALK!$N$3)),0)</f>
        <v>0</v>
      </c>
      <c r="Y61" s="55">
        <f>IF($B61&lt;&gt;"",IF($Q$3&gt;4,COUNTIFS(Input!$F$3:$F$1002,ALK!$B61,Input!$J$3:$J$1002,ALK!Y$7,Input!$G$3:$G$1002,ALK!$N$3),COUNTIFS(Input!$F$3:$F$1002,ALK!$B61,Input!$J$3:$J$1002,ALK!Y$7,Input!$N$3:$N$1002,ALK!$Q$3,Input!$G$3:$G$1002,ALK!$N$3)),0)</f>
        <v>0</v>
      </c>
      <c r="Z61" s="55">
        <f>IF($B61&lt;&gt;"",IF($Q$3&gt;4,COUNTIFS(Input!$F$3:$F$1002,ALK!$B61,Input!$J$3:$J$1002,ALK!Z$7,Input!$G$3:$G$1002,ALK!$N$3),COUNTIFS(Input!$F$3:$F$1002,ALK!$B61,Input!$J$3:$J$1002,ALK!Z$7,Input!$N$3:$N$1002,ALK!$Q$3,Input!$G$3:$G$1002,ALK!$N$3)),0)</f>
        <v>0</v>
      </c>
      <c r="AA61" s="55">
        <f>IF($B61&lt;&gt;"",IF($Q$3&gt;4,COUNTIFS(Input!$F$3:$F$1002,ALK!$B61,Input!$J$3:$J$1002,ALK!AA$7,Input!$G$3:$G$1002,ALK!$N$3),COUNTIFS(Input!$F$3:$F$1002,ALK!$B61,Input!$J$3:$J$1002,ALK!AA$7,Input!$N$3:$N$1002,ALK!$Q$3,Input!$G$3:$G$1002,ALK!$N$3)),0)</f>
        <v>0</v>
      </c>
      <c r="AB61" s="55">
        <f>IF($B61&lt;&gt;"",IF($Q$3&gt;4,COUNTIFS(Input!$F$3:$F$1002,ALK!$B61,Input!$J$3:$J$1002,ALK!AB$7,Input!$G$3:$G$1002,ALK!$N$3),COUNTIFS(Input!$F$3:$F$1002,ALK!$B61,Input!$J$3:$J$1002,ALK!AB$7,Input!$N$3:$N$1002,ALK!$Q$3,Input!$G$3:$G$1002,ALK!$N$3)),0)</f>
        <v>0</v>
      </c>
      <c r="AC61" s="55">
        <f>IF($B61&lt;&gt;"",IF($Q$3&gt;4,COUNTIFS(Input!$F$3:$F$1002,ALK!$B61,Input!$J$3:$J$1002,ALK!AC$7,Input!$G$3:$G$1002,ALK!$N$3),COUNTIFS(Input!$F$3:$F$1002,ALK!$B61,Input!$J$3:$J$1002,ALK!AC$7,Input!$N$3:$N$1002,ALK!$Q$3,Input!$G$3:$G$1002,ALK!$N$3)),0)</f>
        <v>0</v>
      </c>
      <c r="AD61" s="55">
        <f>IF($B61&lt;&gt;"",IF($Q$3&gt;4,COUNTIFS(Input!$F$3:$F$1002,ALK!$B61,Input!$J$3:$J$1002,ALK!AD$7,Input!$G$3:$G$1002,ALK!$N$3),COUNTIFS(Input!$F$3:$F$1002,ALK!$B61,Input!$J$3:$J$1002,ALK!AD$7,Input!$N$3:$N$1002,ALK!$Q$3,Input!$G$3:$G$1002,ALK!$N$3)),0)</f>
        <v>0</v>
      </c>
      <c r="AE61" s="55">
        <f>IF($B61&lt;&gt;"",IF($Q$3&gt;4,COUNTIFS(Input!$F$3:$F$1002,ALK!$B61,Input!$J$3:$J$1002,ALK!AE$7,Input!$G$3:$G$1002,ALK!$N$3),COUNTIFS(Input!$F$3:$F$1002,ALK!$B61,Input!$J$3:$J$1002,ALK!AE$7,Input!$N$3:$N$1002,ALK!$Q$3,Input!$G$3:$G$1002,ALK!$N$3)),0)</f>
        <v>0</v>
      </c>
      <c r="AF61" s="55">
        <f>IF($B61&lt;&gt;"",IF($Q$3&gt;4,COUNTIFS(Input!$F$3:$F$1002,ALK!$B61,Input!$J$3:$J$1002,ALK!AF$7,Input!$G$3:$G$1002,ALK!$N$3),COUNTIFS(Input!$F$3:$F$1002,ALK!$B61,Input!$J$3:$J$1002,ALK!AF$7,Input!$N$3:$N$1002,ALK!$Q$3,Input!$G$3:$G$1002,ALK!$N$3)),0)</f>
        <v>0</v>
      </c>
      <c r="AG61" s="55">
        <f>IF($B61&lt;&gt;"",IF($Q$3&gt;4,COUNTIFS(Input!$F$3:$F$1002,ALK!$B61,Input!$J$3:$J$1002,ALK!AG$7,Input!$G$3:$G$1002,ALK!$N$3),COUNTIFS(Input!$F$3:$F$1002,ALK!$B61,Input!$J$3:$J$1002,ALK!AG$7,Input!$N$3:$N$1002,ALK!$Q$3,Input!$G$3:$G$1002,ALK!$N$3)),0)</f>
        <v>0</v>
      </c>
      <c r="AH61" s="55">
        <f>IF($B61&lt;&gt;"",IF($Q$3&gt;4,COUNTIFS(Input!$F$3:$F$1002,ALK!$B61,Input!$J$3:$J$1002,ALK!AH$7,Input!$G$3:$G$1002,ALK!$N$3),COUNTIFS(Input!$F$3:$F$1002,ALK!$B61,Input!$J$3:$J$1002,ALK!AH$7,Input!$N$3:$N$1002,ALK!$Q$3,Input!$G$3:$G$1002,ALK!$N$3)),0)</f>
        <v>0</v>
      </c>
      <c r="AI61" s="55">
        <f>IF($B61&lt;&gt;"",IF($Q$3&gt;4,COUNTIFS(Input!$F$3:$F$1002,ALK!$B61,Input!$J$3:$J$1002,ALK!AI$7,Input!$G$3:$G$1002,ALK!$N$3),COUNTIFS(Input!$F$3:$F$1002,ALK!$B61,Input!$J$3:$J$1002,ALK!AI$7,Input!$N$3:$N$1002,ALK!$Q$3,Input!$G$3:$G$1002,ALK!$N$3)),0)</f>
        <v>0</v>
      </c>
      <c r="AJ61" s="55">
        <f>IF($B61&lt;&gt;"",IF($Q$3&gt;4,COUNTIFS(Input!$F$3:$F$1002,ALK!$B61,Input!$J$3:$J$1002,ALK!AJ$7,Input!$G$3:$G$1002,ALK!$N$3),COUNTIFS(Input!$F$3:$F$1002,ALK!$B61,Input!$J$3:$J$1002,ALK!AJ$7,Input!$N$3:$N$1002,ALK!$Q$3,Input!$G$3:$G$1002,ALK!$N$3)),0)</f>
        <v>0</v>
      </c>
      <c r="AK61" s="55">
        <f>IF($B61&lt;&gt;"",IF($Q$3&gt;4,COUNTIFS(Input!$F$3:$F$1002,ALK!$B61,Input!$J$3:$J$1002,ALK!AK$7,Input!$G$3:$G$1002,ALK!$N$3),COUNTIFS(Input!$F$3:$F$1002,ALK!$B61,Input!$J$3:$J$1002,ALK!AK$7,Input!$N$3:$N$1002,ALK!$Q$3,Input!$G$3:$G$1002,ALK!$N$3)),0)</f>
        <v>0</v>
      </c>
      <c r="AL61" s="55">
        <f>IF($B61&lt;&gt;"",IF($Q$3&gt;4,COUNTIFS(Input!$F$3:$F$1002,ALK!$B61,Input!$J$3:$J$1002,ALK!AL$7,Input!$G$3:$G$1002,ALK!$N$3),COUNTIFS(Input!$F$3:$F$1002,ALK!$B61,Input!$J$3:$J$1002,ALK!AL$7,Input!$N$3:$N$1002,ALK!$Q$3,Input!$G$3:$G$1002,ALK!$N$3)),0)</f>
        <v>0</v>
      </c>
      <c r="AM61" s="55">
        <f>IF($B61&lt;&gt;"",IF($Q$3&gt;4,COUNTIFS(Input!$F$3:$F$1002,ALK!$B61,Input!$J$3:$J$1002,ALK!AM$7,Input!$G$3:$G$1002,ALK!$N$3),COUNTIFS(Input!$F$3:$F$1002,ALK!$B61,Input!$J$3:$J$1002,ALK!AM$7,Input!$N$3:$N$1002,ALK!$Q$3,Input!$G$3:$G$1002,ALK!$N$3)),0)</f>
        <v>0</v>
      </c>
      <c r="AN61" s="55">
        <f>IF($B61&lt;&gt;"",IF($Q$3&gt;4,COUNTIFS(Input!$F$3:$F$1002,ALK!$B61,Input!$J$3:$J$1002,ALK!AN$7,Input!$G$3:$G$1002,ALK!$N$3),COUNTIFS(Input!$F$3:$F$1002,ALK!$B61,Input!$J$3:$J$1002,ALK!AN$7,Input!$N$3:$N$1002,ALK!$Q$3,Input!$G$3:$G$1002,ALK!$N$3)),0)</f>
        <v>0</v>
      </c>
      <c r="AO61" s="55">
        <f>IF($B61&lt;&gt;"",IF($Q$3&gt;4,COUNTIFS(Input!$F$3:$F$1002,ALK!$B61,Input!$J$3:$J$1002,ALK!AO$7,Input!$G$3:$G$1002,ALK!$N$3),COUNTIFS(Input!$F$3:$F$1002,ALK!$B61,Input!$J$3:$J$1002,ALK!AO$7,Input!$N$3:$N$1002,ALK!$Q$3,Input!$G$3:$G$1002,ALK!$N$3)),0)</f>
        <v>0</v>
      </c>
      <c r="AP61" s="55">
        <f>IF($B61&lt;&gt;"",IF($Q$3&gt;4,COUNTIFS(Input!$F$3:$F$1002,ALK!$B61,Input!$J$3:$J$1002,ALK!AP$7,Input!$G$3:$G$1002,ALK!$N$3),COUNTIFS(Input!$F$3:$F$1002,ALK!$B61,Input!$J$3:$J$1002,ALK!AP$7,Input!$N$3:$N$1002,ALK!$Q$3,Input!$G$3:$G$1002,ALK!$N$3)),0)</f>
        <v>0</v>
      </c>
      <c r="AQ61" s="55">
        <f>IF($B61&lt;&gt;"",IF($Q$3&gt;4,COUNTIFS(Input!$F$3:$F$1002,ALK!$B61,Input!$J$3:$J$1002,ALK!AQ$7,Input!$G$3:$G$1002,ALK!$N$3),COUNTIFS(Input!$F$3:$F$1002,ALK!$B61,Input!$J$3:$J$1002,ALK!AQ$7,Input!$N$3:$N$1002,ALK!$Q$3,Input!$G$3:$G$1002,ALK!$N$3)),0)</f>
        <v>0</v>
      </c>
      <c r="AR61" s="56">
        <f t="shared" si="1"/>
        <v>0</v>
      </c>
      <c r="AS61" s="21"/>
      <c r="AT61" s="21"/>
      <c r="AU61" s="21"/>
      <c r="AV61" s="21"/>
      <c r="AW61" s="21"/>
      <c r="AX61" s="21"/>
      <c r="AY61" s="21"/>
      <c r="AZ61" s="21"/>
      <c r="BA61" s="21"/>
      <c r="BB61" s="21"/>
      <c r="BC61" s="316">
        <f t="shared" si="2"/>
        <v>0</v>
      </c>
      <c r="BD61" s="21"/>
      <c r="BE61" s="21"/>
      <c r="BF61" s="21"/>
      <c r="BG61" s="21"/>
      <c r="BH61" s="21"/>
      <c r="BI61" s="21"/>
      <c r="BJ61" s="21"/>
      <c r="BK61" s="21"/>
      <c r="BL61" s="21"/>
      <c r="BM61" s="21"/>
      <c r="BN61" s="21"/>
      <c r="BO61" s="21"/>
      <c r="BP61" s="21"/>
      <c r="BQ61" s="21"/>
      <c r="BR61" s="21"/>
      <c r="BS61" s="21"/>
      <c r="BT61" s="21"/>
      <c r="BU61" s="21"/>
      <c r="BV61" s="21"/>
      <c r="BW61" s="21"/>
      <c r="BX61" s="21"/>
      <c r="BY61" s="21"/>
      <c r="BZ61" s="21"/>
    </row>
    <row r="62" spans="1:78" x14ac:dyDescent="0.3">
      <c r="A62" s="21"/>
      <c r="B62" s="58" t="str">
        <f>'Sheet 1'!A56</f>
        <v/>
      </c>
      <c r="C62" s="55">
        <f>IF($B62&lt;&gt;"",IF($Q$3&gt;4,COUNTIFS(Input!$F$3:$F$1002,ALK!$B62,Input!$J$3:$J$1002,ALK!C$7,Input!$G$3:$G$1002,ALK!$N$3),COUNTIFS(Input!$F$3:$F$1002,ALK!$B62,Input!$J$3:$J$1002,ALK!C$7,Input!$N$3:$N$1002,ALK!$Q$3,Input!$G$3:$G$1002,ALK!$N$3)),0)</f>
        <v>0</v>
      </c>
      <c r="D62" s="55">
        <f>IF($B62&lt;&gt;"",IF($Q$3&gt;4,COUNTIFS(Input!$F$3:$F$1002,ALK!$B62,Input!$J$3:$J$1002,ALK!D$7,Input!$G$3:$G$1002,ALK!$N$3),COUNTIFS(Input!$F$3:$F$1002,ALK!$B62,Input!$J$3:$J$1002,ALK!D$7,Input!$N$3:$N$1002,ALK!$Q$3,Input!$G$3:$G$1002,ALK!$N$3)),0)</f>
        <v>0</v>
      </c>
      <c r="E62" s="55">
        <f>IF($B62&lt;&gt;"",IF($Q$3&gt;4,COUNTIFS(Input!$F$3:$F$1002,ALK!$B62,Input!$J$3:$J$1002,ALK!E$7,Input!$G$3:$G$1002,ALK!$N$3),COUNTIFS(Input!$F$3:$F$1002,ALK!$B62,Input!$J$3:$J$1002,ALK!E$7,Input!$N$3:$N$1002,ALK!$Q$3,Input!$G$3:$G$1002,ALK!$N$3)),0)</f>
        <v>0</v>
      </c>
      <c r="F62" s="55">
        <f>IF($B62&lt;&gt;"",IF($Q$3&gt;4,COUNTIFS(Input!$F$3:$F$1002,ALK!$B62,Input!$J$3:$J$1002,ALK!F$7,Input!$G$3:$G$1002,ALK!$N$3),COUNTIFS(Input!$F$3:$F$1002,ALK!$B62,Input!$J$3:$J$1002,ALK!F$7,Input!$N$3:$N$1002,ALK!$Q$3,Input!$G$3:$G$1002,ALK!$N$3)),0)</f>
        <v>0</v>
      </c>
      <c r="G62" s="55">
        <f>IF($B62&lt;&gt;"",IF($Q$3&gt;4,COUNTIFS(Input!$F$3:$F$1002,ALK!$B62,Input!$J$3:$J$1002,ALK!G$7,Input!$G$3:$G$1002,ALK!$N$3),COUNTIFS(Input!$F$3:$F$1002,ALK!$B62,Input!$J$3:$J$1002,ALK!G$7,Input!$N$3:$N$1002,ALK!$Q$3,Input!$G$3:$G$1002,ALK!$N$3)),0)</f>
        <v>0</v>
      </c>
      <c r="H62" s="55">
        <f>IF($B62&lt;&gt;"",IF($Q$3&gt;4,COUNTIFS(Input!$F$3:$F$1002,ALK!$B62,Input!$J$3:$J$1002,ALK!H$7,Input!$G$3:$G$1002,ALK!$N$3),COUNTIFS(Input!$F$3:$F$1002,ALK!$B62,Input!$J$3:$J$1002,ALK!H$7,Input!$N$3:$N$1002,ALK!$Q$3,Input!$G$3:$G$1002,ALK!$N$3)),0)</f>
        <v>0</v>
      </c>
      <c r="I62" s="55">
        <f>IF($B62&lt;&gt;"",IF($Q$3&gt;4,COUNTIFS(Input!$F$3:$F$1002,ALK!$B62,Input!$J$3:$J$1002,ALK!I$7,Input!$G$3:$G$1002,ALK!$N$3),COUNTIFS(Input!$F$3:$F$1002,ALK!$B62,Input!$J$3:$J$1002,ALK!I$7,Input!$N$3:$N$1002,ALK!$Q$3,Input!$G$3:$G$1002,ALK!$N$3)),0)</f>
        <v>0</v>
      </c>
      <c r="J62" s="55">
        <f>IF($B62&lt;&gt;"",IF($Q$3&gt;4,COUNTIFS(Input!$F$3:$F$1002,ALK!$B62,Input!$J$3:$J$1002,ALK!J$7,Input!$G$3:$G$1002,ALK!$N$3),COUNTIFS(Input!$F$3:$F$1002,ALK!$B62,Input!$J$3:$J$1002,ALK!J$7,Input!$N$3:$N$1002,ALK!$Q$3,Input!$G$3:$G$1002,ALK!$N$3)),0)</f>
        <v>0</v>
      </c>
      <c r="K62" s="55">
        <f>IF($B62&lt;&gt;"",IF($Q$3&gt;4,COUNTIFS(Input!$F$3:$F$1002,ALK!$B62,Input!$J$3:$J$1002,ALK!K$7,Input!$G$3:$G$1002,ALK!$N$3),COUNTIFS(Input!$F$3:$F$1002,ALK!$B62,Input!$J$3:$J$1002,ALK!K$7,Input!$N$3:$N$1002,ALK!$Q$3,Input!$G$3:$G$1002,ALK!$N$3)),0)</f>
        <v>0</v>
      </c>
      <c r="L62" s="55">
        <f>IF($B62&lt;&gt;"",IF($Q$3&gt;4,COUNTIFS(Input!$F$3:$F$1002,ALK!$B62,Input!$J$3:$J$1002,ALK!L$7,Input!$G$3:$G$1002,ALK!$N$3),COUNTIFS(Input!$F$3:$F$1002,ALK!$B62,Input!$J$3:$J$1002,ALK!L$7,Input!$N$3:$N$1002,ALK!$Q$3,Input!$G$3:$G$1002,ALK!$N$3)),0)</f>
        <v>0</v>
      </c>
      <c r="M62" s="55">
        <f>IF($B62&lt;&gt;"",IF($Q$3&gt;4,COUNTIFS(Input!$F$3:$F$1002,ALK!$B62,Input!$J$3:$J$1002,ALK!M$7,Input!$G$3:$G$1002,ALK!$N$3),COUNTIFS(Input!$F$3:$F$1002,ALK!$B62,Input!$J$3:$J$1002,ALK!M$7,Input!$N$3:$N$1002,ALK!$Q$3,Input!$G$3:$G$1002,ALK!$N$3)),0)</f>
        <v>0</v>
      </c>
      <c r="N62" s="55">
        <f>IF($B62&lt;&gt;"",IF($Q$3&gt;4,COUNTIFS(Input!$F$3:$F$1002,ALK!$B62,Input!$J$3:$J$1002,ALK!N$7,Input!$G$3:$G$1002,ALK!$N$3),COUNTIFS(Input!$F$3:$F$1002,ALK!$B62,Input!$J$3:$J$1002,ALK!N$7,Input!$N$3:$N$1002,ALK!$Q$3,Input!$G$3:$G$1002,ALK!$N$3)),0)</f>
        <v>0</v>
      </c>
      <c r="O62" s="55">
        <f>IF($B62&lt;&gt;"",IF($Q$3&gt;4,COUNTIFS(Input!$F$3:$F$1002,ALK!$B62,Input!$J$3:$J$1002,ALK!O$7,Input!$G$3:$G$1002,ALK!$N$3),COUNTIFS(Input!$F$3:$F$1002,ALK!$B62,Input!$J$3:$J$1002,ALK!O$7,Input!$N$3:$N$1002,ALK!$Q$3,Input!$G$3:$G$1002,ALK!$N$3)),0)</f>
        <v>0</v>
      </c>
      <c r="P62" s="55">
        <f>IF($B62&lt;&gt;"",IF($Q$3&gt;4,COUNTIFS(Input!$F$3:$F$1002,ALK!$B62,Input!$J$3:$J$1002,ALK!P$7,Input!$G$3:$G$1002,ALK!$N$3),COUNTIFS(Input!$F$3:$F$1002,ALK!$B62,Input!$J$3:$J$1002,ALK!P$7,Input!$N$3:$N$1002,ALK!$Q$3,Input!$G$3:$G$1002,ALK!$N$3)),0)</f>
        <v>0</v>
      </c>
      <c r="Q62" s="55">
        <f>IF($B62&lt;&gt;"",IF($Q$3&gt;4,COUNTIFS(Input!$F$3:$F$1002,ALK!$B62,Input!$J$3:$J$1002,ALK!Q$7,Input!$G$3:$G$1002,ALK!$N$3),COUNTIFS(Input!$F$3:$F$1002,ALK!$B62,Input!$J$3:$J$1002,ALK!Q$7,Input!$N$3:$N$1002,ALK!$Q$3,Input!$G$3:$G$1002,ALK!$N$3)),0)</f>
        <v>0</v>
      </c>
      <c r="R62" s="55">
        <f>IF($B62&lt;&gt;"",IF($Q$3&gt;4,COUNTIFS(Input!$F$3:$F$1002,ALK!$B62,Input!$J$3:$J$1002,ALK!R$7,Input!$G$3:$G$1002,ALK!$N$3),COUNTIFS(Input!$F$3:$F$1002,ALK!$B62,Input!$J$3:$J$1002,ALK!R$7,Input!$N$3:$N$1002,ALK!$Q$3,Input!$G$3:$G$1002,ALK!$N$3)),0)</f>
        <v>0</v>
      </c>
      <c r="S62" s="55">
        <f>IF($B62&lt;&gt;"",IF($Q$3&gt;4,COUNTIFS(Input!$F$3:$F$1002,ALK!$B62,Input!$J$3:$J$1002,ALK!S$7,Input!$G$3:$G$1002,ALK!$N$3),COUNTIFS(Input!$F$3:$F$1002,ALK!$B62,Input!$J$3:$J$1002,ALK!S$7,Input!$N$3:$N$1002,ALK!$Q$3,Input!$G$3:$G$1002,ALK!$N$3)),0)</f>
        <v>0</v>
      </c>
      <c r="T62" s="55">
        <f>IF($B62&lt;&gt;"",IF($Q$3&gt;4,COUNTIFS(Input!$F$3:$F$1002,ALK!$B62,Input!$J$3:$J$1002,ALK!T$7,Input!$G$3:$G$1002,ALK!$N$3),COUNTIFS(Input!$F$3:$F$1002,ALK!$B62,Input!$J$3:$J$1002,ALK!T$7,Input!$N$3:$N$1002,ALK!$Q$3,Input!$G$3:$G$1002,ALK!$N$3)),0)</f>
        <v>0</v>
      </c>
      <c r="U62" s="55">
        <f>IF($B62&lt;&gt;"",IF($Q$3&gt;4,COUNTIFS(Input!$F$3:$F$1002,ALK!$B62,Input!$J$3:$J$1002,ALK!U$7,Input!$G$3:$G$1002,ALK!$N$3),COUNTIFS(Input!$F$3:$F$1002,ALK!$B62,Input!$J$3:$J$1002,ALK!U$7,Input!$N$3:$N$1002,ALK!$Q$3,Input!$G$3:$G$1002,ALK!$N$3)),0)</f>
        <v>0</v>
      </c>
      <c r="V62" s="55">
        <f>IF($B62&lt;&gt;"",IF($Q$3&gt;4,COUNTIFS(Input!$F$3:$F$1002,ALK!$B62,Input!$J$3:$J$1002,ALK!V$7,Input!$G$3:$G$1002,ALK!$N$3),COUNTIFS(Input!$F$3:$F$1002,ALK!$B62,Input!$J$3:$J$1002,ALK!V$7,Input!$N$3:$N$1002,ALK!$Q$3,Input!$G$3:$G$1002,ALK!$N$3)),0)</f>
        <v>0</v>
      </c>
      <c r="W62" s="55">
        <f>IF($B62&lt;&gt;"",IF($Q$3&gt;4,COUNTIFS(Input!$F$3:$F$1002,ALK!$B62,Input!$J$3:$J$1002,ALK!W$7,Input!$G$3:$G$1002,ALK!$N$3),COUNTIFS(Input!$F$3:$F$1002,ALK!$B62,Input!$J$3:$J$1002,ALK!W$7,Input!$N$3:$N$1002,ALK!$Q$3,Input!$G$3:$G$1002,ALK!$N$3)),0)</f>
        <v>0</v>
      </c>
      <c r="X62" s="55">
        <f>IF($B62&lt;&gt;"",IF($Q$3&gt;4,COUNTIFS(Input!$F$3:$F$1002,ALK!$B62,Input!$J$3:$J$1002,ALK!X$7,Input!$G$3:$G$1002,ALK!$N$3),COUNTIFS(Input!$F$3:$F$1002,ALK!$B62,Input!$J$3:$J$1002,ALK!X$7,Input!$N$3:$N$1002,ALK!$Q$3,Input!$G$3:$G$1002,ALK!$N$3)),0)</f>
        <v>0</v>
      </c>
      <c r="Y62" s="55">
        <f>IF($B62&lt;&gt;"",IF($Q$3&gt;4,COUNTIFS(Input!$F$3:$F$1002,ALK!$B62,Input!$J$3:$J$1002,ALK!Y$7,Input!$G$3:$G$1002,ALK!$N$3),COUNTIFS(Input!$F$3:$F$1002,ALK!$B62,Input!$J$3:$J$1002,ALK!Y$7,Input!$N$3:$N$1002,ALK!$Q$3,Input!$G$3:$G$1002,ALK!$N$3)),0)</f>
        <v>0</v>
      </c>
      <c r="Z62" s="55">
        <f>IF($B62&lt;&gt;"",IF($Q$3&gt;4,COUNTIFS(Input!$F$3:$F$1002,ALK!$B62,Input!$J$3:$J$1002,ALK!Z$7,Input!$G$3:$G$1002,ALK!$N$3),COUNTIFS(Input!$F$3:$F$1002,ALK!$B62,Input!$J$3:$J$1002,ALK!Z$7,Input!$N$3:$N$1002,ALK!$Q$3,Input!$G$3:$G$1002,ALK!$N$3)),0)</f>
        <v>0</v>
      </c>
      <c r="AA62" s="55">
        <f>IF($B62&lt;&gt;"",IF($Q$3&gt;4,COUNTIFS(Input!$F$3:$F$1002,ALK!$B62,Input!$J$3:$J$1002,ALK!AA$7,Input!$G$3:$G$1002,ALK!$N$3),COUNTIFS(Input!$F$3:$F$1002,ALK!$B62,Input!$J$3:$J$1002,ALK!AA$7,Input!$N$3:$N$1002,ALK!$Q$3,Input!$G$3:$G$1002,ALK!$N$3)),0)</f>
        <v>0</v>
      </c>
      <c r="AB62" s="55">
        <f>IF($B62&lt;&gt;"",IF($Q$3&gt;4,COUNTIFS(Input!$F$3:$F$1002,ALK!$B62,Input!$J$3:$J$1002,ALK!AB$7,Input!$G$3:$G$1002,ALK!$N$3),COUNTIFS(Input!$F$3:$F$1002,ALK!$B62,Input!$J$3:$J$1002,ALK!AB$7,Input!$N$3:$N$1002,ALK!$Q$3,Input!$G$3:$G$1002,ALK!$N$3)),0)</f>
        <v>0</v>
      </c>
      <c r="AC62" s="55">
        <f>IF($B62&lt;&gt;"",IF($Q$3&gt;4,COUNTIFS(Input!$F$3:$F$1002,ALK!$B62,Input!$J$3:$J$1002,ALK!AC$7,Input!$G$3:$G$1002,ALK!$N$3),COUNTIFS(Input!$F$3:$F$1002,ALK!$B62,Input!$J$3:$J$1002,ALK!AC$7,Input!$N$3:$N$1002,ALK!$Q$3,Input!$G$3:$G$1002,ALK!$N$3)),0)</f>
        <v>0</v>
      </c>
      <c r="AD62" s="55">
        <f>IF($B62&lt;&gt;"",IF($Q$3&gt;4,COUNTIFS(Input!$F$3:$F$1002,ALK!$B62,Input!$J$3:$J$1002,ALK!AD$7,Input!$G$3:$G$1002,ALK!$N$3),COUNTIFS(Input!$F$3:$F$1002,ALK!$B62,Input!$J$3:$J$1002,ALK!AD$7,Input!$N$3:$N$1002,ALK!$Q$3,Input!$G$3:$G$1002,ALK!$N$3)),0)</f>
        <v>0</v>
      </c>
      <c r="AE62" s="55">
        <f>IF($B62&lt;&gt;"",IF($Q$3&gt;4,COUNTIFS(Input!$F$3:$F$1002,ALK!$B62,Input!$J$3:$J$1002,ALK!AE$7,Input!$G$3:$G$1002,ALK!$N$3),COUNTIFS(Input!$F$3:$F$1002,ALK!$B62,Input!$J$3:$J$1002,ALK!AE$7,Input!$N$3:$N$1002,ALK!$Q$3,Input!$G$3:$G$1002,ALK!$N$3)),0)</f>
        <v>0</v>
      </c>
      <c r="AF62" s="55">
        <f>IF($B62&lt;&gt;"",IF($Q$3&gt;4,COUNTIFS(Input!$F$3:$F$1002,ALK!$B62,Input!$J$3:$J$1002,ALK!AF$7,Input!$G$3:$G$1002,ALK!$N$3),COUNTIFS(Input!$F$3:$F$1002,ALK!$B62,Input!$J$3:$J$1002,ALK!AF$7,Input!$N$3:$N$1002,ALK!$Q$3,Input!$G$3:$G$1002,ALK!$N$3)),0)</f>
        <v>0</v>
      </c>
      <c r="AG62" s="55">
        <f>IF($B62&lt;&gt;"",IF($Q$3&gt;4,COUNTIFS(Input!$F$3:$F$1002,ALK!$B62,Input!$J$3:$J$1002,ALK!AG$7,Input!$G$3:$G$1002,ALK!$N$3),COUNTIFS(Input!$F$3:$F$1002,ALK!$B62,Input!$J$3:$J$1002,ALK!AG$7,Input!$N$3:$N$1002,ALK!$Q$3,Input!$G$3:$G$1002,ALK!$N$3)),0)</f>
        <v>0</v>
      </c>
      <c r="AH62" s="55">
        <f>IF($B62&lt;&gt;"",IF($Q$3&gt;4,COUNTIFS(Input!$F$3:$F$1002,ALK!$B62,Input!$J$3:$J$1002,ALK!AH$7,Input!$G$3:$G$1002,ALK!$N$3),COUNTIFS(Input!$F$3:$F$1002,ALK!$B62,Input!$J$3:$J$1002,ALK!AH$7,Input!$N$3:$N$1002,ALK!$Q$3,Input!$G$3:$G$1002,ALK!$N$3)),0)</f>
        <v>0</v>
      </c>
      <c r="AI62" s="55">
        <f>IF($B62&lt;&gt;"",IF($Q$3&gt;4,COUNTIFS(Input!$F$3:$F$1002,ALK!$B62,Input!$J$3:$J$1002,ALK!AI$7,Input!$G$3:$G$1002,ALK!$N$3),COUNTIFS(Input!$F$3:$F$1002,ALK!$B62,Input!$J$3:$J$1002,ALK!AI$7,Input!$N$3:$N$1002,ALK!$Q$3,Input!$G$3:$G$1002,ALK!$N$3)),0)</f>
        <v>0</v>
      </c>
      <c r="AJ62" s="55">
        <f>IF($B62&lt;&gt;"",IF($Q$3&gt;4,COUNTIFS(Input!$F$3:$F$1002,ALK!$B62,Input!$J$3:$J$1002,ALK!AJ$7,Input!$G$3:$G$1002,ALK!$N$3),COUNTIFS(Input!$F$3:$F$1002,ALK!$B62,Input!$J$3:$J$1002,ALK!AJ$7,Input!$N$3:$N$1002,ALK!$Q$3,Input!$G$3:$G$1002,ALK!$N$3)),0)</f>
        <v>0</v>
      </c>
      <c r="AK62" s="55">
        <f>IF($B62&lt;&gt;"",IF($Q$3&gt;4,COUNTIFS(Input!$F$3:$F$1002,ALK!$B62,Input!$J$3:$J$1002,ALK!AK$7,Input!$G$3:$G$1002,ALK!$N$3),COUNTIFS(Input!$F$3:$F$1002,ALK!$B62,Input!$J$3:$J$1002,ALK!AK$7,Input!$N$3:$N$1002,ALK!$Q$3,Input!$G$3:$G$1002,ALK!$N$3)),0)</f>
        <v>0</v>
      </c>
      <c r="AL62" s="55">
        <f>IF($B62&lt;&gt;"",IF($Q$3&gt;4,COUNTIFS(Input!$F$3:$F$1002,ALK!$B62,Input!$J$3:$J$1002,ALK!AL$7,Input!$G$3:$G$1002,ALK!$N$3),COUNTIFS(Input!$F$3:$F$1002,ALK!$B62,Input!$J$3:$J$1002,ALK!AL$7,Input!$N$3:$N$1002,ALK!$Q$3,Input!$G$3:$G$1002,ALK!$N$3)),0)</f>
        <v>0</v>
      </c>
      <c r="AM62" s="55">
        <f>IF($B62&lt;&gt;"",IF($Q$3&gt;4,COUNTIFS(Input!$F$3:$F$1002,ALK!$B62,Input!$J$3:$J$1002,ALK!AM$7,Input!$G$3:$G$1002,ALK!$N$3),COUNTIFS(Input!$F$3:$F$1002,ALK!$B62,Input!$J$3:$J$1002,ALK!AM$7,Input!$N$3:$N$1002,ALK!$Q$3,Input!$G$3:$G$1002,ALK!$N$3)),0)</f>
        <v>0</v>
      </c>
      <c r="AN62" s="55">
        <f>IF($B62&lt;&gt;"",IF($Q$3&gt;4,COUNTIFS(Input!$F$3:$F$1002,ALK!$B62,Input!$J$3:$J$1002,ALK!AN$7,Input!$G$3:$G$1002,ALK!$N$3),COUNTIFS(Input!$F$3:$F$1002,ALK!$B62,Input!$J$3:$J$1002,ALK!AN$7,Input!$N$3:$N$1002,ALK!$Q$3,Input!$G$3:$G$1002,ALK!$N$3)),0)</f>
        <v>0</v>
      </c>
      <c r="AO62" s="55">
        <f>IF($B62&lt;&gt;"",IF($Q$3&gt;4,COUNTIFS(Input!$F$3:$F$1002,ALK!$B62,Input!$J$3:$J$1002,ALK!AO$7,Input!$G$3:$G$1002,ALK!$N$3),COUNTIFS(Input!$F$3:$F$1002,ALK!$B62,Input!$J$3:$J$1002,ALK!AO$7,Input!$N$3:$N$1002,ALK!$Q$3,Input!$G$3:$G$1002,ALK!$N$3)),0)</f>
        <v>0</v>
      </c>
      <c r="AP62" s="55">
        <f>IF($B62&lt;&gt;"",IF($Q$3&gt;4,COUNTIFS(Input!$F$3:$F$1002,ALK!$B62,Input!$J$3:$J$1002,ALK!AP$7,Input!$G$3:$G$1002,ALK!$N$3),COUNTIFS(Input!$F$3:$F$1002,ALK!$B62,Input!$J$3:$J$1002,ALK!AP$7,Input!$N$3:$N$1002,ALK!$Q$3,Input!$G$3:$G$1002,ALK!$N$3)),0)</f>
        <v>0</v>
      </c>
      <c r="AQ62" s="55">
        <f>IF($B62&lt;&gt;"",IF($Q$3&gt;4,COUNTIFS(Input!$F$3:$F$1002,ALK!$B62,Input!$J$3:$J$1002,ALK!AQ$7,Input!$G$3:$G$1002,ALK!$N$3),COUNTIFS(Input!$F$3:$F$1002,ALK!$B62,Input!$J$3:$J$1002,ALK!AQ$7,Input!$N$3:$N$1002,ALK!$Q$3,Input!$G$3:$G$1002,ALK!$N$3)),0)</f>
        <v>0</v>
      </c>
      <c r="AR62" s="56">
        <f t="shared" si="1"/>
        <v>0</v>
      </c>
      <c r="AS62" s="21"/>
      <c r="AT62" s="21"/>
      <c r="AU62" s="21"/>
      <c r="AV62" s="21"/>
      <c r="AW62" s="21"/>
      <c r="AX62" s="21"/>
      <c r="AY62" s="21"/>
      <c r="AZ62" s="21"/>
      <c r="BA62" s="21"/>
      <c r="BB62" s="21"/>
      <c r="BC62" s="316">
        <f t="shared" si="2"/>
        <v>0</v>
      </c>
      <c r="BD62" s="21"/>
      <c r="BE62" s="21"/>
      <c r="BF62" s="21"/>
      <c r="BG62" s="21"/>
      <c r="BH62" s="21"/>
      <c r="BI62" s="21"/>
      <c r="BJ62" s="21"/>
      <c r="BK62" s="21"/>
      <c r="BL62" s="21"/>
      <c r="BM62" s="21"/>
      <c r="BN62" s="21"/>
      <c r="BO62" s="21"/>
      <c r="BP62" s="21"/>
      <c r="BQ62" s="21"/>
      <c r="BR62" s="21"/>
      <c r="BS62" s="21"/>
      <c r="BT62" s="21"/>
      <c r="BU62" s="21"/>
      <c r="BV62" s="21"/>
      <c r="BW62" s="21"/>
      <c r="BX62" s="21"/>
      <c r="BY62" s="21"/>
      <c r="BZ62" s="21"/>
    </row>
    <row r="63" spans="1:78" x14ac:dyDescent="0.3">
      <c r="A63" s="21"/>
      <c r="B63" s="58" t="str">
        <f>'Sheet 1'!A57</f>
        <v/>
      </c>
      <c r="C63" s="55">
        <f>IF($B63&lt;&gt;"",IF($Q$3&gt;4,COUNTIFS(Input!$F$3:$F$1002,ALK!$B63,Input!$J$3:$J$1002,ALK!C$7,Input!$G$3:$G$1002,ALK!$N$3),COUNTIFS(Input!$F$3:$F$1002,ALK!$B63,Input!$J$3:$J$1002,ALK!C$7,Input!$N$3:$N$1002,ALK!$Q$3,Input!$G$3:$G$1002,ALK!$N$3)),0)</f>
        <v>0</v>
      </c>
      <c r="D63" s="55">
        <f>IF($B63&lt;&gt;"",IF($Q$3&gt;4,COUNTIFS(Input!$F$3:$F$1002,ALK!$B63,Input!$J$3:$J$1002,ALK!D$7,Input!$G$3:$G$1002,ALK!$N$3),COUNTIFS(Input!$F$3:$F$1002,ALK!$B63,Input!$J$3:$J$1002,ALK!D$7,Input!$N$3:$N$1002,ALK!$Q$3,Input!$G$3:$G$1002,ALK!$N$3)),0)</f>
        <v>0</v>
      </c>
      <c r="E63" s="55">
        <f>IF($B63&lt;&gt;"",IF($Q$3&gt;4,COUNTIFS(Input!$F$3:$F$1002,ALK!$B63,Input!$J$3:$J$1002,ALK!E$7,Input!$G$3:$G$1002,ALK!$N$3),COUNTIFS(Input!$F$3:$F$1002,ALK!$B63,Input!$J$3:$J$1002,ALK!E$7,Input!$N$3:$N$1002,ALK!$Q$3,Input!$G$3:$G$1002,ALK!$N$3)),0)</f>
        <v>0</v>
      </c>
      <c r="F63" s="55">
        <f>IF($B63&lt;&gt;"",IF($Q$3&gt;4,COUNTIFS(Input!$F$3:$F$1002,ALK!$B63,Input!$J$3:$J$1002,ALK!F$7,Input!$G$3:$G$1002,ALK!$N$3),COUNTIFS(Input!$F$3:$F$1002,ALK!$B63,Input!$J$3:$J$1002,ALK!F$7,Input!$N$3:$N$1002,ALK!$Q$3,Input!$G$3:$G$1002,ALK!$N$3)),0)</f>
        <v>0</v>
      </c>
      <c r="G63" s="55">
        <f>IF($B63&lt;&gt;"",IF($Q$3&gt;4,COUNTIFS(Input!$F$3:$F$1002,ALK!$B63,Input!$J$3:$J$1002,ALK!G$7,Input!$G$3:$G$1002,ALK!$N$3),COUNTIFS(Input!$F$3:$F$1002,ALK!$B63,Input!$J$3:$J$1002,ALK!G$7,Input!$N$3:$N$1002,ALK!$Q$3,Input!$G$3:$G$1002,ALK!$N$3)),0)</f>
        <v>0</v>
      </c>
      <c r="H63" s="55">
        <f>IF($B63&lt;&gt;"",IF($Q$3&gt;4,COUNTIFS(Input!$F$3:$F$1002,ALK!$B63,Input!$J$3:$J$1002,ALK!H$7,Input!$G$3:$G$1002,ALK!$N$3),COUNTIFS(Input!$F$3:$F$1002,ALK!$B63,Input!$J$3:$J$1002,ALK!H$7,Input!$N$3:$N$1002,ALK!$Q$3,Input!$G$3:$G$1002,ALK!$N$3)),0)</f>
        <v>0</v>
      </c>
      <c r="I63" s="55">
        <f>IF($B63&lt;&gt;"",IF($Q$3&gt;4,COUNTIFS(Input!$F$3:$F$1002,ALK!$B63,Input!$J$3:$J$1002,ALK!I$7,Input!$G$3:$G$1002,ALK!$N$3),COUNTIFS(Input!$F$3:$F$1002,ALK!$B63,Input!$J$3:$J$1002,ALK!I$7,Input!$N$3:$N$1002,ALK!$Q$3,Input!$G$3:$G$1002,ALK!$N$3)),0)</f>
        <v>0</v>
      </c>
      <c r="J63" s="55">
        <f>IF($B63&lt;&gt;"",IF($Q$3&gt;4,COUNTIFS(Input!$F$3:$F$1002,ALK!$B63,Input!$J$3:$J$1002,ALK!J$7,Input!$G$3:$G$1002,ALK!$N$3),COUNTIFS(Input!$F$3:$F$1002,ALK!$B63,Input!$J$3:$J$1002,ALK!J$7,Input!$N$3:$N$1002,ALK!$Q$3,Input!$G$3:$G$1002,ALK!$N$3)),0)</f>
        <v>0</v>
      </c>
      <c r="K63" s="55">
        <f>IF($B63&lt;&gt;"",IF($Q$3&gt;4,COUNTIFS(Input!$F$3:$F$1002,ALK!$B63,Input!$J$3:$J$1002,ALK!K$7,Input!$G$3:$G$1002,ALK!$N$3),COUNTIFS(Input!$F$3:$F$1002,ALK!$B63,Input!$J$3:$J$1002,ALK!K$7,Input!$N$3:$N$1002,ALK!$Q$3,Input!$G$3:$G$1002,ALK!$N$3)),0)</f>
        <v>0</v>
      </c>
      <c r="L63" s="55">
        <f>IF($B63&lt;&gt;"",IF($Q$3&gt;4,COUNTIFS(Input!$F$3:$F$1002,ALK!$B63,Input!$J$3:$J$1002,ALK!L$7,Input!$G$3:$G$1002,ALK!$N$3),COUNTIFS(Input!$F$3:$F$1002,ALK!$B63,Input!$J$3:$J$1002,ALK!L$7,Input!$N$3:$N$1002,ALK!$Q$3,Input!$G$3:$G$1002,ALK!$N$3)),0)</f>
        <v>0</v>
      </c>
      <c r="M63" s="55">
        <f>IF($B63&lt;&gt;"",IF($Q$3&gt;4,COUNTIFS(Input!$F$3:$F$1002,ALK!$B63,Input!$J$3:$J$1002,ALK!M$7,Input!$G$3:$G$1002,ALK!$N$3),COUNTIFS(Input!$F$3:$F$1002,ALK!$B63,Input!$J$3:$J$1002,ALK!M$7,Input!$N$3:$N$1002,ALK!$Q$3,Input!$G$3:$G$1002,ALK!$N$3)),0)</f>
        <v>0</v>
      </c>
      <c r="N63" s="55">
        <f>IF($B63&lt;&gt;"",IF($Q$3&gt;4,COUNTIFS(Input!$F$3:$F$1002,ALK!$B63,Input!$J$3:$J$1002,ALK!N$7,Input!$G$3:$G$1002,ALK!$N$3),COUNTIFS(Input!$F$3:$F$1002,ALK!$B63,Input!$J$3:$J$1002,ALK!N$7,Input!$N$3:$N$1002,ALK!$Q$3,Input!$G$3:$G$1002,ALK!$N$3)),0)</f>
        <v>0</v>
      </c>
      <c r="O63" s="55">
        <f>IF($B63&lt;&gt;"",IF($Q$3&gt;4,COUNTIFS(Input!$F$3:$F$1002,ALK!$B63,Input!$J$3:$J$1002,ALK!O$7,Input!$G$3:$G$1002,ALK!$N$3),COUNTIFS(Input!$F$3:$F$1002,ALK!$B63,Input!$J$3:$J$1002,ALK!O$7,Input!$N$3:$N$1002,ALK!$Q$3,Input!$G$3:$G$1002,ALK!$N$3)),0)</f>
        <v>0</v>
      </c>
      <c r="P63" s="55">
        <f>IF($B63&lt;&gt;"",IF($Q$3&gt;4,COUNTIFS(Input!$F$3:$F$1002,ALK!$B63,Input!$J$3:$J$1002,ALK!P$7,Input!$G$3:$G$1002,ALK!$N$3),COUNTIFS(Input!$F$3:$F$1002,ALK!$B63,Input!$J$3:$J$1002,ALK!P$7,Input!$N$3:$N$1002,ALK!$Q$3,Input!$G$3:$G$1002,ALK!$N$3)),0)</f>
        <v>0</v>
      </c>
      <c r="Q63" s="55">
        <f>IF($B63&lt;&gt;"",IF($Q$3&gt;4,COUNTIFS(Input!$F$3:$F$1002,ALK!$B63,Input!$J$3:$J$1002,ALK!Q$7,Input!$G$3:$G$1002,ALK!$N$3),COUNTIFS(Input!$F$3:$F$1002,ALK!$B63,Input!$J$3:$J$1002,ALK!Q$7,Input!$N$3:$N$1002,ALK!$Q$3,Input!$G$3:$G$1002,ALK!$N$3)),0)</f>
        <v>0</v>
      </c>
      <c r="R63" s="55">
        <f>IF($B63&lt;&gt;"",IF($Q$3&gt;4,COUNTIFS(Input!$F$3:$F$1002,ALK!$B63,Input!$J$3:$J$1002,ALK!R$7,Input!$G$3:$G$1002,ALK!$N$3),COUNTIFS(Input!$F$3:$F$1002,ALK!$B63,Input!$J$3:$J$1002,ALK!R$7,Input!$N$3:$N$1002,ALK!$Q$3,Input!$G$3:$G$1002,ALK!$N$3)),0)</f>
        <v>0</v>
      </c>
      <c r="S63" s="55">
        <f>IF($B63&lt;&gt;"",IF($Q$3&gt;4,COUNTIFS(Input!$F$3:$F$1002,ALK!$B63,Input!$J$3:$J$1002,ALK!S$7,Input!$G$3:$G$1002,ALK!$N$3),COUNTIFS(Input!$F$3:$F$1002,ALK!$B63,Input!$J$3:$J$1002,ALK!S$7,Input!$N$3:$N$1002,ALK!$Q$3,Input!$G$3:$G$1002,ALK!$N$3)),0)</f>
        <v>0</v>
      </c>
      <c r="T63" s="55">
        <f>IF($B63&lt;&gt;"",IF($Q$3&gt;4,COUNTIFS(Input!$F$3:$F$1002,ALK!$B63,Input!$J$3:$J$1002,ALK!T$7,Input!$G$3:$G$1002,ALK!$N$3),COUNTIFS(Input!$F$3:$F$1002,ALK!$B63,Input!$J$3:$J$1002,ALK!T$7,Input!$N$3:$N$1002,ALK!$Q$3,Input!$G$3:$G$1002,ALK!$N$3)),0)</f>
        <v>0</v>
      </c>
      <c r="U63" s="55">
        <f>IF($B63&lt;&gt;"",IF($Q$3&gt;4,COUNTIFS(Input!$F$3:$F$1002,ALK!$B63,Input!$J$3:$J$1002,ALK!U$7,Input!$G$3:$G$1002,ALK!$N$3),COUNTIFS(Input!$F$3:$F$1002,ALK!$B63,Input!$J$3:$J$1002,ALK!U$7,Input!$N$3:$N$1002,ALK!$Q$3,Input!$G$3:$G$1002,ALK!$N$3)),0)</f>
        <v>0</v>
      </c>
      <c r="V63" s="55">
        <f>IF($B63&lt;&gt;"",IF($Q$3&gt;4,COUNTIFS(Input!$F$3:$F$1002,ALK!$B63,Input!$J$3:$J$1002,ALK!V$7,Input!$G$3:$G$1002,ALK!$N$3),COUNTIFS(Input!$F$3:$F$1002,ALK!$B63,Input!$J$3:$J$1002,ALK!V$7,Input!$N$3:$N$1002,ALK!$Q$3,Input!$G$3:$G$1002,ALK!$N$3)),0)</f>
        <v>0</v>
      </c>
      <c r="W63" s="55">
        <f>IF($B63&lt;&gt;"",IF($Q$3&gt;4,COUNTIFS(Input!$F$3:$F$1002,ALK!$B63,Input!$J$3:$J$1002,ALK!W$7,Input!$G$3:$G$1002,ALK!$N$3),COUNTIFS(Input!$F$3:$F$1002,ALK!$B63,Input!$J$3:$J$1002,ALK!W$7,Input!$N$3:$N$1002,ALK!$Q$3,Input!$G$3:$G$1002,ALK!$N$3)),0)</f>
        <v>0</v>
      </c>
      <c r="X63" s="55">
        <f>IF($B63&lt;&gt;"",IF($Q$3&gt;4,COUNTIFS(Input!$F$3:$F$1002,ALK!$B63,Input!$J$3:$J$1002,ALK!X$7,Input!$G$3:$G$1002,ALK!$N$3),COUNTIFS(Input!$F$3:$F$1002,ALK!$B63,Input!$J$3:$J$1002,ALK!X$7,Input!$N$3:$N$1002,ALK!$Q$3,Input!$G$3:$G$1002,ALK!$N$3)),0)</f>
        <v>0</v>
      </c>
      <c r="Y63" s="55">
        <f>IF($B63&lt;&gt;"",IF($Q$3&gt;4,COUNTIFS(Input!$F$3:$F$1002,ALK!$B63,Input!$J$3:$J$1002,ALK!Y$7,Input!$G$3:$G$1002,ALK!$N$3),COUNTIFS(Input!$F$3:$F$1002,ALK!$B63,Input!$J$3:$J$1002,ALK!Y$7,Input!$N$3:$N$1002,ALK!$Q$3,Input!$G$3:$G$1002,ALK!$N$3)),0)</f>
        <v>0</v>
      </c>
      <c r="Z63" s="55">
        <f>IF($B63&lt;&gt;"",IF($Q$3&gt;4,COUNTIFS(Input!$F$3:$F$1002,ALK!$B63,Input!$J$3:$J$1002,ALK!Z$7,Input!$G$3:$G$1002,ALK!$N$3),COUNTIFS(Input!$F$3:$F$1002,ALK!$B63,Input!$J$3:$J$1002,ALK!Z$7,Input!$N$3:$N$1002,ALK!$Q$3,Input!$G$3:$G$1002,ALK!$N$3)),0)</f>
        <v>0</v>
      </c>
      <c r="AA63" s="55">
        <f>IF($B63&lt;&gt;"",IF($Q$3&gt;4,COUNTIFS(Input!$F$3:$F$1002,ALK!$B63,Input!$J$3:$J$1002,ALK!AA$7,Input!$G$3:$G$1002,ALK!$N$3),COUNTIFS(Input!$F$3:$F$1002,ALK!$B63,Input!$J$3:$J$1002,ALK!AA$7,Input!$N$3:$N$1002,ALK!$Q$3,Input!$G$3:$G$1002,ALK!$N$3)),0)</f>
        <v>0</v>
      </c>
      <c r="AB63" s="55">
        <f>IF($B63&lt;&gt;"",IF($Q$3&gt;4,COUNTIFS(Input!$F$3:$F$1002,ALK!$B63,Input!$J$3:$J$1002,ALK!AB$7,Input!$G$3:$G$1002,ALK!$N$3),COUNTIFS(Input!$F$3:$F$1002,ALK!$B63,Input!$J$3:$J$1002,ALK!AB$7,Input!$N$3:$N$1002,ALK!$Q$3,Input!$G$3:$G$1002,ALK!$N$3)),0)</f>
        <v>0</v>
      </c>
      <c r="AC63" s="55">
        <f>IF($B63&lt;&gt;"",IF($Q$3&gt;4,COUNTIFS(Input!$F$3:$F$1002,ALK!$B63,Input!$J$3:$J$1002,ALK!AC$7,Input!$G$3:$G$1002,ALK!$N$3),COUNTIFS(Input!$F$3:$F$1002,ALK!$B63,Input!$J$3:$J$1002,ALK!AC$7,Input!$N$3:$N$1002,ALK!$Q$3,Input!$G$3:$G$1002,ALK!$N$3)),0)</f>
        <v>0</v>
      </c>
      <c r="AD63" s="55">
        <f>IF($B63&lt;&gt;"",IF($Q$3&gt;4,COUNTIFS(Input!$F$3:$F$1002,ALK!$B63,Input!$J$3:$J$1002,ALK!AD$7,Input!$G$3:$G$1002,ALK!$N$3),COUNTIFS(Input!$F$3:$F$1002,ALK!$B63,Input!$J$3:$J$1002,ALK!AD$7,Input!$N$3:$N$1002,ALK!$Q$3,Input!$G$3:$G$1002,ALK!$N$3)),0)</f>
        <v>0</v>
      </c>
      <c r="AE63" s="55">
        <f>IF($B63&lt;&gt;"",IF($Q$3&gt;4,COUNTIFS(Input!$F$3:$F$1002,ALK!$B63,Input!$J$3:$J$1002,ALK!AE$7,Input!$G$3:$G$1002,ALK!$N$3),COUNTIFS(Input!$F$3:$F$1002,ALK!$B63,Input!$J$3:$J$1002,ALK!AE$7,Input!$N$3:$N$1002,ALK!$Q$3,Input!$G$3:$G$1002,ALK!$N$3)),0)</f>
        <v>0</v>
      </c>
      <c r="AF63" s="55">
        <f>IF($B63&lt;&gt;"",IF($Q$3&gt;4,COUNTIFS(Input!$F$3:$F$1002,ALK!$B63,Input!$J$3:$J$1002,ALK!AF$7,Input!$G$3:$G$1002,ALK!$N$3),COUNTIFS(Input!$F$3:$F$1002,ALK!$B63,Input!$J$3:$J$1002,ALK!AF$7,Input!$N$3:$N$1002,ALK!$Q$3,Input!$G$3:$G$1002,ALK!$N$3)),0)</f>
        <v>0</v>
      </c>
      <c r="AG63" s="55">
        <f>IF($B63&lt;&gt;"",IF($Q$3&gt;4,COUNTIFS(Input!$F$3:$F$1002,ALK!$B63,Input!$J$3:$J$1002,ALK!AG$7,Input!$G$3:$G$1002,ALK!$N$3),COUNTIFS(Input!$F$3:$F$1002,ALK!$B63,Input!$J$3:$J$1002,ALK!AG$7,Input!$N$3:$N$1002,ALK!$Q$3,Input!$G$3:$G$1002,ALK!$N$3)),0)</f>
        <v>0</v>
      </c>
      <c r="AH63" s="55">
        <f>IF($B63&lt;&gt;"",IF($Q$3&gt;4,COUNTIFS(Input!$F$3:$F$1002,ALK!$B63,Input!$J$3:$J$1002,ALK!AH$7,Input!$G$3:$G$1002,ALK!$N$3),COUNTIFS(Input!$F$3:$F$1002,ALK!$B63,Input!$J$3:$J$1002,ALK!AH$7,Input!$N$3:$N$1002,ALK!$Q$3,Input!$G$3:$G$1002,ALK!$N$3)),0)</f>
        <v>0</v>
      </c>
      <c r="AI63" s="55">
        <f>IF($B63&lt;&gt;"",IF($Q$3&gt;4,COUNTIFS(Input!$F$3:$F$1002,ALK!$B63,Input!$J$3:$J$1002,ALK!AI$7,Input!$G$3:$G$1002,ALK!$N$3),COUNTIFS(Input!$F$3:$F$1002,ALK!$B63,Input!$J$3:$J$1002,ALK!AI$7,Input!$N$3:$N$1002,ALK!$Q$3,Input!$G$3:$G$1002,ALK!$N$3)),0)</f>
        <v>0</v>
      </c>
      <c r="AJ63" s="55">
        <f>IF($B63&lt;&gt;"",IF($Q$3&gt;4,COUNTIFS(Input!$F$3:$F$1002,ALK!$B63,Input!$J$3:$J$1002,ALK!AJ$7,Input!$G$3:$G$1002,ALK!$N$3),COUNTIFS(Input!$F$3:$F$1002,ALK!$B63,Input!$J$3:$J$1002,ALK!AJ$7,Input!$N$3:$N$1002,ALK!$Q$3,Input!$G$3:$G$1002,ALK!$N$3)),0)</f>
        <v>0</v>
      </c>
      <c r="AK63" s="55">
        <f>IF($B63&lt;&gt;"",IF($Q$3&gt;4,COUNTIFS(Input!$F$3:$F$1002,ALK!$B63,Input!$J$3:$J$1002,ALK!AK$7,Input!$G$3:$G$1002,ALK!$N$3),COUNTIFS(Input!$F$3:$F$1002,ALK!$B63,Input!$J$3:$J$1002,ALK!AK$7,Input!$N$3:$N$1002,ALK!$Q$3,Input!$G$3:$G$1002,ALK!$N$3)),0)</f>
        <v>0</v>
      </c>
      <c r="AL63" s="55">
        <f>IF($B63&lt;&gt;"",IF($Q$3&gt;4,COUNTIFS(Input!$F$3:$F$1002,ALK!$B63,Input!$J$3:$J$1002,ALK!AL$7,Input!$G$3:$G$1002,ALK!$N$3),COUNTIFS(Input!$F$3:$F$1002,ALK!$B63,Input!$J$3:$J$1002,ALK!AL$7,Input!$N$3:$N$1002,ALK!$Q$3,Input!$G$3:$G$1002,ALK!$N$3)),0)</f>
        <v>0</v>
      </c>
      <c r="AM63" s="55">
        <f>IF($B63&lt;&gt;"",IF($Q$3&gt;4,COUNTIFS(Input!$F$3:$F$1002,ALK!$B63,Input!$J$3:$J$1002,ALK!AM$7,Input!$G$3:$G$1002,ALK!$N$3),COUNTIFS(Input!$F$3:$F$1002,ALK!$B63,Input!$J$3:$J$1002,ALK!AM$7,Input!$N$3:$N$1002,ALK!$Q$3,Input!$G$3:$G$1002,ALK!$N$3)),0)</f>
        <v>0</v>
      </c>
      <c r="AN63" s="55">
        <f>IF($B63&lt;&gt;"",IF($Q$3&gt;4,COUNTIFS(Input!$F$3:$F$1002,ALK!$B63,Input!$J$3:$J$1002,ALK!AN$7,Input!$G$3:$G$1002,ALK!$N$3),COUNTIFS(Input!$F$3:$F$1002,ALK!$B63,Input!$J$3:$J$1002,ALK!AN$7,Input!$N$3:$N$1002,ALK!$Q$3,Input!$G$3:$G$1002,ALK!$N$3)),0)</f>
        <v>0</v>
      </c>
      <c r="AO63" s="55">
        <f>IF($B63&lt;&gt;"",IF($Q$3&gt;4,COUNTIFS(Input!$F$3:$F$1002,ALK!$B63,Input!$J$3:$J$1002,ALK!AO$7,Input!$G$3:$G$1002,ALK!$N$3),COUNTIFS(Input!$F$3:$F$1002,ALK!$B63,Input!$J$3:$J$1002,ALK!AO$7,Input!$N$3:$N$1002,ALK!$Q$3,Input!$G$3:$G$1002,ALK!$N$3)),0)</f>
        <v>0</v>
      </c>
      <c r="AP63" s="55">
        <f>IF($B63&lt;&gt;"",IF($Q$3&gt;4,COUNTIFS(Input!$F$3:$F$1002,ALK!$B63,Input!$J$3:$J$1002,ALK!AP$7,Input!$G$3:$G$1002,ALK!$N$3),COUNTIFS(Input!$F$3:$F$1002,ALK!$B63,Input!$J$3:$J$1002,ALK!AP$7,Input!$N$3:$N$1002,ALK!$Q$3,Input!$G$3:$G$1002,ALK!$N$3)),0)</f>
        <v>0</v>
      </c>
      <c r="AQ63" s="55">
        <f>IF($B63&lt;&gt;"",IF($Q$3&gt;4,COUNTIFS(Input!$F$3:$F$1002,ALK!$B63,Input!$J$3:$J$1002,ALK!AQ$7,Input!$G$3:$G$1002,ALK!$N$3),COUNTIFS(Input!$F$3:$F$1002,ALK!$B63,Input!$J$3:$J$1002,ALK!AQ$7,Input!$N$3:$N$1002,ALK!$Q$3,Input!$G$3:$G$1002,ALK!$N$3)),0)</f>
        <v>0</v>
      </c>
      <c r="AR63" s="56">
        <f t="shared" si="1"/>
        <v>0</v>
      </c>
      <c r="AS63" s="21"/>
      <c r="AT63" s="21"/>
      <c r="AU63" s="21"/>
      <c r="AV63" s="21"/>
      <c r="AW63" s="21"/>
      <c r="AX63" s="21"/>
      <c r="AY63" s="21"/>
      <c r="AZ63" s="21"/>
      <c r="BA63" s="21"/>
      <c r="BB63" s="21"/>
      <c r="BC63" s="316">
        <f t="shared" si="2"/>
        <v>0</v>
      </c>
      <c r="BD63" s="21"/>
      <c r="BE63" s="21"/>
      <c r="BF63" s="21"/>
      <c r="BG63" s="21"/>
      <c r="BH63" s="21"/>
      <c r="BI63" s="21"/>
      <c r="BJ63" s="21"/>
      <c r="BK63" s="21"/>
      <c r="BL63" s="21"/>
      <c r="BM63" s="21"/>
      <c r="BN63" s="21"/>
      <c r="BO63" s="21"/>
      <c r="BP63" s="21"/>
      <c r="BQ63" s="21"/>
      <c r="BR63" s="21"/>
      <c r="BS63" s="21"/>
      <c r="BT63" s="21"/>
      <c r="BU63" s="21"/>
      <c r="BV63" s="21"/>
      <c r="BW63" s="21"/>
      <c r="BX63" s="21"/>
      <c r="BY63" s="21"/>
      <c r="BZ63" s="21"/>
    </row>
    <row r="64" spans="1:78" x14ac:dyDescent="0.3">
      <c r="A64" s="21"/>
      <c r="B64" s="58" t="str">
        <f>'Sheet 1'!A58</f>
        <v/>
      </c>
      <c r="C64" s="55">
        <f>IF($B64&lt;&gt;"",IF($Q$3&gt;4,COUNTIFS(Input!$F$3:$F$1002,ALK!$B64,Input!$J$3:$J$1002,ALK!C$7,Input!$G$3:$G$1002,ALK!$N$3),COUNTIFS(Input!$F$3:$F$1002,ALK!$B64,Input!$J$3:$J$1002,ALK!C$7,Input!$N$3:$N$1002,ALK!$Q$3,Input!$G$3:$G$1002,ALK!$N$3)),0)</f>
        <v>0</v>
      </c>
      <c r="D64" s="55">
        <f>IF($B64&lt;&gt;"",IF($Q$3&gt;4,COUNTIFS(Input!$F$3:$F$1002,ALK!$B64,Input!$J$3:$J$1002,ALK!D$7,Input!$G$3:$G$1002,ALK!$N$3),COUNTIFS(Input!$F$3:$F$1002,ALK!$B64,Input!$J$3:$J$1002,ALK!D$7,Input!$N$3:$N$1002,ALK!$Q$3,Input!$G$3:$G$1002,ALK!$N$3)),0)</f>
        <v>0</v>
      </c>
      <c r="E64" s="55">
        <f>IF($B64&lt;&gt;"",IF($Q$3&gt;4,COUNTIFS(Input!$F$3:$F$1002,ALK!$B64,Input!$J$3:$J$1002,ALK!E$7,Input!$G$3:$G$1002,ALK!$N$3),COUNTIFS(Input!$F$3:$F$1002,ALK!$B64,Input!$J$3:$J$1002,ALK!E$7,Input!$N$3:$N$1002,ALK!$Q$3,Input!$G$3:$G$1002,ALK!$N$3)),0)</f>
        <v>0</v>
      </c>
      <c r="F64" s="55">
        <f>IF($B64&lt;&gt;"",IF($Q$3&gt;4,COUNTIFS(Input!$F$3:$F$1002,ALK!$B64,Input!$J$3:$J$1002,ALK!F$7,Input!$G$3:$G$1002,ALK!$N$3),COUNTIFS(Input!$F$3:$F$1002,ALK!$B64,Input!$J$3:$J$1002,ALK!F$7,Input!$N$3:$N$1002,ALK!$Q$3,Input!$G$3:$G$1002,ALK!$N$3)),0)</f>
        <v>0</v>
      </c>
      <c r="G64" s="55">
        <f>IF($B64&lt;&gt;"",IF($Q$3&gt;4,COUNTIFS(Input!$F$3:$F$1002,ALK!$B64,Input!$J$3:$J$1002,ALK!G$7,Input!$G$3:$G$1002,ALK!$N$3),COUNTIFS(Input!$F$3:$F$1002,ALK!$B64,Input!$J$3:$J$1002,ALK!G$7,Input!$N$3:$N$1002,ALK!$Q$3,Input!$G$3:$G$1002,ALK!$N$3)),0)</f>
        <v>0</v>
      </c>
      <c r="H64" s="55">
        <f>IF($B64&lt;&gt;"",IF($Q$3&gt;4,COUNTIFS(Input!$F$3:$F$1002,ALK!$B64,Input!$J$3:$J$1002,ALK!H$7,Input!$G$3:$G$1002,ALK!$N$3),COUNTIFS(Input!$F$3:$F$1002,ALK!$B64,Input!$J$3:$J$1002,ALK!H$7,Input!$N$3:$N$1002,ALK!$Q$3,Input!$G$3:$G$1002,ALK!$N$3)),0)</f>
        <v>0</v>
      </c>
      <c r="I64" s="55">
        <f>IF($B64&lt;&gt;"",IF($Q$3&gt;4,COUNTIFS(Input!$F$3:$F$1002,ALK!$B64,Input!$J$3:$J$1002,ALK!I$7,Input!$G$3:$G$1002,ALK!$N$3),COUNTIFS(Input!$F$3:$F$1002,ALK!$B64,Input!$J$3:$J$1002,ALK!I$7,Input!$N$3:$N$1002,ALK!$Q$3,Input!$G$3:$G$1002,ALK!$N$3)),0)</f>
        <v>0</v>
      </c>
      <c r="J64" s="55">
        <f>IF($B64&lt;&gt;"",IF($Q$3&gt;4,COUNTIFS(Input!$F$3:$F$1002,ALK!$B64,Input!$J$3:$J$1002,ALK!J$7,Input!$G$3:$G$1002,ALK!$N$3),COUNTIFS(Input!$F$3:$F$1002,ALK!$B64,Input!$J$3:$J$1002,ALK!J$7,Input!$N$3:$N$1002,ALK!$Q$3,Input!$G$3:$G$1002,ALK!$N$3)),0)</f>
        <v>0</v>
      </c>
      <c r="K64" s="55">
        <f>IF($B64&lt;&gt;"",IF($Q$3&gt;4,COUNTIFS(Input!$F$3:$F$1002,ALK!$B64,Input!$J$3:$J$1002,ALK!K$7,Input!$G$3:$G$1002,ALK!$N$3),COUNTIFS(Input!$F$3:$F$1002,ALK!$B64,Input!$J$3:$J$1002,ALK!K$7,Input!$N$3:$N$1002,ALK!$Q$3,Input!$G$3:$G$1002,ALK!$N$3)),0)</f>
        <v>0</v>
      </c>
      <c r="L64" s="55">
        <f>IF($B64&lt;&gt;"",IF($Q$3&gt;4,COUNTIFS(Input!$F$3:$F$1002,ALK!$B64,Input!$J$3:$J$1002,ALK!L$7,Input!$G$3:$G$1002,ALK!$N$3),COUNTIFS(Input!$F$3:$F$1002,ALK!$B64,Input!$J$3:$J$1002,ALK!L$7,Input!$N$3:$N$1002,ALK!$Q$3,Input!$G$3:$G$1002,ALK!$N$3)),0)</f>
        <v>0</v>
      </c>
      <c r="M64" s="55">
        <f>IF($B64&lt;&gt;"",IF($Q$3&gt;4,COUNTIFS(Input!$F$3:$F$1002,ALK!$B64,Input!$J$3:$J$1002,ALK!M$7,Input!$G$3:$G$1002,ALK!$N$3),COUNTIFS(Input!$F$3:$F$1002,ALK!$B64,Input!$J$3:$J$1002,ALK!M$7,Input!$N$3:$N$1002,ALK!$Q$3,Input!$G$3:$G$1002,ALK!$N$3)),0)</f>
        <v>0</v>
      </c>
      <c r="N64" s="55">
        <f>IF($B64&lt;&gt;"",IF($Q$3&gt;4,COUNTIFS(Input!$F$3:$F$1002,ALK!$B64,Input!$J$3:$J$1002,ALK!N$7,Input!$G$3:$G$1002,ALK!$N$3),COUNTIFS(Input!$F$3:$F$1002,ALK!$B64,Input!$J$3:$J$1002,ALK!N$7,Input!$N$3:$N$1002,ALK!$Q$3,Input!$G$3:$G$1002,ALK!$N$3)),0)</f>
        <v>0</v>
      </c>
      <c r="O64" s="55">
        <f>IF($B64&lt;&gt;"",IF($Q$3&gt;4,COUNTIFS(Input!$F$3:$F$1002,ALK!$B64,Input!$J$3:$J$1002,ALK!O$7,Input!$G$3:$G$1002,ALK!$N$3),COUNTIFS(Input!$F$3:$F$1002,ALK!$B64,Input!$J$3:$J$1002,ALK!O$7,Input!$N$3:$N$1002,ALK!$Q$3,Input!$G$3:$G$1002,ALK!$N$3)),0)</f>
        <v>0</v>
      </c>
      <c r="P64" s="55">
        <f>IF($B64&lt;&gt;"",IF($Q$3&gt;4,COUNTIFS(Input!$F$3:$F$1002,ALK!$B64,Input!$J$3:$J$1002,ALK!P$7,Input!$G$3:$G$1002,ALK!$N$3),COUNTIFS(Input!$F$3:$F$1002,ALK!$B64,Input!$J$3:$J$1002,ALK!P$7,Input!$N$3:$N$1002,ALK!$Q$3,Input!$G$3:$G$1002,ALK!$N$3)),0)</f>
        <v>0</v>
      </c>
      <c r="Q64" s="55">
        <f>IF($B64&lt;&gt;"",IF($Q$3&gt;4,COUNTIFS(Input!$F$3:$F$1002,ALK!$B64,Input!$J$3:$J$1002,ALK!Q$7,Input!$G$3:$G$1002,ALK!$N$3),COUNTIFS(Input!$F$3:$F$1002,ALK!$B64,Input!$J$3:$J$1002,ALK!Q$7,Input!$N$3:$N$1002,ALK!$Q$3,Input!$G$3:$G$1002,ALK!$N$3)),0)</f>
        <v>0</v>
      </c>
      <c r="R64" s="55">
        <f>IF($B64&lt;&gt;"",IF($Q$3&gt;4,COUNTIFS(Input!$F$3:$F$1002,ALK!$B64,Input!$J$3:$J$1002,ALK!R$7,Input!$G$3:$G$1002,ALK!$N$3),COUNTIFS(Input!$F$3:$F$1002,ALK!$B64,Input!$J$3:$J$1002,ALK!R$7,Input!$N$3:$N$1002,ALK!$Q$3,Input!$G$3:$G$1002,ALK!$N$3)),0)</f>
        <v>0</v>
      </c>
      <c r="S64" s="55">
        <f>IF($B64&lt;&gt;"",IF($Q$3&gt;4,COUNTIFS(Input!$F$3:$F$1002,ALK!$B64,Input!$J$3:$J$1002,ALK!S$7,Input!$G$3:$G$1002,ALK!$N$3),COUNTIFS(Input!$F$3:$F$1002,ALK!$B64,Input!$J$3:$J$1002,ALK!S$7,Input!$N$3:$N$1002,ALK!$Q$3,Input!$G$3:$G$1002,ALK!$N$3)),0)</f>
        <v>0</v>
      </c>
      <c r="T64" s="55">
        <f>IF($B64&lt;&gt;"",IF($Q$3&gt;4,COUNTIFS(Input!$F$3:$F$1002,ALK!$B64,Input!$J$3:$J$1002,ALK!T$7,Input!$G$3:$G$1002,ALK!$N$3),COUNTIFS(Input!$F$3:$F$1002,ALK!$B64,Input!$J$3:$J$1002,ALK!T$7,Input!$N$3:$N$1002,ALK!$Q$3,Input!$G$3:$G$1002,ALK!$N$3)),0)</f>
        <v>0</v>
      </c>
      <c r="U64" s="55">
        <f>IF($B64&lt;&gt;"",IF($Q$3&gt;4,COUNTIFS(Input!$F$3:$F$1002,ALK!$B64,Input!$J$3:$J$1002,ALK!U$7,Input!$G$3:$G$1002,ALK!$N$3),COUNTIFS(Input!$F$3:$F$1002,ALK!$B64,Input!$J$3:$J$1002,ALK!U$7,Input!$N$3:$N$1002,ALK!$Q$3,Input!$G$3:$G$1002,ALK!$N$3)),0)</f>
        <v>0</v>
      </c>
      <c r="V64" s="55">
        <f>IF($B64&lt;&gt;"",IF($Q$3&gt;4,COUNTIFS(Input!$F$3:$F$1002,ALK!$B64,Input!$J$3:$J$1002,ALK!V$7,Input!$G$3:$G$1002,ALK!$N$3),COUNTIFS(Input!$F$3:$F$1002,ALK!$B64,Input!$J$3:$J$1002,ALK!V$7,Input!$N$3:$N$1002,ALK!$Q$3,Input!$G$3:$G$1002,ALK!$N$3)),0)</f>
        <v>0</v>
      </c>
      <c r="W64" s="55">
        <f>IF($B64&lt;&gt;"",IF($Q$3&gt;4,COUNTIFS(Input!$F$3:$F$1002,ALK!$B64,Input!$J$3:$J$1002,ALK!W$7,Input!$G$3:$G$1002,ALK!$N$3),COUNTIFS(Input!$F$3:$F$1002,ALK!$B64,Input!$J$3:$J$1002,ALK!W$7,Input!$N$3:$N$1002,ALK!$Q$3,Input!$G$3:$G$1002,ALK!$N$3)),0)</f>
        <v>0</v>
      </c>
      <c r="X64" s="55">
        <f>IF($B64&lt;&gt;"",IF($Q$3&gt;4,COUNTIFS(Input!$F$3:$F$1002,ALK!$B64,Input!$J$3:$J$1002,ALK!X$7,Input!$G$3:$G$1002,ALK!$N$3),COUNTIFS(Input!$F$3:$F$1002,ALK!$B64,Input!$J$3:$J$1002,ALK!X$7,Input!$N$3:$N$1002,ALK!$Q$3,Input!$G$3:$G$1002,ALK!$N$3)),0)</f>
        <v>0</v>
      </c>
      <c r="Y64" s="55">
        <f>IF($B64&lt;&gt;"",IF($Q$3&gt;4,COUNTIFS(Input!$F$3:$F$1002,ALK!$B64,Input!$J$3:$J$1002,ALK!Y$7,Input!$G$3:$G$1002,ALK!$N$3),COUNTIFS(Input!$F$3:$F$1002,ALK!$B64,Input!$J$3:$J$1002,ALK!Y$7,Input!$N$3:$N$1002,ALK!$Q$3,Input!$G$3:$G$1002,ALK!$N$3)),0)</f>
        <v>0</v>
      </c>
      <c r="Z64" s="55">
        <f>IF($B64&lt;&gt;"",IF($Q$3&gt;4,COUNTIFS(Input!$F$3:$F$1002,ALK!$B64,Input!$J$3:$J$1002,ALK!Z$7,Input!$G$3:$G$1002,ALK!$N$3),COUNTIFS(Input!$F$3:$F$1002,ALK!$B64,Input!$J$3:$J$1002,ALK!Z$7,Input!$N$3:$N$1002,ALK!$Q$3,Input!$G$3:$G$1002,ALK!$N$3)),0)</f>
        <v>0</v>
      </c>
      <c r="AA64" s="55">
        <f>IF($B64&lt;&gt;"",IF($Q$3&gt;4,COUNTIFS(Input!$F$3:$F$1002,ALK!$B64,Input!$J$3:$J$1002,ALK!AA$7,Input!$G$3:$G$1002,ALK!$N$3),COUNTIFS(Input!$F$3:$F$1002,ALK!$B64,Input!$J$3:$J$1002,ALK!AA$7,Input!$N$3:$N$1002,ALK!$Q$3,Input!$G$3:$G$1002,ALK!$N$3)),0)</f>
        <v>0</v>
      </c>
      <c r="AB64" s="55">
        <f>IF($B64&lt;&gt;"",IF($Q$3&gt;4,COUNTIFS(Input!$F$3:$F$1002,ALK!$B64,Input!$J$3:$J$1002,ALK!AB$7,Input!$G$3:$G$1002,ALK!$N$3),COUNTIFS(Input!$F$3:$F$1002,ALK!$B64,Input!$J$3:$J$1002,ALK!AB$7,Input!$N$3:$N$1002,ALK!$Q$3,Input!$G$3:$G$1002,ALK!$N$3)),0)</f>
        <v>0</v>
      </c>
      <c r="AC64" s="55">
        <f>IF($B64&lt;&gt;"",IF($Q$3&gt;4,COUNTIFS(Input!$F$3:$F$1002,ALK!$B64,Input!$J$3:$J$1002,ALK!AC$7,Input!$G$3:$G$1002,ALK!$N$3),COUNTIFS(Input!$F$3:$F$1002,ALK!$B64,Input!$J$3:$J$1002,ALK!AC$7,Input!$N$3:$N$1002,ALK!$Q$3,Input!$G$3:$G$1002,ALK!$N$3)),0)</f>
        <v>0</v>
      </c>
      <c r="AD64" s="55">
        <f>IF($B64&lt;&gt;"",IF($Q$3&gt;4,COUNTIFS(Input!$F$3:$F$1002,ALK!$B64,Input!$J$3:$J$1002,ALK!AD$7,Input!$G$3:$G$1002,ALK!$N$3),COUNTIFS(Input!$F$3:$F$1002,ALK!$B64,Input!$J$3:$J$1002,ALK!AD$7,Input!$N$3:$N$1002,ALK!$Q$3,Input!$G$3:$G$1002,ALK!$N$3)),0)</f>
        <v>0</v>
      </c>
      <c r="AE64" s="55">
        <f>IF($B64&lt;&gt;"",IF($Q$3&gt;4,COUNTIFS(Input!$F$3:$F$1002,ALK!$B64,Input!$J$3:$J$1002,ALK!AE$7,Input!$G$3:$G$1002,ALK!$N$3),COUNTIFS(Input!$F$3:$F$1002,ALK!$B64,Input!$J$3:$J$1002,ALK!AE$7,Input!$N$3:$N$1002,ALK!$Q$3,Input!$G$3:$G$1002,ALK!$N$3)),0)</f>
        <v>0</v>
      </c>
      <c r="AF64" s="55">
        <f>IF($B64&lt;&gt;"",IF($Q$3&gt;4,COUNTIFS(Input!$F$3:$F$1002,ALK!$B64,Input!$J$3:$J$1002,ALK!AF$7,Input!$G$3:$G$1002,ALK!$N$3),COUNTIFS(Input!$F$3:$F$1002,ALK!$B64,Input!$J$3:$J$1002,ALK!AF$7,Input!$N$3:$N$1002,ALK!$Q$3,Input!$G$3:$G$1002,ALK!$N$3)),0)</f>
        <v>0</v>
      </c>
      <c r="AG64" s="55">
        <f>IF($B64&lt;&gt;"",IF($Q$3&gt;4,COUNTIFS(Input!$F$3:$F$1002,ALK!$B64,Input!$J$3:$J$1002,ALK!AG$7,Input!$G$3:$G$1002,ALK!$N$3),COUNTIFS(Input!$F$3:$F$1002,ALK!$B64,Input!$J$3:$J$1002,ALK!AG$7,Input!$N$3:$N$1002,ALK!$Q$3,Input!$G$3:$G$1002,ALK!$N$3)),0)</f>
        <v>0</v>
      </c>
      <c r="AH64" s="55">
        <f>IF($B64&lt;&gt;"",IF($Q$3&gt;4,COUNTIFS(Input!$F$3:$F$1002,ALK!$B64,Input!$J$3:$J$1002,ALK!AH$7,Input!$G$3:$G$1002,ALK!$N$3),COUNTIFS(Input!$F$3:$F$1002,ALK!$B64,Input!$J$3:$J$1002,ALK!AH$7,Input!$N$3:$N$1002,ALK!$Q$3,Input!$G$3:$G$1002,ALK!$N$3)),0)</f>
        <v>0</v>
      </c>
      <c r="AI64" s="55">
        <f>IF($B64&lt;&gt;"",IF($Q$3&gt;4,COUNTIFS(Input!$F$3:$F$1002,ALK!$B64,Input!$J$3:$J$1002,ALK!AI$7,Input!$G$3:$G$1002,ALK!$N$3),COUNTIFS(Input!$F$3:$F$1002,ALK!$B64,Input!$J$3:$J$1002,ALK!AI$7,Input!$N$3:$N$1002,ALK!$Q$3,Input!$G$3:$G$1002,ALK!$N$3)),0)</f>
        <v>0</v>
      </c>
      <c r="AJ64" s="55">
        <f>IF($B64&lt;&gt;"",IF($Q$3&gt;4,COUNTIFS(Input!$F$3:$F$1002,ALK!$B64,Input!$J$3:$J$1002,ALK!AJ$7,Input!$G$3:$G$1002,ALK!$N$3),COUNTIFS(Input!$F$3:$F$1002,ALK!$B64,Input!$J$3:$J$1002,ALK!AJ$7,Input!$N$3:$N$1002,ALK!$Q$3,Input!$G$3:$G$1002,ALK!$N$3)),0)</f>
        <v>0</v>
      </c>
      <c r="AK64" s="55">
        <f>IF($B64&lt;&gt;"",IF($Q$3&gt;4,COUNTIFS(Input!$F$3:$F$1002,ALK!$B64,Input!$J$3:$J$1002,ALK!AK$7,Input!$G$3:$G$1002,ALK!$N$3),COUNTIFS(Input!$F$3:$F$1002,ALK!$B64,Input!$J$3:$J$1002,ALK!AK$7,Input!$N$3:$N$1002,ALK!$Q$3,Input!$G$3:$G$1002,ALK!$N$3)),0)</f>
        <v>0</v>
      </c>
      <c r="AL64" s="55">
        <f>IF($B64&lt;&gt;"",IF($Q$3&gt;4,COUNTIFS(Input!$F$3:$F$1002,ALK!$B64,Input!$J$3:$J$1002,ALK!AL$7,Input!$G$3:$G$1002,ALK!$N$3),COUNTIFS(Input!$F$3:$F$1002,ALK!$B64,Input!$J$3:$J$1002,ALK!AL$7,Input!$N$3:$N$1002,ALK!$Q$3,Input!$G$3:$G$1002,ALK!$N$3)),0)</f>
        <v>0</v>
      </c>
      <c r="AM64" s="55">
        <f>IF($B64&lt;&gt;"",IF($Q$3&gt;4,COUNTIFS(Input!$F$3:$F$1002,ALK!$B64,Input!$J$3:$J$1002,ALK!AM$7,Input!$G$3:$G$1002,ALK!$N$3),COUNTIFS(Input!$F$3:$F$1002,ALK!$B64,Input!$J$3:$J$1002,ALK!AM$7,Input!$N$3:$N$1002,ALK!$Q$3,Input!$G$3:$G$1002,ALK!$N$3)),0)</f>
        <v>0</v>
      </c>
      <c r="AN64" s="55">
        <f>IF($B64&lt;&gt;"",IF($Q$3&gt;4,COUNTIFS(Input!$F$3:$F$1002,ALK!$B64,Input!$J$3:$J$1002,ALK!AN$7,Input!$G$3:$G$1002,ALK!$N$3),COUNTIFS(Input!$F$3:$F$1002,ALK!$B64,Input!$J$3:$J$1002,ALK!AN$7,Input!$N$3:$N$1002,ALK!$Q$3,Input!$G$3:$G$1002,ALK!$N$3)),0)</f>
        <v>0</v>
      </c>
      <c r="AO64" s="55">
        <f>IF($B64&lt;&gt;"",IF($Q$3&gt;4,COUNTIFS(Input!$F$3:$F$1002,ALK!$B64,Input!$J$3:$J$1002,ALK!AO$7,Input!$G$3:$G$1002,ALK!$N$3),COUNTIFS(Input!$F$3:$F$1002,ALK!$B64,Input!$J$3:$J$1002,ALK!AO$7,Input!$N$3:$N$1002,ALK!$Q$3,Input!$G$3:$G$1002,ALK!$N$3)),0)</f>
        <v>0</v>
      </c>
      <c r="AP64" s="55">
        <f>IF($B64&lt;&gt;"",IF($Q$3&gt;4,COUNTIFS(Input!$F$3:$F$1002,ALK!$B64,Input!$J$3:$J$1002,ALK!AP$7,Input!$G$3:$G$1002,ALK!$N$3),COUNTIFS(Input!$F$3:$F$1002,ALK!$B64,Input!$J$3:$J$1002,ALK!AP$7,Input!$N$3:$N$1002,ALK!$Q$3,Input!$G$3:$G$1002,ALK!$N$3)),0)</f>
        <v>0</v>
      </c>
      <c r="AQ64" s="55">
        <f>IF($B64&lt;&gt;"",IF($Q$3&gt;4,COUNTIFS(Input!$F$3:$F$1002,ALK!$B64,Input!$J$3:$J$1002,ALK!AQ$7,Input!$G$3:$G$1002,ALK!$N$3),COUNTIFS(Input!$F$3:$F$1002,ALK!$B64,Input!$J$3:$J$1002,ALK!AQ$7,Input!$N$3:$N$1002,ALK!$Q$3,Input!$G$3:$G$1002,ALK!$N$3)),0)</f>
        <v>0</v>
      </c>
      <c r="AR64" s="56">
        <f t="shared" si="1"/>
        <v>0</v>
      </c>
      <c r="AS64" s="21"/>
      <c r="AT64" s="21"/>
      <c r="AU64" s="21"/>
      <c r="AV64" s="21"/>
      <c r="AW64" s="21"/>
      <c r="AX64" s="21"/>
      <c r="AY64" s="21"/>
      <c r="AZ64" s="21"/>
      <c r="BA64" s="21"/>
      <c r="BB64" s="21"/>
      <c r="BC64" s="316">
        <f t="shared" si="2"/>
        <v>0</v>
      </c>
      <c r="BD64" s="21"/>
      <c r="BE64" s="21"/>
      <c r="BF64" s="21"/>
      <c r="BG64" s="21"/>
      <c r="BH64" s="21"/>
      <c r="BI64" s="21"/>
      <c r="BJ64" s="21"/>
      <c r="BK64" s="21"/>
      <c r="BL64" s="21"/>
      <c r="BM64" s="21"/>
      <c r="BN64" s="21"/>
      <c r="BO64" s="21"/>
      <c r="BP64" s="21"/>
      <c r="BQ64" s="21"/>
      <c r="BR64" s="21"/>
      <c r="BS64" s="21"/>
      <c r="BT64" s="21"/>
      <c r="BU64" s="21"/>
      <c r="BV64" s="21"/>
      <c r="BW64" s="21"/>
      <c r="BX64" s="21"/>
      <c r="BY64" s="21"/>
      <c r="BZ64" s="21"/>
    </row>
    <row r="65" spans="1:78" x14ac:dyDescent="0.3">
      <c r="A65" s="21"/>
      <c r="B65" s="58" t="str">
        <f>'Sheet 1'!A59</f>
        <v/>
      </c>
      <c r="C65" s="55">
        <f>IF($B65&lt;&gt;"",IF($Q$3&gt;4,COUNTIFS(Input!$F$3:$F$1002,ALK!$B65,Input!$J$3:$J$1002,ALK!C$7,Input!$G$3:$G$1002,ALK!$N$3),COUNTIFS(Input!$F$3:$F$1002,ALK!$B65,Input!$J$3:$J$1002,ALK!C$7,Input!$N$3:$N$1002,ALK!$Q$3,Input!$G$3:$G$1002,ALK!$N$3)),0)</f>
        <v>0</v>
      </c>
      <c r="D65" s="55">
        <f>IF($B65&lt;&gt;"",IF($Q$3&gt;4,COUNTIFS(Input!$F$3:$F$1002,ALK!$B65,Input!$J$3:$J$1002,ALK!D$7,Input!$G$3:$G$1002,ALK!$N$3),COUNTIFS(Input!$F$3:$F$1002,ALK!$B65,Input!$J$3:$J$1002,ALK!D$7,Input!$N$3:$N$1002,ALK!$Q$3,Input!$G$3:$G$1002,ALK!$N$3)),0)</f>
        <v>0</v>
      </c>
      <c r="E65" s="55">
        <f>IF($B65&lt;&gt;"",IF($Q$3&gt;4,COUNTIFS(Input!$F$3:$F$1002,ALK!$B65,Input!$J$3:$J$1002,ALK!E$7,Input!$G$3:$G$1002,ALK!$N$3),COUNTIFS(Input!$F$3:$F$1002,ALK!$B65,Input!$J$3:$J$1002,ALK!E$7,Input!$N$3:$N$1002,ALK!$Q$3,Input!$G$3:$G$1002,ALK!$N$3)),0)</f>
        <v>0</v>
      </c>
      <c r="F65" s="55">
        <f>IF($B65&lt;&gt;"",IF($Q$3&gt;4,COUNTIFS(Input!$F$3:$F$1002,ALK!$B65,Input!$J$3:$J$1002,ALK!F$7,Input!$G$3:$G$1002,ALK!$N$3),COUNTIFS(Input!$F$3:$F$1002,ALK!$B65,Input!$J$3:$J$1002,ALK!F$7,Input!$N$3:$N$1002,ALK!$Q$3,Input!$G$3:$G$1002,ALK!$N$3)),0)</f>
        <v>0</v>
      </c>
      <c r="G65" s="55">
        <f>IF($B65&lt;&gt;"",IF($Q$3&gt;4,COUNTIFS(Input!$F$3:$F$1002,ALK!$B65,Input!$J$3:$J$1002,ALK!G$7,Input!$G$3:$G$1002,ALK!$N$3),COUNTIFS(Input!$F$3:$F$1002,ALK!$B65,Input!$J$3:$J$1002,ALK!G$7,Input!$N$3:$N$1002,ALK!$Q$3,Input!$G$3:$G$1002,ALK!$N$3)),0)</f>
        <v>0</v>
      </c>
      <c r="H65" s="55">
        <f>IF($B65&lt;&gt;"",IF($Q$3&gt;4,COUNTIFS(Input!$F$3:$F$1002,ALK!$B65,Input!$J$3:$J$1002,ALK!H$7,Input!$G$3:$G$1002,ALK!$N$3),COUNTIFS(Input!$F$3:$F$1002,ALK!$B65,Input!$J$3:$J$1002,ALK!H$7,Input!$N$3:$N$1002,ALK!$Q$3,Input!$G$3:$G$1002,ALK!$N$3)),0)</f>
        <v>0</v>
      </c>
      <c r="I65" s="55">
        <f>IF($B65&lt;&gt;"",IF($Q$3&gt;4,COUNTIFS(Input!$F$3:$F$1002,ALK!$B65,Input!$J$3:$J$1002,ALK!I$7,Input!$G$3:$G$1002,ALK!$N$3),COUNTIFS(Input!$F$3:$F$1002,ALK!$B65,Input!$J$3:$J$1002,ALK!I$7,Input!$N$3:$N$1002,ALK!$Q$3,Input!$G$3:$G$1002,ALK!$N$3)),0)</f>
        <v>0</v>
      </c>
      <c r="J65" s="55">
        <f>IF($B65&lt;&gt;"",IF($Q$3&gt;4,COUNTIFS(Input!$F$3:$F$1002,ALK!$B65,Input!$J$3:$J$1002,ALK!J$7,Input!$G$3:$G$1002,ALK!$N$3),COUNTIFS(Input!$F$3:$F$1002,ALK!$B65,Input!$J$3:$J$1002,ALK!J$7,Input!$N$3:$N$1002,ALK!$Q$3,Input!$G$3:$G$1002,ALK!$N$3)),0)</f>
        <v>0</v>
      </c>
      <c r="K65" s="55">
        <f>IF($B65&lt;&gt;"",IF($Q$3&gt;4,COUNTIFS(Input!$F$3:$F$1002,ALK!$B65,Input!$J$3:$J$1002,ALK!K$7,Input!$G$3:$G$1002,ALK!$N$3),COUNTIFS(Input!$F$3:$F$1002,ALK!$B65,Input!$J$3:$J$1002,ALK!K$7,Input!$N$3:$N$1002,ALK!$Q$3,Input!$G$3:$G$1002,ALK!$N$3)),0)</f>
        <v>0</v>
      </c>
      <c r="L65" s="55">
        <f>IF($B65&lt;&gt;"",IF($Q$3&gt;4,COUNTIFS(Input!$F$3:$F$1002,ALK!$B65,Input!$J$3:$J$1002,ALK!L$7,Input!$G$3:$G$1002,ALK!$N$3),COUNTIFS(Input!$F$3:$F$1002,ALK!$B65,Input!$J$3:$J$1002,ALK!L$7,Input!$N$3:$N$1002,ALK!$Q$3,Input!$G$3:$G$1002,ALK!$N$3)),0)</f>
        <v>0</v>
      </c>
      <c r="M65" s="55">
        <f>IF($B65&lt;&gt;"",IF($Q$3&gt;4,COUNTIFS(Input!$F$3:$F$1002,ALK!$B65,Input!$J$3:$J$1002,ALK!M$7,Input!$G$3:$G$1002,ALK!$N$3),COUNTIFS(Input!$F$3:$F$1002,ALK!$B65,Input!$J$3:$J$1002,ALK!M$7,Input!$N$3:$N$1002,ALK!$Q$3,Input!$G$3:$G$1002,ALK!$N$3)),0)</f>
        <v>0</v>
      </c>
      <c r="N65" s="55">
        <f>IF($B65&lt;&gt;"",IF($Q$3&gt;4,COUNTIFS(Input!$F$3:$F$1002,ALK!$B65,Input!$J$3:$J$1002,ALK!N$7,Input!$G$3:$G$1002,ALK!$N$3),COUNTIFS(Input!$F$3:$F$1002,ALK!$B65,Input!$J$3:$J$1002,ALK!N$7,Input!$N$3:$N$1002,ALK!$Q$3,Input!$G$3:$G$1002,ALK!$N$3)),0)</f>
        <v>0</v>
      </c>
      <c r="O65" s="55">
        <f>IF($B65&lt;&gt;"",IF($Q$3&gt;4,COUNTIFS(Input!$F$3:$F$1002,ALK!$B65,Input!$J$3:$J$1002,ALK!O$7,Input!$G$3:$G$1002,ALK!$N$3),COUNTIFS(Input!$F$3:$F$1002,ALK!$B65,Input!$J$3:$J$1002,ALK!O$7,Input!$N$3:$N$1002,ALK!$Q$3,Input!$G$3:$G$1002,ALK!$N$3)),0)</f>
        <v>0</v>
      </c>
      <c r="P65" s="55">
        <f>IF($B65&lt;&gt;"",IF($Q$3&gt;4,COUNTIFS(Input!$F$3:$F$1002,ALK!$B65,Input!$J$3:$J$1002,ALK!P$7,Input!$G$3:$G$1002,ALK!$N$3),COUNTIFS(Input!$F$3:$F$1002,ALK!$B65,Input!$J$3:$J$1002,ALK!P$7,Input!$N$3:$N$1002,ALK!$Q$3,Input!$G$3:$G$1002,ALK!$N$3)),0)</f>
        <v>0</v>
      </c>
      <c r="Q65" s="55">
        <f>IF($B65&lt;&gt;"",IF($Q$3&gt;4,COUNTIFS(Input!$F$3:$F$1002,ALK!$B65,Input!$J$3:$J$1002,ALK!Q$7,Input!$G$3:$G$1002,ALK!$N$3),COUNTIFS(Input!$F$3:$F$1002,ALK!$B65,Input!$J$3:$J$1002,ALK!Q$7,Input!$N$3:$N$1002,ALK!$Q$3,Input!$G$3:$G$1002,ALK!$N$3)),0)</f>
        <v>0</v>
      </c>
      <c r="R65" s="55">
        <f>IF($B65&lt;&gt;"",IF($Q$3&gt;4,COUNTIFS(Input!$F$3:$F$1002,ALK!$B65,Input!$J$3:$J$1002,ALK!R$7,Input!$G$3:$G$1002,ALK!$N$3),COUNTIFS(Input!$F$3:$F$1002,ALK!$B65,Input!$J$3:$J$1002,ALK!R$7,Input!$N$3:$N$1002,ALK!$Q$3,Input!$G$3:$G$1002,ALK!$N$3)),0)</f>
        <v>0</v>
      </c>
      <c r="S65" s="55">
        <f>IF($B65&lt;&gt;"",IF($Q$3&gt;4,COUNTIFS(Input!$F$3:$F$1002,ALK!$B65,Input!$J$3:$J$1002,ALK!S$7,Input!$G$3:$G$1002,ALK!$N$3),COUNTIFS(Input!$F$3:$F$1002,ALK!$B65,Input!$J$3:$J$1002,ALK!S$7,Input!$N$3:$N$1002,ALK!$Q$3,Input!$G$3:$G$1002,ALK!$N$3)),0)</f>
        <v>0</v>
      </c>
      <c r="T65" s="55">
        <f>IF($B65&lt;&gt;"",IF($Q$3&gt;4,COUNTIFS(Input!$F$3:$F$1002,ALK!$B65,Input!$J$3:$J$1002,ALK!T$7,Input!$G$3:$G$1002,ALK!$N$3),COUNTIFS(Input!$F$3:$F$1002,ALK!$B65,Input!$J$3:$J$1002,ALK!T$7,Input!$N$3:$N$1002,ALK!$Q$3,Input!$G$3:$G$1002,ALK!$N$3)),0)</f>
        <v>0</v>
      </c>
      <c r="U65" s="55">
        <f>IF($B65&lt;&gt;"",IF($Q$3&gt;4,COUNTIFS(Input!$F$3:$F$1002,ALK!$B65,Input!$J$3:$J$1002,ALK!U$7,Input!$G$3:$G$1002,ALK!$N$3),COUNTIFS(Input!$F$3:$F$1002,ALK!$B65,Input!$J$3:$J$1002,ALK!U$7,Input!$N$3:$N$1002,ALK!$Q$3,Input!$G$3:$G$1002,ALK!$N$3)),0)</f>
        <v>0</v>
      </c>
      <c r="V65" s="55">
        <f>IF($B65&lt;&gt;"",IF($Q$3&gt;4,COUNTIFS(Input!$F$3:$F$1002,ALK!$B65,Input!$J$3:$J$1002,ALK!V$7,Input!$G$3:$G$1002,ALK!$N$3),COUNTIFS(Input!$F$3:$F$1002,ALK!$B65,Input!$J$3:$J$1002,ALK!V$7,Input!$N$3:$N$1002,ALK!$Q$3,Input!$G$3:$G$1002,ALK!$N$3)),0)</f>
        <v>0</v>
      </c>
      <c r="W65" s="55">
        <f>IF($B65&lt;&gt;"",IF($Q$3&gt;4,COUNTIFS(Input!$F$3:$F$1002,ALK!$B65,Input!$J$3:$J$1002,ALK!W$7,Input!$G$3:$G$1002,ALK!$N$3),COUNTIFS(Input!$F$3:$F$1002,ALK!$B65,Input!$J$3:$J$1002,ALK!W$7,Input!$N$3:$N$1002,ALK!$Q$3,Input!$G$3:$G$1002,ALK!$N$3)),0)</f>
        <v>0</v>
      </c>
      <c r="X65" s="55">
        <f>IF($B65&lt;&gt;"",IF($Q$3&gt;4,COUNTIFS(Input!$F$3:$F$1002,ALK!$B65,Input!$J$3:$J$1002,ALK!X$7,Input!$G$3:$G$1002,ALK!$N$3),COUNTIFS(Input!$F$3:$F$1002,ALK!$B65,Input!$J$3:$J$1002,ALK!X$7,Input!$N$3:$N$1002,ALK!$Q$3,Input!$G$3:$G$1002,ALK!$N$3)),0)</f>
        <v>0</v>
      </c>
      <c r="Y65" s="55">
        <f>IF($B65&lt;&gt;"",IF($Q$3&gt;4,COUNTIFS(Input!$F$3:$F$1002,ALK!$B65,Input!$J$3:$J$1002,ALK!Y$7,Input!$G$3:$G$1002,ALK!$N$3),COUNTIFS(Input!$F$3:$F$1002,ALK!$B65,Input!$J$3:$J$1002,ALK!Y$7,Input!$N$3:$N$1002,ALK!$Q$3,Input!$G$3:$G$1002,ALK!$N$3)),0)</f>
        <v>0</v>
      </c>
      <c r="Z65" s="55">
        <f>IF($B65&lt;&gt;"",IF($Q$3&gt;4,COUNTIFS(Input!$F$3:$F$1002,ALK!$B65,Input!$J$3:$J$1002,ALK!Z$7,Input!$G$3:$G$1002,ALK!$N$3),COUNTIFS(Input!$F$3:$F$1002,ALK!$B65,Input!$J$3:$J$1002,ALK!Z$7,Input!$N$3:$N$1002,ALK!$Q$3,Input!$G$3:$G$1002,ALK!$N$3)),0)</f>
        <v>0</v>
      </c>
      <c r="AA65" s="55">
        <f>IF($B65&lt;&gt;"",IF($Q$3&gt;4,COUNTIFS(Input!$F$3:$F$1002,ALK!$B65,Input!$J$3:$J$1002,ALK!AA$7,Input!$G$3:$G$1002,ALK!$N$3),COUNTIFS(Input!$F$3:$F$1002,ALK!$B65,Input!$J$3:$J$1002,ALK!AA$7,Input!$N$3:$N$1002,ALK!$Q$3,Input!$G$3:$G$1002,ALK!$N$3)),0)</f>
        <v>0</v>
      </c>
      <c r="AB65" s="55">
        <f>IF($B65&lt;&gt;"",IF($Q$3&gt;4,COUNTIFS(Input!$F$3:$F$1002,ALK!$B65,Input!$J$3:$J$1002,ALK!AB$7,Input!$G$3:$G$1002,ALK!$N$3),COUNTIFS(Input!$F$3:$F$1002,ALK!$B65,Input!$J$3:$J$1002,ALK!AB$7,Input!$N$3:$N$1002,ALK!$Q$3,Input!$G$3:$G$1002,ALK!$N$3)),0)</f>
        <v>0</v>
      </c>
      <c r="AC65" s="55">
        <f>IF($B65&lt;&gt;"",IF($Q$3&gt;4,COUNTIFS(Input!$F$3:$F$1002,ALK!$B65,Input!$J$3:$J$1002,ALK!AC$7,Input!$G$3:$G$1002,ALK!$N$3),COUNTIFS(Input!$F$3:$F$1002,ALK!$B65,Input!$J$3:$J$1002,ALK!AC$7,Input!$N$3:$N$1002,ALK!$Q$3,Input!$G$3:$G$1002,ALK!$N$3)),0)</f>
        <v>0</v>
      </c>
      <c r="AD65" s="55">
        <f>IF($B65&lt;&gt;"",IF($Q$3&gt;4,COUNTIFS(Input!$F$3:$F$1002,ALK!$B65,Input!$J$3:$J$1002,ALK!AD$7,Input!$G$3:$G$1002,ALK!$N$3),COUNTIFS(Input!$F$3:$F$1002,ALK!$B65,Input!$J$3:$J$1002,ALK!AD$7,Input!$N$3:$N$1002,ALK!$Q$3,Input!$G$3:$G$1002,ALK!$N$3)),0)</f>
        <v>0</v>
      </c>
      <c r="AE65" s="55">
        <f>IF($B65&lt;&gt;"",IF($Q$3&gt;4,COUNTIFS(Input!$F$3:$F$1002,ALK!$B65,Input!$J$3:$J$1002,ALK!AE$7,Input!$G$3:$G$1002,ALK!$N$3),COUNTIFS(Input!$F$3:$F$1002,ALK!$B65,Input!$J$3:$J$1002,ALK!AE$7,Input!$N$3:$N$1002,ALK!$Q$3,Input!$G$3:$G$1002,ALK!$N$3)),0)</f>
        <v>0</v>
      </c>
      <c r="AF65" s="55">
        <f>IF($B65&lt;&gt;"",IF($Q$3&gt;4,COUNTIFS(Input!$F$3:$F$1002,ALK!$B65,Input!$J$3:$J$1002,ALK!AF$7,Input!$G$3:$G$1002,ALK!$N$3),COUNTIFS(Input!$F$3:$F$1002,ALK!$B65,Input!$J$3:$J$1002,ALK!AF$7,Input!$N$3:$N$1002,ALK!$Q$3,Input!$G$3:$G$1002,ALK!$N$3)),0)</f>
        <v>0</v>
      </c>
      <c r="AG65" s="55">
        <f>IF($B65&lt;&gt;"",IF($Q$3&gt;4,COUNTIFS(Input!$F$3:$F$1002,ALK!$B65,Input!$J$3:$J$1002,ALK!AG$7,Input!$G$3:$G$1002,ALK!$N$3),COUNTIFS(Input!$F$3:$F$1002,ALK!$B65,Input!$J$3:$J$1002,ALK!AG$7,Input!$N$3:$N$1002,ALK!$Q$3,Input!$G$3:$G$1002,ALK!$N$3)),0)</f>
        <v>0</v>
      </c>
      <c r="AH65" s="55">
        <f>IF($B65&lt;&gt;"",IF($Q$3&gt;4,COUNTIFS(Input!$F$3:$F$1002,ALK!$B65,Input!$J$3:$J$1002,ALK!AH$7,Input!$G$3:$G$1002,ALK!$N$3),COUNTIFS(Input!$F$3:$F$1002,ALK!$B65,Input!$J$3:$J$1002,ALK!AH$7,Input!$N$3:$N$1002,ALK!$Q$3,Input!$G$3:$G$1002,ALK!$N$3)),0)</f>
        <v>0</v>
      </c>
      <c r="AI65" s="55">
        <f>IF($B65&lt;&gt;"",IF($Q$3&gt;4,COUNTIFS(Input!$F$3:$F$1002,ALK!$B65,Input!$J$3:$J$1002,ALK!AI$7,Input!$G$3:$G$1002,ALK!$N$3),COUNTIFS(Input!$F$3:$F$1002,ALK!$B65,Input!$J$3:$J$1002,ALK!AI$7,Input!$N$3:$N$1002,ALK!$Q$3,Input!$G$3:$G$1002,ALK!$N$3)),0)</f>
        <v>0</v>
      </c>
      <c r="AJ65" s="55">
        <f>IF($B65&lt;&gt;"",IF($Q$3&gt;4,COUNTIFS(Input!$F$3:$F$1002,ALK!$B65,Input!$J$3:$J$1002,ALK!AJ$7,Input!$G$3:$G$1002,ALK!$N$3),COUNTIFS(Input!$F$3:$F$1002,ALK!$B65,Input!$J$3:$J$1002,ALK!AJ$7,Input!$N$3:$N$1002,ALK!$Q$3,Input!$G$3:$G$1002,ALK!$N$3)),0)</f>
        <v>0</v>
      </c>
      <c r="AK65" s="55">
        <f>IF($B65&lt;&gt;"",IF($Q$3&gt;4,COUNTIFS(Input!$F$3:$F$1002,ALK!$B65,Input!$J$3:$J$1002,ALK!AK$7,Input!$G$3:$G$1002,ALK!$N$3),COUNTIFS(Input!$F$3:$F$1002,ALK!$B65,Input!$J$3:$J$1002,ALK!AK$7,Input!$N$3:$N$1002,ALK!$Q$3,Input!$G$3:$G$1002,ALK!$N$3)),0)</f>
        <v>0</v>
      </c>
      <c r="AL65" s="55">
        <f>IF($B65&lt;&gt;"",IF($Q$3&gt;4,COUNTIFS(Input!$F$3:$F$1002,ALK!$B65,Input!$J$3:$J$1002,ALK!AL$7,Input!$G$3:$G$1002,ALK!$N$3),COUNTIFS(Input!$F$3:$F$1002,ALK!$B65,Input!$J$3:$J$1002,ALK!AL$7,Input!$N$3:$N$1002,ALK!$Q$3,Input!$G$3:$G$1002,ALK!$N$3)),0)</f>
        <v>0</v>
      </c>
      <c r="AM65" s="55">
        <f>IF($B65&lt;&gt;"",IF($Q$3&gt;4,COUNTIFS(Input!$F$3:$F$1002,ALK!$B65,Input!$J$3:$J$1002,ALK!AM$7,Input!$G$3:$G$1002,ALK!$N$3),COUNTIFS(Input!$F$3:$F$1002,ALK!$B65,Input!$J$3:$J$1002,ALK!AM$7,Input!$N$3:$N$1002,ALK!$Q$3,Input!$G$3:$G$1002,ALK!$N$3)),0)</f>
        <v>0</v>
      </c>
      <c r="AN65" s="55">
        <f>IF($B65&lt;&gt;"",IF($Q$3&gt;4,COUNTIFS(Input!$F$3:$F$1002,ALK!$B65,Input!$J$3:$J$1002,ALK!AN$7,Input!$G$3:$G$1002,ALK!$N$3),COUNTIFS(Input!$F$3:$F$1002,ALK!$B65,Input!$J$3:$J$1002,ALK!AN$7,Input!$N$3:$N$1002,ALK!$Q$3,Input!$G$3:$G$1002,ALK!$N$3)),0)</f>
        <v>0</v>
      </c>
      <c r="AO65" s="55">
        <f>IF($B65&lt;&gt;"",IF($Q$3&gt;4,COUNTIFS(Input!$F$3:$F$1002,ALK!$B65,Input!$J$3:$J$1002,ALK!AO$7,Input!$G$3:$G$1002,ALK!$N$3),COUNTIFS(Input!$F$3:$F$1002,ALK!$B65,Input!$J$3:$J$1002,ALK!AO$7,Input!$N$3:$N$1002,ALK!$Q$3,Input!$G$3:$G$1002,ALK!$N$3)),0)</f>
        <v>0</v>
      </c>
      <c r="AP65" s="55">
        <f>IF($B65&lt;&gt;"",IF($Q$3&gt;4,COUNTIFS(Input!$F$3:$F$1002,ALK!$B65,Input!$J$3:$J$1002,ALK!AP$7,Input!$G$3:$G$1002,ALK!$N$3),COUNTIFS(Input!$F$3:$F$1002,ALK!$B65,Input!$J$3:$J$1002,ALK!AP$7,Input!$N$3:$N$1002,ALK!$Q$3,Input!$G$3:$G$1002,ALK!$N$3)),0)</f>
        <v>0</v>
      </c>
      <c r="AQ65" s="55">
        <f>IF($B65&lt;&gt;"",IF($Q$3&gt;4,COUNTIFS(Input!$F$3:$F$1002,ALK!$B65,Input!$J$3:$J$1002,ALK!AQ$7,Input!$G$3:$G$1002,ALK!$N$3),COUNTIFS(Input!$F$3:$F$1002,ALK!$B65,Input!$J$3:$J$1002,ALK!AQ$7,Input!$N$3:$N$1002,ALK!$Q$3,Input!$G$3:$G$1002,ALK!$N$3)),0)</f>
        <v>0</v>
      </c>
      <c r="AR65" s="56">
        <f t="shared" si="1"/>
        <v>0</v>
      </c>
      <c r="AS65" s="21"/>
      <c r="AT65" s="21"/>
      <c r="AU65" s="21"/>
      <c r="AV65" s="21"/>
      <c r="AW65" s="21"/>
      <c r="AX65" s="21"/>
      <c r="AY65" s="21"/>
      <c r="AZ65" s="21"/>
      <c r="BA65" s="21"/>
      <c r="BB65" s="21"/>
      <c r="BC65" s="316">
        <f t="shared" si="2"/>
        <v>0</v>
      </c>
      <c r="BD65" s="21"/>
      <c r="BE65" s="21"/>
      <c r="BF65" s="21"/>
      <c r="BG65" s="21"/>
      <c r="BH65" s="21"/>
      <c r="BI65" s="21"/>
      <c r="BJ65" s="21"/>
      <c r="BK65" s="21"/>
      <c r="BL65" s="21"/>
      <c r="BM65" s="21"/>
      <c r="BN65" s="21"/>
      <c r="BO65" s="21"/>
      <c r="BP65" s="21"/>
      <c r="BQ65" s="21"/>
      <c r="BR65" s="21"/>
      <c r="BS65" s="21"/>
      <c r="BT65" s="21"/>
      <c r="BU65" s="21"/>
      <c r="BV65" s="21"/>
      <c r="BW65" s="21"/>
      <c r="BX65" s="21"/>
      <c r="BY65" s="21"/>
      <c r="BZ65" s="21"/>
    </row>
    <row r="66" spans="1:78" x14ac:dyDescent="0.3">
      <c r="A66" s="21"/>
      <c r="B66" s="58" t="str">
        <f>'Sheet 1'!A60</f>
        <v/>
      </c>
      <c r="C66" s="55">
        <f>IF($B66&lt;&gt;"",IF($Q$3&gt;4,COUNTIFS(Input!$F$3:$F$1002,ALK!$B66,Input!$J$3:$J$1002,ALK!C$7,Input!$G$3:$G$1002,ALK!$N$3),COUNTIFS(Input!$F$3:$F$1002,ALK!$B66,Input!$J$3:$J$1002,ALK!C$7,Input!$N$3:$N$1002,ALK!$Q$3,Input!$G$3:$G$1002,ALK!$N$3)),0)</f>
        <v>0</v>
      </c>
      <c r="D66" s="55">
        <f>IF($B66&lt;&gt;"",IF($Q$3&gt;4,COUNTIFS(Input!$F$3:$F$1002,ALK!$B66,Input!$J$3:$J$1002,ALK!D$7,Input!$G$3:$G$1002,ALK!$N$3),COUNTIFS(Input!$F$3:$F$1002,ALK!$B66,Input!$J$3:$J$1002,ALK!D$7,Input!$N$3:$N$1002,ALK!$Q$3,Input!$G$3:$G$1002,ALK!$N$3)),0)</f>
        <v>0</v>
      </c>
      <c r="E66" s="55">
        <f>IF($B66&lt;&gt;"",IF($Q$3&gt;4,COUNTIFS(Input!$F$3:$F$1002,ALK!$B66,Input!$J$3:$J$1002,ALK!E$7,Input!$G$3:$G$1002,ALK!$N$3),COUNTIFS(Input!$F$3:$F$1002,ALK!$B66,Input!$J$3:$J$1002,ALK!E$7,Input!$N$3:$N$1002,ALK!$Q$3,Input!$G$3:$G$1002,ALK!$N$3)),0)</f>
        <v>0</v>
      </c>
      <c r="F66" s="55">
        <f>IF($B66&lt;&gt;"",IF($Q$3&gt;4,COUNTIFS(Input!$F$3:$F$1002,ALK!$B66,Input!$J$3:$J$1002,ALK!F$7,Input!$G$3:$G$1002,ALK!$N$3),COUNTIFS(Input!$F$3:$F$1002,ALK!$B66,Input!$J$3:$J$1002,ALK!F$7,Input!$N$3:$N$1002,ALK!$Q$3,Input!$G$3:$G$1002,ALK!$N$3)),0)</f>
        <v>0</v>
      </c>
      <c r="G66" s="55">
        <f>IF($B66&lt;&gt;"",IF($Q$3&gt;4,COUNTIFS(Input!$F$3:$F$1002,ALK!$B66,Input!$J$3:$J$1002,ALK!G$7,Input!$G$3:$G$1002,ALK!$N$3),COUNTIFS(Input!$F$3:$F$1002,ALK!$B66,Input!$J$3:$J$1002,ALK!G$7,Input!$N$3:$N$1002,ALK!$Q$3,Input!$G$3:$G$1002,ALK!$N$3)),0)</f>
        <v>0</v>
      </c>
      <c r="H66" s="55">
        <f>IF($B66&lt;&gt;"",IF($Q$3&gt;4,COUNTIFS(Input!$F$3:$F$1002,ALK!$B66,Input!$J$3:$J$1002,ALK!H$7,Input!$G$3:$G$1002,ALK!$N$3),COUNTIFS(Input!$F$3:$F$1002,ALK!$B66,Input!$J$3:$J$1002,ALK!H$7,Input!$N$3:$N$1002,ALK!$Q$3,Input!$G$3:$G$1002,ALK!$N$3)),0)</f>
        <v>0</v>
      </c>
      <c r="I66" s="55">
        <f>IF($B66&lt;&gt;"",IF($Q$3&gt;4,COUNTIFS(Input!$F$3:$F$1002,ALK!$B66,Input!$J$3:$J$1002,ALK!I$7,Input!$G$3:$G$1002,ALK!$N$3),COUNTIFS(Input!$F$3:$F$1002,ALK!$B66,Input!$J$3:$J$1002,ALK!I$7,Input!$N$3:$N$1002,ALK!$Q$3,Input!$G$3:$G$1002,ALK!$N$3)),0)</f>
        <v>0</v>
      </c>
      <c r="J66" s="55">
        <f>IF($B66&lt;&gt;"",IF($Q$3&gt;4,COUNTIFS(Input!$F$3:$F$1002,ALK!$B66,Input!$J$3:$J$1002,ALK!J$7,Input!$G$3:$G$1002,ALK!$N$3),COUNTIFS(Input!$F$3:$F$1002,ALK!$B66,Input!$J$3:$J$1002,ALK!J$7,Input!$N$3:$N$1002,ALK!$Q$3,Input!$G$3:$G$1002,ALK!$N$3)),0)</f>
        <v>0</v>
      </c>
      <c r="K66" s="55">
        <f>IF($B66&lt;&gt;"",IF($Q$3&gt;4,COUNTIFS(Input!$F$3:$F$1002,ALK!$B66,Input!$J$3:$J$1002,ALK!K$7,Input!$G$3:$G$1002,ALK!$N$3),COUNTIFS(Input!$F$3:$F$1002,ALK!$B66,Input!$J$3:$J$1002,ALK!K$7,Input!$N$3:$N$1002,ALK!$Q$3,Input!$G$3:$G$1002,ALK!$N$3)),0)</f>
        <v>0</v>
      </c>
      <c r="L66" s="55">
        <f>IF($B66&lt;&gt;"",IF($Q$3&gt;4,COUNTIFS(Input!$F$3:$F$1002,ALK!$B66,Input!$J$3:$J$1002,ALK!L$7,Input!$G$3:$G$1002,ALK!$N$3),COUNTIFS(Input!$F$3:$F$1002,ALK!$B66,Input!$J$3:$J$1002,ALK!L$7,Input!$N$3:$N$1002,ALK!$Q$3,Input!$G$3:$G$1002,ALK!$N$3)),0)</f>
        <v>0</v>
      </c>
      <c r="M66" s="55">
        <f>IF($B66&lt;&gt;"",IF($Q$3&gt;4,COUNTIFS(Input!$F$3:$F$1002,ALK!$B66,Input!$J$3:$J$1002,ALK!M$7,Input!$G$3:$G$1002,ALK!$N$3),COUNTIFS(Input!$F$3:$F$1002,ALK!$B66,Input!$J$3:$J$1002,ALK!M$7,Input!$N$3:$N$1002,ALK!$Q$3,Input!$G$3:$G$1002,ALK!$N$3)),0)</f>
        <v>0</v>
      </c>
      <c r="N66" s="55">
        <f>IF($B66&lt;&gt;"",IF($Q$3&gt;4,COUNTIFS(Input!$F$3:$F$1002,ALK!$B66,Input!$J$3:$J$1002,ALK!N$7,Input!$G$3:$G$1002,ALK!$N$3),COUNTIFS(Input!$F$3:$F$1002,ALK!$B66,Input!$J$3:$J$1002,ALK!N$7,Input!$N$3:$N$1002,ALK!$Q$3,Input!$G$3:$G$1002,ALK!$N$3)),0)</f>
        <v>0</v>
      </c>
      <c r="O66" s="55">
        <f>IF($B66&lt;&gt;"",IF($Q$3&gt;4,COUNTIFS(Input!$F$3:$F$1002,ALK!$B66,Input!$J$3:$J$1002,ALK!O$7,Input!$G$3:$G$1002,ALK!$N$3),COUNTIFS(Input!$F$3:$F$1002,ALK!$B66,Input!$J$3:$J$1002,ALK!O$7,Input!$N$3:$N$1002,ALK!$Q$3,Input!$G$3:$G$1002,ALK!$N$3)),0)</f>
        <v>0</v>
      </c>
      <c r="P66" s="55">
        <f>IF($B66&lt;&gt;"",IF($Q$3&gt;4,COUNTIFS(Input!$F$3:$F$1002,ALK!$B66,Input!$J$3:$J$1002,ALK!P$7,Input!$G$3:$G$1002,ALK!$N$3),COUNTIFS(Input!$F$3:$F$1002,ALK!$B66,Input!$J$3:$J$1002,ALK!P$7,Input!$N$3:$N$1002,ALK!$Q$3,Input!$G$3:$G$1002,ALK!$N$3)),0)</f>
        <v>0</v>
      </c>
      <c r="Q66" s="55">
        <f>IF($B66&lt;&gt;"",IF($Q$3&gt;4,COUNTIFS(Input!$F$3:$F$1002,ALK!$B66,Input!$J$3:$J$1002,ALK!Q$7,Input!$G$3:$G$1002,ALK!$N$3),COUNTIFS(Input!$F$3:$F$1002,ALK!$B66,Input!$J$3:$J$1002,ALK!Q$7,Input!$N$3:$N$1002,ALK!$Q$3,Input!$G$3:$G$1002,ALK!$N$3)),0)</f>
        <v>0</v>
      </c>
      <c r="R66" s="55">
        <f>IF($B66&lt;&gt;"",IF($Q$3&gt;4,COUNTIFS(Input!$F$3:$F$1002,ALK!$B66,Input!$J$3:$J$1002,ALK!R$7,Input!$G$3:$G$1002,ALK!$N$3),COUNTIFS(Input!$F$3:$F$1002,ALK!$B66,Input!$J$3:$J$1002,ALK!R$7,Input!$N$3:$N$1002,ALK!$Q$3,Input!$G$3:$G$1002,ALK!$N$3)),0)</f>
        <v>0</v>
      </c>
      <c r="S66" s="55">
        <f>IF($B66&lt;&gt;"",IF($Q$3&gt;4,COUNTIFS(Input!$F$3:$F$1002,ALK!$B66,Input!$J$3:$J$1002,ALK!S$7,Input!$G$3:$G$1002,ALK!$N$3),COUNTIFS(Input!$F$3:$F$1002,ALK!$B66,Input!$J$3:$J$1002,ALK!S$7,Input!$N$3:$N$1002,ALK!$Q$3,Input!$G$3:$G$1002,ALK!$N$3)),0)</f>
        <v>0</v>
      </c>
      <c r="T66" s="55">
        <f>IF($B66&lt;&gt;"",IF($Q$3&gt;4,COUNTIFS(Input!$F$3:$F$1002,ALK!$B66,Input!$J$3:$J$1002,ALK!T$7,Input!$G$3:$G$1002,ALK!$N$3),COUNTIFS(Input!$F$3:$F$1002,ALK!$B66,Input!$J$3:$J$1002,ALK!T$7,Input!$N$3:$N$1002,ALK!$Q$3,Input!$G$3:$G$1002,ALK!$N$3)),0)</f>
        <v>0</v>
      </c>
      <c r="U66" s="55">
        <f>IF($B66&lt;&gt;"",IF($Q$3&gt;4,COUNTIFS(Input!$F$3:$F$1002,ALK!$B66,Input!$J$3:$J$1002,ALK!U$7,Input!$G$3:$G$1002,ALK!$N$3),COUNTIFS(Input!$F$3:$F$1002,ALK!$B66,Input!$J$3:$J$1002,ALK!U$7,Input!$N$3:$N$1002,ALK!$Q$3,Input!$G$3:$G$1002,ALK!$N$3)),0)</f>
        <v>0</v>
      </c>
      <c r="V66" s="55">
        <f>IF($B66&lt;&gt;"",IF($Q$3&gt;4,COUNTIFS(Input!$F$3:$F$1002,ALK!$B66,Input!$J$3:$J$1002,ALK!V$7,Input!$G$3:$G$1002,ALK!$N$3),COUNTIFS(Input!$F$3:$F$1002,ALK!$B66,Input!$J$3:$J$1002,ALK!V$7,Input!$N$3:$N$1002,ALK!$Q$3,Input!$G$3:$G$1002,ALK!$N$3)),0)</f>
        <v>0</v>
      </c>
      <c r="W66" s="55">
        <f>IF($B66&lt;&gt;"",IF($Q$3&gt;4,COUNTIFS(Input!$F$3:$F$1002,ALK!$B66,Input!$J$3:$J$1002,ALK!W$7,Input!$G$3:$G$1002,ALK!$N$3),COUNTIFS(Input!$F$3:$F$1002,ALK!$B66,Input!$J$3:$J$1002,ALK!W$7,Input!$N$3:$N$1002,ALK!$Q$3,Input!$G$3:$G$1002,ALK!$N$3)),0)</f>
        <v>0</v>
      </c>
      <c r="X66" s="55">
        <f>IF($B66&lt;&gt;"",IF($Q$3&gt;4,COUNTIFS(Input!$F$3:$F$1002,ALK!$B66,Input!$J$3:$J$1002,ALK!X$7,Input!$G$3:$G$1002,ALK!$N$3),COUNTIFS(Input!$F$3:$F$1002,ALK!$B66,Input!$J$3:$J$1002,ALK!X$7,Input!$N$3:$N$1002,ALK!$Q$3,Input!$G$3:$G$1002,ALK!$N$3)),0)</f>
        <v>0</v>
      </c>
      <c r="Y66" s="55">
        <f>IF($B66&lt;&gt;"",IF($Q$3&gt;4,COUNTIFS(Input!$F$3:$F$1002,ALK!$B66,Input!$J$3:$J$1002,ALK!Y$7,Input!$G$3:$G$1002,ALK!$N$3),COUNTIFS(Input!$F$3:$F$1002,ALK!$B66,Input!$J$3:$J$1002,ALK!Y$7,Input!$N$3:$N$1002,ALK!$Q$3,Input!$G$3:$G$1002,ALK!$N$3)),0)</f>
        <v>0</v>
      </c>
      <c r="Z66" s="55">
        <f>IF($B66&lt;&gt;"",IF($Q$3&gt;4,COUNTIFS(Input!$F$3:$F$1002,ALK!$B66,Input!$J$3:$J$1002,ALK!Z$7,Input!$G$3:$G$1002,ALK!$N$3),COUNTIFS(Input!$F$3:$F$1002,ALK!$B66,Input!$J$3:$J$1002,ALK!Z$7,Input!$N$3:$N$1002,ALK!$Q$3,Input!$G$3:$G$1002,ALK!$N$3)),0)</f>
        <v>0</v>
      </c>
      <c r="AA66" s="55">
        <f>IF($B66&lt;&gt;"",IF($Q$3&gt;4,COUNTIFS(Input!$F$3:$F$1002,ALK!$B66,Input!$J$3:$J$1002,ALK!AA$7,Input!$G$3:$G$1002,ALK!$N$3),COUNTIFS(Input!$F$3:$F$1002,ALK!$B66,Input!$J$3:$J$1002,ALK!AA$7,Input!$N$3:$N$1002,ALK!$Q$3,Input!$G$3:$G$1002,ALK!$N$3)),0)</f>
        <v>0</v>
      </c>
      <c r="AB66" s="55">
        <f>IF($B66&lt;&gt;"",IF($Q$3&gt;4,COUNTIFS(Input!$F$3:$F$1002,ALK!$B66,Input!$J$3:$J$1002,ALK!AB$7,Input!$G$3:$G$1002,ALK!$N$3),COUNTIFS(Input!$F$3:$F$1002,ALK!$B66,Input!$J$3:$J$1002,ALK!AB$7,Input!$N$3:$N$1002,ALK!$Q$3,Input!$G$3:$G$1002,ALK!$N$3)),0)</f>
        <v>0</v>
      </c>
      <c r="AC66" s="55">
        <f>IF($B66&lt;&gt;"",IF($Q$3&gt;4,COUNTIFS(Input!$F$3:$F$1002,ALK!$B66,Input!$J$3:$J$1002,ALK!AC$7,Input!$G$3:$G$1002,ALK!$N$3),COUNTIFS(Input!$F$3:$F$1002,ALK!$B66,Input!$J$3:$J$1002,ALK!AC$7,Input!$N$3:$N$1002,ALK!$Q$3,Input!$G$3:$G$1002,ALK!$N$3)),0)</f>
        <v>0</v>
      </c>
      <c r="AD66" s="55">
        <f>IF($B66&lt;&gt;"",IF($Q$3&gt;4,COUNTIFS(Input!$F$3:$F$1002,ALK!$B66,Input!$J$3:$J$1002,ALK!AD$7,Input!$G$3:$G$1002,ALK!$N$3),COUNTIFS(Input!$F$3:$F$1002,ALK!$B66,Input!$J$3:$J$1002,ALK!AD$7,Input!$N$3:$N$1002,ALK!$Q$3,Input!$G$3:$G$1002,ALK!$N$3)),0)</f>
        <v>0</v>
      </c>
      <c r="AE66" s="55">
        <f>IF($B66&lt;&gt;"",IF($Q$3&gt;4,COUNTIFS(Input!$F$3:$F$1002,ALK!$B66,Input!$J$3:$J$1002,ALK!AE$7,Input!$G$3:$G$1002,ALK!$N$3),COUNTIFS(Input!$F$3:$F$1002,ALK!$B66,Input!$J$3:$J$1002,ALK!AE$7,Input!$N$3:$N$1002,ALK!$Q$3,Input!$G$3:$G$1002,ALK!$N$3)),0)</f>
        <v>0</v>
      </c>
      <c r="AF66" s="55">
        <f>IF($B66&lt;&gt;"",IF($Q$3&gt;4,COUNTIFS(Input!$F$3:$F$1002,ALK!$B66,Input!$J$3:$J$1002,ALK!AF$7,Input!$G$3:$G$1002,ALK!$N$3),COUNTIFS(Input!$F$3:$F$1002,ALK!$B66,Input!$J$3:$J$1002,ALK!AF$7,Input!$N$3:$N$1002,ALK!$Q$3,Input!$G$3:$G$1002,ALK!$N$3)),0)</f>
        <v>0</v>
      </c>
      <c r="AG66" s="55">
        <f>IF($B66&lt;&gt;"",IF($Q$3&gt;4,COUNTIFS(Input!$F$3:$F$1002,ALK!$B66,Input!$J$3:$J$1002,ALK!AG$7,Input!$G$3:$G$1002,ALK!$N$3),COUNTIFS(Input!$F$3:$F$1002,ALK!$B66,Input!$J$3:$J$1002,ALK!AG$7,Input!$N$3:$N$1002,ALK!$Q$3,Input!$G$3:$G$1002,ALK!$N$3)),0)</f>
        <v>0</v>
      </c>
      <c r="AH66" s="55">
        <f>IF($B66&lt;&gt;"",IF($Q$3&gt;4,COUNTIFS(Input!$F$3:$F$1002,ALK!$B66,Input!$J$3:$J$1002,ALK!AH$7,Input!$G$3:$G$1002,ALK!$N$3),COUNTIFS(Input!$F$3:$F$1002,ALK!$B66,Input!$J$3:$J$1002,ALK!AH$7,Input!$N$3:$N$1002,ALK!$Q$3,Input!$G$3:$G$1002,ALK!$N$3)),0)</f>
        <v>0</v>
      </c>
      <c r="AI66" s="55">
        <f>IF($B66&lt;&gt;"",IF($Q$3&gt;4,COUNTIFS(Input!$F$3:$F$1002,ALK!$B66,Input!$J$3:$J$1002,ALK!AI$7,Input!$G$3:$G$1002,ALK!$N$3),COUNTIFS(Input!$F$3:$F$1002,ALK!$B66,Input!$J$3:$J$1002,ALK!AI$7,Input!$N$3:$N$1002,ALK!$Q$3,Input!$G$3:$G$1002,ALK!$N$3)),0)</f>
        <v>0</v>
      </c>
      <c r="AJ66" s="55">
        <f>IF($B66&lt;&gt;"",IF($Q$3&gt;4,COUNTIFS(Input!$F$3:$F$1002,ALK!$B66,Input!$J$3:$J$1002,ALK!AJ$7,Input!$G$3:$G$1002,ALK!$N$3),COUNTIFS(Input!$F$3:$F$1002,ALK!$B66,Input!$J$3:$J$1002,ALK!AJ$7,Input!$N$3:$N$1002,ALK!$Q$3,Input!$G$3:$G$1002,ALK!$N$3)),0)</f>
        <v>0</v>
      </c>
      <c r="AK66" s="55">
        <f>IF($B66&lt;&gt;"",IF($Q$3&gt;4,COUNTIFS(Input!$F$3:$F$1002,ALK!$B66,Input!$J$3:$J$1002,ALK!AK$7,Input!$G$3:$G$1002,ALK!$N$3),COUNTIFS(Input!$F$3:$F$1002,ALK!$B66,Input!$J$3:$J$1002,ALK!AK$7,Input!$N$3:$N$1002,ALK!$Q$3,Input!$G$3:$G$1002,ALK!$N$3)),0)</f>
        <v>0</v>
      </c>
      <c r="AL66" s="55">
        <f>IF($B66&lt;&gt;"",IF($Q$3&gt;4,COUNTIFS(Input!$F$3:$F$1002,ALK!$B66,Input!$J$3:$J$1002,ALK!AL$7,Input!$G$3:$G$1002,ALK!$N$3),COUNTIFS(Input!$F$3:$F$1002,ALK!$B66,Input!$J$3:$J$1002,ALK!AL$7,Input!$N$3:$N$1002,ALK!$Q$3,Input!$G$3:$G$1002,ALK!$N$3)),0)</f>
        <v>0</v>
      </c>
      <c r="AM66" s="55">
        <f>IF($B66&lt;&gt;"",IF($Q$3&gt;4,COUNTIFS(Input!$F$3:$F$1002,ALK!$B66,Input!$J$3:$J$1002,ALK!AM$7,Input!$G$3:$G$1002,ALK!$N$3),COUNTIFS(Input!$F$3:$F$1002,ALK!$B66,Input!$J$3:$J$1002,ALK!AM$7,Input!$N$3:$N$1002,ALK!$Q$3,Input!$G$3:$G$1002,ALK!$N$3)),0)</f>
        <v>0</v>
      </c>
      <c r="AN66" s="55">
        <f>IF($B66&lt;&gt;"",IF($Q$3&gt;4,COUNTIFS(Input!$F$3:$F$1002,ALK!$B66,Input!$J$3:$J$1002,ALK!AN$7,Input!$G$3:$G$1002,ALK!$N$3),COUNTIFS(Input!$F$3:$F$1002,ALK!$B66,Input!$J$3:$J$1002,ALK!AN$7,Input!$N$3:$N$1002,ALK!$Q$3,Input!$G$3:$G$1002,ALK!$N$3)),0)</f>
        <v>0</v>
      </c>
      <c r="AO66" s="55">
        <f>IF($B66&lt;&gt;"",IF($Q$3&gt;4,COUNTIFS(Input!$F$3:$F$1002,ALK!$B66,Input!$J$3:$J$1002,ALK!AO$7,Input!$G$3:$G$1002,ALK!$N$3),COUNTIFS(Input!$F$3:$F$1002,ALK!$B66,Input!$J$3:$J$1002,ALK!AO$7,Input!$N$3:$N$1002,ALK!$Q$3,Input!$G$3:$G$1002,ALK!$N$3)),0)</f>
        <v>0</v>
      </c>
      <c r="AP66" s="55">
        <f>IF($B66&lt;&gt;"",IF($Q$3&gt;4,COUNTIFS(Input!$F$3:$F$1002,ALK!$B66,Input!$J$3:$J$1002,ALK!AP$7,Input!$G$3:$G$1002,ALK!$N$3),COUNTIFS(Input!$F$3:$F$1002,ALK!$B66,Input!$J$3:$J$1002,ALK!AP$7,Input!$N$3:$N$1002,ALK!$Q$3,Input!$G$3:$G$1002,ALK!$N$3)),0)</f>
        <v>0</v>
      </c>
      <c r="AQ66" s="55">
        <f>IF($B66&lt;&gt;"",IF($Q$3&gt;4,COUNTIFS(Input!$F$3:$F$1002,ALK!$B66,Input!$J$3:$J$1002,ALK!AQ$7,Input!$G$3:$G$1002,ALK!$N$3),COUNTIFS(Input!$F$3:$F$1002,ALK!$B66,Input!$J$3:$J$1002,ALK!AQ$7,Input!$N$3:$N$1002,ALK!$Q$3,Input!$G$3:$G$1002,ALK!$N$3)),0)</f>
        <v>0</v>
      </c>
      <c r="AR66" s="56">
        <f t="shared" si="1"/>
        <v>0</v>
      </c>
      <c r="AS66" s="21"/>
      <c r="AT66" s="21"/>
      <c r="AU66" s="21"/>
      <c r="AV66" s="21"/>
      <c r="AW66" s="21"/>
      <c r="AX66" s="21"/>
      <c r="AY66" s="21"/>
      <c r="AZ66" s="21"/>
      <c r="BA66" s="21"/>
      <c r="BB66" s="21"/>
      <c r="BC66" s="316">
        <f t="shared" si="2"/>
        <v>0</v>
      </c>
      <c r="BD66" s="21"/>
      <c r="BE66" s="21"/>
      <c r="BF66" s="21"/>
      <c r="BG66" s="21"/>
      <c r="BH66" s="21"/>
      <c r="BI66" s="21"/>
      <c r="BJ66" s="21"/>
      <c r="BK66" s="21"/>
      <c r="BL66" s="21"/>
      <c r="BM66" s="21"/>
      <c r="BN66" s="21"/>
      <c r="BO66" s="21"/>
      <c r="BP66" s="21"/>
      <c r="BQ66" s="21"/>
      <c r="BR66" s="21"/>
      <c r="BS66" s="21"/>
      <c r="BT66" s="21"/>
      <c r="BU66" s="21"/>
      <c r="BV66" s="21"/>
      <c r="BW66" s="21"/>
      <c r="BX66" s="21"/>
      <c r="BY66" s="21"/>
      <c r="BZ66" s="21"/>
    </row>
    <row r="67" spans="1:78" x14ac:dyDescent="0.3">
      <c r="A67" s="21"/>
      <c r="B67" s="58" t="str">
        <f>'Sheet 1'!A61</f>
        <v/>
      </c>
      <c r="C67" s="55">
        <f>IF($B67&lt;&gt;"",IF($Q$3&gt;4,COUNTIFS(Input!$F$3:$F$1002,ALK!$B67,Input!$J$3:$J$1002,ALK!C$7,Input!$G$3:$G$1002,ALK!$N$3),COUNTIFS(Input!$F$3:$F$1002,ALK!$B67,Input!$J$3:$J$1002,ALK!C$7,Input!$N$3:$N$1002,ALK!$Q$3,Input!$G$3:$G$1002,ALK!$N$3)),0)</f>
        <v>0</v>
      </c>
      <c r="D67" s="55">
        <f>IF($B67&lt;&gt;"",IF($Q$3&gt;4,COUNTIFS(Input!$F$3:$F$1002,ALK!$B67,Input!$J$3:$J$1002,ALK!D$7,Input!$G$3:$G$1002,ALK!$N$3),COUNTIFS(Input!$F$3:$F$1002,ALK!$B67,Input!$J$3:$J$1002,ALK!D$7,Input!$N$3:$N$1002,ALK!$Q$3,Input!$G$3:$G$1002,ALK!$N$3)),0)</f>
        <v>0</v>
      </c>
      <c r="E67" s="55">
        <f>IF($B67&lt;&gt;"",IF($Q$3&gt;4,COUNTIFS(Input!$F$3:$F$1002,ALK!$B67,Input!$J$3:$J$1002,ALK!E$7,Input!$G$3:$G$1002,ALK!$N$3),COUNTIFS(Input!$F$3:$F$1002,ALK!$B67,Input!$J$3:$J$1002,ALK!E$7,Input!$N$3:$N$1002,ALK!$Q$3,Input!$G$3:$G$1002,ALK!$N$3)),0)</f>
        <v>0</v>
      </c>
      <c r="F67" s="55">
        <f>IF($B67&lt;&gt;"",IF($Q$3&gt;4,COUNTIFS(Input!$F$3:$F$1002,ALK!$B67,Input!$J$3:$J$1002,ALK!F$7,Input!$G$3:$G$1002,ALK!$N$3),COUNTIFS(Input!$F$3:$F$1002,ALK!$B67,Input!$J$3:$J$1002,ALK!F$7,Input!$N$3:$N$1002,ALK!$Q$3,Input!$G$3:$G$1002,ALK!$N$3)),0)</f>
        <v>0</v>
      </c>
      <c r="G67" s="55">
        <f>IF($B67&lt;&gt;"",IF($Q$3&gt;4,COUNTIFS(Input!$F$3:$F$1002,ALK!$B67,Input!$J$3:$J$1002,ALK!G$7,Input!$G$3:$G$1002,ALK!$N$3),COUNTIFS(Input!$F$3:$F$1002,ALK!$B67,Input!$J$3:$J$1002,ALK!G$7,Input!$N$3:$N$1002,ALK!$Q$3,Input!$G$3:$G$1002,ALK!$N$3)),0)</f>
        <v>0</v>
      </c>
      <c r="H67" s="55">
        <f>IF($B67&lt;&gt;"",IF($Q$3&gt;4,COUNTIFS(Input!$F$3:$F$1002,ALK!$B67,Input!$J$3:$J$1002,ALK!H$7,Input!$G$3:$G$1002,ALK!$N$3),COUNTIFS(Input!$F$3:$F$1002,ALK!$B67,Input!$J$3:$J$1002,ALK!H$7,Input!$N$3:$N$1002,ALK!$Q$3,Input!$G$3:$G$1002,ALK!$N$3)),0)</f>
        <v>0</v>
      </c>
      <c r="I67" s="55">
        <f>IF($B67&lt;&gt;"",IF($Q$3&gt;4,COUNTIFS(Input!$F$3:$F$1002,ALK!$B67,Input!$J$3:$J$1002,ALK!I$7,Input!$G$3:$G$1002,ALK!$N$3),COUNTIFS(Input!$F$3:$F$1002,ALK!$B67,Input!$J$3:$J$1002,ALK!I$7,Input!$N$3:$N$1002,ALK!$Q$3,Input!$G$3:$G$1002,ALK!$N$3)),0)</f>
        <v>0</v>
      </c>
      <c r="J67" s="55">
        <f>IF($B67&lt;&gt;"",IF($Q$3&gt;4,COUNTIFS(Input!$F$3:$F$1002,ALK!$B67,Input!$J$3:$J$1002,ALK!J$7,Input!$G$3:$G$1002,ALK!$N$3),COUNTIFS(Input!$F$3:$F$1002,ALK!$B67,Input!$J$3:$J$1002,ALK!J$7,Input!$N$3:$N$1002,ALK!$Q$3,Input!$G$3:$G$1002,ALK!$N$3)),0)</f>
        <v>0</v>
      </c>
      <c r="K67" s="55">
        <f>IF($B67&lt;&gt;"",IF($Q$3&gt;4,COUNTIFS(Input!$F$3:$F$1002,ALK!$B67,Input!$J$3:$J$1002,ALK!K$7,Input!$G$3:$G$1002,ALK!$N$3),COUNTIFS(Input!$F$3:$F$1002,ALK!$B67,Input!$J$3:$J$1002,ALK!K$7,Input!$N$3:$N$1002,ALK!$Q$3,Input!$G$3:$G$1002,ALK!$N$3)),0)</f>
        <v>0</v>
      </c>
      <c r="L67" s="55">
        <f>IF($B67&lt;&gt;"",IF($Q$3&gt;4,COUNTIFS(Input!$F$3:$F$1002,ALK!$B67,Input!$J$3:$J$1002,ALK!L$7,Input!$G$3:$G$1002,ALK!$N$3),COUNTIFS(Input!$F$3:$F$1002,ALK!$B67,Input!$J$3:$J$1002,ALK!L$7,Input!$N$3:$N$1002,ALK!$Q$3,Input!$G$3:$G$1002,ALK!$N$3)),0)</f>
        <v>0</v>
      </c>
      <c r="M67" s="55">
        <f>IF($B67&lt;&gt;"",IF($Q$3&gt;4,COUNTIFS(Input!$F$3:$F$1002,ALK!$B67,Input!$J$3:$J$1002,ALK!M$7,Input!$G$3:$G$1002,ALK!$N$3),COUNTIFS(Input!$F$3:$F$1002,ALK!$B67,Input!$J$3:$J$1002,ALK!M$7,Input!$N$3:$N$1002,ALK!$Q$3,Input!$G$3:$G$1002,ALK!$N$3)),0)</f>
        <v>0</v>
      </c>
      <c r="N67" s="55">
        <f>IF($B67&lt;&gt;"",IF($Q$3&gt;4,COUNTIFS(Input!$F$3:$F$1002,ALK!$B67,Input!$J$3:$J$1002,ALK!N$7,Input!$G$3:$G$1002,ALK!$N$3),COUNTIFS(Input!$F$3:$F$1002,ALK!$B67,Input!$J$3:$J$1002,ALK!N$7,Input!$N$3:$N$1002,ALK!$Q$3,Input!$G$3:$G$1002,ALK!$N$3)),0)</f>
        <v>0</v>
      </c>
      <c r="O67" s="55">
        <f>IF($B67&lt;&gt;"",IF($Q$3&gt;4,COUNTIFS(Input!$F$3:$F$1002,ALK!$B67,Input!$J$3:$J$1002,ALK!O$7,Input!$G$3:$G$1002,ALK!$N$3),COUNTIFS(Input!$F$3:$F$1002,ALK!$B67,Input!$J$3:$J$1002,ALK!O$7,Input!$N$3:$N$1002,ALK!$Q$3,Input!$G$3:$G$1002,ALK!$N$3)),0)</f>
        <v>0</v>
      </c>
      <c r="P67" s="55">
        <f>IF($B67&lt;&gt;"",IF($Q$3&gt;4,COUNTIFS(Input!$F$3:$F$1002,ALK!$B67,Input!$J$3:$J$1002,ALK!P$7,Input!$G$3:$G$1002,ALK!$N$3),COUNTIFS(Input!$F$3:$F$1002,ALK!$B67,Input!$J$3:$J$1002,ALK!P$7,Input!$N$3:$N$1002,ALK!$Q$3,Input!$G$3:$G$1002,ALK!$N$3)),0)</f>
        <v>0</v>
      </c>
      <c r="Q67" s="55">
        <f>IF($B67&lt;&gt;"",IF($Q$3&gt;4,COUNTIFS(Input!$F$3:$F$1002,ALK!$B67,Input!$J$3:$J$1002,ALK!Q$7,Input!$G$3:$G$1002,ALK!$N$3),COUNTIFS(Input!$F$3:$F$1002,ALK!$B67,Input!$J$3:$J$1002,ALK!Q$7,Input!$N$3:$N$1002,ALK!$Q$3,Input!$G$3:$G$1002,ALK!$N$3)),0)</f>
        <v>0</v>
      </c>
      <c r="R67" s="55">
        <f>IF($B67&lt;&gt;"",IF($Q$3&gt;4,COUNTIFS(Input!$F$3:$F$1002,ALK!$B67,Input!$J$3:$J$1002,ALK!R$7,Input!$G$3:$G$1002,ALK!$N$3),COUNTIFS(Input!$F$3:$F$1002,ALK!$B67,Input!$J$3:$J$1002,ALK!R$7,Input!$N$3:$N$1002,ALK!$Q$3,Input!$G$3:$G$1002,ALK!$N$3)),0)</f>
        <v>0</v>
      </c>
      <c r="S67" s="55">
        <f>IF($B67&lt;&gt;"",IF($Q$3&gt;4,COUNTIFS(Input!$F$3:$F$1002,ALK!$B67,Input!$J$3:$J$1002,ALK!S$7,Input!$G$3:$G$1002,ALK!$N$3),COUNTIFS(Input!$F$3:$F$1002,ALK!$B67,Input!$J$3:$J$1002,ALK!S$7,Input!$N$3:$N$1002,ALK!$Q$3,Input!$G$3:$G$1002,ALK!$N$3)),0)</f>
        <v>0</v>
      </c>
      <c r="T67" s="55">
        <f>IF($B67&lt;&gt;"",IF($Q$3&gt;4,COUNTIFS(Input!$F$3:$F$1002,ALK!$B67,Input!$J$3:$J$1002,ALK!T$7,Input!$G$3:$G$1002,ALK!$N$3),COUNTIFS(Input!$F$3:$F$1002,ALK!$B67,Input!$J$3:$J$1002,ALK!T$7,Input!$N$3:$N$1002,ALK!$Q$3,Input!$G$3:$G$1002,ALK!$N$3)),0)</f>
        <v>0</v>
      </c>
      <c r="U67" s="55">
        <f>IF($B67&lt;&gt;"",IF($Q$3&gt;4,COUNTIFS(Input!$F$3:$F$1002,ALK!$B67,Input!$J$3:$J$1002,ALK!U$7,Input!$G$3:$G$1002,ALK!$N$3),COUNTIFS(Input!$F$3:$F$1002,ALK!$B67,Input!$J$3:$J$1002,ALK!U$7,Input!$N$3:$N$1002,ALK!$Q$3,Input!$G$3:$G$1002,ALK!$N$3)),0)</f>
        <v>0</v>
      </c>
      <c r="V67" s="55">
        <f>IF($B67&lt;&gt;"",IF($Q$3&gt;4,COUNTIFS(Input!$F$3:$F$1002,ALK!$B67,Input!$J$3:$J$1002,ALK!V$7,Input!$G$3:$G$1002,ALK!$N$3),COUNTIFS(Input!$F$3:$F$1002,ALK!$B67,Input!$J$3:$J$1002,ALK!V$7,Input!$N$3:$N$1002,ALK!$Q$3,Input!$G$3:$G$1002,ALK!$N$3)),0)</f>
        <v>0</v>
      </c>
      <c r="W67" s="55">
        <f>IF($B67&lt;&gt;"",IF($Q$3&gt;4,COUNTIFS(Input!$F$3:$F$1002,ALK!$B67,Input!$J$3:$J$1002,ALK!W$7,Input!$G$3:$G$1002,ALK!$N$3),COUNTIFS(Input!$F$3:$F$1002,ALK!$B67,Input!$J$3:$J$1002,ALK!W$7,Input!$N$3:$N$1002,ALK!$Q$3,Input!$G$3:$G$1002,ALK!$N$3)),0)</f>
        <v>0</v>
      </c>
      <c r="X67" s="55">
        <f>IF($B67&lt;&gt;"",IF($Q$3&gt;4,COUNTIFS(Input!$F$3:$F$1002,ALK!$B67,Input!$J$3:$J$1002,ALK!X$7,Input!$G$3:$G$1002,ALK!$N$3),COUNTIFS(Input!$F$3:$F$1002,ALK!$B67,Input!$J$3:$J$1002,ALK!X$7,Input!$N$3:$N$1002,ALK!$Q$3,Input!$G$3:$G$1002,ALK!$N$3)),0)</f>
        <v>0</v>
      </c>
      <c r="Y67" s="55">
        <f>IF($B67&lt;&gt;"",IF($Q$3&gt;4,COUNTIFS(Input!$F$3:$F$1002,ALK!$B67,Input!$J$3:$J$1002,ALK!Y$7,Input!$G$3:$G$1002,ALK!$N$3),COUNTIFS(Input!$F$3:$F$1002,ALK!$B67,Input!$J$3:$J$1002,ALK!Y$7,Input!$N$3:$N$1002,ALK!$Q$3,Input!$G$3:$G$1002,ALK!$N$3)),0)</f>
        <v>0</v>
      </c>
      <c r="Z67" s="55">
        <f>IF($B67&lt;&gt;"",IF($Q$3&gt;4,COUNTIFS(Input!$F$3:$F$1002,ALK!$B67,Input!$J$3:$J$1002,ALK!Z$7,Input!$G$3:$G$1002,ALK!$N$3),COUNTIFS(Input!$F$3:$F$1002,ALK!$B67,Input!$J$3:$J$1002,ALK!Z$7,Input!$N$3:$N$1002,ALK!$Q$3,Input!$G$3:$G$1002,ALK!$N$3)),0)</f>
        <v>0</v>
      </c>
      <c r="AA67" s="55">
        <f>IF($B67&lt;&gt;"",IF($Q$3&gt;4,COUNTIFS(Input!$F$3:$F$1002,ALK!$B67,Input!$J$3:$J$1002,ALK!AA$7,Input!$G$3:$G$1002,ALK!$N$3),COUNTIFS(Input!$F$3:$F$1002,ALK!$B67,Input!$J$3:$J$1002,ALK!AA$7,Input!$N$3:$N$1002,ALK!$Q$3,Input!$G$3:$G$1002,ALK!$N$3)),0)</f>
        <v>0</v>
      </c>
      <c r="AB67" s="55">
        <f>IF($B67&lt;&gt;"",IF($Q$3&gt;4,COUNTIFS(Input!$F$3:$F$1002,ALK!$B67,Input!$J$3:$J$1002,ALK!AB$7,Input!$G$3:$G$1002,ALK!$N$3),COUNTIFS(Input!$F$3:$F$1002,ALK!$B67,Input!$J$3:$J$1002,ALK!AB$7,Input!$N$3:$N$1002,ALK!$Q$3,Input!$G$3:$G$1002,ALK!$N$3)),0)</f>
        <v>0</v>
      </c>
      <c r="AC67" s="55">
        <f>IF($B67&lt;&gt;"",IF($Q$3&gt;4,COUNTIFS(Input!$F$3:$F$1002,ALK!$B67,Input!$J$3:$J$1002,ALK!AC$7,Input!$G$3:$G$1002,ALK!$N$3),COUNTIFS(Input!$F$3:$F$1002,ALK!$B67,Input!$J$3:$J$1002,ALK!AC$7,Input!$N$3:$N$1002,ALK!$Q$3,Input!$G$3:$G$1002,ALK!$N$3)),0)</f>
        <v>0</v>
      </c>
      <c r="AD67" s="55">
        <f>IF($B67&lt;&gt;"",IF($Q$3&gt;4,COUNTIFS(Input!$F$3:$F$1002,ALK!$B67,Input!$J$3:$J$1002,ALK!AD$7,Input!$G$3:$G$1002,ALK!$N$3),COUNTIFS(Input!$F$3:$F$1002,ALK!$B67,Input!$J$3:$J$1002,ALK!AD$7,Input!$N$3:$N$1002,ALK!$Q$3,Input!$G$3:$G$1002,ALK!$N$3)),0)</f>
        <v>0</v>
      </c>
      <c r="AE67" s="55">
        <f>IF($B67&lt;&gt;"",IF($Q$3&gt;4,COUNTIFS(Input!$F$3:$F$1002,ALK!$B67,Input!$J$3:$J$1002,ALK!AE$7,Input!$G$3:$G$1002,ALK!$N$3),COUNTIFS(Input!$F$3:$F$1002,ALK!$B67,Input!$J$3:$J$1002,ALK!AE$7,Input!$N$3:$N$1002,ALK!$Q$3,Input!$G$3:$G$1002,ALK!$N$3)),0)</f>
        <v>0</v>
      </c>
      <c r="AF67" s="55">
        <f>IF($B67&lt;&gt;"",IF($Q$3&gt;4,COUNTIFS(Input!$F$3:$F$1002,ALK!$B67,Input!$J$3:$J$1002,ALK!AF$7,Input!$G$3:$G$1002,ALK!$N$3),COUNTIFS(Input!$F$3:$F$1002,ALK!$B67,Input!$J$3:$J$1002,ALK!AF$7,Input!$N$3:$N$1002,ALK!$Q$3,Input!$G$3:$G$1002,ALK!$N$3)),0)</f>
        <v>0</v>
      </c>
      <c r="AG67" s="55">
        <f>IF($B67&lt;&gt;"",IF($Q$3&gt;4,COUNTIFS(Input!$F$3:$F$1002,ALK!$B67,Input!$J$3:$J$1002,ALK!AG$7,Input!$G$3:$G$1002,ALK!$N$3),COUNTIFS(Input!$F$3:$F$1002,ALK!$B67,Input!$J$3:$J$1002,ALK!AG$7,Input!$N$3:$N$1002,ALK!$Q$3,Input!$G$3:$G$1002,ALK!$N$3)),0)</f>
        <v>0</v>
      </c>
      <c r="AH67" s="55">
        <f>IF($B67&lt;&gt;"",IF($Q$3&gt;4,COUNTIFS(Input!$F$3:$F$1002,ALK!$B67,Input!$J$3:$J$1002,ALK!AH$7,Input!$G$3:$G$1002,ALK!$N$3),COUNTIFS(Input!$F$3:$F$1002,ALK!$B67,Input!$J$3:$J$1002,ALK!AH$7,Input!$N$3:$N$1002,ALK!$Q$3,Input!$G$3:$G$1002,ALK!$N$3)),0)</f>
        <v>0</v>
      </c>
      <c r="AI67" s="55">
        <f>IF($B67&lt;&gt;"",IF($Q$3&gt;4,COUNTIFS(Input!$F$3:$F$1002,ALK!$B67,Input!$J$3:$J$1002,ALK!AI$7,Input!$G$3:$G$1002,ALK!$N$3),COUNTIFS(Input!$F$3:$F$1002,ALK!$B67,Input!$J$3:$J$1002,ALK!AI$7,Input!$N$3:$N$1002,ALK!$Q$3,Input!$G$3:$G$1002,ALK!$N$3)),0)</f>
        <v>0</v>
      </c>
      <c r="AJ67" s="55">
        <f>IF($B67&lt;&gt;"",IF($Q$3&gt;4,COUNTIFS(Input!$F$3:$F$1002,ALK!$B67,Input!$J$3:$J$1002,ALK!AJ$7,Input!$G$3:$G$1002,ALK!$N$3),COUNTIFS(Input!$F$3:$F$1002,ALK!$B67,Input!$J$3:$J$1002,ALK!AJ$7,Input!$N$3:$N$1002,ALK!$Q$3,Input!$G$3:$G$1002,ALK!$N$3)),0)</f>
        <v>0</v>
      </c>
      <c r="AK67" s="55">
        <f>IF($B67&lt;&gt;"",IF($Q$3&gt;4,COUNTIFS(Input!$F$3:$F$1002,ALK!$B67,Input!$J$3:$J$1002,ALK!AK$7,Input!$G$3:$G$1002,ALK!$N$3),COUNTIFS(Input!$F$3:$F$1002,ALK!$B67,Input!$J$3:$J$1002,ALK!AK$7,Input!$N$3:$N$1002,ALK!$Q$3,Input!$G$3:$G$1002,ALK!$N$3)),0)</f>
        <v>0</v>
      </c>
      <c r="AL67" s="55">
        <f>IF($B67&lt;&gt;"",IF($Q$3&gt;4,COUNTIFS(Input!$F$3:$F$1002,ALK!$B67,Input!$J$3:$J$1002,ALK!AL$7,Input!$G$3:$G$1002,ALK!$N$3),COUNTIFS(Input!$F$3:$F$1002,ALK!$B67,Input!$J$3:$J$1002,ALK!AL$7,Input!$N$3:$N$1002,ALK!$Q$3,Input!$G$3:$G$1002,ALK!$N$3)),0)</f>
        <v>0</v>
      </c>
      <c r="AM67" s="55">
        <f>IF($B67&lt;&gt;"",IF($Q$3&gt;4,COUNTIFS(Input!$F$3:$F$1002,ALK!$B67,Input!$J$3:$J$1002,ALK!AM$7,Input!$G$3:$G$1002,ALK!$N$3),COUNTIFS(Input!$F$3:$F$1002,ALK!$B67,Input!$J$3:$J$1002,ALK!AM$7,Input!$N$3:$N$1002,ALK!$Q$3,Input!$G$3:$G$1002,ALK!$N$3)),0)</f>
        <v>0</v>
      </c>
      <c r="AN67" s="55">
        <f>IF($B67&lt;&gt;"",IF($Q$3&gt;4,COUNTIFS(Input!$F$3:$F$1002,ALK!$B67,Input!$J$3:$J$1002,ALK!AN$7,Input!$G$3:$G$1002,ALK!$N$3),COUNTIFS(Input!$F$3:$F$1002,ALK!$B67,Input!$J$3:$J$1002,ALK!AN$7,Input!$N$3:$N$1002,ALK!$Q$3,Input!$G$3:$G$1002,ALK!$N$3)),0)</f>
        <v>0</v>
      </c>
      <c r="AO67" s="55">
        <f>IF($B67&lt;&gt;"",IF($Q$3&gt;4,COUNTIFS(Input!$F$3:$F$1002,ALK!$B67,Input!$J$3:$J$1002,ALK!AO$7,Input!$G$3:$G$1002,ALK!$N$3),COUNTIFS(Input!$F$3:$F$1002,ALK!$B67,Input!$J$3:$J$1002,ALK!AO$7,Input!$N$3:$N$1002,ALK!$Q$3,Input!$G$3:$G$1002,ALK!$N$3)),0)</f>
        <v>0</v>
      </c>
      <c r="AP67" s="55">
        <f>IF($B67&lt;&gt;"",IF($Q$3&gt;4,COUNTIFS(Input!$F$3:$F$1002,ALK!$B67,Input!$J$3:$J$1002,ALK!AP$7,Input!$G$3:$G$1002,ALK!$N$3),COUNTIFS(Input!$F$3:$F$1002,ALK!$B67,Input!$J$3:$J$1002,ALK!AP$7,Input!$N$3:$N$1002,ALK!$Q$3,Input!$G$3:$G$1002,ALK!$N$3)),0)</f>
        <v>0</v>
      </c>
      <c r="AQ67" s="55">
        <f>IF($B67&lt;&gt;"",IF($Q$3&gt;4,COUNTIFS(Input!$F$3:$F$1002,ALK!$B67,Input!$J$3:$J$1002,ALK!AQ$7,Input!$G$3:$G$1002,ALK!$N$3),COUNTIFS(Input!$F$3:$F$1002,ALK!$B67,Input!$J$3:$J$1002,ALK!AQ$7,Input!$N$3:$N$1002,ALK!$Q$3,Input!$G$3:$G$1002,ALK!$N$3)),0)</f>
        <v>0</v>
      </c>
      <c r="AR67" s="56">
        <f t="shared" si="1"/>
        <v>0</v>
      </c>
      <c r="AS67" s="21"/>
      <c r="AT67" s="21"/>
      <c r="AU67" s="21"/>
      <c r="AV67" s="21"/>
      <c r="AW67" s="21"/>
      <c r="AX67" s="21"/>
      <c r="AY67" s="21"/>
      <c r="AZ67" s="21"/>
      <c r="BA67" s="21"/>
      <c r="BB67" s="21"/>
      <c r="BC67" s="316">
        <f t="shared" si="2"/>
        <v>0</v>
      </c>
      <c r="BD67" s="21"/>
      <c r="BE67" s="21"/>
      <c r="BF67" s="21"/>
      <c r="BG67" s="21"/>
      <c r="BH67" s="21"/>
      <c r="BI67" s="21"/>
      <c r="BJ67" s="21"/>
      <c r="BK67" s="21"/>
      <c r="BL67" s="21"/>
      <c r="BM67" s="21"/>
      <c r="BN67" s="21"/>
      <c r="BO67" s="21"/>
      <c r="BP67" s="21"/>
      <c r="BQ67" s="21"/>
      <c r="BR67" s="21"/>
      <c r="BS67" s="21"/>
      <c r="BT67" s="21"/>
      <c r="BU67" s="21"/>
      <c r="BV67" s="21"/>
      <c r="BW67" s="21"/>
      <c r="BX67" s="21"/>
      <c r="BY67" s="21"/>
      <c r="BZ67" s="21"/>
    </row>
    <row r="68" spans="1:78" x14ac:dyDescent="0.3">
      <c r="A68" s="21"/>
      <c r="B68" s="58" t="str">
        <f>'Sheet 1'!A62</f>
        <v/>
      </c>
      <c r="C68" s="55">
        <f>IF($B68&lt;&gt;"",IF($Q$3&gt;4,COUNTIFS(Input!$F$3:$F$1002,ALK!$B68,Input!$J$3:$J$1002,ALK!C$7,Input!$G$3:$G$1002,ALK!$N$3),COUNTIFS(Input!$F$3:$F$1002,ALK!$B68,Input!$J$3:$J$1002,ALK!C$7,Input!$N$3:$N$1002,ALK!$Q$3,Input!$G$3:$G$1002,ALK!$N$3)),0)</f>
        <v>0</v>
      </c>
      <c r="D68" s="55">
        <f>IF($B68&lt;&gt;"",IF($Q$3&gt;4,COUNTIFS(Input!$F$3:$F$1002,ALK!$B68,Input!$J$3:$J$1002,ALK!D$7,Input!$G$3:$G$1002,ALK!$N$3),COUNTIFS(Input!$F$3:$F$1002,ALK!$B68,Input!$J$3:$J$1002,ALK!D$7,Input!$N$3:$N$1002,ALK!$Q$3,Input!$G$3:$G$1002,ALK!$N$3)),0)</f>
        <v>0</v>
      </c>
      <c r="E68" s="55">
        <f>IF($B68&lt;&gt;"",IF($Q$3&gt;4,COUNTIFS(Input!$F$3:$F$1002,ALK!$B68,Input!$J$3:$J$1002,ALK!E$7,Input!$G$3:$G$1002,ALK!$N$3),COUNTIFS(Input!$F$3:$F$1002,ALK!$B68,Input!$J$3:$J$1002,ALK!E$7,Input!$N$3:$N$1002,ALK!$Q$3,Input!$G$3:$G$1002,ALK!$N$3)),0)</f>
        <v>0</v>
      </c>
      <c r="F68" s="55">
        <f>IF($B68&lt;&gt;"",IF($Q$3&gt;4,COUNTIFS(Input!$F$3:$F$1002,ALK!$B68,Input!$J$3:$J$1002,ALK!F$7,Input!$G$3:$G$1002,ALK!$N$3),COUNTIFS(Input!$F$3:$F$1002,ALK!$B68,Input!$J$3:$J$1002,ALK!F$7,Input!$N$3:$N$1002,ALK!$Q$3,Input!$G$3:$G$1002,ALK!$N$3)),0)</f>
        <v>0</v>
      </c>
      <c r="G68" s="55">
        <f>IF($B68&lt;&gt;"",IF($Q$3&gt;4,COUNTIFS(Input!$F$3:$F$1002,ALK!$B68,Input!$J$3:$J$1002,ALK!G$7,Input!$G$3:$G$1002,ALK!$N$3),COUNTIFS(Input!$F$3:$F$1002,ALK!$B68,Input!$J$3:$J$1002,ALK!G$7,Input!$N$3:$N$1002,ALK!$Q$3,Input!$G$3:$G$1002,ALK!$N$3)),0)</f>
        <v>0</v>
      </c>
      <c r="H68" s="55">
        <f>IF($B68&lt;&gt;"",IF($Q$3&gt;4,COUNTIFS(Input!$F$3:$F$1002,ALK!$B68,Input!$J$3:$J$1002,ALK!H$7,Input!$G$3:$G$1002,ALK!$N$3),COUNTIFS(Input!$F$3:$F$1002,ALK!$B68,Input!$J$3:$J$1002,ALK!H$7,Input!$N$3:$N$1002,ALK!$Q$3,Input!$G$3:$G$1002,ALK!$N$3)),0)</f>
        <v>0</v>
      </c>
      <c r="I68" s="55">
        <f>IF($B68&lt;&gt;"",IF($Q$3&gt;4,COUNTIFS(Input!$F$3:$F$1002,ALK!$B68,Input!$J$3:$J$1002,ALK!I$7,Input!$G$3:$G$1002,ALK!$N$3),COUNTIFS(Input!$F$3:$F$1002,ALK!$B68,Input!$J$3:$J$1002,ALK!I$7,Input!$N$3:$N$1002,ALK!$Q$3,Input!$G$3:$G$1002,ALK!$N$3)),0)</f>
        <v>0</v>
      </c>
      <c r="J68" s="55">
        <f>IF($B68&lt;&gt;"",IF($Q$3&gt;4,COUNTIFS(Input!$F$3:$F$1002,ALK!$B68,Input!$J$3:$J$1002,ALK!J$7,Input!$G$3:$G$1002,ALK!$N$3),COUNTIFS(Input!$F$3:$F$1002,ALK!$B68,Input!$J$3:$J$1002,ALK!J$7,Input!$N$3:$N$1002,ALK!$Q$3,Input!$G$3:$G$1002,ALK!$N$3)),0)</f>
        <v>0</v>
      </c>
      <c r="K68" s="55">
        <f>IF($B68&lt;&gt;"",IF($Q$3&gt;4,COUNTIFS(Input!$F$3:$F$1002,ALK!$B68,Input!$J$3:$J$1002,ALK!K$7,Input!$G$3:$G$1002,ALK!$N$3),COUNTIFS(Input!$F$3:$F$1002,ALK!$B68,Input!$J$3:$J$1002,ALK!K$7,Input!$N$3:$N$1002,ALK!$Q$3,Input!$G$3:$G$1002,ALK!$N$3)),0)</f>
        <v>0</v>
      </c>
      <c r="L68" s="55">
        <f>IF($B68&lt;&gt;"",IF($Q$3&gt;4,COUNTIFS(Input!$F$3:$F$1002,ALK!$B68,Input!$J$3:$J$1002,ALK!L$7,Input!$G$3:$G$1002,ALK!$N$3),COUNTIFS(Input!$F$3:$F$1002,ALK!$B68,Input!$J$3:$J$1002,ALK!L$7,Input!$N$3:$N$1002,ALK!$Q$3,Input!$G$3:$G$1002,ALK!$N$3)),0)</f>
        <v>0</v>
      </c>
      <c r="M68" s="55">
        <f>IF($B68&lt;&gt;"",IF($Q$3&gt;4,COUNTIFS(Input!$F$3:$F$1002,ALK!$B68,Input!$J$3:$J$1002,ALK!M$7,Input!$G$3:$G$1002,ALK!$N$3),COUNTIFS(Input!$F$3:$F$1002,ALK!$B68,Input!$J$3:$J$1002,ALK!M$7,Input!$N$3:$N$1002,ALK!$Q$3,Input!$G$3:$G$1002,ALK!$N$3)),0)</f>
        <v>0</v>
      </c>
      <c r="N68" s="55">
        <f>IF($B68&lt;&gt;"",IF($Q$3&gt;4,COUNTIFS(Input!$F$3:$F$1002,ALK!$B68,Input!$J$3:$J$1002,ALK!N$7,Input!$G$3:$G$1002,ALK!$N$3),COUNTIFS(Input!$F$3:$F$1002,ALK!$B68,Input!$J$3:$J$1002,ALK!N$7,Input!$N$3:$N$1002,ALK!$Q$3,Input!$G$3:$G$1002,ALK!$N$3)),0)</f>
        <v>0</v>
      </c>
      <c r="O68" s="55">
        <f>IF($B68&lt;&gt;"",IF($Q$3&gt;4,COUNTIFS(Input!$F$3:$F$1002,ALK!$B68,Input!$J$3:$J$1002,ALK!O$7,Input!$G$3:$G$1002,ALK!$N$3),COUNTIFS(Input!$F$3:$F$1002,ALK!$B68,Input!$J$3:$J$1002,ALK!O$7,Input!$N$3:$N$1002,ALK!$Q$3,Input!$G$3:$G$1002,ALK!$N$3)),0)</f>
        <v>0</v>
      </c>
      <c r="P68" s="55">
        <f>IF($B68&lt;&gt;"",IF($Q$3&gt;4,COUNTIFS(Input!$F$3:$F$1002,ALK!$B68,Input!$J$3:$J$1002,ALK!P$7,Input!$G$3:$G$1002,ALK!$N$3),COUNTIFS(Input!$F$3:$F$1002,ALK!$B68,Input!$J$3:$J$1002,ALK!P$7,Input!$N$3:$N$1002,ALK!$Q$3,Input!$G$3:$G$1002,ALK!$N$3)),0)</f>
        <v>0</v>
      </c>
      <c r="Q68" s="55">
        <f>IF($B68&lt;&gt;"",IF($Q$3&gt;4,COUNTIFS(Input!$F$3:$F$1002,ALK!$B68,Input!$J$3:$J$1002,ALK!Q$7,Input!$G$3:$G$1002,ALK!$N$3),COUNTIFS(Input!$F$3:$F$1002,ALK!$B68,Input!$J$3:$J$1002,ALK!Q$7,Input!$N$3:$N$1002,ALK!$Q$3,Input!$G$3:$G$1002,ALK!$N$3)),0)</f>
        <v>0</v>
      </c>
      <c r="R68" s="55">
        <f>IF($B68&lt;&gt;"",IF($Q$3&gt;4,COUNTIFS(Input!$F$3:$F$1002,ALK!$B68,Input!$J$3:$J$1002,ALK!R$7,Input!$G$3:$G$1002,ALK!$N$3),COUNTIFS(Input!$F$3:$F$1002,ALK!$B68,Input!$J$3:$J$1002,ALK!R$7,Input!$N$3:$N$1002,ALK!$Q$3,Input!$G$3:$G$1002,ALK!$N$3)),0)</f>
        <v>0</v>
      </c>
      <c r="S68" s="55">
        <f>IF($B68&lt;&gt;"",IF($Q$3&gt;4,COUNTIFS(Input!$F$3:$F$1002,ALK!$B68,Input!$J$3:$J$1002,ALK!S$7,Input!$G$3:$G$1002,ALK!$N$3),COUNTIFS(Input!$F$3:$F$1002,ALK!$B68,Input!$J$3:$J$1002,ALK!S$7,Input!$N$3:$N$1002,ALK!$Q$3,Input!$G$3:$G$1002,ALK!$N$3)),0)</f>
        <v>0</v>
      </c>
      <c r="T68" s="55">
        <f>IF($B68&lt;&gt;"",IF($Q$3&gt;4,COUNTIFS(Input!$F$3:$F$1002,ALK!$B68,Input!$J$3:$J$1002,ALK!T$7,Input!$G$3:$G$1002,ALK!$N$3),COUNTIFS(Input!$F$3:$F$1002,ALK!$B68,Input!$J$3:$J$1002,ALK!T$7,Input!$N$3:$N$1002,ALK!$Q$3,Input!$G$3:$G$1002,ALK!$N$3)),0)</f>
        <v>0</v>
      </c>
      <c r="U68" s="55">
        <f>IF($B68&lt;&gt;"",IF($Q$3&gt;4,COUNTIFS(Input!$F$3:$F$1002,ALK!$B68,Input!$J$3:$J$1002,ALK!U$7,Input!$G$3:$G$1002,ALK!$N$3),COUNTIFS(Input!$F$3:$F$1002,ALK!$B68,Input!$J$3:$J$1002,ALK!U$7,Input!$N$3:$N$1002,ALK!$Q$3,Input!$G$3:$G$1002,ALK!$N$3)),0)</f>
        <v>0</v>
      </c>
      <c r="V68" s="55">
        <f>IF($B68&lt;&gt;"",IF($Q$3&gt;4,COUNTIFS(Input!$F$3:$F$1002,ALK!$B68,Input!$J$3:$J$1002,ALK!V$7,Input!$G$3:$G$1002,ALK!$N$3),COUNTIFS(Input!$F$3:$F$1002,ALK!$B68,Input!$J$3:$J$1002,ALK!V$7,Input!$N$3:$N$1002,ALK!$Q$3,Input!$G$3:$G$1002,ALK!$N$3)),0)</f>
        <v>0</v>
      </c>
      <c r="W68" s="55">
        <f>IF($B68&lt;&gt;"",IF($Q$3&gt;4,COUNTIFS(Input!$F$3:$F$1002,ALK!$B68,Input!$J$3:$J$1002,ALK!W$7,Input!$G$3:$G$1002,ALK!$N$3),COUNTIFS(Input!$F$3:$F$1002,ALK!$B68,Input!$J$3:$J$1002,ALK!W$7,Input!$N$3:$N$1002,ALK!$Q$3,Input!$G$3:$G$1002,ALK!$N$3)),0)</f>
        <v>0</v>
      </c>
      <c r="X68" s="55">
        <f>IF($B68&lt;&gt;"",IF($Q$3&gt;4,COUNTIFS(Input!$F$3:$F$1002,ALK!$B68,Input!$J$3:$J$1002,ALK!X$7,Input!$G$3:$G$1002,ALK!$N$3),COUNTIFS(Input!$F$3:$F$1002,ALK!$B68,Input!$J$3:$J$1002,ALK!X$7,Input!$N$3:$N$1002,ALK!$Q$3,Input!$G$3:$G$1002,ALK!$N$3)),0)</f>
        <v>0</v>
      </c>
      <c r="Y68" s="55">
        <f>IF($B68&lt;&gt;"",IF($Q$3&gt;4,COUNTIFS(Input!$F$3:$F$1002,ALK!$B68,Input!$J$3:$J$1002,ALK!Y$7,Input!$G$3:$G$1002,ALK!$N$3),COUNTIFS(Input!$F$3:$F$1002,ALK!$B68,Input!$J$3:$J$1002,ALK!Y$7,Input!$N$3:$N$1002,ALK!$Q$3,Input!$G$3:$G$1002,ALK!$N$3)),0)</f>
        <v>0</v>
      </c>
      <c r="Z68" s="55">
        <f>IF($B68&lt;&gt;"",IF($Q$3&gt;4,COUNTIFS(Input!$F$3:$F$1002,ALK!$B68,Input!$J$3:$J$1002,ALK!Z$7,Input!$G$3:$G$1002,ALK!$N$3),COUNTIFS(Input!$F$3:$F$1002,ALK!$B68,Input!$J$3:$J$1002,ALK!Z$7,Input!$N$3:$N$1002,ALK!$Q$3,Input!$G$3:$G$1002,ALK!$N$3)),0)</f>
        <v>0</v>
      </c>
      <c r="AA68" s="55">
        <f>IF($B68&lt;&gt;"",IF($Q$3&gt;4,COUNTIFS(Input!$F$3:$F$1002,ALK!$B68,Input!$J$3:$J$1002,ALK!AA$7,Input!$G$3:$G$1002,ALK!$N$3),COUNTIFS(Input!$F$3:$F$1002,ALK!$B68,Input!$J$3:$J$1002,ALK!AA$7,Input!$N$3:$N$1002,ALK!$Q$3,Input!$G$3:$G$1002,ALK!$N$3)),0)</f>
        <v>0</v>
      </c>
      <c r="AB68" s="55">
        <f>IF($B68&lt;&gt;"",IF($Q$3&gt;4,COUNTIFS(Input!$F$3:$F$1002,ALK!$B68,Input!$J$3:$J$1002,ALK!AB$7,Input!$G$3:$G$1002,ALK!$N$3),COUNTIFS(Input!$F$3:$F$1002,ALK!$B68,Input!$J$3:$J$1002,ALK!AB$7,Input!$N$3:$N$1002,ALK!$Q$3,Input!$G$3:$G$1002,ALK!$N$3)),0)</f>
        <v>0</v>
      </c>
      <c r="AC68" s="55">
        <f>IF($B68&lt;&gt;"",IF($Q$3&gt;4,COUNTIFS(Input!$F$3:$F$1002,ALK!$B68,Input!$J$3:$J$1002,ALK!AC$7,Input!$G$3:$G$1002,ALK!$N$3),COUNTIFS(Input!$F$3:$F$1002,ALK!$B68,Input!$J$3:$J$1002,ALK!AC$7,Input!$N$3:$N$1002,ALK!$Q$3,Input!$G$3:$G$1002,ALK!$N$3)),0)</f>
        <v>0</v>
      </c>
      <c r="AD68" s="55">
        <f>IF($B68&lt;&gt;"",IF($Q$3&gt;4,COUNTIFS(Input!$F$3:$F$1002,ALK!$B68,Input!$J$3:$J$1002,ALK!AD$7,Input!$G$3:$G$1002,ALK!$N$3),COUNTIFS(Input!$F$3:$F$1002,ALK!$B68,Input!$J$3:$J$1002,ALK!AD$7,Input!$N$3:$N$1002,ALK!$Q$3,Input!$G$3:$G$1002,ALK!$N$3)),0)</f>
        <v>0</v>
      </c>
      <c r="AE68" s="55">
        <f>IF($B68&lt;&gt;"",IF($Q$3&gt;4,COUNTIFS(Input!$F$3:$F$1002,ALK!$B68,Input!$J$3:$J$1002,ALK!AE$7,Input!$G$3:$G$1002,ALK!$N$3),COUNTIFS(Input!$F$3:$F$1002,ALK!$B68,Input!$J$3:$J$1002,ALK!AE$7,Input!$N$3:$N$1002,ALK!$Q$3,Input!$G$3:$G$1002,ALK!$N$3)),0)</f>
        <v>0</v>
      </c>
      <c r="AF68" s="55">
        <f>IF($B68&lt;&gt;"",IF($Q$3&gt;4,COUNTIFS(Input!$F$3:$F$1002,ALK!$B68,Input!$J$3:$J$1002,ALK!AF$7,Input!$G$3:$G$1002,ALK!$N$3),COUNTIFS(Input!$F$3:$F$1002,ALK!$B68,Input!$J$3:$J$1002,ALK!AF$7,Input!$N$3:$N$1002,ALK!$Q$3,Input!$G$3:$G$1002,ALK!$N$3)),0)</f>
        <v>0</v>
      </c>
      <c r="AG68" s="55">
        <f>IF($B68&lt;&gt;"",IF($Q$3&gt;4,COUNTIFS(Input!$F$3:$F$1002,ALK!$B68,Input!$J$3:$J$1002,ALK!AG$7,Input!$G$3:$G$1002,ALK!$N$3),COUNTIFS(Input!$F$3:$F$1002,ALK!$B68,Input!$J$3:$J$1002,ALK!AG$7,Input!$N$3:$N$1002,ALK!$Q$3,Input!$G$3:$G$1002,ALK!$N$3)),0)</f>
        <v>0</v>
      </c>
      <c r="AH68" s="55">
        <f>IF($B68&lt;&gt;"",IF($Q$3&gt;4,COUNTIFS(Input!$F$3:$F$1002,ALK!$B68,Input!$J$3:$J$1002,ALK!AH$7,Input!$G$3:$G$1002,ALK!$N$3),COUNTIFS(Input!$F$3:$F$1002,ALK!$B68,Input!$J$3:$J$1002,ALK!AH$7,Input!$N$3:$N$1002,ALK!$Q$3,Input!$G$3:$G$1002,ALK!$N$3)),0)</f>
        <v>0</v>
      </c>
      <c r="AI68" s="55">
        <f>IF($B68&lt;&gt;"",IF($Q$3&gt;4,COUNTIFS(Input!$F$3:$F$1002,ALK!$B68,Input!$J$3:$J$1002,ALK!AI$7,Input!$G$3:$G$1002,ALK!$N$3),COUNTIFS(Input!$F$3:$F$1002,ALK!$B68,Input!$J$3:$J$1002,ALK!AI$7,Input!$N$3:$N$1002,ALK!$Q$3,Input!$G$3:$G$1002,ALK!$N$3)),0)</f>
        <v>0</v>
      </c>
      <c r="AJ68" s="55">
        <f>IF($B68&lt;&gt;"",IF($Q$3&gt;4,COUNTIFS(Input!$F$3:$F$1002,ALK!$B68,Input!$J$3:$J$1002,ALK!AJ$7,Input!$G$3:$G$1002,ALK!$N$3),COUNTIFS(Input!$F$3:$F$1002,ALK!$B68,Input!$J$3:$J$1002,ALK!AJ$7,Input!$N$3:$N$1002,ALK!$Q$3,Input!$G$3:$G$1002,ALK!$N$3)),0)</f>
        <v>0</v>
      </c>
      <c r="AK68" s="55">
        <f>IF($B68&lt;&gt;"",IF($Q$3&gt;4,COUNTIFS(Input!$F$3:$F$1002,ALK!$B68,Input!$J$3:$J$1002,ALK!AK$7,Input!$G$3:$G$1002,ALK!$N$3),COUNTIFS(Input!$F$3:$F$1002,ALK!$B68,Input!$J$3:$J$1002,ALK!AK$7,Input!$N$3:$N$1002,ALK!$Q$3,Input!$G$3:$G$1002,ALK!$N$3)),0)</f>
        <v>0</v>
      </c>
      <c r="AL68" s="55">
        <f>IF($B68&lt;&gt;"",IF($Q$3&gt;4,COUNTIFS(Input!$F$3:$F$1002,ALK!$B68,Input!$J$3:$J$1002,ALK!AL$7,Input!$G$3:$G$1002,ALK!$N$3),COUNTIFS(Input!$F$3:$F$1002,ALK!$B68,Input!$J$3:$J$1002,ALK!AL$7,Input!$N$3:$N$1002,ALK!$Q$3,Input!$G$3:$G$1002,ALK!$N$3)),0)</f>
        <v>0</v>
      </c>
      <c r="AM68" s="55">
        <f>IF($B68&lt;&gt;"",IF($Q$3&gt;4,COUNTIFS(Input!$F$3:$F$1002,ALK!$B68,Input!$J$3:$J$1002,ALK!AM$7,Input!$G$3:$G$1002,ALK!$N$3),COUNTIFS(Input!$F$3:$F$1002,ALK!$B68,Input!$J$3:$J$1002,ALK!AM$7,Input!$N$3:$N$1002,ALK!$Q$3,Input!$G$3:$G$1002,ALK!$N$3)),0)</f>
        <v>0</v>
      </c>
      <c r="AN68" s="55">
        <f>IF($B68&lt;&gt;"",IF($Q$3&gt;4,COUNTIFS(Input!$F$3:$F$1002,ALK!$B68,Input!$J$3:$J$1002,ALK!AN$7,Input!$G$3:$G$1002,ALK!$N$3),COUNTIFS(Input!$F$3:$F$1002,ALK!$B68,Input!$J$3:$J$1002,ALK!AN$7,Input!$N$3:$N$1002,ALK!$Q$3,Input!$G$3:$G$1002,ALK!$N$3)),0)</f>
        <v>0</v>
      </c>
      <c r="AO68" s="55">
        <f>IF($B68&lt;&gt;"",IF($Q$3&gt;4,COUNTIFS(Input!$F$3:$F$1002,ALK!$B68,Input!$J$3:$J$1002,ALK!AO$7,Input!$G$3:$G$1002,ALK!$N$3),COUNTIFS(Input!$F$3:$F$1002,ALK!$B68,Input!$J$3:$J$1002,ALK!AO$7,Input!$N$3:$N$1002,ALK!$Q$3,Input!$G$3:$G$1002,ALK!$N$3)),0)</f>
        <v>0</v>
      </c>
      <c r="AP68" s="55">
        <f>IF($B68&lt;&gt;"",IF($Q$3&gt;4,COUNTIFS(Input!$F$3:$F$1002,ALK!$B68,Input!$J$3:$J$1002,ALK!AP$7,Input!$G$3:$G$1002,ALK!$N$3),COUNTIFS(Input!$F$3:$F$1002,ALK!$B68,Input!$J$3:$J$1002,ALK!AP$7,Input!$N$3:$N$1002,ALK!$Q$3,Input!$G$3:$G$1002,ALK!$N$3)),0)</f>
        <v>0</v>
      </c>
      <c r="AQ68" s="55">
        <f>IF($B68&lt;&gt;"",IF($Q$3&gt;4,COUNTIFS(Input!$F$3:$F$1002,ALK!$B68,Input!$J$3:$J$1002,ALK!AQ$7,Input!$G$3:$G$1002,ALK!$N$3),COUNTIFS(Input!$F$3:$F$1002,ALK!$B68,Input!$J$3:$J$1002,ALK!AQ$7,Input!$N$3:$N$1002,ALK!$Q$3,Input!$G$3:$G$1002,ALK!$N$3)),0)</f>
        <v>0</v>
      </c>
      <c r="AR68" s="56">
        <f t="shared" si="1"/>
        <v>0</v>
      </c>
      <c r="AS68" s="21"/>
      <c r="AT68" s="21"/>
      <c r="AU68" s="21"/>
      <c r="AV68" s="21"/>
      <c r="AW68" s="21"/>
      <c r="AX68" s="21"/>
      <c r="AY68" s="21"/>
      <c r="AZ68" s="21"/>
      <c r="BA68" s="21"/>
      <c r="BB68" s="21"/>
      <c r="BC68" s="316">
        <f t="shared" si="2"/>
        <v>0</v>
      </c>
      <c r="BD68" s="21"/>
      <c r="BE68" s="21"/>
      <c r="BF68" s="21"/>
      <c r="BG68" s="21"/>
      <c r="BH68" s="21"/>
      <c r="BI68" s="21"/>
      <c r="BJ68" s="21"/>
      <c r="BK68" s="21"/>
      <c r="BL68" s="21"/>
      <c r="BM68" s="21"/>
      <c r="BN68" s="21"/>
      <c r="BO68" s="21"/>
      <c r="BP68" s="21"/>
      <c r="BQ68" s="21"/>
      <c r="BR68" s="21"/>
      <c r="BS68" s="21"/>
      <c r="BT68" s="21"/>
      <c r="BU68" s="21"/>
      <c r="BV68" s="21"/>
      <c r="BW68" s="21"/>
      <c r="BX68" s="21"/>
      <c r="BY68" s="21"/>
      <c r="BZ68" s="21"/>
    </row>
    <row r="69" spans="1:78" x14ac:dyDescent="0.3">
      <c r="A69" s="21"/>
      <c r="B69" s="58" t="str">
        <f>'Sheet 1'!A63</f>
        <v/>
      </c>
      <c r="C69" s="55">
        <f>IF($B69&lt;&gt;"",IF($Q$3&gt;4,COUNTIFS(Input!$F$3:$F$1002,ALK!$B69,Input!$J$3:$J$1002,ALK!C$7,Input!$G$3:$G$1002,ALK!$N$3),COUNTIFS(Input!$F$3:$F$1002,ALK!$B69,Input!$J$3:$J$1002,ALK!C$7,Input!$N$3:$N$1002,ALK!$Q$3,Input!$G$3:$G$1002,ALK!$N$3)),0)</f>
        <v>0</v>
      </c>
      <c r="D69" s="55">
        <f>IF($B69&lt;&gt;"",IF($Q$3&gt;4,COUNTIFS(Input!$F$3:$F$1002,ALK!$B69,Input!$J$3:$J$1002,ALK!D$7,Input!$G$3:$G$1002,ALK!$N$3),COUNTIFS(Input!$F$3:$F$1002,ALK!$B69,Input!$J$3:$J$1002,ALK!D$7,Input!$N$3:$N$1002,ALK!$Q$3,Input!$G$3:$G$1002,ALK!$N$3)),0)</f>
        <v>0</v>
      </c>
      <c r="E69" s="55">
        <f>IF($B69&lt;&gt;"",IF($Q$3&gt;4,COUNTIFS(Input!$F$3:$F$1002,ALK!$B69,Input!$J$3:$J$1002,ALK!E$7,Input!$G$3:$G$1002,ALK!$N$3),COUNTIFS(Input!$F$3:$F$1002,ALK!$B69,Input!$J$3:$J$1002,ALK!E$7,Input!$N$3:$N$1002,ALK!$Q$3,Input!$G$3:$G$1002,ALK!$N$3)),0)</f>
        <v>0</v>
      </c>
      <c r="F69" s="55">
        <f>IF($B69&lt;&gt;"",IF($Q$3&gt;4,COUNTIFS(Input!$F$3:$F$1002,ALK!$B69,Input!$J$3:$J$1002,ALK!F$7,Input!$G$3:$G$1002,ALK!$N$3),COUNTIFS(Input!$F$3:$F$1002,ALK!$B69,Input!$J$3:$J$1002,ALK!F$7,Input!$N$3:$N$1002,ALK!$Q$3,Input!$G$3:$G$1002,ALK!$N$3)),0)</f>
        <v>0</v>
      </c>
      <c r="G69" s="55">
        <f>IF($B69&lt;&gt;"",IF($Q$3&gt;4,COUNTIFS(Input!$F$3:$F$1002,ALK!$B69,Input!$J$3:$J$1002,ALK!G$7,Input!$G$3:$G$1002,ALK!$N$3),COUNTIFS(Input!$F$3:$F$1002,ALK!$B69,Input!$J$3:$J$1002,ALK!G$7,Input!$N$3:$N$1002,ALK!$Q$3,Input!$G$3:$G$1002,ALK!$N$3)),0)</f>
        <v>0</v>
      </c>
      <c r="H69" s="55">
        <f>IF($B69&lt;&gt;"",IF($Q$3&gt;4,COUNTIFS(Input!$F$3:$F$1002,ALK!$B69,Input!$J$3:$J$1002,ALK!H$7,Input!$G$3:$G$1002,ALK!$N$3),COUNTIFS(Input!$F$3:$F$1002,ALK!$B69,Input!$J$3:$J$1002,ALK!H$7,Input!$N$3:$N$1002,ALK!$Q$3,Input!$G$3:$G$1002,ALK!$N$3)),0)</f>
        <v>0</v>
      </c>
      <c r="I69" s="55">
        <f>IF($B69&lt;&gt;"",IF($Q$3&gt;4,COUNTIFS(Input!$F$3:$F$1002,ALK!$B69,Input!$J$3:$J$1002,ALK!I$7,Input!$G$3:$G$1002,ALK!$N$3),COUNTIFS(Input!$F$3:$F$1002,ALK!$B69,Input!$J$3:$J$1002,ALK!I$7,Input!$N$3:$N$1002,ALK!$Q$3,Input!$G$3:$G$1002,ALK!$N$3)),0)</f>
        <v>0</v>
      </c>
      <c r="J69" s="55">
        <f>IF($B69&lt;&gt;"",IF($Q$3&gt;4,COUNTIFS(Input!$F$3:$F$1002,ALK!$B69,Input!$J$3:$J$1002,ALK!J$7,Input!$G$3:$G$1002,ALK!$N$3),COUNTIFS(Input!$F$3:$F$1002,ALK!$B69,Input!$J$3:$J$1002,ALK!J$7,Input!$N$3:$N$1002,ALK!$Q$3,Input!$G$3:$G$1002,ALK!$N$3)),0)</f>
        <v>0</v>
      </c>
      <c r="K69" s="55">
        <f>IF($B69&lt;&gt;"",IF($Q$3&gt;4,COUNTIFS(Input!$F$3:$F$1002,ALK!$B69,Input!$J$3:$J$1002,ALK!K$7,Input!$G$3:$G$1002,ALK!$N$3),COUNTIFS(Input!$F$3:$F$1002,ALK!$B69,Input!$J$3:$J$1002,ALK!K$7,Input!$N$3:$N$1002,ALK!$Q$3,Input!$G$3:$G$1002,ALK!$N$3)),0)</f>
        <v>0</v>
      </c>
      <c r="L69" s="55">
        <f>IF($B69&lt;&gt;"",IF($Q$3&gt;4,COUNTIFS(Input!$F$3:$F$1002,ALK!$B69,Input!$J$3:$J$1002,ALK!L$7,Input!$G$3:$G$1002,ALK!$N$3),COUNTIFS(Input!$F$3:$F$1002,ALK!$B69,Input!$J$3:$J$1002,ALK!L$7,Input!$N$3:$N$1002,ALK!$Q$3,Input!$G$3:$G$1002,ALK!$N$3)),0)</f>
        <v>0</v>
      </c>
      <c r="M69" s="55">
        <f>IF($B69&lt;&gt;"",IF($Q$3&gt;4,COUNTIFS(Input!$F$3:$F$1002,ALK!$B69,Input!$J$3:$J$1002,ALK!M$7,Input!$G$3:$G$1002,ALK!$N$3),COUNTIFS(Input!$F$3:$F$1002,ALK!$B69,Input!$J$3:$J$1002,ALK!M$7,Input!$N$3:$N$1002,ALK!$Q$3,Input!$G$3:$G$1002,ALK!$N$3)),0)</f>
        <v>0</v>
      </c>
      <c r="N69" s="55">
        <f>IF($B69&lt;&gt;"",IF($Q$3&gt;4,COUNTIFS(Input!$F$3:$F$1002,ALK!$B69,Input!$J$3:$J$1002,ALK!N$7,Input!$G$3:$G$1002,ALK!$N$3),COUNTIFS(Input!$F$3:$F$1002,ALK!$B69,Input!$J$3:$J$1002,ALK!N$7,Input!$N$3:$N$1002,ALK!$Q$3,Input!$G$3:$G$1002,ALK!$N$3)),0)</f>
        <v>0</v>
      </c>
      <c r="O69" s="55">
        <f>IF($B69&lt;&gt;"",IF($Q$3&gt;4,COUNTIFS(Input!$F$3:$F$1002,ALK!$B69,Input!$J$3:$J$1002,ALK!O$7,Input!$G$3:$G$1002,ALK!$N$3),COUNTIFS(Input!$F$3:$F$1002,ALK!$B69,Input!$J$3:$J$1002,ALK!O$7,Input!$N$3:$N$1002,ALK!$Q$3,Input!$G$3:$G$1002,ALK!$N$3)),0)</f>
        <v>0</v>
      </c>
      <c r="P69" s="55">
        <f>IF($B69&lt;&gt;"",IF($Q$3&gt;4,COUNTIFS(Input!$F$3:$F$1002,ALK!$B69,Input!$J$3:$J$1002,ALK!P$7,Input!$G$3:$G$1002,ALK!$N$3),COUNTIFS(Input!$F$3:$F$1002,ALK!$B69,Input!$J$3:$J$1002,ALK!P$7,Input!$N$3:$N$1002,ALK!$Q$3,Input!$G$3:$G$1002,ALK!$N$3)),0)</f>
        <v>0</v>
      </c>
      <c r="Q69" s="55">
        <f>IF($B69&lt;&gt;"",IF($Q$3&gt;4,COUNTIFS(Input!$F$3:$F$1002,ALK!$B69,Input!$J$3:$J$1002,ALK!Q$7,Input!$G$3:$G$1002,ALK!$N$3),COUNTIFS(Input!$F$3:$F$1002,ALK!$B69,Input!$J$3:$J$1002,ALK!Q$7,Input!$N$3:$N$1002,ALK!$Q$3,Input!$G$3:$G$1002,ALK!$N$3)),0)</f>
        <v>0</v>
      </c>
      <c r="R69" s="55">
        <f>IF($B69&lt;&gt;"",IF($Q$3&gt;4,COUNTIFS(Input!$F$3:$F$1002,ALK!$B69,Input!$J$3:$J$1002,ALK!R$7,Input!$G$3:$G$1002,ALK!$N$3),COUNTIFS(Input!$F$3:$F$1002,ALK!$B69,Input!$J$3:$J$1002,ALK!R$7,Input!$N$3:$N$1002,ALK!$Q$3,Input!$G$3:$G$1002,ALK!$N$3)),0)</f>
        <v>0</v>
      </c>
      <c r="S69" s="55">
        <f>IF($B69&lt;&gt;"",IF($Q$3&gt;4,COUNTIFS(Input!$F$3:$F$1002,ALK!$B69,Input!$J$3:$J$1002,ALK!S$7,Input!$G$3:$G$1002,ALK!$N$3),COUNTIFS(Input!$F$3:$F$1002,ALK!$B69,Input!$J$3:$J$1002,ALK!S$7,Input!$N$3:$N$1002,ALK!$Q$3,Input!$G$3:$G$1002,ALK!$N$3)),0)</f>
        <v>0</v>
      </c>
      <c r="T69" s="55">
        <f>IF($B69&lt;&gt;"",IF($Q$3&gt;4,COUNTIFS(Input!$F$3:$F$1002,ALK!$B69,Input!$J$3:$J$1002,ALK!T$7,Input!$G$3:$G$1002,ALK!$N$3),COUNTIFS(Input!$F$3:$F$1002,ALK!$B69,Input!$J$3:$J$1002,ALK!T$7,Input!$N$3:$N$1002,ALK!$Q$3,Input!$G$3:$G$1002,ALK!$N$3)),0)</f>
        <v>0</v>
      </c>
      <c r="U69" s="55">
        <f>IF($B69&lt;&gt;"",IF($Q$3&gt;4,COUNTIFS(Input!$F$3:$F$1002,ALK!$B69,Input!$J$3:$J$1002,ALK!U$7,Input!$G$3:$G$1002,ALK!$N$3),COUNTIFS(Input!$F$3:$F$1002,ALK!$B69,Input!$J$3:$J$1002,ALK!U$7,Input!$N$3:$N$1002,ALK!$Q$3,Input!$G$3:$G$1002,ALK!$N$3)),0)</f>
        <v>0</v>
      </c>
      <c r="V69" s="55">
        <f>IF($B69&lt;&gt;"",IF($Q$3&gt;4,COUNTIFS(Input!$F$3:$F$1002,ALK!$B69,Input!$J$3:$J$1002,ALK!V$7,Input!$G$3:$G$1002,ALK!$N$3),COUNTIFS(Input!$F$3:$F$1002,ALK!$B69,Input!$J$3:$J$1002,ALK!V$7,Input!$N$3:$N$1002,ALK!$Q$3,Input!$G$3:$G$1002,ALK!$N$3)),0)</f>
        <v>0</v>
      </c>
      <c r="W69" s="55">
        <f>IF($B69&lt;&gt;"",IF($Q$3&gt;4,COUNTIFS(Input!$F$3:$F$1002,ALK!$B69,Input!$J$3:$J$1002,ALK!W$7,Input!$G$3:$G$1002,ALK!$N$3),COUNTIFS(Input!$F$3:$F$1002,ALK!$B69,Input!$J$3:$J$1002,ALK!W$7,Input!$N$3:$N$1002,ALK!$Q$3,Input!$G$3:$G$1002,ALK!$N$3)),0)</f>
        <v>0</v>
      </c>
      <c r="X69" s="55">
        <f>IF($B69&lt;&gt;"",IF($Q$3&gt;4,COUNTIFS(Input!$F$3:$F$1002,ALK!$B69,Input!$J$3:$J$1002,ALK!X$7,Input!$G$3:$G$1002,ALK!$N$3),COUNTIFS(Input!$F$3:$F$1002,ALK!$B69,Input!$J$3:$J$1002,ALK!X$7,Input!$N$3:$N$1002,ALK!$Q$3,Input!$G$3:$G$1002,ALK!$N$3)),0)</f>
        <v>0</v>
      </c>
      <c r="Y69" s="55">
        <f>IF($B69&lt;&gt;"",IF($Q$3&gt;4,COUNTIFS(Input!$F$3:$F$1002,ALK!$B69,Input!$J$3:$J$1002,ALK!Y$7,Input!$G$3:$G$1002,ALK!$N$3),COUNTIFS(Input!$F$3:$F$1002,ALK!$B69,Input!$J$3:$J$1002,ALK!Y$7,Input!$N$3:$N$1002,ALK!$Q$3,Input!$G$3:$G$1002,ALK!$N$3)),0)</f>
        <v>0</v>
      </c>
      <c r="Z69" s="55">
        <f>IF($B69&lt;&gt;"",IF($Q$3&gt;4,COUNTIFS(Input!$F$3:$F$1002,ALK!$B69,Input!$J$3:$J$1002,ALK!Z$7,Input!$G$3:$G$1002,ALK!$N$3),COUNTIFS(Input!$F$3:$F$1002,ALK!$B69,Input!$J$3:$J$1002,ALK!Z$7,Input!$N$3:$N$1002,ALK!$Q$3,Input!$G$3:$G$1002,ALK!$N$3)),0)</f>
        <v>0</v>
      </c>
      <c r="AA69" s="55">
        <f>IF($B69&lt;&gt;"",IF($Q$3&gt;4,COUNTIFS(Input!$F$3:$F$1002,ALK!$B69,Input!$J$3:$J$1002,ALK!AA$7,Input!$G$3:$G$1002,ALK!$N$3),COUNTIFS(Input!$F$3:$F$1002,ALK!$B69,Input!$J$3:$J$1002,ALK!AA$7,Input!$N$3:$N$1002,ALK!$Q$3,Input!$G$3:$G$1002,ALK!$N$3)),0)</f>
        <v>0</v>
      </c>
      <c r="AB69" s="55">
        <f>IF($B69&lt;&gt;"",IF($Q$3&gt;4,COUNTIFS(Input!$F$3:$F$1002,ALK!$B69,Input!$J$3:$J$1002,ALK!AB$7,Input!$G$3:$G$1002,ALK!$N$3),COUNTIFS(Input!$F$3:$F$1002,ALK!$B69,Input!$J$3:$J$1002,ALK!AB$7,Input!$N$3:$N$1002,ALK!$Q$3,Input!$G$3:$G$1002,ALK!$N$3)),0)</f>
        <v>0</v>
      </c>
      <c r="AC69" s="55">
        <f>IF($B69&lt;&gt;"",IF($Q$3&gt;4,COUNTIFS(Input!$F$3:$F$1002,ALK!$B69,Input!$J$3:$J$1002,ALK!AC$7,Input!$G$3:$G$1002,ALK!$N$3),COUNTIFS(Input!$F$3:$F$1002,ALK!$B69,Input!$J$3:$J$1002,ALK!AC$7,Input!$N$3:$N$1002,ALK!$Q$3,Input!$G$3:$G$1002,ALK!$N$3)),0)</f>
        <v>0</v>
      </c>
      <c r="AD69" s="55">
        <f>IF($B69&lt;&gt;"",IF($Q$3&gt;4,COUNTIFS(Input!$F$3:$F$1002,ALK!$B69,Input!$J$3:$J$1002,ALK!AD$7,Input!$G$3:$G$1002,ALK!$N$3),COUNTIFS(Input!$F$3:$F$1002,ALK!$B69,Input!$J$3:$J$1002,ALK!AD$7,Input!$N$3:$N$1002,ALK!$Q$3,Input!$G$3:$G$1002,ALK!$N$3)),0)</f>
        <v>0</v>
      </c>
      <c r="AE69" s="55">
        <f>IF($B69&lt;&gt;"",IF($Q$3&gt;4,COUNTIFS(Input!$F$3:$F$1002,ALK!$B69,Input!$J$3:$J$1002,ALK!AE$7,Input!$G$3:$G$1002,ALK!$N$3),COUNTIFS(Input!$F$3:$F$1002,ALK!$B69,Input!$J$3:$J$1002,ALK!AE$7,Input!$N$3:$N$1002,ALK!$Q$3,Input!$G$3:$G$1002,ALK!$N$3)),0)</f>
        <v>0</v>
      </c>
      <c r="AF69" s="55">
        <f>IF($B69&lt;&gt;"",IF($Q$3&gt;4,COUNTIFS(Input!$F$3:$F$1002,ALK!$B69,Input!$J$3:$J$1002,ALK!AF$7,Input!$G$3:$G$1002,ALK!$N$3),COUNTIFS(Input!$F$3:$F$1002,ALK!$B69,Input!$J$3:$J$1002,ALK!AF$7,Input!$N$3:$N$1002,ALK!$Q$3,Input!$G$3:$G$1002,ALK!$N$3)),0)</f>
        <v>0</v>
      </c>
      <c r="AG69" s="55">
        <f>IF($B69&lt;&gt;"",IF($Q$3&gt;4,COUNTIFS(Input!$F$3:$F$1002,ALK!$B69,Input!$J$3:$J$1002,ALK!AG$7,Input!$G$3:$G$1002,ALK!$N$3),COUNTIFS(Input!$F$3:$F$1002,ALK!$B69,Input!$J$3:$J$1002,ALK!AG$7,Input!$N$3:$N$1002,ALK!$Q$3,Input!$G$3:$G$1002,ALK!$N$3)),0)</f>
        <v>0</v>
      </c>
      <c r="AH69" s="55">
        <f>IF($B69&lt;&gt;"",IF($Q$3&gt;4,COUNTIFS(Input!$F$3:$F$1002,ALK!$B69,Input!$J$3:$J$1002,ALK!AH$7,Input!$G$3:$G$1002,ALK!$N$3),COUNTIFS(Input!$F$3:$F$1002,ALK!$B69,Input!$J$3:$J$1002,ALK!AH$7,Input!$N$3:$N$1002,ALK!$Q$3,Input!$G$3:$G$1002,ALK!$N$3)),0)</f>
        <v>0</v>
      </c>
      <c r="AI69" s="55">
        <f>IF($B69&lt;&gt;"",IF($Q$3&gt;4,COUNTIFS(Input!$F$3:$F$1002,ALK!$B69,Input!$J$3:$J$1002,ALK!AI$7,Input!$G$3:$G$1002,ALK!$N$3),COUNTIFS(Input!$F$3:$F$1002,ALK!$B69,Input!$J$3:$J$1002,ALK!AI$7,Input!$N$3:$N$1002,ALK!$Q$3,Input!$G$3:$G$1002,ALK!$N$3)),0)</f>
        <v>0</v>
      </c>
      <c r="AJ69" s="55">
        <f>IF($B69&lt;&gt;"",IF($Q$3&gt;4,COUNTIFS(Input!$F$3:$F$1002,ALK!$B69,Input!$J$3:$J$1002,ALK!AJ$7,Input!$G$3:$G$1002,ALK!$N$3),COUNTIFS(Input!$F$3:$F$1002,ALK!$B69,Input!$J$3:$J$1002,ALK!AJ$7,Input!$N$3:$N$1002,ALK!$Q$3,Input!$G$3:$G$1002,ALK!$N$3)),0)</f>
        <v>0</v>
      </c>
      <c r="AK69" s="55">
        <f>IF($B69&lt;&gt;"",IF($Q$3&gt;4,COUNTIFS(Input!$F$3:$F$1002,ALK!$B69,Input!$J$3:$J$1002,ALK!AK$7,Input!$G$3:$G$1002,ALK!$N$3),COUNTIFS(Input!$F$3:$F$1002,ALK!$B69,Input!$J$3:$J$1002,ALK!AK$7,Input!$N$3:$N$1002,ALK!$Q$3,Input!$G$3:$G$1002,ALK!$N$3)),0)</f>
        <v>0</v>
      </c>
      <c r="AL69" s="55">
        <f>IF($B69&lt;&gt;"",IF($Q$3&gt;4,COUNTIFS(Input!$F$3:$F$1002,ALK!$B69,Input!$J$3:$J$1002,ALK!AL$7,Input!$G$3:$G$1002,ALK!$N$3),COUNTIFS(Input!$F$3:$F$1002,ALK!$B69,Input!$J$3:$J$1002,ALK!AL$7,Input!$N$3:$N$1002,ALK!$Q$3,Input!$G$3:$G$1002,ALK!$N$3)),0)</f>
        <v>0</v>
      </c>
      <c r="AM69" s="55">
        <f>IF($B69&lt;&gt;"",IF($Q$3&gt;4,COUNTIFS(Input!$F$3:$F$1002,ALK!$B69,Input!$J$3:$J$1002,ALK!AM$7,Input!$G$3:$G$1002,ALK!$N$3),COUNTIFS(Input!$F$3:$F$1002,ALK!$B69,Input!$J$3:$J$1002,ALK!AM$7,Input!$N$3:$N$1002,ALK!$Q$3,Input!$G$3:$G$1002,ALK!$N$3)),0)</f>
        <v>0</v>
      </c>
      <c r="AN69" s="55">
        <f>IF($B69&lt;&gt;"",IF($Q$3&gt;4,COUNTIFS(Input!$F$3:$F$1002,ALK!$B69,Input!$J$3:$J$1002,ALK!AN$7,Input!$G$3:$G$1002,ALK!$N$3),COUNTIFS(Input!$F$3:$F$1002,ALK!$B69,Input!$J$3:$J$1002,ALK!AN$7,Input!$N$3:$N$1002,ALK!$Q$3,Input!$G$3:$G$1002,ALK!$N$3)),0)</f>
        <v>0</v>
      </c>
      <c r="AO69" s="55">
        <f>IF($B69&lt;&gt;"",IF($Q$3&gt;4,COUNTIFS(Input!$F$3:$F$1002,ALK!$B69,Input!$J$3:$J$1002,ALK!AO$7,Input!$G$3:$G$1002,ALK!$N$3),COUNTIFS(Input!$F$3:$F$1002,ALK!$B69,Input!$J$3:$J$1002,ALK!AO$7,Input!$N$3:$N$1002,ALK!$Q$3,Input!$G$3:$G$1002,ALK!$N$3)),0)</f>
        <v>0</v>
      </c>
      <c r="AP69" s="55">
        <f>IF($B69&lt;&gt;"",IF($Q$3&gt;4,COUNTIFS(Input!$F$3:$F$1002,ALK!$B69,Input!$J$3:$J$1002,ALK!AP$7,Input!$G$3:$G$1002,ALK!$N$3),COUNTIFS(Input!$F$3:$F$1002,ALK!$B69,Input!$J$3:$J$1002,ALK!AP$7,Input!$N$3:$N$1002,ALK!$Q$3,Input!$G$3:$G$1002,ALK!$N$3)),0)</f>
        <v>0</v>
      </c>
      <c r="AQ69" s="55">
        <f>IF($B69&lt;&gt;"",IF($Q$3&gt;4,COUNTIFS(Input!$F$3:$F$1002,ALK!$B69,Input!$J$3:$J$1002,ALK!AQ$7,Input!$G$3:$G$1002,ALK!$N$3),COUNTIFS(Input!$F$3:$F$1002,ALK!$B69,Input!$J$3:$J$1002,ALK!AQ$7,Input!$N$3:$N$1002,ALK!$Q$3,Input!$G$3:$G$1002,ALK!$N$3)),0)</f>
        <v>0</v>
      </c>
      <c r="AR69" s="56">
        <f t="shared" si="1"/>
        <v>0</v>
      </c>
      <c r="AS69" s="21"/>
      <c r="AT69" s="21"/>
      <c r="AU69" s="21"/>
      <c r="AV69" s="21"/>
      <c r="AW69" s="21"/>
      <c r="AX69" s="21"/>
      <c r="AY69" s="21"/>
      <c r="AZ69" s="21"/>
      <c r="BA69" s="21"/>
      <c r="BB69" s="21"/>
      <c r="BC69" s="316">
        <f t="shared" si="2"/>
        <v>0</v>
      </c>
      <c r="BD69" s="21"/>
      <c r="BE69" s="21"/>
      <c r="BF69" s="21"/>
      <c r="BG69" s="21"/>
      <c r="BH69" s="21"/>
      <c r="BI69" s="21"/>
      <c r="BJ69" s="21"/>
      <c r="BK69" s="21"/>
      <c r="BL69" s="21"/>
      <c r="BM69" s="21"/>
      <c r="BN69" s="21"/>
      <c r="BO69" s="21"/>
      <c r="BP69" s="21"/>
      <c r="BQ69" s="21"/>
      <c r="BR69" s="21"/>
      <c r="BS69" s="21"/>
      <c r="BT69" s="21"/>
      <c r="BU69" s="21"/>
      <c r="BV69" s="21"/>
      <c r="BW69" s="21"/>
      <c r="BX69" s="21"/>
      <c r="BY69" s="21"/>
      <c r="BZ69" s="21"/>
    </row>
    <row r="70" spans="1:78" x14ac:dyDescent="0.3">
      <c r="A70" s="21"/>
      <c r="B70" s="58" t="str">
        <f>'Sheet 1'!A64</f>
        <v/>
      </c>
      <c r="C70" s="55">
        <f>IF($B70&lt;&gt;"",IF($Q$3&gt;4,COUNTIFS(Input!$F$3:$F$1002,ALK!$B70,Input!$J$3:$J$1002,ALK!C$7,Input!$G$3:$G$1002,ALK!$N$3),COUNTIFS(Input!$F$3:$F$1002,ALK!$B70,Input!$J$3:$J$1002,ALK!C$7,Input!$N$3:$N$1002,ALK!$Q$3,Input!$G$3:$G$1002,ALK!$N$3)),0)</f>
        <v>0</v>
      </c>
      <c r="D70" s="55">
        <f>IF($B70&lt;&gt;"",IF($Q$3&gt;4,COUNTIFS(Input!$F$3:$F$1002,ALK!$B70,Input!$J$3:$J$1002,ALK!D$7,Input!$G$3:$G$1002,ALK!$N$3),COUNTIFS(Input!$F$3:$F$1002,ALK!$B70,Input!$J$3:$J$1002,ALK!D$7,Input!$N$3:$N$1002,ALK!$Q$3,Input!$G$3:$G$1002,ALK!$N$3)),0)</f>
        <v>0</v>
      </c>
      <c r="E70" s="55">
        <f>IF($B70&lt;&gt;"",IF($Q$3&gt;4,COUNTIFS(Input!$F$3:$F$1002,ALK!$B70,Input!$J$3:$J$1002,ALK!E$7,Input!$G$3:$G$1002,ALK!$N$3),COUNTIFS(Input!$F$3:$F$1002,ALK!$B70,Input!$J$3:$J$1002,ALK!E$7,Input!$N$3:$N$1002,ALK!$Q$3,Input!$G$3:$G$1002,ALK!$N$3)),0)</f>
        <v>0</v>
      </c>
      <c r="F70" s="55">
        <f>IF($B70&lt;&gt;"",IF($Q$3&gt;4,COUNTIFS(Input!$F$3:$F$1002,ALK!$B70,Input!$J$3:$J$1002,ALK!F$7,Input!$G$3:$G$1002,ALK!$N$3),COUNTIFS(Input!$F$3:$F$1002,ALK!$B70,Input!$J$3:$J$1002,ALK!F$7,Input!$N$3:$N$1002,ALK!$Q$3,Input!$G$3:$G$1002,ALK!$N$3)),0)</f>
        <v>0</v>
      </c>
      <c r="G70" s="55">
        <f>IF($B70&lt;&gt;"",IF($Q$3&gt;4,COUNTIFS(Input!$F$3:$F$1002,ALK!$B70,Input!$J$3:$J$1002,ALK!G$7,Input!$G$3:$G$1002,ALK!$N$3),COUNTIFS(Input!$F$3:$F$1002,ALK!$B70,Input!$J$3:$J$1002,ALK!G$7,Input!$N$3:$N$1002,ALK!$Q$3,Input!$G$3:$G$1002,ALK!$N$3)),0)</f>
        <v>0</v>
      </c>
      <c r="H70" s="55">
        <f>IF($B70&lt;&gt;"",IF($Q$3&gt;4,COUNTIFS(Input!$F$3:$F$1002,ALK!$B70,Input!$J$3:$J$1002,ALK!H$7,Input!$G$3:$G$1002,ALK!$N$3),COUNTIFS(Input!$F$3:$F$1002,ALK!$B70,Input!$J$3:$J$1002,ALK!H$7,Input!$N$3:$N$1002,ALK!$Q$3,Input!$G$3:$G$1002,ALK!$N$3)),0)</f>
        <v>0</v>
      </c>
      <c r="I70" s="55">
        <f>IF($B70&lt;&gt;"",IF($Q$3&gt;4,COUNTIFS(Input!$F$3:$F$1002,ALK!$B70,Input!$J$3:$J$1002,ALK!I$7,Input!$G$3:$G$1002,ALK!$N$3),COUNTIFS(Input!$F$3:$F$1002,ALK!$B70,Input!$J$3:$J$1002,ALK!I$7,Input!$N$3:$N$1002,ALK!$Q$3,Input!$G$3:$G$1002,ALK!$N$3)),0)</f>
        <v>0</v>
      </c>
      <c r="J70" s="55">
        <f>IF($B70&lt;&gt;"",IF($Q$3&gt;4,COUNTIFS(Input!$F$3:$F$1002,ALK!$B70,Input!$J$3:$J$1002,ALK!J$7,Input!$G$3:$G$1002,ALK!$N$3),COUNTIFS(Input!$F$3:$F$1002,ALK!$B70,Input!$J$3:$J$1002,ALK!J$7,Input!$N$3:$N$1002,ALK!$Q$3,Input!$G$3:$G$1002,ALK!$N$3)),0)</f>
        <v>0</v>
      </c>
      <c r="K70" s="55">
        <f>IF($B70&lt;&gt;"",IF($Q$3&gt;4,COUNTIFS(Input!$F$3:$F$1002,ALK!$B70,Input!$J$3:$J$1002,ALK!K$7,Input!$G$3:$G$1002,ALK!$N$3),COUNTIFS(Input!$F$3:$F$1002,ALK!$B70,Input!$J$3:$J$1002,ALK!K$7,Input!$N$3:$N$1002,ALK!$Q$3,Input!$G$3:$G$1002,ALK!$N$3)),0)</f>
        <v>0</v>
      </c>
      <c r="L70" s="55">
        <f>IF($B70&lt;&gt;"",IF($Q$3&gt;4,COUNTIFS(Input!$F$3:$F$1002,ALK!$B70,Input!$J$3:$J$1002,ALK!L$7,Input!$G$3:$G$1002,ALK!$N$3),COUNTIFS(Input!$F$3:$F$1002,ALK!$B70,Input!$J$3:$J$1002,ALK!L$7,Input!$N$3:$N$1002,ALK!$Q$3,Input!$G$3:$G$1002,ALK!$N$3)),0)</f>
        <v>0</v>
      </c>
      <c r="M70" s="55">
        <f>IF($B70&lt;&gt;"",IF($Q$3&gt;4,COUNTIFS(Input!$F$3:$F$1002,ALK!$B70,Input!$J$3:$J$1002,ALK!M$7,Input!$G$3:$G$1002,ALK!$N$3),COUNTIFS(Input!$F$3:$F$1002,ALK!$B70,Input!$J$3:$J$1002,ALK!M$7,Input!$N$3:$N$1002,ALK!$Q$3,Input!$G$3:$G$1002,ALK!$N$3)),0)</f>
        <v>0</v>
      </c>
      <c r="N70" s="55">
        <f>IF($B70&lt;&gt;"",IF($Q$3&gt;4,COUNTIFS(Input!$F$3:$F$1002,ALK!$B70,Input!$J$3:$J$1002,ALK!N$7,Input!$G$3:$G$1002,ALK!$N$3),COUNTIFS(Input!$F$3:$F$1002,ALK!$B70,Input!$J$3:$J$1002,ALK!N$7,Input!$N$3:$N$1002,ALK!$Q$3,Input!$G$3:$G$1002,ALK!$N$3)),0)</f>
        <v>0</v>
      </c>
      <c r="O70" s="55">
        <f>IF($B70&lt;&gt;"",IF($Q$3&gt;4,COUNTIFS(Input!$F$3:$F$1002,ALK!$B70,Input!$J$3:$J$1002,ALK!O$7,Input!$G$3:$G$1002,ALK!$N$3),COUNTIFS(Input!$F$3:$F$1002,ALK!$B70,Input!$J$3:$J$1002,ALK!O$7,Input!$N$3:$N$1002,ALK!$Q$3,Input!$G$3:$G$1002,ALK!$N$3)),0)</f>
        <v>0</v>
      </c>
      <c r="P70" s="55">
        <f>IF($B70&lt;&gt;"",IF($Q$3&gt;4,COUNTIFS(Input!$F$3:$F$1002,ALK!$B70,Input!$J$3:$J$1002,ALK!P$7,Input!$G$3:$G$1002,ALK!$N$3),COUNTIFS(Input!$F$3:$F$1002,ALK!$B70,Input!$J$3:$J$1002,ALK!P$7,Input!$N$3:$N$1002,ALK!$Q$3,Input!$G$3:$G$1002,ALK!$N$3)),0)</f>
        <v>0</v>
      </c>
      <c r="Q70" s="55">
        <f>IF($B70&lt;&gt;"",IF($Q$3&gt;4,COUNTIFS(Input!$F$3:$F$1002,ALK!$B70,Input!$J$3:$J$1002,ALK!Q$7,Input!$G$3:$G$1002,ALK!$N$3),COUNTIFS(Input!$F$3:$F$1002,ALK!$B70,Input!$J$3:$J$1002,ALK!Q$7,Input!$N$3:$N$1002,ALK!$Q$3,Input!$G$3:$G$1002,ALK!$N$3)),0)</f>
        <v>0</v>
      </c>
      <c r="R70" s="55">
        <f>IF($B70&lt;&gt;"",IF($Q$3&gt;4,COUNTIFS(Input!$F$3:$F$1002,ALK!$B70,Input!$J$3:$J$1002,ALK!R$7,Input!$G$3:$G$1002,ALK!$N$3),COUNTIFS(Input!$F$3:$F$1002,ALK!$B70,Input!$J$3:$J$1002,ALK!R$7,Input!$N$3:$N$1002,ALK!$Q$3,Input!$G$3:$G$1002,ALK!$N$3)),0)</f>
        <v>0</v>
      </c>
      <c r="S70" s="55">
        <f>IF($B70&lt;&gt;"",IF($Q$3&gt;4,COUNTIFS(Input!$F$3:$F$1002,ALK!$B70,Input!$J$3:$J$1002,ALK!S$7,Input!$G$3:$G$1002,ALK!$N$3),COUNTIFS(Input!$F$3:$F$1002,ALK!$B70,Input!$J$3:$J$1002,ALK!S$7,Input!$N$3:$N$1002,ALK!$Q$3,Input!$G$3:$G$1002,ALK!$N$3)),0)</f>
        <v>0</v>
      </c>
      <c r="T70" s="55">
        <f>IF($B70&lt;&gt;"",IF($Q$3&gt;4,COUNTIFS(Input!$F$3:$F$1002,ALK!$B70,Input!$J$3:$J$1002,ALK!T$7,Input!$G$3:$G$1002,ALK!$N$3),COUNTIFS(Input!$F$3:$F$1002,ALK!$B70,Input!$J$3:$J$1002,ALK!T$7,Input!$N$3:$N$1002,ALK!$Q$3,Input!$G$3:$G$1002,ALK!$N$3)),0)</f>
        <v>0</v>
      </c>
      <c r="U70" s="55">
        <f>IF($B70&lt;&gt;"",IF($Q$3&gt;4,COUNTIFS(Input!$F$3:$F$1002,ALK!$B70,Input!$J$3:$J$1002,ALK!U$7,Input!$G$3:$G$1002,ALK!$N$3),COUNTIFS(Input!$F$3:$F$1002,ALK!$B70,Input!$J$3:$J$1002,ALK!U$7,Input!$N$3:$N$1002,ALK!$Q$3,Input!$G$3:$G$1002,ALK!$N$3)),0)</f>
        <v>0</v>
      </c>
      <c r="V70" s="55">
        <f>IF($B70&lt;&gt;"",IF($Q$3&gt;4,COUNTIFS(Input!$F$3:$F$1002,ALK!$B70,Input!$J$3:$J$1002,ALK!V$7,Input!$G$3:$G$1002,ALK!$N$3),COUNTIFS(Input!$F$3:$F$1002,ALK!$B70,Input!$J$3:$J$1002,ALK!V$7,Input!$N$3:$N$1002,ALK!$Q$3,Input!$G$3:$G$1002,ALK!$N$3)),0)</f>
        <v>0</v>
      </c>
      <c r="W70" s="55">
        <f>IF($B70&lt;&gt;"",IF($Q$3&gt;4,COUNTIFS(Input!$F$3:$F$1002,ALK!$B70,Input!$J$3:$J$1002,ALK!W$7,Input!$G$3:$G$1002,ALK!$N$3),COUNTIFS(Input!$F$3:$F$1002,ALK!$B70,Input!$J$3:$J$1002,ALK!W$7,Input!$N$3:$N$1002,ALK!$Q$3,Input!$G$3:$G$1002,ALK!$N$3)),0)</f>
        <v>0</v>
      </c>
      <c r="X70" s="55">
        <f>IF($B70&lt;&gt;"",IF($Q$3&gt;4,COUNTIFS(Input!$F$3:$F$1002,ALK!$B70,Input!$J$3:$J$1002,ALK!X$7,Input!$G$3:$G$1002,ALK!$N$3),COUNTIFS(Input!$F$3:$F$1002,ALK!$B70,Input!$J$3:$J$1002,ALK!X$7,Input!$N$3:$N$1002,ALK!$Q$3,Input!$G$3:$G$1002,ALK!$N$3)),0)</f>
        <v>0</v>
      </c>
      <c r="Y70" s="55">
        <f>IF($B70&lt;&gt;"",IF($Q$3&gt;4,COUNTIFS(Input!$F$3:$F$1002,ALK!$B70,Input!$J$3:$J$1002,ALK!Y$7,Input!$G$3:$G$1002,ALK!$N$3),COUNTIFS(Input!$F$3:$F$1002,ALK!$B70,Input!$J$3:$J$1002,ALK!Y$7,Input!$N$3:$N$1002,ALK!$Q$3,Input!$G$3:$G$1002,ALK!$N$3)),0)</f>
        <v>0</v>
      </c>
      <c r="Z70" s="55">
        <f>IF($B70&lt;&gt;"",IF($Q$3&gt;4,COUNTIFS(Input!$F$3:$F$1002,ALK!$B70,Input!$J$3:$J$1002,ALK!Z$7,Input!$G$3:$G$1002,ALK!$N$3),COUNTIFS(Input!$F$3:$F$1002,ALK!$B70,Input!$J$3:$J$1002,ALK!Z$7,Input!$N$3:$N$1002,ALK!$Q$3,Input!$G$3:$G$1002,ALK!$N$3)),0)</f>
        <v>0</v>
      </c>
      <c r="AA70" s="55">
        <f>IF($B70&lt;&gt;"",IF($Q$3&gt;4,COUNTIFS(Input!$F$3:$F$1002,ALK!$B70,Input!$J$3:$J$1002,ALK!AA$7,Input!$G$3:$G$1002,ALK!$N$3),COUNTIFS(Input!$F$3:$F$1002,ALK!$B70,Input!$J$3:$J$1002,ALK!AA$7,Input!$N$3:$N$1002,ALK!$Q$3,Input!$G$3:$G$1002,ALK!$N$3)),0)</f>
        <v>0</v>
      </c>
      <c r="AB70" s="55">
        <f>IF($B70&lt;&gt;"",IF($Q$3&gt;4,COUNTIFS(Input!$F$3:$F$1002,ALK!$B70,Input!$J$3:$J$1002,ALK!AB$7,Input!$G$3:$G$1002,ALK!$N$3),COUNTIFS(Input!$F$3:$F$1002,ALK!$B70,Input!$J$3:$J$1002,ALK!AB$7,Input!$N$3:$N$1002,ALK!$Q$3,Input!$G$3:$G$1002,ALK!$N$3)),0)</f>
        <v>0</v>
      </c>
      <c r="AC70" s="55">
        <f>IF($B70&lt;&gt;"",IF($Q$3&gt;4,COUNTIFS(Input!$F$3:$F$1002,ALK!$B70,Input!$J$3:$J$1002,ALK!AC$7,Input!$G$3:$G$1002,ALK!$N$3),COUNTIFS(Input!$F$3:$F$1002,ALK!$B70,Input!$J$3:$J$1002,ALK!AC$7,Input!$N$3:$N$1002,ALK!$Q$3,Input!$G$3:$G$1002,ALK!$N$3)),0)</f>
        <v>0</v>
      </c>
      <c r="AD70" s="55">
        <f>IF($B70&lt;&gt;"",IF($Q$3&gt;4,COUNTIFS(Input!$F$3:$F$1002,ALK!$B70,Input!$J$3:$J$1002,ALK!AD$7,Input!$G$3:$G$1002,ALK!$N$3),COUNTIFS(Input!$F$3:$F$1002,ALK!$B70,Input!$J$3:$J$1002,ALK!AD$7,Input!$N$3:$N$1002,ALK!$Q$3,Input!$G$3:$G$1002,ALK!$N$3)),0)</f>
        <v>0</v>
      </c>
      <c r="AE70" s="55">
        <f>IF($B70&lt;&gt;"",IF($Q$3&gt;4,COUNTIFS(Input!$F$3:$F$1002,ALK!$B70,Input!$J$3:$J$1002,ALK!AE$7,Input!$G$3:$G$1002,ALK!$N$3),COUNTIFS(Input!$F$3:$F$1002,ALK!$B70,Input!$J$3:$J$1002,ALK!AE$7,Input!$N$3:$N$1002,ALK!$Q$3,Input!$G$3:$G$1002,ALK!$N$3)),0)</f>
        <v>0</v>
      </c>
      <c r="AF70" s="55">
        <f>IF($B70&lt;&gt;"",IF($Q$3&gt;4,COUNTIFS(Input!$F$3:$F$1002,ALK!$B70,Input!$J$3:$J$1002,ALK!AF$7,Input!$G$3:$G$1002,ALK!$N$3),COUNTIFS(Input!$F$3:$F$1002,ALK!$B70,Input!$J$3:$J$1002,ALK!AF$7,Input!$N$3:$N$1002,ALK!$Q$3,Input!$G$3:$G$1002,ALK!$N$3)),0)</f>
        <v>0</v>
      </c>
      <c r="AG70" s="55">
        <f>IF($B70&lt;&gt;"",IF($Q$3&gt;4,COUNTIFS(Input!$F$3:$F$1002,ALK!$B70,Input!$J$3:$J$1002,ALK!AG$7,Input!$G$3:$G$1002,ALK!$N$3),COUNTIFS(Input!$F$3:$F$1002,ALK!$B70,Input!$J$3:$J$1002,ALK!AG$7,Input!$N$3:$N$1002,ALK!$Q$3,Input!$G$3:$G$1002,ALK!$N$3)),0)</f>
        <v>0</v>
      </c>
      <c r="AH70" s="55">
        <f>IF($B70&lt;&gt;"",IF($Q$3&gt;4,COUNTIFS(Input!$F$3:$F$1002,ALK!$B70,Input!$J$3:$J$1002,ALK!AH$7,Input!$G$3:$G$1002,ALK!$N$3),COUNTIFS(Input!$F$3:$F$1002,ALK!$B70,Input!$J$3:$J$1002,ALK!AH$7,Input!$N$3:$N$1002,ALK!$Q$3,Input!$G$3:$G$1002,ALK!$N$3)),0)</f>
        <v>0</v>
      </c>
      <c r="AI70" s="55">
        <f>IF($B70&lt;&gt;"",IF($Q$3&gt;4,COUNTIFS(Input!$F$3:$F$1002,ALK!$B70,Input!$J$3:$J$1002,ALK!AI$7,Input!$G$3:$G$1002,ALK!$N$3),COUNTIFS(Input!$F$3:$F$1002,ALK!$B70,Input!$J$3:$J$1002,ALK!AI$7,Input!$N$3:$N$1002,ALK!$Q$3,Input!$G$3:$G$1002,ALK!$N$3)),0)</f>
        <v>0</v>
      </c>
      <c r="AJ70" s="55">
        <f>IF($B70&lt;&gt;"",IF($Q$3&gt;4,COUNTIFS(Input!$F$3:$F$1002,ALK!$B70,Input!$J$3:$J$1002,ALK!AJ$7,Input!$G$3:$G$1002,ALK!$N$3),COUNTIFS(Input!$F$3:$F$1002,ALK!$B70,Input!$J$3:$J$1002,ALK!AJ$7,Input!$N$3:$N$1002,ALK!$Q$3,Input!$G$3:$G$1002,ALK!$N$3)),0)</f>
        <v>0</v>
      </c>
      <c r="AK70" s="55">
        <f>IF($B70&lt;&gt;"",IF($Q$3&gt;4,COUNTIFS(Input!$F$3:$F$1002,ALK!$B70,Input!$J$3:$J$1002,ALK!AK$7,Input!$G$3:$G$1002,ALK!$N$3),COUNTIFS(Input!$F$3:$F$1002,ALK!$B70,Input!$J$3:$J$1002,ALK!AK$7,Input!$N$3:$N$1002,ALK!$Q$3,Input!$G$3:$G$1002,ALK!$N$3)),0)</f>
        <v>0</v>
      </c>
      <c r="AL70" s="55">
        <f>IF($B70&lt;&gt;"",IF($Q$3&gt;4,COUNTIFS(Input!$F$3:$F$1002,ALK!$B70,Input!$J$3:$J$1002,ALK!AL$7,Input!$G$3:$G$1002,ALK!$N$3),COUNTIFS(Input!$F$3:$F$1002,ALK!$B70,Input!$J$3:$J$1002,ALK!AL$7,Input!$N$3:$N$1002,ALK!$Q$3,Input!$G$3:$G$1002,ALK!$N$3)),0)</f>
        <v>0</v>
      </c>
      <c r="AM70" s="55">
        <f>IF($B70&lt;&gt;"",IF($Q$3&gt;4,COUNTIFS(Input!$F$3:$F$1002,ALK!$B70,Input!$J$3:$J$1002,ALK!AM$7,Input!$G$3:$G$1002,ALK!$N$3),COUNTIFS(Input!$F$3:$F$1002,ALK!$B70,Input!$J$3:$J$1002,ALK!AM$7,Input!$N$3:$N$1002,ALK!$Q$3,Input!$G$3:$G$1002,ALK!$N$3)),0)</f>
        <v>0</v>
      </c>
      <c r="AN70" s="55">
        <f>IF($B70&lt;&gt;"",IF($Q$3&gt;4,COUNTIFS(Input!$F$3:$F$1002,ALK!$B70,Input!$J$3:$J$1002,ALK!AN$7,Input!$G$3:$G$1002,ALK!$N$3),COUNTIFS(Input!$F$3:$F$1002,ALK!$B70,Input!$J$3:$J$1002,ALK!AN$7,Input!$N$3:$N$1002,ALK!$Q$3,Input!$G$3:$G$1002,ALK!$N$3)),0)</f>
        <v>0</v>
      </c>
      <c r="AO70" s="55">
        <f>IF($B70&lt;&gt;"",IF($Q$3&gt;4,COUNTIFS(Input!$F$3:$F$1002,ALK!$B70,Input!$J$3:$J$1002,ALK!AO$7,Input!$G$3:$G$1002,ALK!$N$3),COUNTIFS(Input!$F$3:$F$1002,ALK!$B70,Input!$J$3:$J$1002,ALK!AO$7,Input!$N$3:$N$1002,ALK!$Q$3,Input!$G$3:$G$1002,ALK!$N$3)),0)</f>
        <v>0</v>
      </c>
      <c r="AP70" s="55">
        <f>IF($B70&lt;&gt;"",IF($Q$3&gt;4,COUNTIFS(Input!$F$3:$F$1002,ALK!$B70,Input!$J$3:$J$1002,ALK!AP$7,Input!$G$3:$G$1002,ALK!$N$3),COUNTIFS(Input!$F$3:$F$1002,ALK!$B70,Input!$J$3:$J$1002,ALK!AP$7,Input!$N$3:$N$1002,ALK!$Q$3,Input!$G$3:$G$1002,ALK!$N$3)),0)</f>
        <v>0</v>
      </c>
      <c r="AQ70" s="55">
        <f>IF($B70&lt;&gt;"",IF($Q$3&gt;4,COUNTIFS(Input!$F$3:$F$1002,ALK!$B70,Input!$J$3:$J$1002,ALK!AQ$7,Input!$G$3:$G$1002,ALK!$N$3),COUNTIFS(Input!$F$3:$F$1002,ALK!$B70,Input!$J$3:$J$1002,ALK!AQ$7,Input!$N$3:$N$1002,ALK!$Q$3,Input!$G$3:$G$1002,ALK!$N$3)),0)</f>
        <v>0</v>
      </c>
      <c r="AR70" s="56">
        <f t="shared" si="1"/>
        <v>0</v>
      </c>
      <c r="AS70" s="21"/>
      <c r="AT70" s="21"/>
      <c r="AU70" s="21"/>
      <c r="AV70" s="21"/>
      <c r="AW70" s="21"/>
      <c r="AX70" s="21"/>
      <c r="AY70" s="21"/>
      <c r="AZ70" s="21"/>
      <c r="BA70" s="21"/>
      <c r="BB70" s="21"/>
      <c r="BC70" s="316">
        <f t="shared" si="2"/>
        <v>0</v>
      </c>
      <c r="BD70" s="21"/>
      <c r="BE70" s="21"/>
      <c r="BF70" s="21"/>
      <c r="BG70" s="21"/>
      <c r="BH70" s="21"/>
      <c r="BI70" s="21"/>
      <c r="BJ70" s="21"/>
      <c r="BK70" s="21"/>
      <c r="BL70" s="21"/>
      <c r="BM70" s="21"/>
      <c r="BN70" s="21"/>
      <c r="BO70" s="21"/>
      <c r="BP70" s="21"/>
      <c r="BQ70" s="21"/>
      <c r="BR70" s="21"/>
      <c r="BS70" s="21"/>
      <c r="BT70" s="21"/>
      <c r="BU70" s="21"/>
      <c r="BV70" s="21"/>
      <c r="BW70" s="21"/>
      <c r="BX70" s="21"/>
      <c r="BY70" s="21"/>
      <c r="BZ70" s="21"/>
    </row>
    <row r="71" spans="1:78" x14ac:dyDescent="0.3">
      <c r="A71" s="21"/>
      <c r="B71" s="58" t="str">
        <f>'Sheet 1'!A65</f>
        <v/>
      </c>
      <c r="C71" s="55">
        <f>IF($B71&lt;&gt;"",IF($Q$3&gt;4,COUNTIFS(Input!$F$3:$F$1002,ALK!$B71,Input!$J$3:$J$1002,ALK!C$7,Input!$G$3:$G$1002,ALK!$N$3),COUNTIFS(Input!$F$3:$F$1002,ALK!$B71,Input!$J$3:$J$1002,ALK!C$7,Input!$N$3:$N$1002,ALK!$Q$3,Input!$G$3:$G$1002,ALK!$N$3)),0)</f>
        <v>0</v>
      </c>
      <c r="D71" s="55">
        <f>IF($B71&lt;&gt;"",IF($Q$3&gt;4,COUNTIFS(Input!$F$3:$F$1002,ALK!$B71,Input!$J$3:$J$1002,ALK!D$7,Input!$G$3:$G$1002,ALK!$N$3),COUNTIFS(Input!$F$3:$F$1002,ALK!$B71,Input!$J$3:$J$1002,ALK!D$7,Input!$N$3:$N$1002,ALK!$Q$3,Input!$G$3:$G$1002,ALK!$N$3)),0)</f>
        <v>0</v>
      </c>
      <c r="E71" s="55">
        <f>IF($B71&lt;&gt;"",IF($Q$3&gt;4,COUNTIFS(Input!$F$3:$F$1002,ALK!$B71,Input!$J$3:$J$1002,ALK!E$7,Input!$G$3:$G$1002,ALK!$N$3),COUNTIFS(Input!$F$3:$F$1002,ALK!$B71,Input!$J$3:$J$1002,ALK!E$7,Input!$N$3:$N$1002,ALK!$Q$3,Input!$G$3:$G$1002,ALK!$N$3)),0)</f>
        <v>0</v>
      </c>
      <c r="F71" s="55">
        <f>IF($B71&lt;&gt;"",IF($Q$3&gt;4,COUNTIFS(Input!$F$3:$F$1002,ALK!$B71,Input!$J$3:$J$1002,ALK!F$7,Input!$G$3:$G$1002,ALK!$N$3),COUNTIFS(Input!$F$3:$F$1002,ALK!$B71,Input!$J$3:$J$1002,ALK!F$7,Input!$N$3:$N$1002,ALK!$Q$3,Input!$G$3:$G$1002,ALK!$N$3)),0)</f>
        <v>0</v>
      </c>
      <c r="G71" s="55">
        <f>IF($B71&lt;&gt;"",IF($Q$3&gt;4,COUNTIFS(Input!$F$3:$F$1002,ALK!$B71,Input!$J$3:$J$1002,ALK!G$7,Input!$G$3:$G$1002,ALK!$N$3),COUNTIFS(Input!$F$3:$F$1002,ALK!$B71,Input!$J$3:$J$1002,ALK!G$7,Input!$N$3:$N$1002,ALK!$Q$3,Input!$G$3:$G$1002,ALK!$N$3)),0)</f>
        <v>0</v>
      </c>
      <c r="H71" s="55">
        <f>IF($B71&lt;&gt;"",IF($Q$3&gt;4,COUNTIFS(Input!$F$3:$F$1002,ALK!$B71,Input!$J$3:$J$1002,ALK!H$7,Input!$G$3:$G$1002,ALK!$N$3),COUNTIFS(Input!$F$3:$F$1002,ALK!$B71,Input!$J$3:$J$1002,ALK!H$7,Input!$N$3:$N$1002,ALK!$Q$3,Input!$G$3:$G$1002,ALK!$N$3)),0)</f>
        <v>0</v>
      </c>
      <c r="I71" s="55">
        <f>IF($B71&lt;&gt;"",IF($Q$3&gt;4,COUNTIFS(Input!$F$3:$F$1002,ALK!$B71,Input!$J$3:$J$1002,ALK!I$7,Input!$G$3:$G$1002,ALK!$N$3),COUNTIFS(Input!$F$3:$F$1002,ALK!$B71,Input!$J$3:$J$1002,ALK!I$7,Input!$N$3:$N$1002,ALK!$Q$3,Input!$G$3:$G$1002,ALK!$N$3)),0)</f>
        <v>0</v>
      </c>
      <c r="J71" s="55">
        <f>IF($B71&lt;&gt;"",IF($Q$3&gt;4,COUNTIFS(Input!$F$3:$F$1002,ALK!$B71,Input!$J$3:$J$1002,ALK!J$7,Input!$G$3:$G$1002,ALK!$N$3),COUNTIFS(Input!$F$3:$F$1002,ALK!$B71,Input!$J$3:$J$1002,ALK!J$7,Input!$N$3:$N$1002,ALK!$Q$3,Input!$G$3:$G$1002,ALK!$N$3)),0)</f>
        <v>0</v>
      </c>
      <c r="K71" s="55">
        <f>IF($B71&lt;&gt;"",IF($Q$3&gt;4,COUNTIFS(Input!$F$3:$F$1002,ALK!$B71,Input!$J$3:$J$1002,ALK!K$7,Input!$G$3:$G$1002,ALK!$N$3),COUNTIFS(Input!$F$3:$F$1002,ALK!$B71,Input!$J$3:$J$1002,ALK!K$7,Input!$N$3:$N$1002,ALK!$Q$3,Input!$G$3:$G$1002,ALK!$N$3)),0)</f>
        <v>0</v>
      </c>
      <c r="L71" s="55">
        <f>IF($B71&lt;&gt;"",IF($Q$3&gt;4,COUNTIFS(Input!$F$3:$F$1002,ALK!$B71,Input!$J$3:$J$1002,ALK!L$7,Input!$G$3:$G$1002,ALK!$N$3),COUNTIFS(Input!$F$3:$F$1002,ALK!$B71,Input!$J$3:$J$1002,ALK!L$7,Input!$N$3:$N$1002,ALK!$Q$3,Input!$G$3:$G$1002,ALK!$N$3)),0)</f>
        <v>0</v>
      </c>
      <c r="M71" s="55">
        <f>IF($B71&lt;&gt;"",IF($Q$3&gt;4,COUNTIFS(Input!$F$3:$F$1002,ALK!$B71,Input!$J$3:$J$1002,ALK!M$7,Input!$G$3:$G$1002,ALK!$N$3),COUNTIFS(Input!$F$3:$F$1002,ALK!$B71,Input!$J$3:$J$1002,ALK!M$7,Input!$N$3:$N$1002,ALK!$Q$3,Input!$G$3:$G$1002,ALK!$N$3)),0)</f>
        <v>0</v>
      </c>
      <c r="N71" s="55">
        <f>IF($B71&lt;&gt;"",IF($Q$3&gt;4,COUNTIFS(Input!$F$3:$F$1002,ALK!$B71,Input!$J$3:$J$1002,ALK!N$7,Input!$G$3:$G$1002,ALK!$N$3),COUNTIFS(Input!$F$3:$F$1002,ALK!$B71,Input!$J$3:$J$1002,ALK!N$7,Input!$N$3:$N$1002,ALK!$Q$3,Input!$G$3:$G$1002,ALK!$N$3)),0)</f>
        <v>0</v>
      </c>
      <c r="O71" s="55">
        <f>IF($B71&lt;&gt;"",IF($Q$3&gt;4,COUNTIFS(Input!$F$3:$F$1002,ALK!$B71,Input!$J$3:$J$1002,ALK!O$7,Input!$G$3:$G$1002,ALK!$N$3),COUNTIFS(Input!$F$3:$F$1002,ALK!$B71,Input!$J$3:$J$1002,ALK!O$7,Input!$N$3:$N$1002,ALK!$Q$3,Input!$G$3:$G$1002,ALK!$N$3)),0)</f>
        <v>0</v>
      </c>
      <c r="P71" s="55">
        <f>IF($B71&lt;&gt;"",IF($Q$3&gt;4,COUNTIFS(Input!$F$3:$F$1002,ALK!$B71,Input!$J$3:$J$1002,ALK!P$7,Input!$G$3:$G$1002,ALK!$N$3),COUNTIFS(Input!$F$3:$F$1002,ALK!$B71,Input!$J$3:$J$1002,ALK!P$7,Input!$N$3:$N$1002,ALK!$Q$3,Input!$G$3:$G$1002,ALK!$N$3)),0)</f>
        <v>0</v>
      </c>
      <c r="Q71" s="55">
        <f>IF($B71&lt;&gt;"",IF($Q$3&gt;4,COUNTIFS(Input!$F$3:$F$1002,ALK!$B71,Input!$J$3:$J$1002,ALK!Q$7,Input!$G$3:$G$1002,ALK!$N$3),COUNTIFS(Input!$F$3:$F$1002,ALK!$B71,Input!$J$3:$J$1002,ALK!Q$7,Input!$N$3:$N$1002,ALK!$Q$3,Input!$G$3:$G$1002,ALK!$N$3)),0)</f>
        <v>0</v>
      </c>
      <c r="R71" s="55">
        <f>IF($B71&lt;&gt;"",IF($Q$3&gt;4,COUNTIFS(Input!$F$3:$F$1002,ALK!$B71,Input!$J$3:$J$1002,ALK!R$7,Input!$G$3:$G$1002,ALK!$N$3),COUNTIFS(Input!$F$3:$F$1002,ALK!$B71,Input!$J$3:$J$1002,ALK!R$7,Input!$N$3:$N$1002,ALK!$Q$3,Input!$G$3:$G$1002,ALK!$N$3)),0)</f>
        <v>0</v>
      </c>
      <c r="S71" s="55">
        <f>IF($B71&lt;&gt;"",IF($Q$3&gt;4,COUNTIFS(Input!$F$3:$F$1002,ALK!$B71,Input!$J$3:$J$1002,ALK!S$7,Input!$G$3:$G$1002,ALK!$N$3),COUNTIFS(Input!$F$3:$F$1002,ALK!$B71,Input!$J$3:$J$1002,ALK!S$7,Input!$N$3:$N$1002,ALK!$Q$3,Input!$G$3:$G$1002,ALK!$N$3)),0)</f>
        <v>0</v>
      </c>
      <c r="T71" s="55">
        <f>IF($B71&lt;&gt;"",IF($Q$3&gt;4,COUNTIFS(Input!$F$3:$F$1002,ALK!$B71,Input!$J$3:$J$1002,ALK!T$7,Input!$G$3:$G$1002,ALK!$N$3),COUNTIFS(Input!$F$3:$F$1002,ALK!$B71,Input!$J$3:$J$1002,ALK!T$7,Input!$N$3:$N$1002,ALK!$Q$3,Input!$G$3:$G$1002,ALK!$N$3)),0)</f>
        <v>0</v>
      </c>
      <c r="U71" s="55">
        <f>IF($B71&lt;&gt;"",IF($Q$3&gt;4,COUNTIFS(Input!$F$3:$F$1002,ALK!$B71,Input!$J$3:$J$1002,ALK!U$7,Input!$G$3:$G$1002,ALK!$N$3),COUNTIFS(Input!$F$3:$F$1002,ALK!$B71,Input!$J$3:$J$1002,ALK!U$7,Input!$N$3:$N$1002,ALK!$Q$3,Input!$G$3:$G$1002,ALK!$N$3)),0)</f>
        <v>0</v>
      </c>
      <c r="V71" s="55">
        <f>IF($B71&lt;&gt;"",IF($Q$3&gt;4,COUNTIFS(Input!$F$3:$F$1002,ALK!$B71,Input!$J$3:$J$1002,ALK!V$7,Input!$G$3:$G$1002,ALK!$N$3),COUNTIFS(Input!$F$3:$F$1002,ALK!$B71,Input!$J$3:$J$1002,ALK!V$7,Input!$N$3:$N$1002,ALK!$Q$3,Input!$G$3:$G$1002,ALK!$N$3)),0)</f>
        <v>0</v>
      </c>
      <c r="W71" s="55">
        <f>IF($B71&lt;&gt;"",IF($Q$3&gt;4,COUNTIFS(Input!$F$3:$F$1002,ALK!$B71,Input!$J$3:$J$1002,ALK!W$7,Input!$G$3:$G$1002,ALK!$N$3),COUNTIFS(Input!$F$3:$F$1002,ALK!$B71,Input!$J$3:$J$1002,ALK!W$7,Input!$N$3:$N$1002,ALK!$Q$3,Input!$G$3:$G$1002,ALK!$N$3)),0)</f>
        <v>0</v>
      </c>
      <c r="X71" s="55">
        <f>IF($B71&lt;&gt;"",IF($Q$3&gt;4,COUNTIFS(Input!$F$3:$F$1002,ALK!$B71,Input!$J$3:$J$1002,ALK!X$7,Input!$G$3:$G$1002,ALK!$N$3),COUNTIFS(Input!$F$3:$F$1002,ALK!$B71,Input!$J$3:$J$1002,ALK!X$7,Input!$N$3:$N$1002,ALK!$Q$3,Input!$G$3:$G$1002,ALK!$N$3)),0)</f>
        <v>0</v>
      </c>
      <c r="Y71" s="55">
        <f>IF($B71&lt;&gt;"",IF($Q$3&gt;4,COUNTIFS(Input!$F$3:$F$1002,ALK!$B71,Input!$J$3:$J$1002,ALK!Y$7,Input!$G$3:$G$1002,ALK!$N$3),COUNTIFS(Input!$F$3:$F$1002,ALK!$B71,Input!$J$3:$J$1002,ALK!Y$7,Input!$N$3:$N$1002,ALK!$Q$3,Input!$G$3:$G$1002,ALK!$N$3)),0)</f>
        <v>0</v>
      </c>
      <c r="Z71" s="55">
        <f>IF($B71&lt;&gt;"",IF($Q$3&gt;4,COUNTIFS(Input!$F$3:$F$1002,ALK!$B71,Input!$J$3:$J$1002,ALK!Z$7,Input!$G$3:$G$1002,ALK!$N$3),COUNTIFS(Input!$F$3:$F$1002,ALK!$B71,Input!$J$3:$J$1002,ALK!Z$7,Input!$N$3:$N$1002,ALK!$Q$3,Input!$G$3:$G$1002,ALK!$N$3)),0)</f>
        <v>0</v>
      </c>
      <c r="AA71" s="55">
        <f>IF($B71&lt;&gt;"",IF($Q$3&gt;4,COUNTIFS(Input!$F$3:$F$1002,ALK!$B71,Input!$J$3:$J$1002,ALK!AA$7,Input!$G$3:$G$1002,ALK!$N$3),COUNTIFS(Input!$F$3:$F$1002,ALK!$B71,Input!$J$3:$J$1002,ALK!AA$7,Input!$N$3:$N$1002,ALK!$Q$3,Input!$G$3:$G$1002,ALK!$N$3)),0)</f>
        <v>0</v>
      </c>
      <c r="AB71" s="55">
        <f>IF($B71&lt;&gt;"",IF($Q$3&gt;4,COUNTIFS(Input!$F$3:$F$1002,ALK!$B71,Input!$J$3:$J$1002,ALK!AB$7,Input!$G$3:$G$1002,ALK!$N$3),COUNTIFS(Input!$F$3:$F$1002,ALK!$B71,Input!$J$3:$J$1002,ALK!AB$7,Input!$N$3:$N$1002,ALK!$Q$3,Input!$G$3:$G$1002,ALK!$N$3)),0)</f>
        <v>0</v>
      </c>
      <c r="AC71" s="55">
        <f>IF($B71&lt;&gt;"",IF($Q$3&gt;4,COUNTIFS(Input!$F$3:$F$1002,ALK!$B71,Input!$J$3:$J$1002,ALK!AC$7,Input!$G$3:$G$1002,ALK!$N$3),COUNTIFS(Input!$F$3:$F$1002,ALK!$B71,Input!$J$3:$J$1002,ALK!AC$7,Input!$N$3:$N$1002,ALK!$Q$3,Input!$G$3:$G$1002,ALK!$N$3)),0)</f>
        <v>0</v>
      </c>
      <c r="AD71" s="55">
        <f>IF($B71&lt;&gt;"",IF($Q$3&gt;4,COUNTIFS(Input!$F$3:$F$1002,ALK!$B71,Input!$J$3:$J$1002,ALK!AD$7,Input!$G$3:$G$1002,ALK!$N$3),COUNTIFS(Input!$F$3:$F$1002,ALK!$B71,Input!$J$3:$J$1002,ALK!AD$7,Input!$N$3:$N$1002,ALK!$Q$3,Input!$G$3:$G$1002,ALK!$N$3)),0)</f>
        <v>0</v>
      </c>
      <c r="AE71" s="55">
        <f>IF($B71&lt;&gt;"",IF($Q$3&gt;4,COUNTIFS(Input!$F$3:$F$1002,ALK!$B71,Input!$J$3:$J$1002,ALK!AE$7,Input!$G$3:$G$1002,ALK!$N$3),COUNTIFS(Input!$F$3:$F$1002,ALK!$B71,Input!$J$3:$J$1002,ALK!AE$7,Input!$N$3:$N$1002,ALK!$Q$3,Input!$G$3:$G$1002,ALK!$N$3)),0)</f>
        <v>0</v>
      </c>
      <c r="AF71" s="55">
        <f>IF($B71&lt;&gt;"",IF($Q$3&gt;4,COUNTIFS(Input!$F$3:$F$1002,ALK!$B71,Input!$J$3:$J$1002,ALK!AF$7,Input!$G$3:$G$1002,ALK!$N$3),COUNTIFS(Input!$F$3:$F$1002,ALK!$B71,Input!$J$3:$J$1002,ALK!AF$7,Input!$N$3:$N$1002,ALK!$Q$3,Input!$G$3:$G$1002,ALK!$N$3)),0)</f>
        <v>0</v>
      </c>
      <c r="AG71" s="55">
        <f>IF($B71&lt;&gt;"",IF($Q$3&gt;4,COUNTIFS(Input!$F$3:$F$1002,ALK!$B71,Input!$J$3:$J$1002,ALK!AG$7,Input!$G$3:$G$1002,ALK!$N$3),COUNTIFS(Input!$F$3:$F$1002,ALK!$B71,Input!$J$3:$J$1002,ALK!AG$7,Input!$N$3:$N$1002,ALK!$Q$3,Input!$G$3:$G$1002,ALK!$N$3)),0)</f>
        <v>0</v>
      </c>
      <c r="AH71" s="55">
        <f>IF($B71&lt;&gt;"",IF($Q$3&gt;4,COUNTIFS(Input!$F$3:$F$1002,ALK!$B71,Input!$J$3:$J$1002,ALK!AH$7,Input!$G$3:$G$1002,ALK!$N$3),COUNTIFS(Input!$F$3:$F$1002,ALK!$B71,Input!$J$3:$J$1002,ALK!AH$7,Input!$N$3:$N$1002,ALK!$Q$3,Input!$G$3:$G$1002,ALK!$N$3)),0)</f>
        <v>0</v>
      </c>
      <c r="AI71" s="55">
        <f>IF($B71&lt;&gt;"",IF($Q$3&gt;4,COUNTIFS(Input!$F$3:$F$1002,ALK!$B71,Input!$J$3:$J$1002,ALK!AI$7,Input!$G$3:$G$1002,ALK!$N$3),COUNTIFS(Input!$F$3:$F$1002,ALK!$B71,Input!$J$3:$J$1002,ALK!AI$7,Input!$N$3:$N$1002,ALK!$Q$3,Input!$G$3:$G$1002,ALK!$N$3)),0)</f>
        <v>0</v>
      </c>
      <c r="AJ71" s="55">
        <f>IF($B71&lt;&gt;"",IF($Q$3&gt;4,COUNTIFS(Input!$F$3:$F$1002,ALK!$B71,Input!$J$3:$J$1002,ALK!AJ$7,Input!$G$3:$G$1002,ALK!$N$3),COUNTIFS(Input!$F$3:$F$1002,ALK!$B71,Input!$J$3:$J$1002,ALK!AJ$7,Input!$N$3:$N$1002,ALK!$Q$3,Input!$G$3:$G$1002,ALK!$N$3)),0)</f>
        <v>0</v>
      </c>
      <c r="AK71" s="55">
        <f>IF($B71&lt;&gt;"",IF($Q$3&gt;4,COUNTIFS(Input!$F$3:$F$1002,ALK!$B71,Input!$J$3:$J$1002,ALK!AK$7,Input!$G$3:$G$1002,ALK!$N$3),COUNTIFS(Input!$F$3:$F$1002,ALK!$B71,Input!$J$3:$J$1002,ALK!AK$7,Input!$N$3:$N$1002,ALK!$Q$3,Input!$G$3:$G$1002,ALK!$N$3)),0)</f>
        <v>0</v>
      </c>
      <c r="AL71" s="55">
        <f>IF($B71&lt;&gt;"",IF($Q$3&gt;4,COUNTIFS(Input!$F$3:$F$1002,ALK!$B71,Input!$J$3:$J$1002,ALK!AL$7,Input!$G$3:$G$1002,ALK!$N$3),COUNTIFS(Input!$F$3:$F$1002,ALK!$B71,Input!$J$3:$J$1002,ALK!AL$7,Input!$N$3:$N$1002,ALK!$Q$3,Input!$G$3:$G$1002,ALK!$N$3)),0)</f>
        <v>0</v>
      </c>
      <c r="AM71" s="55">
        <f>IF($B71&lt;&gt;"",IF($Q$3&gt;4,COUNTIFS(Input!$F$3:$F$1002,ALK!$B71,Input!$J$3:$J$1002,ALK!AM$7,Input!$G$3:$G$1002,ALK!$N$3),COUNTIFS(Input!$F$3:$F$1002,ALK!$B71,Input!$J$3:$J$1002,ALK!AM$7,Input!$N$3:$N$1002,ALK!$Q$3,Input!$G$3:$G$1002,ALK!$N$3)),0)</f>
        <v>0</v>
      </c>
      <c r="AN71" s="55">
        <f>IF($B71&lt;&gt;"",IF($Q$3&gt;4,COUNTIFS(Input!$F$3:$F$1002,ALK!$B71,Input!$J$3:$J$1002,ALK!AN$7,Input!$G$3:$G$1002,ALK!$N$3),COUNTIFS(Input!$F$3:$F$1002,ALK!$B71,Input!$J$3:$J$1002,ALK!AN$7,Input!$N$3:$N$1002,ALK!$Q$3,Input!$G$3:$G$1002,ALK!$N$3)),0)</f>
        <v>0</v>
      </c>
      <c r="AO71" s="55">
        <f>IF($B71&lt;&gt;"",IF($Q$3&gt;4,COUNTIFS(Input!$F$3:$F$1002,ALK!$B71,Input!$J$3:$J$1002,ALK!AO$7,Input!$G$3:$G$1002,ALK!$N$3),COUNTIFS(Input!$F$3:$F$1002,ALK!$B71,Input!$J$3:$J$1002,ALK!AO$7,Input!$N$3:$N$1002,ALK!$Q$3,Input!$G$3:$G$1002,ALK!$N$3)),0)</f>
        <v>0</v>
      </c>
      <c r="AP71" s="55">
        <f>IF($B71&lt;&gt;"",IF($Q$3&gt;4,COUNTIFS(Input!$F$3:$F$1002,ALK!$B71,Input!$J$3:$J$1002,ALK!AP$7,Input!$G$3:$G$1002,ALK!$N$3),COUNTIFS(Input!$F$3:$F$1002,ALK!$B71,Input!$J$3:$J$1002,ALK!AP$7,Input!$N$3:$N$1002,ALK!$Q$3,Input!$G$3:$G$1002,ALK!$N$3)),0)</f>
        <v>0</v>
      </c>
      <c r="AQ71" s="55">
        <f>IF($B71&lt;&gt;"",IF($Q$3&gt;4,COUNTIFS(Input!$F$3:$F$1002,ALK!$B71,Input!$J$3:$J$1002,ALK!AQ$7,Input!$G$3:$G$1002,ALK!$N$3),COUNTIFS(Input!$F$3:$F$1002,ALK!$B71,Input!$J$3:$J$1002,ALK!AQ$7,Input!$N$3:$N$1002,ALK!$Q$3,Input!$G$3:$G$1002,ALK!$N$3)),0)</f>
        <v>0</v>
      </c>
      <c r="AR71" s="56">
        <f t="shared" si="1"/>
        <v>0</v>
      </c>
      <c r="AS71" s="21"/>
      <c r="AT71" s="21"/>
      <c r="AU71" s="21"/>
      <c r="AV71" s="21"/>
      <c r="AW71" s="21"/>
      <c r="AX71" s="21"/>
      <c r="AY71" s="21"/>
      <c r="AZ71" s="21"/>
      <c r="BA71" s="21"/>
      <c r="BB71" s="21"/>
      <c r="BC71" s="316">
        <f t="shared" si="2"/>
        <v>0</v>
      </c>
      <c r="BD71" s="21"/>
      <c r="BE71" s="21"/>
      <c r="BF71" s="21"/>
      <c r="BG71" s="21"/>
      <c r="BH71" s="21"/>
      <c r="BI71" s="21"/>
      <c r="BJ71" s="21"/>
      <c r="BK71" s="21"/>
      <c r="BL71" s="21"/>
      <c r="BM71" s="21"/>
      <c r="BN71" s="21"/>
      <c r="BO71" s="21"/>
      <c r="BP71" s="21"/>
      <c r="BQ71" s="21"/>
      <c r="BR71" s="21"/>
      <c r="BS71" s="21"/>
      <c r="BT71" s="21"/>
      <c r="BU71" s="21"/>
      <c r="BV71" s="21"/>
      <c r="BW71" s="21"/>
      <c r="BX71" s="21"/>
      <c r="BY71" s="21"/>
      <c r="BZ71" s="21"/>
    </row>
    <row r="72" spans="1:78" x14ac:dyDescent="0.3">
      <c r="A72" s="21"/>
      <c r="B72" s="58" t="str">
        <f>'Sheet 1'!A66</f>
        <v/>
      </c>
      <c r="C72" s="55">
        <f>IF($B72&lt;&gt;"",IF($Q$3&gt;4,COUNTIFS(Input!$F$3:$F$1002,ALK!$B72,Input!$J$3:$J$1002,ALK!C$7,Input!$G$3:$G$1002,ALK!$N$3),COUNTIFS(Input!$F$3:$F$1002,ALK!$B72,Input!$J$3:$J$1002,ALK!C$7,Input!$N$3:$N$1002,ALK!$Q$3,Input!$G$3:$G$1002,ALK!$N$3)),0)</f>
        <v>0</v>
      </c>
      <c r="D72" s="55">
        <f>IF($B72&lt;&gt;"",IF($Q$3&gt;4,COUNTIFS(Input!$F$3:$F$1002,ALK!$B72,Input!$J$3:$J$1002,ALK!D$7,Input!$G$3:$G$1002,ALK!$N$3),COUNTIFS(Input!$F$3:$F$1002,ALK!$B72,Input!$J$3:$J$1002,ALK!D$7,Input!$N$3:$N$1002,ALK!$Q$3,Input!$G$3:$G$1002,ALK!$N$3)),0)</f>
        <v>0</v>
      </c>
      <c r="E72" s="55">
        <f>IF($B72&lt;&gt;"",IF($Q$3&gt;4,COUNTIFS(Input!$F$3:$F$1002,ALK!$B72,Input!$J$3:$J$1002,ALK!E$7,Input!$G$3:$G$1002,ALK!$N$3),COUNTIFS(Input!$F$3:$F$1002,ALK!$B72,Input!$J$3:$J$1002,ALK!E$7,Input!$N$3:$N$1002,ALK!$Q$3,Input!$G$3:$G$1002,ALK!$N$3)),0)</f>
        <v>0</v>
      </c>
      <c r="F72" s="55">
        <f>IF($B72&lt;&gt;"",IF($Q$3&gt;4,COUNTIFS(Input!$F$3:$F$1002,ALK!$B72,Input!$J$3:$J$1002,ALK!F$7,Input!$G$3:$G$1002,ALK!$N$3),COUNTIFS(Input!$F$3:$F$1002,ALK!$B72,Input!$J$3:$J$1002,ALK!F$7,Input!$N$3:$N$1002,ALK!$Q$3,Input!$G$3:$G$1002,ALK!$N$3)),0)</f>
        <v>0</v>
      </c>
      <c r="G72" s="55">
        <f>IF($B72&lt;&gt;"",IF($Q$3&gt;4,COUNTIFS(Input!$F$3:$F$1002,ALK!$B72,Input!$J$3:$J$1002,ALK!G$7,Input!$G$3:$G$1002,ALK!$N$3),COUNTIFS(Input!$F$3:$F$1002,ALK!$B72,Input!$J$3:$J$1002,ALK!G$7,Input!$N$3:$N$1002,ALK!$Q$3,Input!$G$3:$G$1002,ALK!$N$3)),0)</f>
        <v>0</v>
      </c>
      <c r="H72" s="55">
        <f>IF($B72&lt;&gt;"",IF($Q$3&gt;4,COUNTIFS(Input!$F$3:$F$1002,ALK!$B72,Input!$J$3:$J$1002,ALK!H$7,Input!$G$3:$G$1002,ALK!$N$3),COUNTIFS(Input!$F$3:$F$1002,ALK!$B72,Input!$J$3:$J$1002,ALK!H$7,Input!$N$3:$N$1002,ALK!$Q$3,Input!$G$3:$G$1002,ALK!$N$3)),0)</f>
        <v>0</v>
      </c>
      <c r="I72" s="55">
        <f>IF($B72&lt;&gt;"",IF($Q$3&gt;4,COUNTIFS(Input!$F$3:$F$1002,ALK!$B72,Input!$J$3:$J$1002,ALK!I$7,Input!$G$3:$G$1002,ALK!$N$3),COUNTIFS(Input!$F$3:$F$1002,ALK!$B72,Input!$J$3:$J$1002,ALK!I$7,Input!$N$3:$N$1002,ALK!$Q$3,Input!$G$3:$G$1002,ALK!$N$3)),0)</f>
        <v>0</v>
      </c>
      <c r="J72" s="55">
        <f>IF($B72&lt;&gt;"",IF($Q$3&gt;4,COUNTIFS(Input!$F$3:$F$1002,ALK!$B72,Input!$J$3:$J$1002,ALK!J$7,Input!$G$3:$G$1002,ALK!$N$3),COUNTIFS(Input!$F$3:$F$1002,ALK!$B72,Input!$J$3:$J$1002,ALK!J$7,Input!$N$3:$N$1002,ALK!$Q$3,Input!$G$3:$G$1002,ALK!$N$3)),0)</f>
        <v>0</v>
      </c>
      <c r="K72" s="55">
        <f>IF($B72&lt;&gt;"",IF($Q$3&gt;4,COUNTIFS(Input!$F$3:$F$1002,ALK!$B72,Input!$J$3:$J$1002,ALK!K$7,Input!$G$3:$G$1002,ALK!$N$3),COUNTIFS(Input!$F$3:$F$1002,ALK!$B72,Input!$J$3:$J$1002,ALK!K$7,Input!$N$3:$N$1002,ALK!$Q$3,Input!$G$3:$G$1002,ALK!$N$3)),0)</f>
        <v>0</v>
      </c>
      <c r="L72" s="55">
        <f>IF($B72&lt;&gt;"",IF($Q$3&gt;4,COUNTIFS(Input!$F$3:$F$1002,ALK!$B72,Input!$J$3:$J$1002,ALK!L$7,Input!$G$3:$G$1002,ALK!$N$3),COUNTIFS(Input!$F$3:$F$1002,ALK!$B72,Input!$J$3:$J$1002,ALK!L$7,Input!$N$3:$N$1002,ALK!$Q$3,Input!$G$3:$G$1002,ALK!$N$3)),0)</f>
        <v>0</v>
      </c>
      <c r="M72" s="55">
        <f>IF($B72&lt;&gt;"",IF($Q$3&gt;4,COUNTIFS(Input!$F$3:$F$1002,ALK!$B72,Input!$J$3:$J$1002,ALK!M$7,Input!$G$3:$G$1002,ALK!$N$3),COUNTIFS(Input!$F$3:$F$1002,ALK!$B72,Input!$J$3:$J$1002,ALK!M$7,Input!$N$3:$N$1002,ALK!$Q$3,Input!$G$3:$G$1002,ALK!$N$3)),0)</f>
        <v>0</v>
      </c>
      <c r="N72" s="55">
        <f>IF($B72&lt;&gt;"",IF($Q$3&gt;4,COUNTIFS(Input!$F$3:$F$1002,ALK!$B72,Input!$J$3:$J$1002,ALK!N$7,Input!$G$3:$G$1002,ALK!$N$3),COUNTIFS(Input!$F$3:$F$1002,ALK!$B72,Input!$J$3:$J$1002,ALK!N$7,Input!$N$3:$N$1002,ALK!$Q$3,Input!$G$3:$G$1002,ALK!$N$3)),0)</f>
        <v>0</v>
      </c>
      <c r="O72" s="55">
        <f>IF($B72&lt;&gt;"",IF($Q$3&gt;4,COUNTIFS(Input!$F$3:$F$1002,ALK!$B72,Input!$J$3:$J$1002,ALK!O$7,Input!$G$3:$G$1002,ALK!$N$3),COUNTIFS(Input!$F$3:$F$1002,ALK!$B72,Input!$J$3:$J$1002,ALK!O$7,Input!$N$3:$N$1002,ALK!$Q$3,Input!$G$3:$G$1002,ALK!$N$3)),0)</f>
        <v>0</v>
      </c>
      <c r="P72" s="55">
        <f>IF($B72&lt;&gt;"",IF($Q$3&gt;4,COUNTIFS(Input!$F$3:$F$1002,ALK!$B72,Input!$J$3:$J$1002,ALK!P$7,Input!$G$3:$G$1002,ALK!$N$3),COUNTIFS(Input!$F$3:$F$1002,ALK!$B72,Input!$J$3:$J$1002,ALK!P$7,Input!$N$3:$N$1002,ALK!$Q$3,Input!$G$3:$G$1002,ALK!$N$3)),0)</f>
        <v>0</v>
      </c>
      <c r="Q72" s="55">
        <f>IF($B72&lt;&gt;"",IF($Q$3&gt;4,COUNTIFS(Input!$F$3:$F$1002,ALK!$B72,Input!$J$3:$J$1002,ALK!Q$7,Input!$G$3:$G$1002,ALK!$N$3),COUNTIFS(Input!$F$3:$F$1002,ALK!$B72,Input!$J$3:$J$1002,ALK!Q$7,Input!$N$3:$N$1002,ALK!$Q$3,Input!$G$3:$G$1002,ALK!$N$3)),0)</f>
        <v>0</v>
      </c>
      <c r="R72" s="55">
        <f>IF($B72&lt;&gt;"",IF($Q$3&gt;4,COUNTIFS(Input!$F$3:$F$1002,ALK!$B72,Input!$J$3:$J$1002,ALK!R$7,Input!$G$3:$G$1002,ALK!$N$3),COUNTIFS(Input!$F$3:$F$1002,ALK!$B72,Input!$J$3:$J$1002,ALK!R$7,Input!$N$3:$N$1002,ALK!$Q$3,Input!$G$3:$G$1002,ALK!$N$3)),0)</f>
        <v>0</v>
      </c>
      <c r="S72" s="55">
        <f>IF($B72&lt;&gt;"",IF($Q$3&gt;4,COUNTIFS(Input!$F$3:$F$1002,ALK!$B72,Input!$J$3:$J$1002,ALK!S$7,Input!$G$3:$G$1002,ALK!$N$3),COUNTIFS(Input!$F$3:$F$1002,ALK!$B72,Input!$J$3:$J$1002,ALK!S$7,Input!$N$3:$N$1002,ALK!$Q$3,Input!$G$3:$G$1002,ALK!$N$3)),0)</f>
        <v>0</v>
      </c>
      <c r="T72" s="55">
        <f>IF($B72&lt;&gt;"",IF($Q$3&gt;4,COUNTIFS(Input!$F$3:$F$1002,ALK!$B72,Input!$J$3:$J$1002,ALK!T$7,Input!$G$3:$G$1002,ALK!$N$3),COUNTIFS(Input!$F$3:$F$1002,ALK!$B72,Input!$J$3:$J$1002,ALK!T$7,Input!$N$3:$N$1002,ALK!$Q$3,Input!$G$3:$G$1002,ALK!$N$3)),0)</f>
        <v>0</v>
      </c>
      <c r="U72" s="55">
        <f>IF($B72&lt;&gt;"",IF($Q$3&gt;4,COUNTIFS(Input!$F$3:$F$1002,ALK!$B72,Input!$J$3:$J$1002,ALK!U$7,Input!$G$3:$G$1002,ALK!$N$3),COUNTIFS(Input!$F$3:$F$1002,ALK!$B72,Input!$J$3:$J$1002,ALK!U$7,Input!$N$3:$N$1002,ALK!$Q$3,Input!$G$3:$G$1002,ALK!$N$3)),0)</f>
        <v>0</v>
      </c>
      <c r="V72" s="55">
        <f>IF($B72&lt;&gt;"",IF($Q$3&gt;4,COUNTIFS(Input!$F$3:$F$1002,ALK!$B72,Input!$J$3:$J$1002,ALK!V$7,Input!$G$3:$G$1002,ALK!$N$3),COUNTIFS(Input!$F$3:$F$1002,ALK!$B72,Input!$J$3:$J$1002,ALK!V$7,Input!$N$3:$N$1002,ALK!$Q$3,Input!$G$3:$G$1002,ALK!$N$3)),0)</f>
        <v>0</v>
      </c>
      <c r="W72" s="55">
        <f>IF($B72&lt;&gt;"",IF($Q$3&gt;4,COUNTIFS(Input!$F$3:$F$1002,ALK!$B72,Input!$J$3:$J$1002,ALK!W$7,Input!$G$3:$G$1002,ALK!$N$3),COUNTIFS(Input!$F$3:$F$1002,ALK!$B72,Input!$J$3:$J$1002,ALK!W$7,Input!$N$3:$N$1002,ALK!$Q$3,Input!$G$3:$G$1002,ALK!$N$3)),0)</f>
        <v>0</v>
      </c>
      <c r="X72" s="55">
        <f>IF($B72&lt;&gt;"",IF($Q$3&gt;4,COUNTIFS(Input!$F$3:$F$1002,ALK!$B72,Input!$J$3:$J$1002,ALK!X$7,Input!$G$3:$G$1002,ALK!$N$3),COUNTIFS(Input!$F$3:$F$1002,ALK!$B72,Input!$J$3:$J$1002,ALK!X$7,Input!$N$3:$N$1002,ALK!$Q$3,Input!$G$3:$G$1002,ALK!$N$3)),0)</f>
        <v>0</v>
      </c>
      <c r="Y72" s="55">
        <f>IF($B72&lt;&gt;"",IF($Q$3&gt;4,COUNTIFS(Input!$F$3:$F$1002,ALK!$B72,Input!$J$3:$J$1002,ALK!Y$7,Input!$G$3:$G$1002,ALK!$N$3),COUNTIFS(Input!$F$3:$F$1002,ALK!$B72,Input!$J$3:$J$1002,ALK!Y$7,Input!$N$3:$N$1002,ALK!$Q$3,Input!$G$3:$G$1002,ALK!$N$3)),0)</f>
        <v>0</v>
      </c>
      <c r="Z72" s="55">
        <f>IF($B72&lt;&gt;"",IF($Q$3&gt;4,COUNTIFS(Input!$F$3:$F$1002,ALK!$B72,Input!$J$3:$J$1002,ALK!Z$7,Input!$G$3:$G$1002,ALK!$N$3),COUNTIFS(Input!$F$3:$F$1002,ALK!$B72,Input!$J$3:$J$1002,ALK!Z$7,Input!$N$3:$N$1002,ALK!$Q$3,Input!$G$3:$G$1002,ALK!$N$3)),0)</f>
        <v>0</v>
      </c>
      <c r="AA72" s="55">
        <f>IF($B72&lt;&gt;"",IF($Q$3&gt;4,COUNTIFS(Input!$F$3:$F$1002,ALK!$B72,Input!$J$3:$J$1002,ALK!AA$7,Input!$G$3:$G$1002,ALK!$N$3),COUNTIFS(Input!$F$3:$F$1002,ALK!$B72,Input!$J$3:$J$1002,ALK!AA$7,Input!$N$3:$N$1002,ALK!$Q$3,Input!$G$3:$G$1002,ALK!$N$3)),0)</f>
        <v>0</v>
      </c>
      <c r="AB72" s="55">
        <f>IF($B72&lt;&gt;"",IF($Q$3&gt;4,COUNTIFS(Input!$F$3:$F$1002,ALK!$B72,Input!$J$3:$J$1002,ALK!AB$7,Input!$G$3:$G$1002,ALK!$N$3),COUNTIFS(Input!$F$3:$F$1002,ALK!$B72,Input!$J$3:$J$1002,ALK!AB$7,Input!$N$3:$N$1002,ALK!$Q$3,Input!$G$3:$G$1002,ALK!$N$3)),0)</f>
        <v>0</v>
      </c>
      <c r="AC72" s="55">
        <f>IF($B72&lt;&gt;"",IF($Q$3&gt;4,COUNTIFS(Input!$F$3:$F$1002,ALK!$B72,Input!$J$3:$J$1002,ALK!AC$7,Input!$G$3:$G$1002,ALK!$N$3),COUNTIFS(Input!$F$3:$F$1002,ALK!$B72,Input!$J$3:$J$1002,ALK!AC$7,Input!$N$3:$N$1002,ALK!$Q$3,Input!$G$3:$G$1002,ALK!$N$3)),0)</f>
        <v>0</v>
      </c>
      <c r="AD72" s="55">
        <f>IF($B72&lt;&gt;"",IF($Q$3&gt;4,COUNTIFS(Input!$F$3:$F$1002,ALK!$B72,Input!$J$3:$J$1002,ALK!AD$7,Input!$G$3:$G$1002,ALK!$N$3),COUNTIFS(Input!$F$3:$F$1002,ALK!$B72,Input!$J$3:$J$1002,ALK!AD$7,Input!$N$3:$N$1002,ALK!$Q$3,Input!$G$3:$G$1002,ALK!$N$3)),0)</f>
        <v>0</v>
      </c>
      <c r="AE72" s="55">
        <f>IF($B72&lt;&gt;"",IF($Q$3&gt;4,COUNTIFS(Input!$F$3:$F$1002,ALK!$B72,Input!$J$3:$J$1002,ALK!AE$7,Input!$G$3:$G$1002,ALK!$N$3),COUNTIFS(Input!$F$3:$F$1002,ALK!$B72,Input!$J$3:$J$1002,ALK!AE$7,Input!$N$3:$N$1002,ALK!$Q$3,Input!$G$3:$G$1002,ALK!$N$3)),0)</f>
        <v>0</v>
      </c>
      <c r="AF72" s="55">
        <f>IF($B72&lt;&gt;"",IF($Q$3&gt;4,COUNTIFS(Input!$F$3:$F$1002,ALK!$B72,Input!$J$3:$J$1002,ALK!AF$7,Input!$G$3:$G$1002,ALK!$N$3),COUNTIFS(Input!$F$3:$F$1002,ALK!$B72,Input!$J$3:$J$1002,ALK!AF$7,Input!$N$3:$N$1002,ALK!$Q$3,Input!$G$3:$G$1002,ALK!$N$3)),0)</f>
        <v>0</v>
      </c>
      <c r="AG72" s="55">
        <f>IF($B72&lt;&gt;"",IF($Q$3&gt;4,COUNTIFS(Input!$F$3:$F$1002,ALK!$B72,Input!$J$3:$J$1002,ALK!AG$7,Input!$G$3:$G$1002,ALK!$N$3),COUNTIFS(Input!$F$3:$F$1002,ALK!$B72,Input!$J$3:$J$1002,ALK!AG$7,Input!$N$3:$N$1002,ALK!$Q$3,Input!$G$3:$G$1002,ALK!$N$3)),0)</f>
        <v>0</v>
      </c>
      <c r="AH72" s="55">
        <f>IF($B72&lt;&gt;"",IF($Q$3&gt;4,COUNTIFS(Input!$F$3:$F$1002,ALK!$B72,Input!$J$3:$J$1002,ALK!AH$7,Input!$G$3:$G$1002,ALK!$N$3),COUNTIFS(Input!$F$3:$F$1002,ALK!$B72,Input!$J$3:$J$1002,ALK!AH$7,Input!$N$3:$N$1002,ALK!$Q$3,Input!$G$3:$G$1002,ALK!$N$3)),0)</f>
        <v>0</v>
      </c>
      <c r="AI72" s="55">
        <f>IF($B72&lt;&gt;"",IF($Q$3&gt;4,COUNTIFS(Input!$F$3:$F$1002,ALK!$B72,Input!$J$3:$J$1002,ALK!AI$7,Input!$G$3:$G$1002,ALK!$N$3),COUNTIFS(Input!$F$3:$F$1002,ALK!$B72,Input!$J$3:$J$1002,ALK!AI$7,Input!$N$3:$N$1002,ALK!$Q$3,Input!$G$3:$G$1002,ALK!$N$3)),0)</f>
        <v>0</v>
      </c>
      <c r="AJ72" s="55">
        <f>IF($B72&lt;&gt;"",IF($Q$3&gt;4,COUNTIFS(Input!$F$3:$F$1002,ALK!$B72,Input!$J$3:$J$1002,ALK!AJ$7,Input!$G$3:$G$1002,ALK!$N$3),COUNTIFS(Input!$F$3:$F$1002,ALK!$B72,Input!$J$3:$J$1002,ALK!AJ$7,Input!$N$3:$N$1002,ALK!$Q$3,Input!$G$3:$G$1002,ALK!$N$3)),0)</f>
        <v>0</v>
      </c>
      <c r="AK72" s="55">
        <f>IF($B72&lt;&gt;"",IF($Q$3&gt;4,COUNTIFS(Input!$F$3:$F$1002,ALK!$B72,Input!$J$3:$J$1002,ALK!AK$7,Input!$G$3:$G$1002,ALK!$N$3),COUNTIFS(Input!$F$3:$F$1002,ALK!$B72,Input!$J$3:$J$1002,ALK!AK$7,Input!$N$3:$N$1002,ALK!$Q$3,Input!$G$3:$G$1002,ALK!$N$3)),0)</f>
        <v>0</v>
      </c>
      <c r="AL72" s="55">
        <f>IF($B72&lt;&gt;"",IF($Q$3&gt;4,COUNTIFS(Input!$F$3:$F$1002,ALK!$B72,Input!$J$3:$J$1002,ALK!AL$7,Input!$G$3:$G$1002,ALK!$N$3),COUNTIFS(Input!$F$3:$F$1002,ALK!$B72,Input!$J$3:$J$1002,ALK!AL$7,Input!$N$3:$N$1002,ALK!$Q$3,Input!$G$3:$G$1002,ALK!$N$3)),0)</f>
        <v>0</v>
      </c>
      <c r="AM72" s="55">
        <f>IF($B72&lt;&gt;"",IF($Q$3&gt;4,COUNTIFS(Input!$F$3:$F$1002,ALK!$B72,Input!$J$3:$J$1002,ALK!AM$7,Input!$G$3:$G$1002,ALK!$N$3),COUNTIFS(Input!$F$3:$F$1002,ALK!$B72,Input!$J$3:$J$1002,ALK!AM$7,Input!$N$3:$N$1002,ALK!$Q$3,Input!$G$3:$G$1002,ALK!$N$3)),0)</f>
        <v>0</v>
      </c>
      <c r="AN72" s="55">
        <f>IF($B72&lt;&gt;"",IF($Q$3&gt;4,COUNTIFS(Input!$F$3:$F$1002,ALK!$B72,Input!$J$3:$J$1002,ALK!AN$7,Input!$G$3:$G$1002,ALK!$N$3),COUNTIFS(Input!$F$3:$F$1002,ALK!$B72,Input!$J$3:$J$1002,ALK!AN$7,Input!$N$3:$N$1002,ALK!$Q$3,Input!$G$3:$G$1002,ALK!$N$3)),0)</f>
        <v>0</v>
      </c>
      <c r="AO72" s="55">
        <f>IF($B72&lt;&gt;"",IF($Q$3&gt;4,COUNTIFS(Input!$F$3:$F$1002,ALK!$B72,Input!$J$3:$J$1002,ALK!AO$7,Input!$G$3:$G$1002,ALK!$N$3),COUNTIFS(Input!$F$3:$F$1002,ALK!$B72,Input!$J$3:$J$1002,ALK!AO$7,Input!$N$3:$N$1002,ALK!$Q$3,Input!$G$3:$G$1002,ALK!$N$3)),0)</f>
        <v>0</v>
      </c>
      <c r="AP72" s="55">
        <f>IF($B72&lt;&gt;"",IF($Q$3&gt;4,COUNTIFS(Input!$F$3:$F$1002,ALK!$B72,Input!$J$3:$J$1002,ALK!AP$7,Input!$G$3:$G$1002,ALK!$N$3),COUNTIFS(Input!$F$3:$F$1002,ALK!$B72,Input!$J$3:$J$1002,ALK!AP$7,Input!$N$3:$N$1002,ALK!$Q$3,Input!$G$3:$G$1002,ALK!$N$3)),0)</f>
        <v>0</v>
      </c>
      <c r="AQ72" s="55">
        <f>IF($B72&lt;&gt;"",IF($Q$3&gt;4,COUNTIFS(Input!$F$3:$F$1002,ALK!$B72,Input!$J$3:$J$1002,ALK!AQ$7,Input!$G$3:$G$1002,ALK!$N$3),COUNTIFS(Input!$F$3:$F$1002,ALK!$B72,Input!$J$3:$J$1002,ALK!AQ$7,Input!$N$3:$N$1002,ALK!$Q$3,Input!$G$3:$G$1002,ALK!$N$3)),0)</f>
        <v>0</v>
      </c>
      <c r="AR72" s="56">
        <f t="shared" si="1"/>
        <v>0</v>
      </c>
      <c r="AS72" s="21"/>
      <c r="AT72" s="21"/>
      <c r="AU72" s="21"/>
      <c r="AV72" s="21"/>
      <c r="AW72" s="21"/>
      <c r="AX72" s="21"/>
      <c r="AY72" s="21"/>
      <c r="AZ72" s="21"/>
      <c r="BA72" s="21"/>
      <c r="BB72" s="21"/>
      <c r="BC72" s="316">
        <f t="shared" si="2"/>
        <v>0</v>
      </c>
      <c r="BD72" s="21"/>
      <c r="BE72" s="21"/>
      <c r="BF72" s="21"/>
      <c r="BG72" s="21"/>
      <c r="BH72" s="21"/>
      <c r="BI72" s="21"/>
      <c r="BJ72" s="21"/>
      <c r="BK72" s="21"/>
      <c r="BL72" s="21"/>
      <c r="BM72" s="21"/>
      <c r="BN72" s="21"/>
      <c r="BO72" s="21"/>
      <c r="BP72" s="21"/>
      <c r="BQ72" s="21"/>
      <c r="BR72" s="21"/>
      <c r="BS72" s="21"/>
      <c r="BT72" s="21"/>
      <c r="BU72" s="21"/>
      <c r="BV72" s="21"/>
      <c r="BW72" s="21"/>
      <c r="BX72" s="21"/>
      <c r="BY72" s="21"/>
      <c r="BZ72" s="21"/>
    </row>
    <row r="73" spans="1:78" x14ac:dyDescent="0.3">
      <c r="A73" s="21"/>
      <c r="B73" s="58" t="str">
        <f>'Sheet 1'!A67</f>
        <v/>
      </c>
      <c r="C73" s="55">
        <f>IF($B73&lt;&gt;"",IF($Q$3&gt;4,COUNTIFS(Input!$F$3:$F$1002,ALK!$B73,Input!$J$3:$J$1002,ALK!C$7,Input!$G$3:$G$1002,ALK!$N$3),COUNTIFS(Input!$F$3:$F$1002,ALK!$B73,Input!$J$3:$J$1002,ALK!C$7,Input!$N$3:$N$1002,ALK!$Q$3,Input!$G$3:$G$1002,ALK!$N$3)),0)</f>
        <v>0</v>
      </c>
      <c r="D73" s="55">
        <f>IF($B73&lt;&gt;"",IF($Q$3&gt;4,COUNTIFS(Input!$F$3:$F$1002,ALK!$B73,Input!$J$3:$J$1002,ALK!D$7,Input!$G$3:$G$1002,ALK!$N$3),COUNTIFS(Input!$F$3:$F$1002,ALK!$B73,Input!$J$3:$J$1002,ALK!D$7,Input!$N$3:$N$1002,ALK!$Q$3,Input!$G$3:$G$1002,ALK!$N$3)),0)</f>
        <v>0</v>
      </c>
      <c r="E73" s="55">
        <f>IF($B73&lt;&gt;"",IF($Q$3&gt;4,COUNTIFS(Input!$F$3:$F$1002,ALK!$B73,Input!$J$3:$J$1002,ALK!E$7,Input!$G$3:$G$1002,ALK!$N$3),COUNTIFS(Input!$F$3:$F$1002,ALK!$B73,Input!$J$3:$J$1002,ALK!E$7,Input!$N$3:$N$1002,ALK!$Q$3,Input!$G$3:$G$1002,ALK!$N$3)),0)</f>
        <v>0</v>
      </c>
      <c r="F73" s="55">
        <f>IF($B73&lt;&gt;"",IF($Q$3&gt;4,COUNTIFS(Input!$F$3:$F$1002,ALK!$B73,Input!$J$3:$J$1002,ALK!F$7,Input!$G$3:$G$1002,ALK!$N$3),COUNTIFS(Input!$F$3:$F$1002,ALK!$B73,Input!$J$3:$J$1002,ALK!F$7,Input!$N$3:$N$1002,ALK!$Q$3,Input!$G$3:$G$1002,ALK!$N$3)),0)</f>
        <v>0</v>
      </c>
      <c r="G73" s="55">
        <f>IF($B73&lt;&gt;"",IF($Q$3&gt;4,COUNTIFS(Input!$F$3:$F$1002,ALK!$B73,Input!$J$3:$J$1002,ALK!G$7,Input!$G$3:$G$1002,ALK!$N$3),COUNTIFS(Input!$F$3:$F$1002,ALK!$B73,Input!$J$3:$J$1002,ALK!G$7,Input!$N$3:$N$1002,ALK!$Q$3,Input!$G$3:$G$1002,ALK!$N$3)),0)</f>
        <v>0</v>
      </c>
      <c r="H73" s="55">
        <f>IF($B73&lt;&gt;"",IF($Q$3&gt;4,COUNTIFS(Input!$F$3:$F$1002,ALK!$B73,Input!$J$3:$J$1002,ALK!H$7,Input!$G$3:$G$1002,ALK!$N$3),COUNTIFS(Input!$F$3:$F$1002,ALK!$B73,Input!$J$3:$J$1002,ALK!H$7,Input!$N$3:$N$1002,ALK!$Q$3,Input!$G$3:$G$1002,ALK!$N$3)),0)</f>
        <v>0</v>
      </c>
      <c r="I73" s="55">
        <f>IF($B73&lt;&gt;"",IF($Q$3&gt;4,COUNTIFS(Input!$F$3:$F$1002,ALK!$B73,Input!$J$3:$J$1002,ALK!I$7,Input!$G$3:$G$1002,ALK!$N$3),COUNTIFS(Input!$F$3:$F$1002,ALK!$B73,Input!$J$3:$J$1002,ALK!I$7,Input!$N$3:$N$1002,ALK!$Q$3,Input!$G$3:$G$1002,ALK!$N$3)),0)</f>
        <v>0</v>
      </c>
      <c r="J73" s="55">
        <f>IF($B73&lt;&gt;"",IF($Q$3&gt;4,COUNTIFS(Input!$F$3:$F$1002,ALK!$B73,Input!$J$3:$J$1002,ALK!J$7,Input!$G$3:$G$1002,ALK!$N$3),COUNTIFS(Input!$F$3:$F$1002,ALK!$B73,Input!$J$3:$J$1002,ALK!J$7,Input!$N$3:$N$1002,ALK!$Q$3,Input!$G$3:$G$1002,ALK!$N$3)),0)</f>
        <v>0</v>
      </c>
      <c r="K73" s="55">
        <f>IF($B73&lt;&gt;"",IF($Q$3&gt;4,COUNTIFS(Input!$F$3:$F$1002,ALK!$B73,Input!$J$3:$J$1002,ALK!K$7,Input!$G$3:$G$1002,ALK!$N$3),COUNTIFS(Input!$F$3:$F$1002,ALK!$B73,Input!$J$3:$J$1002,ALK!K$7,Input!$N$3:$N$1002,ALK!$Q$3,Input!$G$3:$G$1002,ALK!$N$3)),0)</f>
        <v>0</v>
      </c>
      <c r="L73" s="55">
        <f>IF($B73&lt;&gt;"",IF($Q$3&gt;4,COUNTIFS(Input!$F$3:$F$1002,ALK!$B73,Input!$J$3:$J$1002,ALK!L$7,Input!$G$3:$G$1002,ALK!$N$3),COUNTIFS(Input!$F$3:$F$1002,ALK!$B73,Input!$J$3:$J$1002,ALK!L$7,Input!$N$3:$N$1002,ALK!$Q$3,Input!$G$3:$G$1002,ALK!$N$3)),0)</f>
        <v>0</v>
      </c>
      <c r="M73" s="55">
        <f>IF($B73&lt;&gt;"",IF($Q$3&gt;4,COUNTIFS(Input!$F$3:$F$1002,ALK!$B73,Input!$J$3:$J$1002,ALK!M$7,Input!$G$3:$G$1002,ALK!$N$3),COUNTIFS(Input!$F$3:$F$1002,ALK!$B73,Input!$J$3:$J$1002,ALK!M$7,Input!$N$3:$N$1002,ALK!$Q$3,Input!$G$3:$G$1002,ALK!$N$3)),0)</f>
        <v>0</v>
      </c>
      <c r="N73" s="55">
        <f>IF($B73&lt;&gt;"",IF($Q$3&gt;4,COUNTIFS(Input!$F$3:$F$1002,ALK!$B73,Input!$J$3:$J$1002,ALK!N$7,Input!$G$3:$G$1002,ALK!$N$3),COUNTIFS(Input!$F$3:$F$1002,ALK!$B73,Input!$J$3:$J$1002,ALK!N$7,Input!$N$3:$N$1002,ALK!$Q$3,Input!$G$3:$G$1002,ALK!$N$3)),0)</f>
        <v>0</v>
      </c>
      <c r="O73" s="55">
        <f>IF($B73&lt;&gt;"",IF($Q$3&gt;4,COUNTIFS(Input!$F$3:$F$1002,ALK!$B73,Input!$J$3:$J$1002,ALK!O$7,Input!$G$3:$G$1002,ALK!$N$3),COUNTIFS(Input!$F$3:$F$1002,ALK!$B73,Input!$J$3:$J$1002,ALK!O$7,Input!$N$3:$N$1002,ALK!$Q$3,Input!$G$3:$G$1002,ALK!$N$3)),0)</f>
        <v>0</v>
      </c>
      <c r="P73" s="55">
        <f>IF($B73&lt;&gt;"",IF($Q$3&gt;4,COUNTIFS(Input!$F$3:$F$1002,ALK!$B73,Input!$J$3:$J$1002,ALK!P$7,Input!$G$3:$G$1002,ALK!$N$3),COUNTIFS(Input!$F$3:$F$1002,ALK!$B73,Input!$J$3:$J$1002,ALK!P$7,Input!$N$3:$N$1002,ALK!$Q$3,Input!$G$3:$G$1002,ALK!$N$3)),0)</f>
        <v>0</v>
      </c>
      <c r="Q73" s="55">
        <f>IF($B73&lt;&gt;"",IF($Q$3&gt;4,COUNTIFS(Input!$F$3:$F$1002,ALK!$B73,Input!$J$3:$J$1002,ALK!Q$7,Input!$G$3:$G$1002,ALK!$N$3),COUNTIFS(Input!$F$3:$F$1002,ALK!$B73,Input!$J$3:$J$1002,ALK!Q$7,Input!$N$3:$N$1002,ALK!$Q$3,Input!$G$3:$G$1002,ALK!$N$3)),0)</f>
        <v>0</v>
      </c>
      <c r="R73" s="55">
        <f>IF($B73&lt;&gt;"",IF($Q$3&gt;4,COUNTIFS(Input!$F$3:$F$1002,ALK!$B73,Input!$J$3:$J$1002,ALK!R$7,Input!$G$3:$G$1002,ALK!$N$3),COUNTIFS(Input!$F$3:$F$1002,ALK!$B73,Input!$J$3:$J$1002,ALK!R$7,Input!$N$3:$N$1002,ALK!$Q$3,Input!$G$3:$G$1002,ALK!$N$3)),0)</f>
        <v>0</v>
      </c>
      <c r="S73" s="55">
        <f>IF($B73&lt;&gt;"",IF($Q$3&gt;4,COUNTIFS(Input!$F$3:$F$1002,ALK!$B73,Input!$J$3:$J$1002,ALK!S$7,Input!$G$3:$G$1002,ALK!$N$3),COUNTIFS(Input!$F$3:$F$1002,ALK!$B73,Input!$J$3:$J$1002,ALK!S$7,Input!$N$3:$N$1002,ALK!$Q$3,Input!$G$3:$G$1002,ALK!$N$3)),0)</f>
        <v>0</v>
      </c>
      <c r="T73" s="55">
        <f>IF($B73&lt;&gt;"",IF($Q$3&gt;4,COUNTIFS(Input!$F$3:$F$1002,ALK!$B73,Input!$J$3:$J$1002,ALK!T$7,Input!$G$3:$G$1002,ALK!$N$3),COUNTIFS(Input!$F$3:$F$1002,ALK!$B73,Input!$J$3:$J$1002,ALK!T$7,Input!$N$3:$N$1002,ALK!$Q$3,Input!$G$3:$G$1002,ALK!$N$3)),0)</f>
        <v>0</v>
      </c>
      <c r="U73" s="55">
        <f>IF($B73&lt;&gt;"",IF($Q$3&gt;4,COUNTIFS(Input!$F$3:$F$1002,ALK!$B73,Input!$J$3:$J$1002,ALK!U$7,Input!$G$3:$G$1002,ALK!$N$3),COUNTIFS(Input!$F$3:$F$1002,ALK!$B73,Input!$J$3:$J$1002,ALK!U$7,Input!$N$3:$N$1002,ALK!$Q$3,Input!$G$3:$G$1002,ALK!$N$3)),0)</f>
        <v>0</v>
      </c>
      <c r="V73" s="55">
        <f>IF($B73&lt;&gt;"",IF($Q$3&gt;4,COUNTIFS(Input!$F$3:$F$1002,ALK!$B73,Input!$J$3:$J$1002,ALK!V$7,Input!$G$3:$G$1002,ALK!$N$3),COUNTIFS(Input!$F$3:$F$1002,ALK!$B73,Input!$J$3:$J$1002,ALK!V$7,Input!$N$3:$N$1002,ALK!$Q$3,Input!$G$3:$G$1002,ALK!$N$3)),0)</f>
        <v>0</v>
      </c>
      <c r="W73" s="55">
        <f>IF($B73&lt;&gt;"",IF($Q$3&gt;4,COUNTIFS(Input!$F$3:$F$1002,ALK!$B73,Input!$J$3:$J$1002,ALK!W$7,Input!$G$3:$G$1002,ALK!$N$3),COUNTIFS(Input!$F$3:$F$1002,ALK!$B73,Input!$J$3:$J$1002,ALK!W$7,Input!$N$3:$N$1002,ALK!$Q$3,Input!$G$3:$G$1002,ALK!$N$3)),0)</f>
        <v>0</v>
      </c>
      <c r="X73" s="55">
        <f>IF($B73&lt;&gt;"",IF($Q$3&gt;4,COUNTIFS(Input!$F$3:$F$1002,ALK!$B73,Input!$J$3:$J$1002,ALK!X$7,Input!$G$3:$G$1002,ALK!$N$3),COUNTIFS(Input!$F$3:$F$1002,ALK!$B73,Input!$J$3:$J$1002,ALK!X$7,Input!$N$3:$N$1002,ALK!$Q$3,Input!$G$3:$G$1002,ALK!$N$3)),0)</f>
        <v>0</v>
      </c>
      <c r="Y73" s="55">
        <f>IF($B73&lt;&gt;"",IF($Q$3&gt;4,COUNTIFS(Input!$F$3:$F$1002,ALK!$B73,Input!$J$3:$J$1002,ALK!Y$7,Input!$G$3:$G$1002,ALK!$N$3),COUNTIFS(Input!$F$3:$F$1002,ALK!$B73,Input!$J$3:$J$1002,ALK!Y$7,Input!$N$3:$N$1002,ALK!$Q$3,Input!$G$3:$G$1002,ALK!$N$3)),0)</f>
        <v>0</v>
      </c>
      <c r="Z73" s="55">
        <f>IF($B73&lt;&gt;"",IF($Q$3&gt;4,COUNTIFS(Input!$F$3:$F$1002,ALK!$B73,Input!$J$3:$J$1002,ALK!Z$7,Input!$G$3:$G$1002,ALK!$N$3),COUNTIFS(Input!$F$3:$F$1002,ALK!$B73,Input!$J$3:$J$1002,ALK!Z$7,Input!$N$3:$N$1002,ALK!$Q$3,Input!$G$3:$G$1002,ALK!$N$3)),0)</f>
        <v>0</v>
      </c>
      <c r="AA73" s="55">
        <f>IF($B73&lt;&gt;"",IF($Q$3&gt;4,COUNTIFS(Input!$F$3:$F$1002,ALK!$B73,Input!$J$3:$J$1002,ALK!AA$7,Input!$G$3:$G$1002,ALK!$N$3),COUNTIFS(Input!$F$3:$F$1002,ALK!$B73,Input!$J$3:$J$1002,ALK!AA$7,Input!$N$3:$N$1002,ALK!$Q$3,Input!$G$3:$G$1002,ALK!$N$3)),0)</f>
        <v>0</v>
      </c>
      <c r="AB73" s="55">
        <f>IF($B73&lt;&gt;"",IF($Q$3&gt;4,COUNTIFS(Input!$F$3:$F$1002,ALK!$B73,Input!$J$3:$J$1002,ALK!AB$7,Input!$G$3:$G$1002,ALK!$N$3),COUNTIFS(Input!$F$3:$F$1002,ALK!$B73,Input!$J$3:$J$1002,ALK!AB$7,Input!$N$3:$N$1002,ALK!$Q$3,Input!$G$3:$G$1002,ALK!$N$3)),0)</f>
        <v>0</v>
      </c>
      <c r="AC73" s="55">
        <f>IF($B73&lt;&gt;"",IF($Q$3&gt;4,COUNTIFS(Input!$F$3:$F$1002,ALK!$B73,Input!$J$3:$J$1002,ALK!AC$7,Input!$G$3:$G$1002,ALK!$N$3),COUNTIFS(Input!$F$3:$F$1002,ALK!$B73,Input!$J$3:$J$1002,ALK!AC$7,Input!$N$3:$N$1002,ALK!$Q$3,Input!$G$3:$G$1002,ALK!$N$3)),0)</f>
        <v>0</v>
      </c>
      <c r="AD73" s="55">
        <f>IF($B73&lt;&gt;"",IF($Q$3&gt;4,COUNTIFS(Input!$F$3:$F$1002,ALK!$B73,Input!$J$3:$J$1002,ALK!AD$7,Input!$G$3:$G$1002,ALK!$N$3),COUNTIFS(Input!$F$3:$F$1002,ALK!$B73,Input!$J$3:$J$1002,ALK!AD$7,Input!$N$3:$N$1002,ALK!$Q$3,Input!$G$3:$G$1002,ALK!$N$3)),0)</f>
        <v>0</v>
      </c>
      <c r="AE73" s="55">
        <f>IF($B73&lt;&gt;"",IF($Q$3&gt;4,COUNTIFS(Input!$F$3:$F$1002,ALK!$B73,Input!$J$3:$J$1002,ALK!AE$7,Input!$G$3:$G$1002,ALK!$N$3),COUNTIFS(Input!$F$3:$F$1002,ALK!$B73,Input!$J$3:$J$1002,ALK!AE$7,Input!$N$3:$N$1002,ALK!$Q$3,Input!$G$3:$G$1002,ALK!$N$3)),0)</f>
        <v>0</v>
      </c>
      <c r="AF73" s="55">
        <f>IF($B73&lt;&gt;"",IF($Q$3&gt;4,COUNTIFS(Input!$F$3:$F$1002,ALK!$B73,Input!$J$3:$J$1002,ALK!AF$7,Input!$G$3:$G$1002,ALK!$N$3),COUNTIFS(Input!$F$3:$F$1002,ALK!$B73,Input!$J$3:$J$1002,ALK!AF$7,Input!$N$3:$N$1002,ALK!$Q$3,Input!$G$3:$G$1002,ALK!$N$3)),0)</f>
        <v>0</v>
      </c>
      <c r="AG73" s="55">
        <f>IF($B73&lt;&gt;"",IF($Q$3&gt;4,COUNTIFS(Input!$F$3:$F$1002,ALK!$B73,Input!$J$3:$J$1002,ALK!AG$7,Input!$G$3:$G$1002,ALK!$N$3),COUNTIFS(Input!$F$3:$F$1002,ALK!$B73,Input!$J$3:$J$1002,ALK!AG$7,Input!$N$3:$N$1002,ALK!$Q$3,Input!$G$3:$G$1002,ALK!$N$3)),0)</f>
        <v>0</v>
      </c>
      <c r="AH73" s="55">
        <f>IF($B73&lt;&gt;"",IF($Q$3&gt;4,COUNTIFS(Input!$F$3:$F$1002,ALK!$B73,Input!$J$3:$J$1002,ALK!AH$7,Input!$G$3:$G$1002,ALK!$N$3),COUNTIFS(Input!$F$3:$F$1002,ALK!$B73,Input!$J$3:$J$1002,ALK!AH$7,Input!$N$3:$N$1002,ALK!$Q$3,Input!$G$3:$G$1002,ALK!$N$3)),0)</f>
        <v>0</v>
      </c>
      <c r="AI73" s="55">
        <f>IF($B73&lt;&gt;"",IF($Q$3&gt;4,COUNTIFS(Input!$F$3:$F$1002,ALK!$B73,Input!$J$3:$J$1002,ALK!AI$7,Input!$G$3:$G$1002,ALK!$N$3),COUNTIFS(Input!$F$3:$F$1002,ALK!$B73,Input!$J$3:$J$1002,ALK!AI$7,Input!$N$3:$N$1002,ALK!$Q$3,Input!$G$3:$G$1002,ALK!$N$3)),0)</f>
        <v>0</v>
      </c>
      <c r="AJ73" s="55">
        <f>IF($B73&lt;&gt;"",IF($Q$3&gt;4,COUNTIFS(Input!$F$3:$F$1002,ALK!$B73,Input!$J$3:$J$1002,ALK!AJ$7,Input!$G$3:$G$1002,ALK!$N$3),COUNTIFS(Input!$F$3:$F$1002,ALK!$B73,Input!$J$3:$J$1002,ALK!AJ$7,Input!$N$3:$N$1002,ALK!$Q$3,Input!$G$3:$G$1002,ALK!$N$3)),0)</f>
        <v>0</v>
      </c>
      <c r="AK73" s="55">
        <f>IF($B73&lt;&gt;"",IF($Q$3&gt;4,COUNTIFS(Input!$F$3:$F$1002,ALK!$B73,Input!$J$3:$J$1002,ALK!AK$7,Input!$G$3:$G$1002,ALK!$N$3),COUNTIFS(Input!$F$3:$F$1002,ALK!$B73,Input!$J$3:$J$1002,ALK!AK$7,Input!$N$3:$N$1002,ALK!$Q$3,Input!$G$3:$G$1002,ALK!$N$3)),0)</f>
        <v>0</v>
      </c>
      <c r="AL73" s="55">
        <f>IF($B73&lt;&gt;"",IF($Q$3&gt;4,COUNTIFS(Input!$F$3:$F$1002,ALK!$B73,Input!$J$3:$J$1002,ALK!AL$7,Input!$G$3:$G$1002,ALK!$N$3),COUNTIFS(Input!$F$3:$F$1002,ALK!$B73,Input!$J$3:$J$1002,ALK!AL$7,Input!$N$3:$N$1002,ALK!$Q$3,Input!$G$3:$G$1002,ALK!$N$3)),0)</f>
        <v>0</v>
      </c>
      <c r="AM73" s="55">
        <f>IF($B73&lt;&gt;"",IF($Q$3&gt;4,COUNTIFS(Input!$F$3:$F$1002,ALK!$B73,Input!$J$3:$J$1002,ALK!AM$7,Input!$G$3:$G$1002,ALK!$N$3),COUNTIFS(Input!$F$3:$F$1002,ALK!$B73,Input!$J$3:$J$1002,ALK!AM$7,Input!$N$3:$N$1002,ALK!$Q$3,Input!$G$3:$G$1002,ALK!$N$3)),0)</f>
        <v>0</v>
      </c>
      <c r="AN73" s="55">
        <f>IF($B73&lt;&gt;"",IF($Q$3&gt;4,COUNTIFS(Input!$F$3:$F$1002,ALK!$B73,Input!$J$3:$J$1002,ALK!AN$7,Input!$G$3:$G$1002,ALK!$N$3),COUNTIFS(Input!$F$3:$F$1002,ALK!$B73,Input!$J$3:$J$1002,ALK!AN$7,Input!$N$3:$N$1002,ALK!$Q$3,Input!$G$3:$G$1002,ALK!$N$3)),0)</f>
        <v>0</v>
      </c>
      <c r="AO73" s="55">
        <f>IF($B73&lt;&gt;"",IF($Q$3&gt;4,COUNTIFS(Input!$F$3:$F$1002,ALK!$B73,Input!$J$3:$J$1002,ALK!AO$7,Input!$G$3:$G$1002,ALK!$N$3),COUNTIFS(Input!$F$3:$F$1002,ALK!$B73,Input!$J$3:$J$1002,ALK!AO$7,Input!$N$3:$N$1002,ALK!$Q$3,Input!$G$3:$G$1002,ALK!$N$3)),0)</f>
        <v>0</v>
      </c>
      <c r="AP73" s="55">
        <f>IF($B73&lt;&gt;"",IF($Q$3&gt;4,COUNTIFS(Input!$F$3:$F$1002,ALK!$B73,Input!$J$3:$J$1002,ALK!AP$7,Input!$G$3:$G$1002,ALK!$N$3),COUNTIFS(Input!$F$3:$F$1002,ALK!$B73,Input!$J$3:$J$1002,ALK!AP$7,Input!$N$3:$N$1002,ALK!$Q$3,Input!$G$3:$G$1002,ALK!$N$3)),0)</f>
        <v>0</v>
      </c>
      <c r="AQ73" s="55">
        <f>IF($B73&lt;&gt;"",IF($Q$3&gt;4,COUNTIFS(Input!$F$3:$F$1002,ALK!$B73,Input!$J$3:$J$1002,ALK!AQ$7,Input!$G$3:$G$1002,ALK!$N$3),COUNTIFS(Input!$F$3:$F$1002,ALK!$B73,Input!$J$3:$J$1002,ALK!AQ$7,Input!$N$3:$N$1002,ALK!$Q$3,Input!$G$3:$G$1002,ALK!$N$3)),0)</f>
        <v>0</v>
      </c>
      <c r="AR73" s="56">
        <f t="shared" ref="AR73:AR89" si="3">SUM(C73:AQ73)</f>
        <v>0</v>
      </c>
      <c r="AS73" s="21"/>
      <c r="AT73" s="21"/>
      <c r="AU73" s="21"/>
      <c r="AV73" s="21"/>
      <c r="AW73" s="21"/>
      <c r="AX73" s="21"/>
      <c r="AY73" s="21"/>
      <c r="AZ73" s="21"/>
      <c r="BA73" s="21"/>
      <c r="BB73" s="21"/>
      <c r="BC73" s="316">
        <f t="shared" ref="BC73:BC89" si="4">IF(AR73&gt;0,AR73*B73,0)</f>
        <v>0</v>
      </c>
      <c r="BD73" s="21"/>
      <c r="BE73" s="21"/>
      <c r="BF73" s="21"/>
      <c r="BG73" s="21"/>
      <c r="BH73" s="21"/>
      <c r="BI73" s="21"/>
      <c r="BJ73" s="21"/>
      <c r="BK73" s="21"/>
      <c r="BL73" s="21"/>
      <c r="BM73" s="21"/>
      <c r="BN73" s="21"/>
      <c r="BO73" s="21"/>
      <c r="BP73" s="21"/>
      <c r="BQ73" s="21"/>
      <c r="BR73" s="21"/>
      <c r="BS73" s="21"/>
      <c r="BT73" s="21"/>
      <c r="BU73" s="21"/>
      <c r="BV73" s="21"/>
      <c r="BW73" s="21"/>
      <c r="BX73" s="21"/>
      <c r="BY73" s="21"/>
      <c r="BZ73" s="21"/>
    </row>
    <row r="74" spans="1:78" x14ac:dyDescent="0.3">
      <c r="A74" s="21"/>
      <c r="B74" s="58" t="str">
        <f>'Sheet 1'!A68</f>
        <v/>
      </c>
      <c r="C74" s="55">
        <f>IF($B74&lt;&gt;"",IF($Q$3&gt;4,COUNTIFS(Input!$F$3:$F$1002,ALK!$B74,Input!$J$3:$J$1002,ALK!C$7,Input!$G$3:$G$1002,ALK!$N$3),COUNTIFS(Input!$F$3:$F$1002,ALK!$B74,Input!$J$3:$J$1002,ALK!C$7,Input!$N$3:$N$1002,ALK!$Q$3,Input!$G$3:$G$1002,ALK!$N$3)),0)</f>
        <v>0</v>
      </c>
      <c r="D74" s="55">
        <f>IF($B74&lt;&gt;"",IF($Q$3&gt;4,COUNTIFS(Input!$F$3:$F$1002,ALK!$B74,Input!$J$3:$J$1002,ALK!D$7,Input!$G$3:$G$1002,ALK!$N$3),COUNTIFS(Input!$F$3:$F$1002,ALK!$B74,Input!$J$3:$J$1002,ALK!D$7,Input!$N$3:$N$1002,ALK!$Q$3,Input!$G$3:$G$1002,ALK!$N$3)),0)</f>
        <v>0</v>
      </c>
      <c r="E74" s="55">
        <f>IF($B74&lt;&gt;"",IF($Q$3&gt;4,COUNTIFS(Input!$F$3:$F$1002,ALK!$B74,Input!$J$3:$J$1002,ALK!E$7,Input!$G$3:$G$1002,ALK!$N$3),COUNTIFS(Input!$F$3:$F$1002,ALK!$B74,Input!$J$3:$J$1002,ALK!E$7,Input!$N$3:$N$1002,ALK!$Q$3,Input!$G$3:$G$1002,ALK!$N$3)),0)</f>
        <v>0</v>
      </c>
      <c r="F74" s="55">
        <f>IF($B74&lt;&gt;"",IF($Q$3&gt;4,COUNTIFS(Input!$F$3:$F$1002,ALK!$B74,Input!$J$3:$J$1002,ALK!F$7,Input!$G$3:$G$1002,ALK!$N$3),COUNTIFS(Input!$F$3:$F$1002,ALK!$B74,Input!$J$3:$J$1002,ALK!F$7,Input!$N$3:$N$1002,ALK!$Q$3,Input!$G$3:$G$1002,ALK!$N$3)),0)</f>
        <v>0</v>
      </c>
      <c r="G74" s="55">
        <f>IF($B74&lt;&gt;"",IF($Q$3&gt;4,COUNTIFS(Input!$F$3:$F$1002,ALK!$B74,Input!$J$3:$J$1002,ALK!G$7,Input!$G$3:$G$1002,ALK!$N$3),COUNTIFS(Input!$F$3:$F$1002,ALK!$B74,Input!$J$3:$J$1002,ALK!G$7,Input!$N$3:$N$1002,ALK!$Q$3,Input!$G$3:$G$1002,ALK!$N$3)),0)</f>
        <v>0</v>
      </c>
      <c r="H74" s="55">
        <f>IF($B74&lt;&gt;"",IF($Q$3&gt;4,COUNTIFS(Input!$F$3:$F$1002,ALK!$B74,Input!$J$3:$J$1002,ALK!H$7,Input!$G$3:$G$1002,ALK!$N$3),COUNTIFS(Input!$F$3:$F$1002,ALK!$B74,Input!$J$3:$J$1002,ALK!H$7,Input!$N$3:$N$1002,ALK!$Q$3,Input!$G$3:$G$1002,ALK!$N$3)),0)</f>
        <v>0</v>
      </c>
      <c r="I74" s="55">
        <f>IF($B74&lt;&gt;"",IF($Q$3&gt;4,COUNTIFS(Input!$F$3:$F$1002,ALK!$B74,Input!$J$3:$J$1002,ALK!I$7,Input!$G$3:$G$1002,ALK!$N$3),COUNTIFS(Input!$F$3:$F$1002,ALK!$B74,Input!$J$3:$J$1002,ALK!I$7,Input!$N$3:$N$1002,ALK!$Q$3,Input!$G$3:$G$1002,ALK!$N$3)),0)</f>
        <v>0</v>
      </c>
      <c r="J74" s="55">
        <f>IF($B74&lt;&gt;"",IF($Q$3&gt;4,COUNTIFS(Input!$F$3:$F$1002,ALK!$B74,Input!$J$3:$J$1002,ALK!J$7,Input!$G$3:$G$1002,ALK!$N$3),COUNTIFS(Input!$F$3:$F$1002,ALK!$B74,Input!$J$3:$J$1002,ALK!J$7,Input!$N$3:$N$1002,ALK!$Q$3,Input!$G$3:$G$1002,ALK!$N$3)),0)</f>
        <v>0</v>
      </c>
      <c r="K74" s="55">
        <f>IF($B74&lt;&gt;"",IF($Q$3&gt;4,COUNTIFS(Input!$F$3:$F$1002,ALK!$B74,Input!$J$3:$J$1002,ALK!K$7,Input!$G$3:$G$1002,ALK!$N$3),COUNTIFS(Input!$F$3:$F$1002,ALK!$B74,Input!$J$3:$J$1002,ALK!K$7,Input!$N$3:$N$1002,ALK!$Q$3,Input!$G$3:$G$1002,ALK!$N$3)),0)</f>
        <v>0</v>
      </c>
      <c r="L74" s="55">
        <f>IF($B74&lt;&gt;"",IF($Q$3&gt;4,COUNTIFS(Input!$F$3:$F$1002,ALK!$B74,Input!$J$3:$J$1002,ALK!L$7,Input!$G$3:$G$1002,ALK!$N$3),COUNTIFS(Input!$F$3:$F$1002,ALK!$B74,Input!$J$3:$J$1002,ALK!L$7,Input!$N$3:$N$1002,ALK!$Q$3,Input!$G$3:$G$1002,ALK!$N$3)),0)</f>
        <v>0</v>
      </c>
      <c r="M74" s="55">
        <f>IF($B74&lt;&gt;"",IF($Q$3&gt;4,COUNTIFS(Input!$F$3:$F$1002,ALK!$B74,Input!$J$3:$J$1002,ALK!M$7,Input!$G$3:$G$1002,ALK!$N$3),COUNTIFS(Input!$F$3:$F$1002,ALK!$B74,Input!$J$3:$J$1002,ALK!M$7,Input!$N$3:$N$1002,ALK!$Q$3,Input!$G$3:$G$1002,ALK!$N$3)),0)</f>
        <v>0</v>
      </c>
      <c r="N74" s="55">
        <f>IF($B74&lt;&gt;"",IF($Q$3&gt;4,COUNTIFS(Input!$F$3:$F$1002,ALK!$B74,Input!$J$3:$J$1002,ALK!N$7,Input!$G$3:$G$1002,ALK!$N$3),COUNTIFS(Input!$F$3:$F$1002,ALK!$B74,Input!$J$3:$J$1002,ALK!N$7,Input!$N$3:$N$1002,ALK!$Q$3,Input!$G$3:$G$1002,ALK!$N$3)),0)</f>
        <v>0</v>
      </c>
      <c r="O74" s="55">
        <f>IF($B74&lt;&gt;"",IF($Q$3&gt;4,COUNTIFS(Input!$F$3:$F$1002,ALK!$B74,Input!$J$3:$J$1002,ALK!O$7,Input!$G$3:$G$1002,ALK!$N$3),COUNTIFS(Input!$F$3:$F$1002,ALK!$B74,Input!$J$3:$J$1002,ALK!O$7,Input!$N$3:$N$1002,ALK!$Q$3,Input!$G$3:$G$1002,ALK!$N$3)),0)</f>
        <v>0</v>
      </c>
      <c r="P74" s="55">
        <f>IF($B74&lt;&gt;"",IF($Q$3&gt;4,COUNTIFS(Input!$F$3:$F$1002,ALK!$B74,Input!$J$3:$J$1002,ALK!P$7,Input!$G$3:$G$1002,ALK!$N$3),COUNTIFS(Input!$F$3:$F$1002,ALK!$B74,Input!$J$3:$J$1002,ALK!P$7,Input!$N$3:$N$1002,ALK!$Q$3,Input!$G$3:$G$1002,ALK!$N$3)),0)</f>
        <v>0</v>
      </c>
      <c r="Q74" s="55">
        <f>IF($B74&lt;&gt;"",IF($Q$3&gt;4,COUNTIFS(Input!$F$3:$F$1002,ALK!$B74,Input!$J$3:$J$1002,ALK!Q$7,Input!$G$3:$G$1002,ALK!$N$3),COUNTIFS(Input!$F$3:$F$1002,ALK!$B74,Input!$J$3:$J$1002,ALK!Q$7,Input!$N$3:$N$1002,ALK!$Q$3,Input!$G$3:$G$1002,ALK!$N$3)),0)</f>
        <v>0</v>
      </c>
      <c r="R74" s="55">
        <f>IF($B74&lt;&gt;"",IF($Q$3&gt;4,COUNTIFS(Input!$F$3:$F$1002,ALK!$B74,Input!$J$3:$J$1002,ALK!R$7,Input!$G$3:$G$1002,ALK!$N$3),COUNTIFS(Input!$F$3:$F$1002,ALK!$B74,Input!$J$3:$J$1002,ALK!R$7,Input!$N$3:$N$1002,ALK!$Q$3,Input!$G$3:$G$1002,ALK!$N$3)),0)</f>
        <v>0</v>
      </c>
      <c r="S74" s="55">
        <f>IF($B74&lt;&gt;"",IF($Q$3&gt;4,COUNTIFS(Input!$F$3:$F$1002,ALK!$B74,Input!$J$3:$J$1002,ALK!S$7,Input!$G$3:$G$1002,ALK!$N$3),COUNTIFS(Input!$F$3:$F$1002,ALK!$B74,Input!$J$3:$J$1002,ALK!S$7,Input!$N$3:$N$1002,ALK!$Q$3,Input!$G$3:$G$1002,ALK!$N$3)),0)</f>
        <v>0</v>
      </c>
      <c r="T74" s="55">
        <f>IF($B74&lt;&gt;"",IF($Q$3&gt;4,COUNTIFS(Input!$F$3:$F$1002,ALK!$B74,Input!$J$3:$J$1002,ALK!T$7,Input!$G$3:$G$1002,ALK!$N$3),COUNTIFS(Input!$F$3:$F$1002,ALK!$B74,Input!$J$3:$J$1002,ALK!T$7,Input!$N$3:$N$1002,ALK!$Q$3,Input!$G$3:$G$1002,ALK!$N$3)),0)</f>
        <v>0</v>
      </c>
      <c r="U74" s="55">
        <f>IF($B74&lt;&gt;"",IF($Q$3&gt;4,COUNTIFS(Input!$F$3:$F$1002,ALK!$B74,Input!$J$3:$J$1002,ALK!U$7,Input!$G$3:$G$1002,ALK!$N$3),COUNTIFS(Input!$F$3:$F$1002,ALK!$B74,Input!$J$3:$J$1002,ALK!U$7,Input!$N$3:$N$1002,ALK!$Q$3,Input!$G$3:$G$1002,ALK!$N$3)),0)</f>
        <v>0</v>
      </c>
      <c r="V74" s="55">
        <f>IF($B74&lt;&gt;"",IF($Q$3&gt;4,COUNTIFS(Input!$F$3:$F$1002,ALK!$B74,Input!$J$3:$J$1002,ALK!V$7,Input!$G$3:$G$1002,ALK!$N$3),COUNTIFS(Input!$F$3:$F$1002,ALK!$B74,Input!$J$3:$J$1002,ALK!V$7,Input!$N$3:$N$1002,ALK!$Q$3,Input!$G$3:$G$1002,ALK!$N$3)),0)</f>
        <v>0</v>
      </c>
      <c r="W74" s="55">
        <f>IF($B74&lt;&gt;"",IF($Q$3&gt;4,COUNTIFS(Input!$F$3:$F$1002,ALK!$B74,Input!$J$3:$J$1002,ALK!W$7,Input!$G$3:$G$1002,ALK!$N$3),COUNTIFS(Input!$F$3:$F$1002,ALK!$B74,Input!$J$3:$J$1002,ALK!W$7,Input!$N$3:$N$1002,ALK!$Q$3,Input!$G$3:$G$1002,ALK!$N$3)),0)</f>
        <v>0</v>
      </c>
      <c r="X74" s="55">
        <f>IF($B74&lt;&gt;"",IF($Q$3&gt;4,COUNTIFS(Input!$F$3:$F$1002,ALK!$B74,Input!$J$3:$J$1002,ALK!X$7,Input!$G$3:$G$1002,ALK!$N$3),COUNTIFS(Input!$F$3:$F$1002,ALK!$B74,Input!$J$3:$J$1002,ALK!X$7,Input!$N$3:$N$1002,ALK!$Q$3,Input!$G$3:$G$1002,ALK!$N$3)),0)</f>
        <v>0</v>
      </c>
      <c r="Y74" s="55">
        <f>IF($B74&lt;&gt;"",IF($Q$3&gt;4,COUNTIFS(Input!$F$3:$F$1002,ALK!$B74,Input!$J$3:$J$1002,ALK!Y$7,Input!$G$3:$G$1002,ALK!$N$3),COUNTIFS(Input!$F$3:$F$1002,ALK!$B74,Input!$J$3:$J$1002,ALK!Y$7,Input!$N$3:$N$1002,ALK!$Q$3,Input!$G$3:$G$1002,ALK!$N$3)),0)</f>
        <v>0</v>
      </c>
      <c r="Z74" s="55">
        <f>IF($B74&lt;&gt;"",IF($Q$3&gt;4,COUNTIFS(Input!$F$3:$F$1002,ALK!$B74,Input!$J$3:$J$1002,ALK!Z$7,Input!$G$3:$G$1002,ALK!$N$3),COUNTIFS(Input!$F$3:$F$1002,ALK!$B74,Input!$J$3:$J$1002,ALK!Z$7,Input!$N$3:$N$1002,ALK!$Q$3,Input!$G$3:$G$1002,ALK!$N$3)),0)</f>
        <v>0</v>
      </c>
      <c r="AA74" s="55">
        <f>IF($B74&lt;&gt;"",IF($Q$3&gt;4,COUNTIFS(Input!$F$3:$F$1002,ALK!$B74,Input!$J$3:$J$1002,ALK!AA$7,Input!$G$3:$G$1002,ALK!$N$3),COUNTIFS(Input!$F$3:$F$1002,ALK!$B74,Input!$J$3:$J$1002,ALK!AA$7,Input!$N$3:$N$1002,ALK!$Q$3,Input!$G$3:$G$1002,ALK!$N$3)),0)</f>
        <v>0</v>
      </c>
      <c r="AB74" s="55">
        <f>IF($B74&lt;&gt;"",IF($Q$3&gt;4,COUNTIFS(Input!$F$3:$F$1002,ALK!$B74,Input!$J$3:$J$1002,ALK!AB$7,Input!$G$3:$G$1002,ALK!$N$3),COUNTIFS(Input!$F$3:$F$1002,ALK!$B74,Input!$J$3:$J$1002,ALK!AB$7,Input!$N$3:$N$1002,ALK!$Q$3,Input!$G$3:$G$1002,ALK!$N$3)),0)</f>
        <v>0</v>
      </c>
      <c r="AC74" s="55">
        <f>IF($B74&lt;&gt;"",IF($Q$3&gt;4,COUNTIFS(Input!$F$3:$F$1002,ALK!$B74,Input!$J$3:$J$1002,ALK!AC$7,Input!$G$3:$G$1002,ALK!$N$3),COUNTIFS(Input!$F$3:$F$1002,ALK!$B74,Input!$J$3:$J$1002,ALK!AC$7,Input!$N$3:$N$1002,ALK!$Q$3,Input!$G$3:$G$1002,ALK!$N$3)),0)</f>
        <v>0</v>
      </c>
      <c r="AD74" s="55">
        <f>IF($B74&lt;&gt;"",IF($Q$3&gt;4,COUNTIFS(Input!$F$3:$F$1002,ALK!$B74,Input!$J$3:$J$1002,ALK!AD$7,Input!$G$3:$G$1002,ALK!$N$3),COUNTIFS(Input!$F$3:$F$1002,ALK!$B74,Input!$J$3:$J$1002,ALK!AD$7,Input!$N$3:$N$1002,ALK!$Q$3,Input!$G$3:$G$1002,ALK!$N$3)),0)</f>
        <v>0</v>
      </c>
      <c r="AE74" s="55">
        <f>IF($B74&lt;&gt;"",IF($Q$3&gt;4,COUNTIFS(Input!$F$3:$F$1002,ALK!$B74,Input!$J$3:$J$1002,ALK!AE$7,Input!$G$3:$G$1002,ALK!$N$3),COUNTIFS(Input!$F$3:$F$1002,ALK!$B74,Input!$J$3:$J$1002,ALK!AE$7,Input!$N$3:$N$1002,ALK!$Q$3,Input!$G$3:$G$1002,ALK!$N$3)),0)</f>
        <v>0</v>
      </c>
      <c r="AF74" s="55">
        <f>IF($B74&lt;&gt;"",IF($Q$3&gt;4,COUNTIFS(Input!$F$3:$F$1002,ALK!$B74,Input!$J$3:$J$1002,ALK!AF$7,Input!$G$3:$G$1002,ALK!$N$3),COUNTIFS(Input!$F$3:$F$1002,ALK!$B74,Input!$J$3:$J$1002,ALK!AF$7,Input!$N$3:$N$1002,ALK!$Q$3,Input!$G$3:$G$1002,ALK!$N$3)),0)</f>
        <v>0</v>
      </c>
      <c r="AG74" s="55">
        <f>IF($B74&lt;&gt;"",IF($Q$3&gt;4,COUNTIFS(Input!$F$3:$F$1002,ALK!$B74,Input!$J$3:$J$1002,ALK!AG$7,Input!$G$3:$G$1002,ALK!$N$3),COUNTIFS(Input!$F$3:$F$1002,ALK!$B74,Input!$J$3:$J$1002,ALK!AG$7,Input!$N$3:$N$1002,ALK!$Q$3,Input!$G$3:$G$1002,ALK!$N$3)),0)</f>
        <v>0</v>
      </c>
      <c r="AH74" s="55">
        <f>IF($B74&lt;&gt;"",IF($Q$3&gt;4,COUNTIFS(Input!$F$3:$F$1002,ALK!$B74,Input!$J$3:$J$1002,ALK!AH$7,Input!$G$3:$G$1002,ALK!$N$3),COUNTIFS(Input!$F$3:$F$1002,ALK!$B74,Input!$J$3:$J$1002,ALK!AH$7,Input!$N$3:$N$1002,ALK!$Q$3,Input!$G$3:$G$1002,ALK!$N$3)),0)</f>
        <v>0</v>
      </c>
      <c r="AI74" s="55">
        <f>IF($B74&lt;&gt;"",IF($Q$3&gt;4,COUNTIFS(Input!$F$3:$F$1002,ALK!$B74,Input!$J$3:$J$1002,ALK!AI$7,Input!$G$3:$G$1002,ALK!$N$3),COUNTIFS(Input!$F$3:$F$1002,ALK!$B74,Input!$J$3:$J$1002,ALK!AI$7,Input!$N$3:$N$1002,ALK!$Q$3,Input!$G$3:$G$1002,ALK!$N$3)),0)</f>
        <v>0</v>
      </c>
      <c r="AJ74" s="55">
        <f>IF($B74&lt;&gt;"",IF($Q$3&gt;4,COUNTIFS(Input!$F$3:$F$1002,ALK!$B74,Input!$J$3:$J$1002,ALK!AJ$7,Input!$G$3:$G$1002,ALK!$N$3),COUNTIFS(Input!$F$3:$F$1002,ALK!$B74,Input!$J$3:$J$1002,ALK!AJ$7,Input!$N$3:$N$1002,ALK!$Q$3,Input!$G$3:$G$1002,ALK!$N$3)),0)</f>
        <v>0</v>
      </c>
      <c r="AK74" s="55">
        <f>IF($B74&lt;&gt;"",IF($Q$3&gt;4,COUNTIFS(Input!$F$3:$F$1002,ALK!$B74,Input!$J$3:$J$1002,ALK!AK$7,Input!$G$3:$G$1002,ALK!$N$3),COUNTIFS(Input!$F$3:$F$1002,ALK!$B74,Input!$J$3:$J$1002,ALK!AK$7,Input!$N$3:$N$1002,ALK!$Q$3,Input!$G$3:$G$1002,ALK!$N$3)),0)</f>
        <v>0</v>
      </c>
      <c r="AL74" s="55">
        <f>IF($B74&lt;&gt;"",IF($Q$3&gt;4,COUNTIFS(Input!$F$3:$F$1002,ALK!$B74,Input!$J$3:$J$1002,ALK!AL$7,Input!$G$3:$G$1002,ALK!$N$3),COUNTIFS(Input!$F$3:$F$1002,ALK!$B74,Input!$J$3:$J$1002,ALK!AL$7,Input!$N$3:$N$1002,ALK!$Q$3,Input!$G$3:$G$1002,ALK!$N$3)),0)</f>
        <v>0</v>
      </c>
      <c r="AM74" s="55">
        <f>IF($B74&lt;&gt;"",IF($Q$3&gt;4,COUNTIFS(Input!$F$3:$F$1002,ALK!$B74,Input!$J$3:$J$1002,ALK!AM$7,Input!$G$3:$G$1002,ALK!$N$3),COUNTIFS(Input!$F$3:$F$1002,ALK!$B74,Input!$J$3:$J$1002,ALK!AM$7,Input!$N$3:$N$1002,ALK!$Q$3,Input!$G$3:$G$1002,ALK!$N$3)),0)</f>
        <v>0</v>
      </c>
      <c r="AN74" s="55">
        <f>IF($B74&lt;&gt;"",IF($Q$3&gt;4,COUNTIFS(Input!$F$3:$F$1002,ALK!$B74,Input!$J$3:$J$1002,ALK!AN$7,Input!$G$3:$G$1002,ALK!$N$3),COUNTIFS(Input!$F$3:$F$1002,ALK!$B74,Input!$J$3:$J$1002,ALK!AN$7,Input!$N$3:$N$1002,ALK!$Q$3,Input!$G$3:$G$1002,ALK!$N$3)),0)</f>
        <v>0</v>
      </c>
      <c r="AO74" s="55">
        <f>IF($B74&lt;&gt;"",IF($Q$3&gt;4,COUNTIFS(Input!$F$3:$F$1002,ALK!$B74,Input!$J$3:$J$1002,ALK!AO$7,Input!$G$3:$G$1002,ALK!$N$3),COUNTIFS(Input!$F$3:$F$1002,ALK!$B74,Input!$J$3:$J$1002,ALK!AO$7,Input!$N$3:$N$1002,ALK!$Q$3,Input!$G$3:$G$1002,ALK!$N$3)),0)</f>
        <v>0</v>
      </c>
      <c r="AP74" s="55">
        <f>IF($B74&lt;&gt;"",IF($Q$3&gt;4,COUNTIFS(Input!$F$3:$F$1002,ALK!$B74,Input!$J$3:$J$1002,ALK!AP$7,Input!$G$3:$G$1002,ALK!$N$3),COUNTIFS(Input!$F$3:$F$1002,ALK!$B74,Input!$J$3:$J$1002,ALK!AP$7,Input!$N$3:$N$1002,ALK!$Q$3,Input!$G$3:$G$1002,ALK!$N$3)),0)</f>
        <v>0</v>
      </c>
      <c r="AQ74" s="55">
        <f>IF($B74&lt;&gt;"",IF($Q$3&gt;4,COUNTIFS(Input!$F$3:$F$1002,ALK!$B74,Input!$J$3:$J$1002,ALK!AQ$7,Input!$G$3:$G$1002,ALK!$N$3),COUNTIFS(Input!$F$3:$F$1002,ALK!$B74,Input!$J$3:$J$1002,ALK!AQ$7,Input!$N$3:$N$1002,ALK!$Q$3,Input!$G$3:$G$1002,ALK!$N$3)),0)</f>
        <v>0</v>
      </c>
      <c r="AR74" s="56">
        <f t="shared" si="3"/>
        <v>0</v>
      </c>
      <c r="AS74" s="21"/>
      <c r="AT74" s="21"/>
      <c r="AU74" s="21"/>
      <c r="AV74" s="21"/>
      <c r="AW74" s="21"/>
      <c r="AX74" s="21"/>
      <c r="AY74" s="21"/>
      <c r="AZ74" s="21"/>
      <c r="BA74" s="21"/>
      <c r="BB74" s="21"/>
      <c r="BC74" s="316">
        <f t="shared" si="4"/>
        <v>0</v>
      </c>
      <c r="BD74" s="21"/>
      <c r="BE74" s="21"/>
      <c r="BF74" s="21"/>
      <c r="BG74" s="21"/>
      <c r="BH74" s="21"/>
      <c r="BI74" s="21"/>
      <c r="BJ74" s="21"/>
      <c r="BK74" s="21"/>
      <c r="BL74" s="21"/>
      <c r="BM74" s="21"/>
      <c r="BN74" s="21"/>
      <c r="BO74" s="21"/>
      <c r="BP74" s="21"/>
      <c r="BQ74" s="21"/>
      <c r="BR74" s="21"/>
      <c r="BS74" s="21"/>
      <c r="BT74" s="21"/>
      <c r="BU74" s="21"/>
      <c r="BV74" s="21"/>
      <c r="BW74" s="21"/>
      <c r="BX74" s="21"/>
      <c r="BY74" s="21"/>
      <c r="BZ74" s="21"/>
    </row>
    <row r="75" spans="1:78" x14ac:dyDescent="0.3">
      <c r="A75" s="21"/>
      <c r="B75" s="58" t="str">
        <f>'Sheet 1'!A69</f>
        <v/>
      </c>
      <c r="C75" s="55">
        <f>IF($B75&lt;&gt;"",IF($Q$3&gt;4,COUNTIFS(Input!$F$3:$F$1002,ALK!$B75,Input!$J$3:$J$1002,ALK!C$7,Input!$G$3:$G$1002,ALK!$N$3),COUNTIFS(Input!$F$3:$F$1002,ALK!$B75,Input!$J$3:$J$1002,ALK!C$7,Input!$N$3:$N$1002,ALK!$Q$3,Input!$G$3:$G$1002,ALK!$N$3)),0)</f>
        <v>0</v>
      </c>
      <c r="D75" s="55">
        <f>IF($B75&lt;&gt;"",IF($Q$3&gt;4,COUNTIFS(Input!$F$3:$F$1002,ALK!$B75,Input!$J$3:$J$1002,ALK!D$7,Input!$G$3:$G$1002,ALK!$N$3),COUNTIFS(Input!$F$3:$F$1002,ALK!$B75,Input!$J$3:$J$1002,ALK!D$7,Input!$N$3:$N$1002,ALK!$Q$3,Input!$G$3:$G$1002,ALK!$N$3)),0)</f>
        <v>0</v>
      </c>
      <c r="E75" s="55">
        <f>IF($B75&lt;&gt;"",IF($Q$3&gt;4,COUNTIFS(Input!$F$3:$F$1002,ALK!$B75,Input!$J$3:$J$1002,ALK!E$7,Input!$G$3:$G$1002,ALK!$N$3),COUNTIFS(Input!$F$3:$F$1002,ALK!$B75,Input!$J$3:$J$1002,ALK!E$7,Input!$N$3:$N$1002,ALK!$Q$3,Input!$G$3:$G$1002,ALK!$N$3)),0)</f>
        <v>0</v>
      </c>
      <c r="F75" s="55">
        <f>IF($B75&lt;&gt;"",IF($Q$3&gt;4,COUNTIFS(Input!$F$3:$F$1002,ALK!$B75,Input!$J$3:$J$1002,ALK!F$7,Input!$G$3:$G$1002,ALK!$N$3),COUNTIFS(Input!$F$3:$F$1002,ALK!$B75,Input!$J$3:$J$1002,ALK!F$7,Input!$N$3:$N$1002,ALK!$Q$3,Input!$G$3:$G$1002,ALK!$N$3)),0)</f>
        <v>0</v>
      </c>
      <c r="G75" s="55">
        <f>IF($B75&lt;&gt;"",IF($Q$3&gt;4,COUNTIFS(Input!$F$3:$F$1002,ALK!$B75,Input!$J$3:$J$1002,ALK!G$7,Input!$G$3:$G$1002,ALK!$N$3),COUNTIFS(Input!$F$3:$F$1002,ALK!$B75,Input!$J$3:$J$1002,ALK!G$7,Input!$N$3:$N$1002,ALK!$Q$3,Input!$G$3:$G$1002,ALK!$N$3)),0)</f>
        <v>0</v>
      </c>
      <c r="H75" s="55">
        <f>IF($B75&lt;&gt;"",IF($Q$3&gt;4,COUNTIFS(Input!$F$3:$F$1002,ALK!$B75,Input!$J$3:$J$1002,ALK!H$7,Input!$G$3:$G$1002,ALK!$N$3),COUNTIFS(Input!$F$3:$F$1002,ALK!$B75,Input!$J$3:$J$1002,ALK!H$7,Input!$N$3:$N$1002,ALK!$Q$3,Input!$G$3:$G$1002,ALK!$N$3)),0)</f>
        <v>0</v>
      </c>
      <c r="I75" s="55">
        <f>IF($B75&lt;&gt;"",IF($Q$3&gt;4,COUNTIFS(Input!$F$3:$F$1002,ALK!$B75,Input!$J$3:$J$1002,ALK!I$7,Input!$G$3:$G$1002,ALK!$N$3),COUNTIFS(Input!$F$3:$F$1002,ALK!$B75,Input!$J$3:$J$1002,ALK!I$7,Input!$N$3:$N$1002,ALK!$Q$3,Input!$G$3:$G$1002,ALK!$N$3)),0)</f>
        <v>0</v>
      </c>
      <c r="J75" s="55">
        <f>IF($B75&lt;&gt;"",IF($Q$3&gt;4,COUNTIFS(Input!$F$3:$F$1002,ALK!$B75,Input!$J$3:$J$1002,ALK!J$7,Input!$G$3:$G$1002,ALK!$N$3),COUNTIFS(Input!$F$3:$F$1002,ALK!$B75,Input!$J$3:$J$1002,ALK!J$7,Input!$N$3:$N$1002,ALK!$Q$3,Input!$G$3:$G$1002,ALK!$N$3)),0)</f>
        <v>0</v>
      </c>
      <c r="K75" s="55">
        <f>IF($B75&lt;&gt;"",IF($Q$3&gt;4,COUNTIFS(Input!$F$3:$F$1002,ALK!$B75,Input!$J$3:$J$1002,ALK!K$7,Input!$G$3:$G$1002,ALK!$N$3),COUNTIFS(Input!$F$3:$F$1002,ALK!$B75,Input!$J$3:$J$1002,ALK!K$7,Input!$N$3:$N$1002,ALK!$Q$3,Input!$G$3:$G$1002,ALK!$N$3)),0)</f>
        <v>0</v>
      </c>
      <c r="L75" s="55">
        <f>IF($B75&lt;&gt;"",IF($Q$3&gt;4,COUNTIFS(Input!$F$3:$F$1002,ALK!$B75,Input!$J$3:$J$1002,ALK!L$7,Input!$G$3:$G$1002,ALK!$N$3),COUNTIFS(Input!$F$3:$F$1002,ALK!$B75,Input!$J$3:$J$1002,ALK!L$7,Input!$N$3:$N$1002,ALK!$Q$3,Input!$G$3:$G$1002,ALK!$N$3)),0)</f>
        <v>0</v>
      </c>
      <c r="M75" s="55">
        <f>IF($B75&lt;&gt;"",IF($Q$3&gt;4,COUNTIFS(Input!$F$3:$F$1002,ALK!$B75,Input!$J$3:$J$1002,ALK!M$7,Input!$G$3:$G$1002,ALK!$N$3),COUNTIFS(Input!$F$3:$F$1002,ALK!$B75,Input!$J$3:$J$1002,ALK!M$7,Input!$N$3:$N$1002,ALK!$Q$3,Input!$G$3:$G$1002,ALK!$N$3)),0)</f>
        <v>0</v>
      </c>
      <c r="N75" s="55">
        <f>IF($B75&lt;&gt;"",IF($Q$3&gt;4,COUNTIFS(Input!$F$3:$F$1002,ALK!$B75,Input!$J$3:$J$1002,ALK!N$7,Input!$G$3:$G$1002,ALK!$N$3),COUNTIFS(Input!$F$3:$F$1002,ALK!$B75,Input!$J$3:$J$1002,ALK!N$7,Input!$N$3:$N$1002,ALK!$Q$3,Input!$G$3:$G$1002,ALK!$N$3)),0)</f>
        <v>0</v>
      </c>
      <c r="O75" s="55">
        <f>IF($B75&lt;&gt;"",IF($Q$3&gt;4,COUNTIFS(Input!$F$3:$F$1002,ALK!$B75,Input!$J$3:$J$1002,ALK!O$7,Input!$G$3:$G$1002,ALK!$N$3),COUNTIFS(Input!$F$3:$F$1002,ALK!$B75,Input!$J$3:$J$1002,ALK!O$7,Input!$N$3:$N$1002,ALK!$Q$3,Input!$G$3:$G$1002,ALK!$N$3)),0)</f>
        <v>0</v>
      </c>
      <c r="P75" s="55">
        <f>IF($B75&lt;&gt;"",IF($Q$3&gt;4,COUNTIFS(Input!$F$3:$F$1002,ALK!$B75,Input!$J$3:$J$1002,ALK!P$7,Input!$G$3:$G$1002,ALK!$N$3),COUNTIFS(Input!$F$3:$F$1002,ALK!$B75,Input!$J$3:$J$1002,ALK!P$7,Input!$N$3:$N$1002,ALK!$Q$3,Input!$G$3:$G$1002,ALK!$N$3)),0)</f>
        <v>0</v>
      </c>
      <c r="Q75" s="55">
        <f>IF($B75&lt;&gt;"",IF($Q$3&gt;4,COUNTIFS(Input!$F$3:$F$1002,ALK!$B75,Input!$J$3:$J$1002,ALK!Q$7,Input!$G$3:$G$1002,ALK!$N$3),COUNTIFS(Input!$F$3:$F$1002,ALK!$B75,Input!$J$3:$J$1002,ALK!Q$7,Input!$N$3:$N$1002,ALK!$Q$3,Input!$G$3:$G$1002,ALK!$N$3)),0)</f>
        <v>0</v>
      </c>
      <c r="R75" s="55">
        <f>IF($B75&lt;&gt;"",IF($Q$3&gt;4,COUNTIFS(Input!$F$3:$F$1002,ALK!$B75,Input!$J$3:$J$1002,ALK!R$7,Input!$G$3:$G$1002,ALK!$N$3),COUNTIFS(Input!$F$3:$F$1002,ALK!$B75,Input!$J$3:$J$1002,ALK!R$7,Input!$N$3:$N$1002,ALK!$Q$3,Input!$G$3:$G$1002,ALK!$N$3)),0)</f>
        <v>0</v>
      </c>
      <c r="S75" s="55">
        <f>IF($B75&lt;&gt;"",IF($Q$3&gt;4,COUNTIFS(Input!$F$3:$F$1002,ALK!$B75,Input!$J$3:$J$1002,ALK!S$7,Input!$G$3:$G$1002,ALK!$N$3),COUNTIFS(Input!$F$3:$F$1002,ALK!$B75,Input!$J$3:$J$1002,ALK!S$7,Input!$N$3:$N$1002,ALK!$Q$3,Input!$G$3:$G$1002,ALK!$N$3)),0)</f>
        <v>0</v>
      </c>
      <c r="T75" s="55">
        <f>IF($B75&lt;&gt;"",IF($Q$3&gt;4,COUNTIFS(Input!$F$3:$F$1002,ALK!$B75,Input!$J$3:$J$1002,ALK!T$7,Input!$G$3:$G$1002,ALK!$N$3),COUNTIFS(Input!$F$3:$F$1002,ALK!$B75,Input!$J$3:$J$1002,ALK!T$7,Input!$N$3:$N$1002,ALK!$Q$3,Input!$G$3:$G$1002,ALK!$N$3)),0)</f>
        <v>0</v>
      </c>
      <c r="U75" s="55">
        <f>IF($B75&lt;&gt;"",IF($Q$3&gt;4,COUNTIFS(Input!$F$3:$F$1002,ALK!$B75,Input!$J$3:$J$1002,ALK!U$7,Input!$G$3:$G$1002,ALK!$N$3),COUNTIFS(Input!$F$3:$F$1002,ALK!$B75,Input!$J$3:$J$1002,ALK!U$7,Input!$N$3:$N$1002,ALK!$Q$3,Input!$G$3:$G$1002,ALK!$N$3)),0)</f>
        <v>0</v>
      </c>
      <c r="V75" s="55">
        <f>IF($B75&lt;&gt;"",IF($Q$3&gt;4,COUNTIFS(Input!$F$3:$F$1002,ALK!$B75,Input!$J$3:$J$1002,ALK!V$7,Input!$G$3:$G$1002,ALK!$N$3),COUNTIFS(Input!$F$3:$F$1002,ALK!$B75,Input!$J$3:$J$1002,ALK!V$7,Input!$N$3:$N$1002,ALK!$Q$3,Input!$G$3:$G$1002,ALK!$N$3)),0)</f>
        <v>0</v>
      </c>
      <c r="W75" s="55">
        <f>IF($B75&lt;&gt;"",IF($Q$3&gt;4,COUNTIFS(Input!$F$3:$F$1002,ALK!$B75,Input!$J$3:$J$1002,ALK!W$7,Input!$G$3:$G$1002,ALK!$N$3),COUNTIFS(Input!$F$3:$F$1002,ALK!$B75,Input!$J$3:$J$1002,ALK!W$7,Input!$N$3:$N$1002,ALK!$Q$3,Input!$G$3:$G$1002,ALK!$N$3)),0)</f>
        <v>0</v>
      </c>
      <c r="X75" s="55">
        <f>IF($B75&lt;&gt;"",IF($Q$3&gt;4,COUNTIFS(Input!$F$3:$F$1002,ALK!$B75,Input!$J$3:$J$1002,ALK!X$7,Input!$G$3:$G$1002,ALK!$N$3),COUNTIFS(Input!$F$3:$F$1002,ALK!$B75,Input!$J$3:$J$1002,ALK!X$7,Input!$N$3:$N$1002,ALK!$Q$3,Input!$G$3:$G$1002,ALK!$N$3)),0)</f>
        <v>0</v>
      </c>
      <c r="Y75" s="55">
        <f>IF($B75&lt;&gt;"",IF($Q$3&gt;4,COUNTIFS(Input!$F$3:$F$1002,ALK!$B75,Input!$J$3:$J$1002,ALK!Y$7,Input!$G$3:$G$1002,ALK!$N$3),COUNTIFS(Input!$F$3:$F$1002,ALK!$B75,Input!$J$3:$J$1002,ALK!Y$7,Input!$N$3:$N$1002,ALK!$Q$3,Input!$G$3:$G$1002,ALK!$N$3)),0)</f>
        <v>0</v>
      </c>
      <c r="Z75" s="55">
        <f>IF($B75&lt;&gt;"",IF($Q$3&gt;4,COUNTIFS(Input!$F$3:$F$1002,ALK!$B75,Input!$J$3:$J$1002,ALK!Z$7,Input!$G$3:$G$1002,ALK!$N$3),COUNTIFS(Input!$F$3:$F$1002,ALK!$B75,Input!$J$3:$J$1002,ALK!Z$7,Input!$N$3:$N$1002,ALK!$Q$3,Input!$G$3:$G$1002,ALK!$N$3)),0)</f>
        <v>0</v>
      </c>
      <c r="AA75" s="55">
        <f>IF($B75&lt;&gt;"",IF($Q$3&gt;4,COUNTIFS(Input!$F$3:$F$1002,ALK!$B75,Input!$J$3:$J$1002,ALK!AA$7,Input!$G$3:$G$1002,ALK!$N$3),COUNTIFS(Input!$F$3:$F$1002,ALK!$B75,Input!$J$3:$J$1002,ALK!AA$7,Input!$N$3:$N$1002,ALK!$Q$3,Input!$G$3:$G$1002,ALK!$N$3)),0)</f>
        <v>0</v>
      </c>
      <c r="AB75" s="55">
        <f>IF($B75&lt;&gt;"",IF($Q$3&gt;4,COUNTIFS(Input!$F$3:$F$1002,ALK!$B75,Input!$J$3:$J$1002,ALK!AB$7,Input!$G$3:$G$1002,ALK!$N$3),COUNTIFS(Input!$F$3:$F$1002,ALK!$B75,Input!$J$3:$J$1002,ALK!AB$7,Input!$N$3:$N$1002,ALK!$Q$3,Input!$G$3:$G$1002,ALK!$N$3)),0)</f>
        <v>0</v>
      </c>
      <c r="AC75" s="55">
        <f>IF($B75&lt;&gt;"",IF($Q$3&gt;4,COUNTIFS(Input!$F$3:$F$1002,ALK!$B75,Input!$J$3:$J$1002,ALK!AC$7,Input!$G$3:$G$1002,ALK!$N$3),COUNTIFS(Input!$F$3:$F$1002,ALK!$B75,Input!$J$3:$J$1002,ALK!AC$7,Input!$N$3:$N$1002,ALK!$Q$3,Input!$G$3:$G$1002,ALK!$N$3)),0)</f>
        <v>0</v>
      </c>
      <c r="AD75" s="55">
        <f>IF($B75&lt;&gt;"",IF($Q$3&gt;4,COUNTIFS(Input!$F$3:$F$1002,ALK!$B75,Input!$J$3:$J$1002,ALK!AD$7,Input!$G$3:$G$1002,ALK!$N$3),COUNTIFS(Input!$F$3:$F$1002,ALK!$B75,Input!$J$3:$J$1002,ALK!AD$7,Input!$N$3:$N$1002,ALK!$Q$3,Input!$G$3:$G$1002,ALK!$N$3)),0)</f>
        <v>0</v>
      </c>
      <c r="AE75" s="55">
        <f>IF($B75&lt;&gt;"",IF($Q$3&gt;4,COUNTIFS(Input!$F$3:$F$1002,ALK!$B75,Input!$J$3:$J$1002,ALK!AE$7,Input!$G$3:$G$1002,ALK!$N$3),COUNTIFS(Input!$F$3:$F$1002,ALK!$B75,Input!$J$3:$J$1002,ALK!AE$7,Input!$N$3:$N$1002,ALK!$Q$3,Input!$G$3:$G$1002,ALK!$N$3)),0)</f>
        <v>0</v>
      </c>
      <c r="AF75" s="55">
        <f>IF($B75&lt;&gt;"",IF($Q$3&gt;4,COUNTIFS(Input!$F$3:$F$1002,ALK!$B75,Input!$J$3:$J$1002,ALK!AF$7,Input!$G$3:$G$1002,ALK!$N$3),COUNTIFS(Input!$F$3:$F$1002,ALK!$B75,Input!$J$3:$J$1002,ALK!AF$7,Input!$N$3:$N$1002,ALK!$Q$3,Input!$G$3:$G$1002,ALK!$N$3)),0)</f>
        <v>0</v>
      </c>
      <c r="AG75" s="55">
        <f>IF($B75&lt;&gt;"",IF($Q$3&gt;4,COUNTIFS(Input!$F$3:$F$1002,ALK!$B75,Input!$J$3:$J$1002,ALK!AG$7,Input!$G$3:$G$1002,ALK!$N$3),COUNTIFS(Input!$F$3:$F$1002,ALK!$B75,Input!$J$3:$J$1002,ALK!AG$7,Input!$N$3:$N$1002,ALK!$Q$3,Input!$G$3:$G$1002,ALK!$N$3)),0)</f>
        <v>0</v>
      </c>
      <c r="AH75" s="55">
        <f>IF($B75&lt;&gt;"",IF($Q$3&gt;4,COUNTIFS(Input!$F$3:$F$1002,ALK!$B75,Input!$J$3:$J$1002,ALK!AH$7,Input!$G$3:$G$1002,ALK!$N$3),COUNTIFS(Input!$F$3:$F$1002,ALK!$B75,Input!$J$3:$J$1002,ALK!AH$7,Input!$N$3:$N$1002,ALK!$Q$3,Input!$G$3:$G$1002,ALK!$N$3)),0)</f>
        <v>0</v>
      </c>
      <c r="AI75" s="55">
        <f>IF($B75&lt;&gt;"",IF($Q$3&gt;4,COUNTIFS(Input!$F$3:$F$1002,ALK!$B75,Input!$J$3:$J$1002,ALK!AI$7,Input!$G$3:$G$1002,ALK!$N$3),COUNTIFS(Input!$F$3:$F$1002,ALK!$B75,Input!$J$3:$J$1002,ALK!AI$7,Input!$N$3:$N$1002,ALK!$Q$3,Input!$G$3:$G$1002,ALK!$N$3)),0)</f>
        <v>0</v>
      </c>
      <c r="AJ75" s="55">
        <f>IF($B75&lt;&gt;"",IF($Q$3&gt;4,COUNTIFS(Input!$F$3:$F$1002,ALK!$B75,Input!$J$3:$J$1002,ALK!AJ$7,Input!$G$3:$G$1002,ALK!$N$3),COUNTIFS(Input!$F$3:$F$1002,ALK!$B75,Input!$J$3:$J$1002,ALK!AJ$7,Input!$N$3:$N$1002,ALK!$Q$3,Input!$G$3:$G$1002,ALK!$N$3)),0)</f>
        <v>0</v>
      </c>
      <c r="AK75" s="55">
        <f>IF($B75&lt;&gt;"",IF($Q$3&gt;4,COUNTIFS(Input!$F$3:$F$1002,ALK!$B75,Input!$J$3:$J$1002,ALK!AK$7,Input!$G$3:$G$1002,ALK!$N$3),COUNTIFS(Input!$F$3:$F$1002,ALK!$B75,Input!$J$3:$J$1002,ALK!AK$7,Input!$N$3:$N$1002,ALK!$Q$3,Input!$G$3:$G$1002,ALK!$N$3)),0)</f>
        <v>0</v>
      </c>
      <c r="AL75" s="55">
        <f>IF($B75&lt;&gt;"",IF($Q$3&gt;4,COUNTIFS(Input!$F$3:$F$1002,ALK!$B75,Input!$J$3:$J$1002,ALK!AL$7,Input!$G$3:$G$1002,ALK!$N$3),COUNTIFS(Input!$F$3:$F$1002,ALK!$B75,Input!$J$3:$J$1002,ALK!AL$7,Input!$N$3:$N$1002,ALK!$Q$3,Input!$G$3:$G$1002,ALK!$N$3)),0)</f>
        <v>0</v>
      </c>
      <c r="AM75" s="55">
        <f>IF($B75&lt;&gt;"",IF($Q$3&gt;4,COUNTIFS(Input!$F$3:$F$1002,ALK!$B75,Input!$J$3:$J$1002,ALK!AM$7,Input!$G$3:$G$1002,ALK!$N$3),COUNTIFS(Input!$F$3:$F$1002,ALK!$B75,Input!$J$3:$J$1002,ALK!AM$7,Input!$N$3:$N$1002,ALK!$Q$3,Input!$G$3:$G$1002,ALK!$N$3)),0)</f>
        <v>0</v>
      </c>
      <c r="AN75" s="55">
        <f>IF($B75&lt;&gt;"",IF($Q$3&gt;4,COUNTIFS(Input!$F$3:$F$1002,ALK!$B75,Input!$J$3:$J$1002,ALK!AN$7,Input!$G$3:$G$1002,ALK!$N$3),COUNTIFS(Input!$F$3:$F$1002,ALK!$B75,Input!$J$3:$J$1002,ALK!AN$7,Input!$N$3:$N$1002,ALK!$Q$3,Input!$G$3:$G$1002,ALK!$N$3)),0)</f>
        <v>0</v>
      </c>
      <c r="AO75" s="55">
        <f>IF($B75&lt;&gt;"",IF($Q$3&gt;4,COUNTIFS(Input!$F$3:$F$1002,ALK!$B75,Input!$J$3:$J$1002,ALK!AO$7,Input!$G$3:$G$1002,ALK!$N$3),COUNTIFS(Input!$F$3:$F$1002,ALK!$B75,Input!$J$3:$J$1002,ALK!AO$7,Input!$N$3:$N$1002,ALK!$Q$3,Input!$G$3:$G$1002,ALK!$N$3)),0)</f>
        <v>0</v>
      </c>
      <c r="AP75" s="55">
        <f>IF($B75&lt;&gt;"",IF($Q$3&gt;4,COUNTIFS(Input!$F$3:$F$1002,ALK!$B75,Input!$J$3:$J$1002,ALK!AP$7,Input!$G$3:$G$1002,ALK!$N$3),COUNTIFS(Input!$F$3:$F$1002,ALK!$B75,Input!$J$3:$J$1002,ALK!AP$7,Input!$N$3:$N$1002,ALK!$Q$3,Input!$G$3:$G$1002,ALK!$N$3)),0)</f>
        <v>0</v>
      </c>
      <c r="AQ75" s="55">
        <f>IF($B75&lt;&gt;"",IF($Q$3&gt;4,COUNTIFS(Input!$F$3:$F$1002,ALK!$B75,Input!$J$3:$J$1002,ALK!AQ$7,Input!$G$3:$G$1002,ALK!$N$3),COUNTIFS(Input!$F$3:$F$1002,ALK!$B75,Input!$J$3:$J$1002,ALK!AQ$7,Input!$N$3:$N$1002,ALK!$Q$3,Input!$G$3:$G$1002,ALK!$N$3)),0)</f>
        <v>0</v>
      </c>
      <c r="AR75" s="56">
        <f t="shared" si="3"/>
        <v>0</v>
      </c>
      <c r="AS75" s="21"/>
      <c r="AT75" s="21"/>
      <c r="AU75" s="21"/>
      <c r="AV75" s="21"/>
      <c r="AW75" s="21"/>
      <c r="AX75" s="21"/>
      <c r="AY75" s="21"/>
      <c r="AZ75" s="21"/>
      <c r="BA75" s="21"/>
      <c r="BB75" s="21"/>
      <c r="BC75" s="316">
        <f t="shared" si="4"/>
        <v>0</v>
      </c>
      <c r="BD75" s="21"/>
      <c r="BE75" s="21"/>
      <c r="BF75" s="21"/>
      <c r="BG75" s="21"/>
      <c r="BH75" s="21"/>
      <c r="BI75" s="21"/>
      <c r="BJ75" s="21"/>
      <c r="BK75" s="21"/>
      <c r="BL75" s="21"/>
      <c r="BM75" s="21"/>
      <c r="BN75" s="21"/>
      <c r="BO75" s="21"/>
      <c r="BP75" s="21"/>
      <c r="BQ75" s="21"/>
      <c r="BR75" s="21"/>
      <c r="BS75" s="21"/>
      <c r="BT75" s="21"/>
      <c r="BU75" s="21"/>
      <c r="BV75" s="21"/>
      <c r="BW75" s="21"/>
      <c r="BX75" s="21"/>
      <c r="BY75" s="21"/>
      <c r="BZ75" s="21"/>
    </row>
    <row r="76" spans="1:78" x14ac:dyDescent="0.3">
      <c r="A76" s="21"/>
      <c r="B76" s="58" t="str">
        <f>'Sheet 1'!A70</f>
        <v/>
      </c>
      <c r="C76" s="55">
        <f>IF($B76&lt;&gt;"",IF($Q$3&gt;4,COUNTIFS(Input!$F$3:$F$1002,ALK!$B76,Input!$J$3:$J$1002,ALK!C$7,Input!$G$3:$G$1002,ALK!$N$3),COUNTIFS(Input!$F$3:$F$1002,ALK!$B76,Input!$J$3:$J$1002,ALK!C$7,Input!$N$3:$N$1002,ALK!$Q$3,Input!$G$3:$G$1002,ALK!$N$3)),0)</f>
        <v>0</v>
      </c>
      <c r="D76" s="55">
        <f>IF($B76&lt;&gt;"",IF($Q$3&gt;4,COUNTIFS(Input!$F$3:$F$1002,ALK!$B76,Input!$J$3:$J$1002,ALK!D$7,Input!$G$3:$G$1002,ALK!$N$3),COUNTIFS(Input!$F$3:$F$1002,ALK!$B76,Input!$J$3:$J$1002,ALK!D$7,Input!$N$3:$N$1002,ALK!$Q$3,Input!$G$3:$G$1002,ALK!$N$3)),0)</f>
        <v>0</v>
      </c>
      <c r="E76" s="55">
        <f>IF($B76&lt;&gt;"",IF($Q$3&gt;4,COUNTIFS(Input!$F$3:$F$1002,ALK!$B76,Input!$J$3:$J$1002,ALK!E$7,Input!$G$3:$G$1002,ALK!$N$3),COUNTIFS(Input!$F$3:$F$1002,ALK!$B76,Input!$J$3:$J$1002,ALK!E$7,Input!$N$3:$N$1002,ALK!$Q$3,Input!$G$3:$G$1002,ALK!$N$3)),0)</f>
        <v>0</v>
      </c>
      <c r="F76" s="55">
        <f>IF($B76&lt;&gt;"",IF($Q$3&gt;4,COUNTIFS(Input!$F$3:$F$1002,ALK!$B76,Input!$J$3:$J$1002,ALK!F$7,Input!$G$3:$G$1002,ALK!$N$3),COUNTIFS(Input!$F$3:$F$1002,ALK!$B76,Input!$J$3:$J$1002,ALK!F$7,Input!$N$3:$N$1002,ALK!$Q$3,Input!$G$3:$G$1002,ALK!$N$3)),0)</f>
        <v>0</v>
      </c>
      <c r="G76" s="55">
        <f>IF($B76&lt;&gt;"",IF($Q$3&gt;4,COUNTIFS(Input!$F$3:$F$1002,ALK!$B76,Input!$J$3:$J$1002,ALK!G$7,Input!$G$3:$G$1002,ALK!$N$3),COUNTIFS(Input!$F$3:$F$1002,ALK!$B76,Input!$J$3:$J$1002,ALK!G$7,Input!$N$3:$N$1002,ALK!$Q$3,Input!$G$3:$G$1002,ALK!$N$3)),0)</f>
        <v>0</v>
      </c>
      <c r="H76" s="55">
        <f>IF($B76&lt;&gt;"",IF($Q$3&gt;4,COUNTIFS(Input!$F$3:$F$1002,ALK!$B76,Input!$J$3:$J$1002,ALK!H$7,Input!$G$3:$G$1002,ALK!$N$3),COUNTIFS(Input!$F$3:$F$1002,ALK!$B76,Input!$J$3:$J$1002,ALK!H$7,Input!$N$3:$N$1002,ALK!$Q$3,Input!$G$3:$G$1002,ALK!$N$3)),0)</f>
        <v>0</v>
      </c>
      <c r="I76" s="55">
        <f>IF($B76&lt;&gt;"",IF($Q$3&gt;4,COUNTIFS(Input!$F$3:$F$1002,ALK!$B76,Input!$J$3:$J$1002,ALK!I$7,Input!$G$3:$G$1002,ALK!$N$3),COUNTIFS(Input!$F$3:$F$1002,ALK!$B76,Input!$J$3:$J$1002,ALK!I$7,Input!$N$3:$N$1002,ALK!$Q$3,Input!$G$3:$G$1002,ALK!$N$3)),0)</f>
        <v>0</v>
      </c>
      <c r="J76" s="55">
        <f>IF($B76&lt;&gt;"",IF($Q$3&gt;4,COUNTIFS(Input!$F$3:$F$1002,ALK!$B76,Input!$J$3:$J$1002,ALK!J$7,Input!$G$3:$G$1002,ALK!$N$3),COUNTIFS(Input!$F$3:$F$1002,ALK!$B76,Input!$J$3:$J$1002,ALK!J$7,Input!$N$3:$N$1002,ALK!$Q$3,Input!$G$3:$G$1002,ALK!$N$3)),0)</f>
        <v>0</v>
      </c>
      <c r="K76" s="55">
        <f>IF($B76&lt;&gt;"",IF($Q$3&gt;4,COUNTIFS(Input!$F$3:$F$1002,ALK!$B76,Input!$J$3:$J$1002,ALK!K$7,Input!$G$3:$G$1002,ALK!$N$3),COUNTIFS(Input!$F$3:$F$1002,ALK!$B76,Input!$J$3:$J$1002,ALK!K$7,Input!$N$3:$N$1002,ALK!$Q$3,Input!$G$3:$G$1002,ALK!$N$3)),0)</f>
        <v>0</v>
      </c>
      <c r="L76" s="55">
        <f>IF($B76&lt;&gt;"",IF($Q$3&gt;4,COUNTIFS(Input!$F$3:$F$1002,ALK!$B76,Input!$J$3:$J$1002,ALK!L$7,Input!$G$3:$G$1002,ALK!$N$3),COUNTIFS(Input!$F$3:$F$1002,ALK!$B76,Input!$J$3:$J$1002,ALK!L$7,Input!$N$3:$N$1002,ALK!$Q$3,Input!$G$3:$G$1002,ALK!$N$3)),0)</f>
        <v>0</v>
      </c>
      <c r="M76" s="55">
        <f>IF($B76&lt;&gt;"",IF($Q$3&gt;4,COUNTIFS(Input!$F$3:$F$1002,ALK!$B76,Input!$J$3:$J$1002,ALK!M$7,Input!$G$3:$G$1002,ALK!$N$3),COUNTIFS(Input!$F$3:$F$1002,ALK!$B76,Input!$J$3:$J$1002,ALK!M$7,Input!$N$3:$N$1002,ALK!$Q$3,Input!$G$3:$G$1002,ALK!$N$3)),0)</f>
        <v>0</v>
      </c>
      <c r="N76" s="55">
        <f>IF($B76&lt;&gt;"",IF($Q$3&gt;4,COUNTIFS(Input!$F$3:$F$1002,ALK!$B76,Input!$J$3:$J$1002,ALK!N$7,Input!$G$3:$G$1002,ALK!$N$3),COUNTIFS(Input!$F$3:$F$1002,ALK!$B76,Input!$J$3:$J$1002,ALK!N$7,Input!$N$3:$N$1002,ALK!$Q$3,Input!$G$3:$G$1002,ALK!$N$3)),0)</f>
        <v>0</v>
      </c>
      <c r="O76" s="55">
        <f>IF($B76&lt;&gt;"",IF($Q$3&gt;4,COUNTIFS(Input!$F$3:$F$1002,ALK!$B76,Input!$J$3:$J$1002,ALK!O$7,Input!$G$3:$G$1002,ALK!$N$3),COUNTIFS(Input!$F$3:$F$1002,ALK!$B76,Input!$J$3:$J$1002,ALK!O$7,Input!$N$3:$N$1002,ALK!$Q$3,Input!$G$3:$G$1002,ALK!$N$3)),0)</f>
        <v>0</v>
      </c>
      <c r="P76" s="55">
        <f>IF($B76&lt;&gt;"",IF($Q$3&gt;4,COUNTIFS(Input!$F$3:$F$1002,ALK!$B76,Input!$J$3:$J$1002,ALK!P$7,Input!$G$3:$G$1002,ALK!$N$3),COUNTIFS(Input!$F$3:$F$1002,ALK!$B76,Input!$J$3:$J$1002,ALK!P$7,Input!$N$3:$N$1002,ALK!$Q$3,Input!$G$3:$G$1002,ALK!$N$3)),0)</f>
        <v>0</v>
      </c>
      <c r="Q76" s="55">
        <f>IF($B76&lt;&gt;"",IF($Q$3&gt;4,COUNTIFS(Input!$F$3:$F$1002,ALK!$B76,Input!$J$3:$J$1002,ALK!Q$7,Input!$G$3:$G$1002,ALK!$N$3),COUNTIFS(Input!$F$3:$F$1002,ALK!$B76,Input!$J$3:$J$1002,ALK!Q$7,Input!$N$3:$N$1002,ALK!$Q$3,Input!$G$3:$G$1002,ALK!$N$3)),0)</f>
        <v>0</v>
      </c>
      <c r="R76" s="55">
        <f>IF($B76&lt;&gt;"",IF($Q$3&gt;4,COUNTIFS(Input!$F$3:$F$1002,ALK!$B76,Input!$J$3:$J$1002,ALK!R$7,Input!$G$3:$G$1002,ALK!$N$3),COUNTIFS(Input!$F$3:$F$1002,ALK!$B76,Input!$J$3:$J$1002,ALK!R$7,Input!$N$3:$N$1002,ALK!$Q$3,Input!$G$3:$G$1002,ALK!$N$3)),0)</f>
        <v>0</v>
      </c>
      <c r="S76" s="55">
        <f>IF($B76&lt;&gt;"",IF($Q$3&gt;4,COUNTIFS(Input!$F$3:$F$1002,ALK!$B76,Input!$J$3:$J$1002,ALK!S$7,Input!$G$3:$G$1002,ALK!$N$3),COUNTIFS(Input!$F$3:$F$1002,ALK!$B76,Input!$J$3:$J$1002,ALK!S$7,Input!$N$3:$N$1002,ALK!$Q$3,Input!$G$3:$G$1002,ALK!$N$3)),0)</f>
        <v>0</v>
      </c>
      <c r="T76" s="55">
        <f>IF($B76&lt;&gt;"",IF($Q$3&gt;4,COUNTIFS(Input!$F$3:$F$1002,ALK!$B76,Input!$J$3:$J$1002,ALK!T$7,Input!$G$3:$G$1002,ALK!$N$3),COUNTIFS(Input!$F$3:$F$1002,ALK!$B76,Input!$J$3:$J$1002,ALK!T$7,Input!$N$3:$N$1002,ALK!$Q$3,Input!$G$3:$G$1002,ALK!$N$3)),0)</f>
        <v>0</v>
      </c>
      <c r="U76" s="55">
        <f>IF($B76&lt;&gt;"",IF($Q$3&gt;4,COUNTIFS(Input!$F$3:$F$1002,ALK!$B76,Input!$J$3:$J$1002,ALK!U$7,Input!$G$3:$G$1002,ALK!$N$3),COUNTIFS(Input!$F$3:$F$1002,ALK!$B76,Input!$J$3:$J$1002,ALK!U$7,Input!$N$3:$N$1002,ALK!$Q$3,Input!$G$3:$G$1002,ALK!$N$3)),0)</f>
        <v>0</v>
      </c>
      <c r="V76" s="55">
        <f>IF($B76&lt;&gt;"",IF($Q$3&gt;4,COUNTIFS(Input!$F$3:$F$1002,ALK!$B76,Input!$J$3:$J$1002,ALK!V$7,Input!$G$3:$G$1002,ALK!$N$3),COUNTIFS(Input!$F$3:$F$1002,ALK!$B76,Input!$J$3:$J$1002,ALK!V$7,Input!$N$3:$N$1002,ALK!$Q$3,Input!$G$3:$G$1002,ALK!$N$3)),0)</f>
        <v>0</v>
      </c>
      <c r="W76" s="55">
        <f>IF($B76&lt;&gt;"",IF($Q$3&gt;4,COUNTIFS(Input!$F$3:$F$1002,ALK!$B76,Input!$J$3:$J$1002,ALK!W$7,Input!$G$3:$G$1002,ALK!$N$3),COUNTIFS(Input!$F$3:$F$1002,ALK!$B76,Input!$J$3:$J$1002,ALK!W$7,Input!$N$3:$N$1002,ALK!$Q$3,Input!$G$3:$G$1002,ALK!$N$3)),0)</f>
        <v>0</v>
      </c>
      <c r="X76" s="55">
        <f>IF($B76&lt;&gt;"",IF($Q$3&gt;4,COUNTIFS(Input!$F$3:$F$1002,ALK!$B76,Input!$J$3:$J$1002,ALK!X$7,Input!$G$3:$G$1002,ALK!$N$3),COUNTIFS(Input!$F$3:$F$1002,ALK!$B76,Input!$J$3:$J$1002,ALK!X$7,Input!$N$3:$N$1002,ALK!$Q$3,Input!$G$3:$G$1002,ALK!$N$3)),0)</f>
        <v>0</v>
      </c>
      <c r="Y76" s="55">
        <f>IF($B76&lt;&gt;"",IF($Q$3&gt;4,COUNTIFS(Input!$F$3:$F$1002,ALK!$B76,Input!$J$3:$J$1002,ALK!Y$7,Input!$G$3:$G$1002,ALK!$N$3),COUNTIFS(Input!$F$3:$F$1002,ALK!$B76,Input!$J$3:$J$1002,ALK!Y$7,Input!$N$3:$N$1002,ALK!$Q$3,Input!$G$3:$G$1002,ALK!$N$3)),0)</f>
        <v>0</v>
      </c>
      <c r="Z76" s="55">
        <f>IF($B76&lt;&gt;"",IF($Q$3&gt;4,COUNTIFS(Input!$F$3:$F$1002,ALK!$B76,Input!$J$3:$J$1002,ALK!Z$7,Input!$G$3:$G$1002,ALK!$N$3),COUNTIFS(Input!$F$3:$F$1002,ALK!$B76,Input!$J$3:$J$1002,ALK!Z$7,Input!$N$3:$N$1002,ALK!$Q$3,Input!$G$3:$G$1002,ALK!$N$3)),0)</f>
        <v>0</v>
      </c>
      <c r="AA76" s="55">
        <f>IF($B76&lt;&gt;"",IF($Q$3&gt;4,COUNTIFS(Input!$F$3:$F$1002,ALK!$B76,Input!$J$3:$J$1002,ALK!AA$7,Input!$G$3:$G$1002,ALK!$N$3),COUNTIFS(Input!$F$3:$F$1002,ALK!$B76,Input!$J$3:$J$1002,ALK!AA$7,Input!$N$3:$N$1002,ALK!$Q$3,Input!$G$3:$G$1002,ALK!$N$3)),0)</f>
        <v>0</v>
      </c>
      <c r="AB76" s="55">
        <f>IF($B76&lt;&gt;"",IF($Q$3&gt;4,COUNTIFS(Input!$F$3:$F$1002,ALK!$B76,Input!$J$3:$J$1002,ALK!AB$7,Input!$G$3:$G$1002,ALK!$N$3),COUNTIFS(Input!$F$3:$F$1002,ALK!$B76,Input!$J$3:$J$1002,ALK!AB$7,Input!$N$3:$N$1002,ALK!$Q$3,Input!$G$3:$G$1002,ALK!$N$3)),0)</f>
        <v>0</v>
      </c>
      <c r="AC76" s="55">
        <f>IF($B76&lt;&gt;"",IF($Q$3&gt;4,COUNTIFS(Input!$F$3:$F$1002,ALK!$B76,Input!$J$3:$J$1002,ALK!AC$7,Input!$G$3:$G$1002,ALK!$N$3),COUNTIFS(Input!$F$3:$F$1002,ALK!$B76,Input!$J$3:$J$1002,ALK!AC$7,Input!$N$3:$N$1002,ALK!$Q$3,Input!$G$3:$G$1002,ALK!$N$3)),0)</f>
        <v>0</v>
      </c>
      <c r="AD76" s="55">
        <f>IF($B76&lt;&gt;"",IF($Q$3&gt;4,COUNTIFS(Input!$F$3:$F$1002,ALK!$B76,Input!$J$3:$J$1002,ALK!AD$7,Input!$G$3:$G$1002,ALK!$N$3),COUNTIFS(Input!$F$3:$F$1002,ALK!$B76,Input!$J$3:$J$1002,ALK!AD$7,Input!$N$3:$N$1002,ALK!$Q$3,Input!$G$3:$G$1002,ALK!$N$3)),0)</f>
        <v>0</v>
      </c>
      <c r="AE76" s="55">
        <f>IF($B76&lt;&gt;"",IF($Q$3&gt;4,COUNTIFS(Input!$F$3:$F$1002,ALK!$B76,Input!$J$3:$J$1002,ALK!AE$7,Input!$G$3:$G$1002,ALK!$N$3),COUNTIFS(Input!$F$3:$F$1002,ALK!$B76,Input!$J$3:$J$1002,ALK!AE$7,Input!$N$3:$N$1002,ALK!$Q$3,Input!$G$3:$G$1002,ALK!$N$3)),0)</f>
        <v>0</v>
      </c>
      <c r="AF76" s="55">
        <f>IF($B76&lt;&gt;"",IF($Q$3&gt;4,COUNTIFS(Input!$F$3:$F$1002,ALK!$B76,Input!$J$3:$J$1002,ALK!AF$7,Input!$G$3:$G$1002,ALK!$N$3),COUNTIFS(Input!$F$3:$F$1002,ALK!$B76,Input!$J$3:$J$1002,ALK!AF$7,Input!$N$3:$N$1002,ALK!$Q$3,Input!$G$3:$G$1002,ALK!$N$3)),0)</f>
        <v>0</v>
      </c>
      <c r="AG76" s="55">
        <f>IF($B76&lt;&gt;"",IF($Q$3&gt;4,COUNTIFS(Input!$F$3:$F$1002,ALK!$B76,Input!$J$3:$J$1002,ALK!AG$7,Input!$G$3:$G$1002,ALK!$N$3),COUNTIFS(Input!$F$3:$F$1002,ALK!$B76,Input!$J$3:$J$1002,ALK!AG$7,Input!$N$3:$N$1002,ALK!$Q$3,Input!$G$3:$G$1002,ALK!$N$3)),0)</f>
        <v>0</v>
      </c>
      <c r="AH76" s="55">
        <f>IF($B76&lt;&gt;"",IF($Q$3&gt;4,COUNTIFS(Input!$F$3:$F$1002,ALK!$B76,Input!$J$3:$J$1002,ALK!AH$7,Input!$G$3:$G$1002,ALK!$N$3),COUNTIFS(Input!$F$3:$F$1002,ALK!$B76,Input!$J$3:$J$1002,ALK!AH$7,Input!$N$3:$N$1002,ALK!$Q$3,Input!$G$3:$G$1002,ALK!$N$3)),0)</f>
        <v>0</v>
      </c>
      <c r="AI76" s="55">
        <f>IF($B76&lt;&gt;"",IF($Q$3&gt;4,COUNTIFS(Input!$F$3:$F$1002,ALK!$B76,Input!$J$3:$J$1002,ALK!AI$7,Input!$G$3:$G$1002,ALK!$N$3),COUNTIFS(Input!$F$3:$F$1002,ALK!$B76,Input!$J$3:$J$1002,ALK!AI$7,Input!$N$3:$N$1002,ALK!$Q$3,Input!$G$3:$G$1002,ALK!$N$3)),0)</f>
        <v>0</v>
      </c>
      <c r="AJ76" s="55">
        <f>IF($B76&lt;&gt;"",IF($Q$3&gt;4,COUNTIFS(Input!$F$3:$F$1002,ALK!$B76,Input!$J$3:$J$1002,ALK!AJ$7,Input!$G$3:$G$1002,ALK!$N$3),COUNTIFS(Input!$F$3:$F$1002,ALK!$B76,Input!$J$3:$J$1002,ALK!AJ$7,Input!$N$3:$N$1002,ALK!$Q$3,Input!$G$3:$G$1002,ALK!$N$3)),0)</f>
        <v>0</v>
      </c>
      <c r="AK76" s="55">
        <f>IF($B76&lt;&gt;"",IF($Q$3&gt;4,COUNTIFS(Input!$F$3:$F$1002,ALK!$B76,Input!$J$3:$J$1002,ALK!AK$7,Input!$G$3:$G$1002,ALK!$N$3),COUNTIFS(Input!$F$3:$F$1002,ALK!$B76,Input!$J$3:$J$1002,ALK!AK$7,Input!$N$3:$N$1002,ALK!$Q$3,Input!$G$3:$G$1002,ALK!$N$3)),0)</f>
        <v>0</v>
      </c>
      <c r="AL76" s="55">
        <f>IF($B76&lt;&gt;"",IF($Q$3&gt;4,COUNTIFS(Input!$F$3:$F$1002,ALK!$B76,Input!$J$3:$J$1002,ALK!AL$7,Input!$G$3:$G$1002,ALK!$N$3),COUNTIFS(Input!$F$3:$F$1002,ALK!$B76,Input!$J$3:$J$1002,ALK!AL$7,Input!$N$3:$N$1002,ALK!$Q$3,Input!$G$3:$G$1002,ALK!$N$3)),0)</f>
        <v>0</v>
      </c>
      <c r="AM76" s="55">
        <f>IF($B76&lt;&gt;"",IF($Q$3&gt;4,COUNTIFS(Input!$F$3:$F$1002,ALK!$B76,Input!$J$3:$J$1002,ALK!AM$7,Input!$G$3:$G$1002,ALK!$N$3),COUNTIFS(Input!$F$3:$F$1002,ALK!$B76,Input!$J$3:$J$1002,ALK!AM$7,Input!$N$3:$N$1002,ALK!$Q$3,Input!$G$3:$G$1002,ALK!$N$3)),0)</f>
        <v>0</v>
      </c>
      <c r="AN76" s="55">
        <f>IF($B76&lt;&gt;"",IF($Q$3&gt;4,COUNTIFS(Input!$F$3:$F$1002,ALK!$B76,Input!$J$3:$J$1002,ALK!AN$7,Input!$G$3:$G$1002,ALK!$N$3),COUNTIFS(Input!$F$3:$F$1002,ALK!$B76,Input!$J$3:$J$1002,ALK!AN$7,Input!$N$3:$N$1002,ALK!$Q$3,Input!$G$3:$G$1002,ALK!$N$3)),0)</f>
        <v>0</v>
      </c>
      <c r="AO76" s="55">
        <f>IF($B76&lt;&gt;"",IF($Q$3&gt;4,COUNTIFS(Input!$F$3:$F$1002,ALK!$B76,Input!$J$3:$J$1002,ALK!AO$7,Input!$G$3:$G$1002,ALK!$N$3),COUNTIFS(Input!$F$3:$F$1002,ALK!$B76,Input!$J$3:$J$1002,ALK!AO$7,Input!$N$3:$N$1002,ALK!$Q$3,Input!$G$3:$G$1002,ALK!$N$3)),0)</f>
        <v>0</v>
      </c>
      <c r="AP76" s="55">
        <f>IF($B76&lt;&gt;"",IF($Q$3&gt;4,COUNTIFS(Input!$F$3:$F$1002,ALK!$B76,Input!$J$3:$J$1002,ALK!AP$7,Input!$G$3:$G$1002,ALK!$N$3),COUNTIFS(Input!$F$3:$F$1002,ALK!$B76,Input!$J$3:$J$1002,ALK!AP$7,Input!$N$3:$N$1002,ALK!$Q$3,Input!$G$3:$G$1002,ALK!$N$3)),0)</f>
        <v>0</v>
      </c>
      <c r="AQ76" s="55">
        <f>IF($B76&lt;&gt;"",IF($Q$3&gt;4,COUNTIFS(Input!$F$3:$F$1002,ALK!$B76,Input!$J$3:$J$1002,ALK!AQ$7,Input!$G$3:$G$1002,ALK!$N$3),COUNTIFS(Input!$F$3:$F$1002,ALK!$B76,Input!$J$3:$J$1002,ALK!AQ$7,Input!$N$3:$N$1002,ALK!$Q$3,Input!$G$3:$G$1002,ALK!$N$3)),0)</f>
        <v>0</v>
      </c>
      <c r="AR76" s="56">
        <f t="shared" si="3"/>
        <v>0</v>
      </c>
      <c r="AS76" s="21"/>
      <c r="AT76" s="21"/>
      <c r="AU76" s="21"/>
      <c r="AV76" s="21"/>
      <c r="AW76" s="21"/>
      <c r="AX76" s="21"/>
      <c r="AY76" s="21"/>
      <c r="AZ76" s="21"/>
      <c r="BA76" s="21"/>
      <c r="BB76" s="21"/>
      <c r="BC76" s="316">
        <f t="shared" si="4"/>
        <v>0</v>
      </c>
      <c r="BD76" s="21"/>
      <c r="BE76" s="21"/>
      <c r="BF76" s="21"/>
      <c r="BG76" s="21"/>
      <c r="BH76" s="21"/>
      <c r="BI76" s="21"/>
      <c r="BJ76" s="21"/>
      <c r="BK76" s="21"/>
      <c r="BL76" s="21"/>
      <c r="BM76" s="21"/>
      <c r="BN76" s="21"/>
      <c r="BO76" s="21"/>
      <c r="BP76" s="21"/>
      <c r="BQ76" s="21"/>
      <c r="BR76" s="21"/>
      <c r="BS76" s="21"/>
      <c r="BT76" s="21"/>
      <c r="BU76" s="21"/>
      <c r="BV76" s="21"/>
      <c r="BW76" s="21"/>
      <c r="BX76" s="21"/>
      <c r="BY76" s="21"/>
      <c r="BZ76" s="21"/>
    </row>
    <row r="77" spans="1:78" x14ac:dyDescent="0.3">
      <c r="A77" s="21"/>
      <c r="B77" s="58" t="str">
        <f>'Sheet 1'!A71</f>
        <v/>
      </c>
      <c r="C77" s="55">
        <f>IF($B77&lt;&gt;"",IF($Q$3&gt;4,COUNTIFS(Input!$F$3:$F$1002,ALK!$B77,Input!$J$3:$J$1002,ALK!C$7,Input!$G$3:$G$1002,ALK!$N$3),COUNTIFS(Input!$F$3:$F$1002,ALK!$B77,Input!$J$3:$J$1002,ALK!C$7,Input!$N$3:$N$1002,ALK!$Q$3,Input!$G$3:$G$1002,ALK!$N$3)),0)</f>
        <v>0</v>
      </c>
      <c r="D77" s="55">
        <f>IF($B77&lt;&gt;"",IF($Q$3&gt;4,COUNTIFS(Input!$F$3:$F$1002,ALK!$B77,Input!$J$3:$J$1002,ALK!D$7,Input!$G$3:$G$1002,ALK!$N$3),COUNTIFS(Input!$F$3:$F$1002,ALK!$B77,Input!$J$3:$J$1002,ALK!D$7,Input!$N$3:$N$1002,ALK!$Q$3,Input!$G$3:$G$1002,ALK!$N$3)),0)</f>
        <v>0</v>
      </c>
      <c r="E77" s="55">
        <f>IF($B77&lt;&gt;"",IF($Q$3&gt;4,COUNTIFS(Input!$F$3:$F$1002,ALK!$B77,Input!$J$3:$J$1002,ALK!E$7,Input!$G$3:$G$1002,ALK!$N$3),COUNTIFS(Input!$F$3:$F$1002,ALK!$B77,Input!$J$3:$J$1002,ALK!E$7,Input!$N$3:$N$1002,ALK!$Q$3,Input!$G$3:$G$1002,ALK!$N$3)),0)</f>
        <v>0</v>
      </c>
      <c r="F77" s="55">
        <f>IF($B77&lt;&gt;"",IF($Q$3&gt;4,COUNTIFS(Input!$F$3:$F$1002,ALK!$B77,Input!$J$3:$J$1002,ALK!F$7,Input!$G$3:$G$1002,ALK!$N$3),COUNTIFS(Input!$F$3:$F$1002,ALK!$B77,Input!$J$3:$J$1002,ALK!F$7,Input!$N$3:$N$1002,ALK!$Q$3,Input!$G$3:$G$1002,ALK!$N$3)),0)</f>
        <v>0</v>
      </c>
      <c r="G77" s="55">
        <f>IF($B77&lt;&gt;"",IF($Q$3&gt;4,COUNTIFS(Input!$F$3:$F$1002,ALK!$B77,Input!$J$3:$J$1002,ALK!G$7,Input!$G$3:$G$1002,ALK!$N$3),COUNTIFS(Input!$F$3:$F$1002,ALK!$B77,Input!$J$3:$J$1002,ALK!G$7,Input!$N$3:$N$1002,ALK!$Q$3,Input!$G$3:$G$1002,ALK!$N$3)),0)</f>
        <v>0</v>
      </c>
      <c r="H77" s="55">
        <f>IF($B77&lt;&gt;"",IF($Q$3&gt;4,COUNTIFS(Input!$F$3:$F$1002,ALK!$B77,Input!$J$3:$J$1002,ALK!H$7,Input!$G$3:$G$1002,ALK!$N$3),COUNTIFS(Input!$F$3:$F$1002,ALK!$B77,Input!$J$3:$J$1002,ALK!H$7,Input!$N$3:$N$1002,ALK!$Q$3,Input!$G$3:$G$1002,ALK!$N$3)),0)</f>
        <v>0</v>
      </c>
      <c r="I77" s="55">
        <f>IF($B77&lt;&gt;"",IF($Q$3&gt;4,COUNTIFS(Input!$F$3:$F$1002,ALK!$B77,Input!$J$3:$J$1002,ALK!I$7,Input!$G$3:$G$1002,ALK!$N$3),COUNTIFS(Input!$F$3:$F$1002,ALK!$B77,Input!$J$3:$J$1002,ALK!I$7,Input!$N$3:$N$1002,ALK!$Q$3,Input!$G$3:$G$1002,ALK!$N$3)),0)</f>
        <v>0</v>
      </c>
      <c r="J77" s="55">
        <f>IF($B77&lt;&gt;"",IF($Q$3&gt;4,COUNTIFS(Input!$F$3:$F$1002,ALK!$B77,Input!$J$3:$J$1002,ALK!J$7,Input!$G$3:$G$1002,ALK!$N$3),COUNTIFS(Input!$F$3:$F$1002,ALK!$B77,Input!$J$3:$J$1002,ALK!J$7,Input!$N$3:$N$1002,ALK!$Q$3,Input!$G$3:$G$1002,ALK!$N$3)),0)</f>
        <v>0</v>
      </c>
      <c r="K77" s="55">
        <f>IF($B77&lt;&gt;"",IF($Q$3&gt;4,COUNTIFS(Input!$F$3:$F$1002,ALK!$B77,Input!$J$3:$J$1002,ALK!K$7,Input!$G$3:$G$1002,ALK!$N$3),COUNTIFS(Input!$F$3:$F$1002,ALK!$B77,Input!$J$3:$J$1002,ALK!K$7,Input!$N$3:$N$1002,ALK!$Q$3,Input!$G$3:$G$1002,ALK!$N$3)),0)</f>
        <v>0</v>
      </c>
      <c r="L77" s="55">
        <f>IF($B77&lt;&gt;"",IF($Q$3&gt;4,COUNTIFS(Input!$F$3:$F$1002,ALK!$B77,Input!$J$3:$J$1002,ALK!L$7,Input!$G$3:$G$1002,ALK!$N$3),COUNTIFS(Input!$F$3:$F$1002,ALK!$B77,Input!$J$3:$J$1002,ALK!L$7,Input!$N$3:$N$1002,ALK!$Q$3,Input!$G$3:$G$1002,ALK!$N$3)),0)</f>
        <v>0</v>
      </c>
      <c r="M77" s="55">
        <f>IF($B77&lt;&gt;"",IF($Q$3&gt;4,COUNTIFS(Input!$F$3:$F$1002,ALK!$B77,Input!$J$3:$J$1002,ALK!M$7,Input!$G$3:$G$1002,ALK!$N$3),COUNTIFS(Input!$F$3:$F$1002,ALK!$B77,Input!$J$3:$J$1002,ALK!M$7,Input!$N$3:$N$1002,ALK!$Q$3,Input!$G$3:$G$1002,ALK!$N$3)),0)</f>
        <v>0</v>
      </c>
      <c r="N77" s="55">
        <f>IF($B77&lt;&gt;"",IF($Q$3&gt;4,COUNTIFS(Input!$F$3:$F$1002,ALK!$B77,Input!$J$3:$J$1002,ALK!N$7,Input!$G$3:$G$1002,ALK!$N$3),COUNTIFS(Input!$F$3:$F$1002,ALK!$B77,Input!$J$3:$J$1002,ALK!N$7,Input!$N$3:$N$1002,ALK!$Q$3,Input!$G$3:$G$1002,ALK!$N$3)),0)</f>
        <v>0</v>
      </c>
      <c r="O77" s="55">
        <f>IF($B77&lt;&gt;"",IF($Q$3&gt;4,COUNTIFS(Input!$F$3:$F$1002,ALK!$B77,Input!$J$3:$J$1002,ALK!O$7,Input!$G$3:$G$1002,ALK!$N$3),COUNTIFS(Input!$F$3:$F$1002,ALK!$B77,Input!$J$3:$J$1002,ALK!O$7,Input!$N$3:$N$1002,ALK!$Q$3,Input!$G$3:$G$1002,ALK!$N$3)),0)</f>
        <v>0</v>
      </c>
      <c r="P77" s="55">
        <f>IF($B77&lt;&gt;"",IF($Q$3&gt;4,COUNTIFS(Input!$F$3:$F$1002,ALK!$B77,Input!$J$3:$J$1002,ALK!P$7,Input!$G$3:$G$1002,ALK!$N$3),COUNTIFS(Input!$F$3:$F$1002,ALK!$B77,Input!$J$3:$J$1002,ALK!P$7,Input!$N$3:$N$1002,ALK!$Q$3,Input!$G$3:$G$1002,ALK!$N$3)),0)</f>
        <v>0</v>
      </c>
      <c r="Q77" s="55">
        <f>IF($B77&lt;&gt;"",IF($Q$3&gt;4,COUNTIFS(Input!$F$3:$F$1002,ALK!$B77,Input!$J$3:$J$1002,ALK!Q$7,Input!$G$3:$G$1002,ALK!$N$3),COUNTIFS(Input!$F$3:$F$1002,ALK!$B77,Input!$J$3:$J$1002,ALK!Q$7,Input!$N$3:$N$1002,ALK!$Q$3,Input!$G$3:$G$1002,ALK!$N$3)),0)</f>
        <v>0</v>
      </c>
      <c r="R77" s="55">
        <f>IF($B77&lt;&gt;"",IF($Q$3&gt;4,COUNTIFS(Input!$F$3:$F$1002,ALK!$B77,Input!$J$3:$J$1002,ALK!R$7,Input!$G$3:$G$1002,ALK!$N$3),COUNTIFS(Input!$F$3:$F$1002,ALK!$B77,Input!$J$3:$J$1002,ALK!R$7,Input!$N$3:$N$1002,ALK!$Q$3,Input!$G$3:$G$1002,ALK!$N$3)),0)</f>
        <v>0</v>
      </c>
      <c r="S77" s="55">
        <f>IF($B77&lt;&gt;"",IF($Q$3&gt;4,COUNTIFS(Input!$F$3:$F$1002,ALK!$B77,Input!$J$3:$J$1002,ALK!S$7,Input!$G$3:$G$1002,ALK!$N$3),COUNTIFS(Input!$F$3:$F$1002,ALK!$B77,Input!$J$3:$J$1002,ALK!S$7,Input!$N$3:$N$1002,ALK!$Q$3,Input!$G$3:$G$1002,ALK!$N$3)),0)</f>
        <v>0</v>
      </c>
      <c r="T77" s="55">
        <f>IF($B77&lt;&gt;"",IF($Q$3&gt;4,COUNTIFS(Input!$F$3:$F$1002,ALK!$B77,Input!$J$3:$J$1002,ALK!T$7,Input!$G$3:$G$1002,ALK!$N$3),COUNTIFS(Input!$F$3:$F$1002,ALK!$B77,Input!$J$3:$J$1002,ALK!T$7,Input!$N$3:$N$1002,ALK!$Q$3,Input!$G$3:$G$1002,ALK!$N$3)),0)</f>
        <v>0</v>
      </c>
      <c r="U77" s="55">
        <f>IF($B77&lt;&gt;"",IF($Q$3&gt;4,COUNTIFS(Input!$F$3:$F$1002,ALK!$B77,Input!$J$3:$J$1002,ALK!U$7,Input!$G$3:$G$1002,ALK!$N$3),COUNTIFS(Input!$F$3:$F$1002,ALK!$B77,Input!$J$3:$J$1002,ALK!U$7,Input!$N$3:$N$1002,ALK!$Q$3,Input!$G$3:$G$1002,ALK!$N$3)),0)</f>
        <v>0</v>
      </c>
      <c r="V77" s="55">
        <f>IF($B77&lt;&gt;"",IF($Q$3&gt;4,COUNTIFS(Input!$F$3:$F$1002,ALK!$B77,Input!$J$3:$J$1002,ALK!V$7,Input!$G$3:$G$1002,ALK!$N$3),COUNTIFS(Input!$F$3:$F$1002,ALK!$B77,Input!$J$3:$J$1002,ALK!V$7,Input!$N$3:$N$1002,ALK!$Q$3,Input!$G$3:$G$1002,ALK!$N$3)),0)</f>
        <v>0</v>
      </c>
      <c r="W77" s="55">
        <f>IF($B77&lt;&gt;"",IF($Q$3&gt;4,COUNTIFS(Input!$F$3:$F$1002,ALK!$B77,Input!$J$3:$J$1002,ALK!W$7,Input!$G$3:$G$1002,ALK!$N$3),COUNTIFS(Input!$F$3:$F$1002,ALK!$B77,Input!$J$3:$J$1002,ALK!W$7,Input!$N$3:$N$1002,ALK!$Q$3,Input!$G$3:$G$1002,ALK!$N$3)),0)</f>
        <v>0</v>
      </c>
      <c r="X77" s="55">
        <f>IF($B77&lt;&gt;"",IF($Q$3&gt;4,COUNTIFS(Input!$F$3:$F$1002,ALK!$B77,Input!$J$3:$J$1002,ALK!X$7,Input!$G$3:$G$1002,ALK!$N$3),COUNTIFS(Input!$F$3:$F$1002,ALK!$B77,Input!$J$3:$J$1002,ALK!X$7,Input!$N$3:$N$1002,ALK!$Q$3,Input!$G$3:$G$1002,ALK!$N$3)),0)</f>
        <v>0</v>
      </c>
      <c r="Y77" s="55">
        <f>IF($B77&lt;&gt;"",IF($Q$3&gt;4,COUNTIFS(Input!$F$3:$F$1002,ALK!$B77,Input!$J$3:$J$1002,ALK!Y$7,Input!$G$3:$G$1002,ALK!$N$3),COUNTIFS(Input!$F$3:$F$1002,ALK!$B77,Input!$J$3:$J$1002,ALK!Y$7,Input!$N$3:$N$1002,ALK!$Q$3,Input!$G$3:$G$1002,ALK!$N$3)),0)</f>
        <v>0</v>
      </c>
      <c r="Z77" s="55">
        <f>IF($B77&lt;&gt;"",IF($Q$3&gt;4,COUNTIFS(Input!$F$3:$F$1002,ALK!$B77,Input!$J$3:$J$1002,ALK!Z$7,Input!$G$3:$G$1002,ALK!$N$3),COUNTIFS(Input!$F$3:$F$1002,ALK!$B77,Input!$J$3:$J$1002,ALK!Z$7,Input!$N$3:$N$1002,ALK!$Q$3,Input!$G$3:$G$1002,ALK!$N$3)),0)</f>
        <v>0</v>
      </c>
      <c r="AA77" s="55">
        <f>IF($B77&lt;&gt;"",IF($Q$3&gt;4,COUNTIFS(Input!$F$3:$F$1002,ALK!$B77,Input!$J$3:$J$1002,ALK!AA$7,Input!$G$3:$G$1002,ALK!$N$3),COUNTIFS(Input!$F$3:$F$1002,ALK!$B77,Input!$J$3:$J$1002,ALK!AA$7,Input!$N$3:$N$1002,ALK!$Q$3,Input!$G$3:$G$1002,ALK!$N$3)),0)</f>
        <v>0</v>
      </c>
      <c r="AB77" s="55">
        <f>IF($B77&lt;&gt;"",IF($Q$3&gt;4,COUNTIFS(Input!$F$3:$F$1002,ALK!$B77,Input!$J$3:$J$1002,ALK!AB$7,Input!$G$3:$G$1002,ALK!$N$3),COUNTIFS(Input!$F$3:$F$1002,ALK!$B77,Input!$J$3:$J$1002,ALK!AB$7,Input!$N$3:$N$1002,ALK!$Q$3,Input!$G$3:$G$1002,ALK!$N$3)),0)</f>
        <v>0</v>
      </c>
      <c r="AC77" s="55">
        <f>IF($B77&lt;&gt;"",IF($Q$3&gt;4,COUNTIFS(Input!$F$3:$F$1002,ALK!$B77,Input!$J$3:$J$1002,ALK!AC$7,Input!$G$3:$G$1002,ALK!$N$3),COUNTIFS(Input!$F$3:$F$1002,ALK!$B77,Input!$J$3:$J$1002,ALK!AC$7,Input!$N$3:$N$1002,ALK!$Q$3,Input!$G$3:$G$1002,ALK!$N$3)),0)</f>
        <v>0</v>
      </c>
      <c r="AD77" s="55">
        <f>IF($B77&lt;&gt;"",IF($Q$3&gt;4,COUNTIFS(Input!$F$3:$F$1002,ALK!$B77,Input!$J$3:$J$1002,ALK!AD$7,Input!$G$3:$G$1002,ALK!$N$3),COUNTIFS(Input!$F$3:$F$1002,ALK!$B77,Input!$J$3:$J$1002,ALK!AD$7,Input!$N$3:$N$1002,ALK!$Q$3,Input!$G$3:$G$1002,ALK!$N$3)),0)</f>
        <v>0</v>
      </c>
      <c r="AE77" s="55">
        <f>IF($B77&lt;&gt;"",IF($Q$3&gt;4,COUNTIFS(Input!$F$3:$F$1002,ALK!$B77,Input!$J$3:$J$1002,ALK!AE$7,Input!$G$3:$G$1002,ALK!$N$3),COUNTIFS(Input!$F$3:$F$1002,ALK!$B77,Input!$J$3:$J$1002,ALK!AE$7,Input!$N$3:$N$1002,ALK!$Q$3,Input!$G$3:$G$1002,ALK!$N$3)),0)</f>
        <v>0</v>
      </c>
      <c r="AF77" s="55">
        <f>IF($B77&lt;&gt;"",IF($Q$3&gt;4,COUNTIFS(Input!$F$3:$F$1002,ALK!$B77,Input!$J$3:$J$1002,ALK!AF$7,Input!$G$3:$G$1002,ALK!$N$3),COUNTIFS(Input!$F$3:$F$1002,ALK!$B77,Input!$J$3:$J$1002,ALK!AF$7,Input!$N$3:$N$1002,ALK!$Q$3,Input!$G$3:$G$1002,ALK!$N$3)),0)</f>
        <v>0</v>
      </c>
      <c r="AG77" s="55">
        <f>IF($B77&lt;&gt;"",IF($Q$3&gt;4,COUNTIFS(Input!$F$3:$F$1002,ALK!$B77,Input!$J$3:$J$1002,ALK!AG$7,Input!$G$3:$G$1002,ALK!$N$3),COUNTIFS(Input!$F$3:$F$1002,ALK!$B77,Input!$J$3:$J$1002,ALK!AG$7,Input!$N$3:$N$1002,ALK!$Q$3,Input!$G$3:$G$1002,ALK!$N$3)),0)</f>
        <v>0</v>
      </c>
      <c r="AH77" s="55">
        <f>IF($B77&lt;&gt;"",IF($Q$3&gt;4,COUNTIFS(Input!$F$3:$F$1002,ALK!$B77,Input!$J$3:$J$1002,ALK!AH$7,Input!$G$3:$G$1002,ALK!$N$3),COUNTIFS(Input!$F$3:$F$1002,ALK!$B77,Input!$J$3:$J$1002,ALK!AH$7,Input!$N$3:$N$1002,ALK!$Q$3,Input!$G$3:$G$1002,ALK!$N$3)),0)</f>
        <v>0</v>
      </c>
      <c r="AI77" s="55">
        <f>IF($B77&lt;&gt;"",IF($Q$3&gt;4,COUNTIFS(Input!$F$3:$F$1002,ALK!$B77,Input!$J$3:$J$1002,ALK!AI$7,Input!$G$3:$G$1002,ALK!$N$3),COUNTIFS(Input!$F$3:$F$1002,ALK!$B77,Input!$J$3:$J$1002,ALK!AI$7,Input!$N$3:$N$1002,ALK!$Q$3,Input!$G$3:$G$1002,ALK!$N$3)),0)</f>
        <v>0</v>
      </c>
      <c r="AJ77" s="55">
        <f>IF($B77&lt;&gt;"",IF($Q$3&gt;4,COUNTIFS(Input!$F$3:$F$1002,ALK!$B77,Input!$J$3:$J$1002,ALK!AJ$7,Input!$G$3:$G$1002,ALK!$N$3),COUNTIFS(Input!$F$3:$F$1002,ALK!$B77,Input!$J$3:$J$1002,ALK!AJ$7,Input!$N$3:$N$1002,ALK!$Q$3,Input!$G$3:$G$1002,ALK!$N$3)),0)</f>
        <v>0</v>
      </c>
      <c r="AK77" s="55">
        <f>IF($B77&lt;&gt;"",IF($Q$3&gt;4,COUNTIFS(Input!$F$3:$F$1002,ALK!$B77,Input!$J$3:$J$1002,ALK!AK$7,Input!$G$3:$G$1002,ALK!$N$3),COUNTIFS(Input!$F$3:$F$1002,ALK!$B77,Input!$J$3:$J$1002,ALK!AK$7,Input!$N$3:$N$1002,ALK!$Q$3,Input!$G$3:$G$1002,ALK!$N$3)),0)</f>
        <v>0</v>
      </c>
      <c r="AL77" s="55">
        <f>IF($B77&lt;&gt;"",IF($Q$3&gt;4,COUNTIFS(Input!$F$3:$F$1002,ALK!$B77,Input!$J$3:$J$1002,ALK!AL$7,Input!$G$3:$G$1002,ALK!$N$3),COUNTIFS(Input!$F$3:$F$1002,ALK!$B77,Input!$J$3:$J$1002,ALK!AL$7,Input!$N$3:$N$1002,ALK!$Q$3,Input!$G$3:$G$1002,ALK!$N$3)),0)</f>
        <v>0</v>
      </c>
      <c r="AM77" s="55">
        <f>IF($B77&lt;&gt;"",IF($Q$3&gt;4,COUNTIFS(Input!$F$3:$F$1002,ALK!$B77,Input!$J$3:$J$1002,ALK!AM$7,Input!$G$3:$G$1002,ALK!$N$3),COUNTIFS(Input!$F$3:$F$1002,ALK!$B77,Input!$J$3:$J$1002,ALK!AM$7,Input!$N$3:$N$1002,ALK!$Q$3,Input!$G$3:$G$1002,ALK!$N$3)),0)</f>
        <v>0</v>
      </c>
      <c r="AN77" s="55">
        <f>IF($B77&lt;&gt;"",IF($Q$3&gt;4,COUNTIFS(Input!$F$3:$F$1002,ALK!$B77,Input!$J$3:$J$1002,ALK!AN$7,Input!$G$3:$G$1002,ALK!$N$3),COUNTIFS(Input!$F$3:$F$1002,ALK!$B77,Input!$J$3:$J$1002,ALK!AN$7,Input!$N$3:$N$1002,ALK!$Q$3,Input!$G$3:$G$1002,ALK!$N$3)),0)</f>
        <v>0</v>
      </c>
      <c r="AO77" s="55">
        <f>IF($B77&lt;&gt;"",IF($Q$3&gt;4,COUNTIFS(Input!$F$3:$F$1002,ALK!$B77,Input!$J$3:$J$1002,ALK!AO$7,Input!$G$3:$G$1002,ALK!$N$3),COUNTIFS(Input!$F$3:$F$1002,ALK!$B77,Input!$J$3:$J$1002,ALK!AO$7,Input!$N$3:$N$1002,ALK!$Q$3,Input!$G$3:$G$1002,ALK!$N$3)),0)</f>
        <v>0</v>
      </c>
      <c r="AP77" s="55">
        <f>IF($B77&lt;&gt;"",IF($Q$3&gt;4,COUNTIFS(Input!$F$3:$F$1002,ALK!$B77,Input!$J$3:$J$1002,ALK!AP$7,Input!$G$3:$G$1002,ALK!$N$3),COUNTIFS(Input!$F$3:$F$1002,ALK!$B77,Input!$J$3:$J$1002,ALK!AP$7,Input!$N$3:$N$1002,ALK!$Q$3,Input!$G$3:$G$1002,ALK!$N$3)),0)</f>
        <v>0</v>
      </c>
      <c r="AQ77" s="55">
        <f>IF($B77&lt;&gt;"",IF($Q$3&gt;4,COUNTIFS(Input!$F$3:$F$1002,ALK!$B77,Input!$J$3:$J$1002,ALK!AQ$7,Input!$G$3:$G$1002,ALK!$N$3),COUNTIFS(Input!$F$3:$F$1002,ALK!$B77,Input!$J$3:$J$1002,ALK!AQ$7,Input!$N$3:$N$1002,ALK!$Q$3,Input!$G$3:$G$1002,ALK!$N$3)),0)</f>
        <v>0</v>
      </c>
      <c r="AR77" s="56">
        <f t="shared" si="3"/>
        <v>0</v>
      </c>
      <c r="AS77" s="21"/>
      <c r="AT77" s="21"/>
      <c r="AU77" s="21"/>
      <c r="AV77" s="21"/>
      <c r="AW77" s="21"/>
      <c r="AX77" s="21"/>
      <c r="AY77" s="21"/>
      <c r="AZ77" s="21"/>
      <c r="BA77" s="21"/>
      <c r="BB77" s="21"/>
      <c r="BC77" s="316">
        <f t="shared" si="4"/>
        <v>0</v>
      </c>
      <c r="BD77" s="21"/>
      <c r="BE77" s="21"/>
      <c r="BF77" s="21"/>
      <c r="BG77" s="21"/>
      <c r="BH77" s="21"/>
      <c r="BI77" s="21"/>
      <c r="BJ77" s="21"/>
      <c r="BK77" s="21"/>
      <c r="BL77" s="21"/>
      <c r="BM77" s="21"/>
      <c r="BN77" s="21"/>
      <c r="BO77" s="21"/>
      <c r="BP77" s="21"/>
      <c r="BQ77" s="21"/>
      <c r="BR77" s="21"/>
      <c r="BS77" s="21"/>
      <c r="BT77" s="21"/>
      <c r="BU77" s="21"/>
      <c r="BV77" s="21"/>
      <c r="BW77" s="21"/>
      <c r="BX77" s="21"/>
      <c r="BY77" s="21"/>
      <c r="BZ77" s="21"/>
    </row>
    <row r="78" spans="1:78" x14ac:dyDescent="0.3">
      <c r="A78" s="21"/>
      <c r="B78" s="58" t="str">
        <f>'Sheet 1'!A72</f>
        <v/>
      </c>
      <c r="C78" s="55">
        <f>IF($B78&lt;&gt;"",IF($Q$3&gt;4,COUNTIFS(Input!$F$3:$F$1002,ALK!$B78,Input!$J$3:$J$1002,ALK!C$7,Input!$G$3:$G$1002,ALK!$N$3),COUNTIFS(Input!$F$3:$F$1002,ALK!$B78,Input!$J$3:$J$1002,ALK!C$7,Input!$N$3:$N$1002,ALK!$Q$3,Input!$G$3:$G$1002,ALK!$N$3)),0)</f>
        <v>0</v>
      </c>
      <c r="D78" s="55">
        <f>IF($B78&lt;&gt;"",IF($Q$3&gt;4,COUNTIFS(Input!$F$3:$F$1002,ALK!$B78,Input!$J$3:$J$1002,ALK!D$7,Input!$G$3:$G$1002,ALK!$N$3),COUNTIFS(Input!$F$3:$F$1002,ALK!$B78,Input!$J$3:$J$1002,ALK!D$7,Input!$N$3:$N$1002,ALK!$Q$3,Input!$G$3:$G$1002,ALK!$N$3)),0)</f>
        <v>0</v>
      </c>
      <c r="E78" s="55">
        <f>IF($B78&lt;&gt;"",IF($Q$3&gt;4,COUNTIFS(Input!$F$3:$F$1002,ALK!$B78,Input!$J$3:$J$1002,ALK!E$7,Input!$G$3:$G$1002,ALK!$N$3),COUNTIFS(Input!$F$3:$F$1002,ALK!$B78,Input!$J$3:$J$1002,ALK!E$7,Input!$N$3:$N$1002,ALK!$Q$3,Input!$G$3:$G$1002,ALK!$N$3)),0)</f>
        <v>0</v>
      </c>
      <c r="F78" s="55">
        <f>IF($B78&lt;&gt;"",IF($Q$3&gt;4,COUNTIFS(Input!$F$3:$F$1002,ALK!$B78,Input!$J$3:$J$1002,ALK!F$7,Input!$G$3:$G$1002,ALK!$N$3),COUNTIFS(Input!$F$3:$F$1002,ALK!$B78,Input!$J$3:$J$1002,ALK!F$7,Input!$N$3:$N$1002,ALK!$Q$3,Input!$G$3:$G$1002,ALK!$N$3)),0)</f>
        <v>0</v>
      </c>
      <c r="G78" s="55">
        <f>IF($B78&lt;&gt;"",IF($Q$3&gt;4,COUNTIFS(Input!$F$3:$F$1002,ALK!$B78,Input!$J$3:$J$1002,ALK!G$7,Input!$G$3:$G$1002,ALK!$N$3),COUNTIFS(Input!$F$3:$F$1002,ALK!$B78,Input!$J$3:$J$1002,ALK!G$7,Input!$N$3:$N$1002,ALK!$Q$3,Input!$G$3:$G$1002,ALK!$N$3)),0)</f>
        <v>0</v>
      </c>
      <c r="H78" s="55">
        <f>IF($B78&lt;&gt;"",IF($Q$3&gt;4,COUNTIFS(Input!$F$3:$F$1002,ALK!$B78,Input!$J$3:$J$1002,ALK!H$7,Input!$G$3:$G$1002,ALK!$N$3),COUNTIFS(Input!$F$3:$F$1002,ALK!$B78,Input!$J$3:$J$1002,ALK!H$7,Input!$N$3:$N$1002,ALK!$Q$3,Input!$G$3:$G$1002,ALK!$N$3)),0)</f>
        <v>0</v>
      </c>
      <c r="I78" s="55">
        <f>IF($B78&lt;&gt;"",IF($Q$3&gt;4,COUNTIFS(Input!$F$3:$F$1002,ALK!$B78,Input!$J$3:$J$1002,ALK!I$7,Input!$G$3:$G$1002,ALK!$N$3),COUNTIFS(Input!$F$3:$F$1002,ALK!$B78,Input!$J$3:$J$1002,ALK!I$7,Input!$N$3:$N$1002,ALK!$Q$3,Input!$G$3:$G$1002,ALK!$N$3)),0)</f>
        <v>0</v>
      </c>
      <c r="J78" s="55">
        <f>IF($B78&lt;&gt;"",IF($Q$3&gt;4,COUNTIFS(Input!$F$3:$F$1002,ALK!$B78,Input!$J$3:$J$1002,ALK!J$7,Input!$G$3:$G$1002,ALK!$N$3),COUNTIFS(Input!$F$3:$F$1002,ALK!$B78,Input!$J$3:$J$1002,ALK!J$7,Input!$N$3:$N$1002,ALK!$Q$3,Input!$G$3:$G$1002,ALK!$N$3)),0)</f>
        <v>0</v>
      </c>
      <c r="K78" s="55">
        <f>IF($B78&lt;&gt;"",IF($Q$3&gt;4,COUNTIFS(Input!$F$3:$F$1002,ALK!$B78,Input!$J$3:$J$1002,ALK!K$7,Input!$G$3:$G$1002,ALK!$N$3),COUNTIFS(Input!$F$3:$F$1002,ALK!$B78,Input!$J$3:$J$1002,ALK!K$7,Input!$N$3:$N$1002,ALK!$Q$3,Input!$G$3:$G$1002,ALK!$N$3)),0)</f>
        <v>0</v>
      </c>
      <c r="L78" s="55">
        <f>IF($B78&lt;&gt;"",IF($Q$3&gt;4,COUNTIFS(Input!$F$3:$F$1002,ALK!$B78,Input!$J$3:$J$1002,ALK!L$7,Input!$G$3:$G$1002,ALK!$N$3),COUNTIFS(Input!$F$3:$F$1002,ALK!$B78,Input!$J$3:$J$1002,ALK!L$7,Input!$N$3:$N$1002,ALK!$Q$3,Input!$G$3:$G$1002,ALK!$N$3)),0)</f>
        <v>0</v>
      </c>
      <c r="M78" s="55">
        <f>IF($B78&lt;&gt;"",IF($Q$3&gt;4,COUNTIFS(Input!$F$3:$F$1002,ALK!$B78,Input!$J$3:$J$1002,ALK!M$7,Input!$G$3:$G$1002,ALK!$N$3),COUNTIFS(Input!$F$3:$F$1002,ALK!$B78,Input!$J$3:$J$1002,ALK!M$7,Input!$N$3:$N$1002,ALK!$Q$3,Input!$G$3:$G$1002,ALK!$N$3)),0)</f>
        <v>0</v>
      </c>
      <c r="N78" s="55">
        <f>IF($B78&lt;&gt;"",IF($Q$3&gt;4,COUNTIFS(Input!$F$3:$F$1002,ALK!$B78,Input!$J$3:$J$1002,ALK!N$7,Input!$G$3:$G$1002,ALK!$N$3),COUNTIFS(Input!$F$3:$F$1002,ALK!$B78,Input!$J$3:$J$1002,ALK!N$7,Input!$N$3:$N$1002,ALK!$Q$3,Input!$G$3:$G$1002,ALK!$N$3)),0)</f>
        <v>0</v>
      </c>
      <c r="O78" s="55">
        <f>IF($B78&lt;&gt;"",IF($Q$3&gt;4,COUNTIFS(Input!$F$3:$F$1002,ALK!$B78,Input!$J$3:$J$1002,ALK!O$7,Input!$G$3:$G$1002,ALK!$N$3),COUNTIFS(Input!$F$3:$F$1002,ALK!$B78,Input!$J$3:$J$1002,ALK!O$7,Input!$N$3:$N$1002,ALK!$Q$3,Input!$G$3:$G$1002,ALK!$N$3)),0)</f>
        <v>0</v>
      </c>
      <c r="P78" s="55">
        <f>IF($B78&lt;&gt;"",IF($Q$3&gt;4,COUNTIFS(Input!$F$3:$F$1002,ALK!$B78,Input!$J$3:$J$1002,ALK!P$7,Input!$G$3:$G$1002,ALK!$N$3),COUNTIFS(Input!$F$3:$F$1002,ALK!$B78,Input!$J$3:$J$1002,ALK!P$7,Input!$N$3:$N$1002,ALK!$Q$3,Input!$G$3:$G$1002,ALK!$N$3)),0)</f>
        <v>0</v>
      </c>
      <c r="Q78" s="55">
        <f>IF($B78&lt;&gt;"",IF($Q$3&gt;4,COUNTIFS(Input!$F$3:$F$1002,ALK!$B78,Input!$J$3:$J$1002,ALK!Q$7,Input!$G$3:$G$1002,ALK!$N$3),COUNTIFS(Input!$F$3:$F$1002,ALK!$B78,Input!$J$3:$J$1002,ALK!Q$7,Input!$N$3:$N$1002,ALK!$Q$3,Input!$G$3:$G$1002,ALK!$N$3)),0)</f>
        <v>0</v>
      </c>
      <c r="R78" s="55">
        <f>IF($B78&lt;&gt;"",IF($Q$3&gt;4,COUNTIFS(Input!$F$3:$F$1002,ALK!$B78,Input!$J$3:$J$1002,ALK!R$7,Input!$G$3:$G$1002,ALK!$N$3),COUNTIFS(Input!$F$3:$F$1002,ALK!$B78,Input!$J$3:$J$1002,ALK!R$7,Input!$N$3:$N$1002,ALK!$Q$3,Input!$G$3:$G$1002,ALK!$N$3)),0)</f>
        <v>0</v>
      </c>
      <c r="S78" s="55">
        <f>IF($B78&lt;&gt;"",IF($Q$3&gt;4,COUNTIFS(Input!$F$3:$F$1002,ALK!$B78,Input!$J$3:$J$1002,ALK!S$7,Input!$G$3:$G$1002,ALK!$N$3),COUNTIFS(Input!$F$3:$F$1002,ALK!$B78,Input!$J$3:$J$1002,ALK!S$7,Input!$N$3:$N$1002,ALK!$Q$3,Input!$G$3:$G$1002,ALK!$N$3)),0)</f>
        <v>0</v>
      </c>
      <c r="T78" s="55">
        <f>IF($B78&lt;&gt;"",IF($Q$3&gt;4,COUNTIFS(Input!$F$3:$F$1002,ALK!$B78,Input!$J$3:$J$1002,ALK!T$7,Input!$G$3:$G$1002,ALK!$N$3),COUNTIFS(Input!$F$3:$F$1002,ALK!$B78,Input!$J$3:$J$1002,ALK!T$7,Input!$N$3:$N$1002,ALK!$Q$3,Input!$G$3:$G$1002,ALK!$N$3)),0)</f>
        <v>0</v>
      </c>
      <c r="U78" s="55">
        <f>IF($B78&lt;&gt;"",IF($Q$3&gt;4,COUNTIFS(Input!$F$3:$F$1002,ALK!$B78,Input!$J$3:$J$1002,ALK!U$7,Input!$G$3:$G$1002,ALK!$N$3),COUNTIFS(Input!$F$3:$F$1002,ALK!$B78,Input!$J$3:$J$1002,ALK!U$7,Input!$N$3:$N$1002,ALK!$Q$3,Input!$G$3:$G$1002,ALK!$N$3)),0)</f>
        <v>0</v>
      </c>
      <c r="V78" s="55">
        <f>IF($B78&lt;&gt;"",IF($Q$3&gt;4,COUNTIFS(Input!$F$3:$F$1002,ALK!$B78,Input!$J$3:$J$1002,ALK!V$7,Input!$G$3:$G$1002,ALK!$N$3),COUNTIFS(Input!$F$3:$F$1002,ALK!$B78,Input!$J$3:$J$1002,ALK!V$7,Input!$N$3:$N$1002,ALK!$Q$3,Input!$G$3:$G$1002,ALK!$N$3)),0)</f>
        <v>0</v>
      </c>
      <c r="W78" s="55">
        <f>IF($B78&lt;&gt;"",IF($Q$3&gt;4,COUNTIFS(Input!$F$3:$F$1002,ALK!$B78,Input!$J$3:$J$1002,ALK!W$7,Input!$G$3:$G$1002,ALK!$N$3),COUNTIFS(Input!$F$3:$F$1002,ALK!$B78,Input!$J$3:$J$1002,ALK!W$7,Input!$N$3:$N$1002,ALK!$Q$3,Input!$G$3:$G$1002,ALK!$N$3)),0)</f>
        <v>0</v>
      </c>
      <c r="X78" s="55">
        <f>IF($B78&lt;&gt;"",IF($Q$3&gt;4,COUNTIFS(Input!$F$3:$F$1002,ALK!$B78,Input!$J$3:$J$1002,ALK!X$7,Input!$G$3:$G$1002,ALK!$N$3),COUNTIFS(Input!$F$3:$F$1002,ALK!$B78,Input!$J$3:$J$1002,ALK!X$7,Input!$N$3:$N$1002,ALK!$Q$3,Input!$G$3:$G$1002,ALK!$N$3)),0)</f>
        <v>0</v>
      </c>
      <c r="Y78" s="55">
        <f>IF($B78&lt;&gt;"",IF($Q$3&gt;4,COUNTIFS(Input!$F$3:$F$1002,ALK!$B78,Input!$J$3:$J$1002,ALK!Y$7,Input!$G$3:$G$1002,ALK!$N$3),COUNTIFS(Input!$F$3:$F$1002,ALK!$B78,Input!$J$3:$J$1002,ALK!Y$7,Input!$N$3:$N$1002,ALK!$Q$3,Input!$G$3:$G$1002,ALK!$N$3)),0)</f>
        <v>0</v>
      </c>
      <c r="Z78" s="55">
        <f>IF($B78&lt;&gt;"",IF($Q$3&gt;4,COUNTIFS(Input!$F$3:$F$1002,ALK!$B78,Input!$J$3:$J$1002,ALK!Z$7,Input!$G$3:$G$1002,ALK!$N$3),COUNTIFS(Input!$F$3:$F$1002,ALK!$B78,Input!$J$3:$J$1002,ALK!Z$7,Input!$N$3:$N$1002,ALK!$Q$3,Input!$G$3:$G$1002,ALK!$N$3)),0)</f>
        <v>0</v>
      </c>
      <c r="AA78" s="55">
        <f>IF($B78&lt;&gt;"",IF($Q$3&gt;4,COUNTIFS(Input!$F$3:$F$1002,ALK!$B78,Input!$J$3:$J$1002,ALK!AA$7,Input!$G$3:$G$1002,ALK!$N$3),COUNTIFS(Input!$F$3:$F$1002,ALK!$B78,Input!$J$3:$J$1002,ALK!AA$7,Input!$N$3:$N$1002,ALK!$Q$3,Input!$G$3:$G$1002,ALK!$N$3)),0)</f>
        <v>0</v>
      </c>
      <c r="AB78" s="55">
        <f>IF($B78&lt;&gt;"",IF($Q$3&gt;4,COUNTIFS(Input!$F$3:$F$1002,ALK!$B78,Input!$J$3:$J$1002,ALK!AB$7,Input!$G$3:$G$1002,ALK!$N$3),COUNTIFS(Input!$F$3:$F$1002,ALK!$B78,Input!$J$3:$J$1002,ALK!AB$7,Input!$N$3:$N$1002,ALK!$Q$3,Input!$G$3:$G$1002,ALK!$N$3)),0)</f>
        <v>0</v>
      </c>
      <c r="AC78" s="55">
        <f>IF($B78&lt;&gt;"",IF($Q$3&gt;4,COUNTIFS(Input!$F$3:$F$1002,ALK!$B78,Input!$J$3:$J$1002,ALK!AC$7,Input!$G$3:$G$1002,ALK!$N$3),COUNTIFS(Input!$F$3:$F$1002,ALK!$B78,Input!$J$3:$J$1002,ALK!AC$7,Input!$N$3:$N$1002,ALK!$Q$3,Input!$G$3:$G$1002,ALK!$N$3)),0)</f>
        <v>0</v>
      </c>
      <c r="AD78" s="55">
        <f>IF($B78&lt;&gt;"",IF($Q$3&gt;4,COUNTIFS(Input!$F$3:$F$1002,ALK!$B78,Input!$J$3:$J$1002,ALK!AD$7,Input!$G$3:$G$1002,ALK!$N$3),COUNTIFS(Input!$F$3:$F$1002,ALK!$B78,Input!$J$3:$J$1002,ALK!AD$7,Input!$N$3:$N$1002,ALK!$Q$3,Input!$G$3:$G$1002,ALK!$N$3)),0)</f>
        <v>0</v>
      </c>
      <c r="AE78" s="55">
        <f>IF($B78&lt;&gt;"",IF($Q$3&gt;4,COUNTIFS(Input!$F$3:$F$1002,ALK!$B78,Input!$J$3:$J$1002,ALK!AE$7,Input!$G$3:$G$1002,ALK!$N$3),COUNTIFS(Input!$F$3:$F$1002,ALK!$B78,Input!$J$3:$J$1002,ALK!AE$7,Input!$N$3:$N$1002,ALK!$Q$3,Input!$G$3:$G$1002,ALK!$N$3)),0)</f>
        <v>0</v>
      </c>
      <c r="AF78" s="55">
        <f>IF($B78&lt;&gt;"",IF($Q$3&gt;4,COUNTIFS(Input!$F$3:$F$1002,ALK!$B78,Input!$J$3:$J$1002,ALK!AF$7,Input!$G$3:$G$1002,ALK!$N$3),COUNTIFS(Input!$F$3:$F$1002,ALK!$B78,Input!$J$3:$J$1002,ALK!AF$7,Input!$N$3:$N$1002,ALK!$Q$3,Input!$G$3:$G$1002,ALK!$N$3)),0)</f>
        <v>0</v>
      </c>
      <c r="AG78" s="55">
        <f>IF($B78&lt;&gt;"",IF($Q$3&gt;4,COUNTIFS(Input!$F$3:$F$1002,ALK!$B78,Input!$J$3:$J$1002,ALK!AG$7,Input!$G$3:$G$1002,ALK!$N$3),COUNTIFS(Input!$F$3:$F$1002,ALK!$B78,Input!$J$3:$J$1002,ALK!AG$7,Input!$N$3:$N$1002,ALK!$Q$3,Input!$G$3:$G$1002,ALK!$N$3)),0)</f>
        <v>0</v>
      </c>
      <c r="AH78" s="55">
        <f>IF($B78&lt;&gt;"",IF($Q$3&gt;4,COUNTIFS(Input!$F$3:$F$1002,ALK!$B78,Input!$J$3:$J$1002,ALK!AH$7,Input!$G$3:$G$1002,ALK!$N$3),COUNTIFS(Input!$F$3:$F$1002,ALK!$B78,Input!$J$3:$J$1002,ALK!AH$7,Input!$N$3:$N$1002,ALK!$Q$3,Input!$G$3:$G$1002,ALK!$N$3)),0)</f>
        <v>0</v>
      </c>
      <c r="AI78" s="55">
        <f>IF($B78&lt;&gt;"",IF($Q$3&gt;4,COUNTIFS(Input!$F$3:$F$1002,ALK!$B78,Input!$J$3:$J$1002,ALK!AI$7,Input!$G$3:$G$1002,ALK!$N$3),COUNTIFS(Input!$F$3:$F$1002,ALK!$B78,Input!$J$3:$J$1002,ALK!AI$7,Input!$N$3:$N$1002,ALK!$Q$3,Input!$G$3:$G$1002,ALK!$N$3)),0)</f>
        <v>0</v>
      </c>
      <c r="AJ78" s="55">
        <f>IF($B78&lt;&gt;"",IF($Q$3&gt;4,COUNTIFS(Input!$F$3:$F$1002,ALK!$B78,Input!$J$3:$J$1002,ALK!AJ$7,Input!$G$3:$G$1002,ALK!$N$3),COUNTIFS(Input!$F$3:$F$1002,ALK!$B78,Input!$J$3:$J$1002,ALK!AJ$7,Input!$N$3:$N$1002,ALK!$Q$3,Input!$G$3:$G$1002,ALK!$N$3)),0)</f>
        <v>0</v>
      </c>
      <c r="AK78" s="55">
        <f>IF($B78&lt;&gt;"",IF($Q$3&gt;4,COUNTIFS(Input!$F$3:$F$1002,ALK!$B78,Input!$J$3:$J$1002,ALK!AK$7,Input!$G$3:$G$1002,ALK!$N$3),COUNTIFS(Input!$F$3:$F$1002,ALK!$B78,Input!$J$3:$J$1002,ALK!AK$7,Input!$N$3:$N$1002,ALK!$Q$3,Input!$G$3:$G$1002,ALK!$N$3)),0)</f>
        <v>0</v>
      </c>
      <c r="AL78" s="55">
        <f>IF($B78&lt;&gt;"",IF($Q$3&gt;4,COUNTIFS(Input!$F$3:$F$1002,ALK!$B78,Input!$J$3:$J$1002,ALK!AL$7,Input!$G$3:$G$1002,ALK!$N$3),COUNTIFS(Input!$F$3:$F$1002,ALK!$B78,Input!$J$3:$J$1002,ALK!AL$7,Input!$N$3:$N$1002,ALK!$Q$3,Input!$G$3:$G$1002,ALK!$N$3)),0)</f>
        <v>0</v>
      </c>
      <c r="AM78" s="55">
        <f>IF($B78&lt;&gt;"",IF($Q$3&gt;4,COUNTIFS(Input!$F$3:$F$1002,ALK!$B78,Input!$J$3:$J$1002,ALK!AM$7,Input!$G$3:$G$1002,ALK!$N$3),COUNTIFS(Input!$F$3:$F$1002,ALK!$B78,Input!$J$3:$J$1002,ALK!AM$7,Input!$N$3:$N$1002,ALK!$Q$3,Input!$G$3:$G$1002,ALK!$N$3)),0)</f>
        <v>0</v>
      </c>
      <c r="AN78" s="55">
        <f>IF($B78&lt;&gt;"",IF($Q$3&gt;4,COUNTIFS(Input!$F$3:$F$1002,ALK!$B78,Input!$J$3:$J$1002,ALK!AN$7,Input!$G$3:$G$1002,ALK!$N$3),COUNTIFS(Input!$F$3:$F$1002,ALK!$B78,Input!$J$3:$J$1002,ALK!AN$7,Input!$N$3:$N$1002,ALK!$Q$3,Input!$G$3:$G$1002,ALK!$N$3)),0)</f>
        <v>0</v>
      </c>
      <c r="AO78" s="55">
        <f>IF($B78&lt;&gt;"",IF($Q$3&gt;4,COUNTIFS(Input!$F$3:$F$1002,ALK!$B78,Input!$J$3:$J$1002,ALK!AO$7,Input!$G$3:$G$1002,ALK!$N$3),COUNTIFS(Input!$F$3:$F$1002,ALK!$B78,Input!$J$3:$J$1002,ALK!AO$7,Input!$N$3:$N$1002,ALK!$Q$3,Input!$G$3:$G$1002,ALK!$N$3)),0)</f>
        <v>0</v>
      </c>
      <c r="AP78" s="55">
        <f>IF($B78&lt;&gt;"",IF($Q$3&gt;4,COUNTIFS(Input!$F$3:$F$1002,ALK!$B78,Input!$J$3:$J$1002,ALK!AP$7,Input!$G$3:$G$1002,ALK!$N$3),COUNTIFS(Input!$F$3:$F$1002,ALK!$B78,Input!$J$3:$J$1002,ALK!AP$7,Input!$N$3:$N$1002,ALK!$Q$3,Input!$G$3:$G$1002,ALK!$N$3)),0)</f>
        <v>0</v>
      </c>
      <c r="AQ78" s="55">
        <f>IF($B78&lt;&gt;"",IF($Q$3&gt;4,COUNTIFS(Input!$F$3:$F$1002,ALK!$B78,Input!$J$3:$J$1002,ALK!AQ$7,Input!$G$3:$G$1002,ALK!$N$3),COUNTIFS(Input!$F$3:$F$1002,ALK!$B78,Input!$J$3:$J$1002,ALK!AQ$7,Input!$N$3:$N$1002,ALK!$Q$3,Input!$G$3:$G$1002,ALK!$N$3)),0)</f>
        <v>0</v>
      </c>
      <c r="AR78" s="56">
        <f t="shared" si="3"/>
        <v>0</v>
      </c>
      <c r="AS78" s="21"/>
      <c r="AT78" s="21"/>
      <c r="AU78" s="21"/>
      <c r="AV78" s="21"/>
      <c r="AW78" s="21"/>
      <c r="AX78" s="21"/>
      <c r="AY78" s="21"/>
      <c r="AZ78" s="21"/>
      <c r="BA78" s="21"/>
      <c r="BB78" s="21"/>
      <c r="BC78" s="316">
        <f t="shared" si="4"/>
        <v>0</v>
      </c>
      <c r="BD78" s="21"/>
      <c r="BE78" s="21"/>
      <c r="BF78" s="21"/>
      <c r="BG78" s="21"/>
      <c r="BH78" s="21"/>
      <c r="BI78" s="21"/>
      <c r="BJ78" s="21"/>
      <c r="BK78" s="21"/>
      <c r="BL78" s="21"/>
      <c r="BM78" s="21"/>
      <c r="BN78" s="21"/>
      <c r="BO78" s="21"/>
      <c r="BP78" s="21"/>
      <c r="BQ78" s="21"/>
      <c r="BR78" s="21"/>
      <c r="BS78" s="21"/>
      <c r="BT78" s="21"/>
      <c r="BU78" s="21"/>
      <c r="BV78" s="21"/>
      <c r="BW78" s="21"/>
      <c r="BX78" s="21"/>
      <c r="BY78" s="21"/>
      <c r="BZ78" s="21"/>
    </row>
    <row r="79" spans="1:78" x14ac:dyDescent="0.3">
      <c r="A79" s="21"/>
      <c r="B79" s="58" t="str">
        <f>'Sheet 1'!A73</f>
        <v/>
      </c>
      <c r="C79" s="55">
        <f>IF($B79&lt;&gt;"",IF($Q$3&gt;4,COUNTIFS(Input!$F$3:$F$1002,ALK!$B79,Input!$J$3:$J$1002,ALK!C$7,Input!$G$3:$G$1002,ALK!$N$3),COUNTIFS(Input!$F$3:$F$1002,ALK!$B79,Input!$J$3:$J$1002,ALK!C$7,Input!$N$3:$N$1002,ALK!$Q$3,Input!$G$3:$G$1002,ALK!$N$3)),0)</f>
        <v>0</v>
      </c>
      <c r="D79" s="55">
        <f>IF($B79&lt;&gt;"",IF($Q$3&gt;4,COUNTIFS(Input!$F$3:$F$1002,ALK!$B79,Input!$J$3:$J$1002,ALK!D$7,Input!$G$3:$G$1002,ALK!$N$3),COUNTIFS(Input!$F$3:$F$1002,ALK!$B79,Input!$J$3:$J$1002,ALK!D$7,Input!$N$3:$N$1002,ALK!$Q$3,Input!$G$3:$G$1002,ALK!$N$3)),0)</f>
        <v>0</v>
      </c>
      <c r="E79" s="55">
        <f>IF($B79&lt;&gt;"",IF($Q$3&gt;4,COUNTIFS(Input!$F$3:$F$1002,ALK!$B79,Input!$J$3:$J$1002,ALK!E$7,Input!$G$3:$G$1002,ALK!$N$3),COUNTIFS(Input!$F$3:$F$1002,ALK!$B79,Input!$J$3:$J$1002,ALK!E$7,Input!$N$3:$N$1002,ALK!$Q$3,Input!$G$3:$G$1002,ALK!$N$3)),0)</f>
        <v>0</v>
      </c>
      <c r="F79" s="55">
        <f>IF($B79&lt;&gt;"",IF($Q$3&gt;4,COUNTIFS(Input!$F$3:$F$1002,ALK!$B79,Input!$J$3:$J$1002,ALK!F$7,Input!$G$3:$G$1002,ALK!$N$3),COUNTIFS(Input!$F$3:$F$1002,ALK!$B79,Input!$J$3:$J$1002,ALK!F$7,Input!$N$3:$N$1002,ALK!$Q$3,Input!$G$3:$G$1002,ALK!$N$3)),0)</f>
        <v>0</v>
      </c>
      <c r="G79" s="55">
        <f>IF($B79&lt;&gt;"",IF($Q$3&gt;4,COUNTIFS(Input!$F$3:$F$1002,ALK!$B79,Input!$J$3:$J$1002,ALK!G$7,Input!$G$3:$G$1002,ALK!$N$3),COUNTIFS(Input!$F$3:$F$1002,ALK!$B79,Input!$J$3:$J$1002,ALK!G$7,Input!$N$3:$N$1002,ALK!$Q$3,Input!$G$3:$G$1002,ALK!$N$3)),0)</f>
        <v>0</v>
      </c>
      <c r="H79" s="55">
        <f>IF($B79&lt;&gt;"",IF($Q$3&gt;4,COUNTIFS(Input!$F$3:$F$1002,ALK!$B79,Input!$J$3:$J$1002,ALK!H$7,Input!$G$3:$G$1002,ALK!$N$3),COUNTIFS(Input!$F$3:$F$1002,ALK!$B79,Input!$J$3:$J$1002,ALK!H$7,Input!$N$3:$N$1002,ALK!$Q$3,Input!$G$3:$G$1002,ALK!$N$3)),0)</f>
        <v>0</v>
      </c>
      <c r="I79" s="55">
        <f>IF($B79&lt;&gt;"",IF($Q$3&gt;4,COUNTIFS(Input!$F$3:$F$1002,ALK!$B79,Input!$J$3:$J$1002,ALK!I$7,Input!$G$3:$G$1002,ALK!$N$3),COUNTIFS(Input!$F$3:$F$1002,ALK!$B79,Input!$J$3:$J$1002,ALK!I$7,Input!$N$3:$N$1002,ALK!$Q$3,Input!$G$3:$G$1002,ALK!$N$3)),0)</f>
        <v>0</v>
      </c>
      <c r="J79" s="55">
        <f>IF($B79&lt;&gt;"",IF($Q$3&gt;4,COUNTIFS(Input!$F$3:$F$1002,ALK!$B79,Input!$J$3:$J$1002,ALK!J$7,Input!$G$3:$G$1002,ALK!$N$3),COUNTIFS(Input!$F$3:$F$1002,ALK!$B79,Input!$J$3:$J$1002,ALK!J$7,Input!$N$3:$N$1002,ALK!$Q$3,Input!$G$3:$G$1002,ALK!$N$3)),0)</f>
        <v>0</v>
      </c>
      <c r="K79" s="55">
        <f>IF($B79&lt;&gt;"",IF($Q$3&gt;4,COUNTIFS(Input!$F$3:$F$1002,ALK!$B79,Input!$J$3:$J$1002,ALK!K$7,Input!$G$3:$G$1002,ALK!$N$3),COUNTIFS(Input!$F$3:$F$1002,ALK!$B79,Input!$J$3:$J$1002,ALK!K$7,Input!$N$3:$N$1002,ALK!$Q$3,Input!$G$3:$G$1002,ALK!$N$3)),0)</f>
        <v>0</v>
      </c>
      <c r="L79" s="55">
        <f>IF($B79&lt;&gt;"",IF($Q$3&gt;4,COUNTIFS(Input!$F$3:$F$1002,ALK!$B79,Input!$J$3:$J$1002,ALK!L$7,Input!$G$3:$G$1002,ALK!$N$3),COUNTIFS(Input!$F$3:$F$1002,ALK!$B79,Input!$J$3:$J$1002,ALK!L$7,Input!$N$3:$N$1002,ALK!$Q$3,Input!$G$3:$G$1002,ALK!$N$3)),0)</f>
        <v>0</v>
      </c>
      <c r="M79" s="55">
        <f>IF($B79&lt;&gt;"",IF($Q$3&gt;4,COUNTIFS(Input!$F$3:$F$1002,ALK!$B79,Input!$J$3:$J$1002,ALK!M$7,Input!$G$3:$G$1002,ALK!$N$3),COUNTIFS(Input!$F$3:$F$1002,ALK!$B79,Input!$J$3:$J$1002,ALK!M$7,Input!$N$3:$N$1002,ALK!$Q$3,Input!$G$3:$G$1002,ALK!$N$3)),0)</f>
        <v>0</v>
      </c>
      <c r="N79" s="55">
        <f>IF($B79&lt;&gt;"",IF($Q$3&gt;4,COUNTIFS(Input!$F$3:$F$1002,ALK!$B79,Input!$J$3:$J$1002,ALK!N$7,Input!$G$3:$G$1002,ALK!$N$3),COUNTIFS(Input!$F$3:$F$1002,ALK!$B79,Input!$J$3:$J$1002,ALK!N$7,Input!$N$3:$N$1002,ALK!$Q$3,Input!$G$3:$G$1002,ALK!$N$3)),0)</f>
        <v>0</v>
      </c>
      <c r="O79" s="55">
        <f>IF($B79&lt;&gt;"",IF($Q$3&gt;4,COUNTIFS(Input!$F$3:$F$1002,ALK!$B79,Input!$J$3:$J$1002,ALK!O$7,Input!$G$3:$G$1002,ALK!$N$3),COUNTIFS(Input!$F$3:$F$1002,ALK!$B79,Input!$J$3:$J$1002,ALK!O$7,Input!$N$3:$N$1002,ALK!$Q$3,Input!$G$3:$G$1002,ALK!$N$3)),0)</f>
        <v>0</v>
      </c>
      <c r="P79" s="55">
        <f>IF($B79&lt;&gt;"",IF($Q$3&gt;4,COUNTIFS(Input!$F$3:$F$1002,ALK!$B79,Input!$J$3:$J$1002,ALK!P$7,Input!$G$3:$G$1002,ALK!$N$3),COUNTIFS(Input!$F$3:$F$1002,ALK!$B79,Input!$J$3:$J$1002,ALK!P$7,Input!$N$3:$N$1002,ALK!$Q$3,Input!$G$3:$G$1002,ALK!$N$3)),0)</f>
        <v>0</v>
      </c>
      <c r="Q79" s="55">
        <f>IF($B79&lt;&gt;"",IF($Q$3&gt;4,COUNTIFS(Input!$F$3:$F$1002,ALK!$B79,Input!$J$3:$J$1002,ALK!Q$7,Input!$G$3:$G$1002,ALK!$N$3),COUNTIFS(Input!$F$3:$F$1002,ALK!$B79,Input!$J$3:$J$1002,ALK!Q$7,Input!$N$3:$N$1002,ALK!$Q$3,Input!$G$3:$G$1002,ALK!$N$3)),0)</f>
        <v>0</v>
      </c>
      <c r="R79" s="55">
        <f>IF($B79&lt;&gt;"",IF($Q$3&gt;4,COUNTIFS(Input!$F$3:$F$1002,ALK!$B79,Input!$J$3:$J$1002,ALK!R$7,Input!$G$3:$G$1002,ALK!$N$3),COUNTIFS(Input!$F$3:$F$1002,ALK!$B79,Input!$J$3:$J$1002,ALK!R$7,Input!$N$3:$N$1002,ALK!$Q$3,Input!$G$3:$G$1002,ALK!$N$3)),0)</f>
        <v>0</v>
      </c>
      <c r="S79" s="55">
        <f>IF($B79&lt;&gt;"",IF($Q$3&gt;4,COUNTIFS(Input!$F$3:$F$1002,ALK!$B79,Input!$J$3:$J$1002,ALK!S$7,Input!$G$3:$G$1002,ALK!$N$3),COUNTIFS(Input!$F$3:$F$1002,ALK!$B79,Input!$J$3:$J$1002,ALK!S$7,Input!$N$3:$N$1002,ALK!$Q$3,Input!$G$3:$G$1002,ALK!$N$3)),0)</f>
        <v>0</v>
      </c>
      <c r="T79" s="55">
        <f>IF($B79&lt;&gt;"",IF($Q$3&gt;4,COUNTIFS(Input!$F$3:$F$1002,ALK!$B79,Input!$J$3:$J$1002,ALK!T$7,Input!$G$3:$G$1002,ALK!$N$3),COUNTIFS(Input!$F$3:$F$1002,ALK!$B79,Input!$J$3:$J$1002,ALK!T$7,Input!$N$3:$N$1002,ALK!$Q$3,Input!$G$3:$G$1002,ALK!$N$3)),0)</f>
        <v>0</v>
      </c>
      <c r="U79" s="55">
        <f>IF($B79&lt;&gt;"",IF($Q$3&gt;4,COUNTIFS(Input!$F$3:$F$1002,ALK!$B79,Input!$J$3:$J$1002,ALK!U$7,Input!$G$3:$G$1002,ALK!$N$3),COUNTIFS(Input!$F$3:$F$1002,ALK!$B79,Input!$J$3:$J$1002,ALK!U$7,Input!$N$3:$N$1002,ALK!$Q$3,Input!$G$3:$G$1002,ALK!$N$3)),0)</f>
        <v>0</v>
      </c>
      <c r="V79" s="55">
        <f>IF($B79&lt;&gt;"",IF($Q$3&gt;4,COUNTIFS(Input!$F$3:$F$1002,ALK!$B79,Input!$J$3:$J$1002,ALK!V$7,Input!$G$3:$G$1002,ALK!$N$3),COUNTIFS(Input!$F$3:$F$1002,ALK!$B79,Input!$J$3:$J$1002,ALK!V$7,Input!$N$3:$N$1002,ALK!$Q$3,Input!$G$3:$G$1002,ALK!$N$3)),0)</f>
        <v>0</v>
      </c>
      <c r="W79" s="55">
        <f>IF($B79&lt;&gt;"",IF($Q$3&gt;4,COUNTIFS(Input!$F$3:$F$1002,ALK!$B79,Input!$J$3:$J$1002,ALK!W$7,Input!$G$3:$G$1002,ALK!$N$3),COUNTIFS(Input!$F$3:$F$1002,ALK!$B79,Input!$J$3:$J$1002,ALK!W$7,Input!$N$3:$N$1002,ALK!$Q$3,Input!$G$3:$G$1002,ALK!$N$3)),0)</f>
        <v>0</v>
      </c>
      <c r="X79" s="55">
        <f>IF($B79&lt;&gt;"",IF($Q$3&gt;4,COUNTIFS(Input!$F$3:$F$1002,ALK!$B79,Input!$J$3:$J$1002,ALK!X$7,Input!$G$3:$G$1002,ALK!$N$3),COUNTIFS(Input!$F$3:$F$1002,ALK!$B79,Input!$J$3:$J$1002,ALK!X$7,Input!$N$3:$N$1002,ALK!$Q$3,Input!$G$3:$G$1002,ALK!$N$3)),0)</f>
        <v>0</v>
      </c>
      <c r="Y79" s="55">
        <f>IF($B79&lt;&gt;"",IF($Q$3&gt;4,COUNTIFS(Input!$F$3:$F$1002,ALK!$B79,Input!$J$3:$J$1002,ALK!Y$7,Input!$G$3:$G$1002,ALK!$N$3),COUNTIFS(Input!$F$3:$F$1002,ALK!$B79,Input!$J$3:$J$1002,ALK!Y$7,Input!$N$3:$N$1002,ALK!$Q$3,Input!$G$3:$G$1002,ALK!$N$3)),0)</f>
        <v>0</v>
      </c>
      <c r="Z79" s="55">
        <f>IF($B79&lt;&gt;"",IF($Q$3&gt;4,COUNTIFS(Input!$F$3:$F$1002,ALK!$B79,Input!$J$3:$J$1002,ALK!Z$7,Input!$G$3:$G$1002,ALK!$N$3),COUNTIFS(Input!$F$3:$F$1002,ALK!$B79,Input!$J$3:$J$1002,ALK!Z$7,Input!$N$3:$N$1002,ALK!$Q$3,Input!$G$3:$G$1002,ALK!$N$3)),0)</f>
        <v>0</v>
      </c>
      <c r="AA79" s="55">
        <f>IF($B79&lt;&gt;"",IF($Q$3&gt;4,COUNTIFS(Input!$F$3:$F$1002,ALK!$B79,Input!$J$3:$J$1002,ALK!AA$7,Input!$G$3:$G$1002,ALK!$N$3),COUNTIFS(Input!$F$3:$F$1002,ALK!$B79,Input!$J$3:$J$1002,ALK!AA$7,Input!$N$3:$N$1002,ALK!$Q$3,Input!$G$3:$G$1002,ALK!$N$3)),0)</f>
        <v>0</v>
      </c>
      <c r="AB79" s="55">
        <f>IF($B79&lt;&gt;"",IF($Q$3&gt;4,COUNTIFS(Input!$F$3:$F$1002,ALK!$B79,Input!$J$3:$J$1002,ALK!AB$7,Input!$G$3:$G$1002,ALK!$N$3),COUNTIFS(Input!$F$3:$F$1002,ALK!$B79,Input!$J$3:$J$1002,ALK!AB$7,Input!$N$3:$N$1002,ALK!$Q$3,Input!$G$3:$G$1002,ALK!$N$3)),0)</f>
        <v>0</v>
      </c>
      <c r="AC79" s="55">
        <f>IF($B79&lt;&gt;"",IF($Q$3&gt;4,COUNTIFS(Input!$F$3:$F$1002,ALK!$B79,Input!$J$3:$J$1002,ALK!AC$7,Input!$G$3:$G$1002,ALK!$N$3),COUNTIFS(Input!$F$3:$F$1002,ALK!$B79,Input!$J$3:$J$1002,ALK!AC$7,Input!$N$3:$N$1002,ALK!$Q$3,Input!$G$3:$G$1002,ALK!$N$3)),0)</f>
        <v>0</v>
      </c>
      <c r="AD79" s="55">
        <f>IF($B79&lt;&gt;"",IF($Q$3&gt;4,COUNTIFS(Input!$F$3:$F$1002,ALK!$B79,Input!$J$3:$J$1002,ALK!AD$7,Input!$G$3:$G$1002,ALK!$N$3),COUNTIFS(Input!$F$3:$F$1002,ALK!$B79,Input!$J$3:$J$1002,ALK!AD$7,Input!$N$3:$N$1002,ALK!$Q$3,Input!$G$3:$G$1002,ALK!$N$3)),0)</f>
        <v>0</v>
      </c>
      <c r="AE79" s="55">
        <f>IF($B79&lt;&gt;"",IF($Q$3&gt;4,COUNTIFS(Input!$F$3:$F$1002,ALK!$B79,Input!$J$3:$J$1002,ALK!AE$7,Input!$G$3:$G$1002,ALK!$N$3),COUNTIFS(Input!$F$3:$F$1002,ALK!$B79,Input!$J$3:$J$1002,ALK!AE$7,Input!$N$3:$N$1002,ALK!$Q$3,Input!$G$3:$G$1002,ALK!$N$3)),0)</f>
        <v>0</v>
      </c>
      <c r="AF79" s="55">
        <f>IF($B79&lt;&gt;"",IF($Q$3&gt;4,COUNTIFS(Input!$F$3:$F$1002,ALK!$B79,Input!$J$3:$J$1002,ALK!AF$7,Input!$G$3:$G$1002,ALK!$N$3),COUNTIFS(Input!$F$3:$F$1002,ALK!$B79,Input!$J$3:$J$1002,ALK!AF$7,Input!$N$3:$N$1002,ALK!$Q$3,Input!$G$3:$G$1002,ALK!$N$3)),0)</f>
        <v>0</v>
      </c>
      <c r="AG79" s="55">
        <f>IF($B79&lt;&gt;"",IF($Q$3&gt;4,COUNTIFS(Input!$F$3:$F$1002,ALK!$B79,Input!$J$3:$J$1002,ALK!AG$7,Input!$G$3:$G$1002,ALK!$N$3),COUNTIFS(Input!$F$3:$F$1002,ALK!$B79,Input!$J$3:$J$1002,ALK!AG$7,Input!$N$3:$N$1002,ALK!$Q$3,Input!$G$3:$G$1002,ALK!$N$3)),0)</f>
        <v>0</v>
      </c>
      <c r="AH79" s="55">
        <f>IF($B79&lt;&gt;"",IF($Q$3&gt;4,COUNTIFS(Input!$F$3:$F$1002,ALK!$B79,Input!$J$3:$J$1002,ALK!AH$7,Input!$G$3:$G$1002,ALK!$N$3),COUNTIFS(Input!$F$3:$F$1002,ALK!$B79,Input!$J$3:$J$1002,ALK!AH$7,Input!$N$3:$N$1002,ALK!$Q$3,Input!$G$3:$G$1002,ALK!$N$3)),0)</f>
        <v>0</v>
      </c>
      <c r="AI79" s="55">
        <f>IF($B79&lt;&gt;"",IF($Q$3&gt;4,COUNTIFS(Input!$F$3:$F$1002,ALK!$B79,Input!$J$3:$J$1002,ALK!AI$7,Input!$G$3:$G$1002,ALK!$N$3),COUNTIFS(Input!$F$3:$F$1002,ALK!$B79,Input!$J$3:$J$1002,ALK!AI$7,Input!$N$3:$N$1002,ALK!$Q$3,Input!$G$3:$G$1002,ALK!$N$3)),0)</f>
        <v>0</v>
      </c>
      <c r="AJ79" s="55">
        <f>IF($B79&lt;&gt;"",IF($Q$3&gt;4,COUNTIFS(Input!$F$3:$F$1002,ALK!$B79,Input!$J$3:$J$1002,ALK!AJ$7,Input!$G$3:$G$1002,ALK!$N$3),COUNTIFS(Input!$F$3:$F$1002,ALK!$B79,Input!$J$3:$J$1002,ALK!AJ$7,Input!$N$3:$N$1002,ALK!$Q$3,Input!$G$3:$G$1002,ALK!$N$3)),0)</f>
        <v>0</v>
      </c>
      <c r="AK79" s="55">
        <f>IF($B79&lt;&gt;"",IF($Q$3&gt;4,COUNTIFS(Input!$F$3:$F$1002,ALK!$B79,Input!$J$3:$J$1002,ALK!AK$7,Input!$G$3:$G$1002,ALK!$N$3),COUNTIFS(Input!$F$3:$F$1002,ALK!$B79,Input!$J$3:$J$1002,ALK!AK$7,Input!$N$3:$N$1002,ALK!$Q$3,Input!$G$3:$G$1002,ALK!$N$3)),0)</f>
        <v>0</v>
      </c>
      <c r="AL79" s="55">
        <f>IF($B79&lt;&gt;"",IF($Q$3&gt;4,COUNTIFS(Input!$F$3:$F$1002,ALK!$B79,Input!$J$3:$J$1002,ALK!AL$7,Input!$G$3:$G$1002,ALK!$N$3),COUNTIFS(Input!$F$3:$F$1002,ALK!$B79,Input!$J$3:$J$1002,ALK!AL$7,Input!$N$3:$N$1002,ALK!$Q$3,Input!$G$3:$G$1002,ALK!$N$3)),0)</f>
        <v>0</v>
      </c>
      <c r="AM79" s="55">
        <f>IF($B79&lt;&gt;"",IF($Q$3&gt;4,COUNTIFS(Input!$F$3:$F$1002,ALK!$B79,Input!$J$3:$J$1002,ALK!AM$7,Input!$G$3:$G$1002,ALK!$N$3),COUNTIFS(Input!$F$3:$F$1002,ALK!$B79,Input!$J$3:$J$1002,ALK!AM$7,Input!$N$3:$N$1002,ALK!$Q$3,Input!$G$3:$G$1002,ALK!$N$3)),0)</f>
        <v>0</v>
      </c>
      <c r="AN79" s="55">
        <f>IF($B79&lt;&gt;"",IF($Q$3&gt;4,COUNTIFS(Input!$F$3:$F$1002,ALK!$B79,Input!$J$3:$J$1002,ALK!AN$7,Input!$G$3:$G$1002,ALK!$N$3),COUNTIFS(Input!$F$3:$F$1002,ALK!$B79,Input!$J$3:$J$1002,ALK!AN$7,Input!$N$3:$N$1002,ALK!$Q$3,Input!$G$3:$G$1002,ALK!$N$3)),0)</f>
        <v>0</v>
      </c>
      <c r="AO79" s="55">
        <f>IF($B79&lt;&gt;"",IF($Q$3&gt;4,COUNTIFS(Input!$F$3:$F$1002,ALK!$B79,Input!$J$3:$J$1002,ALK!AO$7,Input!$G$3:$G$1002,ALK!$N$3),COUNTIFS(Input!$F$3:$F$1002,ALK!$B79,Input!$J$3:$J$1002,ALK!AO$7,Input!$N$3:$N$1002,ALK!$Q$3,Input!$G$3:$G$1002,ALK!$N$3)),0)</f>
        <v>0</v>
      </c>
      <c r="AP79" s="55">
        <f>IF($B79&lt;&gt;"",IF($Q$3&gt;4,COUNTIFS(Input!$F$3:$F$1002,ALK!$B79,Input!$J$3:$J$1002,ALK!AP$7,Input!$G$3:$G$1002,ALK!$N$3),COUNTIFS(Input!$F$3:$F$1002,ALK!$B79,Input!$J$3:$J$1002,ALK!AP$7,Input!$N$3:$N$1002,ALK!$Q$3,Input!$G$3:$G$1002,ALK!$N$3)),0)</f>
        <v>0</v>
      </c>
      <c r="AQ79" s="55">
        <f>IF($B79&lt;&gt;"",IF($Q$3&gt;4,COUNTIFS(Input!$F$3:$F$1002,ALK!$B79,Input!$J$3:$J$1002,ALK!AQ$7,Input!$G$3:$G$1002,ALK!$N$3),COUNTIFS(Input!$F$3:$F$1002,ALK!$B79,Input!$J$3:$J$1002,ALK!AQ$7,Input!$N$3:$N$1002,ALK!$Q$3,Input!$G$3:$G$1002,ALK!$N$3)),0)</f>
        <v>0</v>
      </c>
      <c r="AR79" s="56">
        <f t="shared" si="3"/>
        <v>0</v>
      </c>
      <c r="AS79" s="21"/>
      <c r="AT79" s="21"/>
      <c r="AU79" s="21"/>
      <c r="AV79" s="21"/>
      <c r="AW79" s="21"/>
      <c r="AX79" s="21"/>
      <c r="AY79" s="21"/>
      <c r="AZ79" s="21"/>
      <c r="BA79" s="21"/>
      <c r="BB79" s="21"/>
      <c r="BC79" s="316">
        <f t="shared" si="4"/>
        <v>0</v>
      </c>
      <c r="BD79" s="21"/>
      <c r="BE79" s="21"/>
      <c r="BF79" s="21"/>
      <c r="BG79" s="21"/>
      <c r="BH79" s="21"/>
      <c r="BI79" s="21"/>
      <c r="BJ79" s="21"/>
      <c r="BK79" s="21"/>
      <c r="BL79" s="21"/>
      <c r="BM79" s="21"/>
      <c r="BN79" s="21"/>
      <c r="BO79" s="21"/>
      <c r="BP79" s="21"/>
      <c r="BQ79" s="21"/>
      <c r="BR79" s="21"/>
      <c r="BS79" s="21"/>
      <c r="BT79" s="21"/>
      <c r="BU79" s="21"/>
      <c r="BV79" s="21"/>
      <c r="BW79" s="21"/>
      <c r="BX79" s="21"/>
      <c r="BY79" s="21"/>
      <c r="BZ79" s="21"/>
    </row>
    <row r="80" spans="1:78" x14ac:dyDescent="0.3">
      <c r="A80" s="21"/>
      <c r="B80" s="58" t="str">
        <f>'Sheet 1'!A74</f>
        <v/>
      </c>
      <c r="C80" s="55">
        <f>IF($B80&lt;&gt;"",IF($Q$3&gt;4,COUNTIFS(Input!$F$3:$F$1002,ALK!$B80,Input!$J$3:$J$1002,ALK!C$7,Input!$G$3:$G$1002,ALK!$N$3),COUNTIFS(Input!$F$3:$F$1002,ALK!$B80,Input!$J$3:$J$1002,ALK!C$7,Input!$N$3:$N$1002,ALK!$Q$3,Input!$G$3:$G$1002,ALK!$N$3)),0)</f>
        <v>0</v>
      </c>
      <c r="D80" s="55">
        <f>IF($B80&lt;&gt;"",IF($Q$3&gt;4,COUNTIFS(Input!$F$3:$F$1002,ALK!$B80,Input!$J$3:$J$1002,ALK!D$7,Input!$G$3:$G$1002,ALK!$N$3),COUNTIFS(Input!$F$3:$F$1002,ALK!$B80,Input!$J$3:$J$1002,ALK!D$7,Input!$N$3:$N$1002,ALK!$Q$3,Input!$G$3:$G$1002,ALK!$N$3)),0)</f>
        <v>0</v>
      </c>
      <c r="E80" s="55">
        <f>IF($B80&lt;&gt;"",IF($Q$3&gt;4,COUNTIFS(Input!$F$3:$F$1002,ALK!$B80,Input!$J$3:$J$1002,ALK!E$7,Input!$G$3:$G$1002,ALK!$N$3),COUNTIFS(Input!$F$3:$F$1002,ALK!$B80,Input!$J$3:$J$1002,ALK!E$7,Input!$N$3:$N$1002,ALK!$Q$3,Input!$G$3:$G$1002,ALK!$N$3)),0)</f>
        <v>0</v>
      </c>
      <c r="F80" s="55">
        <f>IF($B80&lt;&gt;"",IF($Q$3&gt;4,COUNTIFS(Input!$F$3:$F$1002,ALK!$B80,Input!$J$3:$J$1002,ALK!F$7,Input!$G$3:$G$1002,ALK!$N$3),COUNTIFS(Input!$F$3:$F$1002,ALK!$B80,Input!$J$3:$J$1002,ALK!F$7,Input!$N$3:$N$1002,ALK!$Q$3,Input!$G$3:$G$1002,ALK!$N$3)),0)</f>
        <v>0</v>
      </c>
      <c r="G80" s="55">
        <f>IF($B80&lt;&gt;"",IF($Q$3&gt;4,COUNTIFS(Input!$F$3:$F$1002,ALK!$B80,Input!$J$3:$J$1002,ALK!G$7,Input!$G$3:$G$1002,ALK!$N$3),COUNTIFS(Input!$F$3:$F$1002,ALK!$B80,Input!$J$3:$J$1002,ALK!G$7,Input!$N$3:$N$1002,ALK!$Q$3,Input!$G$3:$G$1002,ALK!$N$3)),0)</f>
        <v>0</v>
      </c>
      <c r="H80" s="55">
        <f>IF($B80&lt;&gt;"",IF($Q$3&gt;4,COUNTIFS(Input!$F$3:$F$1002,ALK!$B80,Input!$J$3:$J$1002,ALK!H$7,Input!$G$3:$G$1002,ALK!$N$3),COUNTIFS(Input!$F$3:$F$1002,ALK!$B80,Input!$J$3:$J$1002,ALK!H$7,Input!$N$3:$N$1002,ALK!$Q$3,Input!$G$3:$G$1002,ALK!$N$3)),0)</f>
        <v>0</v>
      </c>
      <c r="I80" s="55">
        <f>IF($B80&lt;&gt;"",IF($Q$3&gt;4,COUNTIFS(Input!$F$3:$F$1002,ALK!$B80,Input!$J$3:$J$1002,ALK!I$7,Input!$G$3:$G$1002,ALK!$N$3),COUNTIFS(Input!$F$3:$F$1002,ALK!$B80,Input!$J$3:$J$1002,ALK!I$7,Input!$N$3:$N$1002,ALK!$Q$3,Input!$G$3:$G$1002,ALK!$N$3)),0)</f>
        <v>0</v>
      </c>
      <c r="J80" s="55">
        <f>IF($B80&lt;&gt;"",IF($Q$3&gt;4,COUNTIFS(Input!$F$3:$F$1002,ALK!$B80,Input!$J$3:$J$1002,ALK!J$7,Input!$G$3:$G$1002,ALK!$N$3),COUNTIFS(Input!$F$3:$F$1002,ALK!$B80,Input!$J$3:$J$1002,ALK!J$7,Input!$N$3:$N$1002,ALK!$Q$3,Input!$G$3:$G$1002,ALK!$N$3)),0)</f>
        <v>0</v>
      </c>
      <c r="K80" s="55">
        <f>IF($B80&lt;&gt;"",IF($Q$3&gt;4,COUNTIFS(Input!$F$3:$F$1002,ALK!$B80,Input!$J$3:$J$1002,ALK!K$7,Input!$G$3:$G$1002,ALK!$N$3),COUNTIFS(Input!$F$3:$F$1002,ALK!$B80,Input!$J$3:$J$1002,ALK!K$7,Input!$N$3:$N$1002,ALK!$Q$3,Input!$G$3:$G$1002,ALK!$N$3)),0)</f>
        <v>0</v>
      </c>
      <c r="L80" s="55">
        <f>IF($B80&lt;&gt;"",IF($Q$3&gt;4,COUNTIFS(Input!$F$3:$F$1002,ALK!$B80,Input!$J$3:$J$1002,ALK!L$7,Input!$G$3:$G$1002,ALK!$N$3),COUNTIFS(Input!$F$3:$F$1002,ALK!$B80,Input!$J$3:$J$1002,ALK!L$7,Input!$N$3:$N$1002,ALK!$Q$3,Input!$G$3:$G$1002,ALK!$N$3)),0)</f>
        <v>0</v>
      </c>
      <c r="M80" s="55">
        <f>IF($B80&lt;&gt;"",IF($Q$3&gt;4,COUNTIFS(Input!$F$3:$F$1002,ALK!$B80,Input!$J$3:$J$1002,ALK!M$7,Input!$G$3:$G$1002,ALK!$N$3),COUNTIFS(Input!$F$3:$F$1002,ALK!$B80,Input!$J$3:$J$1002,ALK!M$7,Input!$N$3:$N$1002,ALK!$Q$3,Input!$G$3:$G$1002,ALK!$N$3)),0)</f>
        <v>0</v>
      </c>
      <c r="N80" s="55">
        <f>IF($B80&lt;&gt;"",IF($Q$3&gt;4,COUNTIFS(Input!$F$3:$F$1002,ALK!$B80,Input!$J$3:$J$1002,ALK!N$7,Input!$G$3:$G$1002,ALK!$N$3),COUNTIFS(Input!$F$3:$F$1002,ALK!$B80,Input!$J$3:$J$1002,ALK!N$7,Input!$N$3:$N$1002,ALK!$Q$3,Input!$G$3:$G$1002,ALK!$N$3)),0)</f>
        <v>0</v>
      </c>
      <c r="O80" s="55">
        <f>IF($B80&lt;&gt;"",IF($Q$3&gt;4,COUNTIFS(Input!$F$3:$F$1002,ALK!$B80,Input!$J$3:$J$1002,ALK!O$7,Input!$G$3:$G$1002,ALK!$N$3),COUNTIFS(Input!$F$3:$F$1002,ALK!$B80,Input!$J$3:$J$1002,ALK!O$7,Input!$N$3:$N$1002,ALK!$Q$3,Input!$G$3:$G$1002,ALK!$N$3)),0)</f>
        <v>0</v>
      </c>
      <c r="P80" s="55">
        <f>IF($B80&lt;&gt;"",IF($Q$3&gt;4,COUNTIFS(Input!$F$3:$F$1002,ALK!$B80,Input!$J$3:$J$1002,ALK!P$7,Input!$G$3:$G$1002,ALK!$N$3),COUNTIFS(Input!$F$3:$F$1002,ALK!$B80,Input!$J$3:$J$1002,ALK!P$7,Input!$N$3:$N$1002,ALK!$Q$3,Input!$G$3:$G$1002,ALK!$N$3)),0)</f>
        <v>0</v>
      </c>
      <c r="Q80" s="55">
        <f>IF($B80&lt;&gt;"",IF($Q$3&gt;4,COUNTIFS(Input!$F$3:$F$1002,ALK!$B80,Input!$J$3:$J$1002,ALK!Q$7,Input!$G$3:$G$1002,ALK!$N$3),COUNTIFS(Input!$F$3:$F$1002,ALK!$B80,Input!$J$3:$J$1002,ALK!Q$7,Input!$N$3:$N$1002,ALK!$Q$3,Input!$G$3:$G$1002,ALK!$N$3)),0)</f>
        <v>0</v>
      </c>
      <c r="R80" s="55">
        <f>IF($B80&lt;&gt;"",IF($Q$3&gt;4,COUNTIFS(Input!$F$3:$F$1002,ALK!$B80,Input!$J$3:$J$1002,ALK!R$7,Input!$G$3:$G$1002,ALK!$N$3),COUNTIFS(Input!$F$3:$F$1002,ALK!$B80,Input!$J$3:$J$1002,ALK!R$7,Input!$N$3:$N$1002,ALK!$Q$3,Input!$G$3:$G$1002,ALK!$N$3)),0)</f>
        <v>0</v>
      </c>
      <c r="S80" s="55">
        <f>IF($B80&lt;&gt;"",IF($Q$3&gt;4,COUNTIFS(Input!$F$3:$F$1002,ALK!$B80,Input!$J$3:$J$1002,ALK!S$7,Input!$G$3:$G$1002,ALK!$N$3),COUNTIFS(Input!$F$3:$F$1002,ALK!$B80,Input!$J$3:$J$1002,ALK!S$7,Input!$N$3:$N$1002,ALK!$Q$3,Input!$G$3:$G$1002,ALK!$N$3)),0)</f>
        <v>0</v>
      </c>
      <c r="T80" s="55">
        <f>IF($B80&lt;&gt;"",IF($Q$3&gt;4,COUNTIFS(Input!$F$3:$F$1002,ALK!$B80,Input!$J$3:$J$1002,ALK!T$7,Input!$G$3:$G$1002,ALK!$N$3),COUNTIFS(Input!$F$3:$F$1002,ALK!$B80,Input!$J$3:$J$1002,ALK!T$7,Input!$N$3:$N$1002,ALK!$Q$3,Input!$G$3:$G$1002,ALK!$N$3)),0)</f>
        <v>0</v>
      </c>
      <c r="U80" s="55">
        <f>IF($B80&lt;&gt;"",IF($Q$3&gt;4,COUNTIFS(Input!$F$3:$F$1002,ALK!$B80,Input!$J$3:$J$1002,ALK!U$7,Input!$G$3:$G$1002,ALK!$N$3),COUNTIFS(Input!$F$3:$F$1002,ALK!$B80,Input!$J$3:$J$1002,ALK!U$7,Input!$N$3:$N$1002,ALK!$Q$3,Input!$G$3:$G$1002,ALK!$N$3)),0)</f>
        <v>0</v>
      </c>
      <c r="V80" s="55">
        <f>IF($B80&lt;&gt;"",IF($Q$3&gt;4,COUNTIFS(Input!$F$3:$F$1002,ALK!$B80,Input!$J$3:$J$1002,ALK!V$7,Input!$G$3:$G$1002,ALK!$N$3),COUNTIFS(Input!$F$3:$F$1002,ALK!$B80,Input!$J$3:$J$1002,ALK!V$7,Input!$N$3:$N$1002,ALK!$Q$3,Input!$G$3:$G$1002,ALK!$N$3)),0)</f>
        <v>0</v>
      </c>
      <c r="W80" s="55">
        <f>IF($B80&lt;&gt;"",IF($Q$3&gt;4,COUNTIFS(Input!$F$3:$F$1002,ALK!$B80,Input!$J$3:$J$1002,ALK!W$7,Input!$G$3:$G$1002,ALK!$N$3),COUNTIFS(Input!$F$3:$F$1002,ALK!$B80,Input!$J$3:$J$1002,ALK!W$7,Input!$N$3:$N$1002,ALK!$Q$3,Input!$G$3:$G$1002,ALK!$N$3)),0)</f>
        <v>0</v>
      </c>
      <c r="X80" s="55">
        <f>IF($B80&lt;&gt;"",IF($Q$3&gt;4,COUNTIFS(Input!$F$3:$F$1002,ALK!$B80,Input!$J$3:$J$1002,ALK!X$7,Input!$G$3:$G$1002,ALK!$N$3),COUNTIFS(Input!$F$3:$F$1002,ALK!$B80,Input!$J$3:$J$1002,ALK!X$7,Input!$N$3:$N$1002,ALK!$Q$3,Input!$G$3:$G$1002,ALK!$N$3)),0)</f>
        <v>0</v>
      </c>
      <c r="Y80" s="55">
        <f>IF($B80&lt;&gt;"",IF($Q$3&gt;4,COUNTIFS(Input!$F$3:$F$1002,ALK!$B80,Input!$J$3:$J$1002,ALK!Y$7,Input!$G$3:$G$1002,ALK!$N$3),COUNTIFS(Input!$F$3:$F$1002,ALK!$B80,Input!$J$3:$J$1002,ALK!Y$7,Input!$N$3:$N$1002,ALK!$Q$3,Input!$G$3:$G$1002,ALK!$N$3)),0)</f>
        <v>0</v>
      </c>
      <c r="Z80" s="55">
        <f>IF($B80&lt;&gt;"",IF($Q$3&gt;4,COUNTIFS(Input!$F$3:$F$1002,ALK!$B80,Input!$J$3:$J$1002,ALK!Z$7,Input!$G$3:$G$1002,ALK!$N$3),COUNTIFS(Input!$F$3:$F$1002,ALK!$B80,Input!$J$3:$J$1002,ALK!Z$7,Input!$N$3:$N$1002,ALK!$Q$3,Input!$G$3:$G$1002,ALK!$N$3)),0)</f>
        <v>0</v>
      </c>
      <c r="AA80" s="55">
        <f>IF($B80&lt;&gt;"",IF($Q$3&gt;4,COUNTIFS(Input!$F$3:$F$1002,ALK!$B80,Input!$J$3:$J$1002,ALK!AA$7,Input!$G$3:$G$1002,ALK!$N$3),COUNTIFS(Input!$F$3:$F$1002,ALK!$B80,Input!$J$3:$J$1002,ALK!AA$7,Input!$N$3:$N$1002,ALK!$Q$3,Input!$G$3:$G$1002,ALK!$N$3)),0)</f>
        <v>0</v>
      </c>
      <c r="AB80" s="55">
        <f>IF($B80&lt;&gt;"",IF($Q$3&gt;4,COUNTIFS(Input!$F$3:$F$1002,ALK!$B80,Input!$J$3:$J$1002,ALK!AB$7,Input!$G$3:$G$1002,ALK!$N$3),COUNTIFS(Input!$F$3:$F$1002,ALK!$B80,Input!$J$3:$J$1002,ALK!AB$7,Input!$N$3:$N$1002,ALK!$Q$3,Input!$G$3:$G$1002,ALK!$N$3)),0)</f>
        <v>0</v>
      </c>
      <c r="AC80" s="55">
        <f>IF($B80&lt;&gt;"",IF($Q$3&gt;4,COUNTIFS(Input!$F$3:$F$1002,ALK!$B80,Input!$J$3:$J$1002,ALK!AC$7,Input!$G$3:$G$1002,ALK!$N$3),COUNTIFS(Input!$F$3:$F$1002,ALK!$B80,Input!$J$3:$J$1002,ALK!AC$7,Input!$N$3:$N$1002,ALK!$Q$3,Input!$G$3:$G$1002,ALK!$N$3)),0)</f>
        <v>0</v>
      </c>
      <c r="AD80" s="55">
        <f>IF($B80&lt;&gt;"",IF($Q$3&gt;4,COUNTIFS(Input!$F$3:$F$1002,ALK!$B80,Input!$J$3:$J$1002,ALK!AD$7,Input!$G$3:$G$1002,ALK!$N$3),COUNTIFS(Input!$F$3:$F$1002,ALK!$B80,Input!$J$3:$J$1002,ALK!AD$7,Input!$N$3:$N$1002,ALK!$Q$3,Input!$G$3:$G$1002,ALK!$N$3)),0)</f>
        <v>0</v>
      </c>
      <c r="AE80" s="55">
        <f>IF($B80&lt;&gt;"",IF($Q$3&gt;4,COUNTIFS(Input!$F$3:$F$1002,ALK!$B80,Input!$J$3:$J$1002,ALK!AE$7,Input!$G$3:$G$1002,ALK!$N$3),COUNTIFS(Input!$F$3:$F$1002,ALK!$B80,Input!$J$3:$J$1002,ALK!AE$7,Input!$N$3:$N$1002,ALK!$Q$3,Input!$G$3:$G$1002,ALK!$N$3)),0)</f>
        <v>0</v>
      </c>
      <c r="AF80" s="55">
        <f>IF($B80&lt;&gt;"",IF($Q$3&gt;4,COUNTIFS(Input!$F$3:$F$1002,ALK!$B80,Input!$J$3:$J$1002,ALK!AF$7,Input!$G$3:$G$1002,ALK!$N$3),COUNTIFS(Input!$F$3:$F$1002,ALK!$B80,Input!$J$3:$J$1002,ALK!AF$7,Input!$N$3:$N$1002,ALK!$Q$3,Input!$G$3:$G$1002,ALK!$N$3)),0)</f>
        <v>0</v>
      </c>
      <c r="AG80" s="55">
        <f>IF($B80&lt;&gt;"",IF($Q$3&gt;4,COUNTIFS(Input!$F$3:$F$1002,ALK!$B80,Input!$J$3:$J$1002,ALK!AG$7,Input!$G$3:$G$1002,ALK!$N$3),COUNTIFS(Input!$F$3:$F$1002,ALK!$B80,Input!$J$3:$J$1002,ALK!AG$7,Input!$N$3:$N$1002,ALK!$Q$3,Input!$G$3:$G$1002,ALK!$N$3)),0)</f>
        <v>0</v>
      </c>
      <c r="AH80" s="55">
        <f>IF($B80&lt;&gt;"",IF($Q$3&gt;4,COUNTIFS(Input!$F$3:$F$1002,ALK!$B80,Input!$J$3:$J$1002,ALK!AH$7,Input!$G$3:$G$1002,ALK!$N$3),COUNTIFS(Input!$F$3:$F$1002,ALK!$B80,Input!$J$3:$J$1002,ALK!AH$7,Input!$N$3:$N$1002,ALK!$Q$3,Input!$G$3:$G$1002,ALK!$N$3)),0)</f>
        <v>0</v>
      </c>
      <c r="AI80" s="55">
        <f>IF($B80&lt;&gt;"",IF($Q$3&gt;4,COUNTIFS(Input!$F$3:$F$1002,ALK!$B80,Input!$J$3:$J$1002,ALK!AI$7,Input!$G$3:$G$1002,ALK!$N$3),COUNTIFS(Input!$F$3:$F$1002,ALK!$B80,Input!$J$3:$J$1002,ALK!AI$7,Input!$N$3:$N$1002,ALK!$Q$3,Input!$G$3:$G$1002,ALK!$N$3)),0)</f>
        <v>0</v>
      </c>
      <c r="AJ80" s="55">
        <f>IF($B80&lt;&gt;"",IF($Q$3&gt;4,COUNTIFS(Input!$F$3:$F$1002,ALK!$B80,Input!$J$3:$J$1002,ALK!AJ$7,Input!$G$3:$G$1002,ALK!$N$3),COUNTIFS(Input!$F$3:$F$1002,ALK!$B80,Input!$J$3:$J$1002,ALK!AJ$7,Input!$N$3:$N$1002,ALK!$Q$3,Input!$G$3:$G$1002,ALK!$N$3)),0)</f>
        <v>0</v>
      </c>
      <c r="AK80" s="55">
        <f>IF($B80&lt;&gt;"",IF($Q$3&gt;4,COUNTIFS(Input!$F$3:$F$1002,ALK!$B80,Input!$J$3:$J$1002,ALK!AK$7,Input!$G$3:$G$1002,ALK!$N$3),COUNTIFS(Input!$F$3:$F$1002,ALK!$B80,Input!$J$3:$J$1002,ALK!AK$7,Input!$N$3:$N$1002,ALK!$Q$3,Input!$G$3:$G$1002,ALK!$N$3)),0)</f>
        <v>0</v>
      </c>
      <c r="AL80" s="55">
        <f>IF($B80&lt;&gt;"",IF($Q$3&gt;4,COUNTIFS(Input!$F$3:$F$1002,ALK!$B80,Input!$J$3:$J$1002,ALK!AL$7,Input!$G$3:$G$1002,ALK!$N$3),COUNTIFS(Input!$F$3:$F$1002,ALK!$B80,Input!$J$3:$J$1002,ALK!AL$7,Input!$N$3:$N$1002,ALK!$Q$3,Input!$G$3:$G$1002,ALK!$N$3)),0)</f>
        <v>0</v>
      </c>
      <c r="AM80" s="55">
        <f>IF($B80&lt;&gt;"",IF($Q$3&gt;4,COUNTIFS(Input!$F$3:$F$1002,ALK!$B80,Input!$J$3:$J$1002,ALK!AM$7,Input!$G$3:$G$1002,ALK!$N$3),COUNTIFS(Input!$F$3:$F$1002,ALK!$B80,Input!$J$3:$J$1002,ALK!AM$7,Input!$N$3:$N$1002,ALK!$Q$3,Input!$G$3:$G$1002,ALK!$N$3)),0)</f>
        <v>0</v>
      </c>
      <c r="AN80" s="55">
        <f>IF($B80&lt;&gt;"",IF($Q$3&gt;4,COUNTIFS(Input!$F$3:$F$1002,ALK!$B80,Input!$J$3:$J$1002,ALK!AN$7,Input!$G$3:$G$1002,ALK!$N$3),COUNTIFS(Input!$F$3:$F$1002,ALK!$B80,Input!$J$3:$J$1002,ALK!AN$7,Input!$N$3:$N$1002,ALK!$Q$3,Input!$G$3:$G$1002,ALK!$N$3)),0)</f>
        <v>0</v>
      </c>
      <c r="AO80" s="55">
        <f>IF($B80&lt;&gt;"",IF($Q$3&gt;4,COUNTIFS(Input!$F$3:$F$1002,ALK!$B80,Input!$J$3:$J$1002,ALK!AO$7,Input!$G$3:$G$1002,ALK!$N$3),COUNTIFS(Input!$F$3:$F$1002,ALK!$B80,Input!$J$3:$J$1002,ALK!AO$7,Input!$N$3:$N$1002,ALK!$Q$3,Input!$G$3:$G$1002,ALK!$N$3)),0)</f>
        <v>0</v>
      </c>
      <c r="AP80" s="55">
        <f>IF($B80&lt;&gt;"",IF($Q$3&gt;4,COUNTIFS(Input!$F$3:$F$1002,ALK!$B80,Input!$J$3:$J$1002,ALK!AP$7,Input!$G$3:$G$1002,ALK!$N$3),COUNTIFS(Input!$F$3:$F$1002,ALK!$B80,Input!$J$3:$J$1002,ALK!AP$7,Input!$N$3:$N$1002,ALK!$Q$3,Input!$G$3:$G$1002,ALK!$N$3)),0)</f>
        <v>0</v>
      </c>
      <c r="AQ80" s="55">
        <f>IF($B80&lt;&gt;"",IF($Q$3&gt;4,COUNTIFS(Input!$F$3:$F$1002,ALK!$B80,Input!$J$3:$J$1002,ALK!AQ$7,Input!$G$3:$G$1002,ALK!$N$3),COUNTIFS(Input!$F$3:$F$1002,ALK!$B80,Input!$J$3:$J$1002,ALK!AQ$7,Input!$N$3:$N$1002,ALK!$Q$3,Input!$G$3:$G$1002,ALK!$N$3)),0)</f>
        <v>0</v>
      </c>
      <c r="AR80" s="56">
        <f t="shared" si="3"/>
        <v>0</v>
      </c>
      <c r="AS80" s="21"/>
      <c r="AT80" s="21"/>
      <c r="AU80" s="21"/>
      <c r="AV80" s="21"/>
      <c r="AW80" s="21"/>
      <c r="AX80" s="21"/>
      <c r="AY80" s="21"/>
      <c r="AZ80" s="21"/>
      <c r="BA80" s="21"/>
      <c r="BB80" s="21"/>
      <c r="BC80" s="316">
        <f t="shared" si="4"/>
        <v>0</v>
      </c>
      <c r="BD80" s="21"/>
      <c r="BE80" s="21"/>
      <c r="BF80" s="21"/>
      <c r="BG80" s="21"/>
      <c r="BH80" s="21"/>
      <c r="BI80" s="21"/>
      <c r="BJ80" s="21"/>
      <c r="BK80" s="21"/>
      <c r="BL80" s="21"/>
      <c r="BM80" s="21"/>
      <c r="BN80" s="21"/>
      <c r="BO80" s="21"/>
      <c r="BP80" s="21"/>
      <c r="BQ80" s="21"/>
      <c r="BR80" s="21"/>
      <c r="BS80" s="21"/>
      <c r="BT80" s="21"/>
      <c r="BU80" s="21"/>
      <c r="BV80" s="21"/>
      <c r="BW80" s="21"/>
      <c r="BX80" s="21"/>
      <c r="BY80" s="21"/>
      <c r="BZ80" s="21"/>
    </row>
    <row r="81" spans="1:78" x14ac:dyDescent="0.3">
      <c r="A81" s="21"/>
      <c r="B81" s="58" t="str">
        <f>'Sheet 1'!A75</f>
        <v/>
      </c>
      <c r="C81" s="55">
        <f>IF($B81&lt;&gt;"",IF($Q$3&gt;4,COUNTIFS(Input!$F$3:$F$1002,ALK!$B81,Input!$J$3:$J$1002,ALK!C$7,Input!$G$3:$G$1002,ALK!$N$3),COUNTIFS(Input!$F$3:$F$1002,ALK!$B81,Input!$J$3:$J$1002,ALK!C$7,Input!$N$3:$N$1002,ALK!$Q$3,Input!$G$3:$G$1002,ALK!$N$3)),0)</f>
        <v>0</v>
      </c>
      <c r="D81" s="55">
        <f>IF($B81&lt;&gt;"",IF($Q$3&gt;4,COUNTIFS(Input!$F$3:$F$1002,ALK!$B81,Input!$J$3:$J$1002,ALK!D$7,Input!$G$3:$G$1002,ALK!$N$3),COUNTIFS(Input!$F$3:$F$1002,ALK!$B81,Input!$J$3:$J$1002,ALK!D$7,Input!$N$3:$N$1002,ALK!$Q$3,Input!$G$3:$G$1002,ALK!$N$3)),0)</f>
        <v>0</v>
      </c>
      <c r="E81" s="55">
        <f>IF($B81&lt;&gt;"",IF($Q$3&gt;4,COUNTIFS(Input!$F$3:$F$1002,ALK!$B81,Input!$J$3:$J$1002,ALK!E$7,Input!$G$3:$G$1002,ALK!$N$3),COUNTIFS(Input!$F$3:$F$1002,ALK!$B81,Input!$J$3:$J$1002,ALK!E$7,Input!$N$3:$N$1002,ALK!$Q$3,Input!$G$3:$G$1002,ALK!$N$3)),0)</f>
        <v>0</v>
      </c>
      <c r="F81" s="55">
        <f>IF($B81&lt;&gt;"",IF($Q$3&gt;4,COUNTIFS(Input!$F$3:$F$1002,ALK!$B81,Input!$J$3:$J$1002,ALK!F$7,Input!$G$3:$G$1002,ALK!$N$3),COUNTIFS(Input!$F$3:$F$1002,ALK!$B81,Input!$J$3:$J$1002,ALK!F$7,Input!$N$3:$N$1002,ALK!$Q$3,Input!$G$3:$G$1002,ALK!$N$3)),0)</f>
        <v>0</v>
      </c>
      <c r="G81" s="55">
        <f>IF($B81&lt;&gt;"",IF($Q$3&gt;4,COUNTIFS(Input!$F$3:$F$1002,ALK!$B81,Input!$J$3:$J$1002,ALK!G$7,Input!$G$3:$G$1002,ALK!$N$3),COUNTIFS(Input!$F$3:$F$1002,ALK!$B81,Input!$J$3:$J$1002,ALK!G$7,Input!$N$3:$N$1002,ALK!$Q$3,Input!$G$3:$G$1002,ALK!$N$3)),0)</f>
        <v>0</v>
      </c>
      <c r="H81" s="55">
        <f>IF($B81&lt;&gt;"",IF($Q$3&gt;4,COUNTIFS(Input!$F$3:$F$1002,ALK!$B81,Input!$J$3:$J$1002,ALK!H$7,Input!$G$3:$G$1002,ALK!$N$3),COUNTIFS(Input!$F$3:$F$1002,ALK!$B81,Input!$J$3:$J$1002,ALK!H$7,Input!$N$3:$N$1002,ALK!$Q$3,Input!$G$3:$G$1002,ALK!$N$3)),0)</f>
        <v>0</v>
      </c>
      <c r="I81" s="55">
        <f>IF($B81&lt;&gt;"",IF($Q$3&gt;4,COUNTIFS(Input!$F$3:$F$1002,ALK!$B81,Input!$J$3:$J$1002,ALK!I$7,Input!$G$3:$G$1002,ALK!$N$3),COUNTIFS(Input!$F$3:$F$1002,ALK!$B81,Input!$J$3:$J$1002,ALK!I$7,Input!$N$3:$N$1002,ALK!$Q$3,Input!$G$3:$G$1002,ALK!$N$3)),0)</f>
        <v>0</v>
      </c>
      <c r="J81" s="55">
        <f>IF($B81&lt;&gt;"",IF($Q$3&gt;4,COUNTIFS(Input!$F$3:$F$1002,ALK!$B81,Input!$J$3:$J$1002,ALK!J$7,Input!$G$3:$G$1002,ALK!$N$3),COUNTIFS(Input!$F$3:$F$1002,ALK!$B81,Input!$J$3:$J$1002,ALK!J$7,Input!$N$3:$N$1002,ALK!$Q$3,Input!$G$3:$G$1002,ALK!$N$3)),0)</f>
        <v>0</v>
      </c>
      <c r="K81" s="55">
        <f>IF($B81&lt;&gt;"",IF($Q$3&gt;4,COUNTIFS(Input!$F$3:$F$1002,ALK!$B81,Input!$J$3:$J$1002,ALK!K$7,Input!$G$3:$G$1002,ALK!$N$3),COUNTIFS(Input!$F$3:$F$1002,ALK!$B81,Input!$J$3:$J$1002,ALK!K$7,Input!$N$3:$N$1002,ALK!$Q$3,Input!$G$3:$G$1002,ALK!$N$3)),0)</f>
        <v>0</v>
      </c>
      <c r="L81" s="55">
        <f>IF($B81&lt;&gt;"",IF($Q$3&gt;4,COUNTIFS(Input!$F$3:$F$1002,ALK!$B81,Input!$J$3:$J$1002,ALK!L$7,Input!$G$3:$G$1002,ALK!$N$3),COUNTIFS(Input!$F$3:$F$1002,ALK!$B81,Input!$J$3:$J$1002,ALK!L$7,Input!$N$3:$N$1002,ALK!$Q$3,Input!$G$3:$G$1002,ALK!$N$3)),0)</f>
        <v>0</v>
      </c>
      <c r="M81" s="55">
        <f>IF($B81&lt;&gt;"",IF($Q$3&gt;4,COUNTIFS(Input!$F$3:$F$1002,ALK!$B81,Input!$J$3:$J$1002,ALK!M$7,Input!$G$3:$G$1002,ALK!$N$3),COUNTIFS(Input!$F$3:$F$1002,ALK!$B81,Input!$J$3:$J$1002,ALK!M$7,Input!$N$3:$N$1002,ALK!$Q$3,Input!$G$3:$G$1002,ALK!$N$3)),0)</f>
        <v>0</v>
      </c>
      <c r="N81" s="55">
        <f>IF($B81&lt;&gt;"",IF($Q$3&gt;4,COUNTIFS(Input!$F$3:$F$1002,ALK!$B81,Input!$J$3:$J$1002,ALK!N$7,Input!$G$3:$G$1002,ALK!$N$3),COUNTIFS(Input!$F$3:$F$1002,ALK!$B81,Input!$J$3:$J$1002,ALK!N$7,Input!$N$3:$N$1002,ALK!$Q$3,Input!$G$3:$G$1002,ALK!$N$3)),0)</f>
        <v>0</v>
      </c>
      <c r="O81" s="55">
        <f>IF($B81&lt;&gt;"",IF($Q$3&gt;4,COUNTIFS(Input!$F$3:$F$1002,ALK!$B81,Input!$J$3:$J$1002,ALK!O$7,Input!$G$3:$G$1002,ALK!$N$3),COUNTIFS(Input!$F$3:$F$1002,ALK!$B81,Input!$J$3:$J$1002,ALK!O$7,Input!$N$3:$N$1002,ALK!$Q$3,Input!$G$3:$G$1002,ALK!$N$3)),0)</f>
        <v>0</v>
      </c>
      <c r="P81" s="55">
        <f>IF($B81&lt;&gt;"",IF($Q$3&gt;4,COUNTIFS(Input!$F$3:$F$1002,ALK!$B81,Input!$J$3:$J$1002,ALK!P$7,Input!$G$3:$G$1002,ALK!$N$3),COUNTIFS(Input!$F$3:$F$1002,ALK!$B81,Input!$J$3:$J$1002,ALK!P$7,Input!$N$3:$N$1002,ALK!$Q$3,Input!$G$3:$G$1002,ALK!$N$3)),0)</f>
        <v>0</v>
      </c>
      <c r="Q81" s="55">
        <f>IF($B81&lt;&gt;"",IF($Q$3&gt;4,COUNTIFS(Input!$F$3:$F$1002,ALK!$B81,Input!$J$3:$J$1002,ALK!Q$7,Input!$G$3:$G$1002,ALK!$N$3),COUNTIFS(Input!$F$3:$F$1002,ALK!$B81,Input!$J$3:$J$1002,ALK!Q$7,Input!$N$3:$N$1002,ALK!$Q$3,Input!$G$3:$G$1002,ALK!$N$3)),0)</f>
        <v>0</v>
      </c>
      <c r="R81" s="55">
        <f>IF($B81&lt;&gt;"",IF($Q$3&gt;4,COUNTIFS(Input!$F$3:$F$1002,ALK!$B81,Input!$J$3:$J$1002,ALK!R$7,Input!$G$3:$G$1002,ALK!$N$3),COUNTIFS(Input!$F$3:$F$1002,ALK!$B81,Input!$J$3:$J$1002,ALK!R$7,Input!$N$3:$N$1002,ALK!$Q$3,Input!$G$3:$G$1002,ALK!$N$3)),0)</f>
        <v>0</v>
      </c>
      <c r="S81" s="55">
        <f>IF($B81&lt;&gt;"",IF($Q$3&gt;4,COUNTIFS(Input!$F$3:$F$1002,ALK!$B81,Input!$J$3:$J$1002,ALK!S$7,Input!$G$3:$G$1002,ALK!$N$3),COUNTIFS(Input!$F$3:$F$1002,ALK!$B81,Input!$J$3:$J$1002,ALK!S$7,Input!$N$3:$N$1002,ALK!$Q$3,Input!$G$3:$G$1002,ALK!$N$3)),0)</f>
        <v>0</v>
      </c>
      <c r="T81" s="55">
        <f>IF($B81&lt;&gt;"",IF($Q$3&gt;4,COUNTIFS(Input!$F$3:$F$1002,ALK!$B81,Input!$J$3:$J$1002,ALK!T$7,Input!$G$3:$G$1002,ALK!$N$3),COUNTIFS(Input!$F$3:$F$1002,ALK!$B81,Input!$J$3:$J$1002,ALK!T$7,Input!$N$3:$N$1002,ALK!$Q$3,Input!$G$3:$G$1002,ALK!$N$3)),0)</f>
        <v>0</v>
      </c>
      <c r="U81" s="55">
        <f>IF($B81&lt;&gt;"",IF($Q$3&gt;4,COUNTIFS(Input!$F$3:$F$1002,ALK!$B81,Input!$J$3:$J$1002,ALK!U$7,Input!$G$3:$G$1002,ALK!$N$3),COUNTIFS(Input!$F$3:$F$1002,ALK!$B81,Input!$J$3:$J$1002,ALK!U$7,Input!$N$3:$N$1002,ALK!$Q$3,Input!$G$3:$G$1002,ALK!$N$3)),0)</f>
        <v>0</v>
      </c>
      <c r="V81" s="55">
        <f>IF($B81&lt;&gt;"",IF($Q$3&gt;4,COUNTIFS(Input!$F$3:$F$1002,ALK!$B81,Input!$J$3:$J$1002,ALK!V$7,Input!$G$3:$G$1002,ALK!$N$3),COUNTIFS(Input!$F$3:$F$1002,ALK!$B81,Input!$J$3:$J$1002,ALK!V$7,Input!$N$3:$N$1002,ALK!$Q$3,Input!$G$3:$G$1002,ALK!$N$3)),0)</f>
        <v>0</v>
      </c>
      <c r="W81" s="55">
        <f>IF($B81&lt;&gt;"",IF($Q$3&gt;4,COUNTIFS(Input!$F$3:$F$1002,ALK!$B81,Input!$J$3:$J$1002,ALK!W$7,Input!$G$3:$G$1002,ALK!$N$3),COUNTIFS(Input!$F$3:$F$1002,ALK!$B81,Input!$J$3:$J$1002,ALK!W$7,Input!$N$3:$N$1002,ALK!$Q$3,Input!$G$3:$G$1002,ALK!$N$3)),0)</f>
        <v>0</v>
      </c>
      <c r="X81" s="55">
        <f>IF($B81&lt;&gt;"",IF($Q$3&gt;4,COUNTIFS(Input!$F$3:$F$1002,ALK!$B81,Input!$J$3:$J$1002,ALK!X$7,Input!$G$3:$G$1002,ALK!$N$3),COUNTIFS(Input!$F$3:$F$1002,ALK!$B81,Input!$J$3:$J$1002,ALK!X$7,Input!$N$3:$N$1002,ALK!$Q$3,Input!$G$3:$G$1002,ALK!$N$3)),0)</f>
        <v>0</v>
      </c>
      <c r="Y81" s="55">
        <f>IF($B81&lt;&gt;"",IF($Q$3&gt;4,COUNTIFS(Input!$F$3:$F$1002,ALK!$B81,Input!$J$3:$J$1002,ALK!Y$7,Input!$G$3:$G$1002,ALK!$N$3),COUNTIFS(Input!$F$3:$F$1002,ALK!$B81,Input!$J$3:$J$1002,ALK!Y$7,Input!$N$3:$N$1002,ALK!$Q$3,Input!$G$3:$G$1002,ALK!$N$3)),0)</f>
        <v>0</v>
      </c>
      <c r="Z81" s="55">
        <f>IF($B81&lt;&gt;"",IF($Q$3&gt;4,COUNTIFS(Input!$F$3:$F$1002,ALK!$B81,Input!$J$3:$J$1002,ALK!Z$7,Input!$G$3:$G$1002,ALK!$N$3),COUNTIFS(Input!$F$3:$F$1002,ALK!$B81,Input!$J$3:$J$1002,ALK!Z$7,Input!$N$3:$N$1002,ALK!$Q$3,Input!$G$3:$G$1002,ALK!$N$3)),0)</f>
        <v>0</v>
      </c>
      <c r="AA81" s="55">
        <f>IF($B81&lt;&gt;"",IF($Q$3&gt;4,COUNTIFS(Input!$F$3:$F$1002,ALK!$B81,Input!$J$3:$J$1002,ALK!AA$7,Input!$G$3:$G$1002,ALK!$N$3),COUNTIFS(Input!$F$3:$F$1002,ALK!$B81,Input!$J$3:$J$1002,ALK!AA$7,Input!$N$3:$N$1002,ALK!$Q$3,Input!$G$3:$G$1002,ALK!$N$3)),0)</f>
        <v>0</v>
      </c>
      <c r="AB81" s="55">
        <f>IF($B81&lt;&gt;"",IF($Q$3&gt;4,COUNTIFS(Input!$F$3:$F$1002,ALK!$B81,Input!$J$3:$J$1002,ALK!AB$7,Input!$G$3:$G$1002,ALK!$N$3),COUNTIFS(Input!$F$3:$F$1002,ALK!$B81,Input!$J$3:$J$1002,ALK!AB$7,Input!$N$3:$N$1002,ALK!$Q$3,Input!$G$3:$G$1002,ALK!$N$3)),0)</f>
        <v>0</v>
      </c>
      <c r="AC81" s="55">
        <f>IF($B81&lt;&gt;"",IF($Q$3&gt;4,COUNTIFS(Input!$F$3:$F$1002,ALK!$B81,Input!$J$3:$J$1002,ALK!AC$7,Input!$G$3:$G$1002,ALK!$N$3),COUNTIFS(Input!$F$3:$F$1002,ALK!$B81,Input!$J$3:$J$1002,ALK!AC$7,Input!$N$3:$N$1002,ALK!$Q$3,Input!$G$3:$G$1002,ALK!$N$3)),0)</f>
        <v>0</v>
      </c>
      <c r="AD81" s="55">
        <f>IF($B81&lt;&gt;"",IF($Q$3&gt;4,COUNTIFS(Input!$F$3:$F$1002,ALK!$B81,Input!$J$3:$J$1002,ALK!AD$7,Input!$G$3:$G$1002,ALK!$N$3),COUNTIFS(Input!$F$3:$F$1002,ALK!$B81,Input!$J$3:$J$1002,ALK!AD$7,Input!$N$3:$N$1002,ALK!$Q$3,Input!$G$3:$G$1002,ALK!$N$3)),0)</f>
        <v>0</v>
      </c>
      <c r="AE81" s="55">
        <f>IF($B81&lt;&gt;"",IF($Q$3&gt;4,COUNTIFS(Input!$F$3:$F$1002,ALK!$B81,Input!$J$3:$J$1002,ALK!AE$7,Input!$G$3:$G$1002,ALK!$N$3),COUNTIFS(Input!$F$3:$F$1002,ALK!$B81,Input!$J$3:$J$1002,ALK!AE$7,Input!$N$3:$N$1002,ALK!$Q$3,Input!$G$3:$G$1002,ALK!$N$3)),0)</f>
        <v>0</v>
      </c>
      <c r="AF81" s="55">
        <f>IF($B81&lt;&gt;"",IF($Q$3&gt;4,COUNTIFS(Input!$F$3:$F$1002,ALK!$B81,Input!$J$3:$J$1002,ALK!AF$7,Input!$G$3:$G$1002,ALK!$N$3),COUNTIFS(Input!$F$3:$F$1002,ALK!$B81,Input!$J$3:$J$1002,ALK!AF$7,Input!$N$3:$N$1002,ALK!$Q$3,Input!$G$3:$G$1002,ALK!$N$3)),0)</f>
        <v>0</v>
      </c>
      <c r="AG81" s="55">
        <f>IF($B81&lt;&gt;"",IF($Q$3&gt;4,COUNTIFS(Input!$F$3:$F$1002,ALK!$B81,Input!$J$3:$J$1002,ALK!AG$7,Input!$G$3:$G$1002,ALK!$N$3),COUNTIFS(Input!$F$3:$F$1002,ALK!$B81,Input!$J$3:$J$1002,ALK!AG$7,Input!$N$3:$N$1002,ALK!$Q$3,Input!$G$3:$G$1002,ALK!$N$3)),0)</f>
        <v>0</v>
      </c>
      <c r="AH81" s="55">
        <f>IF($B81&lt;&gt;"",IF($Q$3&gt;4,COUNTIFS(Input!$F$3:$F$1002,ALK!$B81,Input!$J$3:$J$1002,ALK!AH$7,Input!$G$3:$G$1002,ALK!$N$3),COUNTIFS(Input!$F$3:$F$1002,ALK!$B81,Input!$J$3:$J$1002,ALK!AH$7,Input!$N$3:$N$1002,ALK!$Q$3,Input!$G$3:$G$1002,ALK!$N$3)),0)</f>
        <v>0</v>
      </c>
      <c r="AI81" s="55">
        <f>IF($B81&lt;&gt;"",IF($Q$3&gt;4,COUNTIFS(Input!$F$3:$F$1002,ALK!$B81,Input!$J$3:$J$1002,ALK!AI$7,Input!$G$3:$G$1002,ALK!$N$3),COUNTIFS(Input!$F$3:$F$1002,ALK!$B81,Input!$J$3:$J$1002,ALK!AI$7,Input!$N$3:$N$1002,ALK!$Q$3,Input!$G$3:$G$1002,ALK!$N$3)),0)</f>
        <v>0</v>
      </c>
      <c r="AJ81" s="55">
        <f>IF($B81&lt;&gt;"",IF($Q$3&gt;4,COUNTIFS(Input!$F$3:$F$1002,ALK!$B81,Input!$J$3:$J$1002,ALK!AJ$7,Input!$G$3:$G$1002,ALK!$N$3),COUNTIFS(Input!$F$3:$F$1002,ALK!$B81,Input!$J$3:$J$1002,ALK!AJ$7,Input!$N$3:$N$1002,ALK!$Q$3,Input!$G$3:$G$1002,ALK!$N$3)),0)</f>
        <v>0</v>
      </c>
      <c r="AK81" s="55">
        <f>IF($B81&lt;&gt;"",IF($Q$3&gt;4,COUNTIFS(Input!$F$3:$F$1002,ALK!$B81,Input!$J$3:$J$1002,ALK!AK$7,Input!$G$3:$G$1002,ALK!$N$3),COUNTIFS(Input!$F$3:$F$1002,ALK!$B81,Input!$J$3:$J$1002,ALK!AK$7,Input!$N$3:$N$1002,ALK!$Q$3,Input!$G$3:$G$1002,ALK!$N$3)),0)</f>
        <v>0</v>
      </c>
      <c r="AL81" s="55">
        <f>IF($B81&lt;&gt;"",IF($Q$3&gt;4,COUNTIFS(Input!$F$3:$F$1002,ALK!$B81,Input!$J$3:$J$1002,ALK!AL$7,Input!$G$3:$G$1002,ALK!$N$3),COUNTIFS(Input!$F$3:$F$1002,ALK!$B81,Input!$J$3:$J$1002,ALK!AL$7,Input!$N$3:$N$1002,ALK!$Q$3,Input!$G$3:$G$1002,ALK!$N$3)),0)</f>
        <v>0</v>
      </c>
      <c r="AM81" s="55">
        <f>IF($B81&lt;&gt;"",IF($Q$3&gt;4,COUNTIFS(Input!$F$3:$F$1002,ALK!$B81,Input!$J$3:$J$1002,ALK!AM$7,Input!$G$3:$G$1002,ALK!$N$3),COUNTIFS(Input!$F$3:$F$1002,ALK!$B81,Input!$J$3:$J$1002,ALK!AM$7,Input!$N$3:$N$1002,ALK!$Q$3,Input!$G$3:$G$1002,ALK!$N$3)),0)</f>
        <v>0</v>
      </c>
      <c r="AN81" s="55">
        <f>IF($B81&lt;&gt;"",IF($Q$3&gt;4,COUNTIFS(Input!$F$3:$F$1002,ALK!$B81,Input!$J$3:$J$1002,ALK!AN$7,Input!$G$3:$G$1002,ALK!$N$3),COUNTIFS(Input!$F$3:$F$1002,ALK!$B81,Input!$J$3:$J$1002,ALK!AN$7,Input!$N$3:$N$1002,ALK!$Q$3,Input!$G$3:$G$1002,ALK!$N$3)),0)</f>
        <v>0</v>
      </c>
      <c r="AO81" s="55">
        <f>IF($B81&lt;&gt;"",IF($Q$3&gt;4,COUNTIFS(Input!$F$3:$F$1002,ALK!$B81,Input!$J$3:$J$1002,ALK!AO$7,Input!$G$3:$G$1002,ALK!$N$3),COUNTIFS(Input!$F$3:$F$1002,ALK!$B81,Input!$J$3:$J$1002,ALK!AO$7,Input!$N$3:$N$1002,ALK!$Q$3,Input!$G$3:$G$1002,ALK!$N$3)),0)</f>
        <v>0</v>
      </c>
      <c r="AP81" s="55">
        <f>IF($B81&lt;&gt;"",IF($Q$3&gt;4,COUNTIFS(Input!$F$3:$F$1002,ALK!$B81,Input!$J$3:$J$1002,ALK!AP$7,Input!$G$3:$G$1002,ALK!$N$3),COUNTIFS(Input!$F$3:$F$1002,ALK!$B81,Input!$J$3:$J$1002,ALK!AP$7,Input!$N$3:$N$1002,ALK!$Q$3,Input!$G$3:$G$1002,ALK!$N$3)),0)</f>
        <v>0</v>
      </c>
      <c r="AQ81" s="55">
        <f>IF($B81&lt;&gt;"",IF($Q$3&gt;4,COUNTIFS(Input!$F$3:$F$1002,ALK!$B81,Input!$J$3:$J$1002,ALK!AQ$7,Input!$G$3:$G$1002,ALK!$N$3),COUNTIFS(Input!$F$3:$F$1002,ALK!$B81,Input!$J$3:$J$1002,ALK!AQ$7,Input!$N$3:$N$1002,ALK!$Q$3,Input!$G$3:$G$1002,ALK!$N$3)),0)</f>
        <v>0</v>
      </c>
      <c r="AR81" s="56">
        <f t="shared" si="3"/>
        <v>0</v>
      </c>
      <c r="AS81" s="21"/>
      <c r="AT81" s="21"/>
      <c r="AU81" s="21"/>
      <c r="AV81" s="21"/>
      <c r="AW81" s="21"/>
      <c r="AX81" s="21"/>
      <c r="AY81" s="21"/>
      <c r="AZ81" s="21"/>
      <c r="BA81" s="21"/>
      <c r="BB81" s="21"/>
      <c r="BC81" s="316">
        <f t="shared" si="4"/>
        <v>0</v>
      </c>
      <c r="BD81" s="21"/>
      <c r="BE81" s="21"/>
      <c r="BF81" s="21"/>
      <c r="BG81" s="21"/>
      <c r="BH81" s="21"/>
      <c r="BI81" s="21"/>
      <c r="BJ81" s="21"/>
      <c r="BK81" s="21"/>
      <c r="BL81" s="21"/>
      <c r="BM81" s="21"/>
      <c r="BN81" s="21"/>
      <c r="BO81" s="21"/>
      <c r="BP81" s="21"/>
      <c r="BQ81" s="21"/>
      <c r="BR81" s="21"/>
      <c r="BS81" s="21"/>
      <c r="BT81" s="21"/>
      <c r="BU81" s="21"/>
      <c r="BV81" s="21"/>
      <c r="BW81" s="21"/>
      <c r="BX81" s="21"/>
      <c r="BY81" s="21"/>
      <c r="BZ81" s="21"/>
    </row>
    <row r="82" spans="1:78" x14ac:dyDescent="0.3">
      <c r="A82" s="21"/>
      <c r="B82" s="58" t="str">
        <f>'Sheet 1'!A76</f>
        <v/>
      </c>
      <c r="C82" s="55">
        <f>IF($B82&lt;&gt;"",IF($Q$3&gt;4,COUNTIFS(Input!$F$3:$F$1002,ALK!$B82,Input!$J$3:$J$1002,ALK!C$7,Input!$G$3:$G$1002,ALK!$N$3),COUNTIFS(Input!$F$3:$F$1002,ALK!$B82,Input!$J$3:$J$1002,ALK!C$7,Input!$N$3:$N$1002,ALK!$Q$3,Input!$G$3:$G$1002,ALK!$N$3)),0)</f>
        <v>0</v>
      </c>
      <c r="D82" s="55">
        <f>IF($B82&lt;&gt;"",IF($Q$3&gt;4,COUNTIFS(Input!$F$3:$F$1002,ALK!$B82,Input!$J$3:$J$1002,ALK!D$7,Input!$G$3:$G$1002,ALK!$N$3),COUNTIFS(Input!$F$3:$F$1002,ALK!$B82,Input!$J$3:$J$1002,ALK!D$7,Input!$N$3:$N$1002,ALK!$Q$3,Input!$G$3:$G$1002,ALK!$N$3)),0)</f>
        <v>0</v>
      </c>
      <c r="E82" s="55">
        <f>IF($B82&lt;&gt;"",IF($Q$3&gt;4,COUNTIFS(Input!$F$3:$F$1002,ALK!$B82,Input!$J$3:$J$1002,ALK!E$7,Input!$G$3:$G$1002,ALK!$N$3),COUNTIFS(Input!$F$3:$F$1002,ALK!$B82,Input!$J$3:$J$1002,ALK!E$7,Input!$N$3:$N$1002,ALK!$Q$3,Input!$G$3:$G$1002,ALK!$N$3)),0)</f>
        <v>0</v>
      </c>
      <c r="F82" s="55">
        <f>IF($B82&lt;&gt;"",IF($Q$3&gt;4,COUNTIFS(Input!$F$3:$F$1002,ALK!$B82,Input!$J$3:$J$1002,ALK!F$7,Input!$G$3:$G$1002,ALK!$N$3),COUNTIFS(Input!$F$3:$F$1002,ALK!$B82,Input!$J$3:$J$1002,ALK!F$7,Input!$N$3:$N$1002,ALK!$Q$3,Input!$G$3:$G$1002,ALK!$N$3)),0)</f>
        <v>0</v>
      </c>
      <c r="G82" s="55">
        <f>IF($B82&lt;&gt;"",IF($Q$3&gt;4,COUNTIFS(Input!$F$3:$F$1002,ALK!$B82,Input!$J$3:$J$1002,ALK!G$7,Input!$G$3:$G$1002,ALK!$N$3),COUNTIFS(Input!$F$3:$F$1002,ALK!$B82,Input!$J$3:$J$1002,ALK!G$7,Input!$N$3:$N$1002,ALK!$Q$3,Input!$G$3:$G$1002,ALK!$N$3)),0)</f>
        <v>0</v>
      </c>
      <c r="H82" s="55">
        <f>IF($B82&lt;&gt;"",IF($Q$3&gt;4,COUNTIFS(Input!$F$3:$F$1002,ALK!$B82,Input!$J$3:$J$1002,ALK!H$7,Input!$G$3:$G$1002,ALK!$N$3),COUNTIFS(Input!$F$3:$F$1002,ALK!$B82,Input!$J$3:$J$1002,ALK!H$7,Input!$N$3:$N$1002,ALK!$Q$3,Input!$G$3:$G$1002,ALK!$N$3)),0)</f>
        <v>0</v>
      </c>
      <c r="I82" s="55">
        <f>IF($B82&lt;&gt;"",IF($Q$3&gt;4,COUNTIFS(Input!$F$3:$F$1002,ALK!$B82,Input!$J$3:$J$1002,ALK!I$7,Input!$G$3:$G$1002,ALK!$N$3),COUNTIFS(Input!$F$3:$F$1002,ALK!$B82,Input!$J$3:$J$1002,ALK!I$7,Input!$N$3:$N$1002,ALK!$Q$3,Input!$G$3:$G$1002,ALK!$N$3)),0)</f>
        <v>0</v>
      </c>
      <c r="J82" s="55">
        <f>IF($B82&lt;&gt;"",IF($Q$3&gt;4,COUNTIFS(Input!$F$3:$F$1002,ALK!$B82,Input!$J$3:$J$1002,ALK!J$7,Input!$G$3:$G$1002,ALK!$N$3),COUNTIFS(Input!$F$3:$F$1002,ALK!$B82,Input!$J$3:$J$1002,ALK!J$7,Input!$N$3:$N$1002,ALK!$Q$3,Input!$G$3:$G$1002,ALK!$N$3)),0)</f>
        <v>0</v>
      </c>
      <c r="K82" s="55">
        <f>IF($B82&lt;&gt;"",IF($Q$3&gt;4,COUNTIFS(Input!$F$3:$F$1002,ALK!$B82,Input!$J$3:$J$1002,ALK!K$7,Input!$G$3:$G$1002,ALK!$N$3),COUNTIFS(Input!$F$3:$F$1002,ALK!$B82,Input!$J$3:$J$1002,ALK!K$7,Input!$N$3:$N$1002,ALK!$Q$3,Input!$G$3:$G$1002,ALK!$N$3)),0)</f>
        <v>0</v>
      </c>
      <c r="L82" s="55">
        <f>IF($B82&lt;&gt;"",IF($Q$3&gt;4,COUNTIFS(Input!$F$3:$F$1002,ALK!$B82,Input!$J$3:$J$1002,ALK!L$7,Input!$G$3:$G$1002,ALK!$N$3),COUNTIFS(Input!$F$3:$F$1002,ALK!$B82,Input!$J$3:$J$1002,ALK!L$7,Input!$N$3:$N$1002,ALK!$Q$3,Input!$G$3:$G$1002,ALK!$N$3)),0)</f>
        <v>0</v>
      </c>
      <c r="M82" s="55">
        <f>IF($B82&lt;&gt;"",IF($Q$3&gt;4,COUNTIFS(Input!$F$3:$F$1002,ALK!$B82,Input!$J$3:$J$1002,ALK!M$7,Input!$G$3:$G$1002,ALK!$N$3),COUNTIFS(Input!$F$3:$F$1002,ALK!$B82,Input!$J$3:$J$1002,ALK!M$7,Input!$N$3:$N$1002,ALK!$Q$3,Input!$G$3:$G$1002,ALK!$N$3)),0)</f>
        <v>0</v>
      </c>
      <c r="N82" s="55">
        <f>IF($B82&lt;&gt;"",IF($Q$3&gt;4,COUNTIFS(Input!$F$3:$F$1002,ALK!$B82,Input!$J$3:$J$1002,ALK!N$7,Input!$G$3:$G$1002,ALK!$N$3),COUNTIFS(Input!$F$3:$F$1002,ALK!$B82,Input!$J$3:$J$1002,ALK!N$7,Input!$N$3:$N$1002,ALK!$Q$3,Input!$G$3:$G$1002,ALK!$N$3)),0)</f>
        <v>0</v>
      </c>
      <c r="O82" s="55">
        <f>IF($B82&lt;&gt;"",IF($Q$3&gt;4,COUNTIFS(Input!$F$3:$F$1002,ALK!$B82,Input!$J$3:$J$1002,ALK!O$7,Input!$G$3:$G$1002,ALK!$N$3),COUNTIFS(Input!$F$3:$F$1002,ALK!$B82,Input!$J$3:$J$1002,ALK!O$7,Input!$N$3:$N$1002,ALK!$Q$3,Input!$G$3:$G$1002,ALK!$N$3)),0)</f>
        <v>0</v>
      </c>
      <c r="P82" s="55">
        <f>IF($B82&lt;&gt;"",IF($Q$3&gt;4,COUNTIFS(Input!$F$3:$F$1002,ALK!$B82,Input!$J$3:$J$1002,ALK!P$7,Input!$G$3:$G$1002,ALK!$N$3),COUNTIFS(Input!$F$3:$F$1002,ALK!$B82,Input!$J$3:$J$1002,ALK!P$7,Input!$N$3:$N$1002,ALK!$Q$3,Input!$G$3:$G$1002,ALK!$N$3)),0)</f>
        <v>0</v>
      </c>
      <c r="Q82" s="55">
        <f>IF($B82&lt;&gt;"",IF($Q$3&gt;4,COUNTIFS(Input!$F$3:$F$1002,ALK!$B82,Input!$J$3:$J$1002,ALK!Q$7,Input!$G$3:$G$1002,ALK!$N$3),COUNTIFS(Input!$F$3:$F$1002,ALK!$B82,Input!$J$3:$J$1002,ALK!Q$7,Input!$N$3:$N$1002,ALK!$Q$3,Input!$G$3:$G$1002,ALK!$N$3)),0)</f>
        <v>0</v>
      </c>
      <c r="R82" s="55">
        <f>IF($B82&lt;&gt;"",IF($Q$3&gt;4,COUNTIFS(Input!$F$3:$F$1002,ALK!$B82,Input!$J$3:$J$1002,ALK!R$7,Input!$G$3:$G$1002,ALK!$N$3),COUNTIFS(Input!$F$3:$F$1002,ALK!$B82,Input!$J$3:$J$1002,ALK!R$7,Input!$N$3:$N$1002,ALK!$Q$3,Input!$G$3:$G$1002,ALK!$N$3)),0)</f>
        <v>0</v>
      </c>
      <c r="S82" s="55">
        <f>IF($B82&lt;&gt;"",IF($Q$3&gt;4,COUNTIFS(Input!$F$3:$F$1002,ALK!$B82,Input!$J$3:$J$1002,ALK!S$7,Input!$G$3:$G$1002,ALK!$N$3),COUNTIFS(Input!$F$3:$F$1002,ALK!$B82,Input!$J$3:$J$1002,ALK!S$7,Input!$N$3:$N$1002,ALK!$Q$3,Input!$G$3:$G$1002,ALK!$N$3)),0)</f>
        <v>0</v>
      </c>
      <c r="T82" s="55">
        <f>IF($B82&lt;&gt;"",IF($Q$3&gt;4,COUNTIFS(Input!$F$3:$F$1002,ALK!$B82,Input!$J$3:$J$1002,ALK!T$7,Input!$G$3:$G$1002,ALK!$N$3),COUNTIFS(Input!$F$3:$F$1002,ALK!$B82,Input!$J$3:$J$1002,ALK!T$7,Input!$N$3:$N$1002,ALK!$Q$3,Input!$G$3:$G$1002,ALK!$N$3)),0)</f>
        <v>0</v>
      </c>
      <c r="U82" s="55">
        <f>IF($B82&lt;&gt;"",IF($Q$3&gt;4,COUNTIFS(Input!$F$3:$F$1002,ALK!$B82,Input!$J$3:$J$1002,ALK!U$7,Input!$G$3:$G$1002,ALK!$N$3),COUNTIFS(Input!$F$3:$F$1002,ALK!$B82,Input!$J$3:$J$1002,ALK!U$7,Input!$N$3:$N$1002,ALK!$Q$3,Input!$G$3:$G$1002,ALK!$N$3)),0)</f>
        <v>0</v>
      </c>
      <c r="V82" s="55">
        <f>IF($B82&lt;&gt;"",IF($Q$3&gt;4,COUNTIFS(Input!$F$3:$F$1002,ALK!$B82,Input!$J$3:$J$1002,ALK!V$7,Input!$G$3:$G$1002,ALK!$N$3),COUNTIFS(Input!$F$3:$F$1002,ALK!$B82,Input!$J$3:$J$1002,ALK!V$7,Input!$N$3:$N$1002,ALK!$Q$3,Input!$G$3:$G$1002,ALK!$N$3)),0)</f>
        <v>0</v>
      </c>
      <c r="W82" s="55">
        <f>IF($B82&lt;&gt;"",IF($Q$3&gt;4,COUNTIFS(Input!$F$3:$F$1002,ALK!$B82,Input!$J$3:$J$1002,ALK!W$7,Input!$G$3:$G$1002,ALK!$N$3),COUNTIFS(Input!$F$3:$F$1002,ALK!$B82,Input!$J$3:$J$1002,ALK!W$7,Input!$N$3:$N$1002,ALK!$Q$3,Input!$G$3:$G$1002,ALK!$N$3)),0)</f>
        <v>0</v>
      </c>
      <c r="X82" s="55">
        <f>IF($B82&lt;&gt;"",IF($Q$3&gt;4,COUNTIFS(Input!$F$3:$F$1002,ALK!$B82,Input!$J$3:$J$1002,ALK!X$7,Input!$G$3:$G$1002,ALK!$N$3),COUNTIFS(Input!$F$3:$F$1002,ALK!$B82,Input!$J$3:$J$1002,ALK!X$7,Input!$N$3:$N$1002,ALK!$Q$3,Input!$G$3:$G$1002,ALK!$N$3)),0)</f>
        <v>0</v>
      </c>
      <c r="Y82" s="55">
        <f>IF($B82&lt;&gt;"",IF($Q$3&gt;4,COUNTIFS(Input!$F$3:$F$1002,ALK!$B82,Input!$J$3:$J$1002,ALK!Y$7,Input!$G$3:$G$1002,ALK!$N$3),COUNTIFS(Input!$F$3:$F$1002,ALK!$B82,Input!$J$3:$J$1002,ALK!Y$7,Input!$N$3:$N$1002,ALK!$Q$3,Input!$G$3:$G$1002,ALK!$N$3)),0)</f>
        <v>0</v>
      </c>
      <c r="Z82" s="55">
        <f>IF($B82&lt;&gt;"",IF($Q$3&gt;4,COUNTIFS(Input!$F$3:$F$1002,ALK!$B82,Input!$J$3:$J$1002,ALK!Z$7,Input!$G$3:$G$1002,ALK!$N$3),COUNTIFS(Input!$F$3:$F$1002,ALK!$B82,Input!$J$3:$J$1002,ALK!Z$7,Input!$N$3:$N$1002,ALK!$Q$3,Input!$G$3:$G$1002,ALK!$N$3)),0)</f>
        <v>0</v>
      </c>
      <c r="AA82" s="55">
        <f>IF($B82&lt;&gt;"",IF($Q$3&gt;4,COUNTIFS(Input!$F$3:$F$1002,ALK!$B82,Input!$J$3:$J$1002,ALK!AA$7,Input!$G$3:$G$1002,ALK!$N$3),COUNTIFS(Input!$F$3:$F$1002,ALK!$B82,Input!$J$3:$J$1002,ALK!AA$7,Input!$N$3:$N$1002,ALK!$Q$3,Input!$G$3:$G$1002,ALK!$N$3)),0)</f>
        <v>0</v>
      </c>
      <c r="AB82" s="55">
        <f>IF($B82&lt;&gt;"",IF($Q$3&gt;4,COUNTIFS(Input!$F$3:$F$1002,ALK!$B82,Input!$J$3:$J$1002,ALK!AB$7,Input!$G$3:$G$1002,ALK!$N$3),COUNTIFS(Input!$F$3:$F$1002,ALK!$B82,Input!$J$3:$J$1002,ALK!AB$7,Input!$N$3:$N$1002,ALK!$Q$3,Input!$G$3:$G$1002,ALK!$N$3)),0)</f>
        <v>0</v>
      </c>
      <c r="AC82" s="55">
        <f>IF($B82&lt;&gt;"",IF($Q$3&gt;4,COUNTIFS(Input!$F$3:$F$1002,ALK!$B82,Input!$J$3:$J$1002,ALK!AC$7,Input!$G$3:$G$1002,ALK!$N$3),COUNTIFS(Input!$F$3:$F$1002,ALK!$B82,Input!$J$3:$J$1002,ALK!AC$7,Input!$N$3:$N$1002,ALK!$Q$3,Input!$G$3:$G$1002,ALK!$N$3)),0)</f>
        <v>0</v>
      </c>
      <c r="AD82" s="55">
        <f>IF($B82&lt;&gt;"",IF($Q$3&gt;4,COUNTIFS(Input!$F$3:$F$1002,ALK!$B82,Input!$J$3:$J$1002,ALK!AD$7,Input!$G$3:$G$1002,ALK!$N$3),COUNTIFS(Input!$F$3:$F$1002,ALK!$B82,Input!$J$3:$J$1002,ALK!AD$7,Input!$N$3:$N$1002,ALK!$Q$3,Input!$G$3:$G$1002,ALK!$N$3)),0)</f>
        <v>0</v>
      </c>
      <c r="AE82" s="55">
        <f>IF($B82&lt;&gt;"",IF($Q$3&gt;4,COUNTIFS(Input!$F$3:$F$1002,ALK!$B82,Input!$J$3:$J$1002,ALK!AE$7,Input!$G$3:$G$1002,ALK!$N$3),COUNTIFS(Input!$F$3:$F$1002,ALK!$B82,Input!$J$3:$J$1002,ALK!AE$7,Input!$N$3:$N$1002,ALK!$Q$3,Input!$G$3:$G$1002,ALK!$N$3)),0)</f>
        <v>0</v>
      </c>
      <c r="AF82" s="55">
        <f>IF($B82&lt;&gt;"",IF($Q$3&gt;4,COUNTIFS(Input!$F$3:$F$1002,ALK!$B82,Input!$J$3:$J$1002,ALK!AF$7,Input!$G$3:$G$1002,ALK!$N$3),COUNTIFS(Input!$F$3:$F$1002,ALK!$B82,Input!$J$3:$J$1002,ALK!AF$7,Input!$N$3:$N$1002,ALK!$Q$3,Input!$G$3:$G$1002,ALK!$N$3)),0)</f>
        <v>0</v>
      </c>
      <c r="AG82" s="55">
        <f>IF($B82&lt;&gt;"",IF($Q$3&gt;4,COUNTIFS(Input!$F$3:$F$1002,ALK!$B82,Input!$J$3:$J$1002,ALK!AG$7,Input!$G$3:$G$1002,ALK!$N$3),COUNTIFS(Input!$F$3:$F$1002,ALK!$B82,Input!$J$3:$J$1002,ALK!AG$7,Input!$N$3:$N$1002,ALK!$Q$3,Input!$G$3:$G$1002,ALK!$N$3)),0)</f>
        <v>0</v>
      </c>
      <c r="AH82" s="55">
        <f>IF($B82&lt;&gt;"",IF($Q$3&gt;4,COUNTIFS(Input!$F$3:$F$1002,ALK!$B82,Input!$J$3:$J$1002,ALK!AH$7,Input!$G$3:$G$1002,ALK!$N$3),COUNTIFS(Input!$F$3:$F$1002,ALK!$B82,Input!$J$3:$J$1002,ALK!AH$7,Input!$N$3:$N$1002,ALK!$Q$3,Input!$G$3:$G$1002,ALK!$N$3)),0)</f>
        <v>0</v>
      </c>
      <c r="AI82" s="55">
        <f>IF($B82&lt;&gt;"",IF($Q$3&gt;4,COUNTIFS(Input!$F$3:$F$1002,ALK!$B82,Input!$J$3:$J$1002,ALK!AI$7,Input!$G$3:$G$1002,ALK!$N$3),COUNTIFS(Input!$F$3:$F$1002,ALK!$B82,Input!$J$3:$J$1002,ALK!AI$7,Input!$N$3:$N$1002,ALK!$Q$3,Input!$G$3:$G$1002,ALK!$N$3)),0)</f>
        <v>0</v>
      </c>
      <c r="AJ82" s="55">
        <f>IF($B82&lt;&gt;"",IF($Q$3&gt;4,COUNTIFS(Input!$F$3:$F$1002,ALK!$B82,Input!$J$3:$J$1002,ALK!AJ$7,Input!$G$3:$G$1002,ALK!$N$3),COUNTIFS(Input!$F$3:$F$1002,ALK!$B82,Input!$J$3:$J$1002,ALK!AJ$7,Input!$N$3:$N$1002,ALK!$Q$3,Input!$G$3:$G$1002,ALK!$N$3)),0)</f>
        <v>0</v>
      </c>
      <c r="AK82" s="55">
        <f>IF($B82&lt;&gt;"",IF($Q$3&gt;4,COUNTIFS(Input!$F$3:$F$1002,ALK!$B82,Input!$J$3:$J$1002,ALK!AK$7,Input!$G$3:$G$1002,ALK!$N$3),COUNTIFS(Input!$F$3:$F$1002,ALK!$B82,Input!$J$3:$J$1002,ALK!AK$7,Input!$N$3:$N$1002,ALK!$Q$3,Input!$G$3:$G$1002,ALK!$N$3)),0)</f>
        <v>0</v>
      </c>
      <c r="AL82" s="55">
        <f>IF($B82&lt;&gt;"",IF($Q$3&gt;4,COUNTIFS(Input!$F$3:$F$1002,ALK!$B82,Input!$J$3:$J$1002,ALK!AL$7,Input!$G$3:$G$1002,ALK!$N$3),COUNTIFS(Input!$F$3:$F$1002,ALK!$B82,Input!$J$3:$J$1002,ALK!AL$7,Input!$N$3:$N$1002,ALK!$Q$3,Input!$G$3:$G$1002,ALK!$N$3)),0)</f>
        <v>0</v>
      </c>
      <c r="AM82" s="55">
        <f>IF($B82&lt;&gt;"",IF($Q$3&gt;4,COUNTIFS(Input!$F$3:$F$1002,ALK!$B82,Input!$J$3:$J$1002,ALK!AM$7,Input!$G$3:$G$1002,ALK!$N$3),COUNTIFS(Input!$F$3:$F$1002,ALK!$B82,Input!$J$3:$J$1002,ALK!AM$7,Input!$N$3:$N$1002,ALK!$Q$3,Input!$G$3:$G$1002,ALK!$N$3)),0)</f>
        <v>0</v>
      </c>
      <c r="AN82" s="55">
        <f>IF($B82&lt;&gt;"",IF($Q$3&gt;4,COUNTIFS(Input!$F$3:$F$1002,ALK!$B82,Input!$J$3:$J$1002,ALK!AN$7,Input!$G$3:$G$1002,ALK!$N$3),COUNTIFS(Input!$F$3:$F$1002,ALK!$B82,Input!$J$3:$J$1002,ALK!AN$7,Input!$N$3:$N$1002,ALK!$Q$3,Input!$G$3:$G$1002,ALK!$N$3)),0)</f>
        <v>0</v>
      </c>
      <c r="AO82" s="55">
        <f>IF($B82&lt;&gt;"",IF($Q$3&gt;4,COUNTIFS(Input!$F$3:$F$1002,ALK!$B82,Input!$J$3:$J$1002,ALK!AO$7,Input!$G$3:$G$1002,ALK!$N$3),COUNTIFS(Input!$F$3:$F$1002,ALK!$B82,Input!$J$3:$J$1002,ALK!AO$7,Input!$N$3:$N$1002,ALK!$Q$3,Input!$G$3:$G$1002,ALK!$N$3)),0)</f>
        <v>0</v>
      </c>
      <c r="AP82" s="55">
        <f>IF($B82&lt;&gt;"",IF($Q$3&gt;4,COUNTIFS(Input!$F$3:$F$1002,ALK!$B82,Input!$J$3:$J$1002,ALK!AP$7,Input!$G$3:$G$1002,ALK!$N$3),COUNTIFS(Input!$F$3:$F$1002,ALK!$B82,Input!$J$3:$J$1002,ALK!AP$7,Input!$N$3:$N$1002,ALK!$Q$3,Input!$G$3:$G$1002,ALK!$N$3)),0)</f>
        <v>0</v>
      </c>
      <c r="AQ82" s="55">
        <f>IF($B82&lt;&gt;"",IF($Q$3&gt;4,COUNTIFS(Input!$F$3:$F$1002,ALK!$B82,Input!$J$3:$J$1002,ALK!AQ$7,Input!$G$3:$G$1002,ALK!$N$3),COUNTIFS(Input!$F$3:$F$1002,ALK!$B82,Input!$J$3:$J$1002,ALK!AQ$7,Input!$N$3:$N$1002,ALK!$Q$3,Input!$G$3:$G$1002,ALK!$N$3)),0)</f>
        <v>0</v>
      </c>
      <c r="AR82" s="56">
        <f t="shared" si="3"/>
        <v>0</v>
      </c>
      <c r="AS82" s="21"/>
      <c r="AT82" s="21"/>
      <c r="AU82" s="21"/>
      <c r="AV82" s="21"/>
      <c r="AW82" s="21"/>
      <c r="AX82" s="21"/>
      <c r="AY82" s="21"/>
      <c r="AZ82" s="21"/>
      <c r="BA82" s="21"/>
      <c r="BB82" s="21"/>
      <c r="BC82" s="316">
        <f t="shared" si="4"/>
        <v>0</v>
      </c>
      <c r="BD82" s="21"/>
      <c r="BE82" s="21"/>
      <c r="BF82" s="21"/>
      <c r="BG82" s="21"/>
      <c r="BH82" s="21"/>
      <c r="BI82" s="21"/>
      <c r="BJ82" s="21"/>
      <c r="BK82" s="21"/>
      <c r="BL82" s="21"/>
      <c r="BM82" s="21"/>
      <c r="BN82" s="21"/>
      <c r="BO82" s="21"/>
      <c r="BP82" s="21"/>
      <c r="BQ82" s="21"/>
      <c r="BR82" s="21"/>
      <c r="BS82" s="21"/>
      <c r="BT82" s="21"/>
      <c r="BU82" s="21"/>
      <c r="BV82" s="21"/>
      <c r="BW82" s="21"/>
      <c r="BX82" s="21"/>
      <c r="BY82" s="21"/>
      <c r="BZ82" s="21"/>
    </row>
    <row r="83" spans="1:78" x14ac:dyDescent="0.3">
      <c r="A83" s="21"/>
      <c r="B83" s="58" t="str">
        <f>'Sheet 1'!A77</f>
        <v/>
      </c>
      <c r="C83" s="55">
        <f>IF($B83&lt;&gt;"",IF($Q$3&gt;4,COUNTIFS(Input!$F$3:$F$1002,ALK!$B83,Input!$J$3:$J$1002,ALK!C$7,Input!$G$3:$G$1002,ALK!$N$3),COUNTIFS(Input!$F$3:$F$1002,ALK!$B83,Input!$J$3:$J$1002,ALK!C$7,Input!$N$3:$N$1002,ALK!$Q$3,Input!$G$3:$G$1002,ALK!$N$3)),0)</f>
        <v>0</v>
      </c>
      <c r="D83" s="55">
        <f>IF($B83&lt;&gt;"",IF($Q$3&gt;4,COUNTIFS(Input!$F$3:$F$1002,ALK!$B83,Input!$J$3:$J$1002,ALK!D$7,Input!$G$3:$G$1002,ALK!$N$3),COUNTIFS(Input!$F$3:$F$1002,ALK!$B83,Input!$J$3:$J$1002,ALK!D$7,Input!$N$3:$N$1002,ALK!$Q$3,Input!$G$3:$G$1002,ALK!$N$3)),0)</f>
        <v>0</v>
      </c>
      <c r="E83" s="55">
        <f>IF($B83&lt;&gt;"",IF($Q$3&gt;4,COUNTIFS(Input!$F$3:$F$1002,ALK!$B83,Input!$J$3:$J$1002,ALK!E$7,Input!$G$3:$G$1002,ALK!$N$3),COUNTIFS(Input!$F$3:$F$1002,ALK!$B83,Input!$J$3:$J$1002,ALK!E$7,Input!$N$3:$N$1002,ALK!$Q$3,Input!$G$3:$G$1002,ALK!$N$3)),0)</f>
        <v>0</v>
      </c>
      <c r="F83" s="55">
        <f>IF($B83&lt;&gt;"",IF($Q$3&gt;4,COUNTIFS(Input!$F$3:$F$1002,ALK!$B83,Input!$J$3:$J$1002,ALK!F$7,Input!$G$3:$G$1002,ALK!$N$3),COUNTIFS(Input!$F$3:$F$1002,ALK!$B83,Input!$J$3:$J$1002,ALK!F$7,Input!$N$3:$N$1002,ALK!$Q$3,Input!$G$3:$G$1002,ALK!$N$3)),0)</f>
        <v>0</v>
      </c>
      <c r="G83" s="55">
        <f>IF($B83&lt;&gt;"",IF($Q$3&gt;4,COUNTIFS(Input!$F$3:$F$1002,ALK!$B83,Input!$J$3:$J$1002,ALK!G$7,Input!$G$3:$G$1002,ALK!$N$3),COUNTIFS(Input!$F$3:$F$1002,ALK!$B83,Input!$J$3:$J$1002,ALK!G$7,Input!$N$3:$N$1002,ALK!$Q$3,Input!$G$3:$G$1002,ALK!$N$3)),0)</f>
        <v>0</v>
      </c>
      <c r="H83" s="55">
        <f>IF($B83&lt;&gt;"",IF($Q$3&gt;4,COUNTIFS(Input!$F$3:$F$1002,ALK!$B83,Input!$J$3:$J$1002,ALK!H$7,Input!$G$3:$G$1002,ALK!$N$3),COUNTIFS(Input!$F$3:$F$1002,ALK!$B83,Input!$J$3:$J$1002,ALK!H$7,Input!$N$3:$N$1002,ALK!$Q$3,Input!$G$3:$G$1002,ALK!$N$3)),0)</f>
        <v>0</v>
      </c>
      <c r="I83" s="55">
        <f>IF($B83&lt;&gt;"",IF($Q$3&gt;4,COUNTIFS(Input!$F$3:$F$1002,ALK!$B83,Input!$J$3:$J$1002,ALK!I$7,Input!$G$3:$G$1002,ALK!$N$3),COUNTIFS(Input!$F$3:$F$1002,ALK!$B83,Input!$J$3:$J$1002,ALK!I$7,Input!$N$3:$N$1002,ALK!$Q$3,Input!$G$3:$G$1002,ALK!$N$3)),0)</f>
        <v>0</v>
      </c>
      <c r="J83" s="55">
        <f>IF($B83&lt;&gt;"",IF($Q$3&gt;4,COUNTIFS(Input!$F$3:$F$1002,ALK!$B83,Input!$J$3:$J$1002,ALK!J$7,Input!$G$3:$G$1002,ALK!$N$3),COUNTIFS(Input!$F$3:$F$1002,ALK!$B83,Input!$J$3:$J$1002,ALK!J$7,Input!$N$3:$N$1002,ALK!$Q$3,Input!$G$3:$G$1002,ALK!$N$3)),0)</f>
        <v>0</v>
      </c>
      <c r="K83" s="55">
        <f>IF($B83&lt;&gt;"",IF($Q$3&gt;4,COUNTIFS(Input!$F$3:$F$1002,ALK!$B83,Input!$J$3:$J$1002,ALK!K$7,Input!$G$3:$G$1002,ALK!$N$3),COUNTIFS(Input!$F$3:$F$1002,ALK!$B83,Input!$J$3:$J$1002,ALK!K$7,Input!$N$3:$N$1002,ALK!$Q$3,Input!$G$3:$G$1002,ALK!$N$3)),0)</f>
        <v>0</v>
      </c>
      <c r="L83" s="55">
        <f>IF($B83&lt;&gt;"",IF($Q$3&gt;4,COUNTIFS(Input!$F$3:$F$1002,ALK!$B83,Input!$J$3:$J$1002,ALK!L$7,Input!$G$3:$G$1002,ALK!$N$3),COUNTIFS(Input!$F$3:$F$1002,ALK!$B83,Input!$J$3:$J$1002,ALK!L$7,Input!$N$3:$N$1002,ALK!$Q$3,Input!$G$3:$G$1002,ALK!$N$3)),0)</f>
        <v>0</v>
      </c>
      <c r="M83" s="55">
        <f>IF($B83&lt;&gt;"",IF($Q$3&gt;4,COUNTIFS(Input!$F$3:$F$1002,ALK!$B83,Input!$J$3:$J$1002,ALK!M$7,Input!$G$3:$G$1002,ALK!$N$3),COUNTIFS(Input!$F$3:$F$1002,ALK!$B83,Input!$J$3:$J$1002,ALK!M$7,Input!$N$3:$N$1002,ALK!$Q$3,Input!$G$3:$G$1002,ALK!$N$3)),0)</f>
        <v>0</v>
      </c>
      <c r="N83" s="55">
        <f>IF($B83&lt;&gt;"",IF($Q$3&gt;4,COUNTIFS(Input!$F$3:$F$1002,ALK!$B83,Input!$J$3:$J$1002,ALK!N$7,Input!$G$3:$G$1002,ALK!$N$3),COUNTIFS(Input!$F$3:$F$1002,ALK!$B83,Input!$J$3:$J$1002,ALK!N$7,Input!$N$3:$N$1002,ALK!$Q$3,Input!$G$3:$G$1002,ALK!$N$3)),0)</f>
        <v>0</v>
      </c>
      <c r="O83" s="55">
        <f>IF($B83&lt;&gt;"",IF($Q$3&gt;4,COUNTIFS(Input!$F$3:$F$1002,ALK!$B83,Input!$J$3:$J$1002,ALK!O$7,Input!$G$3:$G$1002,ALK!$N$3),COUNTIFS(Input!$F$3:$F$1002,ALK!$B83,Input!$J$3:$J$1002,ALK!O$7,Input!$N$3:$N$1002,ALK!$Q$3,Input!$G$3:$G$1002,ALK!$N$3)),0)</f>
        <v>0</v>
      </c>
      <c r="P83" s="55">
        <f>IF($B83&lt;&gt;"",IF($Q$3&gt;4,COUNTIFS(Input!$F$3:$F$1002,ALK!$B83,Input!$J$3:$J$1002,ALK!P$7,Input!$G$3:$G$1002,ALK!$N$3),COUNTIFS(Input!$F$3:$F$1002,ALK!$B83,Input!$J$3:$J$1002,ALK!P$7,Input!$N$3:$N$1002,ALK!$Q$3,Input!$G$3:$G$1002,ALK!$N$3)),0)</f>
        <v>0</v>
      </c>
      <c r="Q83" s="55">
        <f>IF($B83&lt;&gt;"",IF($Q$3&gt;4,COUNTIFS(Input!$F$3:$F$1002,ALK!$B83,Input!$J$3:$J$1002,ALK!Q$7,Input!$G$3:$G$1002,ALK!$N$3),COUNTIFS(Input!$F$3:$F$1002,ALK!$B83,Input!$J$3:$J$1002,ALK!Q$7,Input!$N$3:$N$1002,ALK!$Q$3,Input!$G$3:$G$1002,ALK!$N$3)),0)</f>
        <v>0</v>
      </c>
      <c r="R83" s="55">
        <f>IF($B83&lt;&gt;"",IF($Q$3&gt;4,COUNTIFS(Input!$F$3:$F$1002,ALK!$B83,Input!$J$3:$J$1002,ALK!R$7,Input!$G$3:$G$1002,ALK!$N$3),COUNTIFS(Input!$F$3:$F$1002,ALK!$B83,Input!$J$3:$J$1002,ALK!R$7,Input!$N$3:$N$1002,ALK!$Q$3,Input!$G$3:$G$1002,ALK!$N$3)),0)</f>
        <v>0</v>
      </c>
      <c r="S83" s="55">
        <f>IF($B83&lt;&gt;"",IF($Q$3&gt;4,COUNTIFS(Input!$F$3:$F$1002,ALK!$B83,Input!$J$3:$J$1002,ALK!S$7,Input!$G$3:$G$1002,ALK!$N$3),COUNTIFS(Input!$F$3:$F$1002,ALK!$B83,Input!$J$3:$J$1002,ALK!S$7,Input!$N$3:$N$1002,ALK!$Q$3,Input!$G$3:$G$1002,ALK!$N$3)),0)</f>
        <v>0</v>
      </c>
      <c r="T83" s="55">
        <f>IF($B83&lt;&gt;"",IF($Q$3&gt;4,COUNTIFS(Input!$F$3:$F$1002,ALK!$B83,Input!$J$3:$J$1002,ALK!T$7,Input!$G$3:$G$1002,ALK!$N$3),COUNTIFS(Input!$F$3:$F$1002,ALK!$B83,Input!$J$3:$J$1002,ALK!T$7,Input!$N$3:$N$1002,ALK!$Q$3,Input!$G$3:$G$1002,ALK!$N$3)),0)</f>
        <v>0</v>
      </c>
      <c r="U83" s="55">
        <f>IF($B83&lt;&gt;"",IF($Q$3&gt;4,COUNTIFS(Input!$F$3:$F$1002,ALK!$B83,Input!$J$3:$J$1002,ALK!U$7,Input!$G$3:$G$1002,ALK!$N$3),COUNTIFS(Input!$F$3:$F$1002,ALK!$B83,Input!$J$3:$J$1002,ALK!U$7,Input!$N$3:$N$1002,ALK!$Q$3,Input!$G$3:$G$1002,ALK!$N$3)),0)</f>
        <v>0</v>
      </c>
      <c r="V83" s="55">
        <f>IF($B83&lt;&gt;"",IF($Q$3&gt;4,COUNTIFS(Input!$F$3:$F$1002,ALK!$B83,Input!$J$3:$J$1002,ALK!V$7,Input!$G$3:$G$1002,ALK!$N$3),COUNTIFS(Input!$F$3:$F$1002,ALK!$B83,Input!$J$3:$J$1002,ALK!V$7,Input!$N$3:$N$1002,ALK!$Q$3,Input!$G$3:$G$1002,ALK!$N$3)),0)</f>
        <v>0</v>
      </c>
      <c r="W83" s="55">
        <f>IF($B83&lt;&gt;"",IF($Q$3&gt;4,COUNTIFS(Input!$F$3:$F$1002,ALK!$B83,Input!$J$3:$J$1002,ALK!W$7,Input!$G$3:$G$1002,ALK!$N$3),COUNTIFS(Input!$F$3:$F$1002,ALK!$B83,Input!$J$3:$J$1002,ALK!W$7,Input!$N$3:$N$1002,ALK!$Q$3,Input!$G$3:$G$1002,ALK!$N$3)),0)</f>
        <v>0</v>
      </c>
      <c r="X83" s="55">
        <f>IF($B83&lt;&gt;"",IF($Q$3&gt;4,COUNTIFS(Input!$F$3:$F$1002,ALK!$B83,Input!$J$3:$J$1002,ALK!X$7,Input!$G$3:$G$1002,ALK!$N$3),COUNTIFS(Input!$F$3:$F$1002,ALK!$B83,Input!$J$3:$J$1002,ALK!X$7,Input!$N$3:$N$1002,ALK!$Q$3,Input!$G$3:$G$1002,ALK!$N$3)),0)</f>
        <v>0</v>
      </c>
      <c r="Y83" s="55">
        <f>IF($B83&lt;&gt;"",IF($Q$3&gt;4,COUNTIFS(Input!$F$3:$F$1002,ALK!$B83,Input!$J$3:$J$1002,ALK!Y$7,Input!$G$3:$G$1002,ALK!$N$3),COUNTIFS(Input!$F$3:$F$1002,ALK!$B83,Input!$J$3:$J$1002,ALK!Y$7,Input!$N$3:$N$1002,ALK!$Q$3,Input!$G$3:$G$1002,ALK!$N$3)),0)</f>
        <v>0</v>
      </c>
      <c r="Z83" s="55">
        <f>IF($B83&lt;&gt;"",IF($Q$3&gt;4,COUNTIFS(Input!$F$3:$F$1002,ALK!$B83,Input!$J$3:$J$1002,ALK!Z$7,Input!$G$3:$G$1002,ALK!$N$3),COUNTIFS(Input!$F$3:$F$1002,ALK!$B83,Input!$J$3:$J$1002,ALK!Z$7,Input!$N$3:$N$1002,ALK!$Q$3,Input!$G$3:$G$1002,ALK!$N$3)),0)</f>
        <v>0</v>
      </c>
      <c r="AA83" s="55">
        <f>IF($B83&lt;&gt;"",IF($Q$3&gt;4,COUNTIFS(Input!$F$3:$F$1002,ALK!$B83,Input!$J$3:$J$1002,ALK!AA$7,Input!$G$3:$G$1002,ALK!$N$3),COUNTIFS(Input!$F$3:$F$1002,ALK!$B83,Input!$J$3:$J$1002,ALK!AA$7,Input!$N$3:$N$1002,ALK!$Q$3,Input!$G$3:$G$1002,ALK!$N$3)),0)</f>
        <v>0</v>
      </c>
      <c r="AB83" s="55">
        <f>IF($B83&lt;&gt;"",IF($Q$3&gt;4,COUNTIFS(Input!$F$3:$F$1002,ALK!$B83,Input!$J$3:$J$1002,ALK!AB$7,Input!$G$3:$G$1002,ALK!$N$3),COUNTIFS(Input!$F$3:$F$1002,ALK!$B83,Input!$J$3:$J$1002,ALK!AB$7,Input!$N$3:$N$1002,ALK!$Q$3,Input!$G$3:$G$1002,ALK!$N$3)),0)</f>
        <v>0</v>
      </c>
      <c r="AC83" s="55">
        <f>IF($B83&lt;&gt;"",IF($Q$3&gt;4,COUNTIFS(Input!$F$3:$F$1002,ALK!$B83,Input!$J$3:$J$1002,ALK!AC$7,Input!$G$3:$G$1002,ALK!$N$3),COUNTIFS(Input!$F$3:$F$1002,ALK!$B83,Input!$J$3:$J$1002,ALK!AC$7,Input!$N$3:$N$1002,ALK!$Q$3,Input!$G$3:$G$1002,ALK!$N$3)),0)</f>
        <v>0</v>
      </c>
      <c r="AD83" s="55">
        <f>IF($B83&lt;&gt;"",IF($Q$3&gt;4,COUNTIFS(Input!$F$3:$F$1002,ALK!$B83,Input!$J$3:$J$1002,ALK!AD$7,Input!$G$3:$G$1002,ALK!$N$3),COUNTIFS(Input!$F$3:$F$1002,ALK!$B83,Input!$J$3:$J$1002,ALK!AD$7,Input!$N$3:$N$1002,ALK!$Q$3,Input!$G$3:$G$1002,ALK!$N$3)),0)</f>
        <v>0</v>
      </c>
      <c r="AE83" s="55">
        <f>IF($B83&lt;&gt;"",IF($Q$3&gt;4,COUNTIFS(Input!$F$3:$F$1002,ALK!$B83,Input!$J$3:$J$1002,ALK!AE$7,Input!$G$3:$G$1002,ALK!$N$3),COUNTIFS(Input!$F$3:$F$1002,ALK!$B83,Input!$J$3:$J$1002,ALK!AE$7,Input!$N$3:$N$1002,ALK!$Q$3,Input!$G$3:$G$1002,ALK!$N$3)),0)</f>
        <v>0</v>
      </c>
      <c r="AF83" s="55">
        <f>IF($B83&lt;&gt;"",IF($Q$3&gt;4,COUNTIFS(Input!$F$3:$F$1002,ALK!$B83,Input!$J$3:$J$1002,ALK!AF$7,Input!$G$3:$G$1002,ALK!$N$3),COUNTIFS(Input!$F$3:$F$1002,ALK!$B83,Input!$J$3:$J$1002,ALK!AF$7,Input!$N$3:$N$1002,ALK!$Q$3,Input!$G$3:$G$1002,ALK!$N$3)),0)</f>
        <v>0</v>
      </c>
      <c r="AG83" s="55">
        <f>IF($B83&lt;&gt;"",IF($Q$3&gt;4,COUNTIFS(Input!$F$3:$F$1002,ALK!$B83,Input!$J$3:$J$1002,ALK!AG$7,Input!$G$3:$G$1002,ALK!$N$3),COUNTIFS(Input!$F$3:$F$1002,ALK!$B83,Input!$J$3:$J$1002,ALK!AG$7,Input!$N$3:$N$1002,ALK!$Q$3,Input!$G$3:$G$1002,ALK!$N$3)),0)</f>
        <v>0</v>
      </c>
      <c r="AH83" s="55">
        <f>IF($B83&lt;&gt;"",IF($Q$3&gt;4,COUNTIFS(Input!$F$3:$F$1002,ALK!$B83,Input!$J$3:$J$1002,ALK!AH$7,Input!$G$3:$G$1002,ALK!$N$3),COUNTIFS(Input!$F$3:$F$1002,ALK!$B83,Input!$J$3:$J$1002,ALK!AH$7,Input!$N$3:$N$1002,ALK!$Q$3,Input!$G$3:$G$1002,ALK!$N$3)),0)</f>
        <v>0</v>
      </c>
      <c r="AI83" s="55">
        <f>IF($B83&lt;&gt;"",IF($Q$3&gt;4,COUNTIFS(Input!$F$3:$F$1002,ALK!$B83,Input!$J$3:$J$1002,ALK!AI$7,Input!$G$3:$G$1002,ALK!$N$3),COUNTIFS(Input!$F$3:$F$1002,ALK!$B83,Input!$J$3:$J$1002,ALK!AI$7,Input!$N$3:$N$1002,ALK!$Q$3,Input!$G$3:$G$1002,ALK!$N$3)),0)</f>
        <v>0</v>
      </c>
      <c r="AJ83" s="55">
        <f>IF($B83&lt;&gt;"",IF($Q$3&gt;4,COUNTIFS(Input!$F$3:$F$1002,ALK!$B83,Input!$J$3:$J$1002,ALK!AJ$7,Input!$G$3:$G$1002,ALK!$N$3),COUNTIFS(Input!$F$3:$F$1002,ALK!$B83,Input!$J$3:$J$1002,ALK!AJ$7,Input!$N$3:$N$1002,ALK!$Q$3,Input!$G$3:$G$1002,ALK!$N$3)),0)</f>
        <v>0</v>
      </c>
      <c r="AK83" s="55">
        <f>IF($B83&lt;&gt;"",IF($Q$3&gt;4,COUNTIFS(Input!$F$3:$F$1002,ALK!$B83,Input!$J$3:$J$1002,ALK!AK$7,Input!$G$3:$G$1002,ALK!$N$3),COUNTIFS(Input!$F$3:$F$1002,ALK!$B83,Input!$J$3:$J$1002,ALK!AK$7,Input!$N$3:$N$1002,ALK!$Q$3,Input!$G$3:$G$1002,ALK!$N$3)),0)</f>
        <v>0</v>
      </c>
      <c r="AL83" s="55">
        <f>IF($B83&lt;&gt;"",IF($Q$3&gt;4,COUNTIFS(Input!$F$3:$F$1002,ALK!$B83,Input!$J$3:$J$1002,ALK!AL$7,Input!$G$3:$G$1002,ALK!$N$3),COUNTIFS(Input!$F$3:$F$1002,ALK!$B83,Input!$J$3:$J$1002,ALK!AL$7,Input!$N$3:$N$1002,ALK!$Q$3,Input!$G$3:$G$1002,ALK!$N$3)),0)</f>
        <v>0</v>
      </c>
      <c r="AM83" s="55">
        <f>IF($B83&lt;&gt;"",IF($Q$3&gt;4,COUNTIFS(Input!$F$3:$F$1002,ALK!$B83,Input!$J$3:$J$1002,ALK!AM$7,Input!$G$3:$G$1002,ALK!$N$3),COUNTIFS(Input!$F$3:$F$1002,ALK!$B83,Input!$J$3:$J$1002,ALK!AM$7,Input!$N$3:$N$1002,ALK!$Q$3,Input!$G$3:$G$1002,ALK!$N$3)),0)</f>
        <v>0</v>
      </c>
      <c r="AN83" s="55">
        <f>IF($B83&lt;&gt;"",IF($Q$3&gt;4,COUNTIFS(Input!$F$3:$F$1002,ALK!$B83,Input!$J$3:$J$1002,ALK!AN$7,Input!$G$3:$G$1002,ALK!$N$3),COUNTIFS(Input!$F$3:$F$1002,ALK!$B83,Input!$J$3:$J$1002,ALK!AN$7,Input!$N$3:$N$1002,ALK!$Q$3,Input!$G$3:$G$1002,ALK!$N$3)),0)</f>
        <v>0</v>
      </c>
      <c r="AO83" s="55">
        <f>IF($B83&lt;&gt;"",IF($Q$3&gt;4,COUNTIFS(Input!$F$3:$F$1002,ALK!$B83,Input!$J$3:$J$1002,ALK!AO$7,Input!$G$3:$G$1002,ALK!$N$3),COUNTIFS(Input!$F$3:$F$1002,ALK!$B83,Input!$J$3:$J$1002,ALK!AO$7,Input!$N$3:$N$1002,ALK!$Q$3,Input!$G$3:$G$1002,ALK!$N$3)),0)</f>
        <v>0</v>
      </c>
      <c r="AP83" s="55">
        <f>IF($B83&lt;&gt;"",IF($Q$3&gt;4,COUNTIFS(Input!$F$3:$F$1002,ALK!$B83,Input!$J$3:$J$1002,ALK!AP$7,Input!$G$3:$G$1002,ALK!$N$3),COUNTIFS(Input!$F$3:$F$1002,ALK!$B83,Input!$J$3:$J$1002,ALK!AP$7,Input!$N$3:$N$1002,ALK!$Q$3,Input!$G$3:$G$1002,ALK!$N$3)),0)</f>
        <v>0</v>
      </c>
      <c r="AQ83" s="55">
        <f>IF($B83&lt;&gt;"",IF($Q$3&gt;4,COUNTIFS(Input!$F$3:$F$1002,ALK!$B83,Input!$J$3:$J$1002,ALK!AQ$7,Input!$G$3:$G$1002,ALK!$N$3),COUNTIFS(Input!$F$3:$F$1002,ALK!$B83,Input!$J$3:$J$1002,ALK!AQ$7,Input!$N$3:$N$1002,ALK!$Q$3,Input!$G$3:$G$1002,ALK!$N$3)),0)</f>
        <v>0</v>
      </c>
      <c r="AR83" s="56">
        <f t="shared" si="3"/>
        <v>0</v>
      </c>
      <c r="AS83" s="21"/>
      <c r="AT83" s="21"/>
      <c r="AU83" s="21"/>
      <c r="AV83" s="21"/>
      <c r="AW83" s="21"/>
      <c r="AX83" s="21"/>
      <c r="AY83" s="21"/>
      <c r="AZ83" s="21"/>
      <c r="BA83" s="21"/>
      <c r="BB83" s="21"/>
      <c r="BC83" s="316">
        <f t="shared" si="4"/>
        <v>0</v>
      </c>
      <c r="BD83" s="21"/>
      <c r="BE83" s="21"/>
      <c r="BF83" s="21"/>
      <c r="BG83" s="21"/>
      <c r="BH83" s="21"/>
      <c r="BI83" s="21"/>
      <c r="BJ83" s="21"/>
      <c r="BK83" s="21"/>
      <c r="BL83" s="21"/>
      <c r="BM83" s="21"/>
      <c r="BN83" s="21"/>
      <c r="BO83" s="21"/>
      <c r="BP83" s="21"/>
      <c r="BQ83" s="21"/>
      <c r="BR83" s="21"/>
      <c r="BS83" s="21"/>
      <c r="BT83" s="21"/>
      <c r="BU83" s="21"/>
      <c r="BV83" s="21"/>
      <c r="BW83" s="21"/>
      <c r="BX83" s="21"/>
      <c r="BY83" s="21"/>
      <c r="BZ83" s="21"/>
    </row>
    <row r="84" spans="1:78" x14ac:dyDescent="0.3">
      <c r="A84" s="21"/>
      <c r="B84" s="58" t="str">
        <f>'Sheet 1'!A78</f>
        <v/>
      </c>
      <c r="C84" s="55">
        <f>IF($B84&lt;&gt;"",IF($Q$3&gt;4,COUNTIFS(Input!$F$3:$F$1002,ALK!$B84,Input!$J$3:$J$1002,ALK!C$7,Input!$G$3:$G$1002,ALK!$N$3),COUNTIFS(Input!$F$3:$F$1002,ALK!$B84,Input!$J$3:$J$1002,ALK!C$7,Input!$N$3:$N$1002,ALK!$Q$3,Input!$G$3:$G$1002,ALK!$N$3)),0)</f>
        <v>0</v>
      </c>
      <c r="D84" s="55">
        <f>IF($B84&lt;&gt;"",IF($Q$3&gt;4,COUNTIFS(Input!$F$3:$F$1002,ALK!$B84,Input!$J$3:$J$1002,ALK!D$7,Input!$G$3:$G$1002,ALK!$N$3),COUNTIFS(Input!$F$3:$F$1002,ALK!$B84,Input!$J$3:$J$1002,ALK!D$7,Input!$N$3:$N$1002,ALK!$Q$3,Input!$G$3:$G$1002,ALK!$N$3)),0)</f>
        <v>0</v>
      </c>
      <c r="E84" s="55">
        <f>IF($B84&lt;&gt;"",IF($Q$3&gt;4,COUNTIFS(Input!$F$3:$F$1002,ALK!$B84,Input!$J$3:$J$1002,ALK!E$7,Input!$G$3:$G$1002,ALK!$N$3),COUNTIFS(Input!$F$3:$F$1002,ALK!$B84,Input!$J$3:$J$1002,ALK!E$7,Input!$N$3:$N$1002,ALK!$Q$3,Input!$G$3:$G$1002,ALK!$N$3)),0)</f>
        <v>0</v>
      </c>
      <c r="F84" s="55">
        <f>IF($B84&lt;&gt;"",IF($Q$3&gt;4,COUNTIFS(Input!$F$3:$F$1002,ALK!$B84,Input!$J$3:$J$1002,ALK!F$7,Input!$G$3:$G$1002,ALK!$N$3),COUNTIFS(Input!$F$3:$F$1002,ALK!$B84,Input!$J$3:$J$1002,ALK!F$7,Input!$N$3:$N$1002,ALK!$Q$3,Input!$G$3:$G$1002,ALK!$N$3)),0)</f>
        <v>0</v>
      </c>
      <c r="G84" s="55">
        <f>IF($B84&lt;&gt;"",IF($Q$3&gt;4,COUNTIFS(Input!$F$3:$F$1002,ALK!$B84,Input!$J$3:$J$1002,ALK!G$7,Input!$G$3:$G$1002,ALK!$N$3),COUNTIFS(Input!$F$3:$F$1002,ALK!$B84,Input!$J$3:$J$1002,ALK!G$7,Input!$N$3:$N$1002,ALK!$Q$3,Input!$G$3:$G$1002,ALK!$N$3)),0)</f>
        <v>0</v>
      </c>
      <c r="H84" s="55">
        <f>IF($B84&lt;&gt;"",IF($Q$3&gt;4,COUNTIFS(Input!$F$3:$F$1002,ALK!$B84,Input!$J$3:$J$1002,ALK!H$7,Input!$G$3:$G$1002,ALK!$N$3),COUNTIFS(Input!$F$3:$F$1002,ALK!$B84,Input!$J$3:$J$1002,ALK!H$7,Input!$N$3:$N$1002,ALK!$Q$3,Input!$G$3:$G$1002,ALK!$N$3)),0)</f>
        <v>0</v>
      </c>
      <c r="I84" s="55">
        <f>IF($B84&lt;&gt;"",IF($Q$3&gt;4,COUNTIFS(Input!$F$3:$F$1002,ALK!$B84,Input!$J$3:$J$1002,ALK!I$7,Input!$G$3:$G$1002,ALK!$N$3),COUNTIFS(Input!$F$3:$F$1002,ALK!$B84,Input!$J$3:$J$1002,ALK!I$7,Input!$N$3:$N$1002,ALK!$Q$3,Input!$G$3:$G$1002,ALK!$N$3)),0)</f>
        <v>0</v>
      </c>
      <c r="J84" s="55">
        <f>IF($B84&lt;&gt;"",IF($Q$3&gt;4,COUNTIFS(Input!$F$3:$F$1002,ALK!$B84,Input!$J$3:$J$1002,ALK!J$7,Input!$G$3:$G$1002,ALK!$N$3),COUNTIFS(Input!$F$3:$F$1002,ALK!$B84,Input!$J$3:$J$1002,ALK!J$7,Input!$N$3:$N$1002,ALK!$Q$3,Input!$G$3:$G$1002,ALK!$N$3)),0)</f>
        <v>0</v>
      </c>
      <c r="K84" s="55">
        <f>IF($B84&lt;&gt;"",IF($Q$3&gt;4,COUNTIFS(Input!$F$3:$F$1002,ALK!$B84,Input!$J$3:$J$1002,ALK!K$7,Input!$G$3:$G$1002,ALK!$N$3),COUNTIFS(Input!$F$3:$F$1002,ALK!$B84,Input!$J$3:$J$1002,ALK!K$7,Input!$N$3:$N$1002,ALK!$Q$3,Input!$G$3:$G$1002,ALK!$N$3)),0)</f>
        <v>0</v>
      </c>
      <c r="L84" s="55">
        <f>IF($B84&lt;&gt;"",IF($Q$3&gt;4,COUNTIFS(Input!$F$3:$F$1002,ALK!$B84,Input!$J$3:$J$1002,ALK!L$7,Input!$G$3:$G$1002,ALK!$N$3),COUNTIFS(Input!$F$3:$F$1002,ALK!$B84,Input!$J$3:$J$1002,ALK!L$7,Input!$N$3:$N$1002,ALK!$Q$3,Input!$G$3:$G$1002,ALK!$N$3)),0)</f>
        <v>0</v>
      </c>
      <c r="M84" s="55">
        <f>IF($B84&lt;&gt;"",IF($Q$3&gt;4,COUNTIFS(Input!$F$3:$F$1002,ALK!$B84,Input!$J$3:$J$1002,ALK!M$7,Input!$G$3:$G$1002,ALK!$N$3),COUNTIFS(Input!$F$3:$F$1002,ALK!$B84,Input!$J$3:$J$1002,ALK!M$7,Input!$N$3:$N$1002,ALK!$Q$3,Input!$G$3:$G$1002,ALK!$N$3)),0)</f>
        <v>0</v>
      </c>
      <c r="N84" s="55">
        <f>IF($B84&lt;&gt;"",IF($Q$3&gt;4,COUNTIFS(Input!$F$3:$F$1002,ALK!$B84,Input!$J$3:$J$1002,ALK!N$7,Input!$G$3:$G$1002,ALK!$N$3),COUNTIFS(Input!$F$3:$F$1002,ALK!$B84,Input!$J$3:$J$1002,ALK!N$7,Input!$N$3:$N$1002,ALK!$Q$3,Input!$G$3:$G$1002,ALK!$N$3)),0)</f>
        <v>0</v>
      </c>
      <c r="O84" s="55">
        <f>IF($B84&lt;&gt;"",IF($Q$3&gt;4,COUNTIFS(Input!$F$3:$F$1002,ALK!$B84,Input!$J$3:$J$1002,ALK!O$7,Input!$G$3:$G$1002,ALK!$N$3),COUNTIFS(Input!$F$3:$F$1002,ALK!$B84,Input!$J$3:$J$1002,ALK!O$7,Input!$N$3:$N$1002,ALK!$Q$3,Input!$G$3:$G$1002,ALK!$N$3)),0)</f>
        <v>0</v>
      </c>
      <c r="P84" s="55">
        <f>IF($B84&lt;&gt;"",IF($Q$3&gt;4,COUNTIFS(Input!$F$3:$F$1002,ALK!$B84,Input!$J$3:$J$1002,ALK!P$7,Input!$G$3:$G$1002,ALK!$N$3),COUNTIFS(Input!$F$3:$F$1002,ALK!$B84,Input!$J$3:$J$1002,ALK!P$7,Input!$N$3:$N$1002,ALK!$Q$3,Input!$G$3:$G$1002,ALK!$N$3)),0)</f>
        <v>0</v>
      </c>
      <c r="Q84" s="55">
        <f>IF($B84&lt;&gt;"",IF($Q$3&gt;4,COUNTIFS(Input!$F$3:$F$1002,ALK!$B84,Input!$J$3:$J$1002,ALK!Q$7,Input!$G$3:$G$1002,ALK!$N$3),COUNTIFS(Input!$F$3:$F$1002,ALK!$B84,Input!$J$3:$J$1002,ALK!Q$7,Input!$N$3:$N$1002,ALK!$Q$3,Input!$G$3:$G$1002,ALK!$N$3)),0)</f>
        <v>0</v>
      </c>
      <c r="R84" s="55">
        <f>IF($B84&lt;&gt;"",IF($Q$3&gt;4,COUNTIFS(Input!$F$3:$F$1002,ALK!$B84,Input!$J$3:$J$1002,ALK!R$7,Input!$G$3:$G$1002,ALK!$N$3),COUNTIFS(Input!$F$3:$F$1002,ALK!$B84,Input!$J$3:$J$1002,ALK!R$7,Input!$N$3:$N$1002,ALK!$Q$3,Input!$G$3:$G$1002,ALK!$N$3)),0)</f>
        <v>0</v>
      </c>
      <c r="S84" s="55">
        <f>IF($B84&lt;&gt;"",IF($Q$3&gt;4,COUNTIFS(Input!$F$3:$F$1002,ALK!$B84,Input!$J$3:$J$1002,ALK!S$7,Input!$G$3:$G$1002,ALK!$N$3),COUNTIFS(Input!$F$3:$F$1002,ALK!$B84,Input!$J$3:$J$1002,ALK!S$7,Input!$N$3:$N$1002,ALK!$Q$3,Input!$G$3:$G$1002,ALK!$N$3)),0)</f>
        <v>0</v>
      </c>
      <c r="T84" s="55">
        <f>IF($B84&lt;&gt;"",IF($Q$3&gt;4,COUNTIFS(Input!$F$3:$F$1002,ALK!$B84,Input!$J$3:$J$1002,ALK!T$7,Input!$G$3:$G$1002,ALK!$N$3),COUNTIFS(Input!$F$3:$F$1002,ALK!$B84,Input!$J$3:$J$1002,ALK!T$7,Input!$N$3:$N$1002,ALK!$Q$3,Input!$G$3:$G$1002,ALK!$N$3)),0)</f>
        <v>0</v>
      </c>
      <c r="U84" s="55">
        <f>IF($B84&lt;&gt;"",IF($Q$3&gt;4,COUNTIFS(Input!$F$3:$F$1002,ALK!$B84,Input!$J$3:$J$1002,ALK!U$7,Input!$G$3:$G$1002,ALK!$N$3),COUNTIFS(Input!$F$3:$F$1002,ALK!$B84,Input!$J$3:$J$1002,ALK!U$7,Input!$N$3:$N$1002,ALK!$Q$3,Input!$G$3:$G$1002,ALK!$N$3)),0)</f>
        <v>0</v>
      </c>
      <c r="V84" s="55">
        <f>IF($B84&lt;&gt;"",IF($Q$3&gt;4,COUNTIFS(Input!$F$3:$F$1002,ALK!$B84,Input!$J$3:$J$1002,ALK!V$7,Input!$G$3:$G$1002,ALK!$N$3),COUNTIFS(Input!$F$3:$F$1002,ALK!$B84,Input!$J$3:$J$1002,ALK!V$7,Input!$N$3:$N$1002,ALK!$Q$3,Input!$G$3:$G$1002,ALK!$N$3)),0)</f>
        <v>0</v>
      </c>
      <c r="W84" s="55">
        <f>IF($B84&lt;&gt;"",IF($Q$3&gt;4,COUNTIFS(Input!$F$3:$F$1002,ALK!$B84,Input!$J$3:$J$1002,ALK!W$7,Input!$G$3:$G$1002,ALK!$N$3),COUNTIFS(Input!$F$3:$F$1002,ALK!$B84,Input!$J$3:$J$1002,ALK!W$7,Input!$N$3:$N$1002,ALK!$Q$3,Input!$G$3:$G$1002,ALK!$N$3)),0)</f>
        <v>0</v>
      </c>
      <c r="X84" s="55">
        <f>IF($B84&lt;&gt;"",IF($Q$3&gt;4,COUNTIFS(Input!$F$3:$F$1002,ALK!$B84,Input!$J$3:$J$1002,ALK!X$7,Input!$G$3:$G$1002,ALK!$N$3),COUNTIFS(Input!$F$3:$F$1002,ALK!$B84,Input!$J$3:$J$1002,ALK!X$7,Input!$N$3:$N$1002,ALK!$Q$3,Input!$G$3:$G$1002,ALK!$N$3)),0)</f>
        <v>0</v>
      </c>
      <c r="Y84" s="55">
        <f>IF($B84&lt;&gt;"",IF($Q$3&gt;4,COUNTIFS(Input!$F$3:$F$1002,ALK!$B84,Input!$J$3:$J$1002,ALK!Y$7,Input!$G$3:$G$1002,ALK!$N$3),COUNTIFS(Input!$F$3:$F$1002,ALK!$B84,Input!$J$3:$J$1002,ALK!Y$7,Input!$N$3:$N$1002,ALK!$Q$3,Input!$G$3:$G$1002,ALK!$N$3)),0)</f>
        <v>0</v>
      </c>
      <c r="Z84" s="55">
        <f>IF($B84&lt;&gt;"",IF($Q$3&gt;4,COUNTIFS(Input!$F$3:$F$1002,ALK!$B84,Input!$J$3:$J$1002,ALK!Z$7,Input!$G$3:$G$1002,ALK!$N$3),COUNTIFS(Input!$F$3:$F$1002,ALK!$B84,Input!$J$3:$J$1002,ALK!Z$7,Input!$N$3:$N$1002,ALK!$Q$3,Input!$G$3:$G$1002,ALK!$N$3)),0)</f>
        <v>0</v>
      </c>
      <c r="AA84" s="55">
        <f>IF($B84&lt;&gt;"",IF($Q$3&gt;4,COUNTIFS(Input!$F$3:$F$1002,ALK!$B84,Input!$J$3:$J$1002,ALK!AA$7,Input!$G$3:$G$1002,ALK!$N$3),COUNTIFS(Input!$F$3:$F$1002,ALK!$B84,Input!$J$3:$J$1002,ALK!AA$7,Input!$N$3:$N$1002,ALK!$Q$3,Input!$G$3:$G$1002,ALK!$N$3)),0)</f>
        <v>0</v>
      </c>
      <c r="AB84" s="55">
        <f>IF($B84&lt;&gt;"",IF($Q$3&gt;4,COUNTIFS(Input!$F$3:$F$1002,ALK!$B84,Input!$J$3:$J$1002,ALK!AB$7,Input!$G$3:$G$1002,ALK!$N$3),COUNTIFS(Input!$F$3:$F$1002,ALK!$B84,Input!$J$3:$J$1002,ALK!AB$7,Input!$N$3:$N$1002,ALK!$Q$3,Input!$G$3:$G$1002,ALK!$N$3)),0)</f>
        <v>0</v>
      </c>
      <c r="AC84" s="55">
        <f>IF($B84&lt;&gt;"",IF($Q$3&gt;4,COUNTIFS(Input!$F$3:$F$1002,ALK!$B84,Input!$J$3:$J$1002,ALK!AC$7,Input!$G$3:$G$1002,ALK!$N$3),COUNTIFS(Input!$F$3:$F$1002,ALK!$B84,Input!$J$3:$J$1002,ALK!AC$7,Input!$N$3:$N$1002,ALK!$Q$3,Input!$G$3:$G$1002,ALK!$N$3)),0)</f>
        <v>0</v>
      </c>
      <c r="AD84" s="55">
        <f>IF($B84&lt;&gt;"",IF($Q$3&gt;4,COUNTIFS(Input!$F$3:$F$1002,ALK!$B84,Input!$J$3:$J$1002,ALK!AD$7,Input!$G$3:$G$1002,ALK!$N$3),COUNTIFS(Input!$F$3:$F$1002,ALK!$B84,Input!$J$3:$J$1002,ALK!AD$7,Input!$N$3:$N$1002,ALK!$Q$3,Input!$G$3:$G$1002,ALK!$N$3)),0)</f>
        <v>0</v>
      </c>
      <c r="AE84" s="55">
        <f>IF($B84&lt;&gt;"",IF($Q$3&gt;4,COUNTIFS(Input!$F$3:$F$1002,ALK!$B84,Input!$J$3:$J$1002,ALK!AE$7,Input!$G$3:$G$1002,ALK!$N$3),COUNTIFS(Input!$F$3:$F$1002,ALK!$B84,Input!$J$3:$J$1002,ALK!AE$7,Input!$N$3:$N$1002,ALK!$Q$3,Input!$G$3:$G$1002,ALK!$N$3)),0)</f>
        <v>0</v>
      </c>
      <c r="AF84" s="55">
        <f>IF($B84&lt;&gt;"",IF($Q$3&gt;4,COUNTIFS(Input!$F$3:$F$1002,ALK!$B84,Input!$J$3:$J$1002,ALK!AF$7,Input!$G$3:$G$1002,ALK!$N$3),COUNTIFS(Input!$F$3:$F$1002,ALK!$B84,Input!$J$3:$J$1002,ALK!AF$7,Input!$N$3:$N$1002,ALK!$Q$3,Input!$G$3:$G$1002,ALK!$N$3)),0)</f>
        <v>0</v>
      </c>
      <c r="AG84" s="55">
        <f>IF($B84&lt;&gt;"",IF($Q$3&gt;4,COUNTIFS(Input!$F$3:$F$1002,ALK!$B84,Input!$J$3:$J$1002,ALK!AG$7,Input!$G$3:$G$1002,ALK!$N$3),COUNTIFS(Input!$F$3:$F$1002,ALK!$B84,Input!$J$3:$J$1002,ALK!AG$7,Input!$N$3:$N$1002,ALK!$Q$3,Input!$G$3:$G$1002,ALK!$N$3)),0)</f>
        <v>0</v>
      </c>
      <c r="AH84" s="55">
        <f>IF($B84&lt;&gt;"",IF($Q$3&gt;4,COUNTIFS(Input!$F$3:$F$1002,ALK!$B84,Input!$J$3:$J$1002,ALK!AH$7,Input!$G$3:$G$1002,ALK!$N$3),COUNTIFS(Input!$F$3:$F$1002,ALK!$B84,Input!$J$3:$J$1002,ALK!AH$7,Input!$N$3:$N$1002,ALK!$Q$3,Input!$G$3:$G$1002,ALK!$N$3)),0)</f>
        <v>0</v>
      </c>
      <c r="AI84" s="55">
        <f>IF($B84&lt;&gt;"",IF($Q$3&gt;4,COUNTIFS(Input!$F$3:$F$1002,ALK!$B84,Input!$J$3:$J$1002,ALK!AI$7,Input!$G$3:$G$1002,ALK!$N$3),COUNTIFS(Input!$F$3:$F$1002,ALK!$B84,Input!$J$3:$J$1002,ALK!AI$7,Input!$N$3:$N$1002,ALK!$Q$3,Input!$G$3:$G$1002,ALK!$N$3)),0)</f>
        <v>0</v>
      </c>
      <c r="AJ84" s="55">
        <f>IF($B84&lt;&gt;"",IF($Q$3&gt;4,COUNTIFS(Input!$F$3:$F$1002,ALK!$B84,Input!$J$3:$J$1002,ALK!AJ$7,Input!$G$3:$G$1002,ALK!$N$3),COUNTIFS(Input!$F$3:$F$1002,ALK!$B84,Input!$J$3:$J$1002,ALK!AJ$7,Input!$N$3:$N$1002,ALK!$Q$3,Input!$G$3:$G$1002,ALK!$N$3)),0)</f>
        <v>0</v>
      </c>
      <c r="AK84" s="55">
        <f>IF($B84&lt;&gt;"",IF($Q$3&gt;4,COUNTIFS(Input!$F$3:$F$1002,ALK!$B84,Input!$J$3:$J$1002,ALK!AK$7,Input!$G$3:$G$1002,ALK!$N$3),COUNTIFS(Input!$F$3:$F$1002,ALK!$B84,Input!$J$3:$J$1002,ALK!AK$7,Input!$N$3:$N$1002,ALK!$Q$3,Input!$G$3:$G$1002,ALK!$N$3)),0)</f>
        <v>0</v>
      </c>
      <c r="AL84" s="55">
        <f>IF($B84&lt;&gt;"",IF($Q$3&gt;4,COUNTIFS(Input!$F$3:$F$1002,ALK!$B84,Input!$J$3:$J$1002,ALK!AL$7,Input!$G$3:$G$1002,ALK!$N$3),COUNTIFS(Input!$F$3:$F$1002,ALK!$B84,Input!$J$3:$J$1002,ALK!AL$7,Input!$N$3:$N$1002,ALK!$Q$3,Input!$G$3:$G$1002,ALK!$N$3)),0)</f>
        <v>0</v>
      </c>
      <c r="AM84" s="55">
        <f>IF($B84&lt;&gt;"",IF($Q$3&gt;4,COUNTIFS(Input!$F$3:$F$1002,ALK!$B84,Input!$J$3:$J$1002,ALK!AM$7,Input!$G$3:$G$1002,ALK!$N$3),COUNTIFS(Input!$F$3:$F$1002,ALK!$B84,Input!$J$3:$J$1002,ALK!AM$7,Input!$N$3:$N$1002,ALK!$Q$3,Input!$G$3:$G$1002,ALK!$N$3)),0)</f>
        <v>0</v>
      </c>
      <c r="AN84" s="55">
        <f>IF($B84&lt;&gt;"",IF($Q$3&gt;4,COUNTIFS(Input!$F$3:$F$1002,ALK!$B84,Input!$J$3:$J$1002,ALK!AN$7,Input!$G$3:$G$1002,ALK!$N$3),COUNTIFS(Input!$F$3:$F$1002,ALK!$B84,Input!$J$3:$J$1002,ALK!AN$7,Input!$N$3:$N$1002,ALK!$Q$3,Input!$G$3:$G$1002,ALK!$N$3)),0)</f>
        <v>0</v>
      </c>
      <c r="AO84" s="55">
        <f>IF($B84&lt;&gt;"",IF($Q$3&gt;4,COUNTIFS(Input!$F$3:$F$1002,ALK!$B84,Input!$J$3:$J$1002,ALK!AO$7,Input!$G$3:$G$1002,ALK!$N$3),COUNTIFS(Input!$F$3:$F$1002,ALK!$B84,Input!$J$3:$J$1002,ALK!AO$7,Input!$N$3:$N$1002,ALK!$Q$3,Input!$G$3:$G$1002,ALK!$N$3)),0)</f>
        <v>0</v>
      </c>
      <c r="AP84" s="55">
        <f>IF($B84&lt;&gt;"",IF($Q$3&gt;4,COUNTIFS(Input!$F$3:$F$1002,ALK!$B84,Input!$J$3:$J$1002,ALK!AP$7,Input!$G$3:$G$1002,ALK!$N$3),COUNTIFS(Input!$F$3:$F$1002,ALK!$B84,Input!$J$3:$J$1002,ALK!AP$7,Input!$N$3:$N$1002,ALK!$Q$3,Input!$G$3:$G$1002,ALK!$N$3)),0)</f>
        <v>0</v>
      </c>
      <c r="AQ84" s="55">
        <f>IF($B84&lt;&gt;"",IF($Q$3&gt;4,COUNTIFS(Input!$F$3:$F$1002,ALK!$B84,Input!$J$3:$J$1002,ALK!AQ$7,Input!$G$3:$G$1002,ALK!$N$3),COUNTIFS(Input!$F$3:$F$1002,ALK!$B84,Input!$J$3:$J$1002,ALK!AQ$7,Input!$N$3:$N$1002,ALK!$Q$3,Input!$G$3:$G$1002,ALK!$N$3)),0)</f>
        <v>0</v>
      </c>
      <c r="AR84" s="56">
        <f t="shared" si="3"/>
        <v>0</v>
      </c>
      <c r="AS84" s="21"/>
      <c r="AT84" s="21"/>
      <c r="AU84" s="21"/>
      <c r="AV84" s="21"/>
      <c r="AW84" s="21"/>
      <c r="AX84" s="21"/>
      <c r="AY84" s="21"/>
      <c r="AZ84" s="21"/>
      <c r="BA84" s="21"/>
      <c r="BB84" s="21"/>
      <c r="BC84" s="316">
        <f t="shared" si="4"/>
        <v>0</v>
      </c>
      <c r="BD84" s="21"/>
      <c r="BE84" s="21"/>
      <c r="BF84" s="21"/>
      <c r="BG84" s="21"/>
      <c r="BH84" s="21"/>
      <c r="BI84" s="21"/>
      <c r="BJ84" s="21"/>
      <c r="BK84" s="21"/>
      <c r="BL84" s="21"/>
      <c r="BM84" s="21"/>
      <c r="BN84" s="21"/>
      <c r="BO84" s="21"/>
      <c r="BP84" s="21"/>
      <c r="BQ84" s="21"/>
      <c r="BR84" s="21"/>
      <c r="BS84" s="21"/>
      <c r="BT84" s="21"/>
      <c r="BU84" s="21"/>
      <c r="BV84" s="21"/>
      <c r="BW84" s="21"/>
      <c r="BX84" s="21"/>
      <c r="BY84" s="21"/>
      <c r="BZ84" s="21"/>
    </row>
    <row r="85" spans="1:78" x14ac:dyDescent="0.3">
      <c r="A85" s="21"/>
      <c r="B85" s="58" t="str">
        <f>'Sheet 1'!A79</f>
        <v/>
      </c>
      <c r="C85" s="55">
        <f>IF($B85&lt;&gt;"",IF($Q$3&gt;4,COUNTIFS(Input!$F$3:$F$1002,ALK!$B85,Input!$J$3:$J$1002,ALK!C$7,Input!$G$3:$G$1002,ALK!$N$3),COUNTIFS(Input!$F$3:$F$1002,ALK!$B85,Input!$J$3:$J$1002,ALK!C$7,Input!$N$3:$N$1002,ALK!$Q$3,Input!$G$3:$G$1002,ALK!$N$3)),0)</f>
        <v>0</v>
      </c>
      <c r="D85" s="55">
        <f>IF($B85&lt;&gt;"",IF($Q$3&gt;4,COUNTIFS(Input!$F$3:$F$1002,ALK!$B85,Input!$J$3:$J$1002,ALK!D$7,Input!$G$3:$G$1002,ALK!$N$3),COUNTIFS(Input!$F$3:$F$1002,ALK!$B85,Input!$J$3:$J$1002,ALK!D$7,Input!$N$3:$N$1002,ALK!$Q$3,Input!$G$3:$G$1002,ALK!$N$3)),0)</f>
        <v>0</v>
      </c>
      <c r="E85" s="55">
        <f>IF($B85&lt;&gt;"",IF($Q$3&gt;4,COUNTIFS(Input!$F$3:$F$1002,ALK!$B85,Input!$J$3:$J$1002,ALK!E$7,Input!$G$3:$G$1002,ALK!$N$3),COUNTIFS(Input!$F$3:$F$1002,ALK!$B85,Input!$J$3:$J$1002,ALK!E$7,Input!$N$3:$N$1002,ALK!$Q$3,Input!$G$3:$G$1002,ALK!$N$3)),0)</f>
        <v>0</v>
      </c>
      <c r="F85" s="55">
        <f>IF($B85&lt;&gt;"",IF($Q$3&gt;4,COUNTIFS(Input!$F$3:$F$1002,ALK!$B85,Input!$J$3:$J$1002,ALK!F$7,Input!$G$3:$G$1002,ALK!$N$3),COUNTIFS(Input!$F$3:$F$1002,ALK!$B85,Input!$J$3:$J$1002,ALK!F$7,Input!$N$3:$N$1002,ALK!$Q$3,Input!$G$3:$G$1002,ALK!$N$3)),0)</f>
        <v>0</v>
      </c>
      <c r="G85" s="55">
        <f>IF($B85&lt;&gt;"",IF($Q$3&gt;4,COUNTIFS(Input!$F$3:$F$1002,ALK!$B85,Input!$J$3:$J$1002,ALK!G$7,Input!$G$3:$G$1002,ALK!$N$3),COUNTIFS(Input!$F$3:$F$1002,ALK!$B85,Input!$J$3:$J$1002,ALK!G$7,Input!$N$3:$N$1002,ALK!$Q$3,Input!$G$3:$G$1002,ALK!$N$3)),0)</f>
        <v>0</v>
      </c>
      <c r="H85" s="55">
        <f>IF($B85&lt;&gt;"",IF($Q$3&gt;4,COUNTIFS(Input!$F$3:$F$1002,ALK!$B85,Input!$J$3:$J$1002,ALK!H$7,Input!$G$3:$G$1002,ALK!$N$3),COUNTIFS(Input!$F$3:$F$1002,ALK!$B85,Input!$J$3:$J$1002,ALK!H$7,Input!$N$3:$N$1002,ALK!$Q$3,Input!$G$3:$G$1002,ALK!$N$3)),0)</f>
        <v>0</v>
      </c>
      <c r="I85" s="55">
        <f>IF($B85&lt;&gt;"",IF($Q$3&gt;4,COUNTIFS(Input!$F$3:$F$1002,ALK!$B85,Input!$J$3:$J$1002,ALK!I$7,Input!$G$3:$G$1002,ALK!$N$3),COUNTIFS(Input!$F$3:$F$1002,ALK!$B85,Input!$J$3:$J$1002,ALK!I$7,Input!$N$3:$N$1002,ALK!$Q$3,Input!$G$3:$G$1002,ALK!$N$3)),0)</f>
        <v>0</v>
      </c>
      <c r="J85" s="55">
        <f>IF($B85&lt;&gt;"",IF($Q$3&gt;4,COUNTIFS(Input!$F$3:$F$1002,ALK!$B85,Input!$J$3:$J$1002,ALK!J$7,Input!$G$3:$G$1002,ALK!$N$3),COUNTIFS(Input!$F$3:$F$1002,ALK!$B85,Input!$J$3:$J$1002,ALK!J$7,Input!$N$3:$N$1002,ALK!$Q$3,Input!$G$3:$G$1002,ALK!$N$3)),0)</f>
        <v>0</v>
      </c>
      <c r="K85" s="55">
        <f>IF($B85&lt;&gt;"",IF($Q$3&gt;4,COUNTIFS(Input!$F$3:$F$1002,ALK!$B85,Input!$J$3:$J$1002,ALK!K$7,Input!$G$3:$G$1002,ALK!$N$3),COUNTIFS(Input!$F$3:$F$1002,ALK!$B85,Input!$J$3:$J$1002,ALK!K$7,Input!$N$3:$N$1002,ALK!$Q$3,Input!$G$3:$G$1002,ALK!$N$3)),0)</f>
        <v>0</v>
      </c>
      <c r="L85" s="55">
        <f>IF($B85&lt;&gt;"",IF($Q$3&gt;4,COUNTIFS(Input!$F$3:$F$1002,ALK!$B85,Input!$J$3:$J$1002,ALK!L$7,Input!$G$3:$G$1002,ALK!$N$3),COUNTIFS(Input!$F$3:$F$1002,ALK!$B85,Input!$J$3:$J$1002,ALK!L$7,Input!$N$3:$N$1002,ALK!$Q$3,Input!$G$3:$G$1002,ALK!$N$3)),0)</f>
        <v>0</v>
      </c>
      <c r="M85" s="55">
        <f>IF($B85&lt;&gt;"",IF($Q$3&gt;4,COUNTIFS(Input!$F$3:$F$1002,ALK!$B85,Input!$J$3:$J$1002,ALK!M$7,Input!$G$3:$G$1002,ALK!$N$3),COUNTIFS(Input!$F$3:$F$1002,ALK!$B85,Input!$J$3:$J$1002,ALK!M$7,Input!$N$3:$N$1002,ALK!$Q$3,Input!$G$3:$G$1002,ALK!$N$3)),0)</f>
        <v>0</v>
      </c>
      <c r="N85" s="55">
        <f>IF($B85&lt;&gt;"",IF($Q$3&gt;4,COUNTIFS(Input!$F$3:$F$1002,ALK!$B85,Input!$J$3:$J$1002,ALK!N$7,Input!$G$3:$G$1002,ALK!$N$3),COUNTIFS(Input!$F$3:$F$1002,ALK!$B85,Input!$J$3:$J$1002,ALK!N$7,Input!$N$3:$N$1002,ALK!$Q$3,Input!$G$3:$G$1002,ALK!$N$3)),0)</f>
        <v>0</v>
      </c>
      <c r="O85" s="55">
        <f>IF($B85&lt;&gt;"",IF($Q$3&gt;4,COUNTIFS(Input!$F$3:$F$1002,ALK!$B85,Input!$J$3:$J$1002,ALK!O$7,Input!$G$3:$G$1002,ALK!$N$3),COUNTIFS(Input!$F$3:$F$1002,ALK!$B85,Input!$J$3:$J$1002,ALK!O$7,Input!$N$3:$N$1002,ALK!$Q$3,Input!$G$3:$G$1002,ALK!$N$3)),0)</f>
        <v>0</v>
      </c>
      <c r="P85" s="55">
        <f>IF($B85&lt;&gt;"",IF($Q$3&gt;4,COUNTIFS(Input!$F$3:$F$1002,ALK!$B85,Input!$J$3:$J$1002,ALK!P$7,Input!$G$3:$G$1002,ALK!$N$3),COUNTIFS(Input!$F$3:$F$1002,ALK!$B85,Input!$J$3:$J$1002,ALK!P$7,Input!$N$3:$N$1002,ALK!$Q$3,Input!$G$3:$G$1002,ALK!$N$3)),0)</f>
        <v>0</v>
      </c>
      <c r="Q85" s="55">
        <f>IF($B85&lt;&gt;"",IF($Q$3&gt;4,COUNTIFS(Input!$F$3:$F$1002,ALK!$B85,Input!$J$3:$J$1002,ALK!Q$7,Input!$G$3:$G$1002,ALK!$N$3),COUNTIFS(Input!$F$3:$F$1002,ALK!$B85,Input!$J$3:$J$1002,ALK!Q$7,Input!$N$3:$N$1002,ALK!$Q$3,Input!$G$3:$G$1002,ALK!$N$3)),0)</f>
        <v>0</v>
      </c>
      <c r="R85" s="55">
        <f>IF($B85&lt;&gt;"",IF($Q$3&gt;4,COUNTIFS(Input!$F$3:$F$1002,ALK!$B85,Input!$J$3:$J$1002,ALK!R$7,Input!$G$3:$G$1002,ALK!$N$3),COUNTIFS(Input!$F$3:$F$1002,ALK!$B85,Input!$J$3:$J$1002,ALK!R$7,Input!$N$3:$N$1002,ALK!$Q$3,Input!$G$3:$G$1002,ALK!$N$3)),0)</f>
        <v>0</v>
      </c>
      <c r="S85" s="55">
        <f>IF($B85&lt;&gt;"",IF($Q$3&gt;4,COUNTIFS(Input!$F$3:$F$1002,ALK!$B85,Input!$J$3:$J$1002,ALK!S$7,Input!$G$3:$G$1002,ALK!$N$3),COUNTIFS(Input!$F$3:$F$1002,ALK!$B85,Input!$J$3:$J$1002,ALK!S$7,Input!$N$3:$N$1002,ALK!$Q$3,Input!$G$3:$G$1002,ALK!$N$3)),0)</f>
        <v>0</v>
      </c>
      <c r="T85" s="55">
        <f>IF($B85&lt;&gt;"",IF($Q$3&gt;4,COUNTIFS(Input!$F$3:$F$1002,ALK!$B85,Input!$J$3:$J$1002,ALK!T$7,Input!$G$3:$G$1002,ALK!$N$3),COUNTIFS(Input!$F$3:$F$1002,ALK!$B85,Input!$J$3:$J$1002,ALK!T$7,Input!$N$3:$N$1002,ALK!$Q$3,Input!$G$3:$G$1002,ALK!$N$3)),0)</f>
        <v>0</v>
      </c>
      <c r="U85" s="55">
        <f>IF($B85&lt;&gt;"",IF($Q$3&gt;4,COUNTIFS(Input!$F$3:$F$1002,ALK!$B85,Input!$J$3:$J$1002,ALK!U$7,Input!$G$3:$G$1002,ALK!$N$3),COUNTIFS(Input!$F$3:$F$1002,ALK!$B85,Input!$J$3:$J$1002,ALK!U$7,Input!$N$3:$N$1002,ALK!$Q$3,Input!$G$3:$G$1002,ALK!$N$3)),0)</f>
        <v>0</v>
      </c>
      <c r="V85" s="55">
        <f>IF($B85&lt;&gt;"",IF($Q$3&gt;4,COUNTIFS(Input!$F$3:$F$1002,ALK!$B85,Input!$J$3:$J$1002,ALK!V$7,Input!$G$3:$G$1002,ALK!$N$3),COUNTIFS(Input!$F$3:$F$1002,ALK!$B85,Input!$J$3:$J$1002,ALK!V$7,Input!$N$3:$N$1002,ALK!$Q$3,Input!$G$3:$G$1002,ALK!$N$3)),0)</f>
        <v>0</v>
      </c>
      <c r="W85" s="55">
        <f>IF($B85&lt;&gt;"",IF($Q$3&gt;4,COUNTIFS(Input!$F$3:$F$1002,ALK!$B85,Input!$J$3:$J$1002,ALK!W$7,Input!$G$3:$G$1002,ALK!$N$3),COUNTIFS(Input!$F$3:$F$1002,ALK!$B85,Input!$J$3:$J$1002,ALK!W$7,Input!$N$3:$N$1002,ALK!$Q$3,Input!$G$3:$G$1002,ALK!$N$3)),0)</f>
        <v>0</v>
      </c>
      <c r="X85" s="55">
        <f>IF($B85&lt;&gt;"",IF($Q$3&gt;4,COUNTIFS(Input!$F$3:$F$1002,ALK!$B85,Input!$J$3:$J$1002,ALK!X$7,Input!$G$3:$G$1002,ALK!$N$3),COUNTIFS(Input!$F$3:$F$1002,ALK!$B85,Input!$J$3:$J$1002,ALK!X$7,Input!$N$3:$N$1002,ALK!$Q$3,Input!$G$3:$G$1002,ALK!$N$3)),0)</f>
        <v>0</v>
      </c>
      <c r="Y85" s="55">
        <f>IF($B85&lt;&gt;"",IF($Q$3&gt;4,COUNTIFS(Input!$F$3:$F$1002,ALK!$B85,Input!$J$3:$J$1002,ALK!Y$7,Input!$G$3:$G$1002,ALK!$N$3),COUNTIFS(Input!$F$3:$F$1002,ALK!$B85,Input!$J$3:$J$1002,ALK!Y$7,Input!$N$3:$N$1002,ALK!$Q$3,Input!$G$3:$G$1002,ALK!$N$3)),0)</f>
        <v>0</v>
      </c>
      <c r="Z85" s="55">
        <f>IF($B85&lt;&gt;"",IF($Q$3&gt;4,COUNTIFS(Input!$F$3:$F$1002,ALK!$B85,Input!$J$3:$J$1002,ALK!Z$7,Input!$G$3:$G$1002,ALK!$N$3),COUNTIFS(Input!$F$3:$F$1002,ALK!$B85,Input!$J$3:$J$1002,ALK!Z$7,Input!$N$3:$N$1002,ALK!$Q$3,Input!$G$3:$G$1002,ALK!$N$3)),0)</f>
        <v>0</v>
      </c>
      <c r="AA85" s="55">
        <f>IF($B85&lt;&gt;"",IF($Q$3&gt;4,COUNTIFS(Input!$F$3:$F$1002,ALK!$B85,Input!$J$3:$J$1002,ALK!AA$7,Input!$G$3:$G$1002,ALK!$N$3),COUNTIFS(Input!$F$3:$F$1002,ALK!$B85,Input!$J$3:$J$1002,ALK!AA$7,Input!$N$3:$N$1002,ALK!$Q$3,Input!$G$3:$G$1002,ALK!$N$3)),0)</f>
        <v>0</v>
      </c>
      <c r="AB85" s="55">
        <f>IF($B85&lt;&gt;"",IF($Q$3&gt;4,COUNTIFS(Input!$F$3:$F$1002,ALK!$B85,Input!$J$3:$J$1002,ALK!AB$7,Input!$G$3:$G$1002,ALK!$N$3),COUNTIFS(Input!$F$3:$F$1002,ALK!$B85,Input!$J$3:$J$1002,ALK!AB$7,Input!$N$3:$N$1002,ALK!$Q$3,Input!$G$3:$G$1002,ALK!$N$3)),0)</f>
        <v>0</v>
      </c>
      <c r="AC85" s="55">
        <f>IF($B85&lt;&gt;"",IF($Q$3&gt;4,COUNTIFS(Input!$F$3:$F$1002,ALK!$B85,Input!$J$3:$J$1002,ALK!AC$7,Input!$G$3:$G$1002,ALK!$N$3),COUNTIFS(Input!$F$3:$F$1002,ALK!$B85,Input!$J$3:$J$1002,ALK!AC$7,Input!$N$3:$N$1002,ALK!$Q$3,Input!$G$3:$G$1002,ALK!$N$3)),0)</f>
        <v>0</v>
      </c>
      <c r="AD85" s="55">
        <f>IF($B85&lt;&gt;"",IF($Q$3&gt;4,COUNTIFS(Input!$F$3:$F$1002,ALK!$B85,Input!$J$3:$J$1002,ALK!AD$7,Input!$G$3:$G$1002,ALK!$N$3),COUNTIFS(Input!$F$3:$F$1002,ALK!$B85,Input!$J$3:$J$1002,ALK!AD$7,Input!$N$3:$N$1002,ALK!$Q$3,Input!$G$3:$G$1002,ALK!$N$3)),0)</f>
        <v>0</v>
      </c>
      <c r="AE85" s="55">
        <f>IF($B85&lt;&gt;"",IF($Q$3&gt;4,COUNTIFS(Input!$F$3:$F$1002,ALK!$B85,Input!$J$3:$J$1002,ALK!AE$7,Input!$G$3:$G$1002,ALK!$N$3),COUNTIFS(Input!$F$3:$F$1002,ALK!$B85,Input!$J$3:$J$1002,ALK!AE$7,Input!$N$3:$N$1002,ALK!$Q$3,Input!$G$3:$G$1002,ALK!$N$3)),0)</f>
        <v>0</v>
      </c>
      <c r="AF85" s="55">
        <f>IF($B85&lt;&gt;"",IF($Q$3&gt;4,COUNTIFS(Input!$F$3:$F$1002,ALK!$B85,Input!$J$3:$J$1002,ALK!AF$7,Input!$G$3:$G$1002,ALK!$N$3),COUNTIFS(Input!$F$3:$F$1002,ALK!$B85,Input!$J$3:$J$1002,ALK!AF$7,Input!$N$3:$N$1002,ALK!$Q$3,Input!$G$3:$G$1002,ALK!$N$3)),0)</f>
        <v>0</v>
      </c>
      <c r="AG85" s="55">
        <f>IF($B85&lt;&gt;"",IF($Q$3&gt;4,COUNTIFS(Input!$F$3:$F$1002,ALK!$B85,Input!$J$3:$J$1002,ALK!AG$7,Input!$G$3:$G$1002,ALK!$N$3),COUNTIFS(Input!$F$3:$F$1002,ALK!$B85,Input!$J$3:$J$1002,ALK!AG$7,Input!$N$3:$N$1002,ALK!$Q$3,Input!$G$3:$G$1002,ALK!$N$3)),0)</f>
        <v>0</v>
      </c>
      <c r="AH85" s="55">
        <f>IF($B85&lt;&gt;"",IF($Q$3&gt;4,COUNTIFS(Input!$F$3:$F$1002,ALK!$B85,Input!$J$3:$J$1002,ALK!AH$7,Input!$G$3:$G$1002,ALK!$N$3),COUNTIFS(Input!$F$3:$F$1002,ALK!$B85,Input!$J$3:$J$1002,ALK!AH$7,Input!$N$3:$N$1002,ALK!$Q$3,Input!$G$3:$G$1002,ALK!$N$3)),0)</f>
        <v>0</v>
      </c>
      <c r="AI85" s="55">
        <f>IF($B85&lt;&gt;"",IF($Q$3&gt;4,COUNTIFS(Input!$F$3:$F$1002,ALK!$B85,Input!$J$3:$J$1002,ALK!AI$7,Input!$G$3:$G$1002,ALK!$N$3),COUNTIFS(Input!$F$3:$F$1002,ALK!$B85,Input!$J$3:$J$1002,ALK!AI$7,Input!$N$3:$N$1002,ALK!$Q$3,Input!$G$3:$G$1002,ALK!$N$3)),0)</f>
        <v>0</v>
      </c>
      <c r="AJ85" s="55">
        <f>IF($B85&lt;&gt;"",IF($Q$3&gt;4,COUNTIFS(Input!$F$3:$F$1002,ALK!$B85,Input!$J$3:$J$1002,ALK!AJ$7,Input!$G$3:$G$1002,ALK!$N$3),COUNTIFS(Input!$F$3:$F$1002,ALK!$B85,Input!$J$3:$J$1002,ALK!AJ$7,Input!$N$3:$N$1002,ALK!$Q$3,Input!$G$3:$G$1002,ALK!$N$3)),0)</f>
        <v>0</v>
      </c>
      <c r="AK85" s="55">
        <f>IF($B85&lt;&gt;"",IF($Q$3&gt;4,COUNTIFS(Input!$F$3:$F$1002,ALK!$B85,Input!$J$3:$J$1002,ALK!AK$7,Input!$G$3:$G$1002,ALK!$N$3),COUNTIFS(Input!$F$3:$F$1002,ALK!$B85,Input!$J$3:$J$1002,ALK!AK$7,Input!$N$3:$N$1002,ALK!$Q$3,Input!$G$3:$G$1002,ALK!$N$3)),0)</f>
        <v>0</v>
      </c>
      <c r="AL85" s="55">
        <f>IF($B85&lt;&gt;"",IF($Q$3&gt;4,COUNTIFS(Input!$F$3:$F$1002,ALK!$B85,Input!$J$3:$J$1002,ALK!AL$7,Input!$G$3:$G$1002,ALK!$N$3),COUNTIFS(Input!$F$3:$F$1002,ALK!$B85,Input!$J$3:$J$1002,ALK!AL$7,Input!$N$3:$N$1002,ALK!$Q$3,Input!$G$3:$G$1002,ALK!$N$3)),0)</f>
        <v>0</v>
      </c>
      <c r="AM85" s="55">
        <f>IF($B85&lt;&gt;"",IF($Q$3&gt;4,COUNTIFS(Input!$F$3:$F$1002,ALK!$B85,Input!$J$3:$J$1002,ALK!AM$7,Input!$G$3:$G$1002,ALK!$N$3),COUNTIFS(Input!$F$3:$F$1002,ALK!$B85,Input!$J$3:$J$1002,ALK!AM$7,Input!$N$3:$N$1002,ALK!$Q$3,Input!$G$3:$G$1002,ALK!$N$3)),0)</f>
        <v>0</v>
      </c>
      <c r="AN85" s="55">
        <f>IF($B85&lt;&gt;"",IF($Q$3&gt;4,COUNTIFS(Input!$F$3:$F$1002,ALK!$B85,Input!$J$3:$J$1002,ALK!AN$7,Input!$G$3:$G$1002,ALK!$N$3),COUNTIFS(Input!$F$3:$F$1002,ALK!$B85,Input!$J$3:$J$1002,ALK!AN$7,Input!$N$3:$N$1002,ALK!$Q$3,Input!$G$3:$G$1002,ALK!$N$3)),0)</f>
        <v>0</v>
      </c>
      <c r="AO85" s="55">
        <f>IF($B85&lt;&gt;"",IF($Q$3&gt;4,COUNTIFS(Input!$F$3:$F$1002,ALK!$B85,Input!$J$3:$J$1002,ALK!AO$7,Input!$G$3:$G$1002,ALK!$N$3),COUNTIFS(Input!$F$3:$F$1002,ALK!$B85,Input!$J$3:$J$1002,ALK!AO$7,Input!$N$3:$N$1002,ALK!$Q$3,Input!$G$3:$G$1002,ALK!$N$3)),0)</f>
        <v>0</v>
      </c>
      <c r="AP85" s="55">
        <f>IF($B85&lt;&gt;"",IF($Q$3&gt;4,COUNTIFS(Input!$F$3:$F$1002,ALK!$B85,Input!$J$3:$J$1002,ALK!AP$7,Input!$G$3:$G$1002,ALK!$N$3),COUNTIFS(Input!$F$3:$F$1002,ALK!$B85,Input!$J$3:$J$1002,ALK!AP$7,Input!$N$3:$N$1002,ALK!$Q$3,Input!$G$3:$G$1002,ALK!$N$3)),0)</f>
        <v>0</v>
      </c>
      <c r="AQ85" s="55">
        <f>IF($B85&lt;&gt;"",IF($Q$3&gt;4,COUNTIFS(Input!$F$3:$F$1002,ALK!$B85,Input!$J$3:$J$1002,ALK!AQ$7,Input!$G$3:$G$1002,ALK!$N$3),COUNTIFS(Input!$F$3:$F$1002,ALK!$B85,Input!$J$3:$J$1002,ALK!AQ$7,Input!$N$3:$N$1002,ALK!$Q$3,Input!$G$3:$G$1002,ALK!$N$3)),0)</f>
        <v>0</v>
      </c>
      <c r="AR85" s="56">
        <f t="shared" si="3"/>
        <v>0</v>
      </c>
      <c r="AS85" s="21"/>
      <c r="AT85" s="21"/>
      <c r="AU85" s="21"/>
      <c r="AV85" s="21"/>
      <c r="AW85" s="21"/>
      <c r="AX85" s="21"/>
      <c r="AY85" s="21"/>
      <c r="AZ85" s="21"/>
      <c r="BA85" s="21"/>
      <c r="BB85" s="21"/>
      <c r="BC85" s="316">
        <f t="shared" si="4"/>
        <v>0</v>
      </c>
      <c r="BD85" s="21"/>
      <c r="BE85" s="21"/>
      <c r="BF85" s="21"/>
      <c r="BG85" s="21"/>
      <c r="BH85" s="21"/>
      <c r="BI85" s="21"/>
      <c r="BJ85" s="21"/>
      <c r="BK85" s="21"/>
      <c r="BL85" s="21"/>
      <c r="BM85" s="21"/>
      <c r="BN85" s="21"/>
      <c r="BO85" s="21"/>
      <c r="BP85" s="21"/>
      <c r="BQ85" s="21"/>
      <c r="BR85" s="21"/>
      <c r="BS85" s="21"/>
      <c r="BT85" s="21"/>
      <c r="BU85" s="21"/>
      <c r="BV85" s="21"/>
      <c r="BW85" s="21"/>
      <c r="BX85" s="21"/>
      <c r="BY85" s="21"/>
      <c r="BZ85" s="21"/>
    </row>
    <row r="86" spans="1:78" x14ac:dyDescent="0.3">
      <c r="A86" s="21"/>
      <c r="B86" s="58" t="str">
        <f>'Sheet 1'!A80</f>
        <v/>
      </c>
      <c r="C86" s="55">
        <f>IF($B86&lt;&gt;"",IF($Q$3&gt;4,COUNTIFS(Input!$F$3:$F$1002,ALK!$B86,Input!$J$3:$J$1002,ALK!C$7,Input!$G$3:$G$1002,ALK!$N$3),COUNTIFS(Input!$F$3:$F$1002,ALK!$B86,Input!$J$3:$J$1002,ALK!C$7,Input!$N$3:$N$1002,ALK!$Q$3,Input!$G$3:$G$1002,ALK!$N$3)),0)</f>
        <v>0</v>
      </c>
      <c r="D86" s="55">
        <f>IF($B86&lt;&gt;"",IF($Q$3&gt;4,COUNTIFS(Input!$F$3:$F$1002,ALK!$B86,Input!$J$3:$J$1002,ALK!D$7,Input!$G$3:$G$1002,ALK!$N$3),COUNTIFS(Input!$F$3:$F$1002,ALK!$B86,Input!$J$3:$J$1002,ALK!D$7,Input!$N$3:$N$1002,ALK!$Q$3,Input!$G$3:$G$1002,ALK!$N$3)),0)</f>
        <v>0</v>
      </c>
      <c r="E86" s="55">
        <f>IF($B86&lt;&gt;"",IF($Q$3&gt;4,COUNTIFS(Input!$F$3:$F$1002,ALK!$B86,Input!$J$3:$J$1002,ALK!E$7,Input!$G$3:$G$1002,ALK!$N$3),COUNTIFS(Input!$F$3:$F$1002,ALK!$B86,Input!$J$3:$J$1002,ALK!E$7,Input!$N$3:$N$1002,ALK!$Q$3,Input!$G$3:$G$1002,ALK!$N$3)),0)</f>
        <v>0</v>
      </c>
      <c r="F86" s="55">
        <f>IF($B86&lt;&gt;"",IF($Q$3&gt;4,COUNTIFS(Input!$F$3:$F$1002,ALK!$B86,Input!$J$3:$J$1002,ALK!F$7,Input!$G$3:$G$1002,ALK!$N$3),COUNTIFS(Input!$F$3:$F$1002,ALK!$B86,Input!$J$3:$J$1002,ALK!F$7,Input!$N$3:$N$1002,ALK!$Q$3,Input!$G$3:$G$1002,ALK!$N$3)),0)</f>
        <v>0</v>
      </c>
      <c r="G86" s="55">
        <f>IF($B86&lt;&gt;"",IF($Q$3&gt;4,COUNTIFS(Input!$F$3:$F$1002,ALK!$B86,Input!$J$3:$J$1002,ALK!G$7,Input!$G$3:$G$1002,ALK!$N$3),COUNTIFS(Input!$F$3:$F$1002,ALK!$B86,Input!$J$3:$J$1002,ALK!G$7,Input!$N$3:$N$1002,ALK!$Q$3,Input!$G$3:$G$1002,ALK!$N$3)),0)</f>
        <v>0</v>
      </c>
      <c r="H86" s="55">
        <f>IF($B86&lt;&gt;"",IF($Q$3&gt;4,COUNTIFS(Input!$F$3:$F$1002,ALK!$B86,Input!$J$3:$J$1002,ALK!H$7,Input!$G$3:$G$1002,ALK!$N$3),COUNTIFS(Input!$F$3:$F$1002,ALK!$B86,Input!$J$3:$J$1002,ALK!H$7,Input!$N$3:$N$1002,ALK!$Q$3,Input!$G$3:$G$1002,ALK!$N$3)),0)</f>
        <v>0</v>
      </c>
      <c r="I86" s="55">
        <f>IF($B86&lt;&gt;"",IF($Q$3&gt;4,COUNTIFS(Input!$F$3:$F$1002,ALK!$B86,Input!$J$3:$J$1002,ALK!I$7,Input!$G$3:$G$1002,ALK!$N$3),COUNTIFS(Input!$F$3:$F$1002,ALK!$B86,Input!$J$3:$J$1002,ALK!I$7,Input!$N$3:$N$1002,ALK!$Q$3,Input!$G$3:$G$1002,ALK!$N$3)),0)</f>
        <v>0</v>
      </c>
      <c r="J86" s="55">
        <f>IF($B86&lt;&gt;"",IF($Q$3&gt;4,COUNTIFS(Input!$F$3:$F$1002,ALK!$B86,Input!$J$3:$J$1002,ALK!J$7,Input!$G$3:$G$1002,ALK!$N$3),COUNTIFS(Input!$F$3:$F$1002,ALK!$B86,Input!$J$3:$J$1002,ALK!J$7,Input!$N$3:$N$1002,ALK!$Q$3,Input!$G$3:$G$1002,ALK!$N$3)),0)</f>
        <v>0</v>
      </c>
      <c r="K86" s="55">
        <f>IF($B86&lt;&gt;"",IF($Q$3&gt;4,COUNTIFS(Input!$F$3:$F$1002,ALK!$B86,Input!$J$3:$J$1002,ALK!K$7,Input!$G$3:$G$1002,ALK!$N$3),COUNTIFS(Input!$F$3:$F$1002,ALK!$B86,Input!$J$3:$J$1002,ALK!K$7,Input!$N$3:$N$1002,ALK!$Q$3,Input!$G$3:$G$1002,ALK!$N$3)),0)</f>
        <v>0</v>
      </c>
      <c r="L86" s="55">
        <f>IF($B86&lt;&gt;"",IF($Q$3&gt;4,COUNTIFS(Input!$F$3:$F$1002,ALK!$B86,Input!$J$3:$J$1002,ALK!L$7,Input!$G$3:$G$1002,ALK!$N$3),COUNTIFS(Input!$F$3:$F$1002,ALK!$B86,Input!$J$3:$J$1002,ALK!L$7,Input!$N$3:$N$1002,ALK!$Q$3,Input!$G$3:$G$1002,ALK!$N$3)),0)</f>
        <v>0</v>
      </c>
      <c r="M86" s="55">
        <f>IF($B86&lt;&gt;"",IF($Q$3&gt;4,COUNTIFS(Input!$F$3:$F$1002,ALK!$B86,Input!$J$3:$J$1002,ALK!M$7,Input!$G$3:$G$1002,ALK!$N$3),COUNTIFS(Input!$F$3:$F$1002,ALK!$B86,Input!$J$3:$J$1002,ALK!M$7,Input!$N$3:$N$1002,ALK!$Q$3,Input!$G$3:$G$1002,ALK!$N$3)),0)</f>
        <v>0</v>
      </c>
      <c r="N86" s="55">
        <f>IF($B86&lt;&gt;"",IF($Q$3&gt;4,COUNTIFS(Input!$F$3:$F$1002,ALK!$B86,Input!$J$3:$J$1002,ALK!N$7,Input!$G$3:$G$1002,ALK!$N$3),COUNTIFS(Input!$F$3:$F$1002,ALK!$B86,Input!$J$3:$J$1002,ALK!N$7,Input!$N$3:$N$1002,ALK!$Q$3,Input!$G$3:$G$1002,ALK!$N$3)),0)</f>
        <v>0</v>
      </c>
      <c r="O86" s="55">
        <f>IF($B86&lt;&gt;"",IF($Q$3&gt;4,COUNTIFS(Input!$F$3:$F$1002,ALK!$B86,Input!$J$3:$J$1002,ALK!O$7,Input!$G$3:$G$1002,ALK!$N$3),COUNTIFS(Input!$F$3:$F$1002,ALK!$B86,Input!$J$3:$J$1002,ALK!O$7,Input!$N$3:$N$1002,ALK!$Q$3,Input!$G$3:$G$1002,ALK!$N$3)),0)</f>
        <v>0</v>
      </c>
      <c r="P86" s="55">
        <f>IF($B86&lt;&gt;"",IF($Q$3&gt;4,COUNTIFS(Input!$F$3:$F$1002,ALK!$B86,Input!$J$3:$J$1002,ALK!P$7,Input!$G$3:$G$1002,ALK!$N$3),COUNTIFS(Input!$F$3:$F$1002,ALK!$B86,Input!$J$3:$J$1002,ALK!P$7,Input!$N$3:$N$1002,ALK!$Q$3,Input!$G$3:$G$1002,ALK!$N$3)),0)</f>
        <v>0</v>
      </c>
      <c r="Q86" s="55">
        <f>IF($B86&lt;&gt;"",IF($Q$3&gt;4,COUNTIFS(Input!$F$3:$F$1002,ALK!$B86,Input!$J$3:$J$1002,ALK!Q$7,Input!$G$3:$G$1002,ALK!$N$3),COUNTIFS(Input!$F$3:$F$1002,ALK!$B86,Input!$J$3:$J$1002,ALK!Q$7,Input!$N$3:$N$1002,ALK!$Q$3,Input!$G$3:$G$1002,ALK!$N$3)),0)</f>
        <v>0</v>
      </c>
      <c r="R86" s="55">
        <f>IF($B86&lt;&gt;"",IF($Q$3&gt;4,COUNTIFS(Input!$F$3:$F$1002,ALK!$B86,Input!$J$3:$J$1002,ALK!R$7,Input!$G$3:$G$1002,ALK!$N$3),COUNTIFS(Input!$F$3:$F$1002,ALK!$B86,Input!$J$3:$J$1002,ALK!R$7,Input!$N$3:$N$1002,ALK!$Q$3,Input!$G$3:$G$1002,ALK!$N$3)),0)</f>
        <v>0</v>
      </c>
      <c r="S86" s="55">
        <f>IF($B86&lt;&gt;"",IF($Q$3&gt;4,COUNTIFS(Input!$F$3:$F$1002,ALK!$B86,Input!$J$3:$J$1002,ALK!S$7,Input!$G$3:$G$1002,ALK!$N$3),COUNTIFS(Input!$F$3:$F$1002,ALK!$B86,Input!$J$3:$J$1002,ALK!S$7,Input!$N$3:$N$1002,ALK!$Q$3,Input!$G$3:$G$1002,ALK!$N$3)),0)</f>
        <v>0</v>
      </c>
      <c r="T86" s="55">
        <f>IF($B86&lt;&gt;"",IF($Q$3&gt;4,COUNTIFS(Input!$F$3:$F$1002,ALK!$B86,Input!$J$3:$J$1002,ALK!T$7,Input!$G$3:$G$1002,ALK!$N$3),COUNTIFS(Input!$F$3:$F$1002,ALK!$B86,Input!$J$3:$J$1002,ALK!T$7,Input!$N$3:$N$1002,ALK!$Q$3,Input!$G$3:$G$1002,ALK!$N$3)),0)</f>
        <v>0</v>
      </c>
      <c r="U86" s="55">
        <f>IF($B86&lt;&gt;"",IF($Q$3&gt;4,COUNTIFS(Input!$F$3:$F$1002,ALK!$B86,Input!$J$3:$J$1002,ALK!U$7,Input!$G$3:$G$1002,ALK!$N$3),COUNTIFS(Input!$F$3:$F$1002,ALK!$B86,Input!$J$3:$J$1002,ALK!U$7,Input!$N$3:$N$1002,ALK!$Q$3,Input!$G$3:$G$1002,ALK!$N$3)),0)</f>
        <v>0</v>
      </c>
      <c r="V86" s="55">
        <f>IF($B86&lt;&gt;"",IF($Q$3&gt;4,COUNTIFS(Input!$F$3:$F$1002,ALK!$B86,Input!$J$3:$J$1002,ALK!V$7,Input!$G$3:$G$1002,ALK!$N$3),COUNTIFS(Input!$F$3:$F$1002,ALK!$B86,Input!$J$3:$J$1002,ALK!V$7,Input!$N$3:$N$1002,ALK!$Q$3,Input!$G$3:$G$1002,ALK!$N$3)),0)</f>
        <v>0</v>
      </c>
      <c r="W86" s="55">
        <f>IF($B86&lt;&gt;"",IF($Q$3&gt;4,COUNTIFS(Input!$F$3:$F$1002,ALK!$B86,Input!$J$3:$J$1002,ALK!W$7,Input!$G$3:$G$1002,ALK!$N$3),COUNTIFS(Input!$F$3:$F$1002,ALK!$B86,Input!$J$3:$J$1002,ALK!W$7,Input!$N$3:$N$1002,ALK!$Q$3,Input!$G$3:$G$1002,ALK!$N$3)),0)</f>
        <v>0</v>
      </c>
      <c r="X86" s="55">
        <f>IF($B86&lt;&gt;"",IF($Q$3&gt;4,COUNTIFS(Input!$F$3:$F$1002,ALK!$B86,Input!$J$3:$J$1002,ALK!X$7,Input!$G$3:$G$1002,ALK!$N$3),COUNTIFS(Input!$F$3:$F$1002,ALK!$B86,Input!$J$3:$J$1002,ALK!X$7,Input!$N$3:$N$1002,ALK!$Q$3,Input!$G$3:$G$1002,ALK!$N$3)),0)</f>
        <v>0</v>
      </c>
      <c r="Y86" s="55">
        <f>IF($B86&lt;&gt;"",IF($Q$3&gt;4,COUNTIFS(Input!$F$3:$F$1002,ALK!$B86,Input!$J$3:$J$1002,ALK!Y$7,Input!$G$3:$G$1002,ALK!$N$3),COUNTIFS(Input!$F$3:$F$1002,ALK!$B86,Input!$J$3:$J$1002,ALK!Y$7,Input!$N$3:$N$1002,ALK!$Q$3,Input!$G$3:$G$1002,ALK!$N$3)),0)</f>
        <v>0</v>
      </c>
      <c r="Z86" s="55">
        <f>IF($B86&lt;&gt;"",IF($Q$3&gt;4,COUNTIFS(Input!$F$3:$F$1002,ALK!$B86,Input!$J$3:$J$1002,ALK!Z$7,Input!$G$3:$G$1002,ALK!$N$3),COUNTIFS(Input!$F$3:$F$1002,ALK!$B86,Input!$J$3:$J$1002,ALK!Z$7,Input!$N$3:$N$1002,ALK!$Q$3,Input!$G$3:$G$1002,ALK!$N$3)),0)</f>
        <v>0</v>
      </c>
      <c r="AA86" s="55">
        <f>IF($B86&lt;&gt;"",IF($Q$3&gt;4,COUNTIFS(Input!$F$3:$F$1002,ALK!$B86,Input!$J$3:$J$1002,ALK!AA$7,Input!$G$3:$G$1002,ALK!$N$3),COUNTIFS(Input!$F$3:$F$1002,ALK!$B86,Input!$J$3:$J$1002,ALK!AA$7,Input!$N$3:$N$1002,ALK!$Q$3,Input!$G$3:$G$1002,ALK!$N$3)),0)</f>
        <v>0</v>
      </c>
      <c r="AB86" s="55">
        <f>IF($B86&lt;&gt;"",IF($Q$3&gt;4,COUNTIFS(Input!$F$3:$F$1002,ALK!$B86,Input!$J$3:$J$1002,ALK!AB$7,Input!$G$3:$G$1002,ALK!$N$3),COUNTIFS(Input!$F$3:$F$1002,ALK!$B86,Input!$J$3:$J$1002,ALK!AB$7,Input!$N$3:$N$1002,ALK!$Q$3,Input!$G$3:$G$1002,ALK!$N$3)),0)</f>
        <v>0</v>
      </c>
      <c r="AC86" s="55">
        <f>IF($B86&lt;&gt;"",IF($Q$3&gt;4,COUNTIFS(Input!$F$3:$F$1002,ALK!$B86,Input!$J$3:$J$1002,ALK!AC$7,Input!$G$3:$G$1002,ALK!$N$3),COUNTIFS(Input!$F$3:$F$1002,ALK!$B86,Input!$J$3:$J$1002,ALK!AC$7,Input!$N$3:$N$1002,ALK!$Q$3,Input!$G$3:$G$1002,ALK!$N$3)),0)</f>
        <v>0</v>
      </c>
      <c r="AD86" s="55">
        <f>IF($B86&lt;&gt;"",IF($Q$3&gt;4,COUNTIFS(Input!$F$3:$F$1002,ALK!$B86,Input!$J$3:$J$1002,ALK!AD$7,Input!$G$3:$G$1002,ALK!$N$3),COUNTIFS(Input!$F$3:$F$1002,ALK!$B86,Input!$J$3:$J$1002,ALK!AD$7,Input!$N$3:$N$1002,ALK!$Q$3,Input!$G$3:$G$1002,ALK!$N$3)),0)</f>
        <v>0</v>
      </c>
      <c r="AE86" s="55">
        <f>IF($B86&lt;&gt;"",IF($Q$3&gt;4,COUNTIFS(Input!$F$3:$F$1002,ALK!$B86,Input!$J$3:$J$1002,ALK!AE$7,Input!$G$3:$G$1002,ALK!$N$3),COUNTIFS(Input!$F$3:$F$1002,ALK!$B86,Input!$J$3:$J$1002,ALK!AE$7,Input!$N$3:$N$1002,ALK!$Q$3,Input!$G$3:$G$1002,ALK!$N$3)),0)</f>
        <v>0</v>
      </c>
      <c r="AF86" s="55">
        <f>IF($B86&lt;&gt;"",IF($Q$3&gt;4,COUNTIFS(Input!$F$3:$F$1002,ALK!$B86,Input!$J$3:$J$1002,ALK!AF$7,Input!$G$3:$G$1002,ALK!$N$3),COUNTIFS(Input!$F$3:$F$1002,ALK!$B86,Input!$J$3:$J$1002,ALK!AF$7,Input!$N$3:$N$1002,ALK!$Q$3,Input!$G$3:$G$1002,ALK!$N$3)),0)</f>
        <v>0</v>
      </c>
      <c r="AG86" s="55">
        <f>IF($B86&lt;&gt;"",IF($Q$3&gt;4,COUNTIFS(Input!$F$3:$F$1002,ALK!$B86,Input!$J$3:$J$1002,ALK!AG$7,Input!$G$3:$G$1002,ALK!$N$3),COUNTIFS(Input!$F$3:$F$1002,ALK!$B86,Input!$J$3:$J$1002,ALK!AG$7,Input!$N$3:$N$1002,ALK!$Q$3,Input!$G$3:$G$1002,ALK!$N$3)),0)</f>
        <v>0</v>
      </c>
      <c r="AH86" s="55">
        <f>IF($B86&lt;&gt;"",IF($Q$3&gt;4,COUNTIFS(Input!$F$3:$F$1002,ALK!$B86,Input!$J$3:$J$1002,ALK!AH$7,Input!$G$3:$G$1002,ALK!$N$3),COUNTIFS(Input!$F$3:$F$1002,ALK!$B86,Input!$J$3:$J$1002,ALK!AH$7,Input!$N$3:$N$1002,ALK!$Q$3,Input!$G$3:$G$1002,ALK!$N$3)),0)</f>
        <v>0</v>
      </c>
      <c r="AI86" s="55">
        <f>IF($B86&lt;&gt;"",IF($Q$3&gt;4,COUNTIFS(Input!$F$3:$F$1002,ALK!$B86,Input!$J$3:$J$1002,ALK!AI$7,Input!$G$3:$G$1002,ALK!$N$3),COUNTIFS(Input!$F$3:$F$1002,ALK!$B86,Input!$J$3:$J$1002,ALK!AI$7,Input!$N$3:$N$1002,ALK!$Q$3,Input!$G$3:$G$1002,ALK!$N$3)),0)</f>
        <v>0</v>
      </c>
      <c r="AJ86" s="55">
        <f>IF($B86&lt;&gt;"",IF($Q$3&gt;4,COUNTIFS(Input!$F$3:$F$1002,ALK!$B86,Input!$J$3:$J$1002,ALK!AJ$7,Input!$G$3:$G$1002,ALK!$N$3),COUNTIFS(Input!$F$3:$F$1002,ALK!$B86,Input!$J$3:$J$1002,ALK!AJ$7,Input!$N$3:$N$1002,ALK!$Q$3,Input!$G$3:$G$1002,ALK!$N$3)),0)</f>
        <v>0</v>
      </c>
      <c r="AK86" s="55">
        <f>IF($B86&lt;&gt;"",IF($Q$3&gt;4,COUNTIFS(Input!$F$3:$F$1002,ALK!$B86,Input!$J$3:$J$1002,ALK!AK$7,Input!$G$3:$G$1002,ALK!$N$3),COUNTIFS(Input!$F$3:$F$1002,ALK!$B86,Input!$J$3:$J$1002,ALK!AK$7,Input!$N$3:$N$1002,ALK!$Q$3,Input!$G$3:$G$1002,ALK!$N$3)),0)</f>
        <v>0</v>
      </c>
      <c r="AL86" s="55">
        <f>IF($B86&lt;&gt;"",IF($Q$3&gt;4,COUNTIFS(Input!$F$3:$F$1002,ALK!$B86,Input!$J$3:$J$1002,ALK!AL$7,Input!$G$3:$G$1002,ALK!$N$3),COUNTIFS(Input!$F$3:$F$1002,ALK!$B86,Input!$J$3:$J$1002,ALK!AL$7,Input!$N$3:$N$1002,ALK!$Q$3,Input!$G$3:$G$1002,ALK!$N$3)),0)</f>
        <v>0</v>
      </c>
      <c r="AM86" s="55">
        <f>IF($B86&lt;&gt;"",IF($Q$3&gt;4,COUNTIFS(Input!$F$3:$F$1002,ALK!$B86,Input!$J$3:$J$1002,ALK!AM$7,Input!$G$3:$G$1002,ALK!$N$3),COUNTIFS(Input!$F$3:$F$1002,ALK!$B86,Input!$J$3:$J$1002,ALK!AM$7,Input!$N$3:$N$1002,ALK!$Q$3,Input!$G$3:$G$1002,ALK!$N$3)),0)</f>
        <v>0</v>
      </c>
      <c r="AN86" s="55">
        <f>IF($B86&lt;&gt;"",IF($Q$3&gt;4,COUNTIFS(Input!$F$3:$F$1002,ALK!$B86,Input!$J$3:$J$1002,ALK!AN$7,Input!$G$3:$G$1002,ALK!$N$3),COUNTIFS(Input!$F$3:$F$1002,ALK!$B86,Input!$J$3:$J$1002,ALK!AN$7,Input!$N$3:$N$1002,ALK!$Q$3,Input!$G$3:$G$1002,ALK!$N$3)),0)</f>
        <v>0</v>
      </c>
      <c r="AO86" s="55">
        <f>IF($B86&lt;&gt;"",IF($Q$3&gt;4,COUNTIFS(Input!$F$3:$F$1002,ALK!$B86,Input!$J$3:$J$1002,ALK!AO$7,Input!$G$3:$G$1002,ALK!$N$3),COUNTIFS(Input!$F$3:$F$1002,ALK!$B86,Input!$J$3:$J$1002,ALK!AO$7,Input!$N$3:$N$1002,ALK!$Q$3,Input!$G$3:$G$1002,ALK!$N$3)),0)</f>
        <v>0</v>
      </c>
      <c r="AP86" s="55">
        <f>IF($B86&lt;&gt;"",IF($Q$3&gt;4,COUNTIFS(Input!$F$3:$F$1002,ALK!$B86,Input!$J$3:$J$1002,ALK!AP$7,Input!$G$3:$G$1002,ALK!$N$3),COUNTIFS(Input!$F$3:$F$1002,ALK!$B86,Input!$J$3:$J$1002,ALK!AP$7,Input!$N$3:$N$1002,ALK!$Q$3,Input!$G$3:$G$1002,ALK!$N$3)),0)</f>
        <v>0</v>
      </c>
      <c r="AQ86" s="55">
        <f>IF($B86&lt;&gt;"",IF($Q$3&gt;4,COUNTIFS(Input!$F$3:$F$1002,ALK!$B86,Input!$J$3:$J$1002,ALK!AQ$7,Input!$G$3:$G$1002,ALK!$N$3),COUNTIFS(Input!$F$3:$F$1002,ALK!$B86,Input!$J$3:$J$1002,ALK!AQ$7,Input!$N$3:$N$1002,ALK!$Q$3,Input!$G$3:$G$1002,ALK!$N$3)),0)</f>
        <v>0</v>
      </c>
      <c r="AR86" s="56">
        <f t="shared" si="3"/>
        <v>0</v>
      </c>
      <c r="AS86" s="21"/>
      <c r="AT86" s="21"/>
      <c r="AU86" s="21"/>
      <c r="AV86" s="21"/>
      <c r="AW86" s="21"/>
      <c r="AX86" s="21"/>
      <c r="AY86" s="21"/>
      <c r="AZ86" s="21"/>
      <c r="BA86" s="21"/>
      <c r="BB86" s="21"/>
      <c r="BC86" s="316">
        <f t="shared" si="4"/>
        <v>0</v>
      </c>
      <c r="BD86" s="21"/>
      <c r="BE86" s="21"/>
      <c r="BF86" s="21"/>
      <c r="BG86" s="21"/>
      <c r="BH86" s="21"/>
      <c r="BI86" s="21"/>
      <c r="BJ86" s="21"/>
      <c r="BK86" s="21"/>
      <c r="BL86" s="21"/>
      <c r="BM86" s="21"/>
      <c r="BN86" s="21"/>
      <c r="BO86" s="21"/>
      <c r="BP86" s="21"/>
      <c r="BQ86" s="21"/>
      <c r="BR86" s="21"/>
      <c r="BS86" s="21"/>
      <c r="BT86" s="21"/>
      <c r="BU86" s="21"/>
      <c r="BV86" s="21"/>
      <c r="BW86" s="21"/>
      <c r="BX86" s="21"/>
      <c r="BY86" s="21"/>
      <c r="BZ86" s="21"/>
    </row>
    <row r="87" spans="1:78" x14ac:dyDescent="0.3">
      <c r="A87" s="21"/>
      <c r="B87" s="58" t="str">
        <f>'Sheet 1'!A81</f>
        <v/>
      </c>
      <c r="C87" s="55">
        <f>IF($B87&lt;&gt;"",IF($Q$3&gt;4,COUNTIFS(Input!$F$3:$F$1002,ALK!$B87,Input!$J$3:$J$1002,ALK!C$7,Input!$G$3:$G$1002,ALK!$N$3),COUNTIFS(Input!$F$3:$F$1002,ALK!$B87,Input!$J$3:$J$1002,ALK!C$7,Input!$N$3:$N$1002,ALK!$Q$3,Input!$G$3:$G$1002,ALK!$N$3)),0)</f>
        <v>0</v>
      </c>
      <c r="D87" s="55">
        <f>IF($B87&lt;&gt;"",IF($Q$3&gt;4,COUNTIFS(Input!$F$3:$F$1002,ALK!$B87,Input!$J$3:$J$1002,ALK!D$7,Input!$G$3:$G$1002,ALK!$N$3),COUNTIFS(Input!$F$3:$F$1002,ALK!$B87,Input!$J$3:$J$1002,ALK!D$7,Input!$N$3:$N$1002,ALK!$Q$3,Input!$G$3:$G$1002,ALK!$N$3)),0)</f>
        <v>0</v>
      </c>
      <c r="E87" s="55">
        <f>IF($B87&lt;&gt;"",IF($Q$3&gt;4,COUNTIFS(Input!$F$3:$F$1002,ALK!$B87,Input!$J$3:$J$1002,ALK!E$7,Input!$G$3:$G$1002,ALK!$N$3),COUNTIFS(Input!$F$3:$F$1002,ALK!$B87,Input!$J$3:$J$1002,ALK!E$7,Input!$N$3:$N$1002,ALK!$Q$3,Input!$G$3:$G$1002,ALK!$N$3)),0)</f>
        <v>0</v>
      </c>
      <c r="F87" s="55">
        <f>IF($B87&lt;&gt;"",IF($Q$3&gt;4,COUNTIFS(Input!$F$3:$F$1002,ALK!$B87,Input!$J$3:$J$1002,ALK!F$7,Input!$G$3:$G$1002,ALK!$N$3),COUNTIFS(Input!$F$3:$F$1002,ALK!$B87,Input!$J$3:$J$1002,ALK!F$7,Input!$N$3:$N$1002,ALK!$Q$3,Input!$G$3:$G$1002,ALK!$N$3)),0)</f>
        <v>0</v>
      </c>
      <c r="G87" s="55">
        <f>IF($B87&lt;&gt;"",IF($Q$3&gt;4,COUNTIFS(Input!$F$3:$F$1002,ALK!$B87,Input!$J$3:$J$1002,ALK!G$7,Input!$G$3:$G$1002,ALK!$N$3),COUNTIFS(Input!$F$3:$F$1002,ALK!$B87,Input!$J$3:$J$1002,ALK!G$7,Input!$N$3:$N$1002,ALK!$Q$3,Input!$G$3:$G$1002,ALK!$N$3)),0)</f>
        <v>0</v>
      </c>
      <c r="H87" s="55">
        <f>IF($B87&lt;&gt;"",IF($Q$3&gt;4,COUNTIFS(Input!$F$3:$F$1002,ALK!$B87,Input!$J$3:$J$1002,ALK!H$7,Input!$G$3:$G$1002,ALK!$N$3),COUNTIFS(Input!$F$3:$F$1002,ALK!$B87,Input!$J$3:$J$1002,ALK!H$7,Input!$N$3:$N$1002,ALK!$Q$3,Input!$G$3:$G$1002,ALK!$N$3)),0)</f>
        <v>0</v>
      </c>
      <c r="I87" s="55">
        <f>IF($B87&lt;&gt;"",IF($Q$3&gt;4,COUNTIFS(Input!$F$3:$F$1002,ALK!$B87,Input!$J$3:$J$1002,ALK!I$7,Input!$G$3:$G$1002,ALK!$N$3),COUNTIFS(Input!$F$3:$F$1002,ALK!$B87,Input!$J$3:$J$1002,ALK!I$7,Input!$N$3:$N$1002,ALK!$Q$3,Input!$G$3:$G$1002,ALK!$N$3)),0)</f>
        <v>0</v>
      </c>
      <c r="J87" s="55">
        <f>IF($B87&lt;&gt;"",IF($Q$3&gt;4,COUNTIFS(Input!$F$3:$F$1002,ALK!$B87,Input!$J$3:$J$1002,ALK!J$7,Input!$G$3:$G$1002,ALK!$N$3),COUNTIFS(Input!$F$3:$F$1002,ALK!$B87,Input!$J$3:$J$1002,ALK!J$7,Input!$N$3:$N$1002,ALK!$Q$3,Input!$G$3:$G$1002,ALK!$N$3)),0)</f>
        <v>0</v>
      </c>
      <c r="K87" s="55">
        <f>IF($B87&lt;&gt;"",IF($Q$3&gt;4,COUNTIFS(Input!$F$3:$F$1002,ALK!$B87,Input!$J$3:$J$1002,ALK!K$7,Input!$G$3:$G$1002,ALK!$N$3),COUNTIFS(Input!$F$3:$F$1002,ALK!$B87,Input!$J$3:$J$1002,ALK!K$7,Input!$N$3:$N$1002,ALK!$Q$3,Input!$G$3:$G$1002,ALK!$N$3)),0)</f>
        <v>0</v>
      </c>
      <c r="L87" s="55">
        <f>IF($B87&lt;&gt;"",IF($Q$3&gt;4,COUNTIFS(Input!$F$3:$F$1002,ALK!$B87,Input!$J$3:$J$1002,ALK!L$7,Input!$G$3:$G$1002,ALK!$N$3),COUNTIFS(Input!$F$3:$F$1002,ALK!$B87,Input!$J$3:$J$1002,ALK!L$7,Input!$N$3:$N$1002,ALK!$Q$3,Input!$G$3:$G$1002,ALK!$N$3)),0)</f>
        <v>0</v>
      </c>
      <c r="M87" s="55">
        <f>IF($B87&lt;&gt;"",IF($Q$3&gt;4,COUNTIFS(Input!$F$3:$F$1002,ALK!$B87,Input!$J$3:$J$1002,ALK!M$7,Input!$G$3:$G$1002,ALK!$N$3),COUNTIFS(Input!$F$3:$F$1002,ALK!$B87,Input!$J$3:$J$1002,ALK!M$7,Input!$N$3:$N$1002,ALK!$Q$3,Input!$G$3:$G$1002,ALK!$N$3)),0)</f>
        <v>0</v>
      </c>
      <c r="N87" s="55">
        <f>IF($B87&lt;&gt;"",IF($Q$3&gt;4,COUNTIFS(Input!$F$3:$F$1002,ALK!$B87,Input!$J$3:$J$1002,ALK!N$7,Input!$G$3:$G$1002,ALK!$N$3),COUNTIFS(Input!$F$3:$F$1002,ALK!$B87,Input!$J$3:$J$1002,ALK!N$7,Input!$N$3:$N$1002,ALK!$Q$3,Input!$G$3:$G$1002,ALK!$N$3)),0)</f>
        <v>0</v>
      </c>
      <c r="O87" s="55">
        <f>IF($B87&lt;&gt;"",IF($Q$3&gt;4,COUNTIFS(Input!$F$3:$F$1002,ALK!$B87,Input!$J$3:$J$1002,ALK!O$7,Input!$G$3:$G$1002,ALK!$N$3),COUNTIFS(Input!$F$3:$F$1002,ALK!$B87,Input!$J$3:$J$1002,ALK!O$7,Input!$N$3:$N$1002,ALK!$Q$3,Input!$G$3:$G$1002,ALK!$N$3)),0)</f>
        <v>0</v>
      </c>
      <c r="P87" s="55">
        <f>IF($B87&lt;&gt;"",IF($Q$3&gt;4,COUNTIFS(Input!$F$3:$F$1002,ALK!$B87,Input!$J$3:$J$1002,ALK!P$7,Input!$G$3:$G$1002,ALK!$N$3),COUNTIFS(Input!$F$3:$F$1002,ALK!$B87,Input!$J$3:$J$1002,ALK!P$7,Input!$N$3:$N$1002,ALK!$Q$3,Input!$G$3:$G$1002,ALK!$N$3)),0)</f>
        <v>0</v>
      </c>
      <c r="Q87" s="55">
        <f>IF($B87&lt;&gt;"",IF($Q$3&gt;4,COUNTIFS(Input!$F$3:$F$1002,ALK!$B87,Input!$J$3:$J$1002,ALK!Q$7,Input!$G$3:$G$1002,ALK!$N$3),COUNTIFS(Input!$F$3:$F$1002,ALK!$B87,Input!$J$3:$J$1002,ALK!Q$7,Input!$N$3:$N$1002,ALK!$Q$3,Input!$G$3:$G$1002,ALK!$N$3)),0)</f>
        <v>0</v>
      </c>
      <c r="R87" s="55">
        <f>IF($B87&lt;&gt;"",IF($Q$3&gt;4,COUNTIFS(Input!$F$3:$F$1002,ALK!$B87,Input!$J$3:$J$1002,ALK!R$7,Input!$G$3:$G$1002,ALK!$N$3),COUNTIFS(Input!$F$3:$F$1002,ALK!$B87,Input!$J$3:$J$1002,ALK!R$7,Input!$N$3:$N$1002,ALK!$Q$3,Input!$G$3:$G$1002,ALK!$N$3)),0)</f>
        <v>0</v>
      </c>
      <c r="S87" s="55">
        <f>IF($B87&lt;&gt;"",IF($Q$3&gt;4,COUNTIFS(Input!$F$3:$F$1002,ALK!$B87,Input!$J$3:$J$1002,ALK!S$7,Input!$G$3:$G$1002,ALK!$N$3),COUNTIFS(Input!$F$3:$F$1002,ALK!$B87,Input!$J$3:$J$1002,ALK!S$7,Input!$N$3:$N$1002,ALK!$Q$3,Input!$G$3:$G$1002,ALK!$N$3)),0)</f>
        <v>0</v>
      </c>
      <c r="T87" s="55">
        <f>IF($B87&lt;&gt;"",IF($Q$3&gt;4,COUNTIFS(Input!$F$3:$F$1002,ALK!$B87,Input!$J$3:$J$1002,ALK!T$7,Input!$G$3:$G$1002,ALK!$N$3),COUNTIFS(Input!$F$3:$F$1002,ALK!$B87,Input!$J$3:$J$1002,ALK!T$7,Input!$N$3:$N$1002,ALK!$Q$3,Input!$G$3:$G$1002,ALK!$N$3)),0)</f>
        <v>0</v>
      </c>
      <c r="U87" s="55">
        <f>IF($B87&lt;&gt;"",IF($Q$3&gt;4,COUNTIFS(Input!$F$3:$F$1002,ALK!$B87,Input!$J$3:$J$1002,ALK!U$7,Input!$G$3:$G$1002,ALK!$N$3),COUNTIFS(Input!$F$3:$F$1002,ALK!$B87,Input!$J$3:$J$1002,ALK!U$7,Input!$N$3:$N$1002,ALK!$Q$3,Input!$G$3:$G$1002,ALK!$N$3)),0)</f>
        <v>0</v>
      </c>
      <c r="V87" s="55">
        <f>IF($B87&lt;&gt;"",IF($Q$3&gt;4,COUNTIFS(Input!$F$3:$F$1002,ALK!$B87,Input!$J$3:$J$1002,ALK!V$7,Input!$G$3:$G$1002,ALK!$N$3),COUNTIFS(Input!$F$3:$F$1002,ALK!$B87,Input!$J$3:$J$1002,ALK!V$7,Input!$N$3:$N$1002,ALK!$Q$3,Input!$G$3:$G$1002,ALK!$N$3)),0)</f>
        <v>0</v>
      </c>
      <c r="W87" s="55">
        <f>IF($B87&lt;&gt;"",IF($Q$3&gt;4,COUNTIFS(Input!$F$3:$F$1002,ALK!$B87,Input!$J$3:$J$1002,ALK!W$7,Input!$G$3:$G$1002,ALK!$N$3),COUNTIFS(Input!$F$3:$F$1002,ALK!$B87,Input!$J$3:$J$1002,ALK!W$7,Input!$N$3:$N$1002,ALK!$Q$3,Input!$G$3:$G$1002,ALK!$N$3)),0)</f>
        <v>0</v>
      </c>
      <c r="X87" s="55">
        <f>IF($B87&lt;&gt;"",IF($Q$3&gt;4,COUNTIFS(Input!$F$3:$F$1002,ALK!$B87,Input!$J$3:$J$1002,ALK!X$7,Input!$G$3:$G$1002,ALK!$N$3),COUNTIFS(Input!$F$3:$F$1002,ALK!$B87,Input!$J$3:$J$1002,ALK!X$7,Input!$N$3:$N$1002,ALK!$Q$3,Input!$G$3:$G$1002,ALK!$N$3)),0)</f>
        <v>0</v>
      </c>
      <c r="Y87" s="55">
        <f>IF($B87&lt;&gt;"",IF($Q$3&gt;4,COUNTIFS(Input!$F$3:$F$1002,ALK!$B87,Input!$J$3:$J$1002,ALK!Y$7,Input!$G$3:$G$1002,ALK!$N$3),COUNTIFS(Input!$F$3:$F$1002,ALK!$B87,Input!$J$3:$J$1002,ALK!Y$7,Input!$N$3:$N$1002,ALK!$Q$3,Input!$G$3:$G$1002,ALK!$N$3)),0)</f>
        <v>0</v>
      </c>
      <c r="Z87" s="55">
        <f>IF($B87&lt;&gt;"",IF($Q$3&gt;4,COUNTIFS(Input!$F$3:$F$1002,ALK!$B87,Input!$J$3:$J$1002,ALK!Z$7,Input!$G$3:$G$1002,ALK!$N$3),COUNTIFS(Input!$F$3:$F$1002,ALK!$B87,Input!$J$3:$J$1002,ALK!Z$7,Input!$N$3:$N$1002,ALK!$Q$3,Input!$G$3:$G$1002,ALK!$N$3)),0)</f>
        <v>0</v>
      </c>
      <c r="AA87" s="55">
        <f>IF($B87&lt;&gt;"",IF($Q$3&gt;4,COUNTIFS(Input!$F$3:$F$1002,ALK!$B87,Input!$J$3:$J$1002,ALK!AA$7,Input!$G$3:$G$1002,ALK!$N$3),COUNTIFS(Input!$F$3:$F$1002,ALK!$B87,Input!$J$3:$J$1002,ALK!AA$7,Input!$N$3:$N$1002,ALK!$Q$3,Input!$G$3:$G$1002,ALK!$N$3)),0)</f>
        <v>0</v>
      </c>
      <c r="AB87" s="55">
        <f>IF($B87&lt;&gt;"",IF($Q$3&gt;4,COUNTIFS(Input!$F$3:$F$1002,ALK!$B87,Input!$J$3:$J$1002,ALK!AB$7,Input!$G$3:$G$1002,ALK!$N$3),COUNTIFS(Input!$F$3:$F$1002,ALK!$B87,Input!$J$3:$J$1002,ALK!AB$7,Input!$N$3:$N$1002,ALK!$Q$3,Input!$G$3:$G$1002,ALK!$N$3)),0)</f>
        <v>0</v>
      </c>
      <c r="AC87" s="55">
        <f>IF($B87&lt;&gt;"",IF($Q$3&gt;4,COUNTIFS(Input!$F$3:$F$1002,ALK!$B87,Input!$J$3:$J$1002,ALK!AC$7,Input!$G$3:$G$1002,ALK!$N$3),COUNTIFS(Input!$F$3:$F$1002,ALK!$B87,Input!$J$3:$J$1002,ALK!AC$7,Input!$N$3:$N$1002,ALK!$Q$3,Input!$G$3:$G$1002,ALK!$N$3)),0)</f>
        <v>0</v>
      </c>
      <c r="AD87" s="55">
        <f>IF($B87&lt;&gt;"",IF($Q$3&gt;4,COUNTIFS(Input!$F$3:$F$1002,ALK!$B87,Input!$J$3:$J$1002,ALK!AD$7,Input!$G$3:$G$1002,ALK!$N$3),COUNTIFS(Input!$F$3:$F$1002,ALK!$B87,Input!$J$3:$J$1002,ALK!AD$7,Input!$N$3:$N$1002,ALK!$Q$3,Input!$G$3:$G$1002,ALK!$N$3)),0)</f>
        <v>0</v>
      </c>
      <c r="AE87" s="55">
        <f>IF($B87&lt;&gt;"",IF($Q$3&gt;4,COUNTIFS(Input!$F$3:$F$1002,ALK!$B87,Input!$J$3:$J$1002,ALK!AE$7,Input!$G$3:$G$1002,ALK!$N$3),COUNTIFS(Input!$F$3:$F$1002,ALK!$B87,Input!$J$3:$J$1002,ALK!AE$7,Input!$N$3:$N$1002,ALK!$Q$3,Input!$G$3:$G$1002,ALK!$N$3)),0)</f>
        <v>0</v>
      </c>
      <c r="AF87" s="55">
        <f>IF($B87&lt;&gt;"",IF($Q$3&gt;4,COUNTIFS(Input!$F$3:$F$1002,ALK!$B87,Input!$J$3:$J$1002,ALK!AF$7,Input!$G$3:$G$1002,ALK!$N$3),COUNTIFS(Input!$F$3:$F$1002,ALK!$B87,Input!$J$3:$J$1002,ALK!AF$7,Input!$N$3:$N$1002,ALK!$Q$3,Input!$G$3:$G$1002,ALK!$N$3)),0)</f>
        <v>0</v>
      </c>
      <c r="AG87" s="55">
        <f>IF($B87&lt;&gt;"",IF($Q$3&gt;4,COUNTIFS(Input!$F$3:$F$1002,ALK!$B87,Input!$J$3:$J$1002,ALK!AG$7,Input!$G$3:$G$1002,ALK!$N$3),COUNTIFS(Input!$F$3:$F$1002,ALK!$B87,Input!$J$3:$J$1002,ALK!AG$7,Input!$N$3:$N$1002,ALK!$Q$3,Input!$G$3:$G$1002,ALK!$N$3)),0)</f>
        <v>0</v>
      </c>
      <c r="AH87" s="55">
        <f>IF($B87&lt;&gt;"",IF($Q$3&gt;4,COUNTIFS(Input!$F$3:$F$1002,ALK!$B87,Input!$J$3:$J$1002,ALK!AH$7,Input!$G$3:$G$1002,ALK!$N$3),COUNTIFS(Input!$F$3:$F$1002,ALK!$B87,Input!$J$3:$J$1002,ALK!AH$7,Input!$N$3:$N$1002,ALK!$Q$3,Input!$G$3:$G$1002,ALK!$N$3)),0)</f>
        <v>0</v>
      </c>
      <c r="AI87" s="55">
        <f>IF($B87&lt;&gt;"",IF($Q$3&gt;4,COUNTIFS(Input!$F$3:$F$1002,ALK!$B87,Input!$J$3:$J$1002,ALK!AI$7,Input!$G$3:$G$1002,ALK!$N$3),COUNTIFS(Input!$F$3:$F$1002,ALK!$B87,Input!$J$3:$J$1002,ALK!AI$7,Input!$N$3:$N$1002,ALK!$Q$3,Input!$G$3:$G$1002,ALK!$N$3)),0)</f>
        <v>0</v>
      </c>
      <c r="AJ87" s="55">
        <f>IF($B87&lt;&gt;"",IF($Q$3&gt;4,COUNTIFS(Input!$F$3:$F$1002,ALK!$B87,Input!$J$3:$J$1002,ALK!AJ$7,Input!$G$3:$G$1002,ALK!$N$3),COUNTIFS(Input!$F$3:$F$1002,ALK!$B87,Input!$J$3:$J$1002,ALK!AJ$7,Input!$N$3:$N$1002,ALK!$Q$3,Input!$G$3:$G$1002,ALK!$N$3)),0)</f>
        <v>0</v>
      </c>
      <c r="AK87" s="55">
        <f>IF($B87&lt;&gt;"",IF($Q$3&gt;4,COUNTIFS(Input!$F$3:$F$1002,ALK!$B87,Input!$J$3:$J$1002,ALK!AK$7,Input!$G$3:$G$1002,ALK!$N$3),COUNTIFS(Input!$F$3:$F$1002,ALK!$B87,Input!$J$3:$J$1002,ALK!AK$7,Input!$N$3:$N$1002,ALK!$Q$3,Input!$G$3:$G$1002,ALK!$N$3)),0)</f>
        <v>0</v>
      </c>
      <c r="AL87" s="55">
        <f>IF($B87&lt;&gt;"",IF($Q$3&gt;4,COUNTIFS(Input!$F$3:$F$1002,ALK!$B87,Input!$J$3:$J$1002,ALK!AL$7,Input!$G$3:$G$1002,ALK!$N$3),COUNTIFS(Input!$F$3:$F$1002,ALK!$B87,Input!$J$3:$J$1002,ALK!AL$7,Input!$N$3:$N$1002,ALK!$Q$3,Input!$G$3:$G$1002,ALK!$N$3)),0)</f>
        <v>0</v>
      </c>
      <c r="AM87" s="55">
        <f>IF($B87&lt;&gt;"",IF($Q$3&gt;4,COUNTIFS(Input!$F$3:$F$1002,ALK!$B87,Input!$J$3:$J$1002,ALK!AM$7,Input!$G$3:$G$1002,ALK!$N$3),COUNTIFS(Input!$F$3:$F$1002,ALK!$B87,Input!$J$3:$J$1002,ALK!AM$7,Input!$N$3:$N$1002,ALK!$Q$3,Input!$G$3:$G$1002,ALK!$N$3)),0)</f>
        <v>0</v>
      </c>
      <c r="AN87" s="55">
        <f>IF($B87&lt;&gt;"",IF($Q$3&gt;4,COUNTIFS(Input!$F$3:$F$1002,ALK!$B87,Input!$J$3:$J$1002,ALK!AN$7,Input!$G$3:$G$1002,ALK!$N$3),COUNTIFS(Input!$F$3:$F$1002,ALK!$B87,Input!$J$3:$J$1002,ALK!AN$7,Input!$N$3:$N$1002,ALK!$Q$3,Input!$G$3:$G$1002,ALK!$N$3)),0)</f>
        <v>0</v>
      </c>
      <c r="AO87" s="55">
        <f>IF($B87&lt;&gt;"",IF($Q$3&gt;4,COUNTIFS(Input!$F$3:$F$1002,ALK!$B87,Input!$J$3:$J$1002,ALK!AO$7,Input!$G$3:$G$1002,ALK!$N$3),COUNTIFS(Input!$F$3:$F$1002,ALK!$B87,Input!$J$3:$J$1002,ALK!AO$7,Input!$N$3:$N$1002,ALK!$Q$3,Input!$G$3:$G$1002,ALK!$N$3)),0)</f>
        <v>0</v>
      </c>
      <c r="AP87" s="55">
        <f>IF($B87&lt;&gt;"",IF($Q$3&gt;4,COUNTIFS(Input!$F$3:$F$1002,ALK!$B87,Input!$J$3:$J$1002,ALK!AP$7,Input!$G$3:$G$1002,ALK!$N$3),COUNTIFS(Input!$F$3:$F$1002,ALK!$B87,Input!$J$3:$J$1002,ALK!AP$7,Input!$N$3:$N$1002,ALK!$Q$3,Input!$G$3:$G$1002,ALK!$N$3)),0)</f>
        <v>0</v>
      </c>
      <c r="AQ87" s="55">
        <f>IF($B87&lt;&gt;"",IF($Q$3&gt;4,COUNTIFS(Input!$F$3:$F$1002,ALK!$B87,Input!$J$3:$J$1002,ALK!AQ$7,Input!$G$3:$G$1002,ALK!$N$3),COUNTIFS(Input!$F$3:$F$1002,ALK!$B87,Input!$J$3:$J$1002,ALK!AQ$7,Input!$N$3:$N$1002,ALK!$Q$3,Input!$G$3:$G$1002,ALK!$N$3)),0)</f>
        <v>0</v>
      </c>
      <c r="AR87" s="56">
        <f t="shared" si="3"/>
        <v>0</v>
      </c>
      <c r="AS87" s="21"/>
      <c r="AT87" s="21"/>
      <c r="AU87" s="21"/>
      <c r="AV87" s="21"/>
      <c r="AW87" s="21"/>
      <c r="AX87" s="21"/>
      <c r="AY87" s="21"/>
      <c r="AZ87" s="21"/>
      <c r="BA87" s="21"/>
      <c r="BB87" s="21"/>
      <c r="BC87" s="316">
        <f t="shared" si="4"/>
        <v>0</v>
      </c>
      <c r="BD87" s="21"/>
      <c r="BE87" s="21"/>
      <c r="BF87" s="21"/>
      <c r="BG87" s="21"/>
      <c r="BH87" s="21"/>
      <c r="BI87" s="21"/>
      <c r="BJ87" s="21"/>
      <c r="BK87" s="21"/>
      <c r="BL87" s="21"/>
      <c r="BM87" s="21"/>
      <c r="BN87" s="21"/>
      <c r="BO87" s="21"/>
      <c r="BP87" s="21"/>
      <c r="BQ87" s="21"/>
      <c r="BR87" s="21"/>
      <c r="BS87" s="21"/>
      <c r="BT87" s="21"/>
      <c r="BU87" s="21"/>
      <c r="BV87" s="21"/>
      <c r="BW87" s="21"/>
      <c r="BX87" s="21"/>
      <c r="BY87" s="21"/>
      <c r="BZ87" s="21"/>
    </row>
    <row r="88" spans="1:78" x14ac:dyDescent="0.3">
      <c r="A88" s="21"/>
      <c r="B88" s="58" t="str">
        <f>'Sheet 1'!A82</f>
        <v/>
      </c>
      <c r="C88" s="55">
        <f>IF($B88&lt;&gt;"",IF($Q$3&gt;4,COUNTIFS(Input!$F$3:$F$1002,ALK!$B88,Input!$J$3:$J$1002,ALK!C$7,Input!$G$3:$G$1002,ALK!$N$3),COUNTIFS(Input!$F$3:$F$1002,ALK!$B88,Input!$J$3:$J$1002,ALK!C$7,Input!$N$3:$N$1002,ALK!$Q$3,Input!$G$3:$G$1002,ALK!$N$3)),0)</f>
        <v>0</v>
      </c>
      <c r="D88" s="55">
        <f>IF($B88&lt;&gt;"",IF($Q$3&gt;4,COUNTIFS(Input!$F$3:$F$1002,ALK!$B88,Input!$J$3:$J$1002,ALK!D$7,Input!$G$3:$G$1002,ALK!$N$3),COUNTIFS(Input!$F$3:$F$1002,ALK!$B88,Input!$J$3:$J$1002,ALK!D$7,Input!$N$3:$N$1002,ALK!$Q$3,Input!$G$3:$G$1002,ALK!$N$3)),0)</f>
        <v>0</v>
      </c>
      <c r="E88" s="55">
        <f>IF($B88&lt;&gt;"",IF($Q$3&gt;4,COUNTIFS(Input!$F$3:$F$1002,ALK!$B88,Input!$J$3:$J$1002,ALK!E$7,Input!$G$3:$G$1002,ALK!$N$3),COUNTIFS(Input!$F$3:$F$1002,ALK!$B88,Input!$J$3:$J$1002,ALK!E$7,Input!$N$3:$N$1002,ALK!$Q$3,Input!$G$3:$G$1002,ALK!$N$3)),0)</f>
        <v>0</v>
      </c>
      <c r="F88" s="55">
        <f>IF($B88&lt;&gt;"",IF($Q$3&gt;4,COUNTIFS(Input!$F$3:$F$1002,ALK!$B88,Input!$J$3:$J$1002,ALK!F$7,Input!$G$3:$G$1002,ALK!$N$3),COUNTIFS(Input!$F$3:$F$1002,ALK!$B88,Input!$J$3:$J$1002,ALK!F$7,Input!$N$3:$N$1002,ALK!$Q$3,Input!$G$3:$G$1002,ALK!$N$3)),0)</f>
        <v>0</v>
      </c>
      <c r="G88" s="55">
        <f>IF($B88&lt;&gt;"",IF($Q$3&gt;4,COUNTIFS(Input!$F$3:$F$1002,ALK!$B88,Input!$J$3:$J$1002,ALK!G$7,Input!$G$3:$G$1002,ALK!$N$3),COUNTIFS(Input!$F$3:$F$1002,ALK!$B88,Input!$J$3:$J$1002,ALK!G$7,Input!$N$3:$N$1002,ALK!$Q$3,Input!$G$3:$G$1002,ALK!$N$3)),0)</f>
        <v>0</v>
      </c>
      <c r="H88" s="55">
        <f>IF($B88&lt;&gt;"",IF($Q$3&gt;4,COUNTIFS(Input!$F$3:$F$1002,ALK!$B88,Input!$J$3:$J$1002,ALK!H$7,Input!$G$3:$G$1002,ALK!$N$3),COUNTIFS(Input!$F$3:$F$1002,ALK!$B88,Input!$J$3:$J$1002,ALK!H$7,Input!$N$3:$N$1002,ALK!$Q$3,Input!$G$3:$G$1002,ALK!$N$3)),0)</f>
        <v>0</v>
      </c>
      <c r="I88" s="55">
        <f>IF($B88&lt;&gt;"",IF($Q$3&gt;4,COUNTIFS(Input!$F$3:$F$1002,ALK!$B88,Input!$J$3:$J$1002,ALK!I$7,Input!$G$3:$G$1002,ALK!$N$3),COUNTIFS(Input!$F$3:$F$1002,ALK!$B88,Input!$J$3:$J$1002,ALK!I$7,Input!$N$3:$N$1002,ALK!$Q$3,Input!$G$3:$G$1002,ALK!$N$3)),0)</f>
        <v>0</v>
      </c>
      <c r="J88" s="55">
        <f>IF($B88&lt;&gt;"",IF($Q$3&gt;4,COUNTIFS(Input!$F$3:$F$1002,ALK!$B88,Input!$J$3:$J$1002,ALK!J$7,Input!$G$3:$G$1002,ALK!$N$3),COUNTIFS(Input!$F$3:$F$1002,ALK!$B88,Input!$J$3:$J$1002,ALK!J$7,Input!$N$3:$N$1002,ALK!$Q$3,Input!$G$3:$G$1002,ALK!$N$3)),0)</f>
        <v>0</v>
      </c>
      <c r="K88" s="55">
        <f>IF($B88&lt;&gt;"",IF($Q$3&gt;4,COUNTIFS(Input!$F$3:$F$1002,ALK!$B88,Input!$J$3:$J$1002,ALK!K$7,Input!$G$3:$G$1002,ALK!$N$3),COUNTIFS(Input!$F$3:$F$1002,ALK!$B88,Input!$J$3:$J$1002,ALK!K$7,Input!$N$3:$N$1002,ALK!$Q$3,Input!$G$3:$G$1002,ALK!$N$3)),0)</f>
        <v>0</v>
      </c>
      <c r="L88" s="55">
        <f>IF($B88&lt;&gt;"",IF($Q$3&gt;4,COUNTIFS(Input!$F$3:$F$1002,ALK!$B88,Input!$J$3:$J$1002,ALK!L$7,Input!$G$3:$G$1002,ALK!$N$3),COUNTIFS(Input!$F$3:$F$1002,ALK!$B88,Input!$J$3:$J$1002,ALK!L$7,Input!$N$3:$N$1002,ALK!$Q$3,Input!$G$3:$G$1002,ALK!$N$3)),0)</f>
        <v>0</v>
      </c>
      <c r="M88" s="55">
        <f>IF($B88&lt;&gt;"",IF($Q$3&gt;4,COUNTIFS(Input!$F$3:$F$1002,ALK!$B88,Input!$J$3:$J$1002,ALK!M$7,Input!$G$3:$G$1002,ALK!$N$3),COUNTIFS(Input!$F$3:$F$1002,ALK!$B88,Input!$J$3:$J$1002,ALK!M$7,Input!$N$3:$N$1002,ALK!$Q$3,Input!$G$3:$G$1002,ALK!$N$3)),0)</f>
        <v>0</v>
      </c>
      <c r="N88" s="55">
        <f>IF($B88&lt;&gt;"",IF($Q$3&gt;4,COUNTIFS(Input!$F$3:$F$1002,ALK!$B88,Input!$J$3:$J$1002,ALK!N$7,Input!$G$3:$G$1002,ALK!$N$3),COUNTIFS(Input!$F$3:$F$1002,ALK!$B88,Input!$J$3:$J$1002,ALK!N$7,Input!$N$3:$N$1002,ALK!$Q$3,Input!$G$3:$G$1002,ALK!$N$3)),0)</f>
        <v>0</v>
      </c>
      <c r="O88" s="55">
        <f>IF($B88&lt;&gt;"",IF($Q$3&gt;4,COUNTIFS(Input!$F$3:$F$1002,ALK!$B88,Input!$J$3:$J$1002,ALK!O$7,Input!$G$3:$G$1002,ALK!$N$3),COUNTIFS(Input!$F$3:$F$1002,ALK!$B88,Input!$J$3:$J$1002,ALK!O$7,Input!$N$3:$N$1002,ALK!$Q$3,Input!$G$3:$G$1002,ALK!$N$3)),0)</f>
        <v>0</v>
      </c>
      <c r="P88" s="55">
        <f>IF($B88&lt;&gt;"",IF($Q$3&gt;4,COUNTIFS(Input!$F$3:$F$1002,ALK!$B88,Input!$J$3:$J$1002,ALK!P$7,Input!$G$3:$G$1002,ALK!$N$3),COUNTIFS(Input!$F$3:$F$1002,ALK!$B88,Input!$J$3:$J$1002,ALK!P$7,Input!$N$3:$N$1002,ALK!$Q$3,Input!$G$3:$G$1002,ALK!$N$3)),0)</f>
        <v>0</v>
      </c>
      <c r="Q88" s="55">
        <f>IF($B88&lt;&gt;"",IF($Q$3&gt;4,COUNTIFS(Input!$F$3:$F$1002,ALK!$B88,Input!$J$3:$J$1002,ALK!Q$7,Input!$G$3:$G$1002,ALK!$N$3),COUNTIFS(Input!$F$3:$F$1002,ALK!$B88,Input!$J$3:$J$1002,ALK!Q$7,Input!$N$3:$N$1002,ALK!$Q$3,Input!$G$3:$G$1002,ALK!$N$3)),0)</f>
        <v>0</v>
      </c>
      <c r="R88" s="55">
        <f>IF($B88&lt;&gt;"",IF($Q$3&gt;4,COUNTIFS(Input!$F$3:$F$1002,ALK!$B88,Input!$J$3:$J$1002,ALK!R$7,Input!$G$3:$G$1002,ALK!$N$3),COUNTIFS(Input!$F$3:$F$1002,ALK!$B88,Input!$J$3:$J$1002,ALK!R$7,Input!$N$3:$N$1002,ALK!$Q$3,Input!$G$3:$G$1002,ALK!$N$3)),0)</f>
        <v>0</v>
      </c>
      <c r="S88" s="55">
        <f>IF($B88&lt;&gt;"",IF($Q$3&gt;4,COUNTIFS(Input!$F$3:$F$1002,ALK!$B88,Input!$J$3:$J$1002,ALK!S$7,Input!$G$3:$G$1002,ALK!$N$3),COUNTIFS(Input!$F$3:$F$1002,ALK!$B88,Input!$J$3:$J$1002,ALK!S$7,Input!$N$3:$N$1002,ALK!$Q$3,Input!$G$3:$G$1002,ALK!$N$3)),0)</f>
        <v>0</v>
      </c>
      <c r="T88" s="55">
        <f>IF($B88&lt;&gt;"",IF($Q$3&gt;4,COUNTIFS(Input!$F$3:$F$1002,ALK!$B88,Input!$J$3:$J$1002,ALK!T$7,Input!$G$3:$G$1002,ALK!$N$3),COUNTIFS(Input!$F$3:$F$1002,ALK!$B88,Input!$J$3:$J$1002,ALK!T$7,Input!$N$3:$N$1002,ALK!$Q$3,Input!$G$3:$G$1002,ALK!$N$3)),0)</f>
        <v>0</v>
      </c>
      <c r="U88" s="55">
        <f>IF($B88&lt;&gt;"",IF($Q$3&gt;4,COUNTIFS(Input!$F$3:$F$1002,ALK!$B88,Input!$J$3:$J$1002,ALK!U$7,Input!$G$3:$G$1002,ALK!$N$3),COUNTIFS(Input!$F$3:$F$1002,ALK!$B88,Input!$J$3:$J$1002,ALK!U$7,Input!$N$3:$N$1002,ALK!$Q$3,Input!$G$3:$G$1002,ALK!$N$3)),0)</f>
        <v>0</v>
      </c>
      <c r="V88" s="55">
        <f>IF($B88&lt;&gt;"",IF($Q$3&gt;4,COUNTIFS(Input!$F$3:$F$1002,ALK!$B88,Input!$J$3:$J$1002,ALK!V$7,Input!$G$3:$G$1002,ALK!$N$3),COUNTIFS(Input!$F$3:$F$1002,ALK!$B88,Input!$J$3:$J$1002,ALK!V$7,Input!$N$3:$N$1002,ALK!$Q$3,Input!$G$3:$G$1002,ALK!$N$3)),0)</f>
        <v>0</v>
      </c>
      <c r="W88" s="55">
        <f>IF($B88&lt;&gt;"",IF($Q$3&gt;4,COUNTIFS(Input!$F$3:$F$1002,ALK!$B88,Input!$J$3:$J$1002,ALK!W$7,Input!$G$3:$G$1002,ALK!$N$3),COUNTIFS(Input!$F$3:$F$1002,ALK!$B88,Input!$J$3:$J$1002,ALK!W$7,Input!$N$3:$N$1002,ALK!$Q$3,Input!$G$3:$G$1002,ALK!$N$3)),0)</f>
        <v>0</v>
      </c>
      <c r="X88" s="55">
        <f>IF($B88&lt;&gt;"",IF($Q$3&gt;4,COUNTIFS(Input!$F$3:$F$1002,ALK!$B88,Input!$J$3:$J$1002,ALK!X$7,Input!$G$3:$G$1002,ALK!$N$3),COUNTIFS(Input!$F$3:$F$1002,ALK!$B88,Input!$J$3:$J$1002,ALK!X$7,Input!$N$3:$N$1002,ALK!$Q$3,Input!$G$3:$G$1002,ALK!$N$3)),0)</f>
        <v>0</v>
      </c>
      <c r="Y88" s="55">
        <f>IF($B88&lt;&gt;"",IF($Q$3&gt;4,COUNTIFS(Input!$F$3:$F$1002,ALK!$B88,Input!$J$3:$J$1002,ALK!Y$7,Input!$G$3:$G$1002,ALK!$N$3),COUNTIFS(Input!$F$3:$F$1002,ALK!$B88,Input!$J$3:$J$1002,ALK!Y$7,Input!$N$3:$N$1002,ALK!$Q$3,Input!$G$3:$G$1002,ALK!$N$3)),0)</f>
        <v>0</v>
      </c>
      <c r="Z88" s="55">
        <f>IF($B88&lt;&gt;"",IF($Q$3&gt;4,COUNTIFS(Input!$F$3:$F$1002,ALK!$B88,Input!$J$3:$J$1002,ALK!Z$7,Input!$G$3:$G$1002,ALK!$N$3),COUNTIFS(Input!$F$3:$F$1002,ALK!$B88,Input!$J$3:$J$1002,ALK!Z$7,Input!$N$3:$N$1002,ALK!$Q$3,Input!$G$3:$G$1002,ALK!$N$3)),0)</f>
        <v>0</v>
      </c>
      <c r="AA88" s="55">
        <f>IF($B88&lt;&gt;"",IF($Q$3&gt;4,COUNTIFS(Input!$F$3:$F$1002,ALK!$B88,Input!$J$3:$J$1002,ALK!AA$7,Input!$G$3:$G$1002,ALK!$N$3),COUNTIFS(Input!$F$3:$F$1002,ALK!$B88,Input!$J$3:$J$1002,ALK!AA$7,Input!$N$3:$N$1002,ALK!$Q$3,Input!$G$3:$G$1002,ALK!$N$3)),0)</f>
        <v>0</v>
      </c>
      <c r="AB88" s="55">
        <f>IF($B88&lt;&gt;"",IF($Q$3&gt;4,COUNTIFS(Input!$F$3:$F$1002,ALK!$B88,Input!$J$3:$J$1002,ALK!AB$7,Input!$G$3:$G$1002,ALK!$N$3),COUNTIFS(Input!$F$3:$F$1002,ALK!$B88,Input!$J$3:$J$1002,ALK!AB$7,Input!$N$3:$N$1002,ALK!$Q$3,Input!$G$3:$G$1002,ALK!$N$3)),0)</f>
        <v>0</v>
      </c>
      <c r="AC88" s="55">
        <f>IF($B88&lt;&gt;"",IF($Q$3&gt;4,COUNTIFS(Input!$F$3:$F$1002,ALK!$B88,Input!$J$3:$J$1002,ALK!AC$7,Input!$G$3:$G$1002,ALK!$N$3),COUNTIFS(Input!$F$3:$F$1002,ALK!$B88,Input!$J$3:$J$1002,ALK!AC$7,Input!$N$3:$N$1002,ALK!$Q$3,Input!$G$3:$G$1002,ALK!$N$3)),0)</f>
        <v>0</v>
      </c>
      <c r="AD88" s="55">
        <f>IF($B88&lt;&gt;"",IF($Q$3&gt;4,COUNTIFS(Input!$F$3:$F$1002,ALK!$B88,Input!$J$3:$J$1002,ALK!AD$7,Input!$G$3:$G$1002,ALK!$N$3),COUNTIFS(Input!$F$3:$F$1002,ALK!$B88,Input!$J$3:$J$1002,ALK!AD$7,Input!$N$3:$N$1002,ALK!$Q$3,Input!$G$3:$G$1002,ALK!$N$3)),0)</f>
        <v>0</v>
      </c>
      <c r="AE88" s="55">
        <f>IF($B88&lt;&gt;"",IF($Q$3&gt;4,COUNTIFS(Input!$F$3:$F$1002,ALK!$B88,Input!$J$3:$J$1002,ALK!AE$7,Input!$G$3:$G$1002,ALK!$N$3),COUNTIFS(Input!$F$3:$F$1002,ALK!$B88,Input!$J$3:$J$1002,ALK!AE$7,Input!$N$3:$N$1002,ALK!$Q$3,Input!$G$3:$G$1002,ALK!$N$3)),0)</f>
        <v>0</v>
      </c>
      <c r="AF88" s="55">
        <f>IF($B88&lt;&gt;"",IF($Q$3&gt;4,COUNTIFS(Input!$F$3:$F$1002,ALK!$B88,Input!$J$3:$J$1002,ALK!AF$7,Input!$G$3:$G$1002,ALK!$N$3),COUNTIFS(Input!$F$3:$F$1002,ALK!$B88,Input!$J$3:$J$1002,ALK!AF$7,Input!$N$3:$N$1002,ALK!$Q$3,Input!$G$3:$G$1002,ALK!$N$3)),0)</f>
        <v>0</v>
      </c>
      <c r="AG88" s="55">
        <f>IF($B88&lt;&gt;"",IF($Q$3&gt;4,COUNTIFS(Input!$F$3:$F$1002,ALK!$B88,Input!$J$3:$J$1002,ALK!AG$7,Input!$G$3:$G$1002,ALK!$N$3),COUNTIFS(Input!$F$3:$F$1002,ALK!$B88,Input!$J$3:$J$1002,ALK!AG$7,Input!$N$3:$N$1002,ALK!$Q$3,Input!$G$3:$G$1002,ALK!$N$3)),0)</f>
        <v>0</v>
      </c>
      <c r="AH88" s="55">
        <f>IF($B88&lt;&gt;"",IF($Q$3&gt;4,COUNTIFS(Input!$F$3:$F$1002,ALK!$B88,Input!$J$3:$J$1002,ALK!AH$7,Input!$G$3:$G$1002,ALK!$N$3),COUNTIFS(Input!$F$3:$F$1002,ALK!$B88,Input!$J$3:$J$1002,ALK!AH$7,Input!$N$3:$N$1002,ALK!$Q$3,Input!$G$3:$G$1002,ALK!$N$3)),0)</f>
        <v>0</v>
      </c>
      <c r="AI88" s="55">
        <f>IF($B88&lt;&gt;"",IF($Q$3&gt;4,COUNTIFS(Input!$F$3:$F$1002,ALK!$B88,Input!$J$3:$J$1002,ALK!AI$7,Input!$G$3:$G$1002,ALK!$N$3),COUNTIFS(Input!$F$3:$F$1002,ALK!$B88,Input!$J$3:$J$1002,ALK!AI$7,Input!$N$3:$N$1002,ALK!$Q$3,Input!$G$3:$G$1002,ALK!$N$3)),0)</f>
        <v>0</v>
      </c>
      <c r="AJ88" s="55">
        <f>IF($B88&lt;&gt;"",IF($Q$3&gt;4,COUNTIFS(Input!$F$3:$F$1002,ALK!$B88,Input!$J$3:$J$1002,ALK!AJ$7,Input!$G$3:$G$1002,ALK!$N$3),COUNTIFS(Input!$F$3:$F$1002,ALK!$B88,Input!$J$3:$J$1002,ALK!AJ$7,Input!$N$3:$N$1002,ALK!$Q$3,Input!$G$3:$G$1002,ALK!$N$3)),0)</f>
        <v>0</v>
      </c>
      <c r="AK88" s="55">
        <f>IF($B88&lt;&gt;"",IF($Q$3&gt;4,COUNTIFS(Input!$F$3:$F$1002,ALK!$B88,Input!$J$3:$J$1002,ALK!AK$7,Input!$G$3:$G$1002,ALK!$N$3),COUNTIFS(Input!$F$3:$F$1002,ALK!$B88,Input!$J$3:$J$1002,ALK!AK$7,Input!$N$3:$N$1002,ALK!$Q$3,Input!$G$3:$G$1002,ALK!$N$3)),0)</f>
        <v>0</v>
      </c>
      <c r="AL88" s="55">
        <f>IF($B88&lt;&gt;"",IF($Q$3&gt;4,COUNTIFS(Input!$F$3:$F$1002,ALK!$B88,Input!$J$3:$J$1002,ALK!AL$7,Input!$G$3:$G$1002,ALK!$N$3),COUNTIFS(Input!$F$3:$F$1002,ALK!$B88,Input!$J$3:$J$1002,ALK!AL$7,Input!$N$3:$N$1002,ALK!$Q$3,Input!$G$3:$G$1002,ALK!$N$3)),0)</f>
        <v>0</v>
      </c>
      <c r="AM88" s="55">
        <f>IF($B88&lt;&gt;"",IF($Q$3&gt;4,COUNTIFS(Input!$F$3:$F$1002,ALK!$B88,Input!$J$3:$J$1002,ALK!AM$7,Input!$G$3:$G$1002,ALK!$N$3),COUNTIFS(Input!$F$3:$F$1002,ALK!$B88,Input!$J$3:$J$1002,ALK!AM$7,Input!$N$3:$N$1002,ALK!$Q$3,Input!$G$3:$G$1002,ALK!$N$3)),0)</f>
        <v>0</v>
      </c>
      <c r="AN88" s="55">
        <f>IF($B88&lt;&gt;"",IF($Q$3&gt;4,COUNTIFS(Input!$F$3:$F$1002,ALK!$B88,Input!$J$3:$J$1002,ALK!AN$7,Input!$G$3:$G$1002,ALK!$N$3),COUNTIFS(Input!$F$3:$F$1002,ALK!$B88,Input!$J$3:$J$1002,ALK!AN$7,Input!$N$3:$N$1002,ALK!$Q$3,Input!$G$3:$G$1002,ALK!$N$3)),0)</f>
        <v>0</v>
      </c>
      <c r="AO88" s="55">
        <f>IF($B88&lt;&gt;"",IF($Q$3&gt;4,COUNTIFS(Input!$F$3:$F$1002,ALK!$B88,Input!$J$3:$J$1002,ALK!AO$7,Input!$G$3:$G$1002,ALK!$N$3),COUNTIFS(Input!$F$3:$F$1002,ALK!$B88,Input!$J$3:$J$1002,ALK!AO$7,Input!$N$3:$N$1002,ALK!$Q$3,Input!$G$3:$G$1002,ALK!$N$3)),0)</f>
        <v>0</v>
      </c>
      <c r="AP88" s="55">
        <f>IF($B88&lt;&gt;"",IF($Q$3&gt;4,COUNTIFS(Input!$F$3:$F$1002,ALK!$B88,Input!$J$3:$J$1002,ALK!AP$7,Input!$G$3:$G$1002,ALK!$N$3),COUNTIFS(Input!$F$3:$F$1002,ALK!$B88,Input!$J$3:$J$1002,ALK!AP$7,Input!$N$3:$N$1002,ALK!$Q$3,Input!$G$3:$G$1002,ALK!$N$3)),0)</f>
        <v>0</v>
      </c>
      <c r="AQ88" s="55">
        <f>IF($B88&lt;&gt;"",IF($Q$3&gt;4,COUNTIFS(Input!$F$3:$F$1002,ALK!$B88,Input!$J$3:$J$1002,ALK!AQ$7,Input!$G$3:$G$1002,ALK!$N$3),COUNTIFS(Input!$F$3:$F$1002,ALK!$B88,Input!$J$3:$J$1002,ALK!AQ$7,Input!$N$3:$N$1002,ALK!$Q$3,Input!$G$3:$G$1002,ALK!$N$3)),0)</f>
        <v>0</v>
      </c>
      <c r="AR88" s="56">
        <f t="shared" si="3"/>
        <v>0</v>
      </c>
      <c r="AS88" s="21"/>
      <c r="AT88" s="21"/>
      <c r="AU88" s="21"/>
      <c r="AV88" s="21"/>
      <c r="AW88" s="21"/>
      <c r="AX88" s="21"/>
      <c r="AY88" s="21"/>
      <c r="AZ88" s="21"/>
      <c r="BA88" s="21"/>
      <c r="BB88" s="21"/>
      <c r="BC88" s="316">
        <f t="shared" si="4"/>
        <v>0</v>
      </c>
      <c r="BD88" s="21"/>
      <c r="BE88" s="21"/>
      <c r="BF88" s="21"/>
      <c r="BG88" s="21"/>
      <c r="BH88" s="21"/>
      <c r="BI88" s="21"/>
      <c r="BJ88" s="21"/>
      <c r="BK88" s="21"/>
      <c r="BL88" s="21"/>
      <c r="BM88" s="21"/>
      <c r="BN88" s="21"/>
      <c r="BO88" s="21"/>
      <c r="BP88" s="21"/>
      <c r="BQ88" s="21"/>
      <c r="BR88" s="21"/>
      <c r="BS88" s="21"/>
      <c r="BT88" s="21"/>
      <c r="BU88" s="21"/>
      <c r="BV88" s="21"/>
      <c r="BW88" s="21"/>
      <c r="BX88" s="21"/>
      <c r="BY88" s="21"/>
      <c r="BZ88" s="21"/>
    </row>
    <row r="89" spans="1:78" x14ac:dyDescent="0.3">
      <c r="A89" s="21"/>
      <c r="B89" s="58" t="str">
        <f>'Sheet 1'!A83</f>
        <v/>
      </c>
      <c r="C89" s="55">
        <f>IF($B89&lt;&gt;"",IF($Q$3&gt;4,COUNTIFS(Input!$F$3:$F$1002,ALK!$B89,Input!$J$3:$J$1002,ALK!C$7,Input!$G$3:$G$1002,ALK!$N$3),COUNTIFS(Input!$F$3:$F$1002,ALK!$B89,Input!$J$3:$J$1002,ALK!C$7,Input!$N$3:$N$1002,ALK!$Q$3,Input!$G$3:$G$1002,ALK!$N$3)),0)</f>
        <v>0</v>
      </c>
      <c r="D89" s="55">
        <f>IF($B89&lt;&gt;"",IF($Q$3&gt;4,COUNTIFS(Input!$F$3:$F$1002,ALK!$B89,Input!$J$3:$J$1002,ALK!D$7,Input!$G$3:$G$1002,ALK!$N$3),COUNTIFS(Input!$F$3:$F$1002,ALK!$B89,Input!$J$3:$J$1002,ALK!D$7,Input!$N$3:$N$1002,ALK!$Q$3,Input!$G$3:$G$1002,ALK!$N$3)),0)</f>
        <v>0</v>
      </c>
      <c r="E89" s="55">
        <f>IF($B89&lt;&gt;"",IF($Q$3&gt;4,COUNTIFS(Input!$F$3:$F$1002,ALK!$B89,Input!$J$3:$J$1002,ALK!E$7,Input!$G$3:$G$1002,ALK!$N$3),COUNTIFS(Input!$F$3:$F$1002,ALK!$B89,Input!$J$3:$J$1002,ALK!E$7,Input!$N$3:$N$1002,ALK!$Q$3,Input!$G$3:$G$1002,ALK!$N$3)),0)</f>
        <v>0</v>
      </c>
      <c r="F89" s="55">
        <f>IF($B89&lt;&gt;"",IF($Q$3&gt;4,COUNTIFS(Input!$F$3:$F$1002,ALK!$B89,Input!$J$3:$J$1002,ALK!F$7,Input!$G$3:$G$1002,ALK!$N$3),COUNTIFS(Input!$F$3:$F$1002,ALK!$B89,Input!$J$3:$J$1002,ALK!F$7,Input!$N$3:$N$1002,ALK!$Q$3,Input!$G$3:$G$1002,ALK!$N$3)),0)</f>
        <v>0</v>
      </c>
      <c r="G89" s="55">
        <f>IF($B89&lt;&gt;"",IF($Q$3&gt;4,COUNTIFS(Input!$F$3:$F$1002,ALK!$B89,Input!$J$3:$J$1002,ALK!G$7,Input!$G$3:$G$1002,ALK!$N$3),COUNTIFS(Input!$F$3:$F$1002,ALK!$B89,Input!$J$3:$J$1002,ALK!G$7,Input!$N$3:$N$1002,ALK!$Q$3,Input!$G$3:$G$1002,ALK!$N$3)),0)</f>
        <v>0</v>
      </c>
      <c r="H89" s="55">
        <f>IF($B89&lt;&gt;"",IF($Q$3&gt;4,COUNTIFS(Input!$F$3:$F$1002,ALK!$B89,Input!$J$3:$J$1002,ALK!H$7,Input!$G$3:$G$1002,ALK!$N$3),COUNTIFS(Input!$F$3:$F$1002,ALK!$B89,Input!$J$3:$J$1002,ALK!H$7,Input!$N$3:$N$1002,ALK!$Q$3,Input!$G$3:$G$1002,ALK!$N$3)),0)</f>
        <v>0</v>
      </c>
      <c r="I89" s="55">
        <f>IF($B89&lt;&gt;"",IF($Q$3&gt;4,COUNTIFS(Input!$F$3:$F$1002,ALK!$B89,Input!$J$3:$J$1002,ALK!I$7,Input!$G$3:$G$1002,ALK!$N$3),COUNTIFS(Input!$F$3:$F$1002,ALK!$B89,Input!$J$3:$J$1002,ALK!I$7,Input!$N$3:$N$1002,ALK!$Q$3,Input!$G$3:$G$1002,ALK!$N$3)),0)</f>
        <v>0</v>
      </c>
      <c r="J89" s="55">
        <f>IF($B89&lt;&gt;"",IF($Q$3&gt;4,COUNTIFS(Input!$F$3:$F$1002,ALK!$B89,Input!$J$3:$J$1002,ALK!J$7,Input!$G$3:$G$1002,ALK!$N$3),COUNTIFS(Input!$F$3:$F$1002,ALK!$B89,Input!$J$3:$J$1002,ALK!J$7,Input!$N$3:$N$1002,ALK!$Q$3,Input!$G$3:$G$1002,ALK!$N$3)),0)</f>
        <v>0</v>
      </c>
      <c r="K89" s="55">
        <f>IF($B89&lt;&gt;"",IF($Q$3&gt;4,COUNTIFS(Input!$F$3:$F$1002,ALK!$B89,Input!$J$3:$J$1002,ALK!K$7,Input!$G$3:$G$1002,ALK!$N$3),COUNTIFS(Input!$F$3:$F$1002,ALK!$B89,Input!$J$3:$J$1002,ALK!K$7,Input!$N$3:$N$1002,ALK!$Q$3,Input!$G$3:$G$1002,ALK!$N$3)),0)</f>
        <v>0</v>
      </c>
      <c r="L89" s="55">
        <f>IF($B89&lt;&gt;"",IF($Q$3&gt;4,COUNTIFS(Input!$F$3:$F$1002,ALK!$B89,Input!$J$3:$J$1002,ALK!L$7,Input!$G$3:$G$1002,ALK!$N$3),COUNTIFS(Input!$F$3:$F$1002,ALK!$B89,Input!$J$3:$J$1002,ALK!L$7,Input!$N$3:$N$1002,ALK!$Q$3,Input!$G$3:$G$1002,ALK!$N$3)),0)</f>
        <v>0</v>
      </c>
      <c r="M89" s="55">
        <f>IF($B89&lt;&gt;"",IF($Q$3&gt;4,COUNTIFS(Input!$F$3:$F$1002,ALK!$B89,Input!$J$3:$J$1002,ALK!M$7,Input!$G$3:$G$1002,ALK!$N$3),COUNTIFS(Input!$F$3:$F$1002,ALK!$B89,Input!$J$3:$J$1002,ALK!M$7,Input!$N$3:$N$1002,ALK!$Q$3,Input!$G$3:$G$1002,ALK!$N$3)),0)</f>
        <v>0</v>
      </c>
      <c r="N89" s="55">
        <f>IF($B89&lt;&gt;"",IF($Q$3&gt;4,COUNTIFS(Input!$F$3:$F$1002,ALK!$B89,Input!$J$3:$J$1002,ALK!N$7,Input!$G$3:$G$1002,ALK!$N$3),COUNTIFS(Input!$F$3:$F$1002,ALK!$B89,Input!$J$3:$J$1002,ALK!N$7,Input!$N$3:$N$1002,ALK!$Q$3,Input!$G$3:$G$1002,ALK!$N$3)),0)</f>
        <v>0</v>
      </c>
      <c r="O89" s="55">
        <f>IF($B89&lt;&gt;"",IF($Q$3&gt;4,COUNTIFS(Input!$F$3:$F$1002,ALK!$B89,Input!$J$3:$J$1002,ALK!O$7,Input!$G$3:$G$1002,ALK!$N$3),COUNTIFS(Input!$F$3:$F$1002,ALK!$B89,Input!$J$3:$J$1002,ALK!O$7,Input!$N$3:$N$1002,ALK!$Q$3,Input!$G$3:$G$1002,ALK!$N$3)),0)</f>
        <v>0</v>
      </c>
      <c r="P89" s="55">
        <f>IF($B89&lt;&gt;"",IF($Q$3&gt;4,COUNTIFS(Input!$F$3:$F$1002,ALK!$B89,Input!$J$3:$J$1002,ALK!P$7,Input!$G$3:$G$1002,ALK!$N$3),COUNTIFS(Input!$F$3:$F$1002,ALK!$B89,Input!$J$3:$J$1002,ALK!P$7,Input!$N$3:$N$1002,ALK!$Q$3,Input!$G$3:$G$1002,ALK!$N$3)),0)</f>
        <v>0</v>
      </c>
      <c r="Q89" s="55">
        <f>IF($B89&lt;&gt;"",IF($Q$3&gt;4,COUNTIFS(Input!$F$3:$F$1002,ALK!$B89,Input!$J$3:$J$1002,ALK!Q$7,Input!$G$3:$G$1002,ALK!$N$3),COUNTIFS(Input!$F$3:$F$1002,ALK!$B89,Input!$J$3:$J$1002,ALK!Q$7,Input!$N$3:$N$1002,ALK!$Q$3,Input!$G$3:$G$1002,ALK!$N$3)),0)</f>
        <v>0</v>
      </c>
      <c r="R89" s="55">
        <f>IF($B89&lt;&gt;"",IF($Q$3&gt;4,COUNTIFS(Input!$F$3:$F$1002,ALK!$B89,Input!$J$3:$J$1002,ALK!R$7,Input!$G$3:$G$1002,ALK!$N$3),COUNTIFS(Input!$F$3:$F$1002,ALK!$B89,Input!$J$3:$J$1002,ALK!R$7,Input!$N$3:$N$1002,ALK!$Q$3,Input!$G$3:$G$1002,ALK!$N$3)),0)</f>
        <v>0</v>
      </c>
      <c r="S89" s="55">
        <f>IF($B89&lt;&gt;"",IF($Q$3&gt;4,COUNTIFS(Input!$F$3:$F$1002,ALK!$B89,Input!$J$3:$J$1002,ALK!S$7,Input!$G$3:$G$1002,ALK!$N$3),COUNTIFS(Input!$F$3:$F$1002,ALK!$B89,Input!$J$3:$J$1002,ALK!S$7,Input!$N$3:$N$1002,ALK!$Q$3,Input!$G$3:$G$1002,ALK!$N$3)),0)</f>
        <v>0</v>
      </c>
      <c r="T89" s="55">
        <f>IF($B89&lt;&gt;"",IF($Q$3&gt;4,COUNTIFS(Input!$F$3:$F$1002,ALK!$B89,Input!$J$3:$J$1002,ALK!T$7,Input!$G$3:$G$1002,ALK!$N$3),COUNTIFS(Input!$F$3:$F$1002,ALK!$B89,Input!$J$3:$J$1002,ALK!T$7,Input!$N$3:$N$1002,ALK!$Q$3,Input!$G$3:$G$1002,ALK!$N$3)),0)</f>
        <v>0</v>
      </c>
      <c r="U89" s="55">
        <f>IF($B89&lt;&gt;"",IF($Q$3&gt;4,COUNTIFS(Input!$F$3:$F$1002,ALK!$B89,Input!$J$3:$J$1002,ALK!U$7,Input!$G$3:$G$1002,ALK!$N$3),COUNTIFS(Input!$F$3:$F$1002,ALK!$B89,Input!$J$3:$J$1002,ALK!U$7,Input!$N$3:$N$1002,ALK!$Q$3,Input!$G$3:$G$1002,ALK!$N$3)),0)</f>
        <v>0</v>
      </c>
      <c r="V89" s="55">
        <f>IF($B89&lt;&gt;"",IF($Q$3&gt;4,COUNTIFS(Input!$F$3:$F$1002,ALK!$B89,Input!$J$3:$J$1002,ALK!V$7,Input!$G$3:$G$1002,ALK!$N$3),COUNTIFS(Input!$F$3:$F$1002,ALK!$B89,Input!$J$3:$J$1002,ALK!V$7,Input!$N$3:$N$1002,ALK!$Q$3,Input!$G$3:$G$1002,ALK!$N$3)),0)</f>
        <v>0</v>
      </c>
      <c r="W89" s="55">
        <f>IF($B89&lt;&gt;"",IF($Q$3&gt;4,COUNTIFS(Input!$F$3:$F$1002,ALK!$B89,Input!$J$3:$J$1002,ALK!W$7,Input!$G$3:$G$1002,ALK!$N$3),COUNTIFS(Input!$F$3:$F$1002,ALK!$B89,Input!$J$3:$J$1002,ALK!W$7,Input!$N$3:$N$1002,ALK!$Q$3,Input!$G$3:$G$1002,ALK!$N$3)),0)</f>
        <v>0</v>
      </c>
      <c r="X89" s="55">
        <f>IF($B89&lt;&gt;"",IF($Q$3&gt;4,COUNTIFS(Input!$F$3:$F$1002,ALK!$B89,Input!$J$3:$J$1002,ALK!X$7,Input!$G$3:$G$1002,ALK!$N$3),COUNTIFS(Input!$F$3:$F$1002,ALK!$B89,Input!$J$3:$J$1002,ALK!X$7,Input!$N$3:$N$1002,ALK!$Q$3,Input!$G$3:$G$1002,ALK!$N$3)),0)</f>
        <v>0</v>
      </c>
      <c r="Y89" s="55">
        <f>IF($B89&lt;&gt;"",IF($Q$3&gt;4,COUNTIFS(Input!$F$3:$F$1002,ALK!$B89,Input!$J$3:$J$1002,ALK!Y$7,Input!$G$3:$G$1002,ALK!$N$3),COUNTIFS(Input!$F$3:$F$1002,ALK!$B89,Input!$J$3:$J$1002,ALK!Y$7,Input!$N$3:$N$1002,ALK!$Q$3,Input!$G$3:$G$1002,ALK!$N$3)),0)</f>
        <v>0</v>
      </c>
      <c r="Z89" s="55">
        <f>IF($B89&lt;&gt;"",IF($Q$3&gt;4,COUNTIFS(Input!$F$3:$F$1002,ALK!$B89,Input!$J$3:$J$1002,ALK!Z$7,Input!$G$3:$G$1002,ALK!$N$3),COUNTIFS(Input!$F$3:$F$1002,ALK!$B89,Input!$J$3:$J$1002,ALK!Z$7,Input!$N$3:$N$1002,ALK!$Q$3,Input!$G$3:$G$1002,ALK!$N$3)),0)</f>
        <v>0</v>
      </c>
      <c r="AA89" s="55">
        <f>IF($B89&lt;&gt;"",IF($Q$3&gt;4,COUNTIFS(Input!$F$3:$F$1002,ALK!$B89,Input!$J$3:$J$1002,ALK!AA$7,Input!$G$3:$G$1002,ALK!$N$3),COUNTIFS(Input!$F$3:$F$1002,ALK!$B89,Input!$J$3:$J$1002,ALK!AA$7,Input!$N$3:$N$1002,ALK!$Q$3,Input!$G$3:$G$1002,ALK!$N$3)),0)</f>
        <v>0</v>
      </c>
      <c r="AB89" s="55">
        <f>IF($B89&lt;&gt;"",IF($Q$3&gt;4,COUNTIFS(Input!$F$3:$F$1002,ALK!$B89,Input!$J$3:$J$1002,ALK!AB$7,Input!$G$3:$G$1002,ALK!$N$3),COUNTIFS(Input!$F$3:$F$1002,ALK!$B89,Input!$J$3:$J$1002,ALK!AB$7,Input!$N$3:$N$1002,ALK!$Q$3,Input!$G$3:$G$1002,ALK!$N$3)),0)</f>
        <v>0</v>
      </c>
      <c r="AC89" s="55">
        <f>IF($B89&lt;&gt;"",IF($Q$3&gt;4,COUNTIFS(Input!$F$3:$F$1002,ALK!$B89,Input!$J$3:$J$1002,ALK!AC$7,Input!$G$3:$G$1002,ALK!$N$3),COUNTIFS(Input!$F$3:$F$1002,ALK!$B89,Input!$J$3:$J$1002,ALK!AC$7,Input!$N$3:$N$1002,ALK!$Q$3,Input!$G$3:$G$1002,ALK!$N$3)),0)</f>
        <v>0</v>
      </c>
      <c r="AD89" s="55">
        <f>IF($B89&lt;&gt;"",IF($Q$3&gt;4,COUNTIFS(Input!$F$3:$F$1002,ALK!$B89,Input!$J$3:$J$1002,ALK!AD$7,Input!$G$3:$G$1002,ALK!$N$3),COUNTIFS(Input!$F$3:$F$1002,ALK!$B89,Input!$J$3:$J$1002,ALK!AD$7,Input!$N$3:$N$1002,ALK!$Q$3,Input!$G$3:$G$1002,ALK!$N$3)),0)</f>
        <v>0</v>
      </c>
      <c r="AE89" s="55">
        <f>IF($B89&lt;&gt;"",IF($Q$3&gt;4,COUNTIFS(Input!$F$3:$F$1002,ALK!$B89,Input!$J$3:$J$1002,ALK!AE$7,Input!$G$3:$G$1002,ALK!$N$3),COUNTIFS(Input!$F$3:$F$1002,ALK!$B89,Input!$J$3:$J$1002,ALK!AE$7,Input!$N$3:$N$1002,ALK!$Q$3,Input!$G$3:$G$1002,ALK!$N$3)),0)</f>
        <v>0</v>
      </c>
      <c r="AF89" s="55">
        <f>IF($B89&lt;&gt;"",IF($Q$3&gt;4,COUNTIFS(Input!$F$3:$F$1002,ALK!$B89,Input!$J$3:$J$1002,ALK!AF$7,Input!$G$3:$G$1002,ALK!$N$3),COUNTIFS(Input!$F$3:$F$1002,ALK!$B89,Input!$J$3:$J$1002,ALK!AF$7,Input!$N$3:$N$1002,ALK!$Q$3,Input!$G$3:$G$1002,ALK!$N$3)),0)</f>
        <v>0</v>
      </c>
      <c r="AG89" s="55">
        <f>IF($B89&lt;&gt;"",IF($Q$3&gt;4,COUNTIFS(Input!$F$3:$F$1002,ALK!$B89,Input!$J$3:$J$1002,ALK!AG$7,Input!$G$3:$G$1002,ALK!$N$3),COUNTIFS(Input!$F$3:$F$1002,ALK!$B89,Input!$J$3:$J$1002,ALK!AG$7,Input!$N$3:$N$1002,ALK!$Q$3,Input!$G$3:$G$1002,ALK!$N$3)),0)</f>
        <v>0</v>
      </c>
      <c r="AH89" s="55">
        <f>IF($B89&lt;&gt;"",IF($Q$3&gt;4,COUNTIFS(Input!$F$3:$F$1002,ALK!$B89,Input!$J$3:$J$1002,ALK!AH$7,Input!$G$3:$G$1002,ALK!$N$3),COUNTIFS(Input!$F$3:$F$1002,ALK!$B89,Input!$J$3:$J$1002,ALK!AH$7,Input!$N$3:$N$1002,ALK!$Q$3,Input!$G$3:$G$1002,ALK!$N$3)),0)</f>
        <v>0</v>
      </c>
      <c r="AI89" s="55">
        <f>IF($B89&lt;&gt;"",IF($Q$3&gt;4,COUNTIFS(Input!$F$3:$F$1002,ALK!$B89,Input!$J$3:$J$1002,ALK!AI$7,Input!$G$3:$G$1002,ALK!$N$3),COUNTIFS(Input!$F$3:$F$1002,ALK!$B89,Input!$J$3:$J$1002,ALK!AI$7,Input!$N$3:$N$1002,ALK!$Q$3,Input!$G$3:$G$1002,ALK!$N$3)),0)</f>
        <v>0</v>
      </c>
      <c r="AJ89" s="55">
        <f>IF($B89&lt;&gt;"",IF($Q$3&gt;4,COUNTIFS(Input!$F$3:$F$1002,ALK!$B89,Input!$J$3:$J$1002,ALK!AJ$7,Input!$G$3:$G$1002,ALK!$N$3),COUNTIFS(Input!$F$3:$F$1002,ALK!$B89,Input!$J$3:$J$1002,ALK!AJ$7,Input!$N$3:$N$1002,ALK!$Q$3,Input!$G$3:$G$1002,ALK!$N$3)),0)</f>
        <v>0</v>
      </c>
      <c r="AK89" s="55">
        <f>IF($B89&lt;&gt;"",IF($Q$3&gt;4,COUNTIFS(Input!$F$3:$F$1002,ALK!$B89,Input!$J$3:$J$1002,ALK!AK$7,Input!$G$3:$G$1002,ALK!$N$3),COUNTIFS(Input!$F$3:$F$1002,ALK!$B89,Input!$J$3:$J$1002,ALK!AK$7,Input!$N$3:$N$1002,ALK!$Q$3,Input!$G$3:$G$1002,ALK!$N$3)),0)</f>
        <v>0</v>
      </c>
      <c r="AL89" s="55">
        <f>IF($B89&lt;&gt;"",IF($Q$3&gt;4,COUNTIFS(Input!$F$3:$F$1002,ALK!$B89,Input!$J$3:$J$1002,ALK!AL$7,Input!$G$3:$G$1002,ALK!$N$3),COUNTIFS(Input!$F$3:$F$1002,ALK!$B89,Input!$J$3:$J$1002,ALK!AL$7,Input!$N$3:$N$1002,ALK!$Q$3,Input!$G$3:$G$1002,ALK!$N$3)),0)</f>
        <v>0</v>
      </c>
      <c r="AM89" s="55">
        <f>IF($B89&lt;&gt;"",IF($Q$3&gt;4,COUNTIFS(Input!$F$3:$F$1002,ALK!$B89,Input!$J$3:$J$1002,ALK!AM$7,Input!$G$3:$G$1002,ALK!$N$3),COUNTIFS(Input!$F$3:$F$1002,ALK!$B89,Input!$J$3:$J$1002,ALK!AM$7,Input!$N$3:$N$1002,ALK!$Q$3,Input!$G$3:$G$1002,ALK!$N$3)),0)</f>
        <v>0</v>
      </c>
      <c r="AN89" s="55">
        <f>IF($B89&lt;&gt;"",IF($Q$3&gt;4,COUNTIFS(Input!$F$3:$F$1002,ALK!$B89,Input!$J$3:$J$1002,ALK!AN$7,Input!$G$3:$G$1002,ALK!$N$3),COUNTIFS(Input!$F$3:$F$1002,ALK!$B89,Input!$J$3:$J$1002,ALK!AN$7,Input!$N$3:$N$1002,ALK!$Q$3,Input!$G$3:$G$1002,ALK!$N$3)),0)</f>
        <v>0</v>
      </c>
      <c r="AO89" s="55">
        <f>IF($B89&lt;&gt;"",IF($Q$3&gt;4,COUNTIFS(Input!$F$3:$F$1002,ALK!$B89,Input!$J$3:$J$1002,ALK!AO$7,Input!$G$3:$G$1002,ALK!$N$3),COUNTIFS(Input!$F$3:$F$1002,ALK!$B89,Input!$J$3:$J$1002,ALK!AO$7,Input!$N$3:$N$1002,ALK!$Q$3,Input!$G$3:$G$1002,ALK!$N$3)),0)</f>
        <v>0</v>
      </c>
      <c r="AP89" s="55">
        <f>IF($B89&lt;&gt;"",IF($Q$3&gt;4,COUNTIFS(Input!$F$3:$F$1002,ALK!$B89,Input!$J$3:$J$1002,ALK!AP$7,Input!$G$3:$G$1002,ALK!$N$3),COUNTIFS(Input!$F$3:$F$1002,ALK!$B89,Input!$J$3:$J$1002,ALK!AP$7,Input!$N$3:$N$1002,ALK!$Q$3,Input!$G$3:$G$1002,ALK!$N$3)),0)</f>
        <v>0</v>
      </c>
      <c r="AQ89" s="55">
        <f>IF($B89&lt;&gt;"",IF($Q$3&gt;4,COUNTIFS(Input!$F$3:$F$1002,ALK!$B89,Input!$J$3:$J$1002,ALK!AQ$7,Input!$G$3:$G$1002,ALK!$N$3),COUNTIFS(Input!$F$3:$F$1002,ALK!$B89,Input!$J$3:$J$1002,ALK!AQ$7,Input!$N$3:$N$1002,ALK!$Q$3,Input!$G$3:$G$1002,ALK!$N$3)),0)</f>
        <v>0</v>
      </c>
      <c r="AR89" s="56">
        <f t="shared" si="3"/>
        <v>0</v>
      </c>
      <c r="AS89" s="21"/>
      <c r="AT89" s="21"/>
      <c r="AU89" s="21"/>
      <c r="AV89" s="21"/>
      <c r="AW89" s="21"/>
      <c r="AX89" s="21"/>
      <c r="AY89" s="21"/>
      <c r="AZ89" s="21"/>
      <c r="BA89" s="21"/>
      <c r="BB89" s="21"/>
      <c r="BC89" s="316">
        <f t="shared" si="4"/>
        <v>0</v>
      </c>
      <c r="BD89" s="21"/>
      <c r="BE89" s="21"/>
      <c r="BF89" s="21"/>
      <c r="BG89" s="21"/>
      <c r="BH89" s="21"/>
      <c r="BI89" s="21"/>
      <c r="BJ89" s="21"/>
      <c r="BK89" s="21"/>
      <c r="BL89" s="21"/>
      <c r="BM89" s="21"/>
      <c r="BN89" s="21"/>
      <c r="BO89" s="21"/>
      <c r="BP89" s="21"/>
      <c r="BQ89" s="21"/>
      <c r="BR89" s="21"/>
      <c r="BS89" s="21"/>
      <c r="BT89" s="21"/>
      <c r="BU89" s="21"/>
      <c r="BV89" s="21"/>
      <c r="BW89" s="21"/>
      <c r="BX89" s="21"/>
      <c r="BY89" s="21"/>
      <c r="BZ89" s="21"/>
    </row>
    <row r="90" spans="1:78" x14ac:dyDescent="0.3">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row>
    <row r="91" spans="1:78" x14ac:dyDescent="0.3">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row>
    <row r="92" spans="1:78" x14ac:dyDescent="0.3">
      <c r="A92" s="21"/>
      <c r="B92" s="21"/>
      <c r="C92" s="316">
        <f>C7*SUM(C8:C89)</f>
        <v>0</v>
      </c>
      <c r="D92" s="316">
        <f t="shared" ref="D92:AQ92" si="5">D7*SUM(D8:D89)</f>
        <v>0</v>
      </c>
      <c r="E92" s="316">
        <f t="shared" si="5"/>
        <v>22</v>
      </c>
      <c r="F92" s="316">
        <f t="shared" si="5"/>
        <v>435</v>
      </c>
      <c r="G92" s="316">
        <f t="shared" si="5"/>
        <v>1236</v>
      </c>
      <c r="H92" s="316">
        <f t="shared" si="5"/>
        <v>735</v>
      </c>
      <c r="I92" s="316">
        <f t="shared" si="5"/>
        <v>384</v>
      </c>
      <c r="J92" s="316">
        <f t="shared" si="5"/>
        <v>168</v>
      </c>
      <c r="K92" s="316">
        <f t="shared" si="5"/>
        <v>40</v>
      </c>
      <c r="L92" s="316">
        <f t="shared" si="5"/>
        <v>90</v>
      </c>
      <c r="M92" s="316">
        <f t="shared" si="5"/>
        <v>60</v>
      </c>
      <c r="N92" s="316">
        <f t="shared" si="5"/>
        <v>66</v>
      </c>
      <c r="O92" s="316">
        <f t="shared" si="5"/>
        <v>36</v>
      </c>
      <c r="P92" s="316">
        <f t="shared" si="5"/>
        <v>26</v>
      </c>
      <c r="Q92" s="316">
        <f t="shared" si="5"/>
        <v>28</v>
      </c>
      <c r="R92" s="316">
        <f t="shared" si="5"/>
        <v>0</v>
      </c>
      <c r="S92" s="316">
        <f t="shared" si="5"/>
        <v>0</v>
      </c>
      <c r="T92" s="316">
        <f t="shared" si="5"/>
        <v>0</v>
      </c>
      <c r="U92" s="316">
        <f t="shared" si="5"/>
        <v>0</v>
      </c>
      <c r="V92" s="316">
        <f t="shared" si="5"/>
        <v>0</v>
      </c>
      <c r="W92" s="316">
        <f t="shared" si="5"/>
        <v>0</v>
      </c>
      <c r="X92" s="316">
        <f t="shared" si="5"/>
        <v>0</v>
      </c>
      <c r="Y92" s="316">
        <f t="shared" si="5"/>
        <v>0</v>
      </c>
      <c r="Z92" s="316">
        <f t="shared" si="5"/>
        <v>0</v>
      </c>
      <c r="AA92" s="316">
        <f t="shared" si="5"/>
        <v>0</v>
      </c>
      <c r="AB92" s="316">
        <f t="shared" si="5"/>
        <v>0</v>
      </c>
      <c r="AC92" s="316">
        <f t="shared" si="5"/>
        <v>0</v>
      </c>
      <c r="AD92" s="316">
        <f t="shared" si="5"/>
        <v>0</v>
      </c>
      <c r="AE92" s="316">
        <f t="shared" si="5"/>
        <v>0</v>
      </c>
      <c r="AF92" s="316">
        <f t="shared" si="5"/>
        <v>0</v>
      </c>
      <c r="AG92" s="316">
        <f t="shared" si="5"/>
        <v>0</v>
      </c>
      <c r="AH92" s="316">
        <f t="shared" si="5"/>
        <v>0</v>
      </c>
      <c r="AI92" s="316">
        <f t="shared" si="5"/>
        <v>0</v>
      </c>
      <c r="AJ92" s="316">
        <f t="shared" si="5"/>
        <v>0</v>
      </c>
      <c r="AK92" s="316">
        <f t="shared" si="5"/>
        <v>0</v>
      </c>
      <c r="AL92" s="316">
        <f t="shared" si="5"/>
        <v>0</v>
      </c>
      <c r="AM92" s="316">
        <f t="shared" si="5"/>
        <v>0</v>
      </c>
      <c r="AN92" s="316">
        <f t="shared" si="5"/>
        <v>0</v>
      </c>
      <c r="AO92" s="316">
        <f t="shared" si="5"/>
        <v>0</v>
      </c>
      <c r="AP92" s="316">
        <f t="shared" si="5"/>
        <v>0</v>
      </c>
      <c r="AQ92" s="316">
        <f t="shared" si="5"/>
        <v>0</v>
      </c>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row>
    <row r="93" spans="1:78" x14ac:dyDescent="0.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row>
    <row r="94" spans="1:78" x14ac:dyDescent="0.3">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row>
    <row r="95" spans="1:78" x14ac:dyDescent="0.3">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row>
    <row r="96" spans="1:78" x14ac:dyDescent="0.3">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row>
    <row r="97" spans="1:78" x14ac:dyDescent="0.3">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row>
    <row r="98" spans="1:78" x14ac:dyDescent="0.3">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row>
    <row r="99" spans="1:78" x14ac:dyDescent="0.3">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row>
    <row r="100" spans="1:78" x14ac:dyDescent="0.3">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row>
    <row r="101" spans="1:78" x14ac:dyDescent="0.3">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row>
    <row r="102" spans="1:78" x14ac:dyDescent="0.3">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row>
    <row r="103" spans="1:78" x14ac:dyDescent="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row>
    <row r="104" spans="1:78" x14ac:dyDescent="0.3">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row>
    <row r="105" spans="1:78" x14ac:dyDescent="0.3">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row>
    <row r="106" spans="1:78" x14ac:dyDescent="0.3">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row>
    <row r="107" spans="1:78" x14ac:dyDescent="0.3">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row>
    <row r="108" spans="1:78" x14ac:dyDescent="0.3">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row>
    <row r="109" spans="1:78" x14ac:dyDescent="0.3">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row>
    <row r="110" spans="1:78" x14ac:dyDescent="0.3">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row>
    <row r="111" spans="1:78" x14ac:dyDescent="0.3">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row>
    <row r="112" spans="1:78" x14ac:dyDescent="0.3">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row>
    <row r="113" spans="1:78" x14ac:dyDescent="0.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row>
    <row r="114" spans="1:78" x14ac:dyDescent="0.3">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row>
    <row r="115" spans="1:78" x14ac:dyDescent="0.3">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row>
    <row r="116" spans="1:78" x14ac:dyDescent="0.3">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row>
    <row r="117" spans="1:78" x14ac:dyDescent="0.3">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row>
    <row r="118" spans="1:78" x14ac:dyDescent="0.3">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row>
    <row r="119" spans="1:78" x14ac:dyDescent="0.3">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row>
    <row r="120" spans="1:78" x14ac:dyDescent="0.3">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row>
    <row r="121" spans="1:78" x14ac:dyDescent="0.3">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row>
    <row r="122" spans="1:78" x14ac:dyDescent="0.3">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row>
    <row r="123" spans="1:78" x14ac:dyDescent="0.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row>
    <row r="124" spans="1:78" x14ac:dyDescent="0.3">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row>
    <row r="125" spans="1:78" x14ac:dyDescent="0.3">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row>
    <row r="126" spans="1:78" x14ac:dyDescent="0.3">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row>
    <row r="127" spans="1:78" x14ac:dyDescent="0.3">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row>
    <row r="128" spans="1:78" x14ac:dyDescent="0.3">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row>
    <row r="129" spans="1:78" x14ac:dyDescent="0.3">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row>
    <row r="130" spans="1:78" x14ac:dyDescent="0.3">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row>
    <row r="131" spans="1:78" x14ac:dyDescent="0.3">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row>
    <row r="132" spans="1:78" x14ac:dyDescent="0.3">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row>
    <row r="133" spans="1:78" x14ac:dyDescent="0.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row>
    <row r="134" spans="1:78" x14ac:dyDescent="0.3">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row>
    <row r="135" spans="1:78" x14ac:dyDescent="0.3">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row>
    <row r="136" spans="1:78" x14ac:dyDescent="0.3">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row>
    <row r="137" spans="1:78" x14ac:dyDescent="0.3">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row>
    <row r="138" spans="1:78" x14ac:dyDescent="0.3">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row>
    <row r="139" spans="1:78" x14ac:dyDescent="0.3">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row>
    <row r="140" spans="1:78" x14ac:dyDescent="0.3">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row>
    <row r="141" spans="1:78" x14ac:dyDescent="0.3">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row>
    <row r="142" spans="1:78" x14ac:dyDescent="0.3">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row>
    <row r="143" spans="1:78" x14ac:dyDescent="0.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row>
    <row r="144" spans="1:78" x14ac:dyDescent="0.3">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row>
    <row r="145" spans="1:78" x14ac:dyDescent="0.3">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row>
    <row r="146" spans="1:78" x14ac:dyDescent="0.3">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row>
    <row r="147" spans="1:78" x14ac:dyDescent="0.3">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row>
    <row r="148" spans="1:78" x14ac:dyDescent="0.3">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row>
    <row r="149" spans="1:78" x14ac:dyDescent="0.3">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row>
    <row r="150" spans="1:78" x14ac:dyDescent="0.3">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row>
  </sheetData>
  <sheetProtection password="BCF8" sheet="1" objects="1" scenarios="1"/>
  <protectedRanges>
    <protectedRange sqref="N3 Q3" name="Range1"/>
  </protectedRanges>
  <mergeCells count="1">
    <mergeCell ref="U3:V3"/>
  </mergeCells>
  <conditionalFormatting sqref="C8:AQ89">
    <cfRule type="cellIs" dxfId="1" priority="8" operator="equal">
      <formula>0</formula>
    </cfRule>
  </conditionalFormatting>
  <conditionalFormatting sqref="AR8:AR89 C5:AQ6">
    <cfRule type="cellIs" dxfId="0" priority="1" operator="equal">
      <formula>0</formula>
    </cfRule>
  </conditionalFormatting>
  <dataValidations count="2">
    <dataValidation type="list" allowBlank="1" showInputMessage="1" showErrorMessage="1" sqref="N3" xr:uid="{00000000-0002-0000-0400-000000000000}">
      <formula1>"M,F,U"</formula1>
    </dataValidation>
    <dataValidation type="list" allowBlank="1" showInputMessage="1" showErrorMessage="1" sqref="Q3" xr:uid="{00000000-0002-0000-0400-000001000000}">
      <formula1>"1,2,3,4,5"</formula1>
    </dataValidation>
  </dataValidations>
  <pageMargins left="0.70866141732283472" right="0.70866141732283472" top="0.74803149606299213" bottom="0.74803149606299213" header="0.31496062992125984" footer="0.31496062992125984"/>
  <pageSetup paperSize="9" scale="60" orientation="landscape"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Y150"/>
  <sheetViews>
    <sheetView workbookViewId="0">
      <selection activeCell="B12" sqref="B12"/>
    </sheetView>
  </sheetViews>
  <sheetFormatPr defaultRowHeight="14.4" x14ac:dyDescent="0.3"/>
  <sheetData>
    <row r="1" spans="1:77" ht="15" x14ac:dyDescent="0.25">
      <c r="A1" s="21"/>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row>
    <row r="2" spans="1:77" ht="15" x14ac:dyDescent="0.25">
      <c r="A2" s="21"/>
      <c r="B2" s="6"/>
      <c r="C2" s="6"/>
      <c r="D2" s="6"/>
      <c r="E2" s="6"/>
      <c r="F2" s="6"/>
      <c r="G2" s="6"/>
      <c r="H2" s="6"/>
      <c r="I2" s="6"/>
      <c r="J2" s="6"/>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row>
    <row r="3" spans="1:77" ht="18.75" x14ac:dyDescent="0.3">
      <c r="A3" s="21"/>
      <c r="B3" s="147" t="s">
        <v>224</v>
      </c>
      <c r="C3" s="6"/>
      <c r="D3" s="6"/>
      <c r="E3" s="6"/>
      <c r="F3" s="6"/>
      <c r="G3" s="6"/>
      <c r="H3" s="6"/>
      <c r="I3" s="6"/>
      <c r="J3" s="6"/>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row>
    <row r="4" spans="1:77" ht="15" x14ac:dyDescent="0.25">
      <c r="A4" s="21"/>
      <c r="B4" s="6" t="s">
        <v>231</v>
      </c>
      <c r="C4" s="6"/>
      <c r="D4" s="6"/>
      <c r="E4" s="6"/>
      <c r="F4" s="6"/>
      <c r="G4" s="6"/>
      <c r="H4" s="6"/>
      <c r="I4" s="6"/>
      <c r="J4" s="6"/>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row>
    <row r="5" spans="1:77" ht="15" x14ac:dyDescent="0.25">
      <c r="A5" s="21"/>
      <c r="B5" s="6" t="s">
        <v>232</v>
      </c>
      <c r="C5" s="6"/>
      <c r="D5" s="6"/>
      <c r="E5" s="6"/>
      <c r="F5" s="6"/>
      <c r="G5" s="6"/>
      <c r="H5" s="6"/>
      <c r="I5" s="6"/>
      <c r="J5" s="6"/>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row>
    <row r="6" spans="1:77" ht="15" x14ac:dyDescent="0.25">
      <c r="A6" s="21"/>
      <c r="B6" s="6" t="s">
        <v>233</v>
      </c>
      <c r="C6" s="6"/>
      <c r="D6" s="6"/>
      <c r="E6" s="6"/>
      <c r="F6" s="6"/>
      <c r="G6" s="6"/>
      <c r="H6" s="6"/>
      <c r="I6" s="6"/>
      <c r="J6" s="6"/>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row>
    <row r="7" spans="1:77" ht="15" x14ac:dyDescent="0.25">
      <c r="A7" s="21"/>
      <c r="B7" s="6" t="s">
        <v>234</v>
      </c>
      <c r="C7" s="6"/>
      <c r="D7" s="6"/>
      <c r="E7" s="6"/>
      <c r="F7" s="6"/>
      <c r="G7" s="6"/>
      <c r="H7" s="6"/>
      <c r="I7" s="6"/>
      <c r="J7" s="6"/>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row>
    <row r="8" spans="1:77" ht="15" x14ac:dyDescent="0.25">
      <c r="A8" s="21"/>
      <c r="B8" s="6"/>
      <c r="C8" s="6"/>
      <c r="D8" s="6"/>
      <c r="E8" s="6"/>
      <c r="F8" s="6"/>
      <c r="G8" s="6"/>
      <c r="H8" s="6"/>
      <c r="I8" s="6"/>
      <c r="J8" s="6"/>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row>
    <row r="9" spans="1:77" ht="15.75" thickBot="1" x14ac:dyDescent="0.3">
      <c r="A9" s="21"/>
      <c r="B9" s="146" t="s">
        <v>225</v>
      </c>
      <c r="C9" s="6"/>
      <c r="D9" s="6"/>
      <c r="E9" s="6"/>
      <c r="F9" s="6"/>
      <c r="G9" s="6"/>
      <c r="H9" s="6"/>
      <c r="I9" s="171" t="s">
        <v>235</v>
      </c>
      <c r="J9" s="6"/>
      <c r="K9" s="146" t="s">
        <v>229</v>
      </c>
      <c r="L9" s="6"/>
      <c r="M9" s="6"/>
      <c r="N9" s="6"/>
      <c r="O9" s="6"/>
      <c r="P9" s="6"/>
      <c r="Q9" s="6"/>
      <c r="R9" s="171" t="s">
        <v>235</v>
      </c>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row>
    <row r="10" spans="1:77" x14ac:dyDescent="0.3">
      <c r="A10" s="21"/>
      <c r="B10" s="480"/>
      <c r="C10" s="481"/>
      <c r="D10" s="481"/>
      <c r="E10" s="481"/>
      <c r="F10" s="481"/>
      <c r="G10" s="481"/>
      <c r="H10" s="481"/>
      <c r="I10" s="482"/>
      <c r="J10" s="6"/>
      <c r="K10" s="480"/>
      <c r="L10" s="481"/>
      <c r="M10" s="481"/>
      <c r="N10" s="481"/>
      <c r="O10" s="481"/>
      <c r="P10" s="481"/>
      <c r="Q10" s="481"/>
      <c r="R10" s="482"/>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row>
    <row r="11" spans="1:77" ht="15" thickBot="1" x14ac:dyDescent="0.35">
      <c r="A11" s="21"/>
      <c r="B11" s="486"/>
      <c r="C11" s="487"/>
      <c r="D11" s="487"/>
      <c r="E11" s="487"/>
      <c r="F11" s="487"/>
      <c r="G11" s="487"/>
      <c r="H11" s="487"/>
      <c r="I11" s="488"/>
      <c r="J11" s="6"/>
      <c r="K11" s="483"/>
      <c r="L11" s="484"/>
      <c r="M11" s="484"/>
      <c r="N11" s="484"/>
      <c r="O11" s="484"/>
      <c r="P11" s="484"/>
      <c r="Q11" s="484"/>
      <c r="R11" s="485"/>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row>
    <row r="12" spans="1:77" ht="15" thickBot="1" x14ac:dyDescent="0.35">
      <c r="A12" s="21"/>
      <c r="B12" s="146" t="s">
        <v>226</v>
      </c>
      <c r="C12" s="6"/>
      <c r="D12" s="6"/>
      <c r="E12" s="6"/>
      <c r="F12" s="6"/>
      <c r="G12" s="6"/>
      <c r="H12" s="6"/>
      <c r="I12" s="171" t="s">
        <v>235</v>
      </c>
      <c r="J12" s="6"/>
      <c r="K12" s="483"/>
      <c r="L12" s="484"/>
      <c r="M12" s="484"/>
      <c r="N12" s="484"/>
      <c r="O12" s="484"/>
      <c r="P12" s="484"/>
      <c r="Q12" s="484"/>
      <c r="R12" s="485"/>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row>
    <row r="13" spans="1:77" ht="15" thickBot="1" x14ac:dyDescent="0.35">
      <c r="A13" s="21"/>
      <c r="B13" s="489"/>
      <c r="C13" s="490"/>
      <c r="D13" s="490"/>
      <c r="E13" s="490"/>
      <c r="F13" s="490"/>
      <c r="G13" s="490"/>
      <c r="H13" s="490"/>
      <c r="I13" s="491"/>
      <c r="J13" s="6"/>
      <c r="K13" s="483"/>
      <c r="L13" s="484"/>
      <c r="M13" s="484"/>
      <c r="N13" s="484"/>
      <c r="O13" s="484"/>
      <c r="P13" s="484"/>
      <c r="Q13" s="484"/>
      <c r="R13" s="485"/>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row>
    <row r="14" spans="1:77" x14ac:dyDescent="0.3">
      <c r="A14" s="21"/>
      <c r="B14" s="6"/>
      <c r="C14" s="6"/>
      <c r="D14" s="6"/>
      <c r="E14" s="6"/>
      <c r="F14" s="6"/>
      <c r="G14" s="6"/>
      <c r="H14" s="6"/>
      <c r="I14" s="6"/>
      <c r="J14" s="6"/>
      <c r="K14" s="483"/>
      <c r="L14" s="484"/>
      <c r="M14" s="484"/>
      <c r="N14" s="484"/>
      <c r="O14" s="484"/>
      <c r="P14" s="484"/>
      <c r="Q14" s="484"/>
      <c r="R14" s="485"/>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row>
    <row r="15" spans="1:77" ht="15" thickBot="1" x14ac:dyDescent="0.35">
      <c r="A15" s="21"/>
      <c r="B15" s="146" t="s">
        <v>227</v>
      </c>
      <c r="C15" s="6"/>
      <c r="D15" s="6"/>
      <c r="E15" s="6"/>
      <c r="F15" s="6"/>
      <c r="G15" s="6"/>
      <c r="H15" s="6"/>
      <c r="I15" s="171" t="s">
        <v>235</v>
      </c>
      <c r="J15" s="6"/>
      <c r="K15" s="486"/>
      <c r="L15" s="487"/>
      <c r="M15" s="487"/>
      <c r="N15" s="487"/>
      <c r="O15" s="487"/>
      <c r="P15" s="487"/>
      <c r="Q15" s="487"/>
      <c r="R15" s="488"/>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row>
    <row r="16" spans="1:77" x14ac:dyDescent="0.3">
      <c r="A16" s="21"/>
      <c r="B16" s="480"/>
      <c r="C16" s="481"/>
      <c r="D16" s="481"/>
      <c r="E16" s="481"/>
      <c r="F16" s="481"/>
      <c r="G16" s="481"/>
      <c r="H16" s="481"/>
      <c r="I16" s="482"/>
      <c r="J16" s="6"/>
      <c r="K16" s="6"/>
      <c r="L16" s="6"/>
      <c r="M16" s="6"/>
      <c r="N16" s="6"/>
      <c r="O16" s="6"/>
      <c r="P16" s="6"/>
      <c r="Q16" s="6"/>
      <c r="R16" s="6"/>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row>
    <row r="17" spans="1:77" ht="15" thickBot="1" x14ac:dyDescent="0.35">
      <c r="A17" s="21"/>
      <c r="B17" s="483"/>
      <c r="C17" s="484"/>
      <c r="D17" s="484"/>
      <c r="E17" s="484"/>
      <c r="F17" s="484"/>
      <c r="G17" s="484"/>
      <c r="H17" s="484"/>
      <c r="I17" s="485"/>
      <c r="J17" s="6"/>
      <c r="K17" s="146" t="s">
        <v>230</v>
      </c>
      <c r="L17" s="6"/>
      <c r="M17" s="6"/>
      <c r="N17" s="6"/>
      <c r="O17" s="6"/>
      <c r="P17" s="6"/>
      <c r="Q17" s="6"/>
      <c r="R17" s="171" t="s">
        <v>235</v>
      </c>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row>
    <row r="18" spans="1:77" x14ac:dyDescent="0.3">
      <c r="A18" s="21"/>
      <c r="B18" s="483"/>
      <c r="C18" s="484"/>
      <c r="D18" s="484"/>
      <c r="E18" s="484"/>
      <c r="F18" s="484"/>
      <c r="G18" s="484"/>
      <c r="H18" s="484"/>
      <c r="I18" s="485"/>
      <c r="J18" s="6"/>
      <c r="K18" s="480"/>
      <c r="L18" s="481"/>
      <c r="M18" s="481"/>
      <c r="N18" s="481"/>
      <c r="O18" s="481"/>
      <c r="P18" s="481"/>
      <c r="Q18" s="481"/>
      <c r="R18" s="482"/>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row>
    <row r="19" spans="1:77" ht="15" thickBot="1" x14ac:dyDescent="0.35">
      <c r="A19" s="21"/>
      <c r="B19" s="486"/>
      <c r="C19" s="487"/>
      <c r="D19" s="487"/>
      <c r="E19" s="487"/>
      <c r="F19" s="487"/>
      <c r="G19" s="487"/>
      <c r="H19" s="487"/>
      <c r="I19" s="488"/>
      <c r="J19" s="6"/>
      <c r="K19" s="483"/>
      <c r="L19" s="484"/>
      <c r="M19" s="484"/>
      <c r="N19" s="484"/>
      <c r="O19" s="484"/>
      <c r="P19" s="484"/>
      <c r="Q19" s="484"/>
      <c r="R19" s="485"/>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row>
    <row r="20" spans="1:77" ht="15" thickBot="1" x14ac:dyDescent="0.35">
      <c r="A20" s="21"/>
      <c r="B20" s="146" t="s">
        <v>228</v>
      </c>
      <c r="C20" s="6"/>
      <c r="D20" s="6"/>
      <c r="E20" s="6"/>
      <c r="F20" s="6"/>
      <c r="G20" s="6"/>
      <c r="H20" s="6"/>
      <c r="I20" s="171" t="s">
        <v>235</v>
      </c>
      <c r="J20" s="6"/>
      <c r="K20" s="483"/>
      <c r="L20" s="484"/>
      <c r="M20" s="484"/>
      <c r="N20" s="484"/>
      <c r="O20" s="484"/>
      <c r="P20" s="484"/>
      <c r="Q20" s="484"/>
      <c r="R20" s="485"/>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row>
    <row r="21" spans="1:77" x14ac:dyDescent="0.3">
      <c r="A21" s="21"/>
      <c r="B21" s="480"/>
      <c r="C21" s="481"/>
      <c r="D21" s="481"/>
      <c r="E21" s="481"/>
      <c r="F21" s="481"/>
      <c r="G21" s="481"/>
      <c r="H21" s="481"/>
      <c r="I21" s="482"/>
      <c r="J21" s="6"/>
      <c r="K21" s="483"/>
      <c r="L21" s="484"/>
      <c r="M21" s="484"/>
      <c r="N21" s="484"/>
      <c r="O21" s="484"/>
      <c r="P21" s="484"/>
      <c r="Q21" s="484"/>
      <c r="R21" s="485"/>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row>
    <row r="22" spans="1:77" ht="15" thickBot="1" x14ac:dyDescent="0.35">
      <c r="A22" s="21"/>
      <c r="B22" s="483"/>
      <c r="C22" s="484"/>
      <c r="D22" s="484"/>
      <c r="E22" s="484"/>
      <c r="F22" s="484"/>
      <c r="G22" s="484"/>
      <c r="H22" s="484"/>
      <c r="I22" s="485"/>
      <c r="J22" s="6"/>
      <c r="K22" s="486"/>
      <c r="L22" s="487"/>
      <c r="M22" s="487"/>
      <c r="N22" s="487"/>
      <c r="O22" s="487"/>
      <c r="P22" s="487"/>
      <c r="Q22" s="487"/>
      <c r="R22" s="488"/>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row>
    <row r="23" spans="1:77" x14ac:dyDescent="0.3">
      <c r="A23" s="21"/>
      <c r="B23" s="483"/>
      <c r="C23" s="484"/>
      <c r="D23" s="484"/>
      <c r="E23" s="484"/>
      <c r="F23" s="484"/>
      <c r="G23" s="484"/>
      <c r="H23" s="484"/>
      <c r="I23" s="485"/>
      <c r="J23" s="6"/>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row>
    <row r="24" spans="1:77" ht="15" thickBot="1" x14ac:dyDescent="0.35">
      <c r="A24" s="21"/>
      <c r="B24" s="486"/>
      <c r="C24" s="487"/>
      <c r="D24" s="487"/>
      <c r="E24" s="487"/>
      <c r="F24" s="487"/>
      <c r="G24" s="487"/>
      <c r="H24" s="487"/>
      <c r="I24" s="488"/>
      <c r="J24" s="6"/>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row>
    <row r="25" spans="1:77" ht="15" x14ac:dyDescent="0.25">
      <c r="A25" s="21"/>
      <c r="B25" s="21"/>
      <c r="C25" s="21"/>
      <c r="D25" s="21"/>
      <c r="E25" s="21"/>
      <c r="F25" s="21"/>
      <c r="G25" s="21"/>
      <c r="H25" s="21"/>
      <c r="I25" s="21"/>
      <c r="J25" s="6"/>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row>
    <row r="26" spans="1:77" x14ac:dyDescent="0.3">
      <c r="A26" s="21"/>
      <c r="B26" s="21"/>
      <c r="C26" s="21"/>
      <c r="D26" s="21"/>
      <c r="E26" s="21"/>
      <c r="F26" s="21"/>
      <c r="G26" s="21"/>
      <c r="H26" s="21"/>
      <c r="I26" s="21"/>
      <c r="J26" s="6"/>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row>
    <row r="27" spans="1:77" x14ac:dyDescent="0.3">
      <c r="A27" s="21"/>
      <c r="B27" s="21"/>
      <c r="C27" s="21"/>
      <c r="D27" s="21"/>
      <c r="E27" s="21"/>
      <c r="F27" s="21"/>
      <c r="G27" s="21"/>
      <c r="H27" s="21"/>
      <c r="I27" s="21"/>
      <c r="J27" s="6"/>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row>
    <row r="28" spans="1:77" x14ac:dyDescent="0.3">
      <c r="A28" s="21"/>
      <c r="B28" s="21"/>
      <c r="C28" s="21"/>
      <c r="D28" s="21"/>
      <c r="E28" s="21"/>
      <c r="F28" s="21"/>
      <c r="G28" s="21"/>
      <c r="H28" s="21"/>
      <c r="I28" s="21"/>
      <c r="J28" s="6"/>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row>
    <row r="29" spans="1:77" x14ac:dyDescent="0.3">
      <c r="A29" s="21"/>
      <c r="B29" s="21"/>
      <c r="C29" s="21"/>
      <c r="D29" s="21"/>
      <c r="E29" s="21"/>
      <c r="F29" s="21"/>
      <c r="G29" s="21"/>
      <c r="H29" s="21"/>
      <c r="I29" s="21"/>
      <c r="J29" s="6"/>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row>
    <row r="30" spans="1:77" x14ac:dyDescent="0.3">
      <c r="A30" s="21"/>
      <c r="B30" s="21"/>
      <c r="C30" s="21"/>
      <c r="D30" s="21"/>
      <c r="E30" s="21"/>
      <c r="F30" s="21"/>
      <c r="G30" s="21"/>
      <c r="H30" s="21"/>
      <c r="I30" s="21"/>
      <c r="J30" s="6"/>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row>
    <row r="31" spans="1:77" x14ac:dyDescent="0.3">
      <c r="A31" s="21"/>
      <c r="B31" s="21"/>
      <c r="C31" s="21"/>
      <c r="D31" s="21"/>
      <c r="E31" s="21"/>
      <c r="F31" s="21"/>
      <c r="G31" s="21"/>
      <c r="H31" s="21"/>
      <c r="I31" s="21"/>
      <c r="J31" s="6"/>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row>
    <row r="32" spans="1:77" x14ac:dyDescent="0.3">
      <c r="A32" s="21"/>
      <c r="B32" s="21"/>
      <c r="C32" s="21"/>
      <c r="D32" s="21"/>
      <c r="E32" s="21"/>
      <c r="F32" s="21"/>
      <c r="G32" s="21"/>
      <c r="H32" s="21"/>
      <c r="I32" s="21"/>
      <c r="J32" s="6"/>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row>
    <row r="33" spans="1:77" x14ac:dyDescent="0.3">
      <c r="A33" s="21"/>
      <c r="B33" s="21"/>
      <c r="C33" s="21"/>
      <c r="D33" s="21"/>
      <c r="E33" s="21"/>
      <c r="F33" s="21"/>
      <c r="G33" s="21"/>
      <c r="H33" s="21"/>
      <c r="I33" s="21"/>
      <c r="J33" s="6"/>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row>
    <row r="34" spans="1:77" x14ac:dyDescent="0.3">
      <c r="A34" s="21"/>
      <c r="B34" s="21"/>
      <c r="C34" s="21"/>
      <c r="D34" s="21"/>
      <c r="E34" s="21"/>
      <c r="F34" s="21"/>
      <c r="G34" s="21"/>
      <c r="H34" s="21"/>
      <c r="I34" s="21"/>
      <c r="J34" s="6"/>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row>
    <row r="35" spans="1:77" x14ac:dyDescent="0.3">
      <c r="A35" s="21"/>
      <c r="B35" s="21"/>
      <c r="C35" s="21"/>
      <c r="D35" s="21"/>
      <c r="E35" s="21"/>
      <c r="F35" s="21"/>
      <c r="G35" s="21"/>
      <c r="H35" s="21"/>
      <c r="I35" s="21"/>
      <c r="J35" s="6"/>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row>
    <row r="36" spans="1:77" x14ac:dyDescent="0.3">
      <c r="A36" s="21"/>
      <c r="B36" s="21"/>
      <c r="C36" s="21"/>
      <c r="D36" s="21"/>
      <c r="E36" s="21"/>
      <c r="F36" s="21"/>
      <c r="G36" s="21"/>
      <c r="H36" s="21"/>
      <c r="I36" s="21"/>
      <c r="J36" s="6"/>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row>
    <row r="37" spans="1:77" x14ac:dyDescent="0.3">
      <c r="A37" s="21"/>
      <c r="B37" s="21"/>
      <c r="C37" s="21"/>
      <c r="D37" s="21"/>
      <c r="E37" s="21"/>
      <c r="F37" s="21"/>
      <c r="G37" s="21"/>
      <c r="H37" s="21"/>
      <c r="I37" s="21"/>
      <c r="J37" s="6"/>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row>
    <row r="38" spans="1:77" x14ac:dyDescent="0.3">
      <c r="A38" s="21"/>
      <c r="B38" s="21"/>
      <c r="C38" s="21"/>
      <c r="D38" s="21"/>
      <c r="E38" s="21"/>
      <c r="F38" s="21"/>
      <c r="G38" s="21"/>
      <c r="H38" s="21"/>
      <c r="I38" s="21"/>
      <c r="J38" s="6"/>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row>
    <row r="39" spans="1:77" x14ac:dyDescent="0.3">
      <c r="A39" s="21"/>
      <c r="B39" s="6"/>
      <c r="C39" s="6"/>
      <c r="D39" s="6"/>
      <c r="E39" s="6"/>
      <c r="F39" s="6"/>
      <c r="G39" s="6"/>
      <c r="H39" s="6"/>
      <c r="I39" s="6"/>
      <c r="J39" s="6"/>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row>
    <row r="40" spans="1:77" x14ac:dyDescent="0.3">
      <c r="A40" s="21"/>
      <c r="B40" s="6"/>
      <c r="C40" s="6"/>
      <c r="D40" s="6"/>
      <c r="E40" s="6"/>
      <c r="F40" s="6"/>
      <c r="G40" s="6"/>
      <c r="H40" s="6"/>
      <c r="I40" s="6"/>
      <c r="J40" s="6"/>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row>
    <row r="41" spans="1:77" x14ac:dyDescent="0.3">
      <c r="A41" s="21"/>
      <c r="B41" s="6"/>
      <c r="C41" s="6"/>
      <c r="D41" s="6"/>
      <c r="E41" s="6"/>
      <c r="F41" s="6"/>
      <c r="G41" s="6"/>
      <c r="H41" s="6"/>
      <c r="I41" s="6"/>
      <c r="J41" s="6"/>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row>
    <row r="42" spans="1:77" x14ac:dyDescent="0.3">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row>
    <row r="43" spans="1:77" x14ac:dyDescent="0.3">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row>
    <row r="44" spans="1:77" x14ac:dyDescent="0.3">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row>
    <row r="45" spans="1:77" x14ac:dyDescent="0.3">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row>
    <row r="46" spans="1:77" x14ac:dyDescent="0.3">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row>
    <row r="47" spans="1:77" x14ac:dyDescent="0.3">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row>
    <row r="48" spans="1:77" x14ac:dyDescent="0.3">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row>
    <row r="49" spans="1:77" x14ac:dyDescent="0.3">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row>
    <row r="50" spans="1:77" x14ac:dyDescent="0.3">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row>
    <row r="51" spans="1:77" x14ac:dyDescent="0.3">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row>
    <row r="52" spans="1:77" x14ac:dyDescent="0.3">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row>
    <row r="53" spans="1:77" x14ac:dyDescent="0.3">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row>
    <row r="54" spans="1:77" x14ac:dyDescent="0.3">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row>
    <row r="55" spans="1:77" x14ac:dyDescent="0.3">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row>
    <row r="56" spans="1:77" x14ac:dyDescent="0.3">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row>
    <row r="57" spans="1:77" x14ac:dyDescent="0.3">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row>
    <row r="58" spans="1:77" x14ac:dyDescent="0.3">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row>
    <row r="59" spans="1:77" x14ac:dyDescent="0.3">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row>
    <row r="60" spans="1:77" x14ac:dyDescent="0.3">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row>
    <row r="61" spans="1:77" x14ac:dyDescent="0.3">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row>
    <row r="62" spans="1:77" x14ac:dyDescent="0.3">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row>
    <row r="63" spans="1:77" x14ac:dyDescent="0.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row>
    <row r="64" spans="1:77" x14ac:dyDescent="0.3">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row>
    <row r="65" spans="1:77" x14ac:dyDescent="0.3">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row>
    <row r="66" spans="1:77" x14ac:dyDescent="0.3">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row>
    <row r="67" spans="1:77" x14ac:dyDescent="0.3">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row>
    <row r="68" spans="1:77" x14ac:dyDescent="0.3">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row>
    <row r="69" spans="1:77" x14ac:dyDescent="0.3">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row>
    <row r="70" spans="1:77" x14ac:dyDescent="0.3">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row>
    <row r="71" spans="1:77" x14ac:dyDescent="0.3">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row>
    <row r="72" spans="1:77" x14ac:dyDescent="0.3">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row>
    <row r="73" spans="1:77" x14ac:dyDescent="0.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row>
    <row r="74" spans="1:77" x14ac:dyDescent="0.3">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row>
    <row r="75" spans="1:77" x14ac:dyDescent="0.3">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row>
    <row r="76" spans="1:77" x14ac:dyDescent="0.3">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row>
    <row r="77" spans="1:77" x14ac:dyDescent="0.3">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row>
    <row r="78" spans="1:77" x14ac:dyDescent="0.3">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row>
    <row r="79" spans="1:77" x14ac:dyDescent="0.3">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row>
    <row r="80" spans="1:77" x14ac:dyDescent="0.3">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row>
    <row r="81" spans="1:77" x14ac:dyDescent="0.3">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row>
    <row r="82" spans="1:77" x14ac:dyDescent="0.3">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row>
    <row r="83" spans="1:77" x14ac:dyDescent="0.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row>
    <row r="84" spans="1:77" x14ac:dyDescent="0.3">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row>
    <row r="85" spans="1:77" x14ac:dyDescent="0.3">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row>
    <row r="86" spans="1:77" x14ac:dyDescent="0.3">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row>
    <row r="87" spans="1:77" x14ac:dyDescent="0.3">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row>
    <row r="88" spans="1:77" x14ac:dyDescent="0.3">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row>
    <row r="89" spans="1:77" x14ac:dyDescent="0.3">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row>
    <row r="90" spans="1:77" x14ac:dyDescent="0.3">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row>
    <row r="91" spans="1:77" x14ac:dyDescent="0.3">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row>
    <row r="92" spans="1:77" x14ac:dyDescent="0.3">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row>
    <row r="93" spans="1:77" x14ac:dyDescent="0.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row>
    <row r="94" spans="1:77" x14ac:dyDescent="0.3">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row>
    <row r="95" spans="1:77" x14ac:dyDescent="0.3">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row>
    <row r="96" spans="1:77" x14ac:dyDescent="0.3">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row>
    <row r="97" spans="1:77" x14ac:dyDescent="0.3">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row>
    <row r="98" spans="1:77" x14ac:dyDescent="0.3">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row>
    <row r="99" spans="1:77" x14ac:dyDescent="0.3">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row>
    <row r="100" spans="1:77" x14ac:dyDescent="0.3">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row>
    <row r="101" spans="1:77" x14ac:dyDescent="0.3">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row>
    <row r="102" spans="1:77" x14ac:dyDescent="0.3">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row>
    <row r="103" spans="1:77" x14ac:dyDescent="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row>
    <row r="104" spans="1:77" x14ac:dyDescent="0.3">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row>
    <row r="105" spans="1:77" x14ac:dyDescent="0.3">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row>
    <row r="106" spans="1:77" x14ac:dyDescent="0.3">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row>
    <row r="107" spans="1:77" x14ac:dyDescent="0.3">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row>
    <row r="108" spans="1:77" x14ac:dyDescent="0.3">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row>
    <row r="109" spans="1:77" x14ac:dyDescent="0.3">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row>
    <row r="110" spans="1:77" x14ac:dyDescent="0.3">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row>
    <row r="111" spans="1:77" x14ac:dyDescent="0.3">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row>
    <row r="112" spans="1:77" x14ac:dyDescent="0.3">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row>
    <row r="113" spans="1:77" x14ac:dyDescent="0.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row>
    <row r="114" spans="1:77" x14ac:dyDescent="0.3">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row>
    <row r="115" spans="1:77" x14ac:dyDescent="0.3">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row>
    <row r="116" spans="1:77" x14ac:dyDescent="0.3">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row>
    <row r="117" spans="1:77" x14ac:dyDescent="0.3">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row>
    <row r="118" spans="1:77" x14ac:dyDescent="0.3">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row>
    <row r="119" spans="1:77" x14ac:dyDescent="0.3">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row>
    <row r="120" spans="1:77" x14ac:dyDescent="0.3">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row>
    <row r="121" spans="1:77" x14ac:dyDescent="0.3">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row>
    <row r="122" spans="1:77" x14ac:dyDescent="0.3">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row>
    <row r="123" spans="1:77" x14ac:dyDescent="0.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row>
    <row r="124" spans="1:77" x14ac:dyDescent="0.3">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row>
    <row r="125" spans="1:77" x14ac:dyDescent="0.3">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row>
    <row r="126" spans="1:77" x14ac:dyDescent="0.3">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row>
    <row r="127" spans="1:77" x14ac:dyDescent="0.3">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row>
    <row r="128" spans="1:77" x14ac:dyDescent="0.3">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row>
    <row r="129" spans="1:77" x14ac:dyDescent="0.3">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row>
    <row r="130" spans="1:77" x14ac:dyDescent="0.3">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row>
    <row r="131" spans="1:77" x14ac:dyDescent="0.3">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row>
    <row r="132" spans="1:77" x14ac:dyDescent="0.3">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row>
    <row r="133" spans="1:77" x14ac:dyDescent="0.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row>
    <row r="134" spans="1:77" x14ac:dyDescent="0.3">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row>
    <row r="135" spans="1:77" x14ac:dyDescent="0.3">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row>
    <row r="136" spans="1:77" x14ac:dyDescent="0.3">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row>
    <row r="137" spans="1:77" x14ac:dyDescent="0.3">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row>
    <row r="138" spans="1:77" x14ac:dyDescent="0.3">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row>
    <row r="139" spans="1:77" x14ac:dyDescent="0.3">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row>
    <row r="140" spans="1:77" x14ac:dyDescent="0.3">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row>
    <row r="141" spans="1:77" x14ac:dyDescent="0.3">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row>
    <row r="142" spans="1:77" x14ac:dyDescent="0.3">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row>
    <row r="143" spans="1:77" x14ac:dyDescent="0.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row>
    <row r="144" spans="1:77" x14ac:dyDescent="0.3">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row>
    <row r="145" spans="1:77" x14ac:dyDescent="0.3">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row>
    <row r="146" spans="1:77" x14ac:dyDescent="0.3">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row>
    <row r="147" spans="1:77" x14ac:dyDescent="0.3">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row>
    <row r="148" spans="1:77" x14ac:dyDescent="0.3">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row>
    <row r="149" spans="1:77" x14ac:dyDescent="0.3">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row>
    <row r="150" spans="1:77" x14ac:dyDescent="0.3">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row>
  </sheetData>
  <sheetProtection password="BCF8" sheet="1" objects="1" scenarios="1"/>
  <protectedRanges>
    <protectedRange sqref="B10:I11 B13:I13 B16:I19 B21:I24 K10:R15 K18:R22" name="Range1"/>
  </protectedRanges>
  <mergeCells count="6">
    <mergeCell ref="K18:R22"/>
    <mergeCell ref="B10:I11"/>
    <mergeCell ref="B13:I13"/>
    <mergeCell ref="B16:I19"/>
    <mergeCell ref="B21:I24"/>
    <mergeCell ref="K10:R15"/>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B2:R37"/>
  <sheetViews>
    <sheetView showGridLines="0" zoomScale="90" zoomScaleNormal="90" workbookViewId="0">
      <selection activeCell="K10" sqref="K10:R22"/>
    </sheetView>
  </sheetViews>
  <sheetFormatPr defaultRowHeight="13.8" x14ac:dyDescent="0.3"/>
  <cols>
    <col min="1" max="1" width="9.109375" style="6"/>
    <col min="2" max="2" width="16" style="6" customWidth="1"/>
    <col min="3" max="257" width="9.109375" style="6"/>
    <col min="258" max="258" width="16" style="6" customWidth="1"/>
    <col min="259" max="513" width="9.109375" style="6"/>
    <col min="514" max="514" width="16" style="6" customWidth="1"/>
    <col min="515" max="769" width="9.109375" style="6"/>
    <col min="770" max="770" width="16" style="6" customWidth="1"/>
    <col min="771" max="1025" width="9.109375" style="6"/>
    <col min="1026" max="1026" width="16" style="6" customWidth="1"/>
    <col min="1027" max="1281" width="9.109375" style="6"/>
    <col min="1282" max="1282" width="16" style="6" customWidth="1"/>
    <col min="1283" max="1537" width="9.109375" style="6"/>
    <col min="1538" max="1538" width="16" style="6" customWidth="1"/>
    <col min="1539" max="1793" width="9.109375" style="6"/>
    <col min="1794" max="1794" width="16" style="6" customWidth="1"/>
    <col min="1795" max="2049" width="9.109375" style="6"/>
    <col min="2050" max="2050" width="16" style="6" customWidth="1"/>
    <col min="2051" max="2305" width="9.109375" style="6"/>
    <col min="2306" max="2306" width="16" style="6" customWidth="1"/>
    <col min="2307" max="2561" width="9.109375" style="6"/>
    <col min="2562" max="2562" width="16" style="6" customWidth="1"/>
    <col min="2563" max="2817" width="9.109375" style="6"/>
    <col min="2818" max="2818" width="16" style="6" customWidth="1"/>
    <col min="2819" max="3073" width="9.109375" style="6"/>
    <col min="3074" max="3074" width="16" style="6" customWidth="1"/>
    <col min="3075" max="3329" width="9.109375" style="6"/>
    <col min="3330" max="3330" width="16" style="6" customWidth="1"/>
    <col min="3331" max="3585" width="9.109375" style="6"/>
    <col min="3586" max="3586" width="16" style="6" customWidth="1"/>
    <col min="3587" max="3841" width="9.109375" style="6"/>
    <col min="3842" max="3842" width="16" style="6" customWidth="1"/>
    <col min="3843" max="4097" width="9.109375" style="6"/>
    <col min="4098" max="4098" width="16" style="6" customWidth="1"/>
    <col min="4099" max="4353" width="9.109375" style="6"/>
    <col min="4354" max="4354" width="16" style="6" customWidth="1"/>
    <col min="4355" max="4609" width="9.109375" style="6"/>
    <col min="4610" max="4610" width="16" style="6" customWidth="1"/>
    <col min="4611" max="4865" width="9.109375" style="6"/>
    <col min="4866" max="4866" width="16" style="6" customWidth="1"/>
    <col min="4867" max="5121" width="9.109375" style="6"/>
    <col min="5122" max="5122" width="16" style="6" customWidth="1"/>
    <col min="5123" max="5377" width="9.109375" style="6"/>
    <col min="5378" max="5378" width="16" style="6" customWidth="1"/>
    <col min="5379" max="5633" width="9.109375" style="6"/>
    <col min="5634" max="5634" width="16" style="6" customWidth="1"/>
    <col min="5635" max="5889" width="9.109375" style="6"/>
    <col min="5890" max="5890" width="16" style="6" customWidth="1"/>
    <col min="5891" max="6145" width="9.109375" style="6"/>
    <col min="6146" max="6146" width="16" style="6" customWidth="1"/>
    <col min="6147" max="6401" width="9.109375" style="6"/>
    <col min="6402" max="6402" width="16" style="6" customWidth="1"/>
    <col min="6403" max="6657" width="9.109375" style="6"/>
    <col min="6658" max="6658" width="16" style="6" customWidth="1"/>
    <col min="6659" max="6913" width="9.109375" style="6"/>
    <col min="6914" max="6914" width="16" style="6" customWidth="1"/>
    <col min="6915" max="7169" width="9.109375" style="6"/>
    <col min="7170" max="7170" width="16" style="6" customWidth="1"/>
    <col min="7171" max="7425" width="9.109375" style="6"/>
    <col min="7426" max="7426" width="16" style="6" customWidth="1"/>
    <col min="7427" max="7681" width="9.109375" style="6"/>
    <col min="7682" max="7682" width="16" style="6" customWidth="1"/>
    <col min="7683" max="7937" width="9.109375" style="6"/>
    <col min="7938" max="7938" width="16" style="6" customWidth="1"/>
    <col min="7939" max="8193" width="9.109375" style="6"/>
    <col min="8194" max="8194" width="16" style="6" customWidth="1"/>
    <col min="8195" max="8449" width="9.109375" style="6"/>
    <col min="8450" max="8450" width="16" style="6" customWidth="1"/>
    <col min="8451" max="8705" width="9.109375" style="6"/>
    <col min="8706" max="8706" width="16" style="6" customWidth="1"/>
    <col min="8707" max="8961" width="9.109375" style="6"/>
    <col min="8962" max="8962" width="16" style="6" customWidth="1"/>
    <col min="8963" max="9217" width="9.109375" style="6"/>
    <col min="9218" max="9218" width="16" style="6" customWidth="1"/>
    <col min="9219" max="9473" width="9.109375" style="6"/>
    <col min="9474" max="9474" width="16" style="6" customWidth="1"/>
    <col min="9475" max="9729" width="9.109375" style="6"/>
    <col min="9730" max="9730" width="16" style="6" customWidth="1"/>
    <col min="9731" max="9985" width="9.109375" style="6"/>
    <col min="9986" max="9986" width="16" style="6" customWidth="1"/>
    <col min="9987" max="10241" width="9.109375" style="6"/>
    <col min="10242" max="10242" width="16" style="6" customWidth="1"/>
    <col min="10243" max="10497" width="9.109375" style="6"/>
    <col min="10498" max="10498" width="16" style="6" customWidth="1"/>
    <col min="10499" max="10753" width="9.109375" style="6"/>
    <col min="10754" max="10754" width="16" style="6" customWidth="1"/>
    <col min="10755" max="11009" width="9.109375" style="6"/>
    <col min="11010" max="11010" width="16" style="6" customWidth="1"/>
    <col min="11011" max="11265" width="9.109375" style="6"/>
    <col min="11266" max="11266" width="16" style="6" customWidth="1"/>
    <col min="11267" max="11521" width="9.109375" style="6"/>
    <col min="11522" max="11522" width="16" style="6" customWidth="1"/>
    <col min="11523" max="11777" width="9.109375" style="6"/>
    <col min="11778" max="11778" width="16" style="6" customWidth="1"/>
    <col min="11779" max="12033" width="9.109375" style="6"/>
    <col min="12034" max="12034" width="16" style="6" customWidth="1"/>
    <col min="12035" max="12289" width="9.109375" style="6"/>
    <col min="12290" max="12290" width="16" style="6" customWidth="1"/>
    <col min="12291" max="12545" width="9.109375" style="6"/>
    <col min="12546" max="12546" width="16" style="6" customWidth="1"/>
    <col min="12547" max="12801" width="9.109375" style="6"/>
    <col min="12802" max="12802" width="16" style="6" customWidth="1"/>
    <col min="12803" max="13057" width="9.109375" style="6"/>
    <col min="13058" max="13058" width="16" style="6" customWidth="1"/>
    <col min="13059" max="13313" width="9.109375" style="6"/>
    <col min="13314" max="13314" width="16" style="6" customWidth="1"/>
    <col min="13315" max="13569" width="9.109375" style="6"/>
    <col min="13570" max="13570" width="16" style="6" customWidth="1"/>
    <col min="13571" max="13825" width="9.109375" style="6"/>
    <col min="13826" max="13826" width="16" style="6" customWidth="1"/>
    <col min="13827" max="14081" width="9.109375" style="6"/>
    <col min="14082" max="14082" width="16" style="6" customWidth="1"/>
    <col min="14083" max="14337" width="9.109375" style="6"/>
    <col min="14338" max="14338" width="16" style="6" customWidth="1"/>
    <col min="14339" max="14593" width="9.109375" style="6"/>
    <col min="14594" max="14594" width="16" style="6" customWidth="1"/>
    <col min="14595" max="14849" width="9.109375" style="6"/>
    <col min="14850" max="14850" width="16" style="6" customWidth="1"/>
    <col min="14851" max="15105" width="9.109375" style="6"/>
    <col min="15106" max="15106" width="16" style="6" customWidth="1"/>
    <col min="15107" max="15361" width="9.109375" style="6"/>
    <col min="15362" max="15362" width="16" style="6" customWidth="1"/>
    <col min="15363" max="15617" width="9.109375" style="6"/>
    <col min="15618" max="15618" width="16" style="6" customWidth="1"/>
    <col min="15619" max="15873" width="9.109375" style="6"/>
    <col min="15874" max="15874" width="16" style="6" customWidth="1"/>
    <col min="15875" max="16129" width="9.109375" style="6"/>
    <col min="16130" max="16130" width="16" style="6" customWidth="1"/>
    <col min="16131" max="16384" width="9.109375" style="6"/>
  </cols>
  <sheetData>
    <row r="2" spans="2:18" ht="18.75" x14ac:dyDescent="0.3">
      <c r="B2" s="148" t="s">
        <v>94</v>
      </c>
    </row>
    <row r="5" spans="2:18" ht="12.75" x14ac:dyDescent="0.2">
      <c r="B5" s="6" t="s">
        <v>95</v>
      </c>
    </row>
    <row r="8" spans="2:18" ht="12.75" x14ac:dyDescent="0.2">
      <c r="B8" s="4" t="s">
        <v>96</v>
      </c>
      <c r="C8" s="7"/>
      <c r="D8" s="7"/>
      <c r="E8" s="7"/>
      <c r="F8" s="7"/>
      <c r="G8" s="7"/>
      <c r="H8" s="7"/>
      <c r="I8" s="8"/>
      <c r="K8" s="3" t="s">
        <v>110</v>
      </c>
    </row>
    <row r="9" spans="2:18" ht="15" customHeight="1" x14ac:dyDescent="0.2">
      <c r="B9" s="9"/>
      <c r="I9" s="10"/>
      <c r="K9" s="492" t="s">
        <v>111</v>
      </c>
      <c r="L9" s="495"/>
      <c r="M9" s="495"/>
      <c r="N9" s="495"/>
      <c r="O9" s="495"/>
      <c r="P9" s="495"/>
      <c r="Q9" s="495"/>
      <c r="R9" s="496"/>
    </row>
    <row r="10" spans="2:18" ht="15" customHeight="1" x14ac:dyDescent="0.3">
      <c r="B10" s="5" t="s">
        <v>97</v>
      </c>
      <c r="C10" s="506" t="s">
        <v>98</v>
      </c>
      <c r="D10" s="507"/>
      <c r="E10" s="507"/>
      <c r="F10" s="507"/>
      <c r="G10" s="507"/>
      <c r="H10" s="507"/>
      <c r="I10" s="508"/>
      <c r="K10" s="497"/>
      <c r="L10" s="498"/>
      <c r="M10" s="498"/>
      <c r="N10" s="498"/>
      <c r="O10" s="498"/>
      <c r="P10" s="498"/>
      <c r="Q10" s="498"/>
      <c r="R10" s="499"/>
    </row>
    <row r="11" spans="2:18" ht="38.25" customHeight="1" x14ac:dyDescent="0.3">
      <c r="B11" s="11" t="s">
        <v>99</v>
      </c>
      <c r="C11" s="509" t="s">
        <v>100</v>
      </c>
      <c r="D11" s="510"/>
      <c r="E11" s="510"/>
      <c r="F11" s="510"/>
      <c r="G11" s="510"/>
      <c r="H11" s="510"/>
      <c r="I11" s="511"/>
      <c r="K11" s="500"/>
      <c r="L11" s="501"/>
      <c r="M11" s="501"/>
      <c r="N11" s="501"/>
      <c r="O11" s="501"/>
      <c r="P11" s="501"/>
      <c r="Q11" s="501"/>
      <c r="R11" s="502"/>
    </row>
    <row r="12" spans="2:18" ht="66.75" customHeight="1" x14ac:dyDescent="0.3">
      <c r="B12" s="11" t="s">
        <v>101</v>
      </c>
      <c r="C12" s="492" t="s">
        <v>259</v>
      </c>
      <c r="D12" s="493"/>
      <c r="E12" s="493"/>
      <c r="F12" s="493"/>
      <c r="G12" s="493"/>
      <c r="H12" s="493"/>
      <c r="I12" s="494"/>
      <c r="K12" s="500"/>
      <c r="L12" s="501"/>
      <c r="M12" s="501"/>
      <c r="N12" s="501"/>
      <c r="O12" s="501"/>
      <c r="P12" s="501"/>
      <c r="Q12" s="501"/>
      <c r="R12" s="502"/>
    </row>
    <row r="13" spans="2:18" x14ac:dyDescent="0.3">
      <c r="B13" s="12" t="s">
        <v>102</v>
      </c>
      <c r="C13" s="512" t="s">
        <v>103</v>
      </c>
      <c r="D13" s="513"/>
      <c r="E13" s="513"/>
      <c r="F13" s="513"/>
      <c r="G13" s="513"/>
      <c r="H13" s="513"/>
      <c r="I13" s="514"/>
      <c r="K13" s="500"/>
      <c r="L13" s="501"/>
      <c r="M13" s="501"/>
      <c r="N13" s="501"/>
      <c r="O13" s="501"/>
      <c r="P13" s="501"/>
      <c r="Q13" s="501"/>
      <c r="R13" s="502"/>
    </row>
    <row r="14" spans="2:18" x14ac:dyDescent="0.3">
      <c r="K14" s="500"/>
      <c r="L14" s="501"/>
      <c r="M14" s="501"/>
      <c r="N14" s="501"/>
      <c r="O14" s="501"/>
      <c r="P14" s="501"/>
      <c r="Q14" s="501"/>
      <c r="R14" s="502"/>
    </row>
    <row r="15" spans="2:18" ht="15" customHeight="1" x14ac:dyDescent="0.3">
      <c r="K15" s="500"/>
      <c r="L15" s="501"/>
      <c r="M15" s="501"/>
      <c r="N15" s="501"/>
      <c r="O15" s="501"/>
      <c r="P15" s="501"/>
      <c r="Q15" s="501"/>
      <c r="R15" s="502"/>
    </row>
    <row r="16" spans="2:18" ht="15" customHeight="1" x14ac:dyDescent="0.3">
      <c r="B16" s="4" t="s">
        <v>104</v>
      </c>
      <c r="C16" s="7"/>
      <c r="D16" s="7"/>
      <c r="E16" s="7"/>
      <c r="F16" s="7"/>
      <c r="G16" s="7"/>
      <c r="H16" s="7"/>
      <c r="I16" s="8"/>
      <c r="K16" s="500"/>
      <c r="L16" s="501"/>
      <c r="M16" s="501"/>
      <c r="N16" s="501"/>
      <c r="O16" s="501"/>
      <c r="P16" s="501"/>
      <c r="Q16" s="501"/>
      <c r="R16" s="502"/>
    </row>
    <row r="17" spans="2:18" ht="15" customHeight="1" x14ac:dyDescent="0.3">
      <c r="B17" s="9"/>
      <c r="I17" s="10"/>
      <c r="K17" s="500"/>
      <c r="L17" s="501"/>
      <c r="M17" s="501"/>
      <c r="N17" s="501"/>
      <c r="O17" s="501"/>
      <c r="P17" s="501"/>
      <c r="Q17" s="501"/>
      <c r="R17" s="502"/>
    </row>
    <row r="18" spans="2:18" ht="15" customHeight="1" x14ac:dyDescent="0.3">
      <c r="B18" s="5" t="s">
        <v>105</v>
      </c>
      <c r="C18" s="506" t="s">
        <v>98</v>
      </c>
      <c r="D18" s="515"/>
      <c r="E18" s="515"/>
      <c r="F18" s="515"/>
      <c r="G18" s="515"/>
      <c r="H18" s="515"/>
      <c r="I18" s="516"/>
      <c r="K18" s="500"/>
      <c r="L18" s="501"/>
      <c r="M18" s="501"/>
      <c r="N18" s="501"/>
      <c r="O18" s="501"/>
      <c r="P18" s="501"/>
      <c r="Q18" s="501"/>
      <c r="R18" s="502"/>
    </row>
    <row r="19" spans="2:18" ht="29.25" customHeight="1" x14ac:dyDescent="0.3">
      <c r="B19" s="11" t="s">
        <v>106</v>
      </c>
      <c r="C19" s="492" t="s">
        <v>107</v>
      </c>
      <c r="D19" s="493"/>
      <c r="E19" s="493"/>
      <c r="F19" s="493"/>
      <c r="G19" s="493"/>
      <c r="H19" s="493"/>
      <c r="I19" s="494"/>
      <c r="K19" s="500"/>
      <c r="L19" s="501"/>
      <c r="M19" s="501"/>
      <c r="N19" s="501"/>
      <c r="O19" s="501"/>
      <c r="P19" s="501"/>
      <c r="Q19" s="501"/>
      <c r="R19" s="502"/>
    </row>
    <row r="20" spans="2:18" ht="27.75" customHeight="1" x14ac:dyDescent="0.3">
      <c r="B20" s="11" t="s">
        <v>108</v>
      </c>
      <c r="C20" s="492" t="s">
        <v>109</v>
      </c>
      <c r="D20" s="493"/>
      <c r="E20" s="493"/>
      <c r="F20" s="493"/>
      <c r="G20" s="493"/>
      <c r="H20" s="493"/>
      <c r="I20" s="494"/>
      <c r="K20" s="500"/>
      <c r="L20" s="501"/>
      <c r="M20" s="501"/>
      <c r="N20" s="501"/>
      <c r="O20" s="501"/>
      <c r="P20" s="501"/>
      <c r="Q20" s="501"/>
      <c r="R20" s="502"/>
    </row>
    <row r="21" spans="2:18" ht="15" customHeight="1" x14ac:dyDescent="0.3">
      <c r="K21" s="500"/>
      <c r="L21" s="501"/>
      <c r="M21" s="501"/>
      <c r="N21" s="501"/>
      <c r="O21" s="501"/>
      <c r="P21" s="501"/>
      <c r="Q21" s="501"/>
      <c r="R21" s="502"/>
    </row>
    <row r="22" spans="2:18" ht="15" customHeight="1" x14ac:dyDescent="0.3">
      <c r="K22" s="503"/>
      <c r="L22" s="504"/>
      <c r="M22" s="504"/>
      <c r="N22" s="504"/>
      <c r="O22" s="504"/>
      <c r="P22" s="504"/>
      <c r="Q22" s="504"/>
      <c r="R22" s="505"/>
    </row>
    <row r="23" spans="2:18" ht="15" customHeight="1" x14ac:dyDescent="0.3"/>
    <row r="24" spans="2:18" ht="41.25" customHeight="1" x14ac:dyDescent="0.3"/>
    <row r="25" spans="2:18" ht="15" customHeight="1" x14ac:dyDescent="0.3"/>
    <row r="26" spans="2:18" ht="15" customHeight="1" x14ac:dyDescent="0.3"/>
    <row r="27" spans="2:18" ht="15" customHeight="1" x14ac:dyDescent="0.3"/>
    <row r="28" spans="2:18" ht="15" customHeight="1" x14ac:dyDescent="0.3"/>
    <row r="29" spans="2:18" ht="15" customHeight="1" x14ac:dyDescent="0.3"/>
    <row r="30" spans="2:18" ht="15" customHeight="1" x14ac:dyDescent="0.3"/>
    <row r="33" ht="15" customHeight="1" x14ac:dyDescent="0.3"/>
    <row r="34" ht="15" customHeight="1" x14ac:dyDescent="0.3"/>
    <row r="35" ht="15" customHeight="1" x14ac:dyDescent="0.3"/>
    <row r="36" ht="15" customHeight="1" x14ac:dyDescent="0.3"/>
    <row r="37" ht="15" customHeight="1" x14ac:dyDescent="0.3"/>
  </sheetData>
  <sheetProtection password="BCF8" sheet="1" objects="1" scenarios="1"/>
  <protectedRanges>
    <protectedRange sqref="K10:R22" name="Range1"/>
  </protectedRanges>
  <mergeCells count="9">
    <mergeCell ref="C20:I20"/>
    <mergeCell ref="K9:R9"/>
    <mergeCell ref="K10:R22"/>
    <mergeCell ref="C10:I10"/>
    <mergeCell ref="C11:I11"/>
    <mergeCell ref="C12:I12"/>
    <mergeCell ref="C13:I13"/>
    <mergeCell ref="C18:I18"/>
    <mergeCell ref="C19:I19"/>
  </mergeCells>
  <pageMargins left="0.70866141732283472" right="0.70866141732283472" top="0.74803149606299213" bottom="0.74803149606299213" header="0.31496062992125984" footer="0.31496062992125984"/>
  <pageSetup paperSize="9" scale="8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3000"/>
  <sheetViews>
    <sheetView showGridLines="0" workbookViewId="0">
      <selection activeCell="T23" sqref="T23"/>
    </sheetView>
  </sheetViews>
  <sheetFormatPr defaultRowHeight="14.4" x14ac:dyDescent="0.3"/>
  <cols>
    <col min="4" max="7" width="4" customWidth="1"/>
    <col min="8" max="8" width="8.44140625" bestFit="1" customWidth="1"/>
    <col min="9" max="10" width="4" customWidth="1"/>
    <col min="11" max="11" width="6.33203125" bestFit="1" customWidth="1"/>
    <col min="12" max="24" width="4" customWidth="1"/>
    <col min="25" max="25" width="7.6640625" customWidth="1"/>
    <col min="26" max="27" width="7.44140625" customWidth="1"/>
    <col min="28" max="28" width="6.88671875" customWidth="1"/>
    <col min="29" max="29" width="7.109375" customWidth="1"/>
    <col min="30" max="30" width="6.44140625" bestFit="1" customWidth="1"/>
  </cols>
  <sheetData>
    <row r="1" spans="1:36" ht="15" x14ac:dyDescent="0.25">
      <c r="A1">
        <f>MAX(Input!F3:F1002)</f>
        <v>580</v>
      </c>
      <c r="H1">
        <f>Input!AI2</f>
        <v>734</v>
      </c>
      <c r="K1">
        <f>Input!AM2</f>
        <v>255</v>
      </c>
    </row>
    <row r="2" spans="1:36" ht="15.75" thickBot="1" x14ac:dyDescent="0.3">
      <c r="A2">
        <f>MIN(Input!F3:F1002)</f>
        <v>260</v>
      </c>
      <c r="B2">
        <f>IF(A2&lt;&gt;"",COUNTIF(Input!$F$3:$F$1002,'Sheet 1'!A2),"")</f>
        <v>8</v>
      </c>
      <c r="H2" t="s">
        <v>236</v>
      </c>
      <c r="K2" t="s">
        <v>237</v>
      </c>
    </row>
    <row r="3" spans="1:36" ht="39" thickBot="1" x14ac:dyDescent="0.3">
      <c r="A3">
        <f>IF(A2&lt;$A$1,A2+10,"")</f>
        <v>270</v>
      </c>
      <c r="B3">
        <f>IF(A3&lt;&gt;"",COUNTIF(Input!$F$3:$F$1002,'Sheet 1'!A3),"")</f>
        <v>26</v>
      </c>
      <c r="H3">
        <v>1</v>
      </c>
      <c r="I3">
        <f>VLOOKUP(H3,Input!$AI$3:$AL$1002,4)</f>
        <v>5</v>
      </c>
      <c r="J3">
        <f>VLOOKUP(H3,Input!$AI$3:$AL$1002,3)</f>
        <v>430</v>
      </c>
      <c r="K3">
        <v>1</v>
      </c>
      <c r="L3">
        <f>VLOOKUP(K3,Input!$AM$3:$AP$1002,4)</f>
        <v>16</v>
      </c>
      <c r="M3">
        <f>VLOOKUP(K3,Input!$AM$3:$AP$1002,3)</f>
        <v>380</v>
      </c>
      <c r="X3" s="173" t="s">
        <v>209</v>
      </c>
      <c r="Y3" s="174" t="s">
        <v>238</v>
      </c>
      <c r="Z3" s="174" t="s">
        <v>239</v>
      </c>
      <c r="AA3" s="174" t="s">
        <v>240</v>
      </c>
      <c r="AB3" s="174" t="s">
        <v>241</v>
      </c>
      <c r="AC3" s="174" t="s">
        <v>242</v>
      </c>
      <c r="AD3" s="175" t="s">
        <v>243</v>
      </c>
    </row>
    <row r="4" spans="1:36" ht="15.75" thickBot="1" x14ac:dyDescent="0.3">
      <c r="A4">
        <f t="shared" ref="A4:A67" si="0">IF(A3&lt;$A$1,A3+10,"")</f>
        <v>280</v>
      </c>
      <c r="B4">
        <f>IF(A4&lt;&gt;"",COUNTIF(Input!$F$3:$F$1002,'Sheet 1'!A4),"")</f>
        <v>57</v>
      </c>
      <c r="H4">
        <f>IF(H3&lt;$H$1,H3+1,"")</f>
        <v>2</v>
      </c>
      <c r="I4">
        <f>VLOOKUP(H4,Input!$AI$3:$AL$1002,4)</f>
        <v>5</v>
      </c>
      <c r="J4">
        <f>VLOOKUP(H4,Input!$AI$3:$AL$1002,3)</f>
        <v>330</v>
      </c>
      <c r="K4">
        <f>IF(K3&lt;$K$1,K3+1,"")</f>
        <v>2</v>
      </c>
      <c r="L4">
        <f>VLOOKUP(K4,Input!$AM$3:$AP$1002,4)</f>
        <v>4</v>
      </c>
      <c r="M4">
        <f>VLOOKUP(K4,Input!$AM$3:$AP$1002,3)</f>
        <v>310</v>
      </c>
      <c r="X4" s="176">
        <v>0</v>
      </c>
      <c r="Y4" s="177">
        <v>11.5</v>
      </c>
      <c r="Z4" s="177">
        <v>8</v>
      </c>
      <c r="AA4" s="177">
        <v>16</v>
      </c>
      <c r="AB4" s="177">
        <v>11</v>
      </c>
      <c r="AC4" s="177">
        <v>7</v>
      </c>
      <c r="AD4" s="178">
        <v>15</v>
      </c>
      <c r="AE4">
        <f t="shared" ref="AE4:AE46" si="1">Z4*10</f>
        <v>80</v>
      </c>
      <c r="AF4">
        <f t="shared" ref="AF4:AF46" si="2">Y4*10</f>
        <v>115</v>
      </c>
      <c r="AG4">
        <f t="shared" ref="AG4:AG19" si="3">AA4*10</f>
        <v>160</v>
      </c>
      <c r="AH4">
        <f t="shared" ref="AH4:AH41" si="4">AC4*10</f>
        <v>70</v>
      </c>
      <c r="AI4">
        <f t="shared" ref="AI4:AI41" si="5">AB4*10</f>
        <v>110</v>
      </c>
      <c r="AJ4">
        <f t="shared" ref="AJ4:AJ41" si="6">AD4*10</f>
        <v>150</v>
      </c>
    </row>
    <row r="5" spans="1:36" ht="15.75" thickBot="1" x14ac:dyDescent="0.3">
      <c r="A5">
        <f t="shared" si="0"/>
        <v>290</v>
      </c>
      <c r="B5">
        <f>IF(A5&lt;&gt;"",COUNTIF(Input!$F$3:$F$1002,'Sheet 1'!A5),"")</f>
        <v>77</v>
      </c>
      <c r="H5">
        <f t="shared" ref="H5:H68" si="7">IF(H4&lt;$H$1,H4+1,"")</f>
        <v>3</v>
      </c>
      <c r="I5">
        <f>VLOOKUP(H5,Input!$AI$3:$AL$1002,4)</f>
        <v>4</v>
      </c>
      <c r="J5">
        <f>VLOOKUP(H5,Input!$AI$3:$AL$1002,3)</f>
        <v>340</v>
      </c>
      <c r="K5">
        <f t="shared" ref="K5:K68" si="8">IF(K4&lt;$K$1,K4+1,"")</f>
        <v>3</v>
      </c>
      <c r="L5">
        <f>VLOOKUP(K5,Input!$AM$3:$AP$1002,4)</f>
        <v>7</v>
      </c>
      <c r="M5">
        <f>VLOOKUP(K5,Input!$AM$3:$AP$1002,3)</f>
        <v>360</v>
      </c>
      <c r="X5" s="179">
        <v>1</v>
      </c>
      <c r="Y5" s="180">
        <v>25.1</v>
      </c>
      <c r="Z5" s="180">
        <v>11</v>
      </c>
      <c r="AA5" s="180">
        <v>38</v>
      </c>
      <c r="AB5" s="180">
        <v>24.8</v>
      </c>
      <c r="AC5" s="180">
        <v>11</v>
      </c>
      <c r="AD5" s="181">
        <v>37</v>
      </c>
      <c r="AE5">
        <f t="shared" si="1"/>
        <v>110</v>
      </c>
      <c r="AF5">
        <f t="shared" si="2"/>
        <v>251</v>
      </c>
      <c r="AG5">
        <f t="shared" si="3"/>
        <v>380</v>
      </c>
      <c r="AH5">
        <f t="shared" si="4"/>
        <v>110</v>
      </c>
      <c r="AI5">
        <f t="shared" si="5"/>
        <v>248</v>
      </c>
      <c r="AJ5">
        <f t="shared" si="6"/>
        <v>370</v>
      </c>
    </row>
    <row r="6" spans="1:36" ht="15.75" thickBot="1" x14ac:dyDescent="0.3">
      <c r="A6">
        <f t="shared" si="0"/>
        <v>300</v>
      </c>
      <c r="B6">
        <f>IF(A6&lt;&gt;"",COUNTIF(Input!$F$3:$F$1002,'Sheet 1'!A6),"")</f>
        <v>89</v>
      </c>
      <c r="H6">
        <f t="shared" si="7"/>
        <v>4</v>
      </c>
      <c r="I6">
        <f>VLOOKUP(H6,Input!$AI$3:$AL$1002,4)</f>
        <v>5</v>
      </c>
      <c r="J6">
        <f>VLOOKUP(H6,Input!$AI$3:$AL$1002,3)</f>
        <v>350</v>
      </c>
      <c r="K6">
        <f t="shared" si="8"/>
        <v>4</v>
      </c>
      <c r="L6">
        <f>VLOOKUP(K6,Input!$AM$3:$AP$1002,4)</f>
        <v>4</v>
      </c>
      <c r="M6">
        <f>VLOOKUP(K6,Input!$AM$3:$AP$1002,3)</f>
        <v>310</v>
      </c>
      <c r="X6" s="176">
        <v>2</v>
      </c>
      <c r="Y6" s="177">
        <v>30.2</v>
      </c>
      <c r="Z6" s="177">
        <v>14</v>
      </c>
      <c r="AA6" s="177">
        <v>43</v>
      </c>
      <c r="AB6" s="177">
        <v>29.1</v>
      </c>
      <c r="AC6" s="177">
        <v>15</v>
      </c>
      <c r="AD6" s="178">
        <v>40</v>
      </c>
      <c r="AE6">
        <f t="shared" si="1"/>
        <v>140</v>
      </c>
      <c r="AF6">
        <f t="shared" si="2"/>
        <v>302</v>
      </c>
      <c r="AG6">
        <f t="shared" si="3"/>
        <v>430</v>
      </c>
      <c r="AH6">
        <f t="shared" si="4"/>
        <v>150</v>
      </c>
      <c r="AI6">
        <f t="shared" si="5"/>
        <v>291</v>
      </c>
      <c r="AJ6">
        <f t="shared" si="6"/>
        <v>400</v>
      </c>
    </row>
    <row r="7" spans="1:36" ht="15.75" thickBot="1" x14ac:dyDescent="0.3">
      <c r="A7">
        <f t="shared" si="0"/>
        <v>310</v>
      </c>
      <c r="B7">
        <f>IF(A7&lt;&gt;"",COUNTIF(Input!$F$3:$F$1002,'Sheet 1'!A7),"")</f>
        <v>87</v>
      </c>
      <c r="H7">
        <f t="shared" si="7"/>
        <v>5</v>
      </c>
      <c r="I7">
        <f>VLOOKUP(H7,Input!$AI$3:$AL$1002,4)</f>
        <v>4</v>
      </c>
      <c r="J7">
        <f>VLOOKUP(H7,Input!$AI$3:$AL$1002,3)</f>
        <v>330</v>
      </c>
      <c r="K7">
        <f t="shared" si="8"/>
        <v>5</v>
      </c>
      <c r="L7">
        <f>VLOOKUP(K7,Input!$AM$3:$AP$1002,4)</f>
        <v>3</v>
      </c>
      <c r="M7">
        <f>VLOOKUP(K7,Input!$AM$3:$AP$1002,3)</f>
        <v>300</v>
      </c>
      <c r="X7" s="179">
        <v>3</v>
      </c>
      <c r="Y7" s="180">
        <v>32.799999999999997</v>
      </c>
      <c r="Z7" s="180">
        <v>17</v>
      </c>
      <c r="AA7" s="180">
        <v>57</v>
      </c>
      <c r="AB7" s="180">
        <v>30.6</v>
      </c>
      <c r="AC7" s="180">
        <v>19</v>
      </c>
      <c r="AD7" s="181">
        <v>45</v>
      </c>
      <c r="AE7">
        <f t="shared" si="1"/>
        <v>170</v>
      </c>
      <c r="AF7">
        <f t="shared" si="2"/>
        <v>328</v>
      </c>
      <c r="AG7">
        <f t="shared" si="3"/>
        <v>570</v>
      </c>
      <c r="AH7">
        <f t="shared" si="4"/>
        <v>190</v>
      </c>
      <c r="AI7">
        <f t="shared" si="5"/>
        <v>306</v>
      </c>
      <c r="AJ7">
        <f t="shared" si="6"/>
        <v>450</v>
      </c>
    </row>
    <row r="8" spans="1:36" ht="15.75" thickBot="1" x14ac:dyDescent="0.3">
      <c r="A8">
        <f t="shared" si="0"/>
        <v>320</v>
      </c>
      <c r="B8">
        <f>IF(A8&lt;&gt;"",COUNTIF(Input!$F$3:$F$1002,'Sheet 1'!A8),"")</f>
        <v>89</v>
      </c>
      <c r="H8">
        <f t="shared" si="7"/>
        <v>6</v>
      </c>
      <c r="I8">
        <f>VLOOKUP(H8,Input!$AI$3:$AL$1002,4)</f>
        <v>7</v>
      </c>
      <c r="J8">
        <f>VLOOKUP(H8,Input!$AI$3:$AL$1002,3)</f>
        <v>430</v>
      </c>
      <c r="K8">
        <f t="shared" si="8"/>
        <v>6</v>
      </c>
      <c r="L8">
        <f>VLOOKUP(K8,Input!$AM$3:$AP$1002,4)</f>
        <v>6</v>
      </c>
      <c r="M8">
        <f>VLOOKUP(K8,Input!$AM$3:$AP$1002,3)</f>
        <v>330</v>
      </c>
      <c r="X8" s="176">
        <v>4</v>
      </c>
      <c r="Y8" s="177">
        <v>35.6</v>
      </c>
      <c r="Z8" s="177">
        <v>22</v>
      </c>
      <c r="AA8" s="177">
        <v>59</v>
      </c>
      <c r="AB8" s="177">
        <v>31.9</v>
      </c>
      <c r="AC8" s="177">
        <v>23</v>
      </c>
      <c r="AD8" s="178">
        <v>49</v>
      </c>
      <c r="AE8">
        <f t="shared" si="1"/>
        <v>220</v>
      </c>
      <c r="AF8">
        <f t="shared" si="2"/>
        <v>356</v>
      </c>
      <c r="AG8">
        <f t="shared" si="3"/>
        <v>590</v>
      </c>
      <c r="AH8">
        <f t="shared" si="4"/>
        <v>230</v>
      </c>
      <c r="AI8">
        <f t="shared" si="5"/>
        <v>319</v>
      </c>
      <c r="AJ8">
        <f t="shared" si="6"/>
        <v>490</v>
      </c>
    </row>
    <row r="9" spans="1:36" ht="15.75" thickBot="1" x14ac:dyDescent="0.3">
      <c r="A9">
        <f t="shared" si="0"/>
        <v>330</v>
      </c>
      <c r="B9">
        <f>IF(A9&lt;&gt;"",COUNTIF(Input!$F$3:$F$1002,'Sheet 1'!A9),"")</f>
        <v>82</v>
      </c>
      <c r="H9">
        <f t="shared" si="7"/>
        <v>7</v>
      </c>
      <c r="I9">
        <f>VLOOKUP(H9,Input!$AI$3:$AL$1002,4)</f>
        <v>4</v>
      </c>
      <c r="J9">
        <f>VLOOKUP(H9,Input!$AI$3:$AL$1002,3)</f>
        <v>360</v>
      </c>
      <c r="K9">
        <f t="shared" si="8"/>
        <v>7</v>
      </c>
      <c r="L9">
        <f>VLOOKUP(K9,Input!$AM$3:$AP$1002,4)</f>
        <v>6</v>
      </c>
      <c r="M9">
        <f>VLOOKUP(K9,Input!$AM$3:$AP$1002,3)</f>
        <v>320</v>
      </c>
      <c r="X9" s="179">
        <v>5</v>
      </c>
      <c r="Y9" s="180">
        <v>38.1</v>
      </c>
      <c r="Z9" s="180">
        <v>25</v>
      </c>
      <c r="AA9" s="180">
        <v>61</v>
      </c>
      <c r="AB9" s="180">
        <v>33.299999999999997</v>
      </c>
      <c r="AC9" s="180">
        <v>21</v>
      </c>
      <c r="AD9" s="181">
        <v>47</v>
      </c>
      <c r="AE9">
        <f t="shared" si="1"/>
        <v>250</v>
      </c>
      <c r="AF9">
        <f t="shared" si="2"/>
        <v>381</v>
      </c>
      <c r="AG9">
        <f t="shared" si="3"/>
        <v>610</v>
      </c>
      <c r="AH9">
        <f t="shared" si="4"/>
        <v>210</v>
      </c>
      <c r="AI9">
        <f t="shared" si="5"/>
        <v>333</v>
      </c>
      <c r="AJ9">
        <f t="shared" si="6"/>
        <v>470</v>
      </c>
    </row>
    <row r="10" spans="1:36" ht="15.75" thickBot="1" x14ac:dyDescent="0.3">
      <c r="A10">
        <f t="shared" si="0"/>
        <v>340</v>
      </c>
      <c r="B10">
        <f>IF(A10&lt;&gt;"",COUNTIF(Input!$F$3:$F$1002,'Sheet 1'!A10),"")</f>
        <v>77</v>
      </c>
      <c r="H10">
        <f t="shared" si="7"/>
        <v>8</v>
      </c>
      <c r="I10">
        <f>VLOOKUP(H10,Input!$AI$3:$AL$1002,4)</f>
        <v>3</v>
      </c>
      <c r="J10">
        <f>VLOOKUP(H10,Input!$AI$3:$AL$1002,3)</f>
        <v>300</v>
      </c>
      <c r="K10">
        <f t="shared" si="8"/>
        <v>8</v>
      </c>
      <c r="L10">
        <f>VLOOKUP(K10,Input!$AM$3:$AP$1002,4)</f>
        <v>6</v>
      </c>
      <c r="M10">
        <f>VLOOKUP(K10,Input!$AM$3:$AP$1002,3)</f>
        <v>350</v>
      </c>
      <c r="X10" s="176">
        <v>6</v>
      </c>
      <c r="Y10" s="177">
        <v>40.4</v>
      </c>
      <c r="Z10" s="177">
        <v>26</v>
      </c>
      <c r="AA10" s="177">
        <v>58</v>
      </c>
      <c r="AB10" s="177">
        <v>34.299999999999997</v>
      </c>
      <c r="AC10" s="177">
        <v>23</v>
      </c>
      <c r="AD10" s="178">
        <v>48</v>
      </c>
      <c r="AE10">
        <f t="shared" si="1"/>
        <v>260</v>
      </c>
      <c r="AF10">
        <f t="shared" si="2"/>
        <v>404</v>
      </c>
      <c r="AG10">
        <f t="shared" si="3"/>
        <v>580</v>
      </c>
      <c r="AH10">
        <f t="shared" si="4"/>
        <v>230</v>
      </c>
      <c r="AI10">
        <f t="shared" si="5"/>
        <v>343</v>
      </c>
      <c r="AJ10">
        <f t="shared" si="6"/>
        <v>480</v>
      </c>
    </row>
    <row r="11" spans="1:36" ht="15.75" thickBot="1" x14ac:dyDescent="0.3">
      <c r="A11">
        <f t="shared" si="0"/>
        <v>350</v>
      </c>
      <c r="B11">
        <f>IF(A11&lt;&gt;"",COUNTIF(Input!$F$3:$F$1002,'Sheet 1'!A11),"")</f>
        <v>63</v>
      </c>
      <c r="H11">
        <f t="shared" si="7"/>
        <v>9</v>
      </c>
      <c r="I11">
        <f>VLOOKUP(H11,Input!$AI$3:$AL$1002,4)</f>
        <v>4</v>
      </c>
      <c r="J11">
        <f>VLOOKUP(H11,Input!$AI$3:$AL$1002,3)</f>
        <v>320</v>
      </c>
      <c r="K11">
        <f t="shared" si="8"/>
        <v>9</v>
      </c>
      <c r="L11">
        <f>VLOOKUP(K11,Input!$AM$3:$AP$1002,4)</f>
        <v>4</v>
      </c>
      <c r="M11">
        <f>VLOOKUP(K11,Input!$AM$3:$AP$1002,3)</f>
        <v>360</v>
      </c>
      <c r="X11" s="179">
        <v>7</v>
      </c>
      <c r="Y11" s="180">
        <v>42.4</v>
      </c>
      <c r="Z11" s="180">
        <v>27</v>
      </c>
      <c r="AA11" s="180">
        <v>59</v>
      </c>
      <c r="AB11" s="180">
        <v>34.9</v>
      </c>
      <c r="AC11" s="180">
        <v>26</v>
      </c>
      <c r="AD11" s="181">
        <v>54</v>
      </c>
      <c r="AE11">
        <f t="shared" si="1"/>
        <v>270</v>
      </c>
      <c r="AF11">
        <f t="shared" si="2"/>
        <v>424</v>
      </c>
      <c r="AG11">
        <f t="shared" si="3"/>
        <v>590</v>
      </c>
      <c r="AH11">
        <f t="shared" si="4"/>
        <v>260</v>
      </c>
      <c r="AI11">
        <f t="shared" si="5"/>
        <v>349</v>
      </c>
      <c r="AJ11">
        <f t="shared" si="6"/>
        <v>540</v>
      </c>
    </row>
    <row r="12" spans="1:36" ht="15.75" thickBot="1" x14ac:dyDescent="0.3">
      <c r="A12">
        <f t="shared" si="0"/>
        <v>360</v>
      </c>
      <c r="B12">
        <f>IF(A12&lt;&gt;"",COUNTIF(Input!$F$3:$F$1002,'Sheet 1'!A12),"")</f>
        <v>66</v>
      </c>
      <c r="H12">
        <f t="shared" si="7"/>
        <v>10</v>
      </c>
      <c r="I12">
        <f>VLOOKUP(H12,Input!$AI$3:$AL$1002,4)</f>
        <v>5</v>
      </c>
      <c r="J12">
        <f>VLOOKUP(H12,Input!$AI$3:$AL$1002,3)</f>
        <v>390</v>
      </c>
      <c r="K12">
        <f t="shared" si="8"/>
        <v>10</v>
      </c>
      <c r="L12">
        <f>VLOOKUP(K12,Input!$AM$3:$AP$1002,4)</f>
        <v>4</v>
      </c>
      <c r="M12">
        <f>VLOOKUP(K12,Input!$AM$3:$AP$1002,3)</f>
        <v>300</v>
      </c>
      <c r="X12" s="176">
        <v>8</v>
      </c>
      <c r="Y12" s="177">
        <v>43.9</v>
      </c>
      <c r="Z12" s="177">
        <v>27</v>
      </c>
      <c r="AA12" s="177">
        <v>62</v>
      </c>
      <c r="AB12" s="177">
        <v>35.6</v>
      </c>
      <c r="AC12" s="177">
        <v>25</v>
      </c>
      <c r="AD12" s="178">
        <v>49</v>
      </c>
      <c r="AE12">
        <f t="shared" si="1"/>
        <v>270</v>
      </c>
      <c r="AF12">
        <f t="shared" si="2"/>
        <v>439</v>
      </c>
      <c r="AG12">
        <f t="shared" si="3"/>
        <v>620</v>
      </c>
      <c r="AH12">
        <f t="shared" si="4"/>
        <v>250</v>
      </c>
      <c r="AI12">
        <f t="shared" si="5"/>
        <v>356</v>
      </c>
      <c r="AJ12">
        <f t="shared" si="6"/>
        <v>490</v>
      </c>
    </row>
    <row r="13" spans="1:36" ht="15.75" thickBot="1" x14ac:dyDescent="0.3">
      <c r="A13">
        <f t="shared" si="0"/>
        <v>370</v>
      </c>
      <c r="B13">
        <f>IF(A13&lt;&gt;"",COUNTIF(Input!$F$3:$F$1002,'Sheet 1'!A13),"")</f>
        <v>49</v>
      </c>
      <c r="H13">
        <f t="shared" si="7"/>
        <v>11</v>
      </c>
      <c r="I13">
        <f>VLOOKUP(H13,Input!$AI$3:$AL$1002,4)</f>
        <v>5</v>
      </c>
      <c r="J13">
        <f>VLOOKUP(H13,Input!$AI$3:$AL$1002,3)</f>
        <v>390</v>
      </c>
      <c r="K13">
        <f t="shared" si="8"/>
        <v>11</v>
      </c>
      <c r="L13">
        <f>VLOOKUP(K13,Input!$AM$3:$AP$1002,4)</f>
        <v>6</v>
      </c>
      <c r="M13">
        <f>VLOOKUP(K13,Input!$AM$3:$AP$1002,3)</f>
        <v>330</v>
      </c>
      <c r="X13" s="179">
        <v>9</v>
      </c>
      <c r="Y13" s="180">
        <v>45.5</v>
      </c>
      <c r="Z13" s="180">
        <v>27</v>
      </c>
      <c r="AA13" s="180">
        <v>66</v>
      </c>
      <c r="AB13" s="180">
        <v>36.299999999999997</v>
      </c>
      <c r="AC13" s="180">
        <v>25</v>
      </c>
      <c r="AD13" s="181">
        <v>48</v>
      </c>
      <c r="AE13">
        <f t="shared" si="1"/>
        <v>270</v>
      </c>
      <c r="AF13">
        <f t="shared" si="2"/>
        <v>455</v>
      </c>
      <c r="AG13">
        <f t="shared" si="3"/>
        <v>660</v>
      </c>
      <c r="AH13">
        <f t="shared" si="4"/>
        <v>250</v>
      </c>
      <c r="AI13">
        <f t="shared" si="5"/>
        <v>363</v>
      </c>
      <c r="AJ13">
        <f t="shared" si="6"/>
        <v>480</v>
      </c>
    </row>
    <row r="14" spans="1:36" ht="15.75" thickBot="1" x14ac:dyDescent="0.3">
      <c r="A14">
        <f t="shared" si="0"/>
        <v>380</v>
      </c>
      <c r="B14">
        <f>IF(A14&lt;&gt;"",COUNTIF(Input!$F$3:$F$1002,'Sheet 1'!A14),"")</f>
        <v>45</v>
      </c>
      <c r="H14">
        <f t="shared" si="7"/>
        <v>12</v>
      </c>
      <c r="I14">
        <f>VLOOKUP(H14,Input!$AI$3:$AL$1002,4)</f>
        <v>3</v>
      </c>
      <c r="J14">
        <f>VLOOKUP(H14,Input!$AI$3:$AL$1002,3)</f>
        <v>300</v>
      </c>
      <c r="K14">
        <f t="shared" si="8"/>
        <v>12</v>
      </c>
      <c r="L14">
        <f>VLOOKUP(K14,Input!$AM$3:$AP$1002,4)</f>
        <v>6</v>
      </c>
      <c r="M14">
        <f>VLOOKUP(K14,Input!$AM$3:$AP$1002,3)</f>
        <v>320</v>
      </c>
      <c r="X14" s="176">
        <v>10</v>
      </c>
      <c r="Y14" s="177">
        <v>46.7</v>
      </c>
      <c r="Z14" s="177">
        <v>32</v>
      </c>
      <c r="AA14" s="177">
        <v>64</v>
      </c>
      <c r="AB14" s="177">
        <v>37.1</v>
      </c>
      <c r="AC14" s="177">
        <v>26</v>
      </c>
      <c r="AD14" s="178">
        <v>51</v>
      </c>
      <c r="AE14">
        <f t="shared" si="1"/>
        <v>320</v>
      </c>
      <c r="AF14">
        <f t="shared" si="2"/>
        <v>467</v>
      </c>
      <c r="AG14">
        <f t="shared" si="3"/>
        <v>640</v>
      </c>
      <c r="AH14">
        <f t="shared" si="4"/>
        <v>260</v>
      </c>
      <c r="AI14">
        <f t="shared" si="5"/>
        <v>371</v>
      </c>
      <c r="AJ14">
        <f t="shared" si="6"/>
        <v>510</v>
      </c>
    </row>
    <row r="15" spans="1:36" ht="15.75" thickBot="1" x14ac:dyDescent="0.3">
      <c r="A15">
        <f t="shared" si="0"/>
        <v>390</v>
      </c>
      <c r="B15">
        <f>IF(A15&lt;&gt;"",COUNTIF(Input!$F$3:$F$1002,'Sheet 1'!A15),"")</f>
        <v>43</v>
      </c>
      <c r="H15">
        <f t="shared" si="7"/>
        <v>13</v>
      </c>
      <c r="I15">
        <f>VLOOKUP(H15,Input!$AI$3:$AL$1002,4)</f>
        <v>4</v>
      </c>
      <c r="J15">
        <f>VLOOKUP(H15,Input!$AI$3:$AL$1002,3)</f>
        <v>310</v>
      </c>
      <c r="K15">
        <f t="shared" si="8"/>
        <v>13</v>
      </c>
      <c r="L15">
        <f>VLOOKUP(K15,Input!$AM$3:$AP$1002,4)</f>
        <v>4</v>
      </c>
      <c r="M15">
        <f>VLOOKUP(K15,Input!$AM$3:$AP$1002,3)</f>
        <v>320</v>
      </c>
      <c r="X15" s="179">
        <v>11</v>
      </c>
      <c r="Y15" s="180">
        <v>47.8</v>
      </c>
      <c r="Z15" s="180">
        <v>31</v>
      </c>
      <c r="AA15" s="180">
        <v>67</v>
      </c>
      <c r="AB15" s="180">
        <v>37.5</v>
      </c>
      <c r="AC15" s="180">
        <v>27</v>
      </c>
      <c r="AD15" s="181">
        <v>50</v>
      </c>
      <c r="AE15">
        <f t="shared" si="1"/>
        <v>310</v>
      </c>
      <c r="AF15">
        <f t="shared" si="2"/>
        <v>478</v>
      </c>
      <c r="AG15">
        <f t="shared" si="3"/>
        <v>670</v>
      </c>
      <c r="AH15">
        <f t="shared" si="4"/>
        <v>270</v>
      </c>
      <c r="AI15">
        <f t="shared" si="5"/>
        <v>375</v>
      </c>
      <c r="AJ15">
        <f t="shared" si="6"/>
        <v>500</v>
      </c>
    </row>
    <row r="16" spans="1:36" ht="15.75" thickBot="1" x14ac:dyDescent="0.3">
      <c r="A16">
        <f t="shared" si="0"/>
        <v>400</v>
      </c>
      <c r="B16">
        <f>IF(A16&lt;&gt;"",COUNTIF(Input!$F$3:$F$1002,'Sheet 1'!A16),"")</f>
        <v>36</v>
      </c>
      <c r="H16">
        <f t="shared" si="7"/>
        <v>14</v>
      </c>
      <c r="I16">
        <f>VLOOKUP(H16,Input!$AI$3:$AL$1002,4)</f>
        <v>4</v>
      </c>
      <c r="J16">
        <f>VLOOKUP(H16,Input!$AI$3:$AL$1002,3)</f>
        <v>360</v>
      </c>
      <c r="K16">
        <f t="shared" si="8"/>
        <v>14</v>
      </c>
      <c r="L16">
        <f>VLOOKUP(K16,Input!$AM$3:$AP$1002,4)</f>
        <v>4</v>
      </c>
      <c r="M16">
        <f>VLOOKUP(K16,Input!$AM$3:$AP$1002,3)</f>
        <v>310</v>
      </c>
      <c r="X16" s="176">
        <v>12</v>
      </c>
      <c r="Y16" s="177">
        <v>48.6</v>
      </c>
      <c r="Z16" s="177">
        <v>34</v>
      </c>
      <c r="AA16" s="177">
        <v>69</v>
      </c>
      <c r="AB16" s="177">
        <v>38.1</v>
      </c>
      <c r="AC16" s="177">
        <v>25</v>
      </c>
      <c r="AD16" s="178">
        <v>49</v>
      </c>
      <c r="AE16">
        <f t="shared" si="1"/>
        <v>340</v>
      </c>
      <c r="AF16">
        <f t="shared" si="2"/>
        <v>486</v>
      </c>
      <c r="AG16">
        <f t="shared" si="3"/>
        <v>690</v>
      </c>
      <c r="AH16">
        <f t="shared" si="4"/>
        <v>250</v>
      </c>
      <c r="AI16">
        <f t="shared" si="5"/>
        <v>381</v>
      </c>
      <c r="AJ16">
        <f t="shared" si="6"/>
        <v>490</v>
      </c>
    </row>
    <row r="17" spans="1:36" ht="15.75" thickBot="1" x14ac:dyDescent="0.3">
      <c r="A17">
        <f t="shared" si="0"/>
        <v>410</v>
      </c>
      <c r="B17">
        <f>IF(A17&lt;&gt;"",COUNTIF(Input!$F$3:$F$1002,'Sheet 1'!A17),"")</f>
        <v>23</v>
      </c>
      <c r="H17">
        <f t="shared" si="7"/>
        <v>15</v>
      </c>
      <c r="I17">
        <f>VLOOKUP(H17,Input!$AI$3:$AL$1002,4)</f>
        <v>6</v>
      </c>
      <c r="J17">
        <f>VLOOKUP(H17,Input!$AI$3:$AL$1002,3)</f>
        <v>380</v>
      </c>
      <c r="K17">
        <f t="shared" si="8"/>
        <v>15</v>
      </c>
      <c r="L17">
        <f>VLOOKUP(K17,Input!$AM$3:$AP$1002,4)</f>
        <v>4</v>
      </c>
      <c r="M17">
        <f>VLOOKUP(K17,Input!$AM$3:$AP$1002,3)</f>
        <v>300</v>
      </c>
      <c r="X17" s="179">
        <v>13</v>
      </c>
      <c r="Y17" s="180">
        <v>49.2</v>
      </c>
      <c r="Z17" s="180">
        <v>28</v>
      </c>
      <c r="AA17" s="180">
        <v>63</v>
      </c>
      <c r="AB17" s="180">
        <v>38.700000000000003</v>
      </c>
      <c r="AC17" s="180">
        <v>28</v>
      </c>
      <c r="AD17" s="181">
        <v>59</v>
      </c>
      <c r="AE17">
        <f t="shared" si="1"/>
        <v>280</v>
      </c>
      <c r="AF17">
        <f t="shared" si="2"/>
        <v>492</v>
      </c>
      <c r="AG17">
        <f t="shared" si="3"/>
        <v>630</v>
      </c>
      <c r="AH17">
        <f t="shared" si="4"/>
        <v>280</v>
      </c>
      <c r="AI17">
        <f t="shared" si="5"/>
        <v>387</v>
      </c>
      <c r="AJ17">
        <f t="shared" si="6"/>
        <v>590</v>
      </c>
    </row>
    <row r="18" spans="1:36" ht="15.75" thickBot="1" x14ac:dyDescent="0.3">
      <c r="A18">
        <f t="shared" si="0"/>
        <v>420</v>
      </c>
      <c r="B18">
        <f>IF(A18&lt;&gt;"",COUNTIF(Input!$F$3:$F$1002,'Sheet 1'!A18),"")</f>
        <v>17</v>
      </c>
      <c r="H18">
        <f t="shared" si="7"/>
        <v>16</v>
      </c>
      <c r="I18">
        <f>VLOOKUP(H18,Input!$AI$3:$AL$1002,4)</f>
        <v>4</v>
      </c>
      <c r="J18">
        <f>VLOOKUP(H18,Input!$AI$3:$AL$1002,3)</f>
        <v>330</v>
      </c>
      <c r="K18">
        <f t="shared" si="8"/>
        <v>16</v>
      </c>
      <c r="L18">
        <f>VLOOKUP(K18,Input!$AM$3:$AP$1002,4)</f>
        <v>4</v>
      </c>
      <c r="M18">
        <f>VLOOKUP(K18,Input!$AM$3:$AP$1002,3)</f>
        <v>330</v>
      </c>
      <c r="X18" s="176">
        <v>14</v>
      </c>
      <c r="Y18" s="177">
        <v>50.1</v>
      </c>
      <c r="Z18" s="177">
        <v>34</v>
      </c>
      <c r="AA18" s="177">
        <v>66</v>
      </c>
      <c r="AB18" s="177">
        <v>38.799999999999997</v>
      </c>
      <c r="AC18" s="177">
        <v>31</v>
      </c>
      <c r="AD18" s="178">
        <v>49</v>
      </c>
      <c r="AE18">
        <f t="shared" si="1"/>
        <v>340</v>
      </c>
      <c r="AF18">
        <f t="shared" si="2"/>
        <v>501</v>
      </c>
      <c r="AG18">
        <f t="shared" si="3"/>
        <v>660</v>
      </c>
      <c r="AH18">
        <f t="shared" si="4"/>
        <v>310</v>
      </c>
      <c r="AI18">
        <f t="shared" si="5"/>
        <v>388</v>
      </c>
      <c r="AJ18">
        <f t="shared" si="6"/>
        <v>490</v>
      </c>
    </row>
    <row r="19" spans="1:36" ht="15.75" thickBot="1" x14ac:dyDescent="0.3">
      <c r="A19">
        <f t="shared" si="0"/>
        <v>430</v>
      </c>
      <c r="B19">
        <f>IF(A19&lt;&gt;"",COUNTIF(Input!$F$3:$F$1002,'Sheet 1'!A19),"")</f>
        <v>16</v>
      </c>
      <c r="H19">
        <f t="shared" si="7"/>
        <v>17</v>
      </c>
      <c r="I19">
        <f>VLOOKUP(H19,Input!$AI$3:$AL$1002,4)</f>
        <v>3</v>
      </c>
      <c r="J19">
        <f>VLOOKUP(H19,Input!$AI$3:$AL$1002,3)</f>
        <v>310</v>
      </c>
      <c r="K19">
        <f t="shared" si="8"/>
        <v>17</v>
      </c>
      <c r="L19">
        <f>VLOOKUP(K19,Input!$AM$3:$AP$1002,4)</f>
        <v>5</v>
      </c>
      <c r="M19">
        <f>VLOOKUP(K19,Input!$AM$3:$AP$1002,3)</f>
        <v>350</v>
      </c>
      <c r="X19" s="179">
        <v>15</v>
      </c>
      <c r="Y19" s="180">
        <v>51</v>
      </c>
      <c r="Z19" s="180">
        <v>33</v>
      </c>
      <c r="AA19" s="180">
        <v>70</v>
      </c>
      <c r="AB19" s="180">
        <v>39.6</v>
      </c>
      <c r="AC19" s="180">
        <v>31</v>
      </c>
      <c r="AD19" s="181">
        <v>51</v>
      </c>
      <c r="AE19">
        <f t="shared" si="1"/>
        <v>330</v>
      </c>
      <c r="AF19">
        <f t="shared" si="2"/>
        <v>510</v>
      </c>
      <c r="AG19">
        <f t="shared" si="3"/>
        <v>700</v>
      </c>
      <c r="AH19">
        <f t="shared" si="4"/>
        <v>310</v>
      </c>
      <c r="AI19">
        <f t="shared" si="5"/>
        <v>396</v>
      </c>
      <c r="AJ19">
        <f t="shared" si="6"/>
        <v>510</v>
      </c>
    </row>
    <row r="20" spans="1:36" ht="15.75" thickBot="1" x14ac:dyDescent="0.3">
      <c r="A20">
        <f t="shared" si="0"/>
        <v>440</v>
      </c>
      <c r="B20">
        <f>IF(A20&lt;&gt;"",COUNTIF(Input!$F$3:$F$1002,'Sheet 1'!A20),"")</f>
        <v>5</v>
      </c>
      <c r="H20">
        <f t="shared" si="7"/>
        <v>18</v>
      </c>
      <c r="I20">
        <f>VLOOKUP(H20,Input!$AI$3:$AL$1002,4)</f>
        <v>6</v>
      </c>
      <c r="J20">
        <f>VLOOKUP(H20,Input!$AI$3:$AL$1002,3)</f>
        <v>400</v>
      </c>
      <c r="K20">
        <f t="shared" si="8"/>
        <v>18</v>
      </c>
      <c r="L20">
        <f>VLOOKUP(K20,Input!$AM$3:$AP$1002,4)</f>
        <v>4</v>
      </c>
      <c r="M20">
        <f>VLOOKUP(K20,Input!$AM$3:$AP$1002,3)</f>
        <v>310</v>
      </c>
      <c r="X20" s="176">
        <v>16</v>
      </c>
      <c r="Y20" s="177">
        <v>51.3</v>
      </c>
      <c r="Z20" s="177">
        <v>36</v>
      </c>
      <c r="AA20" s="177">
        <v>66</v>
      </c>
      <c r="AB20" s="177">
        <v>40.1</v>
      </c>
      <c r="AC20" s="177">
        <v>33</v>
      </c>
      <c r="AD20" s="178">
        <v>67</v>
      </c>
      <c r="AE20">
        <f t="shared" si="1"/>
        <v>360</v>
      </c>
      <c r="AF20">
        <f t="shared" si="2"/>
        <v>513</v>
      </c>
      <c r="AG20">
        <f t="shared" ref="AG20:AG46" si="9">AA20*10</f>
        <v>660</v>
      </c>
      <c r="AH20">
        <f t="shared" si="4"/>
        <v>330</v>
      </c>
      <c r="AI20">
        <f t="shared" si="5"/>
        <v>401</v>
      </c>
      <c r="AJ20">
        <f t="shared" si="6"/>
        <v>670</v>
      </c>
    </row>
    <row r="21" spans="1:36" ht="15.75" thickBot="1" x14ac:dyDescent="0.3">
      <c r="A21">
        <f t="shared" si="0"/>
        <v>450</v>
      </c>
      <c r="B21">
        <f>IF(A21&lt;&gt;"",COUNTIF(Input!$F$3:$F$1002,'Sheet 1'!A21),"")</f>
        <v>7</v>
      </c>
      <c r="H21">
        <f t="shared" si="7"/>
        <v>19</v>
      </c>
      <c r="I21">
        <f>VLOOKUP(H21,Input!$AI$3:$AL$1002,4)</f>
        <v>4</v>
      </c>
      <c r="J21">
        <f>VLOOKUP(H21,Input!$AI$3:$AL$1002,3)</f>
        <v>370</v>
      </c>
      <c r="K21">
        <f t="shared" si="8"/>
        <v>19</v>
      </c>
      <c r="L21">
        <f>VLOOKUP(K21,Input!$AM$3:$AP$1002,4)</f>
        <v>4</v>
      </c>
      <c r="M21">
        <f>VLOOKUP(K21,Input!$AM$3:$AP$1002,3)</f>
        <v>300</v>
      </c>
      <c r="X21" s="179">
        <v>17</v>
      </c>
      <c r="Y21" s="180">
        <v>51.8</v>
      </c>
      <c r="Z21" s="180">
        <v>28</v>
      </c>
      <c r="AA21" s="180">
        <v>67</v>
      </c>
      <c r="AB21" s="180">
        <v>40.1</v>
      </c>
      <c r="AC21" s="180">
        <v>35</v>
      </c>
      <c r="AD21" s="181">
        <v>52</v>
      </c>
      <c r="AE21">
        <f t="shared" si="1"/>
        <v>280</v>
      </c>
      <c r="AF21">
        <f t="shared" si="2"/>
        <v>518</v>
      </c>
      <c r="AG21">
        <f t="shared" si="9"/>
        <v>670</v>
      </c>
      <c r="AH21">
        <f t="shared" si="4"/>
        <v>350</v>
      </c>
      <c r="AI21">
        <f t="shared" si="5"/>
        <v>401</v>
      </c>
      <c r="AJ21">
        <f t="shared" si="6"/>
        <v>520</v>
      </c>
    </row>
    <row r="22" spans="1:36" ht="15.75" thickBot="1" x14ac:dyDescent="0.3">
      <c r="A22">
        <f t="shared" si="0"/>
        <v>460</v>
      </c>
      <c r="B22">
        <f>IF(A22&lt;&gt;"",COUNTIF(Input!$F$3:$F$1002,'Sheet 1'!A22),"")</f>
        <v>11</v>
      </c>
      <c r="H22">
        <f t="shared" si="7"/>
        <v>20</v>
      </c>
      <c r="I22">
        <f>VLOOKUP(H22,Input!$AI$3:$AL$1002,4)</f>
        <v>4</v>
      </c>
      <c r="J22">
        <f>VLOOKUP(H22,Input!$AI$3:$AL$1002,3)</f>
        <v>340</v>
      </c>
      <c r="K22">
        <f t="shared" si="8"/>
        <v>20</v>
      </c>
      <c r="L22">
        <f>VLOOKUP(K22,Input!$AM$3:$AP$1002,4)</f>
        <v>3</v>
      </c>
      <c r="M22">
        <f>VLOOKUP(K22,Input!$AM$3:$AP$1002,3)</f>
        <v>290</v>
      </c>
      <c r="X22" s="176">
        <v>18</v>
      </c>
      <c r="Y22" s="177">
        <v>52.3</v>
      </c>
      <c r="Z22" s="177">
        <v>39</v>
      </c>
      <c r="AA22" s="177">
        <v>69</v>
      </c>
      <c r="AB22" s="177">
        <v>40.700000000000003</v>
      </c>
      <c r="AC22" s="177">
        <v>35</v>
      </c>
      <c r="AD22" s="178">
        <v>56</v>
      </c>
      <c r="AE22">
        <f t="shared" si="1"/>
        <v>390</v>
      </c>
      <c r="AF22">
        <f t="shared" si="2"/>
        <v>523</v>
      </c>
      <c r="AG22">
        <f t="shared" si="9"/>
        <v>690</v>
      </c>
      <c r="AH22">
        <f t="shared" si="4"/>
        <v>350</v>
      </c>
      <c r="AI22">
        <f t="shared" si="5"/>
        <v>407</v>
      </c>
      <c r="AJ22">
        <f t="shared" si="6"/>
        <v>560</v>
      </c>
    </row>
    <row r="23" spans="1:36" ht="15" thickBot="1" x14ac:dyDescent="0.35">
      <c r="A23">
        <f t="shared" si="0"/>
        <v>470</v>
      </c>
      <c r="B23">
        <f>IF(A23&lt;&gt;"",COUNTIF(Input!$F$3:$F$1002,'Sheet 1'!A23),"")</f>
        <v>5</v>
      </c>
      <c r="H23">
        <f t="shared" si="7"/>
        <v>21</v>
      </c>
      <c r="I23">
        <f>VLOOKUP(H23,Input!$AI$3:$AL$1002,4)</f>
        <v>6</v>
      </c>
      <c r="J23">
        <f>VLOOKUP(H23,Input!$AI$3:$AL$1002,3)</f>
        <v>460</v>
      </c>
      <c r="K23">
        <f t="shared" si="8"/>
        <v>21</v>
      </c>
      <c r="L23">
        <f>VLOOKUP(K23,Input!$AM$3:$AP$1002,4)</f>
        <v>5</v>
      </c>
      <c r="M23">
        <f>VLOOKUP(K23,Input!$AM$3:$AP$1002,3)</f>
        <v>310</v>
      </c>
      <c r="X23" s="179">
        <v>19</v>
      </c>
      <c r="Y23" s="180">
        <v>52.8</v>
      </c>
      <c r="Z23" s="180">
        <v>37</v>
      </c>
      <c r="AA23" s="180">
        <v>69</v>
      </c>
      <c r="AB23" s="180">
        <v>40.9</v>
      </c>
      <c r="AC23" s="180">
        <v>29</v>
      </c>
      <c r="AD23" s="181">
        <v>55</v>
      </c>
      <c r="AE23">
        <f t="shared" si="1"/>
        <v>370</v>
      </c>
      <c r="AF23">
        <f t="shared" si="2"/>
        <v>528</v>
      </c>
      <c r="AG23">
        <f t="shared" si="9"/>
        <v>690</v>
      </c>
      <c r="AH23">
        <f t="shared" si="4"/>
        <v>290</v>
      </c>
      <c r="AI23">
        <f t="shared" si="5"/>
        <v>409</v>
      </c>
      <c r="AJ23">
        <f t="shared" si="6"/>
        <v>550</v>
      </c>
    </row>
    <row r="24" spans="1:36" ht="15" thickBot="1" x14ac:dyDescent="0.35">
      <c r="A24">
        <f t="shared" si="0"/>
        <v>480</v>
      </c>
      <c r="B24">
        <f>IF(A24&lt;&gt;"",COUNTIF(Input!$F$3:$F$1002,'Sheet 1'!A24),"")</f>
        <v>5</v>
      </c>
      <c r="H24">
        <f t="shared" si="7"/>
        <v>22</v>
      </c>
      <c r="I24">
        <f>VLOOKUP(H24,Input!$AI$3:$AL$1002,4)</f>
        <v>4</v>
      </c>
      <c r="J24">
        <f>VLOOKUP(H24,Input!$AI$3:$AL$1002,3)</f>
        <v>320</v>
      </c>
      <c r="K24">
        <f t="shared" si="8"/>
        <v>22</v>
      </c>
      <c r="L24">
        <f>VLOOKUP(K24,Input!$AM$3:$AP$1002,4)</f>
        <v>6</v>
      </c>
      <c r="M24">
        <f>VLOOKUP(K24,Input!$AM$3:$AP$1002,3)</f>
        <v>330</v>
      </c>
      <c r="X24" s="176">
        <v>20</v>
      </c>
      <c r="Y24" s="177">
        <v>53.1</v>
      </c>
      <c r="Z24" s="177">
        <v>40</v>
      </c>
      <c r="AA24" s="177">
        <v>71</v>
      </c>
      <c r="AB24" s="177">
        <v>40.6</v>
      </c>
      <c r="AC24" s="177">
        <v>35</v>
      </c>
      <c r="AD24" s="178">
        <v>49</v>
      </c>
      <c r="AE24">
        <f t="shared" si="1"/>
        <v>400</v>
      </c>
      <c r="AF24">
        <f t="shared" si="2"/>
        <v>531</v>
      </c>
      <c r="AG24">
        <f t="shared" si="9"/>
        <v>710</v>
      </c>
      <c r="AH24">
        <f t="shared" si="4"/>
        <v>350</v>
      </c>
      <c r="AI24">
        <f t="shared" si="5"/>
        <v>406</v>
      </c>
      <c r="AJ24">
        <f t="shared" si="6"/>
        <v>490</v>
      </c>
    </row>
    <row r="25" spans="1:36" ht="15" thickBot="1" x14ac:dyDescent="0.35">
      <c r="A25">
        <f t="shared" si="0"/>
        <v>490</v>
      </c>
      <c r="B25">
        <f>IF(A25&lt;&gt;"",COUNTIF(Input!$F$3:$F$1002,'Sheet 1'!A25),"")</f>
        <v>3</v>
      </c>
      <c r="H25">
        <f t="shared" si="7"/>
        <v>23</v>
      </c>
      <c r="I25">
        <f>VLOOKUP(H25,Input!$AI$3:$AL$1002,4)</f>
        <v>5</v>
      </c>
      <c r="J25">
        <f>VLOOKUP(H25,Input!$AI$3:$AL$1002,3)</f>
        <v>410</v>
      </c>
      <c r="K25">
        <f t="shared" si="8"/>
        <v>23</v>
      </c>
      <c r="L25">
        <f>VLOOKUP(K25,Input!$AM$3:$AP$1002,4)</f>
        <v>3</v>
      </c>
      <c r="M25">
        <f>VLOOKUP(K25,Input!$AM$3:$AP$1002,3)</f>
        <v>300</v>
      </c>
      <c r="X25" s="179">
        <v>21</v>
      </c>
      <c r="Y25" s="180">
        <v>53.3</v>
      </c>
      <c r="Z25" s="180">
        <v>40</v>
      </c>
      <c r="AA25" s="180">
        <v>67</v>
      </c>
      <c r="AB25" s="180">
        <v>41.2</v>
      </c>
      <c r="AC25" s="180">
        <v>33</v>
      </c>
      <c r="AD25" s="181">
        <v>49</v>
      </c>
      <c r="AE25">
        <f t="shared" si="1"/>
        <v>400</v>
      </c>
      <c r="AF25">
        <f t="shared" si="2"/>
        <v>533</v>
      </c>
      <c r="AG25">
        <f t="shared" si="9"/>
        <v>670</v>
      </c>
      <c r="AH25">
        <f t="shared" si="4"/>
        <v>330</v>
      </c>
      <c r="AI25">
        <f t="shared" si="5"/>
        <v>412</v>
      </c>
      <c r="AJ25">
        <f t="shared" si="6"/>
        <v>490</v>
      </c>
    </row>
    <row r="26" spans="1:36" ht="15" thickBot="1" x14ac:dyDescent="0.35">
      <c r="A26">
        <f t="shared" si="0"/>
        <v>500</v>
      </c>
      <c r="B26">
        <f>IF(A26&lt;&gt;"",COUNTIF(Input!$F$3:$F$1002,'Sheet 1'!A26),"")</f>
        <v>4</v>
      </c>
      <c r="H26">
        <f t="shared" si="7"/>
        <v>24</v>
      </c>
      <c r="I26">
        <f>VLOOKUP(H26,Input!$AI$3:$AL$1002,4)</f>
        <v>5</v>
      </c>
      <c r="J26">
        <f>VLOOKUP(H26,Input!$AI$3:$AL$1002,3)</f>
        <v>390</v>
      </c>
      <c r="K26">
        <f t="shared" si="8"/>
        <v>24</v>
      </c>
      <c r="L26">
        <f>VLOOKUP(K26,Input!$AM$3:$AP$1002,4)</f>
        <v>11</v>
      </c>
      <c r="M26">
        <f>VLOOKUP(K26,Input!$AM$3:$AP$1002,3)</f>
        <v>390</v>
      </c>
      <c r="X26" s="176">
        <v>22</v>
      </c>
      <c r="Y26" s="177">
        <v>53.2</v>
      </c>
      <c r="Z26" s="177">
        <v>39</v>
      </c>
      <c r="AA26" s="177">
        <v>71</v>
      </c>
      <c r="AB26" s="177">
        <v>41.4</v>
      </c>
      <c r="AC26" s="177">
        <v>36</v>
      </c>
      <c r="AD26" s="178">
        <v>48</v>
      </c>
      <c r="AE26">
        <f t="shared" si="1"/>
        <v>390</v>
      </c>
      <c r="AF26">
        <f t="shared" si="2"/>
        <v>532</v>
      </c>
      <c r="AG26">
        <f t="shared" si="9"/>
        <v>710</v>
      </c>
      <c r="AH26">
        <f t="shared" si="4"/>
        <v>360</v>
      </c>
      <c r="AI26">
        <f t="shared" si="5"/>
        <v>414</v>
      </c>
      <c r="AJ26">
        <f t="shared" si="6"/>
        <v>480</v>
      </c>
    </row>
    <row r="27" spans="1:36" ht="15" thickBot="1" x14ac:dyDescent="0.35">
      <c r="A27">
        <f t="shared" si="0"/>
        <v>510</v>
      </c>
      <c r="B27">
        <f>IF(A27&lt;&gt;"",COUNTIF(Input!$F$3:$F$1002,'Sheet 1'!A27),"")</f>
        <v>2</v>
      </c>
      <c r="H27">
        <f t="shared" si="7"/>
        <v>25</v>
      </c>
      <c r="I27">
        <f>VLOOKUP(H27,Input!$AI$3:$AL$1002,4)</f>
        <v>4</v>
      </c>
      <c r="J27">
        <f>VLOOKUP(H27,Input!$AI$3:$AL$1002,3)</f>
        <v>300</v>
      </c>
      <c r="K27">
        <f t="shared" si="8"/>
        <v>25</v>
      </c>
      <c r="L27">
        <f>VLOOKUP(K27,Input!$AM$3:$AP$1002,4)</f>
        <v>5</v>
      </c>
      <c r="M27">
        <f>VLOOKUP(K27,Input!$AM$3:$AP$1002,3)</f>
        <v>320</v>
      </c>
      <c r="X27" s="179">
        <v>23</v>
      </c>
      <c r="Y27" s="180">
        <v>53.5</v>
      </c>
      <c r="Z27" s="180">
        <v>35</v>
      </c>
      <c r="AA27" s="180">
        <v>66</v>
      </c>
      <c r="AB27" s="180">
        <v>41.3</v>
      </c>
      <c r="AC27" s="180">
        <v>36</v>
      </c>
      <c r="AD27" s="181">
        <v>46</v>
      </c>
      <c r="AE27">
        <f t="shared" si="1"/>
        <v>350</v>
      </c>
      <c r="AF27">
        <f t="shared" si="2"/>
        <v>535</v>
      </c>
      <c r="AG27">
        <f t="shared" si="9"/>
        <v>660</v>
      </c>
      <c r="AH27">
        <f t="shared" si="4"/>
        <v>360</v>
      </c>
      <c r="AI27">
        <f t="shared" si="5"/>
        <v>413</v>
      </c>
      <c r="AJ27">
        <f t="shared" si="6"/>
        <v>460</v>
      </c>
    </row>
    <row r="28" spans="1:36" ht="15" thickBot="1" x14ac:dyDescent="0.35">
      <c r="A28">
        <f t="shared" si="0"/>
        <v>520</v>
      </c>
      <c r="B28">
        <f>IF(A28&lt;&gt;"",COUNTIF(Input!$F$3:$F$1002,'Sheet 1'!A28),"")</f>
        <v>0</v>
      </c>
      <c r="H28">
        <f t="shared" si="7"/>
        <v>26</v>
      </c>
      <c r="I28">
        <f>VLOOKUP(H28,Input!$AI$3:$AL$1002,4)</f>
        <v>4</v>
      </c>
      <c r="J28">
        <f>VLOOKUP(H28,Input!$AI$3:$AL$1002,3)</f>
        <v>350</v>
      </c>
      <c r="K28">
        <f t="shared" si="8"/>
        <v>26</v>
      </c>
      <c r="L28">
        <f>VLOOKUP(K28,Input!$AM$3:$AP$1002,4)</f>
        <v>4</v>
      </c>
      <c r="M28">
        <f>VLOOKUP(K28,Input!$AM$3:$AP$1002,3)</f>
        <v>340</v>
      </c>
      <c r="X28" s="176">
        <v>24</v>
      </c>
      <c r="Y28" s="177">
        <v>54.1</v>
      </c>
      <c r="Z28" s="177">
        <v>43</v>
      </c>
      <c r="AA28" s="177">
        <v>69</v>
      </c>
      <c r="AB28" s="177">
        <v>41.9</v>
      </c>
      <c r="AC28" s="177">
        <v>36</v>
      </c>
      <c r="AD28" s="178">
        <v>48</v>
      </c>
      <c r="AE28">
        <f t="shared" si="1"/>
        <v>430</v>
      </c>
      <c r="AF28">
        <f t="shared" si="2"/>
        <v>541</v>
      </c>
      <c r="AG28">
        <f t="shared" si="9"/>
        <v>690</v>
      </c>
      <c r="AH28">
        <f t="shared" si="4"/>
        <v>360</v>
      </c>
      <c r="AI28">
        <f t="shared" si="5"/>
        <v>419</v>
      </c>
      <c r="AJ28">
        <f t="shared" si="6"/>
        <v>480</v>
      </c>
    </row>
    <row r="29" spans="1:36" ht="15" thickBot="1" x14ac:dyDescent="0.35">
      <c r="A29">
        <f t="shared" si="0"/>
        <v>530</v>
      </c>
      <c r="B29">
        <f>IF(A29&lt;&gt;"",COUNTIF(Input!$F$3:$F$1002,'Sheet 1'!A29),"")</f>
        <v>1</v>
      </c>
      <c r="H29">
        <f t="shared" si="7"/>
        <v>27</v>
      </c>
      <c r="I29">
        <f>VLOOKUP(H29,Input!$AI$3:$AL$1002,4)</f>
        <v>6</v>
      </c>
      <c r="J29">
        <f>VLOOKUP(H29,Input!$AI$3:$AL$1002,3)</f>
        <v>420</v>
      </c>
      <c r="K29">
        <f t="shared" si="8"/>
        <v>27</v>
      </c>
      <c r="L29">
        <f>VLOOKUP(K29,Input!$AM$3:$AP$1002,4)</f>
        <v>5</v>
      </c>
      <c r="M29">
        <f>VLOOKUP(K29,Input!$AM$3:$AP$1002,3)</f>
        <v>350</v>
      </c>
      <c r="X29" s="179">
        <v>25</v>
      </c>
      <c r="Y29" s="180">
        <v>54</v>
      </c>
      <c r="Z29" s="180">
        <v>40</v>
      </c>
      <c r="AA29" s="180">
        <v>66</v>
      </c>
      <c r="AB29" s="180">
        <v>41.8</v>
      </c>
      <c r="AC29" s="180">
        <v>39</v>
      </c>
      <c r="AD29" s="181">
        <v>45</v>
      </c>
      <c r="AE29">
        <f t="shared" si="1"/>
        <v>400</v>
      </c>
      <c r="AF29">
        <f t="shared" si="2"/>
        <v>540</v>
      </c>
      <c r="AG29">
        <f t="shared" si="9"/>
        <v>660</v>
      </c>
      <c r="AH29">
        <f t="shared" si="4"/>
        <v>390</v>
      </c>
      <c r="AI29">
        <f t="shared" si="5"/>
        <v>418</v>
      </c>
      <c r="AJ29">
        <f t="shared" si="6"/>
        <v>450</v>
      </c>
    </row>
    <row r="30" spans="1:36" ht="15" thickBot="1" x14ac:dyDescent="0.35">
      <c r="A30">
        <f t="shared" si="0"/>
        <v>540</v>
      </c>
      <c r="B30">
        <f>IF(A30&lt;&gt;"",COUNTIF(Input!$F$3:$F$1002,'Sheet 1'!A30),"")</f>
        <v>3</v>
      </c>
      <c r="H30">
        <f t="shared" si="7"/>
        <v>28</v>
      </c>
      <c r="I30">
        <f>VLOOKUP(H30,Input!$AI$3:$AL$1002,4)</f>
        <v>7</v>
      </c>
      <c r="J30">
        <f>VLOOKUP(H30,Input!$AI$3:$AL$1002,3)</f>
        <v>480</v>
      </c>
      <c r="K30">
        <f t="shared" si="8"/>
        <v>28</v>
      </c>
      <c r="L30">
        <f>VLOOKUP(K30,Input!$AM$3:$AP$1002,4)</f>
        <v>4</v>
      </c>
      <c r="M30">
        <f>VLOOKUP(K30,Input!$AM$3:$AP$1002,3)</f>
        <v>310</v>
      </c>
      <c r="X30" s="176">
        <v>26</v>
      </c>
      <c r="Y30" s="177">
        <v>53.9</v>
      </c>
      <c r="Z30" s="177">
        <v>38</v>
      </c>
      <c r="AA30" s="177">
        <v>68</v>
      </c>
      <c r="AB30" s="177">
        <v>41.9</v>
      </c>
      <c r="AC30" s="177">
        <v>36</v>
      </c>
      <c r="AD30" s="178">
        <v>50</v>
      </c>
      <c r="AE30">
        <f t="shared" si="1"/>
        <v>380</v>
      </c>
      <c r="AF30">
        <f t="shared" si="2"/>
        <v>539</v>
      </c>
      <c r="AG30">
        <f t="shared" si="9"/>
        <v>680</v>
      </c>
      <c r="AH30">
        <f t="shared" si="4"/>
        <v>360</v>
      </c>
      <c r="AI30">
        <f t="shared" si="5"/>
        <v>419</v>
      </c>
      <c r="AJ30">
        <f t="shared" si="6"/>
        <v>500</v>
      </c>
    </row>
    <row r="31" spans="1:36" ht="15" thickBot="1" x14ac:dyDescent="0.35">
      <c r="A31">
        <f t="shared" si="0"/>
        <v>550</v>
      </c>
      <c r="B31">
        <f>IF(A31&lt;&gt;"",COUNTIF(Input!$F$3:$F$1002,'Sheet 1'!A31),"")</f>
        <v>0</v>
      </c>
      <c r="H31">
        <f t="shared" si="7"/>
        <v>29</v>
      </c>
      <c r="I31">
        <f>VLOOKUP(H31,Input!$AI$3:$AL$1002,4)</f>
        <v>11</v>
      </c>
      <c r="J31">
        <f>VLOOKUP(H31,Input!$AI$3:$AL$1002,3)</f>
        <v>470</v>
      </c>
      <c r="K31">
        <f t="shared" si="8"/>
        <v>29</v>
      </c>
      <c r="L31">
        <f>VLOOKUP(K31,Input!$AM$3:$AP$1002,4)</f>
        <v>7</v>
      </c>
      <c r="M31">
        <f>VLOOKUP(K31,Input!$AM$3:$AP$1002,3)</f>
        <v>320</v>
      </c>
      <c r="X31" s="179">
        <v>27</v>
      </c>
      <c r="Y31" s="180">
        <v>54.8</v>
      </c>
      <c r="Z31" s="180">
        <v>47</v>
      </c>
      <c r="AA31" s="180">
        <v>70</v>
      </c>
      <c r="AB31" s="180">
        <v>43.2</v>
      </c>
      <c r="AC31" s="180">
        <v>38</v>
      </c>
      <c r="AD31" s="181">
        <v>53</v>
      </c>
      <c r="AE31">
        <f t="shared" si="1"/>
        <v>470</v>
      </c>
      <c r="AF31">
        <f t="shared" si="2"/>
        <v>548</v>
      </c>
      <c r="AG31">
        <f t="shared" si="9"/>
        <v>700</v>
      </c>
      <c r="AH31">
        <f t="shared" si="4"/>
        <v>380</v>
      </c>
      <c r="AI31">
        <f t="shared" si="5"/>
        <v>432</v>
      </c>
      <c r="AJ31">
        <f t="shared" si="6"/>
        <v>530</v>
      </c>
    </row>
    <row r="32" spans="1:36" ht="15" thickBot="1" x14ac:dyDescent="0.35">
      <c r="A32">
        <f t="shared" si="0"/>
        <v>560</v>
      </c>
      <c r="B32">
        <f>IF(A32&lt;&gt;"",COUNTIF(Input!$F$3:$F$1002,'Sheet 1'!A32),"")</f>
        <v>3</v>
      </c>
      <c r="H32">
        <f t="shared" si="7"/>
        <v>30</v>
      </c>
      <c r="I32">
        <f>VLOOKUP(H32,Input!$AI$3:$AL$1002,4)</f>
        <v>11</v>
      </c>
      <c r="J32">
        <f>VLOOKUP(H32,Input!$AI$3:$AL$1002,3)</f>
        <v>450</v>
      </c>
      <c r="K32">
        <f t="shared" si="8"/>
        <v>30</v>
      </c>
      <c r="L32">
        <f>VLOOKUP(K32,Input!$AM$3:$AP$1002,4)</f>
        <v>3</v>
      </c>
      <c r="M32">
        <f>VLOOKUP(K32,Input!$AM$3:$AP$1002,3)</f>
        <v>290</v>
      </c>
      <c r="X32" s="176">
        <v>28</v>
      </c>
      <c r="Y32" s="177">
        <v>55.3</v>
      </c>
      <c r="Z32" s="177">
        <v>39</v>
      </c>
      <c r="AA32" s="177">
        <v>64</v>
      </c>
      <c r="AB32" s="177">
        <v>41.6</v>
      </c>
      <c r="AC32" s="177">
        <v>38</v>
      </c>
      <c r="AD32" s="178">
        <v>48</v>
      </c>
      <c r="AE32">
        <f t="shared" si="1"/>
        <v>390</v>
      </c>
      <c r="AF32">
        <f t="shared" si="2"/>
        <v>553</v>
      </c>
      <c r="AG32">
        <f t="shared" si="9"/>
        <v>640</v>
      </c>
      <c r="AH32">
        <f t="shared" si="4"/>
        <v>380</v>
      </c>
      <c r="AI32">
        <f t="shared" si="5"/>
        <v>416</v>
      </c>
      <c r="AJ32">
        <f t="shared" si="6"/>
        <v>480</v>
      </c>
    </row>
    <row r="33" spans="1:36" ht="15" thickBot="1" x14ac:dyDescent="0.35">
      <c r="A33">
        <f t="shared" si="0"/>
        <v>570</v>
      </c>
      <c r="B33">
        <f>IF(A33&lt;&gt;"",COUNTIF(Input!$F$3:$F$1002,'Sheet 1'!A33),"")</f>
        <v>0</v>
      </c>
      <c r="H33">
        <f t="shared" si="7"/>
        <v>31</v>
      </c>
      <c r="I33">
        <f>VLOOKUP(H33,Input!$AI$3:$AL$1002,4)</f>
        <v>6</v>
      </c>
      <c r="J33">
        <f>VLOOKUP(H33,Input!$AI$3:$AL$1002,3)</f>
        <v>430</v>
      </c>
      <c r="K33">
        <f t="shared" si="8"/>
        <v>31</v>
      </c>
      <c r="L33">
        <f>VLOOKUP(K33,Input!$AM$3:$AP$1002,4)</f>
        <v>15</v>
      </c>
      <c r="M33">
        <f>VLOOKUP(K33,Input!$AM$3:$AP$1002,3)</f>
        <v>360</v>
      </c>
      <c r="X33" s="179">
        <v>29</v>
      </c>
      <c r="Y33" s="180">
        <v>54.2</v>
      </c>
      <c r="Z33" s="180">
        <v>46</v>
      </c>
      <c r="AA33" s="180">
        <v>66</v>
      </c>
      <c r="AB33" s="180">
        <v>44.9</v>
      </c>
      <c r="AC33" s="180">
        <v>41</v>
      </c>
      <c r="AD33" s="181">
        <v>54</v>
      </c>
      <c r="AE33">
        <f t="shared" si="1"/>
        <v>460</v>
      </c>
      <c r="AF33">
        <f t="shared" si="2"/>
        <v>542</v>
      </c>
      <c r="AG33">
        <f t="shared" si="9"/>
        <v>660</v>
      </c>
      <c r="AH33">
        <f t="shared" si="4"/>
        <v>410</v>
      </c>
      <c r="AI33">
        <f t="shared" si="5"/>
        <v>449</v>
      </c>
      <c r="AJ33">
        <f t="shared" si="6"/>
        <v>540</v>
      </c>
    </row>
    <row r="34" spans="1:36" ht="15" thickBot="1" x14ac:dyDescent="0.35">
      <c r="A34">
        <f t="shared" si="0"/>
        <v>580</v>
      </c>
      <c r="B34">
        <f>IF(A34&lt;&gt;"",COUNTIF(Input!$F$3:$F$1002,'Sheet 1'!A34),"")</f>
        <v>1</v>
      </c>
      <c r="H34">
        <f t="shared" si="7"/>
        <v>32</v>
      </c>
      <c r="I34">
        <f>VLOOKUP(H34,Input!$AI$3:$AL$1002,4)</f>
        <v>6</v>
      </c>
      <c r="J34">
        <f>VLOOKUP(H34,Input!$AI$3:$AL$1002,3)</f>
        <v>350</v>
      </c>
      <c r="K34">
        <f t="shared" si="8"/>
        <v>32</v>
      </c>
      <c r="L34">
        <f>VLOOKUP(K34,Input!$AM$3:$AP$1002,4)</f>
        <v>8</v>
      </c>
      <c r="M34">
        <f>VLOOKUP(K34,Input!$AM$3:$AP$1002,3)</f>
        <v>340</v>
      </c>
      <c r="X34" s="176">
        <v>30</v>
      </c>
      <c r="Y34" s="177">
        <v>55.3</v>
      </c>
      <c r="Z34" s="177">
        <v>41</v>
      </c>
      <c r="AA34" s="177">
        <v>73</v>
      </c>
      <c r="AB34" s="177">
        <v>41.3</v>
      </c>
      <c r="AC34" s="177">
        <v>38</v>
      </c>
      <c r="AD34" s="178">
        <v>46</v>
      </c>
      <c r="AE34">
        <f t="shared" si="1"/>
        <v>410</v>
      </c>
      <c r="AF34">
        <f t="shared" si="2"/>
        <v>553</v>
      </c>
      <c r="AG34">
        <f t="shared" si="9"/>
        <v>730</v>
      </c>
      <c r="AH34">
        <f t="shared" si="4"/>
        <v>380</v>
      </c>
      <c r="AI34">
        <f t="shared" si="5"/>
        <v>413</v>
      </c>
      <c r="AJ34">
        <f t="shared" si="6"/>
        <v>460</v>
      </c>
    </row>
    <row r="35" spans="1:36" ht="15" thickBot="1" x14ac:dyDescent="0.35">
      <c r="A35" t="str">
        <f t="shared" si="0"/>
        <v/>
      </c>
      <c r="B35" t="str">
        <f>IF(A35&lt;&gt;"",COUNTIF(Input!$F$3:$F$1002,'Sheet 1'!A35),"")</f>
        <v/>
      </c>
      <c r="H35">
        <f t="shared" si="7"/>
        <v>33</v>
      </c>
      <c r="I35">
        <f>VLOOKUP(H35,Input!$AI$3:$AL$1002,4)</f>
        <v>4</v>
      </c>
      <c r="J35">
        <f>VLOOKUP(H35,Input!$AI$3:$AL$1002,3)</f>
        <v>310</v>
      </c>
      <c r="K35">
        <f t="shared" si="8"/>
        <v>33</v>
      </c>
      <c r="L35">
        <f>VLOOKUP(K35,Input!$AM$3:$AP$1002,4)</f>
        <v>4</v>
      </c>
      <c r="M35">
        <f>VLOOKUP(K35,Input!$AM$3:$AP$1002,3)</f>
        <v>300</v>
      </c>
      <c r="X35" s="179">
        <v>31</v>
      </c>
      <c r="Y35" s="180">
        <v>54.7</v>
      </c>
      <c r="Z35" s="180">
        <v>36</v>
      </c>
      <c r="AA35" s="180">
        <v>61</v>
      </c>
      <c r="AB35" s="180">
        <v>42.9</v>
      </c>
      <c r="AC35" s="180">
        <v>36</v>
      </c>
      <c r="AD35" s="181">
        <v>55</v>
      </c>
      <c r="AE35">
        <f t="shared" si="1"/>
        <v>360</v>
      </c>
      <c r="AF35">
        <f t="shared" si="2"/>
        <v>547</v>
      </c>
      <c r="AG35">
        <f t="shared" si="9"/>
        <v>610</v>
      </c>
      <c r="AH35">
        <f t="shared" si="4"/>
        <v>360</v>
      </c>
      <c r="AI35">
        <f t="shared" si="5"/>
        <v>429</v>
      </c>
      <c r="AJ35">
        <f t="shared" si="6"/>
        <v>550</v>
      </c>
    </row>
    <row r="36" spans="1:36" ht="15" thickBot="1" x14ac:dyDescent="0.35">
      <c r="A36" t="str">
        <f t="shared" si="0"/>
        <v/>
      </c>
      <c r="B36" t="str">
        <f>IF(A36&lt;&gt;"",COUNTIF(Input!$F$3:$F$1002,'Sheet 1'!A36),"")</f>
        <v/>
      </c>
      <c r="H36">
        <f t="shared" si="7"/>
        <v>34</v>
      </c>
      <c r="I36">
        <f>VLOOKUP(H36,Input!$AI$3:$AL$1002,4)</f>
        <v>5</v>
      </c>
      <c r="J36">
        <f>VLOOKUP(H36,Input!$AI$3:$AL$1002,3)</f>
        <v>390</v>
      </c>
      <c r="K36">
        <f t="shared" si="8"/>
        <v>34</v>
      </c>
      <c r="L36">
        <f>VLOOKUP(K36,Input!$AM$3:$AP$1002,4)</f>
        <v>5</v>
      </c>
      <c r="M36">
        <f>VLOOKUP(K36,Input!$AM$3:$AP$1002,3)</f>
        <v>290</v>
      </c>
      <c r="X36" s="176">
        <v>32</v>
      </c>
      <c r="Y36" s="177">
        <v>56.2</v>
      </c>
      <c r="Z36" s="177">
        <v>44</v>
      </c>
      <c r="AA36" s="177">
        <v>67</v>
      </c>
      <c r="AB36" s="177">
        <v>44</v>
      </c>
      <c r="AC36" s="177">
        <v>41</v>
      </c>
      <c r="AD36" s="178">
        <v>49</v>
      </c>
      <c r="AE36">
        <f t="shared" si="1"/>
        <v>440</v>
      </c>
      <c r="AF36">
        <f t="shared" si="2"/>
        <v>562</v>
      </c>
      <c r="AG36">
        <f t="shared" si="9"/>
        <v>670</v>
      </c>
      <c r="AH36">
        <f t="shared" si="4"/>
        <v>410</v>
      </c>
      <c r="AI36">
        <f t="shared" si="5"/>
        <v>440</v>
      </c>
      <c r="AJ36">
        <f t="shared" si="6"/>
        <v>490</v>
      </c>
    </row>
    <row r="37" spans="1:36" ht="15" thickBot="1" x14ac:dyDescent="0.35">
      <c r="A37" t="str">
        <f t="shared" si="0"/>
        <v/>
      </c>
      <c r="B37" t="str">
        <f>IF(A37&lt;&gt;"",COUNTIF(Input!$F$3:$F$1002,'Sheet 1'!A37),"")</f>
        <v/>
      </c>
      <c r="H37">
        <f t="shared" si="7"/>
        <v>35</v>
      </c>
      <c r="I37">
        <f>VLOOKUP(H37,Input!$AI$3:$AL$1002,4)</f>
        <v>4</v>
      </c>
      <c r="J37">
        <f>VLOOKUP(H37,Input!$AI$3:$AL$1002,3)</f>
        <v>300</v>
      </c>
      <c r="K37">
        <f t="shared" si="8"/>
        <v>35</v>
      </c>
      <c r="L37">
        <f>VLOOKUP(K37,Input!$AM$3:$AP$1002,4)</f>
        <v>5</v>
      </c>
      <c r="M37">
        <f>VLOOKUP(K37,Input!$AM$3:$AP$1002,3)</f>
        <v>310</v>
      </c>
      <c r="X37" s="179">
        <v>33</v>
      </c>
      <c r="Y37" s="180">
        <v>56.3</v>
      </c>
      <c r="Z37" s="180">
        <v>47</v>
      </c>
      <c r="AA37" s="180">
        <v>66</v>
      </c>
      <c r="AB37" s="180">
        <v>41</v>
      </c>
      <c r="AC37" s="180">
        <v>39</v>
      </c>
      <c r="AD37" s="181">
        <v>44</v>
      </c>
      <c r="AE37">
        <f t="shared" si="1"/>
        <v>470</v>
      </c>
      <c r="AF37">
        <f t="shared" si="2"/>
        <v>563</v>
      </c>
      <c r="AG37">
        <f t="shared" si="9"/>
        <v>660</v>
      </c>
      <c r="AH37">
        <f t="shared" si="4"/>
        <v>390</v>
      </c>
      <c r="AI37">
        <f t="shared" si="5"/>
        <v>410</v>
      </c>
      <c r="AJ37">
        <f t="shared" si="6"/>
        <v>440</v>
      </c>
    </row>
    <row r="38" spans="1:36" ht="15" thickBot="1" x14ac:dyDescent="0.35">
      <c r="A38" t="str">
        <f t="shared" si="0"/>
        <v/>
      </c>
      <c r="B38" t="str">
        <f>IF(A38&lt;&gt;"",COUNTIF(Input!$F$3:$F$1002,'Sheet 1'!A38),"")</f>
        <v/>
      </c>
      <c r="H38">
        <f t="shared" si="7"/>
        <v>36</v>
      </c>
      <c r="I38">
        <f>VLOOKUP(H38,Input!$AI$3:$AL$1002,4)</f>
        <v>5</v>
      </c>
      <c r="J38">
        <f>VLOOKUP(H38,Input!$AI$3:$AL$1002,3)</f>
        <v>390</v>
      </c>
      <c r="K38">
        <f t="shared" si="8"/>
        <v>36</v>
      </c>
      <c r="L38">
        <f>VLOOKUP(K38,Input!$AM$3:$AP$1002,4)</f>
        <v>3</v>
      </c>
      <c r="M38">
        <f>VLOOKUP(K38,Input!$AM$3:$AP$1002,3)</f>
        <v>290</v>
      </c>
      <c r="X38" s="176">
        <v>34</v>
      </c>
      <c r="Y38" s="177">
        <v>56.5</v>
      </c>
      <c r="Z38" s="177">
        <v>36</v>
      </c>
      <c r="AA38" s="177">
        <v>64</v>
      </c>
      <c r="AB38" s="177">
        <v>44.4</v>
      </c>
      <c r="AC38" s="177">
        <v>41</v>
      </c>
      <c r="AD38" s="178">
        <v>47</v>
      </c>
      <c r="AE38">
        <f t="shared" si="1"/>
        <v>360</v>
      </c>
      <c r="AF38">
        <f t="shared" si="2"/>
        <v>565</v>
      </c>
      <c r="AG38">
        <f t="shared" si="9"/>
        <v>640</v>
      </c>
      <c r="AH38">
        <f t="shared" si="4"/>
        <v>410</v>
      </c>
      <c r="AI38">
        <f t="shared" si="5"/>
        <v>444</v>
      </c>
      <c r="AJ38">
        <f t="shared" si="6"/>
        <v>470</v>
      </c>
    </row>
    <row r="39" spans="1:36" ht="15" thickBot="1" x14ac:dyDescent="0.35">
      <c r="A39" t="str">
        <f t="shared" si="0"/>
        <v/>
      </c>
      <c r="B39" t="str">
        <f>IF(A39&lt;&gt;"",COUNTIF(Input!$F$3:$F$1002,'Sheet 1'!A39),"")</f>
        <v/>
      </c>
      <c r="H39">
        <f t="shared" si="7"/>
        <v>37</v>
      </c>
      <c r="I39">
        <f>VLOOKUP(H39,Input!$AI$3:$AL$1002,4)</f>
        <v>4</v>
      </c>
      <c r="J39">
        <f>VLOOKUP(H39,Input!$AI$3:$AL$1002,3)</f>
        <v>330</v>
      </c>
      <c r="K39">
        <f t="shared" si="8"/>
        <v>37</v>
      </c>
      <c r="L39">
        <f>VLOOKUP(K39,Input!$AM$3:$AP$1002,4)</f>
        <v>5</v>
      </c>
      <c r="M39">
        <f>VLOOKUP(K39,Input!$AM$3:$AP$1002,3)</f>
        <v>330</v>
      </c>
      <c r="X39" s="179">
        <v>35</v>
      </c>
      <c r="Y39" s="180">
        <v>57.8</v>
      </c>
      <c r="Z39" s="180">
        <v>32</v>
      </c>
      <c r="AA39" s="180">
        <v>68</v>
      </c>
      <c r="AB39" s="180">
        <v>43</v>
      </c>
      <c r="AC39" s="180">
        <v>41</v>
      </c>
      <c r="AD39" s="181">
        <v>46</v>
      </c>
      <c r="AE39">
        <f t="shared" si="1"/>
        <v>320</v>
      </c>
      <c r="AF39">
        <f t="shared" si="2"/>
        <v>578</v>
      </c>
      <c r="AG39">
        <f t="shared" si="9"/>
        <v>680</v>
      </c>
      <c r="AH39">
        <f t="shared" si="4"/>
        <v>410</v>
      </c>
      <c r="AI39">
        <f t="shared" si="5"/>
        <v>430</v>
      </c>
      <c r="AJ39">
        <f t="shared" si="6"/>
        <v>460</v>
      </c>
    </row>
    <row r="40" spans="1:36" ht="15" thickBot="1" x14ac:dyDescent="0.35">
      <c r="A40" t="str">
        <f t="shared" si="0"/>
        <v/>
      </c>
      <c r="B40" t="str">
        <f>IF(A40&lt;&gt;"",COUNTIF(Input!$F$3:$F$1002,'Sheet 1'!A40),"")</f>
        <v/>
      </c>
      <c r="H40">
        <f t="shared" si="7"/>
        <v>38</v>
      </c>
      <c r="I40">
        <f>VLOOKUP(H40,Input!$AI$3:$AL$1002,4)</f>
        <v>6</v>
      </c>
      <c r="J40">
        <f>VLOOKUP(H40,Input!$AI$3:$AL$1002,3)</f>
        <v>400</v>
      </c>
      <c r="K40">
        <f t="shared" si="8"/>
        <v>38</v>
      </c>
      <c r="L40">
        <f>VLOOKUP(K40,Input!$AM$3:$AP$1002,4)</f>
        <v>5</v>
      </c>
      <c r="M40">
        <f>VLOOKUP(K40,Input!$AM$3:$AP$1002,3)</f>
        <v>330</v>
      </c>
      <c r="X40" s="176">
        <v>36</v>
      </c>
      <c r="Y40" s="177">
        <v>53.8</v>
      </c>
      <c r="Z40" s="177">
        <v>46</v>
      </c>
      <c r="AA40" s="177">
        <v>59</v>
      </c>
      <c r="AB40" s="177">
        <v>46.2</v>
      </c>
      <c r="AC40" s="177">
        <v>44</v>
      </c>
      <c r="AD40" s="178">
        <v>51</v>
      </c>
      <c r="AE40">
        <f t="shared" si="1"/>
        <v>460</v>
      </c>
      <c r="AF40">
        <f t="shared" si="2"/>
        <v>538</v>
      </c>
      <c r="AG40">
        <f t="shared" si="9"/>
        <v>590</v>
      </c>
      <c r="AH40">
        <f t="shared" si="4"/>
        <v>440</v>
      </c>
      <c r="AI40">
        <f t="shared" si="5"/>
        <v>462</v>
      </c>
      <c r="AJ40">
        <f t="shared" si="6"/>
        <v>510</v>
      </c>
    </row>
    <row r="41" spans="1:36" ht="15" thickBot="1" x14ac:dyDescent="0.35">
      <c r="A41" t="str">
        <f t="shared" si="0"/>
        <v/>
      </c>
      <c r="B41" t="str">
        <f>IF(A41&lt;&gt;"",COUNTIF(Input!$F$3:$F$1002,'Sheet 1'!A41),"")</f>
        <v/>
      </c>
      <c r="H41">
        <f t="shared" si="7"/>
        <v>39</v>
      </c>
      <c r="I41">
        <f>VLOOKUP(H41,Input!$AI$3:$AL$1002,4)</f>
        <v>5</v>
      </c>
      <c r="J41">
        <f>VLOOKUP(H41,Input!$AI$3:$AL$1002,3)</f>
        <v>420</v>
      </c>
      <c r="K41">
        <f t="shared" si="8"/>
        <v>39</v>
      </c>
      <c r="L41">
        <f>VLOOKUP(K41,Input!$AM$3:$AP$1002,4)</f>
        <v>4</v>
      </c>
      <c r="M41">
        <f>VLOOKUP(K41,Input!$AM$3:$AP$1002,3)</f>
        <v>340</v>
      </c>
      <c r="X41" s="179">
        <v>37</v>
      </c>
      <c r="Y41" s="180">
        <v>54.1</v>
      </c>
      <c r="Z41" s="180">
        <v>42</v>
      </c>
      <c r="AA41" s="180">
        <v>63</v>
      </c>
      <c r="AB41" s="180">
        <v>41</v>
      </c>
      <c r="AC41" s="180">
        <v>41</v>
      </c>
      <c r="AD41" s="181">
        <v>41</v>
      </c>
      <c r="AE41">
        <f t="shared" si="1"/>
        <v>420</v>
      </c>
      <c r="AF41">
        <f t="shared" si="2"/>
        <v>541</v>
      </c>
      <c r="AG41">
        <f t="shared" si="9"/>
        <v>630</v>
      </c>
      <c r="AH41">
        <f t="shared" si="4"/>
        <v>410</v>
      </c>
      <c r="AI41">
        <f t="shared" si="5"/>
        <v>410</v>
      </c>
      <c r="AJ41">
        <f t="shared" si="6"/>
        <v>410</v>
      </c>
    </row>
    <row r="42" spans="1:36" ht="15" thickBot="1" x14ac:dyDescent="0.35">
      <c r="A42" t="str">
        <f t="shared" si="0"/>
        <v/>
      </c>
      <c r="B42" t="str">
        <f>IF(A42&lt;&gt;"",COUNTIF(Input!$F$3:$F$1002,'Sheet 1'!A42),"")</f>
        <v/>
      </c>
      <c r="H42">
        <f t="shared" si="7"/>
        <v>40</v>
      </c>
      <c r="I42">
        <f>VLOOKUP(H42,Input!$AI$3:$AL$1002,4)</f>
        <v>6</v>
      </c>
      <c r="J42">
        <f>VLOOKUP(H42,Input!$AI$3:$AL$1002,3)</f>
        <v>420</v>
      </c>
      <c r="K42">
        <f t="shared" si="8"/>
        <v>40</v>
      </c>
      <c r="L42">
        <f>VLOOKUP(K42,Input!$AM$3:$AP$1002,4)</f>
        <v>4</v>
      </c>
      <c r="M42">
        <f>VLOOKUP(K42,Input!$AM$3:$AP$1002,3)</f>
        <v>320</v>
      </c>
      <c r="X42" s="176">
        <v>38</v>
      </c>
      <c r="Y42" s="177">
        <v>53</v>
      </c>
      <c r="Z42" s="177">
        <v>49</v>
      </c>
      <c r="AA42" s="177">
        <v>57</v>
      </c>
      <c r="AB42" s="177" t="s">
        <v>244</v>
      </c>
      <c r="AC42" s="177" t="s">
        <v>244</v>
      </c>
      <c r="AD42" s="178" t="s">
        <v>244</v>
      </c>
      <c r="AE42">
        <f t="shared" si="1"/>
        <v>490</v>
      </c>
      <c r="AF42">
        <f t="shared" si="2"/>
        <v>530</v>
      </c>
      <c r="AG42">
        <f t="shared" si="9"/>
        <v>570</v>
      </c>
    </row>
    <row r="43" spans="1:36" ht="15" thickBot="1" x14ac:dyDescent="0.35">
      <c r="A43" t="str">
        <f t="shared" si="0"/>
        <v/>
      </c>
      <c r="B43" t="str">
        <f>IF(A43&lt;&gt;"",COUNTIF(Input!$F$3:$F$1002,'Sheet 1'!A43),"")</f>
        <v/>
      </c>
      <c r="H43">
        <f t="shared" si="7"/>
        <v>41</v>
      </c>
      <c r="I43">
        <f>VLOOKUP(H43,Input!$AI$3:$AL$1002,4)</f>
        <v>5</v>
      </c>
      <c r="J43">
        <f>VLOOKUP(H43,Input!$AI$3:$AL$1002,3)</f>
        <v>350</v>
      </c>
      <c r="K43">
        <f t="shared" si="8"/>
        <v>41</v>
      </c>
      <c r="L43">
        <f>VLOOKUP(K43,Input!$AM$3:$AP$1002,4)</f>
        <v>5</v>
      </c>
      <c r="M43">
        <f>VLOOKUP(K43,Input!$AM$3:$AP$1002,3)</f>
        <v>360</v>
      </c>
      <c r="X43" s="179">
        <v>39</v>
      </c>
      <c r="Y43" s="180">
        <v>57.8</v>
      </c>
      <c r="Z43" s="180">
        <v>54</v>
      </c>
      <c r="AA43" s="180">
        <v>67</v>
      </c>
      <c r="AB43" s="180">
        <v>42</v>
      </c>
      <c r="AC43" s="180">
        <v>42</v>
      </c>
      <c r="AD43" s="181">
        <v>42</v>
      </c>
      <c r="AE43">
        <f t="shared" si="1"/>
        <v>540</v>
      </c>
      <c r="AF43">
        <f t="shared" si="2"/>
        <v>578</v>
      </c>
      <c r="AG43">
        <f t="shared" si="9"/>
        <v>670</v>
      </c>
      <c r="AH43">
        <f>AC43*10</f>
        <v>420</v>
      </c>
      <c r="AI43">
        <f>AB43*10</f>
        <v>420</v>
      </c>
      <c r="AJ43">
        <f>AD43*10</f>
        <v>420</v>
      </c>
    </row>
    <row r="44" spans="1:36" ht="15" thickBot="1" x14ac:dyDescent="0.35">
      <c r="A44" t="str">
        <f t="shared" si="0"/>
        <v/>
      </c>
      <c r="B44" t="str">
        <f>IF(A44&lt;&gt;"",COUNTIF(Input!$F$3:$F$1002,'Sheet 1'!A44),"")</f>
        <v/>
      </c>
      <c r="H44">
        <f t="shared" si="7"/>
        <v>42</v>
      </c>
      <c r="I44">
        <f>VLOOKUP(H44,Input!$AI$3:$AL$1002,4)</f>
        <v>5</v>
      </c>
      <c r="J44">
        <f>VLOOKUP(H44,Input!$AI$3:$AL$1002,3)</f>
        <v>360</v>
      </c>
      <c r="K44">
        <f t="shared" si="8"/>
        <v>42</v>
      </c>
      <c r="L44">
        <f>VLOOKUP(K44,Input!$AM$3:$AP$1002,4)</f>
        <v>5</v>
      </c>
      <c r="M44">
        <f>VLOOKUP(K44,Input!$AM$3:$AP$1002,3)</f>
        <v>350</v>
      </c>
      <c r="X44" s="176">
        <v>40</v>
      </c>
      <c r="Y44" s="177">
        <v>59</v>
      </c>
      <c r="Z44" s="177">
        <v>56</v>
      </c>
      <c r="AA44" s="177">
        <v>62</v>
      </c>
      <c r="AB44" s="177" t="s">
        <v>244</v>
      </c>
      <c r="AC44" s="177" t="s">
        <v>244</v>
      </c>
      <c r="AD44" s="178" t="s">
        <v>244</v>
      </c>
      <c r="AE44">
        <f t="shared" si="1"/>
        <v>560</v>
      </c>
      <c r="AF44">
        <f t="shared" si="2"/>
        <v>590</v>
      </c>
      <c r="AG44">
        <f t="shared" si="9"/>
        <v>620</v>
      </c>
    </row>
    <row r="45" spans="1:36" ht="15" thickBot="1" x14ac:dyDescent="0.35">
      <c r="A45" t="str">
        <f t="shared" si="0"/>
        <v/>
      </c>
      <c r="B45" t="str">
        <f>IF(A45&lt;&gt;"",COUNTIF(Input!$F$3:$F$1002,'Sheet 1'!A45),"")</f>
        <v/>
      </c>
      <c r="H45">
        <f t="shared" si="7"/>
        <v>43</v>
      </c>
      <c r="I45">
        <f>VLOOKUP(H45,Input!$AI$3:$AL$1002,4)</f>
        <v>4</v>
      </c>
      <c r="J45">
        <f>VLOOKUP(H45,Input!$AI$3:$AL$1002,3)</f>
        <v>310</v>
      </c>
      <c r="K45">
        <f t="shared" si="8"/>
        <v>43</v>
      </c>
      <c r="L45">
        <f>VLOOKUP(K45,Input!$AM$3:$AP$1002,4)</f>
        <v>5</v>
      </c>
      <c r="M45">
        <f>VLOOKUP(K45,Input!$AM$3:$AP$1002,3)</f>
        <v>320</v>
      </c>
      <c r="X45" s="182">
        <v>42</v>
      </c>
      <c r="Y45" s="183">
        <v>43</v>
      </c>
      <c r="Z45" s="183">
        <v>43</v>
      </c>
      <c r="AA45" s="183">
        <v>43</v>
      </c>
      <c r="AB45" s="183" t="s">
        <v>244</v>
      </c>
      <c r="AC45" s="183" t="s">
        <v>244</v>
      </c>
      <c r="AD45" s="184" t="s">
        <v>244</v>
      </c>
      <c r="AE45">
        <f t="shared" si="1"/>
        <v>430</v>
      </c>
      <c r="AF45">
        <f t="shared" si="2"/>
        <v>430</v>
      </c>
      <c r="AG45">
        <f t="shared" si="9"/>
        <v>430</v>
      </c>
    </row>
    <row r="46" spans="1:36" ht="15" thickBot="1" x14ac:dyDescent="0.35">
      <c r="A46" t="str">
        <f t="shared" si="0"/>
        <v/>
      </c>
      <c r="B46" t="str">
        <f>IF(A46&lt;&gt;"",COUNTIF(Input!$F$3:$F$1002,'Sheet 1'!A46),"")</f>
        <v/>
      </c>
      <c r="H46">
        <f t="shared" si="7"/>
        <v>44</v>
      </c>
      <c r="I46">
        <f>VLOOKUP(H46,Input!$AI$3:$AL$1002,4)</f>
        <v>4</v>
      </c>
      <c r="J46">
        <f>VLOOKUP(H46,Input!$AI$3:$AL$1002,3)</f>
        <v>340</v>
      </c>
      <c r="K46">
        <f t="shared" si="8"/>
        <v>44</v>
      </c>
      <c r="L46">
        <f>VLOOKUP(K46,Input!$AM$3:$AP$1002,4)</f>
        <v>4</v>
      </c>
      <c r="M46">
        <f>VLOOKUP(K46,Input!$AM$3:$AP$1002,3)</f>
        <v>300</v>
      </c>
      <c r="X46" s="182">
        <v>45</v>
      </c>
      <c r="Y46" s="185">
        <v>32</v>
      </c>
      <c r="Z46" s="185">
        <v>32</v>
      </c>
      <c r="AA46" s="185">
        <v>32</v>
      </c>
      <c r="AB46" s="185" t="s">
        <v>244</v>
      </c>
      <c r="AC46" s="185" t="s">
        <v>244</v>
      </c>
      <c r="AD46" s="184" t="s">
        <v>244</v>
      </c>
      <c r="AE46">
        <f t="shared" si="1"/>
        <v>320</v>
      </c>
      <c r="AF46">
        <f t="shared" si="2"/>
        <v>320</v>
      </c>
      <c r="AG46">
        <f t="shared" si="9"/>
        <v>320</v>
      </c>
    </row>
    <row r="47" spans="1:36" x14ac:dyDescent="0.3">
      <c r="A47" t="str">
        <f t="shared" si="0"/>
        <v/>
      </c>
      <c r="B47" t="str">
        <f>IF(A47&lt;&gt;"",COUNTIF(Input!$F$3:$F$1002,'Sheet 1'!A47),"")</f>
        <v/>
      </c>
      <c r="H47">
        <f t="shared" si="7"/>
        <v>45</v>
      </c>
      <c r="I47">
        <f>VLOOKUP(H47,Input!$AI$3:$AL$1002,4)</f>
        <v>6</v>
      </c>
      <c r="J47">
        <f>VLOOKUP(H47,Input!$AI$3:$AL$1002,3)</f>
        <v>370</v>
      </c>
      <c r="K47">
        <f t="shared" si="8"/>
        <v>45</v>
      </c>
      <c r="L47">
        <f>VLOOKUP(K47,Input!$AM$3:$AP$1002,4)</f>
        <v>9</v>
      </c>
      <c r="M47">
        <f>VLOOKUP(K47,Input!$AM$3:$AP$1002,3)</f>
        <v>400</v>
      </c>
    </row>
    <row r="48" spans="1:36" x14ac:dyDescent="0.3">
      <c r="A48" t="str">
        <f t="shared" si="0"/>
        <v/>
      </c>
      <c r="B48" t="str">
        <f>IF(A48&lt;&gt;"",COUNTIF(Input!$F$3:$F$1002,'Sheet 1'!A48),"")</f>
        <v/>
      </c>
      <c r="H48">
        <f t="shared" si="7"/>
        <v>46</v>
      </c>
      <c r="I48">
        <f>VLOOKUP(H48,Input!$AI$3:$AL$1002,4)</f>
        <v>4</v>
      </c>
      <c r="J48">
        <f>VLOOKUP(H48,Input!$AI$3:$AL$1002,3)</f>
        <v>330</v>
      </c>
      <c r="K48">
        <f t="shared" si="8"/>
        <v>46</v>
      </c>
      <c r="L48">
        <f>VLOOKUP(K48,Input!$AM$3:$AP$1002,4)</f>
        <v>5</v>
      </c>
      <c r="M48">
        <f>VLOOKUP(K48,Input!$AM$3:$AP$1002,3)</f>
        <v>350</v>
      </c>
    </row>
    <row r="49" spans="1:13" x14ac:dyDescent="0.3">
      <c r="A49" t="str">
        <f t="shared" si="0"/>
        <v/>
      </c>
      <c r="B49" t="str">
        <f>IF(A49&lt;&gt;"",COUNTIF(Input!$F$3:$F$1002,'Sheet 1'!A49),"")</f>
        <v/>
      </c>
      <c r="H49">
        <f t="shared" si="7"/>
        <v>47</v>
      </c>
      <c r="I49">
        <f>VLOOKUP(H49,Input!$AI$3:$AL$1002,4)</f>
        <v>7</v>
      </c>
      <c r="J49">
        <f>VLOOKUP(H49,Input!$AI$3:$AL$1002,3)</f>
        <v>430</v>
      </c>
      <c r="K49">
        <f t="shared" si="8"/>
        <v>47</v>
      </c>
      <c r="L49">
        <f>VLOOKUP(K49,Input!$AM$3:$AP$1002,4)</f>
        <v>5</v>
      </c>
      <c r="M49">
        <f>VLOOKUP(K49,Input!$AM$3:$AP$1002,3)</f>
        <v>330</v>
      </c>
    </row>
    <row r="50" spans="1:13" x14ac:dyDescent="0.3">
      <c r="A50" t="str">
        <f t="shared" si="0"/>
        <v/>
      </c>
      <c r="B50" t="str">
        <f>IF(A50&lt;&gt;"",COUNTIF(Input!$F$3:$F$1002,'Sheet 1'!A50),"")</f>
        <v/>
      </c>
      <c r="H50">
        <f t="shared" si="7"/>
        <v>48</v>
      </c>
      <c r="I50">
        <f>VLOOKUP(H50,Input!$AI$3:$AL$1002,4)</f>
        <v>3</v>
      </c>
      <c r="J50">
        <f>VLOOKUP(H50,Input!$AI$3:$AL$1002,3)</f>
        <v>340</v>
      </c>
      <c r="K50">
        <f t="shared" si="8"/>
        <v>48</v>
      </c>
      <c r="L50">
        <f>VLOOKUP(K50,Input!$AM$3:$AP$1002,4)</f>
        <v>4</v>
      </c>
      <c r="M50">
        <f>VLOOKUP(K50,Input!$AM$3:$AP$1002,3)</f>
        <v>280</v>
      </c>
    </row>
    <row r="51" spans="1:13" x14ac:dyDescent="0.3">
      <c r="A51" t="str">
        <f t="shared" si="0"/>
        <v/>
      </c>
      <c r="B51" t="str">
        <f>IF(A51&lt;&gt;"",COUNTIF(Input!$F$3:$F$1002,'Sheet 1'!A51),"")</f>
        <v/>
      </c>
      <c r="H51">
        <f t="shared" si="7"/>
        <v>49</v>
      </c>
      <c r="I51">
        <f>VLOOKUP(H51,Input!$AI$3:$AL$1002,4)</f>
        <v>4</v>
      </c>
      <c r="J51">
        <f>VLOOKUP(H51,Input!$AI$3:$AL$1002,3)</f>
        <v>320</v>
      </c>
      <c r="K51">
        <f t="shared" si="8"/>
        <v>49</v>
      </c>
      <c r="L51">
        <f>VLOOKUP(K51,Input!$AM$3:$AP$1002,4)</f>
        <v>4</v>
      </c>
      <c r="M51">
        <f>VLOOKUP(K51,Input!$AM$3:$AP$1002,3)</f>
        <v>300</v>
      </c>
    </row>
    <row r="52" spans="1:13" x14ac:dyDescent="0.3">
      <c r="A52" t="str">
        <f t="shared" si="0"/>
        <v/>
      </c>
      <c r="B52" t="str">
        <f>IF(A52&lt;&gt;"",COUNTIF(Input!$F$3:$F$1002,'Sheet 1'!A52),"")</f>
        <v/>
      </c>
      <c r="H52">
        <f t="shared" si="7"/>
        <v>50</v>
      </c>
      <c r="I52">
        <f>VLOOKUP(H52,Input!$AI$3:$AL$1002,4)</f>
        <v>5</v>
      </c>
      <c r="J52">
        <f>VLOOKUP(H52,Input!$AI$3:$AL$1002,3)</f>
        <v>380</v>
      </c>
      <c r="K52">
        <f t="shared" si="8"/>
        <v>50</v>
      </c>
      <c r="L52">
        <f>VLOOKUP(K52,Input!$AM$3:$AP$1002,4)</f>
        <v>4</v>
      </c>
      <c r="M52">
        <f>VLOOKUP(K52,Input!$AM$3:$AP$1002,3)</f>
        <v>320</v>
      </c>
    </row>
    <row r="53" spans="1:13" x14ac:dyDescent="0.3">
      <c r="A53" t="str">
        <f t="shared" si="0"/>
        <v/>
      </c>
      <c r="B53" t="str">
        <f>IF(A53&lt;&gt;"",COUNTIF(Input!$F$3:$F$1002,'Sheet 1'!A53),"")</f>
        <v/>
      </c>
      <c r="H53">
        <f t="shared" si="7"/>
        <v>51</v>
      </c>
      <c r="I53">
        <f>VLOOKUP(H53,Input!$AI$3:$AL$1002,4)</f>
        <v>6</v>
      </c>
      <c r="J53">
        <f>VLOOKUP(H53,Input!$AI$3:$AL$1002,3)</f>
        <v>370</v>
      </c>
      <c r="K53">
        <f t="shared" si="8"/>
        <v>51</v>
      </c>
      <c r="L53">
        <f>VLOOKUP(K53,Input!$AM$3:$AP$1002,4)</f>
        <v>7</v>
      </c>
      <c r="M53">
        <f>VLOOKUP(K53,Input!$AM$3:$AP$1002,3)</f>
        <v>330</v>
      </c>
    </row>
    <row r="54" spans="1:13" x14ac:dyDescent="0.3">
      <c r="A54" t="str">
        <f t="shared" si="0"/>
        <v/>
      </c>
      <c r="B54" t="str">
        <f>IF(A54&lt;&gt;"",COUNTIF(Input!$F$3:$F$1002,'Sheet 1'!A54),"")</f>
        <v/>
      </c>
      <c r="H54">
        <f t="shared" si="7"/>
        <v>52</v>
      </c>
      <c r="I54">
        <f>VLOOKUP(H54,Input!$AI$3:$AL$1002,4)</f>
        <v>5</v>
      </c>
      <c r="J54">
        <f>VLOOKUP(H54,Input!$AI$3:$AL$1002,3)</f>
        <v>380</v>
      </c>
      <c r="K54">
        <f t="shared" si="8"/>
        <v>52</v>
      </c>
      <c r="L54">
        <f>VLOOKUP(K54,Input!$AM$3:$AP$1002,4)</f>
        <v>4</v>
      </c>
      <c r="M54">
        <f>VLOOKUP(K54,Input!$AM$3:$AP$1002,3)</f>
        <v>290</v>
      </c>
    </row>
    <row r="55" spans="1:13" x14ac:dyDescent="0.3">
      <c r="A55" t="str">
        <f t="shared" si="0"/>
        <v/>
      </c>
      <c r="B55" t="str">
        <f>IF(A55&lt;&gt;"",COUNTIF(Input!$F$3:$F$1002,'Sheet 1'!A55),"")</f>
        <v/>
      </c>
      <c r="H55">
        <f t="shared" si="7"/>
        <v>53</v>
      </c>
      <c r="I55">
        <f>VLOOKUP(H55,Input!$AI$3:$AL$1002,4)</f>
        <v>10</v>
      </c>
      <c r="J55">
        <f>VLOOKUP(H55,Input!$AI$3:$AL$1002,3)</f>
        <v>460</v>
      </c>
      <c r="K55">
        <f t="shared" si="8"/>
        <v>53</v>
      </c>
      <c r="L55">
        <f>VLOOKUP(K55,Input!$AM$3:$AP$1002,4)</f>
        <v>6</v>
      </c>
      <c r="M55">
        <f>VLOOKUP(K55,Input!$AM$3:$AP$1002,3)</f>
        <v>330</v>
      </c>
    </row>
    <row r="56" spans="1:13" x14ac:dyDescent="0.3">
      <c r="A56" t="str">
        <f t="shared" si="0"/>
        <v/>
      </c>
      <c r="B56" t="str">
        <f>IF(A56&lt;&gt;"",COUNTIF(Input!$F$3:$F$1002,'Sheet 1'!A56),"")</f>
        <v/>
      </c>
      <c r="H56">
        <f t="shared" si="7"/>
        <v>54</v>
      </c>
      <c r="I56">
        <f>VLOOKUP(H56,Input!$AI$3:$AL$1002,4)</f>
        <v>7</v>
      </c>
      <c r="J56">
        <f>VLOOKUP(H56,Input!$AI$3:$AL$1002,3)</f>
        <v>460</v>
      </c>
      <c r="K56">
        <f t="shared" si="8"/>
        <v>54</v>
      </c>
      <c r="L56">
        <f>VLOOKUP(K56,Input!$AM$3:$AP$1002,4)</f>
        <v>3</v>
      </c>
      <c r="M56">
        <f>VLOOKUP(K56,Input!$AM$3:$AP$1002,3)</f>
        <v>310</v>
      </c>
    </row>
    <row r="57" spans="1:13" x14ac:dyDescent="0.3">
      <c r="A57" t="str">
        <f t="shared" si="0"/>
        <v/>
      </c>
      <c r="B57" t="str">
        <f>IF(A57&lt;&gt;"",COUNTIF(Input!$F$3:$F$1002,'Sheet 1'!A57),"")</f>
        <v/>
      </c>
      <c r="H57">
        <f t="shared" si="7"/>
        <v>55</v>
      </c>
      <c r="I57">
        <f>VLOOKUP(H57,Input!$AI$3:$AL$1002,4)</f>
        <v>11</v>
      </c>
      <c r="J57">
        <f>VLOOKUP(H57,Input!$AI$3:$AL$1002,3)</f>
        <v>540</v>
      </c>
      <c r="K57">
        <f t="shared" si="8"/>
        <v>55</v>
      </c>
      <c r="L57">
        <f>VLOOKUP(K57,Input!$AM$3:$AP$1002,4)</f>
        <v>4</v>
      </c>
      <c r="M57">
        <f>VLOOKUP(K57,Input!$AM$3:$AP$1002,3)</f>
        <v>300</v>
      </c>
    </row>
    <row r="58" spans="1:13" x14ac:dyDescent="0.3">
      <c r="A58" t="str">
        <f t="shared" si="0"/>
        <v/>
      </c>
      <c r="B58" t="str">
        <f>IF(A58&lt;&gt;"",COUNTIF(Input!$F$3:$F$1002,'Sheet 1'!A58),"")</f>
        <v/>
      </c>
      <c r="H58">
        <f t="shared" si="7"/>
        <v>56</v>
      </c>
      <c r="I58">
        <f>VLOOKUP(H58,Input!$AI$3:$AL$1002,4)</f>
        <v>6</v>
      </c>
      <c r="J58">
        <f>VLOOKUP(H58,Input!$AI$3:$AL$1002,3)</f>
        <v>410</v>
      </c>
      <c r="K58">
        <f t="shared" si="8"/>
        <v>56</v>
      </c>
      <c r="L58">
        <f>VLOOKUP(K58,Input!$AM$3:$AP$1002,4)</f>
        <v>3</v>
      </c>
      <c r="M58">
        <f>VLOOKUP(K58,Input!$AM$3:$AP$1002,3)</f>
        <v>290</v>
      </c>
    </row>
    <row r="59" spans="1:13" x14ac:dyDescent="0.3">
      <c r="A59" t="str">
        <f t="shared" si="0"/>
        <v/>
      </c>
      <c r="B59" t="str">
        <f>IF(A59&lt;&gt;"",COUNTIF(Input!$F$3:$F$1002,'Sheet 1'!A59),"")</f>
        <v/>
      </c>
      <c r="H59">
        <f t="shared" si="7"/>
        <v>57</v>
      </c>
      <c r="I59">
        <f>VLOOKUP(H59,Input!$AI$3:$AL$1002,4)</f>
        <v>4</v>
      </c>
      <c r="J59">
        <f>VLOOKUP(H59,Input!$AI$3:$AL$1002,3)</f>
        <v>300</v>
      </c>
      <c r="K59">
        <f t="shared" si="8"/>
        <v>57</v>
      </c>
      <c r="L59">
        <f>VLOOKUP(K59,Input!$AM$3:$AP$1002,4)</f>
        <v>4</v>
      </c>
      <c r="M59">
        <f>VLOOKUP(K59,Input!$AM$3:$AP$1002,3)</f>
        <v>270</v>
      </c>
    </row>
    <row r="60" spans="1:13" x14ac:dyDescent="0.3">
      <c r="A60" t="str">
        <f t="shared" si="0"/>
        <v/>
      </c>
      <c r="B60" t="str">
        <f>IF(A60&lt;&gt;"",COUNTIF(Input!$F$3:$F$1002,'Sheet 1'!A60),"")</f>
        <v/>
      </c>
      <c r="H60">
        <f t="shared" si="7"/>
        <v>58</v>
      </c>
      <c r="I60">
        <f>VLOOKUP(H60,Input!$AI$3:$AL$1002,4)</f>
        <v>3</v>
      </c>
      <c r="J60">
        <f>VLOOKUP(H60,Input!$AI$3:$AL$1002,3)</f>
        <v>280</v>
      </c>
      <c r="K60">
        <f t="shared" si="8"/>
        <v>58</v>
      </c>
      <c r="L60">
        <f>VLOOKUP(K60,Input!$AM$3:$AP$1002,4)</f>
        <v>4</v>
      </c>
      <c r="M60">
        <f>VLOOKUP(K60,Input!$AM$3:$AP$1002,3)</f>
        <v>320</v>
      </c>
    </row>
    <row r="61" spans="1:13" x14ac:dyDescent="0.3">
      <c r="A61" t="str">
        <f t="shared" si="0"/>
        <v/>
      </c>
      <c r="B61" t="str">
        <f>IF(A61&lt;&gt;"",COUNTIF(Input!$F$3:$F$1002,'Sheet 1'!A61),"")</f>
        <v/>
      </c>
      <c r="H61">
        <f t="shared" si="7"/>
        <v>59</v>
      </c>
      <c r="I61">
        <f>VLOOKUP(H61,Input!$AI$3:$AL$1002,4)</f>
        <v>10</v>
      </c>
      <c r="J61">
        <f>VLOOKUP(H61,Input!$AI$3:$AL$1002,3)</f>
        <v>500</v>
      </c>
      <c r="K61">
        <f t="shared" si="8"/>
        <v>59</v>
      </c>
      <c r="L61">
        <f>VLOOKUP(K61,Input!$AM$3:$AP$1002,4)</f>
        <v>4</v>
      </c>
      <c r="M61">
        <f>VLOOKUP(K61,Input!$AM$3:$AP$1002,3)</f>
        <v>310</v>
      </c>
    </row>
    <row r="62" spans="1:13" x14ac:dyDescent="0.3">
      <c r="A62" t="str">
        <f t="shared" si="0"/>
        <v/>
      </c>
      <c r="B62" t="str">
        <f>IF(A62&lt;&gt;"",COUNTIF(Input!$F$3:$F$1002,'Sheet 1'!A62),"")</f>
        <v/>
      </c>
      <c r="H62">
        <f t="shared" si="7"/>
        <v>60</v>
      </c>
      <c r="I62">
        <f>VLOOKUP(H62,Input!$AI$3:$AL$1002,4)</f>
        <v>4</v>
      </c>
      <c r="J62">
        <f>VLOOKUP(H62,Input!$AI$3:$AL$1002,3)</f>
        <v>290</v>
      </c>
      <c r="K62">
        <f t="shared" si="8"/>
        <v>60</v>
      </c>
      <c r="L62">
        <f>VLOOKUP(K62,Input!$AM$3:$AP$1002,4)</f>
        <v>4</v>
      </c>
      <c r="M62">
        <f>VLOOKUP(K62,Input!$AM$3:$AP$1002,3)</f>
        <v>280</v>
      </c>
    </row>
    <row r="63" spans="1:13" x14ac:dyDescent="0.3">
      <c r="A63" t="str">
        <f t="shared" si="0"/>
        <v/>
      </c>
      <c r="B63" t="str">
        <f>IF(A63&lt;&gt;"",COUNTIF(Input!$F$3:$F$1002,'Sheet 1'!A63),"")</f>
        <v/>
      </c>
      <c r="H63">
        <f t="shared" si="7"/>
        <v>61</v>
      </c>
      <c r="I63">
        <f>VLOOKUP(H63,Input!$AI$3:$AL$1002,4)</f>
        <v>6</v>
      </c>
      <c r="J63">
        <f>VLOOKUP(H63,Input!$AI$3:$AL$1002,3)</f>
        <v>410</v>
      </c>
      <c r="K63">
        <f t="shared" si="8"/>
        <v>61</v>
      </c>
      <c r="L63">
        <f>VLOOKUP(K63,Input!$AM$3:$AP$1002,4)</f>
        <v>3</v>
      </c>
      <c r="M63">
        <f>VLOOKUP(K63,Input!$AM$3:$AP$1002,3)</f>
        <v>290</v>
      </c>
    </row>
    <row r="64" spans="1:13" x14ac:dyDescent="0.3">
      <c r="A64" t="str">
        <f t="shared" si="0"/>
        <v/>
      </c>
      <c r="B64" t="str">
        <f>IF(A64&lt;&gt;"",COUNTIF(Input!$F$3:$F$1002,'Sheet 1'!A64),"")</f>
        <v/>
      </c>
      <c r="H64">
        <f t="shared" si="7"/>
        <v>62</v>
      </c>
      <c r="I64">
        <f>VLOOKUP(H64,Input!$AI$3:$AL$1002,4)</f>
        <v>3</v>
      </c>
      <c r="J64">
        <f>VLOOKUP(H64,Input!$AI$3:$AL$1002,3)</f>
        <v>290</v>
      </c>
      <c r="K64">
        <f t="shared" si="8"/>
        <v>62</v>
      </c>
      <c r="L64">
        <f>VLOOKUP(K64,Input!$AM$3:$AP$1002,4)</f>
        <v>4</v>
      </c>
      <c r="M64">
        <f>VLOOKUP(K64,Input!$AM$3:$AP$1002,3)</f>
        <v>300</v>
      </c>
    </row>
    <row r="65" spans="1:13" x14ac:dyDescent="0.3">
      <c r="A65" t="str">
        <f t="shared" si="0"/>
        <v/>
      </c>
      <c r="B65" t="str">
        <f>IF(A65&lt;&gt;"",COUNTIF(Input!$F$3:$F$1002,'Sheet 1'!A65),"")</f>
        <v/>
      </c>
      <c r="H65">
        <f t="shared" si="7"/>
        <v>63</v>
      </c>
      <c r="I65">
        <f>VLOOKUP(H65,Input!$AI$3:$AL$1002,4)</f>
        <v>4</v>
      </c>
      <c r="J65">
        <f>VLOOKUP(H65,Input!$AI$3:$AL$1002,3)</f>
        <v>400</v>
      </c>
      <c r="K65">
        <f t="shared" si="8"/>
        <v>63</v>
      </c>
      <c r="L65">
        <f>VLOOKUP(K65,Input!$AM$3:$AP$1002,4)</f>
        <v>4</v>
      </c>
      <c r="M65">
        <f>VLOOKUP(K65,Input!$AM$3:$AP$1002,3)</f>
        <v>300</v>
      </c>
    </row>
    <row r="66" spans="1:13" x14ac:dyDescent="0.3">
      <c r="A66" t="str">
        <f t="shared" si="0"/>
        <v/>
      </c>
      <c r="B66" t="str">
        <f>IF(A66&lt;&gt;"",COUNTIF(Input!$F$3:$F$1002,'Sheet 1'!A66),"")</f>
        <v/>
      </c>
      <c r="H66">
        <f t="shared" si="7"/>
        <v>64</v>
      </c>
      <c r="I66">
        <f>VLOOKUP(H66,Input!$AI$3:$AL$1002,4)</f>
        <v>6</v>
      </c>
      <c r="J66">
        <f>VLOOKUP(H66,Input!$AI$3:$AL$1002,3)</f>
        <v>410</v>
      </c>
      <c r="K66">
        <f t="shared" si="8"/>
        <v>64</v>
      </c>
      <c r="L66">
        <f>VLOOKUP(K66,Input!$AM$3:$AP$1002,4)</f>
        <v>4</v>
      </c>
      <c r="M66">
        <f>VLOOKUP(K66,Input!$AM$3:$AP$1002,3)</f>
        <v>310</v>
      </c>
    </row>
    <row r="67" spans="1:13" x14ac:dyDescent="0.3">
      <c r="A67" t="str">
        <f t="shared" si="0"/>
        <v/>
      </c>
      <c r="B67" t="str">
        <f>IF(A67&lt;&gt;"",COUNTIF(Input!$F$3:$F$1002,'Sheet 1'!A67),"")</f>
        <v/>
      </c>
      <c r="H67">
        <f t="shared" si="7"/>
        <v>65</v>
      </c>
      <c r="I67">
        <f>VLOOKUP(H67,Input!$AI$3:$AL$1002,4)</f>
        <v>10</v>
      </c>
      <c r="J67">
        <f>VLOOKUP(H67,Input!$AI$3:$AL$1002,3)</f>
        <v>420</v>
      </c>
      <c r="K67">
        <f t="shared" si="8"/>
        <v>65</v>
      </c>
      <c r="L67">
        <f>VLOOKUP(K67,Input!$AM$3:$AP$1002,4)</f>
        <v>5</v>
      </c>
      <c r="M67">
        <f>VLOOKUP(K67,Input!$AM$3:$AP$1002,3)</f>
        <v>320</v>
      </c>
    </row>
    <row r="68" spans="1:13" x14ac:dyDescent="0.3">
      <c r="A68" t="str">
        <f t="shared" ref="A68:A131" si="10">IF(A67&lt;$A$1,A67+10,"")</f>
        <v/>
      </c>
      <c r="B68" t="str">
        <f>IF(A68&lt;&gt;"",COUNTIF(Input!$F$3:$F$1002,'Sheet 1'!A68),"")</f>
        <v/>
      </c>
      <c r="H68">
        <f t="shared" si="7"/>
        <v>66</v>
      </c>
      <c r="I68">
        <f>VLOOKUP(H68,Input!$AI$3:$AL$1002,4)</f>
        <v>3</v>
      </c>
      <c r="J68">
        <f>VLOOKUP(H68,Input!$AI$3:$AL$1002,3)</f>
        <v>330</v>
      </c>
      <c r="K68">
        <f t="shared" si="8"/>
        <v>66</v>
      </c>
      <c r="L68">
        <f>VLOOKUP(K68,Input!$AM$3:$AP$1002,4)</f>
        <v>5</v>
      </c>
      <c r="M68">
        <f>VLOOKUP(K68,Input!$AM$3:$AP$1002,3)</f>
        <v>330</v>
      </c>
    </row>
    <row r="69" spans="1:13" x14ac:dyDescent="0.3">
      <c r="A69" t="str">
        <f t="shared" si="10"/>
        <v/>
      </c>
      <c r="B69" t="str">
        <f>IF(A69&lt;&gt;"",COUNTIF(Input!$F$3:$F$1002,'Sheet 1'!A69),"")</f>
        <v/>
      </c>
      <c r="H69">
        <f t="shared" ref="H69:H132" si="11">IF(H68&lt;$H$1,H68+1,"")</f>
        <v>67</v>
      </c>
      <c r="I69">
        <f>VLOOKUP(H69,Input!$AI$3:$AL$1002,4)</f>
        <v>4</v>
      </c>
      <c r="J69">
        <f>VLOOKUP(H69,Input!$AI$3:$AL$1002,3)</f>
        <v>360</v>
      </c>
      <c r="K69">
        <f t="shared" ref="K69:K132" si="12">IF(K68&lt;$K$1,K68+1,"")</f>
        <v>67</v>
      </c>
      <c r="L69">
        <f>VLOOKUP(K69,Input!$AM$3:$AP$1002,4)</f>
        <v>5</v>
      </c>
      <c r="M69">
        <f>VLOOKUP(K69,Input!$AM$3:$AP$1002,3)</f>
        <v>290</v>
      </c>
    </row>
    <row r="70" spans="1:13" x14ac:dyDescent="0.3">
      <c r="A70" t="str">
        <f t="shared" si="10"/>
        <v/>
      </c>
      <c r="B70" t="str">
        <f>IF(A70&lt;&gt;"",COUNTIF(Input!$F$3:$F$1002,'Sheet 1'!A70),"")</f>
        <v/>
      </c>
      <c r="H70">
        <f t="shared" si="11"/>
        <v>68</v>
      </c>
      <c r="I70">
        <f>VLOOKUP(H70,Input!$AI$3:$AL$1002,4)</f>
        <v>5</v>
      </c>
      <c r="J70">
        <f>VLOOKUP(H70,Input!$AI$3:$AL$1002,3)</f>
        <v>320</v>
      </c>
      <c r="K70">
        <f t="shared" si="12"/>
        <v>68</v>
      </c>
      <c r="L70">
        <f>VLOOKUP(K70,Input!$AM$3:$AP$1002,4)</f>
        <v>4</v>
      </c>
      <c r="M70">
        <f>VLOOKUP(K70,Input!$AM$3:$AP$1002,3)</f>
        <v>290</v>
      </c>
    </row>
    <row r="71" spans="1:13" x14ac:dyDescent="0.3">
      <c r="A71" t="str">
        <f t="shared" si="10"/>
        <v/>
      </c>
      <c r="B71" t="str">
        <f>IF(A71&lt;&gt;"",COUNTIF(Input!$F$3:$F$1002,'Sheet 1'!A71),"")</f>
        <v/>
      </c>
      <c r="H71">
        <f t="shared" si="11"/>
        <v>69</v>
      </c>
      <c r="I71">
        <f>VLOOKUP(H71,Input!$AI$3:$AL$1002,4)</f>
        <v>12</v>
      </c>
      <c r="J71">
        <f>VLOOKUP(H71,Input!$AI$3:$AL$1002,3)</f>
        <v>580</v>
      </c>
      <c r="K71">
        <f t="shared" si="12"/>
        <v>69</v>
      </c>
      <c r="L71">
        <f>VLOOKUP(K71,Input!$AM$3:$AP$1002,4)</f>
        <v>4</v>
      </c>
      <c r="M71">
        <f>VLOOKUP(K71,Input!$AM$3:$AP$1002,3)</f>
        <v>300</v>
      </c>
    </row>
    <row r="72" spans="1:13" x14ac:dyDescent="0.3">
      <c r="A72" t="str">
        <f t="shared" si="10"/>
        <v/>
      </c>
      <c r="B72" t="str">
        <f>IF(A72&lt;&gt;"",COUNTIF(Input!$F$3:$F$1002,'Sheet 1'!A72),"")</f>
        <v/>
      </c>
      <c r="H72">
        <f t="shared" si="11"/>
        <v>70</v>
      </c>
      <c r="I72">
        <f>VLOOKUP(H72,Input!$AI$3:$AL$1002,4)</f>
        <v>5</v>
      </c>
      <c r="J72">
        <f>VLOOKUP(H72,Input!$AI$3:$AL$1002,3)</f>
        <v>390</v>
      </c>
      <c r="K72">
        <f t="shared" si="12"/>
        <v>70</v>
      </c>
      <c r="L72">
        <f>VLOOKUP(K72,Input!$AM$3:$AP$1002,4)</f>
        <v>3</v>
      </c>
      <c r="M72">
        <f>VLOOKUP(K72,Input!$AM$3:$AP$1002,3)</f>
        <v>300</v>
      </c>
    </row>
    <row r="73" spans="1:13" x14ac:dyDescent="0.3">
      <c r="A73" t="str">
        <f t="shared" si="10"/>
        <v/>
      </c>
      <c r="B73" t="str">
        <f>IF(A73&lt;&gt;"",COUNTIF(Input!$F$3:$F$1002,'Sheet 1'!A73),"")</f>
        <v/>
      </c>
      <c r="H73">
        <f t="shared" si="11"/>
        <v>71</v>
      </c>
      <c r="I73">
        <f>VLOOKUP(H73,Input!$AI$3:$AL$1002,4)</f>
        <v>5</v>
      </c>
      <c r="J73">
        <f>VLOOKUP(H73,Input!$AI$3:$AL$1002,3)</f>
        <v>350</v>
      </c>
      <c r="K73">
        <f t="shared" si="12"/>
        <v>71</v>
      </c>
      <c r="L73">
        <f>VLOOKUP(K73,Input!$AM$3:$AP$1002,4)</f>
        <v>3</v>
      </c>
      <c r="M73">
        <f>VLOOKUP(K73,Input!$AM$3:$AP$1002,3)</f>
        <v>310</v>
      </c>
    </row>
    <row r="74" spans="1:13" x14ac:dyDescent="0.3">
      <c r="A74" t="str">
        <f t="shared" si="10"/>
        <v/>
      </c>
      <c r="B74" t="str">
        <f>IF(A74&lt;&gt;"",COUNTIF(Input!$F$3:$F$1002,'Sheet 1'!A74),"")</f>
        <v/>
      </c>
      <c r="H74">
        <f t="shared" si="11"/>
        <v>72</v>
      </c>
      <c r="I74">
        <f>VLOOKUP(H74,Input!$AI$3:$AL$1002,4)</f>
        <v>4</v>
      </c>
      <c r="J74">
        <f>VLOOKUP(H74,Input!$AI$3:$AL$1002,3)</f>
        <v>400</v>
      </c>
      <c r="K74">
        <f t="shared" si="12"/>
        <v>72</v>
      </c>
      <c r="L74">
        <f>VLOOKUP(K74,Input!$AM$3:$AP$1002,4)</f>
        <v>5</v>
      </c>
      <c r="M74">
        <f>VLOOKUP(K74,Input!$AM$3:$AP$1002,3)</f>
        <v>350</v>
      </c>
    </row>
    <row r="75" spans="1:13" x14ac:dyDescent="0.3">
      <c r="A75" t="str">
        <f t="shared" si="10"/>
        <v/>
      </c>
      <c r="B75" t="str">
        <f>IF(A75&lt;&gt;"",COUNTIF(Input!$F$3:$F$1002,'Sheet 1'!A75),"")</f>
        <v/>
      </c>
      <c r="H75">
        <f t="shared" si="11"/>
        <v>73</v>
      </c>
      <c r="I75">
        <f>VLOOKUP(H75,Input!$AI$3:$AL$1002,4)</f>
        <v>4</v>
      </c>
      <c r="J75">
        <f>VLOOKUP(H75,Input!$AI$3:$AL$1002,3)</f>
        <v>340</v>
      </c>
      <c r="K75">
        <f t="shared" si="12"/>
        <v>73</v>
      </c>
      <c r="L75">
        <f>VLOOKUP(K75,Input!$AM$3:$AP$1002,4)</f>
        <v>5</v>
      </c>
      <c r="M75">
        <f>VLOOKUP(K75,Input!$AM$3:$AP$1002,3)</f>
        <v>280</v>
      </c>
    </row>
    <row r="76" spans="1:13" x14ac:dyDescent="0.3">
      <c r="A76" t="str">
        <f t="shared" si="10"/>
        <v/>
      </c>
      <c r="B76" t="str">
        <f>IF(A76&lt;&gt;"",COUNTIF(Input!$F$3:$F$1002,'Sheet 1'!A76),"")</f>
        <v/>
      </c>
      <c r="H76">
        <f t="shared" si="11"/>
        <v>74</v>
      </c>
      <c r="I76">
        <f>VLOOKUP(H76,Input!$AI$3:$AL$1002,4)</f>
        <v>4</v>
      </c>
      <c r="J76">
        <f>VLOOKUP(H76,Input!$AI$3:$AL$1002,3)</f>
        <v>370</v>
      </c>
      <c r="K76">
        <f t="shared" si="12"/>
        <v>74</v>
      </c>
      <c r="L76">
        <f>VLOOKUP(K76,Input!$AM$3:$AP$1002,4)</f>
        <v>3</v>
      </c>
      <c r="M76">
        <f>VLOOKUP(K76,Input!$AM$3:$AP$1002,3)</f>
        <v>290</v>
      </c>
    </row>
    <row r="77" spans="1:13" x14ac:dyDescent="0.3">
      <c r="A77" t="str">
        <f t="shared" si="10"/>
        <v/>
      </c>
      <c r="B77" t="str">
        <f>IF(A77&lt;&gt;"",COUNTIF(Input!$F$3:$F$1002,'Sheet 1'!A77),"")</f>
        <v/>
      </c>
      <c r="H77">
        <f t="shared" si="11"/>
        <v>75</v>
      </c>
      <c r="I77">
        <f>VLOOKUP(H77,Input!$AI$3:$AL$1002,4)</f>
        <v>3</v>
      </c>
      <c r="J77">
        <f>VLOOKUP(H77,Input!$AI$3:$AL$1002,3)</f>
        <v>290</v>
      </c>
      <c r="K77">
        <f t="shared" si="12"/>
        <v>75</v>
      </c>
      <c r="L77">
        <f>VLOOKUP(K77,Input!$AM$3:$AP$1002,4)</f>
        <v>4</v>
      </c>
      <c r="M77">
        <f>VLOOKUP(K77,Input!$AM$3:$AP$1002,3)</f>
        <v>290</v>
      </c>
    </row>
    <row r="78" spans="1:13" x14ac:dyDescent="0.3">
      <c r="A78" t="str">
        <f t="shared" si="10"/>
        <v/>
      </c>
      <c r="B78" t="str">
        <f>IF(A78&lt;&gt;"",COUNTIF(Input!$F$3:$F$1002,'Sheet 1'!A78),"")</f>
        <v/>
      </c>
      <c r="H78">
        <f t="shared" si="11"/>
        <v>76</v>
      </c>
      <c r="I78">
        <f>VLOOKUP(H78,Input!$AI$3:$AL$1002,4)</f>
        <v>9</v>
      </c>
      <c r="J78">
        <f>VLOOKUP(H78,Input!$AI$3:$AL$1002,3)</f>
        <v>500</v>
      </c>
      <c r="K78">
        <f t="shared" si="12"/>
        <v>76</v>
      </c>
      <c r="L78">
        <f>VLOOKUP(K78,Input!$AM$3:$AP$1002,4)</f>
        <v>4</v>
      </c>
      <c r="M78">
        <f>VLOOKUP(K78,Input!$AM$3:$AP$1002,3)</f>
        <v>300</v>
      </c>
    </row>
    <row r="79" spans="1:13" x14ac:dyDescent="0.3">
      <c r="A79" t="str">
        <f t="shared" si="10"/>
        <v/>
      </c>
      <c r="B79" t="str">
        <f>IF(A79&lt;&gt;"",COUNTIF(Input!$F$3:$F$1002,'Sheet 1'!A79),"")</f>
        <v/>
      </c>
      <c r="H79">
        <f t="shared" si="11"/>
        <v>77</v>
      </c>
      <c r="I79">
        <f>VLOOKUP(H79,Input!$AI$3:$AL$1002,4)</f>
        <v>4</v>
      </c>
      <c r="J79">
        <f>VLOOKUP(H79,Input!$AI$3:$AL$1002,3)</f>
        <v>310</v>
      </c>
      <c r="K79">
        <f t="shared" si="12"/>
        <v>77</v>
      </c>
      <c r="L79">
        <f>VLOOKUP(K79,Input!$AM$3:$AP$1002,4)</f>
        <v>4</v>
      </c>
      <c r="M79">
        <f>VLOOKUP(K79,Input!$AM$3:$AP$1002,3)</f>
        <v>300</v>
      </c>
    </row>
    <row r="80" spans="1:13" x14ac:dyDescent="0.3">
      <c r="A80" t="str">
        <f t="shared" si="10"/>
        <v/>
      </c>
      <c r="B80" t="str">
        <f>IF(A80&lt;&gt;"",COUNTIF(Input!$F$3:$F$1002,'Sheet 1'!A80),"")</f>
        <v/>
      </c>
      <c r="H80">
        <f t="shared" si="11"/>
        <v>78</v>
      </c>
      <c r="I80">
        <f>VLOOKUP(H80,Input!$AI$3:$AL$1002,4)</f>
        <v>3</v>
      </c>
      <c r="J80">
        <f>VLOOKUP(H80,Input!$AI$3:$AL$1002,3)</f>
        <v>280</v>
      </c>
      <c r="K80">
        <f t="shared" si="12"/>
        <v>78</v>
      </c>
      <c r="L80">
        <f>VLOOKUP(K80,Input!$AM$3:$AP$1002,4)</f>
        <v>4</v>
      </c>
      <c r="M80">
        <f>VLOOKUP(K80,Input!$AM$3:$AP$1002,3)</f>
        <v>310</v>
      </c>
    </row>
    <row r="81" spans="1:13" x14ac:dyDescent="0.3">
      <c r="A81" t="str">
        <f t="shared" si="10"/>
        <v/>
      </c>
      <c r="B81" t="str">
        <f>IF(A81&lt;&gt;"",COUNTIF(Input!$F$3:$F$1002,'Sheet 1'!A81),"")</f>
        <v/>
      </c>
      <c r="H81">
        <f t="shared" si="11"/>
        <v>79</v>
      </c>
      <c r="I81">
        <f>VLOOKUP(H81,Input!$AI$3:$AL$1002,4)</f>
        <v>9</v>
      </c>
      <c r="J81">
        <f>VLOOKUP(H81,Input!$AI$3:$AL$1002,3)</f>
        <v>560</v>
      </c>
      <c r="K81">
        <f t="shared" si="12"/>
        <v>79</v>
      </c>
      <c r="L81">
        <f>VLOOKUP(K81,Input!$AM$3:$AP$1002,4)</f>
        <v>4</v>
      </c>
      <c r="M81">
        <f>VLOOKUP(K81,Input!$AM$3:$AP$1002,3)</f>
        <v>310</v>
      </c>
    </row>
    <row r="82" spans="1:13" x14ac:dyDescent="0.3">
      <c r="A82" t="str">
        <f t="shared" si="10"/>
        <v/>
      </c>
      <c r="B82" t="str">
        <f>IF(A82&lt;&gt;"",COUNTIF(Input!$F$3:$F$1002,'Sheet 1'!A82),"")</f>
        <v/>
      </c>
      <c r="H82">
        <f t="shared" si="11"/>
        <v>80</v>
      </c>
      <c r="I82">
        <f>VLOOKUP(H82,Input!$AI$3:$AL$1002,4)</f>
        <v>3</v>
      </c>
      <c r="J82">
        <f>VLOOKUP(H82,Input!$AI$3:$AL$1002,3)</f>
        <v>260</v>
      </c>
      <c r="K82">
        <f t="shared" si="12"/>
        <v>80</v>
      </c>
      <c r="L82">
        <f>VLOOKUP(K82,Input!$AM$3:$AP$1002,4)</f>
        <v>4</v>
      </c>
      <c r="M82">
        <f>VLOOKUP(K82,Input!$AM$3:$AP$1002,3)</f>
        <v>320</v>
      </c>
    </row>
    <row r="83" spans="1:13" x14ac:dyDescent="0.3">
      <c r="A83" t="str">
        <f t="shared" si="10"/>
        <v/>
      </c>
      <c r="B83" t="str">
        <f>IF(A83&lt;&gt;"",COUNTIF(Input!$F$3:$F$1002,'Sheet 1'!A83),"")</f>
        <v/>
      </c>
      <c r="H83">
        <f t="shared" si="11"/>
        <v>81</v>
      </c>
      <c r="I83">
        <f>VLOOKUP(H83,Input!$AI$3:$AL$1002,4)</f>
        <v>5</v>
      </c>
      <c r="J83">
        <f>VLOOKUP(H83,Input!$AI$3:$AL$1002,3)</f>
        <v>320</v>
      </c>
      <c r="K83">
        <f t="shared" si="12"/>
        <v>81</v>
      </c>
      <c r="L83">
        <f>VLOOKUP(K83,Input!$AM$3:$AP$1002,4)</f>
        <v>6</v>
      </c>
      <c r="M83">
        <f>VLOOKUP(K83,Input!$AM$3:$AP$1002,3)</f>
        <v>320</v>
      </c>
    </row>
    <row r="84" spans="1:13" x14ac:dyDescent="0.3">
      <c r="A84" t="str">
        <f t="shared" si="10"/>
        <v/>
      </c>
      <c r="B84" t="str">
        <f>IF(A84&lt;&gt;"",COUNTIF(Input!$F$3:$F$1002,'Sheet 1'!A84),"")</f>
        <v/>
      </c>
      <c r="H84">
        <f t="shared" si="11"/>
        <v>82</v>
      </c>
      <c r="I84">
        <f>VLOOKUP(H84,Input!$AI$3:$AL$1002,4)</f>
        <v>3</v>
      </c>
      <c r="J84">
        <f>VLOOKUP(H84,Input!$AI$3:$AL$1002,3)</f>
        <v>310</v>
      </c>
      <c r="K84">
        <f t="shared" si="12"/>
        <v>82</v>
      </c>
      <c r="L84">
        <f>VLOOKUP(K84,Input!$AM$3:$AP$1002,4)</f>
        <v>4</v>
      </c>
      <c r="M84">
        <f>VLOOKUP(K84,Input!$AM$3:$AP$1002,3)</f>
        <v>330</v>
      </c>
    </row>
    <row r="85" spans="1:13" x14ac:dyDescent="0.3">
      <c r="A85" t="str">
        <f t="shared" si="10"/>
        <v/>
      </c>
      <c r="B85" t="str">
        <f>IF(A85&lt;&gt;"",COUNTIF(Input!$F$3:$F$1002,'Sheet 1'!A85),"")</f>
        <v/>
      </c>
      <c r="H85">
        <f t="shared" si="11"/>
        <v>83</v>
      </c>
      <c r="I85">
        <f>VLOOKUP(H85,Input!$AI$3:$AL$1002,4)</f>
        <v>3</v>
      </c>
      <c r="J85">
        <f>VLOOKUP(H85,Input!$AI$3:$AL$1002,3)</f>
        <v>280</v>
      </c>
      <c r="K85">
        <f t="shared" si="12"/>
        <v>83</v>
      </c>
      <c r="L85">
        <f>VLOOKUP(K85,Input!$AM$3:$AP$1002,4)</f>
        <v>7</v>
      </c>
      <c r="M85">
        <f>VLOOKUP(K85,Input!$AM$3:$AP$1002,3)</f>
        <v>340</v>
      </c>
    </row>
    <row r="86" spans="1:13" x14ac:dyDescent="0.3">
      <c r="A86" t="str">
        <f t="shared" si="10"/>
        <v/>
      </c>
      <c r="B86" t="str">
        <f>IF(A86&lt;&gt;"",COUNTIF(Input!$F$3:$F$1002,'Sheet 1'!A86),"")</f>
        <v/>
      </c>
      <c r="H86">
        <f t="shared" si="11"/>
        <v>84</v>
      </c>
      <c r="I86">
        <f>VLOOKUP(H86,Input!$AI$3:$AL$1002,4)</f>
        <v>4</v>
      </c>
      <c r="J86">
        <f>VLOOKUP(H86,Input!$AI$3:$AL$1002,3)</f>
        <v>330</v>
      </c>
      <c r="K86">
        <f t="shared" si="12"/>
        <v>84</v>
      </c>
      <c r="L86">
        <f>VLOOKUP(K86,Input!$AM$3:$AP$1002,4)</f>
        <v>4</v>
      </c>
      <c r="M86">
        <f>VLOOKUP(K86,Input!$AM$3:$AP$1002,3)</f>
        <v>340</v>
      </c>
    </row>
    <row r="87" spans="1:13" x14ac:dyDescent="0.3">
      <c r="A87" t="str">
        <f t="shared" si="10"/>
        <v/>
      </c>
      <c r="B87" t="str">
        <f>IF(A87&lt;&gt;"",COUNTIF(Input!$F$3:$F$1002,'Sheet 1'!A87),"")</f>
        <v/>
      </c>
      <c r="H87">
        <f t="shared" si="11"/>
        <v>85</v>
      </c>
      <c r="I87">
        <f>VLOOKUP(H87,Input!$AI$3:$AL$1002,4)</f>
        <v>4</v>
      </c>
      <c r="J87">
        <f>VLOOKUP(H87,Input!$AI$3:$AL$1002,3)</f>
        <v>340</v>
      </c>
      <c r="K87">
        <f t="shared" si="12"/>
        <v>85</v>
      </c>
      <c r="L87">
        <f>VLOOKUP(K87,Input!$AM$3:$AP$1002,4)</f>
        <v>3</v>
      </c>
      <c r="M87">
        <f>VLOOKUP(K87,Input!$AM$3:$AP$1002,3)</f>
        <v>270</v>
      </c>
    </row>
    <row r="88" spans="1:13" x14ac:dyDescent="0.3">
      <c r="A88" t="str">
        <f t="shared" si="10"/>
        <v/>
      </c>
      <c r="B88" t="str">
        <f>IF(A88&lt;&gt;"",COUNTIF(Input!$F$3:$F$1002,'Sheet 1'!A88),"")</f>
        <v/>
      </c>
      <c r="H88">
        <f t="shared" si="11"/>
        <v>86</v>
      </c>
      <c r="I88">
        <f>VLOOKUP(H88,Input!$AI$3:$AL$1002,4)</f>
        <v>4</v>
      </c>
      <c r="J88">
        <f>VLOOKUP(H88,Input!$AI$3:$AL$1002,3)</f>
        <v>310</v>
      </c>
      <c r="K88">
        <f t="shared" si="12"/>
        <v>86</v>
      </c>
      <c r="L88">
        <f>VLOOKUP(K88,Input!$AM$3:$AP$1002,4)</f>
        <v>3</v>
      </c>
      <c r="M88">
        <f>VLOOKUP(K88,Input!$AM$3:$AP$1002,3)</f>
        <v>290</v>
      </c>
    </row>
    <row r="89" spans="1:13" x14ac:dyDescent="0.3">
      <c r="A89" t="str">
        <f t="shared" si="10"/>
        <v/>
      </c>
      <c r="B89" t="str">
        <f>IF(A89&lt;&gt;"",COUNTIF(Input!$F$3:$F$1002,'Sheet 1'!A89),"")</f>
        <v/>
      </c>
      <c r="H89">
        <f t="shared" si="11"/>
        <v>87</v>
      </c>
      <c r="I89">
        <f>VLOOKUP(H89,Input!$AI$3:$AL$1002,4)</f>
        <v>4</v>
      </c>
      <c r="J89">
        <f>VLOOKUP(H89,Input!$AI$3:$AL$1002,3)</f>
        <v>330</v>
      </c>
      <c r="K89">
        <f t="shared" si="12"/>
        <v>87</v>
      </c>
      <c r="L89">
        <f>VLOOKUP(K89,Input!$AM$3:$AP$1002,4)</f>
        <v>3</v>
      </c>
      <c r="M89">
        <f>VLOOKUP(K89,Input!$AM$3:$AP$1002,3)</f>
        <v>300</v>
      </c>
    </row>
    <row r="90" spans="1:13" x14ac:dyDescent="0.3">
      <c r="A90" t="str">
        <f t="shared" si="10"/>
        <v/>
      </c>
      <c r="B90" t="str">
        <f>IF(A90&lt;&gt;"",COUNTIF(Input!$F$3:$F$1002,'Sheet 1'!A90),"")</f>
        <v/>
      </c>
      <c r="H90">
        <f t="shared" si="11"/>
        <v>88</v>
      </c>
      <c r="I90">
        <f>VLOOKUP(H90,Input!$AI$3:$AL$1002,4)</f>
        <v>3</v>
      </c>
      <c r="J90">
        <f>VLOOKUP(H90,Input!$AI$3:$AL$1002,3)</f>
        <v>290</v>
      </c>
      <c r="K90">
        <f t="shared" si="12"/>
        <v>88</v>
      </c>
      <c r="L90">
        <f>VLOOKUP(K90,Input!$AM$3:$AP$1002,4)</f>
        <v>4</v>
      </c>
      <c r="M90">
        <f>VLOOKUP(K90,Input!$AM$3:$AP$1002,3)</f>
        <v>300</v>
      </c>
    </row>
    <row r="91" spans="1:13" x14ac:dyDescent="0.3">
      <c r="A91" t="str">
        <f t="shared" si="10"/>
        <v/>
      </c>
      <c r="B91" t="str">
        <f>IF(A91&lt;&gt;"",COUNTIF(Input!$F$3:$F$1002,'Sheet 1'!A91),"")</f>
        <v/>
      </c>
      <c r="H91">
        <f t="shared" si="11"/>
        <v>89</v>
      </c>
      <c r="I91">
        <f>VLOOKUP(H91,Input!$AI$3:$AL$1002,4)</f>
        <v>4</v>
      </c>
      <c r="J91">
        <f>VLOOKUP(H91,Input!$AI$3:$AL$1002,3)</f>
        <v>300</v>
      </c>
      <c r="K91">
        <f t="shared" si="12"/>
        <v>89</v>
      </c>
      <c r="L91">
        <f>VLOOKUP(K91,Input!$AM$3:$AP$1002,4)</f>
        <v>4</v>
      </c>
      <c r="M91">
        <f>VLOOKUP(K91,Input!$AM$3:$AP$1002,3)</f>
        <v>310</v>
      </c>
    </row>
    <row r="92" spans="1:13" x14ac:dyDescent="0.3">
      <c r="A92" t="str">
        <f t="shared" si="10"/>
        <v/>
      </c>
      <c r="B92" t="str">
        <f>IF(A92&lt;&gt;"",COUNTIF(Input!$F$3:$F$1002,'Sheet 1'!A92),"")</f>
        <v/>
      </c>
      <c r="H92">
        <f t="shared" si="11"/>
        <v>90</v>
      </c>
      <c r="I92">
        <f>VLOOKUP(H92,Input!$AI$3:$AL$1002,4)</f>
        <v>3</v>
      </c>
      <c r="J92">
        <f>VLOOKUP(H92,Input!$AI$3:$AL$1002,3)</f>
        <v>300</v>
      </c>
      <c r="K92">
        <f t="shared" si="12"/>
        <v>90</v>
      </c>
      <c r="L92">
        <f>VLOOKUP(K92,Input!$AM$3:$AP$1002,4)</f>
        <v>4</v>
      </c>
      <c r="M92">
        <f>VLOOKUP(K92,Input!$AM$3:$AP$1002,3)</f>
        <v>310</v>
      </c>
    </row>
    <row r="93" spans="1:13" x14ac:dyDescent="0.3">
      <c r="A93" t="str">
        <f t="shared" si="10"/>
        <v/>
      </c>
      <c r="B93" t="str">
        <f>IF(A93&lt;&gt;"",COUNTIF(Input!$F$3:$F$1002,'Sheet 1'!A93),"")</f>
        <v/>
      </c>
      <c r="H93">
        <f t="shared" si="11"/>
        <v>91</v>
      </c>
      <c r="I93">
        <f>VLOOKUP(H93,Input!$AI$3:$AL$1002,4)</f>
        <v>4</v>
      </c>
      <c r="J93">
        <f>VLOOKUP(H93,Input!$AI$3:$AL$1002,3)</f>
        <v>360</v>
      </c>
      <c r="K93">
        <f t="shared" si="12"/>
        <v>91</v>
      </c>
      <c r="L93">
        <f>VLOOKUP(K93,Input!$AM$3:$AP$1002,4)</f>
        <v>4</v>
      </c>
      <c r="M93">
        <f>VLOOKUP(K93,Input!$AM$3:$AP$1002,3)</f>
        <v>330</v>
      </c>
    </row>
    <row r="94" spans="1:13" x14ac:dyDescent="0.3">
      <c r="A94" t="str">
        <f t="shared" si="10"/>
        <v/>
      </c>
      <c r="B94" t="str">
        <f>IF(A94&lt;&gt;"",COUNTIF(Input!$F$3:$F$1002,'Sheet 1'!A94),"")</f>
        <v/>
      </c>
      <c r="H94">
        <f t="shared" si="11"/>
        <v>92</v>
      </c>
      <c r="I94">
        <f>VLOOKUP(H94,Input!$AI$3:$AL$1002,4)</f>
        <v>4</v>
      </c>
      <c r="J94">
        <f>VLOOKUP(H94,Input!$AI$3:$AL$1002,3)</f>
        <v>320</v>
      </c>
      <c r="K94">
        <f t="shared" si="12"/>
        <v>92</v>
      </c>
      <c r="L94">
        <f>VLOOKUP(K94,Input!$AM$3:$AP$1002,4)</f>
        <v>4</v>
      </c>
      <c r="M94">
        <f>VLOOKUP(K94,Input!$AM$3:$AP$1002,3)</f>
        <v>340</v>
      </c>
    </row>
    <row r="95" spans="1:13" x14ac:dyDescent="0.3">
      <c r="A95" t="str">
        <f t="shared" si="10"/>
        <v/>
      </c>
      <c r="B95" t="str">
        <f>IF(A95&lt;&gt;"",COUNTIF(Input!$F$3:$F$1002,'Sheet 1'!A95),"")</f>
        <v/>
      </c>
      <c r="H95">
        <f t="shared" si="11"/>
        <v>93</v>
      </c>
      <c r="I95">
        <f>VLOOKUP(H95,Input!$AI$3:$AL$1002,4)</f>
        <v>5</v>
      </c>
      <c r="J95">
        <f>VLOOKUP(H95,Input!$AI$3:$AL$1002,3)</f>
        <v>400</v>
      </c>
      <c r="K95">
        <f t="shared" si="12"/>
        <v>93</v>
      </c>
      <c r="L95">
        <f>VLOOKUP(K95,Input!$AM$3:$AP$1002,4)</f>
        <v>3</v>
      </c>
      <c r="M95">
        <f>VLOOKUP(K95,Input!$AM$3:$AP$1002,3)</f>
        <v>310</v>
      </c>
    </row>
    <row r="96" spans="1:13" x14ac:dyDescent="0.3">
      <c r="A96" t="str">
        <f t="shared" si="10"/>
        <v/>
      </c>
      <c r="B96" t="str">
        <f>IF(A96&lt;&gt;"",COUNTIF(Input!$F$3:$F$1002,'Sheet 1'!A96),"")</f>
        <v/>
      </c>
      <c r="H96">
        <f t="shared" si="11"/>
        <v>94</v>
      </c>
      <c r="I96">
        <f>VLOOKUP(H96,Input!$AI$3:$AL$1002,4)</f>
        <v>4</v>
      </c>
      <c r="J96">
        <f>VLOOKUP(H96,Input!$AI$3:$AL$1002,3)</f>
        <v>350</v>
      </c>
      <c r="K96">
        <f t="shared" si="12"/>
        <v>94</v>
      </c>
      <c r="L96">
        <f>VLOOKUP(K96,Input!$AM$3:$AP$1002,4)</f>
        <v>6</v>
      </c>
      <c r="M96">
        <f>VLOOKUP(K96,Input!$AM$3:$AP$1002,3)</f>
        <v>340</v>
      </c>
    </row>
    <row r="97" spans="1:13" x14ac:dyDescent="0.3">
      <c r="A97" t="str">
        <f t="shared" si="10"/>
        <v/>
      </c>
      <c r="B97" t="str">
        <f>IF(A97&lt;&gt;"",COUNTIF(Input!$F$3:$F$1002,'Sheet 1'!A97),"")</f>
        <v/>
      </c>
      <c r="H97">
        <f t="shared" si="11"/>
        <v>95</v>
      </c>
      <c r="I97">
        <f>VLOOKUP(H97,Input!$AI$3:$AL$1002,4)</f>
        <v>4</v>
      </c>
      <c r="J97">
        <f>VLOOKUP(H97,Input!$AI$3:$AL$1002,3)</f>
        <v>290</v>
      </c>
      <c r="K97">
        <f t="shared" si="12"/>
        <v>95</v>
      </c>
      <c r="L97">
        <f>VLOOKUP(K97,Input!$AM$3:$AP$1002,4)</f>
        <v>4</v>
      </c>
      <c r="M97">
        <f>VLOOKUP(K97,Input!$AM$3:$AP$1002,3)</f>
        <v>300</v>
      </c>
    </row>
    <row r="98" spans="1:13" x14ac:dyDescent="0.3">
      <c r="A98" t="str">
        <f t="shared" si="10"/>
        <v/>
      </c>
      <c r="B98" t="str">
        <f>IF(A98&lt;&gt;"",COUNTIF(Input!$F$3:$F$1002,'Sheet 1'!A98),"")</f>
        <v/>
      </c>
      <c r="H98">
        <f t="shared" si="11"/>
        <v>96</v>
      </c>
      <c r="I98">
        <f>VLOOKUP(H98,Input!$AI$3:$AL$1002,4)</f>
        <v>4</v>
      </c>
      <c r="J98">
        <f>VLOOKUP(H98,Input!$AI$3:$AL$1002,3)</f>
        <v>370</v>
      </c>
      <c r="K98">
        <f t="shared" si="12"/>
        <v>96</v>
      </c>
      <c r="L98">
        <f>VLOOKUP(K98,Input!$AM$3:$AP$1002,4)</f>
        <v>4</v>
      </c>
      <c r="M98">
        <f>VLOOKUP(K98,Input!$AM$3:$AP$1002,3)</f>
        <v>330</v>
      </c>
    </row>
    <row r="99" spans="1:13" x14ac:dyDescent="0.3">
      <c r="A99" t="str">
        <f t="shared" si="10"/>
        <v/>
      </c>
      <c r="B99" t="str">
        <f>IF(A99&lt;&gt;"",COUNTIF(Input!$F$3:$F$1002,'Sheet 1'!A99),"")</f>
        <v/>
      </c>
      <c r="H99">
        <f t="shared" si="11"/>
        <v>97</v>
      </c>
      <c r="I99">
        <f>VLOOKUP(H99,Input!$AI$3:$AL$1002,4)</f>
        <v>4</v>
      </c>
      <c r="J99">
        <f>VLOOKUP(H99,Input!$AI$3:$AL$1002,3)</f>
        <v>340</v>
      </c>
      <c r="K99">
        <f t="shared" si="12"/>
        <v>97</v>
      </c>
      <c r="L99">
        <f>VLOOKUP(K99,Input!$AM$3:$AP$1002,4)</f>
        <v>4</v>
      </c>
      <c r="M99">
        <f>VLOOKUP(K99,Input!$AM$3:$AP$1002,3)</f>
        <v>290</v>
      </c>
    </row>
    <row r="100" spans="1:13" x14ac:dyDescent="0.3">
      <c r="A100" t="str">
        <f t="shared" si="10"/>
        <v/>
      </c>
      <c r="B100" t="str">
        <f>IF(A100&lt;&gt;"",COUNTIF(Input!$F$3:$F$1002,'Sheet 1'!A100),"")</f>
        <v/>
      </c>
      <c r="H100">
        <f t="shared" si="11"/>
        <v>98</v>
      </c>
      <c r="I100">
        <f>VLOOKUP(H100,Input!$AI$3:$AL$1002,4)</f>
        <v>3</v>
      </c>
      <c r="J100">
        <f>VLOOKUP(H100,Input!$AI$3:$AL$1002,3)</f>
        <v>280</v>
      </c>
      <c r="K100">
        <f t="shared" si="12"/>
        <v>98</v>
      </c>
      <c r="L100">
        <f>VLOOKUP(K100,Input!$AM$3:$AP$1002,4)</f>
        <v>6</v>
      </c>
      <c r="M100">
        <f>VLOOKUP(K100,Input!$AM$3:$AP$1002,3)</f>
        <v>330</v>
      </c>
    </row>
    <row r="101" spans="1:13" x14ac:dyDescent="0.3">
      <c r="A101" t="str">
        <f t="shared" si="10"/>
        <v/>
      </c>
      <c r="B101" t="str">
        <f>IF(A101&lt;&gt;"",COUNTIF(Input!$F$3:$F$1002,'Sheet 1'!A101),"")</f>
        <v/>
      </c>
      <c r="H101">
        <f t="shared" si="11"/>
        <v>99</v>
      </c>
      <c r="I101">
        <f>VLOOKUP(H101,Input!$AI$3:$AL$1002,4)</f>
        <v>4</v>
      </c>
      <c r="J101">
        <f>VLOOKUP(H101,Input!$AI$3:$AL$1002,3)</f>
        <v>300</v>
      </c>
      <c r="K101">
        <f t="shared" si="12"/>
        <v>99</v>
      </c>
      <c r="L101">
        <f>VLOOKUP(K101,Input!$AM$3:$AP$1002,4)</f>
        <v>4</v>
      </c>
      <c r="M101">
        <f>VLOOKUP(K101,Input!$AM$3:$AP$1002,3)</f>
        <v>310</v>
      </c>
    </row>
    <row r="102" spans="1:13" x14ac:dyDescent="0.3">
      <c r="A102" t="str">
        <f t="shared" si="10"/>
        <v/>
      </c>
      <c r="B102" t="str">
        <f>IF(A102&lt;&gt;"",COUNTIF(Input!$F$3:$F$1002,'Sheet 1'!A102),"")</f>
        <v/>
      </c>
      <c r="H102">
        <f t="shared" si="11"/>
        <v>100</v>
      </c>
      <c r="I102">
        <f>VLOOKUP(H102,Input!$AI$3:$AL$1002,4)</f>
        <v>4</v>
      </c>
      <c r="J102">
        <f>VLOOKUP(H102,Input!$AI$3:$AL$1002,3)</f>
        <v>310</v>
      </c>
      <c r="K102">
        <f t="shared" si="12"/>
        <v>100</v>
      </c>
      <c r="L102">
        <f>VLOOKUP(K102,Input!$AM$3:$AP$1002,4)</f>
        <v>4</v>
      </c>
      <c r="M102">
        <f>VLOOKUP(K102,Input!$AM$3:$AP$1002,3)</f>
        <v>300</v>
      </c>
    </row>
    <row r="103" spans="1:13" x14ac:dyDescent="0.3">
      <c r="A103" t="str">
        <f t="shared" si="10"/>
        <v/>
      </c>
      <c r="B103" t="str">
        <f>IF(A103&lt;&gt;"",COUNTIF(Input!$F$3:$F$1002,'Sheet 1'!A103),"")</f>
        <v/>
      </c>
      <c r="H103">
        <f t="shared" si="11"/>
        <v>101</v>
      </c>
      <c r="I103">
        <f>VLOOKUP(H103,Input!$AI$3:$AL$1002,4)</f>
        <v>4</v>
      </c>
      <c r="J103">
        <f>VLOOKUP(H103,Input!$AI$3:$AL$1002,3)</f>
        <v>310</v>
      </c>
      <c r="K103">
        <f t="shared" si="12"/>
        <v>101</v>
      </c>
      <c r="L103">
        <f>VLOOKUP(K103,Input!$AM$3:$AP$1002,4)</f>
        <v>3</v>
      </c>
      <c r="M103">
        <f>VLOOKUP(K103,Input!$AM$3:$AP$1002,3)</f>
        <v>280</v>
      </c>
    </row>
    <row r="104" spans="1:13" x14ac:dyDescent="0.3">
      <c r="A104" t="str">
        <f t="shared" si="10"/>
        <v/>
      </c>
      <c r="B104" t="str">
        <f>IF(A104&lt;&gt;"",COUNTIF(Input!$F$3:$F$1002,'Sheet 1'!A104),"")</f>
        <v/>
      </c>
      <c r="H104">
        <f t="shared" si="11"/>
        <v>102</v>
      </c>
      <c r="I104">
        <f>VLOOKUP(H104,Input!$AI$3:$AL$1002,4)</f>
        <v>4</v>
      </c>
      <c r="J104">
        <f>VLOOKUP(H104,Input!$AI$3:$AL$1002,3)</f>
        <v>310</v>
      </c>
      <c r="K104">
        <f t="shared" si="12"/>
        <v>102</v>
      </c>
      <c r="L104">
        <f>VLOOKUP(K104,Input!$AM$3:$AP$1002,4)</f>
        <v>5</v>
      </c>
      <c r="M104">
        <f>VLOOKUP(K104,Input!$AM$3:$AP$1002,3)</f>
        <v>340</v>
      </c>
    </row>
    <row r="105" spans="1:13" x14ac:dyDescent="0.3">
      <c r="A105" t="str">
        <f t="shared" si="10"/>
        <v/>
      </c>
      <c r="B105" t="str">
        <f>IF(A105&lt;&gt;"",COUNTIF(Input!$F$3:$F$1002,'Sheet 1'!A105),"")</f>
        <v/>
      </c>
      <c r="H105">
        <f t="shared" si="11"/>
        <v>103</v>
      </c>
      <c r="I105">
        <f>VLOOKUP(H105,Input!$AI$3:$AL$1002,4)</f>
        <v>5</v>
      </c>
      <c r="J105">
        <f>VLOOKUP(H105,Input!$AI$3:$AL$1002,3)</f>
        <v>330</v>
      </c>
      <c r="K105">
        <f t="shared" si="12"/>
        <v>103</v>
      </c>
      <c r="L105">
        <f>VLOOKUP(K105,Input!$AM$3:$AP$1002,4)</f>
        <v>6</v>
      </c>
      <c r="M105">
        <f>VLOOKUP(K105,Input!$AM$3:$AP$1002,3)</f>
        <v>320</v>
      </c>
    </row>
    <row r="106" spans="1:13" x14ac:dyDescent="0.3">
      <c r="A106" t="str">
        <f t="shared" si="10"/>
        <v/>
      </c>
      <c r="B106" t="str">
        <f>IF(A106&lt;&gt;"",COUNTIF(Input!$F$3:$F$1002,'Sheet 1'!A106),"")</f>
        <v/>
      </c>
      <c r="H106">
        <f t="shared" si="11"/>
        <v>104</v>
      </c>
      <c r="I106">
        <f>VLOOKUP(H106,Input!$AI$3:$AL$1002,4)</f>
        <v>4</v>
      </c>
      <c r="J106">
        <f>VLOOKUP(H106,Input!$AI$3:$AL$1002,3)</f>
        <v>330</v>
      </c>
      <c r="K106">
        <f t="shared" si="12"/>
        <v>104</v>
      </c>
      <c r="L106">
        <f>VLOOKUP(K106,Input!$AM$3:$AP$1002,4)</f>
        <v>3</v>
      </c>
      <c r="M106">
        <f>VLOOKUP(K106,Input!$AM$3:$AP$1002,3)</f>
        <v>280</v>
      </c>
    </row>
    <row r="107" spans="1:13" x14ac:dyDescent="0.3">
      <c r="A107" t="str">
        <f t="shared" si="10"/>
        <v/>
      </c>
      <c r="B107" t="str">
        <f>IF(A107&lt;&gt;"",COUNTIF(Input!$F$3:$F$1002,'Sheet 1'!A107),"")</f>
        <v/>
      </c>
      <c r="H107">
        <f t="shared" si="11"/>
        <v>105</v>
      </c>
      <c r="I107">
        <f>VLOOKUP(H107,Input!$AI$3:$AL$1002,4)</f>
        <v>4</v>
      </c>
      <c r="J107">
        <f>VLOOKUP(H107,Input!$AI$3:$AL$1002,3)</f>
        <v>340</v>
      </c>
      <c r="K107">
        <f t="shared" si="12"/>
        <v>105</v>
      </c>
      <c r="L107">
        <f>VLOOKUP(K107,Input!$AM$3:$AP$1002,4)</f>
        <v>6</v>
      </c>
      <c r="M107">
        <f>VLOOKUP(K107,Input!$AM$3:$AP$1002,3)</f>
        <v>310</v>
      </c>
    </row>
    <row r="108" spans="1:13" x14ac:dyDescent="0.3">
      <c r="A108" t="str">
        <f t="shared" si="10"/>
        <v/>
      </c>
      <c r="B108" t="str">
        <f>IF(A108&lt;&gt;"",COUNTIF(Input!$F$3:$F$1002,'Sheet 1'!A108),"")</f>
        <v/>
      </c>
      <c r="H108">
        <f t="shared" si="11"/>
        <v>106</v>
      </c>
      <c r="I108">
        <f>VLOOKUP(H108,Input!$AI$3:$AL$1002,4)</f>
        <v>4</v>
      </c>
      <c r="J108">
        <f>VLOOKUP(H108,Input!$AI$3:$AL$1002,3)</f>
        <v>340</v>
      </c>
      <c r="K108">
        <f t="shared" si="12"/>
        <v>106</v>
      </c>
      <c r="L108">
        <f>VLOOKUP(K108,Input!$AM$3:$AP$1002,4)</f>
        <v>3</v>
      </c>
      <c r="M108">
        <f>VLOOKUP(K108,Input!$AM$3:$AP$1002,3)</f>
        <v>280</v>
      </c>
    </row>
    <row r="109" spans="1:13" x14ac:dyDescent="0.3">
      <c r="A109" t="str">
        <f t="shared" si="10"/>
        <v/>
      </c>
      <c r="B109" t="str">
        <f>IF(A109&lt;&gt;"",COUNTIF(Input!$F$3:$F$1002,'Sheet 1'!A109),"")</f>
        <v/>
      </c>
      <c r="H109">
        <f t="shared" si="11"/>
        <v>107</v>
      </c>
      <c r="I109">
        <f>VLOOKUP(H109,Input!$AI$3:$AL$1002,4)</f>
        <v>4</v>
      </c>
      <c r="J109">
        <f>VLOOKUP(H109,Input!$AI$3:$AL$1002,3)</f>
        <v>340</v>
      </c>
      <c r="K109">
        <f t="shared" si="12"/>
        <v>107</v>
      </c>
      <c r="L109">
        <f>VLOOKUP(K109,Input!$AM$3:$AP$1002,4)</f>
        <v>5</v>
      </c>
      <c r="M109">
        <f>VLOOKUP(K109,Input!$AM$3:$AP$1002,3)</f>
        <v>270</v>
      </c>
    </row>
    <row r="110" spans="1:13" x14ac:dyDescent="0.3">
      <c r="A110" t="str">
        <f t="shared" si="10"/>
        <v/>
      </c>
      <c r="B110" t="str">
        <f>IF(A110&lt;&gt;"",COUNTIF(Input!$F$3:$F$1002,'Sheet 1'!A110),"")</f>
        <v/>
      </c>
      <c r="H110">
        <f t="shared" si="11"/>
        <v>108</v>
      </c>
      <c r="I110">
        <f>VLOOKUP(H110,Input!$AI$3:$AL$1002,4)</f>
        <v>4</v>
      </c>
      <c r="J110">
        <f>VLOOKUP(H110,Input!$AI$3:$AL$1002,3)</f>
        <v>350</v>
      </c>
      <c r="K110">
        <f t="shared" si="12"/>
        <v>108</v>
      </c>
      <c r="L110">
        <f>VLOOKUP(K110,Input!$AM$3:$AP$1002,4)</f>
        <v>3</v>
      </c>
      <c r="M110">
        <f>VLOOKUP(K110,Input!$AM$3:$AP$1002,3)</f>
        <v>330</v>
      </c>
    </row>
    <row r="111" spans="1:13" x14ac:dyDescent="0.3">
      <c r="A111" t="str">
        <f t="shared" si="10"/>
        <v/>
      </c>
      <c r="B111" t="str">
        <f>IF(A111&lt;&gt;"",COUNTIF(Input!$F$3:$F$1002,'Sheet 1'!A111),"")</f>
        <v/>
      </c>
      <c r="H111">
        <f t="shared" si="11"/>
        <v>109</v>
      </c>
      <c r="I111">
        <f>VLOOKUP(H111,Input!$AI$3:$AL$1002,4)</f>
        <v>4</v>
      </c>
      <c r="J111">
        <f>VLOOKUP(H111,Input!$AI$3:$AL$1002,3)</f>
        <v>350</v>
      </c>
      <c r="K111">
        <f t="shared" si="12"/>
        <v>109</v>
      </c>
      <c r="L111">
        <f>VLOOKUP(K111,Input!$AM$3:$AP$1002,4)</f>
        <v>3</v>
      </c>
      <c r="M111">
        <f>VLOOKUP(K111,Input!$AM$3:$AP$1002,3)</f>
        <v>300</v>
      </c>
    </row>
    <row r="112" spans="1:13" x14ac:dyDescent="0.3">
      <c r="A112" t="str">
        <f t="shared" si="10"/>
        <v/>
      </c>
      <c r="B112" t="str">
        <f>IF(A112&lt;&gt;"",COUNTIF(Input!$F$3:$F$1002,'Sheet 1'!A112),"")</f>
        <v/>
      </c>
      <c r="H112">
        <f t="shared" si="11"/>
        <v>110</v>
      </c>
      <c r="I112">
        <f>VLOOKUP(H112,Input!$AI$3:$AL$1002,4)</f>
        <v>4</v>
      </c>
      <c r="J112">
        <f>VLOOKUP(H112,Input!$AI$3:$AL$1002,3)</f>
        <v>360</v>
      </c>
      <c r="K112">
        <f t="shared" si="12"/>
        <v>110</v>
      </c>
      <c r="L112">
        <f>VLOOKUP(K112,Input!$AM$3:$AP$1002,4)</f>
        <v>3</v>
      </c>
      <c r="M112">
        <f>VLOOKUP(K112,Input!$AM$3:$AP$1002,3)</f>
        <v>270</v>
      </c>
    </row>
    <row r="113" spans="1:13" x14ac:dyDescent="0.3">
      <c r="A113" t="str">
        <f t="shared" si="10"/>
        <v/>
      </c>
      <c r="B113" t="str">
        <f>IF(A113&lt;&gt;"",COUNTIF(Input!$F$3:$F$1002,'Sheet 1'!A113),"")</f>
        <v/>
      </c>
      <c r="H113">
        <f t="shared" si="11"/>
        <v>111</v>
      </c>
      <c r="I113">
        <f>VLOOKUP(H113,Input!$AI$3:$AL$1002,4)</f>
        <v>3</v>
      </c>
      <c r="J113">
        <f>VLOOKUP(H113,Input!$AI$3:$AL$1002,3)</f>
        <v>360</v>
      </c>
      <c r="K113">
        <f t="shared" si="12"/>
        <v>111</v>
      </c>
      <c r="L113">
        <f>VLOOKUP(K113,Input!$AM$3:$AP$1002,4)</f>
        <v>4</v>
      </c>
      <c r="M113">
        <f>VLOOKUP(K113,Input!$AM$3:$AP$1002,3)</f>
        <v>320</v>
      </c>
    </row>
    <row r="114" spans="1:13" x14ac:dyDescent="0.3">
      <c r="A114" t="str">
        <f t="shared" si="10"/>
        <v/>
      </c>
      <c r="B114" t="str">
        <f>IF(A114&lt;&gt;"",COUNTIF(Input!$F$3:$F$1002,'Sheet 1'!A114),"")</f>
        <v/>
      </c>
      <c r="H114">
        <f t="shared" si="11"/>
        <v>112</v>
      </c>
      <c r="I114">
        <f>VLOOKUP(H114,Input!$AI$3:$AL$1002,4)</f>
        <v>7</v>
      </c>
      <c r="J114">
        <f>VLOOKUP(H114,Input!$AI$3:$AL$1002,3)</f>
        <v>360</v>
      </c>
      <c r="K114">
        <f t="shared" si="12"/>
        <v>112</v>
      </c>
      <c r="L114">
        <f>VLOOKUP(K114,Input!$AM$3:$AP$1002,4)</f>
        <v>4</v>
      </c>
      <c r="M114">
        <f>VLOOKUP(K114,Input!$AM$3:$AP$1002,3)</f>
        <v>320</v>
      </c>
    </row>
    <row r="115" spans="1:13" x14ac:dyDescent="0.3">
      <c r="A115" t="str">
        <f t="shared" si="10"/>
        <v/>
      </c>
      <c r="B115" t="str">
        <f>IF(A115&lt;&gt;"",COUNTIF(Input!$F$3:$F$1002,'Sheet 1'!A115),"")</f>
        <v/>
      </c>
      <c r="H115">
        <f t="shared" si="11"/>
        <v>113</v>
      </c>
      <c r="I115">
        <f>VLOOKUP(H115,Input!$AI$3:$AL$1002,4)</f>
        <v>5</v>
      </c>
      <c r="J115">
        <f>VLOOKUP(H115,Input!$AI$3:$AL$1002,3)</f>
        <v>370</v>
      </c>
      <c r="K115">
        <f t="shared" si="12"/>
        <v>113</v>
      </c>
      <c r="L115">
        <f>VLOOKUP(K115,Input!$AM$3:$AP$1002,4)</f>
        <v>3</v>
      </c>
      <c r="M115">
        <f>VLOOKUP(K115,Input!$AM$3:$AP$1002,3)</f>
        <v>330</v>
      </c>
    </row>
    <row r="116" spans="1:13" x14ac:dyDescent="0.3">
      <c r="A116" t="str">
        <f t="shared" si="10"/>
        <v/>
      </c>
      <c r="B116" t="str">
        <f>IF(A116&lt;&gt;"",COUNTIF(Input!$F$3:$F$1002,'Sheet 1'!A116),"")</f>
        <v/>
      </c>
      <c r="H116">
        <f t="shared" si="11"/>
        <v>114</v>
      </c>
      <c r="I116">
        <f>VLOOKUP(H116,Input!$AI$3:$AL$1002,4)</f>
        <v>4</v>
      </c>
      <c r="J116">
        <f>VLOOKUP(H116,Input!$AI$3:$AL$1002,3)</f>
        <v>370</v>
      </c>
      <c r="K116">
        <f t="shared" si="12"/>
        <v>114</v>
      </c>
      <c r="L116">
        <f>VLOOKUP(K116,Input!$AM$3:$AP$1002,4)</f>
        <v>4</v>
      </c>
      <c r="M116">
        <f>VLOOKUP(K116,Input!$AM$3:$AP$1002,3)</f>
        <v>300</v>
      </c>
    </row>
    <row r="117" spans="1:13" x14ac:dyDescent="0.3">
      <c r="A117" t="str">
        <f t="shared" si="10"/>
        <v/>
      </c>
      <c r="B117" t="str">
        <f>IF(A117&lt;&gt;"",COUNTIF(Input!$F$3:$F$1002,'Sheet 1'!A117),"")</f>
        <v/>
      </c>
      <c r="H117">
        <f t="shared" si="11"/>
        <v>115</v>
      </c>
      <c r="I117">
        <f>VLOOKUP(H117,Input!$AI$3:$AL$1002,4)</f>
        <v>4</v>
      </c>
      <c r="J117">
        <f>VLOOKUP(H117,Input!$AI$3:$AL$1002,3)</f>
        <v>370</v>
      </c>
      <c r="K117">
        <f t="shared" si="12"/>
        <v>115</v>
      </c>
      <c r="L117">
        <f>VLOOKUP(K117,Input!$AM$3:$AP$1002,4)</f>
        <v>5</v>
      </c>
      <c r="M117">
        <f>VLOOKUP(K117,Input!$AM$3:$AP$1002,3)</f>
        <v>320</v>
      </c>
    </row>
    <row r="118" spans="1:13" x14ac:dyDescent="0.3">
      <c r="A118" t="str">
        <f t="shared" si="10"/>
        <v/>
      </c>
      <c r="B118" t="str">
        <f>IF(A118&lt;&gt;"",COUNTIF(Input!$F$3:$F$1002,'Sheet 1'!A118),"")</f>
        <v/>
      </c>
      <c r="H118">
        <f t="shared" si="11"/>
        <v>116</v>
      </c>
      <c r="I118">
        <f>VLOOKUP(H118,Input!$AI$3:$AL$1002,4)</f>
        <v>4</v>
      </c>
      <c r="J118">
        <f>VLOOKUP(H118,Input!$AI$3:$AL$1002,3)</f>
        <v>380</v>
      </c>
      <c r="K118">
        <f t="shared" si="12"/>
        <v>116</v>
      </c>
      <c r="L118">
        <f>VLOOKUP(K118,Input!$AM$3:$AP$1002,4)</f>
        <v>4</v>
      </c>
      <c r="M118">
        <f>VLOOKUP(K118,Input!$AM$3:$AP$1002,3)</f>
        <v>300</v>
      </c>
    </row>
    <row r="119" spans="1:13" x14ac:dyDescent="0.3">
      <c r="A119" t="str">
        <f t="shared" si="10"/>
        <v/>
      </c>
      <c r="B119" t="str">
        <f>IF(A119&lt;&gt;"",COUNTIF(Input!$F$3:$F$1002,'Sheet 1'!A119),"")</f>
        <v/>
      </c>
      <c r="H119">
        <f t="shared" si="11"/>
        <v>117</v>
      </c>
      <c r="I119">
        <f>VLOOKUP(H119,Input!$AI$3:$AL$1002,4)</f>
        <v>4</v>
      </c>
      <c r="J119">
        <f>VLOOKUP(H119,Input!$AI$3:$AL$1002,3)</f>
        <v>380</v>
      </c>
      <c r="K119">
        <f t="shared" si="12"/>
        <v>117</v>
      </c>
      <c r="L119">
        <f>VLOOKUP(K119,Input!$AM$3:$AP$1002,4)</f>
        <v>6</v>
      </c>
      <c r="M119">
        <f>VLOOKUP(K119,Input!$AM$3:$AP$1002,3)</f>
        <v>310</v>
      </c>
    </row>
    <row r="120" spans="1:13" x14ac:dyDescent="0.3">
      <c r="A120" t="str">
        <f t="shared" si="10"/>
        <v/>
      </c>
      <c r="B120" t="str">
        <f>IF(A120&lt;&gt;"",COUNTIF(Input!$F$3:$F$1002,'Sheet 1'!A120),"")</f>
        <v/>
      </c>
      <c r="H120">
        <f t="shared" si="11"/>
        <v>118</v>
      </c>
      <c r="I120">
        <f>VLOOKUP(H120,Input!$AI$3:$AL$1002,4)</f>
        <v>5</v>
      </c>
      <c r="J120">
        <f>VLOOKUP(H120,Input!$AI$3:$AL$1002,3)</f>
        <v>390</v>
      </c>
      <c r="K120">
        <f t="shared" si="12"/>
        <v>118</v>
      </c>
      <c r="L120">
        <f>VLOOKUP(K120,Input!$AM$3:$AP$1002,4)</f>
        <v>4</v>
      </c>
      <c r="M120">
        <f>VLOOKUP(K120,Input!$AM$3:$AP$1002,3)</f>
        <v>280</v>
      </c>
    </row>
    <row r="121" spans="1:13" x14ac:dyDescent="0.3">
      <c r="A121" t="str">
        <f t="shared" si="10"/>
        <v/>
      </c>
      <c r="B121" t="str">
        <f>IF(A121&lt;&gt;"",COUNTIF(Input!$F$3:$F$1002,'Sheet 1'!A121),"")</f>
        <v/>
      </c>
      <c r="H121">
        <f t="shared" si="11"/>
        <v>119</v>
      </c>
      <c r="I121">
        <f>VLOOKUP(H121,Input!$AI$3:$AL$1002,4)</f>
        <v>6</v>
      </c>
      <c r="J121">
        <f>VLOOKUP(H121,Input!$AI$3:$AL$1002,3)</f>
        <v>400</v>
      </c>
      <c r="K121">
        <f t="shared" si="12"/>
        <v>119</v>
      </c>
      <c r="L121">
        <f>VLOOKUP(K121,Input!$AM$3:$AP$1002,4)</f>
        <v>6</v>
      </c>
      <c r="M121">
        <f>VLOOKUP(K121,Input!$AM$3:$AP$1002,3)</f>
        <v>330</v>
      </c>
    </row>
    <row r="122" spans="1:13" x14ac:dyDescent="0.3">
      <c r="A122" t="str">
        <f t="shared" si="10"/>
        <v/>
      </c>
      <c r="B122" t="str">
        <f>IF(A122&lt;&gt;"",COUNTIF(Input!$F$3:$F$1002,'Sheet 1'!A122),"")</f>
        <v/>
      </c>
      <c r="H122">
        <f t="shared" si="11"/>
        <v>120</v>
      </c>
      <c r="I122">
        <f>VLOOKUP(H122,Input!$AI$3:$AL$1002,4)</f>
        <v>5</v>
      </c>
      <c r="J122">
        <f>VLOOKUP(H122,Input!$AI$3:$AL$1002,3)</f>
        <v>400</v>
      </c>
      <c r="K122">
        <f t="shared" si="12"/>
        <v>120</v>
      </c>
      <c r="L122">
        <f>VLOOKUP(K122,Input!$AM$3:$AP$1002,4)</f>
        <v>4</v>
      </c>
      <c r="M122">
        <f>VLOOKUP(K122,Input!$AM$3:$AP$1002,3)</f>
        <v>310</v>
      </c>
    </row>
    <row r="123" spans="1:13" x14ac:dyDescent="0.3">
      <c r="A123" t="str">
        <f t="shared" si="10"/>
        <v/>
      </c>
      <c r="B123" t="str">
        <f>IF(A123&lt;&gt;"",COUNTIF(Input!$F$3:$F$1002,'Sheet 1'!A123),"")</f>
        <v/>
      </c>
      <c r="H123">
        <f t="shared" si="11"/>
        <v>121</v>
      </c>
      <c r="I123">
        <f>VLOOKUP(H123,Input!$AI$3:$AL$1002,4)</f>
        <v>6</v>
      </c>
      <c r="J123">
        <f>VLOOKUP(H123,Input!$AI$3:$AL$1002,3)</f>
        <v>400</v>
      </c>
      <c r="K123">
        <f t="shared" si="12"/>
        <v>121</v>
      </c>
      <c r="L123">
        <f>VLOOKUP(K123,Input!$AM$3:$AP$1002,4)</f>
        <v>4</v>
      </c>
      <c r="M123">
        <f>VLOOKUP(K123,Input!$AM$3:$AP$1002,3)</f>
        <v>270</v>
      </c>
    </row>
    <row r="124" spans="1:13" x14ac:dyDescent="0.3">
      <c r="A124" t="str">
        <f t="shared" si="10"/>
        <v/>
      </c>
      <c r="B124" t="str">
        <f>IF(A124&lt;&gt;"",COUNTIF(Input!$F$3:$F$1002,'Sheet 1'!A124),"")</f>
        <v/>
      </c>
      <c r="H124">
        <f t="shared" si="11"/>
        <v>122</v>
      </c>
      <c r="I124">
        <f>VLOOKUP(H124,Input!$AI$3:$AL$1002,4)</f>
        <v>4</v>
      </c>
      <c r="J124">
        <f>VLOOKUP(H124,Input!$AI$3:$AL$1002,3)</f>
        <v>320</v>
      </c>
      <c r="K124">
        <f t="shared" si="12"/>
        <v>122</v>
      </c>
      <c r="L124">
        <f>VLOOKUP(K124,Input!$AM$3:$AP$1002,4)</f>
        <v>3</v>
      </c>
      <c r="M124">
        <f>VLOOKUP(K124,Input!$AM$3:$AP$1002,3)</f>
        <v>260</v>
      </c>
    </row>
    <row r="125" spans="1:13" x14ac:dyDescent="0.3">
      <c r="A125" t="str">
        <f t="shared" si="10"/>
        <v/>
      </c>
      <c r="B125" t="str">
        <f>IF(A125&lt;&gt;"",COUNTIF(Input!$F$3:$F$1002,'Sheet 1'!A125),"")</f>
        <v/>
      </c>
      <c r="H125">
        <f t="shared" si="11"/>
        <v>123</v>
      </c>
      <c r="I125">
        <f>VLOOKUP(H125,Input!$AI$3:$AL$1002,4)</f>
        <v>4</v>
      </c>
      <c r="J125">
        <f>VLOOKUP(H125,Input!$AI$3:$AL$1002,3)</f>
        <v>360</v>
      </c>
      <c r="K125">
        <f t="shared" si="12"/>
        <v>123</v>
      </c>
      <c r="L125">
        <f>VLOOKUP(K125,Input!$AM$3:$AP$1002,4)</f>
        <v>8</v>
      </c>
      <c r="M125">
        <f>VLOOKUP(K125,Input!$AM$3:$AP$1002,3)</f>
        <v>320</v>
      </c>
    </row>
    <row r="126" spans="1:13" x14ac:dyDescent="0.3">
      <c r="A126" t="str">
        <f t="shared" si="10"/>
        <v/>
      </c>
      <c r="B126" t="str">
        <f>IF(A126&lt;&gt;"",COUNTIF(Input!$F$3:$F$1002,'Sheet 1'!A126),"")</f>
        <v/>
      </c>
      <c r="H126">
        <f t="shared" si="11"/>
        <v>124</v>
      </c>
      <c r="I126">
        <f>VLOOKUP(H126,Input!$AI$3:$AL$1002,4)</f>
        <v>4</v>
      </c>
      <c r="J126">
        <f>VLOOKUP(H126,Input!$AI$3:$AL$1002,3)</f>
        <v>400</v>
      </c>
      <c r="K126">
        <f t="shared" si="12"/>
        <v>124</v>
      </c>
      <c r="L126">
        <f>VLOOKUP(K126,Input!$AM$3:$AP$1002,4)</f>
        <v>4</v>
      </c>
      <c r="M126">
        <f>VLOOKUP(K126,Input!$AM$3:$AP$1002,3)</f>
        <v>290</v>
      </c>
    </row>
    <row r="127" spans="1:13" x14ac:dyDescent="0.3">
      <c r="A127" t="str">
        <f t="shared" si="10"/>
        <v/>
      </c>
      <c r="B127" t="str">
        <f>IF(A127&lt;&gt;"",COUNTIF(Input!$F$3:$F$1002,'Sheet 1'!A127),"")</f>
        <v/>
      </c>
      <c r="H127">
        <f t="shared" si="11"/>
        <v>125</v>
      </c>
      <c r="I127">
        <f>VLOOKUP(H127,Input!$AI$3:$AL$1002,4)</f>
        <v>3</v>
      </c>
      <c r="J127">
        <f>VLOOKUP(H127,Input!$AI$3:$AL$1002,3)</f>
        <v>300</v>
      </c>
      <c r="K127">
        <f t="shared" si="12"/>
        <v>125</v>
      </c>
      <c r="L127">
        <f>VLOOKUP(K127,Input!$AM$3:$AP$1002,4)</f>
        <v>4</v>
      </c>
      <c r="M127">
        <f>VLOOKUP(K127,Input!$AM$3:$AP$1002,3)</f>
        <v>290</v>
      </c>
    </row>
    <row r="128" spans="1:13" x14ac:dyDescent="0.3">
      <c r="A128" t="str">
        <f t="shared" si="10"/>
        <v/>
      </c>
      <c r="B128" t="str">
        <f>IF(A128&lt;&gt;"",COUNTIF(Input!$F$3:$F$1002,'Sheet 1'!A128),"")</f>
        <v/>
      </c>
      <c r="H128">
        <f t="shared" si="11"/>
        <v>126</v>
      </c>
      <c r="I128">
        <f>VLOOKUP(H128,Input!$AI$3:$AL$1002,4)</f>
        <v>3</v>
      </c>
      <c r="J128">
        <f>VLOOKUP(H128,Input!$AI$3:$AL$1002,3)</f>
        <v>290</v>
      </c>
      <c r="K128">
        <f t="shared" si="12"/>
        <v>126</v>
      </c>
      <c r="L128">
        <f>VLOOKUP(K128,Input!$AM$3:$AP$1002,4)</f>
        <v>6</v>
      </c>
      <c r="M128">
        <f>VLOOKUP(K128,Input!$AM$3:$AP$1002,3)</f>
        <v>360</v>
      </c>
    </row>
    <row r="129" spans="1:13" x14ac:dyDescent="0.3">
      <c r="A129" t="str">
        <f t="shared" si="10"/>
        <v/>
      </c>
      <c r="B129" t="str">
        <f>IF(A129&lt;&gt;"",COUNTIF(Input!$F$3:$F$1002,'Sheet 1'!A129),"")</f>
        <v/>
      </c>
      <c r="H129">
        <f t="shared" si="11"/>
        <v>127</v>
      </c>
      <c r="I129">
        <f>VLOOKUP(H129,Input!$AI$3:$AL$1002,4)</f>
        <v>4</v>
      </c>
      <c r="J129">
        <f>VLOOKUP(H129,Input!$AI$3:$AL$1002,3)</f>
        <v>330</v>
      </c>
      <c r="K129">
        <f t="shared" si="12"/>
        <v>127</v>
      </c>
      <c r="L129">
        <f>VLOOKUP(K129,Input!$AM$3:$AP$1002,4)</f>
        <v>5</v>
      </c>
      <c r="M129">
        <f>VLOOKUP(K129,Input!$AM$3:$AP$1002,3)</f>
        <v>370</v>
      </c>
    </row>
    <row r="130" spans="1:13" x14ac:dyDescent="0.3">
      <c r="A130" t="str">
        <f t="shared" si="10"/>
        <v/>
      </c>
      <c r="B130" t="str">
        <f>IF(A130&lt;&gt;"",COUNTIF(Input!$F$3:$F$1002,'Sheet 1'!A130),"")</f>
        <v/>
      </c>
      <c r="H130">
        <f t="shared" si="11"/>
        <v>128</v>
      </c>
      <c r="I130">
        <f>VLOOKUP(H130,Input!$AI$3:$AL$1002,4)</f>
        <v>3</v>
      </c>
      <c r="J130">
        <f>VLOOKUP(H130,Input!$AI$3:$AL$1002,3)</f>
        <v>310</v>
      </c>
      <c r="K130">
        <f t="shared" si="12"/>
        <v>128</v>
      </c>
      <c r="L130">
        <f>VLOOKUP(K130,Input!$AM$3:$AP$1002,4)</f>
        <v>2</v>
      </c>
      <c r="M130">
        <f>VLOOKUP(K130,Input!$AM$3:$AP$1002,3)</f>
        <v>260</v>
      </c>
    </row>
    <row r="131" spans="1:13" x14ac:dyDescent="0.3">
      <c r="A131" t="str">
        <f t="shared" si="10"/>
        <v/>
      </c>
      <c r="B131" t="str">
        <f>IF(A131&lt;&gt;"",COUNTIF(Input!$F$3:$F$1002,'Sheet 1'!A131),"")</f>
        <v/>
      </c>
      <c r="H131">
        <f t="shared" si="11"/>
        <v>129</v>
      </c>
      <c r="I131">
        <f>VLOOKUP(H131,Input!$AI$3:$AL$1002,4)</f>
        <v>5</v>
      </c>
      <c r="J131">
        <f>VLOOKUP(H131,Input!$AI$3:$AL$1002,3)</f>
        <v>340</v>
      </c>
      <c r="K131">
        <f t="shared" si="12"/>
        <v>129</v>
      </c>
      <c r="L131">
        <f>VLOOKUP(K131,Input!$AM$3:$AP$1002,4)</f>
        <v>4</v>
      </c>
      <c r="M131">
        <f>VLOOKUP(K131,Input!$AM$3:$AP$1002,3)</f>
        <v>300</v>
      </c>
    </row>
    <row r="132" spans="1:13" x14ac:dyDescent="0.3">
      <c r="A132" t="str">
        <f t="shared" ref="A132:A147" si="13">IF(A131&lt;$A$1,A131+10,"")</f>
        <v/>
      </c>
      <c r="B132" t="str">
        <f>IF(A132&lt;&gt;"",COUNTIF(Input!$F$3:$F$1002,'Sheet 1'!A132),"")</f>
        <v/>
      </c>
      <c r="H132">
        <f t="shared" si="11"/>
        <v>130</v>
      </c>
      <c r="I132">
        <f>VLOOKUP(H132,Input!$AI$3:$AL$1002,4)</f>
        <v>4</v>
      </c>
      <c r="J132">
        <f>VLOOKUP(H132,Input!$AI$3:$AL$1002,3)</f>
        <v>300</v>
      </c>
      <c r="K132">
        <f t="shared" si="12"/>
        <v>130</v>
      </c>
      <c r="L132">
        <f>VLOOKUP(K132,Input!$AM$3:$AP$1002,4)</f>
        <v>4</v>
      </c>
      <c r="M132">
        <f>VLOOKUP(K132,Input!$AM$3:$AP$1002,3)</f>
        <v>280</v>
      </c>
    </row>
    <row r="133" spans="1:13" x14ac:dyDescent="0.3">
      <c r="A133" t="str">
        <f t="shared" si="13"/>
        <v/>
      </c>
      <c r="B133" t="str">
        <f>IF(A133&lt;&gt;"",COUNTIF(Input!$F$3:$F$1002,'Sheet 1'!A133),"")</f>
        <v/>
      </c>
      <c r="H133">
        <f t="shared" ref="H133:H196" si="14">IF(H132&lt;$H$1,H132+1,"")</f>
        <v>131</v>
      </c>
      <c r="I133">
        <f>VLOOKUP(H133,Input!$AI$3:$AL$1002,4)</f>
        <v>3</v>
      </c>
      <c r="J133">
        <f>VLOOKUP(H133,Input!$AI$3:$AL$1002,3)</f>
        <v>290</v>
      </c>
      <c r="K133">
        <f t="shared" ref="K133:K196" si="15">IF(K132&lt;$K$1,K132+1,"")</f>
        <v>131</v>
      </c>
      <c r="L133">
        <f>VLOOKUP(K133,Input!$AM$3:$AP$1002,4)</f>
        <v>3</v>
      </c>
      <c r="M133">
        <f>VLOOKUP(K133,Input!$AM$3:$AP$1002,3)</f>
        <v>260</v>
      </c>
    </row>
    <row r="134" spans="1:13" x14ac:dyDescent="0.3">
      <c r="A134" t="str">
        <f t="shared" si="13"/>
        <v/>
      </c>
      <c r="B134" t="str">
        <f>IF(A134&lt;&gt;"",COUNTIF(Input!$F$3:$F$1002,'Sheet 1'!A134),"")</f>
        <v/>
      </c>
      <c r="H134">
        <f t="shared" si="14"/>
        <v>132</v>
      </c>
      <c r="I134">
        <f>VLOOKUP(H134,Input!$AI$3:$AL$1002,4)</f>
        <v>3</v>
      </c>
      <c r="J134">
        <f>VLOOKUP(H134,Input!$AI$3:$AL$1002,3)</f>
        <v>320</v>
      </c>
      <c r="K134">
        <f t="shared" si="15"/>
        <v>132</v>
      </c>
      <c r="L134">
        <f>VLOOKUP(K134,Input!$AM$3:$AP$1002,4)</f>
        <v>3</v>
      </c>
      <c r="M134">
        <f>VLOOKUP(K134,Input!$AM$3:$AP$1002,3)</f>
        <v>290</v>
      </c>
    </row>
    <row r="135" spans="1:13" x14ac:dyDescent="0.3">
      <c r="A135" t="str">
        <f t="shared" si="13"/>
        <v/>
      </c>
      <c r="B135" t="str">
        <f>IF(A135&lt;&gt;"",COUNTIF(Input!$F$3:$F$1002,'Sheet 1'!A135),"")</f>
        <v/>
      </c>
      <c r="H135">
        <f t="shared" si="14"/>
        <v>133</v>
      </c>
      <c r="I135">
        <f>VLOOKUP(H135,Input!$AI$3:$AL$1002,4)</f>
        <v>3</v>
      </c>
      <c r="J135">
        <f>VLOOKUP(H135,Input!$AI$3:$AL$1002,3)</f>
        <v>280</v>
      </c>
      <c r="K135">
        <f t="shared" si="15"/>
        <v>133</v>
      </c>
      <c r="L135">
        <f>VLOOKUP(K135,Input!$AM$3:$AP$1002,4)</f>
        <v>4</v>
      </c>
      <c r="M135">
        <f>VLOOKUP(K135,Input!$AM$3:$AP$1002,3)</f>
        <v>290</v>
      </c>
    </row>
    <row r="136" spans="1:13" x14ac:dyDescent="0.3">
      <c r="A136" t="str">
        <f t="shared" si="13"/>
        <v/>
      </c>
      <c r="B136" t="str">
        <f>IF(A136&lt;&gt;"",COUNTIF(Input!$F$3:$F$1002,'Sheet 1'!A136),"")</f>
        <v/>
      </c>
      <c r="H136">
        <f t="shared" si="14"/>
        <v>134</v>
      </c>
      <c r="I136">
        <f>VLOOKUP(H136,Input!$AI$3:$AL$1002,4)</f>
        <v>5</v>
      </c>
      <c r="J136">
        <f>VLOOKUP(H136,Input!$AI$3:$AL$1002,3)</f>
        <v>330</v>
      </c>
      <c r="K136">
        <f t="shared" si="15"/>
        <v>134</v>
      </c>
      <c r="L136">
        <f>VLOOKUP(K136,Input!$AM$3:$AP$1002,4)</f>
        <v>4</v>
      </c>
      <c r="M136">
        <f>VLOOKUP(K136,Input!$AM$3:$AP$1002,3)</f>
        <v>280</v>
      </c>
    </row>
    <row r="137" spans="1:13" x14ac:dyDescent="0.3">
      <c r="A137" t="str">
        <f t="shared" si="13"/>
        <v/>
      </c>
      <c r="B137" t="str">
        <f>IF(A137&lt;&gt;"",COUNTIF(Input!$F$3:$F$1002,'Sheet 1'!A137),"")</f>
        <v/>
      </c>
      <c r="H137">
        <f t="shared" si="14"/>
        <v>135</v>
      </c>
      <c r="I137">
        <f>VLOOKUP(H137,Input!$AI$3:$AL$1002,4)</f>
        <v>5</v>
      </c>
      <c r="J137">
        <f>VLOOKUP(H137,Input!$AI$3:$AL$1002,3)</f>
        <v>440</v>
      </c>
      <c r="K137">
        <f t="shared" si="15"/>
        <v>135</v>
      </c>
      <c r="L137">
        <f>VLOOKUP(K137,Input!$AM$3:$AP$1002,4)</f>
        <v>5</v>
      </c>
      <c r="M137">
        <f>VLOOKUP(K137,Input!$AM$3:$AP$1002,3)</f>
        <v>300</v>
      </c>
    </row>
    <row r="138" spans="1:13" x14ac:dyDescent="0.3">
      <c r="A138" t="str">
        <f t="shared" si="13"/>
        <v/>
      </c>
      <c r="B138" t="str">
        <f>IF(A138&lt;&gt;"",COUNTIF(Input!$F$3:$F$1002,'Sheet 1'!A138),"")</f>
        <v/>
      </c>
      <c r="H138">
        <f t="shared" si="14"/>
        <v>136</v>
      </c>
      <c r="I138">
        <f>VLOOKUP(H138,Input!$AI$3:$AL$1002,4)</f>
        <v>4</v>
      </c>
      <c r="J138">
        <f>VLOOKUP(H138,Input!$AI$3:$AL$1002,3)</f>
        <v>310</v>
      </c>
      <c r="K138">
        <f t="shared" si="15"/>
        <v>136</v>
      </c>
      <c r="L138">
        <f>VLOOKUP(K138,Input!$AM$3:$AP$1002,4)</f>
        <v>5</v>
      </c>
      <c r="M138">
        <f>VLOOKUP(K138,Input!$AM$3:$AP$1002,3)</f>
        <v>310</v>
      </c>
    </row>
    <row r="139" spans="1:13" x14ac:dyDescent="0.3">
      <c r="A139" t="str">
        <f t="shared" si="13"/>
        <v/>
      </c>
      <c r="B139" t="str">
        <f>IF(A139&lt;&gt;"",COUNTIF(Input!$F$3:$F$1002,'Sheet 1'!A139),"")</f>
        <v/>
      </c>
      <c r="H139">
        <f t="shared" si="14"/>
        <v>137</v>
      </c>
      <c r="I139">
        <f>VLOOKUP(H139,Input!$AI$3:$AL$1002,4)</f>
        <v>7</v>
      </c>
      <c r="J139">
        <f>VLOOKUP(H139,Input!$AI$3:$AL$1002,3)</f>
        <v>420</v>
      </c>
      <c r="K139">
        <f t="shared" si="15"/>
        <v>137</v>
      </c>
      <c r="L139">
        <f>VLOOKUP(K139,Input!$AM$3:$AP$1002,4)</f>
        <v>5</v>
      </c>
      <c r="M139">
        <f>VLOOKUP(K139,Input!$AM$3:$AP$1002,3)</f>
        <v>330</v>
      </c>
    </row>
    <row r="140" spans="1:13" x14ac:dyDescent="0.3">
      <c r="A140" t="str">
        <f t="shared" si="13"/>
        <v/>
      </c>
      <c r="B140" t="str">
        <f>IF(A140&lt;&gt;"",COUNTIF(Input!$F$3:$F$1002,'Sheet 1'!A140),"")</f>
        <v/>
      </c>
      <c r="H140">
        <f t="shared" si="14"/>
        <v>138</v>
      </c>
      <c r="I140">
        <f>VLOOKUP(H140,Input!$AI$3:$AL$1002,4)</f>
        <v>6</v>
      </c>
      <c r="J140">
        <f>VLOOKUP(H140,Input!$AI$3:$AL$1002,3)</f>
        <v>510</v>
      </c>
      <c r="K140">
        <f t="shared" si="15"/>
        <v>138</v>
      </c>
      <c r="L140">
        <f>VLOOKUP(K140,Input!$AM$3:$AP$1002,4)</f>
        <v>3</v>
      </c>
      <c r="M140">
        <f>VLOOKUP(K140,Input!$AM$3:$AP$1002,3)</f>
        <v>280</v>
      </c>
    </row>
    <row r="141" spans="1:13" x14ac:dyDescent="0.3">
      <c r="A141" t="str">
        <f t="shared" si="13"/>
        <v/>
      </c>
      <c r="B141" t="str">
        <f>IF(A141&lt;&gt;"",COUNTIF(Input!$F$3:$F$1002,'Sheet 1'!A141),"")</f>
        <v/>
      </c>
      <c r="H141">
        <f t="shared" si="14"/>
        <v>139</v>
      </c>
      <c r="I141">
        <f>VLOOKUP(H141,Input!$AI$3:$AL$1002,4)</f>
        <v>5</v>
      </c>
      <c r="J141">
        <f>VLOOKUP(H141,Input!$AI$3:$AL$1002,3)</f>
        <v>350</v>
      </c>
      <c r="K141">
        <f t="shared" si="15"/>
        <v>139</v>
      </c>
      <c r="L141">
        <f>VLOOKUP(K141,Input!$AM$3:$AP$1002,4)</f>
        <v>5</v>
      </c>
      <c r="M141">
        <f>VLOOKUP(K141,Input!$AM$3:$AP$1002,3)</f>
        <v>320</v>
      </c>
    </row>
    <row r="142" spans="1:13" x14ac:dyDescent="0.3">
      <c r="A142" t="str">
        <f t="shared" si="13"/>
        <v/>
      </c>
      <c r="B142" t="str">
        <f>IF(A142&lt;&gt;"",COUNTIF(Input!$F$3:$F$1002,'Sheet 1'!A142),"")</f>
        <v/>
      </c>
      <c r="H142">
        <f t="shared" si="14"/>
        <v>140</v>
      </c>
      <c r="I142">
        <f>VLOOKUP(H142,Input!$AI$3:$AL$1002,4)</f>
        <v>3</v>
      </c>
      <c r="J142">
        <f>VLOOKUP(H142,Input!$AI$3:$AL$1002,3)</f>
        <v>280</v>
      </c>
      <c r="K142">
        <f t="shared" si="15"/>
        <v>140</v>
      </c>
      <c r="L142">
        <f>VLOOKUP(K142,Input!$AM$3:$AP$1002,4)</f>
        <v>4</v>
      </c>
      <c r="M142">
        <f>VLOOKUP(K142,Input!$AM$3:$AP$1002,3)</f>
        <v>270</v>
      </c>
    </row>
    <row r="143" spans="1:13" x14ac:dyDescent="0.3">
      <c r="A143" t="str">
        <f t="shared" si="13"/>
        <v/>
      </c>
      <c r="B143" t="str">
        <f>IF(A143&lt;&gt;"",COUNTIF(Input!$F$3:$F$1002,'Sheet 1'!A143),"")</f>
        <v/>
      </c>
      <c r="H143">
        <f t="shared" si="14"/>
        <v>141</v>
      </c>
      <c r="I143">
        <f>VLOOKUP(H143,Input!$AI$3:$AL$1002,4)</f>
        <v>4</v>
      </c>
      <c r="J143">
        <f>VLOOKUP(H143,Input!$AI$3:$AL$1002,3)</f>
        <v>350</v>
      </c>
      <c r="K143">
        <f t="shared" si="15"/>
        <v>141</v>
      </c>
      <c r="L143">
        <f>VLOOKUP(K143,Input!$AM$3:$AP$1002,4)</f>
        <v>4</v>
      </c>
      <c r="M143">
        <f>VLOOKUP(K143,Input!$AM$3:$AP$1002,3)</f>
        <v>300</v>
      </c>
    </row>
    <row r="144" spans="1:13" x14ac:dyDescent="0.3">
      <c r="A144" t="str">
        <f t="shared" si="13"/>
        <v/>
      </c>
      <c r="B144" t="str">
        <f>IF(A144&lt;&gt;"",COUNTIF(Input!$F$3:$F$1002,'Sheet 1'!A144),"")</f>
        <v/>
      </c>
      <c r="H144">
        <f t="shared" si="14"/>
        <v>142</v>
      </c>
      <c r="I144">
        <f>VLOOKUP(H144,Input!$AI$3:$AL$1002,4)</f>
        <v>5</v>
      </c>
      <c r="J144">
        <f>VLOOKUP(H144,Input!$AI$3:$AL$1002,3)</f>
        <v>360</v>
      </c>
      <c r="K144">
        <f t="shared" si="15"/>
        <v>142</v>
      </c>
      <c r="L144">
        <f>VLOOKUP(K144,Input!$AM$3:$AP$1002,4)</f>
        <v>4</v>
      </c>
      <c r="M144">
        <f>VLOOKUP(K144,Input!$AM$3:$AP$1002,3)</f>
        <v>320</v>
      </c>
    </row>
    <row r="145" spans="1:13" x14ac:dyDescent="0.3">
      <c r="A145" t="str">
        <f t="shared" si="13"/>
        <v/>
      </c>
      <c r="B145" t="str">
        <f>IF(A145&lt;&gt;"",COUNTIF(Input!$F$3:$F$1002,'Sheet 1'!A145),"")</f>
        <v/>
      </c>
      <c r="H145">
        <f t="shared" si="14"/>
        <v>143</v>
      </c>
      <c r="I145">
        <f>VLOOKUP(H145,Input!$AI$3:$AL$1002,4)</f>
        <v>4</v>
      </c>
      <c r="J145">
        <f>VLOOKUP(H145,Input!$AI$3:$AL$1002,3)</f>
        <v>400</v>
      </c>
      <c r="K145">
        <f t="shared" si="15"/>
        <v>143</v>
      </c>
      <c r="L145">
        <f>VLOOKUP(K145,Input!$AM$3:$AP$1002,4)</f>
        <v>5</v>
      </c>
      <c r="M145">
        <f>VLOOKUP(K145,Input!$AM$3:$AP$1002,3)</f>
        <v>330</v>
      </c>
    </row>
    <row r="146" spans="1:13" x14ac:dyDescent="0.3">
      <c r="A146" t="str">
        <f t="shared" si="13"/>
        <v/>
      </c>
      <c r="B146" t="str">
        <f>IF(A146&lt;&gt;"",COUNTIF(Input!$F$3:$F$1002,'Sheet 1'!A146),"")</f>
        <v/>
      </c>
      <c r="H146">
        <f t="shared" si="14"/>
        <v>144</v>
      </c>
      <c r="I146">
        <f>VLOOKUP(H146,Input!$AI$3:$AL$1002,4)</f>
        <v>3</v>
      </c>
      <c r="J146">
        <f>VLOOKUP(H146,Input!$AI$3:$AL$1002,3)</f>
        <v>340</v>
      </c>
      <c r="K146">
        <f t="shared" si="15"/>
        <v>144</v>
      </c>
      <c r="L146">
        <f>VLOOKUP(K146,Input!$AM$3:$AP$1002,4)</f>
        <v>3</v>
      </c>
      <c r="M146">
        <f>VLOOKUP(K146,Input!$AM$3:$AP$1002,3)</f>
        <v>270</v>
      </c>
    </row>
    <row r="147" spans="1:13" x14ac:dyDescent="0.3">
      <c r="A147" t="str">
        <f t="shared" si="13"/>
        <v/>
      </c>
      <c r="B147" t="str">
        <f>IF(A147&lt;&gt;"",COUNTIF(Input!$F$3:$F$1002,'Sheet 1'!A147),"")</f>
        <v/>
      </c>
      <c r="H147">
        <f t="shared" si="14"/>
        <v>145</v>
      </c>
      <c r="I147">
        <f>VLOOKUP(H147,Input!$AI$3:$AL$1002,4)</f>
        <v>5</v>
      </c>
      <c r="J147">
        <f>VLOOKUP(H147,Input!$AI$3:$AL$1002,3)</f>
        <v>410</v>
      </c>
      <c r="K147">
        <f t="shared" si="15"/>
        <v>145</v>
      </c>
      <c r="L147">
        <f>VLOOKUP(K147,Input!$AM$3:$AP$1002,4)</f>
        <v>3</v>
      </c>
      <c r="M147">
        <f>VLOOKUP(K147,Input!$AM$3:$AP$1002,3)</f>
        <v>280</v>
      </c>
    </row>
    <row r="148" spans="1:13" x14ac:dyDescent="0.3">
      <c r="H148">
        <f t="shared" si="14"/>
        <v>146</v>
      </c>
      <c r="I148">
        <f>VLOOKUP(H148,Input!$AI$3:$AL$1002,4)</f>
        <v>7</v>
      </c>
      <c r="J148">
        <f>VLOOKUP(H148,Input!$AI$3:$AL$1002,3)</f>
        <v>430</v>
      </c>
      <c r="K148">
        <f t="shared" si="15"/>
        <v>146</v>
      </c>
      <c r="L148">
        <f>VLOOKUP(K148,Input!$AM$3:$AP$1002,4)</f>
        <v>3</v>
      </c>
      <c r="M148">
        <f>VLOOKUP(K148,Input!$AM$3:$AP$1002,3)</f>
        <v>320</v>
      </c>
    </row>
    <row r="149" spans="1:13" x14ac:dyDescent="0.3">
      <c r="H149">
        <f t="shared" si="14"/>
        <v>147</v>
      </c>
      <c r="I149">
        <f>VLOOKUP(H149,Input!$AI$3:$AL$1002,4)</f>
        <v>5</v>
      </c>
      <c r="J149">
        <f>VLOOKUP(H149,Input!$AI$3:$AL$1002,3)</f>
        <v>380</v>
      </c>
      <c r="K149">
        <f t="shared" si="15"/>
        <v>147</v>
      </c>
      <c r="L149">
        <f>VLOOKUP(K149,Input!$AM$3:$AP$1002,4)</f>
        <v>4</v>
      </c>
      <c r="M149">
        <f>VLOOKUP(K149,Input!$AM$3:$AP$1002,3)</f>
        <v>300</v>
      </c>
    </row>
    <row r="150" spans="1:13" x14ac:dyDescent="0.3">
      <c r="H150">
        <f t="shared" si="14"/>
        <v>148</v>
      </c>
      <c r="I150">
        <f>VLOOKUP(H150,Input!$AI$3:$AL$1002,4)</f>
        <v>5</v>
      </c>
      <c r="J150">
        <f>VLOOKUP(H150,Input!$AI$3:$AL$1002,3)</f>
        <v>380</v>
      </c>
      <c r="K150">
        <f t="shared" si="15"/>
        <v>148</v>
      </c>
      <c r="L150">
        <f>VLOOKUP(K150,Input!$AM$3:$AP$1002,4)</f>
        <v>4</v>
      </c>
      <c r="M150">
        <f>VLOOKUP(K150,Input!$AM$3:$AP$1002,3)</f>
        <v>280</v>
      </c>
    </row>
    <row r="151" spans="1:13" x14ac:dyDescent="0.3">
      <c r="H151">
        <f t="shared" si="14"/>
        <v>149</v>
      </c>
      <c r="I151">
        <f>VLOOKUP(H151,Input!$AI$3:$AL$1002,4)</f>
        <v>9</v>
      </c>
      <c r="J151">
        <f>VLOOKUP(H151,Input!$AI$3:$AL$1002,3)</f>
        <v>510</v>
      </c>
      <c r="K151">
        <f t="shared" si="15"/>
        <v>149</v>
      </c>
      <c r="L151">
        <f>VLOOKUP(K151,Input!$AM$3:$AP$1002,4)</f>
        <v>3</v>
      </c>
      <c r="M151">
        <f>VLOOKUP(K151,Input!$AM$3:$AP$1002,3)</f>
        <v>330</v>
      </c>
    </row>
    <row r="152" spans="1:13" x14ac:dyDescent="0.3">
      <c r="H152">
        <f t="shared" si="14"/>
        <v>150</v>
      </c>
      <c r="I152">
        <f>VLOOKUP(H152,Input!$AI$3:$AL$1002,4)</f>
        <v>4</v>
      </c>
      <c r="J152">
        <f>VLOOKUP(H152,Input!$AI$3:$AL$1002,3)</f>
        <v>370</v>
      </c>
      <c r="K152">
        <f t="shared" si="15"/>
        <v>150</v>
      </c>
      <c r="L152">
        <f>VLOOKUP(K152,Input!$AM$3:$AP$1002,4)</f>
        <v>3</v>
      </c>
      <c r="M152">
        <f>VLOOKUP(K152,Input!$AM$3:$AP$1002,3)</f>
        <v>330</v>
      </c>
    </row>
    <row r="153" spans="1:13" x14ac:dyDescent="0.3">
      <c r="H153">
        <f t="shared" si="14"/>
        <v>151</v>
      </c>
      <c r="I153">
        <f>VLOOKUP(H153,Input!$AI$3:$AL$1002,4)</f>
        <v>5</v>
      </c>
      <c r="J153">
        <f>VLOOKUP(H153,Input!$AI$3:$AL$1002,3)</f>
        <v>390</v>
      </c>
      <c r="K153">
        <f t="shared" si="15"/>
        <v>151</v>
      </c>
      <c r="L153">
        <f>VLOOKUP(K153,Input!$AM$3:$AP$1002,4)</f>
        <v>4</v>
      </c>
      <c r="M153">
        <f>VLOOKUP(K153,Input!$AM$3:$AP$1002,3)</f>
        <v>340</v>
      </c>
    </row>
    <row r="154" spans="1:13" x14ac:dyDescent="0.3">
      <c r="H154">
        <f t="shared" si="14"/>
        <v>152</v>
      </c>
      <c r="I154">
        <f>VLOOKUP(H154,Input!$AI$3:$AL$1002,4)</f>
        <v>4</v>
      </c>
      <c r="J154">
        <f>VLOOKUP(H154,Input!$AI$3:$AL$1002,3)</f>
        <v>370</v>
      </c>
      <c r="K154">
        <f t="shared" si="15"/>
        <v>152</v>
      </c>
      <c r="L154">
        <f>VLOOKUP(K154,Input!$AM$3:$AP$1002,4)</f>
        <v>3</v>
      </c>
      <c r="M154">
        <f>VLOOKUP(K154,Input!$AM$3:$AP$1002,3)</f>
        <v>260</v>
      </c>
    </row>
    <row r="155" spans="1:13" x14ac:dyDescent="0.3">
      <c r="H155">
        <f t="shared" si="14"/>
        <v>153</v>
      </c>
      <c r="I155">
        <f>VLOOKUP(H155,Input!$AI$3:$AL$1002,4)</f>
        <v>5</v>
      </c>
      <c r="J155">
        <f>VLOOKUP(H155,Input!$AI$3:$AL$1002,3)</f>
        <v>390</v>
      </c>
      <c r="K155">
        <f t="shared" si="15"/>
        <v>153</v>
      </c>
      <c r="L155">
        <f>VLOOKUP(K155,Input!$AM$3:$AP$1002,4)</f>
        <v>4</v>
      </c>
      <c r="M155">
        <f>VLOOKUP(K155,Input!$AM$3:$AP$1002,3)</f>
        <v>360</v>
      </c>
    </row>
    <row r="156" spans="1:13" x14ac:dyDescent="0.3">
      <c r="H156">
        <f t="shared" si="14"/>
        <v>154</v>
      </c>
      <c r="I156">
        <f>VLOOKUP(H156,Input!$AI$3:$AL$1002,4)</f>
        <v>5</v>
      </c>
      <c r="J156">
        <f>VLOOKUP(H156,Input!$AI$3:$AL$1002,3)</f>
        <v>410</v>
      </c>
      <c r="K156">
        <f t="shared" si="15"/>
        <v>154</v>
      </c>
      <c r="L156">
        <f>VLOOKUP(K156,Input!$AM$3:$AP$1002,4)</f>
        <v>4</v>
      </c>
      <c r="M156">
        <f>VLOOKUP(K156,Input!$AM$3:$AP$1002,3)</f>
        <v>340</v>
      </c>
    </row>
    <row r="157" spans="1:13" x14ac:dyDescent="0.3">
      <c r="H157">
        <f t="shared" si="14"/>
        <v>155</v>
      </c>
      <c r="I157">
        <f>VLOOKUP(H157,Input!$AI$3:$AL$1002,4)</f>
        <v>6</v>
      </c>
      <c r="J157">
        <f>VLOOKUP(H157,Input!$AI$3:$AL$1002,3)</f>
        <v>420</v>
      </c>
      <c r="K157">
        <f t="shared" si="15"/>
        <v>155</v>
      </c>
      <c r="L157">
        <f>VLOOKUP(K157,Input!$AM$3:$AP$1002,4)</f>
        <v>5</v>
      </c>
      <c r="M157">
        <f>VLOOKUP(K157,Input!$AM$3:$AP$1002,3)</f>
        <v>330</v>
      </c>
    </row>
    <row r="158" spans="1:13" x14ac:dyDescent="0.3">
      <c r="H158">
        <f t="shared" si="14"/>
        <v>156</v>
      </c>
      <c r="I158">
        <f>VLOOKUP(H158,Input!$AI$3:$AL$1002,4)</f>
        <v>4</v>
      </c>
      <c r="J158">
        <f>VLOOKUP(H158,Input!$AI$3:$AL$1002,3)</f>
        <v>330</v>
      </c>
      <c r="K158">
        <f t="shared" si="15"/>
        <v>156</v>
      </c>
      <c r="L158">
        <f>VLOOKUP(K158,Input!$AM$3:$AP$1002,4)</f>
        <v>4</v>
      </c>
      <c r="M158">
        <f>VLOOKUP(K158,Input!$AM$3:$AP$1002,3)</f>
        <v>360</v>
      </c>
    </row>
    <row r="159" spans="1:13" x14ac:dyDescent="0.3">
      <c r="H159">
        <f t="shared" si="14"/>
        <v>157</v>
      </c>
      <c r="I159">
        <f>VLOOKUP(H159,Input!$AI$3:$AL$1002,4)</f>
        <v>4</v>
      </c>
      <c r="J159">
        <f>VLOOKUP(H159,Input!$AI$3:$AL$1002,3)</f>
        <v>320</v>
      </c>
      <c r="K159">
        <f t="shared" si="15"/>
        <v>157</v>
      </c>
      <c r="L159">
        <f>VLOOKUP(K159,Input!$AM$3:$AP$1002,4)</f>
        <v>4</v>
      </c>
      <c r="M159">
        <f>VLOOKUP(K159,Input!$AM$3:$AP$1002,3)</f>
        <v>350</v>
      </c>
    </row>
    <row r="160" spans="1:13" x14ac:dyDescent="0.3">
      <c r="H160">
        <f t="shared" si="14"/>
        <v>158</v>
      </c>
      <c r="I160">
        <f>VLOOKUP(H160,Input!$AI$3:$AL$1002,4)</f>
        <v>12</v>
      </c>
      <c r="J160">
        <f>VLOOKUP(H160,Input!$AI$3:$AL$1002,3)</f>
        <v>450</v>
      </c>
      <c r="K160">
        <f t="shared" si="15"/>
        <v>158</v>
      </c>
      <c r="L160">
        <f>VLOOKUP(K160,Input!$AM$3:$AP$1002,4)</f>
        <v>5</v>
      </c>
      <c r="M160">
        <f>VLOOKUP(K160,Input!$AM$3:$AP$1002,3)</f>
        <v>380</v>
      </c>
    </row>
    <row r="161" spans="8:13" x14ac:dyDescent="0.3">
      <c r="H161">
        <f t="shared" si="14"/>
        <v>159</v>
      </c>
      <c r="I161">
        <f>VLOOKUP(H161,Input!$AI$3:$AL$1002,4)</f>
        <v>4</v>
      </c>
      <c r="J161">
        <f>VLOOKUP(H161,Input!$AI$3:$AL$1002,3)</f>
        <v>350</v>
      </c>
      <c r="K161">
        <f t="shared" si="15"/>
        <v>159</v>
      </c>
      <c r="L161">
        <f>VLOOKUP(K161,Input!$AM$3:$AP$1002,4)</f>
        <v>4</v>
      </c>
      <c r="M161">
        <f>VLOOKUP(K161,Input!$AM$3:$AP$1002,3)</f>
        <v>370</v>
      </c>
    </row>
    <row r="162" spans="8:13" x14ac:dyDescent="0.3">
      <c r="H162">
        <f t="shared" si="14"/>
        <v>160</v>
      </c>
      <c r="I162">
        <f>VLOOKUP(H162,Input!$AI$3:$AL$1002,4)</f>
        <v>5</v>
      </c>
      <c r="J162">
        <f>VLOOKUP(H162,Input!$AI$3:$AL$1002,3)</f>
        <v>370</v>
      </c>
      <c r="K162">
        <f t="shared" si="15"/>
        <v>160</v>
      </c>
      <c r="L162">
        <f>VLOOKUP(K162,Input!$AM$3:$AP$1002,4)</f>
        <v>5</v>
      </c>
      <c r="M162">
        <f>VLOOKUP(K162,Input!$AM$3:$AP$1002,3)</f>
        <v>410</v>
      </c>
    </row>
    <row r="163" spans="8:13" x14ac:dyDescent="0.3">
      <c r="H163">
        <f t="shared" si="14"/>
        <v>161</v>
      </c>
      <c r="I163">
        <f>VLOOKUP(H163,Input!$AI$3:$AL$1002,4)</f>
        <v>4</v>
      </c>
      <c r="J163">
        <f>VLOOKUP(H163,Input!$AI$3:$AL$1002,3)</f>
        <v>300</v>
      </c>
      <c r="K163">
        <f t="shared" si="15"/>
        <v>161</v>
      </c>
      <c r="L163">
        <f>VLOOKUP(K163,Input!$AM$3:$AP$1002,4)</f>
        <v>4</v>
      </c>
      <c r="M163">
        <f>VLOOKUP(K163,Input!$AM$3:$AP$1002,3)</f>
        <v>320</v>
      </c>
    </row>
    <row r="164" spans="8:13" x14ac:dyDescent="0.3">
      <c r="H164">
        <f t="shared" si="14"/>
        <v>162</v>
      </c>
      <c r="I164">
        <f>VLOOKUP(H164,Input!$AI$3:$AL$1002,4)</f>
        <v>6</v>
      </c>
      <c r="J164">
        <f>VLOOKUP(H164,Input!$AI$3:$AL$1002,3)</f>
        <v>420</v>
      </c>
      <c r="K164">
        <f t="shared" si="15"/>
        <v>162</v>
      </c>
      <c r="L164">
        <f>VLOOKUP(K164,Input!$AM$3:$AP$1002,4)</f>
        <v>6</v>
      </c>
      <c r="M164">
        <f>VLOOKUP(K164,Input!$AM$3:$AP$1002,3)</f>
        <v>340</v>
      </c>
    </row>
    <row r="165" spans="8:13" x14ac:dyDescent="0.3">
      <c r="H165">
        <f t="shared" si="14"/>
        <v>163</v>
      </c>
      <c r="I165">
        <f>VLOOKUP(H165,Input!$AI$3:$AL$1002,4)</f>
        <v>10</v>
      </c>
      <c r="J165">
        <f>VLOOKUP(H165,Input!$AI$3:$AL$1002,3)</f>
        <v>450</v>
      </c>
      <c r="K165">
        <f t="shared" si="15"/>
        <v>163</v>
      </c>
      <c r="L165">
        <f>VLOOKUP(K165,Input!$AM$3:$AP$1002,4)</f>
        <v>6</v>
      </c>
      <c r="M165">
        <f>VLOOKUP(K165,Input!$AM$3:$AP$1002,3)</f>
        <v>360</v>
      </c>
    </row>
    <row r="166" spans="8:13" x14ac:dyDescent="0.3">
      <c r="H166">
        <f t="shared" si="14"/>
        <v>164</v>
      </c>
      <c r="I166">
        <f>VLOOKUP(H166,Input!$AI$3:$AL$1002,4)</f>
        <v>4</v>
      </c>
      <c r="J166">
        <f>VLOOKUP(H166,Input!$AI$3:$AL$1002,3)</f>
        <v>350</v>
      </c>
      <c r="K166">
        <f t="shared" si="15"/>
        <v>164</v>
      </c>
      <c r="L166">
        <f>VLOOKUP(K166,Input!$AM$3:$AP$1002,4)</f>
        <v>3</v>
      </c>
      <c r="M166">
        <f>VLOOKUP(K166,Input!$AM$3:$AP$1002,3)</f>
        <v>280</v>
      </c>
    </row>
    <row r="167" spans="8:13" x14ac:dyDescent="0.3">
      <c r="H167">
        <f t="shared" si="14"/>
        <v>165</v>
      </c>
      <c r="I167">
        <f>VLOOKUP(H167,Input!$AI$3:$AL$1002,4)</f>
        <v>4</v>
      </c>
      <c r="J167">
        <f>VLOOKUP(H167,Input!$AI$3:$AL$1002,3)</f>
        <v>380</v>
      </c>
      <c r="K167">
        <f t="shared" si="15"/>
        <v>165</v>
      </c>
      <c r="L167">
        <f>VLOOKUP(K167,Input!$AM$3:$AP$1002,4)</f>
        <v>4</v>
      </c>
      <c r="M167">
        <f>VLOOKUP(K167,Input!$AM$3:$AP$1002,3)</f>
        <v>280</v>
      </c>
    </row>
    <row r="168" spans="8:13" x14ac:dyDescent="0.3">
      <c r="H168">
        <f t="shared" si="14"/>
        <v>166</v>
      </c>
      <c r="I168">
        <f>VLOOKUP(H168,Input!$AI$3:$AL$1002,4)</f>
        <v>6</v>
      </c>
      <c r="J168">
        <f>VLOOKUP(H168,Input!$AI$3:$AL$1002,3)</f>
        <v>440</v>
      </c>
      <c r="K168">
        <f t="shared" si="15"/>
        <v>166</v>
      </c>
      <c r="L168">
        <f>VLOOKUP(K168,Input!$AM$3:$AP$1002,4)</f>
        <v>4</v>
      </c>
      <c r="M168">
        <f>VLOOKUP(K168,Input!$AM$3:$AP$1002,3)</f>
        <v>290</v>
      </c>
    </row>
    <row r="169" spans="8:13" x14ac:dyDescent="0.3">
      <c r="H169">
        <f t="shared" si="14"/>
        <v>167</v>
      </c>
      <c r="I169">
        <f>VLOOKUP(H169,Input!$AI$3:$AL$1002,4)</f>
        <v>4</v>
      </c>
      <c r="J169">
        <f>VLOOKUP(H169,Input!$AI$3:$AL$1002,3)</f>
        <v>370</v>
      </c>
      <c r="K169">
        <f t="shared" si="15"/>
        <v>167</v>
      </c>
      <c r="L169">
        <f>VLOOKUP(K169,Input!$AM$3:$AP$1002,4)</f>
        <v>3</v>
      </c>
      <c r="M169">
        <f>VLOOKUP(K169,Input!$AM$3:$AP$1002,3)</f>
        <v>290</v>
      </c>
    </row>
    <row r="170" spans="8:13" x14ac:dyDescent="0.3">
      <c r="H170">
        <f t="shared" si="14"/>
        <v>168</v>
      </c>
      <c r="I170">
        <f>VLOOKUP(H170,Input!$AI$3:$AL$1002,4)</f>
        <v>5</v>
      </c>
      <c r="J170">
        <f>VLOOKUP(H170,Input!$AI$3:$AL$1002,3)</f>
        <v>320</v>
      </c>
      <c r="K170">
        <f t="shared" si="15"/>
        <v>168</v>
      </c>
      <c r="L170">
        <f>VLOOKUP(K170,Input!$AM$3:$AP$1002,4)</f>
        <v>4</v>
      </c>
      <c r="M170">
        <f>VLOOKUP(K170,Input!$AM$3:$AP$1002,3)</f>
        <v>300</v>
      </c>
    </row>
    <row r="171" spans="8:13" x14ac:dyDescent="0.3">
      <c r="H171">
        <f t="shared" si="14"/>
        <v>169</v>
      </c>
      <c r="I171">
        <f>VLOOKUP(H171,Input!$AI$3:$AL$1002,4)</f>
        <v>4</v>
      </c>
      <c r="J171">
        <f>VLOOKUP(H171,Input!$AI$3:$AL$1002,3)</f>
        <v>360</v>
      </c>
      <c r="K171">
        <f t="shared" si="15"/>
        <v>169</v>
      </c>
      <c r="L171">
        <f>VLOOKUP(K171,Input!$AM$3:$AP$1002,4)</f>
        <v>4</v>
      </c>
      <c r="M171">
        <f>VLOOKUP(K171,Input!$AM$3:$AP$1002,3)</f>
        <v>300</v>
      </c>
    </row>
    <row r="172" spans="8:13" x14ac:dyDescent="0.3">
      <c r="H172">
        <f t="shared" si="14"/>
        <v>170</v>
      </c>
      <c r="I172">
        <f>VLOOKUP(H172,Input!$AI$3:$AL$1002,4)</f>
        <v>3</v>
      </c>
      <c r="J172">
        <f>VLOOKUP(H172,Input!$AI$3:$AL$1002,3)</f>
        <v>330</v>
      </c>
      <c r="K172">
        <f t="shared" si="15"/>
        <v>170</v>
      </c>
      <c r="L172">
        <f>VLOOKUP(K172,Input!$AM$3:$AP$1002,4)</f>
        <v>4</v>
      </c>
      <c r="M172">
        <f>VLOOKUP(K172,Input!$AM$3:$AP$1002,3)</f>
        <v>310</v>
      </c>
    </row>
    <row r="173" spans="8:13" x14ac:dyDescent="0.3">
      <c r="H173">
        <f t="shared" si="14"/>
        <v>171</v>
      </c>
      <c r="I173">
        <f>VLOOKUP(H173,Input!$AI$3:$AL$1002,4)</f>
        <v>5</v>
      </c>
      <c r="J173">
        <f>VLOOKUP(H173,Input!$AI$3:$AL$1002,3)</f>
        <v>360</v>
      </c>
      <c r="K173">
        <f t="shared" si="15"/>
        <v>171</v>
      </c>
      <c r="L173">
        <f>VLOOKUP(K173,Input!$AM$3:$AP$1002,4)</f>
        <v>4</v>
      </c>
      <c r="M173">
        <f>VLOOKUP(K173,Input!$AM$3:$AP$1002,3)</f>
        <v>320</v>
      </c>
    </row>
    <row r="174" spans="8:13" x14ac:dyDescent="0.3">
      <c r="H174">
        <f t="shared" si="14"/>
        <v>172</v>
      </c>
      <c r="I174">
        <f>VLOOKUP(H174,Input!$AI$3:$AL$1002,4)</f>
        <v>4</v>
      </c>
      <c r="J174">
        <f>VLOOKUP(H174,Input!$AI$3:$AL$1002,3)</f>
        <v>340</v>
      </c>
      <c r="K174">
        <f t="shared" si="15"/>
        <v>172</v>
      </c>
      <c r="L174">
        <f>VLOOKUP(K174,Input!$AM$3:$AP$1002,4)</f>
        <v>4</v>
      </c>
      <c r="M174">
        <f>VLOOKUP(K174,Input!$AM$3:$AP$1002,3)</f>
        <v>320</v>
      </c>
    </row>
    <row r="175" spans="8:13" x14ac:dyDescent="0.3">
      <c r="H175">
        <f t="shared" si="14"/>
        <v>173</v>
      </c>
      <c r="I175">
        <f>VLOOKUP(H175,Input!$AI$3:$AL$1002,4)</f>
        <v>4</v>
      </c>
      <c r="J175">
        <f>VLOOKUP(H175,Input!$AI$3:$AL$1002,3)</f>
        <v>340</v>
      </c>
      <c r="K175">
        <f t="shared" si="15"/>
        <v>173</v>
      </c>
      <c r="L175">
        <f>VLOOKUP(K175,Input!$AM$3:$AP$1002,4)</f>
        <v>5</v>
      </c>
      <c r="M175">
        <f>VLOOKUP(K175,Input!$AM$3:$AP$1002,3)</f>
        <v>350</v>
      </c>
    </row>
    <row r="176" spans="8:13" x14ac:dyDescent="0.3">
      <c r="H176">
        <f t="shared" si="14"/>
        <v>174</v>
      </c>
      <c r="I176">
        <f>VLOOKUP(H176,Input!$AI$3:$AL$1002,4)</f>
        <v>7</v>
      </c>
      <c r="J176">
        <f>VLOOKUP(H176,Input!$AI$3:$AL$1002,3)</f>
        <v>410</v>
      </c>
      <c r="K176">
        <f t="shared" si="15"/>
        <v>174</v>
      </c>
      <c r="L176">
        <f>VLOOKUP(K176,Input!$AM$3:$AP$1002,4)</f>
        <v>3</v>
      </c>
      <c r="M176">
        <f>VLOOKUP(K176,Input!$AM$3:$AP$1002,3)</f>
        <v>270</v>
      </c>
    </row>
    <row r="177" spans="8:13" x14ac:dyDescent="0.3">
      <c r="H177">
        <f t="shared" si="14"/>
        <v>175</v>
      </c>
      <c r="I177">
        <f>VLOOKUP(H177,Input!$AI$3:$AL$1002,4)</f>
        <v>7</v>
      </c>
      <c r="J177">
        <f>VLOOKUP(H177,Input!$AI$3:$AL$1002,3)</f>
        <v>430</v>
      </c>
      <c r="K177">
        <f t="shared" si="15"/>
        <v>175</v>
      </c>
      <c r="L177">
        <f>VLOOKUP(K177,Input!$AM$3:$AP$1002,4)</f>
        <v>3</v>
      </c>
      <c r="M177">
        <f>VLOOKUP(K177,Input!$AM$3:$AP$1002,3)</f>
        <v>280</v>
      </c>
    </row>
    <row r="178" spans="8:13" x14ac:dyDescent="0.3">
      <c r="H178">
        <f t="shared" si="14"/>
        <v>176</v>
      </c>
      <c r="I178">
        <f>VLOOKUP(H178,Input!$AI$3:$AL$1002,4)</f>
        <v>4</v>
      </c>
      <c r="J178">
        <f>VLOOKUP(H178,Input!$AI$3:$AL$1002,3)</f>
        <v>380</v>
      </c>
      <c r="K178">
        <f t="shared" si="15"/>
        <v>176</v>
      </c>
      <c r="L178">
        <f>VLOOKUP(K178,Input!$AM$3:$AP$1002,4)</f>
        <v>4</v>
      </c>
      <c r="M178">
        <f>VLOOKUP(K178,Input!$AM$3:$AP$1002,3)</f>
        <v>290</v>
      </c>
    </row>
    <row r="179" spans="8:13" x14ac:dyDescent="0.3">
      <c r="H179">
        <f t="shared" si="14"/>
        <v>177</v>
      </c>
      <c r="I179">
        <f>VLOOKUP(H179,Input!$AI$3:$AL$1002,4)</f>
        <v>4</v>
      </c>
      <c r="J179">
        <f>VLOOKUP(H179,Input!$AI$3:$AL$1002,3)</f>
        <v>400</v>
      </c>
      <c r="K179">
        <f t="shared" si="15"/>
        <v>177</v>
      </c>
      <c r="L179">
        <f>VLOOKUP(K179,Input!$AM$3:$AP$1002,4)</f>
        <v>4</v>
      </c>
      <c r="M179">
        <f>VLOOKUP(K179,Input!$AM$3:$AP$1002,3)</f>
        <v>290</v>
      </c>
    </row>
    <row r="180" spans="8:13" x14ac:dyDescent="0.3">
      <c r="H180">
        <f t="shared" si="14"/>
        <v>178</v>
      </c>
      <c r="I180">
        <f>VLOOKUP(H180,Input!$AI$3:$AL$1002,4)</f>
        <v>9</v>
      </c>
      <c r="J180">
        <f>VLOOKUP(H180,Input!$AI$3:$AL$1002,3)</f>
        <v>430</v>
      </c>
      <c r="K180">
        <f t="shared" si="15"/>
        <v>178</v>
      </c>
      <c r="L180">
        <f>VLOOKUP(K180,Input!$AM$3:$AP$1002,4)</f>
        <v>4</v>
      </c>
      <c r="M180">
        <f>VLOOKUP(K180,Input!$AM$3:$AP$1002,3)</f>
        <v>300</v>
      </c>
    </row>
    <row r="181" spans="8:13" x14ac:dyDescent="0.3">
      <c r="H181">
        <f t="shared" si="14"/>
        <v>179</v>
      </c>
      <c r="I181">
        <f>VLOOKUP(H181,Input!$AI$3:$AL$1002,4)</f>
        <v>5</v>
      </c>
      <c r="J181">
        <f>VLOOKUP(H181,Input!$AI$3:$AL$1002,3)</f>
        <v>310</v>
      </c>
      <c r="K181">
        <f t="shared" si="15"/>
        <v>179</v>
      </c>
      <c r="L181">
        <f>VLOOKUP(K181,Input!$AM$3:$AP$1002,4)</f>
        <v>3</v>
      </c>
      <c r="M181">
        <f>VLOOKUP(K181,Input!$AM$3:$AP$1002,3)</f>
        <v>300</v>
      </c>
    </row>
    <row r="182" spans="8:13" x14ac:dyDescent="0.3">
      <c r="H182">
        <f t="shared" si="14"/>
        <v>180</v>
      </c>
      <c r="I182">
        <f>VLOOKUP(H182,Input!$AI$3:$AL$1002,4)</f>
        <v>9</v>
      </c>
      <c r="J182">
        <f>VLOOKUP(H182,Input!$AI$3:$AL$1002,3)</f>
        <v>480</v>
      </c>
      <c r="K182">
        <f t="shared" si="15"/>
        <v>180</v>
      </c>
      <c r="L182">
        <f>VLOOKUP(K182,Input!$AM$3:$AP$1002,4)</f>
        <v>4</v>
      </c>
      <c r="M182">
        <f>VLOOKUP(K182,Input!$AM$3:$AP$1002,3)</f>
        <v>310</v>
      </c>
    </row>
    <row r="183" spans="8:13" x14ac:dyDescent="0.3">
      <c r="H183">
        <f t="shared" si="14"/>
        <v>181</v>
      </c>
      <c r="I183">
        <f>VLOOKUP(H183,Input!$AI$3:$AL$1002,4)</f>
        <v>4</v>
      </c>
      <c r="J183">
        <f>VLOOKUP(H183,Input!$AI$3:$AL$1002,3)</f>
        <v>390</v>
      </c>
      <c r="K183">
        <f t="shared" si="15"/>
        <v>181</v>
      </c>
      <c r="L183">
        <f>VLOOKUP(K183,Input!$AM$3:$AP$1002,4)</f>
        <v>3</v>
      </c>
      <c r="M183">
        <f>VLOOKUP(K183,Input!$AM$3:$AP$1002,3)</f>
        <v>310</v>
      </c>
    </row>
    <row r="184" spans="8:13" x14ac:dyDescent="0.3">
      <c r="H184">
        <f t="shared" si="14"/>
        <v>182</v>
      </c>
      <c r="I184">
        <f>VLOOKUP(H184,Input!$AI$3:$AL$1002,4)</f>
        <v>6</v>
      </c>
      <c r="J184">
        <f>VLOOKUP(H184,Input!$AI$3:$AL$1002,3)</f>
        <v>400</v>
      </c>
      <c r="K184">
        <f t="shared" si="15"/>
        <v>182</v>
      </c>
      <c r="L184">
        <f>VLOOKUP(K184,Input!$AM$3:$AP$1002,4)</f>
        <v>4</v>
      </c>
      <c r="M184">
        <f>VLOOKUP(K184,Input!$AM$3:$AP$1002,3)</f>
        <v>320</v>
      </c>
    </row>
    <row r="185" spans="8:13" x14ac:dyDescent="0.3">
      <c r="H185">
        <f t="shared" si="14"/>
        <v>183</v>
      </c>
      <c r="I185">
        <f>VLOOKUP(H185,Input!$AI$3:$AL$1002,4)</f>
        <v>6</v>
      </c>
      <c r="J185">
        <f>VLOOKUP(H185,Input!$AI$3:$AL$1002,3)</f>
        <v>410</v>
      </c>
      <c r="K185">
        <f t="shared" si="15"/>
        <v>183</v>
      </c>
      <c r="L185">
        <f>VLOOKUP(K185,Input!$AM$3:$AP$1002,4)</f>
        <v>4</v>
      </c>
      <c r="M185">
        <f>VLOOKUP(K185,Input!$AM$3:$AP$1002,3)</f>
        <v>320</v>
      </c>
    </row>
    <row r="186" spans="8:13" x14ac:dyDescent="0.3">
      <c r="H186">
        <f t="shared" si="14"/>
        <v>184</v>
      </c>
      <c r="I186">
        <f>VLOOKUP(H186,Input!$AI$3:$AL$1002,4)</f>
        <v>4</v>
      </c>
      <c r="J186">
        <f>VLOOKUP(H186,Input!$AI$3:$AL$1002,3)</f>
        <v>340</v>
      </c>
      <c r="K186">
        <f t="shared" si="15"/>
        <v>184</v>
      </c>
      <c r="L186">
        <f>VLOOKUP(K186,Input!$AM$3:$AP$1002,4)</f>
        <v>7</v>
      </c>
      <c r="M186">
        <f>VLOOKUP(K186,Input!$AM$3:$AP$1002,3)</f>
        <v>340</v>
      </c>
    </row>
    <row r="187" spans="8:13" x14ac:dyDescent="0.3">
      <c r="H187">
        <f t="shared" si="14"/>
        <v>185</v>
      </c>
      <c r="I187">
        <f>VLOOKUP(H187,Input!$AI$3:$AL$1002,4)</f>
        <v>3</v>
      </c>
      <c r="J187">
        <f>VLOOKUP(H187,Input!$AI$3:$AL$1002,3)</f>
        <v>300</v>
      </c>
      <c r="K187">
        <f t="shared" si="15"/>
        <v>185</v>
      </c>
      <c r="L187">
        <f>VLOOKUP(K187,Input!$AM$3:$AP$1002,4)</f>
        <v>9</v>
      </c>
      <c r="M187">
        <f>VLOOKUP(K187,Input!$AM$3:$AP$1002,3)</f>
        <v>350</v>
      </c>
    </row>
    <row r="188" spans="8:13" x14ac:dyDescent="0.3">
      <c r="H188">
        <f t="shared" si="14"/>
        <v>186</v>
      </c>
      <c r="I188">
        <f>VLOOKUP(H188,Input!$AI$3:$AL$1002,4)</f>
        <v>4</v>
      </c>
      <c r="J188">
        <f>VLOOKUP(H188,Input!$AI$3:$AL$1002,3)</f>
        <v>320</v>
      </c>
      <c r="K188">
        <f t="shared" si="15"/>
        <v>186</v>
      </c>
      <c r="L188">
        <f>VLOOKUP(K188,Input!$AM$3:$AP$1002,4)</f>
        <v>6</v>
      </c>
      <c r="M188">
        <f>VLOOKUP(K188,Input!$AM$3:$AP$1002,3)</f>
        <v>360</v>
      </c>
    </row>
    <row r="189" spans="8:13" x14ac:dyDescent="0.3">
      <c r="H189">
        <f t="shared" si="14"/>
        <v>187</v>
      </c>
      <c r="I189">
        <f>VLOOKUP(H189,Input!$AI$3:$AL$1002,4)</f>
        <v>7</v>
      </c>
      <c r="J189">
        <f>VLOOKUP(H189,Input!$AI$3:$AL$1002,3)</f>
        <v>370</v>
      </c>
      <c r="K189">
        <f t="shared" si="15"/>
        <v>187</v>
      </c>
      <c r="L189">
        <f>VLOOKUP(K189,Input!$AM$3:$AP$1002,4)</f>
        <v>4</v>
      </c>
      <c r="M189">
        <f>VLOOKUP(K189,Input!$AM$3:$AP$1002,3)</f>
        <v>280</v>
      </c>
    </row>
    <row r="190" spans="8:13" x14ac:dyDescent="0.3">
      <c r="H190">
        <f t="shared" si="14"/>
        <v>188</v>
      </c>
      <c r="I190">
        <f>VLOOKUP(H190,Input!$AI$3:$AL$1002,4)</f>
        <v>9</v>
      </c>
      <c r="J190">
        <f>VLOOKUP(H190,Input!$AI$3:$AL$1002,3)</f>
        <v>490</v>
      </c>
      <c r="K190">
        <f t="shared" si="15"/>
        <v>188</v>
      </c>
      <c r="L190">
        <f>VLOOKUP(K190,Input!$AM$3:$AP$1002,4)</f>
        <v>2</v>
      </c>
      <c r="M190">
        <f>VLOOKUP(K190,Input!$AM$3:$AP$1002,3)</f>
        <v>280</v>
      </c>
    </row>
    <row r="191" spans="8:13" x14ac:dyDescent="0.3">
      <c r="H191">
        <f t="shared" si="14"/>
        <v>189</v>
      </c>
      <c r="I191">
        <f>VLOOKUP(H191,Input!$AI$3:$AL$1002,4)</f>
        <v>3</v>
      </c>
      <c r="J191">
        <f>VLOOKUP(H191,Input!$AI$3:$AL$1002,3)</f>
        <v>280</v>
      </c>
      <c r="K191">
        <f t="shared" si="15"/>
        <v>189</v>
      </c>
      <c r="L191">
        <f>VLOOKUP(K191,Input!$AM$3:$AP$1002,4)</f>
        <v>4</v>
      </c>
      <c r="M191">
        <f>VLOOKUP(K191,Input!$AM$3:$AP$1002,3)</f>
        <v>290</v>
      </c>
    </row>
    <row r="192" spans="8:13" x14ac:dyDescent="0.3">
      <c r="H192">
        <f t="shared" si="14"/>
        <v>190</v>
      </c>
      <c r="I192">
        <f>VLOOKUP(H192,Input!$AI$3:$AL$1002,4)</f>
        <v>4</v>
      </c>
      <c r="J192">
        <f>VLOOKUP(H192,Input!$AI$3:$AL$1002,3)</f>
        <v>330</v>
      </c>
      <c r="K192">
        <f t="shared" si="15"/>
        <v>190</v>
      </c>
      <c r="L192">
        <f>VLOOKUP(K192,Input!$AM$3:$AP$1002,4)</f>
        <v>3</v>
      </c>
      <c r="M192">
        <f>VLOOKUP(K192,Input!$AM$3:$AP$1002,3)</f>
        <v>290</v>
      </c>
    </row>
    <row r="193" spans="8:13" x14ac:dyDescent="0.3">
      <c r="H193">
        <f t="shared" si="14"/>
        <v>191</v>
      </c>
      <c r="I193">
        <f>VLOOKUP(H193,Input!$AI$3:$AL$1002,4)</f>
        <v>5</v>
      </c>
      <c r="J193">
        <f>VLOOKUP(H193,Input!$AI$3:$AL$1002,3)</f>
        <v>370</v>
      </c>
      <c r="K193">
        <f t="shared" si="15"/>
        <v>191</v>
      </c>
      <c r="L193">
        <f>VLOOKUP(K193,Input!$AM$3:$AP$1002,4)</f>
        <v>3</v>
      </c>
      <c r="M193">
        <f>VLOOKUP(K193,Input!$AM$3:$AP$1002,3)</f>
        <v>300</v>
      </c>
    </row>
    <row r="194" spans="8:13" x14ac:dyDescent="0.3">
      <c r="H194">
        <f t="shared" si="14"/>
        <v>192</v>
      </c>
      <c r="I194">
        <f>VLOOKUP(H194,Input!$AI$3:$AL$1002,4)</f>
        <v>8</v>
      </c>
      <c r="J194">
        <f>VLOOKUP(H194,Input!$AI$3:$AL$1002,3)</f>
        <v>450</v>
      </c>
      <c r="K194">
        <f t="shared" si="15"/>
        <v>192</v>
      </c>
      <c r="L194">
        <f>VLOOKUP(K194,Input!$AM$3:$AP$1002,4)</f>
        <v>5</v>
      </c>
      <c r="M194">
        <f>VLOOKUP(K194,Input!$AM$3:$AP$1002,3)</f>
        <v>300</v>
      </c>
    </row>
    <row r="195" spans="8:13" x14ac:dyDescent="0.3">
      <c r="H195">
        <f t="shared" si="14"/>
        <v>193</v>
      </c>
      <c r="I195">
        <f>VLOOKUP(H195,Input!$AI$3:$AL$1002,4)</f>
        <v>4</v>
      </c>
      <c r="J195">
        <f>VLOOKUP(H195,Input!$AI$3:$AL$1002,3)</f>
        <v>320</v>
      </c>
      <c r="K195">
        <f t="shared" si="15"/>
        <v>193</v>
      </c>
      <c r="L195">
        <f>VLOOKUP(K195,Input!$AM$3:$AP$1002,4)</f>
        <v>3</v>
      </c>
      <c r="M195">
        <f>VLOOKUP(K195,Input!$AM$3:$AP$1002,3)</f>
        <v>310</v>
      </c>
    </row>
    <row r="196" spans="8:13" x14ac:dyDescent="0.3">
      <c r="H196">
        <f t="shared" si="14"/>
        <v>194</v>
      </c>
      <c r="I196">
        <f>VLOOKUP(H196,Input!$AI$3:$AL$1002,4)</f>
        <v>4</v>
      </c>
      <c r="J196">
        <f>VLOOKUP(H196,Input!$AI$3:$AL$1002,3)</f>
        <v>310</v>
      </c>
      <c r="K196">
        <f t="shared" si="15"/>
        <v>194</v>
      </c>
      <c r="L196">
        <f>VLOOKUP(K196,Input!$AM$3:$AP$1002,4)</f>
        <v>3</v>
      </c>
      <c r="M196">
        <f>VLOOKUP(K196,Input!$AM$3:$AP$1002,3)</f>
        <v>310</v>
      </c>
    </row>
    <row r="197" spans="8:13" x14ac:dyDescent="0.3">
      <c r="H197">
        <f t="shared" ref="H197:H260" si="16">IF(H196&lt;$H$1,H196+1,"")</f>
        <v>195</v>
      </c>
      <c r="I197">
        <f>VLOOKUP(H197,Input!$AI$3:$AL$1002,4)</f>
        <v>5</v>
      </c>
      <c r="J197">
        <f>VLOOKUP(H197,Input!$AI$3:$AL$1002,3)</f>
        <v>380</v>
      </c>
      <c r="K197">
        <f t="shared" ref="K197:K260" si="17">IF(K196&lt;$K$1,K196+1,"")</f>
        <v>195</v>
      </c>
      <c r="L197">
        <f>VLOOKUP(K197,Input!$AM$3:$AP$1002,4)</f>
        <v>4</v>
      </c>
      <c r="M197">
        <f>VLOOKUP(K197,Input!$AM$3:$AP$1002,3)</f>
        <v>320</v>
      </c>
    </row>
    <row r="198" spans="8:13" x14ac:dyDescent="0.3">
      <c r="H198">
        <f t="shared" si="16"/>
        <v>196</v>
      </c>
      <c r="I198">
        <f>VLOOKUP(H198,Input!$AI$3:$AL$1002,4)</f>
        <v>7</v>
      </c>
      <c r="J198">
        <f>VLOOKUP(H198,Input!$AI$3:$AL$1002,3)</f>
        <v>420</v>
      </c>
      <c r="K198">
        <f t="shared" si="17"/>
        <v>196</v>
      </c>
      <c r="L198">
        <f>VLOOKUP(K198,Input!$AM$3:$AP$1002,4)</f>
        <v>5</v>
      </c>
      <c r="M198">
        <f>VLOOKUP(K198,Input!$AM$3:$AP$1002,3)</f>
        <v>320</v>
      </c>
    </row>
    <row r="199" spans="8:13" x14ac:dyDescent="0.3">
      <c r="H199">
        <f t="shared" si="16"/>
        <v>197</v>
      </c>
      <c r="I199">
        <f>VLOOKUP(H199,Input!$AI$3:$AL$1002,4)</f>
        <v>4</v>
      </c>
      <c r="J199">
        <f>VLOOKUP(H199,Input!$AI$3:$AL$1002,3)</f>
        <v>310</v>
      </c>
      <c r="K199">
        <f t="shared" si="17"/>
        <v>197</v>
      </c>
      <c r="L199">
        <f>VLOOKUP(K199,Input!$AM$3:$AP$1002,4)</f>
        <v>3</v>
      </c>
      <c r="M199">
        <f>VLOOKUP(K199,Input!$AM$3:$AP$1002,3)</f>
        <v>340</v>
      </c>
    </row>
    <row r="200" spans="8:13" x14ac:dyDescent="0.3">
      <c r="H200">
        <f t="shared" si="16"/>
        <v>198</v>
      </c>
      <c r="I200">
        <f>VLOOKUP(H200,Input!$AI$3:$AL$1002,4)</f>
        <v>4</v>
      </c>
      <c r="J200">
        <f>VLOOKUP(H200,Input!$AI$3:$AL$1002,3)</f>
        <v>330</v>
      </c>
      <c r="K200">
        <f t="shared" si="17"/>
        <v>198</v>
      </c>
      <c r="L200">
        <f>VLOOKUP(K200,Input!$AM$3:$AP$1002,4)</f>
        <v>3</v>
      </c>
      <c r="M200">
        <f>VLOOKUP(K200,Input!$AM$3:$AP$1002,3)</f>
        <v>330</v>
      </c>
    </row>
    <row r="201" spans="8:13" x14ac:dyDescent="0.3">
      <c r="H201">
        <f t="shared" si="16"/>
        <v>199</v>
      </c>
      <c r="I201">
        <f>VLOOKUP(H201,Input!$AI$3:$AL$1002,4)</f>
        <v>4</v>
      </c>
      <c r="J201">
        <f>VLOOKUP(H201,Input!$AI$3:$AL$1002,3)</f>
        <v>380</v>
      </c>
      <c r="K201">
        <f t="shared" si="17"/>
        <v>199</v>
      </c>
      <c r="L201">
        <f>VLOOKUP(K201,Input!$AM$3:$AP$1002,4)</f>
        <v>4</v>
      </c>
      <c r="M201">
        <f>VLOOKUP(K201,Input!$AM$3:$AP$1002,3)</f>
        <v>400</v>
      </c>
    </row>
    <row r="202" spans="8:13" x14ac:dyDescent="0.3">
      <c r="H202">
        <f t="shared" si="16"/>
        <v>200</v>
      </c>
      <c r="I202">
        <f>VLOOKUP(H202,Input!$AI$3:$AL$1002,4)</f>
        <v>3</v>
      </c>
      <c r="J202">
        <f>VLOOKUP(H202,Input!$AI$3:$AL$1002,3)</f>
        <v>290</v>
      </c>
      <c r="K202">
        <f t="shared" si="17"/>
        <v>200</v>
      </c>
      <c r="L202">
        <f>VLOOKUP(K202,Input!$AM$3:$AP$1002,4)</f>
        <v>9</v>
      </c>
      <c r="M202">
        <f>VLOOKUP(K202,Input!$AM$3:$AP$1002,3)</f>
        <v>340</v>
      </c>
    </row>
    <row r="203" spans="8:13" x14ac:dyDescent="0.3">
      <c r="H203">
        <f t="shared" si="16"/>
        <v>201</v>
      </c>
      <c r="I203">
        <f>VLOOKUP(H203,Input!$AI$3:$AL$1002,4)</f>
        <v>3</v>
      </c>
      <c r="J203">
        <f>VLOOKUP(H203,Input!$AI$3:$AL$1002,3)</f>
        <v>300</v>
      </c>
      <c r="K203">
        <f t="shared" si="17"/>
        <v>201</v>
      </c>
      <c r="L203">
        <f>VLOOKUP(K203,Input!$AM$3:$AP$1002,4)</f>
        <v>6</v>
      </c>
      <c r="M203">
        <f>VLOOKUP(K203,Input!$AM$3:$AP$1002,3)</f>
        <v>370</v>
      </c>
    </row>
    <row r="204" spans="8:13" x14ac:dyDescent="0.3">
      <c r="H204">
        <f t="shared" si="16"/>
        <v>202</v>
      </c>
      <c r="I204">
        <f>VLOOKUP(H204,Input!$AI$3:$AL$1002,4)</f>
        <v>13</v>
      </c>
      <c r="J204">
        <f>VLOOKUP(H204,Input!$AI$3:$AL$1002,3)</f>
        <v>430</v>
      </c>
      <c r="K204">
        <f t="shared" si="17"/>
        <v>202</v>
      </c>
      <c r="L204">
        <f>VLOOKUP(K204,Input!$AM$3:$AP$1002,4)</f>
        <v>4</v>
      </c>
      <c r="M204">
        <f>VLOOKUP(K204,Input!$AM$3:$AP$1002,3)</f>
        <v>340</v>
      </c>
    </row>
    <row r="205" spans="8:13" x14ac:dyDescent="0.3">
      <c r="H205">
        <f t="shared" si="16"/>
        <v>203</v>
      </c>
      <c r="I205">
        <f>VLOOKUP(H205,Input!$AI$3:$AL$1002,4)</f>
        <v>3</v>
      </c>
      <c r="J205">
        <f>VLOOKUP(H205,Input!$AI$3:$AL$1002,3)</f>
        <v>270</v>
      </c>
      <c r="K205">
        <f t="shared" si="17"/>
        <v>203</v>
      </c>
      <c r="L205">
        <f>VLOOKUP(K205,Input!$AM$3:$AP$1002,4)</f>
        <v>8</v>
      </c>
      <c r="M205">
        <f>VLOOKUP(K205,Input!$AM$3:$AP$1002,3)</f>
        <v>370</v>
      </c>
    </row>
    <row r="206" spans="8:13" x14ac:dyDescent="0.3">
      <c r="H206">
        <f t="shared" si="16"/>
        <v>204</v>
      </c>
      <c r="I206">
        <f>VLOOKUP(H206,Input!$AI$3:$AL$1002,4)</f>
        <v>4</v>
      </c>
      <c r="J206">
        <f>VLOOKUP(H206,Input!$AI$3:$AL$1002,3)</f>
        <v>340</v>
      </c>
      <c r="K206">
        <f t="shared" si="17"/>
        <v>204</v>
      </c>
      <c r="L206">
        <f>VLOOKUP(K206,Input!$AM$3:$AP$1002,4)</f>
        <v>4</v>
      </c>
      <c r="M206">
        <f>VLOOKUP(K206,Input!$AM$3:$AP$1002,3)</f>
        <v>310</v>
      </c>
    </row>
    <row r="207" spans="8:13" x14ac:dyDescent="0.3">
      <c r="H207">
        <f t="shared" si="16"/>
        <v>205</v>
      </c>
      <c r="I207">
        <f>VLOOKUP(H207,Input!$AI$3:$AL$1002,4)</f>
        <v>4</v>
      </c>
      <c r="J207">
        <f>VLOOKUP(H207,Input!$AI$3:$AL$1002,3)</f>
        <v>360</v>
      </c>
      <c r="K207">
        <f t="shared" si="17"/>
        <v>205</v>
      </c>
      <c r="L207">
        <f>VLOOKUP(K207,Input!$AM$3:$AP$1002,4)</f>
        <v>4</v>
      </c>
      <c r="M207">
        <f>VLOOKUP(K207,Input!$AM$3:$AP$1002,3)</f>
        <v>300</v>
      </c>
    </row>
    <row r="208" spans="8:13" x14ac:dyDescent="0.3">
      <c r="H208">
        <f t="shared" si="16"/>
        <v>206</v>
      </c>
      <c r="I208">
        <f>VLOOKUP(H208,Input!$AI$3:$AL$1002,4)</f>
        <v>6</v>
      </c>
      <c r="J208">
        <f>VLOOKUP(H208,Input!$AI$3:$AL$1002,3)</f>
        <v>400</v>
      </c>
      <c r="K208">
        <f t="shared" si="17"/>
        <v>206</v>
      </c>
      <c r="L208">
        <f>VLOOKUP(K208,Input!$AM$3:$AP$1002,4)</f>
        <v>3</v>
      </c>
      <c r="M208">
        <f>VLOOKUP(K208,Input!$AM$3:$AP$1002,3)</f>
        <v>300</v>
      </c>
    </row>
    <row r="209" spans="8:13" x14ac:dyDescent="0.3">
      <c r="H209">
        <f t="shared" si="16"/>
        <v>207</v>
      </c>
      <c r="I209">
        <f>VLOOKUP(H209,Input!$AI$3:$AL$1002,4)</f>
        <v>5</v>
      </c>
      <c r="J209">
        <f>VLOOKUP(H209,Input!$AI$3:$AL$1002,3)</f>
        <v>390</v>
      </c>
      <c r="K209">
        <f t="shared" si="17"/>
        <v>207</v>
      </c>
      <c r="L209">
        <f>VLOOKUP(K209,Input!$AM$3:$AP$1002,4)</f>
        <v>4</v>
      </c>
      <c r="M209">
        <f>VLOOKUP(K209,Input!$AM$3:$AP$1002,3)</f>
        <v>390</v>
      </c>
    </row>
    <row r="210" spans="8:13" x14ac:dyDescent="0.3">
      <c r="H210">
        <f t="shared" si="16"/>
        <v>208</v>
      </c>
      <c r="I210">
        <f>VLOOKUP(H210,Input!$AI$3:$AL$1002,4)</f>
        <v>4</v>
      </c>
      <c r="J210">
        <f>VLOOKUP(H210,Input!$AI$3:$AL$1002,3)</f>
        <v>400</v>
      </c>
      <c r="K210">
        <f t="shared" si="17"/>
        <v>208</v>
      </c>
      <c r="L210">
        <f>VLOOKUP(K210,Input!$AM$3:$AP$1002,4)</f>
        <v>4</v>
      </c>
      <c r="M210">
        <f>VLOOKUP(K210,Input!$AM$3:$AP$1002,3)</f>
        <v>360</v>
      </c>
    </row>
    <row r="211" spans="8:13" x14ac:dyDescent="0.3">
      <c r="H211">
        <f t="shared" si="16"/>
        <v>209</v>
      </c>
      <c r="I211">
        <f>VLOOKUP(H211,Input!$AI$3:$AL$1002,4)</f>
        <v>4</v>
      </c>
      <c r="J211">
        <f>VLOOKUP(H211,Input!$AI$3:$AL$1002,3)</f>
        <v>350</v>
      </c>
      <c r="K211">
        <f t="shared" si="17"/>
        <v>209</v>
      </c>
      <c r="L211">
        <f>VLOOKUP(K211,Input!$AM$3:$AP$1002,4)</f>
        <v>4</v>
      </c>
      <c r="M211">
        <f>VLOOKUP(K211,Input!$AM$3:$AP$1002,3)</f>
        <v>370</v>
      </c>
    </row>
    <row r="212" spans="8:13" x14ac:dyDescent="0.3">
      <c r="H212">
        <f t="shared" si="16"/>
        <v>210</v>
      </c>
      <c r="I212">
        <f>VLOOKUP(H212,Input!$AI$3:$AL$1002,4)</f>
        <v>5</v>
      </c>
      <c r="J212">
        <f>VLOOKUP(H212,Input!$AI$3:$AL$1002,3)</f>
        <v>360</v>
      </c>
      <c r="K212">
        <f t="shared" si="17"/>
        <v>210</v>
      </c>
      <c r="L212">
        <f>VLOOKUP(K212,Input!$AM$3:$AP$1002,4)</f>
        <v>4</v>
      </c>
      <c r="M212">
        <f>VLOOKUP(K212,Input!$AM$3:$AP$1002,3)</f>
        <v>300</v>
      </c>
    </row>
    <row r="213" spans="8:13" x14ac:dyDescent="0.3">
      <c r="H213">
        <f t="shared" si="16"/>
        <v>211</v>
      </c>
      <c r="I213">
        <f>VLOOKUP(H213,Input!$AI$3:$AL$1002,4)</f>
        <v>3</v>
      </c>
      <c r="J213">
        <f>VLOOKUP(H213,Input!$AI$3:$AL$1002,3)</f>
        <v>290</v>
      </c>
      <c r="K213">
        <f t="shared" si="17"/>
        <v>211</v>
      </c>
      <c r="L213">
        <f>VLOOKUP(K213,Input!$AM$3:$AP$1002,4)</f>
        <v>2</v>
      </c>
      <c r="M213">
        <f>VLOOKUP(K213,Input!$AM$3:$AP$1002,3)</f>
        <v>290</v>
      </c>
    </row>
    <row r="214" spans="8:13" x14ac:dyDescent="0.3">
      <c r="H214">
        <f t="shared" si="16"/>
        <v>212</v>
      </c>
      <c r="I214">
        <f>VLOOKUP(H214,Input!$AI$3:$AL$1002,4)</f>
        <v>4</v>
      </c>
      <c r="J214">
        <f>VLOOKUP(H214,Input!$AI$3:$AL$1002,3)</f>
        <v>350</v>
      </c>
      <c r="K214">
        <f t="shared" si="17"/>
        <v>212</v>
      </c>
      <c r="L214">
        <f>VLOOKUP(K214,Input!$AM$3:$AP$1002,4)</f>
        <v>3</v>
      </c>
      <c r="M214">
        <f>VLOOKUP(K214,Input!$AM$3:$AP$1002,3)</f>
        <v>340</v>
      </c>
    </row>
    <row r="215" spans="8:13" x14ac:dyDescent="0.3">
      <c r="H215">
        <f t="shared" si="16"/>
        <v>213</v>
      </c>
      <c r="I215">
        <f>VLOOKUP(H215,Input!$AI$3:$AL$1002,4)</f>
        <v>4</v>
      </c>
      <c r="J215">
        <f>VLOOKUP(H215,Input!$AI$3:$AL$1002,3)</f>
        <v>280</v>
      </c>
      <c r="K215">
        <f t="shared" si="17"/>
        <v>213</v>
      </c>
      <c r="L215">
        <f>VLOOKUP(K215,Input!$AM$3:$AP$1002,4)</f>
        <v>6</v>
      </c>
      <c r="M215">
        <f>VLOOKUP(K215,Input!$AM$3:$AP$1002,3)</f>
        <v>330</v>
      </c>
    </row>
    <row r="216" spans="8:13" x14ac:dyDescent="0.3">
      <c r="H216">
        <f t="shared" si="16"/>
        <v>214</v>
      </c>
      <c r="I216">
        <f>VLOOKUP(H216,Input!$AI$3:$AL$1002,4)</f>
        <v>4</v>
      </c>
      <c r="J216">
        <f>VLOOKUP(H216,Input!$AI$3:$AL$1002,3)</f>
        <v>280</v>
      </c>
      <c r="K216">
        <f t="shared" si="17"/>
        <v>214</v>
      </c>
      <c r="L216">
        <f>VLOOKUP(K216,Input!$AM$3:$AP$1002,4)</f>
        <v>4</v>
      </c>
      <c r="M216">
        <f>VLOOKUP(K216,Input!$AM$3:$AP$1002,3)</f>
        <v>280</v>
      </c>
    </row>
    <row r="217" spans="8:13" x14ac:dyDescent="0.3">
      <c r="H217">
        <f t="shared" si="16"/>
        <v>215</v>
      </c>
      <c r="I217">
        <f>VLOOKUP(H217,Input!$AI$3:$AL$1002,4)</f>
        <v>4</v>
      </c>
      <c r="J217">
        <f>VLOOKUP(H217,Input!$AI$3:$AL$1002,3)</f>
        <v>290</v>
      </c>
      <c r="K217">
        <f t="shared" si="17"/>
        <v>215</v>
      </c>
      <c r="L217">
        <f>VLOOKUP(K217,Input!$AM$3:$AP$1002,4)</f>
        <v>3</v>
      </c>
      <c r="M217">
        <f>VLOOKUP(K217,Input!$AM$3:$AP$1002,3)</f>
        <v>270</v>
      </c>
    </row>
    <row r="218" spans="8:13" x14ac:dyDescent="0.3">
      <c r="H218">
        <f t="shared" si="16"/>
        <v>216</v>
      </c>
      <c r="I218">
        <f>VLOOKUP(H218,Input!$AI$3:$AL$1002,4)</f>
        <v>4</v>
      </c>
      <c r="J218">
        <f>VLOOKUP(H218,Input!$AI$3:$AL$1002,3)</f>
        <v>290</v>
      </c>
      <c r="K218">
        <f t="shared" si="17"/>
        <v>216</v>
      </c>
      <c r="L218">
        <f>VLOOKUP(K218,Input!$AM$3:$AP$1002,4)</f>
        <v>2</v>
      </c>
      <c r="M218">
        <f>VLOOKUP(K218,Input!$AM$3:$AP$1002,3)</f>
        <v>270</v>
      </c>
    </row>
    <row r="219" spans="8:13" x14ac:dyDescent="0.3">
      <c r="H219">
        <f t="shared" si="16"/>
        <v>217</v>
      </c>
      <c r="I219">
        <f>VLOOKUP(H219,Input!$AI$3:$AL$1002,4)</f>
        <v>3</v>
      </c>
      <c r="J219">
        <f>VLOOKUP(H219,Input!$AI$3:$AL$1002,3)</f>
        <v>300</v>
      </c>
      <c r="K219">
        <f t="shared" si="17"/>
        <v>217</v>
      </c>
      <c r="L219">
        <f>VLOOKUP(K219,Input!$AM$3:$AP$1002,4)</f>
        <v>3</v>
      </c>
      <c r="M219">
        <f>VLOOKUP(K219,Input!$AM$3:$AP$1002,3)</f>
        <v>270</v>
      </c>
    </row>
    <row r="220" spans="8:13" x14ac:dyDescent="0.3">
      <c r="H220">
        <f t="shared" si="16"/>
        <v>218</v>
      </c>
      <c r="I220">
        <f>VLOOKUP(H220,Input!$AI$3:$AL$1002,4)</f>
        <v>4</v>
      </c>
      <c r="J220">
        <f>VLOOKUP(H220,Input!$AI$3:$AL$1002,3)</f>
        <v>300</v>
      </c>
      <c r="K220">
        <f t="shared" si="17"/>
        <v>218</v>
      </c>
      <c r="L220">
        <f>VLOOKUP(K220,Input!$AM$3:$AP$1002,4)</f>
        <v>3</v>
      </c>
      <c r="M220">
        <f>VLOOKUP(K220,Input!$AM$3:$AP$1002,3)</f>
        <v>300</v>
      </c>
    </row>
    <row r="221" spans="8:13" x14ac:dyDescent="0.3">
      <c r="H221">
        <f t="shared" si="16"/>
        <v>219</v>
      </c>
      <c r="I221">
        <f>VLOOKUP(H221,Input!$AI$3:$AL$1002,4)</f>
        <v>3</v>
      </c>
      <c r="J221">
        <f>VLOOKUP(H221,Input!$AI$3:$AL$1002,3)</f>
        <v>300</v>
      </c>
      <c r="K221">
        <f t="shared" si="17"/>
        <v>219</v>
      </c>
      <c r="L221">
        <f>VLOOKUP(K221,Input!$AM$3:$AP$1002,4)</f>
        <v>4</v>
      </c>
      <c r="M221">
        <f>VLOOKUP(K221,Input!$AM$3:$AP$1002,3)</f>
        <v>300</v>
      </c>
    </row>
    <row r="222" spans="8:13" x14ac:dyDescent="0.3">
      <c r="H222">
        <f t="shared" si="16"/>
        <v>220</v>
      </c>
      <c r="I222">
        <f>VLOOKUP(H222,Input!$AI$3:$AL$1002,4)</f>
        <v>3</v>
      </c>
      <c r="J222">
        <f>VLOOKUP(H222,Input!$AI$3:$AL$1002,3)</f>
        <v>310</v>
      </c>
      <c r="K222">
        <f t="shared" si="17"/>
        <v>220</v>
      </c>
      <c r="L222">
        <f>VLOOKUP(K222,Input!$AM$3:$AP$1002,4)</f>
        <v>3</v>
      </c>
      <c r="M222">
        <f>VLOOKUP(K222,Input!$AM$3:$AP$1002,3)</f>
        <v>320</v>
      </c>
    </row>
    <row r="223" spans="8:13" x14ac:dyDescent="0.3">
      <c r="H223">
        <f t="shared" si="16"/>
        <v>221</v>
      </c>
      <c r="I223">
        <f>VLOOKUP(H223,Input!$AI$3:$AL$1002,4)</f>
        <v>3</v>
      </c>
      <c r="J223">
        <f>VLOOKUP(H223,Input!$AI$3:$AL$1002,3)</f>
        <v>320</v>
      </c>
      <c r="K223">
        <f t="shared" si="17"/>
        <v>221</v>
      </c>
      <c r="L223">
        <f>VLOOKUP(K223,Input!$AM$3:$AP$1002,4)</f>
        <v>3</v>
      </c>
      <c r="M223">
        <f>VLOOKUP(K223,Input!$AM$3:$AP$1002,3)</f>
        <v>310</v>
      </c>
    </row>
    <row r="224" spans="8:13" x14ac:dyDescent="0.3">
      <c r="H224">
        <f t="shared" si="16"/>
        <v>222</v>
      </c>
      <c r="I224">
        <f>VLOOKUP(H224,Input!$AI$3:$AL$1002,4)</f>
        <v>4</v>
      </c>
      <c r="J224">
        <f>VLOOKUP(H224,Input!$AI$3:$AL$1002,3)</f>
        <v>320</v>
      </c>
      <c r="K224">
        <f t="shared" si="17"/>
        <v>222</v>
      </c>
      <c r="L224">
        <f>VLOOKUP(K224,Input!$AM$3:$AP$1002,4)</f>
        <v>4</v>
      </c>
      <c r="M224">
        <f>VLOOKUP(K224,Input!$AM$3:$AP$1002,3)</f>
        <v>310</v>
      </c>
    </row>
    <row r="225" spans="8:13" x14ac:dyDescent="0.3">
      <c r="H225">
        <f t="shared" si="16"/>
        <v>223</v>
      </c>
      <c r="I225">
        <f>VLOOKUP(H225,Input!$AI$3:$AL$1002,4)</f>
        <v>3</v>
      </c>
      <c r="J225">
        <f>VLOOKUP(H225,Input!$AI$3:$AL$1002,3)</f>
        <v>330</v>
      </c>
      <c r="K225">
        <f t="shared" si="17"/>
        <v>223</v>
      </c>
      <c r="L225">
        <f>VLOOKUP(K225,Input!$AM$3:$AP$1002,4)</f>
        <v>5</v>
      </c>
      <c r="M225">
        <f>VLOOKUP(K225,Input!$AM$3:$AP$1002,3)</f>
        <v>290</v>
      </c>
    </row>
    <row r="226" spans="8:13" x14ac:dyDescent="0.3">
      <c r="H226">
        <f t="shared" si="16"/>
        <v>224</v>
      </c>
      <c r="I226">
        <f>VLOOKUP(H226,Input!$AI$3:$AL$1002,4)</f>
        <v>4</v>
      </c>
      <c r="J226">
        <f>VLOOKUP(H226,Input!$AI$3:$AL$1002,3)</f>
        <v>330</v>
      </c>
      <c r="K226">
        <f t="shared" si="17"/>
        <v>224</v>
      </c>
      <c r="L226">
        <f>VLOOKUP(K226,Input!$AM$3:$AP$1002,4)</f>
        <v>5</v>
      </c>
      <c r="M226">
        <f>VLOOKUP(K226,Input!$AM$3:$AP$1002,3)</f>
        <v>390</v>
      </c>
    </row>
    <row r="227" spans="8:13" x14ac:dyDescent="0.3">
      <c r="H227">
        <f t="shared" si="16"/>
        <v>225</v>
      </c>
      <c r="I227">
        <f>VLOOKUP(H227,Input!$AI$3:$AL$1002,4)</f>
        <v>4</v>
      </c>
      <c r="J227">
        <f>VLOOKUP(H227,Input!$AI$3:$AL$1002,3)</f>
        <v>340</v>
      </c>
      <c r="K227">
        <f t="shared" si="17"/>
        <v>225</v>
      </c>
      <c r="L227">
        <f>VLOOKUP(K227,Input!$AM$3:$AP$1002,4)</f>
        <v>4</v>
      </c>
      <c r="M227">
        <f>VLOOKUP(K227,Input!$AM$3:$AP$1002,3)</f>
        <v>310</v>
      </c>
    </row>
    <row r="228" spans="8:13" x14ac:dyDescent="0.3">
      <c r="H228">
        <f t="shared" si="16"/>
        <v>226</v>
      </c>
      <c r="I228">
        <f>VLOOKUP(H228,Input!$AI$3:$AL$1002,4)</f>
        <v>4</v>
      </c>
      <c r="J228">
        <f>VLOOKUP(H228,Input!$AI$3:$AL$1002,3)</f>
        <v>340</v>
      </c>
      <c r="K228">
        <f t="shared" si="17"/>
        <v>226</v>
      </c>
      <c r="L228">
        <f>VLOOKUP(K228,Input!$AM$3:$AP$1002,4)</f>
        <v>4</v>
      </c>
      <c r="M228">
        <f>VLOOKUP(K228,Input!$AM$3:$AP$1002,3)</f>
        <v>340</v>
      </c>
    </row>
    <row r="229" spans="8:13" x14ac:dyDescent="0.3">
      <c r="H229">
        <f t="shared" si="16"/>
        <v>227</v>
      </c>
      <c r="I229">
        <f>VLOOKUP(H229,Input!$AI$3:$AL$1002,4)</f>
        <v>4</v>
      </c>
      <c r="J229">
        <f>VLOOKUP(H229,Input!$AI$3:$AL$1002,3)</f>
        <v>350</v>
      </c>
      <c r="K229">
        <f t="shared" si="17"/>
        <v>227</v>
      </c>
      <c r="L229">
        <f>VLOOKUP(K229,Input!$AM$3:$AP$1002,4)</f>
        <v>4</v>
      </c>
      <c r="M229">
        <f>VLOOKUP(K229,Input!$AM$3:$AP$1002,3)</f>
        <v>340</v>
      </c>
    </row>
    <row r="230" spans="8:13" x14ac:dyDescent="0.3">
      <c r="H230">
        <f t="shared" si="16"/>
        <v>228</v>
      </c>
      <c r="I230">
        <f>VLOOKUP(H230,Input!$AI$3:$AL$1002,4)</f>
        <v>5</v>
      </c>
      <c r="J230">
        <f>VLOOKUP(H230,Input!$AI$3:$AL$1002,3)</f>
        <v>360</v>
      </c>
      <c r="K230">
        <f t="shared" si="17"/>
        <v>228</v>
      </c>
      <c r="L230">
        <f>VLOOKUP(K230,Input!$AM$3:$AP$1002,4)</f>
        <v>3</v>
      </c>
      <c r="M230">
        <f>VLOOKUP(K230,Input!$AM$3:$AP$1002,3)</f>
        <v>280</v>
      </c>
    </row>
    <row r="231" spans="8:13" x14ac:dyDescent="0.3">
      <c r="H231">
        <f t="shared" si="16"/>
        <v>229</v>
      </c>
      <c r="I231">
        <f>VLOOKUP(H231,Input!$AI$3:$AL$1002,4)</f>
        <v>4</v>
      </c>
      <c r="J231">
        <f>VLOOKUP(H231,Input!$AI$3:$AL$1002,3)</f>
        <v>370</v>
      </c>
      <c r="K231">
        <f t="shared" si="17"/>
        <v>229</v>
      </c>
      <c r="L231">
        <f>VLOOKUP(K231,Input!$AM$3:$AP$1002,4)</f>
        <v>5</v>
      </c>
      <c r="M231">
        <f>VLOOKUP(K231,Input!$AM$3:$AP$1002,3)</f>
        <v>340</v>
      </c>
    </row>
    <row r="232" spans="8:13" x14ac:dyDescent="0.3">
      <c r="H232">
        <f t="shared" si="16"/>
        <v>230</v>
      </c>
      <c r="I232">
        <f>VLOOKUP(H232,Input!$AI$3:$AL$1002,4)</f>
        <v>5</v>
      </c>
      <c r="J232">
        <f>VLOOKUP(H232,Input!$AI$3:$AL$1002,3)</f>
        <v>370</v>
      </c>
      <c r="K232">
        <f t="shared" si="17"/>
        <v>230</v>
      </c>
      <c r="L232">
        <f>VLOOKUP(K232,Input!$AM$3:$AP$1002,4)</f>
        <v>3</v>
      </c>
      <c r="M232">
        <f>VLOOKUP(K232,Input!$AM$3:$AP$1002,3)</f>
        <v>310</v>
      </c>
    </row>
    <row r="233" spans="8:13" x14ac:dyDescent="0.3">
      <c r="H233">
        <f t="shared" si="16"/>
        <v>231</v>
      </c>
      <c r="I233">
        <f>VLOOKUP(H233,Input!$AI$3:$AL$1002,4)</f>
        <v>5</v>
      </c>
      <c r="J233">
        <f>VLOOKUP(H233,Input!$AI$3:$AL$1002,3)</f>
        <v>380</v>
      </c>
      <c r="K233">
        <f t="shared" si="17"/>
        <v>231</v>
      </c>
      <c r="L233">
        <f>VLOOKUP(K233,Input!$AM$3:$AP$1002,4)</f>
        <v>5</v>
      </c>
      <c r="M233">
        <f>VLOOKUP(K233,Input!$AM$3:$AP$1002,3)</f>
        <v>330</v>
      </c>
    </row>
    <row r="234" spans="8:13" x14ac:dyDescent="0.3">
      <c r="H234">
        <f t="shared" si="16"/>
        <v>232</v>
      </c>
      <c r="I234">
        <f>VLOOKUP(H234,Input!$AI$3:$AL$1002,4)</f>
        <v>5</v>
      </c>
      <c r="J234">
        <f>VLOOKUP(H234,Input!$AI$3:$AL$1002,3)</f>
        <v>380</v>
      </c>
      <c r="K234">
        <f t="shared" si="17"/>
        <v>232</v>
      </c>
      <c r="L234">
        <f>VLOOKUP(K234,Input!$AM$3:$AP$1002,4)</f>
        <v>4</v>
      </c>
      <c r="M234">
        <f>VLOOKUP(K234,Input!$AM$3:$AP$1002,3)</f>
        <v>340</v>
      </c>
    </row>
    <row r="235" spans="8:13" x14ac:dyDescent="0.3">
      <c r="H235">
        <f t="shared" si="16"/>
        <v>233</v>
      </c>
      <c r="I235">
        <f>VLOOKUP(H235,Input!$AI$3:$AL$1002,4)</f>
        <v>5</v>
      </c>
      <c r="J235">
        <f>VLOOKUP(H235,Input!$AI$3:$AL$1002,3)</f>
        <v>390</v>
      </c>
      <c r="K235">
        <f t="shared" si="17"/>
        <v>233</v>
      </c>
      <c r="L235">
        <f>VLOOKUP(K235,Input!$AM$3:$AP$1002,4)</f>
        <v>3</v>
      </c>
      <c r="M235">
        <f>VLOOKUP(K235,Input!$AM$3:$AP$1002,3)</f>
        <v>340</v>
      </c>
    </row>
    <row r="236" spans="8:13" x14ac:dyDescent="0.3">
      <c r="H236">
        <f t="shared" si="16"/>
        <v>234</v>
      </c>
      <c r="I236">
        <f>VLOOKUP(H236,Input!$AI$3:$AL$1002,4)</f>
        <v>4</v>
      </c>
      <c r="J236">
        <f>VLOOKUP(H236,Input!$AI$3:$AL$1002,3)</f>
        <v>390</v>
      </c>
      <c r="K236">
        <f t="shared" si="17"/>
        <v>234</v>
      </c>
      <c r="L236">
        <f>VLOOKUP(K236,Input!$AM$3:$AP$1002,4)</f>
        <v>5</v>
      </c>
      <c r="M236">
        <f>VLOOKUP(K236,Input!$AM$3:$AP$1002,3)</f>
        <v>390</v>
      </c>
    </row>
    <row r="237" spans="8:13" x14ac:dyDescent="0.3">
      <c r="H237">
        <f t="shared" si="16"/>
        <v>235</v>
      </c>
      <c r="I237">
        <f>VLOOKUP(H237,Input!$AI$3:$AL$1002,4)</f>
        <v>5</v>
      </c>
      <c r="J237">
        <f>VLOOKUP(H237,Input!$AI$3:$AL$1002,3)</f>
        <v>410</v>
      </c>
      <c r="K237">
        <f t="shared" si="17"/>
        <v>235</v>
      </c>
      <c r="L237">
        <f>VLOOKUP(K237,Input!$AM$3:$AP$1002,4)</f>
        <v>5</v>
      </c>
      <c r="M237">
        <f>VLOOKUP(K237,Input!$AM$3:$AP$1002,3)</f>
        <v>400</v>
      </c>
    </row>
    <row r="238" spans="8:13" x14ac:dyDescent="0.3">
      <c r="H238">
        <f t="shared" si="16"/>
        <v>236</v>
      </c>
      <c r="I238">
        <f>VLOOKUP(H238,Input!$AI$3:$AL$1002,4)</f>
        <v>6</v>
      </c>
      <c r="J238">
        <f>VLOOKUP(H238,Input!$AI$3:$AL$1002,3)</f>
        <v>420</v>
      </c>
      <c r="K238">
        <f t="shared" si="17"/>
        <v>236</v>
      </c>
      <c r="L238">
        <f>VLOOKUP(K238,Input!$AM$3:$AP$1002,4)</f>
        <v>6</v>
      </c>
      <c r="M238">
        <f>VLOOKUP(K238,Input!$AM$3:$AP$1002,3)</f>
        <v>410</v>
      </c>
    </row>
    <row r="239" spans="8:13" x14ac:dyDescent="0.3">
      <c r="H239">
        <f t="shared" si="16"/>
        <v>237</v>
      </c>
      <c r="I239">
        <f>VLOOKUP(H239,Input!$AI$3:$AL$1002,4)</f>
        <v>5</v>
      </c>
      <c r="J239">
        <f>VLOOKUP(H239,Input!$AI$3:$AL$1002,3)</f>
        <v>440</v>
      </c>
      <c r="K239">
        <f t="shared" si="17"/>
        <v>237</v>
      </c>
      <c r="L239">
        <f>VLOOKUP(K239,Input!$AM$3:$AP$1002,4)</f>
        <v>6</v>
      </c>
      <c r="M239">
        <f>VLOOKUP(K239,Input!$AM$3:$AP$1002,3)</f>
        <v>420</v>
      </c>
    </row>
    <row r="240" spans="8:13" x14ac:dyDescent="0.3">
      <c r="H240">
        <f t="shared" si="16"/>
        <v>238</v>
      </c>
      <c r="I240">
        <f>VLOOKUP(H240,Input!$AI$3:$AL$1002,4)</f>
        <v>5</v>
      </c>
      <c r="J240">
        <f>VLOOKUP(H240,Input!$AI$3:$AL$1002,3)</f>
        <v>450</v>
      </c>
      <c r="K240">
        <f t="shared" si="17"/>
        <v>238</v>
      </c>
      <c r="L240">
        <f>VLOOKUP(K240,Input!$AM$3:$AP$1002,4)</f>
        <v>7</v>
      </c>
      <c r="M240">
        <f>VLOOKUP(K240,Input!$AM$3:$AP$1002,3)</f>
        <v>480</v>
      </c>
    </row>
    <row r="241" spans="8:13" x14ac:dyDescent="0.3">
      <c r="H241">
        <f t="shared" si="16"/>
        <v>239</v>
      </c>
      <c r="I241">
        <f>VLOOKUP(H241,Input!$AI$3:$AL$1002,4)</f>
        <v>5</v>
      </c>
      <c r="J241">
        <f>VLOOKUP(H241,Input!$AI$3:$AL$1002,3)</f>
        <v>450</v>
      </c>
      <c r="K241">
        <f t="shared" si="17"/>
        <v>239</v>
      </c>
      <c r="L241">
        <f>VLOOKUP(K241,Input!$AM$3:$AP$1002,4)</f>
        <v>7</v>
      </c>
      <c r="M241">
        <f>VLOOKUP(K241,Input!$AM$3:$AP$1002,3)</f>
        <v>490</v>
      </c>
    </row>
    <row r="242" spans="8:13" x14ac:dyDescent="0.3">
      <c r="H242">
        <f t="shared" si="16"/>
        <v>240</v>
      </c>
      <c r="I242">
        <f>VLOOKUP(H242,Input!$AI$3:$AL$1002,4)</f>
        <v>6</v>
      </c>
      <c r="J242">
        <f>VLOOKUP(H242,Input!$AI$3:$AL$1002,3)</f>
        <v>460</v>
      </c>
      <c r="K242">
        <f t="shared" si="17"/>
        <v>240</v>
      </c>
      <c r="L242">
        <f>VLOOKUP(K242,Input!$AM$3:$AP$1002,4)</f>
        <v>3</v>
      </c>
      <c r="M242">
        <f>VLOOKUP(K242,Input!$AM$3:$AP$1002,3)</f>
        <v>320</v>
      </c>
    </row>
    <row r="243" spans="8:13" x14ac:dyDescent="0.3">
      <c r="H243">
        <f t="shared" si="16"/>
        <v>241</v>
      </c>
      <c r="I243">
        <f>VLOOKUP(H243,Input!$AI$3:$AL$1002,4)</f>
        <v>4</v>
      </c>
      <c r="J243">
        <f>VLOOKUP(H243,Input!$AI$3:$AL$1002,3)</f>
        <v>280</v>
      </c>
      <c r="K243">
        <f t="shared" si="17"/>
        <v>241</v>
      </c>
      <c r="L243">
        <f>VLOOKUP(K243,Input!$AM$3:$AP$1002,4)</f>
        <v>3</v>
      </c>
      <c r="M243">
        <f>VLOOKUP(K243,Input!$AM$3:$AP$1002,3)</f>
        <v>330</v>
      </c>
    </row>
    <row r="244" spans="8:13" x14ac:dyDescent="0.3">
      <c r="H244">
        <f t="shared" si="16"/>
        <v>242</v>
      </c>
      <c r="I244">
        <f>VLOOKUP(H244,Input!$AI$3:$AL$1002,4)</f>
        <v>3</v>
      </c>
      <c r="J244">
        <f>VLOOKUP(H244,Input!$AI$3:$AL$1002,3)</f>
        <v>290</v>
      </c>
      <c r="K244">
        <f t="shared" si="17"/>
        <v>242</v>
      </c>
      <c r="L244">
        <f>VLOOKUP(K244,Input!$AM$3:$AP$1002,4)</f>
        <v>4</v>
      </c>
      <c r="M244">
        <f>VLOOKUP(K244,Input!$AM$3:$AP$1002,3)</f>
        <v>340</v>
      </c>
    </row>
    <row r="245" spans="8:13" x14ac:dyDescent="0.3">
      <c r="H245">
        <f t="shared" si="16"/>
        <v>243</v>
      </c>
      <c r="I245">
        <f>VLOOKUP(H245,Input!$AI$3:$AL$1002,4)</f>
        <v>4</v>
      </c>
      <c r="J245">
        <f>VLOOKUP(H245,Input!$AI$3:$AL$1002,3)</f>
        <v>290</v>
      </c>
      <c r="K245">
        <f t="shared" si="17"/>
        <v>243</v>
      </c>
      <c r="L245">
        <f>VLOOKUP(K245,Input!$AM$3:$AP$1002,4)</f>
        <v>4</v>
      </c>
      <c r="M245">
        <f>VLOOKUP(K245,Input!$AM$3:$AP$1002,3)</f>
        <v>340</v>
      </c>
    </row>
    <row r="246" spans="8:13" x14ac:dyDescent="0.3">
      <c r="H246">
        <f t="shared" si="16"/>
        <v>244</v>
      </c>
      <c r="I246">
        <f>VLOOKUP(H246,Input!$AI$3:$AL$1002,4)</f>
        <v>3</v>
      </c>
      <c r="J246">
        <f>VLOOKUP(H246,Input!$AI$3:$AL$1002,3)</f>
        <v>290</v>
      </c>
      <c r="K246">
        <f t="shared" si="17"/>
        <v>244</v>
      </c>
      <c r="L246">
        <f>VLOOKUP(K246,Input!$AM$3:$AP$1002,4)</f>
        <v>5</v>
      </c>
      <c r="M246">
        <f>VLOOKUP(K246,Input!$AM$3:$AP$1002,3)</f>
        <v>350</v>
      </c>
    </row>
    <row r="247" spans="8:13" x14ac:dyDescent="0.3">
      <c r="H247">
        <f t="shared" si="16"/>
        <v>245</v>
      </c>
      <c r="I247">
        <f>VLOOKUP(H247,Input!$AI$3:$AL$1002,4)</f>
        <v>3</v>
      </c>
      <c r="J247">
        <f>VLOOKUP(H247,Input!$AI$3:$AL$1002,3)</f>
        <v>300</v>
      </c>
      <c r="K247">
        <f t="shared" si="17"/>
        <v>245</v>
      </c>
      <c r="L247">
        <f>VLOOKUP(K247,Input!$AM$3:$AP$1002,4)</f>
        <v>6</v>
      </c>
      <c r="M247">
        <f>VLOOKUP(K247,Input!$AM$3:$AP$1002,3)</f>
        <v>380</v>
      </c>
    </row>
    <row r="248" spans="8:13" x14ac:dyDescent="0.3">
      <c r="H248">
        <f t="shared" si="16"/>
        <v>246</v>
      </c>
      <c r="I248">
        <f>VLOOKUP(H248,Input!$AI$3:$AL$1002,4)</f>
        <v>3</v>
      </c>
      <c r="J248">
        <f>VLOOKUP(H248,Input!$AI$3:$AL$1002,3)</f>
        <v>300</v>
      </c>
      <c r="K248">
        <f t="shared" si="17"/>
        <v>246</v>
      </c>
      <c r="L248">
        <f>VLOOKUP(K248,Input!$AM$3:$AP$1002,4)</f>
        <v>3</v>
      </c>
      <c r="M248">
        <f>VLOOKUP(K248,Input!$AM$3:$AP$1002,3)</f>
        <v>330</v>
      </c>
    </row>
    <row r="249" spans="8:13" x14ac:dyDescent="0.3">
      <c r="H249">
        <f t="shared" si="16"/>
        <v>247</v>
      </c>
      <c r="I249">
        <f>VLOOKUP(H249,Input!$AI$3:$AL$1002,4)</f>
        <v>4</v>
      </c>
      <c r="J249">
        <f>VLOOKUP(H249,Input!$AI$3:$AL$1002,3)</f>
        <v>310</v>
      </c>
      <c r="K249">
        <f t="shared" si="17"/>
        <v>247</v>
      </c>
      <c r="L249">
        <f>VLOOKUP(K249,Input!$AM$3:$AP$1002,4)</f>
        <v>4</v>
      </c>
      <c r="M249">
        <f>VLOOKUP(K249,Input!$AM$3:$AP$1002,3)</f>
        <v>350</v>
      </c>
    </row>
    <row r="250" spans="8:13" x14ac:dyDescent="0.3">
      <c r="H250">
        <f t="shared" si="16"/>
        <v>248</v>
      </c>
      <c r="I250">
        <f>VLOOKUP(H250,Input!$AI$3:$AL$1002,4)</f>
        <v>5</v>
      </c>
      <c r="J250">
        <f>VLOOKUP(H250,Input!$AI$3:$AL$1002,3)</f>
        <v>310</v>
      </c>
      <c r="K250">
        <f t="shared" si="17"/>
        <v>248</v>
      </c>
      <c r="L250">
        <f>VLOOKUP(K250,Input!$AM$3:$AP$1002,4)</f>
        <v>3</v>
      </c>
      <c r="M250">
        <f>VLOOKUP(K250,Input!$AM$3:$AP$1002,3)</f>
        <v>290</v>
      </c>
    </row>
    <row r="251" spans="8:13" x14ac:dyDescent="0.3">
      <c r="H251">
        <f t="shared" si="16"/>
        <v>249</v>
      </c>
      <c r="I251">
        <f>VLOOKUP(H251,Input!$AI$3:$AL$1002,4)</f>
        <v>4</v>
      </c>
      <c r="J251">
        <f>VLOOKUP(H251,Input!$AI$3:$AL$1002,3)</f>
        <v>310</v>
      </c>
      <c r="K251">
        <f t="shared" si="17"/>
        <v>249</v>
      </c>
      <c r="L251">
        <f>VLOOKUP(K251,Input!$AM$3:$AP$1002,4)</f>
        <v>4</v>
      </c>
      <c r="M251">
        <f>VLOOKUP(K251,Input!$AM$3:$AP$1002,3)</f>
        <v>320</v>
      </c>
    </row>
    <row r="252" spans="8:13" x14ac:dyDescent="0.3">
      <c r="H252">
        <f t="shared" si="16"/>
        <v>250</v>
      </c>
      <c r="I252">
        <f>VLOOKUP(H252,Input!$AI$3:$AL$1002,4)</f>
        <v>4</v>
      </c>
      <c r="J252">
        <f>VLOOKUP(H252,Input!$AI$3:$AL$1002,3)</f>
        <v>320</v>
      </c>
      <c r="K252">
        <f t="shared" si="17"/>
        <v>250</v>
      </c>
      <c r="L252">
        <f>VLOOKUP(K252,Input!$AM$3:$AP$1002,4)</f>
        <v>4</v>
      </c>
      <c r="M252">
        <f>VLOOKUP(K252,Input!$AM$3:$AP$1002,3)</f>
        <v>350</v>
      </c>
    </row>
    <row r="253" spans="8:13" x14ac:dyDescent="0.3">
      <c r="H253">
        <f t="shared" si="16"/>
        <v>251</v>
      </c>
      <c r="I253">
        <f>VLOOKUP(H253,Input!$AI$3:$AL$1002,4)</f>
        <v>4</v>
      </c>
      <c r="J253">
        <f>VLOOKUP(H253,Input!$AI$3:$AL$1002,3)</f>
        <v>320</v>
      </c>
      <c r="K253">
        <f t="shared" si="17"/>
        <v>251</v>
      </c>
      <c r="L253">
        <f>VLOOKUP(K253,Input!$AM$3:$AP$1002,4)</f>
        <v>4</v>
      </c>
      <c r="M253">
        <f>VLOOKUP(K253,Input!$AM$3:$AP$1002,3)</f>
        <v>360</v>
      </c>
    </row>
    <row r="254" spans="8:13" x14ac:dyDescent="0.3">
      <c r="H254">
        <f t="shared" si="16"/>
        <v>252</v>
      </c>
      <c r="I254">
        <f>VLOOKUP(H254,Input!$AI$3:$AL$1002,4)</f>
        <v>4</v>
      </c>
      <c r="J254">
        <f>VLOOKUP(H254,Input!$AI$3:$AL$1002,3)</f>
        <v>320</v>
      </c>
      <c r="K254">
        <f t="shared" si="17"/>
        <v>252</v>
      </c>
      <c r="L254">
        <f>VLOOKUP(K254,Input!$AM$3:$AP$1002,4)</f>
        <v>5</v>
      </c>
      <c r="M254">
        <f>VLOOKUP(K254,Input!$AM$3:$AP$1002,3)</f>
        <v>300</v>
      </c>
    </row>
    <row r="255" spans="8:13" x14ac:dyDescent="0.3">
      <c r="H255">
        <f t="shared" si="16"/>
        <v>253</v>
      </c>
      <c r="I255">
        <f>VLOOKUP(H255,Input!$AI$3:$AL$1002,4)</f>
        <v>4</v>
      </c>
      <c r="J255">
        <f>VLOOKUP(H255,Input!$AI$3:$AL$1002,3)</f>
        <v>320</v>
      </c>
      <c r="K255">
        <f t="shared" si="17"/>
        <v>253</v>
      </c>
      <c r="L255">
        <f>VLOOKUP(K255,Input!$AM$3:$AP$1002,4)</f>
        <v>4</v>
      </c>
      <c r="M255">
        <f>VLOOKUP(K255,Input!$AM$3:$AP$1002,3)</f>
        <v>320</v>
      </c>
    </row>
    <row r="256" spans="8:13" x14ac:dyDescent="0.3">
      <c r="H256">
        <f t="shared" si="16"/>
        <v>254</v>
      </c>
      <c r="I256">
        <f>VLOOKUP(H256,Input!$AI$3:$AL$1002,4)</f>
        <v>4</v>
      </c>
      <c r="J256">
        <f>VLOOKUP(H256,Input!$AI$3:$AL$1002,3)</f>
        <v>320</v>
      </c>
      <c r="K256">
        <f t="shared" si="17"/>
        <v>254</v>
      </c>
      <c r="L256">
        <f>VLOOKUP(K256,Input!$AM$3:$AP$1002,4)</f>
        <v>3</v>
      </c>
      <c r="M256">
        <f>VLOOKUP(K256,Input!$AM$3:$AP$1002,3)</f>
        <v>320</v>
      </c>
    </row>
    <row r="257" spans="8:13" x14ac:dyDescent="0.3">
      <c r="H257">
        <f t="shared" si="16"/>
        <v>255</v>
      </c>
      <c r="I257">
        <f>VLOOKUP(H257,Input!$AI$3:$AL$1002,4)</f>
        <v>4</v>
      </c>
      <c r="J257">
        <f>VLOOKUP(H257,Input!$AI$3:$AL$1002,3)</f>
        <v>330</v>
      </c>
      <c r="K257">
        <f t="shared" si="17"/>
        <v>255</v>
      </c>
      <c r="L257">
        <f>VLOOKUP(K257,Input!$AM$3:$AP$1002,4)</f>
        <v>7</v>
      </c>
      <c r="M257">
        <f>VLOOKUP(K257,Input!$AM$3:$AP$1002,3)</f>
        <v>310</v>
      </c>
    </row>
    <row r="258" spans="8:13" x14ac:dyDescent="0.3">
      <c r="H258">
        <f t="shared" si="16"/>
        <v>256</v>
      </c>
      <c r="I258">
        <f>VLOOKUP(H258,Input!$AI$3:$AL$1002,4)</f>
        <v>4</v>
      </c>
      <c r="J258">
        <f>VLOOKUP(H258,Input!$AI$3:$AL$1002,3)</f>
        <v>330</v>
      </c>
      <c r="K258" t="str">
        <f t="shared" si="17"/>
        <v/>
      </c>
      <c r="L258" t="str">
        <f>VLOOKUP(K258,Input!$AM$3:$AP$1002,4)</f>
        <v/>
      </c>
      <c r="M258" t="str">
        <f>VLOOKUP(K258,Input!$AM$3:$AP$1002,3)</f>
        <v/>
      </c>
    </row>
    <row r="259" spans="8:13" x14ac:dyDescent="0.3">
      <c r="H259">
        <f t="shared" si="16"/>
        <v>257</v>
      </c>
      <c r="I259">
        <f>VLOOKUP(H259,Input!$AI$3:$AL$1002,4)</f>
        <v>4</v>
      </c>
      <c r="J259">
        <f>VLOOKUP(H259,Input!$AI$3:$AL$1002,3)</f>
        <v>330</v>
      </c>
      <c r="K259" t="str">
        <f t="shared" si="17"/>
        <v/>
      </c>
      <c r="L259" t="str">
        <f>VLOOKUP(K259,Input!$AM$3:$AP$1002,4)</f>
        <v/>
      </c>
      <c r="M259" t="str">
        <f>VLOOKUP(K259,Input!$AM$3:$AP$1002,3)</f>
        <v/>
      </c>
    </row>
    <row r="260" spans="8:13" x14ac:dyDescent="0.3">
      <c r="H260">
        <f t="shared" si="16"/>
        <v>258</v>
      </c>
      <c r="I260">
        <f>VLOOKUP(H260,Input!$AI$3:$AL$1002,4)</f>
        <v>4</v>
      </c>
      <c r="J260">
        <f>VLOOKUP(H260,Input!$AI$3:$AL$1002,3)</f>
        <v>340</v>
      </c>
      <c r="K260" t="str">
        <f t="shared" si="17"/>
        <v/>
      </c>
      <c r="L260" t="str">
        <f>VLOOKUP(K260,Input!$AM$3:$AP$1002,4)</f>
        <v/>
      </c>
      <c r="M260" t="str">
        <f>VLOOKUP(K260,Input!$AM$3:$AP$1002,3)</f>
        <v/>
      </c>
    </row>
    <row r="261" spans="8:13" x14ac:dyDescent="0.3">
      <c r="H261">
        <f t="shared" ref="H261:H324" si="18">IF(H260&lt;$H$1,H260+1,"")</f>
        <v>259</v>
      </c>
      <c r="I261">
        <f>VLOOKUP(H261,Input!$AI$3:$AL$1002,4)</f>
        <v>4</v>
      </c>
      <c r="J261">
        <f>VLOOKUP(H261,Input!$AI$3:$AL$1002,3)</f>
        <v>340</v>
      </c>
      <c r="K261" t="str">
        <f t="shared" ref="K261:K324" si="19">IF(K260&lt;$K$1,K260+1,"")</f>
        <v/>
      </c>
      <c r="L261" t="str">
        <f>VLOOKUP(K261,Input!$AM$3:$AP$1002,4)</f>
        <v/>
      </c>
      <c r="M261" t="str">
        <f>VLOOKUP(K261,Input!$AM$3:$AP$1002,3)</f>
        <v/>
      </c>
    </row>
    <row r="262" spans="8:13" x14ac:dyDescent="0.3">
      <c r="H262">
        <f t="shared" si="18"/>
        <v>260</v>
      </c>
      <c r="I262">
        <f>VLOOKUP(H262,Input!$AI$3:$AL$1002,4)</f>
        <v>5</v>
      </c>
      <c r="J262">
        <f>VLOOKUP(H262,Input!$AI$3:$AL$1002,3)</f>
        <v>340</v>
      </c>
      <c r="K262" t="str">
        <f t="shared" si="19"/>
        <v/>
      </c>
      <c r="L262" t="str">
        <f>VLOOKUP(K262,Input!$AM$3:$AP$1002,4)</f>
        <v/>
      </c>
      <c r="M262" t="str">
        <f>VLOOKUP(K262,Input!$AM$3:$AP$1002,3)</f>
        <v/>
      </c>
    </row>
    <row r="263" spans="8:13" x14ac:dyDescent="0.3">
      <c r="H263">
        <f t="shared" si="18"/>
        <v>261</v>
      </c>
      <c r="I263">
        <f>VLOOKUP(H263,Input!$AI$3:$AL$1002,4)</f>
        <v>4</v>
      </c>
      <c r="J263">
        <f>VLOOKUP(H263,Input!$AI$3:$AL$1002,3)</f>
        <v>340</v>
      </c>
      <c r="K263" t="str">
        <f t="shared" si="19"/>
        <v/>
      </c>
      <c r="L263" t="str">
        <f>VLOOKUP(K263,Input!$AM$3:$AP$1002,4)</f>
        <v/>
      </c>
      <c r="M263" t="str">
        <f>VLOOKUP(K263,Input!$AM$3:$AP$1002,3)</f>
        <v/>
      </c>
    </row>
    <row r="264" spans="8:13" x14ac:dyDescent="0.3">
      <c r="H264">
        <f t="shared" si="18"/>
        <v>262</v>
      </c>
      <c r="I264">
        <f>VLOOKUP(H264,Input!$AI$3:$AL$1002,4)</f>
        <v>5</v>
      </c>
      <c r="J264">
        <f>VLOOKUP(H264,Input!$AI$3:$AL$1002,3)</f>
        <v>350</v>
      </c>
      <c r="K264" t="str">
        <f t="shared" si="19"/>
        <v/>
      </c>
      <c r="L264" t="str">
        <f>VLOOKUP(K264,Input!$AM$3:$AP$1002,4)</f>
        <v/>
      </c>
      <c r="M264" t="str">
        <f>VLOOKUP(K264,Input!$AM$3:$AP$1002,3)</f>
        <v/>
      </c>
    </row>
    <row r="265" spans="8:13" x14ac:dyDescent="0.3">
      <c r="H265">
        <f t="shared" si="18"/>
        <v>263</v>
      </c>
      <c r="I265">
        <f>VLOOKUP(H265,Input!$AI$3:$AL$1002,4)</f>
        <v>4</v>
      </c>
      <c r="J265">
        <f>VLOOKUP(H265,Input!$AI$3:$AL$1002,3)</f>
        <v>350</v>
      </c>
      <c r="K265" t="str">
        <f t="shared" si="19"/>
        <v/>
      </c>
      <c r="L265" t="str">
        <f>VLOOKUP(K265,Input!$AM$3:$AP$1002,4)</f>
        <v/>
      </c>
      <c r="M265" t="str">
        <f>VLOOKUP(K265,Input!$AM$3:$AP$1002,3)</f>
        <v/>
      </c>
    </row>
    <row r="266" spans="8:13" x14ac:dyDescent="0.3">
      <c r="H266">
        <f t="shared" si="18"/>
        <v>264</v>
      </c>
      <c r="I266">
        <f>VLOOKUP(H266,Input!$AI$3:$AL$1002,4)</f>
        <v>4</v>
      </c>
      <c r="J266">
        <f>VLOOKUP(H266,Input!$AI$3:$AL$1002,3)</f>
        <v>360</v>
      </c>
      <c r="K266" t="str">
        <f t="shared" si="19"/>
        <v/>
      </c>
      <c r="L266" t="str">
        <f>VLOOKUP(K266,Input!$AM$3:$AP$1002,4)</f>
        <v/>
      </c>
      <c r="M266" t="str">
        <f>VLOOKUP(K266,Input!$AM$3:$AP$1002,3)</f>
        <v/>
      </c>
    </row>
    <row r="267" spans="8:13" x14ac:dyDescent="0.3">
      <c r="H267">
        <f t="shared" si="18"/>
        <v>265</v>
      </c>
      <c r="I267">
        <f>VLOOKUP(H267,Input!$AI$3:$AL$1002,4)</f>
        <v>4</v>
      </c>
      <c r="J267">
        <f>VLOOKUP(H267,Input!$AI$3:$AL$1002,3)</f>
        <v>360</v>
      </c>
      <c r="K267" t="str">
        <f t="shared" si="19"/>
        <v/>
      </c>
      <c r="L267" t="str">
        <f>VLOOKUP(K267,Input!$AM$3:$AP$1002,4)</f>
        <v/>
      </c>
      <c r="M267" t="str">
        <f>VLOOKUP(K267,Input!$AM$3:$AP$1002,3)</f>
        <v/>
      </c>
    </row>
    <row r="268" spans="8:13" x14ac:dyDescent="0.3">
      <c r="H268">
        <f t="shared" si="18"/>
        <v>266</v>
      </c>
      <c r="I268">
        <f>VLOOKUP(H268,Input!$AI$3:$AL$1002,4)</f>
        <v>4</v>
      </c>
      <c r="J268">
        <f>VLOOKUP(H268,Input!$AI$3:$AL$1002,3)</f>
        <v>360</v>
      </c>
      <c r="K268" t="str">
        <f t="shared" si="19"/>
        <v/>
      </c>
      <c r="L268" t="str">
        <f>VLOOKUP(K268,Input!$AM$3:$AP$1002,4)</f>
        <v/>
      </c>
      <c r="M268" t="str">
        <f>VLOOKUP(K268,Input!$AM$3:$AP$1002,3)</f>
        <v/>
      </c>
    </row>
    <row r="269" spans="8:13" x14ac:dyDescent="0.3">
      <c r="H269">
        <f t="shared" si="18"/>
        <v>267</v>
      </c>
      <c r="I269">
        <f>VLOOKUP(H269,Input!$AI$3:$AL$1002,4)</f>
        <v>5</v>
      </c>
      <c r="J269">
        <f>VLOOKUP(H269,Input!$AI$3:$AL$1002,3)</f>
        <v>360</v>
      </c>
      <c r="K269" t="str">
        <f t="shared" si="19"/>
        <v/>
      </c>
      <c r="L269" t="str">
        <f>VLOOKUP(K269,Input!$AM$3:$AP$1002,4)</f>
        <v/>
      </c>
      <c r="M269" t="str">
        <f>VLOOKUP(K269,Input!$AM$3:$AP$1002,3)</f>
        <v/>
      </c>
    </row>
    <row r="270" spans="8:13" x14ac:dyDescent="0.3">
      <c r="H270">
        <f t="shared" si="18"/>
        <v>268</v>
      </c>
      <c r="I270">
        <f>VLOOKUP(H270,Input!$AI$3:$AL$1002,4)</f>
        <v>5</v>
      </c>
      <c r="J270">
        <f>VLOOKUP(H270,Input!$AI$3:$AL$1002,3)</f>
        <v>360</v>
      </c>
      <c r="K270" t="str">
        <f t="shared" si="19"/>
        <v/>
      </c>
      <c r="L270" t="str">
        <f>VLOOKUP(K270,Input!$AM$3:$AP$1002,4)</f>
        <v/>
      </c>
      <c r="M270" t="str">
        <f>VLOOKUP(K270,Input!$AM$3:$AP$1002,3)</f>
        <v/>
      </c>
    </row>
    <row r="271" spans="8:13" x14ac:dyDescent="0.3">
      <c r="H271">
        <f t="shared" si="18"/>
        <v>269</v>
      </c>
      <c r="I271">
        <f>VLOOKUP(H271,Input!$AI$3:$AL$1002,4)</f>
        <v>5</v>
      </c>
      <c r="J271">
        <f>VLOOKUP(H271,Input!$AI$3:$AL$1002,3)</f>
        <v>360</v>
      </c>
      <c r="K271" t="str">
        <f t="shared" si="19"/>
        <v/>
      </c>
      <c r="L271" t="str">
        <f>VLOOKUP(K271,Input!$AM$3:$AP$1002,4)</f>
        <v/>
      </c>
      <c r="M271" t="str">
        <f>VLOOKUP(K271,Input!$AM$3:$AP$1002,3)</f>
        <v/>
      </c>
    </row>
    <row r="272" spans="8:13" x14ac:dyDescent="0.3">
      <c r="H272">
        <f t="shared" si="18"/>
        <v>270</v>
      </c>
      <c r="I272">
        <f>VLOOKUP(H272,Input!$AI$3:$AL$1002,4)</f>
        <v>4</v>
      </c>
      <c r="J272">
        <f>VLOOKUP(H272,Input!$AI$3:$AL$1002,3)</f>
        <v>360</v>
      </c>
      <c r="K272" t="str">
        <f t="shared" si="19"/>
        <v/>
      </c>
      <c r="L272" t="str">
        <f>VLOOKUP(K272,Input!$AM$3:$AP$1002,4)</f>
        <v/>
      </c>
      <c r="M272" t="str">
        <f>VLOOKUP(K272,Input!$AM$3:$AP$1002,3)</f>
        <v/>
      </c>
    </row>
    <row r="273" spans="8:13" x14ac:dyDescent="0.3">
      <c r="H273">
        <f t="shared" si="18"/>
        <v>271</v>
      </c>
      <c r="I273">
        <f>VLOOKUP(H273,Input!$AI$3:$AL$1002,4)</f>
        <v>4</v>
      </c>
      <c r="J273">
        <f>VLOOKUP(H273,Input!$AI$3:$AL$1002,3)</f>
        <v>370</v>
      </c>
      <c r="K273" t="str">
        <f t="shared" si="19"/>
        <v/>
      </c>
      <c r="L273" t="str">
        <f>VLOOKUP(K273,Input!$AM$3:$AP$1002,4)</f>
        <v/>
      </c>
      <c r="M273" t="str">
        <f>VLOOKUP(K273,Input!$AM$3:$AP$1002,3)</f>
        <v/>
      </c>
    </row>
    <row r="274" spans="8:13" x14ac:dyDescent="0.3">
      <c r="H274">
        <f t="shared" si="18"/>
        <v>272</v>
      </c>
      <c r="I274">
        <f>VLOOKUP(H274,Input!$AI$3:$AL$1002,4)</f>
        <v>4</v>
      </c>
      <c r="J274">
        <f>VLOOKUP(H274,Input!$AI$3:$AL$1002,3)</f>
        <v>370</v>
      </c>
      <c r="K274" t="str">
        <f t="shared" si="19"/>
        <v/>
      </c>
      <c r="L274" t="str">
        <f>VLOOKUP(K274,Input!$AM$3:$AP$1002,4)</f>
        <v/>
      </c>
      <c r="M274" t="str">
        <f>VLOOKUP(K274,Input!$AM$3:$AP$1002,3)</f>
        <v/>
      </c>
    </row>
    <row r="275" spans="8:13" x14ac:dyDescent="0.3">
      <c r="H275">
        <f t="shared" si="18"/>
        <v>273</v>
      </c>
      <c r="I275">
        <f>VLOOKUP(H275,Input!$AI$3:$AL$1002,4)</f>
        <v>4</v>
      </c>
      <c r="J275">
        <f>VLOOKUP(H275,Input!$AI$3:$AL$1002,3)</f>
        <v>370</v>
      </c>
      <c r="K275" t="str">
        <f t="shared" si="19"/>
        <v/>
      </c>
      <c r="L275" t="str">
        <f>VLOOKUP(K275,Input!$AM$3:$AP$1002,4)</f>
        <v/>
      </c>
      <c r="M275" t="str">
        <f>VLOOKUP(K275,Input!$AM$3:$AP$1002,3)</f>
        <v/>
      </c>
    </row>
    <row r="276" spans="8:13" x14ac:dyDescent="0.3">
      <c r="H276">
        <f t="shared" si="18"/>
        <v>274</v>
      </c>
      <c r="I276">
        <f>VLOOKUP(H276,Input!$AI$3:$AL$1002,4)</f>
        <v>6</v>
      </c>
      <c r="J276">
        <f>VLOOKUP(H276,Input!$AI$3:$AL$1002,3)</f>
        <v>380</v>
      </c>
      <c r="K276" t="str">
        <f t="shared" si="19"/>
        <v/>
      </c>
      <c r="L276" t="str">
        <f>VLOOKUP(K276,Input!$AM$3:$AP$1002,4)</f>
        <v/>
      </c>
      <c r="M276" t="str">
        <f>VLOOKUP(K276,Input!$AM$3:$AP$1002,3)</f>
        <v/>
      </c>
    </row>
    <row r="277" spans="8:13" x14ac:dyDescent="0.3">
      <c r="H277">
        <f t="shared" si="18"/>
        <v>275</v>
      </c>
      <c r="I277">
        <f>VLOOKUP(H277,Input!$AI$3:$AL$1002,4)</f>
        <v>5</v>
      </c>
      <c r="J277">
        <f>VLOOKUP(H277,Input!$AI$3:$AL$1002,3)</f>
        <v>390</v>
      </c>
      <c r="K277" t="str">
        <f t="shared" si="19"/>
        <v/>
      </c>
      <c r="L277" t="str">
        <f>VLOOKUP(K277,Input!$AM$3:$AP$1002,4)</f>
        <v/>
      </c>
      <c r="M277" t="str">
        <f>VLOOKUP(K277,Input!$AM$3:$AP$1002,3)</f>
        <v/>
      </c>
    </row>
    <row r="278" spans="8:13" x14ac:dyDescent="0.3">
      <c r="H278">
        <f t="shared" si="18"/>
        <v>276</v>
      </c>
      <c r="I278">
        <f>VLOOKUP(H278,Input!$AI$3:$AL$1002,4)</f>
        <v>5</v>
      </c>
      <c r="J278">
        <f>VLOOKUP(H278,Input!$AI$3:$AL$1002,3)</f>
        <v>390</v>
      </c>
      <c r="K278" t="str">
        <f t="shared" si="19"/>
        <v/>
      </c>
      <c r="L278" t="str">
        <f>VLOOKUP(K278,Input!$AM$3:$AP$1002,4)</f>
        <v/>
      </c>
      <c r="M278" t="str">
        <f>VLOOKUP(K278,Input!$AM$3:$AP$1002,3)</f>
        <v/>
      </c>
    </row>
    <row r="279" spans="8:13" x14ac:dyDescent="0.3">
      <c r="H279">
        <f t="shared" si="18"/>
        <v>277</v>
      </c>
      <c r="I279">
        <f>VLOOKUP(H279,Input!$AI$3:$AL$1002,4)</f>
        <v>6</v>
      </c>
      <c r="J279">
        <f>VLOOKUP(H279,Input!$AI$3:$AL$1002,3)</f>
        <v>390</v>
      </c>
      <c r="K279" t="str">
        <f t="shared" si="19"/>
        <v/>
      </c>
      <c r="L279" t="str">
        <f>VLOOKUP(K279,Input!$AM$3:$AP$1002,4)</f>
        <v/>
      </c>
      <c r="M279" t="str">
        <f>VLOOKUP(K279,Input!$AM$3:$AP$1002,3)</f>
        <v/>
      </c>
    </row>
    <row r="280" spans="8:13" x14ac:dyDescent="0.3">
      <c r="H280">
        <f t="shared" si="18"/>
        <v>278</v>
      </c>
      <c r="I280">
        <f>VLOOKUP(H280,Input!$AI$3:$AL$1002,4)</f>
        <v>5</v>
      </c>
      <c r="J280">
        <f>VLOOKUP(H280,Input!$AI$3:$AL$1002,3)</f>
        <v>410</v>
      </c>
      <c r="K280" t="str">
        <f t="shared" si="19"/>
        <v/>
      </c>
      <c r="L280" t="str">
        <f>VLOOKUP(K280,Input!$AM$3:$AP$1002,4)</f>
        <v/>
      </c>
      <c r="M280" t="str">
        <f>VLOOKUP(K280,Input!$AM$3:$AP$1002,3)</f>
        <v/>
      </c>
    </row>
    <row r="281" spans="8:13" x14ac:dyDescent="0.3">
      <c r="H281">
        <f t="shared" si="18"/>
        <v>279</v>
      </c>
      <c r="I281">
        <f>VLOOKUP(H281,Input!$AI$3:$AL$1002,4)</f>
        <v>5</v>
      </c>
      <c r="J281">
        <f>VLOOKUP(H281,Input!$AI$3:$AL$1002,3)</f>
        <v>420</v>
      </c>
      <c r="K281" t="str">
        <f t="shared" si="19"/>
        <v/>
      </c>
      <c r="L281" t="str">
        <f>VLOOKUP(K281,Input!$AM$3:$AP$1002,4)</f>
        <v/>
      </c>
      <c r="M281" t="str">
        <f>VLOOKUP(K281,Input!$AM$3:$AP$1002,3)</f>
        <v/>
      </c>
    </row>
    <row r="282" spans="8:13" x14ac:dyDescent="0.3">
      <c r="H282">
        <f t="shared" si="18"/>
        <v>280</v>
      </c>
      <c r="I282">
        <f>VLOOKUP(H282,Input!$AI$3:$AL$1002,4)</f>
        <v>6</v>
      </c>
      <c r="J282">
        <f>VLOOKUP(H282,Input!$AI$3:$AL$1002,3)</f>
        <v>430</v>
      </c>
      <c r="K282" t="str">
        <f t="shared" si="19"/>
        <v/>
      </c>
      <c r="L282" t="str">
        <f>VLOOKUP(K282,Input!$AM$3:$AP$1002,4)</f>
        <v/>
      </c>
      <c r="M282" t="str">
        <f>VLOOKUP(K282,Input!$AM$3:$AP$1002,3)</f>
        <v/>
      </c>
    </row>
    <row r="283" spans="8:13" x14ac:dyDescent="0.3">
      <c r="H283">
        <f t="shared" si="18"/>
        <v>281</v>
      </c>
      <c r="I283">
        <f>VLOOKUP(H283,Input!$AI$3:$AL$1002,4)</f>
        <v>14</v>
      </c>
      <c r="J283">
        <f>VLOOKUP(H283,Input!$AI$3:$AL$1002,3)</f>
        <v>560</v>
      </c>
      <c r="K283" t="str">
        <f t="shared" si="19"/>
        <v/>
      </c>
      <c r="L283" t="str">
        <f>VLOOKUP(K283,Input!$AM$3:$AP$1002,4)</f>
        <v/>
      </c>
      <c r="M283" t="str">
        <f>VLOOKUP(K283,Input!$AM$3:$AP$1002,3)</f>
        <v/>
      </c>
    </row>
    <row r="284" spans="8:13" x14ac:dyDescent="0.3">
      <c r="H284">
        <f t="shared" si="18"/>
        <v>282</v>
      </c>
      <c r="I284">
        <f>VLOOKUP(H284,Input!$AI$3:$AL$1002,4)</f>
        <v>3</v>
      </c>
      <c r="J284">
        <f>VLOOKUP(H284,Input!$AI$3:$AL$1002,3)</f>
        <v>280</v>
      </c>
      <c r="K284" t="str">
        <f t="shared" si="19"/>
        <v/>
      </c>
      <c r="L284" t="str">
        <f>VLOOKUP(K284,Input!$AM$3:$AP$1002,4)</f>
        <v/>
      </c>
      <c r="M284" t="str">
        <f>VLOOKUP(K284,Input!$AM$3:$AP$1002,3)</f>
        <v/>
      </c>
    </row>
    <row r="285" spans="8:13" x14ac:dyDescent="0.3">
      <c r="H285">
        <f t="shared" si="18"/>
        <v>283</v>
      </c>
      <c r="I285">
        <f>VLOOKUP(H285,Input!$AI$3:$AL$1002,4)</f>
        <v>4</v>
      </c>
      <c r="J285">
        <f>VLOOKUP(H285,Input!$AI$3:$AL$1002,3)</f>
        <v>280</v>
      </c>
      <c r="K285" t="str">
        <f t="shared" si="19"/>
        <v/>
      </c>
      <c r="L285" t="str">
        <f>VLOOKUP(K285,Input!$AM$3:$AP$1002,4)</f>
        <v/>
      </c>
      <c r="M285" t="str">
        <f>VLOOKUP(K285,Input!$AM$3:$AP$1002,3)</f>
        <v/>
      </c>
    </row>
    <row r="286" spans="8:13" x14ac:dyDescent="0.3">
      <c r="H286">
        <f t="shared" si="18"/>
        <v>284</v>
      </c>
      <c r="I286">
        <f>VLOOKUP(H286,Input!$AI$3:$AL$1002,4)</f>
        <v>4</v>
      </c>
      <c r="J286">
        <f>VLOOKUP(H286,Input!$AI$3:$AL$1002,3)</f>
        <v>290</v>
      </c>
      <c r="K286" t="str">
        <f t="shared" si="19"/>
        <v/>
      </c>
      <c r="L286" t="str">
        <f>VLOOKUP(K286,Input!$AM$3:$AP$1002,4)</f>
        <v/>
      </c>
      <c r="M286" t="str">
        <f>VLOOKUP(K286,Input!$AM$3:$AP$1002,3)</f>
        <v/>
      </c>
    </row>
    <row r="287" spans="8:13" x14ac:dyDescent="0.3">
      <c r="H287">
        <f t="shared" si="18"/>
        <v>285</v>
      </c>
      <c r="I287">
        <f>VLOOKUP(H287,Input!$AI$3:$AL$1002,4)</f>
        <v>4</v>
      </c>
      <c r="J287">
        <f>VLOOKUP(H287,Input!$AI$3:$AL$1002,3)</f>
        <v>290</v>
      </c>
      <c r="K287" t="str">
        <f t="shared" si="19"/>
        <v/>
      </c>
      <c r="L287" t="str">
        <f>VLOOKUP(K287,Input!$AM$3:$AP$1002,4)</f>
        <v/>
      </c>
      <c r="M287" t="str">
        <f>VLOOKUP(K287,Input!$AM$3:$AP$1002,3)</f>
        <v/>
      </c>
    </row>
    <row r="288" spans="8:13" x14ac:dyDescent="0.3">
      <c r="H288">
        <f t="shared" si="18"/>
        <v>286</v>
      </c>
      <c r="I288">
        <f>VLOOKUP(H288,Input!$AI$3:$AL$1002,4)</f>
        <v>4</v>
      </c>
      <c r="J288">
        <f>VLOOKUP(H288,Input!$AI$3:$AL$1002,3)</f>
        <v>300</v>
      </c>
      <c r="K288" t="str">
        <f t="shared" si="19"/>
        <v/>
      </c>
      <c r="L288" t="str">
        <f>VLOOKUP(K288,Input!$AM$3:$AP$1002,4)</f>
        <v/>
      </c>
      <c r="M288" t="str">
        <f>VLOOKUP(K288,Input!$AM$3:$AP$1002,3)</f>
        <v/>
      </c>
    </row>
    <row r="289" spans="8:13" x14ac:dyDescent="0.3">
      <c r="H289">
        <f t="shared" si="18"/>
        <v>287</v>
      </c>
      <c r="I289">
        <f>VLOOKUP(H289,Input!$AI$3:$AL$1002,4)</f>
        <v>3</v>
      </c>
      <c r="J289">
        <f>VLOOKUP(H289,Input!$AI$3:$AL$1002,3)</f>
        <v>300</v>
      </c>
      <c r="K289" t="str">
        <f t="shared" si="19"/>
        <v/>
      </c>
      <c r="L289" t="str">
        <f>VLOOKUP(K289,Input!$AM$3:$AP$1002,4)</f>
        <v/>
      </c>
      <c r="M289" t="str">
        <f>VLOOKUP(K289,Input!$AM$3:$AP$1002,3)</f>
        <v/>
      </c>
    </row>
    <row r="290" spans="8:13" x14ac:dyDescent="0.3">
      <c r="H290">
        <f t="shared" si="18"/>
        <v>288</v>
      </c>
      <c r="I290">
        <f>VLOOKUP(H290,Input!$AI$3:$AL$1002,4)</f>
        <v>4</v>
      </c>
      <c r="J290">
        <f>VLOOKUP(H290,Input!$AI$3:$AL$1002,3)</f>
        <v>310</v>
      </c>
      <c r="K290" t="str">
        <f t="shared" si="19"/>
        <v/>
      </c>
      <c r="L290" t="str">
        <f>VLOOKUP(K290,Input!$AM$3:$AP$1002,4)</f>
        <v/>
      </c>
      <c r="M290" t="str">
        <f>VLOOKUP(K290,Input!$AM$3:$AP$1002,3)</f>
        <v/>
      </c>
    </row>
    <row r="291" spans="8:13" x14ac:dyDescent="0.3">
      <c r="H291">
        <f t="shared" si="18"/>
        <v>289</v>
      </c>
      <c r="I291">
        <f>VLOOKUP(H291,Input!$AI$3:$AL$1002,4)</f>
        <v>4</v>
      </c>
      <c r="J291">
        <f>VLOOKUP(H291,Input!$AI$3:$AL$1002,3)</f>
        <v>310</v>
      </c>
      <c r="K291" t="str">
        <f t="shared" si="19"/>
        <v/>
      </c>
      <c r="L291" t="str">
        <f>VLOOKUP(K291,Input!$AM$3:$AP$1002,4)</f>
        <v/>
      </c>
      <c r="M291" t="str">
        <f>VLOOKUP(K291,Input!$AM$3:$AP$1002,3)</f>
        <v/>
      </c>
    </row>
    <row r="292" spans="8:13" x14ac:dyDescent="0.3">
      <c r="H292">
        <f t="shared" si="18"/>
        <v>290</v>
      </c>
      <c r="I292">
        <f>VLOOKUP(H292,Input!$AI$3:$AL$1002,4)</f>
        <v>4</v>
      </c>
      <c r="J292">
        <f>VLOOKUP(H292,Input!$AI$3:$AL$1002,3)</f>
        <v>320</v>
      </c>
      <c r="K292" t="str">
        <f t="shared" si="19"/>
        <v/>
      </c>
      <c r="L292" t="str">
        <f>VLOOKUP(K292,Input!$AM$3:$AP$1002,4)</f>
        <v/>
      </c>
      <c r="M292" t="str">
        <f>VLOOKUP(K292,Input!$AM$3:$AP$1002,3)</f>
        <v/>
      </c>
    </row>
    <row r="293" spans="8:13" x14ac:dyDescent="0.3">
      <c r="H293">
        <f t="shared" si="18"/>
        <v>291</v>
      </c>
      <c r="I293">
        <f>VLOOKUP(H293,Input!$AI$3:$AL$1002,4)</f>
        <v>4</v>
      </c>
      <c r="J293">
        <f>VLOOKUP(H293,Input!$AI$3:$AL$1002,3)</f>
        <v>320</v>
      </c>
      <c r="K293" t="str">
        <f t="shared" si="19"/>
        <v/>
      </c>
      <c r="L293" t="str">
        <f>VLOOKUP(K293,Input!$AM$3:$AP$1002,4)</f>
        <v/>
      </c>
      <c r="M293" t="str">
        <f>VLOOKUP(K293,Input!$AM$3:$AP$1002,3)</f>
        <v/>
      </c>
    </row>
    <row r="294" spans="8:13" x14ac:dyDescent="0.3">
      <c r="H294">
        <f t="shared" si="18"/>
        <v>292</v>
      </c>
      <c r="I294">
        <f>VLOOKUP(H294,Input!$AI$3:$AL$1002,4)</f>
        <v>4</v>
      </c>
      <c r="J294">
        <f>VLOOKUP(H294,Input!$AI$3:$AL$1002,3)</f>
        <v>330</v>
      </c>
      <c r="K294" t="str">
        <f t="shared" si="19"/>
        <v/>
      </c>
      <c r="L294" t="str">
        <f>VLOOKUP(K294,Input!$AM$3:$AP$1002,4)</f>
        <v/>
      </c>
      <c r="M294" t="str">
        <f>VLOOKUP(K294,Input!$AM$3:$AP$1002,3)</f>
        <v/>
      </c>
    </row>
    <row r="295" spans="8:13" x14ac:dyDescent="0.3">
      <c r="H295">
        <f t="shared" si="18"/>
        <v>293</v>
      </c>
      <c r="I295">
        <f>VLOOKUP(H295,Input!$AI$3:$AL$1002,4)</f>
        <v>4</v>
      </c>
      <c r="J295">
        <f>VLOOKUP(H295,Input!$AI$3:$AL$1002,3)</f>
        <v>330</v>
      </c>
      <c r="K295" t="str">
        <f t="shared" si="19"/>
        <v/>
      </c>
      <c r="L295" t="str">
        <f>VLOOKUP(K295,Input!$AM$3:$AP$1002,4)</f>
        <v/>
      </c>
      <c r="M295" t="str">
        <f>VLOOKUP(K295,Input!$AM$3:$AP$1002,3)</f>
        <v/>
      </c>
    </row>
    <row r="296" spans="8:13" x14ac:dyDescent="0.3">
      <c r="H296">
        <f t="shared" si="18"/>
        <v>294</v>
      </c>
      <c r="I296">
        <f>VLOOKUP(H296,Input!$AI$3:$AL$1002,4)</f>
        <v>3</v>
      </c>
      <c r="J296">
        <f>VLOOKUP(H296,Input!$AI$3:$AL$1002,3)</f>
        <v>340</v>
      </c>
      <c r="K296" t="str">
        <f t="shared" si="19"/>
        <v/>
      </c>
      <c r="L296" t="str">
        <f>VLOOKUP(K296,Input!$AM$3:$AP$1002,4)</f>
        <v/>
      </c>
      <c r="M296" t="str">
        <f>VLOOKUP(K296,Input!$AM$3:$AP$1002,3)</f>
        <v/>
      </c>
    </row>
    <row r="297" spans="8:13" x14ac:dyDescent="0.3">
      <c r="H297">
        <f t="shared" si="18"/>
        <v>295</v>
      </c>
      <c r="I297">
        <f>VLOOKUP(H297,Input!$AI$3:$AL$1002,4)</f>
        <v>5</v>
      </c>
      <c r="J297">
        <f>VLOOKUP(H297,Input!$AI$3:$AL$1002,3)</f>
        <v>340</v>
      </c>
      <c r="K297" t="str">
        <f t="shared" si="19"/>
        <v/>
      </c>
      <c r="L297" t="str">
        <f>VLOOKUP(K297,Input!$AM$3:$AP$1002,4)</f>
        <v/>
      </c>
      <c r="M297" t="str">
        <f>VLOOKUP(K297,Input!$AM$3:$AP$1002,3)</f>
        <v/>
      </c>
    </row>
    <row r="298" spans="8:13" x14ac:dyDescent="0.3">
      <c r="H298">
        <f t="shared" si="18"/>
        <v>296</v>
      </c>
      <c r="I298">
        <f>VLOOKUP(H298,Input!$AI$3:$AL$1002,4)</f>
        <v>5</v>
      </c>
      <c r="J298">
        <f>VLOOKUP(H298,Input!$AI$3:$AL$1002,3)</f>
        <v>350</v>
      </c>
      <c r="K298" t="str">
        <f t="shared" si="19"/>
        <v/>
      </c>
      <c r="L298" t="str">
        <f>VLOOKUP(K298,Input!$AM$3:$AP$1002,4)</f>
        <v/>
      </c>
      <c r="M298" t="str">
        <f>VLOOKUP(K298,Input!$AM$3:$AP$1002,3)</f>
        <v/>
      </c>
    </row>
    <row r="299" spans="8:13" x14ac:dyDescent="0.3">
      <c r="H299">
        <f t="shared" si="18"/>
        <v>297</v>
      </c>
      <c r="I299">
        <f>VLOOKUP(H299,Input!$AI$3:$AL$1002,4)</f>
        <v>4</v>
      </c>
      <c r="J299">
        <f>VLOOKUP(H299,Input!$AI$3:$AL$1002,3)</f>
        <v>350</v>
      </c>
      <c r="K299" t="str">
        <f t="shared" si="19"/>
        <v/>
      </c>
      <c r="L299" t="str">
        <f>VLOOKUP(K299,Input!$AM$3:$AP$1002,4)</f>
        <v/>
      </c>
      <c r="M299" t="str">
        <f>VLOOKUP(K299,Input!$AM$3:$AP$1002,3)</f>
        <v/>
      </c>
    </row>
    <row r="300" spans="8:13" x14ac:dyDescent="0.3">
      <c r="H300">
        <f t="shared" si="18"/>
        <v>298</v>
      </c>
      <c r="I300">
        <f>VLOOKUP(H300,Input!$AI$3:$AL$1002,4)</f>
        <v>4</v>
      </c>
      <c r="J300">
        <f>VLOOKUP(H300,Input!$AI$3:$AL$1002,3)</f>
        <v>360</v>
      </c>
      <c r="K300" t="str">
        <f t="shared" si="19"/>
        <v/>
      </c>
      <c r="L300" t="str">
        <f>VLOOKUP(K300,Input!$AM$3:$AP$1002,4)</f>
        <v/>
      </c>
      <c r="M300" t="str">
        <f>VLOOKUP(K300,Input!$AM$3:$AP$1002,3)</f>
        <v/>
      </c>
    </row>
    <row r="301" spans="8:13" x14ac:dyDescent="0.3">
      <c r="H301">
        <f t="shared" si="18"/>
        <v>299</v>
      </c>
      <c r="I301">
        <f>VLOOKUP(H301,Input!$AI$3:$AL$1002,4)</f>
        <v>4</v>
      </c>
      <c r="J301">
        <f>VLOOKUP(H301,Input!$AI$3:$AL$1002,3)</f>
        <v>360</v>
      </c>
      <c r="K301" t="str">
        <f t="shared" si="19"/>
        <v/>
      </c>
      <c r="L301" t="str">
        <f>VLOOKUP(K301,Input!$AM$3:$AP$1002,4)</f>
        <v/>
      </c>
      <c r="M301" t="str">
        <f>VLOOKUP(K301,Input!$AM$3:$AP$1002,3)</f>
        <v/>
      </c>
    </row>
    <row r="302" spans="8:13" x14ac:dyDescent="0.3">
      <c r="H302">
        <f t="shared" si="18"/>
        <v>300</v>
      </c>
      <c r="I302">
        <f>VLOOKUP(H302,Input!$AI$3:$AL$1002,4)</f>
        <v>4</v>
      </c>
      <c r="J302">
        <f>VLOOKUP(H302,Input!$AI$3:$AL$1002,3)</f>
        <v>370</v>
      </c>
      <c r="K302" t="str">
        <f t="shared" si="19"/>
        <v/>
      </c>
      <c r="L302" t="str">
        <f>VLOOKUP(K302,Input!$AM$3:$AP$1002,4)</f>
        <v/>
      </c>
      <c r="M302" t="str">
        <f>VLOOKUP(K302,Input!$AM$3:$AP$1002,3)</f>
        <v/>
      </c>
    </row>
    <row r="303" spans="8:13" x14ac:dyDescent="0.3">
      <c r="H303">
        <f t="shared" si="18"/>
        <v>301</v>
      </c>
      <c r="I303">
        <f>VLOOKUP(H303,Input!$AI$3:$AL$1002,4)</f>
        <v>4</v>
      </c>
      <c r="J303">
        <f>VLOOKUP(H303,Input!$AI$3:$AL$1002,3)</f>
        <v>380</v>
      </c>
      <c r="K303" t="str">
        <f t="shared" si="19"/>
        <v/>
      </c>
      <c r="L303" t="str">
        <f>VLOOKUP(K303,Input!$AM$3:$AP$1002,4)</f>
        <v/>
      </c>
      <c r="M303" t="str">
        <f>VLOOKUP(K303,Input!$AM$3:$AP$1002,3)</f>
        <v/>
      </c>
    </row>
    <row r="304" spans="8:13" x14ac:dyDescent="0.3">
      <c r="H304">
        <f t="shared" si="18"/>
        <v>302</v>
      </c>
      <c r="I304">
        <f>VLOOKUP(H304,Input!$AI$3:$AL$1002,4)</f>
        <v>5</v>
      </c>
      <c r="J304">
        <f>VLOOKUP(H304,Input!$AI$3:$AL$1002,3)</f>
        <v>380</v>
      </c>
      <c r="K304" t="str">
        <f t="shared" si="19"/>
        <v/>
      </c>
      <c r="L304" t="str">
        <f>VLOOKUP(K304,Input!$AM$3:$AP$1002,4)</f>
        <v/>
      </c>
      <c r="M304" t="str">
        <f>VLOOKUP(K304,Input!$AM$3:$AP$1002,3)</f>
        <v/>
      </c>
    </row>
    <row r="305" spans="8:13" x14ac:dyDescent="0.3">
      <c r="H305">
        <f t="shared" si="18"/>
        <v>303</v>
      </c>
      <c r="I305">
        <f>VLOOKUP(H305,Input!$AI$3:$AL$1002,4)</f>
        <v>5</v>
      </c>
      <c r="J305">
        <f>VLOOKUP(H305,Input!$AI$3:$AL$1002,3)</f>
        <v>390</v>
      </c>
      <c r="K305" t="str">
        <f t="shared" si="19"/>
        <v/>
      </c>
      <c r="L305" t="str">
        <f>VLOOKUP(K305,Input!$AM$3:$AP$1002,4)</f>
        <v/>
      </c>
      <c r="M305" t="str">
        <f>VLOOKUP(K305,Input!$AM$3:$AP$1002,3)</f>
        <v/>
      </c>
    </row>
    <row r="306" spans="8:13" x14ac:dyDescent="0.3">
      <c r="H306">
        <f t="shared" si="18"/>
        <v>304</v>
      </c>
      <c r="I306">
        <f>VLOOKUP(H306,Input!$AI$3:$AL$1002,4)</f>
        <v>6</v>
      </c>
      <c r="J306">
        <f>VLOOKUP(H306,Input!$AI$3:$AL$1002,3)</f>
        <v>400</v>
      </c>
      <c r="K306" t="str">
        <f t="shared" si="19"/>
        <v/>
      </c>
      <c r="L306" t="str">
        <f>VLOOKUP(K306,Input!$AM$3:$AP$1002,4)</f>
        <v/>
      </c>
      <c r="M306" t="str">
        <f>VLOOKUP(K306,Input!$AM$3:$AP$1002,3)</f>
        <v/>
      </c>
    </row>
    <row r="307" spans="8:13" x14ac:dyDescent="0.3">
      <c r="H307">
        <f t="shared" si="18"/>
        <v>305</v>
      </c>
      <c r="I307">
        <f>VLOOKUP(H307,Input!$AI$3:$AL$1002,4)</f>
        <v>5</v>
      </c>
      <c r="J307">
        <f>VLOOKUP(H307,Input!$AI$3:$AL$1002,3)</f>
        <v>400</v>
      </c>
      <c r="K307" t="str">
        <f t="shared" si="19"/>
        <v/>
      </c>
      <c r="L307" t="str">
        <f>VLOOKUP(K307,Input!$AM$3:$AP$1002,4)</f>
        <v/>
      </c>
      <c r="M307" t="str">
        <f>VLOOKUP(K307,Input!$AM$3:$AP$1002,3)</f>
        <v/>
      </c>
    </row>
    <row r="308" spans="8:13" x14ac:dyDescent="0.3">
      <c r="H308">
        <f t="shared" si="18"/>
        <v>306</v>
      </c>
      <c r="I308">
        <f>VLOOKUP(H308,Input!$AI$3:$AL$1002,4)</f>
        <v>6</v>
      </c>
      <c r="J308">
        <f>VLOOKUP(H308,Input!$AI$3:$AL$1002,3)</f>
        <v>420</v>
      </c>
      <c r="K308" t="str">
        <f t="shared" si="19"/>
        <v/>
      </c>
      <c r="L308" t="str">
        <f>VLOOKUP(K308,Input!$AM$3:$AP$1002,4)</f>
        <v/>
      </c>
      <c r="M308" t="str">
        <f>VLOOKUP(K308,Input!$AM$3:$AP$1002,3)</f>
        <v/>
      </c>
    </row>
    <row r="309" spans="8:13" x14ac:dyDescent="0.3">
      <c r="H309">
        <f t="shared" si="18"/>
        <v>307</v>
      </c>
      <c r="I309">
        <f>VLOOKUP(H309,Input!$AI$3:$AL$1002,4)</f>
        <v>6</v>
      </c>
      <c r="J309">
        <f>VLOOKUP(H309,Input!$AI$3:$AL$1002,3)</f>
        <v>440</v>
      </c>
      <c r="K309" t="str">
        <f t="shared" si="19"/>
        <v/>
      </c>
      <c r="L309" t="str">
        <f>VLOOKUP(K309,Input!$AM$3:$AP$1002,4)</f>
        <v/>
      </c>
      <c r="M309" t="str">
        <f>VLOOKUP(K309,Input!$AM$3:$AP$1002,3)</f>
        <v/>
      </c>
    </row>
    <row r="310" spans="8:13" x14ac:dyDescent="0.3">
      <c r="H310">
        <f t="shared" si="18"/>
        <v>308</v>
      </c>
      <c r="I310">
        <f>VLOOKUP(H310,Input!$AI$3:$AL$1002,4)</f>
        <v>9</v>
      </c>
      <c r="J310">
        <f>VLOOKUP(H310,Input!$AI$3:$AL$1002,3)</f>
        <v>470</v>
      </c>
      <c r="K310" t="str">
        <f t="shared" si="19"/>
        <v/>
      </c>
      <c r="L310" t="str">
        <f>VLOOKUP(K310,Input!$AM$3:$AP$1002,4)</f>
        <v/>
      </c>
      <c r="M310" t="str">
        <f>VLOOKUP(K310,Input!$AM$3:$AP$1002,3)</f>
        <v/>
      </c>
    </row>
    <row r="311" spans="8:13" x14ac:dyDescent="0.3">
      <c r="H311">
        <f t="shared" si="18"/>
        <v>309</v>
      </c>
      <c r="I311">
        <f>VLOOKUP(H311,Input!$AI$3:$AL$1002,4)</f>
        <v>4</v>
      </c>
      <c r="J311">
        <f>VLOOKUP(H311,Input!$AI$3:$AL$1002,3)</f>
        <v>280</v>
      </c>
      <c r="K311" t="str">
        <f t="shared" si="19"/>
        <v/>
      </c>
      <c r="L311" t="str">
        <f>VLOOKUP(K311,Input!$AM$3:$AP$1002,4)</f>
        <v/>
      </c>
      <c r="M311" t="str">
        <f>VLOOKUP(K311,Input!$AM$3:$AP$1002,3)</f>
        <v/>
      </c>
    </row>
    <row r="312" spans="8:13" x14ac:dyDescent="0.3">
      <c r="H312">
        <f t="shared" si="18"/>
        <v>310</v>
      </c>
      <c r="I312">
        <f>VLOOKUP(H312,Input!$AI$3:$AL$1002,4)</f>
        <v>3</v>
      </c>
      <c r="J312">
        <f>VLOOKUP(H312,Input!$AI$3:$AL$1002,3)</f>
        <v>290</v>
      </c>
      <c r="K312" t="str">
        <f t="shared" si="19"/>
        <v/>
      </c>
      <c r="L312" t="str">
        <f>VLOOKUP(K312,Input!$AM$3:$AP$1002,4)</f>
        <v/>
      </c>
      <c r="M312" t="str">
        <f>VLOOKUP(K312,Input!$AM$3:$AP$1002,3)</f>
        <v/>
      </c>
    </row>
    <row r="313" spans="8:13" x14ac:dyDescent="0.3">
      <c r="H313">
        <f t="shared" si="18"/>
        <v>311</v>
      </c>
      <c r="I313">
        <f>VLOOKUP(H313,Input!$AI$3:$AL$1002,4)</f>
        <v>3</v>
      </c>
      <c r="J313">
        <f>VLOOKUP(H313,Input!$AI$3:$AL$1002,3)</f>
        <v>290</v>
      </c>
      <c r="K313" t="str">
        <f t="shared" si="19"/>
        <v/>
      </c>
      <c r="L313" t="str">
        <f>VLOOKUP(K313,Input!$AM$3:$AP$1002,4)</f>
        <v/>
      </c>
      <c r="M313" t="str">
        <f>VLOOKUP(K313,Input!$AM$3:$AP$1002,3)</f>
        <v/>
      </c>
    </row>
    <row r="314" spans="8:13" x14ac:dyDescent="0.3">
      <c r="H314">
        <f t="shared" si="18"/>
        <v>312</v>
      </c>
      <c r="I314">
        <f>VLOOKUP(H314,Input!$AI$3:$AL$1002,4)</f>
        <v>3</v>
      </c>
      <c r="J314">
        <f>VLOOKUP(H314,Input!$AI$3:$AL$1002,3)</f>
        <v>300</v>
      </c>
      <c r="K314" t="str">
        <f t="shared" si="19"/>
        <v/>
      </c>
      <c r="L314" t="str">
        <f>VLOOKUP(K314,Input!$AM$3:$AP$1002,4)</f>
        <v/>
      </c>
      <c r="M314" t="str">
        <f>VLOOKUP(K314,Input!$AM$3:$AP$1002,3)</f>
        <v/>
      </c>
    </row>
    <row r="315" spans="8:13" x14ac:dyDescent="0.3">
      <c r="H315">
        <f t="shared" si="18"/>
        <v>313</v>
      </c>
      <c r="I315">
        <f>VLOOKUP(H315,Input!$AI$3:$AL$1002,4)</f>
        <v>4</v>
      </c>
      <c r="J315">
        <f>VLOOKUP(H315,Input!$AI$3:$AL$1002,3)</f>
        <v>300</v>
      </c>
      <c r="K315" t="str">
        <f t="shared" si="19"/>
        <v/>
      </c>
      <c r="L315" t="str">
        <f>VLOOKUP(K315,Input!$AM$3:$AP$1002,4)</f>
        <v/>
      </c>
      <c r="M315" t="str">
        <f>VLOOKUP(K315,Input!$AM$3:$AP$1002,3)</f>
        <v/>
      </c>
    </row>
    <row r="316" spans="8:13" x14ac:dyDescent="0.3">
      <c r="H316">
        <f t="shared" si="18"/>
        <v>314</v>
      </c>
      <c r="I316">
        <f>VLOOKUP(H316,Input!$AI$3:$AL$1002,4)</f>
        <v>3</v>
      </c>
      <c r="J316">
        <f>VLOOKUP(H316,Input!$AI$3:$AL$1002,3)</f>
        <v>310</v>
      </c>
      <c r="K316" t="str">
        <f t="shared" si="19"/>
        <v/>
      </c>
      <c r="L316" t="str">
        <f>VLOOKUP(K316,Input!$AM$3:$AP$1002,4)</f>
        <v/>
      </c>
      <c r="M316" t="str">
        <f>VLOOKUP(K316,Input!$AM$3:$AP$1002,3)</f>
        <v/>
      </c>
    </row>
    <row r="317" spans="8:13" x14ac:dyDescent="0.3">
      <c r="H317">
        <f t="shared" si="18"/>
        <v>315</v>
      </c>
      <c r="I317">
        <f>VLOOKUP(H317,Input!$AI$3:$AL$1002,4)</f>
        <v>5</v>
      </c>
      <c r="J317">
        <f>VLOOKUP(H317,Input!$AI$3:$AL$1002,3)</f>
        <v>310</v>
      </c>
      <c r="K317" t="str">
        <f t="shared" si="19"/>
        <v/>
      </c>
      <c r="L317" t="str">
        <f>VLOOKUP(K317,Input!$AM$3:$AP$1002,4)</f>
        <v/>
      </c>
      <c r="M317" t="str">
        <f>VLOOKUP(K317,Input!$AM$3:$AP$1002,3)</f>
        <v/>
      </c>
    </row>
    <row r="318" spans="8:13" x14ac:dyDescent="0.3">
      <c r="H318">
        <f t="shared" si="18"/>
        <v>316</v>
      </c>
      <c r="I318">
        <f>VLOOKUP(H318,Input!$AI$3:$AL$1002,4)</f>
        <v>4</v>
      </c>
      <c r="J318">
        <f>VLOOKUP(H318,Input!$AI$3:$AL$1002,3)</f>
        <v>320</v>
      </c>
      <c r="K318" t="str">
        <f t="shared" si="19"/>
        <v/>
      </c>
      <c r="L318" t="str">
        <f>VLOOKUP(K318,Input!$AM$3:$AP$1002,4)</f>
        <v/>
      </c>
      <c r="M318" t="str">
        <f>VLOOKUP(K318,Input!$AM$3:$AP$1002,3)</f>
        <v/>
      </c>
    </row>
    <row r="319" spans="8:13" x14ac:dyDescent="0.3">
      <c r="H319">
        <f t="shared" si="18"/>
        <v>317</v>
      </c>
      <c r="I319">
        <f>VLOOKUP(H319,Input!$AI$3:$AL$1002,4)</f>
        <v>4</v>
      </c>
      <c r="J319">
        <f>VLOOKUP(H319,Input!$AI$3:$AL$1002,3)</f>
        <v>320</v>
      </c>
      <c r="K319" t="str">
        <f t="shared" si="19"/>
        <v/>
      </c>
      <c r="L319" t="str">
        <f>VLOOKUP(K319,Input!$AM$3:$AP$1002,4)</f>
        <v/>
      </c>
      <c r="M319" t="str">
        <f>VLOOKUP(K319,Input!$AM$3:$AP$1002,3)</f>
        <v/>
      </c>
    </row>
    <row r="320" spans="8:13" x14ac:dyDescent="0.3">
      <c r="H320">
        <f t="shared" si="18"/>
        <v>318</v>
      </c>
      <c r="I320">
        <f>VLOOKUP(H320,Input!$AI$3:$AL$1002,4)</f>
        <v>4</v>
      </c>
      <c r="J320">
        <f>VLOOKUP(H320,Input!$AI$3:$AL$1002,3)</f>
        <v>330</v>
      </c>
      <c r="K320" t="str">
        <f t="shared" si="19"/>
        <v/>
      </c>
      <c r="L320" t="str">
        <f>VLOOKUP(K320,Input!$AM$3:$AP$1002,4)</f>
        <v/>
      </c>
      <c r="M320" t="str">
        <f>VLOOKUP(K320,Input!$AM$3:$AP$1002,3)</f>
        <v/>
      </c>
    </row>
    <row r="321" spans="8:13" x14ac:dyDescent="0.3">
      <c r="H321">
        <f t="shared" si="18"/>
        <v>319</v>
      </c>
      <c r="I321">
        <f>VLOOKUP(H321,Input!$AI$3:$AL$1002,4)</f>
        <v>4</v>
      </c>
      <c r="J321">
        <f>VLOOKUP(H321,Input!$AI$3:$AL$1002,3)</f>
        <v>330</v>
      </c>
      <c r="K321" t="str">
        <f t="shared" si="19"/>
        <v/>
      </c>
      <c r="L321" t="str">
        <f>VLOOKUP(K321,Input!$AM$3:$AP$1002,4)</f>
        <v/>
      </c>
      <c r="M321" t="str">
        <f>VLOOKUP(K321,Input!$AM$3:$AP$1002,3)</f>
        <v/>
      </c>
    </row>
    <row r="322" spans="8:13" x14ac:dyDescent="0.3">
      <c r="H322">
        <f t="shared" si="18"/>
        <v>320</v>
      </c>
      <c r="I322">
        <f>VLOOKUP(H322,Input!$AI$3:$AL$1002,4)</f>
        <v>4</v>
      </c>
      <c r="J322">
        <f>VLOOKUP(H322,Input!$AI$3:$AL$1002,3)</f>
        <v>340</v>
      </c>
      <c r="K322" t="str">
        <f t="shared" si="19"/>
        <v/>
      </c>
      <c r="L322" t="str">
        <f>VLOOKUP(K322,Input!$AM$3:$AP$1002,4)</f>
        <v/>
      </c>
      <c r="M322" t="str">
        <f>VLOOKUP(K322,Input!$AM$3:$AP$1002,3)</f>
        <v/>
      </c>
    </row>
    <row r="323" spans="8:13" x14ac:dyDescent="0.3">
      <c r="H323">
        <f t="shared" si="18"/>
        <v>321</v>
      </c>
      <c r="I323">
        <f>VLOOKUP(H323,Input!$AI$3:$AL$1002,4)</f>
        <v>4</v>
      </c>
      <c r="J323">
        <f>VLOOKUP(H323,Input!$AI$3:$AL$1002,3)</f>
        <v>340</v>
      </c>
      <c r="K323" t="str">
        <f t="shared" si="19"/>
        <v/>
      </c>
      <c r="L323" t="str">
        <f>VLOOKUP(K323,Input!$AM$3:$AP$1002,4)</f>
        <v/>
      </c>
      <c r="M323" t="str">
        <f>VLOOKUP(K323,Input!$AM$3:$AP$1002,3)</f>
        <v/>
      </c>
    </row>
    <row r="324" spans="8:13" x14ac:dyDescent="0.3">
      <c r="H324">
        <f t="shared" si="18"/>
        <v>322</v>
      </c>
      <c r="I324">
        <f>VLOOKUP(H324,Input!$AI$3:$AL$1002,4)</f>
        <v>4</v>
      </c>
      <c r="J324">
        <f>VLOOKUP(H324,Input!$AI$3:$AL$1002,3)</f>
        <v>350</v>
      </c>
      <c r="K324" t="str">
        <f t="shared" si="19"/>
        <v/>
      </c>
      <c r="L324" t="str">
        <f>VLOOKUP(K324,Input!$AM$3:$AP$1002,4)</f>
        <v/>
      </c>
      <c r="M324" t="str">
        <f>VLOOKUP(K324,Input!$AM$3:$AP$1002,3)</f>
        <v/>
      </c>
    </row>
    <row r="325" spans="8:13" x14ac:dyDescent="0.3">
      <c r="H325">
        <f t="shared" ref="H325:H388" si="20">IF(H324&lt;$H$1,H324+1,"")</f>
        <v>323</v>
      </c>
      <c r="I325">
        <f>VLOOKUP(H325,Input!$AI$3:$AL$1002,4)</f>
        <v>4</v>
      </c>
      <c r="J325">
        <f>VLOOKUP(H325,Input!$AI$3:$AL$1002,3)</f>
        <v>350</v>
      </c>
      <c r="K325" t="str">
        <f t="shared" ref="K325:K388" si="21">IF(K324&lt;$K$1,K324+1,"")</f>
        <v/>
      </c>
      <c r="L325" t="str">
        <f>VLOOKUP(K325,Input!$AM$3:$AP$1002,4)</f>
        <v/>
      </c>
      <c r="M325" t="str">
        <f>VLOOKUP(K325,Input!$AM$3:$AP$1002,3)</f>
        <v/>
      </c>
    </row>
    <row r="326" spans="8:13" x14ac:dyDescent="0.3">
      <c r="H326">
        <f t="shared" si="20"/>
        <v>324</v>
      </c>
      <c r="I326">
        <f>VLOOKUP(H326,Input!$AI$3:$AL$1002,4)</f>
        <v>4</v>
      </c>
      <c r="J326">
        <f>VLOOKUP(H326,Input!$AI$3:$AL$1002,3)</f>
        <v>360</v>
      </c>
      <c r="K326" t="str">
        <f t="shared" si="21"/>
        <v/>
      </c>
      <c r="L326" t="str">
        <f>VLOOKUP(K326,Input!$AM$3:$AP$1002,4)</f>
        <v/>
      </c>
      <c r="M326" t="str">
        <f>VLOOKUP(K326,Input!$AM$3:$AP$1002,3)</f>
        <v/>
      </c>
    </row>
    <row r="327" spans="8:13" x14ac:dyDescent="0.3">
      <c r="H327">
        <f t="shared" si="20"/>
        <v>325</v>
      </c>
      <c r="I327">
        <f>VLOOKUP(H327,Input!$AI$3:$AL$1002,4)</f>
        <v>4</v>
      </c>
      <c r="J327">
        <f>VLOOKUP(H327,Input!$AI$3:$AL$1002,3)</f>
        <v>360</v>
      </c>
      <c r="K327" t="str">
        <f t="shared" si="21"/>
        <v/>
      </c>
      <c r="L327" t="str">
        <f>VLOOKUP(K327,Input!$AM$3:$AP$1002,4)</f>
        <v/>
      </c>
      <c r="M327" t="str">
        <f>VLOOKUP(K327,Input!$AM$3:$AP$1002,3)</f>
        <v/>
      </c>
    </row>
    <row r="328" spans="8:13" x14ac:dyDescent="0.3">
      <c r="H328">
        <f t="shared" si="20"/>
        <v>326</v>
      </c>
      <c r="I328">
        <f>VLOOKUP(H328,Input!$AI$3:$AL$1002,4)</f>
        <v>4</v>
      </c>
      <c r="J328">
        <f>VLOOKUP(H328,Input!$AI$3:$AL$1002,3)</f>
        <v>370</v>
      </c>
      <c r="K328" t="str">
        <f t="shared" si="21"/>
        <v/>
      </c>
      <c r="L328" t="str">
        <f>VLOOKUP(K328,Input!$AM$3:$AP$1002,4)</f>
        <v/>
      </c>
      <c r="M328" t="str">
        <f>VLOOKUP(K328,Input!$AM$3:$AP$1002,3)</f>
        <v/>
      </c>
    </row>
    <row r="329" spans="8:13" x14ac:dyDescent="0.3">
      <c r="H329">
        <f t="shared" si="20"/>
        <v>327</v>
      </c>
      <c r="I329">
        <f>VLOOKUP(H329,Input!$AI$3:$AL$1002,4)</f>
        <v>4</v>
      </c>
      <c r="J329">
        <f>VLOOKUP(H329,Input!$AI$3:$AL$1002,3)</f>
        <v>370</v>
      </c>
      <c r="K329" t="str">
        <f t="shared" si="21"/>
        <v/>
      </c>
      <c r="L329" t="str">
        <f>VLOOKUP(K329,Input!$AM$3:$AP$1002,4)</f>
        <v/>
      </c>
      <c r="M329" t="str">
        <f>VLOOKUP(K329,Input!$AM$3:$AP$1002,3)</f>
        <v/>
      </c>
    </row>
    <row r="330" spans="8:13" x14ac:dyDescent="0.3">
      <c r="H330">
        <f t="shared" si="20"/>
        <v>328</v>
      </c>
      <c r="I330">
        <f>VLOOKUP(H330,Input!$AI$3:$AL$1002,4)</f>
        <v>5</v>
      </c>
      <c r="J330">
        <f>VLOOKUP(H330,Input!$AI$3:$AL$1002,3)</f>
        <v>380</v>
      </c>
      <c r="K330" t="str">
        <f t="shared" si="21"/>
        <v/>
      </c>
      <c r="L330" t="str">
        <f>VLOOKUP(K330,Input!$AM$3:$AP$1002,4)</f>
        <v/>
      </c>
      <c r="M330" t="str">
        <f>VLOOKUP(K330,Input!$AM$3:$AP$1002,3)</f>
        <v/>
      </c>
    </row>
    <row r="331" spans="8:13" x14ac:dyDescent="0.3">
      <c r="H331">
        <f t="shared" si="20"/>
        <v>329</v>
      </c>
      <c r="I331">
        <f>VLOOKUP(H331,Input!$AI$3:$AL$1002,4)</f>
        <v>5</v>
      </c>
      <c r="J331">
        <f>VLOOKUP(H331,Input!$AI$3:$AL$1002,3)</f>
        <v>380</v>
      </c>
      <c r="K331" t="str">
        <f t="shared" si="21"/>
        <v/>
      </c>
      <c r="L331" t="str">
        <f>VLOOKUP(K331,Input!$AM$3:$AP$1002,4)</f>
        <v/>
      </c>
      <c r="M331" t="str">
        <f>VLOOKUP(K331,Input!$AM$3:$AP$1002,3)</f>
        <v/>
      </c>
    </row>
    <row r="332" spans="8:13" x14ac:dyDescent="0.3">
      <c r="H332">
        <f t="shared" si="20"/>
        <v>330</v>
      </c>
      <c r="I332">
        <f>VLOOKUP(H332,Input!$AI$3:$AL$1002,4)</f>
        <v>6</v>
      </c>
      <c r="J332">
        <f>VLOOKUP(H332,Input!$AI$3:$AL$1002,3)</f>
        <v>390</v>
      </c>
      <c r="K332" t="str">
        <f t="shared" si="21"/>
        <v/>
      </c>
      <c r="L332" t="str">
        <f>VLOOKUP(K332,Input!$AM$3:$AP$1002,4)</f>
        <v/>
      </c>
      <c r="M332" t="str">
        <f>VLOOKUP(K332,Input!$AM$3:$AP$1002,3)</f>
        <v/>
      </c>
    </row>
    <row r="333" spans="8:13" x14ac:dyDescent="0.3">
      <c r="H333">
        <f t="shared" si="20"/>
        <v>331</v>
      </c>
      <c r="I333">
        <f>VLOOKUP(H333,Input!$AI$3:$AL$1002,4)</f>
        <v>5</v>
      </c>
      <c r="J333">
        <f>VLOOKUP(H333,Input!$AI$3:$AL$1002,3)</f>
        <v>390</v>
      </c>
      <c r="K333" t="str">
        <f t="shared" si="21"/>
        <v/>
      </c>
      <c r="L333" t="str">
        <f>VLOOKUP(K333,Input!$AM$3:$AP$1002,4)</f>
        <v/>
      </c>
      <c r="M333" t="str">
        <f>VLOOKUP(K333,Input!$AM$3:$AP$1002,3)</f>
        <v/>
      </c>
    </row>
    <row r="334" spans="8:13" x14ac:dyDescent="0.3">
      <c r="H334">
        <f t="shared" si="20"/>
        <v>332</v>
      </c>
      <c r="I334">
        <f>VLOOKUP(H334,Input!$AI$3:$AL$1002,4)</f>
        <v>4</v>
      </c>
      <c r="J334">
        <f>VLOOKUP(H334,Input!$AI$3:$AL$1002,3)</f>
        <v>400</v>
      </c>
      <c r="K334" t="str">
        <f t="shared" si="21"/>
        <v/>
      </c>
      <c r="L334" t="str">
        <f>VLOOKUP(K334,Input!$AM$3:$AP$1002,4)</f>
        <v/>
      </c>
      <c r="M334" t="str">
        <f>VLOOKUP(K334,Input!$AM$3:$AP$1002,3)</f>
        <v/>
      </c>
    </row>
    <row r="335" spans="8:13" x14ac:dyDescent="0.3">
      <c r="H335">
        <f t="shared" si="20"/>
        <v>333</v>
      </c>
      <c r="I335">
        <f>VLOOKUP(H335,Input!$AI$3:$AL$1002,4)</f>
        <v>7</v>
      </c>
      <c r="J335">
        <f>VLOOKUP(H335,Input!$AI$3:$AL$1002,3)</f>
        <v>400</v>
      </c>
      <c r="K335" t="str">
        <f t="shared" si="21"/>
        <v/>
      </c>
      <c r="L335" t="str">
        <f>VLOOKUP(K335,Input!$AM$3:$AP$1002,4)</f>
        <v/>
      </c>
      <c r="M335" t="str">
        <f>VLOOKUP(K335,Input!$AM$3:$AP$1002,3)</f>
        <v/>
      </c>
    </row>
    <row r="336" spans="8:13" x14ac:dyDescent="0.3">
      <c r="H336">
        <f t="shared" si="20"/>
        <v>334</v>
      </c>
      <c r="I336">
        <f>VLOOKUP(H336,Input!$AI$3:$AL$1002,4)</f>
        <v>5</v>
      </c>
      <c r="J336">
        <f>VLOOKUP(H336,Input!$AI$3:$AL$1002,3)</f>
        <v>410</v>
      </c>
      <c r="K336" t="str">
        <f t="shared" si="21"/>
        <v/>
      </c>
      <c r="L336" t="str">
        <f>VLOOKUP(K336,Input!$AM$3:$AP$1002,4)</f>
        <v/>
      </c>
      <c r="M336" t="str">
        <f>VLOOKUP(K336,Input!$AM$3:$AP$1002,3)</f>
        <v/>
      </c>
    </row>
    <row r="337" spans="8:13" x14ac:dyDescent="0.3">
      <c r="H337">
        <f t="shared" si="20"/>
        <v>335</v>
      </c>
      <c r="I337">
        <f>VLOOKUP(H337,Input!$AI$3:$AL$1002,4)</f>
        <v>4</v>
      </c>
      <c r="J337">
        <f>VLOOKUP(H337,Input!$AI$3:$AL$1002,3)</f>
        <v>410</v>
      </c>
      <c r="K337" t="str">
        <f t="shared" si="21"/>
        <v/>
      </c>
      <c r="L337" t="str">
        <f>VLOOKUP(K337,Input!$AM$3:$AP$1002,4)</f>
        <v/>
      </c>
      <c r="M337" t="str">
        <f>VLOOKUP(K337,Input!$AM$3:$AP$1002,3)</f>
        <v/>
      </c>
    </row>
    <row r="338" spans="8:13" x14ac:dyDescent="0.3">
      <c r="H338">
        <f t="shared" si="20"/>
        <v>336</v>
      </c>
      <c r="I338">
        <f>VLOOKUP(H338,Input!$AI$3:$AL$1002,4)</f>
        <v>5</v>
      </c>
      <c r="J338">
        <f>VLOOKUP(H338,Input!$AI$3:$AL$1002,3)</f>
        <v>420</v>
      </c>
      <c r="K338" t="str">
        <f t="shared" si="21"/>
        <v/>
      </c>
      <c r="L338" t="str">
        <f>VLOOKUP(K338,Input!$AM$3:$AP$1002,4)</f>
        <v/>
      </c>
      <c r="M338" t="str">
        <f>VLOOKUP(K338,Input!$AM$3:$AP$1002,3)</f>
        <v/>
      </c>
    </row>
    <row r="339" spans="8:13" x14ac:dyDescent="0.3">
      <c r="H339">
        <f t="shared" si="20"/>
        <v>337</v>
      </c>
      <c r="I339">
        <f>VLOOKUP(H339,Input!$AI$3:$AL$1002,4)</f>
        <v>6</v>
      </c>
      <c r="J339">
        <f>VLOOKUP(H339,Input!$AI$3:$AL$1002,3)</f>
        <v>430</v>
      </c>
      <c r="K339" t="str">
        <f t="shared" si="21"/>
        <v/>
      </c>
      <c r="L339" t="str">
        <f>VLOOKUP(K339,Input!$AM$3:$AP$1002,4)</f>
        <v/>
      </c>
      <c r="M339" t="str">
        <f>VLOOKUP(K339,Input!$AM$3:$AP$1002,3)</f>
        <v/>
      </c>
    </row>
    <row r="340" spans="8:13" x14ac:dyDescent="0.3">
      <c r="H340">
        <f t="shared" si="20"/>
        <v>338</v>
      </c>
      <c r="I340">
        <f>VLOOKUP(H340,Input!$AI$3:$AL$1002,4)</f>
        <v>8</v>
      </c>
      <c r="J340">
        <f>VLOOKUP(H340,Input!$AI$3:$AL$1002,3)</f>
        <v>460</v>
      </c>
      <c r="K340" t="str">
        <f t="shared" si="21"/>
        <v/>
      </c>
      <c r="L340" t="str">
        <f>VLOOKUP(K340,Input!$AM$3:$AP$1002,4)</f>
        <v/>
      </c>
      <c r="M340" t="str">
        <f>VLOOKUP(K340,Input!$AM$3:$AP$1002,3)</f>
        <v/>
      </c>
    </row>
    <row r="341" spans="8:13" x14ac:dyDescent="0.3">
      <c r="H341">
        <f t="shared" si="20"/>
        <v>339</v>
      </c>
      <c r="I341">
        <f>VLOOKUP(H341,Input!$AI$3:$AL$1002,4)</f>
        <v>6</v>
      </c>
      <c r="J341">
        <f>VLOOKUP(H341,Input!$AI$3:$AL$1002,3)</f>
        <v>470</v>
      </c>
      <c r="K341" t="str">
        <f t="shared" si="21"/>
        <v/>
      </c>
      <c r="L341" t="str">
        <f>VLOOKUP(K341,Input!$AM$3:$AP$1002,4)</f>
        <v/>
      </c>
      <c r="M341" t="str">
        <f>VLOOKUP(K341,Input!$AM$3:$AP$1002,3)</f>
        <v/>
      </c>
    </row>
    <row r="342" spans="8:13" x14ac:dyDescent="0.3">
      <c r="H342">
        <f t="shared" si="20"/>
        <v>340</v>
      </c>
      <c r="I342">
        <f>VLOOKUP(H342,Input!$AI$3:$AL$1002,4)</f>
        <v>3</v>
      </c>
      <c r="J342">
        <f>VLOOKUP(H342,Input!$AI$3:$AL$1002,3)</f>
        <v>270</v>
      </c>
      <c r="K342" t="str">
        <f t="shared" si="21"/>
        <v/>
      </c>
      <c r="L342" t="str">
        <f>VLOOKUP(K342,Input!$AM$3:$AP$1002,4)</f>
        <v/>
      </c>
      <c r="M342" t="str">
        <f>VLOOKUP(K342,Input!$AM$3:$AP$1002,3)</f>
        <v/>
      </c>
    </row>
    <row r="343" spans="8:13" x14ac:dyDescent="0.3">
      <c r="H343">
        <f t="shared" si="20"/>
        <v>341</v>
      </c>
      <c r="I343">
        <f>VLOOKUP(H343,Input!$AI$3:$AL$1002,4)</f>
        <v>4</v>
      </c>
      <c r="J343">
        <f>VLOOKUP(H343,Input!$AI$3:$AL$1002,3)</f>
        <v>300</v>
      </c>
      <c r="K343" t="str">
        <f t="shared" si="21"/>
        <v/>
      </c>
      <c r="L343" t="str">
        <f>VLOOKUP(K343,Input!$AM$3:$AP$1002,4)</f>
        <v/>
      </c>
      <c r="M343" t="str">
        <f>VLOOKUP(K343,Input!$AM$3:$AP$1002,3)</f>
        <v/>
      </c>
    </row>
    <row r="344" spans="8:13" x14ac:dyDescent="0.3">
      <c r="H344">
        <f t="shared" si="20"/>
        <v>342</v>
      </c>
      <c r="I344">
        <f>VLOOKUP(H344,Input!$AI$3:$AL$1002,4)</f>
        <v>4</v>
      </c>
      <c r="J344">
        <f>VLOOKUP(H344,Input!$AI$3:$AL$1002,3)</f>
        <v>300</v>
      </c>
      <c r="K344" t="str">
        <f t="shared" si="21"/>
        <v/>
      </c>
      <c r="L344" t="str">
        <f>VLOOKUP(K344,Input!$AM$3:$AP$1002,4)</f>
        <v/>
      </c>
      <c r="M344" t="str">
        <f>VLOOKUP(K344,Input!$AM$3:$AP$1002,3)</f>
        <v/>
      </c>
    </row>
    <row r="345" spans="8:13" x14ac:dyDescent="0.3">
      <c r="H345">
        <f t="shared" si="20"/>
        <v>343</v>
      </c>
      <c r="I345">
        <f>VLOOKUP(H345,Input!$AI$3:$AL$1002,4)</f>
        <v>4</v>
      </c>
      <c r="J345">
        <f>VLOOKUP(H345,Input!$AI$3:$AL$1002,3)</f>
        <v>310</v>
      </c>
      <c r="K345" t="str">
        <f t="shared" si="21"/>
        <v/>
      </c>
      <c r="L345" t="str">
        <f>VLOOKUP(K345,Input!$AM$3:$AP$1002,4)</f>
        <v/>
      </c>
      <c r="M345" t="str">
        <f>VLOOKUP(K345,Input!$AM$3:$AP$1002,3)</f>
        <v/>
      </c>
    </row>
    <row r="346" spans="8:13" x14ac:dyDescent="0.3">
      <c r="H346">
        <f t="shared" si="20"/>
        <v>344</v>
      </c>
      <c r="I346">
        <f>VLOOKUP(H346,Input!$AI$3:$AL$1002,4)</f>
        <v>4</v>
      </c>
      <c r="J346">
        <f>VLOOKUP(H346,Input!$AI$3:$AL$1002,3)</f>
        <v>310</v>
      </c>
      <c r="K346" t="str">
        <f t="shared" si="21"/>
        <v/>
      </c>
      <c r="L346" t="str">
        <f>VLOOKUP(K346,Input!$AM$3:$AP$1002,4)</f>
        <v/>
      </c>
      <c r="M346" t="str">
        <f>VLOOKUP(K346,Input!$AM$3:$AP$1002,3)</f>
        <v/>
      </c>
    </row>
    <row r="347" spans="8:13" x14ac:dyDescent="0.3">
      <c r="H347">
        <f t="shared" si="20"/>
        <v>345</v>
      </c>
      <c r="I347">
        <f>VLOOKUP(H347,Input!$AI$3:$AL$1002,4)</f>
        <v>4</v>
      </c>
      <c r="J347">
        <f>VLOOKUP(H347,Input!$AI$3:$AL$1002,3)</f>
        <v>320</v>
      </c>
      <c r="K347" t="str">
        <f t="shared" si="21"/>
        <v/>
      </c>
      <c r="L347" t="str">
        <f>VLOOKUP(K347,Input!$AM$3:$AP$1002,4)</f>
        <v/>
      </c>
      <c r="M347" t="str">
        <f>VLOOKUP(K347,Input!$AM$3:$AP$1002,3)</f>
        <v/>
      </c>
    </row>
    <row r="348" spans="8:13" x14ac:dyDescent="0.3">
      <c r="H348">
        <f t="shared" si="20"/>
        <v>346</v>
      </c>
      <c r="I348">
        <f>VLOOKUP(H348,Input!$AI$3:$AL$1002,4)</f>
        <v>4</v>
      </c>
      <c r="J348">
        <f>VLOOKUP(H348,Input!$AI$3:$AL$1002,3)</f>
        <v>320</v>
      </c>
      <c r="K348" t="str">
        <f t="shared" si="21"/>
        <v/>
      </c>
      <c r="L348" t="str">
        <f>VLOOKUP(K348,Input!$AM$3:$AP$1002,4)</f>
        <v/>
      </c>
      <c r="M348" t="str">
        <f>VLOOKUP(K348,Input!$AM$3:$AP$1002,3)</f>
        <v/>
      </c>
    </row>
    <row r="349" spans="8:13" x14ac:dyDescent="0.3">
      <c r="H349">
        <f t="shared" si="20"/>
        <v>347</v>
      </c>
      <c r="I349">
        <f>VLOOKUP(H349,Input!$AI$3:$AL$1002,4)</f>
        <v>4</v>
      </c>
      <c r="J349">
        <f>VLOOKUP(H349,Input!$AI$3:$AL$1002,3)</f>
        <v>330</v>
      </c>
      <c r="K349" t="str">
        <f t="shared" si="21"/>
        <v/>
      </c>
      <c r="L349" t="str">
        <f>VLOOKUP(K349,Input!$AM$3:$AP$1002,4)</f>
        <v/>
      </c>
      <c r="M349" t="str">
        <f>VLOOKUP(K349,Input!$AM$3:$AP$1002,3)</f>
        <v/>
      </c>
    </row>
    <row r="350" spans="8:13" x14ac:dyDescent="0.3">
      <c r="H350">
        <f t="shared" si="20"/>
        <v>348</v>
      </c>
      <c r="I350">
        <f>VLOOKUP(H350,Input!$AI$3:$AL$1002,4)</f>
        <v>4</v>
      </c>
      <c r="J350">
        <f>VLOOKUP(H350,Input!$AI$3:$AL$1002,3)</f>
        <v>330</v>
      </c>
      <c r="K350" t="str">
        <f t="shared" si="21"/>
        <v/>
      </c>
      <c r="L350" t="str">
        <f>VLOOKUP(K350,Input!$AM$3:$AP$1002,4)</f>
        <v/>
      </c>
      <c r="M350" t="str">
        <f>VLOOKUP(K350,Input!$AM$3:$AP$1002,3)</f>
        <v/>
      </c>
    </row>
    <row r="351" spans="8:13" x14ac:dyDescent="0.3">
      <c r="H351">
        <f t="shared" si="20"/>
        <v>349</v>
      </c>
      <c r="I351">
        <f>VLOOKUP(H351,Input!$AI$3:$AL$1002,4)</f>
        <v>4</v>
      </c>
      <c r="J351">
        <f>VLOOKUP(H351,Input!$AI$3:$AL$1002,3)</f>
        <v>340</v>
      </c>
      <c r="K351" t="str">
        <f t="shared" si="21"/>
        <v/>
      </c>
      <c r="L351" t="str">
        <f>VLOOKUP(K351,Input!$AM$3:$AP$1002,4)</f>
        <v/>
      </c>
      <c r="M351" t="str">
        <f>VLOOKUP(K351,Input!$AM$3:$AP$1002,3)</f>
        <v/>
      </c>
    </row>
    <row r="352" spans="8:13" x14ac:dyDescent="0.3">
      <c r="H352">
        <f t="shared" si="20"/>
        <v>350</v>
      </c>
      <c r="I352">
        <f>VLOOKUP(H352,Input!$AI$3:$AL$1002,4)</f>
        <v>5</v>
      </c>
      <c r="J352">
        <f>VLOOKUP(H352,Input!$AI$3:$AL$1002,3)</f>
        <v>340</v>
      </c>
      <c r="K352" t="str">
        <f t="shared" si="21"/>
        <v/>
      </c>
      <c r="L352" t="str">
        <f>VLOOKUP(K352,Input!$AM$3:$AP$1002,4)</f>
        <v/>
      </c>
      <c r="M352" t="str">
        <f>VLOOKUP(K352,Input!$AM$3:$AP$1002,3)</f>
        <v/>
      </c>
    </row>
    <row r="353" spans="8:13" x14ac:dyDescent="0.3">
      <c r="H353">
        <f t="shared" si="20"/>
        <v>351</v>
      </c>
      <c r="I353">
        <f>VLOOKUP(H353,Input!$AI$3:$AL$1002,4)</f>
        <v>4</v>
      </c>
      <c r="J353">
        <f>VLOOKUP(H353,Input!$AI$3:$AL$1002,3)</f>
        <v>350</v>
      </c>
      <c r="K353" t="str">
        <f t="shared" si="21"/>
        <v/>
      </c>
      <c r="L353" t="str">
        <f>VLOOKUP(K353,Input!$AM$3:$AP$1002,4)</f>
        <v/>
      </c>
      <c r="M353" t="str">
        <f>VLOOKUP(K353,Input!$AM$3:$AP$1002,3)</f>
        <v/>
      </c>
    </row>
    <row r="354" spans="8:13" x14ac:dyDescent="0.3">
      <c r="H354">
        <f t="shared" si="20"/>
        <v>352</v>
      </c>
      <c r="I354">
        <f>VLOOKUP(H354,Input!$AI$3:$AL$1002,4)</f>
        <v>4</v>
      </c>
      <c r="J354">
        <f>VLOOKUP(H354,Input!$AI$3:$AL$1002,3)</f>
        <v>360</v>
      </c>
      <c r="K354" t="str">
        <f t="shared" si="21"/>
        <v/>
      </c>
      <c r="L354" t="str">
        <f>VLOOKUP(K354,Input!$AM$3:$AP$1002,4)</f>
        <v/>
      </c>
      <c r="M354" t="str">
        <f>VLOOKUP(K354,Input!$AM$3:$AP$1002,3)</f>
        <v/>
      </c>
    </row>
    <row r="355" spans="8:13" x14ac:dyDescent="0.3">
      <c r="H355">
        <f t="shared" si="20"/>
        <v>353</v>
      </c>
      <c r="I355">
        <f>VLOOKUP(H355,Input!$AI$3:$AL$1002,4)</f>
        <v>4</v>
      </c>
      <c r="J355">
        <f>VLOOKUP(H355,Input!$AI$3:$AL$1002,3)</f>
        <v>360</v>
      </c>
      <c r="K355" t="str">
        <f t="shared" si="21"/>
        <v/>
      </c>
      <c r="L355" t="str">
        <f>VLOOKUP(K355,Input!$AM$3:$AP$1002,4)</f>
        <v/>
      </c>
      <c r="M355" t="str">
        <f>VLOOKUP(K355,Input!$AM$3:$AP$1002,3)</f>
        <v/>
      </c>
    </row>
    <row r="356" spans="8:13" x14ac:dyDescent="0.3">
      <c r="H356">
        <f t="shared" si="20"/>
        <v>354</v>
      </c>
      <c r="I356">
        <f>VLOOKUP(H356,Input!$AI$3:$AL$1002,4)</f>
        <v>6</v>
      </c>
      <c r="J356">
        <f>VLOOKUP(H356,Input!$AI$3:$AL$1002,3)</f>
        <v>370</v>
      </c>
      <c r="K356" t="str">
        <f t="shared" si="21"/>
        <v/>
      </c>
      <c r="L356" t="str">
        <f>VLOOKUP(K356,Input!$AM$3:$AP$1002,4)</f>
        <v/>
      </c>
      <c r="M356" t="str">
        <f>VLOOKUP(K356,Input!$AM$3:$AP$1002,3)</f>
        <v/>
      </c>
    </row>
    <row r="357" spans="8:13" x14ac:dyDescent="0.3">
      <c r="H357">
        <f t="shared" si="20"/>
        <v>355</v>
      </c>
      <c r="I357">
        <f>VLOOKUP(H357,Input!$AI$3:$AL$1002,4)</f>
        <v>4</v>
      </c>
      <c r="J357">
        <f>VLOOKUP(H357,Input!$AI$3:$AL$1002,3)</f>
        <v>370</v>
      </c>
      <c r="K357" t="str">
        <f t="shared" si="21"/>
        <v/>
      </c>
      <c r="L357" t="str">
        <f>VLOOKUP(K357,Input!$AM$3:$AP$1002,4)</f>
        <v/>
      </c>
      <c r="M357" t="str">
        <f>VLOOKUP(K357,Input!$AM$3:$AP$1002,3)</f>
        <v/>
      </c>
    </row>
    <row r="358" spans="8:13" x14ac:dyDescent="0.3">
      <c r="H358">
        <f t="shared" si="20"/>
        <v>356</v>
      </c>
      <c r="I358">
        <f>VLOOKUP(H358,Input!$AI$3:$AL$1002,4)</f>
        <v>5</v>
      </c>
      <c r="J358">
        <f>VLOOKUP(H358,Input!$AI$3:$AL$1002,3)</f>
        <v>380</v>
      </c>
      <c r="K358" t="str">
        <f t="shared" si="21"/>
        <v/>
      </c>
      <c r="L358" t="str">
        <f>VLOOKUP(K358,Input!$AM$3:$AP$1002,4)</f>
        <v/>
      </c>
      <c r="M358" t="str">
        <f>VLOOKUP(K358,Input!$AM$3:$AP$1002,3)</f>
        <v/>
      </c>
    </row>
    <row r="359" spans="8:13" x14ac:dyDescent="0.3">
      <c r="H359">
        <f t="shared" si="20"/>
        <v>357</v>
      </c>
      <c r="I359">
        <f>VLOOKUP(H359,Input!$AI$3:$AL$1002,4)</f>
        <v>6</v>
      </c>
      <c r="J359">
        <f>VLOOKUP(H359,Input!$AI$3:$AL$1002,3)</f>
        <v>380</v>
      </c>
      <c r="K359" t="str">
        <f t="shared" si="21"/>
        <v/>
      </c>
      <c r="L359" t="str">
        <f>VLOOKUP(K359,Input!$AM$3:$AP$1002,4)</f>
        <v/>
      </c>
      <c r="M359" t="str">
        <f>VLOOKUP(K359,Input!$AM$3:$AP$1002,3)</f>
        <v/>
      </c>
    </row>
    <row r="360" spans="8:13" x14ac:dyDescent="0.3">
      <c r="H360">
        <f t="shared" si="20"/>
        <v>358</v>
      </c>
      <c r="I360">
        <f>VLOOKUP(H360,Input!$AI$3:$AL$1002,4)</f>
        <v>4</v>
      </c>
      <c r="J360">
        <f>VLOOKUP(H360,Input!$AI$3:$AL$1002,3)</f>
        <v>390</v>
      </c>
      <c r="K360" t="str">
        <f t="shared" si="21"/>
        <v/>
      </c>
      <c r="L360" t="str">
        <f>VLOOKUP(K360,Input!$AM$3:$AP$1002,4)</f>
        <v/>
      </c>
      <c r="M360" t="str">
        <f>VLOOKUP(K360,Input!$AM$3:$AP$1002,3)</f>
        <v/>
      </c>
    </row>
    <row r="361" spans="8:13" x14ac:dyDescent="0.3">
      <c r="H361">
        <f t="shared" si="20"/>
        <v>359</v>
      </c>
      <c r="I361">
        <f>VLOOKUP(H361,Input!$AI$3:$AL$1002,4)</f>
        <v>5</v>
      </c>
      <c r="J361">
        <f>VLOOKUP(H361,Input!$AI$3:$AL$1002,3)</f>
        <v>390</v>
      </c>
      <c r="K361" t="str">
        <f t="shared" si="21"/>
        <v/>
      </c>
      <c r="L361" t="str">
        <f>VLOOKUP(K361,Input!$AM$3:$AP$1002,4)</f>
        <v/>
      </c>
      <c r="M361" t="str">
        <f>VLOOKUP(K361,Input!$AM$3:$AP$1002,3)</f>
        <v/>
      </c>
    </row>
    <row r="362" spans="8:13" x14ac:dyDescent="0.3">
      <c r="H362">
        <f t="shared" si="20"/>
        <v>360</v>
      </c>
      <c r="I362">
        <f>VLOOKUP(H362,Input!$AI$3:$AL$1002,4)</f>
        <v>5</v>
      </c>
      <c r="J362">
        <f>VLOOKUP(H362,Input!$AI$3:$AL$1002,3)</f>
        <v>400</v>
      </c>
      <c r="K362" t="str">
        <f t="shared" si="21"/>
        <v/>
      </c>
      <c r="L362" t="str">
        <f>VLOOKUP(K362,Input!$AM$3:$AP$1002,4)</f>
        <v/>
      </c>
      <c r="M362" t="str">
        <f>VLOOKUP(K362,Input!$AM$3:$AP$1002,3)</f>
        <v/>
      </c>
    </row>
    <row r="363" spans="8:13" x14ac:dyDescent="0.3">
      <c r="H363">
        <f t="shared" si="20"/>
        <v>361</v>
      </c>
      <c r="I363">
        <f>VLOOKUP(H363,Input!$AI$3:$AL$1002,4)</f>
        <v>4</v>
      </c>
      <c r="J363">
        <f>VLOOKUP(H363,Input!$AI$3:$AL$1002,3)</f>
        <v>400</v>
      </c>
      <c r="K363" t="str">
        <f t="shared" si="21"/>
        <v/>
      </c>
      <c r="L363" t="str">
        <f>VLOOKUP(K363,Input!$AM$3:$AP$1002,4)</f>
        <v/>
      </c>
      <c r="M363" t="str">
        <f>VLOOKUP(K363,Input!$AM$3:$AP$1002,3)</f>
        <v/>
      </c>
    </row>
    <row r="364" spans="8:13" x14ac:dyDescent="0.3">
      <c r="H364">
        <f t="shared" si="20"/>
        <v>362</v>
      </c>
      <c r="I364">
        <f>VLOOKUP(H364,Input!$AI$3:$AL$1002,4)</f>
        <v>7</v>
      </c>
      <c r="J364">
        <f>VLOOKUP(H364,Input!$AI$3:$AL$1002,3)</f>
        <v>410</v>
      </c>
      <c r="K364" t="str">
        <f t="shared" si="21"/>
        <v/>
      </c>
      <c r="L364" t="str">
        <f>VLOOKUP(K364,Input!$AM$3:$AP$1002,4)</f>
        <v/>
      </c>
      <c r="M364" t="str">
        <f>VLOOKUP(K364,Input!$AM$3:$AP$1002,3)</f>
        <v/>
      </c>
    </row>
    <row r="365" spans="8:13" x14ac:dyDescent="0.3">
      <c r="H365">
        <f t="shared" si="20"/>
        <v>363</v>
      </c>
      <c r="I365">
        <f>VLOOKUP(H365,Input!$AI$3:$AL$1002,4)</f>
        <v>6</v>
      </c>
      <c r="J365">
        <f>VLOOKUP(H365,Input!$AI$3:$AL$1002,3)</f>
        <v>410</v>
      </c>
      <c r="K365" t="str">
        <f t="shared" si="21"/>
        <v/>
      </c>
      <c r="L365" t="str">
        <f>VLOOKUP(K365,Input!$AM$3:$AP$1002,4)</f>
        <v/>
      </c>
      <c r="M365" t="str">
        <f>VLOOKUP(K365,Input!$AM$3:$AP$1002,3)</f>
        <v/>
      </c>
    </row>
    <row r="366" spans="8:13" x14ac:dyDescent="0.3">
      <c r="H366">
        <f t="shared" si="20"/>
        <v>364</v>
      </c>
      <c r="I366">
        <f>VLOOKUP(H366,Input!$AI$3:$AL$1002,4)</f>
        <v>5</v>
      </c>
      <c r="J366">
        <f>VLOOKUP(H366,Input!$AI$3:$AL$1002,3)</f>
        <v>430</v>
      </c>
      <c r="K366" t="str">
        <f t="shared" si="21"/>
        <v/>
      </c>
      <c r="L366" t="str">
        <f>VLOOKUP(K366,Input!$AM$3:$AP$1002,4)</f>
        <v/>
      </c>
      <c r="M366" t="str">
        <f>VLOOKUP(K366,Input!$AM$3:$AP$1002,3)</f>
        <v/>
      </c>
    </row>
    <row r="367" spans="8:13" x14ac:dyDescent="0.3">
      <c r="H367">
        <f t="shared" si="20"/>
        <v>365</v>
      </c>
      <c r="I367">
        <f>VLOOKUP(H367,Input!$AI$3:$AL$1002,4)</f>
        <v>9</v>
      </c>
      <c r="J367">
        <f>VLOOKUP(H367,Input!$AI$3:$AL$1002,3)</f>
        <v>540</v>
      </c>
      <c r="K367" t="str">
        <f t="shared" si="21"/>
        <v/>
      </c>
      <c r="L367" t="str">
        <f>VLOOKUP(K367,Input!$AM$3:$AP$1002,4)</f>
        <v/>
      </c>
      <c r="M367" t="str">
        <f>VLOOKUP(K367,Input!$AM$3:$AP$1002,3)</f>
        <v/>
      </c>
    </row>
    <row r="368" spans="8:13" x14ac:dyDescent="0.3">
      <c r="H368">
        <f t="shared" si="20"/>
        <v>366</v>
      </c>
      <c r="I368">
        <f>VLOOKUP(H368,Input!$AI$3:$AL$1002,4)</f>
        <v>9</v>
      </c>
      <c r="J368">
        <f>VLOOKUP(H368,Input!$AI$3:$AL$1002,3)</f>
        <v>470</v>
      </c>
      <c r="K368" t="str">
        <f t="shared" si="21"/>
        <v/>
      </c>
      <c r="L368" t="str">
        <f>VLOOKUP(K368,Input!$AM$3:$AP$1002,4)</f>
        <v/>
      </c>
      <c r="M368" t="str">
        <f>VLOOKUP(K368,Input!$AM$3:$AP$1002,3)</f>
        <v/>
      </c>
    </row>
    <row r="369" spans="8:13" x14ac:dyDescent="0.3">
      <c r="H369">
        <f t="shared" si="20"/>
        <v>367</v>
      </c>
      <c r="I369">
        <f>VLOOKUP(H369,Input!$AI$3:$AL$1002,4)</f>
        <v>3</v>
      </c>
      <c r="J369">
        <f>VLOOKUP(H369,Input!$AI$3:$AL$1002,3)</f>
        <v>280</v>
      </c>
      <c r="K369" t="str">
        <f t="shared" si="21"/>
        <v/>
      </c>
      <c r="L369" t="str">
        <f>VLOOKUP(K369,Input!$AM$3:$AP$1002,4)</f>
        <v/>
      </c>
      <c r="M369" t="str">
        <f>VLOOKUP(K369,Input!$AM$3:$AP$1002,3)</f>
        <v/>
      </c>
    </row>
    <row r="370" spans="8:13" x14ac:dyDescent="0.3">
      <c r="H370">
        <f t="shared" si="20"/>
        <v>368</v>
      </c>
      <c r="I370">
        <f>VLOOKUP(H370,Input!$AI$3:$AL$1002,4)</f>
        <v>3</v>
      </c>
      <c r="J370">
        <f>VLOOKUP(H370,Input!$AI$3:$AL$1002,3)</f>
        <v>280</v>
      </c>
      <c r="K370" t="str">
        <f t="shared" si="21"/>
        <v/>
      </c>
      <c r="L370" t="str">
        <f>VLOOKUP(K370,Input!$AM$3:$AP$1002,4)</f>
        <v/>
      </c>
      <c r="M370" t="str">
        <f>VLOOKUP(K370,Input!$AM$3:$AP$1002,3)</f>
        <v/>
      </c>
    </row>
    <row r="371" spans="8:13" x14ac:dyDescent="0.3">
      <c r="H371">
        <f t="shared" si="20"/>
        <v>369</v>
      </c>
      <c r="I371">
        <f>VLOOKUP(H371,Input!$AI$3:$AL$1002,4)</f>
        <v>4</v>
      </c>
      <c r="J371">
        <f>VLOOKUP(H371,Input!$AI$3:$AL$1002,3)</f>
        <v>290</v>
      </c>
      <c r="K371" t="str">
        <f t="shared" si="21"/>
        <v/>
      </c>
      <c r="L371" t="str">
        <f>VLOOKUP(K371,Input!$AM$3:$AP$1002,4)</f>
        <v/>
      </c>
      <c r="M371" t="str">
        <f>VLOOKUP(K371,Input!$AM$3:$AP$1002,3)</f>
        <v/>
      </c>
    </row>
    <row r="372" spans="8:13" x14ac:dyDescent="0.3">
      <c r="H372">
        <f t="shared" si="20"/>
        <v>370</v>
      </c>
      <c r="I372">
        <f>VLOOKUP(H372,Input!$AI$3:$AL$1002,4)</f>
        <v>4</v>
      </c>
      <c r="J372">
        <f>VLOOKUP(H372,Input!$AI$3:$AL$1002,3)</f>
        <v>290</v>
      </c>
      <c r="K372" t="str">
        <f t="shared" si="21"/>
        <v/>
      </c>
      <c r="L372" t="str">
        <f>VLOOKUP(K372,Input!$AM$3:$AP$1002,4)</f>
        <v/>
      </c>
      <c r="M372" t="str">
        <f>VLOOKUP(K372,Input!$AM$3:$AP$1002,3)</f>
        <v/>
      </c>
    </row>
    <row r="373" spans="8:13" x14ac:dyDescent="0.3">
      <c r="H373">
        <f t="shared" si="20"/>
        <v>371</v>
      </c>
      <c r="I373">
        <f>VLOOKUP(H373,Input!$AI$3:$AL$1002,4)</f>
        <v>3</v>
      </c>
      <c r="J373">
        <f>VLOOKUP(H373,Input!$AI$3:$AL$1002,3)</f>
        <v>300</v>
      </c>
      <c r="K373" t="str">
        <f t="shared" si="21"/>
        <v/>
      </c>
      <c r="L373" t="str">
        <f>VLOOKUP(K373,Input!$AM$3:$AP$1002,4)</f>
        <v/>
      </c>
      <c r="M373" t="str">
        <f>VLOOKUP(K373,Input!$AM$3:$AP$1002,3)</f>
        <v/>
      </c>
    </row>
    <row r="374" spans="8:13" x14ac:dyDescent="0.3">
      <c r="H374">
        <f t="shared" si="20"/>
        <v>372</v>
      </c>
      <c r="I374">
        <f>VLOOKUP(H374,Input!$AI$3:$AL$1002,4)</f>
        <v>3</v>
      </c>
      <c r="J374">
        <f>VLOOKUP(H374,Input!$AI$3:$AL$1002,3)</f>
        <v>300</v>
      </c>
      <c r="K374" t="str">
        <f t="shared" si="21"/>
        <v/>
      </c>
      <c r="L374" t="str">
        <f>VLOOKUP(K374,Input!$AM$3:$AP$1002,4)</f>
        <v/>
      </c>
      <c r="M374" t="str">
        <f>VLOOKUP(K374,Input!$AM$3:$AP$1002,3)</f>
        <v/>
      </c>
    </row>
    <row r="375" spans="8:13" x14ac:dyDescent="0.3">
      <c r="H375">
        <f t="shared" si="20"/>
        <v>373</v>
      </c>
      <c r="I375">
        <f>VLOOKUP(H375,Input!$AI$3:$AL$1002,4)</f>
        <v>4</v>
      </c>
      <c r="J375">
        <f>VLOOKUP(H375,Input!$AI$3:$AL$1002,3)</f>
        <v>310</v>
      </c>
      <c r="K375" t="str">
        <f t="shared" si="21"/>
        <v/>
      </c>
      <c r="L375" t="str">
        <f>VLOOKUP(K375,Input!$AM$3:$AP$1002,4)</f>
        <v/>
      </c>
      <c r="M375" t="str">
        <f>VLOOKUP(K375,Input!$AM$3:$AP$1002,3)</f>
        <v/>
      </c>
    </row>
    <row r="376" spans="8:13" x14ac:dyDescent="0.3">
      <c r="H376">
        <f t="shared" si="20"/>
        <v>374</v>
      </c>
      <c r="I376">
        <f>VLOOKUP(H376,Input!$AI$3:$AL$1002,4)</f>
        <v>3</v>
      </c>
      <c r="J376">
        <f>VLOOKUP(H376,Input!$AI$3:$AL$1002,3)</f>
        <v>310</v>
      </c>
      <c r="K376" t="str">
        <f t="shared" si="21"/>
        <v/>
      </c>
      <c r="L376" t="str">
        <f>VLOOKUP(K376,Input!$AM$3:$AP$1002,4)</f>
        <v/>
      </c>
      <c r="M376" t="str">
        <f>VLOOKUP(K376,Input!$AM$3:$AP$1002,3)</f>
        <v/>
      </c>
    </row>
    <row r="377" spans="8:13" x14ac:dyDescent="0.3">
      <c r="H377">
        <f t="shared" si="20"/>
        <v>375</v>
      </c>
      <c r="I377">
        <f>VLOOKUP(H377,Input!$AI$3:$AL$1002,4)</f>
        <v>4</v>
      </c>
      <c r="J377">
        <f>VLOOKUP(H377,Input!$AI$3:$AL$1002,3)</f>
        <v>320</v>
      </c>
      <c r="K377" t="str">
        <f t="shared" si="21"/>
        <v/>
      </c>
      <c r="L377" t="str">
        <f>VLOOKUP(K377,Input!$AM$3:$AP$1002,4)</f>
        <v/>
      </c>
      <c r="M377" t="str">
        <f>VLOOKUP(K377,Input!$AM$3:$AP$1002,3)</f>
        <v/>
      </c>
    </row>
    <row r="378" spans="8:13" x14ac:dyDescent="0.3">
      <c r="H378">
        <f t="shared" si="20"/>
        <v>376</v>
      </c>
      <c r="I378">
        <f>VLOOKUP(H378,Input!$AI$3:$AL$1002,4)</f>
        <v>4</v>
      </c>
      <c r="J378">
        <f>VLOOKUP(H378,Input!$AI$3:$AL$1002,3)</f>
        <v>320</v>
      </c>
      <c r="K378" t="str">
        <f t="shared" si="21"/>
        <v/>
      </c>
      <c r="L378" t="str">
        <f>VLOOKUP(K378,Input!$AM$3:$AP$1002,4)</f>
        <v/>
      </c>
      <c r="M378" t="str">
        <f>VLOOKUP(K378,Input!$AM$3:$AP$1002,3)</f>
        <v/>
      </c>
    </row>
    <row r="379" spans="8:13" x14ac:dyDescent="0.3">
      <c r="H379">
        <f t="shared" si="20"/>
        <v>377</v>
      </c>
      <c r="I379">
        <f>VLOOKUP(H379,Input!$AI$3:$AL$1002,4)</f>
        <v>3</v>
      </c>
      <c r="J379">
        <f>VLOOKUP(H379,Input!$AI$3:$AL$1002,3)</f>
        <v>330</v>
      </c>
      <c r="K379" t="str">
        <f t="shared" si="21"/>
        <v/>
      </c>
      <c r="L379" t="str">
        <f>VLOOKUP(K379,Input!$AM$3:$AP$1002,4)</f>
        <v/>
      </c>
      <c r="M379" t="str">
        <f>VLOOKUP(K379,Input!$AM$3:$AP$1002,3)</f>
        <v/>
      </c>
    </row>
    <row r="380" spans="8:13" x14ac:dyDescent="0.3">
      <c r="H380">
        <f t="shared" si="20"/>
        <v>378</v>
      </c>
      <c r="I380">
        <f>VLOOKUP(H380,Input!$AI$3:$AL$1002,4)</f>
        <v>3</v>
      </c>
      <c r="J380">
        <f>VLOOKUP(H380,Input!$AI$3:$AL$1002,3)</f>
        <v>330</v>
      </c>
      <c r="K380" t="str">
        <f t="shared" si="21"/>
        <v/>
      </c>
      <c r="L380" t="str">
        <f>VLOOKUP(K380,Input!$AM$3:$AP$1002,4)</f>
        <v/>
      </c>
      <c r="M380" t="str">
        <f>VLOOKUP(K380,Input!$AM$3:$AP$1002,3)</f>
        <v/>
      </c>
    </row>
    <row r="381" spans="8:13" x14ac:dyDescent="0.3">
      <c r="H381">
        <f t="shared" si="20"/>
        <v>379</v>
      </c>
      <c r="I381">
        <f>VLOOKUP(H381,Input!$AI$3:$AL$1002,4)</f>
        <v>4</v>
      </c>
      <c r="J381">
        <f>VLOOKUP(H381,Input!$AI$3:$AL$1002,3)</f>
        <v>340</v>
      </c>
      <c r="K381" t="str">
        <f t="shared" si="21"/>
        <v/>
      </c>
      <c r="L381" t="str">
        <f>VLOOKUP(K381,Input!$AM$3:$AP$1002,4)</f>
        <v/>
      </c>
      <c r="M381" t="str">
        <f>VLOOKUP(K381,Input!$AM$3:$AP$1002,3)</f>
        <v/>
      </c>
    </row>
    <row r="382" spans="8:13" x14ac:dyDescent="0.3">
      <c r="H382">
        <f t="shared" si="20"/>
        <v>380</v>
      </c>
      <c r="I382">
        <f>VLOOKUP(H382,Input!$AI$3:$AL$1002,4)</f>
        <v>4</v>
      </c>
      <c r="J382">
        <f>VLOOKUP(H382,Input!$AI$3:$AL$1002,3)</f>
        <v>350</v>
      </c>
      <c r="K382" t="str">
        <f t="shared" si="21"/>
        <v/>
      </c>
      <c r="L382" t="str">
        <f>VLOOKUP(K382,Input!$AM$3:$AP$1002,4)</f>
        <v/>
      </c>
      <c r="M382" t="str">
        <f>VLOOKUP(K382,Input!$AM$3:$AP$1002,3)</f>
        <v/>
      </c>
    </row>
    <row r="383" spans="8:13" x14ac:dyDescent="0.3">
      <c r="H383">
        <f t="shared" si="20"/>
        <v>381</v>
      </c>
      <c r="I383">
        <f>VLOOKUP(H383,Input!$AI$3:$AL$1002,4)</f>
        <v>5</v>
      </c>
      <c r="J383">
        <f>VLOOKUP(H383,Input!$AI$3:$AL$1002,3)</f>
        <v>350</v>
      </c>
      <c r="K383" t="str">
        <f t="shared" si="21"/>
        <v/>
      </c>
      <c r="L383" t="str">
        <f>VLOOKUP(K383,Input!$AM$3:$AP$1002,4)</f>
        <v/>
      </c>
      <c r="M383" t="str">
        <f>VLOOKUP(K383,Input!$AM$3:$AP$1002,3)</f>
        <v/>
      </c>
    </row>
    <row r="384" spans="8:13" x14ac:dyDescent="0.3">
      <c r="H384">
        <f t="shared" si="20"/>
        <v>382</v>
      </c>
      <c r="I384">
        <f>VLOOKUP(H384,Input!$AI$3:$AL$1002,4)</f>
        <v>4</v>
      </c>
      <c r="J384">
        <f>VLOOKUP(H384,Input!$AI$3:$AL$1002,3)</f>
        <v>360</v>
      </c>
      <c r="K384" t="str">
        <f t="shared" si="21"/>
        <v/>
      </c>
      <c r="L384" t="str">
        <f>VLOOKUP(K384,Input!$AM$3:$AP$1002,4)</f>
        <v/>
      </c>
      <c r="M384" t="str">
        <f>VLOOKUP(K384,Input!$AM$3:$AP$1002,3)</f>
        <v/>
      </c>
    </row>
    <row r="385" spans="8:13" x14ac:dyDescent="0.3">
      <c r="H385">
        <f t="shared" si="20"/>
        <v>383</v>
      </c>
      <c r="I385">
        <f>VLOOKUP(H385,Input!$AI$3:$AL$1002,4)</f>
        <v>5</v>
      </c>
      <c r="J385">
        <f>VLOOKUP(H385,Input!$AI$3:$AL$1002,3)</f>
        <v>360</v>
      </c>
      <c r="K385" t="str">
        <f t="shared" si="21"/>
        <v/>
      </c>
      <c r="L385" t="str">
        <f>VLOOKUP(K385,Input!$AM$3:$AP$1002,4)</f>
        <v/>
      </c>
      <c r="M385" t="str">
        <f>VLOOKUP(K385,Input!$AM$3:$AP$1002,3)</f>
        <v/>
      </c>
    </row>
    <row r="386" spans="8:13" x14ac:dyDescent="0.3">
      <c r="H386">
        <f t="shared" si="20"/>
        <v>384</v>
      </c>
      <c r="I386">
        <f>VLOOKUP(H386,Input!$AI$3:$AL$1002,4)</f>
        <v>4</v>
      </c>
      <c r="J386">
        <f>VLOOKUP(H386,Input!$AI$3:$AL$1002,3)</f>
        <v>370</v>
      </c>
      <c r="K386" t="str">
        <f t="shared" si="21"/>
        <v/>
      </c>
      <c r="L386" t="str">
        <f>VLOOKUP(K386,Input!$AM$3:$AP$1002,4)</f>
        <v/>
      </c>
      <c r="M386" t="str">
        <f>VLOOKUP(K386,Input!$AM$3:$AP$1002,3)</f>
        <v/>
      </c>
    </row>
    <row r="387" spans="8:13" x14ac:dyDescent="0.3">
      <c r="H387">
        <f t="shared" si="20"/>
        <v>385</v>
      </c>
      <c r="I387">
        <f>VLOOKUP(H387,Input!$AI$3:$AL$1002,4)</f>
        <v>5</v>
      </c>
      <c r="J387">
        <f>VLOOKUP(H387,Input!$AI$3:$AL$1002,3)</f>
        <v>370</v>
      </c>
      <c r="K387" t="str">
        <f t="shared" si="21"/>
        <v/>
      </c>
      <c r="L387" t="str">
        <f>VLOOKUP(K387,Input!$AM$3:$AP$1002,4)</f>
        <v/>
      </c>
      <c r="M387" t="str">
        <f>VLOOKUP(K387,Input!$AM$3:$AP$1002,3)</f>
        <v/>
      </c>
    </row>
    <row r="388" spans="8:13" x14ac:dyDescent="0.3">
      <c r="H388">
        <f t="shared" si="20"/>
        <v>386</v>
      </c>
      <c r="I388">
        <f>VLOOKUP(H388,Input!$AI$3:$AL$1002,4)</f>
        <v>6</v>
      </c>
      <c r="J388">
        <f>VLOOKUP(H388,Input!$AI$3:$AL$1002,3)</f>
        <v>380</v>
      </c>
      <c r="K388" t="str">
        <f t="shared" si="21"/>
        <v/>
      </c>
      <c r="L388" t="str">
        <f>VLOOKUP(K388,Input!$AM$3:$AP$1002,4)</f>
        <v/>
      </c>
      <c r="M388" t="str">
        <f>VLOOKUP(K388,Input!$AM$3:$AP$1002,3)</f>
        <v/>
      </c>
    </row>
    <row r="389" spans="8:13" x14ac:dyDescent="0.3">
      <c r="H389">
        <f t="shared" ref="H389:H452" si="22">IF(H388&lt;$H$1,H388+1,"")</f>
        <v>387</v>
      </c>
      <c r="I389">
        <f>VLOOKUP(H389,Input!$AI$3:$AL$1002,4)</f>
        <v>6</v>
      </c>
      <c r="J389">
        <f>VLOOKUP(H389,Input!$AI$3:$AL$1002,3)</f>
        <v>430</v>
      </c>
      <c r="K389" t="str">
        <f t="shared" ref="K389:K452" si="23">IF(K388&lt;$K$1,K388+1,"")</f>
        <v/>
      </c>
      <c r="L389" t="str">
        <f>VLOOKUP(K389,Input!$AM$3:$AP$1002,4)</f>
        <v/>
      </c>
      <c r="M389" t="str">
        <f>VLOOKUP(K389,Input!$AM$3:$AP$1002,3)</f>
        <v/>
      </c>
    </row>
    <row r="390" spans="8:13" x14ac:dyDescent="0.3">
      <c r="H390">
        <f t="shared" si="22"/>
        <v>388</v>
      </c>
      <c r="I390">
        <f>VLOOKUP(H390,Input!$AI$3:$AL$1002,4)</f>
        <v>6</v>
      </c>
      <c r="J390">
        <f>VLOOKUP(H390,Input!$AI$3:$AL$1002,3)</f>
        <v>460</v>
      </c>
      <c r="K390" t="str">
        <f t="shared" si="23"/>
        <v/>
      </c>
      <c r="L390" t="str">
        <f>VLOOKUP(K390,Input!$AM$3:$AP$1002,4)</f>
        <v/>
      </c>
      <c r="M390" t="str">
        <f>VLOOKUP(K390,Input!$AM$3:$AP$1002,3)</f>
        <v/>
      </c>
    </row>
    <row r="391" spans="8:13" x14ac:dyDescent="0.3">
      <c r="H391">
        <f t="shared" si="22"/>
        <v>389</v>
      </c>
      <c r="I391">
        <f>VLOOKUP(H391,Input!$AI$3:$AL$1002,4)</f>
        <v>3</v>
      </c>
      <c r="J391">
        <f>VLOOKUP(H391,Input!$AI$3:$AL$1002,3)</f>
        <v>280</v>
      </c>
      <c r="K391" t="str">
        <f t="shared" si="23"/>
        <v/>
      </c>
      <c r="L391" t="str">
        <f>VLOOKUP(K391,Input!$AM$3:$AP$1002,4)</f>
        <v/>
      </c>
      <c r="M391" t="str">
        <f>VLOOKUP(K391,Input!$AM$3:$AP$1002,3)</f>
        <v/>
      </c>
    </row>
    <row r="392" spans="8:13" x14ac:dyDescent="0.3">
      <c r="H392">
        <f t="shared" si="22"/>
        <v>390</v>
      </c>
      <c r="I392">
        <f>VLOOKUP(H392,Input!$AI$3:$AL$1002,4)</f>
        <v>3</v>
      </c>
      <c r="J392">
        <f>VLOOKUP(H392,Input!$AI$3:$AL$1002,3)</f>
        <v>280</v>
      </c>
      <c r="K392" t="str">
        <f t="shared" si="23"/>
        <v/>
      </c>
      <c r="L392" t="str">
        <f>VLOOKUP(K392,Input!$AM$3:$AP$1002,4)</f>
        <v/>
      </c>
      <c r="M392" t="str">
        <f>VLOOKUP(K392,Input!$AM$3:$AP$1002,3)</f>
        <v/>
      </c>
    </row>
    <row r="393" spans="8:13" x14ac:dyDescent="0.3">
      <c r="H393">
        <f t="shared" si="22"/>
        <v>391</v>
      </c>
      <c r="I393">
        <f>VLOOKUP(H393,Input!$AI$3:$AL$1002,4)</f>
        <v>3</v>
      </c>
      <c r="J393">
        <f>VLOOKUP(H393,Input!$AI$3:$AL$1002,3)</f>
        <v>280</v>
      </c>
      <c r="K393" t="str">
        <f t="shared" si="23"/>
        <v/>
      </c>
      <c r="L393" t="str">
        <f>VLOOKUP(K393,Input!$AM$3:$AP$1002,4)</f>
        <v/>
      </c>
      <c r="M393" t="str">
        <f>VLOOKUP(K393,Input!$AM$3:$AP$1002,3)</f>
        <v/>
      </c>
    </row>
    <row r="394" spans="8:13" x14ac:dyDescent="0.3">
      <c r="H394">
        <f t="shared" si="22"/>
        <v>392</v>
      </c>
      <c r="I394">
        <f>VLOOKUP(H394,Input!$AI$3:$AL$1002,4)</f>
        <v>4</v>
      </c>
      <c r="J394">
        <f>VLOOKUP(H394,Input!$AI$3:$AL$1002,3)</f>
        <v>280</v>
      </c>
      <c r="K394" t="str">
        <f t="shared" si="23"/>
        <v/>
      </c>
      <c r="L394" t="str">
        <f>VLOOKUP(K394,Input!$AM$3:$AP$1002,4)</f>
        <v/>
      </c>
      <c r="M394" t="str">
        <f>VLOOKUP(K394,Input!$AM$3:$AP$1002,3)</f>
        <v/>
      </c>
    </row>
    <row r="395" spans="8:13" x14ac:dyDescent="0.3">
      <c r="H395">
        <f t="shared" si="22"/>
        <v>393</v>
      </c>
      <c r="I395">
        <f>VLOOKUP(H395,Input!$AI$3:$AL$1002,4)</f>
        <v>3</v>
      </c>
      <c r="J395">
        <f>VLOOKUP(H395,Input!$AI$3:$AL$1002,3)</f>
        <v>280</v>
      </c>
      <c r="K395" t="str">
        <f t="shared" si="23"/>
        <v/>
      </c>
      <c r="L395" t="str">
        <f>VLOOKUP(K395,Input!$AM$3:$AP$1002,4)</f>
        <v/>
      </c>
      <c r="M395" t="str">
        <f>VLOOKUP(K395,Input!$AM$3:$AP$1002,3)</f>
        <v/>
      </c>
    </row>
    <row r="396" spans="8:13" x14ac:dyDescent="0.3">
      <c r="H396">
        <f t="shared" si="22"/>
        <v>394</v>
      </c>
      <c r="I396">
        <f>VLOOKUP(H396,Input!$AI$3:$AL$1002,4)</f>
        <v>3</v>
      </c>
      <c r="J396">
        <f>VLOOKUP(H396,Input!$AI$3:$AL$1002,3)</f>
        <v>280</v>
      </c>
      <c r="K396" t="str">
        <f t="shared" si="23"/>
        <v/>
      </c>
      <c r="L396" t="str">
        <f>VLOOKUP(K396,Input!$AM$3:$AP$1002,4)</f>
        <v/>
      </c>
      <c r="M396" t="str">
        <f>VLOOKUP(K396,Input!$AM$3:$AP$1002,3)</f>
        <v/>
      </c>
    </row>
    <row r="397" spans="8:13" x14ac:dyDescent="0.3">
      <c r="H397">
        <f t="shared" si="22"/>
        <v>395</v>
      </c>
      <c r="I397">
        <f>VLOOKUP(H397,Input!$AI$3:$AL$1002,4)</f>
        <v>4</v>
      </c>
      <c r="J397">
        <f>VLOOKUP(H397,Input!$AI$3:$AL$1002,3)</f>
        <v>290</v>
      </c>
      <c r="K397" t="str">
        <f t="shared" si="23"/>
        <v/>
      </c>
      <c r="L397" t="str">
        <f>VLOOKUP(K397,Input!$AM$3:$AP$1002,4)</f>
        <v/>
      </c>
      <c r="M397" t="str">
        <f>VLOOKUP(K397,Input!$AM$3:$AP$1002,3)</f>
        <v/>
      </c>
    </row>
    <row r="398" spans="8:13" x14ac:dyDescent="0.3">
      <c r="H398">
        <f t="shared" si="22"/>
        <v>396</v>
      </c>
      <c r="I398">
        <f>VLOOKUP(H398,Input!$AI$3:$AL$1002,4)</f>
        <v>3</v>
      </c>
      <c r="J398">
        <f>VLOOKUP(H398,Input!$AI$3:$AL$1002,3)</f>
        <v>290</v>
      </c>
      <c r="K398" t="str">
        <f t="shared" si="23"/>
        <v/>
      </c>
      <c r="L398" t="str">
        <f>VLOOKUP(K398,Input!$AM$3:$AP$1002,4)</f>
        <v/>
      </c>
      <c r="M398" t="str">
        <f>VLOOKUP(K398,Input!$AM$3:$AP$1002,3)</f>
        <v/>
      </c>
    </row>
    <row r="399" spans="8:13" x14ac:dyDescent="0.3">
      <c r="H399">
        <f t="shared" si="22"/>
        <v>397</v>
      </c>
      <c r="I399">
        <f>VLOOKUP(H399,Input!$AI$3:$AL$1002,4)</f>
        <v>3</v>
      </c>
      <c r="J399">
        <f>VLOOKUP(H399,Input!$AI$3:$AL$1002,3)</f>
        <v>290</v>
      </c>
      <c r="K399" t="str">
        <f t="shared" si="23"/>
        <v/>
      </c>
      <c r="L399" t="str">
        <f>VLOOKUP(K399,Input!$AM$3:$AP$1002,4)</f>
        <v/>
      </c>
      <c r="M399" t="str">
        <f>VLOOKUP(K399,Input!$AM$3:$AP$1002,3)</f>
        <v/>
      </c>
    </row>
    <row r="400" spans="8:13" x14ac:dyDescent="0.3">
      <c r="H400">
        <f t="shared" si="22"/>
        <v>398</v>
      </c>
      <c r="I400">
        <f>VLOOKUP(H400,Input!$AI$3:$AL$1002,4)</f>
        <v>3</v>
      </c>
      <c r="J400">
        <f>VLOOKUP(H400,Input!$AI$3:$AL$1002,3)</f>
        <v>290</v>
      </c>
      <c r="K400" t="str">
        <f t="shared" si="23"/>
        <v/>
      </c>
      <c r="L400" t="str">
        <f>VLOOKUP(K400,Input!$AM$3:$AP$1002,4)</f>
        <v/>
      </c>
      <c r="M400" t="str">
        <f>VLOOKUP(K400,Input!$AM$3:$AP$1002,3)</f>
        <v/>
      </c>
    </row>
    <row r="401" spans="8:13" x14ac:dyDescent="0.3">
      <c r="H401">
        <f t="shared" si="22"/>
        <v>399</v>
      </c>
      <c r="I401">
        <f>VLOOKUP(H401,Input!$AI$3:$AL$1002,4)</f>
        <v>4</v>
      </c>
      <c r="J401">
        <f>VLOOKUP(H401,Input!$AI$3:$AL$1002,3)</f>
        <v>310</v>
      </c>
      <c r="K401" t="str">
        <f t="shared" si="23"/>
        <v/>
      </c>
      <c r="L401" t="str">
        <f>VLOOKUP(K401,Input!$AM$3:$AP$1002,4)</f>
        <v/>
      </c>
      <c r="M401" t="str">
        <f>VLOOKUP(K401,Input!$AM$3:$AP$1002,3)</f>
        <v/>
      </c>
    </row>
    <row r="402" spans="8:13" x14ac:dyDescent="0.3">
      <c r="H402">
        <f t="shared" si="22"/>
        <v>400</v>
      </c>
      <c r="I402">
        <f>VLOOKUP(H402,Input!$AI$3:$AL$1002,4)</f>
        <v>3</v>
      </c>
      <c r="J402">
        <f>VLOOKUP(H402,Input!$AI$3:$AL$1002,3)</f>
        <v>320</v>
      </c>
      <c r="K402" t="str">
        <f t="shared" si="23"/>
        <v/>
      </c>
      <c r="L402" t="str">
        <f>VLOOKUP(K402,Input!$AM$3:$AP$1002,4)</f>
        <v/>
      </c>
      <c r="M402" t="str">
        <f>VLOOKUP(K402,Input!$AM$3:$AP$1002,3)</f>
        <v/>
      </c>
    </row>
    <row r="403" spans="8:13" x14ac:dyDescent="0.3">
      <c r="H403">
        <f t="shared" si="22"/>
        <v>401</v>
      </c>
      <c r="I403">
        <f>VLOOKUP(H403,Input!$AI$3:$AL$1002,4)</f>
        <v>4</v>
      </c>
      <c r="J403">
        <f>VLOOKUP(H403,Input!$AI$3:$AL$1002,3)</f>
        <v>360</v>
      </c>
      <c r="K403" t="str">
        <f t="shared" si="23"/>
        <v/>
      </c>
      <c r="L403" t="str">
        <f>VLOOKUP(K403,Input!$AM$3:$AP$1002,4)</f>
        <v/>
      </c>
      <c r="M403" t="str">
        <f>VLOOKUP(K403,Input!$AM$3:$AP$1002,3)</f>
        <v/>
      </c>
    </row>
    <row r="404" spans="8:13" x14ac:dyDescent="0.3">
      <c r="H404">
        <f t="shared" si="22"/>
        <v>402</v>
      </c>
      <c r="I404">
        <f>VLOOKUP(H404,Input!$AI$3:$AL$1002,4)</f>
        <v>4</v>
      </c>
      <c r="J404">
        <f>VLOOKUP(H404,Input!$AI$3:$AL$1002,3)</f>
        <v>370</v>
      </c>
      <c r="K404" t="str">
        <f t="shared" si="23"/>
        <v/>
      </c>
      <c r="L404" t="str">
        <f>VLOOKUP(K404,Input!$AM$3:$AP$1002,4)</f>
        <v/>
      </c>
      <c r="M404" t="str">
        <f>VLOOKUP(K404,Input!$AM$3:$AP$1002,3)</f>
        <v/>
      </c>
    </row>
    <row r="405" spans="8:13" x14ac:dyDescent="0.3">
      <c r="H405">
        <f t="shared" si="22"/>
        <v>403</v>
      </c>
      <c r="I405">
        <f>VLOOKUP(H405,Input!$AI$3:$AL$1002,4)</f>
        <v>4</v>
      </c>
      <c r="J405">
        <f>VLOOKUP(H405,Input!$AI$3:$AL$1002,3)</f>
        <v>380</v>
      </c>
      <c r="K405" t="str">
        <f t="shared" si="23"/>
        <v/>
      </c>
      <c r="L405" t="str">
        <f>VLOOKUP(K405,Input!$AM$3:$AP$1002,4)</f>
        <v/>
      </c>
      <c r="M405" t="str">
        <f>VLOOKUP(K405,Input!$AM$3:$AP$1002,3)</f>
        <v/>
      </c>
    </row>
    <row r="406" spans="8:13" x14ac:dyDescent="0.3">
      <c r="H406">
        <f t="shared" si="22"/>
        <v>404</v>
      </c>
      <c r="I406">
        <f>VLOOKUP(H406,Input!$AI$3:$AL$1002,4)</f>
        <v>7</v>
      </c>
      <c r="J406">
        <f>VLOOKUP(H406,Input!$AI$3:$AL$1002,3)</f>
        <v>430</v>
      </c>
      <c r="K406" t="str">
        <f t="shared" si="23"/>
        <v/>
      </c>
      <c r="L406" t="str">
        <f>VLOOKUP(K406,Input!$AM$3:$AP$1002,4)</f>
        <v/>
      </c>
      <c r="M406" t="str">
        <f>VLOOKUP(K406,Input!$AM$3:$AP$1002,3)</f>
        <v/>
      </c>
    </row>
    <row r="407" spans="8:13" x14ac:dyDescent="0.3">
      <c r="H407">
        <f t="shared" si="22"/>
        <v>405</v>
      </c>
      <c r="I407">
        <f>VLOOKUP(H407,Input!$AI$3:$AL$1002,4)</f>
        <v>5</v>
      </c>
      <c r="J407">
        <f>VLOOKUP(H407,Input!$AI$3:$AL$1002,3)</f>
        <v>380</v>
      </c>
      <c r="K407" t="str">
        <f t="shared" si="23"/>
        <v/>
      </c>
      <c r="L407" t="str">
        <f>VLOOKUP(K407,Input!$AM$3:$AP$1002,4)</f>
        <v/>
      </c>
      <c r="M407" t="str">
        <f>VLOOKUP(K407,Input!$AM$3:$AP$1002,3)</f>
        <v/>
      </c>
    </row>
    <row r="408" spans="8:13" x14ac:dyDescent="0.3">
      <c r="H408">
        <f t="shared" si="22"/>
        <v>406</v>
      </c>
      <c r="I408">
        <f>VLOOKUP(H408,Input!$AI$3:$AL$1002,4)</f>
        <v>4</v>
      </c>
      <c r="J408">
        <f>VLOOKUP(H408,Input!$AI$3:$AL$1002,3)</f>
        <v>380</v>
      </c>
      <c r="K408" t="str">
        <f t="shared" si="23"/>
        <v/>
      </c>
      <c r="L408" t="str">
        <f>VLOOKUP(K408,Input!$AM$3:$AP$1002,4)</f>
        <v/>
      </c>
      <c r="M408" t="str">
        <f>VLOOKUP(K408,Input!$AM$3:$AP$1002,3)</f>
        <v/>
      </c>
    </row>
    <row r="409" spans="8:13" x14ac:dyDescent="0.3">
      <c r="H409">
        <f t="shared" si="22"/>
        <v>407</v>
      </c>
      <c r="I409">
        <f>VLOOKUP(H409,Input!$AI$3:$AL$1002,4)</f>
        <v>3</v>
      </c>
      <c r="J409">
        <f>VLOOKUP(H409,Input!$AI$3:$AL$1002,3)</f>
        <v>310</v>
      </c>
      <c r="K409" t="str">
        <f t="shared" si="23"/>
        <v/>
      </c>
      <c r="L409" t="str">
        <f>VLOOKUP(K409,Input!$AM$3:$AP$1002,4)</f>
        <v/>
      </c>
      <c r="M409" t="str">
        <f>VLOOKUP(K409,Input!$AM$3:$AP$1002,3)</f>
        <v/>
      </c>
    </row>
    <row r="410" spans="8:13" x14ac:dyDescent="0.3">
      <c r="H410">
        <f t="shared" si="22"/>
        <v>408</v>
      </c>
      <c r="I410">
        <f>VLOOKUP(H410,Input!$AI$3:$AL$1002,4)</f>
        <v>4</v>
      </c>
      <c r="J410">
        <f>VLOOKUP(H410,Input!$AI$3:$AL$1002,3)</f>
        <v>340</v>
      </c>
      <c r="K410" t="str">
        <f t="shared" si="23"/>
        <v/>
      </c>
      <c r="L410" t="str">
        <f>VLOOKUP(K410,Input!$AM$3:$AP$1002,4)</f>
        <v/>
      </c>
      <c r="M410" t="str">
        <f>VLOOKUP(K410,Input!$AM$3:$AP$1002,3)</f>
        <v/>
      </c>
    </row>
    <row r="411" spans="8:13" x14ac:dyDescent="0.3">
      <c r="H411">
        <f t="shared" si="22"/>
        <v>409</v>
      </c>
      <c r="I411">
        <f>VLOOKUP(H411,Input!$AI$3:$AL$1002,4)</f>
        <v>4</v>
      </c>
      <c r="J411">
        <f>VLOOKUP(H411,Input!$AI$3:$AL$1002,3)</f>
        <v>340</v>
      </c>
      <c r="K411" t="str">
        <f t="shared" si="23"/>
        <v/>
      </c>
      <c r="L411" t="str">
        <f>VLOOKUP(K411,Input!$AM$3:$AP$1002,4)</f>
        <v/>
      </c>
      <c r="M411" t="str">
        <f>VLOOKUP(K411,Input!$AM$3:$AP$1002,3)</f>
        <v/>
      </c>
    </row>
    <row r="412" spans="8:13" x14ac:dyDescent="0.3">
      <c r="H412">
        <f t="shared" si="22"/>
        <v>410</v>
      </c>
      <c r="I412">
        <f>VLOOKUP(H412,Input!$AI$3:$AL$1002,4)</f>
        <v>4</v>
      </c>
      <c r="J412">
        <f>VLOOKUP(H412,Input!$AI$3:$AL$1002,3)</f>
        <v>350</v>
      </c>
      <c r="K412" t="str">
        <f t="shared" si="23"/>
        <v/>
      </c>
      <c r="L412" t="str">
        <f>VLOOKUP(K412,Input!$AM$3:$AP$1002,4)</f>
        <v/>
      </c>
      <c r="M412" t="str">
        <f>VLOOKUP(K412,Input!$AM$3:$AP$1002,3)</f>
        <v/>
      </c>
    </row>
    <row r="413" spans="8:13" x14ac:dyDescent="0.3">
      <c r="H413">
        <f t="shared" si="22"/>
        <v>411</v>
      </c>
      <c r="I413">
        <f>VLOOKUP(H413,Input!$AI$3:$AL$1002,4)</f>
        <v>4</v>
      </c>
      <c r="J413">
        <f>VLOOKUP(H413,Input!$AI$3:$AL$1002,3)</f>
        <v>280</v>
      </c>
      <c r="K413" t="str">
        <f t="shared" si="23"/>
        <v/>
      </c>
      <c r="L413" t="str">
        <f>VLOOKUP(K413,Input!$AM$3:$AP$1002,4)</f>
        <v/>
      </c>
      <c r="M413" t="str">
        <f>VLOOKUP(K413,Input!$AM$3:$AP$1002,3)</f>
        <v/>
      </c>
    </row>
    <row r="414" spans="8:13" x14ac:dyDescent="0.3">
      <c r="H414">
        <f t="shared" si="22"/>
        <v>412</v>
      </c>
      <c r="I414">
        <f>VLOOKUP(H414,Input!$AI$3:$AL$1002,4)</f>
        <v>3</v>
      </c>
      <c r="J414">
        <f>VLOOKUP(H414,Input!$AI$3:$AL$1002,3)</f>
        <v>330</v>
      </c>
      <c r="K414" t="str">
        <f t="shared" si="23"/>
        <v/>
      </c>
      <c r="L414" t="str">
        <f>VLOOKUP(K414,Input!$AM$3:$AP$1002,4)</f>
        <v/>
      </c>
      <c r="M414" t="str">
        <f>VLOOKUP(K414,Input!$AM$3:$AP$1002,3)</f>
        <v/>
      </c>
    </row>
    <row r="415" spans="8:13" x14ac:dyDescent="0.3">
      <c r="H415">
        <f t="shared" si="22"/>
        <v>413</v>
      </c>
      <c r="I415">
        <f>VLOOKUP(H415,Input!$AI$3:$AL$1002,4)</f>
        <v>4</v>
      </c>
      <c r="J415">
        <f>VLOOKUP(H415,Input!$AI$3:$AL$1002,3)</f>
        <v>310</v>
      </c>
      <c r="K415" t="str">
        <f t="shared" si="23"/>
        <v/>
      </c>
      <c r="L415" t="str">
        <f>VLOOKUP(K415,Input!$AM$3:$AP$1002,4)</f>
        <v/>
      </c>
      <c r="M415" t="str">
        <f>VLOOKUP(K415,Input!$AM$3:$AP$1002,3)</f>
        <v/>
      </c>
    </row>
    <row r="416" spans="8:13" x14ac:dyDescent="0.3">
      <c r="H416">
        <f t="shared" si="22"/>
        <v>414</v>
      </c>
      <c r="I416">
        <f>VLOOKUP(H416,Input!$AI$3:$AL$1002,4)</f>
        <v>3</v>
      </c>
      <c r="J416">
        <f>VLOOKUP(H416,Input!$AI$3:$AL$1002,3)</f>
        <v>290</v>
      </c>
      <c r="K416" t="str">
        <f t="shared" si="23"/>
        <v/>
      </c>
      <c r="L416" t="str">
        <f>VLOOKUP(K416,Input!$AM$3:$AP$1002,4)</f>
        <v/>
      </c>
      <c r="M416" t="str">
        <f>VLOOKUP(K416,Input!$AM$3:$AP$1002,3)</f>
        <v/>
      </c>
    </row>
    <row r="417" spans="8:13" x14ac:dyDescent="0.3">
      <c r="H417">
        <f t="shared" si="22"/>
        <v>415</v>
      </c>
      <c r="I417">
        <f>VLOOKUP(H417,Input!$AI$3:$AL$1002,4)</f>
        <v>4</v>
      </c>
      <c r="J417">
        <f>VLOOKUP(H417,Input!$AI$3:$AL$1002,3)</f>
        <v>320</v>
      </c>
      <c r="K417" t="str">
        <f t="shared" si="23"/>
        <v/>
      </c>
      <c r="L417" t="str">
        <f>VLOOKUP(K417,Input!$AM$3:$AP$1002,4)</f>
        <v/>
      </c>
      <c r="M417" t="str">
        <f>VLOOKUP(K417,Input!$AM$3:$AP$1002,3)</f>
        <v/>
      </c>
    </row>
    <row r="418" spans="8:13" x14ac:dyDescent="0.3">
      <c r="H418">
        <f t="shared" si="22"/>
        <v>416</v>
      </c>
      <c r="I418">
        <f>VLOOKUP(H418,Input!$AI$3:$AL$1002,4)</f>
        <v>4</v>
      </c>
      <c r="J418">
        <f>VLOOKUP(H418,Input!$AI$3:$AL$1002,3)</f>
        <v>330</v>
      </c>
      <c r="K418" t="str">
        <f t="shared" si="23"/>
        <v/>
      </c>
      <c r="L418" t="str">
        <f>VLOOKUP(K418,Input!$AM$3:$AP$1002,4)</f>
        <v/>
      </c>
      <c r="M418" t="str">
        <f>VLOOKUP(K418,Input!$AM$3:$AP$1002,3)</f>
        <v/>
      </c>
    </row>
    <row r="419" spans="8:13" x14ac:dyDescent="0.3">
      <c r="H419">
        <f t="shared" si="22"/>
        <v>417</v>
      </c>
      <c r="I419">
        <f>VLOOKUP(H419,Input!$AI$3:$AL$1002,4)</f>
        <v>3</v>
      </c>
      <c r="J419">
        <f>VLOOKUP(H419,Input!$AI$3:$AL$1002,3)</f>
        <v>320</v>
      </c>
      <c r="K419" t="str">
        <f t="shared" si="23"/>
        <v/>
      </c>
      <c r="L419" t="str">
        <f>VLOOKUP(K419,Input!$AM$3:$AP$1002,4)</f>
        <v/>
      </c>
      <c r="M419" t="str">
        <f>VLOOKUP(K419,Input!$AM$3:$AP$1002,3)</f>
        <v/>
      </c>
    </row>
    <row r="420" spans="8:13" x14ac:dyDescent="0.3">
      <c r="H420">
        <f t="shared" si="22"/>
        <v>418</v>
      </c>
      <c r="I420">
        <f>VLOOKUP(H420,Input!$AI$3:$AL$1002,4)</f>
        <v>4</v>
      </c>
      <c r="J420">
        <f>VLOOKUP(H420,Input!$AI$3:$AL$1002,3)</f>
        <v>300</v>
      </c>
      <c r="K420" t="str">
        <f t="shared" si="23"/>
        <v/>
      </c>
      <c r="L420" t="str">
        <f>VLOOKUP(K420,Input!$AM$3:$AP$1002,4)</f>
        <v/>
      </c>
      <c r="M420" t="str">
        <f>VLOOKUP(K420,Input!$AM$3:$AP$1002,3)</f>
        <v/>
      </c>
    </row>
    <row r="421" spans="8:13" x14ac:dyDescent="0.3">
      <c r="H421">
        <f t="shared" si="22"/>
        <v>419</v>
      </c>
      <c r="I421">
        <f>VLOOKUP(H421,Input!$AI$3:$AL$1002,4)</f>
        <v>3</v>
      </c>
      <c r="J421">
        <f>VLOOKUP(H421,Input!$AI$3:$AL$1002,3)</f>
        <v>300</v>
      </c>
      <c r="K421" t="str">
        <f t="shared" si="23"/>
        <v/>
      </c>
      <c r="L421" t="str">
        <f>VLOOKUP(K421,Input!$AM$3:$AP$1002,4)</f>
        <v/>
      </c>
      <c r="M421" t="str">
        <f>VLOOKUP(K421,Input!$AM$3:$AP$1002,3)</f>
        <v/>
      </c>
    </row>
    <row r="422" spans="8:13" x14ac:dyDescent="0.3">
      <c r="H422">
        <f t="shared" si="22"/>
        <v>420</v>
      </c>
      <c r="I422">
        <f>VLOOKUP(H422,Input!$AI$3:$AL$1002,4)</f>
        <v>5</v>
      </c>
      <c r="J422">
        <f>VLOOKUP(H422,Input!$AI$3:$AL$1002,3)</f>
        <v>370</v>
      </c>
      <c r="K422" t="str">
        <f t="shared" si="23"/>
        <v/>
      </c>
      <c r="L422" t="str">
        <f>VLOOKUP(K422,Input!$AM$3:$AP$1002,4)</f>
        <v/>
      </c>
      <c r="M422" t="str">
        <f>VLOOKUP(K422,Input!$AM$3:$AP$1002,3)</f>
        <v/>
      </c>
    </row>
    <row r="423" spans="8:13" x14ac:dyDescent="0.3">
      <c r="H423">
        <f t="shared" si="22"/>
        <v>421</v>
      </c>
      <c r="I423">
        <f>VLOOKUP(H423,Input!$AI$3:$AL$1002,4)</f>
        <v>4</v>
      </c>
      <c r="J423">
        <f>VLOOKUP(H423,Input!$AI$3:$AL$1002,3)</f>
        <v>350</v>
      </c>
      <c r="K423" t="str">
        <f t="shared" si="23"/>
        <v/>
      </c>
      <c r="L423" t="str">
        <f>VLOOKUP(K423,Input!$AM$3:$AP$1002,4)</f>
        <v/>
      </c>
      <c r="M423" t="str">
        <f>VLOOKUP(K423,Input!$AM$3:$AP$1002,3)</f>
        <v/>
      </c>
    </row>
    <row r="424" spans="8:13" x14ac:dyDescent="0.3">
      <c r="H424">
        <f t="shared" si="22"/>
        <v>422</v>
      </c>
      <c r="I424">
        <f>VLOOKUP(H424,Input!$AI$3:$AL$1002,4)</f>
        <v>4</v>
      </c>
      <c r="J424">
        <f>VLOOKUP(H424,Input!$AI$3:$AL$1002,3)</f>
        <v>360</v>
      </c>
      <c r="K424" t="str">
        <f t="shared" si="23"/>
        <v/>
      </c>
      <c r="L424" t="str">
        <f>VLOOKUP(K424,Input!$AM$3:$AP$1002,4)</f>
        <v/>
      </c>
      <c r="M424" t="str">
        <f>VLOOKUP(K424,Input!$AM$3:$AP$1002,3)</f>
        <v/>
      </c>
    </row>
    <row r="425" spans="8:13" x14ac:dyDescent="0.3">
      <c r="H425">
        <f t="shared" si="22"/>
        <v>423</v>
      </c>
      <c r="I425">
        <f>VLOOKUP(H425,Input!$AI$3:$AL$1002,4)</f>
        <v>3</v>
      </c>
      <c r="J425">
        <f>VLOOKUP(H425,Input!$AI$3:$AL$1002,3)</f>
        <v>290</v>
      </c>
      <c r="K425" t="str">
        <f t="shared" si="23"/>
        <v/>
      </c>
      <c r="L425" t="str">
        <f>VLOOKUP(K425,Input!$AM$3:$AP$1002,4)</f>
        <v/>
      </c>
      <c r="M425" t="str">
        <f>VLOOKUP(K425,Input!$AM$3:$AP$1002,3)</f>
        <v/>
      </c>
    </row>
    <row r="426" spans="8:13" x14ac:dyDescent="0.3">
      <c r="H426">
        <f t="shared" si="22"/>
        <v>424</v>
      </c>
      <c r="I426">
        <f>VLOOKUP(H426,Input!$AI$3:$AL$1002,4)</f>
        <v>3</v>
      </c>
      <c r="J426">
        <f>VLOOKUP(H426,Input!$AI$3:$AL$1002,3)</f>
        <v>270</v>
      </c>
      <c r="K426" t="str">
        <f t="shared" si="23"/>
        <v/>
      </c>
      <c r="L426" t="str">
        <f>VLOOKUP(K426,Input!$AM$3:$AP$1002,4)</f>
        <v/>
      </c>
      <c r="M426" t="str">
        <f>VLOOKUP(K426,Input!$AM$3:$AP$1002,3)</f>
        <v/>
      </c>
    </row>
    <row r="427" spans="8:13" x14ac:dyDescent="0.3">
      <c r="H427">
        <f t="shared" si="22"/>
        <v>425</v>
      </c>
      <c r="I427">
        <f>VLOOKUP(H427,Input!$AI$3:$AL$1002,4)</f>
        <v>3</v>
      </c>
      <c r="J427">
        <f>VLOOKUP(H427,Input!$AI$3:$AL$1002,3)</f>
        <v>300</v>
      </c>
      <c r="K427" t="str">
        <f t="shared" si="23"/>
        <v/>
      </c>
      <c r="L427" t="str">
        <f>VLOOKUP(K427,Input!$AM$3:$AP$1002,4)</f>
        <v/>
      </c>
      <c r="M427" t="str">
        <f>VLOOKUP(K427,Input!$AM$3:$AP$1002,3)</f>
        <v/>
      </c>
    </row>
    <row r="428" spans="8:13" x14ac:dyDescent="0.3">
      <c r="H428">
        <f t="shared" si="22"/>
        <v>426</v>
      </c>
      <c r="I428">
        <f>VLOOKUP(H428,Input!$AI$3:$AL$1002,4)</f>
        <v>5</v>
      </c>
      <c r="J428">
        <f>VLOOKUP(H428,Input!$AI$3:$AL$1002,3)</f>
        <v>350</v>
      </c>
      <c r="K428" t="str">
        <f t="shared" si="23"/>
        <v/>
      </c>
      <c r="L428" t="str">
        <f>VLOOKUP(K428,Input!$AM$3:$AP$1002,4)</f>
        <v/>
      </c>
      <c r="M428" t="str">
        <f>VLOOKUP(K428,Input!$AM$3:$AP$1002,3)</f>
        <v/>
      </c>
    </row>
    <row r="429" spans="8:13" x14ac:dyDescent="0.3">
      <c r="H429">
        <f t="shared" si="22"/>
        <v>427</v>
      </c>
      <c r="I429">
        <f>VLOOKUP(H429,Input!$AI$3:$AL$1002,4)</f>
        <v>3</v>
      </c>
      <c r="J429">
        <f>VLOOKUP(H429,Input!$AI$3:$AL$1002,3)</f>
        <v>320</v>
      </c>
      <c r="K429" t="str">
        <f t="shared" si="23"/>
        <v/>
      </c>
      <c r="L429" t="str">
        <f>VLOOKUP(K429,Input!$AM$3:$AP$1002,4)</f>
        <v/>
      </c>
      <c r="M429" t="str">
        <f>VLOOKUP(K429,Input!$AM$3:$AP$1002,3)</f>
        <v/>
      </c>
    </row>
    <row r="430" spans="8:13" x14ac:dyDescent="0.3">
      <c r="H430">
        <f t="shared" si="22"/>
        <v>428</v>
      </c>
      <c r="I430">
        <f>VLOOKUP(H430,Input!$AI$3:$AL$1002,4)</f>
        <v>3</v>
      </c>
      <c r="J430">
        <f>VLOOKUP(H430,Input!$AI$3:$AL$1002,3)</f>
        <v>310</v>
      </c>
      <c r="K430" t="str">
        <f t="shared" si="23"/>
        <v/>
      </c>
      <c r="L430" t="str">
        <f>VLOOKUP(K430,Input!$AM$3:$AP$1002,4)</f>
        <v/>
      </c>
      <c r="M430" t="str">
        <f>VLOOKUP(K430,Input!$AM$3:$AP$1002,3)</f>
        <v/>
      </c>
    </row>
    <row r="431" spans="8:13" x14ac:dyDescent="0.3">
      <c r="H431">
        <f t="shared" si="22"/>
        <v>429</v>
      </c>
      <c r="I431">
        <f>VLOOKUP(H431,Input!$AI$3:$AL$1002,4)</f>
        <v>3</v>
      </c>
      <c r="J431">
        <f>VLOOKUP(H431,Input!$AI$3:$AL$1002,3)</f>
        <v>300</v>
      </c>
      <c r="K431" t="str">
        <f t="shared" si="23"/>
        <v/>
      </c>
      <c r="L431" t="str">
        <f>VLOOKUP(K431,Input!$AM$3:$AP$1002,4)</f>
        <v/>
      </c>
      <c r="M431" t="str">
        <f>VLOOKUP(K431,Input!$AM$3:$AP$1002,3)</f>
        <v/>
      </c>
    </row>
    <row r="432" spans="8:13" x14ac:dyDescent="0.3">
      <c r="H432">
        <f t="shared" si="22"/>
        <v>430</v>
      </c>
      <c r="I432">
        <f>VLOOKUP(H432,Input!$AI$3:$AL$1002,4)</f>
        <v>3</v>
      </c>
      <c r="J432">
        <f>VLOOKUP(H432,Input!$AI$3:$AL$1002,3)</f>
        <v>280</v>
      </c>
      <c r="K432" t="str">
        <f t="shared" si="23"/>
        <v/>
      </c>
      <c r="L432" t="str">
        <f>VLOOKUP(K432,Input!$AM$3:$AP$1002,4)</f>
        <v/>
      </c>
      <c r="M432" t="str">
        <f>VLOOKUP(K432,Input!$AM$3:$AP$1002,3)</f>
        <v/>
      </c>
    </row>
    <row r="433" spans="8:13" x14ac:dyDescent="0.3">
      <c r="H433">
        <f t="shared" si="22"/>
        <v>431</v>
      </c>
      <c r="I433">
        <f>VLOOKUP(H433,Input!$AI$3:$AL$1002,4)</f>
        <v>4</v>
      </c>
      <c r="J433">
        <f>VLOOKUP(H433,Input!$AI$3:$AL$1002,3)</f>
        <v>380</v>
      </c>
      <c r="K433" t="str">
        <f t="shared" si="23"/>
        <v/>
      </c>
      <c r="L433" t="str">
        <f>VLOOKUP(K433,Input!$AM$3:$AP$1002,4)</f>
        <v/>
      </c>
      <c r="M433" t="str">
        <f>VLOOKUP(K433,Input!$AM$3:$AP$1002,3)</f>
        <v/>
      </c>
    </row>
    <row r="434" spans="8:13" x14ac:dyDescent="0.3">
      <c r="H434">
        <f t="shared" si="22"/>
        <v>432</v>
      </c>
      <c r="I434">
        <f>VLOOKUP(H434,Input!$AI$3:$AL$1002,4)</f>
        <v>4</v>
      </c>
      <c r="J434">
        <f>VLOOKUP(H434,Input!$AI$3:$AL$1002,3)</f>
        <v>340</v>
      </c>
      <c r="K434" t="str">
        <f t="shared" si="23"/>
        <v/>
      </c>
      <c r="L434" t="str">
        <f>VLOOKUP(K434,Input!$AM$3:$AP$1002,4)</f>
        <v/>
      </c>
      <c r="M434" t="str">
        <f>VLOOKUP(K434,Input!$AM$3:$AP$1002,3)</f>
        <v/>
      </c>
    </row>
    <row r="435" spans="8:13" x14ac:dyDescent="0.3">
      <c r="H435">
        <f t="shared" si="22"/>
        <v>433</v>
      </c>
      <c r="I435">
        <f>VLOOKUP(H435,Input!$AI$3:$AL$1002,4)</f>
        <v>3</v>
      </c>
      <c r="J435">
        <f>VLOOKUP(H435,Input!$AI$3:$AL$1002,3)</f>
        <v>290</v>
      </c>
      <c r="K435" t="str">
        <f t="shared" si="23"/>
        <v/>
      </c>
      <c r="L435" t="str">
        <f>VLOOKUP(K435,Input!$AM$3:$AP$1002,4)</f>
        <v/>
      </c>
      <c r="M435" t="str">
        <f>VLOOKUP(K435,Input!$AM$3:$AP$1002,3)</f>
        <v/>
      </c>
    </row>
    <row r="436" spans="8:13" x14ac:dyDescent="0.3">
      <c r="H436">
        <f t="shared" si="22"/>
        <v>434</v>
      </c>
      <c r="I436">
        <f>VLOOKUP(H436,Input!$AI$3:$AL$1002,4)</f>
        <v>3</v>
      </c>
      <c r="J436">
        <f>VLOOKUP(H436,Input!$AI$3:$AL$1002,3)</f>
        <v>270</v>
      </c>
      <c r="K436" t="str">
        <f t="shared" si="23"/>
        <v/>
      </c>
      <c r="L436" t="str">
        <f>VLOOKUP(K436,Input!$AM$3:$AP$1002,4)</f>
        <v/>
      </c>
      <c r="M436" t="str">
        <f>VLOOKUP(K436,Input!$AM$3:$AP$1002,3)</f>
        <v/>
      </c>
    </row>
    <row r="437" spans="8:13" x14ac:dyDescent="0.3">
      <c r="H437">
        <f t="shared" si="22"/>
        <v>435</v>
      </c>
      <c r="I437">
        <f>VLOOKUP(H437,Input!$AI$3:$AL$1002,4)</f>
        <v>3</v>
      </c>
      <c r="J437">
        <f>VLOOKUP(H437,Input!$AI$3:$AL$1002,3)</f>
        <v>280</v>
      </c>
      <c r="K437" t="str">
        <f t="shared" si="23"/>
        <v/>
      </c>
      <c r="L437" t="str">
        <f>VLOOKUP(K437,Input!$AM$3:$AP$1002,4)</f>
        <v/>
      </c>
      <c r="M437" t="str">
        <f>VLOOKUP(K437,Input!$AM$3:$AP$1002,3)</f>
        <v/>
      </c>
    </row>
    <row r="438" spans="8:13" x14ac:dyDescent="0.3">
      <c r="H438">
        <f t="shared" si="22"/>
        <v>436</v>
      </c>
      <c r="I438">
        <f>VLOOKUP(H438,Input!$AI$3:$AL$1002,4)</f>
        <v>5</v>
      </c>
      <c r="J438">
        <f>VLOOKUP(H438,Input!$AI$3:$AL$1002,3)</f>
        <v>360</v>
      </c>
      <c r="K438" t="str">
        <f t="shared" si="23"/>
        <v/>
      </c>
      <c r="L438" t="str">
        <f>VLOOKUP(K438,Input!$AM$3:$AP$1002,4)</f>
        <v/>
      </c>
      <c r="M438" t="str">
        <f>VLOOKUP(K438,Input!$AM$3:$AP$1002,3)</f>
        <v/>
      </c>
    </row>
    <row r="439" spans="8:13" x14ac:dyDescent="0.3">
      <c r="H439">
        <f t="shared" si="22"/>
        <v>437</v>
      </c>
      <c r="I439">
        <f>VLOOKUP(H439,Input!$AI$3:$AL$1002,4)</f>
        <v>3</v>
      </c>
      <c r="J439">
        <f>VLOOKUP(H439,Input!$AI$3:$AL$1002,3)</f>
        <v>260</v>
      </c>
      <c r="K439" t="str">
        <f t="shared" si="23"/>
        <v/>
      </c>
      <c r="L439" t="str">
        <f>VLOOKUP(K439,Input!$AM$3:$AP$1002,4)</f>
        <v/>
      </c>
      <c r="M439" t="str">
        <f>VLOOKUP(K439,Input!$AM$3:$AP$1002,3)</f>
        <v/>
      </c>
    </row>
    <row r="440" spans="8:13" x14ac:dyDescent="0.3">
      <c r="H440">
        <f t="shared" si="22"/>
        <v>438</v>
      </c>
      <c r="I440">
        <f>VLOOKUP(H440,Input!$AI$3:$AL$1002,4)</f>
        <v>5</v>
      </c>
      <c r="J440">
        <f>VLOOKUP(H440,Input!$AI$3:$AL$1002,3)</f>
        <v>420</v>
      </c>
      <c r="K440" t="str">
        <f t="shared" si="23"/>
        <v/>
      </c>
      <c r="L440" t="str">
        <f>VLOOKUP(K440,Input!$AM$3:$AP$1002,4)</f>
        <v/>
      </c>
      <c r="M440" t="str">
        <f>VLOOKUP(K440,Input!$AM$3:$AP$1002,3)</f>
        <v/>
      </c>
    </row>
    <row r="441" spans="8:13" x14ac:dyDescent="0.3">
      <c r="H441">
        <f t="shared" si="22"/>
        <v>439</v>
      </c>
      <c r="I441">
        <f>VLOOKUP(H441,Input!$AI$3:$AL$1002,4)</f>
        <v>5</v>
      </c>
      <c r="J441">
        <f>VLOOKUP(H441,Input!$AI$3:$AL$1002,3)</f>
        <v>360</v>
      </c>
      <c r="K441" t="str">
        <f t="shared" si="23"/>
        <v/>
      </c>
      <c r="L441" t="str">
        <f>VLOOKUP(K441,Input!$AM$3:$AP$1002,4)</f>
        <v/>
      </c>
      <c r="M441" t="str">
        <f>VLOOKUP(K441,Input!$AM$3:$AP$1002,3)</f>
        <v/>
      </c>
    </row>
    <row r="442" spans="8:13" x14ac:dyDescent="0.3">
      <c r="H442">
        <f t="shared" si="22"/>
        <v>440</v>
      </c>
      <c r="I442">
        <f>VLOOKUP(H442,Input!$AI$3:$AL$1002,4)</f>
        <v>6</v>
      </c>
      <c r="J442">
        <f>VLOOKUP(H442,Input!$AI$3:$AL$1002,3)</f>
        <v>400</v>
      </c>
      <c r="K442" t="str">
        <f t="shared" si="23"/>
        <v/>
      </c>
      <c r="L442" t="str">
        <f>VLOOKUP(K442,Input!$AM$3:$AP$1002,4)</f>
        <v/>
      </c>
      <c r="M442" t="str">
        <f>VLOOKUP(K442,Input!$AM$3:$AP$1002,3)</f>
        <v/>
      </c>
    </row>
    <row r="443" spans="8:13" x14ac:dyDescent="0.3">
      <c r="H443">
        <f t="shared" si="22"/>
        <v>441</v>
      </c>
      <c r="I443">
        <f>VLOOKUP(H443,Input!$AI$3:$AL$1002,4)</f>
        <v>6</v>
      </c>
      <c r="J443">
        <f>VLOOKUP(H443,Input!$AI$3:$AL$1002,3)</f>
        <v>400</v>
      </c>
      <c r="K443" t="str">
        <f t="shared" si="23"/>
        <v/>
      </c>
      <c r="L443" t="str">
        <f>VLOOKUP(K443,Input!$AM$3:$AP$1002,4)</f>
        <v/>
      </c>
      <c r="M443" t="str">
        <f>VLOOKUP(K443,Input!$AM$3:$AP$1002,3)</f>
        <v/>
      </c>
    </row>
    <row r="444" spans="8:13" x14ac:dyDescent="0.3">
      <c r="H444">
        <f t="shared" si="22"/>
        <v>442</v>
      </c>
      <c r="I444">
        <f>VLOOKUP(H444,Input!$AI$3:$AL$1002,4)</f>
        <v>6</v>
      </c>
      <c r="J444">
        <f>VLOOKUP(H444,Input!$AI$3:$AL$1002,3)</f>
        <v>450</v>
      </c>
      <c r="K444" t="str">
        <f t="shared" si="23"/>
        <v/>
      </c>
      <c r="L444" t="str">
        <f>VLOOKUP(K444,Input!$AM$3:$AP$1002,4)</f>
        <v/>
      </c>
      <c r="M444" t="str">
        <f>VLOOKUP(K444,Input!$AM$3:$AP$1002,3)</f>
        <v/>
      </c>
    </row>
    <row r="445" spans="8:13" x14ac:dyDescent="0.3">
      <c r="H445">
        <f t="shared" si="22"/>
        <v>443</v>
      </c>
      <c r="I445">
        <f>VLOOKUP(H445,Input!$AI$3:$AL$1002,4)</f>
        <v>4</v>
      </c>
      <c r="J445">
        <f>VLOOKUP(H445,Input!$AI$3:$AL$1002,3)</f>
        <v>380</v>
      </c>
      <c r="K445" t="str">
        <f t="shared" si="23"/>
        <v/>
      </c>
      <c r="L445" t="str">
        <f>VLOOKUP(K445,Input!$AM$3:$AP$1002,4)</f>
        <v/>
      </c>
      <c r="M445" t="str">
        <f>VLOOKUP(K445,Input!$AM$3:$AP$1002,3)</f>
        <v/>
      </c>
    </row>
    <row r="446" spans="8:13" x14ac:dyDescent="0.3">
      <c r="H446">
        <f t="shared" si="22"/>
        <v>444</v>
      </c>
      <c r="I446">
        <f>VLOOKUP(H446,Input!$AI$3:$AL$1002,4)</f>
        <v>4</v>
      </c>
      <c r="J446">
        <f>VLOOKUP(H446,Input!$AI$3:$AL$1002,3)</f>
        <v>370</v>
      </c>
      <c r="K446" t="str">
        <f t="shared" si="23"/>
        <v/>
      </c>
      <c r="L446" t="str">
        <f>VLOOKUP(K446,Input!$AM$3:$AP$1002,4)</f>
        <v/>
      </c>
      <c r="M446" t="str">
        <f>VLOOKUP(K446,Input!$AM$3:$AP$1002,3)</f>
        <v/>
      </c>
    </row>
    <row r="447" spans="8:13" x14ac:dyDescent="0.3">
      <c r="H447">
        <f t="shared" si="22"/>
        <v>445</v>
      </c>
      <c r="I447">
        <f>VLOOKUP(H447,Input!$AI$3:$AL$1002,4)</f>
        <v>4</v>
      </c>
      <c r="J447">
        <f>VLOOKUP(H447,Input!$AI$3:$AL$1002,3)</f>
        <v>320</v>
      </c>
      <c r="K447" t="str">
        <f t="shared" si="23"/>
        <v/>
      </c>
      <c r="L447" t="str">
        <f>VLOOKUP(K447,Input!$AM$3:$AP$1002,4)</f>
        <v/>
      </c>
      <c r="M447" t="str">
        <f>VLOOKUP(K447,Input!$AM$3:$AP$1002,3)</f>
        <v/>
      </c>
    </row>
    <row r="448" spans="8:13" x14ac:dyDescent="0.3">
      <c r="H448">
        <f t="shared" si="22"/>
        <v>446</v>
      </c>
      <c r="I448">
        <f>VLOOKUP(H448,Input!$AI$3:$AL$1002,4)</f>
        <v>3</v>
      </c>
      <c r="J448">
        <f>VLOOKUP(H448,Input!$AI$3:$AL$1002,3)</f>
        <v>330</v>
      </c>
      <c r="K448" t="str">
        <f t="shared" si="23"/>
        <v/>
      </c>
      <c r="L448" t="str">
        <f>VLOOKUP(K448,Input!$AM$3:$AP$1002,4)</f>
        <v/>
      </c>
      <c r="M448" t="str">
        <f>VLOOKUP(K448,Input!$AM$3:$AP$1002,3)</f>
        <v/>
      </c>
    </row>
    <row r="449" spans="8:13" x14ac:dyDescent="0.3">
      <c r="H449">
        <f t="shared" si="22"/>
        <v>447</v>
      </c>
      <c r="I449">
        <f>VLOOKUP(H449,Input!$AI$3:$AL$1002,4)</f>
        <v>5</v>
      </c>
      <c r="J449">
        <f>VLOOKUP(H449,Input!$AI$3:$AL$1002,3)</f>
        <v>320</v>
      </c>
      <c r="K449" t="str">
        <f t="shared" si="23"/>
        <v/>
      </c>
      <c r="L449" t="str">
        <f>VLOOKUP(K449,Input!$AM$3:$AP$1002,4)</f>
        <v/>
      </c>
      <c r="M449" t="str">
        <f>VLOOKUP(K449,Input!$AM$3:$AP$1002,3)</f>
        <v/>
      </c>
    </row>
    <row r="450" spans="8:13" x14ac:dyDescent="0.3">
      <c r="H450">
        <f t="shared" si="22"/>
        <v>448</v>
      </c>
      <c r="I450">
        <f>VLOOKUP(H450,Input!$AI$3:$AL$1002,4)</f>
        <v>3</v>
      </c>
      <c r="J450">
        <f>VLOOKUP(H450,Input!$AI$3:$AL$1002,3)</f>
        <v>300</v>
      </c>
      <c r="K450" t="str">
        <f t="shared" si="23"/>
        <v/>
      </c>
      <c r="L450" t="str">
        <f>VLOOKUP(K450,Input!$AM$3:$AP$1002,4)</f>
        <v/>
      </c>
      <c r="M450" t="str">
        <f>VLOOKUP(K450,Input!$AM$3:$AP$1002,3)</f>
        <v/>
      </c>
    </row>
    <row r="451" spans="8:13" x14ac:dyDescent="0.3">
      <c r="H451">
        <f t="shared" si="22"/>
        <v>449</v>
      </c>
      <c r="I451">
        <f>VLOOKUP(H451,Input!$AI$3:$AL$1002,4)</f>
        <v>4</v>
      </c>
      <c r="J451">
        <f>VLOOKUP(H451,Input!$AI$3:$AL$1002,3)</f>
        <v>330</v>
      </c>
      <c r="K451" t="str">
        <f t="shared" si="23"/>
        <v/>
      </c>
      <c r="L451" t="str">
        <f>VLOOKUP(K451,Input!$AM$3:$AP$1002,4)</f>
        <v/>
      </c>
      <c r="M451" t="str">
        <f>VLOOKUP(K451,Input!$AM$3:$AP$1002,3)</f>
        <v/>
      </c>
    </row>
    <row r="452" spans="8:13" x14ac:dyDescent="0.3">
      <c r="H452">
        <f t="shared" si="22"/>
        <v>450</v>
      </c>
      <c r="I452">
        <f>VLOOKUP(H452,Input!$AI$3:$AL$1002,4)</f>
        <v>5</v>
      </c>
      <c r="J452">
        <f>VLOOKUP(H452,Input!$AI$3:$AL$1002,3)</f>
        <v>360</v>
      </c>
      <c r="K452" t="str">
        <f t="shared" si="23"/>
        <v/>
      </c>
      <c r="L452" t="str">
        <f>VLOOKUP(K452,Input!$AM$3:$AP$1002,4)</f>
        <v/>
      </c>
      <c r="M452" t="str">
        <f>VLOOKUP(K452,Input!$AM$3:$AP$1002,3)</f>
        <v/>
      </c>
    </row>
    <row r="453" spans="8:13" x14ac:dyDescent="0.3">
      <c r="H453">
        <f t="shared" ref="H453:H516" si="24">IF(H452&lt;$H$1,H452+1,"")</f>
        <v>451</v>
      </c>
      <c r="I453">
        <f>VLOOKUP(H453,Input!$AI$3:$AL$1002,4)</f>
        <v>3</v>
      </c>
      <c r="J453">
        <f>VLOOKUP(H453,Input!$AI$3:$AL$1002,3)</f>
        <v>300</v>
      </c>
      <c r="K453" t="str">
        <f t="shared" ref="K453:K516" si="25">IF(K452&lt;$K$1,K452+1,"")</f>
        <v/>
      </c>
      <c r="L453" t="str">
        <f>VLOOKUP(K453,Input!$AM$3:$AP$1002,4)</f>
        <v/>
      </c>
      <c r="M453" t="str">
        <f>VLOOKUP(K453,Input!$AM$3:$AP$1002,3)</f>
        <v/>
      </c>
    </row>
    <row r="454" spans="8:13" x14ac:dyDescent="0.3">
      <c r="H454">
        <f t="shared" si="24"/>
        <v>452</v>
      </c>
      <c r="I454">
        <f>VLOOKUP(H454,Input!$AI$3:$AL$1002,4)</f>
        <v>5</v>
      </c>
      <c r="J454">
        <f>VLOOKUP(H454,Input!$AI$3:$AL$1002,3)</f>
        <v>380</v>
      </c>
      <c r="K454" t="str">
        <f t="shared" si="25"/>
        <v/>
      </c>
      <c r="L454" t="str">
        <f>VLOOKUP(K454,Input!$AM$3:$AP$1002,4)</f>
        <v/>
      </c>
      <c r="M454" t="str">
        <f>VLOOKUP(K454,Input!$AM$3:$AP$1002,3)</f>
        <v/>
      </c>
    </row>
    <row r="455" spans="8:13" x14ac:dyDescent="0.3">
      <c r="H455">
        <f t="shared" si="24"/>
        <v>453</v>
      </c>
      <c r="I455">
        <f>VLOOKUP(H455,Input!$AI$3:$AL$1002,4)</f>
        <v>4</v>
      </c>
      <c r="J455">
        <f>VLOOKUP(H455,Input!$AI$3:$AL$1002,3)</f>
        <v>350</v>
      </c>
      <c r="K455" t="str">
        <f t="shared" si="25"/>
        <v/>
      </c>
      <c r="L455" t="str">
        <f>VLOOKUP(K455,Input!$AM$3:$AP$1002,4)</f>
        <v/>
      </c>
      <c r="M455" t="str">
        <f>VLOOKUP(K455,Input!$AM$3:$AP$1002,3)</f>
        <v/>
      </c>
    </row>
    <row r="456" spans="8:13" x14ac:dyDescent="0.3">
      <c r="H456">
        <f t="shared" si="24"/>
        <v>454</v>
      </c>
      <c r="I456">
        <f>VLOOKUP(H456,Input!$AI$3:$AL$1002,4)</f>
        <v>3</v>
      </c>
      <c r="J456">
        <f>VLOOKUP(H456,Input!$AI$3:$AL$1002,3)</f>
        <v>280</v>
      </c>
      <c r="K456" t="str">
        <f t="shared" si="25"/>
        <v/>
      </c>
      <c r="L456" t="str">
        <f>VLOOKUP(K456,Input!$AM$3:$AP$1002,4)</f>
        <v/>
      </c>
      <c r="M456" t="str">
        <f>VLOOKUP(K456,Input!$AM$3:$AP$1002,3)</f>
        <v/>
      </c>
    </row>
    <row r="457" spans="8:13" x14ac:dyDescent="0.3">
      <c r="H457">
        <f t="shared" si="24"/>
        <v>455</v>
      </c>
      <c r="I457">
        <f>VLOOKUP(H457,Input!$AI$3:$AL$1002,4)</f>
        <v>3</v>
      </c>
      <c r="J457">
        <f>VLOOKUP(H457,Input!$AI$3:$AL$1002,3)</f>
        <v>310</v>
      </c>
      <c r="K457" t="str">
        <f t="shared" si="25"/>
        <v/>
      </c>
      <c r="L457" t="str">
        <f>VLOOKUP(K457,Input!$AM$3:$AP$1002,4)</f>
        <v/>
      </c>
      <c r="M457" t="str">
        <f>VLOOKUP(K457,Input!$AM$3:$AP$1002,3)</f>
        <v/>
      </c>
    </row>
    <row r="458" spans="8:13" x14ac:dyDescent="0.3">
      <c r="H458">
        <f t="shared" si="24"/>
        <v>456</v>
      </c>
      <c r="I458">
        <f>VLOOKUP(H458,Input!$AI$3:$AL$1002,4)</f>
        <v>4</v>
      </c>
      <c r="J458">
        <f>VLOOKUP(H458,Input!$AI$3:$AL$1002,3)</f>
        <v>310</v>
      </c>
      <c r="K458" t="str">
        <f t="shared" si="25"/>
        <v/>
      </c>
      <c r="L458" t="str">
        <f>VLOOKUP(K458,Input!$AM$3:$AP$1002,4)</f>
        <v/>
      </c>
      <c r="M458" t="str">
        <f>VLOOKUP(K458,Input!$AM$3:$AP$1002,3)</f>
        <v/>
      </c>
    </row>
    <row r="459" spans="8:13" x14ac:dyDescent="0.3">
      <c r="H459">
        <f t="shared" si="24"/>
        <v>457</v>
      </c>
      <c r="I459">
        <f>VLOOKUP(H459,Input!$AI$3:$AL$1002,4)</f>
        <v>4</v>
      </c>
      <c r="J459">
        <f>VLOOKUP(H459,Input!$AI$3:$AL$1002,3)</f>
        <v>280</v>
      </c>
      <c r="K459" t="str">
        <f t="shared" si="25"/>
        <v/>
      </c>
      <c r="L459" t="str">
        <f>VLOOKUP(K459,Input!$AM$3:$AP$1002,4)</f>
        <v/>
      </c>
      <c r="M459" t="str">
        <f>VLOOKUP(K459,Input!$AM$3:$AP$1002,3)</f>
        <v/>
      </c>
    </row>
    <row r="460" spans="8:13" x14ac:dyDescent="0.3">
      <c r="H460">
        <f t="shared" si="24"/>
        <v>458</v>
      </c>
      <c r="I460">
        <f>VLOOKUP(H460,Input!$AI$3:$AL$1002,4)</f>
        <v>6</v>
      </c>
      <c r="J460">
        <f>VLOOKUP(H460,Input!$AI$3:$AL$1002,3)</f>
        <v>370</v>
      </c>
      <c r="K460" t="str">
        <f t="shared" si="25"/>
        <v/>
      </c>
      <c r="L460" t="str">
        <f>VLOOKUP(K460,Input!$AM$3:$AP$1002,4)</f>
        <v/>
      </c>
      <c r="M460" t="str">
        <f>VLOOKUP(K460,Input!$AM$3:$AP$1002,3)</f>
        <v/>
      </c>
    </row>
    <row r="461" spans="8:13" x14ac:dyDescent="0.3">
      <c r="H461">
        <f t="shared" si="24"/>
        <v>459</v>
      </c>
      <c r="I461">
        <f>VLOOKUP(H461,Input!$AI$3:$AL$1002,4)</f>
        <v>4</v>
      </c>
      <c r="J461">
        <f>VLOOKUP(H461,Input!$AI$3:$AL$1002,3)</f>
        <v>290</v>
      </c>
      <c r="K461" t="str">
        <f t="shared" si="25"/>
        <v/>
      </c>
      <c r="L461" t="str">
        <f>VLOOKUP(K461,Input!$AM$3:$AP$1002,4)</f>
        <v/>
      </c>
      <c r="M461" t="str">
        <f>VLOOKUP(K461,Input!$AM$3:$AP$1002,3)</f>
        <v/>
      </c>
    </row>
    <row r="462" spans="8:13" x14ac:dyDescent="0.3">
      <c r="H462">
        <f t="shared" si="24"/>
        <v>460</v>
      </c>
      <c r="I462">
        <f>VLOOKUP(H462,Input!$AI$3:$AL$1002,4)</f>
        <v>5</v>
      </c>
      <c r="J462">
        <f>VLOOKUP(H462,Input!$AI$3:$AL$1002,3)</f>
        <v>410</v>
      </c>
      <c r="K462" t="str">
        <f t="shared" si="25"/>
        <v/>
      </c>
      <c r="L462" t="str">
        <f>VLOOKUP(K462,Input!$AM$3:$AP$1002,4)</f>
        <v/>
      </c>
      <c r="M462" t="str">
        <f>VLOOKUP(K462,Input!$AM$3:$AP$1002,3)</f>
        <v/>
      </c>
    </row>
    <row r="463" spans="8:13" x14ac:dyDescent="0.3">
      <c r="H463">
        <f t="shared" si="24"/>
        <v>461</v>
      </c>
      <c r="I463">
        <f>VLOOKUP(H463,Input!$AI$3:$AL$1002,4)</f>
        <v>3</v>
      </c>
      <c r="J463">
        <f>VLOOKUP(H463,Input!$AI$3:$AL$1002,3)</f>
        <v>290</v>
      </c>
      <c r="K463" t="str">
        <f t="shared" si="25"/>
        <v/>
      </c>
      <c r="L463" t="str">
        <f>VLOOKUP(K463,Input!$AM$3:$AP$1002,4)</f>
        <v/>
      </c>
      <c r="M463" t="str">
        <f>VLOOKUP(K463,Input!$AM$3:$AP$1002,3)</f>
        <v/>
      </c>
    </row>
    <row r="464" spans="8:13" x14ac:dyDescent="0.3">
      <c r="H464">
        <f t="shared" si="24"/>
        <v>462</v>
      </c>
      <c r="I464">
        <f>VLOOKUP(H464,Input!$AI$3:$AL$1002,4)</f>
        <v>4</v>
      </c>
      <c r="J464">
        <f>VLOOKUP(H464,Input!$AI$3:$AL$1002,3)</f>
        <v>340</v>
      </c>
      <c r="K464" t="str">
        <f t="shared" si="25"/>
        <v/>
      </c>
      <c r="L464" t="str">
        <f>VLOOKUP(K464,Input!$AM$3:$AP$1002,4)</f>
        <v/>
      </c>
      <c r="M464" t="str">
        <f>VLOOKUP(K464,Input!$AM$3:$AP$1002,3)</f>
        <v/>
      </c>
    </row>
    <row r="465" spans="8:13" x14ac:dyDescent="0.3">
      <c r="H465">
        <f t="shared" si="24"/>
        <v>463</v>
      </c>
      <c r="I465">
        <f>VLOOKUP(H465,Input!$AI$3:$AL$1002,4)</f>
        <v>3</v>
      </c>
      <c r="J465">
        <f>VLOOKUP(H465,Input!$AI$3:$AL$1002,3)</f>
        <v>260</v>
      </c>
      <c r="K465" t="str">
        <f t="shared" si="25"/>
        <v/>
      </c>
      <c r="L465" t="str">
        <f>VLOOKUP(K465,Input!$AM$3:$AP$1002,4)</f>
        <v/>
      </c>
      <c r="M465" t="str">
        <f>VLOOKUP(K465,Input!$AM$3:$AP$1002,3)</f>
        <v/>
      </c>
    </row>
    <row r="466" spans="8:13" x14ac:dyDescent="0.3">
      <c r="H466">
        <f t="shared" si="24"/>
        <v>464</v>
      </c>
      <c r="I466">
        <f>VLOOKUP(H466,Input!$AI$3:$AL$1002,4)</f>
        <v>5</v>
      </c>
      <c r="J466">
        <f>VLOOKUP(H466,Input!$AI$3:$AL$1002,3)</f>
        <v>350</v>
      </c>
      <c r="K466" t="str">
        <f t="shared" si="25"/>
        <v/>
      </c>
      <c r="L466" t="str">
        <f>VLOOKUP(K466,Input!$AM$3:$AP$1002,4)</f>
        <v/>
      </c>
      <c r="M466" t="str">
        <f>VLOOKUP(K466,Input!$AM$3:$AP$1002,3)</f>
        <v/>
      </c>
    </row>
    <row r="467" spans="8:13" x14ac:dyDescent="0.3">
      <c r="H467">
        <f t="shared" si="24"/>
        <v>465</v>
      </c>
      <c r="I467">
        <f>VLOOKUP(H467,Input!$AI$3:$AL$1002,4)</f>
        <v>4</v>
      </c>
      <c r="J467">
        <f>VLOOKUP(H467,Input!$AI$3:$AL$1002,3)</f>
        <v>380</v>
      </c>
      <c r="K467" t="str">
        <f t="shared" si="25"/>
        <v/>
      </c>
      <c r="L467" t="str">
        <f>VLOOKUP(K467,Input!$AM$3:$AP$1002,4)</f>
        <v/>
      </c>
      <c r="M467" t="str">
        <f>VLOOKUP(K467,Input!$AM$3:$AP$1002,3)</f>
        <v/>
      </c>
    </row>
    <row r="468" spans="8:13" x14ac:dyDescent="0.3">
      <c r="H468">
        <f t="shared" si="24"/>
        <v>466</v>
      </c>
      <c r="I468">
        <f>VLOOKUP(H468,Input!$AI$3:$AL$1002,4)</f>
        <v>4</v>
      </c>
      <c r="J468">
        <f>VLOOKUP(H468,Input!$AI$3:$AL$1002,3)</f>
        <v>390</v>
      </c>
      <c r="K468" t="str">
        <f t="shared" si="25"/>
        <v/>
      </c>
      <c r="L468" t="str">
        <f>VLOOKUP(K468,Input!$AM$3:$AP$1002,4)</f>
        <v/>
      </c>
      <c r="M468" t="str">
        <f>VLOOKUP(K468,Input!$AM$3:$AP$1002,3)</f>
        <v/>
      </c>
    </row>
    <row r="469" spans="8:13" x14ac:dyDescent="0.3">
      <c r="H469">
        <f t="shared" si="24"/>
        <v>467</v>
      </c>
      <c r="I469">
        <f>VLOOKUP(H469,Input!$AI$3:$AL$1002,4)</f>
        <v>4</v>
      </c>
      <c r="J469">
        <f>VLOOKUP(H469,Input!$AI$3:$AL$1002,3)</f>
        <v>340</v>
      </c>
      <c r="K469" t="str">
        <f t="shared" si="25"/>
        <v/>
      </c>
      <c r="L469" t="str">
        <f>VLOOKUP(K469,Input!$AM$3:$AP$1002,4)</f>
        <v/>
      </c>
      <c r="M469" t="str">
        <f>VLOOKUP(K469,Input!$AM$3:$AP$1002,3)</f>
        <v/>
      </c>
    </row>
    <row r="470" spans="8:13" x14ac:dyDescent="0.3">
      <c r="H470">
        <f t="shared" si="24"/>
        <v>468</v>
      </c>
      <c r="I470">
        <f>VLOOKUP(H470,Input!$AI$3:$AL$1002,4)</f>
        <v>5</v>
      </c>
      <c r="J470">
        <f>VLOOKUP(H470,Input!$AI$3:$AL$1002,3)</f>
        <v>360</v>
      </c>
      <c r="K470" t="str">
        <f t="shared" si="25"/>
        <v/>
      </c>
      <c r="L470" t="str">
        <f>VLOOKUP(K470,Input!$AM$3:$AP$1002,4)</f>
        <v/>
      </c>
      <c r="M470" t="str">
        <f>VLOOKUP(K470,Input!$AM$3:$AP$1002,3)</f>
        <v/>
      </c>
    </row>
    <row r="471" spans="8:13" x14ac:dyDescent="0.3">
      <c r="H471">
        <f t="shared" si="24"/>
        <v>469</v>
      </c>
      <c r="I471">
        <f>VLOOKUP(H471,Input!$AI$3:$AL$1002,4)</f>
        <v>11</v>
      </c>
      <c r="J471">
        <f>VLOOKUP(H471,Input!$AI$3:$AL$1002,3)</f>
        <v>500</v>
      </c>
      <c r="K471" t="str">
        <f t="shared" si="25"/>
        <v/>
      </c>
      <c r="L471" t="str">
        <f>VLOOKUP(K471,Input!$AM$3:$AP$1002,4)</f>
        <v/>
      </c>
      <c r="M471" t="str">
        <f>VLOOKUP(K471,Input!$AM$3:$AP$1002,3)</f>
        <v/>
      </c>
    </row>
    <row r="472" spans="8:13" x14ac:dyDescent="0.3">
      <c r="H472">
        <f t="shared" si="24"/>
        <v>470</v>
      </c>
      <c r="I472">
        <f>VLOOKUP(H472,Input!$AI$3:$AL$1002,4)</f>
        <v>5</v>
      </c>
      <c r="J472">
        <f>VLOOKUP(H472,Input!$AI$3:$AL$1002,3)</f>
        <v>390</v>
      </c>
      <c r="K472" t="str">
        <f t="shared" si="25"/>
        <v/>
      </c>
      <c r="L472" t="str">
        <f>VLOOKUP(K472,Input!$AM$3:$AP$1002,4)</f>
        <v/>
      </c>
      <c r="M472" t="str">
        <f>VLOOKUP(K472,Input!$AM$3:$AP$1002,3)</f>
        <v/>
      </c>
    </row>
    <row r="473" spans="8:13" x14ac:dyDescent="0.3">
      <c r="H473">
        <f t="shared" si="24"/>
        <v>471</v>
      </c>
      <c r="I473">
        <f>VLOOKUP(H473,Input!$AI$3:$AL$1002,4)</f>
        <v>3</v>
      </c>
      <c r="J473">
        <f>VLOOKUP(H473,Input!$AI$3:$AL$1002,3)</f>
        <v>270</v>
      </c>
      <c r="K473" t="str">
        <f t="shared" si="25"/>
        <v/>
      </c>
      <c r="L473" t="str">
        <f>VLOOKUP(K473,Input!$AM$3:$AP$1002,4)</f>
        <v/>
      </c>
      <c r="M473" t="str">
        <f>VLOOKUP(K473,Input!$AM$3:$AP$1002,3)</f>
        <v/>
      </c>
    </row>
    <row r="474" spans="8:13" x14ac:dyDescent="0.3">
      <c r="H474">
        <f t="shared" si="24"/>
        <v>472</v>
      </c>
      <c r="I474">
        <f>VLOOKUP(H474,Input!$AI$3:$AL$1002,4)</f>
        <v>7</v>
      </c>
      <c r="J474">
        <f>VLOOKUP(H474,Input!$AI$3:$AL$1002,3)</f>
        <v>400</v>
      </c>
      <c r="K474" t="str">
        <f t="shared" si="25"/>
        <v/>
      </c>
      <c r="L474" t="str">
        <f>VLOOKUP(K474,Input!$AM$3:$AP$1002,4)</f>
        <v/>
      </c>
      <c r="M474" t="str">
        <f>VLOOKUP(K474,Input!$AM$3:$AP$1002,3)</f>
        <v/>
      </c>
    </row>
    <row r="475" spans="8:13" x14ac:dyDescent="0.3">
      <c r="H475">
        <f t="shared" si="24"/>
        <v>473</v>
      </c>
      <c r="I475">
        <f>VLOOKUP(H475,Input!$AI$3:$AL$1002,4)</f>
        <v>4</v>
      </c>
      <c r="J475">
        <f>VLOOKUP(H475,Input!$AI$3:$AL$1002,3)</f>
        <v>340</v>
      </c>
      <c r="K475" t="str">
        <f t="shared" si="25"/>
        <v/>
      </c>
      <c r="L475" t="str">
        <f>VLOOKUP(K475,Input!$AM$3:$AP$1002,4)</f>
        <v/>
      </c>
      <c r="M475" t="str">
        <f>VLOOKUP(K475,Input!$AM$3:$AP$1002,3)</f>
        <v/>
      </c>
    </row>
    <row r="476" spans="8:13" x14ac:dyDescent="0.3">
      <c r="H476">
        <f t="shared" si="24"/>
        <v>474</v>
      </c>
      <c r="I476">
        <f>VLOOKUP(H476,Input!$AI$3:$AL$1002,4)</f>
        <v>4</v>
      </c>
      <c r="J476">
        <f>VLOOKUP(H476,Input!$AI$3:$AL$1002,3)</f>
        <v>310</v>
      </c>
      <c r="K476" t="str">
        <f t="shared" si="25"/>
        <v/>
      </c>
      <c r="L476" t="str">
        <f>VLOOKUP(K476,Input!$AM$3:$AP$1002,4)</f>
        <v/>
      </c>
      <c r="M476" t="str">
        <f>VLOOKUP(K476,Input!$AM$3:$AP$1002,3)</f>
        <v/>
      </c>
    </row>
    <row r="477" spans="8:13" x14ac:dyDescent="0.3">
      <c r="H477">
        <f t="shared" si="24"/>
        <v>475</v>
      </c>
      <c r="I477">
        <f>VLOOKUP(H477,Input!$AI$3:$AL$1002,4)</f>
        <v>6</v>
      </c>
      <c r="J477">
        <f>VLOOKUP(H477,Input!$AI$3:$AL$1002,3)</f>
        <v>410</v>
      </c>
      <c r="K477" t="str">
        <f t="shared" si="25"/>
        <v/>
      </c>
      <c r="L477" t="str">
        <f>VLOOKUP(K477,Input!$AM$3:$AP$1002,4)</f>
        <v/>
      </c>
      <c r="M477" t="str">
        <f>VLOOKUP(K477,Input!$AM$3:$AP$1002,3)</f>
        <v/>
      </c>
    </row>
    <row r="478" spans="8:13" x14ac:dyDescent="0.3">
      <c r="H478">
        <f t="shared" si="24"/>
        <v>476</v>
      </c>
      <c r="I478">
        <f>VLOOKUP(H478,Input!$AI$3:$AL$1002,4)</f>
        <v>4</v>
      </c>
      <c r="J478">
        <f>VLOOKUP(H478,Input!$AI$3:$AL$1002,3)</f>
        <v>280</v>
      </c>
      <c r="K478" t="str">
        <f t="shared" si="25"/>
        <v/>
      </c>
      <c r="L478" t="str">
        <f>VLOOKUP(K478,Input!$AM$3:$AP$1002,4)</f>
        <v/>
      </c>
      <c r="M478" t="str">
        <f>VLOOKUP(K478,Input!$AM$3:$AP$1002,3)</f>
        <v/>
      </c>
    </row>
    <row r="479" spans="8:13" x14ac:dyDescent="0.3">
      <c r="H479">
        <f t="shared" si="24"/>
        <v>477</v>
      </c>
      <c r="I479">
        <f>VLOOKUP(H479,Input!$AI$3:$AL$1002,4)</f>
        <v>4</v>
      </c>
      <c r="J479">
        <f>VLOOKUP(H479,Input!$AI$3:$AL$1002,3)</f>
        <v>360</v>
      </c>
      <c r="K479" t="str">
        <f t="shared" si="25"/>
        <v/>
      </c>
      <c r="L479" t="str">
        <f>VLOOKUP(K479,Input!$AM$3:$AP$1002,4)</f>
        <v/>
      </c>
      <c r="M479" t="str">
        <f>VLOOKUP(K479,Input!$AM$3:$AP$1002,3)</f>
        <v/>
      </c>
    </row>
    <row r="480" spans="8:13" x14ac:dyDescent="0.3">
      <c r="H480">
        <f t="shared" si="24"/>
        <v>478</v>
      </c>
      <c r="I480">
        <f>VLOOKUP(H480,Input!$AI$3:$AL$1002,4)</f>
        <v>4</v>
      </c>
      <c r="J480">
        <f>VLOOKUP(H480,Input!$AI$3:$AL$1002,3)</f>
        <v>330</v>
      </c>
      <c r="K480" t="str">
        <f t="shared" si="25"/>
        <v/>
      </c>
      <c r="L480" t="str">
        <f>VLOOKUP(K480,Input!$AM$3:$AP$1002,4)</f>
        <v/>
      </c>
      <c r="M480" t="str">
        <f>VLOOKUP(K480,Input!$AM$3:$AP$1002,3)</f>
        <v/>
      </c>
    </row>
    <row r="481" spans="8:13" x14ac:dyDescent="0.3">
      <c r="H481">
        <f t="shared" si="24"/>
        <v>479</v>
      </c>
      <c r="I481">
        <f>VLOOKUP(H481,Input!$AI$3:$AL$1002,4)</f>
        <v>3</v>
      </c>
      <c r="J481">
        <f>VLOOKUP(H481,Input!$AI$3:$AL$1002,3)</f>
        <v>300</v>
      </c>
      <c r="K481" t="str">
        <f t="shared" si="25"/>
        <v/>
      </c>
      <c r="L481" t="str">
        <f>VLOOKUP(K481,Input!$AM$3:$AP$1002,4)</f>
        <v/>
      </c>
      <c r="M481" t="str">
        <f>VLOOKUP(K481,Input!$AM$3:$AP$1002,3)</f>
        <v/>
      </c>
    </row>
    <row r="482" spans="8:13" x14ac:dyDescent="0.3">
      <c r="H482">
        <f t="shared" si="24"/>
        <v>480</v>
      </c>
      <c r="I482">
        <f>VLOOKUP(H482,Input!$AI$3:$AL$1002,4)</f>
        <v>4</v>
      </c>
      <c r="J482">
        <f>VLOOKUP(H482,Input!$AI$3:$AL$1002,3)</f>
        <v>370</v>
      </c>
      <c r="K482" t="str">
        <f t="shared" si="25"/>
        <v/>
      </c>
      <c r="L482" t="str">
        <f>VLOOKUP(K482,Input!$AM$3:$AP$1002,4)</f>
        <v/>
      </c>
      <c r="M482" t="str">
        <f>VLOOKUP(K482,Input!$AM$3:$AP$1002,3)</f>
        <v/>
      </c>
    </row>
    <row r="483" spans="8:13" x14ac:dyDescent="0.3">
      <c r="H483">
        <f t="shared" si="24"/>
        <v>481</v>
      </c>
      <c r="I483">
        <f>VLOOKUP(H483,Input!$AI$3:$AL$1002,4)</f>
        <v>2</v>
      </c>
      <c r="J483">
        <f>VLOOKUP(H483,Input!$AI$3:$AL$1002,3)</f>
        <v>270</v>
      </c>
      <c r="K483" t="str">
        <f t="shared" si="25"/>
        <v/>
      </c>
      <c r="L483" t="str">
        <f>VLOOKUP(K483,Input!$AM$3:$AP$1002,4)</f>
        <v/>
      </c>
      <c r="M483" t="str">
        <f>VLOOKUP(K483,Input!$AM$3:$AP$1002,3)</f>
        <v/>
      </c>
    </row>
    <row r="484" spans="8:13" x14ac:dyDescent="0.3">
      <c r="H484">
        <f t="shared" si="24"/>
        <v>482</v>
      </c>
      <c r="I484">
        <f>VLOOKUP(H484,Input!$AI$3:$AL$1002,4)</f>
        <v>3</v>
      </c>
      <c r="J484">
        <f>VLOOKUP(H484,Input!$AI$3:$AL$1002,3)</f>
        <v>320</v>
      </c>
      <c r="K484" t="str">
        <f t="shared" si="25"/>
        <v/>
      </c>
      <c r="L484" t="str">
        <f>VLOOKUP(K484,Input!$AM$3:$AP$1002,4)</f>
        <v/>
      </c>
      <c r="M484" t="str">
        <f>VLOOKUP(K484,Input!$AM$3:$AP$1002,3)</f>
        <v/>
      </c>
    </row>
    <row r="485" spans="8:13" x14ac:dyDescent="0.3">
      <c r="H485">
        <f t="shared" si="24"/>
        <v>483</v>
      </c>
      <c r="I485">
        <f>VLOOKUP(H485,Input!$AI$3:$AL$1002,4)</f>
        <v>3</v>
      </c>
      <c r="J485">
        <f>VLOOKUP(H485,Input!$AI$3:$AL$1002,3)</f>
        <v>290</v>
      </c>
      <c r="K485" t="str">
        <f t="shared" si="25"/>
        <v/>
      </c>
      <c r="L485" t="str">
        <f>VLOOKUP(K485,Input!$AM$3:$AP$1002,4)</f>
        <v/>
      </c>
      <c r="M485" t="str">
        <f>VLOOKUP(K485,Input!$AM$3:$AP$1002,3)</f>
        <v/>
      </c>
    </row>
    <row r="486" spans="8:13" x14ac:dyDescent="0.3">
      <c r="H486">
        <f t="shared" si="24"/>
        <v>484</v>
      </c>
      <c r="I486">
        <f>VLOOKUP(H486,Input!$AI$3:$AL$1002,4)</f>
        <v>4</v>
      </c>
      <c r="J486">
        <f>VLOOKUP(H486,Input!$AI$3:$AL$1002,3)</f>
        <v>320</v>
      </c>
      <c r="K486" t="str">
        <f t="shared" si="25"/>
        <v/>
      </c>
      <c r="L486" t="str">
        <f>VLOOKUP(K486,Input!$AM$3:$AP$1002,4)</f>
        <v/>
      </c>
      <c r="M486" t="str">
        <f>VLOOKUP(K486,Input!$AM$3:$AP$1002,3)</f>
        <v/>
      </c>
    </row>
    <row r="487" spans="8:13" x14ac:dyDescent="0.3">
      <c r="H487">
        <f t="shared" si="24"/>
        <v>485</v>
      </c>
      <c r="I487">
        <f>VLOOKUP(H487,Input!$AI$3:$AL$1002,4)</f>
        <v>4</v>
      </c>
      <c r="J487">
        <f>VLOOKUP(H487,Input!$AI$3:$AL$1002,3)</f>
        <v>300</v>
      </c>
      <c r="K487" t="str">
        <f t="shared" si="25"/>
        <v/>
      </c>
      <c r="L487" t="str">
        <f>VLOOKUP(K487,Input!$AM$3:$AP$1002,4)</f>
        <v/>
      </c>
      <c r="M487" t="str">
        <f>VLOOKUP(K487,Input!$AM$3:$AP$1002,3)</f>
        <v/>
      </c>
    </row>
    <row r="488" spans="8:13" x14ac:dyDescent="0.3">
      <c r="H488">
        <f t="shared" si="24"/>
        <v>486</v>
      </c>
      <c r="I488">
        <f>VLOOKUP(H488,Input!$AI$3:$AL$1002,4)</f>
        <v>5</v>
      </c>
      <c r="J488">
        <f>VLOOKUP(H488,Input!$AI$3:$AL$1002,3)</f>
        <v>310</v>
      </c>
      <c r="K488" t="str">
        <f t="shared" si="25"/>
        <v/>
      </c>
      <c r="L488" t="str">
        <f>VLOOKUP(K488,Input!$AM$3:$AP$1002,4)</f>
        <v/>
      </c>
      <c r="M488" t="str">
        <f>VLOOKUP(K488,Input!$AM$3:$AP$1002,3)</f>
        <v/>
      </c>
    </row>
    <row r="489" spans="8:13" x14ac:dyDescent="0.3">
      <c r="H489">
        <f t="shared" si="24"/>
        <v>487</v>
      </c>
      <c r="I489">
        <f>VLOOKUP(H489,Input!$AI$3:$AL$1002,4)</f>
        <v>3</v>
      </c>
      <c r="J489">
        <f>VLOOKUP(H489,Input!$AI$3:$AL$1002,3)</f>
        <v>290</v>
      </c>
      <c r="K489" t="str">
        <f t="shared" si="25"/>
        <v/>
      </c>
      <c r="L489" t="str">
        <f>VLOOKUP(K489,Input!$AM$3:$AP$1002,4)</f>
        <v/>
      </c>
      <c r="M489" t="str">
        <f>VLOOKUP(K489,Input!$AM$3:$AP$1002,3)</f>
        <v/>
      </c>
    </row>
    <row r="490" spans="8:13" x14ac:dyDescent="0.3">
      <c r="H490">
        <f t="shared" si="24"/>
        <v>488</v>
      </c>
      <c r="I490">
        <f>VLOOKUP(H490,Input!$AI$3:$AL$1002,4)</f>
        <v>4</v>
      </c>
      <c r="J490">
        <f>VLOOKUP(H490,Input!$AI$3:$AL$1002,3)</f>
        <v>290</v>
      </c>
      <c r="K490" t="str">
        <f t="shared" si="25"/>
        <v/>
      </c>
      <c r="L490" t="str">
        <f>VLOOKUP(K490,Input!$AM$3:$AP$1002,4)</f>
        <v/>
      </c>
      <c r="M490" t="str">
        <f>VLOOKUP(K490,Input!$AM$3:$AP$1002,3)</f>
        <v/>
      </c>
    </row>
    <row r="491" spans="8:13" x14ac:dyDescent="0.3">
      <c r="H491">
        <f t="shared" si="24"/>
        <v>489</v>
      </c>
      <c r="I491">
        <f>VLOOKUP(H491,Input!$AI$3:$AL$1002,4)</f>
        <v>3</v>
      </c>
      <c r="J491">
        <f>VLOOKUP(H491,Input!$AI$3:$AL$1002,3)</f>
        <v>270</v>
      </c>
      <c r="K491" t="str">
        <f t="shared" si="25"/>
        <v/>
      </c>
      <c r="L491" t="str">
        <f>VLOOKUP(K491,Input!$AM$3:$AP$1002,4)</f>
        <v/>
      </c>
      <c r="M491" t="str">
        <f>VLOOKUP(K491,Input!$AM$3:$AP$1002,3)</f>
        <v/>
      </c>
    </row>
    <row r="492" spans="8:13" x14ac:dyDescent="0.3">
      <c r="H492">
        <f t="shared" si="24"/>
        <v>490</v>
      </c>
      <c r="I492">
        <f>VLOOKUP(H492,Input!$AI$3:$AL$1002,4)</f>
        <v>3</v>
      </c>
      <c r="J492">
        <f>VLOOKUP(H492,Input!$AI$3:$AL$1002,3)</f>
        <v>280</v>
      </c>
      <c r="K492" t="str">
        <f t="shared" si="25"/>
        <v/>
      </c>
      <c r="L492" t="str">
        <f>VLOOKUP(K492,Input!$AM$3:$AP$1002,4)</f>
        <v/>
      </c>
      <c r="M492" t="str">
        <f>VLOOKUP(K492,Input!$AM$3:$AP$1002,3)</f>
        <v/>
      </c>
    </row>
    <row r="493" spans="8:13" x14ac:dyDescent="0.3">
      <c r="H493">
        <f t="shared" si="24"/>
        <v>491</v>
      </c>
      <c r="I493">
        <f>VLOOKUP(H493,Input!$AI$3:$AL$1002,4)</f>
        <v>4</v>
      </c>
      <c r="J493">
        <f>VLOOKUP(H493,Input!$AI$3:$AL$1002,3)</f>
        <v>320</v>
      </c>
      <c r="K493" t="str">
        <f t="shared" si="25"/>
        <v/>
      </c>
      <c r="L493" t="str">
        <f>VLOOKUP(K493,Input!$AM$3:$AP$1002,4)</f>
        <v/>
      </c>
      <c r="M493" t="str">
        <f>VLOOKUP(K493,Input!$AM$3:$AP$1002,3)</f>
        <v/>
      </c>
    </row>
    <row r="494" spans="8:13" x14ac:dyDescent="0.3">
      <c r="H494">
        <f t="shared" si="24"/>
        <v>492</v>
      </c>
      <c r="I494">
        <f>VLOOKUP(H494,Input!$AI$3:$AL$1002,4)</f>
        <v>3</v>
      </c>
      <c r="J494">
        <f>VLOOKUP(H494,Input!$AI$3:$AL$1002,3)</f>
        <v>280</v>
      </c>
      <c r="K494" t="str">
        <f t="shared" si="25"/>
        <v/>
      </c>
      <c r="L494" t="str">
        <f>VLOOKUP(K494,Input!$AM$3:$AP$1002,4)</f>
        <v/>
      </c>
      <c r="M494" t="str">
        <f>VLOOKUP(K494,Input!$AM$3:$AP$1002,3)</f>
        <v/>
      </c>
    </row>
    <row r="495" spans="8:13" x14ac:dyDescent="0.3">
      <c r="H495">
        <f t="shared" si="24"/>
        <v>493</v>
      </c>
      <c r="I495">
        <f>VLOOKUP(H495,Input!$AI$3:$AL$1002,4)</f>
        <v>3</v>
      </c>
      <c r="J495">
        <f>VLOOKUP(H495,Input!$AI$3:$AL$1002,3)</f>
        <v>300</v>
      </c>
      <c r="K495" t="str">
        <f t="shared" si="25"/>
        <v/>
      </c>
      <c r="L495" t="str">
        <f>VLOOKUP(K495,Input!$AM$3:$AP$1002,4)</f>
        <v/>
      </c>
      <c r="M495" t="str">
        <f>VLOOKUP(K495,Input!$AM$3:$AP$1002,3)</f>
        <v/>
      </c>
    </row>
    <row r="496" spans="8:13" x14ac:dyDescent="0.3">
      <c r="H496">
        <f t="shared" si="24"/>
        <v>494</v>
      </c>
      <c r="I496">
        <f>VLOOKUP(H496,Input!$AI$3:$AL$1002,4)</f>
        <v>3</v>
      </c>
      <c r="J496">
        <f>VLOOKUP(H496,Input!$AI$3:$AL$1002,3)</f>
        <v>270</v>
      </c>
      <c r="K496" t="str">
        <f t="shared" si="25"/>
        <v/>
      </c>
      <c r="L496" t="str">
        <f>VLOOKUP(K496,Input!$AM$3:$AP$1002,4)</f>
        <v/>
      </c>
      <c r="M496" t="str">
        <f>VLOOKUP(K496,Input!$AM$3:$AP$1002,3)</f>
        <v/>
      </c>
    </row>
    <row r="497" spans="8:13" x14ac:dyDescent="0.3">
      <c r="H497">
        <f t="shared" si="24"/>
        <v>495</v>
      </c>
      <c r="I497">
        <f>VLOOKUP(H497,Input!$AI$3:$AL$1002,4)</f>
        <v>4</v>
      </c>
      <c r="J497">
        <f>VLOOKUP(H497,Input!$AI$3:$AL$1002,3)</f>
        <v>340</v>
      </c>
      <c r="K497" t="str">
        <f t="shared" si="25"/>
        <v/>
      </c>
      <c r="L497" t="str">
        <f>VLOOKUP(K497,Input!$AM$3:$AP$1002,4)</f>
        <v/>
      </c>
      <c r="M497" t="str">
        <f>VLOOKUP(K497,Input!$AM$3:$AP$1002,3)</f>
        <v/>
      </c>
    </row>
    <row r="498" spans="8:13" x14ac:dyDescent="0.3">
      <c r="H498">
        <f t="shared" si="24"/>
        <v>496</v>
      </c>
      <c r="I498">
        <f>VLOOKUP(H498,Input!$AI$3:$AL$1002,4)</f>
        <v>4</v>
      </c>
      <c r="J498">
        <f>VLOOKUP(H498,Input!$AI$3:$AL$1002,3)</f>
        <v>340</v>
      </c>
      <c r="K498" t="str">
        <f t="shared" si="25"/>
        <v/>
      </c>
      <c r="L498" t="str">
        <f>VLOOKUP(K498,Input!$AM$3:$AP$1002,4)</f>
        <v/>
      </c>
      <c r="M498" t="str">
        <f>VLOOKUP(K498,Input!$AM$3:$AP$1002,3)</f>
        <v/>
      </c>
    </row>
    <row r="499" spans="8:13" x14ac:dyDescent="0.3">
      <c r="H499">
        <f t="shared" si="24"/>
        <v>497</v>
      </c>
      <c r="I499">
        <f>VLOOKUP(H499,Input!$AI$3:$AL$1002,4)</f>
        <v>4</v>
      </c>
      <c r="J499">
        <f>VLOOKUP(H499,Input!$AI$3:$AL$1002,3)</f>
        <v>360</v>
      </c>
      <c r="K499" t="str">
        <f t="shared" si="25"/>
        <v/>
      </c>
      <c r="L499" t="str">
        <f>VLOOKUP(K499,Input!$AM$3:$AP$1002,4)</f>
        <v/>
      </c>
      <c r="M499" t="str">
        <f>VLOOKUP(K499,Input!$AM$3:$AP$1002,3)</f>
        <v/>
      </c>
    </row>
    <row r="500" spans="8:13" x14ac:dyDescent="0.3">
      <c r="H500">
        <f t="shared" si="24"/>
        <v>498</v>
      </c>
      <c r="I500">
        <f>VLOOKUP(H500,Input!$AI$3:$AL$1002,4)</f>
        <v>4</v>
      </c>
      <c r="J500">
        <f>VLOOKUP(H500,Input!$AI$3:$AL$1002,3)</f>
        <v>350</v>
      </c>
      <c r="K500" t="str">
        <f t="shared" si="25"/>
        <v/>
      </c>
      <c r="L500" t="str">
        <f>VLOOKUP(K500,Input!$AM$3:$AP$1002,4)</f>
        <v/>
      </c>
      <c r="M500" t="str">
        <f>VLOOKUP(K500,Input!$AM$3:$AP$1002,3)</f>
        <v/>
      </c>
    </row>
    <row r="501" spans="8:13" x14ac:dyDescent="0.3">
      <c r="H501">
        <f t="shared" si="24"/>
        <v>499</v>
      </c>
      <c r="I501">
        <f>VLOOKUP(H501,Input!$AI$3:$AL$1002,4)</f>
        <v>5</v>
      </c>
      <c r="J501">
        <f>VLOOKUP(H501,Input!$AI$3:$AL$1002,3)</f>
        <v>360</v>
      </c>
      <c r="K501" t="str">
        <f t="shared" si="25"/>
        <v/>
      </c>
      <c r="L501" t="str">
        <f>VLOOKUP(K501,Input!$AM$3:$AP$1002,4)</f>
        <v/>
      </c>
      <c r="M501" t="str">
        <f>VLOOKUP(K501,Input!$AM$3:$AP$1002,3)</f>
        <v/>
      </c>
    </row>
    <row r="502" spans="8:13" x14ac:dyDescent="0.3">
      <c r="H502">
        <f t="shared" si="24"/>
        <v>500</v>
      </c>
      <c r="I502">
        <f>VLOOKUP(H502,Input!$AI$3:$AL$1002,4)</f>
        <v>6</v>
      </c>
      <c r="J502">
        <f>VLOOKUP(H502,Input!$AI$3:$AL$1002,3)</f>
        <v>410</v>
      </c>
      <c r="K502" t="str">
        <f t="shared" si="25"/>
        <v/>
      </c>
      <c r="L502" t="str">
        <f>VLOOKUP(K502,Input!$AM$3:$AP$1002,4)</f>
        <v/>
      </c>
      <c r="M502" t="str">
        <f>VLOOKUP(K502,Input!$AM$3:$AP$1002,3)</f>
        <v/>
      </c>
    </row>
    <row r="503" spans="8:13" x14ac:dyDescent="0.3">
      <c r="H503">
        <f t="shared" si="24"/>
        <v>501</v>
      </c>
      <c r="I503">
        <f>VLOOKUP(H503,Input!$AI$3:$AL$1002,4)</f>
        <v>5</v>
      </c>
      <c r="J503">
        <f>VLOOKUP(H503,Input!$AI$3:$AL$1002,3)</f>
        <v>420</v>
      </c>
      <c r="K503" t="str">
        <f t="shared" si="25"/>
        <v/>
      </c>
      <c r="L503" t="str">
        <f>VLOOKUP(K503,Input!$AM$3:$AP$1002,4)</f>
        <v/>
      </c>
      <c r="M503" t="str">
        <f>VLOOKUP(K503,Input!$AM$3:$AP$1002,3)</f>
        <v/>
      </c>
    </row>
    <row r="504" spans="8:13" x14ac:dyDescent="0.3">
      <c r="H504">
        <f t="shared" si="24"/>
        <v>502</v>
      </c>
      <c r="I504">
        <f>VLOOKUP(H504,Input!$AI$3:$AL$1002,4)</f>
        <v>4</v>
      </c>
      <c r="J504">
        <f>VLOOKUP(H504,Input!$AI$3:$AL$1002,3)</f>
        <v>350</v>
      </c>
      <c r="K504" t="str">
        <f t="shared" si="25"/>
        <v/>
      </c>
      <c r="L504" t="str">
        <f>VLOOKUP(K504,Input!$AM$3:$AP$1002,4)</f>
        <v/>
      </c>
      <c r="M504" t="str">
        <f>VLOOKUP(K504,Input!$AM$3:$AP$1002,3)</f>
        <v/>
      </c>
    </row>
    <row r="505" spans="8:13" x14ac:dyDescent="0.3">
      <c r="H505">
        <f t="shared" si="24"/>
        <v>503</v>
      </c>
      <c r="I505">
        <f>VLOOKUP(H505,Input!$AI$3:$AL$1002,4)</f>
        <v>5</v>
      </c>
      <c r="J505">
        <f>VLOOKUP(H505,Input!$AI$3:$AL$1002,3)</f>
        <v>390</v>
      </c>
      <c r="K505" t="str">
        <f t="shared" si="25"/>
        <v/>
      </c>
      <c r="L505" t="str">
        <f>VLOOKUP(K505,Input!$AM$3:$AP$1002,4)</f>
        <v/>
      </c>
      <c r="M505" t="str">
        <f>VLOOKUP(K505,Input!$AM$3:$AP$1002,3)</f>
        <v/>
      </c>
    </row>
    <row r="506" spans="8:13" x14ac:dyDescent="0.3">
      <c r="H506">
        <f t="shared" si="24"/>
        <v>504</v>
      </c>
      <c r="I506">
        <f>VLOOKUP(H506,Input!$AI$3:$AL$1002,4)</f>
        <v>5</v>
      </c>
      <c r="J506">
        <f>VLOOKUP(H506,Input!$AI$3:$AL$1002,3)</f>
        <v>400</v>
      </c>
      <c r="K506" t="str">
        <f t="shared" si="25"/>
        <v/>
      </c>
      <c r="L506" t="str">
        <f>VLOOKUP(K506,Input!$AM$3:$AP$1002,4)</f>
        <v/>
      </c>
      <c r="M506" t="str">
        <f>VLOOKUP(K506,Input!$AM$3:$AP$1002,3)</f>
        <v/>
      </c>
    </row>
    <row r="507" spans="8:13" x14ac:dyDescent="0.3">
      <c r="H507">
        <f t="shared" si="24"/>
        <v>505</v>
      </c>
      <c r="I507">
        <f>VLOOKUP(H507,Input!$AI$3:$AL$1002,4)</f>
        <v>5</v>
      </c>
      <c r="J507">
        <f>VLOOKUP(H507,Input!$AI$3:$AL$1002,3)</f>
        <v>390</v>
      </c>
      <c r="K507" t="str">
        <f t="shared" si="25"/>
        <v/>
      </c>
      <c r="L507" t="str">
        <f>VLOOKUP(K507,Input!$AM$3:$AP$1002,4)</f>
        <v/>
      </c>
      <c r="M507" t="str">
        <f>VLOOKUP(K507,Input!$AM$3:$AP$1002,3)</f>
        <v/>
      </c>
    </row>
    <row r="508" spans="8:13" x14ac:dyDescent="0.3">
      <c r="H508">
        <f t="shared" si="24"/>
        <v>506</v>
      </c>
      <c r="I508">
        <f>VLOOKUP(H508,Input!$AI$3:$AL$1002,4)</f>
        <v>5</v>
      </c>
      <c r="J508">
        <f>VLOOKUP(H508,Input!$AI$3:$AL$1002,3)</f>
        <v>380</v>
      </c>
      <c r="K508" t="str">
        <f t="shared" si="25"/>
        <v/>
      </c>
      <c r="L508" t="str">
        <f>VLOOKUP(K508,Input!$AM$3:$AP$1002,4)</f>
        <v/>
      </c>
      <c r="M508" t="str">
        <f>VLOOKUP(K508,Input!$AM$3:$AP$1002,3)</f>
        <v/>
      </c>
    </row>
    <row r="509" spans="8:13" x14ac:dyDescent="0.3">
      <c r="H509">
        <f t="shared" si="24"/>
        <v>507</v>
      </c>
      <c r="I509">
        <f>VLOOKUP(H509,Input!$AI$3:$AL$1002,4)</f>
        <v>4</v>
      </c>
      <c r="J509">
        <f>VLOOKUP(H509,Input!$AI$3:$AL$1002,3)</f>
        <v>380</v>
      </c>
      <c r="K509" t="str">
        <f t="shared" si="25"/>
        <v/>
      </c>
      <c r="L509" t="str">
        <f>VLOOKUP(K509,Input!$AM$3:$AP$1002,4)</f>
        <v/>
      </c>
      <c r="M509" t="str">
        <f>VLOOKUP(K509,Input!$AM$3:$AP$1002,3)</f>
        <v/>
      </c>
    </row>
    <row r="510" spans="8:13" x14ac:dyDescent="0.3">
      <c r="H510">
        <f t="shared" si="24"/>
        <v>508</v>
      </c>
      <c r="I510">
        <f>VLOOKUP(H510,Input!$AI$3:$AL$1002,4)</f>
        <v>6</v>
      </c>
      <c r="J510">
        <f>VLOOKUP(H510,Input!$AI$3:$AL$1002,3)</f>
        <v>400</v>
      </c>
      <c r="K510" t="str">
        <f t="shared" si="25"/>
        <v/>
      </c>
      <c r="L510" t="str">
        <f>VLOOKUP(K510,Input!$AM$3:$AP$1002,4)</f>
        <v/>
      </c>
      <c r="M510" t="str">
        <f>VLOOKUP(K510,Input!$AM$3:$AP$1002,3)</f>
        <v/>
      </c>
    </row>
    <row r="511" spans="8:13" x14ac:dyDescent="0.3">
      <c r="H511">
        <f t="shared" si="24"/>
        <v>509</v>
      </c>
      <c r="I511">
        <f>VLOOKUP(H511,Input!$AI$3:$AL$1002,4)</f>
        <v>5</v>
      </c>
      <c r="J511">
        <f>VLOOKUP(H511,Input!$AI$3:$AL$1002,3)</f>
        <v>370</v>
      </c>
      <c r="K511" t="str">
        <f t="shared" si="25"/>
        <v/>
      </c>
      <c r="L511" t="str">
        <f>VLOOKUP(K511,Input!$AM$3:$AP$1002,4)</f>
        <v/>
      </c>
      <c r="M511" t="str">
        <f>VLOOKUP(K511,Input!$AM$3:$AP$1002,3)</f>
        <v/>
      </c>
    </row>
    <row r="512" spans="8:13" x14ac:dyDescent="0.3">
      <c r="H512">
        <f t="shared" si="24"/>
        <v>510</v>
      </c>
      <c r="I512">
        <f>VLOOKUP(H512,Input!$AI$3:$AL$1002,4)</f>
        <v>5</v>
      </c>
      <c r="J512">
        <f>VLOOKUP(H512,Input!$AI$3:$AL$1002,3)</f>
        <v>370</v>
      </c>
      <c r="K512" t="str">
        <f t="shared" si="25"/>
        <v/>
      </c>
      <c r="L512" t="str">
        <f>VLOOKUP(K512,Input!$AM$3:$AP$1002,4)</f>
        <v/>
      </c>
      <c r="M512" t="str">
        <f>VLOOKUP(K512,Input!$AM$3:$AP$1002,3)</f>
        <v/>
      </c>
    </row>
    <row r="513" spans="8:13" x14ac:dyDescent="0.3">
      <c r="H513">
        <f t="shared" si="24"/>
        <v>511</v>
      </c>
      <c r="I513">
        <f>VLOOKUP(H513,Input!$AI$3:$AL$1002,4)</f>
        <v>3</v>
      </c>
      <c r="J513">
        <f>VLOOKUP(H513,Input!$AI$3:$AL$1002,3)</f>
        <v>280</v>
      </c>
      <c r="K513" t="str">
        <f t="shared" si="25"/>
        <v/>
      </c>
      <c r="L513" t="str">
        <f>VLOOKUP(K513,Input!$AM$3:$AP$1002,4)</f>
        <v/>
      </c>
      <c r="M513" t="str">
        <f>VLOOKUP(K513,Input!$AM$3:$AP$1002,3)</f>
        <v/>
      </c>
    </row>
    <row r="514" spans="8:13" x14ac:dyDescent="0.3">
      <c r="H514">
        <f t="shared" si="24"/>
        <v>512</v>
      </c>
      <c r="I514">
        <f>VLOOKUP(H514,Input!$AI$3:$AL$1002,4)</f>
        <v>3</v>
      </c>
      <c r="J514">
        <f>VLOOKUP(H514,Input!$AI$3:$AL$1002,3)</f>
        <v>290</v>
      </c>
      <c r="K514" t="str">
        <f t="shared" si="25"/>
        <v/>
      </c>
      <c r="L514" t="str">
        <f>VLOOKUP(K514,Input!$AM$3:$AP$1002,4)</f>
        <v/>
      </c>
      <c r="M514" t="str">
        <f>VLOOKUP(K514,Input!$AM$3:$AP$1002,3)</f>
        <v/>
      </c>
    </row>
    <row r="515" spans="8:13" x14ac:dyDescent="0.3">
      <c r="H515">
        <f t="shared" si="24"/>
        <v>513</v>
      </c>
      <c r="I515">
        <f>VLOOKUP(H515,Input!$AI$3:$AL$1002,4)</f>
        <v>3</v>
      </c>
      <c r="J515">
        <f>VLOOKUP(H515,Input!$AI$3:$AL$1002,3)</f>
        <v>310</v>
      </c>
      <c r="K515" t="str">
        <f t="shared" si="25"/>
        <v/>
      </c>
      <c r="L515" t="str">
        <f>VLOOKUP(K515,Input!$AM$3:$AP$1002,4)</f>
        <v/>
      </c>
      <c r="M515" t="str">
        <f>VLOOKUP(K515,Input!$AM$3:$AP$1002,3)</f>
        <v/>
      </c>
    </row>
    <row r="516" spans="8:13" x14ac:dyDescent="0.3">
      <c r="H516">
        <f t="shared" si="24"/>
        <v>514</v>
      </c>
      <c r="I516">
        <f>VLOOKUP(H516,Input!$AI$3:$AL$1002,4)</f>
        <v>2</v>
      </c>
      <c r="J516">
        <f>VLOOKUP(H516,Input!$AI$3:$AL$1002,3)</f>
        <v>280</v>
      </c>
      <c r="K516" t="str">
        <f t="shared" si="25"/>
        <v/>
      </c>
      <c r="L516" t="str">
        <f>VLOOKUP(K516,Input!$AM$3:$AP$1002,4)</f>
        <v/>
      </c>
      <c r="M516" t="str">
        <f>VLOOKUP(K516,Input!$AM$3:$AP$1002,3)</f>
        <v/>
      </c>
    </row>
    <row r="517" spans="8:13" x14ac:dyDescent="0.3">
      <c r="H517">
        <f t="shared" ref="H517:H580" si="26">IF(H516&lt;$H$1,H516+1,"")</f>
        <v>515</v>
      </c>
      <c r="I517">
        <f>VLOOKUP(H517,Input!$AI$3:$AL$1002,4)</f>
        <v>4</v>
      </c>
      <c r="J517">
        <f>VLOOKUP(H517,Input!$AI$3:$AL$1002,3)</f>
        <v>290</v>
      </c>
      <c r="K517" t="str">
        <f t="shared" ref="K517:K580" si="27">IF(K516&lt;$K$1,K516+1,"")</f>
        <v/>
      </c>
      <c r="L517" t="str">
        <f>VLOOKUP(K517,Input!$AM$3:$AP$1002,4)</f>
        <v/>
      </c>
      <c r="M517" t="str">
        <f>VLOOKUP(K517,Input!$AM$3:$AP$1002,3)</f>
        <v/>
      </c>
    </row>
    <row r="518" spans="8:13" x14ac:dyDescent="0.3">
      <c r="H518">
        <f t="shared" si="26"/>
        <v>516</v>
      </c>
      <c r="I518">
        <f>VLOOKUP(H518,Input!$AI$3:$AL$1002,4)</f>
        <v>4</v>
      </c>
      <c r="J518">
        <f>VLOOKUP(H518,Input!$AI$3:$AL$1002,3)</f>
        <v>290</v>
      </c>
      <c r="K518" t="str">
        <f t="shared" si="27"/>
        <v/>
      </c>
      <c r="L518" t="str">
        <f>VLOOKUP(K518,Input!$AM$3:$AP$1002,4)</f>
        <v/>
      </c>
      <c r="M518" t="str">
        <f>VLOOKUP(K518,Input!$AM$3:$AP$1002,3)</f>
        <v/>
      </c>
    </row>
    <row r="519" spans="8:13" x14ac:dyDescent="0.3">
      <c r="H519">
        <f t="shared" si="26"/>
        <v>517</v>
      </c>
      <c r="I519">
        <f>VLOOKUP(H519,Input!$AI$3:$AL$1002,4)</f>
        <v>2</v>
      </c>
      <c r="J519">
        <f>VLOOKUP(H519,Input!$AI$3:$AL$1002,3)</f>
        <v>270</v>
      </c>
      <c r="K519" t="str">
        <f t="shared" si="27"/>
        <v/>
      </c>
      <c r="L519" t="str">
        <f>VLOOKUP(K519,Input!$AM$3:$AP$1002,4)</f>
        <v/>
      </c>
      <c r="M519" t="str">
        <f>VLOOKUP(K519,Input!$AM$3:$AP$1002,3)</f>
        <v/>
      </c>
    </row>
    <row r="520" spans="8:13" x14ac:dyDescent="0.3">
      <c r="H520">
        <f t="shared" si="26"/>
        <v>518</v>
      </c>
      <c r="I520">
        <f>VLOOKUP(H520,Input!$AI$3:$AL$1002,4)</f>
        <v>4</v>
      </c>
      <c r="J520">
        <f>VLOOKUP(H520,Input!$AI$3:$AL$1002,3)</f>
        <v>290</v>
      </c>
      <c r="K520" t="str">
        <f t="shared" si="27"/>
        <v/>
      </c>
      <c r="L520" t="str">
        <f>VLOOKUP(K520,Input!$AM$3:$AP$1002,4)</f>
        <v/>
      </c>
      <c r="M520" t="str">
        <f>VLOOKUP(K520,Input!$AM$3:$AP$1002,3)</f>
        <v/>
      </c>
    </row>
    <row r="521" spans="8:13" x14ac:dyDescent="0.3">
      <c r="H521">
        <f t="shared" si="26"/>
        <v>519</v>
      </c>
      <c r="I521">
        <f>VLOOKUP(H521,Input!$AI$3:$AL$1002,4)</f>
        <v>4</v>
      </c>
      <c r="J521">
        <f>VLOOKUP(H521,Input!$AI$3:$AL$1002,3)</f>
        <v>310</v>
      </c>
      <c r="K521" t="str">
        <f t="shared" si="27"/>
        <v/>
      </c>
      <c r="L521" t="str">
        <f>VLOOKUP(K521,Input!$AM$3:$AP$1002,4)</f>
        <v/>
      </c>
      <c r="M521" t="str">
        <f>VLOOKUP(K521,Input!$AM$3:$AP$1002,3)</f>
        <v/>
      </c>
    </row>
    <row r="522" spans="8:13" x14ac:dyDescent="0.3">
      <c r="H522">
        <f t="shared" si="26"/>
        <v>520</v>
      </c>
      <c r="I522">
        <f>VLOOKUP(H522,Input!$AI$3:$AL$1002,4)</f>
        <v>3</v>
      </c>
      <c r="J522">
        <f>VLOOKUP(H522,Input!$AI$3:$AL$1002,3)</f>
        <v>300</v>
      </c>
      <c r="K522" t="str">
        <f t="shared" si="27"/>
        <v/>
      </c>
      <c r="L522" t="str">
        <f>VLOOKUP(K522,Input!$AM$3:$AP$1002,4)</f>
        <v/>
      </c>
      <c r="M522" t="str">
        <f>VLOOKUP(K522,Input!$AM$3:$AP$1002,3)</f>
        <v/>
      </c>
    </row>
    <row r="523" spans="8:13" x14ac:dyDescent="0.3">
      <c r="H523">
        <f t="shared" si="26"/>
        <v>521</v>
      </c>
      <c r="I523">
        <f>VLOOKUP(H523,Input!$AI$3:$AL$1002,4)</f>
        <v>3</v>
      </c>
      <c r="J523">
        <f>VLOOKUP(H523,Input!$AI$3:$AL$1002,3)</f>
        <v>300</v>
      </c>
      <c r="K523" t="str">
        <f t="shared" si="27"/>
        <v/>
      </c>
      <c r="L523" t="str">
        <f>VLOOKUP(K523,Input!$AM$3:$AP$1002,4)</f>
        <v/>
      </c>
      <c r="M523" t="str">
        <f>VLOOKUP(K523,Input!$AM$3:$AP$1002,3)</f>
        <v/>
      </c>
    </row>
    <row r="524" spans="8:13" x14ac:dyDescent="0.3">
      <c r="H524">
        <f t="shared" si="26"/>
        <v>522</v>
      </c>
      <c r="I524">
        <f>VLOOKUP(H524,Input!$AI$3:$AL$1002,4)</f>
        <v>3</v>
      </c>
      <c r="J524">
        <f>VLOOKUP(H524,Input!$AI$3:$AL$1002,3)</f>
        <v>320</v>
      </c>
      <c r="K524" t="str">
        <f t="shared" si="27"/>
        <v/>
      </c>
      <c r="L524" t="str">
        <f>VLOOKUP(K524,Input!$AM$3:$AP$1002,4)</f>
        <v/>
      </c>
      <c r="M524" t="str">
        <f>VLOOKUP(K524,Input!$AM$3:$AP$1002,3)</f>
        <v/>
      </c>
    </row>
    <row r="525" spans="8:13" x14ac:dyDescent="0.3">
      <c r="H525">
        <f t="shared" si="26"/>
        <v>523</v>
      </c>
      <c r="I525">
        <f>VLOOKUP(H525,Input!$AI$3:$AL$1002,4)</f>
        <v>4</v>
      </c>
      <c r="J525">
        <f>VLOOKUP(H525,Input!$AI$3:$AL$1002,3)</f>
        <v>300</v>
      </c>
      <c r="K525" t="str">
        <f t="shared" si="27"/>
        <v/>
      </c>
      <c r="L525" t="str">
        <f>VLOOKUP(K525,Input!$AM$3:$AP$1002,4)</f>
        <v/>
      </c>
      <c r="M525" t="str">
        <f>VLOOKUP(K525,Input!$AM$3:$AP$1002,3)</f>
        <v/>
      </c>
    </row>
    <row r="526" spans="8:13" x14ac:dyDescent="0.3">
      <c r="H526">
        <f t="shared" si="26"/>
        <v>524</v>
      </c>
      <c r="I526">
        <f>VLOOKUP(H526,Input!$AI$3:$AL$1002,4)</f>
        <v>4</v>
      </c>
      <c r="J526">
        <f>VLOOKUP(H526,Input!$AI$3:$AL$1002,3)</f>
        <v>310</v>
      </c>
      <c r="K526" t="str">
        <f t="shared" si="27"/>
        <v/>
      </c>
      <c r="L526" t="str">
        <f>VLOOKUP(K526,Input!$AM$3:$AP$1002,4)</f>
        <v/>
      </c>
      <c r="M526" t="str">
        <f>VLOOKUP(K526,Input!$AM$3:$AP$1002,3)</f>
        <v/>
      </c>
    </row>
    <row r="527" spans="8:13" x14ac:dyDescent="0.3">
      <c r="H527">
        <f t="shared" si="26"/>
        <v>525</v>
      </c>
      <c r="I527">
        <f>VLOOKUP(H527,Input!$AI$3:$AL$1002,4)</f>
        <v>3</v>
      </c>
      <c r="J527">
        <f>VLOOKUP(H527,Input!$AI$3:$AL$1002,3)</f>
        <v>320</v>
      </c>
      <c r="K527" t="str">
        <f t="shared" si="27"/>
        <v/>
      </c>
      <c r="L527" t="str">
        <f>VLOOKUP(K527,Input!$AM$3:$AP$1002,4)</f>
        <v/>
      </c>
      <c r="M527" t="str">
        <f>VLOOKUP(K527,Input!$AM$3:$AP$1002,3)</f>
        <v/>
      </c>
    </row>
    <row r="528" spans="8:13" x14ac:dyDescent="0.3">
      <c r="H528">
        <f t="shared" si="26"/>
        <v>526</v>
      </c>
      <c r="I528">
        <f>VLOOKUP(H528,Input!$AI$3:$AL$1002,4)</f>
        <v>4</v>
      </c>
      <c r="J528">
        <f>VLOOKUP(H528,Input!$AI$3:$AL$1002,3)</f>
        <v>320</v>
      </c>
      <c r="K528" t="str">
        <f t="shared" si="27"/>
        <v/>
      </c>
      <c r="L528" t="str">
        <f>VLOOKUP(K528,Input!$AM$3:$AP$1002,4)</f>
        <v/>
      </c>
      <c r="M528" t="str">
        <f>VLOOKUP(K528,Input!$AM$3:$AP$1002,3)</f>
        <v/>
      </c>
    </row>
    <row r="529" spans="8:13" x14ac:dyDescent="0.3">
      <c r="H529">
        <f t="shared" si="26"/>
        <v>527</v>
      </c>
      <c r="I529">
        <f>VLOOKUP(H529,Input!$AI$3:$AL$1002,4)</f>
        <v>3</v>
      </c>
      <c r="J529">
        <f>VLOOKUP(H529,Input!$AI$3:$AL$1002,3)</f>
        <v>270</v>
      </c>
      <c r="K529" t="str">
        <f t="shared" si="27"/>
        <v/>
      </c>
      <c r="L529" t="str">
        <f>VLOOKUP(K529,Input!$AM$3:$AP$1002,4)</f>
        <v/>
      </c>
      <c r="M529" t="str">
        <f>VLOOKUP(K529,Input!$AM$3:$AP$1002,3)</f>
        <v/>
      </c>
    </row>
    <row r="530" spans="8:13" x14ac:dyDescent="0.3">
      <c r="H530">
        <f t="shared" si="26"/>
        <v>528</v>
      </c>
      <c r="I530">
        <f>VLOOKUP(H530,Input!$AI$3:$AL$1002,4)</f>
        <v>3</v>
      </c>
      <c r="J530">
        <f>VLOOKUP(H530,Input!$AI$3:$AL$1002,3)</f>
        <v>270</v>
      </c>
      <c r="K530" t="str">
        <f t="shared" si="27"/>
        <v/>
      </c>
      <c r="L530" t="str">
        <f>VLOOKUP(K530,Input!$AM$3:$AP$1002,4)</f>
        <v/>
      </c>
      <c r="M530" t="str">
        <f>VLOOKUP(K530,Input!$AM$3:$AP$1002,3)</f>
        <v/>
      </c>
    </row>
    <row r="531" spans="8:13" x14ac:dyDescent="0.3">
      <c r="H531">
        <f t="shared" si="26"/>
        <v>529</v>
      </c>
      <c r="I531">
        <f>VLOOKUP(H531,Input!$AI$3:$AL$1002,4)</f>
        <v>4</v>
      </c>
      <c r="J531">
        <f>VLOOKUP(H531,Input!$AI$3:$AL$1002,3)</f>
        <v>310</v>
      </c>
      <c r="K531" t="str">
        <f t="shared" si="27"/>
        <v/>
      </c>
      <c r="L531" t="str">
        <f>VLOOKUP(K531,Input!$AM$3:$AP$1002,4)</f>
        <v/>
      </c>
      <c r="M531" t="str">
        <f>VLOOKUP(K531,Input!$AM$3:$AP$1002,3)</f>
        <v/>
      </c>
    </row>
    <row r="532" spans="8:13" x14ac:dyDescent="0.3">
      <c r="H532">
        <f t="shared" si="26"/>
        <v>530</v>
      </c>
      <c r="I532">
        <f>VLOOKUP(H532,Input!$AI$3:$AL$1002,4)</f>
        <v>4</v>
      </c>
      <c r="J532">
        <f>VLOOKUP(H532,Input!$AI$3:$AL$1002,3)</f>
        <v>340</v>
      </c>
      <c r="K532" t="str">
        <f t="shared" si="27"/>
        <v/>
      </c>
      <c r="L532" t="str">
        <f>VLOOKUP(K532,Input!$AM$3:$AP$1002,4)</f>
        <v/>
      </c>
      <c r="M532" t="str">
        <f>VLOOKUP(K532,Input!$AM$3:$AP$1002,3)</f>
        <v/>
      </c>
    </row>
    <row r="533" spans="8:13" x14ac:dyDescent="0.3">
      <c r="H533">
        <f t="shared" si="26"/>
        <v>531</v>
      </c>
      <c r="I533">
        <f>VLOOKUP(H533,Input!$AI$3:$AL$1002,4)</f>
        <v>5</v>
      </c>
      <c r="J533">
        <f>VLOOKUP(H533,Input!$AI$3:$AL$1002,3)</f>
        <v>370</v>
      </c>
      <c r="K533" t="str">
        <f t="shared" si="27"/>
        <v/>
      </c>
      <c r="L533" t="str">
        <f>VLOOKUP(K533,Input!$AM$3:$AP$1002,4)</f>
        <v/>
      </c>
      <c r="M533" t="str">
        <f>VLOOKUP(K533,Input!$AM$3:$AP$1002,3)</f>
        <v/>
      </c>
    </row>
    <row r="534" spans="8:13" x14ac:dyDescent="0.3">
      <c r="H534">
        <f t="shared" si="26"/>
        <v>532</v>
      </c>
      <c r="I534">
        <f>VLOOKUP(H534,Input!$AI$3:$AL$1002,4)</f>
        <v>4</v>
      </c>
      <c r="J534">
        <f>VLOOKUP(H534,Input!$AI$3:$AL$1002,3)</f>
        <v>380</v>
      </c>
      <c r="K534" t="str">
        <f t="shared" si="27"/>
        <v/>
      </c>
      <c r="L534" t="str">
        <f>VLOOKUP(K534,Input!$AM$3:$AP$1002,4)</f>
        <v/>
      </c>
      <c r="M534" t="str">
        <f>VLOOKUP(K534,Input!$AM$3:$AP$1002,3)</f>
        <v/>
      </c>
    </row>
    <row r="535" spans="8:13" x14ac:dyDescent="0.3">
      <c r="H535">
        <f t="shared" si="26"/>
        <v>533</v>
      </c>
      <c r="I535">
        <f>VLOOKUP(H535,Input!$AI$3:$AL$1002,4)</f>
        <v>5</v>
      </c>
      <c r="J535">
        <f>VLOOKUP(H535,Input!$AI$3:$AL$1002,3)</f>
        <v>350</v>
      </c>
      <c r="K535" t="str">
        <f t="shared" si="27"/>
        <v/>
      </c>
      <c r="L535" t="str">
        <f>VLOOKUP(K535,Input!$AM$3:$AP$1002,4)</f>
        <v/>
      </c>
      <c r="M535" t="str">
        <f>VLOOKUP(K535,Input!$AM$3:$AP$1002,3)</f>
        <v/>
      </c>
    </row>
    <row r="536" spans="8:13" x14ac:dyDescent="0.3">
      <c r="H536">
        <f t="shared" si="26"/>
        <v>534</v>
      </c>
      <c r="I536">
        <f>VLOOKUP(H536,Input!$AI$3:$AL$1002,4)</f>
        <v>4</v>
      </c>
      <c r="J536">
        <f>VLOOKUP(H536,Input!$AI$3:$AL$1002,3)</f>
        <v>390</v>
      </c>
      <c r="K536" t="str">
        <f t="shared" si="27"/>
        <v/>
      </c>
      <c r="L536" t="str">
        <f>VLOOKUP(K536,Input!$AM$3:$AP$1002,4)</f>
        <v/>
      </c>
      <c r="M536" t="str">
        <f>VLOOKUP(K536,Input!$AM$3:$AP$1002,3)</f>
        <v/>
      </c>
    </row>
    <row r="537" spans="8:13" x14ac:dyDescent="0.3">
      <c r="H537">
        <f t="shared" si="26"/>
        <v>535</v>
      </c>
      <c r="I537">
        <f>VLOOKUP(H537,Input!$AI$3:$AL$1002,4)</f>
        <v>4</v>
      </c>
      <c r="J537">
        <f>VLOOKUP(H537,Input!$AI$3:$AL$1002,3)</f>
        <v>390</v>
      </c>
      <c r="K537" t="str">
        <f t="shared" si="27"/>
        <v/>
      </c>
      <c r="L537" t="str">
        <f>VLOOKUP(K537,Input!$AM$3:$AP$1002,4)</f>
        <v/>
      </c>
      <c r="M537" t="str">
        <f>VLOOKUP(K537,Input!$AM$3:$AP$1002,3)</f>
        <v/>
      </c>
    </row>
    <row r="538" spans="8:13" x14ac:dyDescent="0.3">
      <c r="H538">
        <f t="shared" si="26"/>
        <v>536</v>
      </c>
      <c r="I538">
        <f>VLOOKUP(H538,Input!$AI$3:$AL$1002,4)</f>
        <v>6</v>
      </c>
      <c r="J538">
        <f>VLOOKUP(H538,Input!$AI$3:$AL$1002,3)</f>
        <v>350</v>
      </c>
      <c r="K538" t="str">
        <f t="shared" si="27"/>
        <v/>
      </c>
      <c r="L538" t="str">
        <f>VLOOKUP(K538,Input!$AM$3:$AP$1002,4)</f>
        <v/>
      </c>
      <c r="M538" t="str">
        <f>VLOOKUP(K538,Input!$AM$3:$AP$1002,3)</f>
        <v/>
      </c>
    </row>
    <row r="539" spans="8:13" x14ac:dyDescent="0.3">
      <c r="H539">
        <f t="shared" si="26"/>
        <v>537</v>
      </c>
      <c r="I539">
        <f>VLOOKUP(H539,Input!$AI$3:$AL$1002,4)</f>
        <v>6</v>
      </c>
      <c r="J539">
        <f>VLOOKUP(H539,Input!$AI$3:$AL$1002,3)</f>
        <v>340</v>
      </c>
      <c r="K539" t="str">
        <f t="shared" si="27"/>
        <v/>
      </c>
      <c r="L539" t="str">
        <f>VLOOKUP(K539,Input!$AM$3:$AP$1002,4)</f>
        <v/>
      </c>
      <c r="M539" t="str">
        <f>VLOOKUP(K539,Input!$AM$3:$AP$1002,3)</f>
        <v/>
      </c>
    </row>
    <row r="540" spans="8:13" x14ac:dyDescent="0.3">
      <c r="H540">
        <f t="shared" si="26"/>
        <v>538</v>
      </c>
      <c r="I540">
        <f>VLOOKUP(H540,Input!$AI$3:$AL$1002,4)</f>
        <v>4</v>
      </c>
      <c r="J540">
        <f>VLOOKUP(H540,Input!$AI$3:$AL$1002,3)</f>
        <v>400</v>
      </c>
      <c r="K540" t="str">
        <f t="shared" si="27"/>
        <v/>
      </c>
      <c r="L540" t="str">
        <f>VLOOKUP(K540,Input!$AM$3:$AP$1002,4)</f>
        <v/>
      </c>
      <c r="M540" t="str">
        <f>VLOOKUP(K540,Input!$AM$3:$AP$1002,3)</f>
        <v/>
      </c>
    </row>
    <row r="541" spans="8:13" x14ac:dyDescent="0.3">
      <c r="H541">
        <f t="shared" si="26"/>
        <v>539</v>
      </c>
      <c r="I541">
        <f>VLOOKUP(H541,Input!$AI$3:$AL$1002,4)</f>
        <v>5</v>
      </c>
      <c r="J541">
        <f>VLOOKUP(H541,Input!$AI$3:$AL$1002,3)</f>
        <v>400</v>
      </c>
      <c r="K541" t="str">
        <f t="shared" si="27"/>
        <v/>
      </c>
      <c r="L541" t="str">
        <f>VLOOKUP(K541,Input!$AM$3:$AP$1002,4)</f>
        <v/>
      </c>
      <c r="M541" t="str">
        <f>VLOOKUP(K541,Input!$AM$3:$AP$1002,3)</f>
        <v/>
      </c>
    </row>
    <row r="542" spans="8:13" x14ac:dyDescent="0.3">
      <c r="H542">
        <f t="shared" si="26"/>
        <v>540</v>
      </c>
      <c r="I542">
        <f>VLOOKUP(H542,Input!$AI$3:$AL$1002,4)</f>
        <v>3</v>
      </c>
      <c r="J542">
        <f>VLOOKUP(H542,Input!$AI$3:$AL$1002,3)</f>
        <v>290</v>
      </c>
      <c r="K542" t="str">
        <f t="shared" si="27"/>
        <v/>
      </c>
      <c r="L542" t="str">
        <f>VLOOKUP(K542,Input!$AM$3:$AP$1002,4)</f>
        <v/>
      </c>
      <c r="M542" t="str">
        <f>VLOOKUP(K542,Input!$AM$3:$AP$1002,3)</f>
        <v/>
      </c>
    </row>
    <row r="543" spans="8:13" x14ac:dyDescent="0.3">
      <c r="H543">
        <f t="shared" si="26"/>
        <v>541</v>
      </c>
      <c r="I543">
        <f>VLOOKUP(H543,Input!$AI$3:$AL$1002,4)</f>
        <v>4</v>
      </c>
      <c r="J543">
        <f>VLOOKUP(H543,Input!$AI$3:$AL$1002,3)</f>
        <v>290</v>
      </c>
      <c r="K543" t="str">
        <f t="shared" si="27"/>
        <v/>
      </c>
      <c r="L543" t="str">
        <f>VLOOKUP(K543,Input!$AM$3:$AP$1002,4)</f>
        <v/>
      </c>
      <c r="M543" t="str">
        <f>VLOOKUP(K543,Input!$AM$3:$AP$1002,3)</f>
        <v/>
      </c>
    </row>
    <row r="544" spans="8:13" x14ac:dyDescent="0.3">
      <c r="H544">
        <f t="shared" si="26"/>
        <v>542</v>
      </c>
      <c r="I544">
        <f>VLOOKUP(H544,Input!$AI$3:$AL$1002,4)</f>
        <v>4</v>
      </c>
      <c r="J544">
        <f>VLOOKUP(H544,Input!$AI$3:$AL$1002,3)</f>
        <v>300</v>
      </c>
      <c r="K544" t="str">
        <f t="shared" si="27"/>
        <v/>
      </c>
      <c r="L544" t="str">
        <f>VLOOKUP(K544,Input!$AM$3:$AP$1002,4)</f>
        <v/>
      </c>
      <c r="M544" t="str">
        <f>VLOOKUP(K544,Input!$AM$3:$AP$1002,3)</f>
        <v/>
      </c>
    </row>
    <row r="545" spans="8:13" x14ac:dyDescent="0.3">
      <c r="H545">
        <f t="shared" si="26"/>
        <v>543</v>
      </c>
      <c r="I545">
        <f>VLOOKUP(H545,Input!$AI$3:$AL$1002,4)</f>
        <v>5</v>
      </c>
      <c r="J545">
        <f>VLOOKUP(H545,Input!$AI$3:$AL$1002,3)</f>
        <v>300</v>
      </c>
      <c r="K545" t="str">
        <f t="shared" si="27"/>
        <v/>
      </c>
      <c r="L545" t="str">
        <f>VLOOKUP(K545,Input!$AM$3:$AP$1002,4)</f>
        <v/>
      </c>
      <c r="M545" t="str">
        <f>VLOOKUP(K545,Input!$AM$3:$AP$1002,3)</f>
        <v/>
      </c>
    </row>
    <row r="546" spans="8:13" x14ac:dyDescent="0.3">
      <c r="H546">
        <f t="shared" si="26"/>
        <v>544</v>
      </c>
      <c r="I546">
        <f>VLOOKUP(H546,Input!$AI$3:$AL$1002,4)</f>
        <v>5</v>
      </c>
      <c r="J546">
        <f>VLOOKUP(H546,Input!$AI$3:$AL$1002,3)</f>
        <v>310</v>
      </c>
      <c r="K546" t="str">
        <f t="shared" si="27"/>
        <v/>
      </c>
      <c r="L546" t="str">
        <f>VLOOKUP(K546,Input!$AM$3:$AP$1002,4)</f>
        <v/>
      </c>
      <c r="M546" t="str">
        <f>VLOOKUP(K546,Input!$AM$3:$AP$1002,3)</f>
        <v/>
      </c>
    </row>
    <row r="547" spans="8:13" x14ac:dyDescent="0.3">
      <c r="H547">
        <f t="shared" si="26"/>
        <v>545</v>
      </c>
      <c r="I547">
        <f>VLOOKUP(H547,Input!$AI$3:$AL$1002,4)</f>
        <v>5</v>
      </c>
      <c r="J547">
        <f>VLOOKUP(H547,Input!$AI$3:$AL$1002,3)</f>
        <v>310</v>
      </c>
      <c r="K547" t="str">
        <f t="shared" si="27"/>
        <v/>
      </c>
      <c r="L547" t="str">
        <f>VLOOKUP(K547,Input!$AM$3:$AP$1002,4)</f>
        <v/>
      </c>
      <c r="M547" t="str">
        <f>VLOOKUP(K547,Input!$AM$3:$AP$1002,3)</f>
        <v/>
      </c>
    </row>
    <row r="548" spans="8:13" x14ac:dyDescent="0.3">
      <c r="H548">
        <f t="shared" si="26"/>
        <v>546</v>
      </c>
      <c r="I548">
        <f>VLOOKUP(H548,Input!$AI$3:$AL$1002,4)</f>
        <v>7</v>
      </c>
      <c r="J548">
        <f>VLOOKUP(H548,Input!$AI$3:$AL$1002,3)</f>
        <v>350</v>
      </c>
      <c r="K548" t="str">
        <f t="shared" si="27"/>
        <v/>
      </c>
      <c r="L548" t="str">
        <f>VLOOKUP(K548,Input!$AM$3:$AP$1002,4)</f>
        <v/>
      </c>
      <c r="M548" t="str">
        <f>VLOOKUP(K548,Input!$AM$3:$AP$1002,3)</f>
        <v/>
      </c>
    </row>
    <row r="549" spans="8:13" x14ac:dyDescent="0.3">
      <c r="H549">
        <f t="shared" si="26"/>
        <v>547</v>
      </c>
      <c r="I549">
        <f>VLOOKUP(H549,Input!$AI$3:$AL$1002,4)</f>
        <v>4</v>
      </c>
      <c r="J549">
        <f>VLOOKUP(H549,Input!$AI$3:$AL$1002,3)</f>
        <v>350</v>
      </c>
      <c r="K549" t="str">
        <f t="shared" si="27"/>
        <v/>
      </c>
      <c r="L549" t="str">
        <f>VLOOKUP(K549,Input!$AM$3:$AP$1002,4)</f>
        <v/>
      </c>
      <c r="M549" t="str">
        <f>VLOOKUP(K549,Input!$AM$3:$AP$1002,3)</f>
        <v/>
      </c>
    </row>
    <row r="550" spans="8:13" x14ac:dyDescent="0.3">
      <c r="H550">
        <f t="shared" si="26"/>
        <v>548</v>
      </c>
      <c r="I550">
        <f>VLOOKUP(H550,Input!$AI$3:$AL$1002,4)</f>
        <v>4</v>
      </c>
      <c r="J550">
        <f>VLOOKUP(H550,Input!$AI$3:$AL$1002,3)</f>
        <v>330</v>
      </c>
      <c r="K550" t="str">
        <f t="shared" si="27"/>
        <v/>
      </c>
      <c r="L550" t="str">
        <f>VLOOKUP(K550,Input!$AM$3:$AP$1002,4)</f>
        <v/>
      </c>
      <c r="M550" t="str">
        <f>VLOOKUP(K550,Input!$AM$3:$AP$1002,3)</f>
        <v/>
      </c>
    </row>
    <row r="551" spans="8:13" x14ac:dyDescent="0.3">
      <c r="H551">
        <f t="shared" si="26"/>
        <v>549</v>
      </c>
      <c r="I551">
        <f>VLOOKUP(H551,Input!$AI$3:$AL$1002,4)</f>
        <v>4</v>
      </c>
      <c r="J551">
        <f>VLOOKUP(H551,Input!$AI$3:$AL$1002,3)</f>
        <v>330</v>
      </c>
      <c r="K551" t="str">
        <f t="shared" si="27"/>
        <v/>
      </c>
      <c r="L551" t="str">
        <f>VLOOKUP(K551,Input!$AM$3:$AP$1002,4)</f>
        <v/>
      </c>
      <c r="M551" t="str">
        <f>VLOOKUP(K551,Input!$AM$3:$AP$1002,3)</f>
        <v/>
      </c>
    </row>
    <row r="552" spans="8:13" x14ac:dyDescent="0.3">
      <c r="H552">
        <f t="shared" si="26"/>
        <v>550</v>
      </c>
      <c r="I552">
        <f>VLOOKUP(H552,Input!$AI$3:$AL$1002,4)</f>
        <v>4</v>
      </c>
      <c r="J552">
        <f>VLOOKUP(H552,Input!$AI$3:$AL$1002,3)</f>
        <v>340</v>
      </c>
      <c r="K552" t="str">
        <f t="shared" si="27"/>
        <v/>
      </c>
      <c r="L552" t="str">
        <f>VLOOKUP(K552,Input!$AM$3:$AP$1002,4)</f>
        <v/>
      </c>
      <c r="M552" t="str">
        <f>VLOOKUP(K552,Input!$AM$3:$AP$1002,3)</f>
        <v/>
      </c>
    </row>
    <row r="553" spans="8:13" x14ac:dyDescent="0.3">
      <c r="H553">
        <f t="shared" si="26"/>
        <v>551</v>
      </c>
      <c r="I553">
        <f>VLOOKUP(H553,Input!$AI$3:$AL$1002,4)</f>
        <v>4</v>
      </c>
      <c r="J553">
        <f>VLOOKUP(H553,Input!$AI$3:$AL$1002,3)</f>
        <v>340</v>
      </c>
      <c r="K553" t="str">
        <f t="shared" si="27"/>
        <v/>
      </c>
      <c r="L553" t="str">
        <f>VLOOKUP(K553,Input!$AM$3:$AP$1002,4)</f>
        <v/>
      </c>
      <c r="M553" t="str">
        <f>VLOOKUP(K553,Input!$AM$3:$AP$1002,3)</f>
        <v/>
      </c>
    </row>
    <row r="554" spans="8:13" x14ac:dyDescent="0.3">
      <c r="H554">
        <f t="shared" si="26"/>
        <v>552</v>
      </c>
      <c r="I554">
        <f>VLOOKUP(H554,Input!$AI$3:$AL$1002,4)</f>
        <v>5</v>
      </c>
      <c r="J554">
        <f>VLOOKUP(H554,Input!$AI$3:$AL$1002,3)</f>
        <v>350</v>
      </c>
      <c r="K554" t="str">
        <f t="shared" si="27"/>
        <v/>
      </c>
      <c r="L554" t="str">
        <f>VLOOKUP(K554,Input!$AM$3:$AP$1002,4)</f>
        <v/>
      </c>
      <c r="M554" t="str">
        <f>VLOOKUP(K554,Input!$AM$3:$AP$1002,3)</f>
        <v/>
      </c>
    </row>
    <row r="555" spans="8:13" x14ac:dyDescent="0.3">
      <c r="H555">
        <f t="shared" si="26"/>
        <v>553</v>
      </c>
      <c r="I555">
        <f>VLOOKUP(H555,Input!$AI$3:$AL$1002,4)</f>
        <v>4</v>
      </c>
      <c r="J555">
        <f>VLOOKUP(H555,Input!$AI$3:$AL$1002,3)</f>
        <v>350</v>
      </c>
      <c r="K555" t="str">
        <f t="shared" si="27"/>
        <v/>
      </c>
      <c r="L555" t="str">
        <f>VLOOKUP(K555,Input!$AM$3:$AP$1002,4)</f>
        <v/>
      </c>
      <c r="M555" t="str">
        <f>VLOOKUP(K555,Input!$AM$3:$AP$1002,3)</f>
        <v/>
      </c>
    </row>
    <row r="556" spans="8:13" x14ac:dyDescent="0.3">
      <c r="H556">
        <f t="shared" si="26"/>
        <v>554</v>
      </c>
      <c r="I556">
        <f>VLOOKUP(H556,Input!$AI$3:$AL$1002,4)</f>
        <v>4</v>
      </c>
      <c r="J556">
        <f>VLOOKUP(H556,Input!$AI$3:$AL$1002,3)</f>
        <v>360</v>
      </c>
      <c r="K556" t="str">
        <f t="shared" si="27"/>
        <v/>
      </c>
      <c r="L556" t="str">
        <f>VLOOKUP(K556,Input!$AM$3:$AP$1002,4)</f>
        <v/>
      </c>
      <c r="M556" t="str">
        <f>VLOOKUP(K556,Input!$AM$3:$AP$1002,3)</f>
        <v/>
      </c>
    </row>
    <row r="557" spans="8:13" x14ac:dyDescent="0.3">
      <c r="H557">
        <f t="shared" si="26"/>
        <v>555</v>
      </c>
      <c r="I557">
        <f>VLOOKUP(H557,Input!$AI$3:$AL$1002,4)</f>
        <v>4</v>
      </c>
      <c r="J557">
        <f>VLOOKUP(H557,Input!$AI$3:$AL$1002,3)</f>
        <v>360</v>
      </c>
      <c r="K557" t="str">
        <f t="shared" si="27"/>
        <v/>
      </c>
      <c r="L557" t="str">
        <f>VLOOKUP(K557,Input!$AM$3:$AP$1002,4)</f>
        <v/>
      </c>
      <c r="M557" t="str">
        <f>VLOOKUP(K557,Input!$AM$3:$AP$1002,3)</f>
        <v/>
      </c>
    </row>
    <row r="558" spans="8:13" x14ac:dyDescent="0.3">
      <c r="H558">
        <f t="shared" si="26"/>
        <v>556</v>
      </c>
      <c r="I558">
        <f>VLOOKUP(H558,Input!$AI$3:$AL$1002,4)</f>
        <v>4</v>
      </c>
      <c r="J558">
        <f>VLOOKUP(H558,Input!$AI$3:$AL$1002,3)</f>
        <v>380</v>
      </c>
      <c r="K558" t="str">
        <f t="shared" si="27"/>
        <v/>
      </c>
      <c r="L558" t="str">
        <f>VLOOKUP(K558,Input!$AM$3:$AP$1002,4)</f>
        <v/>
      </c>
      <c r="M558" t="str">
        <f>VLOOKUP(K558,Input!$AM$3:$AP$1002,3)</f>
        <v/>
      </c>
    </row>
    <row r="559" spans="8:13" x14ac:dyDescent="0.3">
      <c r="H559">
        <f t="shared" si="26"/>
        <v>557</v>
      </c>
      <c r="I559">
        <f>VLOOKUP(H559,Input!$AI$3:$AL$1002,4)</f>
        <v>4</v>
      </c>
      <c r="J559">
        <f>VLOOKUP(H559,Input!$AI$3:$AL$1002,3)</f>
        <v>380</v>
      </c>
      <c r="K559" t="str">
        <f t="shared" si="27"/>
        <v/>
      </c>
      <c r="L559" t="str">
        <f>VLOOKUP(K559,Input!$AM$3:$AP$1002,4)</f>
        <v/>
      </c>
      <c r="M559" t="str">
        <f>VLOOKUP(K559,Input!$AM$3:$AP$1002,3)</f>
        <v/>
      </c>
    </row>
    <row r="560" spans="8:13" x14ac:dyDescent="0.3">
      <c r="H560">
        <f t="shared" si="26"/>
        <v>558</v>
      </c>
      <c r="I560">
        <f>VLOOKUP(H560,Input!$AI$3:$AL$1002,4)</f>
        <v>5</v>
      </c>
      <c r="J560">
        <f>VLOOKUP(H560,Input!$AI$3:$AL$1002,3)</f>
        <v>390</v>
      </c>
      <c r="K560" t="str">
        <f t="shared" si="27"/>
        <v/>
      </c>
      <c r="L560" t="str">
        <f>VLOOKUP(K560,Input!$AM$3:$AP$1002,4)</f>
        <v/>
      </c>
      <c r="M560" t="str">
        <f>VLOOKUP(K560,Input!$AM$3:$AP$1002,3)</f>
        <v/>
      </c>
    </row>
    <row r="561" spans="8:13" x14ac:dyDescent="0.3">
      <c r="H561">
        <f t="shared" si="26"/>
        <v>559</v>
      </c>
      <c r="I561">
        <f>VLOOKUP(H561,Input!$AI$3:$AL$1002,4)</f>
        <v>4</v>
      </c>
      <c r="J561">
        <f>VLOOKUP(H561,Input!$AI$3:$AL$1002,3)</f>
        <v>390</v>
      </c>
      <c r="K561" t="str">
        <f t="shared" si="27"/>
        <v/>
      </c>
      <c r="L561" t="str">
        <f>VLOOKUP(K561,Input!$AM$3:$AP$1002,4)</f>
        <v/>
      </c>
      <c r="M561" t="str">
        <f>VLOOKUP(K561,Input!$AM$3:$AP$1002,3)</f>
        <v/>
      </c>
    </row>
    <row r="562" spans="8:13" x14ac:dyDescent="0.3">
      <c r="H562">
        <f t="shared" si="26"/>
        <v>560</v>
      </c>
      <c r="I562">
        <f>VLOOKUP(H562,Input!$AI$3:$AL$1002,4)</f>
        <v>7</v>
      </c>
      <c r="J562">
        <f>VLOOKUP(H562,Input!$AI$3:$AL$1002,3)</f>
        <v>460</v>
      </c>
      <c r="K562" t="str">
        <f t="shared" si="27"/>
        <v/>
      </c>
      <c r="L562" t="str">
        <f>VLOOKUP(K562,Input!$AM$3:$AP$1002,4)</f>
        <v/>
      </c>
      <c r="M562" t="str">
        <f>VLOOKUP(K562,Input!$AM$3:$AP$1002,3)</f>
        <v/>
      </c>
    </row>
    <row r="563" spans="8:13" x14ac:dyDescent="0.3">
      <c r="H563">
        <f t="shared" si="26"/>
        <v>561</v>
      </c>
      <c r="I563">
        <f>VLOOKUP(H563,Input!$AI$3:$AL$1002,4)</f>
        <v>11</v>
      </c>
      <c r="J563">
        <f>VLOOKUP(H563,Input!$AI$3:$AL$1002,3)</f>
        <v>500</v>
      </c>
      <c r="K563" t="str">
        <f t="shared" si="27"/>
        <v/>
      </c>
      <c r="L563" t="str">
        <f>VLOOKUP(K563,Input!$AM$3:$AP$1002,4)</f>
        <v/>
      </c>
      <c r="M563" t="str">
        <f>VLOOKUP(K563,Input!$AM$3:$AP$1002,3)</f>
        <v/>
      </c>
    </row>
    <row r="564" spans="8:13" x14ac:dyDescent="0.3">
      <c r="H564">
        <f t="shared" si="26"/>
        <v>562</v>
      </c>
      <c r="I564">
        <f>VLOOKUP(H564,Input!$AI$3:$AL$1002,4)</f>
        <v>3</v>
      </c>
      <c r="J564">
        <f>VLOOKUP(H564,Input!$AI$3:$AL$1002,3)</f>
        <v>290</v>
      </c>
      <c r="K564" t="str">
        <f t="shared" si="27"/>
        <v/>
      </c>
      <c r="L564" t="str">
        <f>VLOOKUP(K564,Input!$AM$3:$AP$1002,4)</f>
        <v/>
      </c>
      <c r="M564" t="str">
        <f>VLOOKUP(K564,Input!$AM$3:$AP$1002,3)</f>
        <v/>
      </c>
    </row>
    <row r="565" spans="8:13" x14ac:dyDescent="0.3">
      <c r="H565">
        <f t="shared" si="26"/>
        <v>563</v>
      </c>
      <c r="I565">
        <f>VLOOKUP(H565,Input!$AI$3:$AL$1002,4)</f>
        <v>4</v>
      </c>
      <c r="J565">
        <f>VLOOKUP(H565,Input!$AI$3:$AL$1002,3)</f>
        <v>300</v>
      </c>
      <c r="K565" t="str">
        <f t="shared" si="27"/>
        <v/>
      </c>
      <c r="L565" t="str">
        <f>VLOOKUP(K565,Input!$AM$3:$AP$1002,4)</f>
        <v/>
      </c>
      <c r="M565" t="str">
        <f>VLOOKUP(K565,Input!$AM$3:$AP$1002,3)</f>
        <v/>
      </c>
    </row>
    <row r="566" spans="8:13" x14ac:dyDescent="0.3">
      <c r="H566">
        <f t="shared" si="26"/>
        <v>564</v>
      </c>
      <c r="I566">
        <f>VLOOKUP(H566,Input!$AI$3:$AL$1002,4)</f>
        <v>5</v>
      </c>
      <c r="J566">
        <f>VLOOKUP(H566,Input!$AI$3:$AL$1002,3)</f>
        <v>300</v>
      </c>
      <c r="K566" t="str">
        <f t="shared" si="27"/>
        <v/>
      </c>
      <c r="L566" t="str">
        <f>VLOOKUP(K566,Input!$AM$3:$AP$1002,4)</f>
        <v/>
      </c>
      <c r="M566" t="str">
        <f>VLOOKUP(K566,Input!$AM$3:$AP$1002,3)</f>
        <v/>
      </c>
    </row>
    <row r="567" spans="8:13" x14ac:dyDescent="0.3">
      <c r="H567">
        <f t="shared" si="26"/>
        <v>565</v>
      </c>
      <c r="I567">
        <f>VLOOKUP(H567,Input!$AI$3:$AL$1002,4)</f>
        <v>7</v>
      </c>
      <c r="J567">
        <f>VLOOKUP(H567,Input!$AI$3:$AL$1002,3)</f>
        <v>310</v>
      </c>
      <c r="K567" t="str">
        <f t="shared" si="27"/>
        <v/>
      </c>
      <c r="L567" t="str">
        <f>VLOOKUP(K567,Input!$AM$3:$AP$1002,4)</f>
        <v/>
      </c>
      <c r="M567" t="str">
        <f>VLOOKUP(K567,Input!$AM$3:$AP$1002,3)</f>
        <v/>
      </c>
    </row>
    <row r="568" spans="8:13" x14ac:dyDescent="0.3">
      <c r="H568">
        <f t="shared" si="26"/>
        <v>566</v>
      </c>
      <c r="I568">
        <f>VLOOKUP(H568,Input!$AI$3:$AL$1002,4)</f>
        <v>4</v>
      </c>
      <c r="J568">
        <f>VLOOKUP(H568,Input!$AI$3:$AL$1002,3)</f>
        <v>310</v>
      </c>
      <c r="K568" t="str">
        <f t="shared" si="27"/>
        <v/>
      </c>
      <c r="L568" t="str">
        <f>VLOOKUP(K568,Input!$AM$3:$AP$1002,4)</f>
        <v/>
      </c>
      <c r="M568" t="str">
        <f>VLOOKUP(K568,Input!$AM$3:$AP$1002,3)</f>
        <v/>
      </c>
    </row>
    <row r="569" spans="8:13" x14ac:dyDescent="0.3">
      <c r="H569">
        <f t="shared" si="26"/>
        <v>567</v>
      </c>
      <c r="I569">
        <f>VLOOKUP(H569,Input!$AI$3:$AL$1002,4)</f>
        <v>6</v>
      </c>
      <c r="J569">
        <f>VLOOKUP(H569,Input!$AI$3:$AL$1002,3)</f>
        <v>320</v>
      </c>
      <c r="K569" t="str">
        <f t="shared" si="27"/>
        <v/>
      </c>
      <c r="L569" t="str">
        <f>VLOOKUP(K569,Input!$AM$3:$AP$1002,4)</f>
        <v/>
      </c>
      <c r="M569" t="str">
        <f>VLOOKUP(K569,Input!$AM$3:$AP$1002,3)</f>
        <v/>
      </c>
    </row>
    <row r="570" spans="8:13" x14ac:dyDescent="0.3">
      <c r="H570">
        <f t="shared" si="26"/>
        <v>568</v>
      </c>
      <c r="I570">
        <f>VLOOKUP(H570,Input!$AI$3:$AL$1002,4)</f>
        <v>4</v>
      </c>
      <c r="J570">
        <f>VLOOKUP(H570,Input!$AI$3:$AL$1002,3)</f>
        <v>320</v>
      </c>
      <c r="K570" t="str">
        <f t="shared" si="27"/>
        <v/>
      </c>
      <c r="L570" t="str">
        <f>VLOOKUP(K570,Input!$AM$3:$AP$1002,4)</f>
        <v/>
      </c>
      <c r="M570" t="str">
        <f>VLOOKUP(K570,Input!$AM$3:$AP$1002,3)</f>
        <v/>
      </c>
    </row>
    <row r="571" spans="8:13" x14ac:dyDescent="0.3">
      <c r="H571">
        <f t="shared" si="26"/>
        <v>569</v>
      </c>
      <c r="I571">
        <f>VLOOKUP(H571,Input!$AI$3:$AL$1002,4)</f>
        <v>6</v>
      </c>
      <c r="J571">
        <f>VLOOKUP(H571,Input!$AI$3:$AL$1002,3)</f>
        <v>330</v>
      </c>
      <c r="K571" t="str">
        <f t="shared" si="27"/>
        <v/>
      </c>
      <c r="L571" t="str">
        <f>VLOOKUP(K571,Input!$AM$3:$AP$1002,4)</f>
        <v/>
      </c>
      <c r="M571" t="str">
        <f>VLOOKUP(K571,Input!$AM$3:$AP$1002,3)</f>
        <v/>
      </c>
    </row>
    <row r="572" spans="8:13" x14ac:dyDescent="0.3">
      <c r="H572">
        <f t="shared" si="26"/>
        <v>570</v>
      </c>
      <c r="I572">
        <f>VLOOKUP(H572,Input!$AI$3:$AL$1002,4)</f>
        <v>4</v>
      </c>
      <c r="J572">
        <f>VLOOKUP(H572,Input!$AI$3:$AL$1002,3)</f>
        <v>330</v>
      </c>
      <c r="K572" t="str">
        <f t="shared" si="27"/>
        <v/>
      </c>
      <c r="L572" t="str">
        <f>VLOOKUP(K572,Input!$AM$3:$AP$1002,4)</f>
        <v/>
      </c>
      <c r="M572" t="str">
        <f>VLOOKUP(K572,Input!$AM$3:$AP$1002,3)</f>
        <v/>
      </c>
    </row>
    <row r="573" spans="8:13" x14ac:dyDescent="0.3">
      <c r="H573">
        <f t="shared" si="26"/>
        <v>571</v>
      </c>
      <c r="I573">
        <f>VLOOKUP(H573,Input!$AI$3:$AL$1002,4)</f>
        <v>5</v>
      </c>
      <c r="J573">
        <f>VLOOKUP(H573,Input!$AI$3:$AL$1002,3)</f>
        <v>340</v>
      </c>
      <c r="K573" t="str">
        <f t="shared" si="27"/>
        <v/>
      </c>
      <c r="L573" t="str">
        <f>VLOOKUP(K573,Input!$AM$3:$AP$1002,4)</f>
        <v/>
      </c>
      <c r="M573" t="str">
        <f>VLOOKUP(K573,Input!$AM$3:$AP$1002,3)</f>
        <v/>
      </c>
    </row>
    <row r="574" spans="8:13" x14ac:dyDescent="0.3">
      <c r="H574">
        <f t="shared" si="26"/>
        <v>572</v>
      </c>
      <c r="I574">
        <f>VLOOKUP(H574,Input!$AI$3:$AL$1002,4)</f>
        <v>4</v>
      </c>
      <c r="J574">
        <f>VLOOKUP(H574,Input!$AI$3:$AL$1002,3)</f>
        <v>330</v>
      </c>
      <c r="K574" t="str">
        <f t="shared" si="27"/>
        <v/>
      </c>
      <c r="L574" t="str">
        <f>VLOOKUP(K574,Input!$AM$3:$AP$1002,4)</f>
        <v/>
      </c>
      <c r="M574" t="str">
        <f>VLOOKUP(K574,Input!$AM$3:$AP$1002,3)</f>
        <v/>
      </c>
    </row>
    <row r="575" spans="8:13" x14ac:dyDescent="0.3">
      <c r="H575">
        <f t="shared" si="26"/>
        <v>573</v>
      </c>
      <c r="I575">
        <f>VLOOKUP(H575,Input!$AI$3:$AL$1002,4)</f>
        <v>4</v>
      </c>
      <c r="J575">
        <f>VLOOKUP(H575,Input!$AI$3:$AL$1002,3)</f>
        <v>330</v>
      </c>
      <c r="K575" t="str">
        <f t="shared" si="27"/>
        <v/>
      </c>
      <c r="L575" t="str">
        <f>VLOOKUP(K575,Input!$AM$3:$AP$1002,4)</f>
        <v/>
      </c>
      <c r="M575" t="str">
        <f>VLOOKUP(K575,Input!$AM$3:$AP$1002,3)</f>
        <v/>
      </c>
    </row>
    <row r="576" spans="8:13" x14ac:dyDescent="0.3">
      <c r="H576">
        <f t="shared" si="26"/>
        <v>574</v>
      </c>
      <c r="I576">
        <f>VLOOKUP(H576,Input!$AI$3:$AL$1002,4)</f>
        <v>4</v>
      </c>
      <c r="J576">
        <f>VLOOKUP(H576,Input!$AI$3:$AL$1002,3)</f>
        <v>340</v>
      </c>
      <c r="K576" t="str">
        <f t="shared" si="27"/>
        <v/>
      </c>
      <c r="L576" t="str">
        <f>VLOOKUP(K576,Input!$AM$3:$AP$1002,4)</f>
        <v/>
      </c>
      <c r="M576" t="str">
        <f>VLOOKUP(K576,Input!$AM$3:$AP$1002,3)</f>
        <v/>
      </c>
    </row>
    <row r="577" spans="8:13" x14ac:dyDescent="0.3">
      <c r="H577">
        <f t="shared" si="26"/>
        <v>575</v>
      </c>
      <c r="I577">
        <f>VLOOKUP(H577,Input!$AI$3:$AL$1002,4)</f>
        <v>4</v>
      </c>
      <c r="J577">
        <f>VLOOKUP(H577,Input!$AI$3:$AL$1002,3)</f>
        <v>340</v>
      </c>
      <c r="K577" t="str">
        <f t="shared" si="27"/>
        <v/>
      </c>
      <c r="L577" t="str">
        <f>VLOOKUP(K577,Input!$AM$3:$AP$1002,4)</f>
        <v/>
      </c>
      <c r="M577" t="str">
        <f>VLOOKUP(K577,Input!$AM$3:$AP$1002,3)</f>
        <v/>
      </c>
    </row>
    <row r="578" spans="8:13" x14ac:dyDescent="0.3">
      <c r="H578">
        <f t="shared" si="26"/>
        <v>576</v>
      </c>
      <c r="I578">
        <f>VLOOKUP(H578,Input!$AI$3:$AL$1002,4)</f>
        <v>4</v>
      </c>
      <c r="J578">
        <f>VLOOKUP(H578,Input!$AI$3:$AL$1002,3)</f>
        <v>350</v>
      </c>
      <c r="K578" t="str">
        <f t="shared" si="27"/>
        <v/>
      </c>
      <c r="L578" t="str">
        <f>VLOOKUP(K578,Input!$AM$3:$AP$1002,4)</f>
        <v/>
      </c>
      <c r="M578" t="str">
        <f>VLOOKUP(K578,Input!$AM$3:$AP$1002,3)</f>
        <v/>
      </c>
    </row>
    <row r="579" spans="8:13" x14ac:dyDescent="0.3">
      <c r="H579">
        <f t="shared" si="26"/>
        <v>577</v>
      </c>
      <c r="I579">
        <f>VLOOKUP(H579,Input!$AI$3:$AL$1002,4)</f>
        <v>5</v>
      </c>
      <c r="J579">
        <f>VLOOKUP(H579,Input!$AI$3:$AL$1002,3)</f>
        <v>350</v>
      </c>
      <c r="K579" t="str">
        <f t="shared" si="27"/>
        <v/>
      </c>
      <c r="L579" t="str">
        <f>VLOOKUP(K579,Input!$AM$3:$AP$1002,4)</f>
        <v/>
      </c>
      <c r="M579" t="str">
        <f>VLOOKUP(K579,Input!$AM$3:$AP$1002,3)</f>
        <v/>
      </c>
    </row>
    <row r="580" spans="8:13" x14ac:dyDescent="0.3">
      <c r="H580">
        <f t="shared" si="26"/>
        <v>578</v>
      </c>
      <c r="I580">
        <f>VLOOKUP(H580,Input!$AI$3:$AL$1002,4)</f>
        <v>4</v>
      </c>
      <c r="J580">
        <f>VLOOKUP(H580,Input!$AI$3:$AL$1002,3)</f>
        <v>360</v>
      </c>
      <c r="K580" t="str">
        <f t="shared" si="27"/>
        <v/>
      </c>
      <c r="L580" t="str">
        <f>VLOOKUP(K580,Input!$AM$3:$AP$1002,4)</f>
        <v/>
      </c>
      <c r="M580" t="str">
        <f>VLOOKUP(K580,Input!$AM$3:$AP$1002,3)</f>
        <v/>
      </c>
    </row>
    <row r="581" spans="8:13" x14ac:dyDescent="0.3">
      <c r="H581">
        <f t="shared" ref="H581:H644" si="28">IF(H580&lt;$H$1,H580+1,"")</f>
        <v>579</v>
      </c>
      <c r="I581">
        <f>VLOOKUP(H581,Input!$AI$3:$AL$1002,4)</f>
        <v>4</v>
      </c>
      <c r="J581">
        <f>VLOOKUP(H581,Input!$AI$3:$AL$1002,3)</f>
        <v>360</v>
      </c>
      <c r="K581" t="str">
        <f t="shared" ref="K581:K644" si="29">IF(K580&lt;$K$1,K580+1,"")</f>
        <v/>
      </c>
      <c r="L581" t="str">
        <f>VLOOKUP(K581,Input!$AM$3:$AP$1002,4)</f>
        <v/>
      </c>
      <c r="M581" t="str">
        <f>VLOOKUP(K581,Input!$AM$3:$AP$1002,3)</f>
        <v/>
      </c>
    </row>
    <row r="582" spans="8:13" x14ac:dyDescent="0.3">
      <c r="H582">
        <f t="shared" si="28"/>
        <v>580</v>
      </c>
      <c r="I582">
        <f>VLOOKUP(H582,Input!$AI$3:$AL$1002,4)</f>
        <v>5</v>
      </c>
      <c r="J582">
        <f>VLOOKUP(H582,Input!$AI$3:$AL$1002,3)</f>
        <v>370</v>
      </c>
      <c r="K582" t="str">
        <f t="shared" si="29"/>
        <v/>
      </c>
      <c r="L582" t="str">
        <f>VLOOKUP(K582,Input!$AM$3:$AP$1002,4)</f>
        <v/>
      </c>
      <c r="M582" t="str">
        <f>VLOOKUP(K582,Input!$AM$3:$AP$1002,3)</f>
        <v/>
      </c>
    </row>
    <row r="583" spans="8:13" x14ac:dyDescent="0.3">
      <c r="H583">
        <f t="shared" si="28"/>
        <v>581</v>
      </c>
      <c r="I583">
        <f>VLOOKUP(H583,Input!$AI$3:$AL$1002,4)</f>
        <v>5</v>
      </c>
      <c r="J583">
        <f>VLOOKUP(H583,Input!$AI$3:$AL$1002,3)</f>
        <v>370</v>
      </c>
      <c r="K583" t="str">
        <f t="shared" si="29"/>
        <v/>
      </c>
      <c r="L583" t="str">
        <f>VLOOKUP(K583,Input!$AM$3:$AP$1002,4)</f>
        <v/>
      </c>
      <c r="M583" t="str">
        <f>VLOOKUP(K583,Input!$AM$3:$AP$1002,3)</f>
        <v/>
      </c>
    </row>
    <row r="584" spans="8:13" x14ac:dyDescent="0.3">
      <c r="H584">
        <f t="shared" si="28"/>
        <v>582</v>
      </c>
      <c r="I584">
        <f>VLOOKUP(H584,Input!$AI$3:$AL$1002,4)</f>
        <v>5</v>
      </c>
      <c r="J584">
        <f>VLOOKUP(H584,Input!$AI$3:$AL$1002,3)</f>
        <v>380</v>
      </c>
      <c r="K584" t="str">
        <f t="shared" si="29"/>
        <v/>
      </c>
      <c r="L584" t="str">
        <f>VLOOKUP(K584,Input!$AM$3:$AP$1002,4)</f>
        <v/>
      </c>
      <c r="M584" t="str">
        <f>VLOOKUP(K584,Input!$AM$3:$AP$1002,3)</f>
        <v/>
      </c>
    </row>
    <row r="585" spans="8:13" x14ac:dyDescent="0.3">
      <c r="H585">
        <f t="shared" si="28"/>
        <v>583</v>
      </c>
      <c r="I585">
        <f>VLOOKUP(H585,Input!$AI$3:$AL$1002,4)</f>
        <v>5</v>
      </c>
      <c r="J585">
        <f>VLOOKUP(H585,Input!$AI$3:$AL$1002,3)</f>
        <v>380</v>
      </c>
      <c r="K585" t="str">
        <f t="shared" si="29"/>
        <v/>
      </c>
      <c r="L585" t="str">
        <f>VLOOKUP(K585,Input!$AM$3:$AP$1002,4)</f>
        <v/>
      </c>
      <c r="M585" t="str">
        <f>VLOOKUP(K585,Input!$AM$3:$AP$1002,3)</f>
        <v/>
      </c>
    </row>
    <row r="586" spans="8:13" x14ac:dyDescent="0.3">
      <c r="H586">
        <f t="shared" si="28"/>
        <v>584</v>
      </c>
      <c r="I586">
        <f>VLOOKUP(H586,Input!$AI$3:$AL$1002,4)</f>
        <v>5</v>
      </c>
      <c r="J586">
        <f>VLOOKUP(H586,Input!$AI$3:$AL$1002,3)</f>
        <v>390</v>
      </c>
      <c r="K586" t="str">
        <f t="shared" si="29"/>
        <v/>
      </c>
      <c r="L586" t="str">
        <f>VLOOKUP(K586,Input!$AM$3:$AP$1002,4)</f>
        <v/>
      </c>
      <c r="M586" t="str">
        <f>VLOOKUP(K586,Input!$AM$3:$AP$1002,3)</f>
        <v/>
      </c>
    </row>
    <row r="587" spans="8:13" x14ac:dyDescent="0.3">
      <c r="H587">
        <f t="shared" si="28"/>
        <v>585</v>
      </c>
      <c r="I587">
        <f>VLOOKUP(H587,Input!$AI$3:$AL$1002,4)</f>
        <v>4</v>
      </c>
      <c r="J587">
        <f>VLOOKUP(H587,Input!$AI$3:$AL$1002,3)</f>
        <v>390</v>
      </c>
      <c r="K587" t="str">
        <f t="shared" si="29"/>
        <v/>
      </c>
      <c r="L587" t="str">
        <f>VLOOKUP(K587,Input!$AM$3:$AP$1002,4)</f>
        <v/>
      </c>
      <c r="M587" t="str">
        <f>VLOOKUP(K587,Input!$AM$3:$AP$1002,3)</f>
        <v/>
      </c>
    </row>
    <row r="588" spans="8:13" x14ac:dyDescent="0.3">
      <c r="H588">
        <f t="shared" si="28"/>
        <v>586</v>
      </c>
      <c r="I588">
        <f>VLOOKUP(H588,Input!$AI$3:$AL$1002,4)</f>
        <v>5</v>
      </c>
      <c r="J588">
        <f>VLOOKUP(H588,Input!$AI$3:$AL$1002,3)</f>
        <v>400</v>
      </c>
      <c r="K588" t="str">
        <f t="shared" si="29"/>
        <v/>
      </c>
      <c r="L588" t="str">
        <f>VLOOKUP(K588,Input!$AM$3:$AP$1002,4)</f>
        <v/>
      </c>
      <c r="M588" t="str">
        <f>VLOOKUP(K588,Input!$AM$3:$AP$1002,3)</f>
        <v/>
      </c>
    </row>
    <row r="589" spans="8:13" x14ac:dyDescent="0.3">
      <c r="H589">
        <f t="shared" si="28"/>
        <v>587</v>
      </c>
      <c r="I589">
        <f>VLOOKUP(H589,Input!$AI$3:$AL$1002,4)</f>
        <v>5</v>
      </c>
      <c r="J589">
        <f>VLOOKUP(H589,Input!$AI$3:$AL$1002,3)</f>
        <v>400</v>
      </c>
      <c r="K589" t="str">
        <f t="shared" si="29"/>
        <v/>
      </c>
      <c r="L589" t="str">
        <f>VLOOKUP(K589,Input!$AM$3:$AP$1002,4)</f>
        <v/>
      </c>
      <c r="M589" t="str">
        <f>VLOOKUP(K589,Input!$AM$3:$AP$1002,3)</f>
        <v/>
      </c>
    </row>
    <row r="590" spans="8:13" x14ac:dyDescent="0.3">
      <c r="H590">
        <f t="shared" si="28"/>
        <v>588</v>
      </c>
      <c r="I590">
        <f>VLOOKUP(H590,Input!$AI$3:$AL$1002,4)</f>
        <v>6</v>
      </c>
      <c r="J590">
        <f>VLOOKUP(H590,Input!$AI$3:$AL$1002,3)</f>
        <v>420</v>
      </c>
      <c r="K590" t="str">
        <f t="shared" si="29"/>
        <v/>
      </c>
      <c r="L590" t="str">
        <f>VLOOKUP(K590,Input!$AM$3:$AP$1002,4)</f>
        <v/>
      </c>
      <c r="M590" t="str">
        <f>VLOOKUP(K590,Input!$AM$3:$AP$1002,3)</f>
        <v/>
      </c>
    </row>
    <row r="591" spans="8:13" x14ac:dyDescent="0.3">
      <c r="H591">
        <f t="shared" si="28"/>
        <v>589</v>
      </c>
      <c r="I591">
        <f>VLOOKUP(H591,Input!$AI$3:$AL$1002,4)</f>
        <v>7</v>
      </c>
      <c r="J591">
        <f>VLOOKUP(H591,Input!$AI$3:$AL$1002,3)</f>
        <v>460</v>
      </c>
      <c r="K591" t="str">
        <f t="shared" si="29"/>
        <v/>
      </c>
      <c r="L591" t="str">
        <f>VLOOKUP(K591,Input!$AM$3:$AP$1002,4)</f>
        <v/>
      </c>
      <c r="M591" t="str">
        <f>VLOOKUP(K591,Input!$AM$3:$AP$1002,3)</f>
        <v/>
      </c>
    </row>
    <row r="592" spans="8:13" x14ac:dyDescent="0.3">
      <c r="H592">
        <f t="shared" si="28"/>
        <v>590</v>
      </c>
      <c r="I592">
        <f>VLOOKUP(H592,Input!$AI$3:$AL$1002,4)</f>
        <v>14</v>
      </c>
      <c r="J592">
        <f>VLOOKUP(H592,Input!$AI$3:$AL$1002,3)</f>
        <v>560</v>
      </c>
      <c r="K592" t="str">
        <f t="shared" si="29"/>
        <v/>
      </c>
      <c r="L592" t="str">
        <f>VLOOKUP(K592,Input!$AM$3:$AP$1002,4)</f>
        <v/>
      </c>
      <c r="M592" t="str">
        <f>VLOOKUP(K592,Input!$AM$3:$AP$1002,3)</f>
        <v/>
      </c>
    </row>
    <row r="593" spans="8:13" x14ac:dyDescent="0.3">
      <c r="H593">
        <f t="shared" si="28"/>
        <v>591</v>
      </c>
      <c r="I593">
        <f>VLOOKUP(H593,Input!$AI$3:$AL$1002,4)</f>
        <v>3</v>
      </c>
      <c r="J593">
        <f>VLOOKUP(H593,Input!$AI$3:$AL$1002,3)</f>
        <v>290</v>
      </c>
      <c r="K593" t="str">
        <f t="shared" si="29"/>
        <v/>
      </c>
      <c r="L593" t="str">
        <f>VLOOKUP(K593,Input!$AM$3:$AP$1002,4)</f>
        <v/>
      </c>
      <c r="M593" t="str">
        <f>VLOOKUP(K593,Input!$AM$3:$AP$1002,3)</f>
        <v/>
      </c>
    </row>
    <row r="594" spans="8:13" x14ac:dyDescent="0.3">
      <c r="H594">
        <f t="shared" si="28"/>
        <v>592</v>
      </c>
      <c r="I594">
        <f>VLOOKUP(H594,Input!$AI$3:$AL$1002,4)</f>
        <v>3</v>
      </c>
      <c r="J594">
        <f>VLOOKUP(H594,Input!$AI$3:$AL$1002,3)</f>
        <v>290</v>
      </c>
      <c r="K594" t="str">
        <f t="shared" si="29"/>
        <v/>
      </c>
      <c r="L594" t="str">
        <f>VLOOKUP(K594,Input!$AM$3:$AP$1002,4)</f>
        <v/>
      </c>
      <c r="M594" t="str">
        <f>VLOOKUP(K594,Input!$AM$3:$AP$1002,3)</f>
        <v/>
      </c>
    </row>
    <row r="595" spans="8:13" x14ac:dyDescent="0.3">
      <c r="H595">
        <f t="shared" si="28"/>
        <v>593</v>
      </c>
      <c r="I595">
        <f>VLOOKUP(H595,Input!$AI$3:$AL$1002,4)</f>
        <v>4</v>
      </c>
      <c r="J595">
        <f>VLOOKUP(H595,Input!$AI$3:$AL$1002,3)</f>
        <v>300</v>
      </c>
      <c r="K595" t="str">
        <f t="shared" si="29"/>
        <v/>
      </c>
      <c r="L595" t="str">
        <f>VLOOKUP(K595,Input!$AM$3:$AP$1002,4)</f>
        <v/>
      </c>
      <c r="M595" t="str">
        <f>VLOOKUP(K595,Input!$AM$3:$AP$1002,3)</f>
        <v/>
      </c>
    </row>
    <row r="596" spans="8:13" x14ac:dyDescent="0.3">
      <c r="H596">
        <f t="shared" si="28"/>
        <v>594</v>
      </c>
      <c r="I596">
        <f>VLOOKUP(H596,Input!$AI$3:$AL$1002,4)</f>
        <v>4</v>
      </c>
      <c r="J596">
        <f>VLOOKUP(H596,Input!$AI$3:$AL$1002,3)</f>
        <v>300</v>
      </c>
      <c r="K596" t="str">
        <f t="shared" si="29"/>
        <v/>
      </c>
      <c r="L596" t="str">
        <f>VLOOKUP(K596,Input!$AM$3:$AP$1002,4)</f>
        <v/>
      </c>
      <c r="M596" t="str">
        <f>VLOOKUP(K596,Input!$AM$3:$AP$1002,3)</f>
        <v/>
      </c>
    </row>
    <row r="597" spans="8:13" x14ac:dyDescent="0.3">
      <c r="H597">
        <f t="shared" si="28"/>
        <v>595</v>
      </c>
      <c r="I597">
        <f>VLOOKUP(H597,Input!$AI$3:$AL$1002,4)</f>
        <v>3</v>
      </c>
      <c r="J597">
        <f>VLOOKUP(H597,Input!$AI$3:$AL$1002,3)</f>
        <v>310</v>
      </c>
      <c r="K597" t="str">
        <f t="shared" si="29"/>
        <v/>
      </c>
      <c r="L597" t="str">
        <f>VLOOKUP(K597,Input!$AM$3:$AP$1002,4)</f>
        <v/>
      </c>
      <c r="M597" t="str">
        <f>VLOOKUP(K597,Input!$AM$3:$AP$1002,3)</f>
        <v/>
      </c>
    </row>
    <row r="598" spans="8:13" x14ac:dyDescent="0.3">
      <c r="H598">
        <f t="shared" si="28"/>
        <v>596</v>
      </c>
      <c r="I598">
        <f>VLOOKUP(H598,Input!$AI$3:$AL$1002,4)</f>
        <v>5</v>
      </c>
      <c r="J598">
        <f>VLOOKUP(H598,Input!$AI$3:$AL$1002,3)</f>
        <v>310</v>
      </c>
      <c r="K598" t="str">
        <f t="shared" si="29"/>
        <v/>
      </c>
      <c r="L598" t="str">
        <f>VLOOKUP(K598,Input!$AM$3:$AP$1002,4)</f>
        <v/>
      </c>
      <c r="M598" t="str">
        <f>VLOOKUP(K598,Input!$AM$3:$AP$1002,3)</f>
        <v/>
      </c>
    </row>
    <row r="599" spans="8:13" x14ac:dyDescent="0.3">
      <c r="H599">
        <f t="shared" si="28"/>
        <v>597</v>
      </c>
      <c r="I599">
        <f>VLOOKUP(H599,Input!$AI$3:$AL$1002,4)</f>
        <v>4</v>
      </c>
      <c r="J599">
        <f>VLOOKUP(H599,Input!$AI$3:$AL$1002,3)</f>
        <v>320</v>
      </c>
      <c r="K599" t="str">
        <f t="shared" si="29"/>
        <v/>
      </c>
      <c r="L599" t="str">
        <f>VLOOKUP(K599,Input!$AM$3:$AP$1002,4)</f>
        <v/>
      </c>
      <c r="M599" t="str">
        <f>VLOOKUP(K599,Input!$AM$3:$AP$1002,3)</f>
        <v/>
      </c>
    </row>
    <row r="600" spans="8:13" x14ac:dyDescent="0.3">
      <c r="H600">
        <f t="shared" si="28"/>
        <v>598</v>
      </c>
      <c r="I600">
        <f>VLOOKUP(H600,Input!$AI$3:$AL$1002,4)</f>
        <v>5</v>
      </c>
      <c r="J600">
        <f>VLOOKUP(H600,Input!$AI$3:$AL$1002,3)</f>
        <v>330</v>
      </c>
      <c r="K600" t="str">
        <f t="shared" si="29"/>
        <v/>
      </c>
      <c r="L600" t="str">
        <f>VLOOKUP(K600,Input!$AM$3:$AP$1002,4)</f>
        <v/>
      </c>
      <c r="M600" t="str">
        <f>VLOOKUP(K600,Input!$AM$3:$AP$1002,3)</f>
        <v/>
      </c>
    </row>
    <row r="601" spans="8:13" x14ac:dyDescent="0.3">
      <c r="H601">
        <f t="shared" si="28"/>
        <v>599</v>
      </c>
      <c r="I601">
        <f>VLOOKUP(H601,Input!$AI$3:$AL$1002,4)</f>
        <v>4</v>
      </c>
      <c r="J601">
        <f>VLOOKUP(H601,Input!$AI$3:$AL$1002,3)</f>
        <v>330</v>
      </c>
      <c r="K601" t="str">
        <f t="shared" si="29"/>
        <v/>
      </c>
      <c r="L601" t="str">
        <f>VLOOKUP(K601,Input!$AM$3:$AP$1002,4)</f>
        <v/>
      </c>
      <c r="M601" t="str">
        <f>VLOOKUP(K601,Input!$AM$3:$AP$1002,3)</f>
        <v/>
      </c>
    </row>
    <row r="602" spans="8:13" x14ac:dyDescent="0.3">
      <c r="H602">
        <f t="shared" si="28"/>
        <v>600</v>
      </c>
      <c r="I602">
        <f>VLOOKUP(H602,Input!$AI$3:$AL$1002,4)</f>
        <v>5</v>
      </c>
      <c r="J602">
        <f>VLOOKUP(H602,Input!$AI$3:$AL$1002,3)</f>
        <v>340</v>
      </c>
      <c r="K602" t="str">
        <f t="shared" si="29"/>
        <v/>
      </c>
      <c r="L602" t="str">
        <f>VLOOKUP(K602,Input!$AM$3:$AP$1002,4)</f>
        <v/>
      </c>
      <c r="M602" t="str">
        <f>VLOOKUP(K602,Input!$AM$3:$AP$1002,3)</f>
        <v/>
      </c>
    </row>
    <row r="603" spans="8:13" x14ac:dyDescent="0.3">
      <c r="H603">
        <f t="shared" si="28"/>
        <v>601</v>
      </c>
      <c r="I603">
        <f>VLOOKUP(H603,Input!$AI$3:$AL$1002,4)</f>
        <v>4</v>
      </c>
      <c r="J603">
        <f>VLOOKUP(H603,Input!$AI$3:$AL$1002,3)</f>
        <v>330</v>
      </c>
      <c r="K603" t="str">
        <f t="shared" si="29"/>
        <v/>
      </c>
      <c r="L603" t="str">
        <f>VLOOKUP(K603,Input!$AM$3:$AP$1002,4)</f>
        <v/>
      </c>
      <c r="M603" t="str">
        <f>VLOOKUP(K603,Input!$AM$3:$AP$1002,3)</f>
        <v/>
      </c>
    </row>
    <row r="604" spans="8:13" x14ac:dyDescent="0.3">
      <c r="H604">
        <f t="shared" si="28"/>
        <v>602</v>
      </c>
      <c r="I604">
        <f>VLOOKUP(H604,Input!$AI$3:$AL$1002,4)</f>
        <v>3</v>
      </c>
      <c r="J604">
        <f>VLOOKUP(H604,Input!$AI$3:$AL$1002,3)</f>
        <v>330</v>
      </c>
      <c r="K604" t="str">
        <f t="shared" si="29"/>
        <v/>
      </c>
      <c r="L604" t="str">
        <f>VLOOKUP(K604,Input!$AM$3:$AP$1002,4)</f>
        <v/>
      </c>
      <c r="M604" t="str">
        <f>VLOOKUP(K604,Input!$AM$3:$AP$1002,3)</f>
        <v/>
      </c>
    </row>
    <row r="605" spans="8:13" x14ac:dyDescent="0.3">
      <c r="H605">
        <f t="shared" si="28"/>
        <v>603</v>
      </c>
      <c r="I605">
        <f>VLOOKUP(H605,Input!$AI$3:$AL$1002,4)</f>
        <v>4</v>
      </c>
      <c r="J605">
        <f>VLOOKUP(H605,Input!$AI$3:$AL$1002,3)</f>
        <v>340</v>
      </c>
      <c r="K605" t="str">
        <f t="shared" si="29"/>
        <v/>
      </c>
      <c r="L605" t="str">
        <f>VLOOKUP(K605,Input!$AM$3:$AP$1002,4)</f>
        <v/>
      </c>
      <c r="M605" t="str">
        <f>VLOOKUP(K605,Input!$AM$3:$AP$1002,3)</f>
        <v/>
      </c>
    </row>
    <row r="606" spans="8:13" x14ac:dyDescent="0.3">
      <c r="H606">
        <f t="shared" si="28"/>
        <v>604</v>
      </c>
      <c r="I606">
        <f>VLOOKUP(H606,Input!$AI$3:$AL$1002,4)</f>
        <v>3</v>
      </c>
      <c r="J606">
        <f>VLOOKUP(H606,Input!$AI$3:$AL$1002,3)</f>
        <v>340</v>
      </c>
      <c r="K606" t="str">
        <f t="shared" si="29"/>
        <v/>
      </c>
      <c r="L606" t="str">
        <f>VLOOKUP(K606,Input!$AM$3:$AP$1002,4)</f>
        <v/>
      </c>
      <c r="M606" t="str">
        <f>VLOOKUP(K606,Input!$AM$3:$AP$1002,3)</f>
        <v/>
      </c>
    </row>
    <row r="607" spans="8:13" x14ac:dyDescent="0.3">
      <c r="H607">
        <f t="shared" si="28"/>
        <v>605</v>
      </c>
      <c r="I607">
        <f>VLOOKUP(H607,Input!$AI$3:$AL$1002,4)</f>
        <v>4</v>
      </c>
      <c r="J607">
        <f>VLOOKUP(H607,Input!$AI$3:$AL$1002,3)</f>
        <v>350</v>
      </c>
      <c r="K607" t="str">
        <f t="shared" si="29"/>
        <v/>
      </c>
      <c r="L607" t="str">
        <f>VLOOKUP(K607,Input!$AM$3:$AP$1002,4)</f>
        <v/>
      </c>
      <c r="M607" t="str">
        <f>VLOOKUP(K607,Input!$AM$3:$AP$1002,3)</f>
        <v/>
      </c>
    </row>
    <row r="608" spans="8:13" x14ac:dyDescent="0.3">
      <c r="H608">
        <f t="shared" si="28"/>
        <v>606</v>
      </c>
      <c r="I608">
        <f>VLOOKUP(H608,Input!$AI$3:$AL$1002,4)</f>
        <v>5</v>
      </c>
      <c r="J608">
        <f>VLOOKUP(H608,Input!$AI$3:$AL$1002,3)</f>
        <v>350</v>
      </c>
      <c r="K608" t="str">
        <f t="shared" si="29"/>
        <v/>
      </c>
      <c r="L608" t="str">
        <f>VLOOKUP(K608,Input!$AM$3:$AP$1002,4)</f>
        <v/>
      </c>
      <c r="M608" t="str">
        <f>VLOOKUP(K608,Input!$AM$3:$AP$1002,3)</f>
        <v/>
      </c>
    </row>
    <row r="609" spans="8:13" x14ac:dyDescent="0.3">
      <c r="H609">
        <f t="shared" si="28"/>
        <v>607</v>
      </c>
      <c r="I609">
        <f>VLOOKUP(H609,Input!$AI$3:$AL$1002,4)</f>
        <v>5</v>
      </c>
      <c r="J609">
        <f>VLOOKUP(H609,Input!$AI$3:$AL$1002,3)</f>
        <v>360</v>
      </c>
      <c r="K609" t="str">
        <f t="shared" si="29"/>
        <v/>
      </c>
      <c r="L609" t="str">
        <f>VLOOKUP(K609,Input!$AM$3:$AP$1002,4)</f>
        <v/>
      </c>
      <c r="M609" t="str">
        <f>VLOOKUP(K609,Input!$AM$3:$AP$1002,3)</f>
        <v/>
      </c>
    </row>
    <row r="610" spans="8:13" x14ac:dyDescent="0.3">
      <c r="H610">
        <f t="shared" si="28"/>
        <v>608</v>
      </c>
      <c r="I610">
        <f>VLOOKUP(H610,Input!$AI$3:$AL$1002,4)</f>
        <v>4</v>
      </c>
      <c r="J610">
        <f>VLOOKUP(H610,Input!$AI$3:$AL$1002,3)</f>
        <v>360</v>
      </c>
      <c r="K610" t="str">
        <f t="shared" si="29"/>
        <v/>
      </c>
      <c r="L610" t="str">
        <f>VLOOKUP(K610,Input!$AM$3:$AP$1002,4)</f>
        <v/>
      </c>
      <c r="M610" t="str">
        <f>VLOOKUP(K610,Input!$AM$3:$AP$1002,3)</f>
        <v/>
      </c>
    </row>
    <row r="611" spans="8:13" x14ac:dyDescent="0.3">
      <c r="H611">
        <f t="shared" si="28"/>
        <v>609</v>
      </c>
      <c r="I611">
        <f>VLOOKUP(H611,Input!$AI$3:$AL$1002,4)</f>
        <v>4</v>
      </c>
      <c r="J611">
        <f>VLOOKUP(H611,Input!$AI$3:$AL$1002,3)</f>
        <v>380</v>
      </c>
      <c r="K611" t="str">
        <f t="shared" si="29"/>
        <v/>
      </c>
      <c r="L611" t="str">
        <f>VLOOKUP(K611,Input!$AM$3:$AP$1002,4)</f>
        <v/>
      </c>
      <c r="M611" t="str">
        <f>VLOOKUP(K611,Input!$AM$3:$AP$1002,3)</f>
        <v/>
      </c>
    </row>
    <row r="612" spans="8:13" x14ac:dyDescent="0.3">
      <c r="H612">
        <f t="shared" si="28"/>
        <v>610</v>
      </c>
      <c r="I612">
        <f>VLOOKUP(H612,Input!$AI$3:$AL$1002,4)</f>
        <v>5</v>
      </c>
      <c r="J612">
        <f>VLOOKUP(H612,Input!$AI$3:$AL$1002,3)</f>
        <v>390</v>
      </c>
      <c r="K612" t="str">
        <f t="shared" si="29"/>
        <v/>
      </c>
      <c r="L612" t="str">
        <f>VLOOKUP(K612,Input!$AM$3:$AP$1002,4)</f>
        <v/>
      </c>
      <c r="M612" t="str">
        <f>VLOOKUP(K612,Input!$AM$3:$AP$1002,3)</f>
        <v/>
      </c>
    </row>
    <row r="613" spans="8:13" x14ac:dyDescent="0.3">
      <c r="H613">
        <f t="shared" si="28"/>
        <v>611</v>
      </c>
      <c r="I613">
        <f>VLOOKUP(H613,Input!$AI$3:$AL$1002,4)</f>
        <v>5</v>
      </c>
      <c r="J613">
        <f>VLOOKUP(H613,Input!$AI$3:$AL$1002,3)</f>
        <v>390</v>
      </c>
      <c r="K613" t="str">
        <f t="shared" si="29"/>
        <v/>
      </c>
      <c r="L613" t="str">
        <f>VLOOKUP(K613,Input!$AM$3:$AP$1002,4)</f>
        <v/>
      </c>
      <c r="M613" t="str">
        <f>VLOOKUP(K613,Input!$AM$3:$AP$1002,3)</f>
        <v/>
      </c>
    </row>
    <row r="614" spans="8:13" x14ac:dyDescent="0.3">
      <c r="H614">
        <f t="shared" si="28"/>
        <v>612</v>
      </c>
      <c r="I614">
        <f>VLOOKUP(H614,Input!$AI$3:$AL$1002,4)</f>
        <v>6</v>
      </c>
      <c r="J614">
        <f>VLOOKUP(H614,Input!$AI$3:$AL$1002,3)</f>
        <v>400</v>
      </c>
      <c r="K614" t="str">
        <f t="shared" si="29"/>
        <v/>
      </c>
      <c r="L614" t="str">
        <f>VLOOKUP(K614,Input!$AM$3:$AP$1002,4)</f>
        <v/>
      </c>
      <c r="M614" t="str">
        <f>VLOOKUP(K614,Input!$AM$3:$AP$1002,3)</f>
        <v/>
      </c>
    </row>
    <row r="615" spans="8:13" x14ac:dyDescent="0.3">
      <c r="H615">
        <f t="shared" si="28"/>
        <v>613</v>
      </c>
      <c r="I615">
        <f>VLOOKUP(H615,Input!$AI$3:$AL$1002,4)</f>
        <v>4</v>
      </c>
      <c r="J615">
        <f>VLOOKUP(H615,Input!$AI$3:$AL$1002,3)</f>
        <v>400</v>
      </c>
      <c r="K615" t="str">
        <f t="shared" si="29"/>
        <v/>
      </c>
      <c r="L615" t="str">
        <f>VLOOKUP(K615,Input!$AM$3:$AP$1002,4)</f>
        <v/>
      </c>
      <c r="M615" t="str">
        <f>VLOOKUP(K615,Input!$AM$3:$AP$1002,3)</f>
        <v/>
      </c>
    </row>
    <row r="616" spans="8:13" x14ac:dyDescent="0.3">
      <c r="H616">
        <f t="shared" si="28"/>
        <v>614</v>
      </c>
      <c r="I616">
        <f>VLOOKUP(H616,Input!$AI$3:$AL$1002,4)</f>
        <v>6</v>
      </c>
      <c r="J616">
        <f>VLOOKUP(H616,Input!$AI$3:$AL$1002,3)</f>
        <v>430</v>
      </c>
      <c r="K616" t="str">
        <f t="shared" si="29"/>
        <v/>
      </c>
      <c r="L616" t="str">
        <f>VLOOKUP(K616,Input!$AM$3:$AP$1002,4)</f>
        <v/>
      </c>
      <c r="M616" t="str">
        <f>VLOOKUP(K616,Input!$AM$3:$AP$1002,3)</f>
        <v/>
      </c>
    </row>
    <row r="617" spans="8:13" x14ac:dyDescent="0.3">
      <c r="H617">
        <f t="shared" si="28"/>
        <v>615</v>
      </c>
      <c r="I617">
        <f>VLOOKUP(H617,Input!$AI$3:$AL$1002,4)</f>
        <v>8</v>
      </c>
      <c r="J617">
        <f>VLOOKUP(H617,Input!$AI$3:$AL$1002,3)</f>
        <v>460</v>
      </c>
      <c r="K617" t="str">
        <f t="shared" si="29"/>
        <v/>
      </c>
      <c r="L617" t="str">
        <f>VLOOKUP(K617,Input!$AM$3:$AP$1002,4)</f>
        <v/>
      </c>
      <c r="M617" t="str">
        <f>VLOOKUP(K617,Input!$AM$3:$AP$1002,3)</f>
        <v/>
      </c>
    </row>
    <row r="618" spans="8:13" x14ac:dyDescent="0.3">
      <c r="H618">
        <f t="shared" si="28"/>
        <v>616</v>
      </c>
      <c r="I618">
        <f>VLOOKUP(H618,Input!$AI$3:$AL$1002,4)</f>
        <v>6</v>
      </c>
      <c r="J618">
        <f>VLOOKUP(H618,Input!$AI$3:$AL$1002,3)</f>
        <v>470</v>
      </c>
      <c r="K618" t="str">
        <f t="shared" si="29"/>
        <v/>
      </c>
      <c r="L618" t="str">
        <f>VLOOKUP(K618,Input!$AM$3:$AP$1002,4)</f>
        <v/>
      </c>
      <c r="M618" t="str">
        <f>VLOOKUP(K618,Input!$AM$3:$AP$1002,3)</f>
        <v/>
      </c>
    </row>
    <row r="619" spans="8:13" x14ac:dyDescent="0.3">
      <c r="H619">
        <f t="shared" si="28"/>
        <v>617</v>
      </c>
      <c r="I619">
        <f>VLOOKUP(H619,Input!$AI$3:$AL$1002,4)</f>
        <v>10</v>
      </c>
      <c r="J619">
        <f>VLOOKUP(H619,Input!$AI$3:$AL$1002,3)</f>
        <v>480</v>
      </c>
      <c r="K619" t="str">
        <f t="shared" si="29"/>
        <v/>
      </c>
      <c r="L619" t="str">
        <f>VLOOKUP(K619,Input!$AM$3:$AP$1002,4)</f>
        <v/>
      </c>
      <c r="M619" t="str">
        <f>VLOOKUP(K619,Input!$AM$3:$AP$1002,3)</f>
        <v/>
      </c>
    </row>
    <row r="620" spans="8:13" x14ac:dyDescent="0.3">
      <c r="H620">
        <f t="shared" si="28"/>
        <v>618</v>
      </c>
      <c r="I620">
        <f>VLOOKUP(H620,Input!$AI$3:$AL$1002,4)</f>
        <v>3</v>
      </c>
      <c r="J620">
        <f>VLOOKUP(H620,Input!$AI$3:$AL$1002,3)</f>
        <v>300</v>
      </c>
      <c r="K620" t="str">
        <f t="shared" si="29"/>
        <v/>
      </c>
      <c r="L620" t="str">
        <f>VLOOKUP(K620,Input!$AM$3:$AP$1002,4)</f>
        <v/>
      </c>
      <c r="M620" t="str">
        <f>VLOOKUP(K620,Input!$AM$3:$AP$1002,3)</f>
        <v/>
      </c>
    </row>
    <row r="621" spans="8:13" x14ac:dyDescent="0.3">
      <c r="H621">
        <f t="shared" si="28"/>
        <v>619</v>
      </c>
      <c r="I621">
        <f>VLOOKUP(H621,Input!$AI$3:$AL$1002,4)</f>
        <v>3</v>
      </c>
      <c r="J621">
        <f>VLOOKUP(H621,Input!$AI$3:$AL$1002,3)</f>
        <v>290</v>
      </c>
      <c r="K621" t="str">
        <f t="shared" si="29"/>
        <v/>
      </c>
      <c r="L621" t="str">
        <f>VLOOKUP(K621,Input!$AM$3:$AP$1002,4)</f>
        <v/>
      </c>
      <c r="M621" t="str">
        <f>VLOOKUP(K621,Input!$AM$3:$AP$1002,3)</f>
        <v/>
      </c>
    </row>
    <row r="622" spans="8:13" x14ac:dyDescent="0.3">
      <c r="H622">
        <f t="shared" si="28"/>
        <v>620</v>
      </c>
      <c r="I622">
        <f>VLOOKUP(H622,Input!$AI$3:$AL$1002,4)</f>
        <v>4</v>
      </c>
      <c r="J622">
        <f>VLOOKUP(H622,Input!$AI$3:$AL$1002,3)</f>
        <v>280</v>
      </c>
      <c r="K622" t="str">
        <f t="shared" si="29"/>
        <v/>
      </c>
      <c r="L622" t="str">
        <f>VLOOKUP(K622,Input!$AM$3:$AP$1002,4)</f>
        <v/>
      </c>
      <c r="M622" t="str">
        <f>VLOOKUP(K622,Input!$AM$3:$AP$1002,3)</f>
        <v/>
      </c>
    </row>
    <row r="623" spans="8:13" x14ac:dyDescent="0.3">
      <c r="H623">
        <f t="shared" si="28"/>
        <v>621</v>
      </c>
      <c r="I623">
        <f>VLOOKUP(H623,Input!$AI$3:$AL$1002,4)</f>
        <v>4</v>
      </c>
      <c r="J623">
        <f>VLOOKUP(H623,Input!$AI$3:$AL$1002,3)</f>
        <v>270</v>
      </c>
      <c r="K623" t="str">
        <f t="shared" si="29"/>
        <v/>
      </c>
      <c r="L623" t="str">
        <f>VLOOKUP(K623,Input!$AM$3:$AP$1002,4)</f>
        <v/>
      </c>
      <c r="M623" t="str">
        <f>VLOOKUP(K623,Input!$AM$3:$AP$1002,3)</f>
        <v/>
      </c>
    </row>
    <row r="624" spans="8:13" x14ac:dyDescent="0.3">
      <c r="H624">
        <f t="shared" si="28"/>
        <v>622</v>
      </c>
      <c r="I624">
        <f>VLOOKUP(H624,Input!$AI$3:$AL$1002,4)</f>
        <v>3</v>
      </c>
      <c r="J624">
        <f>VLOOKUP(H624,Input!$AI$3:$AL$1002,3)</f>
        <v>320</v>
      </c>
      <c r="K624" t="str">
        <f t="shared" si="29"/>
        <v/>
      </c>
      <c r="L624" t="str">
        <f>VLOOKUP(K624,Input!$AM$3:$AP$1002,4)</f>
        <v/>
      </c>
      <c r="M624" t="str">
        <f>VLOOKUP(K624,Input!$AM$3:$AP$1002,3)</f>
        <v/>
      </c>
    </row>
    <row r="625" spans="8:13" x14ac:dyDescent="0.3">
      <c r="H625">
        <f t="shared" si="28"/>
        <v>623</v>
      </c>
      <c r="I625">
        <f>VLOOKUP(H625,Input!$AI$3:$AL$1002,4)</f>
        <v>4</v>
      </c>
      <c r="J625">
        <f>VLOOKUP(H625,Input!$AI$3:$AL$1002,3)</f>
        <v>270</v>
      </c>
      <c r="K625" t="str">
        <f t="shared" si="29"/>
        <v/>
      </c>
      <c r="L625" t="str">
        <f>VLOOKUP(K625,Input!$AM$3:$AP$1002,4)</f>
        <v/>
      </c>
      <c r="M625" t="str">
        <f>VLOOKUP(K625,Input!$AM$3:$AP$1002,3)</f>
        <v/>
      </c>
    </row>
    <row r="626" spans="8:13" x14ac:dyDescent="0.3">
      <c r="H626">
        <f t="shared" si="28"/>
        <v>624</v>
      </c>
      <c r="I626">
        <f>VLOOKUP(H626,Input!$AI$3:$AL$1002,4)</f>
        <v>4</v>
      </c>
      <c r="J626">
        <f>VLOOKUP(H626,Input!$AI$3:$AL$1002,3)</f>
        <v>290</v>
      </c>
      <c r="K626" t="str">
        <f t="shared" si="29"/>
        <v/>
      </c>
      <c r="L626" t="str">
        <f>VLOOKUP(K626,Input!$AM$3:$AP$1002,4)</f>
        <v/>
      </c>
      <c r="M626" t="str">
        <f>VLOOKUP(K626,Input!$AM$3:$AP$1002,3)</f>
        <v/>
      </c>
    </row>
    <row r="627" spans="8:13" x14ac:dyDescent="0.3">
      <c r="H627">
        <f t="shared" si="28"/>
        <v>625</v>
      </c>
      <c r="I627">
        <f>VLOOKUP(H627,Input!$AI$3:$AL$1002,4)</f>
        <v>3</v>
      </c>
      <c r="J627">
        <f>VLOOKUP(H627,Input!$AI$3:$AL$1002,3)</f>
        <v>270</v>
      </c>
      <c r="K627" t="str">
        <f t="shared" si="29"/>
        <v/>
      </c>
      <c r="L627" t="str">
        <f>VLOOKUP(K627,Input!$AM$3:$AP$1002,4)</f>
        <v/>
      </c>
      <c r="M627" t="str">
        <f>VLOOKUP(K627,Input!$AM$3:$AP$1002,3)</f>
        <v/>
      </c>
    </row>
    <row r="628" spans="8:13" x14ac:dyDescent="0.3">
      <c r="H628">
        <f t="shared" si="28"/>
        <v>626</v>
      </c>
      <c r="I628">
        <f>VLOOKUP(H628,Input!$AI$3:$AL$1002,4)</f>
        <v>6</v>
      </c>
      <c r="J628">
        <f>VLOOKUP(H628,Input!$AI$3:$AL$1002,3)</f>
        <v>330</v>
      </c>
      <c r="K628" t="str">
        <f t="shared" si="29"/>
        <v/>
      </c>
      <c r="L628" t="str">
        <f>VLOOKUP(K628,Input!$AM$3:$AP$1002,4)</f>
        <v/>
      </c>
      <c r="M628" t="str">
        <f>VLOOKUP(K628,Input!$AM$3:$AP$1002,3)</f>
        <v/>
      </c>
    </row>
    <row r="629" spans="8:13" x14ac:dyDescent="0.3">
      <c r="H629">
        <f t="shared" si="28"/>
        <v>627</v>
      </c>
      <c r="I629">
        <f>VLOOKUP(H629,Input!$AI$3:$AL$1002,4)</f>
        <v>4</v>
      </c>
      <c r="J629">
        <f>VLOOKUP(H629,Input!$AI$3:$AL$1002,3)</f>
        <v>350</v>
      </c>
      <c r="K629" t="str">
        <f t="shared" si="29"/>
        <v/>
      </c>
      <c r="L629" t="str">
        <f>VLOOKUP(K629,Input!$AM$3:$AP$1002,4)</f>
        <v/>
      </c>
      <c r="M629" t="str">
        <f>VLOOKUP(K629,Input!$AM$3:$AP$1002,3)</f>
        <v/>
      </c>
    </row>
    <row r="630" spans="8:13" x14ac:dyDescent="0.3">
      <c r="H630">
        <f t="shared" si="28"/>
        <v>628</v>
      </c>
      <c r="I630">
        <f>VLOOKUP(H630,Input!$AI$3:$AL$1002,4)</f>
        <v>4</v>
      </c>
      <c r="J630">
        <f>VLOOKUP(H630,Input!$AI$3:$AL$1002,3)</f>
        <v>320</v>
      </c>
      <c r="K630" t="str">
        <f t="shared" si="29"/>
        <v/>
      </c>
      <c r="L630" t="str">
        <f>VLOOKUP(K630,Input!$AM$3:$AP$1002,4)</f>
        <v/>
      </c>
      <c r="M630" t="str">
        <f>VLOOKUP(K630,Input!$AM$3:$AP$1002,3)</f>
        <v/>
      </c>
    </row>
    <row r="631" spans="8:13" x14ac:dyDescent="0.3">
      <c r="H631">
        <f t="shared" si="28"/>
        <v>629</v>
      </c>
      <c r="I631">
        <f>VLOOKUP(H631,Input!$AI$3:$AL$1002,4)</f>
        <v>5</v>
      </c>
      <c r="J631">
        <f>VLOOKUP(H631,Input!$AI$3:$AL$1002,3)</f>
        <v>330</v>
      </c>
      <c r="K631" t="str">
        <f t="shared" si="29"/>
        <v/>
      </c>
      <c r="L631" t="str">
        <f>VLOOKUP(K631,Input!$AM$3:$AP$1002,4)</f>
        <v/>
      </c>
      <c r="M631" t="str">
        <f>VLOOKUP(K631,Input!$AM$3:$AP$1002,3)</f>
        <v/>
      </c>
    </row>
    <row r="632" spans="8:13" x14ac:dyDescent="0.3">
      <c r="H632">
        <f t="shared" si="28"/>
        <v>630</v>
      </c>
      <c r="I632">
        <f>VLOOKUP(H632,Input!$AI$3:$AL$1002,4)</f>
        <v>4</v>
      </c>
      <c r="J632">
        <f>VLOOKUP(H632,Input!$AI$3:$AL$1002,3)</f>
        <v>360</v>
      </c>
      <c r="K632" t="str">
        <f t="shared" si="29"/>
        <v/>
      </c>
      <c r="L632" t="str">
        <f>VLOOKUP(K632,Input!$AM$3:$AP$1002,4)</f>
        <v/>
      </c>
      <c r="M632" t="str">
        <f>VLOOKUP(K632,Input!$AM$3:$AP$1002,3)</f>
        <v/>
      </c>
    </row>
    <row r="633" spans="8:13" x14ac:dyDescent="0.3">
      <c r="H633">
        <f t="shared" si="28"/>
        <v>631</v>
      </c>
      <c r="I633">
        <f>VLOOKUP(H633,Input!$AI$3:$AL$1002,4)</f>
        <v>3</v>
      </c>
      <c r="J633">
        <f>VLOOKUP(H633,Input!$AI$3:$AL$1002,3)</f>
        <v>330</v>
      </c>
      <c r="K633" t="str">
        <f t="shared" si="29"/>
        <v/>
      </c>
      <c r="L633" t="str">
        <f>VLOOKUP(K633,Input!$AM$3:$AP$1002,4)</f>
        <v/>
      </c>
      <c r="M633" t="str">
        <f>VLOOKUP(K633,Input!$AM$3:$AP$1002,3)</f>
        <v/>
      </c>
    </row>
    <row r="634" spans="8:13" x14ac:dyDescent="0.3">
      <c r="H634">
        <f t="shared" si="28"/>
        <v>632</v>
      </c>
      <c r="I634">
        <f>VLOOKUP(H634,Input!$AI$3:$AL$1002,4)</f>
        <v>3</v>
      </c>
      <c r="J634">
        <f>VLOOKUP(H634,Input!$AI$3:$AL$1002,3)</f>
        <v>340</v>
      </c>
      <c r="K634" t="str">
        <f t="shared" si="29"/>
        <v/>
      </c>
      <c r="L634" t="str">
        <f>VLOOKUP(K634,Input!$AM$3:$AP$1002,4)</f>
        <v/>
      </c>
      <c r="M634" t="str">
        <f>VLOOKUP(K634,Input!$AM$3:$AP$1002,3)</f>
        <v/>
      </c>
    </row>
    <row r="635" spans="8:13" x14ac:dyDescent="0.3">
      <c r="H635">
        <f t="shared" si="28"/>
        <v>633</v>
      </c>
      <c r="I635">
        <f>VLOOKUP(H635,Input!$AI$3:$AL$1002,4)</f>
        <v>4</v>
      </c>
      <c r="J635">
        <f>VLOOKUP(H635,Input!$AI$3:$AL$1002,3)</f>
        <v>390</v>
      </c>
      <c r="K635" t="str">
        <f t="shared" si="29"/>
        <v/>
      </c>
      <c r="L635" t="str">
        <f>VLOOKUP(K635,Input!$AM$3:$AP$1002,4)</f>
        <v/>
      </c>
      <c r="M635" t="str">
        <f>VLOOKUP(K635,Input!$AM$3:$AP$1002,3)</f>
        <v/>
      </c>
    </row>
    <row r="636" spans="8:13" x14ac:dyDescent="0.3">
      <c r="H636">
        <f t="shared" si="28"/>
        <v>634</v>
      </c>
      <c r="I636">
        <f>VLOOKUP(H636,Input!$AI$3:$AL$1002,4)</f>
        <v>4</v>
      </c>
      <c r="J636">
        <f>VLOOKUP(H636,Input!$AI$3:$AL$1002,3)</f>
        <v>410</v>
      </c>
      <c r="K636" t="str">
        <f t="shared" si="29"/>
        <v/>
      </c>
      <c r="L636" t="str">
        <f>VLOOKUP(K636,Input!$AM$3:$AP$1002,4)</f>
        <v/>
      </c>
      <c r="M636" t="str">
        <f>VLOOKUP(K636,Input!$AM$3:$AP$1002,3)</f>
        <v/>
      </c>
    </row>
    <row r="637" spans="8:13" x14ac:dyDescent="0.3">
      <c r="H637">
        <f t="shared" si="28"/>
        <v>635</v>
      </c>
      <c r="I637">
        <f>VLOOKUP(H637,Input!$AI$3:$AL$1002,4)</f>
        <v>4</v>
      </c>
      <c r="J637">
        <f>VLOOKUP(H637,Input!$AI$3:$AL$1002,3)</f>
        <v>410</v>
      </c>
      <c r="K637" t="str">
        <f t="shared" si="29"/>
        <v/>
      </c>
      <c r="L637" t="str">
        <f>VLOOKUP(K637,Input!$AM$3:$AP$1002,4)</f>
        <v/>
      </c>
      <c r="M637" t="str">
        <f>VLOOKUP(K637,Input!$AM$3:$AP$1002,3)</f>
        <v/>
      </c>
    </row>
    <row r="638" spans="8:13" x14ac:dyDescent="0.3">
      <c r="H638">
        <f t="shared" si="28"/>
        <v>636</v>
      </c>
      <c r="I638">
        <f>VLOOKUP(H638,Input!$AI$3:$AL$1002,4)</f>
        <v>9</v>
      </c>
      <c r="J638">
        <f>VLOOKUP(H638,Input!$AI$3:$AL$1002,3)</f>
        <v>360</v>
      </c>
      <c r="K638" t="str">
        <f t="shared" si="29"/>
        <v/>
      </c>
      <c r="L638" t="str">
        <f>VLOOKUP(K638,Input!$AM$3:$AP$1002,4)</f>
        <v/>
      </c>
      <c r="M638" t="str">
        <f>VLOOKUP(K638,Input!$AM$3:$AP$1002,3)</f>
        <v/>
      </c>
    </row>
    <row r="639" spans="8:13" x14ac:dyDescent="0.3">
      <c r="H639">
        <f t="shared" si="28"/>
        <v>637</v>
      </c>
      <c r="I639">
        <f>VLOOKUP(H639,Input!$AI$3:$AL$1002,4)</f>
        <v>4</v>
      </c>
      <c r="J639">
        <f>VLOOKUP(H639,Input!$AI$3:$AL$1002,3)</f>
        <v>370</v>
      </c>
      <c r="K639" t="str">
        <f t="shared" si="29"/>
        <v/>
      </c>
      <c r="L639" t="str">
        <f>VLOOKUP(K639,Input!$AM$3:$AP$1002,4)</f>
        <v/>
      </c>
      <c r="M639" t="str">
        <f>VLOOKUP(K639,Input!$AM$3:$AP$1002,3)</f>
        <v/>
      </c>
    </row>
    <row r="640" spans="8:13" x14ac:dyDescent="0.3">
      <c r="H640">
        <f t="shared" si="28"/>
        <v>638</v>
      </c>
      <c r="I640">
        <f>VLOOKUP(H640,Input!$AI$3:$AL$1002,4)</f>
        <v>5</v>
      </c>
      <c r="J640">
        <f>VLOOKUP(H640,Input!$AI$3:$AL$1002,3)</f>
        <v>380</v>
      </c>
      <c r="K640" t="str">
        <f t="shared" si="29"/>
        <v/>
      </c>
      <c r="L640" t="str">
        <f>VLOOKUP(K640,Input!$AM$3:$AP$1002,4)</f>
        <v/>
      </c>
      <c r="M640" t="str">
        <f>VLOOKUP(K640,Input!$AM$3:$AP$1002,3)</f>
        <v/>
      </c>
    </row>
    <row r="641" spans="8:13" x14ac:dyDescent="0.3">
      <c r="H641">
        <f t="shared" si="28"/>
        <v>639</v>
      </c>
      <c r="I641">
        <f>VLOOKUP(H641,Input!$AI$3:$AL$1002,4)</f>
        <v>4</v>
      </c>
      <c r="J641">
        <f>VLOOKUP(H641,Input!$AI$3:$AL$1002,3)</f>
        <v>360</v>
      </c>
      <c r="K641" t="str">
        <f t="shared" si="29"/>
        <v/>
      </c>
      <c r="L641" t="str">
        <f>VLOOKUP(K641,Input!$AM$3:$AP$1002,4)</f>
        <v/>
      </c>
      <c r="M641" t="str">
        <f>VLOOKUP(K641,Input!$AM$3:$AP$1002,3)</f>
        <v/>
      </c>
    </row>
    <row r="642" spans="8:13" x14ac:dyDescent="0.3">
      <c r="H642">
        <f t="shared" si="28"/>
        <v>640</v>
      </c>
      <c r="I642">
        <f>VLOOKUP(H642,Input!$AI$3:$AL$1002,4)</f>
        <v>3</v>
      </c>
      <c r="J642">
        <f>VLOOKUP(H642,Input!$AI$3:$AL$1002,3)</f>
        <v>350</v>
      </c>
      <c r="K642" t="str">
        <f t="shared" si="29"/>
        <v/>
      </c>
      <c r="L642" t="str">
        <f>VLOOKUP(K642,Input!$AM$3:$AP$1002,4)</f>
        <v/>
      </c>
      <c r="M642" t="str">
        <f>VLOOKUP(K642,Input!$AM$3:$AP$1002,3)</f>
        <v/>
      </c>
    </row>
    <row r="643" spans="8:13" x14ac:dyDescent="0.3">
      <c r="H643">
        <f t="shared" si="28"/>
        <v>641</v>
      </c>
      <c r="I643">
        <f>VLOOKUP(H643,Input!$AI$3:$AL$1002,4)</f>
        <v>6</v>
      </c>
      <c r="J643">
        <f>VLOOKUP(H643,Input!$AI$3:$AL$1002,3)</f>
        <v>380</v>
      </c>
      <c r="K643" t="str">
        <f t="shared" si="29"/>
        <v/>
      </c>
      <c r="L643" t="str">
        <f>VLOOKUP(K643,Input!$AM$3:$AP$1002,4)</f>
        <v/>
      </c>
      <c r="M643" t="str">
        <f>VLOOKUP(K643,Input!$AM$3:$AP$1002,3)</f>
        <v/>
      </c>
    </row>
    <row r="644" spans="8:13" x14ac:dyDescent="0.3">
      <c r="H644">
        <f t="shared" si="28"/>
        <v>642</v>
      </c>
      <c r="I644">
        <f>VLOOKUP(H644,Input!$AI$3:$AL$1002,4)</f>
        <v>5</v>
      </c>
      <c r="J644">
        <f>VLOOKUP(H644,Input!$AI$3:$AL$1002,3)</f>
        <v>380</v>
      </c>
      <c r="K644" t="str">
        <f t="shared" si="29"/>
        <v/>
      </c>
      <c r="L644" t="str">
        <f>VLOOKUP(K644,Input!$AM$3:$AP$1002,4)</f>
        <v/>
      </c>
      <c r="M644" t="str">
        <f>VLOOKUP(K644,Input!$AM$3:$AP$1002,3)</f>
        <v/>
      </c>
    </row>
    <row r="645" spans="8:13" x14ac:dyDescent="0.3">
      <c r="H645">
        <f t="shared" ref="H645:H708" si="30">IF(H644&lt;$H$1,H644+1,"")</f>
        <v>643</v>
      </c>
      <c r="I645">
        <f>VLOOKUP(H645,Input!$AI$3:$AL$1002,4)</f>
        <v>5</v>
      </c>
      <c r="J645">
        <f>VLOOKUP(H645,Input!$AI$3:$AL$1002,3)</f>
        <v>320</v>
      </c>
      <c r="K645" t="str">
        <f t="shared" ref="K645:K708" si="31">IF(K644&lt;$K$1,K644+1,"")</f>
        <v/>
      </c>
      <c r="L645" t="str">
        <f>VLOOKUP(K645,Input!$AM$3:$AP$1002,4)</f>
        <v/>
      </c>
      <c r="M645" t="str">
        <f>VLOOKUP(K645,Input!$AM$3:$AP$1002,3)</f>
        <v/>
      </c>
    </row>
    <row r="646" spans="8:13" x14ac:dyDescent="0.3">
      <c r="H646">
        <f t="shared" si="30"/>
        <v>644</v>
      </c>
      <c r="I646">
        <f>VLOOKUP(H646,Input!$AI$3:$AL$1002,4)</f>
        <v>5</v>
      </c>
      <c r="J646">
        <f>VLOOKUP(H646,Input!$AI$3:$AL$1002,3)</f>
        <v>370</v>
      </c>
      <c r="K646" t="str">
        <f t="shared" si="31"/>
        <v/>
      </c>
      <c r="L646" t="str">
        <f>VLOOKUP(K646,Input!$AM$3:$AP$1002,4)</f>
        <v/>
      </c>
      <c r="M646" t="str">
        <f>VLOOKUP(K646,Input!$AM$3:$AP$1002,3)</f>
        <v/>
      </c>
    </row>
    <row r="647" spans="8:13" x14ac:dyDescent="0.3">
      <c r="H647">
        <f t="shared" si="30"/>
        <v>645</v>
      </c>
      <c r="I647">
        <f>VLOOKUP(H647,Input!$AI$3:$AL$1002,4)</f>
        <v>8</v>
      </c>
      <c r="J647">
        <f>VLOOKUP(H647,Input!$AI$3:$AL$1002,3)</f>
        <v>350</v>
      </c>
      <c r="K647" t="str">
        <f t="shared" si="31"/>
        <v/>
      </c>
      <c r="L647" t="str">
        <f>VLOOKUP(K647,Input!$AM$3:$AP$1002,4)</f>
        <v/>
      </c>
      <c r="M647" t="str">
        <f>VLOOKUP(K647,Input!$AM$3:$AP$1002,3)</f>
        <v/>
      </c>
    </row>
    <row r="648" spans="8:13" x14ac:dyDescent="0.3">
      <c r="H648">
        <f t="shared" si="30"/>
        <v>646</v>
      </c>
      <c r="I648">
        <f>VLOOKUP(H648,Input!$AI$3:$AL$1002,4)</f>
        <v>5</v>
      </c>
      <c r="J648">
        <f>VLOOKUP(H648,Input!$AI$3:$AL$1002,3)</f>
        <v>390</v>
      </c>
      <c r="K648" t="str">
        <f t="shared" si="31"/>
        <v/>
      </c>
      <c r="L648" t="str">
        <f>VLOOKUP(K648,Input!$AM$3:$AP$1002,4)</f>
        <v/>
      </c>
      <c r="M648" t="str">
        <f>VLOOKUP(K648,Input!$AM$3:$AP$1002,3)</f>
        <v/>
      </c>
    </row>
    <row r="649" spans="8:13" x14ac:dyDescent="0.3">
      <c r="H649">
        <f t="shared" si="30"/>
        <v>647</v>
      </c>
      <c r="I649">
        <f>VLOOKUP(H649,Input!$AI$3:$AL$1002,4)</f>
        <v>3</v>
      </c>
      <c r="J649">
        <f>VLOOKUP(H649,Input!$AI$3:$AL$1002,3)</f>
        <v>300</v>
      </c>
      <c r="K649" t="str">
        <f t="shared" si="31"/>
        <v/>
      </c>
      <c r="L649" t="str">
        <f>VLOOKUP(K649,Input!$AM$3:$AP$1002,4)</f>
        <v/>
      </c>
      <c r="M649" t="str">
        <f>VLOOKUP(K649,Input!$AM$3:$AP$1002,3)</f>
        <v/>
      </c>
    </row>
    <row r="650" spans="8:13" x14ac:dyDescent="0.3">
      <c r="H650">
        <f t="shared" si="30"/>
        <v>648</v>
      </c>
      <c r="I650">
        <f>VLOOKUP(H650,Input!$AI$3:$AL$1002,4)</f>
        <v>2</v>
      </c>
      <c r="J650">
        <f>VLOOKUP(H650,Input!$AI$3:$AL$1002,3)</f>
        <v>290</v>
      </c>
      <c r="K650" t="str">
        <f t="shared" si="31"/>
        <v/>
      </c>
      <c r="L650" t="str">
        <f>VLOOKUP(K650,Input!$AM$3:$AP$1002,4)</f>
        <v/>
      </c>
      <c r="M650" t="str">
        <f>VLOOKUP(K650,Input!$AM$3:$AP$1002,3)</f>
        <v/>
      </c>
    </row>
    <row r="651" spans="8:13" x14ac:dyDescent="0.3">
      <c r="H651">
        <f t="shared" si="30"/>
        <v>649</v>
      </c>
      <c r="I651">
        <f>VLOOKUP(H651,Input!$AI$3:$AL$1002,4)</f>
        <v>4</v>
      </c>
      <c r="J651">
        <f>VLOOKUP(H651,Input!$AI$3:$AL$1002,3)</f>
        <v>370</v>
      </c>
      <c r="K651" t="str">
        <f t="shared" si="31"/>
        <v/>
      </c>
      <c r="L651" t="str">
        <f>VLOOKUP(K651,Input!$AM$3:$AP$1002,4)</f>
        <v/>
      </c>
      <c r="M651" t="str">
        <f>VLOOKUP(K651,Input!$AM$3:$AP$1002,3)</f>
        <v/>
      </c>
    </row>
    <row r="652" spans="8:13" x14ac:dyDescent="0.3">
      <c r="H652">
        <f t="shared" si="30"/>
        <v>650</v>
      </c>
      <c r="I652">
        <f>VLOOKUP(H652,Input!$AI$3:$AL$1002,4)</f>
        <v>2</v>
      </c>
      <c r="J652">
        <f>VLOOKUP(H652,Input!$AI$3:$AL$1002,3)</f>
        <v>290</v>
      </c>
      <c r="K652" t="str">
        <f t="shared" si="31"/>
        <v/>
      </c>
      <c r="L652" t="str">
        <f>VLOOKUP(K652,Input!$AM$3:$AP$1002,4)</f>
        <v/>
      </c>
      <c r="M652" t="str">
        <f>VLOOKUP(K652,Input!$AM$3:$AP$1002,3)</f>
        <v/>
      </c>
    </row>
    <row r="653" spans="8:13" x14ac:dyDescent="0.3">
      <c r="H653">
        <f t="shared" si="30"/>
        <v>651</v>
      </c>
      <c r="I653">
        <f>VLOOKUP(H653,Input!$AI$3:$AL$1002,4)</f>
        <v>3</v>
      </c>
      <c r="J653">
        <f>VLOOKUP(H653,Input!$AI$3:$AL$1002,3)</f>
        <v>330</v>
      </c>
      <c r="K653" t="str">
        <f t="shared" si="31"/>
        <v/>
      </c>
      <c r="L653" t="str">
        <f>VLOOKUP(K653,Input!$AM$3:$AP$1002,4)</f>
        <v/>
      </c>
      <c r="M653" t="str">
        <f>VLOOKUP(K653,Input!$AM$3:$AP$1002,3)</f>
        <v/>
      </c>
    </row>
    <row r="654" spans="8:13" x14ac:dyDescent="0.3">
      <c r="H654">
        <f t="shared" si="30"/>
        <v>652</v>
      </c>
      <c r="I654">
        <f>VLOOKUP(H654,Input!$AI$3:$AL$1002,4)</f>
        <v>2</v>
      </c>
      <c r="J654">
        <f>VLOOKUP(H654,Input!$AI$3:$AL$1002,3)</f>
        <v>280</v>
      </c>
      <c r="K654" t="str">
        <f t="shared" si="31"/>
        <v/>
      </c>
      <c r="L654" t="str">
        <f>VLOOKUP(K654,Input!$AM$3:$AP$1002,4)</f>
        <v/>
      </c>
      <c r="M654" t="str">
        <f>VLOOKUP(K654,Input!$AM$3:$AP$1002,3)</f>
        <v/>
      </c>
    </row>
    <row r="655" spans="8:13" x14ac:dyDescent="0.3">
      <c r="H655">
        <f t="shared" si="30"/>
        <v>653</v>
      </c>
      <c r="I655">
        <f>VLOOKUP(H655,Input!$AI$3:$AL$1002,4)</f>
        <v>2</v>
      </c>
      <c r="J655">
        <f>VLOOKUP(H655,Input!$AI$3:$AL$1002,3)</f>
        <v>290</v>
      </c>
      <c r="K655" t="str">
        <f t="shared" si="31"/>
        <v/>
      </c>
      <c r="L655" t="str">
        <f>VLOOKUP(K655,Input!$AM$3:$AP$1002,4)</f>
        <v/>
      </c>
      <c r="M655" t="str">
        <f>VLOOKUP(K655,Input!$AM$3:$AP$1002,3)</f>
        <v/>
      </c>
    </row>
    <row r="656" spans="8:13" x14ac:dyDescent="0.3">
      <c r="H656">
        <f t="shared" si="30"/>
        <v>654</v>
      </c>
      <c r="I656">
        <f>VLOOKUP(H656,Input!$AI$3:$AL$1002,4)</f>
        <v>3</v>
      </c>
      <c r="J656">
        <f>VLOOKUP(H656,Input!$AI$3:$AL$1002,3)</f>
        <v>330</v>
      </c>
      <c r="K656" t="str">
        <f t="shared" si="31"/>
        <v/>
      </c>
      <c r="L656" t="str">
        <f>VLOOKUP(K656,Input!$AM$3:$AP$1002,4)</f>
        <v/>
      </c>
      <c r="M656" t="str">
        <f>VLOOKUP(K656,Input!$AM$3:$AP$1002,3)</f>
        <v/>
      </c>
    </row>
    <row r="657" spans="8:13" x14ac:dyDescent="0.3">
      <c r="H657">
        <f t="shared" si="30"/>
        <v>655</v>
      </c>
      <c r="I657">
        <f>VLOOKUP(H657,Input!$AI$3:$AL$1002,4)</f>
        <v>7</v>
      </c>
      <c r="J657">
        <f>VLOOKUP(H657,Input!$AI$3:$AL$1002,3)</f>
        <v>320</v>
      </c>
      <c r="K657" t="str">
        <f t="shared" si="31"/>
        <v/>
      </c>
      <c r="L657" t="str">
        <f>VLOOKUP(K657,Input!$AM$3:$AP$1002,4)</f>
        <v/>
      </c>
      <c r="M657" t="str">
        <f>VLOOKUP(K657,Input!$AM$3:$AP$1002,3)</f>
        <v/>
      </c>
    </row>
    <row r="658" spans="8:13" x14ac:dyDescent="0.3">
      <c r="H658">
        <f t="shared" si="30"/>
        <v>656</v>
      </c>
      <c r="I658">
        <f>VLOOKUP(H658,Input!$AI$3:$AL$1002,4)</f>
        <v>4</v>
      </c>
      <c r="J658">
        <f>VLOOKUP(H658,Input!$AI$3:$AL$1002,3)</f>
        <v>340</v>
      </c>
      <c r="K658" t="str">
        <f t="shared" si="31"/>
        <v/>
      </c>
      <c r="L658" t="str">
        <f>VLOOKUP(K658,Input!$AM$3:$AP$1002,4)</f>
        <v/>
      </c>
      <c r="M658" t="str">
        <f>VLOOKUP(K658,Input!$AM$3:$AP$1002,3)</f>
        <v/>
      </c>
    </row>
    <row r="659" spans="8:13" x14ac:dyDescent="0.3">
      <c r="H659">
        <f t="shared" si="30"/>
        <v>657</v>
      </c>
      <c r="I659">
        <f>VLOOKUP(H659,Input!$AI$3:$AL$1002,4)</f>
        <v>4</v>
      </c>
      <c r="J659">
        <f>VLOOKUP(H659,Input!$AI$3:$AL$1002,3)</f>
        <v>320</v>
      </c>
      <c r="K659" t="str">
        <f t="shared" si="31"/>
        <v/>
      </c>
      <c r="L659" t="str">
        <f>VLOOKUP(K659,Input!$AM$3:$AP$1002,4)</f>
        <v/>
      </c>
      <c r="M659" t="str">
        <f>VLOOKUP(K659,Input!$AM$3:$AP$1002,3)</f>
        <v/>
      </c>
    </row>
    <row r="660" spans="8:13" x14ac:dyDescent="0.3">
      <c r="H660">
        <f t="shared" si="30"/>
        <v>658</v>
      </c>
      <c r="I660">
        <f>VLOOKUP(H660,Input!$AI$3:$AL$1002,4)</f>
        <v>3</v>
      </c>
      <c r="J660">
        <f>VLOOKUP(H660,Input!$AI$3:$AL$1002,3)</f>
        <v>320</v>
      </c>
      <c r="K660" t="str">
        <f t="shared" si="31"/>
        <v/>
      </c>
      <c r="L660" t="str">
        <f>VLOOKUP(K660,Input!$AM$3:$AP$1002,4)</f>
        <v/>
      </c>
      <c r="M660" t="str">
        <f>VLOOKUP(K660,Input!$AM$3:$AP$1002,3)</f>
        <v/>
      </c>
    </row>
    <row r="661" spans="8:13" x14ac:dyDescent="0.3">
      <c r="H661">
        <f t="shared" si="30"/>
        <v>659</v>
      </c>
      <c r="I661">
        <f>VLOOKUP(H661,Input!$AI$3:$AL$1002,4)</f>
        <v>4</v>
      </c>
      <c r="J661">
        <f>VLOOKUP(H661,Input!$AI$3:$AL$1002,3)</f>
        <v>320</v>
      </c>
      <c r="K661" t="str">
        <f t="shared" si="31"/>
        <v/>
      </c>
      <c r="L661" t="str">
        <f>VLOOKUP(K661,Input!$AM$3:$AP$1002,4)</f>
        <v/>
      </c>
      <c r="M661" t="str">
        <f>VLOOKUP(K661,Input!$AM$3:$AP$1002,3)</f>
        <v/>
      </c>
    </row>
    <row r="662" spans="8:13" x14ac:dyDescent="0.3">
      <c r="H662">
        <f t="shared" si="30"/>
        <v>660</v>
      </c>
      <c r="I662">
        <f>VLOOKUP(H662,Input!$AI$3:$AL$1002,4)</f>
        <v>4</v>
      </c>
      <c r="J662">
        <f>VLOOKUP(H662,Input!$AI$3:$AL$1002,3)</f>
        <v>360</v>
      </c>
      <c r="K662" t="str">
        <f t="shared" si="31"/>
        <v/>
      </c>
      <c r="L662" t="str">
        <f>VLOOKUP(K662,Input!$AM$3:$AP$1002,4)</f>
        <v/>
      </c>
      <c r="M662" t="str">
        <f>VLOOKUP(K662,Input!$AM$3:$AP$1002,3)</f>
        <v/>
      </c>
    </row>
    <row r="663" spans="8:13" x14ac:dyDescent="0.3">
      <c r="H663">
        <f t="shared" si="30"/>
        <v>661</v>
      </c>
      <c r="I663">
        <f>VLOOKUP(H663,Input!$AI$3:$AL$1002,4)</f>
        <v>3</v>
      </c>
      <c r="J663">
        <f>VLOOKUP(H663,Input!$AI$3:$AL$1002,3)</f>
        <v>310</v>
      </c>
      <c r="K663" t="str">
        <f t="shared" si="31"/>
        <v/>
      </c>
      <c r="L663" t="str">
        <f>VLOOKUP(K663,Input!$AM$3:$AP$1002,4)</f>
        <v/>
      </c>
      <c r="M663" t="str">
        <f>VLOOKUP(K663,Input!$AM$3:$AP$1002,3)</f>
        <v/>
      </c>
    </row>
    <row r="664" spans="8:13" x14ac:dyDescent="0.3">
      <c r="H664">
        <f t="shared" si="30"/>
        <v>662</v>
      </c>
      <c r="I664">
        <f>VLOOKUP(H664,Input!$AI$3:$AL$1002,4)</f>
        <v>3</v>
      </c>
      <c r="J664">
        <f>VLOOKUP(H664,Input!$AI$3:$AL$1002,3)</f>
        <v>280</v>
      </c>
      <c r="K664" t="str">
        <f t="shared" si="31"/>
        <v/>
      </c>
      <c r="L664" t="str">
        <f>VLOOKUP(K664,Input!$AM$3:$AP$1002,4)</f>
        <v/>
      </c>
      <c r="M664" t="str">
        <f>VLOOKUP(K664,Input!$AM$3:$AP$1002,3)</f>
        <v/>
      </c>
    </row>
    <row r="665" spans="8:13" x14ac:dyDescent="0.3">
      <c r="H665">
        <f t="shared" si="30"/>
        <v>663</v>
      </c>
      <c r="I665">
        <f>VLOOKUP(H665,Input!$AI$3:$AL$1002,4)</f>
        <v>3</v>
      </c>
      <c r="J665">
        <f>VLOOKUP(H665,Input!$AI$3:$AL$1002,3)</f>
        <v>280</v>
      </c>
      <c r="K665" t="str">
        <f t="shared" si="31"/>
        <v/>
      </c>
      <c r="L665" t="str">
        <f>VLOOKUP(K665,Input!$AM$3:$AP$1002,4)</f>
        <v/>
      </c>
      <c r="M665" t="str">
        <f>VLOOKUP(K665,Input!$AM$3:$AP$1002,3)</f>
        <v/>
      </c>
    </row>
    <row r="666" spans="8:13" x14ac:dyDescent="0.3">
      <c r="H666">
        <f t="shared" si="30"/>
        <v>664</v>
      </c>
      <c r="I666">
        <f>VLOOKUP(H666,Input!$AI$3:$AL$1002,4)</f>
        <v>3</v>
      </c>
      <c r="J666">
        <f>VLOOKUP(H666,Input!$AI$3:$AL$1002,3)</f>
        <v>310</v>
      </c>
      <c r="K666" t="str">
        <f t="shared" si="31"/>
        <v/>
      </c>
      <c r="L666" t="str">
        <f>VLOOKUP(K666,Input!$AM$3:$AP$1002,4)</f>
        <v/>
      </c>
      <c r="M666" t="str">
        <f>VLOOKUP(K666,Input!$AM$3:$AP$1002,3)</f>
        <v/>
      </c>
    </row>
    <row r="667" spans="8:13" x14ac:dyDescent="0.3">
      <c r="H667">
        <f t="shared" si="30"/>
        <v>665</v>
      </c>
      <c r="I667">
        <f>VLOOKUP(H667,Input!$AI$3:$AL$1002,4)</f>
        <v>5</v>
      </c>
      <c r="J667">
        <f>VLOOKUP(H667,Input!$AI$3:$AL$1002,3)</f>
        <v>350</v>
      </c>
      <c r="K667" t="str">
        <f t="shared" si="31"/>
        <v/>
      </c>
      <c r="L667" t="str">
        <f>VLOOKUP(K667,Input!$AM$3:$AP$1002,4)</f>
        <v/>
      </c>
      <c r="M667" t="str">
        <f>VLOOKUP(K667,Input!$AM$3:$AP$1002,3)</f>
        <v/>
      </c>
    </row>
    <row r="668" spans="8:13" x14ac:dyDescent="0.3">
      <c r="H668">
        <f t="shared" si="30"/>
        <v>666</v>
      </c>
      <c r="I668">
        <f>VLOOKUP(H668,Input!$AI$3:$AL$1002,4)</f>
        <v>4</v>
      </c>
      <c r="J668">
        <f>VLOOKUP(H668,Input!$AI$3:$AL$1002,3)</f>
        <v>350</v>
      </c>
      <c r="K668" t="str">
        <f t="shared" si="31"/>
        <v/>
      </c>
      <c r="L668" t="str">
        <f>VLOOKUP(K668,Input!$AM$3:$AP$1002,4)</f>
        <v/>
      </c>
      <c r="M668" t="str">
        <f>VLOOKUP(K668,Input!$AM$3:$AP$1002,3)</f>
        <v/>
      </c>
    </row>
    <row r="669" spans="8:13" x14ac:dyDescent="0.3">
      <c r="H669">
        <f t="shared" si="30"/>
        <v>667</v>
      </c>
      <c r="I669">
        <f>VLOOKUP(H669,Input!$AI$3:$AL$1002,4)</f>
        <v>5</v>
      </c>
      <c r="J669">
        <f>VLOOKUP(H669,Input!$AI$3:$AL$1002,3)</f>
        <v>400</v>
      </c>
      <c r="K669" t="str">
        <f t="shared" si="31"/>
        <v/>
      </c>
      <c r="L669" t="str">
        <f>VLOOKUP(K669,Input!$AM$3:$AP$1002,4)</f>
        <v/>
      </c>
      <c r="M669" t="str">
        <f>VLOOKUP(K669,Input!$AM$3:$AP$1002,3)</f>
        <v/>
      </c>
    </row>
    <row r="670" spans="8:13" x14ac:dyDescent="0.3">
      <c r="H670">
        <f t="shared" si="30"/>
        <v>668</v>
      </c>
      <c r="I670">
        <f>VLOOKUP(H670,Input!$AI$3:$AL$1002,4)</f>
        <v>5</v>
      </c>
      <c r="J670">
        <f>VLOOKUP(H670,Input!$AI$3:$AL$1002,3)</f>
        <v>330</v>
      </c>
      <c r="K670" t="str">
        <f t="shared" si="31"/>
        <v/>
      </c>
      <c r="L670" t="str">
        <f>VLOOKUP(K670,Input!$AM$3:$AP$1002,4)</f>
        <v/>
      </c>
      <c r="M670" t="str">
        <f>VLOOKUP(K670,Input!$AM$3:$AP$1002,3)</f>
        <v/>
      </c>
    </row>
    <row r="671" spans="8:13" x14ac:dyDescent="0.3">
      <c r="H671">
        <f t="shared" si="30"/>
        <v>669</v>
      </c>
      <c r="I671">
        <f>VLOOKUP(H671,Input!$AI$3:$AL$1002,4)</f>
        <v>3</v>
      </c>
      <c r="J671">
        <f>VLOOKUP(H671,Input!$AI$3:$AL$1002,3)</f>
        <v>300</v>
      </c>
      <c r="K671" t="str">
        <f t="shared" si="31"/>
        <v/>
      </c>
      <c r="L671" t="str">
        <f>VLOOKUP(K671,Input!$AM$3:$AP$1002,4)</f>
        <v/>
      </c>
      <c r="M671" t="str">
        <f>VLOOKUP(K671,Input!$AM$3:$AP$1002,3)</f>
        <v/>
      </c>
    </row>
    <row r="672" spans="8:13" x14ac:dyDescent="0.3">
      <c r="H672">
        <f t="shared" si="30"/>
        <v>670</v>
      </c>
      <c r="I672">
        <f>VLOOKUP(H672,Input!$AI$3:$AL$1002,4)</f>
        <v>4</v>
      </c>
      <c r="J672">
        <f>VLOOKUP(H672,Input!$AI$3:$AL$1002,3)</f>
        <v>290</v>
      </c>
      <c r="K672" t="str">
        <f t="shared" si="31"/>
        <v/>
      </c>
      <c r="L672" t="str">
        <f>VLOOKUP(K672,Input!$AM$3:$AP$1002,4)</f>
        <v/>
      </c>
      <c r="M672" t="str">
        <f>VLOOKUP(K672,Input!$AM$3:$AP$1002,3)</f>
        <v/>
      </c>
    </row>
    <row r="673" spans="8:13" x14ac:dyDescent="0.3">
      <c r="H673">
        <f t="shared" si="30"/>
        <v>671</v>
      </c>
      <c r="I673">
        <f>VLOOKUP(H673,Input!$AI$3:$AL$1002,4)</f>
        <v>3</v>
      </c>
      <c r="J673">
        <f>VLOOKUP(H673,Input!$AI$3:$AL$1002,3)</f>
        <v>320</v>
      </c>
      <c r="K673" t="str">
        <f t="shared" si="31"/>
        <v/>
      </c>
      <c r="L673" t="str">
        <f>VLOOKUP(K673,Input!$AM$3:$AP$1002,4)</f>
        <v/>
      </c>
      <c r="M673" t="str">
        <f>VLOOKUP(K673,Input!$AM$3:$AP$1002,3)</f>
        <v/>
      </c>
    </row>
    <row r="674" spans="8:13" x14ac:dyDescent="0.3">
      <c r="H674">
        <f t="shared" si="30"/>
        <v>672</v>
      </c>
      <c r="I674">
        <f>VLOOKUP(H674,Input!$AI$3:$AL$1002,4)</f>
        <v>5</v>
      </c>
      <c r="J674">
        <f>VLOOKUP(H674,Input!$AI$3:$AL$1002,3)</f>
        <v>350</v>
      </c>
      <c r="K674" t="str">
        <f t="shared" si="31"/>
        <v/>
      </c>
      <c r="L674" t="str">
        <f>VLOOKUP(K674,Input!$AM$3:$AP$1002,4)</f>
        <v/>
      </c>
      <c r="M674" t="str">
        <f>VLOOKUP(K674,Input!$AM$3:$AP$1002,3)</f>
        <v/>
      </c>
    </row>
    <row r="675" spans="8:13" x14ac:dyDescent="0.3">
      <c r="H675">
        <f t="shared" si="30"/>
        <v>673</v>
      </c>
      <c r="I675">
        <f>VLOOKUP(H675,Input!$AI$3:$AL$1002,4)</f>
        <v>3</v>
      </c>
      <c r="J675">
        <f>VLOOKUP(H675,Input!$AI$3:$AL$1002,3)</f>
        <v>320</v>
      </c>
      <c r="K675" t="str">
        <f t="shared" si="31"/>
        <v/>
      </c>
      <c r="L675" t="str">
        <f>VLOOKUP(K675,Input!$AM$3:$AP$1002,4)</f>
        <v/>
      </c>
      <c r="M675" t="str">
        <f>VLOOKUP(K675,Input!$AM$3:$AP$1002,3)</f>
        <v/>
      </c>
    </row>
    <row r="676" spans="8:13" x14ac:dyDescent="0.3">
      <c r="H676">
        <f t="shared" si="30"/>
        <v>674</v>
      </c>
      <c r="I676">
        <f>VLOOKUP(H676,Input!$AI$3:$AL$1002,4)</f>
        <v>3</v>
      </c>
      <c r="J676">
        <f>VLOOKUP(H676,Input!$AI$3:$AL$1002,3)</f>
        <v>290</v>
      </c>
      <c r="K676" t="str">
        <f t="shared" si="31"/>
        <v/>
      </c>
      <c r="L676" t="str">
        <f>VLOOKUP(K676,Input!$AM$3:$AP$1002,4)</f>
        <v/>
      </c>
      <c r="M676" t="str">
        <f>VLOOKUP(K676,Input!$AM$3:$AP$1002,3)</f>
        <v/>
      </c>
    </row>
    <row r="677" spans="8:13" x14ac:dyDescent="0.3">
      <c r="H677">
        <f t="shared" si="30"/>
        <v>675</v>
      </c>
      <c r="I677">
        <f>VLOOKUP(H677,Input!$AI$3:$AL$1002,4)</f>
        <v>5</v>
      </c>
      <c r="J677">
        <f>VLOOKUP(H677,Input!$AI$3:$AL$1002,3)</f>
        <v>340</v>
      </c>
      <c r="K677" t="str">
        <f t="shared" si="31"/>
        <v/>
      </c>
      <c r="L677" t="str">
        <f>VLOOKUP(K677,Input!$AM$3:$AP$1002,4)</f>
        <v/>
      </c>
      <c r="M677" t="str">
        <f>VLOOKUP(K677,Input!$AM$3:$AP$1002,3)</f>
        <v/>
      </c>
    </row>
    <row r="678" spans="8:13" x14ac:dyDescent="0.3">
      <c r="H678">
        <f t="shared" si="30"/>
        <v>676</v>
      </c>
      <c r="I678">
        <f>VLOOKUP(H678,Input!$AI$3:$AL$1002,4)</f>
        <v>4</v>
      </c>
      <c r="J678">
        <f>VLOOKUP(H678,Input!$AI$3:$AL$1002,3)</f>
        <v>300</v>
      </c>
      <c r="K678" t="str">
        <f t="shared" si="31"/>
        <v/>
      </c>
      <c r="L678" t="str">
        <f>VLOOKUP(K678,Input!$AM$3:$AP$1002,4)</f>
        <v/>
      </c>
      <c r="M678" t="str">
        <f>VLOOKUP(K678,Input!$AM$3:$AP$1002,3)</f>
        <v/>
      </c>
    </row>
    <row r="679" spans="8:13" x14ac:dyDescent="0.3">
      <c r="H679">
        <f t="shared" si="30"/>
        <v>677</v>
      </c>
      <c r="I679">
        <f>VLOOKUP(H679,Input!$AI$3:$AL$1002,4)</f>
        <v>4</v>
      </c>
      <c r="J679">
        <f>VLOOKUP(H679,Input!$AI$3:$AL$1002,3)</f>
        <v>350</v>
      </c>
      <c r="K679" t="str">
        <f t="shared" si="31"/>
        <v/>
      </c>
      <c r="L679" t="str">
        <f>VLOOKUP(K679,Input!$AM$3:$AP$1002,4)</f>
        <v/>
      </c>
      <c r="M679" t="str">
        <f>VLOOKUP(K679,Input!$AM$3:$AP$1002,3)</f>
        <v/>
      </c>
    </row>
    <row r="680" spans="8:13" x14ac:dyDescent="0.3">
      <c r="H680">
        <f t="shared" si="30"/>
        <v>678</v>
      </c>
      <c r="I680">
        <f>VLOOKUP(H680,Input!$AI$3:$AL$1002,4)</f>
        <v>3</v>
      </c>
      <c r="J680">
        <f>VLOOKUP(H680,Input!$AI$3:$AL$1002,3)</f>
        <v>330</v>
      </c>
      <c r="K680" t="str">
        <f t="shared" si="31"/>
        <v/>
      </c>
      <c r="L680" t="str">
        <f>VLOOKUP(K680,Input!$AM$3:$AP$1002,4)</f>
        <v/>
      </c>
      <c r="M680" t="str">
        <f>VLOOKUP(K680,Input!$AM$3:$AP$1002,3)</f>
        <v/>
      </c>
    </row>
    <row r="681" spans="8:13" x14ac:dyDescent="0.3">
      <c r="H681">
        <f t="shared" si="30"/>
        <v>679</v>
      </c>
      <c r="I681">
        <f>VLOOKUP(H681,Input!$AI$3:$AL$1002,4)</f>
        <v>4</v>
      </c>
      <c r="J681">
        <f>VLOOKUP(H681,Input!$AI$3:$AL$1002,3)</f>
        <v>310</v>
      </c>
      <c r="K681" t="str">
        <f t="shared" si="31"/>
        <v/>
      </c>
      <c r="L681" t="str">
        <f>VLOOKUP(K681,Input!$AM$3:$AP$1002,4)</f>
        <v/>
      </c>
      <c r="M681" t="str">
        <f>VLOOKUP(K681,Input!$AM$3:$AP$1002,3)</f>
        <v/>
      </c>
    </row>
    <row r="682" spans="8:13" x14ac:dyDescent="0.3">
      <c r="H682">
        <f t="shared" si="30"/>
        <v>680</v>
      </c>
      <c r="I682">
        <f>VLOOKUP(H682,Input!$AI$3:$AL$1002,4)</f>
        <v>2</v>
      </c>
      <c r="J682">
        <f>VLOOKUP(H682,Input!$AI$3:$AL$1002,3)</f>
        <v>280</v>
      </c>
      <c r="K682" t="str">
        <f t="shared" si="31"/>
        <v/>
      </c>
      <c r="L682" t="str">
        <f>VLOOKUP(K682,Input!$AM$3:$AP$1002,4)</f>
        <v/>
      </c>
      <c r="M682" t="str">
        <f>VLOOKUP(K682,Input!$AM$3:$AP$1002,3)</f>
        <v/>
      </c>
    </row>
    <row r="683" spans="8:13" x14ac:dyDescent="0.3">
      <c r="H683">
        <f t="shared" si="30"/>
        <v>681</v>
      </c>
      <c r="I683">
        <f>VLOOKUP(H683,Input!$AI$3:$AL$1002,4)</f>
        <v>5</v>
      </c>
      <c r="J683">
        <f>VLOOKUP(H683,Input!$AI$3:$AL$1002,3)</f>
        <v>330</v>
      </c>
      <c r="K683" t="str">
        <f t="shared" si="31"/>
        <v/>
      </c>
      <c r="L683" t="str">
        <f>VLOOKUP(K683,Input!$AM$3:$AP$1002,4)</f>
        <v/>
      </c>
      <c r="M683" t="str">
        <f>VLOOKUP(K683,Input!$AM$3:$AP$1002,3)</f>
        <v/>
      </c>
    </row>
    <row r="684" spans="8:13" x14ac:dyDescent="0.3">
      <c r="H684">
        <f t="shared" si="30"/>
        <v>682</v>
      </c>
      <c r="I684">
        <f>VLOOKUP(H684,Input!$AI$3:$AL$1002,4)</f>
        <v>6</v>
      </c>
      <c r="J684">
        <f>VLOOKUP(H684,Input!$AI$3:$AL$1002,3)</f>
        <v>320</v>
      </c>
      <c r="K684" t="str">
        <f t="shared" si="31"/>
        <v/>
      </c>
      <c r="L684" t="str">
        <f>VLOOKUP(K684,Input!$AM$3:$AP$1002,4)</f>
        <v/>
      </c>
      <c r="M684" t="str">
        <f>VLOOKUP(K684,Input!$AM$3:$AP$1002,3)</f>
        <v/>
      </c>
    </row>
    <row r="685" spans="8:13" x14ac:dyDescent="0.3">
      <c r="H685">
        <f t="shared" si="30"/>
        <v>683</v>
      </c>
      <c r="I685">
        <f>VLOOKUP(H685,Input!$AI$3:$AL$1002,4)</f>
        <v>2</v>
      </c>
      <c r="J685">
        <f>VLOOKUP(H685,Input!$AI$3:$AL$1002,3)</f>
        <v>290</v>
      </c>
      <c r="K685" t="str">
        <f t="shared" si="31"/>
        <v/>
      </c>
      <c r="L685" t="str">
        <f>VLOOKUP(K685,Input!$AM$3:$AP$1002,4)</f>
        <v/>
      </c>
      <c r="M685" t="str">
        <f>VLOOKUP(K685,Input!$AM$3:$AP$1002,3)</f>
        <v/>
      </c>
    </row>
    <row r="686" spans="8:13" x14ac:dyDescent="0.3">
      <c r="H686">
        <f t="shared" si="30"/>
        <v>684</v>
      </c>
      <c r="I686">
        <f>VLOOKUP(H686,Input!$AI$3:$AL$1002,4)</f>
        <v>5</v>
      </c>
      <c r="J686">
        <f>VLOOKUP(H686,Input!$AI$3:$AL$1002,3)</f>
        <v>370</v>
      </c>
      <c r="K686" t="str">
        <f t="shared" si="31"/>
        <v/>
      </c>
      <c r="L686" t="str">
        <f>VLOOKUP(K686,Input!$AM$3:$AP$1002,4)</f>
        <v/>
      </c>
      <c r="M686" t="str">
        <f>VLOOKUP(K686,Input!$AM$3:$AP$1002,3)</f>
        <v/>
      </c>
    </row>
    <row r="687" spans="8:13" x14ac:dyDescent="0.3">
      <c r="H687">
        <f t="shared" si="30"/>
        <v>685</v>
      </c>
      <c r="I687">
        <f>VLOOKUP(H687,Input!$AI$3:$AL$1002,4)</f>
        <v>3</v>
      </c>
      <c r="J687">
        <f>VLOOKUP(H687,Input!$AI$3:$AL$1002,3)</f>
        <v>280</v>
      </c>
      <c r="K687" t="str">
        <f t="shared" si="31"/>
        <v/>
      </c>
      <c r="L687" t="str">
        <f>VLOOKUP(K687,Input!$AM$3:$AP$1002,4)</f>
        <v/>
      </c>
      <c r="M687" t="str">
        <f>VLOOKUP(K687,Input!$AM$3:$AP$1002,3)</f>
        <v/>
      </c>
    </row>
    <row r="688" spans="8:13" x14ac:dyDescent="0.3">
      <c r="H688">
        <f t="shared" si="30"/>
        <v>686</v>
      </c>
      <c r="I688">
        <f>VLOOKUP(H688,Input!$AI$3:$AL$1002,4)</f>
        <v>3</v>
      </c>
      <c r="J688">
        <f>VLOOKUP(H688,Input!$AI$3:$AL$1002,3)</f>
        <v>370</v>
      </c>
      <c r="K688" t="str">
        <f t="shared" si="31"/>
        <v/>
      </c>
      <c r="L688" t="str">
        <f>VLOOKUP(K688,Input!$AM$3:$AP$1002,4)</f>
        <v/>
      </c>
      <c r="M688" t="str">
        <f>VLOOKUP(K688,Input!$AM$3:$AP$1002,3)</f>
        <v/>
      </c>
    </row>
    <row r="689" spans="8:13" x14ac:dyDescent="0.3">
      <c r="H689">
        <f t="shared" si="30"/>
        <v>687</v>
      </c>
      <c r="I689">
        <f>VLOOKUP(H689,Input!$AI$3:$AL$1002,4)</f>
        <v>4</v>
      </c>
      <c r="J689">
        <f>VLOOKUP(H689,Input!$AI$3:$AL$1002,3)</f>
        <v>390</v>
      </c>
      <c r="K689" t="str">
        <f t="shared" si="31"/>
        <v/>
      </c>
      <c r="L689" t="str">
        <f>VLOOKUP(K689,Input!$AM$3:$AP$1002,4)</f>
        <v/>
      </c>
      <c r="M689" t="str">
        <f>VLOOKUP(K689,Input!$AM$3:$AP$1002,3)</f>
        <v/>
      </c>
    </row>
    <row r="690" spans="8:13" x14ac:dyDescent="0.3">
      <c r="H690">
        <f t="shared" si="30"/>
        <v>688</v>
      </c>
      <c r="I690">
        <f>VLOOKUP(H690,Input!$AI$3:$AL$1002,4)</f>
        <v>4</v>
      </c>
      <c r="J690">
        <f>VLOOKUP(H690,Input!$AI$3:$AL$1002,3)</f>
        <v>270</v>
      </c>
      <c r="K690" t="str">
        <f t="shared" si="31"/>
        <v/>
      </c>
      <c r="L690" t="str">
        <f>VLOOKUP(K690,Input!$AM$3:$AP$1002,4)</f>
        <v/>
      </c>
      <c r="M690" t="str">
        <f>VLOOKUP(K690,Input!$AM$3:$AP$1002,3)</f>
        <v/>
      </c>
    </row>
    <row r="691" spans="8:13" x14ac:dyDescent="0.3">
      <c r="H691">
        <f t="shared" si="30"/>
        <v>689</v>
      </c>
      <c r="I691">
        <f>VLOOKUP(H691,Input!$AI$3:$AL$1002,4)</f>
        <v>2</v>
      </c>
      <c r="J691">
        <f>VLOOKUP(H691,Input!$AI$3:$AL$1002,3)</f>
        <v>260</v>
      </c>
      <c r="K691" t="str">
        <f t="shared" si="31"/>
        <v/>
      </c>
      <c r="L691" t="str">
        <f>VLOOKUP(K691,Input!$AM$3:$AP$1002,4)</f>
        <v/>
      </c>
      <c r="M691" t="str">
        <f>VLOOKUP(K691,Input!$AM$3:$AP$1002,3)</f>
        <v/>
      </c>
    </row>
    <row r="692" spans="8:13" x14ac:dyDescent="0.3">
      <c r="H692">
        <f t="shared" si="30"/>
        <v>690</v>
      </c>
      <c r="I692">
        <f>VLOOKUP(H692,Input!$AI$3:$AL$1002,4)</f>
        <v>3</v>
      </c>
      <c r="J692">
        <f>VLOOKUP(H692,Input!$AI$3:$AL$1002,3)</f>
        <v>310</v>
      </c>
      <c r="K692" t="str">
        <f t="shared" si="31"/>
        <v/>
      </c>
      <c r="L692" t="str">
        <f>VLOOKUP(K692,Input!$AM$3:$AP$1002,4)</f>
        <v/>
      </c>
      <c r="M692" t="str">
        <f>VLOOKUP(K692,Input!$AM$3:$AP$1002,3)</f>
        <v/>
      </c>
    </row>
    <row r="693" spans="8:13" x14ac:dyDescent="0.3">
      <c r="H693">
        <f t="shared" si="30"/>
        <v>691</v>
      </c>
      <c r="I693">
        <f>VLOOKUP(H693,Input!$AI$3:$AL$1002,4)</f>
        <v>4</v>
      </c>
      <c r="J693">
        <f>VLOOKUP(H693,Input!$AI$3:$AL$1002,3)</f>
        <v>320</v>
      </c>
      <c r="K693" t="str">
        <f t="shared" si="31"/>
        <v/>
      </c>
      <c r="L693" t="str">
        <f>VLOOKUP(K693,Input!$AM$3:$AP$1002,4)</f>
        <v/>
      </c>
      <c r="M693" t="str">
        <f>VLOOKUP(K693,Input!$AM$3:$AP$1002,3)</f>
        <v/>
      </c>
    </row>
    <row r="694" spans="8:13" x14ac:dyDescent="0.3">
      <c r="H694">
        <f t="shared" si="30"/>
        <v>692</v>
      </c>
      <c r="I694">
        <f>VLOOKUP(H694,Input!$AI$3:$AL$1002,4)</f>
        <v>4</v>
      </c>
      <c r="J694">
        <f>VLOOKUP(H694,Input!$AI$3:$AL$1002,3)</f>
        <v>320</v>
      </c>
      <c r="K694" t="str">
        <f t="shared" si="31"/>
        <v/>
      </c>
      <c r="L694" t="str">
        <f>VLOOKUP(K694,Input!$AM$3:$AP$1002,4)</f>
        <v/>
      </c>
      <c r="M694" t="str">
        <f>VLOOKUP(K694,Input!$AM$3:$AP$1002,3)</f>
        <v/>
      </c>
    </row>
    <row r="695" spans="8:13" x14ac:dyDescent="0.3">
      <c r="H695">
        <f t="shared" si="30"/>
        <v>693</v>
      </c>
      <c r="I695">
        <f>VLOOKUP(H695,Input!$AI$3:$AL$1002,4)</f>
        <v>4</v>
      </c>
      <c r="J695">
        <f>VLOOKUP(H695,Input!$AI$3:$AL$1002,3)</f>
        <v>330</v>
      </c>
      <c r="K695" t="str">
        <f t="shared" si="31"/>
        <v/>
      </c>
      <c r="L695" t="str">
        <f>VLOOKUP(K695,Input!$AM$3:$AP$1002,4)</f>
        <v/>
      </c>
      <c r="M695" t="str">
        <f>VLOOKUP(K695,Input!$AM$3:$AP$1002,3)</f>
        <v/>
      </c>
    </row>
    <row r="696" spans="8:13" x14ac:dyDescent="0.3">
      <c r="H696">
        <f t="shared" si="30"/>
        <v>694</v>
      </c>
      <c r="I696">
        <f>VLOOKUP(H696,Input!$AI$3:$AL$1002,4)</f>
        <v>4</v>
      </c>
      <c r="J696">
        <f>VLOOKUP(H696,Input!$AI$3:$AL$1002,3)</f>
        <v>350</v>
      </c>
      <c r="K696" t="str">
        <f t="shared" si="31"/>
        <v/>
      </c>
      <c r="L696" t="str">
        <f>VLOOKUP(K696,Input!$AM$3:$AP$1002,4)</f>
        <v/>
      </c>
      <c r="M696" t="str">
        <f>VLOOKUP(K696,Input!$AM$3:$AP$1002,3)</f>
        <v/>
      </c>
    </row>
    <row r="697" spans="8:13" x14ac:dyDescent="0.3">
      <c r="H697">
        <f t="shared" si="30"/>
        <v>695</v>
      </c>
      <c r="I697">
        <f>VLOOKUP(H697,Input!$AI$3:$AL$1002,4)</f>
        <v>5</v>
      </c>
      <c r="J697">
        <f>VLOOKUP(H697,Input!$AI$3:$AL$1002,3)</f>
        <v>350</v>
      </c>
      <c r="K697" t="str">
        <f t="shared" si="31"/>
        <v/>
      </c>
      <c r="L697" t="str">
        <f>VLOOKUP(K697,Input!$AM$3:$AP$1002,4)</f>
        <v/>
      </c>
      <c r="M697" t="str">
        <f>VLOOKUP(K697,Input!$AM$3:$AP$1002,3)</f>
        <v/>
      </c>
    </row>
    <row r="698" spans="8:13" x14ac:dyDescent="0.3">
      <c r="H698">
        <f t="shared" si="30"/>
        <v>696</v>
      </c>
      <c r="I698">
        <f>VLOOKUP(H698,Input!$AI$3:$AL$1002,4)</f>
        <v>5</v>
      </c>
      <c r="J698">
        <f>VLOOKUP(H698,Input!$AI$3:$AL$1002,3)</f>
        <v>360</v>
      </c>
      <c r="K698" t="str">
        <f t="shared" si="31"/>
        <v/>
      </c>
      <c r="L698" t="str">
        <f>VLOOKUP(K698,Input!$AM$3:$AP$1002,4)</f>
        <v/>
      </c>
      <c r="M698" t="str">
        <f>VLOOKUP(K698,Input!$AM$3:$AP$1002,3)</f>
        <v/>
      </c>
    </row>
    <row r="699" spans="8:13" x14ac:dyDescent="0.3">
      <c r="H699">
        <f t="shared" si="30"/>
        <v>697</v>
      </c>
      <c r="I699">
        <f>VLOOKUP(H699,Input!$AI$3:$AL$1002,4)</f>
        <v>5</v>
      </c>
      <c r="J699">
        <f>VLOOKUP(H699,Input!$AI$3:$AL$1002,3)</f>
        <v>360</v>
      </c>
      <c r="K699" t="str">
        <f t="shared" si="31"/>
        <v/>
      </c>
      <c r="L699" t="str">
        <f>VLOOKUP(K699,Input!$AM$3:$AP$1002,4)</f>
        <v/>
      </c>
      <c r="M699" t="str">
        <f>VLOOKUP(K699,Input!$AM$3:$AP$1002,3)</f>
        <v/>
      </c>
    </row>
    <row r="700" spans="8:13" x14ac:dyDescent="0.3">
      <c r="H700">
        <f t="shared" si="30"/>
        <v>698</v>
      </c>
      <c r="I700">
        <f>VLOOKUP(H700,Input!$AI$3:$AL$1002,4)</f>
        <v>6</v>
      </c>
      <c r="J700">
        <f>VLOOKUP(H700,Input!$AI$3:$AL$1002,3)</f>
        <v>370</v>
      </c>
      <c r="K700" t="str">
        <f t="shared" si="31"/>
        <v/>
      </c>
      <c r="L700" t="str">
        <f>VLOOKUP(K700,Input!$AM$3:$AP$1002,4)</f>
        <v/>
      </c>
      <c r="M700" t="str">
        <f>VLOOKUP(K700,Input!$AM$3:$AP$1002,3)</f>
        <v/>
      </c>
    </row>
    <row r="701" spans="8:13" x14ac:dyDescent="0.3">
      <c r="H701">
        <f t="shared" si="30"/>
        <v>699</v>
      </c>
      <c r="I701">
        <f>VLOOKUP(H701,Input!$AI$3:$AL$1002,4)</f>
        <v>5</v>
      </c>
      <c r="J701">
        <f>VLOOKUP(H701,Input!$AI$3:$AL$1002,3)</f>
        <v>370</v>
      </c>
      <c r="K701" t="str">
        <f t="shared" si="31"/>
        <v/>
      </c>
      <c r="L701" t="str">
        <f>VLOOKUP(K701,Input!$AM$3:$AP$1002,4)</f>
        <v/>
      </c>
      <c r="M701" t="str">
        <f>VLOOKUP(K701,Input!$AM$3:$AP$1002,3)</f>
        <v/>
      </c>
    </row>
    <row r="702" spans="8:13" x14ac:dyDescent="0.3">
      <c r="H702">
        <f t="shared" si="30"/>
        <v>700</v>
      </c>
      <c r="I702">
        <f>VLOOKUP(H702,Input!$AI$3:$AL$1002,4)</f>
        <v>4</v>
      </c>
      <c r="J702">
        <f>VLOOKUP(H702,Input!$AI$3:$AL$1002,3)</f>
        <v>380</v>
      </c>
      <c r="K702" t="str">
        <f t="shared" si="31"/>
        <v/>
      </c>
      <c r="L702" t="str">
        <f>VLOOKUP(K702,Input!$AM$3:$AP$1002,4)</f>
        <v/>
      </c>
      <c r="M702" t="str">
        <f>VLOOKUP(K702,Input!$AM$3:$AP$1002,3)</f>
        <v/>
      </c>
    </row>
    <row r="703" spans="8:13" x14ac:dyDescent="0.3">
      <c r="H703">
        <f t="shared" si="30"/>
        <v>701</v>
      </c>
      <c r="I703">
        <f>VLOOKUP(H703,Input!$AI$3:$AL$1002,4)</f>
        <v>4</v>
      </c>
      <c r="J703">
        <f>VLOOKUP(H703,Input!$AI$3:$AL$1002,3)</f>
        <v>380</v>
      </c>
      <c r="K703" t="str">
        <f t="shared" si="31"/>
        <v/>
      </c>
      <c r="L703" t="str">
        <f>VLOOKUP(K703,Input!$AM$3:$AP$1002,4)</f>
        <v/>
      </c>
      <c r="M703" t="str">
        <f>VLOOKUP(K703,Input!$AM$3:$AP$1002,3)</f>
        <v/>
      </c>
    </row>
    <row r="704" spans="8:13" x14ac:dyDescent="0.3">
      <c r="H704">
        <f t="shared" si="30"/>
        <v>702</v>
      </c>
      <c r="I704">
        <f>VLOOKUP(H704,Input!$AI$3:$AL$1002,4)</f>
        <v>7</v>
      </c>
      <c r="J704">
        <f>VLOOKUP(H704,Input!$AI$3:$AL$1002,3)</f>
        <v>390</v>
      </c>
      <c r="K704" t="str">
        <f t="shared" si="31"/>
        <v/>
      </c>
      <c r="L704" t="str">
        <f>VLOOKUP(K704,Input!$AM$3:$AP$1002,4)</f>
        <v/>
      </c>
      <c r="M704" t="str">
        <f>VLOOKUP(K704,Input!$AM$3:$AP$1002,3)</f>
        <v/>
      </c>
    </row>
    <row r="705" spans="8:13" x14ac:dyDescent="0.3">
      <c r="H705">
        <f t="shared" si="30"/>
        <v>703</v>
      </c>
      <c r="I705">
        <f>VLOOKUP(H705,Input!$AI$3:$AL$1002,4)</f>
        <v>6</v>
      </c>
      <c r="J705">
        <f>VLOOKUP(H705,Input!$AI$3:$AL$1002,3)</f>
        <v>400</v>
      </c>
      <c r="K705" t="str">
        <f t="shared" si="31"/>
        <v/>
      </c>
      <c r="L705" t="str">
        <f>VLOOKUP(K705,Input!$AM$3:$AP$1002,4)</f>
        <v/>
      </c>
      <c r="M705" t="str">
        <f>VLOOKUP(K705,Input!$AM$3:$AP$1002,3)</f>
        <v/>
      </c>
    </row>
    <row r="706" spans="8:13" x14ac:dyDescent="0.3">
      <c r="H706">
        <f t="shared" si="30"/>
        <v>704</v>
      </c>
      <c r="I706">
        <f>VLOOKUP(H706,Input!$AI$3:$AL$1002,4)</f>
        <v>5</v>
      </c>
      <c r="J706">
        <f>VLOOKUP(H706,Input!$AI$3:$AL$1002,3)</f>
        <v>410</v>
      </c>
      <c r="K706" t="str">
        <f t="shared" si="31"/>
        <v/>
      </c>
      <c r="L706" t="str">
        <f>VLOOKUP(K706,Input!$AM$3:$AP$1002,4)</f>
        <v/>
      </c>
      <c r="M706" t="str">
        <f>VLOOKUP(K706,Input!$AM$3:$AP$1002,3)</f>
        <v/>
      </c>
    </row>
    <row r="707" spans="8:13" x14ac:dyDescent="0.3">
      <c r="H707">
        <f t="shared" si="30"/>
        <v>705</v>
      </c>
      <c r="I707">
        <f>VLOOKUP(H707,Input!$AI$3:$AL$1002,4)</f>
        <v>7</v>
      </c>
      <c r="J707">
        <f>VLOOKUP(H707,Input!$AI$3:$AL$1002,3)</f>
        <v>420</v>
      </c>
      <c r="K707" t="str">
        <f t="shared" si="31"/>
        <v/>
      </c>
      <c r="L707" t="str">
        <f>VLOOKUP(K707,Input!$AM$3:$AP$1002,4)</f>
        <v/>
      </c>
      <c r="M707" t="str">
        <f>VLOOKUP(K707,Input!$AM$3:$AP$1002,3)</f>
        <v/>
      </c>
    </row>
    <row r="708" spans="8:13" x14ac:dyDescent="0.3">
      <c r="H708">
        <f t="shared" si="30"/>
        <v>706</v>
      </c>
      <c r="I708">
        <f>VLOOKUP(H708,Input!$AI$3:$AL$1002,4)</f>
        <v>10</v>
      </c>
      <c r="J708">
        <f>VLOOKUP(H708,Input!$AI$3:$AL$1002,3)</f>
        <v>430</v>
      </c>
      <c r="K708" t="str">
        <f t="shared" si="31"/>
        <v/>
      </c>
      <c r="L708" t="str">
        <f>VLOOKUP(K708,Input!$AM$3:$AP$1002,4)</f>
        <v/>
      </c>
      <c r="M708" t="str">
        <f>VLOOKUP(K708,Input!$AM$3:$AP$1002,3)</f>
        <v/>
      </c>
    </row>
    <row r="709" spans="8:13" x14ac:dyDescent="0.3">
      <c r="H709">
        <f t="shared" ref="H709:H772" si="32">IF(H708&lt;$H$1,H708+1,"")</f>
        <v>707</v>
      </c>
      <c r="I709">
        <f>VLOOKUP(H709,Input!$AI$3:$AL$1002,4)</f>
        <v>6</v>
      </c>
      <c r="J709">
        <f>VLOOKUP(H709,Input!$AI$3:$AL$1002,3)</f>
        <v>430</v>
      </c>
      <c r="K709" t="str">
        <f t="shared" ref="K709:K772" si="33">IF(K708&lt;$K$1,K708+1,"")</f>
        <v/>
      </c>
      <c r="L709" t="str">
        <f>VLOOKUP(K709,Input!$AM$3:$AP$1002,4)</f>
        <v/>
      </c>
      <c r="M709" t="str">
        <f>VLOOKUP(K709,Input!$AM$3:$AP$1002,3)</f>
        <v/>
      </c>
    </row>
    <row r="710" spans="8:13" x14ac:dyDescent="0.3">
      <c r="H710">
        <f t="shared" si="32"/>
        <v>708</v>
      </c>
      <c r="I710">
        <f>VLOOKUP(H710,Input!$AI$3:$AL$1002,4)</f>
        <v>5</v>
      </c>
      <c r="J710">
        <f>VLOOKUP(H710,Input!$AI$3:$AL$1002,3)</f>
        <v>440</v>
      </c>
      <c r="K710" t="str">
        <f t="shared" si="33"/>
        <v/>
      </c>
      <c r="L710" t="str">
        <f>VLOOKUP(K710,Input!$AM$3:$AP$1002,4)</f>
        <v/>
      </c>
      <c r="M710" t="str">
        <f>VLOOKUP(K710,Input!$AM$3:$AP$1002,3)</f>
        <v/>
      </c>
    </row>
    <row r="711" spans="8:13" x14ac:dyDescent="0.3">
      <c r="H711">
        <f t="shared" si="32"/>
        <v>709</v>
      </c>
      <c r="I711">
        <f>VLOOKUP(H711,Input!$AI$3:$AL$1002,4)</f>
        <v>8</v>
      </c>
      <c r="J711">
        <f>VLOOKUP(H711,Input!$AI$3:$AL$1002,3)</f>
        <v>460</v>
      </c>
      <c r="K711" t="str">
        <f t="shared" si="33"/>
        <v/>
      </c>
      <c r="L711" t="str">
        <f>VLOOKUP(K711,Input!$AM$3:$AP$1002,4)</f>
        <v/>
      </c>
      <c r="M711" t="str">
        <f>VLOOKUP(K711,Input!$AM$3:$AP$1002,3)</f>
        <v/>
      </c>
    </row>
    <row r="712" spans="8:13" x14ac:dyDescent="0.3">
      <c r="H712">
        <f t="shared" si="32"/>
        <v>710</v>
      </c>
      <c r="I712">
        <f>VLOOKUP(H712,Input!$AI$3:$AL$1002,4)</f>
        <v>6</v>
      </c>
      <c r="J712">
        <f>VLOOKUP(H712,Input!$AI$3:$AL$1002,3)</f>
        <v>460</v>
      </c>
      <c r="K712" t="str">
        <f t="shared" si="33"/>
        <v/>
      </c>
      <c r="L712" t="str">
        <f>VLOOKUP(K712,Input!$AM$3:$AP$1002,4)</f>
        <v/>
      </c>
      <c r="M712" t="str">
        <f>VLOOKUP(K712,Input!$AM$3:$AP$1002,3)</f>
        <v/>
      </c>
    </row>
    <row r="713" spans="8:13" x14ac:dyDescent="0.3">
      <c r="H713">
        <f t="shared" si="32"/>
        <v>711</v>
      </c>
      <c r="I713">
        <f>VLOOKUP(H713,Input!$AI$3:$AL$1002,4)</f>
        <v>12</v>
      </c>
      <c r="J713">
        <f>VLOOKUP(H713,Input!$AI$3:$AL$1002,3)</f>
        <v>490</v>
      </c>
      <c r="K713" t="str">
        <f t="shared" si="33"/>
        <v/>
      </c>
      <c r="L713" t="str">
        <f>VLOOKUP(K713,Input!$AM$3:$AP$1002,4)</f>
        <v/>
      </c>
      <c r="M713" t="str">
        <f>VLOOKUP(K713,Input!$AM$3:$AP$1002,3)</f>
        <v/>
      </c>
    </row>
    <row r="714" spans="8:13" x14ac:dyDescent="0.3">
      <c r="H714">
        <f t="shared" si="32"/>
        <v>712</v>
      </c>
      <c r="I714">
        <f>VLOOKUP(H714,Input!$AI$3:$AL$1002,4)</f>
        <v>11</v>
      </c>
      <c r="J714">
        <f>VLOOKUP(H714,Input!$AI$3:$AL$1002,3)</f>
        <v>530</v>
      </c>
      <c r="K714" t="str">
        <f t="shared" si="33"/>
        <v/>
      </c>
      <c r="L714" t="str">
        <f>VLOOKUP(K714,Input!$AM$3:$AP$1002,4)</f>
        <v/>
      </c>
      <c r="M714" t="str">
        <f>VLOOKUP(K714,Input!$AM$3:$AP$1002,3)</f>
        <v/>
      </c>
    </row>
    <row r="715" spans="8:13" x14ac:dyDescent="0.3">
      <c r="H715">
        <f t="shared" si="32"/>
        <v>713</v>
      </c>
      <c r="I715">
        <f>VLOOKUP(H715,Input!$AI$3:$AL$1002,4)</f>
        <v>13</v>
      </c>
      <c r="J715">
        <f>VLOOKUP(H715,Input!$AI$3:$AL$1002,3)</f>
        <v>540</v>
      </c>
      <c r="K715" t="str">
        <f t="shared" si="33"/>
        <v/>
      </c>
      <c r="L715" t="str">
        <f>VLOOKUP(K715,Input!$AM$3:$AP$1002,4)</f>
        <v/>
      </c>
      <c r="M715" t="str">
        <f>VLOOKUP(K715,Input!$AM$3:$AP$1002,3)</f>
        <v/>
      </c>
    </row>
    <row r="716" spans="8:13" x14ac:dyDescent="0.3">
      <c r="H716">
        <f t="shared" si="32"/>
        <v>714</v>
      </c>
      <c r="I716">
        <f>VLOOKUP(H716,Input!$AI$3:$AL$1002,4)</f>
        <v>2</v>
      </c>
      <c r="J716">
        <f>VLOOKUP(H716,Input!$AI$3:$AL$1002,3)</f>
        <v>320</v>
      </c>
      <c r="K716" t="str">
        <f t="shared" si="33"/>
        <v/>
      </c>
      <c r="L716" t="str">
        <f>VLOOKUP(K716,Input!$AM$3:$AP$1002,4)</f>
        <v/>
      </c>
      <c r="M716" t="str">
        <f>VLOOKUP(K716,Input!$AM$3:$AP$1002,3)</f>
        <v/>
      </c>
    </row>
    <row r="717" spans="8:13" x14ac:dyDescent="0.3">
      <c r="H717">
        <f t="shared" si="32"/>
        <v>715</v>
      </c>
      <c r="I717">
        <f>VLOOKUP(H717,Input!$AI$3:$AL$1002,4)</f>
        <v>4</v>
      </c>
      <c r="J717">
        <f>VLOOKUP(H717,Input!$AI$3:$AL$1002,3)</f>
        <v>330</v>
      </c>
      <c r="K717" t="str">
        <f t="shared" si="33"/>
        <v/>
      </c>
      <c r="L717" t="str">
        <f>VLOOKUP(K717,Input!$AM$3:$AP$1002,4)</f>
        <v/>
      </c>
      <c r="M717" t="str">
        <f>VLOOKUP(K717,Input!$AM$3:$AP$1002,3)</f>
        <v/>
      </c>
    </row>
    <row r="718" spans="8:13" x14ac:dyDescent="0.3">
      <c r="H718">
        <f t="shared" si="32"/>
        <v>716</v>
      </c>
      <c r="I718">
        <f>VLOOKUP(H718,Input!$AI$3:$AL$1002,4)</f>
        <v>7</v>
      </c>
      <c r="J718">
        <f>VLOOKUP(H718,Input!$AI$3:$AL$1002,3)</f>
        <v>350</v>
      </c>
      <c r="K718" t="str">
        <f t="shared" si="33"/>
        <v/>
      </c>
      <c r="L718" t="str">
        <f>VLOOKUP(K718,Input!$AM$3:$AP$1002,4)</f>
        <v/>
      </c>
      <c r="M718" t="str">
        <f>VLOOKUP(K718,Input!$AM$3:$AP$1002,3)</f>
        <v/>
      </c>
    </row>
    <row r="719" spans="8:13" x14ac:dyDescent="0.3">
      <c r="H719">
        <f t="shared" si="32"/>
        <v>717</v>
      </c>
      <c r="I719">
        <f>VLOOKUP(H719,Input!$AI$3:$AL$1002,4)</f>
        <v>5</v>
      </c>
      <c r="J719">
        <f>VLOOKUP(H719,Input!$AI$3:$AL$1002,3)</f>
        <v>360</v>
      </c>
      <c r="K719" t="str">
        <f t="shared" si="33"/>
        <v/>
      </c>
      <c r="L719" t="str">
        <f>VLOOKUP(K719,Input!$AM$3:$AP$1002,4)</f>
        <v/>
      </c>
      <c r="M719" t="str">
        <f>VLOOKUP(K719,Input!$AM$3:$AP$1002,3)</f>
        <v/>
      </c>
    </row>
    <row r="720" spans="8:13" x14ac:dyDescent="0.3">
      <c r="H720">
        <f t="shared" si="32"/>
        <v>718</v>
      </c>
      <c r="I720">
        <f>VLOOKUP(H720,Input!$AI$3:$AL$1002,4)</f>
        <v>6</v>
      </c>
      <c r="J720">
        <f>VLOOKUP(H720,Input!$AI$3:$AL$1002,3)</f>
        <v>360</v>
      </c>
      <c r="K720" t="str">
        <f t="shared" si="33"/>
        <v/>
      </c>
      <c r="L720" t="str">
        <f>VLOOKUP(K720,Input!$AM$3:$AP$1002,4)</f>
        <v/>
      </c>
      <c r="M720" t="str">
        <f>VLOOKUP(K720,Input!$AM$3:$AP$1002,3)</f>
        <v/>
      </c>
    </row>
    <row r="721" spans="8:13" x14ac:dyDescent="0.3">
      <c r="H721">
        <f t="shared" si="32"/>
        <v>719</v>
      </c>
      <c r="I721">
        <f>VLOOKUP(H721,Input!$AI$3:$AL$1002,4)</f>
        <v>7</v>
      </c>
      <c r="J721">
        <f>VLOOKUP(H721,Input!$AI$3:$AL$1002,3)</f>
        <v>380</v>
      </c>
      <c r="K721" t="str">
        <f t="shared" si="33"/>
        <v/>
      </c>
      <c r="L721" t="str">
        <f>VLOOKUP(K721,Input!$AM$3:$AP$1002,4)</f>
        <v/>
      </c>
      <c r="M721" t="str">
        <f>VLOOKUP(K721,Input!$AM$3:$AP$1002,3)</f>
        <v/>
      </c>
    </row>
    <row r="722" spans="8:13" x14ac:dyDescent="0.3">
      <c r="H722">
        <f t="shared" si="32"/>
        <v>720</v>
      </c>
      <c r="I722">
        <f>VLOOKUP(H722,Input!$AI$3:$AL$1002,4)</f>
        <v>6</v>
      </c>
      <c r="J722">
        <f>VLOOKUP(H722,Input!$AI$3:$AL$1002,3)</f>
        <v>480</v>
      </c>
      <c r="K722" t="str">
        <f t="shared" si="33"/>
        <v/>
      </c>
      <c r="L722" t="str">
        <f>VLOOKUP(K722,Input!$AM$3:$AP$1002,4)</f>
        <v/>
      </c>
      <c r="M722" t="str">
        <f>VLOOKUP(K722,Input!$AM$3:$AP$1002,3)</f>
        <v/>
      </c>
    </row>
    <row r="723" spans="8:13" x14ac:dyDescent="0.3">
      <c r="H723">
        <f t="shared" si="32"/>
        <v>721</v>
      </c>
      <c r="I723">
        <f>VLOOKUP(H723,Input!$AI$3:$AL$1002,4)</f>
        <v>3</v>
      </c>
      <c r="J723">
        <f>VLOOKUP(H723,Input!$AI$3:$AL$1002,3)</f>
        <v>290</v>
      </c>
      <c r="K723" t="str">
        <f t="shared" si="33"/>
        <v/>
      </c>
      <c r="L723" t="str">
        <f>VLOOKUP(K723,Input!$AM$3:$AP$1002,4)</f>
        <v/>
      </c>
      <c r="M723" t="str">
        <f>VLOOKUP(K723,Input!$AM$3:$AP$1002,3)</f>
        <v/>
      </c>
    </row>
    <row r="724" spans="8:13" x14ac:dyDescent="0.3">
      <c r="H724">
        <f t="shared" si="32"/>
        <v>722</v>
      </c>
      <c r="I724">
        <f>VLOOKUP(H724,Input!$AI$3:$AL$1002,4)</f>
        <v>3</v>
      </c>
      <c r="J724">
        <f>VLOOKUP(H724,Input!$AI$3:$AL$1002,3)</f>
        <v>310</v>
      </c>
      <c r="K724" t="str">
        <f t="shared" si="33"/>
        <v/>
      </c>
      <c r="L724" t="str">
        <f>VLOOKUP(K724,Input!$AM$3:$AP$1002,4)</f>
        <v/>
      </c>
      <c r="M724" t="str">
        <f>VLOOKUP(K724,Input!$AM$3:$AP$1002,3)</f>
        <v/>
      </c>
    </row>
    <row r="725" spans="8:13" x14ac:dyDescent="0.3">
      <c r="H725">
        <f t="shared" si="32"/>
        <v>723</v>
      </c>
      <c r="I725">
        <f>VLOOKUP(H725,Input!$AI$3:$AL$1002,4)</f>
        <v>3</v>
      </c>
      <c r="J725">
        <f>VLOOKUP(H725,Input!$AI$3:$AL$1002,3)</f>
        <v>300</v>
      </c>
      <c r="K725" t="str">
        <f t="shared" si="33"/>
        <v/>
      </c>
      <c r="L725" t="str">
        <f>VLOOKUP(K725,Input!$AM$3:$AP$1002,4)</f>
        <v/>
      </c>
      <c r="M725" t="str">
        <f>VLOOKUP(K725,Input!$AM$3:$AP$1002,3)</f>
        <v/>
      </c>
    </row>
    <row r="726" spans="8:13" x14ac:dyDescent="0.3">
      <c r="H726">
        <f t="shared" si="32"/>
        <v>724</v>
      </c>
      <c r="I726">
        <f>VLOOKUP(H726,Input!$AI$3:$AL$1002,4)</f>
        <v>4</v>
      </c>
      <c r="J726">
        <f>VLOOKUP(H726,Input!$AI$3:$AL$1002,3)</f>
        <v>340</v>
      </c>
      <c r="K726" t="str">
        <f t="shared" si="33"/>
        <v/>
      </c>
      <c r="L726" t="str">
        <f>VLOOKUP(K726,Input!$AM$3:$AP$1002,4)</f>
        <v/>
      </c>
      <c r="M726" t="str">
        <f>VLOOKUP(K726,Input!$AM$3:$AP$1002,3)</f>
        <v/>
      </c>
    </row>
    <row r="727" spans="8:13" x14ac:dyDescent="0.3">
      <c r="H727">
        <f t="shared" si="32"/>
        <v>725</v>
      </c>
      <c r="I727">
        <f>VLOOKUP(H727,Input!$AI$3:$AL$1002,4)</f>
        <v>3</v>
      </c>
      <c r="J727">
        <f>VLOOKUP(H727,Input!$AI$3:$AL$1002,3)</f>
        <v>330</v>
      </c>
      <c r="K727" t="str">
        <f t="shared" si="33"/>
        <v/>
      </c>
      <c r="L727" t="str">
        <f>VLOOKUP(K727,Input!$AM$3:$AP$1002,4)</f>
        <v/>
      </c>
      <c r="M727" t="str">
        <f>VLOOKUP(K727,Input!$AM$3:$AP$1002,3)</f>
        <v/>
      </c>
    </row>
    <row r="728" spans="8:13" x14ac:dyDescent="0.3">
      <c r="H728">
        <f t="shared" si="32"/>
        <v>726</v>
      </c>
      <c r="I728">
        <f>VLOOKUP(H728,Input!$AI$3:$AL$1002,4)</f>
        <v>3</v>
      </c>
      <c r="J728">
        <f>VLOOKUP(H728,Input!$AI$3:$AL$1002,3)</f>
        <v>300</v>
      </c>
      <c r="K728" t="str">
        <f t="shared" si="33"/>
        <v/>
      </c>
      <c r="L728" t="str">
        <f>VLOOKUP(K728,Input!$AM$3:$AP$1002,4)</f>
        <v/>
      </c>
      <c r="M728" t="str">
        <f>VLOOKUP(K728,Input!$AM$3:$AP$1002,3)</f>
        <v/>
      </c>
    </row>
    <row r="729" spans="8:13" x14ac:dyDescent="0.3">
      <c r="H729">
        <f t="shared" si="32"/>
        <v>727</v>
      </c>
      <c r="I729">
        <f>VLOOKUP(H729,Input!$AI$3:$AL$1002,4)</f>
        <v>3</v>
      </c>
      <c r="J729">
        <f>VLOOKUP(H729,Input!$AI$3:$AL$1002,3)</f>
        <v>340</v>
      </c>
      <c r="K729" t="str">
        <f t="shared" si="33"/>
        <v/>
      </c>
      <c r="L729" t="str">
        <f>VLOOKUP(K729,Input!$AM$3:$AP$1002,4)</f>
        <v/>
      </c>
      <c r="M729" t="str">
        <f>VLOOKUP(K729,Input!$AM$3:$AP$1002,3)</f>
        <v/>
      </c>
    </row>
    <row r="730" spans="8:13" x14ac:dyDescent="0.3">
      <c r="H730">
        <f t="shared" si="32"/>
        <v>728</v>
      </c>
      <c r="I730">
        <f>VLOOKUP(H730,Input!$AI$3:$AL$1002,4)</f>
        <v>4</v>
      </c>
      <c r="J730">
        <f>VLOOKUP(H730,Input!$AI$3:$AL$1002,3)</f>
        <v>310</v>
      </c>
      <c r="K730" t="str">
        <f t="shared" si="33"/>
        <v/>
      </c>
      <c r="L730" t="str">
        <f>VLOOKUP(K730,Input!$AM$3:$AP$1002,4)</f>
        <v/>
      </c>
      <c r="M730" t="str">
        <f>VLOOKUP(K730,Input!$AM$3:$AP$1002,3)</f>
        <v/>
      </c>
    </row>
    <row r="731" spans="8:13" x14ac:dyDescent="0.3">
      <c r="H731">
        <f t="shared" si="32"/>
        <v>729</v>
      </c>
      <c r="I731">
        <f>VLOOKUP(H731,Input!$AI$3:$AL$1002,4)</f>
        <v>4</v>
      </c>
      <c r="J731">
        <f>VLOOKUP(H731,Input!$AI$3:$AL$1002,3)</f>
        <v>360</v>
      </c>
      <c r="K731" t="str">
        <f t="shared" si="33"/>
        <v/>
      </c>
      <c r="L731" t="str">
        <f>VLOOKUP(K731,Input!$AM$3:$AP$1002,4)</f>
        <v/>
      </c>
      <c r="M731" t="str">
        <f>VLOOKUP(K731,Input!$AM$3:$AP$1002,3)</f>
        <v/>
      </c>
    </row>
    <row r="732" spans="8:13" x14ac:dyDescent="0.3">
      <c r="H732">
        <f t="shared" si="32"/>
        <v>730</v>
      </c>
      <c r="I732">
        <f>VLOOKUP(H732,Input!$AI$3:$AL$1002,4)</f>
        <v>4</v>
      </c>
      <c r="J732">
        <f>VLOOKUP(H732,Input!$AI$3:$AL$1002,3)</f>
        <v>390</v>
      </c>
      <c r="K732" t="str">
        <f t="shared" si="33"/>
        <v/>
      </c>
      <c r="L732" t="str">
        <f>VLOOKUP(K732,Input!$AM$3:$AP$1002,4)</f>
        <v/>
      </c>
      <c r="M732" t="str">
        <f>VLOOKUP(K732,Input!$AM$3:$AP$1002,3)</f>
        <v/>
      </c>
    </row>
    <row r="733" spans="8:13" x14ac:dyDescent="0.3">
      <c r="H733">
        <f t="shared" si="32"/>
        <v>731</v>
      </c>
      <c r="I733">
        <f>VLOOKUP(H733,Input!$AI$3:$AL$1002,4)</f>
        <v>3</v>
      </c>
      <c r="J733">
        <f>VLOOKUP(H733,Input!$AI$3:$AL$1002,3)</f>
        <v>310</v>
      </c>
      <c r="K733" t="str">
        <f t="shared" si="33"/>
        <v/>
      </c>
      <c r="L733" t="str">
        <f>VLOOKUP(K733,Input!$AM$3:$AP$1002,4)</f>
        <v/>
      </c>
      <c r="M733" t="str">
        <f>VLOOKUP(K733,Input!$AM$3:$AP$1002,3)</f>
        <v/>
      </c>
    </row>
    <row r="734" spans="8:13" x14ac:dyDescent="0.3">
      <c r="H734">
        <f t="shared" si="32"/>
        <v>732</v>
      </c>
      <c r="I734">
        <f>VLOOKUP(H734,Input!$AI$3:$AL$1002,4)</f>
        <v>3</v>
      </c>
      <c r="J734">
        <f>VLOOKUP(H734,Input!$AI$3:$AL$1002,3)</f>
        <v>320</v>
      </c>
      <c r="K734" t="str">
        <f t="shared" si="33"/>
        <v/>
      </c>
      <c r="L734" t="str">
        <f>VLOOKUP(K734,Input!$AM$3:$AP$1002,4)</f>
        <v/>
      </c>
      <c r="M734" t="str">
        <f>VLOOKUP(K734,Input!$AM$3:$AP$1002,3)</f>
        <v/>
      </c>
    </row>
    <row r="735" spans="8:13" x14ac:dyDescent="0.3">
      <c r="H735">
        <f t="shared" si="32"/>
        <v>733</v>
      </c>
      <c r="I735">
        <f>VLOOKUP(H735,Input!$AI$3:$AL$1002,4)</f>
        <v>6</v>
      </c>
      <c r="J735">
        <f>VLOOKUP(H735,Input!$AI$3:$AL$1002,3)</f>
        <v>340</v>
      </c>
      <c r="K735" t="str">
        <f t="shared" si="33"/>
        <v/>
      </c>
      <c r="L735" t="str">
        <f>VLOOKUP(K735,Input!$AM$3:$AP$1002,4)</f>
        <v/>
      </c>
      <c r="M735" t="str">
        <f>VLOOKUP(K735,Input!$AM$3:$AP$1002,3)</f>
        <v/>
      </c>
    </row>
    <row r="736" spans="8:13" x14ac:dyDescent="0.3">
      <c r="H736">
        <f t="shared" si="32"/>
        <v>734</v>
      </c>
      <c r="I736">
        <f>VLOOKUP(H736,Input!$AI$3:$AL$1002,4)</f>
        <v>3</v>
      </c>
      <c r="J736">
        <f>VLOOKUP(H736,Input!$AI$3:$AL$1002,3)</f>
        <v>300</v>
      </c>
      <c r="K736" t="str">
        <f t="shared" si="33"/>
        <v/>
      </c>
      <c r="L736" t="str">
        <f>VLOOKUP(K736,Input!$AM$3:$AP$1002,4)</f>
        <v/>
      </c>
      <c r="M736" t="str">
        <f>VLOOKUP(K736,Input!$AM$3:$AP$1002,3)</f>
        <v/>
      </c>
    </row>
    <row r="737" spans="8:13" x14ac:dyDescent="0.3">
      <c r="H737" t="str">
        <f t="shared" si="32"/>
        <v/>
      </c>
      <c r="I737" t="str">
        <f>VLOOKUP(H737,Input!$AI$3:$AL$1002,4)</f>
        <v/>
      </c>
      <c r="J737" t="str">
        <f>VLOOKUP(H737,Input!$AI$3:$AL$1002,3)</f>
        <v/>
      </c>
      <c r="K737" t="str">
        <f t="shared" si="33"/>
        <v/>
      </c>
      <c r="L737" t="str">
        <f>VLOOKUP(K737,Input!$AM$3:$AP$1002,4)</f>
        <v/>
      </c>
      <c r="M737" t="str">
        <f>VLOOKUP(K737,Input!$AM$3:$AP$1002,3)</f>
        <v/>
      </c>
    </row>
    <row r="738" spans="8:13" x14ac:dyDescent="0.3">
      <c r="H738" t="str">
        <f t="shared" si="32"/>
        <v/>
      </c>
      <c r="I738" t="str">
        <f>VLOOKUP(H738,Input!$AI$3:$AL$1002,4)</f>
        <v/>
      </c>
      <c r="J738" t="str">
        <f>VLOOKUP(H738,Input!$AI$3:$AL$1002,3)</f>
        <v/>
      </c>
      <c r="K738" t="str">
        <f t="shared" si="33"/>
        <v/>
      </c>
      <c r="L738" t="str">
        <f>VLOOKUP(K738,Input!$AM$3:$AP$1002,4)</f>
        <v/>
      </c>
      <c r="M738" t="str">
        <f>VLOOKUP(K738,Input!$AM$3:$AP$1002,3)</f>
        <v/>
      </c>
    </row>
    <row r="739" spans="8:13" x14ac:dyDescent="0.3">
      <c r="H739" t="str">
        <f t="shared" si="32"/>
        <v/>
      </c>
      <c r="I739" t="str">
        <f>VLOOKUP(H739,Input!$AI$3:$AL$1002,4)</f>
        <v/>
      </c>
      <c r="J739" t="str">
        <f>VLOOKUP(H739,Input!$AI$3:$AL$1002,3)</f>
        <v/>
      </c>
      <c r="K739" t="str">
        <f t="shared" si="33"/>
        <v/>
      </c>
      <c r="L739" t="str">
        <f>VLOOKUP(K739,Input!$AM$3:$AP$1002,4)</f>
        <v/>
      </c>
      <c r="M739" t="str">
        <f>VLOOKUP(K739,Input!$AM$3:$AP$1002,3)</f>
        <v/>
      </c>
    </row>
    <row r="740" spans="8:13" x14ac:dyDescent="0.3">
      <c r="H740" t="str">
        <f t="shared" si="32"/>
        <v/>
      </c>
      <c r="I740" t="str">
        <f>VLOOKUP(H740,Input!$AI$3:$AL$1002,4)</f>
        <v/>
      </c>
      <c r="J740" t="str">
        <f>VLOOKUP(H740,Input!$AI$3:$AL$1002,3)</f>
        <v/>
      </c>
      <c r="K740" t="str">
        <f t="shared" si="33"/>
        <v/>
      </c>
      <c r="L740" t="str">
        <f>VLOOKUP(K740,Input!$AM$3:$AP$1002,4)</f>
        <v/>
      </c>
      <c r="M740" t="str">
        <f>VLOOKUP(K740,Input!$AM$3:$AP$1002,3)</f>
        <v/>
      </c>
    </row>
    <row r="741" spans="8:13" x14ac:dyDescent="0.3">
      <c r="H741" t="str">
        <f t="shared" si="32"/>
        <v/>
      </c>
      <c r="I741" t="str">
        <f>VLOOKUP(H741,Input!$AI$3:$AL$1002,4)</f>
        <v/>
      </c>
      <c r="J741" t="str">
        <f>VLOOKUP(H741,Input!$AI$3:$AL$1002,3)</f>
        <v/>
      </c>
      <c r="K741" t="str">
        <f t="shared" si="33"/>
        <v/>
      </c>
      <c r="L741" t="str">
        <f>VLOOKUP(K741,Input!$AM$3:$AP$1002,4)</f>
        <v/>
      </c>
      <c r="M741" t="str">
        <f>VLOOKUP(K741,Input!$AM$3:$AP$1002,3)</f>
        <v/>
      </c>
    </row>
    <row r="742" spans="8:13" x14ac:dyDescent="0.3">
      <c r="H742" t="str">
        <f t="shared" si="32"/>
        <v/>
      </c>
      <c r="I742" t="str">
        <f>VLOOKUP(H742,Input!$AI$3:$AL$1002,4)</f>
        <v/>
      </c>
      <c r="J742" t="str">
        <f>VLOOKUP(H742,Input!$AI$3:$AL$1002,3)</f>
        <v/>
      </c>
      <c r="K742" t="str">
        <f t="shared" si="33"/>
        <v/>
      </c>
      <c r="L742" t="str">
        <f>VLOOKUP(K742,Input!$AM$3:$AP$1002,4)</f>
        <v/>
      </c>
      <c r="M742" t="str">
        <f>VLOOKUP(K742,Input!$AM$3:$AP$1002,3)</f>
        <v/>
      </c>
    </row>
    <row r="743" spans="8:13" x14ac:dyDescent="0.3">
      <c r="H743" t="str">
        <f t="shared" si="32"/>
        <v/>
      </c>
      <c r="I743" t="str">
        <f>VLOOKUP(H743,Input!$AI$3:$AL$1002,4)</f>
        <v/>
      </c>
      <c r="J743" t="str">
        <f>VLOOKUP(H743,Input!$AI$3:$AL$1002,3)</f>
        <v/>
      </c>
      <c r="K743" t="str">
        <f t="shared" si="33"/>
        <v/>
      </c>
      <c r="L743" t="str">
        <f>VLOOKUP(K743,Input!$AM$3:$AP$1002,4)</f>
        <v/>
      </c>
      <c r="M743" t="str">
        <f>VLOOKUP(K743,Input!$AM$3:$AP$1002,3)</f>
        <v/>
      </c>
    </row>
    <row r="744" spans="8:13" x14ac:dyDescent="0.3">
      <c r="H744" t="str">
        <f t="shared" si="32"/>
        <v/>
      </c>
      <c r="I744" t="str">
        <f>VLOOKUP(H744,Input!$AI$3:$AL$1002,4)</f>
        <v/>
      </c>
      <c r="J744" t="str">
        <f>VLOOKUP(H744,Input!$AI$3:$AL$1002,3)</f>
        <v/>
      </c>
      <c r="K744" t="str">
        <f t="shared" si="33"/>
        <v/>
      </c>
      <c r="L744" t="str">
        <f>VLOOKUP(K744,Input!$AM$3:$AP$1002,4)</f>
        <v/>
      </c>
      <c r="M744" t="str">
        <f>VLOOKUP(K744,Input!$AM$3:$AP$1002,3)</f>
        <v/>
      </c>
    </row>
    <row r="745" spans="8:13" x14ac:dyDescent="0.3">
      <c r="H745" t="str">
        <f t="shared" si="32"/>
        <v/>
      </c>
      <c r="I745" t="str">
        <f>VLOOKUP(H745,Input!$AI$3:$AL$1002,4)</f>
        <v/>
      </c>
      <c r="J745" t="str">
        <f>VLOOKUP(H745,Input!$AI$3:$AL$1002,3)</f>
        <v/>
      </c>
      <c r="K745" t="str">
        <f t="shared" si="33"/>
        <v/>
      </c>
      <c r="L745" t="str">
        <f>VLOOKUP(K745,Input!$AM$3:$AP$1002,4)</f>
        <v/>
      </c>
      <c r="M745" t="str">
        <f>VLOOKUP(K745,Input!$AM$3:$AP$1002,3)</f>
        <v/>
      </c>
    </row>
    <row r="746" spans="8:13" x14ac:dyDescent="0.3">
      <c r="H746" t="str">
        <f t="shared" si="32"/>
        <v/>
      </c>
      <c r="I746" t="str">
        <f>VLOOKUP(H746,Input!$AI$3:$AL$1002,4)</f>
        <v/>
      </c>
      <c r="J746" t="str">
        <f>VLOOKUP(H746,Input!$AI$3:$AL$1002,3)</f>
        <v/>
      </c>
      <c r="K746" t="str">
        <f t="shared" si="33"/>
        <v/>
      </c>
      <c r="L746" t="str">
        <f>VLOOKUP(K746,Input!$AM$3:$AP$1002,4)</f>
        <v/>
      </c>
      <c r="M746" t="str">
        <f>VLOOKUP(K746,Input!$AM$3:$AP$1002,3)</f>
        <v/>
      </c>
    </row>
    <row r="747" spans="8:13" x14ac:dyDescent="0.3">
      <c r="H747" t="str">
        <f t="shared" si="32"/>
        <v/>
      </c>
      <c r="I747" t="str">
        <f>VLOOKUP(H747,Input!$AI$3:$AL$1002,4)</f>
        <v/>
      </c>
      <c r="J747" t="str">
        <f>VLOOKUP(H747,Input!$AI$3:$AL$1002,3)</f>
        <v/>
      </c>
      <c r="K747" t="str">
        <f t="shared" si="33"/>
        <v/>
      </c>
      <c r="L747" t="str">
        <f>VLOOKUP(K747,Input!$AM$3:$AP$1002,4)</f>
        <v/>
      </c>
      <c r="M747" t="str">
        <f>VLOOKUP(K747,Input!$AM$3:$AP$1002,3)</f>
        <v/>
      </c>
    </row>
    <row r="748" spans="8:13" x14ac:dyDescent="0.3">
      <c r="H748" t="str">
        <f t="shared" si="32"/>
        <v/>
      </c>
      <c r="I748" t="str">
        <f>VLOOKUP(H748,Input!$AI$3:$AL$1002,4)</f>
        <v/>
      </c>
      <c r="J748" t="str">
        <f>VLOOKUP(H748,Input!$AI$3:$AL$1002,3)</f>
        <v/>
      </c>
      <c r="K748" t="str">
        <f t="shared" si="33"/>
        <v/>
      </c>
      <c r="L748" t="str">
        <f>VLOOKUP(K748,Input!$AM$3:$AP$1002,4)</f>
        <v/>
      </c>
      <c r="M748" t="str">
        <f>VLOOKUP(K748,Input!$AM$3:$AP$1002,3)</f>
        <v/>
      </c>
    </row>
    <row r="749" spans="8:13" x14ac:dyDescent="0.3">
      <c r="H749" t="str">
        <f t="shared" si="32"/>
        <v/>
      </c>
      <c r="I749" t="str">
        <f>VLOOKUP(H749,Input!$AI$3:$AL$1002,4)</f>
        <v/>
      </c>
      <c r="J749" t="str">
        <f>VLOOKUP(H749,Input!$AI$3:$AL$1002,3)</f>
        <v/>
      </c>
      <c r="K749" t="str">
        <f t="shared" si="33"/>
        <v/>
      </c>
      <c r="L749" t="str">
        <f>VLOOKUP(K749,Input!$AM$3:$AP$1002,4)</f>
        <v/>
      </c>
      <c r="M749" t="str">
        <f>VLOOKUP(K749,Input!$AM$3:$AP$1002,3)</f>
        <v/>
      </c>
    </row>
    <row r="750" spans="8:13" x14ac:dyDescent="0.3">
      <c r="H750" t="str">
        <f t="shared" si="32"/>
        <v/>
      </c>
      <c r="I750" t="str">
        <f>VLOOKUP(H750,Input!$AI$3:$AL$1002,4)</f>
        <v/>
      </c>
      <c r="J750" t="str">
        <f>VLOOKUP(H750,Input!$AI$3:$AL$1002,3)</f>
        <v/>
      </c>
      <c r="K750" t="str">
        <f t="shared" si="33"/>
        <v/>
      </c>
      <c r="L750" t="str">
        <f>VLOOKUP(K750,Input!$AM$3:$AP$1002,4)</f>
        <v/>
      </c>
      <c r="M750" t="str">
        <f>VLOOKUP(K750,Input!$AM$3:$AP$1002,3)</f>
        <v/>
      </c>
    </row>
    <row r="751" spans="8:13" x14ac:dyDescent="0.3">
      <c r="H751" t="str">
        <f t="shared" si="32"/>
        <v/>
      </c>
      <c r="I751" t="str">
        <f>VLOOKUP(H751,Input!$AI$3:$AL$1002,4)</f>
        <v/>
      </c>
      <c r="J751" t="str">
        <f>VLOOKUP(H751,Input!$AI$3:$AL$1002,3)</f>
        <v/>
      </c>
      <c r="K751" t="str">
        <f t="shared" si="33"/>
        <v/>
      </c>
      <c r="L751" t="str">
        <f>VLOOKUP(K751,Input!$AM$3:$AP$1002,4)</f>
        <v/>
      </c>
      <c r="M751" t="str">
        <f>VLOOKUP(K751,Input!$AM$3:$AP$1002,3)</f>
        <v/>
      </c>
    </row>
    <row r="752" spans="8:13" x14ac:dyDescent="0.3">
      <c r="H752" t="str">
        <f t="shared" si="32"/>
        <v/>
      </c>
      <c r="I752" t="str">
        <f>VLOOKUP(H752,Input!$AI$3:$AL$1002,4)</f>
        <v/>
      </c>
      <c r="J752" t="str">
        <f>VLOOKUP(H752,Input!$AI$3:$AL$1002,3)</f>
        <v/>
      </c>
      <c r="K752" t="str">
        <f t="shared" si="33"/>
        <v/>
      </c>
      <c r="L752" t="str">
        <f>VLOOKUP(K752,Input!$AM$3:$AP$1002,4)</f>
        <v/>
      </c>
      <c r="M752" t="str">
        <f>VLOOKUP(K752,Input!$AM$3:$AP$1002,3)</f>
        <v/>
      </c>
    </row>
    <row r="753" spans="8:13" x14ac:dyDescent="0.3">
      <c r="H753" t="str">
        <f t="shared" si="32"/>
        <v/>
      </c>
      <c r="I753" t="str">
        <f>VLOOKUP(H753,Input!$AI$3:$AL$1002,4)</f>
        <v/>
      </c>
      <c r="J753" t="str">
        <f>VLOOKUP(H753,Input!$AI$3:$AL$1002,3)</f>
        <v/>
      </c>
      <c r="K753" t="str">
        <f t="shared" si="33"/>
        <v/>
      </c>
      <c r="L753" t="str">
        <f>VLOOKUP(K753,Input!$AM$3:$AP$1002,4)</f>
        <v/>
      </c>
      <c r="M753" t="str">
        <f>VLOOKUP(K753,Input!$AM$3:$AP$1002,3)</f>
        <v/>
      </c>
    </row>
    <row r="754" spans="8:13" x14ac:dyDescent="0.3">
      <c r="H754" t="str">
        <f t="shared" si="32"/>
        <v/>
      </c>
      <c r="I754" t="str">
        <f>VLOOKUP(H754,Input!$AI$3:$AL$1002,4)</f>
        <v/>
      </c>
      <c r="J754" t="str">
        <f>VLOOKUP(H754,Input!$AI$3:$AL$1002,3)</f>
        <v/>
      </c>
      <c r="K754" t="str">
        <f t="shared" si="33"/>
        <v/>
      </c>
      <c r="L754" t="str">
        <f>VLOOKUP(K754,Input!$AM$3:$AP$1002,4)</f>
        <v/>
      </c>
      <c r="M754" t="str">
        <f>VLOOKUP(K754,Input!$AM$3:$AP$1002,3)</f>
        <v/>
      </c>
    </row>
    <row r="755" spans="8:13" x14ac:dyDescent="0.3">
      <c r="H755" t="str">
        <f t="shared" si="32"/>
        <v/>
      </c>
      <c r="I755" t="str">
        <f>VLOOKUP(H755,Input!$AI$3:$AL$1002,4)</f>
        <v/>
      </c>
      <c r="J755" t="str">
        <f>VLOOKUP(H755,Input!$AI$3:$AL$1002,3)</f>
        <v/>
      </c>
      <c r="K755" t="str">
        <f t="shared" si="33"/>
        <v/>
      </c>
      <c r="L755" t="str">
        <f>VLOOKUP(K755,Input!$AM$3:$AP$1002,4)</f>
        <v/>
      </c>
      <c r="M755" t="str">
        <f>VLOOKUP(K755,Input!$AM$3:$AP$1002,3)</f>
        <v/>
      </c>
    </row>
    <row r="756" spans="8:13" x14ac:dyDescent="0.3">
      <c r="H756" t="str">
        <f t="shared" si="32"/>
        <v/>
      </c>
      <c r="I756" t="str">
        <f>VLOOKUP(H756,Input!$AI$3:$AL$1002,4)</f>
        <v/>
      </c>
      <c r="J756" t="str">
        <f>VLOOKUP(H756,Input!$AI$3:$AL$1002,3)</f>
        <v/>
      </c>
      <c r="K756" t="str">
        <f t="shared" si="33"/>
        <v/>
      </c>
      <c r="L756" t="str">
        <f>VLOOKUP(K756,Input!$AM$3:$AP$1002,4)</f>
        <v/>
      </c>
      <c r="M756" t="str">
        <f>VLOOKUP(K756,Input!$AM$3:$AP$1002,3)</f>
        <v/>
      </c>
    </row>
    <row r="757" spans="8:13" x14ac:dyDescent="0.3">
      <c r="H757" t="str">
        <f t="shared" si="32"/>
        <v/>
      </c>
      <c r="I757" t="str">
        <f>VLOOKUP(H757,Input!$AI$3:$AL$1002,4)</f>
        <v/>
      </c>
      <c r="J757" t="str">
        <f>VLOOKUP(H757,Input!$AI$3:$AL$1002,3)</f>
        <v/>
      </c>
      <c r="K757" t="str">
        <f t="shared" si="33"/>
        <v/>
      </c>
      <c r="L757" t="str">
        <f>VLOOKUP(K757,Input!$AM$3:$AP$1002,4)</f>
        <v/>
      </c>
      <c r="M757" t="str">
        <f>VLOOKUP(K757,Input!$AM$3:$AP$1002,3)</f>
        <v/>
      </c>
    </row>
    <row r="758" spans="8:13" x14ac:dyDescent="0.3">
      <c r="H758" t="str">
        <f t="shared" si="32"/>
        <v/>
      </c>
      <c r="I758" t="str">
        <f>VLOOKUP(H758,Input!$AI$3:$AL$1002,4)</f>
        <v/>
      </c>
      <c r="J758" t="str">
        <f>VLOOKUP(H758,Input!$AI$3:$AL$1002,3)</f>
        <v/>
      </c>
      <c r="K758" t="str">
        <f t="shared" si="33"/>
        <v/>
      </c>
      <c r="L758" t="str">
        <f>VLOOKUP(K758,Input!$AM$3:$AP$1002,4)</f>
        <v/>
      </c>
      <c r="M758" t="str">
        <f>VLOOKUP(K758,Input!$AM$3:$AP$1002,3)</f>
        <v/>
      </c>
    </row>
    <row r="759" spans="8:13" x14ac:dyDescent="0.3">
      <c r="H759" t="str">
        <f t="shared" si="32"/>
        <v/>
      </c>
      <c r="I759" t="str">
        <f>VLOOKUP(H759,Input!$AI$3:$AL$1002,4)</f>
        <v/>
      </c>
      <c r="J759" t="str">
        <f>VLOOKUP(H759,Input!$AI$3:$AL$1002,3)</f>
        <v/>
      </c>
      <c r="K759" t="str">
        <f t="shared" si="33"/>
        <v/>
      </c>
      <c r="L759" t="str">
        <f>VLOOKUP(K759,Input!$AM$3:$AP$1002,4)</f>
        <v/>
      </c>
      <c r="M759" t="str">
        <f>VLOOKUP(K759,Input!$AM$3:$AP$1002,3)</f>
        <v/>
      </c>
    </row>
    <row r="760" spans="8:13" x14ac:dyDescent="0.3">
      <c r="H760" t="str">
        <f t="shared" si="32"/>
        <v/>
      </c>
      <c r="I760" t="str">
        <f>VLOOKUP(H760,Input!$AI$3:$AL$1002,4)</f>
        <v/>
      </c>
      <c r="J760" t="str">
        <f>VLOOKUP(H760,Input!$AI$3:$AL$1002,3)</f>
        <v/>
      </c>
      <c r="K760" t="str">
        <f t="shared" si="33"/>
        <v/>
      </c>
      <c r="L760" t="str">
        <f>VLOOKUP(K760,Input!$AM$3:$AP$1002,4)</f>
        <v/>
      </c>
      <c r="M760" t="str">
        <f>VLOOKUP(K760,Input!$AM$3:$AP$1002,3)</f>
        <v/>
      </c>
    </row>
    <row r="761" spans="8:13" x14ac:dyDescent="0.3">
      <c r="H761" t="str">
        <f t="shared" si="32"/>
        <v/>
      </c>
      <c r="I761" t="str">
        <f>VLOOKUP(H761,Input!$AI$3:$AL$1002,4)</f>
        <v/>
      </c>
      <c r="J761" t="str">
        <f>VLOOKUP(H761,Input!$AI$3:$AL$1002,3)</f>
        <v/>
      </c>
      <c r="K761" t="str">
        <f t="shared" si="33"/>
        <v/>
      </c>
      <c r="L761" t="str">
        <f>VLOOKUP(K761,Input!$AM$3:$AP$1002,4)</f>
        <v/>
      </c>
      <c r="M761" t="str">
        <f>VLOOKUP(K761,Input!$AM$3:$AP$1002,3)</f>
        <v/>
      </c>
    </row>
    <row r="762" spans="8:13" x14ac:dyDescent="0.3">
      <c r="H762" t="str">
        <f t="shared" si="32"/>
        <v/>
      </c>
      <c r="I762" t="str">
        <f>VLOOKUP(H762,Input!$AI$3:$AL$1002,4)</f>
        <v/>
      </c>
      <c r="J762" t="str">
        <f>VLOOKUP(H762,Input!$AI$3:$AL$1002,3)</f>
        <v/>
      </c>
      <c r="K762" t="str">
        <f t="shared" si="33"/>
        <v/>
      </c>
      <c r="L762" t="str">
        <f>VLOOKUP(K762,Input!$AM$3:$AP$1002,4)</f>
        <v/>
      </c>
      <c r="M762" t="str">
        <f>VLOOKUP(K762,Input!$AM$3:$AP$1002,3)</f>
        <v/>
      </c>
    </row>
    <row r="763" spans="8:13" x14ac:dyDescent="0.3">
      <c r="H763" t="str">
        <f t="shared" si="32"/>
        <v/>
      </c>
      <c r="I763" t="str">
        <f>VLOOKUP(H763,Input!$AI$3:$AL$1002,4)</f>
        <v/>
      </c>
      <c r="J763" t="str">
        <f>VLOOKUP(H763,Input!$AI$3:$AL$1002,3)</f>
        <v/>
      </c>
      <c r="K763" t="str">
        <f t="shared" si="33"/>
        <v/>
      </c>
      <c r="L763" t="str">
        <f>VLOOKUP(K763,Input!$AM$3:$AP$1002,4)</f>
        <v/>
      </c>
      <c r="M763" t="str">
        <f>VLOOKUP(K763,Input!$AM$3:$AP$1002,3)</f>
        <v/>
      </c>
    </row>
    <row r="764" spans="8:13" x14ac:dyDescent="0.3">
      <c r="H764" t="str">
        <f t="shared" si="32"/>
        <v/>
      </c>
      <c r="I764" t="str">
        <f>VLOOKUP(H764,Input!$AI$3:$AL$1002,4)</f>
        <v/>
      </c>
      <c r="J764" t="str">
        <f>VLOOKUP(H764,Input!$AI$3:$AL$1002,3)</f>
        <v/>
      </c>
      <c r="K764" t="str">
        <f t="shared" si="33"/>
        <v/>
      </c>
      <c r="L764" t="str">
        <f>VLOOKUP(K764,Input!$AM$3:$AP$1002,4)</f>
        <v/>
      </c>
      <c r="M764" t="str">
        <f>VLOOKUP(K764,Input!$AM$3:$AP$1002,3)</f>
        <v/>
      </c>
    </row>
    <row r="765" spans="8:13" x14ac:dyDescent="0.3">
      <c r="H765" t="str">
        <f t="shared" si="32"/>
        <v/>
      </c>
      <c r="I765" t="str">
        <f>VLOOKUP(H765,Input!$AI$3:$AL$1002,4)</f>
        <v/>
      </c>
      <c r="J765" t="str">
        <f>VLOOKUP(H765,Input!$AI$3:$AL$1002,3)</f>
        <v/>
      </c>
      <c r="K765" t="str">
        <f t="shared" si="33"/>
        <v/>
      </c>
      <c r="L765" t="str">
        <f>VLOOKUP(K765,Input!$AM$3:$AP$1002,4)</f>
        <v/>
      </c>
      <c r="M765" t="str">
        <f>VLOOKUP(K765,Input!$AM$3:$AP$1002,3)</f>
        <v/>
      </c>
    </row>
    <row r="766" spans="8:13" x14ac:dyDescent="0.3">
      <c r="H766" t="str">
        <f t="shared" si="32"/>
        <v/>
      </c>
      <c r="I766" t="str">
        <f>VLOOKUP(H766,Input!$AI$3:$AL$1002,4)</f>
        <v/>
      </c>
      <c r="J766" t="str">
        <f>VLOOKUP(H766,Input!$AI$3:$AL$1002,3)</f>
        <v/>
      </c>
      <c r="K766" t="str">
        <f t="shared" si="33"/>
        <v/>
      </c>
      <c r="L766" t="str">
        <f>VLOOKUP(K766,Input!$AM$3:$AP$1002,4)</f>
        <v/>
      </c>
      <c r="M766" t="str">
        <f>VLOOKUP(K766,Input!$AM$3:$AP$1002,3)</f>
        <v/>
      </c>
    </row>
    <row r="767" spans="8:13" x14ac:dyDescent="0.3">
      <c r="H767" t="str">
        <f t="shared" si="32"/>
        <v/>
      </c>
      <c r="I767" t="str">
        <f>VLOOKUP(H767,Input!$AI$3:$AL$1002,4)</f>
        <v/>
      </c>
      <c r="J767" t="str">
        <f>VLOOKUP(H767,Input!$AI$3:$AL$1002,3)</f>
        <v/>
      </c>
      <c r="K767" t="str">
        <f t="shared" si="33"/>
        <v/>
      </c>
      <c r="L767" t="str">
        <f>VLOOKUP(K767,Input!$AM$3:$AP$1002,4)</f>
        <v/>
      </c>
      <c r="M767" t="str">
        <f>VLOOKUP(K767,Input!$AM$3:$AP$1002,3)</f>
        <v/>
      </c>
    </row>
    <row r="768" spans="8:13" x14ac:dyDescent="0.3">
      <c r="H768" t="str">
        <f t="shared" si="32"/>
        <v/>
      </c>
      <c r="I768" t="str">
        <f>VLOOKUP(H768,Input!$AI$3:$AL$1002,4)</f>
        <v/>
      </c>
      <c r="J768" t="str">
        <f>VLOOKUP(H768,Input!$AI$3:$AL$1002,3)</f>
        <v/>
      </c>
      <c r="K768" t="str">
        <f t="shared" si="33"/>
        <v/>
      </c>
      <c r="L768" t="str">
        <f>VLOOKUP(K768,Input!$AM$3:$AP$1002,4)</f>
        <v/>
      </c>
      <c r="M768" t="str">
        <f>VLOOKUP(K768,Input!$AM$3:$AP$1002,3)</f>
        <v/>
      </c>
    </row>
    <row r="769" spans="8:13" x14ac:dyDescent="0.3">
      <c r="H769" t="str">
        <f t="shared" si="32"/>
        <v/>
      </c>
      <c r="I769" t="str">
        <f>VLOOKUP(H769,Input!$AI$3:$AL$1002,4)</f>
        <v/>
      </c>
      <c r="J769" t="str">
        <f>VLOOKUP(H769,Input!$AI$3:$AL$1002,3)</f>
        <v/>
      </c>
      <c r="K769" t="str">
        <f t="shared" si="33"/>
        <v/>
      </c>
      <c r="L769" t="str">
        <f>VLOOKUP(K769,Input!$AM$3:$AP$1002,4)</f>
        <v/>
      </c>
      <c r="M769" t="str">
        <f>VLOOKUP(K769,Input!$AM$3:$AP$1002,3)</f>
        <v/>
      </c>
    </row>
    <row r="770" spans="8:13" x14ac:dyDescent="0.3">
      <c r="H770" t="str">
        <f t="shared" si="32"/>
        <v/>
      </c>
      <c r="I770" t="str">
        <f>VLOOKUP(H770,Input!$AI$3:$AL$1002,4)</f>
        <v/>
      </c>
      <c r="J770" t="str">
        <f>VLOOKUP(H770,Input!$AI$3:$AL$1002,3)</f>
        <v/>
      </c>
      <c r="K770" t="str">
        <f t="shared" si="33"/>
        <v/>
      </c>
      <c r="L770" t="str">
        <f>VLOOKUP(K770,Input!$AM$3:$AP$1002,4)</f>
        <v/>
      </c>
      <c r="M770" t="str">
        <f>VLOOKUP(K770,Input!$AM$3:$AP$1002,3)</f>
        <v/>
      </c>
    </row>
    <row r="771" spans="8:13" x14ac:dyDescent="0.3">
      <c r="H771" t="str">
        <f t="shared" si="32"/>
        <v/>
      </c>
      <c r="I771" t="str">
        <f>VLOOKUP(H771,Input!$AI$3:$AL$1002,4)</f>
        <v/>
      </c>
      <c r="J771" t="str">
        <f>VLOOKUP(H771,Input!$AI$3:$AL$1002,3)</f>
        <v/>
      </c>
      <c r="K771" t="str">
        <f t="shared" si="33"/>
        <v/>
      </c>
      <c r="L771" t="str">
        <f>VLOOKUP(K771,Input!$AM$3:$AP$1002,4)</f>
        <v/>
      </c>
      <c r="M771" t="str">
        <f>VLOOKUP(K771,Input!$AM$3:$AP$1002,3)</f>
        <v/>
      </c>
    </row>
    <row r="772" spans="8:13" x14ac:dyDescent="0.3">
      <c r="H772" t="str">
        <f t="shared" si="32"/>
        <v/>
      </c>
      <c r="I772" t="str">
        <f>VLOOKUP(H772,Input!$AI$3:$AL$1002,4)</f>
        <v/>
      </c>
      <c r="J772" t="str">
        <f>VLOOKUP(H772,Input!$AI$3:$AL$1002,3)</f>
        <v/>
      </c>
      <c r="K772" t="str">
        <f t="shared" si="33"/>
        <v/>
      </c>
      <c r="L772" t="str">
        <f>VLOOKUP(K772,Input!$AM$3:$AP$1002,4)</f>
        <v/>
      </c>
      <c r="M772" t="str">
        <f>VLOOKUP(K772,Input!$AM$3:$AP$1002,3)</f>
        <v/>
      </c>
    </row>
    <row r="773" spans="8:13" x14ac:dyDescent="0.3">
      <c r="H773" t="str">
        <f t="shared" ref="H773:H836" si="34">IF(H772&lt;$H$1,H772+1,"")</f>
        <v/>
      </c>
      <c r="I773" t="str">
        <f>VLOOKUP(H773,Input!$AI$3:$AL$1002,4)</f>
        <v/>
      </c>
      <c r="J773" t="str">
        <f>VLOOKUP(H773,Input!$AI$3:$AL$1002,3)</f>
        <v/>
      </c>
      <c r="K773" t="str">
        <f t="shared" ref="K773:K836" si="35">IF(K772&lt;$K$1,K772+1,"")</f>
        <v/>
      </c>
      <c r="L773" t="str">
        <f>VLOOKUP(K773,Input!$AM$3:$AP$1002,4)</f>
        <v/>
      </c>
      <c r="M773" t="str">
        <f>VLOOKUP(K773,Input!$AM$3:$AP$1002,3)</f>
        <v/>
      </c>
    </row>
    <row r="774" spans="8:13" x14ac:dyDescent="0.3">
      <c r="H774" t="str">
        <f t="shared" si="34"/>
        <v/>
      </c>
      <c r="I774" t="str">
        <f>VLOOKUP(H774,Input!$AI$3:$AL$1002,4)</f>
        <v/>
      </c>
      <c r="J774" t="str">
        <f>VLOOKUP(H774,Input!$AI$3:$AL$1002,3)</f>
        <v/>
      </c>
      <c r="K774" t="str">
        <f t="shared" si="35"/>
        <v/>
      </c>
      <c r="L774" t="str">
        <f>VLOOKUP(K774,Input!$AM$3:$AP$1002,4)</f>
        <v/>
      </c>
      <c r="M774" t="str">
        <f>VLOOKUP(K774,Input!$AM$3:$AP$1002,3)</f>
        <v/>
      </c>
    </row>
    <row r="775" spans="8:13" x14ac:dyDescent="0.3">
      <c r="H775" t="str">
        <f t="shared" si="34"/>
        <v/>
      </c>
      <c r="I775" t="str">
        <f>VLOOKUP(H775,Input!$AI$3:$AL$1002,4)</f>
        <v/>
      </c>
      <c r="J775" t="str">
        <f>VLOOKUP(H775,Input!$AI$3:$AL$1002,3)</f>
        <v/>
      </c>
      <c r="K775" t="str">
        <f t="shared" si="35"/>
        <v/>
      </c>
      <c r="L775" t="str">
        <f>VLOOKUP(K775,Input!$AM$3:$AP$1002,4)</f>
        <v/>
      </c>
      <c r="M775" t="str">
        <f>VLOOKUP(K775,Input!$AM$3:$AP$1002,3)</f>
        <v/>
      </c>
    </row>
    <row r="776" spans="8:13" x14ac:dyDescent="0.3">
      <c r="H776" t="str">
        <f t="shared" si="34"/>
        <v/>
      </c>
      <c r="I776" t="str">
        <f>VLOOKUP(H776,Input!$AI$3:$AL$1002,4)</f>
        <v/>
      </c>
      <c r="J776" t="str">
        <f>VLOOKUP(H776,Input!$AI$3:$AL$1002,3)</f>
        <v/>
      </c>
      <c r="K776" t="str">
        <f t="shared" si="35"/>
        <v/>
      </c>
      <c r="L776" t="str">
        <f>VLOOKUP(K776,Input!$AM$3:$AP$1002,4)</f>
        <v/>
      </c>
      <c r="M776" t="str">
        <f>VLOOKUP(K776,Input!$AM$3:$AP$1002,3)</f>
        <v/>
      </c>
    </row>
    <row r="777" spans="8:13" x14ac:dyDescent="0.3">
      <c r="H777" t="str">
        <f t="shared" si="34"/>
        <v/>
      </c>
      <c r="I777" t="str">
        <f>VLOOKUP(H777,Input!$AI$3:$AL$1002,4)</f>
        <v/>
      </c>
      <c r="J777" t="str">
        <f>VLOOKUP(H777,Input!$AI$3:$AL$1002,3)</f>
        <v/>
      </c>
      <c r="K777" t="str">
        <f t="shared" si="35"/>
        <v/>
      </c>
      <c r="L777" t="str">
        <f>VLOOKUP(K777,Input!$AM$3:$AP$1002,4)</f>
        <v/>
      </c>
      <c r="M777" t="str">
        <f>VLOOKUP(K777,Input!$AM$3:$AP$1002,3)</f>
        <v/>
      </c>
    </row>
    <row r="778" spans="8:13" x14ac:dyDescent="0.3">
      <c r="H778" t="str">
        <f t="shared" si="34"/>
        <v/>
      </c>
      <c r="I778" t="str">
        <f>VLOOKUP(H778,Input!$AI$3:$AL$1002,4)</f>
        <v/>
      </c>
      <c r="J778" t="str">
        <f>VLOOKUP(H778,Input!$AI$3:$AL$1002,3)</f>
        <v/>
      </c>
      <c r="K778" t="str">
        <f t="shared" si="35"/>
        <v/>
      </c>
      <c r="L778" t="str">
        <f>VLOOKUP(K778,Input!$AM$3:$AP$1002,4)</f>
        <v/>
      </c>
      <c r="M778" t="str">
        <f>VLOOKUP(K778,Input!$AM$3:$AP$1002,3)</f>
        <v/>
      </c>
    </row>
    <row r="779" spans="8:13" x14ac:dyDescent="0.3">
      <c r="H779" t="str">
        <f t="shared" si="34"/>
        <v/>
      </c>
      <c r="I779" t="str">
        <f>VLOOKUP(H779,Input!$AI$3:$AL$1002,4)</f>
        <v/>
      </c>
      <c r="J779" t="str">
        <f>VLOOKUP(H779,Input!$AI$3:$AL$1002,3)</f>
        <v/>
      </c>
      <c r="K779" t="str">
        <f t="shared" si="35"/>
        <v/>
      </c>
      <c r="L779" t="str">
        <f>VLOOKUP(K779,Input!$AM$3:$AP$1002,4)</f>
        <v/>
      </c>
      <c r="M779" t="str">
        <f>VLOOKUP(K779,Input!$AM$3:$AP$1002,3)</f>
        <v/>
      </c>
    </row>
    <row r="780" spans="8:13" x14ac:dyDescent="0.3">
      <c r="H780" t="str">
        <f t="shared" si="34"/>
        <v/>
      </c>
      <c r="I780" t="str">
        <f>VLOOKUP(H780,Input!$AI$3:$AL$1002,4)</f>
        <v/>
      </c>
      <c r="J780" t="str">
        <f>VLOOKUP(H780,Input!$AI$3:$AL$1002,3)</f>
        <v/>
      </c>
      <c r="K780" t="str">
        <f t="shared" si="35"/>
        <v/>
      </c>
      <c r="L780" t="str">
        <f>VLOOKUP(K780,Input!$AM$3:$AP$1002,4)</f>
        <v/>
      </c>
      <c r="M780" t="str">
        <f>VLOOKUP(K780,Input!$AM$3:$AP$1002,3)</f>
        <v/>
      </c>
    </row>
    <row r="781" spans="8:13" x14ac:dyDescent="0.3">
      <c r="H781" t="str">
        <f t="shared" si="34"/>
        <v/>
      </c>
      <c r="I781" t="str">
        <f>VLOOKUP(H781,Input!$AI$3:$AL$1002,4)</f>
        <v/>
      </c>
      <c r="J781" t="str">
        <f>VLOOKUP(H781,Input!$AI$3:$AL$1002,3)</f>
        <v/>
      </c>
      <c r="K781" t="str">
        <f t="shared" si="35"/>
        <v/>
      </c>
      <c r="L781" t="str">
        <f>VLOOKUP(K781,Input!$AM$3:$AP$1002,4)</f>
        <v/>
      </c>
      <c r="M781" t="str">
        <f>VLOOKUP(K781,Input!$AM$3:$AP$1002,3)</f>
        <v/>
      </c>
    </row>
    <row r="782" spans="8:13" x14ac:dyDescent="0.3">
      <c r="H782" t="str">
        <f t="shared" si="34"/>
        <v/>
      </c>
      <c r="I782" t="str">
        <f>VLOOKUP(H782,Input!$AI$3:$AL$1002,4)</f>
        <v/>
      </c>
      <c r="J782" t="str">
        <f>VLOOKUP(H782,Input!$AI$3:$AL$1002,3)</f>
        <v/>
      </c>
      <c r="K782" t="str">
        <f t="shared" si="35"/>
        <v/>
      </c>
      <c r="L782" t="str">
        <f>VLOOKUP(K782,Input!$AM$3:$AP$1002,4)</f>
        <v/>
      </c>
      <c r="M782" t="str">
        <f>VLOOKUP(K782,Input!$AM$3:$AP$1002,3)</f>
        <v/>
      </c>
    </row>
    <row r="783" spans="8:13" x14ac:dyDescent="0.3">
      <c r="H783" t="str">
        <f t="shared" si="34"/>
        <v/>
      </c>
      <c r="I783" t="str">
        <f>VLOOKUP(H783,Input!$AI$3:$AL$1002,4)</f>
        <v/>
      </c>
      <c r="J783" t="str">
        <f>VLOOKUP(H783,Input!$AI$3:$AL$1002,3)</f>
        <v/>
      </c>
      <c r="K783" t="str">
        <f t="shared" si="35"/>
        <v/>
      </c>
      <c r="L783" t="str">
        <f>VLOOKUP(K783,Input!$AM$3:$AP$1002,4)</f>
        <v/>
      </c>
      <c r="M783" t="str">
        <f>VLOOKUP(K783,Input!$AM$3:$AP$1002,3)</f>
        <v/>
      </c>
    </row>
    <row r="784" spans="8:13" x14ac:dyDescent="0.3">
      <c r="H784" t="str">
        <f t="shared" si="34"/>
        <v/>
      </c>
      <c r="I784" t="str">
        <f>VLOOKUP(H784,Input!$AI$3:$AL$1002,4)</f>
        <v/>
      </c>
      <c r="J784" t="str">
        <f>VLOOKUP(H784,Input!$AI$3:$AL$1002,3)</f>
        <v/>
      </c>
      <c r="K784" t="str">
        <f t="shared" si="35"/>
        <v/>
      </c>
      <c r="L784" t="str">
        <f>VLOOKUP(K784,Input!$AM$3:$AP$1002,4)</f>
        <v/>
      </c>
      <c r="M784" t="str">
        <f>VLOOKUP(K784,Input!$AM$3:$AP$1002,3)</f>
        <v/>
      </c>
    </row>
    <row r="785" spans="8:13" x14ac:dyDescent="0.3">
      <c r="H785" t="str">
        <f t="shared" si="34"/>
        <v/>
      </c>
      <c r="I785" t="str">
        <f>VLOOKUP(H785,Input!$AI$3:$AL$1002,4)</f>
        <v/>
      </c>
      <c r="J785" t="str">
        <f>VLOOKUP(H785,Input!$AI$3:$AL$1002,3)</f>
        <v/>
      </c>
      <c r="K785" t="str">
        <f t="shared" si="35"/>
        <v/>
      </c>
      <c r="L785" t="str">
        <f>VLOOKUP(K785,Input!$AM$3:$AP$1002,4)</f>
        <v/>
      </c>
      <c r="M785" t="str">
        <f>VLOOKUP(K785,Input!$AM$3:$AP$1002,3)</f>
        <v/>
      </c>
    </row>
    <row r="786" spans="8:13" x14ac:dyDescent="0.3">
      <c r="H786" t="str">
        <f t="shared" si="34"/>
        <v/>
      </c>
      <c r="I786" t="str">
        <f>VLOOKUP(H786,Input!$AI$3:$AL$1002,4)</f>
        <v/>
      </c>
      <c r="J786" t="str">
        <f>VLOOKUP(H786,Input!$AI$3:$AL$1002,3)</f>
        <v/>
      </c>
      <c r="K786" t="str">
        <f t="shared" si="35"/>
        <v/>
      </c>
      <c r="L786" t="str">
        <f>VLOOKUP(K786,Input!$AM$3:$AP$1002,4)</f>
        <v/>
      </c>
      <c r="M786" t="str">
        <f>VLOOKUP(K786,Input!$AM$3:$AP$1002,3)</f>
        <v/>
      </c>
    </row>
    <row r="787" spans="8:13" x14ac:dyDescent="0.3">
      <c r="H787" t="str">
        <f t="shared" si="34"/>
        <v/>
      </c>
      <c r="I787" t="str">
        <f>VLOOKUP(H787,Input!$AI$3:$AL$1002,4)</f>
        <v/>
      </c>
      <c r="J787" t="str">
        <f>VLOOKUP(H787,Input!$AI$3:$AL$1002,3)</f>
        <v/>
      </c>
      <c r="K787" t="str">
        <f t="shared" si="35"/>
        <v/>
      </c>
      <c r="L787" t="str">
        <f>VLOOKUP(K787,Input!$AM$3:$AP$1002,4)</f>
        <v/>
      </c>
      <c r="M787" t="str">
        <f>VLOOKUP(K787,Input!$AM$3:$AP$1002,3)</f>
        <v/>
      </c>
    </row>
    <row r="788" spans="8:13" x14ac:dyDescent="0.3">
      <c r="H788" t="str">
        <f t="shared" si="34"/>
        <v/>
      </c>
      <c r="I788" t="str">
        <f>VLOOKUP(H788,Input!$AI$3:$AL$1002,4)</f>
        <v/>
      </c>
      <c r="J788" t="str">
        <f>VLOOKUP(H788,Input!$AI$3:$AL$1002,3)</f>
        <v/>
      </c>
      <c r="K788" t="str">
        <f t="shared" si="35"/>
        <v/>
      </c>
      <c r="L788" t="str">
        <f>VLOOKUP(K788,Input!$AM$3:$AP$1002,4)</f>
        <v/>
      </c>
      <c r="M788" t="str">
        <f>VLOOKUP(K788,Input!$AM$3:$AP$1002,3)</f>
        <v/>
      </c>
    </row>
    <row r="789" spans="8:13" x14ac:dyDescent="0.3">
      <c r="H789" t="str">
        <f t="shared" si="34"/>
        <v/>
      </c>
      <c r="I789" t="str">
        <f>VLOOKUP(H789,Input!$AI$3:$AL$1002,4)</f>
        <v/>
      </c>
      <c r="J789" t="str">
        <f>VLOOKUP(H789,Input!$AI$3:$AL$1002,3)</f>
        <v/>
      </c>
      <c r="K789" t="str">
        <f t="shared" si="35"/>
        <v/>
      </c>
      <c r="L789" t="str">
        <f>VLOOKUP(K789,Input!$AM$3:$AP$1002,4)</f>
        <v/>
      </c>
      <c r="M789" t="str">
        <f>VLOOKUP(K789,Input!$AM$3:$AP$1002,3)</f>
        <v/>
      </c>
    </row>
    <row r="790" spans="8:13" x14ac:dyDescent="0.3">
      <c r="H790" t="str">
        <f t="shared" si="34"/>
        <v/>
      </c>
      <c r="I790" t="str">
        <f>VLOOKUP(H790,Input!$AI$3:$AL$1002,4)</f>
        <v/>
      </c>
      <c r="J790" t="str">
        <f>VLOOKUP(H790,Input!$AI$3:$AL$1002,3)</f>
        <v/>
      </c>
      <c r="K790" t="str">
        <f t="shared" si="35"/>
        <v/>
      </c>
      <c r="L790" t="str">
        <f>VLOOKUP(K790,Input!$AM$3:$AP$1002,4)</f>
        <v/>
      </c>
      <c r="M790" t="str">
        <f>VLOOKUP(K790,Input!$AM$3:$AP$1002,3)</f>
        <v/>
      </c>
    </row>
    <row r="791" spans="8:13" x14ac:dyDescent="0.3">
      <c r="H791" t="str">
        <f t="shared" si="34"/>
        <v/>
      </c>
      <c r="I791" t="str">
        <f>VLOOKUP(H791,Input!$AI$3:$AL$1002,4)</f>
        <v/>
      </c>
      <c r="J791" t="str">
        <f>VLOOKUP(H791,Input!$AI$3:$AL$1002,3)</f>
        <v/>
      </c>
      <c r="K791" t="str">
        <f t="shared" si="35"/>
        <v/>
      </c>
      <c r="L791" t="str">
        <f>VLOOKUP(K791,Input!$AM$3:$AP$1002,4)</f>
        <v/>
      </c>
      <c r="M791" t="str">
        <f>VLOOKUP(K791,Input!$AM$3:$AP$1002,3)</f>
        <v/>
      </c>
    </row>
    <row r="792" spans="8:13" x14ac:dyDescent="0.3">
      <c r="H792" t="str">
        <f t="shared" si="34"/>
        <v/>
      </c>
      <c r="I792" t="str">
        <f>VLOOKUP(H792,Input!$AI$3:$AL$1002,4)</f>
        <v/>
      </c>
      <c r="J792" t="str">
        <f>VLOOKUP(H792,Input!$AI$3:$AL$1002,3)</f>
        <v/>
      </c>
      <c r="K792" t="str">
        <f t="shared" si="35"/>
        <v/>
      </c>
      <c r="L792" t="str">
        <f>VLOOKUP(K792,Input!$AM$3:$AP$1002,4)</f>
        <v/>
      </c>
      <c r="M792" t="str">
        <f>VLOOKUP(K792,Input!$AM$3:$AP$1002,3)</f>
        <v/>
      </c>
    </row>
    <row r="793" spans="8:13" x14ac:dyDescent="0.3">
      <c r="H793" t="str">
        <f t="shared" si="34"/>
        <v/>
      </c>
      <c r="I793" t="str">
        <f>VLOOKUP(H793,Input!$AI$3:$AL$1002,4)</f>
        <v/>
      </c>
      <c r="J793" t="str">
        <f>VLOOKUP(H793,Input!$AI$3:$AL$1002,3)</f>
        <v/>
      </c>
      <c r="K793" t="str">
        <f t="shared" si="35"/>
        <v/>
      </c>
      <c r="L793" t="str">
        <f>VLOOKUP(K793,Input!$AM$3:$AP$1002,4)</f>
        <v/>
      </c>
      <c r="M793" t="str">
        <f>VLOOKUP(K793,Input!$AM$3:$AP$1002,3)</f>
        <v/>
      </c>
    </row>
    <row r="794" spans="8:13" x14ac:dyDescent="0.3">
      <c r="H794" t="str">
        <f t="shared" si="34"/>
        <v/>
      </c>
      <c r="I794" t="str">
        <f>VLOOKUP(H794,Input!$AI$3:$AL$1002,4)</f>
        <v/>
      </c>
      <c r="J794" t="str">
        <f>VLOOKUP(H794,Input!$AI$3:$AL$1002,3)</f>
        <v/>
      </c>
      <c r="K794" t="str">
        <f t="shared" si="35"/>
        <v/>
      </c>
      <c r="L794" t="str">
        <f>VLOOKUP(K794,Input!$AM$3:$AP$1002,4)</f>
        <v/>
      </c>
      <c r="M794" t="str">
        <f>VLOOKUP(K794,Input!$AM$3:$AP$1002,3)</f>
        <v/>
      </c>
    </row>
    <row r="795" spans="8:13" x14ac:dyDescent="0.3">
      <c r="H795" t="str">
        <f t="shared" si="34"/>
        <v/>
      </c>
      <c r="I795" t="str">
        <f>VLOOKUP(H795,Input!$AI$3:$AL$1002,4)</f>
        <v/>
      </c>
      <c r="J795" t="str">
        <f>VLOOKUP(H795,Input!$AI$3:$AL$1002,3)</f>
        <v/>
      </c>
      <c r="K795" t="str">
        <f t="shared" si="35"/>
        <v/>
      </c>
      <c r="L795" t="str">
        <f>VLOOKUP(K795,Input!$AM$3:$AP$1002,4)</f>
        <v/>
      </c>
      <c r="M795" t="str">
        <f>VLOOKUP(K795,Input!$AM$3:$AP$1002,3)</f>
        <v/>
      </c>
    </row>
    <row r="796" spans="8:13" x14ac:dyDescent="0.3">
      <c r="H796" t="str">
        <f t="shared" si="34"/>
        <v/>
      </c>
      <c r="I796" t="str">
        <f>VLOOKUP(H796,Input!$AI$3:$AL$1002,4)</f>
        <v/>
      </c>
      <c r="J796" t="str">
        <f>VLOOKUP(H796,Input!$AI$3:$AL$1002,3)</f>
        <v/>
      </c>
      <c r="K796" t="str">
        <f t="shared" si="35"/>
        <v/>
      </c>
      <c r="L796" t="str">
        <f>VLOOKUP(K796,Input!$AM$3:$AP$1002,4)</f>
        <v/>
      </c>
      <c r="M796" t="str">
        <f>VLOOKUP(K796,Input!$AM$3:$AP$1002,3)</f>
        <v/>
      </c>
    </row>
    <row r="797" spans="8:13" x14ac:dyDescent="0.3">
      <c r="H797" t="str">
        <f t="shared" si="34"/>
        <v/>
      </c>
      <c r="I797" t="str">
        <f>VLOOKUP(H797,Input!$AI$3:$AL$1002,4)</f>
        <v/>
      </c>
      <c r="J797" t="str">
        <f>VLOOKUP(H797,Input!$AI$3:$AL$1002,3)</f>
        <v/>
      </c>
      <c r="K797" t="str">
        <f t="shared" si="35"/>
        <v/>
      </c>
      <c r="L797" t="str">
        <f>VLOOKUP(K797,Input!$AM$3:$AP$1002,4)</f>
        <v/>
      </c>
      <c r="M797" t="str">
        <f>VLOOKUP(K797,Input!$AM$3:$AP$1002,3)</f>
        <v/>
      </c>
    </row>
    <row r="798" spans="8:13" x14ac:dyDescent="0.3">
      <c r="H798" t="str">
        <f t="shared" si="34"/>
        <v/>
      </c>
      <c r="I798" t="str">
        <f>VLOOKUP(H798,Input!$AI$3:$AL$1002,4)</f>
        <v/>
      </c>
      <c r="J798" t="str">
        <f>VLOOKUP(H798,Input!$AI$3:$AL$1002,3)</f>
        <v/>
      </c>
      <c r="K798" t="str">
        <f t="shared" si="35"/>
        <v/>
      </c>
      <c r="L798" t="str">
        <f>VLOOKUP(K798,Input!$AM$3:$AP$1002,4)</f>
        <v/>
      </c>
      <c r="M798" t="str">
        <f>VLOOKUP(K798,Input!$AM$3:$AP$1002,3)</f>
        <v/>
      </c>
    </row>
    <row r="799" spans="8:13" x14ac:dyDescent="0.3">
      <c r="H799" t="str">
        <f t="shared" si="34"/>
        <v/>
      </c>
      <c r="I799" t="str">
        <f>VLOOKUP(H799,Input!$AI$3:$AL$1002,4)</f>
        <v/>
      </c>
      <c r="J799" t="str">
        <f>VLOOKUP(H799,Input!$AI$3:$AL$1002,3)</f>
        <v/>
      </c>
      <c r="K799" t="str">
        <f t="shared" si="35"/>
        <v/>
      </c>
      <c r="L799" t="str">
        <f>VLOOKUP(K799,Input!$AM$3:$AP$1002,4)</f>
        <v/>
      </c>
      <c r="M799" t="str">
        <f>VLOOKUP(K799,Input!$AM$3:$AP$1002,3)</f>
        <v/>
      </c>
    </row>
    <row r="800" spans="8:13" x14ac:dyDescent="0.3">
      <c r="H800" t="str">
        <f t="shared" si="34"/>
        <v/>
      </c>
      <c r="I800" t="str">
        <f>VLOOKUP(H800,Input!$AI$3:$AL$1002,4)</f>
        <v/>
      </c>
      <c r="J800" t="str">
        <f>VLOOKUP(H800,Input!$AI$3:$AL$1002,3)</f>
        <v/>
      </c>
      <c r="K800" t="str">
        <f t="shared" si="35"/>
        <v/>
      </c>
      <c r="L800" t="str">
        <f>VLOOKUP(K800,Input!$AM$3:$AP$1002,4)</f>
        <v/>
      </c>
      <c r="M800" t="str">
        <f>VLOOKUP(K800,Input!$AM$3:$AP$1002,3)</f>
        <v/>
      </c>
    </row>
    <row r="801" spans="8:13" x14ac:dyDescent="0.3">
      <c r="H801" t="str">
        <f t="shared" si="34"/>
        <v/>
      </c>
      <c r="I801" t="str">
        <f>VLOOKUP(H801,Input!$AI$3:$AL$1002,4)</f>
        <v/>
      </c>
      <c r="J801" t="str">
        <f>VLOOKUP(H801,Input!$AI$3:$AL$1002,3)</f>
        <v/>
      </c>
      <c r="K801" t="str">
        <f t="shared" si="35"/>
        <v/>
      </c>
      <c r="L801" t="str">
        <f>VLOOKUP(K801,Input!$AM$3:$AP$1002,4)</f>
        <v/>
      </c>
      <c r="M801" t="str">
        <f>VLOOKUP(K801,Input!$AM$3:$AP$1002,3)</f>
        <v/>
      </c>
    </row>
    <row r="802" spans="8:13" x14ac:dyDescent="0.3">
      <c r="H802" t="str">
        <f t="shared" si="34"/>
        <v/>
      </c>
      <c r="I802" t="str">
        <f>VLOOKUP(H802,Input!$AI$3:$AL$1002,4)</f>
        <v/>
      </c>
      <c r="J802" t="str">
        <f>VLOOKUP(H802,Input!$AI$3:$AL$1002,3)</f>
        <v/>
      </c>
      <c r="K802" t="str">
        <f t="shared" si="35"/>
        <v/>
      </c>
      <c r="L802" t="str">
        <f>VLOOKUP(K802,Input!$AM$3:$AP$1002,4)</f>
        <v/>
      </c>
      <c r="M802" t="str">
        <f>VLOOKUP(K802,Input!$AM$3:$AP$1002,3)</f>
        <v/>
      </c>
    </row>
    <row r="803" spans="8:13" x14ac:dyDescent="0.3">
      <c r="H803" t="str">
        <f t="shared" si="34"/>
        <v/>
      </c>
      <c r="I803" t="str">
        <f>VLOOKUP(H803,Input!$AI$3:$AL$1002,4)</f>
        <v/>
      </c>
      <c r="J803" t="str">
        <f>VLOOKUP(H803,Input!$AI$3:$AL$1002,3)</f>
        <v/>
      </c>
      <c r="K803" t="str">
        <f t="shared" si="35"/>
        <v/>
      </c>
      <c r="L803" t="str">
        <f>VLOOKUP(K803,Input!$AM$3:$AP$1002,4)</f>
        <v/>
      </c>
      <c r="M803" t="str">
        <f>VLOOKUP(K803,Input!$AM$3:$AP$1002,3)</f>
        <v/>
      </c>
    </row>
    <row r="804" spans="8:13" x14ac:dyDescent="0.3">
      <c r="H804" t="str">
        <f t="shared" si="34"/>
        <v/>
      </c>
      <c r="I804" t="str">
        <f>VLOOKUP(H804,Input!$AI$3:$AL$1002,4)</f>
        <v/>
      </c>
      <c r="J804" t="str">
        <f>VLOOKUP(H804,Input!$AI$3:$AL$1002,3)</f>
        <v/>
      </c>
      <c r="K804" t="str">
        <f t="shared" si="35"/>
        <v/>
      </c>
      <c r="L804" t="str">
        <f>VLOOKUP(K804,Input!$AM$3:$AP$1002,4)</f>
        <v/>
      </c>
      <c r="M804" t="str">
        <f>VLOOKUP(K804,Input!$AM$3:$AP$1002,3)</f>
        <v/>
      </c>
    </row>
    <row r="805" spans="8:13" x14ac:dyDescent="0.3">
      <c r="H805" t="str">
        <f t="shared" si="34"/>
        <v/>
      </c>
      <c r="I805" t="str">
        <f>VLOOKUP(H805,Input!$AI$3:$AL$1002,4)</f>
        <v/>
      </c>
      <c r="J805" t="str">
        <f>VLOOKUP(H805,Input!$AI$3:$AL$1002,3)</f>
        <v/>
      </c>
      <c r="K805" t="str">
        <f t="shared" si="35"/>
        <v/>
      </c>
      <c r="L805" t="str">
        <f>VLOOKUP(K805,Input!$AM$3:$AP$1002,4)</f>
        <v/>
      </c>
      <c r="M805" t="str">
        <f>VLOOKUP(K805,Input!$AM$3:$AP$1002,3)</f>
        <v/>
      </c>
    </row>
    <row r="806" spans="8:13" x14ac:dyDescent="0.3">
      <c r="H806" t="str">
        <f t="shared" si="34"/>
        <v/>
      </c>
      <c r="I806" t="str">
        <f>VLOOKUP(H806,Input!$AI$3:$AL$1002,4)</f>
        <v/>
      </c>
      <c r="J806" t="str">
        <f>VLOOKUP(H806,Input!$AI$3:$AL$1002,3)</f>
        <v/>
      </c>
      <c r="K806" t="str">
        <f t="shared" si="35"/>
        <v/>
      </c>
      <c r="L806" t="str">
        <f>VLOOKUP(K806,Input!$AM$3:$AP$1002,4)</f>
        <v/>
      </c>
      <c r="M806" t="str">
        <f>VLOOKUP(K806,Input!$AM$3:$AP$1002,3)</f>
        <v/>
      </c>
    </row>
    <row r="807" spans="8:13" x14ac:dyDescent="0.3">
      <c r="H807" t="str">
        <f t="shared" si="34"/>
        <v/>
      </c>
      <c r="I807" t="str">
        <f>VLOOKUP(H807,Input!$AI$3:$AL$1002,4)</f>
        <v/>
      </c>
      <c r="J807" t="str">
        <f>VLOOKUP(H807,Input!$AI$3:$AL$1002,3)</f>
        <v/>
      </c>
      <c r="K807" t="str">
        <f t="shared" si="35"/>
        <v/>
      </c>
      <c r="L807" t="str">
        <f>VLOOKUP(K807,Input!$AM$3:$AP$1002,4)</f>
        <v/>
      </c>
      <c r="M807" t="str">
        <f>VLOOKUP(K807,Input!$AM$3:$AP$1002,3)</f>
        <v/>
      </c>
    </row>
    <row r="808" spans="8:13" x14ac:dyDescent="0.3">
      <c r="H808" t="str">
        <f t="shared" si="34"/>
        <v/>
      </c>
      <c r="I808" t="str">
        <f>VLOOKUP(H808,Input!$AI$3:$AL$1002,4)</f>
        <v/>
      </c>
      <c r="J808" t="str">
        <f>VLOOKUP(H808,Input!$AI$3:$AL$1002,3)</f>
        <v/>
      </c>
      <c r="K808" t="str">
        <f t="shared" si="35"/>
        <v/>
      </c>
      <c r="L808" t="str">
        <f>VLOOKUP(K808,Input!$AM$3:$AP$1002,4)</f>
        <v/>
      </c>
      <c r="M808" t="str">
        <f>VLOOKUP(K808,Input!$AM$3:$AP$1002,3)</f>
        <v/>
      </c>
    </row>
    <row r="809" spans="8:13" x14ac:dyDescent="0.3">
      <c r="H809" t="str">
        <f t="shared" si="34"/>
        <v/>
      </c>
      <c r="I809" t="str">
        <f>VLOOKUP(H809,Input!$AI$3:$AL$1002,4)</f>
        <v/>
      </c>
      <c r="J809" t="str">
        <f>VLOOKUP(H809,Input!$AI$3:$AL$1002,3)</f>
        <v/>
      </c>
      <c r="K809" t="str">
        <f t="shared" si="35"/>
        <v/>
      </c>
      <c r="L809" t="str">
        <f>VLOOKUP(K809,Input!$AM$3:$AP$1002,4)</f>
        <v/>
      </c>
      <c r="M809" t="str">
        <f>VLOOKUP(K809,Input!$AM$3:$AP$1002,3)</f>
        <v/>
      </c>
    </row>
    <row r="810" spans="8:13" x14ac:dyDescent="0.3">
      <c r="H810" t="str">
        <f t="shared" si="34"/>
        <v/>
      </c>
      <c r="I810" t="str">
        <f>VLOOKUP(H810,Input!$AI$3:$AL$1002,4)</f>
        <v/>
      </c>
      <c r="J810" t="str">
        <f>VLOOKUP(H810,Input!$AI$3:$AL$1002,3)</f>
        <v/>
      </c>
      <c r="K810" t="str">
        <f t="shared" si="35"/>
        <v/>
      </c>
      <c r="L810" t="str">
        <f>VLOOKUP(K810,Input!$AM$3:$AP$1002,4)</f>
        <v/>
      </c>
      <c r="M810" t="str">
        <f>VLOOKUP(K810,Input!$AM$3:$AP$1002,3)</f>
        <v/>
      </c>
    </row>
    <row r="811" spans="8:13" x14ac:dyDescent="0.3">
      <c r="H811" t="str">
        <f t="shared" si="34"/>
        <v/>
      </c>
      <c r="I811" t="str">
        <f>VLOOKUP(H811,Input!$AI$3:$AL$1002,4)</f>
        <v/>
      </c>
      <c r="J811" t="str">
        <f>VLOOKUP(H811,Input!$AI$3:$AL$1002,3)</f>
        <v/>
      </c>
      <c r="K811" t="str">
        <f t="shared" si="35"/>
        <v/>
      </c>
      <c r="L811" t="str">
        <f>VLOOKUP(K811,Input!$AM$3:$AP$1002,4)</f>
        <v/>
      </c>
      <c r="M811" t="str">
        <f>VLOOKUP(K811,Input!$AM$3:$AP$1002,3)</f>
        <v/>
      </c>
    </row>
    <row r="812" spans="8:13" x14ac:dyDescent="0.3">
      <c r="H812" t="str">
        <f t="shared" si="34"/>
        <v/>
      </c>
      <c r="I812" t="str">
        <f>VLOOKUP(H812,Input!$AI$3:$AL$1002,4)</f>
        <v/>
      </c>
      <c r="J812" t="str">
        <f>VLOOKUP(H812,Input!$AI$3:$AL$1002,3)</f>
        <v/>
      </c>
      <c r="K812" t="str">
        <f t="shared" si="35"/>
        <v/>
      </c>
      <c r="L812" t="str">
        <f>VLOOKUP(K812,Input!$AM$3:$AP$1002,4)</f>
        <v/>
      </c>
      <c r="M812" t="str">
        <f>VLOOKUP(K812,Input!$AM$3:$AP$1002,3)</f>
        <v/>
      </c>
    </row>
    <row r="813" spans="8:13" x14ac:dyDescent="0.3">
      <c r="H813" t="str">
        <f t="shared" si="34"/>
        <v/>
      </c>
      <c r="I813" t="str">
        <f>VLOOKUP(H813,Input!$AI$3:$AL$1002,4)</f>
        <v/>
      </c>
      <c r="J813" t="str">
        <f>VLOOKUP(H813,Input!$AI$3:$AL$1002,3)</f>
        <v/>
      </c>
      <c r="K813" t="str">
        <f t="shared" si="35"/>
        <v/>
      </c>
      <c r="L813" t="str">
        <f>VLOOKUP(K813,Input!$AM$3:$AP$1002,4)</f>
        <v/>
      </c>
      <c r="M813" t="str">
        <f>VLOOKUP(K813,Input!$AM$3:$AP$1002,3)</f>
        <v/>
      </c>
    </row>
    <row r="814" spans="8:13" x14ac:dyDescent="0.3">
      <c r="H814" t="str">
        <f t="shared" si="34"/>
        <v/>
      </c>
      <c r="I814" t="str">
        <f>VLOOKUP(H814,Input!$AI$3:$AL$1002,4)</f>
        <v/>
      </c>
      <c r="J814" t="str">
        <f>VLOOKUP(H814,Input!$AI$3:$AL$1002,3)</f>
        <v/>
      </c>
      <c r="K814" t="str">
        <f t="shared" si="35"/>
        <v/>
      </c>
      <c r="L814" t="str">
        <f>VLOOKUP(K814,Input!$AM$3:$AP$1002,4)</f>
        <v/>
      </c>
      <c r="M814" t="str">
        <f>VLOOKUP(K814,Input!$AM$3:$AP$1002,3)</f>
        <v/>
      </c>
    </row>
    <row r="815" spans="8:13" x14ac:dyDescent="0.3">
      <c r="H815" t="str">
        <f t="shared" si="34"/>
        <v/>
      </c>
      <c r="I815" t="str">
        <f>VLOOKUP(H815,Input!$AI$3:$AL$1002,4)</f>
        <v/>
      </c>
      <c r="J815" t="str">
        <f>VLOOKUP(H815,Input!$AI$3:$AL$1002,3)</f>
        <v/>
      </c>
      <c r="K815" t="str">
        <f t="shared" si="35"/>
        <v/>
      </c>
      <c r="L815" t="str">
        <f>VLOOKUP(K815,Input!$AM$3:$AP$1002,4)</f>
        <v/>
      </c>
      <c r="M815" t="str">
        <f>VLOOKUP(K815,Input!$AM$3:$AP$1002,3)</f>
        <v/>
      </c>
    </row>
    <row r="816" spans="8:13" x14ac:dyDescent="0.3">
      <c r="H816" t="str">
        <f t="shared" si="34"/>
        <v/>
      </c>
      <c r="I816" t="str">
        <f>VLOOKUP(H816,Input!$AI$3:$AL$1002,4)</f>
        <v/>
      </c>
      <c r="J816" t="str">
        <f>VLOOKUP(H816,Input!$AI$3:$AL$1002,3)</f>
        <v/>
      </c>
      <c r="K816" t="str">
        <f t="shared" si="35"/>
        <v/>
      </c>
      <c r="L816" t="str">
        <f>VLOOKUP(K816,Input!$AM$3:$AP$1002,4)</f>
        <v/>
      </c>
      <c r="M816" t="str">
        <f>VLOOKUP(K816,Input!$AM$3:$AP$1002,3)</f>
        <v/>
      </c>
    </row>
    <row r="817" spans="8:13" x14ac:dyDescent="0.3">
      <c r="H817" t="str">
        <f t="shared" si="34"/>
        <v/>
      </c>
      <c r="I817" t="str">
        <f>VLOOKUP(H817,Input!$AI$3:$AL$1002,4)</f>
        <v/>
      </c>
      <c r="J817" t="str">
        <f>VLOOKUP(H817,Input!$AI$3:$AL$1002,3)</f>
        <v/>
      </c>
      <c r="K817" t="str">
        <f t="shared" si="35"/>
        <v/>
      </c>
      <c r="L817" t="str">
        <f>VLOOKUP(K817,Input!$AM$3:$AP$1002,4)</f>
        <v/>
      </c>
      <c r="M817" t="str">
        <f>VLOOKUP(K817,Input!$AM$3:$AP$1002,3)</f>
        <v/>
      </c>
    </row>
    <row r="818" spans="8:13" x14ac:dyDescent="0.3">
      <c r="H818" t="str">
        <f t="shared" si="34"/>
        <v/>
      </c>
      <c r="I818" t="str">
        <f>VLOOKUP(H818,Input!$AI$3:$AL$1002,4)</f>
        <v/>
      </c>
      <c r="J818" t="str">
        <f>VLOOKUP(H818,Input!$AI$3:$AL$1002,3)</f>
        <v/>
      </c>
      <c r="K818" t="str">
        <f t="shared" si="35"/>
        <v/>
      </c>
      <c r="L818" t="str">
        <f>VLOOKUP(K818,Input!$AM$3:$AP$1002,4)</f>
        <v/>
      </c>
      <c r="M818" t="str">
        <f>VLOOKUP(K818,Input!$AM$3:$AP$1002,3)</f>
        <v/>
      </c>
    </row>
    <row r="819" spans="8:13" x14ac:dyDescent="0.3">
      <c r="H819" t="str">
        <f t="shared" si="34"/>
        <v/>
      </c>
      <c r="I819" t="str">
        <f>VLOOKUP(H819,Input!$AI$3:$AL$1002,4)</f>
        <v/>
      </c>
      <c r="J819" t="str">
        <f>VLOOKUP(H819,Input!$AI$3:$AL$1002,3)</f>
        <v/>
      </c>
      <c r="K819" t="str">
        <f t="shared" si="35"/>
        <v/>
      </c>
      <c r="L819" t="str">
        <f>VLOOKUP(K819,Input!$AM$3:$AP$1002,4)</f>
        <v/>
      </c>
      <c r="M819" t="str">
        <f>VLOOKUP(K819,Input!$AM$3:$AP$1002,3)</f>
        <v/>
      </c>
    </row>
    <row r="820" spans="8:13" x14ac:dyDescent="0.3">
      <c r="H820" t="str">
        <f t="shared" si="34"/>
        <v/>
      </c>
      <c r="I820" t="str">
        <f>VLOOKUP(H820,Input!$AI$3:$AL$1002,4)</f>
        <v/>
      </c>
      <c r="J820" t="str">
        <f>VLOOKUP(H820,Input!$AI$3:$AL$1002,3)</f>
        <v/>
      </c>
      <c r="K820" t="str">
        <f t="shared" si="35"/>
        <v/>
      </c>
      <c r="L820" t="str">
        <f>VLOOKUP(K820,Input!$AM$3:$AP$1002,4)</f>
        <v/>
      </c>
      <c r="M820" t="str">
        <f>VLOOKUP(K820,Input!$AM$3:$AP$1002,3)</f>
        <v/>
      </c>
    </row>
    <row r="821" spans="8:13" x14ac:dyDescent="0.3">
      <c r="H821" t="str">
        <f t="shared" si="34"/>
        <v/>
      </c>
      <c r="I821" t="str">
        <f>VLOOKUP(H821,Input!$AI$3:$AL$1002,4)</f>
        <v/>
      </c>
      <c r="J821" t="str">
        <f>VLOOKUP(H821,Input!$AI$3:$AL$1002,3)</f>
        <v/>
      </c>
      <c r="K821" t="str">
        <f t="shared" si="35"/>
        <v/>
      </c>
      <c r="L821" t="str">
        <f>VLOOKUP(K821,Input!$AM$3:$AP$1002,4)</f>
        <v/>
      </c>
      <c r="M821" t="str">
        <f>VLOOKUP(K821,Input!$AM$3:$AP$1002,3)</f>
        <v/>
      </c>
    </row>
    <row r="822" spans="8:13" x14ac:dyDescent="0.3">
      <c r="H822" t="str">
        <f t="shared" si="34"/>
        <v/>
      </c>
      <c r="I822" t="str">
        <f>VLOOKUP(H822,Input!$AI$3:$AL$1002,4)</f>
        <v/>
      </c>
      <c r="J822" t="str">
        <f>VLOOKUP(H822,Input!$AI$3:$AL$1002,3)</f>
        <v/>
      </c>
      <c r="K822" t="str">
        <f t="shared" si="35"/>
        <v/>
      </c>
      <c r="L822" t="str">
        <f>VLOOKUP(K822,Input!$AM$3:$AP$1002,4)</f>
        <v/>
      </c>
      <c r="M822" t="str">
        <f>VLOOKUP(K822,Input!$AM$3:$AP$1002,3)</f>
        <v/>
      </c>
    </row>
    <row r="823" spans="8:13" x14ac:dyDescent="0.3">
      <c r="H823" t="str">
        <f t="shared" si="34"/>
        <v/>
      </c>
      <c r="I823" t="str">
        <f>VLOOKUP(H823,Input!$AI$3:$AL$1002,4)</f>
        <v/>
      </c>
      <c r="J823" t="str">
        <f>VLOOKUP(H823,Input!$AI$3:$AL$1002,3)</f>
        <v/>
      </c>
      <c r="K823" t="str">
        <f t="shared" si="35"/>
        <v/>
      </c>
      <c r="L823" t="str">
        <f>VLOOKUP(K823,Input!$AM$3:$AP$1002,4)</f>
        <v/>
      </c>
      <c r="M823" t="str">
        <f>VLOOKUP(K823,Input!$AM$3:$AP$1002,3)</f>
        <v/>
      </c>
    </row>
    <row r="824" spans="8:13" x14ac:dyDescent="0.3">
      <c r="H824" t="str">
        <f t="shared" si="34"/>
        <v/>
      </c>
      <c r="I824" t="str">
        <f>VLOOKUP(H824,Input!$AI$3:$AL$1002,4)</f>
        <v/>
      </c>
      <c r="J824" t="str">
        <f>VLOOKUP(H824,Input!$AI$3:$AL$1002,3)</f>
        <v/>
      </c>
      <c r="K824" t="str">
        <f t="shared" si="35"/>
        <v/>
      </c>
      <c r="L824" t="str">
        <f>VLOOKUP(K824,Input!$AM$3:$AP$1002,4)</f>
        <v/>
      </c>
      <c r="M824" t="str">
        <f>VLOOKUP(K824,Input!$AM$3:$AP$1002,3)</f>
        <v/>
      </c>
    </row>
    <row r="825" spans="8:13" x14ac:dyDescent="0.3">
      <c r="H825" t="str">
        <f t="shared" si="34"/>
        <v/>
      </c>
      <c r="I825" t="str">
        <f>VLOOKUP(H825,Input!$AI$3:$AL$1002,4)</f>
        <v/>
      </c>
      <c r="J825" t="str">
        <f>VLOOKUP(H825,Input!$AI$3:$AL$1002,3)</f>
        <v/>
      </c>
      <c r="K825" t="str">
        <f t="shared" si="35"/>
        <v/>
      </c>
      <c r="L825" t="str">
        <f>VLOOKUP(K825,Input!$AM$3:$AP$1002,4)</f>
        <v/>
      </c>
      <c r="M825" t="str">
        <f>VLOOKUP(K825,Input!$AM$3:$AP$1002,3)</f>
        <v/>
      </c>
    </row>
    <row r="826" spans="8:13" x14ac:dyDescent="0.3">
      <c r="H826" t="str">
        <f t="shared" si="34"/>
        <v/>
      </c>
      <c r="I826" t="str">
        <f>VLOOKUP(H826,Input!$AI$3:$AL$1002,4)</f>
        <v/>
      </c>
      <c r="J826" t="str">
        <f>VLOOKUP(H826,Input!$AI$3:$AL$1002,3)</f>
        <v/>
      </c>
      <c r="K826" t="str">
        <f t="shared" si="35"/>
        <v/>
      </c>
      <c r="L826" t="str">
        <f>VLOOKUP(K826,Input!$AM$3:$AP$1002,4)</f>
        <v/>
      </c>
      <c r="M826" t="str">
        <f>VLOOKUP(K826,Input!$AM$3:$AP$1002,3)</f>
        <v/>
      </c>
    </row>
    <row r="827" spans="8:13" x14ac:dyDescent="0.3">
      <c r="H827" t="str">
        <f t="shared" si="34"/>
        <v/>
      </c>
      <c r="I827" t="str">
        <f>VLOOKUP(H827,Input!$AI$3:$AL$1002,4)</f>
        <v/>
      </c>
      <c r="J827" t="str">
        <f>VLOOKUP(H827,Input!$AI$3:$AL$1002,3)</f>
        <v/>
      </c>
      <c r="K827" t="str">
        <f t="shared" si="35"/>
        <v/>
      </c>
      <c r="L827" t="str">
        <f>VLOOKUP(K827,Input!$AM$3:$AP$1002,4)</f>
        <v/>
      </c>
      <c r="M827" t="str">
        <f>VLOOKUP(K827,Input!$AM$3:$AP$1002,3)</f>
        <v/>
      </c>
    </row>
    <row r="828" spans="8:13" x14ac:dyDescent="0.3">
      <c r="H828" t="str">
        <f t="shared" si="34"/>
        <v/>
      </c>
      <c r="I828" t="str">
        <f>VLOOKUP(H828,Input!$AI$3:$AL$1002,4)</f>
        <v/>
      </c>
      <c r="J828" t="str">
        <f>VLOOKUP(H828,Input!$AI$3:$AL$1002,3)</f>
        <v/>
      </c>
      <c r="K828" t="str">
        <f t="shared" si="35"/>
        <v/>
      </c>
      <c r="L828" t="str">
        <f>VLOOKUP(K828,Input!$AM$3:$AP$1002,4)</f>
        <v/>
      </c>
      <c r="M828" t="str">
        <f>VLOOKUP(K828,Input!$AM$3:$AP$1002,3)</f>
        <v/>
      </c>
    </row>
    <row r="829" spans="8:13" x14ac:dyDescent="0.3">
      <c r="H829" t="str">
        <f t="shared" si="34"/>
        <v/>
      </c>
      <c r="I829" t="str">
        <f>VLOOKUP(H829,Input!$AI$3:$AL$1002,4)</f>
        <v/>
      </c>
      <c r="J829" t="str">
        <f>VLOOKUP(H829,Input!$AI$3:$AL$1002,3)</f>
        <v/>
      </c>
      <c r="K829" t="str">
        <f t="shared" si="35"/>
        <v/>
      </c>
      <c r="L829" t="str">
        <f>VLOOKUP(K829,Input!$AM$3:$AP$1002,4)</f>
        <v/>
      </c>
      <c r="M829" t="str">
        <f>VLOOKUP(K829,Input!$AM$3:$AP$1002,3)</f>
        <v/>
      </c>
    </row>
    <row r="830" spans="8:13" x14ac:dyDescent="0.3">
      <c r="H830" t="str">
        <f t="shared" si="34"/>
        <v/>
      </c>
      <c r="I830" t="str">
        <f>VLOOKUP(H830,Input!$AI$3:$AL$1002,4)</f>
        <v/>
      </c>
      <c r="J830" t="str">
        <f>VLOOKUP(H830,Input!$AI$3:$AL$1002,3)</f>
        <v/>
      </c>
      <c r="K830" t="str">
        <f t="shared" si="35"/>
        <v/>
      </c>
      <c r="L830" t="str">
        <f>VLOOKUP(K830,Input!$AM$3:$AP$1002,4)</f>
        <v/>
      </c>
      <c r="M830" t="str">
        <f>VLOOKUP(K830,Input!$AM$3:$AP$1002,3)</f>
        <v/>
      </c>
    </row>
    <row r="831" spans="8:13" x14ac:dyDescent="0.3">
      <c r="H831" t="str">
        <f t="shared" si="34"/>
        <v/>
      </c>
      <c r="I831" t="str">
        <f>VLOOKUP(H831,Input!$AI$3:$AL$1002,4)</f>
        <v/>
      </c>
      <c r="J831" t="str">
        <f>VLOOKUP(H831,Input!$AI$3:$AL$1002,3)</f>
        <v/>
      </c>
      <c r="K831" t="str">
        <f t="shared" si="35"/>
        <v/>
      </c>
      <c r="L831" t="str">
        <f>VLOOKUP(K831,Input!$AM$3:$AP$1002,4)</f>
        <v/>
      </c>
      <c r="M831" t="str">
        <f>VLOOKUP(K831,Input!$AM$3:$AP$1002,3)</f>
        <v/>
      </c>
    </row>
    <row r="832" spans="8:13" x14ac:dyDescent="0.3">
      <c r="H832" t="str">
        <f t="shared" si="34"/>
        <v/>
      </c>
      <c r="I832" t="str">
        <f>VLOOKUP(H832,Input!$AI$3:$AL$1002,4)</f>
        <v/>
      </c>
      <c r="J832" t="str">
        <f>VLOOKUP(H832,Input!$AI$3:$AL$1002,3)</f>
        <v/>
      </c>
      <c r="K832" t="str">
        <f t="shared" si="35"/>
        <v/>
      </c>
      <c r="L832" t="str">
        <f>VLOOKUP(K832,Input!$AM$3:$AP$1002,4)</f>
        <v/>
      </c>
      <c r="M832" t="str">
        <f>VLOOKUP(K832,Input!$AM$3:$AP$1002,3)</f>
        <v/>
      </c>
    </row>
    <row r="833" spans="8:13" x14ac:dyDescent="0.3">
      <c r="H833" t="str">
        <f t="shared" si="34"/>
        <v/>
      </c>
      <c r="I833" t="str">
        <f>VLOOKUP(H833,Input!$AI$3:$AL$1002,4)</f>
        <v/>
      </c>
      <c r="J833" t="str">
        <f>VLOOKUP(H833,Input!$AI$3:$AL$1002,3)</f>
        <v/>
      </c>
      <c r="K833" t="str">
        <f t="shared" si="35"/>
        <v/>
      </c>
      <c r="L833" t="str">
        <f>VLOOKUP(K833,Input!$AM$3:$AP$1002,4)</f>
        <v/>
      </c>
      <c r="M833" t="str">
        <f>VLOOKUP(K833,Input!$AM$3:$AP$1002,3)</f>
        <v/>
      </c>
    </row>
    <row r="834" spans="8:13" x14ac:dyDescent="0.3">
      <c r="H834" t="str">
        <f t="shared" si="34"/>
        <v/>
      </c>
      <c r="I834" t="str">
        <f>VLOOKUP(H834,Input!$AI$3:$AL$1002,4)</f>
        <v/>
      </c>
      <c r="J834" t="str">
        <f>VLOOKUP(H834,Input!$AI$3:$AL$1002,3)</f>
        <v/>
      </c>
      <c r="K834" t="str">
        <f t="shared" si="35"/>
        <v/>
      </c>
      <c r="L834" t="str">
        <f>VLOOKUP(K834,Input!$AM$3:$AP$1002,4)</f>
        <v/>
      </c>
      <c r="M834" t="str">
        <f>VLOOKUP(K834,Input!$AM$3:$AP$1002,3)</f>
        <v/>
      </c>
    </row>
    <row r="835" spans="8:13" x14ac:dyDescent="0.3">
      <c r="H835" t="str">
        <f t="shared" si="34"/>
        <v/>
      </c>
      <c r="I835" t="str">
        <f>VLOOKUP(H835,Input!$AI$3:$AL$1002,4)</f>
        <v/>
      </c>
      <c r="J835" t="str">
        <f>VLOOKUP(H835,Input!$AI$3:$AL$1002,3)</f>
        <v/>
      </c>
      <c r="K835" t="str">
        <f t="shared" si="35"/>
        <v/>
      </c>
      <c r="L835" t="str">
        <f>VLOOKUP(K835,Input!$AM$3:$AP$1002,4)</f>
        <v/>
      </c>
      <c r="M835" t="str">
        <f>VLOOKUP(K835,Input!$AM$3:$AP$1002,3)</f>
        <v/>
      </c>
    </row>
    <row r="836" spans="8:13" x14ac:dyDescent="0.3">
      <c r="H836" t="str">
        <f t="shared" si="34"/>
        <v/>
      </c>
      <c r="I836" t="str">
        <f>VLOOKUP(H836,Input!$AI$3:$AL$1002,4)</f>
        <v/>
      </c>
      <c r="J836" t="str">
        <f>VLOOKUP(H836,Input!$AI$3:$AL$1002,3)</f>
        <v/>
      </c>
      <c r="K836" t="str">
        <f t="shared" si="35"/>
        <v/>
      </c>
      <c r="L836" t="str">
        <f>VLOOKUP(K836,Input!$AM$3:$AP$1002,4)</f>
        <v/>
      </c>
      <c r="M836" t="str">
        <f>VLOOKUP(K836,Input!$AM$3:$AP$1002,3)</f>
        <v/>
      </c>
    </row>
    <row r="837" spans="8:13" x14ac:dyDescent="0.3">
      <c r="H837" t="str">
        <f t="shared" ref="H837:H900" si="36">IF(H836&lt;$H$1,H836+1,"")</f>
        <v/>
      </c>
      <c r="I837" t="str">
        <f>VLOOKUP(H837,Input!$AI$3:$AL$1002,4)</f>
        <v/>
      </c>
      <c r="J837" t="str">
        <f>VLOOKUP(H837,Input!$AI$3:$AL$1002,3)</f>
        <v/>
      </c>
      <c r="K837" t="str">
        <f t="shared" ref="K837:K900" si="37">IF(K836&lt;$K$1,K836+1,"")</f>
        <v/>
      </c>
      <c r="L837" t="str">
        <f>VLOOKUP(K837,Input!$AM$3:$AP$1002,4)</f>
        <v/>
      </c>
      <c r="M837" t="str">
        <f>VLOOKUP(K837,Input!$AM$3:$AP$1002,3)</f>
        <v/>
      </c>
    </row>
    <row r="838" spans="8:13" x14ac:dyDescent="0.3">
      <c r="H838" t="str">
        <f t="shared" si="36"/>
        <v/>
      </c>
      <c r="I838" t="str">
        <f>VLOOKUP(H838,Input!$AI$3:$AL$1002,4)</f>
        <v/>
      </c>
      <c r="J838" t="str">
        <f>VLOOKUP(H838,Input!$AI$3:$AL$1002,3)</f>
        <v/>
      </c>
      <c r="K838" t="str">
        <f t="shared" si="37"/>
        <v/>
      </c>
      <c r="L838" t="str">
        <f>VLOOKUP(K838,Input!$AM$3:$AP$1002,4)</f>
        <v/>
      </c>
      <c r="M838" t="str">
        <f>VLOOKUP(K838,Input!$AM$3:$AP$1002,3)</f>
        <v/>
      </c>
    </row>
    <row r="839" spans="8:13" x14ac:dyDescent="0.3">
      <c r="H839" t="str">
        <f t="shared" si="36"/>
        <v/>
      </c>
      <c r="I839" t="str">
        <f>VLOOKUP(H839,Input!$AI$3:$AL$1002,4)</f>
        <v/>
      </c>
      <c r="J839" t="str">
        <f>VLOOKUP(H839,Input!$AI$3:$AL$1002,3)</f>
        <v/>
      </c>
      <c r="K839" t="str">
        <f t="shared" si="37"/>
        <v/>
      </c>
      <c r="L839" t="str">
        <f>VLOOKUP(K839,Input!$AM$3:$AP$1002,4)</f>
        <v/>
      </c>
      <c r="M839" t="str">
        <f>VLOOKUP(K839,Input!$AM$3:$AP$1002,3)</f>
        <v/>
      </c>
    </row>
    <row r="840" spans="8:13" x14ac:dyDescent="0.3">
      <c r="H840" t="str">
        <f t="shared" si="36"/>
        <v/>
      </c>
      <c r="I840" t="str">
        <f>VLOOKUP(H840,Input!$AI$3:$AL$1002,4)</f>
        <v/>
      </c>
      <c r="J840" t="str">
        <f>VLOOKUP(H840,Input!$AI$3:$AL$1002,3)</f>
        <v/>
      </c>
      <c r="K840" t="str">
        <f t="shared" si="37"/>
        <v/>
      </c>
      <c r="L840" t="str">
        <f>VLOOKUP(K840,Input!$AM$3:$AP$1002,4)</f>
        <v/>
      </c>
      <c r="M840" t="str">
        <f>VLOOKUP(K840,Input!$AM$3:$AP$1002,3)</f>
        <v/>
      </c>
    </row>
    <row r="841" spans="8:13" x14ac:dyDescent="0.3">
      <c r="H841" t="str">
        <f t="shared" si="36"/>
        <v/>
      </c>
      <c r="I841" t="str">
        <f>VLOOKUP(H841,Input!$AI$3:$AL$1002,4)</f>
        <v/>
      </c>
      <c r="J841" t="str">
        <f>VLOOKUP(H841,Input!$AI$3:$AL$1002,3)</f>
        <v/>
      </c>
      <c r="K841" t="str">
        <f t="shared" si="37"/>
        <v/>
      </c>
      <c r="L841" t="str">
        <f>VLOOKUP(K841,Input!$AM$3:$AP$1002,4)</f>
        <v/>
      </c>
      <c r="M841" t="str">
        <f>VLOOKUP(K841,Input!$AM$3:$AP$1002,3)</f>
        <v/>
      </c>
    </row>
    <row r="842" spans="8:13" x14ac:dyDescent="0.3">
      <c r="H842" t="str">
        <f t="shared" si="36"/>
        <v/>
      </c>
      <c r="I842" t="str">
        <f>VLOOKUP(H842,Input!$AI$3:$AL$1002,4)</f>
        <v/>
      </c>
      <c r="J842" t="str">
        <f>VLOOKUP(H842,Input!$AI$3:$AL$1002,3)</f>
        <v/>
      </c>
      <c r="K842" t="str">
        <f t="shared" si="37"/>
        <v/>
      </c>
      <c r="L842" t="str">
        <f>VLOOKUP(K842,Input!$AM$3:$AP$1002,4)</f>
        <v/>
      </c>
      <c r="M842" t="str">
        <f>VLOOKUP(K842,Input!$AM$3:$AP$1002,3)</f>
        <v/>
      </c>
    </row>
    <row r="843" spans="8:13" x14ac:dyDescent="0.3">
      <c r="H843" t="str">
        <f t="shared" si="36"/>
        <v/>
      </c>
      <c r="I843" t="str">
        <f>VLOOKUP(H843,Input!$AI$3:$AL$1002,4)</f>
        <v/>
      </c>
      <c r="J843" t="str">
        <f>VLOOKUP(H843,Input!$AI$3:$AL$1002,3)</f>
        <v/>
      </c>
      <c r="K843" t="str">
        <f t="shared" si="37"/>
        <v/>
      </c>
      <c r="L843" t="str">
        <f>VLOOKUP(K843,Input!$AM$3:$AP$1002,4)</f>
        <v/>
      </c>
      <c r="M843" t="str">
        <f>VLOOKUP(K843,Input!$AM$3:$AP$1002,3)</f>
        <v/>
      </c>
    </row>
    <row r="844" spans="8:13" x14ac:dyDescent="0.3">
      <c r="H844" t="str">
        <f t="shared" si="36"/>
        <v/>
      </c>
      <c r="I844" t="str">
        <f>VLOOKUP(H844,Input!$AI$3:$AL$1002,4)</f>
        <v/>
      </c>
      <c r="J844" t="str">
        <f>VLOOKUP(H844,Input!$AI$3:$AL$1002,3)</f>
        <v/>
      </c>
      <c r="K844" t="str">
        <f t="shared" si="37"/>
        <v/>
      </c>
      <c r="L844" t="str">
        <f>VLOOKUP(K844,Input!$AM$3:$AP$1002,4)</f>
        <v/>
      </c>
      <c r="M844" t="str">
        <f>VLOOKUP(K844,Input!$AM$3:$AP$1002,3)</f>
        <v/>
      </c>
    </row>
    <row r="845" spans="8:13" x14ac:dyDescent="0.3">
      <c r="H845" t="str">
        <f t="shared" si="36"/>
        <v/>
      </c>
      <c r="I845" t="str">
        <f>VLOOKUP(H845,Input!$AI$3:$AL$1002,4)</f>
        <v/>
      </c>
      <c r="J845" t="str">
        <f>VLOOKUP(H845,Input!$AI$3:$AL$1002,3)</f>
        <v/>
      </c>
      <c r="K845" t="str">
        <f t="shared" si="37"/>
        <v/>
      </c>
      <c r="L845" t="str">
        <f>VLOOKUP(K845,Input!$AM$3:$AP$1002,4)</f>
        <v/>
      </c>
      <c r="M845" t="str">
        <f>VLOOKUP(K845,Input!$AM$3:$AP$1002,3)</f>
        <v/>
      </c>
    </row>
    <row r="846" spans="8:13" x14ac:dyDescent="0.3">
      <c r="H846" t="str">
        <f t="shared" si="36"/>
        <v/>
      </c>
      <c r="I846" t="str">
        <f>VLOOKUP(H846,Input!$AI$3:$AL$1002,4)</f>
        <v/>
      </c>
      <c r="J846" t="str">
        <f>VLOOKUP(H846,Input!$AI$3:$AL$1002,3)</f>
        <v/>
      </c>
      <c r="K846" t="str">
        <f t="shared" si="37"/>
        <v/>
      </c>
      <c r="L846" t="str">
        <f>VLOOKUP(K846,Input!$AM$3:$AP$1002,4)</f>
        <v/>
      </c>
      <c r="M846" t="str">
        <f>VLOOKUP(K846,Input!$AM$3:$AP$1002,3)</f>
        <v/>
      </c>
    </row>
    <row r="847" spans="8:13" x14ac:dyDescent="0.3">
      <c r="H847" t="str">
        <f t="shared" si="36"/>
        <v/>
      </c>
      <c r="I847" t="str">
        <f>VLOOKUP(H847,Input!$AI$3:$AL$1002,4)</f>
        <v/>
      </c>
      <c r="J847" t="str">
        <f>VLOOKUP(H847,Input!$AI$3:$AL$1002,3)</f>
        <v/>
      </c>
      <c r="K847" t="str">
        <f t="shared" si="37"/>
        <v/>
      </c>
      <c r="L847" t="str">
        <f>VLOOKUP(K847,Input!$AM$3:$AP$1002,4)</f>
        <v/>
      </c>
      <c r="M847" t="str">
        <f>VLOOKUP(K847,Input!$AM$3:$AP$1002,3)</f>
        <v/>
      </c>
    </row>
    <row r="848" spans="8:13" x14ac:dyDescent="0.3">
      <c r="H848" t="str">
        <f t="shared" si="36"/>
        <v/>
      </c>
      <c r="I848" t="str">
        <f>VLOOKUP(H848,Input!$AI$3:$AL$1002,4)</f>
        <v/>
      </c>
      <c r="J848" t="str">
        <f>VLOOKUP(H848,Input!$AI$3:$AL$1002,3)</f>
        <v/>
      </c>
      <c r="K848" t="str">
        <f t="shared" si="37"/>
        <v/>
      </c>
      <c r="L848" t="str">
        <f>VLOOKUP(K848,Input!$AM$3:$AP$1002,4)</f>
        <v/>
      </c>
      <c r="M848" t="str">
        <f>VLOOKUP(K848,Input!$AM$3:$AP$1002,3)</f>
        <v/>
      </c>
    </row>
    <row r="849" spans="8:13" x14ac:dyDescent="0.3">
      <c r="H849" t="str">
        <f t="shared" si="36"/>
        <v/>
      </c>
      <c r="I849" t="str">
        <f>VLOOKUP(H849,Input!$AI$3:$AL$1002,4)</f>
        <v/>
      </c>
      <c r="J849" t="str">
        <f>VLOOKUP(H849,Input!$AI$3:$AL$1002,3)</f>
        <v/>
      </c>
      <c r="K849" t="str">
        <f t="shared" si="37"/>
        <v/>
      </c>
      <c r="L849" t="str">
        <f>VLOOKUP(K849,Input!$AM$3:$AP$1002,4)</f>
        <v/>
      </c>
      <c r="M849" t="str">
        <f>VLOOKUP(K849,Input!$AM$3:$AP$1002,3)</f>
        <v/>
      </c>
    </row>
    <row r="850" spans="8:13" x14ac:dyDescent="0.3">
      <c r="H850" t="str">
        <f t="shared" si="36"/>
        <v/>
      </c>
      <c r="I850" t="str">
        <f>VLOOKUP(H850,Input!$AI$3:$AL$1002,4)</f>
        <v/>
      </c>
      <c r="J850" t="str">
        <f>VLOOKUP(H850,Input!$AI$3:$AL$1002,3)</f>
        <v/>
      </c>
      <c r="K850" t="str">
        <f t="shared" si="37"/>
        <v/>
      </c>
      <c r="L850" t="str">
        <f>VLOOKUP(K850,Input!$AM$3:$AP$1002,4)</f>
        <v/>
      </c>
      <c r="M850" t="str">
        <f>VLOOKUP(K850,Input!$AM$3:$AP$1002,3)</f>
        <v/>
      </c>
    </row>
    <row r="851" spans="8:13" x14ac:dyDescent="0.3">
      <c r="H851" t="str">
        <f t="shared" si="36"/>
        <v/>
      </c>
      <c r="I851" t="str">
        <f>VLOOKUP(H851,Input!$AI$3:$AL$1002,4)</f>
        <v/>
      </c>
      <c r="J851" t="str">
        <f>VLOOKUP(H851,Input!$AI$3:$AL$1002,3)</f>
        <v/>
      </c>
      <c r="K851" t="str">
        <f t="shared" si="37"/>
        <v/>
      </c>
      <c r="L851" t="str">
        <f>VLOOKUP(K851,Input!$AM$3:$AP$1002,4)</f>
        <v/>
      </c>
      <c r="M851" t="str">
        <f>VLOOKUP(K851,Input!$AM$3:$AP$1002,3)</f>
        <v/>
      </c>
    </row>
    <row r="852" spans="8:13" x14ac:dyDescent="0.3">
      <c r="H852" t="str">
        <f t="shared" si="36"/>
        <v/>
      </c>
      <c r="I852" t="str">
        <f>VLOOKUP(H852,Input!$AI$3:$AL$1002,4)</f>
        <v/>
      </c>
      <c r="J852" t="str">
        <f>VLOOKUP(H852,Input!$AI$3:$AL$1002,3)</f>
        <v/>
      </c>
      <c r="K852" t="str">
        <f t="shared" si="37"/>
        <v/>
      </c>
      <c r="L852" t="str">
        <f>VLOOKUP(K852,Input!$AM$3:$AP$1002,4)</f>
        <v/>
      </c>
      <c r="M852" t="str">
        <f>VLOOKUP(K852,Input!$AM$3:$AP$1002,3)</f>
        <v/>
      </c>
    </row>
    <row r="853" spans="8:13" x14ac:dyDescent="0.3">
      <c r="H853" t="str">
        <f t="shared" si="36"/>
        <v/>
      </c>
      <c r="I853" t="str">
        <f>VLOOKUP(H853,Input!$AI$3:$AL$1002,4)</f>
        <v/>
      </c>
      <c r="J853" t="str">
        <f>VLOOKUP(H853,Input!$AI$3:$AL$1002,3)</f>
        <v/>
      </c>
      <c r="K853" t="str">
        <f t="shared" si="37"/>
        <v/>
      </c>
      <c r="L853" t="str">
        <f>VLOOKUP(K853,Input!$AM$3:$AP$1002,4)</f>
        <v/>
      </c>
      <c r="M853" t="str">
        <f>VLOOKUP(K853,Input!$AM$3:$AP$1002,3)</f>
        <v/>
      </c>
    </row>
    <row r="854" spans="8:13" x14ac:dyDescent="0.3">
      <c r="H854" t="str">
        <f t="shared" si="36"/>
        <v/>
      </c>
      <c r="I854" t="str">
        <f>VLOOKUP(H854,Input!$AI$3:$AL$1002,4)</f>
        <v/>
      </c>
      <c r="J854" t="str">
        <f>VLOOKUP(H854,Input!$AI$3:$AL$1002,3)</f>
        <v/>
      </c>
      <c r="K854" t="str">
        <f t="shared" si="37"/>
        <v/>
      </c>
      <c r="L854" t="str">
        <f>VLOOKUP(K854,Input!$AM$3:$AP$1002,4)</f>
        <v/>
      </c>
      <c r="M854" t="str">
        <f>VLOOKUP(K854,Input!$AM$3:$AP$1002,3)</f>
        <v/>
      </c>
    </row>
    <row r="855" spans="8:13" x14ac:dyDescent="0.3">
      <c r="H855" t="str">
        <f t="shared" si="36"/>
        <v/>
      </c>
      <c r="I855" t="str">
        <f>VLOOKUP(H855,Input!$AI$3:$AL$1002,4)</f>
        <v/>
      </c>
      <c r="J855" t="str">
        <f>VLOOKUP(H855,Input!$AI$3:$AL$1002,3)</f>
        <v/>
      </c>
      <c r="K855" t="str">
        <f t="shared" si="37"/>
        <v/>
      </c>
      <c r="L855" t="str">
        <f>VLOOKUP(K855,Input!$AM$3:$AP$1002,4)</f>
        <v/>
      </c>
      <c r="M855" t="str">
        <f>VLOOKUP(K855,Input!$AM$3:$AP$1002,3)</f>
        <v/>
      </c>
    </row>
    <row r="856" spans="8:13" x14ac:dyDescent="0.3">
      <c r="H856" t="str">
        <f t="shared" si="36"/>
        <v/>
      </c>
      <c r="I856" t="str">
        <f>VLOOKUP(H856,Input!$AI$3:$AL$1002,4)</f>
        <v/>
      </c>
      <c r="J856" t="str">
        <f>VLOOKUP(H856,Input!$AI$3:$AL$1002,3)</f>
        <v/>
      </c>
      <c r="K856" t="str">
        <f t="shared" si="37"/>
        <v/>
      </c>
      <c r="L856" t="str">
        <f>VLOOKUP(K856,Input!$AM$3:$AP$1002,4)</f>
        <v/>
      </c>
      <c r="M856" t="str">
        <f>VLOOKUP(K856,Input!$AM$3:$AP$1002,3)</f>
        <v/>
      </c>
    </row>
    <row r="857" spans="8:13" x14ac:dyDescent="0.3">
      <c r="H857" t="str">
        <f t="shared" si="36"/>
        <v/>
      </c>
      <c r="I857" t="str">
        <f>VLOOKUP(H857,Input!$AI$3:$AL$1002,4)</f>
        <v/>
      </c>
      <c r="J857" t="str">
        <f>VLOOKUP(H857,Input!$AI$3:$AL$1002,3)</f>
        <v/>
      </c>
      <c r="K857" t="str">
        <f t="shared" si="37"/>
        <v/>
      </c>
      <c r="L857" t="str">
        <f>VLOOKUP(K857,Input!$AM$3:$AP$1002,4)</f>
        <v/>
      </c>
      <c r="M857" t="str">
        <f>VLOOKUP(K857,Input!$AM$3:$AP$1002,3)</f>
        <v/>
      </c>
    </row>
    <row r="858" spans="8:13" x14ac:dyDescent="0.3">
      <c r="H858" t="str">
        <f t="shared" si="36"/>
        <v/>
      </c>
      <c r="I858" t="str">
        <f>VLOOKUP(H858,Input!$AI$3:$AL$1002,4)</f>
        <v/>
      </c>
      <c r="J858" t="str">
        <f>VLOOKUP(H858,Input!$AI$3:$AL$1002,3)</f>
        <v/>
      </c>
      <c r="K858" t="str">
        <f t="shared" si="37"/>
        <v/>
      </c>
      <c r="L858" t="str">
        <f>VLOOKUP(K858,Input!$AM$3:$AP$1002,4)</f>
        <v/>
      </c>
      <c r="M858" t="str">
        <f>VLOOKUP(K858,Input!$AM$3:$AP$1002,3)</f>
        <v/>
      </c>
    </row>
    <row r="859" spans="8:13" x14ac:dyDescent="0.3">
      <c r="H859" t="str">
        <f t="shared" si="36"/>
        <v/>
      </c>
      <c r="I859" t="str">
        <f>VLOOKUP(H859,Input!$AI$3:$AL$1002,4)</f>
        <v/>
      </c>
      <c r="J859" t="str">
        <f>VLOOKUP(H859,Input!$AI$3:$AL$1002,3)</f>
        <v/>
      </c>
      <c r="K859" t="str">
        <f t="shared" si="37"/>
        <v/>
      </c>
      <c r="L859" t="str">
        <f>VLOOKUP(K859,Input!$AM$3:$AP$1002,4)</f>
        <v/>
      </c>
      <c r="M859" t="str">
        <f>VLOOKUP(K859,Input!$AM$3:$AP$1002,3)</f>
        <v/>
      </c>
    </row>
    <row r="860" spans="8:13" x14ac:dyDescent="0.3">
      <c r="H860" t="str">
        <f t="shared" si="36"/>
        <v/>
      </c>
      <c r="I860" t="str">
        <f>VLOOKUP(H860,Input!$AI$3:$AL$1002,4)</f>
        <v/>
      </c>
      <c r="J860" t="str">
        <f>VLOOKUP(H860,Input!$AI$3:$AL$1002,3)</f>
        <v/>
      </c>
      <c r="K860" t="str">
        <f t="shared" si="37"/>
        <v/>
      </c>
      <c r="L860" t="str">
        <f>VLOOKUP(K860,Input!$AM$3:$AP$1002,4)</f>
        <v/>
      </c>
      <c r="M860" t="str">
        <f>VLOOKUP(K860,Input!$AM$3:$AP$1002,3)</f>
        <v/>
      </c>
    </row>
    <row r="861" spans="8:13" x14ac:dyDescent="0.3">
      <c r="H861" t="str">
        <f t="shared" si="36"/>
        <v/>
      </c>
      <c r="I861" t="str">
        <f>VLOOKUP(H861,Input!$AI$3:$AL$1002,4)</f>
        <v/>
      </c>
      <c r="J861" t="str">
        <f>VLOOKUP(H861,Input!$AI$3:$AL$1002,3)</f>
        <v/>
      </c>
      <c r="K861" t="str">
        <f t="shared" si="37"/>
        <v/>
      </c>
      <c r="L861" t="str">
        <f>VLOOKUP(K861,Input!$AM$3:$AP$1002,4)</f>
        <v/>
      </c>
      <c r="M861" t="str">
        <f>VLOOKUP(K861,Input!$AM$3:$AP$1002,3)</f>
        <v/>
      </c>
    </row>
    <row r="862" spans="8:13" x14ac:dyDescent="0.3">
      <c r="H862" t="str">
        <f t="shared" si="36"/>
        <v/>
      </c>
      <c r="I862" t="str">
        <f>VLOOKUP(H862,Input!$AI$3:$AL$1002,4)</f>
        <v/>
      </c>
      <c r="J862" t="str">
        <f>VLOOKUP(H862,Input!$AI$3:$AL$1002,3)</f>
        <v/>
      </c>
      <c r="K862" t="str">
        <f t="shared" si="37"/>
        <v/>
      </c>
      <c r="L862" t="str">
        <f>VLOOKUP(K862,Input!$AM$3:$AP$1002,4)</f>
        <v/>
      </c>
      <c r="M862" t="str">
        <f>VLOOKUP(K862,Input!$AM$3:$AP$1002,3)</f>
        <v/>
      </c>
    </row>
    <row r="863" spans="8:13" x14ac:dyDescent="0.3">
      <c r="H863" t="str">
        <f t="shared" si="36"/>
        <v/>
      </c>
      <c r="I863" t="str">
        <f>VLOOKUP(H863,Input!$AI$3:$AL$1002,4)</f>
        <v/>
      </c>
      <c r="J863" t="str">
        <f>VLOOKUP(H863,Input!$AI$3:$AL$1002,3)</f>
        <v/>
      </c>
      <c r="K863" t="str">
        <f t="shared" si="37"/>
        <v/>
      </c>
      <c r="L863" t="str">
        <f>VLOOKUP(K863,Input!$AM$3:$AP$1002,4)</f>
        <v/>
      </c>
      <c r="M863" t="str">
        <f>VLOOKUP(K863,Input!$AM$3:$AP$1002,3)</f>
        <v/>
      </c>
    </row>
    <row r="864" spans="8:13" x14ac:dyDescent="0.3">
      <c r="H864" t="str">
        <f t="shared" si="36"/>
        <v/>
      </c>
      <c r="I864" t="str">
        <f>VLOOKUP(H864,Input!$AI$3:$AL$1002,4)</f>
        <v/>
      </c>
      <c r="J864" t="str">
        <f>VLOOKUP(H864,Input!$AI$3:$AL$1002,3)</f>
        <v/>
      </c>
      <c r="K864" t="str">
        <f t="shared" si="37"/>
        <v/>
      </c>
      <c r="L864" t="str">
        <f>VLOOKUP(K864,Input!$AM$3:$AP$1002,4)</f>
        <v/>
      </c>
      <c r="M864" t="str">
        <f>VLOOKUP(K864,Input!$AM$3:$AP$1002,3)</f>
        <v/>
      </c>
    </row>
    <row r="865" spans="8:13" x14ac:dyDescent="0.3">
      <c r="H865" t="str">
        <f t="shared" si="36"/>
        <v/>
      </c>
      <c r="I865" t="str">
        <f>VLOOKUP(H865,Input!$AI$3:$AL$1002,4)</f>
        <v/>
      </c>
      <c r="J865" t="str">
        <f>VLOOKUP(H865,Input!$AI$3:$AL$1002,3)</f>
        <v/>
      </c>
      <c r="K865" t="str">
        <f t="shared" si="37"/>
        <v/>
      </c>
      <c r="L865" t="str">
        <f>VLOOKUP(K865,Input!$AM$3:$AP$1002,4)</f>
        <v/>
      </c>
      <c r="M865" t="str">
        <f>VLOOKUP(K865,Input!$AM$3:$AP$1002,3)</f>
        <v/>
      </c>
    </row>
    <row r="866" spans="8:13" x14ac:dyDescent="0.3">
      <c r="H866" t="str">
        <f t="shared" si="36"/>
        <v/>
      </c>
      <c r="I866" t="str">
        <f>VLOOKUP(H866,Input!$AI$3:$AL$1002,4)</f>
        <v/>
      </c>
      <c r="J866" t="str">
        <f>VLOOKUP(H866,Input!$AI$3:$AL$1002,3)</f>
        <v/>
      </c>
      <c r="K866" t="str">
        <f t="shared" si="37"/>
        <v/>
      </c>
      <c r="L866" t="str">
        <f>VLOOKUP(K866,Input!$AM$3:$AP$1002,4)</f>
        <v/>
      </c>
      <c r="M866" t="str">
        <f>VLOOKUP(K866,Input!$AM$3:$AP$1002,3)</f>
        <v/>
      </c>
    </row>
    <row r="867" spans="8:13" x14ac:dyDescent="0.3">
      <c r="H867" t="str">
        <f t="shared" si="36"/>
        <v/>
      </c>
      <c r="I867" t="str">
        <f>VLOOKUP(H867,Input!$AI$3:$AL$1002,4)</f>
        <v/>
      </c>
      <c r="J867" t="str">
        <f>VLOOKUP(H867,Input!$AI$3:$AL$1002,3)</f>
        <v/>
      </c>
      <c r="K867" t="str">
        <f t="shared" si="37"/>
        <v/>
      </c>
      <c r="L867" t="str">
        <f>VLOOKUP(K867,Input!$AM$3:$AP$1002,4)</f>
        <v/>
      </c>
      <c r="M867" t="str">
        <f>VLOOKUP(K867,Input!$AM$3:$AP$1002,3)</f>
        <v/>
      </c>
    </row>
    <row r="868" spans="8:13" x14ac:dyDescent="0.3">
      <c r="H868" t="str">
        <f t="shared" si="36"/>
        <v/>
      </c>
      <c r="I868" t="str">
        <f>VLOOKUP(H868,Input!$AI$3:$AL$1002,4)</f>
        <v/>
      </c>
      <c r="J868" t="str">
        <f>VLOOKUP(H868,Input!$AI$3:$AL$1002,3)</f>
        <v/>
      </c>
      <c r="K868" t="str">
        <f t="shared" si="37"/>
        <v/>
      </c>
      <c r="L868" t="str">
        <f>VLOOKUP(K868,Input!$AM$3:$AP$1002,4)</f>
        <v/>
      </c>
      <c r="M868" t="str">
        <f>VLOOKUP(K868,Input!$AM$3:$AP$1002,3)</f>
        <v/>
      </c>
    </row>
    <row r="869" spans="8:13" x14ac:dyDescent="0.3">
      <c r="H869" t="str">
        <f t="shared" si="36"/>
        <v/>
      </c>
      <c r="I869" t="str">
        <f>VLOOKUP(H869,Input!$AI$3:$AL$1002,4)</f>
        <v/>
      </c>
      <c r="J869" t="str">
        <f>VLOOKUP(H869,Input!$AI$3:$AL$1002,3)</f>
        <v/>
      </c>
      <c r="K869" t="str">
        <f t="shared" si="37"/>
        <v/>
      </c>
      <c r="L869" t="str">
        <f>VLOOKUP(K869,Input!$AM$3:$AP$1002,4)</f>
        <v/>
      </c>
      <c r="M869" t="str">
        <f>VLOOKUP(K869,Input!$AM$3:$AP$1002,3)</f>
        <v/>
      </c>
    </row>
    <row r="870" spans="8:13" x14ac:dyDescent="0.3">
      <c r="H870" t="str">
        <f t="shared" si="36"/>
        <v/>
      </c>
      <c r="I870" t="str">
        <f>VLOOKUP(H870,Input!$AI$3:$AL$1002,4)</f>
        <v/>
      </c>
      <c r="J870" t="str">
        <f>VLOOKUP(H870,Input!$AI$3:$AL$1002,3)</f>
        <v/>
      </c>
      <c r="K870" t="str">
        <f t="shared" si="37"/>
        <v/>
      </c>
      <c r="L870" t="str">
        <f>VLOOKUP(K870,Input!$AM$3:$AP$1002,4)</f>
        <v/>
      </c>
      <c r="M870" t="str">
        <f>VLOOKUP(K870,Input!$AM$3:$AP$1002,3)</f>
        <v/>
      </c>
    </row>
    <row r="871" spans="8:13" x14ac:dyDescent="0.3">
      <c r="H871" t="str">
        <f t="shared" si="36"/>
        <v/>
      </c>
      <c r="I871" t="str">
        <f>VLOOKUP(H871,Input!$AI$3:$AL$1002,4)</f>
        <v/>
      </c>
      <c r="J871" t="str">
        <f>VLOOKUP(H871,Input!$AI$3:$AL$1002,3)</f>
        <v/>
      </c>
      <c r="K871" t="str">
        <f t="shared" si="37"/>
        <v/>
      </c>
      <c r="L871" t="str">
        <f>VLOOKUP(K871,Input!$AM$3:$AP$1002,4)</f>
        <v/>
      </c>
      <c r="M871" t="str">
        <f>VLOOKUP(K871,Input!$AM$3:$AP$1002,3)</f>
        <v/>
      </c>
    </row>
    <row r="872" spans="8:13" x14ac:dyDescent="0.3">
      <c r="H872" t="str">
        <f t="shared" si="36"/>
        <v/>
      </c>
      <c r="I872" t="str">
        <f>VLOOKUP(H872,Input!$AI$3:$AL$1002,4)</f>
        <v/>
      </c>
      <c r="J872" t="str">
        <f>VLOOKUP(H872,Input!$AI$3:$AL$1002,3)</f>
        <v/>
      </c>
      <c r="K872" t="str">
        <f t="shared" si="37"/>
        <v/>
      </c>
      <c r="L872" t="str">
        <f>VLOOKUP(K872,Input!$AM$3:$AP$1002,4)</f>
        <v/>
      </c>
      <c r="M872" t="str">
        <f>VLOOKUP(K872,Input!$AM$3:$AP$1002,3)</f>
        <v/>
      </c>
    </row>
    <row r="873" spans="8:13" x14ac:dyDescent="0.3">
      <c r="H873" t="str">
        <f t="shared" si="36"/>
        <v/>
      </c>
      <c r="I873" t="str">
        <f>VLOOKUP(H873,Input!$AI$3:$AL$1002,4)</f>
        <v/>
      </c>
      <c r="J873" t="str">
        <f>VLOOKUP(H873,Input!$AI$3:$AL$1002,3)</f>
        <v/>
      </c>
      <c r="K873" t="str">
        <f t="shared" si="37"/>
        <v/>
      </c>
      <c r="L873" t="str">
        <f>VLOOKUP(K873,Input!$AM$3:$AP$1002,4)</f>
        <v/>
      </c>
      <c r="M873" t="str">
        <f>VLOOKUP(K873,Input!$AM$3:$AP$1002,3)</f>
        <v/>
      </c>
    </row>
    <row r="874" spans="8:13" x14ac:dyDescent="0.3">
      <c r="H874" t="str">
        <f t="shared" si="36"/>
        <v/>
      </c>
      <c r="I874" t="str">
        <f>VLOOKUP(H874,Input!$AI$3:$AL$1002,4)</f>
        <v/>
      </c>
      <c r="J874" t="str">
        <f>VLOOKUP(H874,Input!$AI$3:$AL$1002,3)</f>
        <v/>
      </c>
      <c r="K874" t="str">
        <f t="shared" si="37"/>
        <v/>
      </c>
      <c r="L874" t="str">
        <f>VLOOKUP(K874,Input!$AM$3:$AP$1002,4)</f>
        <v/>
      </c>
      <c r="M874" t="str">
        <f>VLOOKUP(K874,Input!$AM$3:$AP$1002,3)</f>
        <v/>
      </c>
    </row>
    <row r="875" spans="8:13" x14ac:dyDescent="0.3">
      <c r="H875" t="str">
        <f t="shared" si="36"/>
        <v/>
      </c>
      <c r="I875" t="str">
        <f>VLOOKUP(H875,Input!$AI$3:$AL$1002,4)</f>
        <v/>
      </c>
      <c r="J875" t="str">
        <f>VLOOKUP(H875,Input!$AI$3:$AL$1002,3)</f>
        <v/>
      </c>
      <c r="K875" t="str">
        <f t="shared" si="37"/>
        <v/>
      </c>
      <c r="L875" t="str">
        <f>VLOOKUP(K875,Input!$AM$3:$AP$1002,4)</f>
        <v/>
      </c>
      <c r="M875" t="str">
        <f>VLOOKUP(K875,Input!$AM$3:$AP$1002,3)</f>
        <v/>
      </c>
    </row>
    <row r="876" spans="8:13" x14ac:dyDescent="0.3">
      <c r="H876" t="str">
        <f t="shared" si="36"/>
        <v/>
      </c>
      <c r="I876" t="str">
        <f>VLOOKUP(H876,Input!$AI$3:$AL$1002,4)</f>
        <v/>
      </c>
      <c r="J876" t="str">
        <f>VLOOKUP(H876,Input!$AI$3:$AL$1002,3)</f>
        <v/>
      </c>
      <c r="K876" t="str">
        <f t="shared" si="37"/>
        <v/>
      </c>
      <c r="L876" t="str">
        <f>VLOOKUP(K876,Input!$AM$3:$AP$1002,4)</f>
        <v/>
      </c>
      <c r="M876" t="str">
        <f>VLOOKUP(K876,Input!$AM$3:$AP$1002,3)</f>
        <v/>
      </c>
    </row>
    <row r="877" spans="8:13" x14ac:dyDescent="0.3">
      <c r="H877" t="str">
        <f t="shared" si="36"/>
        <v/>
      </c>
      <c r="I877" t="str">
        <f>VLOOKUP(H877,Input!$AI$3:$AL$1002,4)</f>
        <v/>
      </c>
      <c r="J877" t="str">
        <f>VLOOKUP(H877,Input!$AI$3:$AL$1002,3)</f>
        <v/>
      </c>
      <c r="K877" t="str">
        <f t="shared" si="37"/>
        <v/>
      </c>
      <c r="L877" t="str">
        <f>VLOOKUP(K877,Input!$AM$3:$AP$1002,4)</f>
        <v/>
      </c>
      <c r="M877" t="str">
        <f>VLOOKUP(K877,Input!$AM$3:$AP$1002,3)</f>
        <v/>
      </c>
    </row>
    <row r="878" spans="8:13" x14ac:dyDescent="0.3">
      <c r="H878" t="str">
        <f t="shared" si="36"/>
        <v/>
      </c>
      <c r="I878" t="str">
        <f>VLOOKUP(H878,Input!$AI$3:$AL$1002,4)</f>
        <v/>
      </c>
      <c r="J878" t="str">
        <f>VLOOKUP(H878,Input!$AI$3:$AL$1002,3)</f>
        <v/>
      </c>
      <c r="K878" t="str">
        <f t="shared" si="37"/>
        <v/>
      </c>
      <c r="L878" t="str">
        <f>VLOOKUP(K878,Input!$AM$3:$AP$1002,4)</f>
        <v/>
      </c>
      <c r="M878" t="str">
        <f>VLOOKUP(K878,Input!$AM$3:$AP$1002,3)</f>
        <v/>
      </c>
    </row>
    <row r="879" spans="8:13" x14ac:dyDescent="0.3">
      <c r="H879" t="str">
        <f t="shared" si="36"/>
        <v/>
      </c>
      <c r="I879" t="str">
        <f>VLOOKUP(H879,Input!$AI$3:$AL$1002,4)</f>
        <v/>
      </c>
      <c r="J879" t="str">
        <f>VLOOKUP(H879,Input!$AI$3:$AL$1002,3)</f>
        <v/>
      </c>
      <c r="K879" t="str">
        <f t="shared" si="37"/>
        <v/>
      </c>
      <c r="L879" t="str">
        <f>VLOOKUP(K879,Input!$AM$3:$AP$1002,4)</f>
        <v/>
      </c>
      <c r="M879" t="str">
        <f>VLOOKUP(K879,Input!$AM$3:$AP$1002,3)</f>
        <v/>
      </c>
    </row>
    <row r="880" spans="8:13" x14ac:dyDescent="0.3">
      <c r="H880" t="str">
        <f t="shared" si="36"/>
        <v/>
      </c>
      <c r="I880" t="str">
        <f>VLOOKUP(H880,Input!$AI$3:$AL$1002,4)</f>
        <v/>
      </c>
      <c r="J880" t="str">
        <f>VLOOKUP(H880,Input!$AI$3:$AL$1002,3)</f>
        <v/>
      </c>
      <c r="K880" t="str">
        <f t="shared" si="37"/>
        <v/>
      </c>
      <c r="L880" t="str">
        <f>VLOOKUP(K880,Input!$AM$3:$AP$1002,4)</f>
        <v/>
      </c>
      <c r="M880" t="str">
        <f>VLOOKUP(K880,Input!$AM$3:$AP$1002,3)</f>
        <v/>
      </c>
    </row>
    <row r="881" spans="8:13" x14ac:dyDescent="0.3">
      <c r="H881" t="str">
        <f t="shared" si="36"/>
        <v/>
      </c>
      <c r="I881" t="str">
        <f>VLOOKUP(H881,Input!$AI$3:$AL$1002,4)</f>
        <v/>
      </c>
      <c r="J881" t="str">
        <f>VLOOKUP(H881,Input!$AI$3:$AL$1002,3)</f>
        <v/>
      </c>
      <c r="K881" t="str">
        <f t="shared" si="37"/>
        <v/>
      </c>
      <c r="L881" t="str">
        <f>VLOOKUP(K881,Input!$AM$3:$AP$1002,4)</f>
        <v/>
      </c>
      <c r="M881" t="str">
        <f>VLOOKUP(K881,Input!$AM$3:$AP$1002,3)</f>
        <v/>
      </c>
    </row>
    <row r="882" spans="8:13" x14ac:dyDescent="0.3">
      <c r="H882" t="str">
        <f t="shared" si="36"/>
        <v/>
      </c>
      <c r="I882" t="str">
        <f>VLOOKUP(H882,Input!$AI$3:$AL$1002,4)</f>
        <v/>
      </c>
      <c r="J882" t="str">
        <f>VLOOKUP(H882,Input!$AI$3:$AL$1002,3)</f>
        <v/>
      </c>
      <c r="K882" t="str">
        <f t="shared" si="37"/>
        <v/>
      </c>
      <c r="L882" t="str">
        <f>VLOOKUP(K882,Input!$AM$3:$AP$1002,4)</f>
        <v/>
      </c>
      <c r="M882" t="str">
        <f>VLOOKUP(K882,Input!$AM$3:$AP$1002,3)</f>
        <v/>
      </c>
    </row>
    <row r="883" spans="8:13" x14ac:dyDescent="0.3">
      <c r="H883" t="str">
        <f t="shared" si="36"/>
        <v/>
      </c>
      <c r="I883" t="str">
        <f>VLOOKUP(H883,Input!$AI$3:$AL$1002,4)</f>
        <v/>
      </c>
      <c r="J883" t="str">
        <f>VLOOKUP(H883,Input!$AI$3:$AL$1002,3)</f>
        <v/>
      </c>
      <c r="K883" t="str">
        <f t="shared" si="37"/>
        <v/>
      </c>
      <c r="L883" t="str">
        <f>VLOOKUP(K883,Input!$AM$3:$AP$1002,4)</f>
        <v/>
      </c>
      <c r="M883" t="str">
        <f>VLOOKUP(K883,Input!$AM$3:$AP$1002,3)</f>
        <v/>
      </c>
    </row>
    <row r="884" spans="8:13" x14ac:dyDescent="0.3">
      <c r="H884" t="str">
        <f t="shared" si="36"/>
        <v/>
      </c>
      <c r="I884" t="str">
        <f>VLOOKUP(H884,Input!$AI$3:$AL$1002,4)</f>
        <v/>
      </c>
      <c r="J884" t="str">
        <f>VLOOKUP(H884,Input!$AI$3:$AL$1002,3)</f>
        <v/>
      </c>
      <c r="K884" t="str">
        <f t="shared" si="37"/>
        <v/>
      </c>
      <c r="L884" t="str">
        <f>VLOOKUP(K884,Input!$AM$3:$AP$1002,4)</f>
        <v/>
      </c>
      <c r="M884" t="str">
        <f>VLOOKUP(K884,Input!$AM$3:$AP$1002,3)</f>
        <v/>
      </c>
    </row>
    <row r="885" spans="8:13" x14ac:dyDescent="0.3">
      <c r="H885" t="str">
        <f t="shared" si="36"/>
        <v/>
      </c>
      <c r="I885" t="str">
        <f>VLOOKUP(H885,Input!$AI$3:$AL$1002,4)</f>
        <v/>
      </c>
      <c r="J885" t="str">
        <f>VLOOKUP(H885,Input!$AI$3:$AL$1002,3)</f>
        <v/>
      </c>
      <c r="K885" t="str">
        <f t="shared" si="37"/>
        <v/>
      </c>
      <c r="L885" t="str">
        <f>VLOOKUP(K885,Input!$AM$3:$AP$1002,4)</f>
        <v/>
      </c>
      <c r="M885" t="str">
        <f>VLOOKUP(K885,Input!$AM$3:$AP$1002,3)</f>
        <v/>
      </c>
    </row>
    <row r="886" spans="8:13" x14ac:dyDescent="0.3">
      <c r="H886" t="str">
        <f t="shared" si="36"/>
        <v/>
      </c>
      <c r="I886" t="str">
        <f>VLOOKUP(H886,Input!$AI$3:$AL$1002,4)</f>
        <v/>
      </c>
      <c r="J886" t="str">
        <f>VLOOKUP(H886,Input!$AI$3:$AL$1002,3)</f>
        <v/>
      </c>
      <c r="K886" t="str">
        <f t="shared" si="37"/>
        <v/>
      </c>
      <c r="L886" t="str">
        <f>VLOOKUP(K886,Input!$AM$3:$AP$1002,4)</f>
        <v/>
      </c>
      <c r="M886" t="str">
        <f>VLOOKUP(K886,Input!$AM$3:$AP$1002,3)</f>
        <v/>
      </c>
    </row>
    <row r="887" spans="8:13" x14ac:dyDescent="0.3">
      <c r="H887" t="str">
        <f t="shared" si="36"/>
        <v/>
      </c>
      <c r="I887" t="str">
        <f>VLOOKUP(H887,Input!$AI$3:$AL$1002,4)</f>
        <v/>
      </c>
      <c r="J887" t="str">
        <f>VLOOKUP(H887,Input!$AI$3:$AL$1002,3)</f>
        <v/>
      </c>
      <c r="K887" t="str">
        <f t="shared" si="37"/>
        <v/>
      </c>
      <c r="L887" t="str">
        <f>VLOOKUP(K887,Input!$AM$3:$AP$1002,4)</f>
        <v/>
      </c>
      <c r="M887" t="str">
        <f>VLOOKUP(K887,Input!$AM$3:$AP$1002,3)</f>
        <v/>
      </c>
    </row>
    <row r="888" spans="8:13" x14ac:dyDescent="0.3">
      <c r="H888" t="str">
        <f t="shared" si="36"/>
        <v/>
      </c>
      <c r="I888" t="str">
        <f>VLOOKUP(H888,Input!$AI$3:$AL$1002,4)</f>
        <v/>
      </c>
      <c r="J888" t="str">
        <f>VLOOKUP(H888,Input!$AI$3:$AL$1002,3)</f>
        <v/>
      </c>
      <c r="K888" t="str">
        <f t="shared" si="37"/>
        <v/>
      </c>
      <c r="L888" t="str">
        <f>VLOOKUP(K888,Input!$AM$3:$AP$1002,4)</f>
        <v/>
      </c>
      <c r="M888" t="str">
        <f>VLOOKUP(K888,Input!$AM$3:$AP$1002,3)</f>
        <v/>
      </c>
    </row>
    <row r="889" spans="8:13" x14ac:dyDescent="0.3">
      <c r="H889" t="str">
        <f t="shared" si="36"/>
        <v/>
      </c>
      <c r="I889" t="str">
        <f>VLOOKUP(H889,Input!$AI$3:$AL$1002,4)</f>
        <v/>
      </c>
      <c r="J889" t="str">
        <f>VLOOKUP(H889,Input!$AI$3:$AL$1002,3)</f>
        <v/>
      </c>
      <c r="K889" t="str">
        <f t="shared" si="37"/>
        <v/>
      </c>
      <c r="L889" t="str">
        <f>VLOOKUP(K889,Input!$AM$3:$AP$1002,4)</f>
        <v/>
      </c>
      <c r="M889" t="str">
        <f>VLOOKUP(K889,Input!$AM$3:$AP$1002,3)</f>
        <v/>
      </c>
    </row>
    <row r="890" spans="8:13" x14ac:dyDescent="0.3">
      <c r="H890" t="str">
        <f t="shared" si="36"/>
        <v/>
      </c>
      <c r="I890" t="str">
        <f>VLOOKUP(H890,Input!$AI$3:$AL$1002,4)</f>
        <v/>
      </c>
      <c r="J890" t="str">
        <f>VLOOKUP(H890,Input!$AI$3:$AL$1002,3)</f>
        <v/>
      </c>
      <c r="K890" t="str">
        <f t="shared" si="37"/>
        <v/>
      </c>
      <c r="L890" t="str">
        <f>VLOOKUP(K890,Input!$AM$3:$AP$1002,4)</f>
        <v/>
      </c>
      <c r="M890" t="str">
        <f>VLOOKUP(K890,Input!$AM$3:$AP$1002,3)</f>
        <v/>
      </c>
    </row>
    <row r="891" spans="8:13" x14ac:dyDescent="0.3">
      <c r="H891" t="str">
        <f t="shared" si="36"/>
        <v/>
      </c>
      <c r="I891" t="str">
        <f>VLOOKUP(H891,Input!$AI$3:$AL$1002,4)</f>
        <v/>
      </c>
      <c r="J891" t="str">
        <f>VLOOKUP(H891,Input!$AI$3:$AL$1002,3)</f>
        <v/>
      </c>
      <c r="K891" t="str">
        <f t="shared" si="37"/>
        <v/>
      </c>
      <c r="L891" t="str">
        <f>VLOOKUP(K891,Input!$AM$3:$AP$1002,4)</f>
        <v/>
      </c>
      <c r="M891" t="str">
        <f>VLOOKUP(K891,Input!$AM$3:$AP$1002,3)</f>
        <v/>
      </c>
    </row>
    <row r="892" spans="8:13" x14ac:dyDescent="0.3">
      <c r="H892" t="str">
        <f t="shared" si="36"/>
        <v/>
      </c>
      <c r="I892" t="str">
        <f>VLOOKUP(H892,Input!$AI$3:$AL$1002,4)</f>
        <v/>
      </c>
      <c r="J892" t="str">
        <f>VLOOKUP(H892,Input!$AI$3:$AL$1002,3)</f>
        <v/>
      </c>
      <c r="K892" t="str">
        <f t="shared" si="37"/>
        <v/>
      </c>
      <c r="L892" t="str">
        <f>VLOOKUP(K892,Input!$AM$3:$AP$1002,4)</f>
        <v/>
      </c>
      <c r="M892" t="str">
        <f>VLOOKUP(K892,Input!$AM$3:$AP$1002,3)</f>
        <v/>
      </c>
    </row>
    <row r="893" spans="8:13" x14ac:dyDescent="0.3">
      <c r="H893" t="str">
        <f t="shared" si="36"/>
        <v/>
      </c>
      <c r="I893" t="str">
        <f>VLOOKUP(H893,Input!$AI$3:$AL$1002,4)</f>
        <v/>
      </c>
      <c r="J893" t="str">
        <f>VLOOKUP(H893,Input!$AI$3:$AL$1002,3)</f>
        <v/>
      </c>
      <c r="K893" t="str">
        <f t="shared" si="37"/>
        <v/>
      </c>
      <c r="L893" t="str">
        <f>VLOOKUP(K893,Input!$AM$3:$AP$1002,4)</f>
        <v/>
      </c>
      <c r="M893" t="str">
        <f>VLOOKUP(K893,Input!$AM$3:$AP$1002,3)</f>
        <v/>
      </c>
    </row>
    <row r="894" spans="8:13" x14ac:dyDescent="0.3">
      <c r="H894" t="str">
        <f t="shared" si="36"/>
        <v/>
      </c>
      <c r="I894" t="str">
        <f>VLOOKUP(H894,Input!$AI$3:$AL$1002,4)</f>
        <v/>
      </c>
      <c r="J894" t="str">
        <f>VLOOKUP(H894,Input!$AI$3:$AL$1002,3)</f>
        <v/>
      </c>
      <c r="K894" t="str">
        <f t="shared" si="37"/>
        <v/>
      </c>
      <c r="L894" t="str">
        <f>VLOOKUP(K894,Input!$AM$3:$AP$1002,4)</f>
        <v/>
      </c>
      <c r="M894" t="str">
        <f>VLOOKUP(K894,Input!$AM$3:$AP$1002,3)</f>
        <v/>
      </c>
    </row>
    <row r="895" spans="8:13" x14ac:dyDescent="0.3">
      <c r="H895" t="str">
        <f t="shared" si="36"/>
        <v/>
      </c>
      <c r="I895" t="str">
        <f>VLOOKUP(H895,Input!$AI$3:$AL$1002,4)</f>
        <v/>
      </c>
      <c r="J895" t="str">
        <f>VLOOKUP(H895,Input!$AI$3:$AL$1002,3)</f>
        <v/>
      </c>
      <c r="K895" t="str">
        <f t="shared" si="37"/>
        <v/>
      </c>
      <c r="L895" t="str">
        <f>VLOOKUP(K895,Input!$AM$3:$AP$1002,4)</f>
        <v/>
      </c>
      <c r="M895" t="str">
        <f>VLOOKUP(K895,Input!$AM$3:$AP$1002,3)</f>
        <v/>
      </c>
    </row>
    <row r="896" spans="8:13" x14ac:dyDescent="0.3">
      <c r="H896" t="str">
        <f t="shared" si="36"/>
        <v/>
      </c>
      <c r="I896" t="str">
        <f>VLOOKUP(H896,Input!$AI$3:$AL$1002,4)</f>
        <v/>
      </c>
      <c r="J896" t="str">
        <f>VLOOKUP(H896,Input!$AI$3:$AL$1002,3)</f>
        <v/>
      </c>
      <c r="K896" t="str">
        <f t="shared" si="37"/>
        <v/>
      </c>
      <c r="L896" t="str">
        <f>VLOOKUP(K896,Input!$AM$3:$AP$1002,4)</f>
        <v/>
      </c>
      <c r="M896" t="str">
        <f>VLOOKUP(K896,Input!$AM$3:$AP$1002,3)</f>
        <v/>
      </c>
    </row>
    <row r="897" spans="8:13" x14ac:dyDescent="0.3">
      <c r="H897" t="str">
        <f t="shared" si="36"/>
        <v/>
      </c>
      <c r="I897" t="str">
        <f>VLOOKUP(H897,Input!$AI$3:$AL$1002,4)</f>
        <v/>
      </c>
      <c r="J897" t="str">
        <f>VLOOKUP(H897,Input!$AI$3:$AL$1002,3)</f>
        <v/>
      </c>
      <c r="K897" t="str">
        <f t="shared" si="37"/>
        <v/>
      </c>
      <c r="L897" t="str">
        <f>VLOOKUP(K897,Input!$AM$3:$AP$1002,4)</f>
        <v/>
      </c>
      <c r="M897" t="str">
        <f>VLOOKUP(K897,Input!$AM$3:$AP$1002,3)</f>
        <v/>
      </c>
    </row>
    <row r="898" spans="8:13" x14ac:dyDescent="0.3">
      <c r="H898" t="str">
        <f t="shared" si="36"/>
        <v/>
      </c>
      <c r="I898" t="str">
        <f>VLOOKUP(H898,Input!$AI$3:$AL$1002,4)</f>
        <v/>
      </c>
      <c r="J898" t="str">
        <f>VLOOKUP(H898,Input!$AI$3:$AL$1002,3)</f>
        <v/>
      </c>
      <c r="K898" t="str">
        <f t="shared" si="37"/>
        <v/>
      </c>
      <c r="L898" t="str">
        <f>VLOOKUP(K898,Input!$AM$3:$AP$1002,4)</f>
        <v/>
      </c>
      <c r="M898" t="str">
        <f>VLOOKUP(K898,Input!$AM$3:$AP$1002,3)</f>
        <v/>
      </c>
    </row>
    <row r="899" spans="8:13" x14ac:dyDescent="0.3">
      <c r="H899" t="str">
        <f t="shared" si="36"/>
        <v/>
      </c>
      <c r="I899" t="str">
        <f>VLOOKUP(H899,Input!$AI$3:$AL$1002,4)</f>
        <v/>
      </c>
      <c r="J899" t="str">
        <f>VLOOKUP(H899,Input!$AI$3:$AL$1002,3)</f>
        <v/>
      </c>
      <c r="K899" t="str">
        <f t="shared" si="37"/>
        <v/>
      </c>
      <c r="L899" t="str">
        <f>VLOOKUP(K899,Input!$AM$3:$AP$1002,4)</f>
        <v/>
      </c>
      <c r="M899" t="str">
        <f>VLOOKUP(K899,Input!$AM$3:$AP$1002,3)</f>
        <v/>
      </c>
    </row>
    <row r="900" spans="8:13" x14ac:dyDescent="0.3">
      <c r="H900" t="str">
        <f t="shared" si="36"/>
        <v/>
      </c>
      <c r="I900" t="str">
        <f>VLOOKUP(H900,Input!$AI$3:$AL$1002,4)</f>
        <v/>
      </c>
      <c r="J900" t="str">
        <f>VLOOKUP(H900,Input!$AI$3:$AL$1002,3)</f>
        <v/>
      </c>
      <c r="K900" t="str">
        <f t="shared" si="37"/>
        <v/>
      </c>
      <c r="L900" t="str">
        <f>VLOOKUP(K900,Input!$AM$3:$AP$1002,4)</f>
        <v/>
      </c>
      <c r="M900" t="str">
        <f>VLOOKUP(K900,Input!$AM$3:$AP$1002,3)</f>
        <v/>
      </c>
    </row>
    <row r="901" spans="8:13" x14ac:dyDescent="0.3">
      <c r="H901" t="str">
        <f t="shared" ref="H901:H964" si="38">IF(H900&lt;$H$1,H900+1,"")</f>
        <v/>
      </c>
      <c r="I901" t="str">
        <f>VLOOKUP(H901,Input!$AI$3:$AL$1002,4)</f>
        <v/>
      </c>
      <c r="J901" t="str">
        <f>VLOOKUP(H901,Input!$AI$3:$AL$1002,3)</f>
        <v/>
      </c>
      <c r="K901" t="str">
        <f t="shared" ref="K901:K964" si="39">IF(K900&lt;$K$1,K900+1,"")</f>
        <v/>
      </c>
      <c r="L901" t="str">
        <f>VLOOKUP(K901,Input!$AM$3:$AP$1002,4)</f>
        <v/>
      </c>
      <c r="M901" t="str">
        <f>VLOOKUP(K901,Input!$AM$3:$AP$1002,3)</f>
        <v/>
      </c>
    </row>
    <row r="902" spans="8:13" x14ac:dyDescent="0.3">
      <c r="H902" t="str">
        <f t="shared" si="38"/>
        <v/>
      </c>
      <c r="I902" t="str">
        <f>VLOOKUP(H902,Input!$AI$3:$AL$1002,4)</f>
        <v/>
      </c>
      <c r="J902" t="str">
        <f>VLOOKUP(H902,Input!$AI$3:$AL$1002,3)</f>
        <v/>
      </c>
      <c r="K902" t="str">
        <f t="shared" si="39"/>
        <v/>
      </c>
      <c r="L902" t="str">
        <f>VLOOKUP(K902,Input!$AM$3:$AP$1002,4)</f>
        <v/>
      </c>
      <c r="M902" t="str">
        <f>VLOOKUP(K902,Input!$AM$3:$AP$1002,3)</f>
        <v/>
      </c>
    </row>
    <row r="903" spans="8:13" x14ac:dyDescent="0.3">
      <c r="H903" t="str">
        <f t="shared" si="38"/>
        <v/>
      </c>
      <c r="I903" t="str">
        <f>VLOOKUP(H903,Input!$AI$3:$AL$1002,4)</f>
        <v/>
      </c>
      <c r="J903" t="str">
        <f>VLOOKUP(H903,Input!$AI$3:$AL$1002,3)</f>
        <v/>
      </c>
      <c r="K903" t="str">
        <f t="shared" si="39"/>
        <v/>
      </c>
      <c r="L903" t="str">
        <f>VLOOKUP(K903,Input!$AM$3:$AP$1002,4)</f>
        <v/>
      </c>
      <c r="M903" t="str">
        <f>VLOOKUP(K903,Input!$AM$3:$AP$1002,3)</f>
        <v/>
      </c>
    </row>
    <row r="904" spans="8:13" x14ac:dyDescent="0.3">
      <c r="H904" t="str">
        <f t="shared" si="38"/>
        <v/>
      </c>
      <c r="I904" t="str">
        <f>VLOOKUP(H904,Input!$AI$3:$AL$1002,4)</f>
        <v/>
      </c>
      <c r="J904" t="str">
        <f>VLOOKUP(H904,Input!$AI$3:$AL$1002,3)</f>
        <v/>
      </c>
      <c r="K904" t="str">
        <f t="shared" si="39"/>
        <v/>
      </c>
      <c r="L904" t="str">
        <f>VLOOKUP(K904,Input!$AM$3:$AP$1002,4)</f>
        <v/>
      </c>
      <c r="M904" t="str">
        <f>VLOOKUP(K904,Input!$AM$3:$AP$1002,3)</f>
        <v/>
      </c>
    </row>
    <row r="905" spans="8:13" x14ac:dyDescent="0.3">
      <c r="H905" t="str">
        <f t="shared" si="38"/>
        <v/>
      </c>
      <c r="I905" t="str">
        <f>VLOOKUP(H905,Input!$AI$3:$AL$1002,4)</f>
        <v/>
      </c>
      <c r="J905" t="str">
        <f>VLOOKUP(H905,Input!$AI$3:$AL$1002,3)</f>
        <v/>
      </c>
      <c r="K905" t="str">
        <f t="shared" si="39"/>
        <v/>
      </c>
      <c r="L905" t="str">
        <f>VLOOKUP(K905,Input!$AM$3:$AP$1002,4)</f>
        <v/>
      </c>
      <c r="M905" t="str">
        <f>VLOOKUP(K905,Input!$AM$3:$AP$1002,3)</f>
        <v/>
      </c>
    </row>
    <row r="906" spans="8:13" x14ac:dyDescent="0.3">
      <c r="H906" t="str">
        <f t="shared" si="38"/>
        <v/>
      </c>
      <c r="I906" t="str">
        <f>VLOOKUP(H906,Input!$AI$3:$AL$1002,4)</f>
        <v/>
      </c>
      <c r="J906" t="str">
        <f>VLOOKUP(H906,Input!$AI$3:$AL$1002,3)</f>
        <v/>
      </c>
      <c r="K906" t="str">
        <f t="shared" si="39"/>
        <v/>
      </c>
      <c r="L906" t="str">
        <f>VLOOKUP(K906,Input!$AM$3:$AP$1002,4)</f>
        <v/>
      </c>
      <c r="M906" t="str">
        <f>VLOOKUP(K906,Input!$AM$3:$AP$1002,3)</f>
        <v/>
      </c>
    </row>
    <row r="907" spans="8:13" x14ac:dyDescent="0.3">
      <c r="H907" t="str">
        <f t="shared" si="38"/>
        <v/>
      </c>
      <c r="I907" t="str">
        <f>VLOOKUP(H907,Input!$AI$3:$AL$1002,4)</f>
        <v/>
      </c>
      <c r="J907" t="str">
        <f>VLOOKUP(H907,Input!$AI$3:$AL$1002,3)</f>
        <v/>
      </c>
      <c r="K907" t="str">
        <f t="shared" si="39"/>
        <v/>
      </c>
      <c r="L907" t="str">
        <f>VLOOKUP(K907,Input!$AM$3:$AP$1002,4)</f>
        <v/>
      </c>
      <c r="M907" t="str">
        <f>VLOOKUP(K907,Input!$AM$3:$AP$1002,3)</f>
        <v/>
      </c>
    </row>
    <row r="908" spans="8:13" x14ac:dyDescent="0.3">
      <c r="H908" t="str">
        <f t="shared" si="38"/>
        <v/>
      </c>
      <c r="I908" t="str">
        <f>VLOOKUP(H908,Input!$AI$3:$AL$1002,4)</f>
        <v/>
      </c>
      <c r="J908" t="str">
        <f>VLOOKUP(H908,Input!$AI$3:$AL$1002,3)</f>
        <v/>
      </c>
      <c r="K908" t="str">
        <f t="shared" si="39"/>
        <v/>
      </c>
      <c r="L908" t="str">
        <f>VLOOKUP(K908,Input!$AM$3:$AP$1002,4)</f>
        <v/>
      </c>
      <c r="M908" t="str">
        <f>VLOOKUP(K908,Input!$AM$3:$AP$1002,3)</f>
        <v/>
      </c>
    </row>
    <row r="909" spans="8:13" x14ac:dyDescent="0.3">
      <c r="H909" t="str">
        <f t="shared" si="38"/>
        <v/>
      </c>
      <c r="I909" t="str">
        <f>VLOOKUP(H909,Input!$AI$3:$AL$1002,4)</f>
        <v/>
      </c>
      <c r="J909" t="str">
        <f>VLOOKUP(H909,Input!$AI$3:$AL$1002,3)</f>
        <v/>
      </c>
      <c r="K909" t="str">
        <f t="shared" si="39"/>
        <v/>
      </c>
      <c r="L909" t="str">
        <f>VLOOKUP(K909,Input!$AM$3:$AP$1002,4)</f>
        <v/>
      </c>
      <c r="M909" t="str">
        <f>VLOOKUP(K909,Input!$AM$3:$AP$1002,3)</f>
        <v/>
      </c>
    </row>
    <row r="910" spans="8:13" x14ac:dyDescent="0.3">
      <c r="H910" t="str">
        <f t="shared" si="38"/>
        <v/>
      </c>
      <c r="I910" t="str">
        <f>VLOOKUP(H910,Input!$AI$3:$AL$1002,4)</f>
        <v/>
      </c>
      <c r="J910" t="str">
        <f>VLOOKUP(H910,Input!$AI$3:$AL$1002,3)</f>
        <v/>
      </c>
      <c r="K910" t="str">
        <f t="shared" si="39"/>
        <v/>
      </c>
      <c r="L910" t="str">
        <f>VLOOKUP(K910,Input!$AM$3:$AP$1002,4)</f>
        <v/>
      </c>
      <c r="M910" t="str">
        <f>VLOOKUP(K910,Input!$AM$3:$AP$1002,3)</f>
        <v/>
      </c>
    </row>
    <row r="911" spans="8:13" x14ac:dyDescent="0.3">
      <c r="H911" t="str">
        <f t="shared" si="38"/>
        <v/>
      </c>
      <c r="I911" t="str">
        <f>VLOOKUP(H911,Input!$AI$3:$AL$1002,4)</f>
        <v/>
      </c>
      <c r="J911" t="str">
        <f>VLOOKUP(H911,Input!$AI$3:$AL$1002,3)</f>
        <v/>
      </c>
      <c r="K911" t="str">
        <f t="shared" si="39"/>
        <v/>
      </c>
      <c r="L911" t="str">
        <f>VLOOKUP(K911,Input!$AM$3:$AP$1002,4)</f>
        <v/>
      </c>
      <c r="M911" t="str">
        <f>VLOOKUP(K911,Input!$AM$3:$AP$1002,3)</f>
        <v/>
      </c>
    </row>
    <row r="912" spans="8:13" x14ac:dyDescent="0.3">
      <c r="H912" t="str">
        <f t="shared" si="38"/>
        <v/>
      </c>
      <c r="I912" t="str">
        <f>VLOOKUP(H912,Input!$AI$3:$AL$1002,4)</f>
        <v/>
      </c>
      <c r="J912" t="str">
        <f>VLOOKUP(H912,Input!$AI$3:$AL$1002,3)</f>
        <v/>
      </c>
      <c r="K912" t="str">
        <f t="shared" si="39"/>
        <v/>
      </c>
      <c r="L912" t="str">
        <f>VLOOKUP(K912,Input!$AM$3:$AP$1002,4)</f>
        <v/>
      </c>
      <c r="M912" t="str">
        <f>VLOOKUP(K912,Input!$AM$3:$AP$1002,3)</f>
        <v/>
      </c>
    </row>
    <row r="913" spans="8:13" x14ac:dyDescent="0.3">
      <c r="H913" t="str">
        <f t="shared" si="38"/>
        <v/>
      </c>
      <c r="I913" t="str">
        <f>VLOOKUP(H913,Input!$AI$3:$AL$1002,4)</f>
        <v/>
      </c>
      <c r="J913" t="str">
        <f>VLOOKUP(H913,Input!$AI$3:$AL$1002,3)</f>
        <v/>
      </c>
      <c r="K913" t="str">
        <f t="shared" si="39"/>
        <v/>
      </c>
      <c r="L913" t="str">
        <f>VLOOKUP(K913,Input!$AM$3:$AP$1002,4)</f>
        <v/>
      </c>
      <c r="M913" t="str">
        <f>VLOOKUP(K913,Input!$AM$3:$AP$1002,3)</f>
        <v/>
      </c>
    </row>
    <row r="914" spans="8:13" x14ac:dyDescent="0.3">
      <c r="H914" t="str">
        <f t="shared" si="38"/>
        <v/>
      </c>
      <c r="I914" t="str">
        <f>VLOOKUP(H914,Input!$AI$3:$AL$1002,4)</f>
        <v/>
      </c>
      <c r="J914" t="str">
        <f>VLOOKUP(H914,Input!$AI$3:$AL$1002,3)</f>
        <v/>
      </c>
      <c r="K914" t="str">
        <f t="shared" si="39"/>
        <v/>
      </c>
      <c r="L914" t="str">
        <f>VLOOKUP(K914,Input!$AM$3:$AP$1002,4)</f>
        <v/>
      </c>
      <c r="M914" t="str">
        <f>VLOOKUP(K914,Input!$AM$3:$AP$1002,3)</f>
        <v/>
      </c>
    </row>
    <row r="915" spans="8:13" x14ac:dyDescent="0.3">
      <c r="H915" t="str">
        <f t="shared" si="38"/>
        <v/>
      </c>
      <c r="I915" t="str">
        <f>VLOOKUP(H915,Input!$AI$3:$AL$1002,4)</f>
        <v/>
      </c>
      <c r="J915" t="str">
        <f>VLOOKUP(H915,Input!$AI$3:$AL$1002,3)</f>
        <v/>
      </c>
      <c r="K915" t="str">
        <f t="shared" si="39"/>
        <v/>
      </c>
      <c r="L915" t="str">
        <f>VLOOKUP(K915,Input!$AM$3:$AP$1002,4)</f>
        <v/>
      </c>
      <c r="M915" t="str">
        <f>VLOOKUP(K915,Input!$AM$3:$AP$1002,3)</f>
        <v/>
      </c>
    </row>
    <row r="916" spans="8:13" x14ac:dyDescent="0.3">
      <c r="H916" t="str">
        <f t="shared" si="38"/>
        <v/>
      </c>
      <c r="I916" t="str">
        <f>VLOOKUP(H916,Input!$AI$3:$AL$1002,4)</f>
        <v/>
      </c>
      <c r="J916" t="str">
        <f>VLOOKUP(H916,Input!$AI$3:$AL$1002,3)</f>
        <v/>
      </c>
      <c r="K916" t="str">
        <f t="shared" si="39"/>
        <v/>
      </c>
      <c r="L916" t="str">
        <f>VLOOKUP(K916,Input!$AM$3:$AP$1002,4)</f>
        <v/>
      </c>
      <c r="M916" t="str">
        <f>VLOOKUP(K916,Input!$AM$3:$AP$1002,3)</f>
        <v/>
      </c>
    </row>
    <row r="917" spans="8:13" x14ac:dyDescent="0.3">
      <c r="H917" t="str">
        <f t="shared" si="38"/>
        <v/>
      </c>
      <c r="I917" t="str">
        <f>VLOOKUP(H917,Input!$AI$3:$AL$1002,4)</f>
        <v/>
      </c>
      <c r="J917" t="str">
        <f>VLOOKUP(H917,Input!$AI$3:$AL$1002,3)</f>
        <v/>
      </c>
      <c r="K917" t="str">
        <f t="shared" si="39"/>
        <v/>
      </c>
      <c r="L917" t="str">
        <f>VLOOKUP(K917,Input!$AM$3:$AP$1002,4)</f>
        <v/>
      </c>
      <c r="M917" t="str">
        <f>VLOOKUP(K917,Input!$AM$3:$AP$1002,3)</f>
        <v/>
      </c>
    </row>
    <row r="918" spans="8:13" x14ac:dyDescent="0.3">
      <c r="H918" t="str">
        <f t="shared" si="38"/>
        <v/>
      </c>
      <c r="I918" t="str">
        <f>VLOOKUP(H918,Input!$AI$3:$AL$1002,4)</f>
        <v/>
      </c>
      <c r="J918" t="str">
        <f>VLOOKUP(H918,Input!$AI$3:$AL$1002,3)</f>
        <v/>
      </c>
      <c r="K918" t="str">
        <f t="shared" si="39"/>
        <v/>
      </c>
      <c r="L918" t="str">
        <f>VLOOKUP(K918,Input!$AM$3:$AP$1002,4)</f>
        <v/>
      </c>
      <c r="M918" t="str">
        <f>VLOOKUP(K918,Input!$AM$3:$AP$1002,3)</f>
        <v/>
      </c>
    </row>
    <row r="919" spans="8:13" x14ac:dyDescent="0.3">
      <c r="H919" t="str">
        <f t="shared" si="38"/>
        <v/>
      </c>
      <c r="I919" t="str">
        <f>VLOOKUP(H919,Input!$AI$3:$AL$1002,4)</f>
        <v/>
      </c>
      <c r="J919" t="str">
        <f>VLOOKUP(H919,Input!$AI$3:$AL$1002,3)</f>
        <v/>
      </c>
      <c r="K919" t="str">
        <f t="shared" si="39"/>
        <v/>
      </c>
      <c r="L919" t="str">
        <f>VLOOKUP(K919,Input!$AM$3:$AP$1002,4)</f>
        <v/>
      </c>
      <c r="M919" t="str">
        <f>VLOOKUP(K919,Input!$AM$3:$AP$1002,3)</f>
        <v/>
      </c>
    </row>
    <row r="920" spans="8:13" x14ac:dyDescent="0.3">
      <c r="H920" t="str">
        <f t="shared" si="38"/>
        <v/>
      </c>
      <c r="I920" t="str">
        <f>VLOOKUP(H920,Input!$AI$3:$AL$1002,4)</f>
        <v/>
      </c>
      <c r="J920" t="str">
        <f>VLOOKUP(H920,Input!$AI$3:$AL$1002,3)</f>
        <v/>
      </c>
      <c r="K920" t="str">
        <f t="shared" si="39"/>
        <v/>
      </c>
      <c r="L920" t="str">
        <f>VLOOKUP(K920,Input!$AM$3:$AP$1002,4)</f>
        <v/>
      </c>
      <c r="M920" t="str">
        <f>VLOOKUP(K920,Input!$AM$3:$AP$1002,3)</f>
        <v/>
      </c>
    </row>
    <row r="921" spans="8:13" x14ac:dyDescent="0.3">
      <c r="H921" t="str">
        <f t="shared" si="38"/>
        <v/>
      </c>
      <c r="I921" t="str">
        <f>VLOOKUP(H921,Input!$AI$3:$AL$1002,4)</f>
        <v/>
      </c>
      <c r="J921" t="str">
        <f>VLOOKUP(H921,Input!$AI$3:$AL$1002,3)</f>
        <v/>
      </c>
      <c r="K921" t="str">
        <f t="shared" si="39"/>
        <v/>
      </c>
      <c r="L921" t="str">
        <f>VLOOKUP(K921,Input!$AM$3:$AP$1002,4)</f>
        <v/>
      </c>
      <c r="M921" t="str">
        <f>VLOOKUP(K921,Input!$AM$3:$AP$1002,3)</f>
        <v/>
      </c>
    </row>
    <row r="922" spans="8:13" x14ac:dyDescent="0.3">
      <c r="H922" t="str">
        <f t="shared" si="38"/>
        <v/>
      </c>
      <c r="I922" t="str">
        <f>VLOOKUP(H922,Input!$AI$3:$AL$1002,4)</f>
        <v/>
      </c>
      <c r="J922" t="str">
        <f>VLOOKUP(H922,Input!$AI$3:$AL$1002,3)</f>
        <v/>
      </c>
      <c r="K922" t="str">
        <f t="shared" si="39"/>
        <v/>
      </c>
      <c r="L922" t="str">
        <f>VLOOKUP(K922,Input!$AM$3:$AP$1002,4)</f>
        <v/>
      </c>
      <c r="M922" t="str">
        <f>VLOOKUP(K922,Input!$AM$3:$AP$1002,3)</f>
        <v/>
      </c>
    </row>
    <row r="923" spans="8:13" x14ac:dyDescent="0.3">
      <c r="H923" t="str">
        <f t="shared" si="38"/>
        <v/>
      </c>
      <c r="I923" t="str">
        <f>VLOOKUP(H923,Input!$AI$3:$AL$1002,4)</f>
        <v/>
      </c>
      <c r="J923" t="str">
        <f>VLOOKUP(H923,Input!$AI$3:$AL$1002,3)</f>
        <v/>
      </c>
      <c r="K923" t="str">
        <f t="shared" si="39"/>
        <v/>
      </c>
      <c r="L923" t="str">
        <f>VLOOKUP(K923,Input!$AM$3:$AP$1002,4)</f>
        <v/>
      </c>
      <c r="M923" t="str">
        <f>VLOOKUP(K923,Input!$AM$3:$AP$1002,3)</f>
        <v/>
      </c>
    </row>
    <row r="924" spans="8:13" x14ac:dyDescent="0.3">
      <c r="H924" t="str">
        <f t="shared" si="38"/>
        <v/>
      </c>
      <c r="I924" t="str">
        <f>VLOOKUP(H924,Input!$AI$3:$AL$1002,4)</f>
        <v/>
      </c>
      <c r="J924" t="str">
        <f>VLOOKUP(H924,Input!$AI$3:$AL$1002,3)</f>
        <v/>
      </c>
      <c r="K924" t="str">
        <f t="shared" si="39"/>
        <v/>
      </c>
      <c r="L924" t="str">
        <f>VLOOKUP(K924,Input!$AM$3:$AP$1002,4)</f>
        <v/>
      </c>
      <c r="M924" t="str">
        <f>VLOOKUP(K924,Input!$AM$3:$AP$1002,3)</f>
        <v/>
      </c>
    </row>
    <row r="925" spans="8:13" x14ac:dyDescent="0.3">
      <c r="H925" t="str">
        <f t="shared" si="38"/>
        <v/>
      </c>
      <c r="I925" t="str">
        <f>VLOOKUP(H925,Input!$AI$3:$AL$1002,4)</f>
        <v/>
      </c>
      <c r="J925" t="str">
        <f>VLOOKUP(H925,Input!$AI$3:$AL$1002,3)</f>
        <v/>
      </c>
      <c r="K925" t="str">
        <f t="shared" si="39"/>
        <v/>
      </c>
      <c r="L925" t="str">
        <f>VLOOKUP(K925,Input!$AM$3:$AP$1002,4)</f>
        <v/>
      </c>
      <c r="M925" t="str">
        <f>VLOOKUP(K925,Input!$AM$3:$AP$1002,3)</f>
        <v/>
      </c>
    </row>
    <row r="926" spans="8:13" x14ac:dyDescent="0.3">
      <c r="H926" t="str">
        <f t="shared" si="38"/>
        <v/>
      </c>
      <c r="I926" t="str">
        <f>VLOOKUP(H926,Input!$AI$3:$AL$1002,4)</f>
        <v/>
      </c>
      <c r="J926" t="str">
        <f>VLOOKUP(H926,Input!$AI$3:$AL$1002,3)</f>
        <v/>
      </c>
      <c r="K926" t="str">
        <f t="shared" si="39"/>
        <v/>
      </c>
      <c r="L926" t="str">
        <f>VLOOKUP(K926,Input!$AM$3:$AP$1002,4)</f>
        <v/>
      </c>
      <c r="M926" t="str">
        <f>VLOOKUP(K926,Input!$AM$3:$AP$1002,3)</f>
        <v/>
      </c>
    </row>
    <row r="927" spans="8:13" x14ac:dyDescent="0.3">
      <c r="H927" t="str">
        <f t="shared" si="38"/>
        <v/>
      </c>
      <c r="I927" t="str">
        <f>VLOOKUP(H927,Input!$AI$3:$AL$1002,4)</f>
        <v/>
      </c>
      <c r="J927" t="str">
        <f>VLOOKUP(H927,Input!$AI$3:$AL$1002,3)</f>
        <v/>
      </c>
      <c r="K927" t="str">
        <f t="shared" si="39"/>
        <v/>
      </c>
      <c r="L927" t="str">
        <f>VLOOKUP(K927,Input!$AM$3:$AP$1002,4)</f>
        <v/>
      </c>
      <c r="M927" t="str">
        <f>VLOOKUP(K927,Input!$AM$3:$AP$1002,3)</f>
        <v/>
      </c>
    </row>
    <row r="928" spans="8:13" x14ac:dyDescent="0.3">
      <c r="H928" t="str">
        <f t="shared" si="38"/>
        <v/>
      </c>
      <c r="I928" t="str">
        <f>VLOOKUP(H928,Input!$AI$3:$AL$1002,4)</f>
        <v/>
      </c>
      <c r="J928" t="str">
        <f>VLOOKUP(H928,Input!$AI$3:$AL$1002,3)</f>
        <v/>
      </c>
      <c r="K928" t="str">
        <f t="shared" si="39"/>
        <v/>
      </c>
      <c r="L928" t="str">
        <f>VLOOKUP(K928,Input!$AM$3:$AP$1002,4)</f>
        <v/>
      </c>
      <c r="M928" t="str">
        <f>VLOOKUP(K928,Input!$AM$3:$AP$1002,3)</f>
        <v/>
      </c>
    </row>
    <row r="929" spans="8:13" x14ac:dyDescent="0.3">
      <c r="H929" t="str">
        <f t="shared" si="38"/>
        <v/>
      </c>
      <c r="I929" t="str">
        <f>VLOOKUP(H929,Input!$AI$3:$AL$1002,4)</f>
        <v/>
      </c>
      <c r="J929" t="str">
        <f>VLOOKUP(H929,Input!$AI$3:$AL$1002,3)</f>
        <v/>
      </c>
      <c r="K929" t="str">
        <f t="shared" si="39"/>
        <v/>
      </c>
      <c r="L929" t="str">
        <f>VLOOKUP(K929,Input!$AM$3:$AP$1002,4)</f>
        <v/>
      </c>
      <c r="M929" t="str">
        <f>VLOOKUP(K929,Input!$AM$3:$AP$1002,3)</f>
        <v/>
      </c>
    </row>
    <row r="930" spans="8:13" x14ac:dyDescent="0.3">
      <c r="H930" t="str">
        <f t="shared" si="38"/>
        <v/>
      </c>
      <c r="I930" t="str">
        <f>VLOOKUP(H930,Input!$AI$3:$AL$1002,4)</f>
        <v/>
      </c>
      <c r="J930" t="str">
        <f>VLOOKUP(H930,Input!$AI$3:$AL$1002,3)</f>
        <v/>
      </c>
      <c r="K930" t="str">
        <f t="shared" si="39"/>
        <v/>
      </c>
      <c r="L930" t="str">
        <f>VLOOKUP(K930,Input!$AM$3:$AP$1002,4)</f>
        <v/>
      </c>
      <c r="M930" t="str">
        <f>VLOOKUP(K930,Input!$AM$3:$AP$1002,3)</f>
        <v/>
      </c>
    </row>
    <row r="931" spans="8:13" x14ac:dyDescent="0.3">
      <c r="H931" t="str">
        <f t="shared" si="38"/>
        <v/>
      </c>
      <c r="I931" t="str">
        <f>VLOOKUP(H931,Input!$AI$3:$AL$1002,4)</f>
        <v/>
      </c>
      <c r="J931" t="str">
        <f>VLOOKUP(H931,Input!$AI$3:$AL$1002,3)</f>
        <v/>
      </c>
      <c r="K931" t="str">
        <f t="shared" si="39"/>
        <v/>
      </c>
      <c r="L931" t="str">
        <f>VLOOKUP(K931,Input!$AM$3:$AP$1002,4)</f>
        <v/>
      </c>
      <c r="M931" t="str">
        <f>VLOOKUP(K931,Input!$AM$3:$AP$1002,3)</f>
        <v/>
      </c>
    </row>
    <row r="932" spans="8:13" x14ac:dyDescent="0.3">
      <c r="H932" t="str">
        <f t="shared" si="38"/>
        <v/>
      </c>
      <c r="I932" t="str">
        <f>VLOOKUP(H932,Input!$AI$3:$AL$1002,4)</f>
        <v/>
      </c>
      <c r="J932" t="str">
        <f>VLOOKUP(H932,Input!$AI$3:$AL$1002,3)</f>
        <v/>
      </c>
      <c r="K932" t="str">
        <f t="shared" si="39"/>
        <v/>
      </c>
      <c r="L932" t="str">
        <f>VLOOKUP(K932,Input!$AM$3:$AP$1002,4)</f>
        <v/>
      </c>
      <c r="M932" t="str">
        <f>VLOOKUP(K932,Input!$AM$3:$AP$1002,3)</f>
        <v/>
      </c>
    </row>
    <row r="933" spans="8:13" x14ac:dyDescent="0.3">
      <c r="H933" t="str">
        <f t="shared" si="38"/>
        <v/>
      </c>
      <c r="I933" t="str">
        <f>VLOOKUP(H933,Input!$AI$3:$AL$1002,4)</f>
        <v/>
      </c>
      <c r="J933" t="str">
        <f>VLOOKUP(H933,Input!$AI$3:$AL$1002,3)</f>
        <v/>
      </c>
      <c r="K933" t="str">
        <f t="shared" si="39"/>
        <v/>
      </c>
      <c r="L933" t="str">
        <f>VLOOKUP(K933,Input!$AM$3:$AP$1002,4)</f>
        <v/>
      </c>
      <c r="M933" t="str">
        <f>VLOOKUP(K933,Input!$AM$3:$AP$1002,3)</f>
        <v/>
      </c>
    </row>
    <row r="934" spans="8:13" x14ac:dyDescent="0.3">
      <c r="H934" t="str">
        <f t="shared" si="38"/>
        <v/>
      </c>
      <c r="I934" t="str">
        <f>VLOOKUP(H934,Input!$AI$3:$AL$1002,4)</f>
        <v/>
      </c>
      <c r="J934" t="str">
        <f>VLOOKUP(H934,Input!$AI$3:$AL$1002,3)</f>
        <v/>
      </c>
      <c r="K934" t="str">
        <f t="shared" si="39"/>
        <v/>
      </c>
      <c r="L934" t="str">
        <f>VLOOKUP(K934,Input!$AM$3:$AP$1002,4)</f>
        <v/>
      </c>
      <c r="M934" t="str">
        <f>VLOOKUP(K934,Input!$AM$3:$AP$1002,3)</f>
        <v/>
      </c>
    </row>
    <row r="935" spans="8:13" x14ac:dyDescent="0.3">
      <c r="H935" t="str">
        <f t="shared" si="38"/>
        <v/>
      </c>
      <c r="I935" t="str">
        <f>VLOOKUP(H935,Input!$AI$3:$AL$1002,4)</f>
        <v/>
      </c>
      <c r="J935" t="str">
        <f>VLOOKUP(H935,Input!$AI$3:$AL$1002,3)</f>
        <v/>
      </c>
      <c r="K935" t="str">
        <f t="shared" si="39"/>
        <v/>
      </c>
      <c r="L935" t="str">
        <f>VLOOKUP(K935,Input!$AM$3:$AP$1002,4)</f>
        <v/>
      </c>
      <c r="M935" t="str">
        <f>VLOOKUP(K935,Input!$AM$3:$AP$1002,3)</f>
        <v/>
      </c>
    </row>
    <row r="936" spans="8:13" x14ac:dyDescent="0.3">
      <c r="H936" t="str">
        <f t="shared" si="38"/>
        <v/>
      </c>
      <c r="I936" t="str">
        <f>VLOOKUP(H936,Input!$AI$3:$AL$1002,4)</f>
        <v/>
      </c>
      <c r="J936" t="str">
        <f>VLOOKUP(H936,Input!$AI$3:$AL$1002,3)</f>
        <v/>
      </c>
      <c r="K936" t="str">
        <f t="shared" si="39"/>
        <v/>
      </c>
      <c r="L936" t="str">
        <f>VLOOKUP(K936,Input!$AM$3:$AP$1002,4)</f>
        <v/>
      </c>
      <c r="M936" t="str">
        <f>VLOOKUP(K936,Input!$AM$3:$AP$1002,3)</f>
        <v/>
      </c>
    </row>
    <row r="937" spans="8:13" x14ac:dyDescent="0.3">
      <c r="H937" t="str">
        <f t="shared" si="38"/>
        <v/>
      </c>
      <c r="I937" t="str">
        <f>VLOOKUP(H937,Input!$AI$3:$AL$1002,4)</f>
        <v/>
      </c>
      <c r="J937" t="str">
        <f>VLOOKUP(H937,Input!$AI$3:$AL$1002,3)</f>
        <v/>
      </c>
      <c r="K937" t="str">
        <f t="shared" si="39"/>
        <v/>
      </c>
      <c r="L937" t="str">
        <f>VLOOKUP(K937,Input!$AM$3:$AP$1002,4)</f>
        <v/>
      </c>
      <c r="M937" t="str">
        <f>VLOOKUP(K937,Input!$AM$3:$AP$1002,3)</f>
        <v/>
      </c>
    </row>
    <row r="938" spans="8:13" x14ac:dyDescent="0.3">
      <c r="H938" t="str">
        <f t="shared" si="38"/>
        <v/>
      </c>
      <c r="I938" t="str">
        <f>VLOOKUP(H938,Input!$AI$3:$AL$1002,4)</f>
        <v/>
      </c>
      <c r="J938" t="str">
        <f>VLOOKUP(H938,Input!$AI$3:$AL$1002,3)</f>
        <v/>
      </c>
      <c r="K938" t="str">
        <f t="shared" si="39"/>
        <v/>
      </c>
      <c r="L938" t="str">
        <f>VLOOKUP(K938,Input!$AM$3:$AP$1002,4)</f>
        <v/>
      </c>
      <c r="M938" t="str">
        <f>VLOOKUP(K938,Input!$AM$3:$AP$1002,3)</f>
        <v/>
      </c>
    </row>
    <row r="939" spans="8:13" x14ac:dyDescent="0.3">
      <c r="H939" t="str">
        <f t="shared" si="38"/>
        <v/>
      </c>
      <c r="I939" t="str">
        <f>VLOOKUP(H939,Input!$AI$3:$AL$1002,4)</f>
        <v/>
      </c>
      <c r="J939" t="str">
        <f>VLOOKUP(H939,Input!$AI$3:$AL$1002,3)</f>
        <v/>
      </c>
      <c r="K939" t="str">
        <f t="shared" si="39"/>
        <v/>
      </c>
      <c r="L939" t="str">
        <f>VLOOKUP(K939,Input!$AM$3:$AP$1002,4)</f>
        <v/>
      </c>
      <c r="M939" t="str">
        <f>VLOOKUP(K939,Input!$AM$3:$AP$1002,3)</f>
        <v/>
      </c>
    </row>
    <row r="940" spans="8:13" x14ac:dyDescent="0.3">
      <c r="H940" t="str">
        <f t="shared" si="38"/>
        <v/>
      </c>
      <c r="I940" t="str">
        <f>VLOOKUP(H940,Input!$AI$3:$AL$1002,4)</f>
        <v/>
      </c>
      <c r="J940" t="str">
        <f>VLOOKUP(H940,Input!$AI$3:$AL$1002,3)</f>
        <v/>
      </c>
      <c r="K940" t="str">
        <f t="shared" si="39"/>
        <v/>
      </c>
      <c r="L940" t="str">
        <f>VLOOKUP(K940,Input!$AM$3:$AP$1002,4)</f>
        <v/>
      </c>
      <c r="M940" t="str">
        <f>VLOOKUP(K940,Input!$AM$3:$AP$1002,3)</f>
        <v/>
      </c>
    </row>
    <row r="941" spans="8:13" x14ac:dyDescent="0.3">
      <c r="H941" t="str">
        <f t="shared" si="38"/>
        <v/>
      </c>
      <c r="I941" t="str">
        <f>VLOOKUP(H941,Input!$AI$3:$AL$1002,4)</f>
        <v/>
      </c>
      <c r="J941" t="str">
        <f>VLOOKUP(H941,Input!$AI$3:$AL$1002,3)</f>
        <v/>
      </c>
      <c r="K941" t="str">
        <f t="shared" si="39"/>
        <v/>
      </c>
      <c r="L941" t="str">
        <f>VLOOKUP(K941,Input!$AM$3:$AP$1002,4)</f>
        <v/>
      </c>
      <c r="M941" t="str">
        <f>VLOOKUP(K941,Input!$AM$3:$AP$1002,3)</f>
        <v/>
      </c>
    </row>
    <row r="942" spans="8:13" x14ac:dyDescent="0.3">
      <c r="H942" t="str">
        <f t="shared" si="38"/>
        <v/>
      </c>
      <c r="I942" t="str">
        <f>VLOOKUP(H942,Input!$AI$3:$AL$1002,4)</f>
        <v/>
      </c>
      <c r="J942" t="str">
        <f>VLOOKUP(H942,Input!$AI$3:$AL$1002,3)</f>
        <v/>
      </c>
      <c r="K942" t="str">
        <f t="shared" si="39"/>
        <v/>
      </c>
      <c r="L942" t="str">
        <f>VLOOKUP(K942,Input!$AM$3:$AP$1002,4)</f>
        <v/>
      </c>
      <c r="M942" t="str">
        <f>VLOOKUP(K942,Input!$AM$3:$AP$1002,3)</f>
        <v/>
      </c>
    </row>
    <row r="943" spans="8:13" x14ac:dyDescent="0.3">
      <c r="H943" t="str">
        <f t="shared" si="38"/>
        <v/>
      </c>
      <c r="I943" t="str">
        <f>VLOOKUP(H943,Input!$AI$3:$AL$1002,4)</f>
        <v/>
      </c>
      <c r="J943" t="str">
        <f>VLOOKUP(H943,Input!$AI$3:$AL$1002,3)</f>
        <v/>
      </c>
      <c r="K943" t="str">
        <f t="shared" si="39"/>
        <v/>
      </c>
      <c r="L943" t="str">
        <f>VLOOKUP(K943,Input!$AM$3:$AP$1002,4)</f>
        <v/>
      </c>
      <c r="M943" t="str">
        <f>VLOOKUP(K943,Input!$AM$3:$AP$1002,3)</f>
        <v/>
      </c>
    </row>
    <row r="944" spans="8:13" x14ac:dyDescent="0.3">
      <c r="H944" t="str">
        <f t="shared" si="38"/>
        <v/>
      </c>
      <c r="I944" t="str">
        <f>VLOOKUP(H944,Input!$AI$3:$AL$1002,4)</f>
        <v/>
      </c>
      <c r="J944" t="str">
        <f>VLOOKUP(H944,Input!$AI$3:$AL$1002,3)</f>
        <v/>
      </c>
      <c r="K944" t="str">
        <f t="shared" si="39"/>
        <v/>
      </c>
      <c r="L944" t="str">
        <f>VLOOKUP(K944,Input!$AM$3:$AP$1002,4)</f>
        <v/>
      </c>
      <c r="M944" t="str">
        <f>VLOOKUP(K944,Input!$AM$3:$AP$1002,3)</f>
        <v/>
      </c>
    </row>
    <row r="945" spans="8:13" x14ac:dyDescent="0.3">
      <c r="H945" t="str">
        <f t="shared" si="38"/>
        <v/>
      </c>
      <c r="I945" t="str">
        <f>VLOOKUP(H945,Input!$AI$3:$AL$1002,4)</f>
        <v/>
      </c>
      <c r="J945" t="str">
        <f>VLOOKUP(H945,Input!$AI$3:$AL$1002,3)</f>
        <v/>
      </c>
      <c r="K945" t="str">
        <f t="shared" si="39"/>
        <v/>
      </c>
      <c r="L945" t="str">
        <f>VLOOKUP(K945,Input!$AM$3:$AP$1002,4)</f>
        <v/>
      </c>
      <c r="M945" t="str">
        <f>VLOOKUP(K945,Input!$AM$3:$AP$1002,3)</f>
        <v/>
      </c>
    </row>
    <row r="946" spans="8:13" x14ac:dyDescent="0.3">
      <c r="H946" t="str">
        <f t="shared" si="38"/>
        <v/>
      </c>
      <c r="I946" t="str">
        <f>VLOOKUP(H946,Input!$AI$3:$AL$1002,4)</f>
        <v/>
      </c>
      <c r="J946" t="str">
        <f>VLOOKUP(H946,Input!$AI$3:$AL$1002,3)</f>
        <v/>
      </c>
      <c r="K946" t="str">
        <f t="shared" si="39"/>
        <v/>
      </c>
      <c r="L946" t="str">
        <f>VLOOKUP(K946,Input!$AM$3:$AP$1002,4)</f>
        <v/>
      </c>
      <c r="M946" t="str">
        <f>VLOOKUP(K946,Input!$AM$3:$AP$1002,3)</f>
        <v/>
      </c>
    </row>
    <row r="947" spans="8:13" x14ac:dyDescent="0.3">
      <c r="H947" t="str">
        <f t="shared" si="38"/>
        <v/>
      </c>
      <c r="I947" t="str">
        <f>VLOOKUP(H947,Input!$AI$3:$AL$1002,4)</f>
        <v/>
      </c>
      <c r="J947" t="str">
        <f>VLOOKUP(H947,Input!$AI$3:$AL$1002,3)</f>
        <v/>
      </c>
      <c r="K947" t="str">
        <f t="shared" si="39"/>
        <v/>
      </c>
      <c r="L947" t="str">
        <f>VLOOKUP(K947,Input!$AM$3:$AP$1002,4)</f>
        <v/>
      </c>
      <c r="M947" t="str">
        <f>VLOOKUP(K947,Input!$AM$3:$AP$1002,3)</f>
        <v/>
      </c>
    </row>
    <row r="948" spans="8:13" x14ac:dyDescent="0.3">
      <c r="H948" t="str">
        <f t="shared" si="38"/>
        <v/>
      </c>
      <c r="I948" t="str">
        <f>VLOOKUP(H948,Input!$AI$3:$AL$1002,4)</f>
        <v/>
      </c>
      <c r="J948" t="str">
        <f>VLOOKUP(H948,Input!$AI$3:$AL$1002,3)</f>
        <v/>
      </c>
      <c r="K948" t="str">
        <f t="shared" si="39"/>
        <v/>
      </c>
      <c r="L948" t="str">
        <f>VLOOKUP(K948,Input!$AM$3:$AP$1002,4)</f>
        <v/>
      </c>
      <c r="M948" t="str">
        <f>VLOOKUP(K948,Input!$AM$3:$AP$1002,3)</f>
        <v/>
      </c>
    </row>
    <row r="949" spans="8:13" x14ac:dyDescent="0.3">
      <c r="H949" t="str">
        <f t="shared" si="38"/>
        <v/>
      </c>
      <c r="I949" t="str">
        <f>VLOOKUP(H949,Input!$AI$3:$AL$1002,4)</f>
        <v/>
      </c>
      <c r="J949" t="str">
        <f>VLOOKUP(H949,Input!$AI$3:$AL$1002,3)</f>
        <v/>
      </c>
      <c r="K949" t="str">
        <f t="shared" si="39"/>
        <v/>
      </c>
      <c r="L949" t="str">
        <f>VLOOKUP(K949,Input!$AM$3:$AP$1002,4)</f>
        <v/>
      </c>
      <c r="M949" t="str">
        <f>VLOOKUP(K949,Input!$AM$3:$AP$1002,3)</f>
        <v/>
      </c>
    </row>
    <row r="950" spans="8:13" x14ac:dyDescent="0.3">
      <c r="H950" t="str">
        <f t="shared" si="38"/>
        <v/>
      </c>
      <c r="I950" t="str">
        <f>VLOOKUP(H950,Input!$AI$3:$AL$1002,4)</f>
        <v/>
      </c>
      <c r="J950" t="str">
        <f>VLOOKUP(H950,Input!$AI$3:$AL$1002,3)</f>
        <v/>
      </c>
      <c r="K950" t="str">
        <f t="shared" si="39"/>
        <v/>
      </c>
      <c r="L950" t="str">
        <f>VLOOKUP(K950,Input!$AM$3:$AP$1002,4)</f>
        <v/>
      </c>
      <c r="M950" t="str">
        <f>VLOOKUP(K950,Input!$AM$3:$AP$1002,3)</f>
        <v/>
      </c>
    </row>
    <row r="951" spans="8:13" x14ac:dyDescent="0.3">
      <c r="H951" t="str">
        <f t="shared" si="38"/>
        <v/>
      </c>
      <c r="I951" t="str">
        <f>VLOOKUP(H951,Input!$AI$3:$AL$1002,4)</f>
        <v/>
      </c>
      <c r="J951" t="str">
        <f>VLOOKUP(H951,Input!$AI$3:$AL$1002,3)</f>
        <v/>
      </c>
      <c r="K951" t="str">
        <f t="shared" si="39"/>
        <v/>
      </c>
      <c r="L951" t="str">
        <f>VLOOKUP(K951,Input!$AM$3:$AP$1002,4)</f>
        <v/>
      </c>
      <c r="M951" t="str">
        <f>VLOOKUP(K951,Input!$AM$3:$AP$1002,3)</f>
        <v/>
      </c>
    </row>
    <row r="952" spans="8:13" x14ac:dyDescent="0.3">
      <c r="H952" t="str">
        <f t="shared" si="38"/>
        <v/>
      </c>
      <c r="I952" t="str">
        <f>VLOOKUP(H952,Input!$AI$3:$AL$1002,4)</f>
        <v/>
      </c>
      <c r="J952" t="str">
        <f>VLOOKUP(H952,Input!$AI$3:$AL$1002,3)</f>
        <v/>
      </c>
      <c r="K952" t="str">
        <f t="shared" si="39"/>
        <v/>
      </c>
      <c r="L952" t="str">
        <f>VLOOKUP(K952,Input!$AM$3:$AP$1002,4)</f>
        <v/>
      </c>
      <c r="M952" t="str">
        <f>VLOOKUP(K952,Input!$AM$3:$AP$1002,3)</f>
        <v/>
      </c>
    </row>
    <row r="953" spans="8:13" x14ac:dyDescent="0.3">
      <c r="H953" t="str">
        <f t="shared" si="38"/>
        <v/>
      </c>
      <c r="I953" t="str">
        <f>VLOOKUP(H953,Input!$AI$3:$AL$1002,4)</f>
        <v/>
      </c>
      <c r="J953" t="str">
        <f>VLOOKUP(H953,Input!$AI$3:$AL$1002,3)</f>
        <v/>
      </c>
      <c r="K953" t="str">
        <f t="shared" si="39"/>
        <v/>
      </c>
      <c r="L953" t="str">
        <f>VLOOKUP(K953,Input!$AM$3:$AP$1002,4)</f>
        <v/>
      </c>
      <c r="M953" t="str">
        <f>VLOOKUP(K953,Input!$AM$3:$AP$1002,3)</f>
        <v/>
      </c>
    </row>
    <row r="954" spans="8:13" x14ac:dyDescent="0.3">
      <c r="H954" t="str">
        <f t="shared" si="38"/>
        <v/>
      </c>
      <c r="I954" t="str">
        <f>VLOOKUP(H954,Input!$AI$3:$AL$1002,4)</f>
        <v/>
      </c>
      <c r="J954" t="str">
        <f>VLOOKUP(H954,Input!$AI$3:$AL$1002,3)</f>
        <v/>
      </c>
      <c r="K954" t="str">
        <f t="shared" si="39"/>
        <v/>
      </c>
      <c r="L954" t="str">
        <f>VLOOKUP(K954,Input!$AM$3:$AP$1002,4)</f>
        <v/>
      </c>
      <c r="M954" t="str">
        <f>VLOOKUP(K954,Input!$AM$3:$AP$1002,3)</f>
        <v/>
      </c>
    </row>
    <row r="955" spans="8:13" x14ac:dyDescent="0.3">
      <c r="H955" t="str">
        <f t="shared" si="38"/>
        <v/>
      </c>
      <c r="I955" t="str">
        <f>VLOOKUP(H955,Input!$AI$3:$AL$1002,4)</f>
        <v/>
      </c>
      <c r="J955" t="str">
        <f>VLOOKUP(H955,Input!$AI$3:$AL$1002,3)</f>
        <v/>
      </c>
      <c r="K955" t="str">
        <f t="shared" si="39"/>
        <v/>
      </c>
      <c r="L955" t="str">
        <f>VLOOKUP(K955,Input!$AM$3:$AP$1002,4)</f>
        <v/>
      </c>
      <c r="M955" t="str">
        <f>VLOOKUP(K955,Input!$AM$3:$AP$1002,3)</f>
        <v/>
      </c>
    </row>
    <row r="956" spans="8:13" x14ac:dyDescent="0.3">
      <c r="H956" t="str">
        <f t="shared" si="38"/>
        <v/>
      </c>
      <c r="I956" t="str">
        <f>VLOOKUP(H956,Input!$AI$3:$AL$1002,4)</f>
        <v/>
      </c>
      <c r="J956" t="str">
        <f>VLOOKUP(H956,Input!$AI$3:$AL$1002,3)</f>
        <v/>
      </c>
      <c r="K956" t="str">
        <f t="shared" si="39"/>
        <v/>
      </c>
      <c r="L956" t="str">
        <f>VLOOKUP(K956,Input!$AM$3:$AP$1002,4)</f>
        <v/>
      </c>
      <c r="M956" t="str">
        <f>VLOOKUP(K956,Input!$AM$3:$AP$1002,3)</f>
        <v/>
      </c>
    </row>
    <row r="957" spans="8:13" x14ac:dyDescent="0.3">
      <c r="H957" t="str">
        <f t="shared" si="38"/>
        <v/>
      </c>
      <c r="I957" t="str">
        <f>VLOOKUP(H957,Input!$AI$3:$AL$1002,4)</f>
        <v/>
      </c>
      <c r="J957" t="str">
        <f>VLOOKUP(H957,Input!$AI$3:$AL$1002,3)</f>
        <v/>
      </c>
      <c r="K957" t="str">
        <f t="shared" si="39"/>
        <v/>
      </c>
      <c r="L957" t="str">
        <f>VLOOKUP(K957,Input!$AM$3:$AP$1002,4)</f>
        <v/>
      </c>
      <c r="M957" t="str">
        <f>VLOOKUP(K957,Input!$AM$3:$AP$1002,3)</f>
        <v/>
      </c>
    </row>
    <row r="958" spans="8:13" x14ac:dyDescent="0.3">
      <c r="H958" t="str">
        <f t="shared" si="38"/>
        <v/>
      </c>
      <c r="I958" t="str">
        <f>VLOOKUP(H958,Input!$AI$3:$AL$1002,4)</f>
        <v/>
      </c>
      <c r="J958" t="str">
        <f>VLOOKUP(H958,Input!$AI$3:$AL$1002,3)</f>
        <v/>
      </c>
      <c r="K958" t="str">
        <f t="shared" si="39"/>
        <v/>
      </c>
      <c r="L958" t="str">
        <f>VLOOKUP(K958,Input!$AM$3:$AP$1002,4)</f>
        <v/>
      </c>
      <c r="M958" t="str">
        <f>VLOOKUP(K958,Input!$AM$3:$AP$1002,3)</f>
        <v/>
      </c>
    </row>
    <row r="959" spans="8:13" x14ac:dyDescent="0.3">
      <c r="H959" t="str">
        <f t="shared" si="38"/>
        <v/>
      </c>
      <c r="I959" t="str">
        <f>VLOOKUP(H959,Input!$AI$3:$AL$1002,4)</f>
        <v/>
      </c>
      <c r="J959" t="str">
        <f>VLOOKUP(H959,Input!$AI$3:$AL$1002,3)</f>
        <v/>
      </c>
      <c r="K959" t="str">
        <f t="shared" si="39"/>
        <v/>
      </c>
      <c r="L959" t="str">
        <f>VLOOKUP(K959,Input!$AM$3:$AP$1002,4)</f>
        <v/>
      </c>
      <c r="M959" t="str">
        <f>VLOOKUP(K959,Input!$AM$3:$AP$1002,3)</f>
        <v/>
      </c>
    </row>
    <row r="960" spans="8:13" x14ac:dyDescent="0.3">
      <c r="H960" t="str">
        <f t="shared" si="38"/>
        <v/>
      </c>
      <c r="I960" t="str">
        <f>VLOOKUP(H960,Input!$AI$3:$AL$1002,4)</f>
        <v/>
      </c>
      <c r="J960" t="str">
        <f>VLOOKUP(H960,Input!$AI$3:$AL$1002,3)</f>
        <v/>
      </c>
      <c r="K960" t="str">
        <f t="shared" si="39"/>
        <v/>
      </c>
      <c r="L960" t="str">
        <f>VLOOKUP(K960,Input!$AM$3:$AP$1002,4)</f>
        <v/>
      </c>
      <c r="M960" t="str">
        <f>VLOOKUP(K960,Input!$AM$3:$AP$1002,3)</f>
        <v/>
      </c>
    </row>
    <row r="961" spans="8:13" x14ac:dyDescent="0.3">
      <c r="H961" t="str">
        <f t="shared" si="38"/>
        <v/>
      </c>
      <c r="I961" t="str">
        <f>VLOOKUP(H961,Input!$AI$3:$AL$1002,4)</f>
        <v/>
      </c>
      <c r="J961" t="str">
        <f>VLOOKUP(H961,Input!$AI$3:$AL$1002,3)</f>
        <v/>
      </c>
      <c r="K961" t="str">
        <f t="shared" si="39"/>
        <v/>
      </c>
      <c r="L961" t="str">
        <f>VLOOKUP(K961,Input!$AM$3:$AP$1002,4)</f>
        <v/>
      </c>
      <c r="M961" t="str">
        <f>VLOOKUP(K961,Input!$AM$3:$AP$1002,3)</f>
        <v/>
      </c>
    </row>
    <row r="962" spans="8:13" x14ac:dyDescent="0.3">
      <c r="H962" t="str">
        <f t="shared" si="38"/>
        <v/>
      </c>
      <c r="I962" t="str">
        <f>VLOOKUP(H962,Input!$AI$3:$AL$1002,4)</f>
        <v/>
      </c>
      <c r="J962" t="str">
        <f>VLOOKUP(H962,Input!$AI$3:$AL$1002,3)</f>
        <v/>
      </c>
      <c r="K962" t="str">
        <f t="shared" si="39"/>
        <v/>
      </c>
      <c r="L962" t="str">
        <f>VLOOKUP(K962,Input!$AM$3:$AP$1002,4)</f>
        <v/>
      </c>
      <c r="M962" t="str">
        <f>VLOOKUP(K962,Input!$AM$3:$AP$1002,3)</f>
        <v/>
      </c>
    </row>
    <row r="963" spans="8:13" x14ac:dyDescent="0.3">
      <c r="H963" t="str">
        <f t="shared" si="38"/>
        <v/>
      </c>
      <c r="I963" t="str">
        <f>VLOOKUP(H963,Input!$AI$3:$AL$1002,4)</f>
        <v/>
      </c>
      <c r="J963" t="str">
        <f>VLOOKUP(H963,Input!$AI$3:$AL$1002,3)</f>
        <v/>
      </c>
      <c r="K963" t="str">
        <f t="shared" si="39"/>
        <v/>
      </c>
      <c r="L963" t="str">
        <f>VLOOKUP(K963,Input!$AM$3:$AP$1002,4)</f>
        <v/>
      </c>
      <c r="M963" t="str">
        <f>VLOOKUP(K963,Input!$AM$3:$AP$1002,3)</f>
        <v/>
      </c>
    </row>
    <row r="964" spans="8:13" x14ac:dyDescent="0.3">
      <c r="H964" t="str">
        <f t="shared" si="38"/>
        <v/>
      </c>
      <c r="I964" t="str">
        <f>VLOOKUP(H964,Input!$AI$3:$AL$1002,4)</f>
        <v/>
      </c>
      <c r="J964" t="str">
        <f>VLOOKUP(H964,Input!$AI$3:$AL$1002,3)</f>
        <v/>
      </c>
      <c r="K964" t="str">
        <f t="shared" si="39"/>
        <v/>
      </c>
      <c r="L964" t="str">
        <f>VLOOKUP(K964,Input!$AM$3:$AP$1002,4)</f>
        <v/>
      </c>
      <c r="M964" t="str">
        <f>VLOOKUP(K964,Input!$AM$3:$AP$1002,3)</f>
        <v/>
      </c>
    </row>
    <row r="965" spans="8:13" x14ac:dyDescent="0.3">
      <c r="H965" t="str">
        <f t="shared" ref="H965:H1028" si="40">IF(H964&lt;$H$1,H964+1,"")</f>
        <v/>
      </c>
      <c r="I965" t="str">
        <f>VLOOKUP(H965,Input!$AI$3:$AL$1002,4)</f>
        <v/>
      </c>
      <c r="J965" t="str">
        <f>VLOOKUP(H965,Input!$AI$3:$AL$1002,3)</f>
        <v/>
      </c>
      <c r="K965" t="str">
        <f t="shared" ref="K965:K1028" si="41">IF(K964&lt;$K$1,K964+1,"")</f>
        <v/>
      </c>
      <c r="L965" t="str">
        <f>VLOOKUP(K965,Input!$AM$3:$AP$1002,4)</f>
        <v/>
      </c>
      <c r="M965" t="str">
        <f>VLOOKUP(K965,Input!$AM$3:$AP$1002,3)</f>
        <v/>
      </c>
    </row>
    <row r="966" spans="8:13" x14ac:dyDescent="0.3">
      <c r="H966" t="str">
        <f t="shared" si="40"/>
        <v/>
      </c>
      <c r="I966" t="str">
        <f>VLOOKUP(H966,Input!$AI$3:$AL$1002,4)</f>
        <v/>
      </c>
      <c r="J966" t="str">
        <f>VLOOKUP(H966,Input!$AI$3:$AL$1002,3)</f>
        <v/>
      </c>
      <c r="K966" t="str">
        <f t="shared" si="41"/>
        <v/>
      </c>
      <c r="L966" t="str">
        <f>VLOOKUP(K966,Input!$AM$3:$AP$1002,4)</f>
        <v/>
      </c>
      <c r="M966" t="str">
        <f>VLOOKUP(K966,Input!$AM$3:$AP$1002,3)</f>
        <v/>
      </c>
    </row>
    <row r="967" spans="8:13" x14ac:dyDescent="0.3">
      <c r="H967" t="str">
        <f t="shared" si="40"/>
        <v/>
      </c>
      <c r="I967" t="str">
        <f>VLOOKUP(H967,Input!$AI$3:$AL$1002,4)</f>
        <v/>
      </c>
      <c r="J967" t="str">
        <f>VLOOKUP(H967,Input!$AI$3:$AL$1002,3)</f>
        <v/>
      </c>
      <c r="K967" t="str">
        <f t="shared" si="41"/>
        <v/>
      </c>
      <c r="L967" t="str">
        <f>VLOOKUP(K967,Input!$AM$3:$AP$1002,4)</f>
        <v/>
      </c>
      <c r="M967" t="str">
        <f>VLOOKUP(K967,Input!$AM$3:$AP$1002,3)</f>
        <v/>
      </c>
    </row>
    <row r="968" spans="8:13" x14ac:dyDescent="0.3">
      <c r="H968" t="str">
        <f t="shared" si="40"/>
        <v/>
      </c>
      <c r="I968" t="str">
        <f>VLOOKUP(H968,Input!$AI$3:$AL$1002,4)</f>
        <v/>
      </c>
      <c r="J968" t="str">
        <f>VLOOKUP(H968,Input!$AI$3:$AL$1002,3)</f>
        <v/>
      </c>
      <c r="K968" t="str">
        <f t="shared" si="41"/>
        <v/>
      </c>
      <c r="L968" t="str">
        <f>VLOOKUP(K968,Input!$AM$3:$AP$1002,4)</f>
        <v/>
      </c>
      <c r="M968" t="str">
        <f>VLOOKUP(K968,Input!$AM$3:$AP$1002,3)</f>
        <v/>
      </c>
    </row>
    <row r="969" spans="8:13" x14ac:dyDescent="0.3">
      <c r="H969" t="str">
        <f t="shared" si="40"/>
        <v/>
      </c>
      <c r="I969" t="str">
        <f>VLOOKUP(H969,Input!$AI$3:$AL$1002,4)</f>
        <v/>
      </c>
      <c r="J969" t="str">
        <f>VLOOKUP(H969,Input!$AI$3:$AL$1002,3)</f>
        <v/>
      </c>
      <c r="K969" t="str">
        <f t="shared" si="41"/>
        <v/>
      </c>
      <c r="L969" t="str">
        <f>VLOOKUP(K969,Input!$AM$3:$AP$1002,4)</f>
        <v/>
      </c>
      <c r="M969" t="str">
        <f>VLOOKUP(K969,Input!$AM$3:$AP$1002,3)</f>
        <v/>
      </c>
    </row>
    <row r="970" spans="8:13" x14ac:dyDescent="0.3">
      <c r="H970" t="str">
        <f t="shared" si="40"/>
        <v/>
      </c>
      <c r="I970" t="str">
        <f>VLOOKUP(H970,Input!$AI$3:$AL$1002,4)</f>
        <v/>
      </c>
      <c r="J970" t="str">
        <f>VLOOKUP(H970,Input!$AI$3:$AL$1002,3)</f>
        <v/>
      </c>
      <c r="K970" t="str">
        <f t="shared" si="41"/>
        <v/>
      </c>
      <c r="L970" t="str">
        <f>VLOOKUP(K970,Input!$AM$3:$AP$1002,4)</f>
        <v/>
      </c>
      <c r="M970" t="str">
        <f>VLOOKUP(K970,Input!$AM$3:$AP$1002,3)</f>
        <v/>
      </c>
    </row>
    <row r="971" spans="8:13" x14ac:dyDescent="0.3">
      <c r="H971" t="str">
        <f t="shared" si="40"/>
        <v/>
      </c>
      <c r="I971" t="str">
        <f>VLOOKUP(H971,Input!$AI$3:$AL$1002,4)</f>
        <v/>
      </c>
      <c r="J971" t="str">
        <f>VLOOKUP(H971,Input!$AI$3:$AL$1002,3)</f>
        <v/>
      </c>
      <c r="K971" t="str">
        <f t="shared" si="41"/>
        <v/>
      </c>
      <c r="L971" t="str">
        <f>VLOOKUP(K971,Input!$AM$3:$AP$1002,4)</f>
        <v/>
      </c>
      <c r="M971" t="str">
        <f>VLOOKUP(K971,Input!$AM$3:$AP$1002,3)</f>
        <v/>
      </c>
    </row>
    <row r="972" spans="8:13" x14ac:dyDescent="0.3">
      <c r="H972" t="str">
        <f t="shared" si="40"/>
        <v/>
      </c>
      <c r="I972" t="str">
        <f>VLOOKUP(H972,Input!$AI$3:$AL$1002,4)</f>
        <v/>
      </c>
      <c r="J972" t="str">
        <f>VLOOKUP(H972,Input!$AI$3:$AL$1002,3)</f>
        <v/>
      </c>
      <c r="K972" t="str">
        <f t="shared" si="41"/>
        <v/>
      </c>
      <c r="L972" t="str">
        <f>VLOOKUP(K972,Input!$AM$3:$AP$1002,4)</f>
        <v/>
      </c>
      <c r="M972" t="str">
        <f>VLOOKUP(K972,Input!$AM$3:$AP$1002,3)</f>
        <v/>
      </c>
    </row>
    <row r="973" spans="8:13" x14ac:dyDescent="0.3">
      <c r="H973" t="str">
        <f t="shared" si="40"/>
        <v/>
      </c>
      <c r="I973" t="str">
        <f>VLOOKUP(H973,Input!$AI$3:$AL$1002,4)</f>
        <v/>
      </c>
      <c r="J973" t="str">
        <f>VLOOKUP(H973,Input!$AI$3:$AL$1002,3)</f>
        <v/>
      </c>
      <c r="K973" t="str">
        <f t="shared" si="41"/>
        <v/>
      </c>
      <c r="L973" t="str">
        <f>VLOOKUP(K973,Input!$AM$3:$AP$1002,4)</f>
        <v/>
      </c>
      <c r="M973" t="str">
        <f>VLOOKUP(K973,Input!$AM$3:$AP$1002,3)</f>
        <v/>
      </c>
    </row>
    <row r="974" spans="8:13" x14ac:dyDescent="0.3">
      <c r="H974" t="str">
        <f t="shared" si="40"/>
        <v/>
      </c>
      <c r="I974" t="str">
        <f>VLOOKUP(H974,Input!$AI$3:$AL$1002,4)</f>
        <v/>
      </c>
      <c r="J974" t="str">
        <f>VLOOKUP(H974,Input!$AI$3:$AL$1002,3)</f>
        <v/>
      </c>
      <c r="K974" t="str">
        <f t="shared" si="41"/>
        <v/>
      </c>
      <c r="L974" t="str">
        <f>VLOOKUP(K974,Input!$AM$3:$AP$1002,4)</f>
        <v/>
      </c>
      <c r="M974" t="str">
        <f>VLOOKUP(K974,Input!$AM$3:$AP$1002,3)</f>
        <v/>
      </c>
    </row>
    <row r="975" spans="8:13" x14ac:dyDescent="0.3">
      <c r="H975" t="str">
        <f t="shared" si="40"/>
        <v/>
      </c>
      <c r="I975" t="str">
        <f>VLOOKUP(H975,Input!$AI$3:$AL$1002,4)</f>
        <v/>
      </c>
      <c r="J975" t="str">
        <f>VLOOKUP(H975,Input!$AI$3:$AL$1002,3)</f>
        <v/>
      </c>
      <c r="K975" t="str">
        <f t="shared" si="41"/>
        <v/>
      </c>
      <c r="L975" t="str">
        <f>VLOOKUP(K975,Input!$AM$3:$AP$1002,4)</f>
        <v/>
      </c>
      <c r="M975" t="str">
        <f>VLOOKUP(K975,Input!$AM$3:$AP$1002,3)</f>
        <v/>
      </c>
    </row>
    <row r="976" spans="8:13" x14ac:dyDescent="0.3">
      <c r="H976" t="str">
        <f t="shared" si="40"/>
        <v/>
      </c>
      <c r="I976" t="str">
        <f>VLOOKUP(H976,Input!$AI$3:$AL$1002,4)</f>
        <v/>
      </c>
      <c r="J976" t="str">
        <f>VLOOKUP(H976,Input!$AI$3:$AL$1002,3)</f>
        <v/>
      </c>
      <c r="K976" t="str">
        <f t="shared" si="41"/>
        <v/>
      </c>
      <c r="L976" t="str">
        <f>VLOOKUP(K976,Input!$AM$3:$AP$1002,4)</f>
        <v/>
      </c>
      <c r="M976" t="str">
        <f>VLOOKUP(K976,Input!$AM$3:$AP$1002,3)</f>
        <v/>
      </c>
    </row>
    <row r="977" spans="8:13" x14ac:dyDescent="0.3">
      <c r="H977" t="str">
        <f t="shared" si="40"/>
        <v/>
      </c>
      <c r="I977" t="str">
        <f>VLOOKUP(H977,Input!$AI$3:$AL$1002,4)</f>
        <v/>
      </c>
      <c r="J977" t="str">
        <f>VLOOKUP(H977,Input!$AI$3:$AL$1002,3)</f>
        <v/>
      </c>
      <c r="K977" t="str">
        <f t="shared" si="41"/>
        <v/>
      </c>
      <c r="L977" t="str">
        <f>VLOOKUP(K977,Input!$AM$3:$AP$1002,4)</f>
        <v/>
      </c>
      <c r="M977" t="str">
        <f>VLOOKUP(K977,Input!$AM$3:$AP$1002,3)</f>
        <v/>
      </c>
    </row>
    <row r="978" spans="8:13" x14ac:dyDescent="0.3">
      <c r="H978" t="str">
        <f t="shared" si="40"/>
        <v/>
      </c>
      <c r="I978" t="str">
        <f>VLOOKUP(H978,Input!$AI$3:$AL$1002,4)</f>
        <v/>
      </c>
      <c r="J978" t="str">
        <f>VLOOKUP(H978,Input!$AI$3:$AL$1002,3)</f>
        <v/>
      </c>
      <c r="K978" t="str">
        <f t="shared" si="41"/>
        <v/>
      </c>
      <c r="L978" t="str">
        <f>VLOOKUP(K978,Input!$AM$3:$AP$1002,4)</f>
        <v/>
      </c>
      <c r="M978" t="str">
        <f>VLOOKUP(K978,Input!$AM$3:$AP$1002,3)</f>
        <v/>
      </c>
    </row>
    <row r="979" spans="8:13" x14ac:dyDescent="0.3">
      <c r="H979" t="str">
        <f t="shared" si="40"/>
        <v/>
      </c>
      <c r="I979" t="str">
        <f>VLOOKUP(H979,Input!$AI$3:$AL$1002,4)</f>
        <v/>
      </c>
      <c r="J979" t="str">
        <f>VLOOKUP(H979,Input!$AI$3:$AL$1002,3)</f>
        <v/>
      </c>
      <c r="K979" t="str">
        <f t="shared" si="41"/>
        <v/>
      </c>
      <c r="L979" t="str">
        <f>VLOOKUP(K979,Input!$AM$3:$AP$1002,4)</f>
        <v/>
      </c>
      <c r="M979" t="str">
        <f>VLOOKUP(K979,Input!$AM$3:$AP$1002,3)</f>
        <v/>
      </c>
    </row>
    <row r="980" spans="8:13" x14ac:dyDescent="0.3">
      <c r="H980" t="str">
        <f t="shared" si="40"/>
        <v/>
      </c>
      <c r="I980" t="str">
        <f>VLOOKUP(H980,Input!$AI$3:$AL$1002,4)</f>
        <v/>
      </c>
      <c r="J980" t="str">
        <f>VLOOKUP(H980,Input!$AI$3:$AL$1002,3)</f>
        <v/>
      </c>
      <c r="K980" t="str">
        <f t="shared" si="41"/>
        <v/>
      </c>
      <c r="L980" t="str">
        <f>VLOOKUP(K980,Input!$AM$3:$AP$1002,4)</f>
        <v/>
      </c>
      <c r="M980" t="str">
        <f>VLOOKUP(K980,Input!$AM$3:$AP$1002,3)</f>
        <v/>
      </c>
    </row>
    <row r="981" spans="8:13" x14ac:dyDescent="0.3">
      <c r="H981" t="str">
        <f t="shared" si="40"/>
        <v/>
      </c>
      <c r="I981" t="str">
        <f>VLOOKUP(H981,Input!$AI$3:$AL$1002,4)</f>
        <v/>
      </c>
      <c r="J981" t="str">
        <f>VLOOKUP(H981,Input!$AI$3:$AL$1002,3)</f>
        <v/>
      </c>
      <c r="K981" t="str">
        <f t="shared" si="41"/>
        <v/>
      </c>
      <c r="L981" t="str">
        <f>VLOOKUP(K981,Input!$AM$3:$AP$1002,4)</f>
        <v/>
      </c>
      <c r="M981" t="str">
        <f>VLOOKUP(K981,Input!$AM$3:$AP$1002,3)</f>
        <v/>
      </c>
    </row>
    <row r="982" spans="8:13" x14ac:dyDescent="0.3">
      <c r="H982" t="str">
        <f t="shared" si="40"/>
        <v/>
      </c>
      <c r="I982" t="str">
        <f>VLOOKUP(H982,Input!$AI$3:$AL$1002,4)</f>
        <v/>
      </c>
      <c r="J982" t="str">
        <f>VLOOKUP(H982,Input!$AI$3:$AL$1002,3)</f>
        <v/>
      </c>
      <c r="K982" t="str">
        <f t="shared" si="41"/>
        <v/>
      </c>
      <c r="L982" t="str">
        <f>VLOOKUP(K982,Input!$AM$3:$AP$1002,4)</f>
        <v/>
      </c>
      <c r="M982" t="str">
        <f>VLOOKUP(K982,Input!$AM$3:$AP$1002,3)</f>
        <v/>
      </c>
    </row>
    <row r="983" spans="8:13" x14ac:dyDescent="0.3">
      <c r="H983" t="str">
        <f t="shared" si="40"/>
        <v/>
      </c>
      <c r="I983" t="str">
        <f>VLOOKUP(H983,Input!$AI$3:$AL$1002,4)</f>
        <v/>
      </c>
      <c r="J983" t="str">
        <f>VLOOKUP(H983,Input!$AI$3:$AL$1002,3)</f>
        <v/>
      </c>
      <c r="K983" t="str">
        <f t="shared" si="41"/>
        <v/>
      </c>
      <c r="L983" t="str">
        <f>VLOOKUP(K983,Input!$AM$3:$AP$1002,4)</f>
        <v/>
      </c>
      <c r="M983" t="str">
        <f>VLOOKUP(K983,Input!$AM$3:$AP$1002,3)</f>
        <v/>
      </c>
    </row>
    <row r="984" spans="8:13" x14ac:dyDescent="0.3">
      <c r="H984" t="str">
        <f t="shared" si="40"/>
        <v/>
      </c>
      <c r="I984" t="str">
        <f>VLOOKUP(H984,Input!$AI$3:$AL$1002,4)</f>
        <v/>
      </c>
      <c r="J984" t="str">
        <f>VLOOKUP(H984,Input!$AI$3:$AL$1002,3)</f>
        <v/>
      </c>
      <c r="K984" t="str">
        <f t="shared" si="41"/>
        <v/>
      </c>
      <c r="L984" t="str">
        <f>VLOOKUP(K984,Input!$AM$3:$AP$1002,4)</f>
        <v/>
      </c>
      <c r="M984" t="str">
        <f>VLOOKUP(K984,Input!$AM$3:$AP$1002,3)</f>
        <v/>
      </c>
    </row>
    <row r="985" spans="8:13" x14ac:dyDescent="0.3">
      <c r="H985" t="str">
        <f t="shared" si="40"/>
        <v/>
      </c>
      <c r="I985" t="str">
        <f>VLOOKUP(H985,Input!$AI$3:$AL$1002,4)</f>
        <v/>
      </c>
      <c r="J985" t="str">
        <f>VLOOKUP(H985,Input!$AI$3:$AL$1002,3)</f>
        <v/>
      </c>
      <c r="K985" t="str">
        <f t="shared" si="41"/>
        <v/>
      </c>
      <c r="L985" t="str">
        <f>VLOOKUP(K985,Input!$AM$3:$AP$1002,4)</f>
        <v/>
      </c>
      <c r="M985" t="str">
        <f>VLOOKUP(K985,Input!$AM$3:$AP$1002,3)</f>
        <v/>
      </c>
    </row>
    <row r="986" spans="8:13" x14ac:dyDescent="0.3">
      <c r="H986" t="str">
        <f t="shared" si="40"/>
        <v/>
      </c>
      <c r="I986" t="str">
        <f>VLOOKUP(H986,Input!$AI$3:$AL$1002,4)</f>
        <v/>
      </c>
      <c r="J986" t="str">
        <f>VLOOKUP(H986,Input!$AI$3:$AL$1002,3)</f>
        <v/>
      </c>
      <c r="K986" t="str">
        <f t="shared" si="41"/>
        <v/>
      </c>
      <c r="L986" t="str">
        <f>VLOOKUP(K986,Input!$AM$3:$AP$1002,4)</f>
        <v/>
      </c>
      <c r="M986" t="str">
        <f>VLOOKUP(K986,Input!$AM$3:$AP$1002,3)</f>
        <v/>
      </c>
    </row>
    <row r="987" spans="8:13" x14ac:dyDescent="0.3">
      <c r="H987" t="str">
        <f t="shared" si="40"/>
        <v/>
      </c>
      <c r="I987" t="str">
        <f>VLOOKUP(H987,Input!$AI$3:$AL$1002,4)</f>
        <v/>
      </c>
      <c r="J987" t="str">
        <f>VLOOKUP(H987,Input!$AI$3:$AL$1002,3)</f>
        <v/>
      </c>
      <c r="K987" t="str">
        <f t="shared" si="41"/>
        <v/>
      </c>
      <c r="L987" t="str">
        <f>VLOOKUP(K987,Input!$AM$3:$AP$1002,4)</f>
        <v/>
      </c>
      <c r="M987" t="str">
        <f>VLOOKUP(K987,Input!$AM$3:$AP$1002,3)</f>
        <v/>
      </c>
    </row>
    <row r="988" spans="8:13" x14ac:dyDescent="0.3">
      <c r="H988" t="str">
        <f t="shared" si="40"/>
        <v/>
      </c>
      <c r="I988" t="str">
        <f>VLOOKUP(H988,Input!$AI$3:$AL$1002,4)</f>
        <v/>
      </c>
      <c r="J988" t="str">
        <f>VLOOKUP(H988,Input!$AI$3:$AL$1002,3)</f>
        <v/>
      </c>
      <c r="K988" t="str">
        <f t="shared" si="41"/>
        <v/>
      </c>
      <c r="L988" t="str">
        <f>VLOOKUP(K988,Input!$AM$3:$AP$1002,4)</f>
        <v/>
      </c>
      <c r="M988" t="str">
        <f>VLOOKUP(K988,Input!$AM$3:$AP$1002,3)</f>
        <v/>
      </c>
    </row>
    <row r="989" spans="8:13" x14ac:dyDescent="0.3">
      <c r="H989" t="str">
        <f t="shared" si="40"/>
        <v/>
      </c>
      <c r="I989" t="str">
        <f>VLOOKUP(H989,Input!$AI$3:$AL$1002,4)</f>
        <v/>
      </c>
      <c r="J989" t="str">
        <f>VLOOKUP(H989,Input!$AI$3:$AL$1002,3)</f>
        <v/>
      </c>
      <c r="K989" t="str">
        <f t="shared" si="41"/>
        <v/>
      </c>
      <c r="L989" t="str">
        <f>VLOOKUP(K989,Input!$AM$3:$AP$1002,4)</f>
        <v/>
      </c>
      <c r="M989" t="str">
        <f>VLOOKUP(K989,Input!$AM$3:$AP$1002,3)</f>
        <v/>
      </c>
    </row>
    <row r="990" spans="8:13" x14ac:dyDescent="0.3">
      <c r="H990" t="str">
        <f t="shared" si="40"/>
        <v/>
      </c>
      <c r="I990" t="str">
        <f>VLOOKUP(H990,Input!$AI$3:$AL$1002,4)</f>
        <v/>
      </c>
      <c r="J990" t="str">
        <f>VLOOKUP(H990,Input!$AI$3:$AL$1002,3)</f>
        <v/>
      </c>
      <c r="K990" t="str">
        <f t="shared" si="41"/>
        <v/>
      </c>
      <c r="L990" t="str">
        <f>VLOOKUP(K990,Input!$AM$3:$AP$1002,4)</f>
        <v/>
      </c>
      <c r="M990" t="str">
        <f>VLOOKUP(K990,Input!$AM$3:$AP$1002,3)</f>
        <v/>
      </c>
    </row>
    <row r="991" spans="8:13" x14ac:dyDescent="0.3">
      <c r="H991" t="str">
        <f t="shared" si="40"/>
        <v/>
      </c>
      <c r="I991" t="str">
        <f>VLOOKUP(H991,Input!$AI$3:$AL$1002,4)</f>
        <v/>
      </c>
      <c r="J991" t="str">
        <f>VLOOKUP(H991,Input!$AI$3:$AL$1002,3)</f>
        <v/>
      </c>
      <c r="K991" t="str">
        <f t="shared" si="41"/>
        <v/>
      </c>
      <c r="L991" t="str">
        <f>VLOOKUP(K991,Input!$AM$3:$AP$1002,4)</f>
        <v/>
      </c>
      <c r="M991" t="str">
        <f>VLOOKUP(K991,Input!$AM$3:$AP$1002,3)</f>
        <v/>
      </c>
    </row>
    <row r="992" spans="8:13" x14ac:dyDescent="0.3">
      <c r="H992" t="str">
        <f t="shared" si="40"/>
        <v/>
      </c>
      <c r="I992" t="str">
        <f>VLOOKUP(H992,Input!$AI$3:$AL$1002,4)</f>
        <v/>
      </c>
      <c r="J992" t="str">
        <f>VLOOKUP(H992,Input!$AI$3:$AL$1002,3)</f>
        <v/>
      </c>
      <c r="K992" t="str">
        <f t="shared" si="41"/>
        <v/>
      </c>
      <c r="L992" t="str">
        <f>VLOOKUP(K992,Input!$AM$3:$AP$1002,4)</f>
        <v/>
      </c>
      <c r="M992" t="str">
        <f>VLOOKUP(K992,Input!$AM$3:$AP$1002,3)</f>
        <v/>
      </c>
    </row>
    <row r="993" spans="8:13" x14ac:dyDescent="0.3">
      <c r="H993" t="str">
        <f t="shared" si="40"/>
        <v/>
      </c>
      <c r="I993" t="str">
        <f>VLOOKUP(H993,Input!$AI$3:$AL$1002,4)</f>
        <v/>
      </c>
      <c r="J993" t="str">
        <f>VLOOKUP(H993,Input!$AI$3:$AL$1002,3)</f>
        <v/>
      </c>
      <c r="K993" t="str">
        <f t="shared" si="41"/>
        <v/>
      </c>
      <c r="L993" t="str">
        <f>VLOOKUP(K993,Input!$AM$3:$AP$1002,4)</f>
        <v/>
      </c>
      <c r="M993" t="str">
        <f>VLOOKUP(K993,Input!$AM$3:$AP$1002,3)</f>
        <v/>
      </c>
    </row>
    <row r="994" spans="8:13" x14ac:dyDescent="0.3">
      <c r="H994" t="str">
        <f t="shared" si="40"/>
        <v/>
      </c>
      <c r="I994" t="str">
        <f>VLOOKUP(H994,Input!$AI$3:$AL$1002,4)</f>
        <v/>
      </c>
      <c r="J994" t="str">
        <f>VLOOKUP(H994,Input!$AI$3:$AL$1002,3)</f>
        <v/>
      </c>
      <c r="K994" t="str">
        <f t="shared" si="41"/>
        <v/>
      </c>
      <c r="L994" t="str">
        <f>VLOOKUP(K994,Input!$AM$3:$AP$1002,4)</f>
        <v/>
      </c>
      <c r="M994" t="str">
        <f>VLOOKUP(K994,Input!$AM$3:$AP$1002,3)</f>
        <v/>
      </c>
    </row>
    <row r="995" spans="8:13" x14ac:dyDescent="0.3">
      <c r="H995" t="str">
        <f t="shared" si="40"/>
        <v/>
      </c>
      <c r="I995" t="str">
        <f>VLOOKUP(H995,Input!$AI$3:$AL$1002,4)</f>
        <v/>
      </c>
      <c r="J995" t="str">
        <f>VLOOKUP(H995,Input!$AI$3:$AL$1002,3)</f>
        <v/>
      </c>
      <c r="K995" t="str">
        <f t="shared" si="41"/>
        <v/>
      </c>
      <c r="L995" t="str">
        <f>VLOOKUP(K995,Input!$AM$3:$AP$1002,4)</f>
        <v/>
      </c>
      <c r="M995" t="str">
        <f>VLOOKUP(K995,Input!$AM$3:$AP$1002,3)</f>
        <v/>
      </c>
    </row>
    <row r="996" spans="8:13" x14ac:dyDescent="0.3">
      <c r="H996" t="str">
        <f t="shared" si="40"/>
        <v/>
      </c>
      <c r="I996" t="str">
        <f>VLOOKUP(H996,Input!$AI$3:$AL$1002,4)</f>
        <v/>
      </c>
      <c r="J996" t="str">
        <f>VLOOKUP(H996,Input!$AI$3:$AL$1002,3)</f>
        <v/>
      </c>
      <c r="K996" t="str">
        <f t="shared" si="41"/>
        <v/>
      </c>
      <c r="L996" t="str">
        <f>VLOOKUP(K996,Input!$AM$3:$AP$1002,4)</f>
        <v/>
      </c>
      <c r="M996" t="str">
        <f>VLOOKUP(K996,Input!$AM$3:$AP$1002,3)</f>
        <v/>
      </c>
    </row>
    <row r="997" spans="8:13" x14ac:dyDescent="0.3">
      <c r="H997" t="str">
        <f t="shared" si="40"/>
        <v/>
      </c>
      <c r="I997" t="str">
        <f>VLOOKUP(H997,Input!$AI$3:$AL$1002,4)</f>
        <v/>
      </c>
      <c r="J997" t="str">
        <f>VLOOKUP(H997,Input!$AI$3:$AL$1002,3)</f>
        <v/>
      </c>
      <c r="K997" t="str">
        <f t="shared" si="41"/>
        <v/>
      </c>
      <c r="L997" t="str">
        <f>VLOOKUP(K997,Input!$AM$3:$AP$1002,4)</f>
        <v/>
      </c>
      <c r="M997" t="str">
        <f>VLOOKUP(K997,Input!$AM$3:$AP$1002,3)</f>
        <v/>
      </c>
    </row>
    <row r="998" spans="8:13" x14ac:dyDescent="0.3">
      <c r="H998" t="str">
        <f t="shared" si="40"/>
        <v/>
      </c>
      <c r="I998" t="str">
        <f>VLOOKUP(H998,Input!$AI$3:$AL$1002,4)</f>
        <v/>
      </c>
      <c r="J998" t="str">
        <f>VLOOKUP(H998,Input!$AI$3:$AL$1002,3)</f>
        <v/>
      </c>
      <c r="K998" t="str">
        <f t="shared" si="41"/>
        <v/>
      </c>
      <c r="L998" t="str">
        <f>VLOOKUP(K998,Input!$AM$3:$AP$1002,4)</f>
        <v/>
      </c>
      <c r="M998" t="str">
        <f>VLOOKUP(K998,Input!$AM$3:$AP$1002,3)</f>
        <v/>
      </c>
    </row>
    <row r="999" spans="8:13" x14ac:dyDescent="0.3">
      <c r="H999" t="str">
        <f t="shared" si="40"/>
        <v/>
      </c>
      <c r="I999" t="str">
        <f>VLOOKUP(H999,Input!$AI$3:$AL$1002,4)</f>
        <v/>
      </c>
      <c r="J999" t="str">
        <f>VLOOKUP(H999,Input!$AI$3:$AL$1002,3)</f>
        <v/>
      </c>
      <c r="K999" t="str">
        <f t="shared" si="41"/>
        <v/>
      </c>
      <c r="L999" t="str">
        <f>VLOOKUP(K999,Input!$AM$3:$AP$1002,4)</f>
        <v/>
      </c>
      <c r="M999" t="str">
        <f>VLOOKUP(K999,Input!$AM$3:$AP$1002,3)</f>
        <v/>
      </c>
    </row>
    <row r="1000" spans="8:13" x14ac:dyDescent="0.3">
      <c r="H1000" t="str">
        <f t="shared" si="40"/>
        <v/>
      </c>
      <c r="I1000" t="str">
        <f>VLOOKUP(H1000,Input!$AI$3:$AL$1002,4)</f>
        <v/>
      </c>
      <c r="J1000" t="str">
        <f>VLOOKUP(H1000,Input!$AI$3:$AL$1002,3)</f>
        <v/>
      </c>
      <c r="K1000" t="str">
        <f t="shared" si="41"/>
        <v/>
      </c>
      <c r="L1000" t="str">
        <f>VLOOKUP(K1000,Input!$AM$3:$AP$1002,4)</f>
        <v/>
      </c>
      <c r="M1000" t="str">
        <f>VLOOKUP(K1000,Input!$AM$3:$AP$1002,3)</f>
        <v/>
      </c>
    </row>
    <row r="1001" spans="8:13" x14ac:dyDescent="0.3">
      <c r="H1001" t="str">
        <f t="shared" si="40"/>
        <v/>
      </c>
      <c r="I1001" t="str">
        <f>VLOOKUP(H1001,Input!$AI$3:$AL$1002,4)</f>
        <v/>
      </c>
      <c r="J1001" t="str">
        <f>VLOOKUP(H1001,Input!$AI$3:$AL$1002,3)</f>
        <v/>
      </c>
      <c r="K1001" t="str">
        <f t="shared" si="41"/>
        <v/>
      </c>
      <c r="L1001" t="str">
        <f>VLOOKUP(K1001,Input!$AM$3:$AP$1002,4)</f>
        <v/>
      </c>
      <c r="M1001" t="str">
        <f>VLOOKUP(K1001,Input!$AM$3:$AP$1002,3)</f>
        <v/>
      </c>
    </row>
    <row r="1002" spans="8:13" x14ac:dyDescent="0.3">
      <c r="H1002" t="str">
        <f t="shared" si="40"/>
        <v/>
      </c>
      <c r="I1002" t="str">
        <f>VLOOKUP(H1002,Input!$AI$3:$AL$1002,4)</f>
        <v/>
      </c>
      <c r="J1002" t="str">
        <f>VLOOKUP(H1002,Input!$AI$3:$AL$1002,3)</f>
        <v/>
      </c>
      <c r="K1002" t="str">
        <f t="shared" si="41"/>
        <v/>
      </c>
      <c r="L1002" t="str">
        <f>VLOOKUP(K1002,Input!$AM$3:$AP$1002,4)</f>
        <v/>
      </c>
      <c r="M1002" t="str">
        <f>VLOOKUP(K1002,Input!$AM$3:$AP$1002,3)</f>
        <v/>
      </c>
    </row>
    <row r="1003" spans="8:13" x14ac:dyDescent="0.3">
      <c r="H1003" t="str">
        <f t="shared" si="40"/>
        <v/>
      </c>
      <c r="I1003" t="str">
        <f>VLOOKUP(H1003,Input!$AI$3:$AL$1002,4)</f>
        <v/>
      </c>
      <c r="J1003" t="str">
        <f>VLOOKUP(H1003,Input!$AI$3:$AL$1002,3)</f>
        <v/>
      </c>
      <c r="K1003" t="str">
        <f t="shared" si="41"/>
        <v/>
      </c>
      <c r="L1003" t="str">
        <f>VLOOKUP(K1003,Input!$AM$3:$AP$1002,4)</f>
        <v/>
      </c>
      <c r="M1003" t="str">
        <f>VLOOKUP(K1003,Input!$AM$3:$AP$1002,3)</f>
        <v/>
      </c>
    </row>
    <row r="1004" spans="8:13" x14ac:dyDescent="0.3">
      <c r="H1004" t="str">
        <f t="shared" si="40"/>
        <v/>
      </c>
      <c r="I1004" t="str">
        <f>VLOOKUP(H1004,Input!$AI$3:$AL$1002,4)</f>
        <v/>
      </c>
      <c r="J1004" t="str">
        <f>VLOOKUP(H1004,Input!$AI$3:$AL$1002,3)</f>
        <v/>
      </c>
      <c r="K1004" t="str">
        <f t="shared" si="41"/>
        <v/>
      </c>
      <c r="L1004" t="str">
        <f>VLOOKUP(K1004,Input!$AM$3:$AP$1002,4)</f>
        <v/>
      </c>
      <c r="M1004" t="str">
        <f>VLOOKUP(K1004,Input!$AM$3:$AP$1002,3)</f>
        <v/>
      </c>
    </row>
    <row r="1005" spans="8:13" x14ac:dyDescent="0.3">
      <c r="H1005" t="str">
        <f t="shared" si="40"/>
        <v/>
      </c>
      <c r="I1005" t="str">
        <f>VLOOKUP(H1005,Input!$AI$3:$AL$1002,4)</f>
        <v/>
      </c>
      <c r="J1005" t="str">
        <f>VLOOKUP(H1005,Input!$AI$3:$AL$1002,3)</f>
        <v/>
      </c>
      <c r="K1005" t="str">
        <f t="shared" si="41"/>
        <v/>
      </c>
      <c r="L1005" t="str">
        <f>VLOOKUP(K1005,Input!$AM$3:$AP$1002,4)</f>
        <v/>
      </c>
      <c r="M1005" t="str">
        <f>VLOOKUP(K1005,Input!$AM$3:$AP$1002,3)</f>
        <v/>
      </c>
    </row>
    <row r="1006" spans="8:13" x14ac:dyDescent="0.3">
      <c r="H1006" t="str">
        <f t="shared" si="40"/>
        <v/>
      </c>
      <c r="I1006" t="str">
        <f>VLOOKUP(H1006,Input!$AI$3:$AL$1002,4)</f>
        <v/>
      </c>
      <c r="J1006" t="str">
        <f>VLOOKUP(H1006,Input!$AI$3:$AL$1002,3)</f>
        <v/>
      </c>
      <c r="K1006" t="str">
        <f t="shared" si="41"/>
        <v/>
      </c>
      <c r="L1006" t="str">
        <f>VLOOKUP(K1006,Input!$AM$3:$AP$1002,4)</f>
        <v/>
      </c>
      <c r="M1006" t="str">
        <f>VLOOKUP(K1006,Input!$AM$3:$AP$1002,3)</f>
        <v/>
      </c>
    </row>
    <row r="1007" spans="8:13" x14ac:dyDescent="0.3">
      <c r="H1007" t="str">
        <f t="shared" si="40"/>
        <v/>
      </c>
      <c r="I1007" t="str">
        <f>VLOOKUP(H1007,Input!$AI$3:$AL$1002,4)</f>
        <v/>
      </c>
      <c r="J1007" t="str">
        <f>VLOOKUP(H1007,Input!$AI$3:$AL$1002,3)</f>
        <v/>
      </c>
      <c r="K1007" t="str">
        <f t="shared" si="41"/>
        <v/>
      </c>
      <c r="L1007" t="str">
        <f>VLOOKUP(K1007,Input!$AM$3:$AP$1002,4)</f>
        <v/>
      </c>
      <c r="M1007" t="str">
        <f>VLOOKUP(K1007,Input!$AM$3:$AP$1002,3)</f>
        <v/>
      </c>
    </row>
    <row r="1008" spans="8:13" x14ac:dyDescent="0.3">
      <c r="H1008" t="str">
        <f t="shared" si="40"/>
        <v/>
      </c>
      <c r="I1008" t="str">
        <f>VLOOKUP(H1008,Input!$AI$3:$AL$1002,4)</f>
        <v/>
      </c>
      <c r="J1008" t="str">
        <f>VLOOKUP(H1008,Input!$AI$3:$AL$1002,3)</f>
        <v/>
      </c>
      <c r="K1008" t="str">
        <f t="shared" si="41"/>
        <v/>
      </c>
      <c r="L1008" t="str">
        <f>VLOOKUP(K1008,Input!$AM$3:$AP$1002,4)</f>
        <v/>
      </c>
      <c r="M1008" t="str">
        <f>VLOOKUP(K1008,Input!$AM$3:$AP$1002,3)</f>
        <v/>
      </c>
    </row>
    <row r="1009" spans="8:13" x14ac:dyDescent="0.3">
      <c r="H1009" t="str">
        <f t="shared" si="40"/>
        <v/>
      </c>
      <c r="I1009" t="str">
        <f>VLOOKUP(H1009,Input!$AI$3:$AL$1002,4)</f>
        <v/>
      </c>
      <c r="J1009" t="str">
        <f>VLOOKUP(H1009,Input!$AI$3:$AL$1002,3)</f>
        <v/>
      </c>
      <c r="K1009" t="str">
        <f t="shared" si="41"/>
        <v/>
      </c>
      <c r="L1009" t="str">
        <f>VLOOKUP(K1009,Input!$AM$3:$AP$1002,4)</f>
        <v/>
      </c>
      <c r="M1009" t="str">
        <f>VLOOKUP(K1009,Input!$AM$3:$AP$1002,3)</f>
        <v/>
      </c>
    </row>
    <row r="1010" spans="8:13" x14ac:dyDescent="0.3">
      <c r="H1010" t="str">
        <f t="shared" si="40"/>
        <v/>
      </c>
      <c r="I1010" t="str">
        <f>VLOOKUP(H1010,Input!$AI$3:$AL$1002,4)</f>
        <v/>
      </c>
      <c r="J1010" t="str">
        <f>VLOOKUP(H1010,Input!$AI$3:$AL$1002,3)</f>
        <v/>
      </c>
      <c r="K1010" t="str">
        <f t="shared" si="41"/>
        <v/>
      </c>
      <c r="L1010" t="str">
        <f>VLOOKUP(K1010,Input!$AM$3:$AP$1002,4)</f>
        <v/>
      </c>
      <c r="M1010" t="str">
        <f>VLOOKUP(K1010,Input!$AM$3:$AP$1002,3)</f>
        <v/>
      </c>
    </row>
    <row r="1011" spans="8:13" x14ac:dyDescent="0.3">
      <c r="H1011" t="str">
        <f t="shared" si="40"/>
        <v/>
      </c>
      <c r="I1011" t="str">
        <f>VLOOKUP(H1011,Input!$AI$3:$AL$1002,4)</f>
        <v/>
      </c>
      <c r="J1011" t="str">
        <f>VLOOKUP(H1011,Input!$AI$3:$AL$1002,3)</f>
        <v/>
      </c>
      <c r="K1011" t="str">
        <f t="shared" si="41"/>
        <v/>
      </c>
      <c r="L1011" t="str">
        <f>VLOOKUP(K1011,Input!$AM$3:$AP$1002,4)</f>
        <v/>
      </c>
      <c r="M1011" t="str">
        <f>VLOOKUP(K1011,Input!$AM$3:$AP$1002,3)</f>
        <v/>
      </c>
    </row>
    <row r="1012" spans="8:13" x14ac:dyDescent="0.3">
      <c r="H1012" t="str">
        <f t="shared" si="40"/>
        <v/>
      </c>
      <c r="I1012" t="str">
        <f>VLOOKUP(H1012,Input!$AI$3:$AL$1002,4)</f>
        <v/>
      </c>
      <c r="J1012" t="str">
        <f>VLOOKUP(H1012,Input!$AI$3:$AL$1002,3)</f>
        <v/>
      </c>
      <c r="K1012" t="str">
        <f t="shared" si="41"/>
        <v/>
      </c>
      <c r="L1012" t="str">
        <f>VLOOKUP(K1012,Input!$AM$3:$AP$1002,4)</f>
        <v/>
      </c>
      <c r="M1012" t="str">
        <f>VLOOKUP(K1012,Input!$AM$3:$AP$1002,3)</f>
        <v/>
      </c>
    </row>
    <row r="1013" spans="8:13" x14ac:dyDescent="0.3">
      <c r="H1013" t="str">
        <f t="shared" si="40"/>
        <v/>
      </c>
      <c r="I1013" t="str">
        <f>VLOOKUP(H1013,Input!$AI$3:$AL$1002,4)</f>
        <v/>
      </c>
      <c r="J1013" t="str">
        <f>VLOOKUP(H1013,Input!$AI$3:$AL$1002,3)</f>
        <v/>
      </c>
      <c r="K1013" t="str">
        <f t="shared" si="41"/>
        <v/>
      </c>
      <c r="L1013" t="str">
        <f>VLOOKUP(K1013,Input!$AM$3:$AP$1002,4)</f>
        <v/>
      </c>
      <c r="M1013" t="str">
        <f>VLOOKUP(K1013,Input!$AM$3:$AP$1002,3)</f>
        <v/>
      </c>
    </row>
    <row r="1014" spans="8:13" x14ac:dyDescent="0.3">
      <c r="H1014" t="str">
        <f t="shared" si="40"/>
        <v/>
      </c>
      <c r="I1014" t="str">
        <f>VLOOKUP(H1014,Input!$AI$3:$AL$1002,4)</f>
        <v/>
      </c>
      <c r="J1014" t="str">
        <f>VLOOKUP(H1014,Input!$AI$3:$AL$1002,3)</f>
        <v/>
      </c>
      <c r="K1014" t="str">
        <f t="shared" si="41"/>
        <v/>
      </c>
      <c r="L1014" t="str">
        <f>VLOOKUP(K1014,Input!$AM$3:$AP$1002,4)</f>
        <v/>
      </c>
      <c r="M1014" t="str">
        <f>VLOOKUP(K1014,Input!$AM$3:$AP$1002,3)</f>
        <v/>
      </c>
    </row>
    <row r="1015" spans="8:13" x14ac:dyDescent="0.3">
      <c r="H1015" t="str">
        <f t="shared" si="40"/>
        <v/>
      </c>
      <c r="I1015" t="str">
        <f>VLOOKUP(H1015,Input!$AI$3:$AL$1002,4)</f>
        <v/>
      </c>
      <c r="J1015" t="str">
        <f>VLOOKUP(H1015,Input!$AI$3:$AL$1002,3)</f>
        <v/>
      </c>
      <c r="K1015" t="str">
        <f t="shared" si="41"/>
        <v/>
      </c>
      <c r="L1015" t="str">
        <f>VLOOKUP(K1015,Input!$AM$3:$AP$1002,4)</f>
        <v/>
      </c>
      <c r="M1015" t="str">
        <f>VLOOKUP(K1015,Input!$AM$3:$AP$1002,3)</f>
        <v/>
      </c>
    </row>
    <row r="1016" spans="8:13" x14ac:dyDescent="0.3">
      <c r="H1016" t="str">
        <f t="shared" si="40"/>
        <v/>
      </c>
      <c r="I1016" t="str">
        <f>VLOOKUP(H1016,Input!$AI$3:$AL$1002,4)</f>
        <v/>
      </c>
      <c r="J1016" t="str">
        <f>VLOOKUP(H1016,Input!$AI$3:$AL$1002,3)</f>
        <v/>
      </c>
      <c r="K1016" t="str">
        <f t="shared" si="41"/>
        <v/>
      </c>
      <c r="L1016" t="str">
        <f>VLOOKUP(K1016,Input!$AM$3:$AP$1002,4)</f>
        <v/>
      </c>
      <c r="M1016" t="str">
        <f>VLOOKUP(K1016,Input!$AM$3:$AP$1002,3)</f>
        <v/>
      </c>
    </row>
    <row r="1017" spans="8:13" x14ac:dyDescent="0.3">
      <c r="H1017" t="str">
        <f t="shared" si="40"/>
        <v/>
      </c>
      <c r="I1017" t="str">
        <f>VLOOKUP(H1017,Input!$AI$3:$AL$1002,4)</f>
        <v/>
      </c>
      <c r="J1017" t="str">
        <f>VLOOKUP(H1017,Input!$AI$3:$AL$1002,3)</f>
        <v/>
      </c>
      <c r="K1017" t="str">
        <f t="shared" si="41"/>
        <v/>
      </c>
      <c r="L1017" t="str">
        <f>VLOOKUP(K1017,Input!$AM$3:$AP$1002,4)</f>
        <v/>
      </c>
      <c r="M1017" t="str">
        <f>VLOOKUP(K1017,Input!$AM$3:$AP$1002,3)</f>
        <v/>
      </c>
    </row>
    <row r="1018" spans="8:13" x14ac:dyDescent="0.3">
      <c r="H1018" t="str">
        <f t="shared" si="40"/>
        <v/>
      </c>
      <c r="I1018" t="str">
        <f>VLOOKUP(H1018,Input!$AI$3:$AL$1002,4)</f>
        <v/>
      </c>
      <c r="J1018" t="str">
        <f>VLOOKUP(H1018,Input!$AI$3:$AL$1002,3)</f>
        <v/>
      </c>
      <c r="K1018" t="str">
        <f t="shared" si="41"/>
        <v/>
      </c>
      <c r="L1018" t="str">
        <f>VLOOKUP(K1018,Input!$AM$3:$AP$1002,4)</f>
        <v/>
      </c>
      <c r="M1018" t="str">
        <f>VLOOKUP(K1018,Input!$AM$3:$AP$1002,3)</f>
        <v/>
      </c>
    </row>
    <row r="1019" spans="8:13" x14ac:dyDescent="0.3">
      <c r="H1019" t="str">
        <f t="shared" si="40"/>
        <v/>
      </c>
      <c r="I1019" t="str">
        <f>VLOOKUP(H1019,Input!$AI$3:$AL$1002,4)</f>
        <v/>
      </c>
      <c r="J1019" t="str">
        <f>VLOOKUP(H1019,Input!$AI$3:$AL$1002,3)</f>
        <v/>
      </c>
      <c r="K1019" t="str">
        <f t="shared" si="41"/>
        <v/>
      </c>
      <c r="L1019" t="str">
        <f>VLOOKUP(K1019,Input!$AM$3:$AP$1002,4)</f>
        <v/>
      </c>
      <c r="M1019" t="str">
        <f>VLOOKUP(K1019,Input!$AM$3:$AP$1002,3)</f>
        <v/>
      </c>
    </row>
    <row r="1020" spans="8:13" x14ac:dyDescent="0.3">
      <c r="H1020" t="str">
        <f t="shared" si="40"/>
        <v/>
      </c>
      <c r="I1020" t="str">
        <f>VLOOKUP(H1020,Input!$AI$3:$AL$1002,4)</f>
        <v/>
      </c>
      <c r="J1020" t="str">
        <f>VLOOKUP(H1020,Input!$AI$3:$AL$1002,3)</f>
        <v/>
      </c>
      <c r="K1020" t="str">
        <f t="shared" si="41"/>
        <v/>
      </c>
      <c r="L1020" t="str">
        <f>VLOOKUP(K1020,Input!$AM$3:$AP$1002,4)</f>
        <v/>
      </c>
      <c r="M1020" t="str">
        <f>VLOOKUP(K1020,Input!$AM$3:$AP$1002,3)</f>
        <v/>
      </c>
    </row>
    <row r="1021" spans="8:13" x14ac:dyDescent="0.3">
      <c r="H1021" t="str">
        <f t="shared" si="40"/>
        <v/>
      </c>
      <c r="I1021" t="str">
        <f>VLOOKUP(H1021,Input!$AI$3:$AL$1002,4)</f>
        <v/>
      </c>
      <c r="J1021" t="str">
        <f>VLOOKUP(H1021,Input!$AI$3:$AL$1002,3)</f>
        <v/>
      </c>
      <c r="K1021" t="str">
        <f t="shared" si="41"/>
        <v/>
      </c>
      <c r="L1021" t="str">
        <f>VLOOKUP(K1021,Input!$AM$3:$AP$1002,4)</f>
        <v/>
      </c>
      <c r="M1021" t="str">
        <f>VLOOKUP(K1021,Input!$AM$3:$AP$1002,3)</f>
        <v/>
      </c>
    </row>
    <row r="1022" spans="8:13" x14ac:dyDescent="0.3">
      <c r="H1022" t="str">
        <f t="shared" si="40"/>
        <v/>
      </c>
      <c r="I1022" t="str">
        <f>VLOOKUP(H1022,Input!$AI$3:$AL$1002,4)</f>
        <v/>
      </c>
      <c r="J1022" t="str">
        <f>VLOOKUP(H1022,Input!$AI$3:$AL$1002,3)</f>
        <v/>
      </c>
      <c r="K1022" t="str">
        <f t="shared" si="41"/>
        <v/>
      </c>
      <c r="L1022" t="str">
        <f>VLOOKUP(K1022,Input!$AM$3:$AP$1002,4)</f>
        <v/>
      </c>
      <c r="M1022" t="str">
        <f>VLOOKUP(K1022,Input!$AM$3:$AP$1002,3)</f>
        <v/>
      </c>
    </row>
    <row r="1023" spans="8:13" x14ac:dyDescent="0.3">
      <c r="H1023" t="str">
        <f t="shared" si="40"/>
        <v/>
      </c>
      <c r="I1023" t="str">
        <f>VLOOKUP(H1023,Input!$AI$3:$AL$1002,4)</f>
        <v/>
      </c>
      <c r="J1023" t="str">
        <f>VLOOKUP(H1023,Input!$AI$3:$AL$1002,3)</f>
        <v/>
      </c>
      <c r="K1023" t="str">
        <f t="shared" si="41"/>
        <v/>
      </c>
      <c r="L1023" t="str">
        <f>VLOOKUP(K1023,Input!$AM$3:$AP$1002,4)</f>
        <v/>
      </c>
      <c r="M1023" t="str">
        <f>VLOOKUP(K1023,Input!$AM$3:$AP$1002,3)</f>
        <v/>
      </c>
    </row>
    <row r="1024" spans="8:13" x14ac:dyDescent="0.3">
      <c r="H1024" t="str">
        <f t="shared" si="40"/>
        <v/>
      </c>
      <c r="I1024" t="str">
        <f>VLOOKUP(H1024,Input!$AI$3:$AL$1002,4)</f>
        <v/>
      </c>
      <c r="J1024" t="str">
        <f>VLOOKUP(H1024,Input!$AI$3:$AL$1002,3)</f>
        <v/>
      </c>
      <c r="K1024" t="str">
        <f t="shared" si="41"/>
        <v/>
      </c>
      <c r="L1024" t="str">
        <f>VLOOKUP(K1024,Input!$AM$3:$AP$1002,4)</f>
        <v/>
      </c>
      <c r="M1024" t="str">
        <f>VLOOKUP(K1024,Input!$AM$3:$AP$1002,3)</f>
        <v/>
      </c>
    </row>
    <row r="1025" spans="8:13" x14ac:dyDescent="0.3">
      <c r="H1025" t="str">
        <f t="shared" si="40"/>
        <v/>
      </c>
      <c r="I1025" t="str">
        <f>VLOOKUP(H1025,Input!$AI$3:$AL$1002,4)</f>
        <v/>
      </c>
      <c r="J1025" t="str">
        <f>VLOOKUP(H1025,Input!$AI$3:$AL$1002,3)</f>
        <v/>
      </c>
      <c r="K1025" t="str">
        <f t="shared" si="41"/>
        <v/>
      </c>
      <c r="L1025" t="str">
        <f>VLOOKUP(K1025,Input!$AM$3:$AP$1002,4)</f>
        <v/>
      </c>
      <c r="M1025" t="str">
        <f>VLOOKUP(K1025,Input!$AM$3:$AP$1002,3)</f>
        <v/>
      </c>
    </row>
    <row r="1026" spans="8:13" x14ac:dyDescent="0.3">
      <c r="H1026" t="str">
        <f t="shared" si="40"/>
        <v/>
      </c>
      <c r="I1026" t="str">
        <f>VLOOKUP(H1026,Input!$AI$3:$AL$1002,4)</f>
        <v/>
      </c>
      <c r="J1026" t="str">
        <f>VLOOKUP(H1026,Input!$AI$3:$AL$1002,3)</f>
        <v/>
      </c>
      <c r="K1026" t="str">
        <f t="shared" si="41"/>
        <v/>
      </c>
      <c r="L1026" t="str">
        <f>VLOOKUP(K1026,Input!$AM$3:$AP$1002,4)</f>
        <v/>
      </c>
      <c r="M1026" t="str">
        <f>VLOOKUP(K1026,Input!$AM$3:$AP$1002,3)</f>
        <v/>
      </c>
    </row>
    <row r="1027" spans="8:13" x14ac:dyDescent="0.3">
      <c r="H1027" t="str">
        <f t="shared" si="40"/>
        <v/>
      </c>
      <c r="I1027" t="str">
        <f>VLOOKUP(H1027,Input!$AI$3:$AL$1002,4)</f>
        <v/>
      </c>
      <c r="J1027" t="str">
        <f>VLOOKUP(H1027,Input!$AI$3:$AL$1002,3)</f>
        <v/>
      </c>
      <c r="K1027" t="str">
        <f t="shared" si="41"/>
        <v/>
      </c>
      <c r="L1027" t="str">
        <f>VLOOKUP(K1027,Input!$AM$3:$AP$1002,4)</f>
        <v/>
      </c>
      <c r="M1027" t="str">
        <f>VLOOKUP(K1027,Input!$AM$3:$AP$1002,3)</f>
        <v/>
      </c>
    </row>
    <row r="1028" spans="8:13" x14ac:dyDescent="0.3">
      <c r="H1028" t="str">
        <f t="shared" si="40"/>
        <v/>
      </c>
      <c r="I1028" t="str">
        <f>VLOOKUP(H1028,Input!$AI$3:$AL$1002,4)</f>
        <v/>
      </c>
      <c r="J1028" t="str">
        <f>VLOOKUP(H1028,Input!$AI$3:$AL$1002,3)</f>
        <v/>
      </c>
      <c r="K1028" t="str">
        <f t="shared" si="41"/>
        <v/>
      </c>
      <c r="L1028" t="str">
        <f>VLOOKUP(K1028,Input!$AM$3:$AP$1002,4)</f>
        <v/>
      </c>
      <c r="M1028" t="str">
        <f>VLOOKUP(K1028,Input!$AM$3:$AP$1002,3)</f>
        <v/>
      </c>
    </row>
    <row r="1029" spans="8:13" x14ac:dyDescent="0.3">
      <c r="H1029" t="str">
        <f t="shared" ref="H1029:H1092" si="42">IF(H1028&lt;$H$1,H1028+1,"")</f>
        <v/>
      </c>
      <c r="I1029" t="str">
        <f>VLOOKUP(H1029,Input!$AI$3:$AL$1002,4)</f>
        <v/>
      </c>
      <c r="J1029" t="str">
        <f>VLOOKUP(H1029,Input!$AI$3:$AL$1002,3)</f>
        <v/>
      </c>
      <c r="K1029" t="str">
        <f t="shared" ref="K1029:K1092" si="43">IF(K1028&lt;$K$1,K1028+1,"")</f>
        <v/>
      </c>
      <c r="L1029" t="str">
        <f>VLOOKUP(K1029,Input!$AM$3:$AP$1002,4)</f>
        <v/>
      </c>
      <c r="M1029" t="str">
        <f>VLOOKUP(K1029,Input!$AM$3:$AP$1002,3)</f>
        <v/>
      </c>
    </row>
    <row r="1030" spans="8:13" x14ac:dyDescent="0.3">
      <c r="H1030" t="str">
        <f t="shared" si="42"/>
        <v/>
      </c>
      <c r="I1030" t="str">
        <f>VLOOKUP(H1030,Input!$AI$3:$AL$1002,4)</f>
        <v/>
      </c>
      <c r="J1030" t="str">
        <f>VLOOKUP(H1030,Input!$AI$3:$AL$1002,3)</f>
        <v/>
      </c>
      <c r="K1030" t="str">
        <f t="shared" si="43"/>
        <v/>
      </c>
      <c r="L1030" t="str">
        <f>VLOOKUP(K1030,Input!$AM$3:$AP$1002,4)</f>
        <v/>
      </c>
      <c r="M1030" t="str">
        <f>VLOOKUP(K1030,Input!$AM$3:$AP$1002,3)</f>
        <v/>
      </c>
    </row>
    <row r="1031" spans="8:13" x14ac:dyDescent="0.3">
      <c r="H1031" t="str">
        <f t="shared" si="42"/>
        <v/>
      </c>
      <c r="I1031" t="str">
        <f>VLOOKUP(H1031,Input!$AI$3:$AL$1002,4)</f>
        <v/>
      </c>
      <c r="J1031" t="str">
        <f>VLOOKUP(H1031,Input!$AI$3:$AL$1002,3)</f>
        <v/>
      </c>
      <c r="K1031" t="str">
        <f t="shared" si="43"/>
        <v/>
      </c>
      <c r="L1031" t="str">
        <f>VLOOKUP(K1031,Input!$AM$3:$AP$1002,4)</f>
        <v/>
      </c>
      <c r="M1031" t="str">
        <f>VLOOKUP(K1031,Input!$AM$3:$AP$1002,3)</f>
        <v/>
      </c>
    </row>
    <row r="1032" spans="8:13" x14ac:dyDescent="0.3">
      <c r="H1032" t="str">
        <f t="shared" si="42"/>
        <v/>
      </c>
      <c r="I1032" t="str">
        <f>VLOOKUP(H1032,Input!$AI$3:$AL$1002,4)</f>
        <v/>
      </c>
      <c r="J1032" t="str">
        <f>VLOOKUP(H1032,Input!$AI$3:$AL$1002,3)</f>
        <v/>
      </c>
      <c r="K1032" t="str">
        <f t="shared" si="43"/>
        <v/>
      </c>
      <c r="L1032" t="str">
        <f>VLOOKUP(K1032,Input!$AM$3:$AP$1002,4)</f>
        <v/>
      </c>
      <c r="M1032" t="str">
        <f>VLOOKUP(K1032,Input!$AM$3:$AP$1002,3)</f>
        <v/>
      </c>
    </row>
    <row r="1033" spans="8:13" x14ac:dyDescent="0.3">
      <c r="H1033" t="str">
        <f t="shared" si="42"/>
        <v/>
      </c>
      <c r="I1033" t="str">
        <f>VLOOKUP(H1033,Input!$AI$3:$AL$1002,4)</f>
        <v/>
      </c>
      <c r="J1033" t="str">
        <f>VLOOKUP(H1033,Input!$AI$3:$AL$1002,3)</f>
        <v/>
      </c>
      <c r="K1033" t="str">
        <f t="shared" si="43"/>
        <v/>
      </c>
      <c r="L1033" t="str">
        <f>VLOOKUP(K1033,Input!$AM$3:$AP$1002,4)</f>
        <v/>
      </c>
      <c r="M1033" t="str">
        <f>VLOOKUP(K1033,Input!$AM$3:$AP$1002,3)</f>
        <v/>
      </c>
    </row>
    <row r="1034" spans="8:13" x14ac:dyDescent="0.3">
      <c r="H1034" t="str">
        <f t="shared" si="42"/>
        <v/>
      </c>
      <c r="I1034" t="str">
        <f>VLOOKUP(H1034,Input!$AI$3:$AL$1002,4)</f>
        <v/>
      </c>
      <c r="J1034" t="str">
        <f>VLOOKUP(H1034,Input!$AI$3:$AL$1002,3)</f>
        <v/>
      </c>
      <c r="K1034" t="str">
        <f t="shared" si="43"/>
        <v/>
      </c>
      <c r="L1034" t="str">
        <f>VLOOKUP(K1034,Input!$AM$3:$AP$1002,4)</f>
        <v/>
      </c>
      <c r="M1034" t="str">
        <f>VLOOKUP(K1034,Input!$AM$3:$AP$1002,3)</f>
        <v/>
      </c>
    </row>
    <row r="1035" spans="8:13" x14ac:dyDescent="0.3">
      <c r="H1035" t="str">
        <f t="shared" si="42"/>
        <v/>
      </c>
      <c r="I1035" t="str">
        <f>VLOOKUP(H1035,Input!$AI$3:$AL$1002,4)</f>
        <v/>
      </c>
      <c r="J1035" t="str">
        <f>VLOOKUP(H1035,Input!$AI$3:$AL$1002,3)</f>
        <v/>
      </c>
      <c r="K1035" t="str">
        <f t="shared" si="43"/>
        <v/>
      </c>
      <c r="L1035" t="str">
        <f>VLOOKUP(K1035,Input!$AM$3:$AP$1002,4)</f>
        <v/>
      </c>
      <c r="M1035" t="str">
        <f>VLOOKUP(K1035,Input!$AM$3:$AP$1002,3)</f>
        <v/>
      </c>
    </row>
    <row r="1036" spans="8:13" x14ac:dyDescent="0.3">
      <c r="H1036" t="str">
        <f t="shared" si="42"/>
        <v/>
      </c>
      <c r="I1036" t="str">
        <f>VLOOKUP(H1036,Input!$AI$3:$AL$1002,4)</f>
        <v/>
      </c>
      <c r="J1036" t="str">
        <f>VLOOKUP(H1036,Input!$AI$3:$AL$1002,3)</f>
        <v/>
      </c>
      <c r="K1036" t="str">
        <f t="shared" si="43"/>
        <v/>
      </c>
      <c r="L1036" t="str">
        <f>VLOOKUP(K1036,Input!$AM$3:$AP$1002,4)</f>
        <v/>
      </c>
      <c r="M1036" t="str">
        <f>VLOOKUP(K1036,Input!$AM$3:$AP$1002,3)</f>
        <v/>
      </c>
    </row>
    <row r="1037" spans="8:13" x14ac:dyDescent="0.3">
      <c r="H1037" t="str">
        <f t="shared" si="42"/>
        <v/>
      </c>
      <c r="I1037" t="str">
        <f>VLOOKUP(H1037,Input!$AI$3:$AL$1002,4)</f>
        <v/>
      </c>
      <c r="J1037" t="str">
        <f>VLOOKUP(H1037,Input!$AI$3:$AL$1002,3)</f>
        <v/>
      </c>
      <c r="K1037" t="str">
        <f t="shared" si="43"/>
        <v/>
      </c>
      <c r="L1037" t="str">
        <f>VLOOKUP(K1037,Input!$AM$3:$AP$1002,4)</f>
        <v/>
      </c>
      <c r="M1037" t="str">
        <f>VLOOKUP(K1037,Input!$AM$3:$AP$1002,3)</f>
        <v/>
      </c>
    </row>
    <row r="1038" spans="8:13" x14ac:dyDescent="0.3">
      <c r="H1038" t="str">
        <f t="shared" si="42"/>
        <v/>
      </c>
      <c r="I1038" t="str">
        <f>VLOOKUP(H1038,Input!$AI$3:$AL$1002,4)</f>
        <v/>
      </c>
      <c r="J1038" t="str">
        <f>VLOOKUP(H1038,Input!$AI$3:$AL$1002,3)</f>
        <v/>
      </c>
      <c r="K1038" t="str">
        <f t="shared" si="43"/>
        <v/>
      </c>
      <c r="L1038" t="str">
        <f>VLOOKUP(K1038,Input!$AM$3:$AP$1002,4)</f>
        <v/>
      </c>
      <c r="M1038" t="str">
        <f>VLOOKUP(K1038,Input!$AM$3:$AP$1002,3)</f>
        <v/>
      </c>
    </row>
    <row r="1039" spans="8:13" x14ac:dyDescent="0.3">
      <c r="H1039" t="str">
        <f t="shared" si="42"/>
        <v/>
      </c>
      <c r="I1039" t="str">
        <f>VLOOKUP(H1039,Input!$AI$3:$AL$1002,4)</f>
        <v/>
      </c>
      <c r="J1039" t="str">
        <f>VLOOKUP(H1039,Input!$AI$3:$AL$1002,3)</f>
        <v/>
      </c>
      <c r="K1039" t="str">
        <f t="shared" si="43"/>
        <v/>
      </c>
      <c r="L1039" t="str">
        <f>VLOOKUP(K1039,Input!$AM$3:$AP$1002,4)</f>
        <v/>
      </c>
      <c r="M1039" t="str">
        <f>VLOOKUP(K1039,Input!$AM$3:$AP$1002,3)</f>
        <v/>
      </c>
    </row>
    <row r="1040" spans="8:13" x14ac:dyDescent="0.3">
      <c r="H1040" t="str">
        <f t="shared" si="42"/>
        <v/>
      </c>
      <c r="I1040" t="str">
        <f>VLOOKUP(H1040,Input!$AI$3:$AL$1002,4)</f>
        <v/>
      </c>
      <c r="J1040" t="str">
        <f>VLOOKUP(H1040,Input!$AI$3:$AL$1002,3)</f>
        <v/>
      </c>
      <c r="K1040" t="str">
        <f t="shared" si="43"/>
        <v/>
      </c>
      <c r="L1040" t="str">
        <f>VLOOKUP(K1040,Input!$AM$3:$AP$1002,4)</f>
        <v/>
      </c>
      <c r="M1040" t="str">
        <f>VLOOKUP(K1040,Input!$AM$3:$AP$1002,3)</f>
        <v/>
      </c>
    </row>
    <row r="1041" spans="8:13" x14ac:dyDescent="0.3">
      <c r="H1041" t="str">
        <f t="shared" si="42"/>
        <v/>
      </c>
      <c r="I1041" t="str">
        <f>VLOOKUP(H1041,Input!$AI$3:$AL$1002,4)</f>
        <v/>
      </c>
      <c r="J1041" t="str">
        <f>VLOOKUP(H1041,Input!$AI$3:$AL$1002,3)</f>
        <v/>
      </c>
      <c r="K1041" t="str">
        <f t="shared" si="43"/>
        <v/>
      </c>
      <c r="L1041" t="str">
        <f>VLOOKUP(K1041,Input!$AM$3:$AP$1002,4)</f>
        <v/>
      </c>
      <c r="M1041" t="str">
        <f>VLOOKUP(K1041,Input!$AM$3:$AP$1002,3)</f>
        <v/>
      </c>
    </row>
    <row r="1042" spans="8:13" x14ac:dyDescent="0.3">
      <c r="H1042" t="str">
        <f t="shared" si="42"/>
        <v/>
      </c>
      <c r="I1042" t="str">
        <f>VLOOKUP(H1042,Input!$AI$3:$AL$1002,4)</f>
        <v/>
      </c>
      <c r="J1042" t="str">
        <f>VLOOKUP(H1042,Input!$AI$3:$AL$1002,3)</f>
        <v/>
      </c>
      <c r="K1042" t="str">
        <f t="shared" si="43"/>
        <v/>
      </c>
      <c r="L1042" t="str">
        <f>VLOOKUP(K1042,Input!$AM$3:$AP$1002,4)</f>
        <v/>
      </c>
      <c r="M1042" t="str">
        <f>VLOOKUP(K1042,Input!$AM$3:$AP$1002,3)</f>
        <v/>
      </c>
    </row>
    <row r="1043" spans="8:13" x14ac:dyDescent="0.3">
      <c r="H1043" t="str">
        <f t="shared" si="42"/>
        <v/>
      </c>
      <c r="I1043" t="str">
        <f>VLOOKUP(H1043,Input!$AI$3:$AL$1002,4)</f>
        <v/>
      </c>
      <c r="J1043" t="str">
        <f>VLOOKUP(H1043,Input!$AI$3:$AL$1002,3)</f>
        <v/>
      </c>
      <c r="K1043" t="str">
        <f t="shared" si="43"/>
        <v/>
      </c>
      <c r="L1043" t="str">
        <f>VLOOKUP(K1043,Input!$AM$3:$AP$1002,4)</f>
        <v/>
      </c>
      <c r="M1043" t="str">
        <f>VLOOKUP(K1043,Input!$AM$3:$AP$1002,3)</f>
        <v/>
      </c>
    </row>
    <row r="1044" spans="8:13" x14ac:dyDescent="0.3">
      <c r="H1044" t="str">
        <f t="shared" si="42"/>
        <v/>
      </c>
      <c r="I1044" t="str">
        <f>VLOOKUP(H1044,Input!$AI$3:$AL$1002,4)</f>
        <v/>
      </c>
      <c r="J1044" t="str">
        <f>VLOOKUP(H1044,Input!$AI$3:$AL$1002,3)</f>
        <v/>
      </c>
      <c r="K1044" t="str">
        <f t="shared" si="43"/>
        <v/>
      </c>
      <c r="L1044" t="str">
        <f>VLOOKUP(K1044,Input!$AM$3:$AP$1002,4)</f>
        <v/>
      </c>
      <c r="M1044" t="str">
        <f>VLOOKUP(K1044,Input!$AM$3:$AP$1002,3)</f>
        <v/>
      </c>
    </row>
    <row r="1045" spans="8:13" x14ac:dyDescent="0.3">
      <c r="H1045" t="str">
        <f t="shared" si="42"/>
        <v/>
      </c>
      <c r="I1045" t="str">
        <f>VLOOKUP(H1045,Input!$AI$3:$AL$1002,4)</f>
        <v/>
      </c>
      <c r="J1045" t="str">
        <f>VLOOKUP(H1045,Input!$AI$3:$AL$1002,3)</f>
        <v/>
      </c>
      <c r="K1045" t="str">
        <f t="shared" si="43"/>
        <v/>
      </c>
      <c r="L1045" t="str">
        <f>VLOOKUP(K1045,Input!$AM$3:$AP$1002,4)</f>
        <v/>
      </c>
      <c r="M1045" t="str">
        <f>VLOOKUP(K1045,Input!$AM$3:$AP$1002,3)</f>
        <v/>
      </c>
    </row>
    <row r="1046" spans="8:13" x14ac:dyDescent="0.3">
      <c r="H1046" t="str">
        <f t="shared" si="42"/>
        <v/>
      </c>
      <c r="I1046" t="str">
        <f>VLOOKUP(H1046,Input!$AI$3:$AL$1002,4)</f>
        <v/>
      </c>
      <c r="J1046" t="str">
        <f>VLOOKUP(H1046,Input!$AI$3:$AL$1002,3)</f>
        <v/>
      </c>
      <c r="K1046" t="str">
        <f t="shared" si="43"/>
        <v/>
      </c>
      <c r="L1046" t="str">
        <f>VLOOKUP(K1046,Input!$AM$3:$AP$1002,4)</f>
        <v/>
      </c>
      <c r="M1046" t="str">
        <f>VLOOKUP(K1046,Input!$AM$3:$AP$1002,3)</f>
        <v/>
      </c>
    </row>
    <row r="1047" spans="8:13" x14ac:dyDescent="0.3">
      <c r="H1047" t="str">
        <f t="shared" si="42"/>
        <v/>
      </c>
      <c r="I1047" t="str">
        <f>VLOOKUP(H1047,Input!$AI$3:$AL$1002,4)</f>
        <v/>
      </c>
      <c r="J1047" t="str">
        <f>VLOOKUP(H1047,Input!$AI$3:$AL$1002,3)</f>
        <v/>
      </c>
      <c r="K1047" t="str">
        <f t="shared" si="43"/>
        <v/>
      </c>
      <c r="L1047" t="str">
        <f>VLOOKUP(K1047,Input!$AM$3:$AP$1002,4)</f>
        <v/>
      </c>
      <c r="M1047" t="str">
        <f>VLOOKUP(K1047,Input!$AM$3:$AP$1002,3)</f>
        <v/>
      </c>
    </row>
    <row r="1048" spans="8:13" x14ac:dyDescent="0.3">
      <c r="H1048" t="str">
        <f t="shared" si="42"/>
        <v/>
      </c>
      <c r="I1048" t="str">
        <f>VLOOKUP(H1048,Input!$AI$3:$AL$1002,4)</f>
        <v/>
      </c>
      <c r="J1048" t="str">
        <f>VLOOKUP(H1048,Input!$AI$3:$AL$1002,3)</f>
        <v/>
      </c>
      <c r="K1048" t="str">
        <f t="shared" si="43"/>
        <v/>
      </c>
      <c r="L1048" t="str">
        <f>VLOOKUP(K1048,Input!$AM$3:$AP$1002,4)</f>
        <v/>
      </c>
      <c r="M1048" t="str">
        <f>VLOOKUP(K1048,Input!$AM$3:$AP$1002,3)</f>
        <v/>
      </c>
    </row>
    <row r="1049" spans="8:13" x14ac:dyDescent="0.3">
      <c r="H1049" t="str">
        <f t="shared" si="42"/>
        <v/>
      </c>
      <c r="I1049" t="str">
        <f>VLOOKUP(H1049,Input!$AI$3:$AL$1002,4)</f>
        <v/>
      </c>
      <c r="J1049" t="str">
        <f>VLOOKUP(H1049,Input!$AI$3:$AL$1002,3)</f>
        <v/>
      </c>
      <c r="K1049" t="str">
        <f t="shared" si="43"/>
        <v/>
      </c>
      <c r="L1049" t="str">
        <f>VLOOKUP(K1049,Input!$AM$3:$AP$1002,4)</f>
        <v/>
      </c>
      <c r="M1049" t="str">
        <f>VLOOKUP(K1049,Input!$AM$3:$AP$1002,3)</f>
        <v/>
      </c>
    </row>
    <row r="1050" spans="8:13" x14ac:dyDescent="0.3">
      <c r="H1050" t="str">
        <f t="shared" si="42"/>
        <v/>
      </c>
      <c r="I1050" t="str">
        <f>VLOOKUP(H1050,Input!$AI$3:$AL$1002,4)</f>
        <v/>
      </c>
      <c r="J1050" t="str">
        <f>VLOOKUP(H1050,Input!$AI$3:$AL$1002,3)</f>
        <v/>
      </c>
      <c r="K1050" t="str">
        <f t="shared" si="43"/>
        <v/>
      </c>
      <c r="L1050" t="str">
        <f>VLOOKUP(K1050,Input!$AM$3:$AP$1002,4)</f>
        <v/>
      </c>
      <c r="M1050" t="str">
        <f>VLOOKUP(K1050,Input!$AM$3:$AP$1002,3)</f>
        <v/>
      </c>
    </row>
    <row r="1051" spans="8:13" x14ac:dyDescent="0.3">
      <c r="H1051" t="str">
        <f t="shared" si="42"/>
        <v/>
      </c>
      <c r="I1051" t="str">
        <f>VLOOKUP(H1051,Input!$AI$3:$AL$1002,4)</f>
        <v/>
      </c>
      <c r="J1051" t="str">
        <f>VLOOKUP(H1051,Input!$AI$3:$AL$1002,3)</f>
        <v/>
      </c>
      <c r="K1051" t="str">
        <f t="shared" si="43"/>
        <v/>
      </c>
      <c r="L1051" t="str">
        <f>VLOOKUP(K1051,Input!$AM$3:$AP$1002,4)</f>
        <v/>
      </c>
      <c r="M1051" t="str">
        <f>VLOOKUP(K1051,Input!$AM$3:$AP$1002,3)</f>
        <v/>
      </c>
    </row>
    <row r="1052" spans="8:13" x14ac:dyDescent="0.3">
      <c r="H1052" t="str">
        <f t="shared" si="42"/>
        <v/>
      </c>
      <c r="I1052" t="str">
        <f>VLOOKUP(H1052,Input!$AI$3:$AL$1002,4)</f>
        <v/>
      </c>
      <c r="J1052" t="str">
        <f>VLOOKUP(H1052,Input!$AI$3:$AL$1002,3)</f>
        <v/>
      </c>
      <c r="K1052" t="str">
        <f t="shared" si="43"/>
        <v/>
      </c>
      <c r="L1052" t="str">
        <f>VLOOKUP(K1052,Input!$AM$3:$AP$1002,4)</f>
        <v/>
      </c>
      <c r="M1052" t="str">
        <f>VLOOKUP(K1052,Input!$AM$3:$AP$1002,3)</f>
        <v/>
      </c>
    </row>
    <row r="1053" spans="8:13" x14ac:dyDescent="0.3">
      <c r="H1053" t="str">
        <f t="shared" si="42"/>
        <v/>
      </c>
      <c r="I1053" t="str">
        <f>VLOOKUP(H1053,Input!$AI$3:$AL$1002,4)</f>
        <v/>
      </c>
      <c r="J1053" t="str">
        <f>VLOOKUP(H1053,Input!$AI$3:$AL$1002,3)</f>
        <v/>
      </c>
      <c r="K1053" t="str">
        <f t="shared" si="43"/>
        <v/>
      </c>
      <c r="L1053" t="str">
        <f>VLOOKUP(K1053,Input!$AM$3:$AP$1002,4)</f>
        <v/>
      </c>
      <c r="M1053" t="str">
        <f>VLOOKUP(K1053,Input!$AM$3:$AP$1002,3)</f>
        <v/>
      </c>
    </row>
    <row r="1054" spans="8:13" x14ac:dyDescent="0.3">
      <c r="H1054" t="str">
        <f t="shared" si="42"/>
        <v/>
      </c>
      <c r="I1054" t="str">
        <f>VLOOKUP(H1054,Input!$AI$3:$AL$1002,4)</f>
        <v/>
      </c>
      <c r="J1054" t="str">
        <f>VLOOKUP(H1054,Input!$AI$3:$AL$1002,3)</f>
        <v/>
      </c>
      <c r="K1054" t="str">
        <f t="shared" si="43"/>
        <v/>
      </c>
      <c r="L1054" t="str">
        <f>VLOOKUP(K1054,Input!$AM$3:$AP$1002,4)</f>
        <v/>
      </c>
      <c r="M1054" t="str">
        <f>VLOOKUP(K1054,Input!$AM$3:$AP$1002,3)</f>
        <v/>
      </c>
    </row>
    <row r="1055" spans="8:13" x14ac:dyDescent="0.3">
      <c r="H1055" t="str">
        <f t="shared" si="42"/>
        <v/>
      </c>
      <c r="I1055" t="str">
        <f>VLOOKUP(H1055,Input!$AI$3:$AL$1002,4)</f>
        <v/>
      </c>
      <c r="J1055" t="str">
        <f>VLOOKUP(H1055,Input!$AI$3:$AL$1002,3)</f>
        <v/>
      </c>
      <c r="K1055" t="str">
        <f t="shared" si="43"/>
        <v/>
      </c>
      <c r="L1055" t="str">
        <f>VLOOKUP(K1055,Input!$AM$3:$AP$1002,4)</f>
        <v/>
      </c>
      <c r="M1055" t="str">
        <f>VLOOKUP(K1055,Input!$AM$3:$AP$1002,3)</f>
        <v/>
      </c>
    </row>
    <row r="1056" spans="8:13" x14ac:dyDescent="0.3">
      <c r="H1056" t="str">
        <f t="shared" si="42"/>
        <v/>
      </c>
      <c r="I1056" t="str">
        <f>VLOOKUP(H1056,Input!$AI$3:$AL$1002,4)</f>
        <v/>
      </c>
      <c r="J1056" t="str">
        <f>VLOOKUP(H1056,Input!$AI$3:$AL$1002,3)</f>
        <v/>
      </c>
      <c r="K1056" t="str">
        <f t="shared" si="43"/>
        <v/>
      </c>
      <c r="L1056" t="str">
        <f>VLOOKUP(K1056,Input!$AM$3:$AP$1002,4)</f>
        <v/>
      </c>
      <c r="M1056" t="str">
        <f>VLOOKUP(K1056,Input!$AM$3:$AP$1002,3)</f>
        <v/>
      </c>
    </row>
    <row r="1057" spans="8:13" x14ac:dyDescent="0.3">
      <c r="H1057" t="str">
        <f t="shared" si="42"/>
        <v/>
      </c>
      <c r="I1057" t="str">
        <f>VLOOKUP(H1057,Input!$AI$3:$AL$1002,4)</f>
        <v/>
      </c>
      <c r="J1057" t="str">
        <f>VLOOKUP(H1057,Input!$AI$3:$AL$1002,3)</f>
        <v/>
      </c>
      <c r="K1057" t="str">
        <f t="shared" si="43"/>
        <v/>
      </c>
      <c r="L1057" t="str">
        <f>VLOOKUP(K1057,Input!$AM$3:$AP$1002,4)</f>
        <v/>
      </c>
      <c r="M1057" t="str">
        <f>VLOOKUP(K1057,Input!$AM$3:$AP$1002,3)</f>
        <v/>
      </c>
    </row>
    <row r="1058" spans="8:13" x14ac:dyDescent="0.3">
      <c r="H1058" t="str">
        <f t="shared" si="42"/>
        <v/>
      </c>
      <c r="I1058" t="str">
        <f>VLOOKUP(H1058,Input!$AI$3:$AL$1002,4)</f>
        <v/>
      </c>
      <c r="J1058" t="str">
        <f>VLOOKUP(H1058,Input!$AI$3:$AL$1002,3)</f>
        <v/>
      </c>
      <c r="K1058" t="str">
        <f t="shared" si="43"/>
        <v/>
      </c>
      <c r="L1058" t="str">
        <f>VLOOKUP(K1058,Input!$AM$3:$AP$1002,4)</f>
        <v/>
      </c>
      <c r="M1058" t="str">
        <f>VLOOKUP(K1058,Input!$AM$3:$AP$1002,3)</f>
        <v/>
      </c>
    </row>
    <row r="1059" spans="8:13" x14ac:dyDescent="0.3">
      <c r="H1059" t="str">
        <f t="shared" si="42"/>
        <v/>
      </c>
      <c r="I1059" t="str">
        <f>VLOOKUP(H1059,Input!$AI$3:$AL$1002,4)</f>
        <v/>
      </c>
      <c r="J1059" t="str">
        <f>VLOOKUP(H1059,Input!$AI$3:$AL$1002,3)</f>
        <v/>
      </c>
      <c r="K1059" t="str">
        <f t="shared" si="43"/>
        <v/>
      </c>
      <c r="L1059" t="str">
        <f>VLOOKUP(K1059,Input!$AM$3:$AP$1002,4)</f>
        <v/>
      </c>
      <c r="M1059" t="str">
        <f>VLOOKUP(K1059,Input!$AM$3:$AP$1002,3)</f>
        <v/>
      </c>
    </row>
    <row r="1060" spans="8:13" x14ac:dyDescent="0.3">
      <c r="H1060" t="str">
        <f t="shared" si="42"/>
        <v/>
      </c>
      <c r="I1060" t="str">
        <f>VLOOKUP(H1060,Input!$AI$3:$AL$1002,4)</f>
        <v/>
      </c>
      <c r="J1060" t="str">
        <f>VLOOKUP(H1060,Input!$AI$3:$AL$1002,3)</f>
        <v/>
      </c>
      <c r="K1060" t="str">
        <f t="shared" si="43"/>
        <v/>
      </c>
      <c r="L1060" t="str">
        <f>VLOOKUP(K1060,Input!$AM$3:$AP$1002,4)</f>
        <v/>
      </c>
      <c r="M1060" t="str">
        <f>VLOOKUP(K1060,Input!$AM$3:$AP$1002,3)</f>
        <v/>
      </c>
    </row>
    <row r="1061" spans="8:13" x14ac:dyDescent="0.3">
      <c r="H1061" t="str">
        <f t="shared" si="42"/>
        <v/>
      </c>
      <c r="I1061" t="str">
        <f>VLOOKUP(H1061,Input!$AI$3:$AL$1002,4)</f>
        <v/>
      </c>
      <c r="J1061" t="str">
        <f>VLOOKUP(H1061,Input!$AI$3:$AL$1002,3)</f>
        <v/>
      </c>
      <c r="K1061" t="str">
        <f t="shared" si="43"/>
        <v/>
      </c>
      <c r="L1061" t="str">
        <f>VLOOKUP(K1061,Input!$AM$3:$AP$1002,4)</f>
        <v/>
      </c>
      <c r="M1061" t="str">
        <f>VLOOKUP(K1061,Input!$AM$3:$AP$1002,3)</f>
        <v/>
      </c>
    </row>
    <row r="1062" spans="8:13" x14ac:dyDescent="0.3">
      <c r="H1062" t="str">
        <f t="shared" si="42"/>
        <v/>
      </c>
      <c r="I1062" t="str">
        <f>VLOOKUP(H1062,Input!$AI$3:$AL$1002,4)</f>
        <v/>
      </c>
      <c r="J1062" t="str">
        <f>VLOOKUP(H1062,Input!$AI$3:$AL$1002,3)</f>
        <v/>
      </c>
      <c r="K1062" t="str">
        <f t="shared" si="43"/>
        <v/>
      </c>
      <c r="L1062" t="str">
        <f>VLOOKUP(K1062,Input!$AM$3:$AP$1002,4)</f>
        <v/>
      </c>
      <c r="M1062" t="str">
        <f>VLOOKUP(K1062,Input!$AM$3:$AP$1002,3)</f>
        <v/>
      </c>
    </row>
    <row r="1063" spans="8:13" x14ac:dyDescent="0.3">
      <c r="H1063" t="str">
        <f t="shared" si="42"/>
        <v/>
      </c>
      <c r="I1063" t="str">
        <f>VLOOKUP(H1063,Input!$AI$3:$AL$1002,4)</f>
        <v/>
      </c>
      <c r="J1063" t="str">
        <f>VLOOKUP(H1063,Input!$AI$3:$AL$1002,3)</f>
        <v/>
      </c>
      <c r="K1063" t="str">
        <f t="shared" si="43"/>
        <v/>
      </c>
      <c r="L1063" t="str">
        <f>VLOOKUP(K1063,Input!$AM$3:$AP$1002,4)</f>
        <v/>
      </c>
      <c r="M1063" t="str">
        <f>VLOOKUP(K1063,Input!$AM$3:$AP$1002,3)</f>
        <v/>
      </c>
    </row>
    <row r="1064" spans="8:13" x14ac:dyDescent="0.3">
      <c r="H1064" t="str">
        <f t="shared" si="42"/>
        <v/>
      </c>
      <c r="I1064" t="str">
        <f>VLOOKUP(H1064,Input!$AI$3:$AL$1002,4)</f>
        <v/>
      </c>
      <c r="J1064" t="str">
        <f>VLOOKUP(H1064,Input!$AI$3:$AL$1002,3)</f>
        <v/>
      </c>
      <c r="K1064" t="str">
        <f t="shared" si="43"/>
        <v/>
      </c>
      <c r="L1064" t="str">
        <f>VLOOKUP(K1064,Input!$AM$3:$AP$1002,4)</f>
        <v/>
      </c>
      <c r="M1064" t="str">
        <f>VLOOKUP(K1064,Input!$AM$3:$AP$1002,3)</f>
        <v/>
      </c>
    </row>
    <row r="1065" spans="8:13" x14ac:dyDescent="0.3">
      <c r="H1065" t="str">
        <f t="shared" si="42"/>
        <v/>
      </c>
      <c r="I1065" t="str">
        <f>VLOOKUP(H1065,Input!$AI$3:$AL$1002,4)</f>
        <v/>
      </c>
      <c r="J1065" t="str">
        <f>VLOOKUP(H1065,Input!$AI$3:$AL$1002,3)</f>
        <v/>
      </c>
      <c r="K1065" t="str">
        <f t="shared" si="43"/>
        <v/>
      </c>
      <c r="L1065" t="str">
        <f>VLOOKUP(K1065,Input!$AM$3:$AP$1002,4)</f>
        <v/>
      </c>
      <c r="M1065" t="str">
        <f>VLOOKUP(K1065,Input!$AM$3:$AP$1002,3)</f>
        <v/>
      </c>
    </row>
    <row r="1066" spans="8:13" x14ac:dyDescent="0.3">
      <c r="H1066" t="str">
        <f t="shared" si="42"/>
        <v/>
      </c>
      <c r="I1066" t="str">
        <f>VLOOKUP(H1066,Input!$AI$3:$AL$1002,4)</f>
        <v/>
      </c>
      <c r="J1066" t="str">
        <f>VLOOKUP(H1066,Input!$AI$3:$AL$1002,3)</f>
        <v/>
      </c>
      <c r="K1066" t="str">
        <f t="shared" si="43"/>
        <v/>
      </c>
      <c r="L1066" t="str">
        <f>VLOOKUP(K1066,Input!$AM$3:$AP$1002,4)</f>
        <v/>
      </c>
      <c r="M1066" t="str">
        <f>VLOOKUP(K1066,Input!$AM$3:$AP$1002,3)</f>
        <v/>
      </c>
    </row>
    <row r="1067" spans="8:13" x14ac:dyDescent="0.3">
      <c r="H1067" t="str">
        <f t="shared" si="42"/>
        <v/>
      </c>
      <c r="I1067" t="str">
        <f>VLOOKUP(H1067,Input!$AI$3:$AL$1002,4)</f>
        <v/>
      </c>
      <c r="J1067" t="str">
        <f>VLOOKUP(H1067,Input!$AI$3:$AL$1002,3)</f>
        <v/>
      </c>
      <c r="K1067" t="str">
        <f t="shared" si="43"/>
        <v/>
      </c>
      <c r="L1067" t="str">
        <f>VLOOKUP(K1067,Input!$AM$3:$AP$1002,4)</f>
        <v/>
      </c>
      <c r="M1067" t="str">
        <f>VLOOKUP(K1067,Input!$AM$3:$AP$1002,3)</f>
        <v/>
      </c>
    </row>
    <row r="1068" spans="8:13" x14ac:dyDescent="0.3">
      <c r="H1068" t="str">
        <f t="shared" si="42"/>
        <v/>
      </c>
      <c r="I1068" t="str">
        <f>VLOOKUP(H1068,Input!$AI$3:$AL$1002,4)</f>
        <v/>
      </c>
      <c r="J1068" t="str">
        <f>VLOOKUP(H1068,Input!$AI$3:$AL$1002,3)</f>
        <v/>
      </c>
      <c r="K1068" t="str">
        <f t="shared" si="43"/>
        <v/>
      </c>
      <c r="L1068" t="str">
        <f>VLOOKUP(K1068,Input!$AM$3:$AP$1002,4)</f>
        <v/>
      </c>
      <c r="M1068" t="str">
        <f>VLOOKUP(K1068,Input!$AM$3:$AP$1002,3)</f>
        <v/>
      </c>
    </row>
    <row r="1069" spans="8:13" x14ac:dyDescent="0.3">
      <c r="H1069" t="str">
        <f t="shared" si="42"/>
        <v/>
      </c>
      <c r="I1069" t="str">
        <f>VLOOKUP(H1069,Input!$AI$3:$AL$1002,4)</f>
        <v/>
      </c>
      <c r="J1069" t="str">
        <f>VLOOKUP(H1069,Input!$AI$3:$AL$1002,3)</f>
        <v/>
      </c>
      <c r="K1069" t="str">
        <f t="shared" si="43"/>
        <v/>
      </c>
      <c r="L1069" t="str">
        <f>VLOOKUP(K1069,Input!$AM$3:$AP$1002,4)</f>
        <v/>
      </c>
      <c r="M1069" t="str">
        <f>VLOOKUP(K1069,Input!$AM$3:$AP$1002,3)</f>
        <v/>
      </c>
    </row>
    <row r="1070" spans="8:13" x14ac:dyDescent="0.3">
      <c r="H1070" t="str">
        <f t="shared" si="42"/>
        <v/>
      </c>
      <c r="I1070" t="str">
        <f>VLOOKUP(H1070,Input!$AI$3:$AL$1002,4)</f>
        <v/>
      </c>
      <c r="J1070" t="str">
        <f>VLOOKUP(H1070,Input!$AI$3:$AL$1002,3)</f>
        <v/>
      </c>
      <c r="K1070" t="str">
        <f t="shared" si="43"/>
        <v/>
      </c>
      <c r="L1070" t="str">
        <f>VLOOKUP(K1070,Input!$AM$3:$AP$1002,4)</f>
        <v/>
      </c>
      <c r="M1070" t="str">
        <f>VLOOKUP(K1070,Input!$AM$3:$AP$1002,3)</f>
        <v/>
      </c>
    </row>
    <row r="1071" spans="8:13" x14ac:dyDescent="0.3">
      <c r="H1071" t="str">
        <f t="shared" si="42"/>
        <v/>
      </c>
      <c r="I1071" t="str">
        <f>VLOOKUP(H1071,Input!$AI$3:$AL$1002,4)</f>
        <v/>
      </c>
      <c r="J1071" t="str">
        <f>VLOOKUP(H1071,Input!$AI$3:$AL$1002,3)</f>
        <v/>
      </c>
      <c r="K1071" t="str">
        <f t="shared" si="43"/>
        <v/>
      </c>
      <c r="L1071" t="str">
        <f>VLOOKUP(K1071,Input!$AM$3:$AP$1002,4)</f>
        <v/>
      </c>
      <c r="M1071" t="str">
        <f>VLOOKUP(K1071,Input!$AM$3:$AP$1002,3)</f>
        <v/>
      </c>
    </row>
    <row r="1072" spans="8:13" x14ac:dyDescent="0.3">
      <c r="H1072" t="str">
        <f t="shared" si="42"/>
        <v/>
      </c>
      <c r="I1072" t="str">
        <f>VLOOKUP(H1072,Input!$AI$3:$AL$1002,4)</f>
        <v/>
      </c>
      <c r="J1072" t="str">
        <f>VLOOKUP(H1072,Input!$AI$3:$AL$1002,3)</f>
        <v/>
      </c>
      <c r="K1072" t="str">
        <f t="shared" si="43"/>
        <v/>
      </c>
      <c r="L1072" t="str">
        <f>VLOOKUP(K1072,Input!$AM$3:$AP$1002,4)</f>
        <v/>
      </c>
      <c r="M1072" t="str">
        <f>VLOOKUP(K1072,Input!$AM$3:$AP$1002,3)</f>
        <v/>
      </c>
    </row>
    <row r="1073" spans="8:13" x14ac:dyDescent="0.3">
      <c r="H1073" t="str">
        <f t="shared" si="42"/>
        <v/>
      </c>
      <c r="I1073" t="str">
        <f>VLOOKUP(H1073,Input!$AI$3:$AL$1002,4)</f>
        <v/>
      </c>
      <c r="J1073" t="str">
        <f>VLOOKUP(H1073,Input!$AI$3:$AL$1002,3)</f>
        <v/>
      </c>
      <c r="K1073" t="str">
        <f t="shared" si="43"/>
        <v/>
      </c>
      <c r="L1073" t="str">
        <f>VLOOKUP(K1073,Input!$AM$3:$AP$1002,4)</f>
        <v/>
      </c>
      <c r="M1073" t="str">
        <f>VLOOKUP(K1073,Input!$AM$3:$AP$1002,3)</f>
        <v/>
      </c>
    </row>
    <row r="1074" spans="8:13" x14ac:dyDescent="0.3">
      <c r="H1074" t="str">
        <f t="shared" si="42"/>
        <v/>
      </c>
      <c r="I1074" t="str">
        <f>VLOOKUP(H1074,Input!$AI$3:$AL$1002,4)</f>
        <v/>
      </c>
      <c r="J1074" t="str">
        <f>VLOOKUP(H1074,Input!$AI$3:$AL$1002,3)</f>
        <v/>
      </c>
      <c r="K1074" t="str">
        <f t="shared" si="43"/>
        <v/>
      </c>
      <c r="L1074" t="str">
        <f>VLOOKUP(K1074,Input!$AM$3:$AP$1002,4)</f>
        <v/>
      </c>
      <c r="M1074" t="str">
        <f>VLOOKUP(K1074,Input!$AM$3:$AP$1002,3)</f>
        <v/>
      </c>
    </row>
    <row r="1075" spans="8:13" x14ac:dyDescent="0.3">
      <c r="H1075" t="str">
        <f t="shared" si="42"/>
        <v/>
      </c>
      <c r="I1075" t="str">
        <f>VLOOKUP(H1075,Input!$AI$3:$AL$1002,4)</f>
        <v/>
      </c>
      <c r="J1075" t="str">
        <f>VLOOKUP(H1075,Input!$AI$3:$AL$1002,3)</f>
        <v/>
      </c>
      <c r="K1075" t="str">
        <f t="shared" si="43"/>
        <v/>
      </c>
      <c r="L1075" t="str">
        <f>VLOOKUP(K1075,Input!$AM$3:$AP$1002,4)</f>
        <v/>
      </c>
      <c r="M1075" t="str">
        <f>VLOOKUP(K1075,Input!$AM$3:$AP$1002,3)</f>
        <v/>
      </c>
    </row>
    <row r="1076" spans="8:13" x14ac:dyDescent="0.3">
      <c r="H1076" t="str">
        <f t="shared" si="42"/>
        <v/>
      </c>
      <c r="I1076" t="str">
        <f>VLOOKUP(H1076,Input!$AI$3:$AL$1002,4)</f>
        <v/>
      </c>
      <c r="J1076" t="str">
        <f>VLOOKUP(H1076,Input!$AI$3:$AL$1002,3)</f>
        <v/>
      </c>
      <c r="K1076" t="str">
        <f t="shared" si="43"/>
        <v/>
      </c>
      <c r="L1076" t="str">
        <f>VLOOKUP(K1076,Input!$AM$3:$AP$1002,4)</f>
        <v/>
      </c>
      <c r="M1076" t="str">
        <f>VLOOKUP(K1076,Input!$AM$3:$AP$1002,3)</f>
        <v/>
      </c>
    </row>
    <row r="1077" spans="8:13" x14ac:dyDescent="0.3">
      <c r="H1077" t="str">
        <f t="shared" si="42"/>
        <v/>
      </c>
      <c r="I1077" t="str">
        <f>VLOOKUP(H1077,Input!$AI$3:$AL$1002,4)</f>
        <v/>
      </c>
      <c r="J1077" t="str">
        <f>VLOOKUP(H1077,Input!$AI$3:$AL$1002,3)</f>
        <v/>
      </c>
      <c r="K1077" t="str">
        <f t="shared" si="43"/>
        <v/>
      </c>
      <c r="L1077" t="str">
        <f>VLOOKUP(K1077,Input!$AM$3:$AP$1002,4)</f>
        <v/>
      </c>
      <c r="M1077" t="str">
        <f>VLOOKUP(K1077,Input!$AM$3:$AP$1002,3)</f>
        <v/>
      </c>
    </row>
    <row r="1078" spans="8:13" x14ac:dyDescent="0.3">
      <c r="H1078" t="str">
        <f t="shared" si="42"/>
        <v/>
      </c>
      <c r="I1078" t="str">
        <f>VLOOKUP(H1078,Input!$AI$3:$AL$1002,4)</f>
        <v/>
      </c>
      <c r="J1078" t="str">
        <f>VLOOKUP(H1078,Input!$AI$3:$AL$1002,3)</f>
        <v/>
      </c>
      <c r="K1078" t="str">
        <f t="shared" si="43"/>
        <v/>
      </c>
      <c r="L1078" t="str">
        <f>VLOOKUP(K1078,Input!$AM$3:$AP$1002,4)</f>
        <v/>
      </c>
      <c r="M1078" t="str">
        <f>VLOOKUP(K1078,Input!$AM$3:$AP$1002,3)</f>
        <v/>
      </c>
    </row>
    <row r="1079" spans="8:13" x14ac:dyDescent="0.3">
      <c r="H1079" t="str">
        <f t="shared" si="42"/>
        <v/>
      </c>
      <c r="I1079" t="str">
        <f>VLOOKUP(H1079,Input!$AI$3:$AL$1002,4)</f>
        <v/>
      </c>
      <c r="J1079" t="str">
        <f>VLOOKUP(H1079,Input!$AI$3:$AL$1002,3)</f>
        <v/>
      </c>
      <c r="K1079" t="str">
        <f t="shared" si="43"/>
        <v/>
      </c>
      <c r="L1079" t="str">
        <f>VLOOKUP(K1079,Input!$AM$3:$AP$1002,4)</f>
        <v/>
      </c>
      <c r="M1079" t="str">
        <f>VLOOKUP(K1079,Input!$AM$3:$AP$1002,3)</f>
        <v/>
      </c>
    </row>
    <row r="1080" spans="8:13" x14ac:dyDescent="0.3">
      <c r="H1080" t="str">
        <f t="shared" si="42"/>
        <v/>
      </c>
      <c r="I1080" t="str">
        <f>VLOOKUP(H1080,Input!$AI$3:$AL$1002,4)</f>
        <v/>
      </c>
      <c r="J1080" t="str">
        <f>VLOOKUP(H1080,Input!$AI$3:$AL$1002,3)</f>
        <v/>
      </c>
      <c r="K1080" t="str">
        <f t="shared" si="43"/>
        <v/>
      </c>
      <c r="L1080" t="str">
        <f>VLOOKUP(K1080,Input!$AM$3:$AP$1002,4)</f>
        <v/>
      </c>
      <c r="M1080" t="str">
        <f>VLOOKUP(K1080,Input!$AM$3:$AP$1002,3)</f>
        <v/>
      </c>
    </row>
    <row r="1081" spans="8:13" x14ac:dyDescent="0.3">
      <c r="H1081" t="str">
        <f t="shared" si="42"/>
        <v/>
      </c>
      <c r="I1081" t="str">
        <f>VLOOKUP(H1081,Input!$AI$3:$AL$1002,4)</f>
        <v/>
      </c>
      <c r="J1081" t="str">
        <f>VLOOKUP(H1081,Input!$AI$3:$AL$1002,3)</f>
        <v/>
      </c>
      <c r="K1081" t="str">
        <f t="shared" si="43"/>
        <v/>
      </c>
      <c r="L1081" t="str">
        <f>VLOOKUP(K1081,Input!$AM$3:$AP$1002,4)</f>
        <v/>
      </c>
      <c r="M1081" t="str">
        <f>VLOOKUP(K1081,Input!$AM$3:$AP$1002,3)</f>
        <v/>
      </c>
    </row>
    <row r="1082" spans="8:13" x14ac:dyDescent="0.3">
      <c r="H1082" t="str">
        <f t="shared" si="42"/>
        <v/>
      </c>
      <c r="I1082" t="str">
        <f>VLOOKUP(H1082,Input!$AI$3:$AL$1002,4)</f>
        <v/>
      </c>
      <c r="J1082" t="str">
        <f>VLOOKUP(H1082,Input!$AI$3:$AL$1002,3)</f>
        <v/>
      </c>
      <c r="K1082" t="str">
        <f t="shared" si="43"/>
        <v/>
      </c>
      <c r="L1082" t="str">
        <f>VLOOKUP(K1082,Input!$AM$3:$AP$1002,4)</f>
        <v/>
      </c>
      <c r="M1082" t="str">
        <f>VLOOKUP(K1082,Input!$AM$3:$AP$1002,3)</f>
        <v/>
      </c>
    </row>
    <row r="1083" spans="8:13" x14ac:dyDescent="0.3">
      <c r="H1083" t="str">
        <f t="shared" si="42"/>
        <v/>
      </c>
      <c r="I1083" t="str">
        <f>VLOOKUP(H1083,Input!$AI$3:$AL$1002,4)</f>
        <v/>
      </c>
      <c r="J1083" t="str">
        <f>VLOOKUP(H1083,Input!$AI$3:$AL$1002,3)</f>
        <v/>
      </c>
      <c r="K1083" t="str">
        <f t="shared" si="43"/>
        <v/>
      </c>
      <c r="L1083" t="str">
        <f>VLOOKUP(K1083,Input!$AM$3:$AP$1002,4)</f>
        <v/>
      </c>
      <c r="M1083" t="str">
        <f>VLOOKUP(K1083,Input!$AM$3:$AP$1002,3)</f>
        <v/>
      </c>
    </row>
    <row r="1084" spans="8:13" x14ac:dyDescent="0.3">
      <c r="H1084" t="str">
        <f t="shared" si="42"/>
        <v/>
      </c>
      <c r="I1084" t="str">
        <f>VLOOKUP(H1084,Input!$AI$3:$AL$1002,4)</f>
        <v/>
      </c>
      <c r="J1084" t="str">
        <f>VLOOKUP(H1084,Input!$AI$3:$AL$1002,3)</f>
        <v/>
      </c>
      <c r="K1084" t="str">
        <f t="shared" si="43"/>
        <v/>
      </c>
      <c r="L1084" t="str">
        <f>VLOOKUP(K1084,Input!$AM$3:$AP$1002,4)</f>
        <v/>
      </c>
      <c r="M1084" t="str">
        <f>VLOOKUP(K1084,Input!$AM$3:$AP$1002,3)</f>
        <v/>
      </c>
    </row>
    <row r="1085" spans="8:13" x14ac:dyDescent="0.3">
      <c r="H1085" t="str">
        <f t="shared" si="42"/>
        <v/>
      </c>
      <c r="I1085" t="str">
        <f>VLOOKUP(H1085,Input!$AI$3:$AL$1002,4)</f>
        <v/>
      </c>
      <c r="J1085" t="str">
        <f>VLOOKUP(H1085,Input!$AI$3:$AL$1002,3)</f>
        <v/>
      </c>
      <c r="K1085" t="str">
        <f t="shared" si="43"/>
        <v/>
      </c>
      <c r="L1085" t="str">
        <f>VLOOKUP(K1085,Input!$AM$3:$AP$1002,4)</f>
        <v/>
      </c>
      <c r="M1085" t="str">
        <f>VLOOKUP(K1085,Input!$AM$3:$AP$1002,3)</f>
        <v/>
      </c>
    </row>
    <row r="1086" spans="8:13" x14ac:dyDescent="0.3">
      <c r="H1086" t="str">
        <f t="shared" si="42"/>
        <v/>
      </c>
      <c r="I1086" t="str">
        <f>VLOOKUP(H1086,Input!$AI$3:$AL$1002,4)</f>
        <v/>
      </c>
      <c r="J1086" t="str">
        <f>VLOOKUP(H1086,Input!$AI$3:$AL$1002,3)</f>
        <v/>
      </c>
      <c r="K1086" t="str">
        <f t="shared" si="43"/>
        <v/>
      </c>
      <c r="L1086" t="str">
        <f>VLOOKUP(K1086,Input!$AM$3:$AP$1002,4)</f>
        <v/>
      </c>
      <c r="M1086" t="str">
        <f>VLOOKUP(K1086,Input!$AM$3:$AP$1002,3)</f>
        <v/>
      </c>
    </row>
    <row r="1087" spans="8:13" x14ac:dyDescent="0.3">
      <c r="H1087" t="str">
        <f t="shared" si="42"/>
        <v/>
      </c>
      <c r="I1087" t="str">
        <f>VLOOKUP(H1087,Input!$AI$3:$AL$1002,4)</f>
        <v/>
      </c>
      <c r="J1087" t="str">
        <f>VLOOKUP(H1087,Input!$AI$3:$AL$1002,3)</f>
        <v/>
      </c>
      <c r="K1087" t="str">
        <f t="shared" si="43"/>
        <v/>
      </c>
      <c r="L1087" t="str">
        <f>VLOOKUP(K1087,Input!$AM$3:$AP$1002,4)</f>
        <v/>
      </c>
      <c r="M1087" t="str">
        <f>VLOOKUP(K1087,Input!$AM$3:$AP$1002,3)</f>
        <v/>
      </c>
    </row>
    <row r="1088" spans="8:13" x14ac:dyDescent="0.3">
      <c r="H1088" t="str">
        <f t="shared" si="42"/>
        <v/>
      </c>
      <c r="I1088" t="str">
        <f>VLOOKUP(H1088,Input!$AI$3:$AL$1002,4)</f>
        <v/>
      </c>
      <c r="J1088" t="str">
        <f>VLOOKUP(H1088,Input!$AI$3:$AL$1002,3)</f>
        <v/>
      </c>
      <c r="K1088" t="str">
        <f t="shared" si="43"/>
        <v/>
      </c>
      <c r="L1088" t="str">
        <f>VLOOKUP(K1088,Input!$AM$3:$AP$1002,4)</f>
        <v/>
      </c>
      <c r="M1088" t="str">
        <f>VLOOKUP(K1088,Input!$AM$3:$AP$1002,3)</f>
        <v/>
      </c>
    </row>
    <row r="1089" spans="8:13" x14ac:dyDescent="0.3">
      <c r="H1089" t="str">
        <f t="shared" si="42"/>
        <v/>
      </c>
      <c r="I1089" t="str">
        <f>VLOOKUP(H1089,Input!$AI$3:$AL$1002,4)</f>
        <v/>
      </c>
      <c r="J1089" t="str">
        <f>VLOOKUP(H1089,Input!$AI$3:$AL$1002,3)</f>
        <v/>
      </c>
      <c r="K1089" t="str">
        <f t="shared" si="43"/>
        <v/>
      </c>
      <c r="L1089" t="str">
        <f>VLOOKUP(K1089,Input!$AM$3:$AP$1002,4)</f>
        <v/>
      </c>
      <c r="M1089" t="str">
        <f>VLOOKUP(K1089,Input!$AM$3:$AP$1002,3)</f>
        <v/>
      </c>
    </row>
    <row r="1090" spans="8:13" x14ac:dyDescent="0.3">
      <c r="H1090" t="str">
        <f t="shared" si="42"/>
        <v/>
      </c>
      <c r="I1090" t="str">
        <f>VLOOKUP(H1090,Input!$AI$3:$AL$1002,4)</f>
        <v/>
      </c>
      <c r="J1090" t="str">
        <f>VLOOKUP(H1090,Input!$AI$3:$AL$1002,3)</f>
        <v/>
      </c>
      <c r="K1090" t="str">
        <f t="shared" si="43"/>
        <v/>
      </c>
      <c r="L1090" t="str">
        <f>VLOOKUP(K1090,Input!$AM$3:$AP$1002,4)</f>
        <v/>
      </c>
      <c r="M1090" t="str">
        <f>VLOOKUP(K1090,Input!$AM$3:$AP$1002,3)</f>
        <v/>
      </c>
    </row>
    <row r="1091" spans="8:13" x14ac:dyDescent="0.3">
      <c r="H1091" t="str">
        <f t="shared" si="42"/>
        <v/>
      </c>
      <c r="I1091" t="str">
        <f>VLOOKUP(H1091,Input!$AI$3:$AL$1002,4)</f>
        <v/>
      </c>
      <c r="J1091" t="str">
        <f>VLOOKUP(H1091,Input!$AI$3:$AL$1002,3)</f>
        <v/>
      </c>
      <c r="K1091" t="str">
        <f t="shared" si="43"/>
        <v/>
      </c>
      <c r="L1091" t="str">
        <f>VLOOKUP(K1091,Input!$AM$3:$AP$1002,4)</f>
        <v/>
      </c>
      <c r="M1091" t="str">
        <f>VLOOKUP(K1091,Input!$AM$3:$AP$1002,3)</f>
        <v/>
      </c>
    </row>
    <row r="1092" spans="8:13" x14ac:dyDescent="0.3">
      <c r="H1092" t="str">
        <f t="shared" si="42"/>
        <v/>
      </c>
      <c r="I1092" t="str">
        <f>VLOOKUP(H1092,Input!$AI$3:$AL$1002,4)</f>
        <v/>
      </c>
      <c r="J1092" t="str">
        <f>VLOOKUP(H1092,Input!$AI$3:$AL$1002,3)</f>
        <v/>
      </c>
      <c r="K1092" t="str">
        <f t="shared" si="43"/>
        <v/>
      </c>
      <c r="L1092" t="str">
        <f>VLOOKUP(K1092,Input!$AM$3:$AP$1002,4)</f>
        <v/>
      </c>
      <c r="M1092" t="str">
        <f>VLOOKUP(K1092,Input!$AM$3:$AP$1002,3)</f>
        <v/>
      </c>
    </row>
    <row r="1093" spans="8:13" x14ac:dyDescent="0.3">
      <c r="H1093" t="str">
        <f t="shared" ref="H1093:H1156" si="44">IF(H1092&lt;$H$1,H1092+1,"")</f>
        <v/>
      </c>
      <c r="I1093" t="str">
        <f>VLOOKUP(H1093,Input!$AI$3:$AL$1002,4)</f>
        <v/>
      </c>
      <c r="J1093" t="str">
        <f>VLOOKUP(H1093,Input!$AI$3:$AL$1002,3)</f>
        <v/>
      </c>
      <c r="K1093" t="str">
        <f t="shared" ref="K1093:K1156" si="45">IF(K1092&lt;$K$1,K1092+1,"")</f>
        <v/>
      </c>
      <c r="L1093" t="str">
        <f>VLOOKUP(K1093,Input!$AM$3:$AP$1002,4)</f>
        <v/>
      </c>
      <c r="M1093" t="str">
        <f>VLOOKUP(K1093,Input!$AM$3:$AP$1002,3)</f>
        <v/>
      </c>
    </row>
    <row r="1094" spans="8:13" x14ac:dyDescent="0.3">
      <c r="H1094" t="str">
        <f t="shared" si="44"/>
        <v/>
      </c>
      <c r="I1094" t="str">
        <f>VLOOKUP(H1094,Input!$AI$3:$AL$1002,4)</f>
        <v/>
      </c>
      <c r="J1094" t="str">
        <f>VLOOKUP(H1094,Input!$AI$3:$AL$1002,3)</f>
        <v/>
      </c>
      <c r="K1094" t="str">
        <f t="shared" si="45"/>
        <v/>
      </c>
      <c r="L1094" t="str">
        <f>VLOOKUP(K1094,Input!$AM$3:$AP$1002,4)</f>
        <v/>
      </c>
      <c r="M1094" t="str">
        <f>VLOOKUP(K1094,Input!$AM$3:$AP$1002,3)</f>
        <v/>
      </c>
    </row>
    <row r="1095" spans="8:13" x14ac:dyDescent="0.3">
      <c r="H1095" t="str">
        <f t="shared" si="44"/>
        <v/>
      </c>
      <c r="I1095" t="str">
        <f>VLOOKUP(H1095,Input!$AI$3:$AL$1002,4)</f>
        <v/>
      </c>
      <c r="J1095" t="str">
        <f>VLOOKUP(H1095,Input!$AI$3:$AL$1002,3)</f>
        <v/>
      </c>
      <c r="K1095" t="str">
        <f t="shared" si="45"/>
        <v/>
      </c>
      <c r="L1095" t="str">
        <f>VLOOKUP(K1095,Input!$AM$3:$AP$1002,4)</f>
        <v/>
      </c>
      <c r="M1095" t="str">
        <f>VLOOKUP(K1095,Input!$AM$3:$AP$1002,3)</f>
        <v/>
      </c>
    </row>
    <row r="1096" spans="8:13" x14ac:dyDescent="0.3">
      <c r="H1096" t="str">
        <f t="shared" si="44"/>
        <v/>
      </c>
      <c r="I1096" t="str">
        <f>VLOOKUP(H1096,Input!$AI$3:$AL$1002,4)</f>
        <v/>
      </c>
      <c r="J1096" t="str">
        <f>VLOOKUP(H1096,Input!$AI$3:$AL$1002,3)</f>
        <v/>
      </c>
      <c r="K1096" t="str">
        <f t="shared" si="45"/>
        <v/>
      </c>
      <c r="L1096" t="str">
        <f>VLOOKUP(K1096,Input!$AM$3:$AP$1002,4)</f>
        <v/>
      </c>
      <c r="M1096" t="str">
        <f>VLOOKUP(K1096,Input!$AM$3:$AP$1002,3)</f>
        <v/>
      </c>
    </row>
    <row r="1097" spans="8:13" x14ac:dyDescent="0.3">
      <c r="H1097" t="str">
        <f t="shared" si="44"/>
        <v/>
      </c>
      <c r="I1097" t="str">
        <f>VLOOKUP(H1097,Input!$AI$3:$AL$1002,4)</f>
        <v/>
      </c>
      <c r="J1097" t="str">
        <f>VLOOKUP(H1097,Input!$AI$3:$AL$1002,3)</f>
        <v/>
      </c>
      <c r="K1097" t="str">
        <f t="shared" si="45"/>
        <v/>
      </c>
      <c r="L1097" t="str">
        <f>VLOOKUP(K1097,Input!$AM$3:$AP$1002,4)</f>
        <v/>
      </c>
      <c r="M1097" t="str">
        <f>VLOOKUP(K1097,Input!$AM$3:$AP$1002,3)</f>
        <v/>
      </c>
    </row>
    <row r="1098" spans="8:13" x14ac:dyDescent="0.3">
      <c r="H1098" t="str">
        <f t="shared" si="44"/>
        <v/>
      </c>
      <c r="I1098" t="str">
        <f>VLOOKUP(H1098,Input!$AI$3:$AL$1002,4)</f>
        <v/>
      </c>
      <c r="J1098" t="str">
        <f>VLOOKUP(H1098,Input!$AI$3:$AL$1002,3)</f>
        <v/>
      </c>
      <c r="K1098" t="str">
        <f t="shared" si="45"/>
        <v/>
      </c>
      <c r="L1098" t="str">
        <f>VLOOKUP(K1098,Input!$AM$3:$AP$1002,4)</f>
        <v/>
      </c>
      <c r="M1098" t="str">
        <f>VLOOKUP(K1098,Input!$AM$3:$AP$1002,3)</f>
        <v/>
      </c>
    </row>
    <row r="1099" spans="8:13" x14ac:dyDescent="0.3">
      <c r="H1099" t="str">
        <f t="shared" si="44"/>
        <v/>
      </c>
      <c r="I1099" t="str">
        <f>VLOOKUP(H1099,Input!$AI$3:$AL$1002,4)</f>
        <v/>
      </c>
      <c r="J1099" t="str">
        <f>VLOOKUP(H1099,Input!$AI$3:$AL$1002,3)</f>
        <v/>
      </c>
      <c r="K1099" t="str">
        <f t="shared" si="45"/>
        <v/>
      </c>
      <c r="L1099" t="str">
        <f>VLOOKUP(K1099,Input!$AM$3:$AP$1002,4)</f>
        <v/>
      </c>
      <c r="M1099" t="str">
        <f>VLOOKUP(K1099,Input!$AM$3:$AP$1002,3)</f>
        <v/>
      </c>
    </row>
    <row r="1100" spans="8:13" x14ac:dyDescent="0.3">
      <c r="H1100" t="str">
        <f t="shared" si="44"/>
        <v/>
      </c>
      <c r="I1100" t="str">
        <f>VLOOKUP(H1100,Input!$AI$3:$AL$1002,4)</f>
        <v/>
      </c>
      <c r="J1100" t="str">
        <f>VLOOKUP(H1100,Input!$AI$3:$AL$1002,3)</f>
        <v/>
      </c>
      <c r="K1100" t="str">
        <f t="shared" si="45"/>
        <v/>
      </c>
      <c r="L1100" t="str">
        <f>VLOOKUP(K1100,Input!$AM$3:$AP$1002,4)</f>
        <v/>
      </c>
      <c r="M1100" t="str">
        <f>VLOOKUP(K1100,Input!$AM$3:$AP$1002,3)</f>
        <v/>
      </c>
    </row>
    <row r="1101" spans="8:13" x14ac:dyDescent="0.3">
      <c r="H1101" t="str">
        <f t="shared" si="44"/>
        <v/>
      </c>
      <c r="I1101" t="str">
        <f>VLOOKUP(H1101,Input!$AI$3:$AL$1002,4)</f>
        <v/>
      </c>
      <c r="J1101" t="str">
        <f>VLOOKUP(H1101,Input!$AI$3:$AL$1002,3)</f>
        <v/>
      </c>
      <c r="K1101" t="str">
        <f t="shared" si="45"/>
        <v/>
      </c>
      <c r="L1101" t="str">
        <f>VLOOKUP(K1101,Input!$AM$3:$AP$1002,4)</f>
        <v/>
      </c>
      <c r="M1101" t="str">
        <f>VLOOKUP(K1101,Input!$AM$3:$AP$1002,3)</f>
        <v/>
      </c>
    </row>
    <row r="1102" spans="8:13" x14ac:dyDescent="0.3">
      <c r="H1102" t="str">
        <f t="shared" si="44"/>
        <v/>
      </c>
      <c r="I1102" t="str">
        <f>VLOOKUP(H1102,Input!$AI$3:$AL$1002,4)</f>
        <v/>
      </c>
      <c r="J1102" t="str">
        <f>VLOOKUP(H1102,Input!$AI$3:$AL$1002,3)</f>
        <v/>
      </c>
      <c r="K1102" t="str">
        <f t="shared" si="45"/>
        <v/>
      </c>
      <c r="L1102" t="str">
        <f>VLOOKUP(K1102,Input!$AM$3:$AP$1002,4)</f>
        <v/>
      </c>
      <c r="M1102" t="str">
        <f>VLOOKUP(K1102,Input!$AM$3:$AP$1002,3)</f>
        <v/>
      </c>
    </row>
    <row r="1103" spans="8:13" x14ac:dyDescent="0.3">
      <c r="H1103" t="str">
        <f t="shared" si="44"/>
        <v/>
      </c>
      <c r="I1103" t="str">
        <f>VLOOKUP(H1103,Input!$AI$3:$AL$1002,4)</f>
        <v/>
      </c>
      <c r="J1103" t="str">
        <f>VLOOKUP(H1103,Input!$AI$3:$AL$1002,3)</f>
        <v/>
      </c>
      <c r="K1103" t="str">
        <f t="shared" si="45"/>
        <v/>
      </c>
      <c r="L1103" t="str">
        <f>VLOOKUP(K1103,Input!$AM$3:$AP$1002,4)</f>
        <v/>
      </c>
      <c r="M1103" t="str">
        <f>VLOOKUP(K1103,Input!$AM$3:$AP$1002,3)</f>
        <v/>
      </c>
    </row>
    <row r="1104" spans="8:13" x14ac:dyDescent="0.3">
      <c r="H1104" t="str">
        <f t="shared" si="44"/>
        <v/>
      </c>
      <c r="I1104" t="str">
        <f>VLOOKUP(H1104,Input!$AI$3:$AL$1002,4)</f>
        <v/>
      </c>
      <c r="J1104" t="str">
        <f>VLOOKUP(H1104,Input!$AI$3:$AL$1002,3)</f>
        <v/>
      </c>
      <c r="K1104" t="str">
        <f t="shared" si="45"/>
        <v/>
      </c>
      <c r="L1104" t="str">
        <f>VLOOKUP(K1104,Input!$AM$3:$AP$1002,4)</f>
        <v/>
      </c>
      <c r="M1104" t="str">
        <f>VLOOKUP(K1104,Input!$AM$3:$AP$1002,3)</f>
        <v/>
      </c>
    </row>
    <row r="1105" spans="8:13" x14ac:dyDescent="0.3">
      <c r="H1105" t="str">
        <f t="shared" si="44"/>
        <v/>
      </c>
      <c r="I1105" t="str">
        <f>VLOOKUP(H1105,Input!$AI$3:$AL$1002,4)</f>
        <v/>
      </c>
      <c r="J1105" t="str">
        <f>VLOOKUP(H1105,Input!$AI$3:$AL$1002,3)</f>
        <v/>
      </c>
      <c r="K1105" t="str">
        <f t="shared" si="45"/>
        <v/>
      </c>
      <c r="L1105" t="str">
        <f>VLOOKUP(K1105,Input!$AM$3:$AP$1002,4)</f>
        <v/>
      </c>
      <c r="M1105" t="str">
        <f>VLOOKUP(K1105,Input!$AM$3:$AP$1002,3)</f>
        <v/>
      </c>
    </row>
    <row r="1106" spans="8:13" x14ac:dyDescent="0.3">
      <c r="H1106" t="str">
        <f t="shared" si="44"/>
        <v/>
      </c>
      <c r="I1106" t="str">
        <f>VLOOKUP(H1106,Input!$AI$3:$AL$1002,4)</f>
        <v/>
      </c>
      <c r="J1106" t="str">
        <f>VLOOKUP(H1106,Input!$AI$3:$AL$1002,3)</f>
        <v/>
      </c>
      <c r="K1106" t="str">
        <f t="shared" si="45"/>
        <v/>
      </c>
      <c r="L1106" t="str">
        <f>VLOOKUP(K1106,Input!$AM$3:$AP$1002,4)</f>
        <v/>
      </c>
      <c r="M1106" t="str">
        <f>VLOOKUP(K1106,Input!$AM$3:$AP$1002,3)</f>
        <v/>
      </c>
    </row>
    <row r="1107" spans="8:13" x14ac:dyDescent="0.3">
      <c r="H1107" t="str">
        <f t="shared" si="44"/>
        <v/>
      </c>
      <c r="I1107" t="str">
        <f>VLOOKUP(H1107,Input!$AI$3:$AL$1002,4)</f>
        <v/>
      </c>
      <c r="J1107" t="str">
        <f>VLOOKUP(H1107,Input!$AI$3:$AL$1002,3)</f>
        <v/>
      </c>
      <c r="K1107" t="str">
        <f t="shared" si="45"/>
        <v/>
      </c>
      <c r="L1107" t="str">
        <f>VLOOKUP(K1107,Input!$AM$3:$AP$1002,4)</f>
        <v/>
      </c>
      <c r="M1107" t="str">
        <f>VLOOKUP(K1107,Input!$AM$3:$AP$1002,3)</f>
        <v/>
      </c>
    </row>
    <row r="1108" spans="8:13" x14ac:dyDescent="0.3">
      <c r="H1108" t="str">
        <f t="shared" si="44"/>
        <v/>
      </c>
      <c r="I1108" t="str">
        <f>VLOOKUP(H1108,Input!$AI$3:$AL$1002,4)</f>
        <v/>
      </c>
      <c r="J1108" t="str">
        <f>VLOOKUP(H1108,Input!$AI$3:$AL$1002,3)</f>
        <v/>
      </c>
      <c r="K1108" t="str">
        <f t="shared" si="45"/>
        <v/>
      </c>
      <c r="L1108" t="str">
        <f>VLOOKUP(K1108,Input!$AM$3:$AP$1002,4)</f>
        <v/>
      </c>
      <c r="M1108" t="str">
        <f>VLOOKUP(K1108,Input!$AM$3:$AP$1002,3)</f>
        <v/>
      </c>
    </row>
    <row r="1109" spans="8:13" x14ac:dyDescent="0.3">
      <c r="H1109" t="str">
        <f t="shared" si="44"/>
        <v/>
      </c>
      <c r="I1109" t="str">
        <f>VLOOKUP(H1109,Input!$AI$3:$AL$1002,4)</f>
        <v/>
      </c>
      <c r="J1109" t="str">
        <f>VLOOKUP(H1109,Input!$AI$3:$AL$1002,3)</f>
        <v/>
      </c>
      <c r="K1109" t="str">
        <f t="shared" si="45"/>
        <v/>
      </c>
      <c r="L1109" t="str">
        <f>VLOOKUP(K1109,Input!$AM$3:$AP$1002,4)</f>
        <v/>
      </c>
      <c r="M1109" t="str">
        <f>VLOOKUP(K1109,Input!$AM$3:$AP$1002,3)</f>
        <v/>
      </c>
    </row>
    <row r="1110" spans="8:13" x14ac:dyDescent="0.3">
      <c r="H1110" t="str">
        <f t="shared" si="44"/>
        <v/>
      </c>
      <c r="I1110" t="str">
        <f>VLOOKUP(H1110,Input!$AI$3:$AL$1002,4)</f>
        <v/>
      </c>
      <c r="J1110" t="str">
        <f>VLOOKUP(H1110,Input!$AI$3:$AL$1002,3)</f>
        <v/>
      </c>
      <c r="K1110" t="str">
        <f t="shared" si="45"/>
        <v/>
      </c>
      <c r="L1110" t="str">
        <f>VLOOKUP(K1110,Input!$AM$3:$AP$1002,4)</f>
        <v/>
      </c>
      <c r="M1110" t="str">
        <f>VLOOKUP(K1110,Input!$AM$3:$AP$1002,3)</f>
        <v/>
      </c>
    </row>
    <row r="1111" spans="8:13" x14ac:dyDescent="0.3">
      <c r="H1111" t="str">
        <f t="shared" si="44"/>
        <v/>
      </c>
      <c r="I1111" t="str">
        <f>VLOOKUP(H1111,Input!$AI$3:$AL$1002,4)</f>
        <v/>
      </c>
      <c r="J1111" t="str">
        <f>VLOOKUP(H1111,Input!$AI$3:$AL$1002,3)</f>
        <v/>
      </c>
      <c r="K1111" t="str">
        <f t="shared" si="45"/>
        <v/>
      </c>
      <c r="L1111" t="str">
        <f>VLOOKUP(K1111,Input!$AM$3:$AP$1002,4)</f>
        <v/>
      </c>
      <c r="M1111" t="str">
        <f>VLOOKUP(K1111,Input!$AM$3:$AP$1002,3)</f>
        <v/>
      </c>
    </row>
    <row r="1112" spans="8:13" x14ac:dyDescent="0.3">
      <c r="H1112" t="str">
        <f t="shared" si="44"/>
        <v/>
      </c>
      <c r="I1112" t="str">
        <f>VLOOKUP(H1112,Input!$AI$3:$AL$1002,4)</f>
        <v/>
      </c>
      <c r="J1112" t="str">
        <f>VLOOKUP(H1112,Input!$AI$3:$AL$1002,3)</f>
        <v/>
      </c>
      <c r="K1112" t="str">
        <f t="shared" si="45"/>
        <v/>
      </c>
      <c r="L1112" t="str">
        <f>VLOOKUP(K1112,Input!$AM$3:$AP$1002,4)</f>
        <v/>
      </c>
      <c r="M1112" t="str">
        <f>VLOOKUP(K1112,Input!$AM$3:$AP$1002,3)</f>
        <v/>
      </c>
    </row>
    <row r="1113" spans="8:13" x14ac:dyDescent="0.3">
      <c r="H1113" t="str">
        <f t="shared" si="44"/>
        <v/>
      </c>
      <c r="I1113" t="str">
        <f>VLOOKUP(H1113,Input!$AI$3:$AL$1002,4)</f>
        <v/>
      </c>
      <c r="J1113" t="str">
        <f>VLOOKUP(H1113,Input!$AI$3:$AL$1002,3)</f>
        <v/>
      </c>
      <c r="K1113" t="str">
        <f t="shared" si="45"/>
        <v/>
      </c>
      <c r="L1113" t="str">
        <f>VLOOKUP(K1113,Input!$AM$3:$AP$1002,4)</f>
        <v/>
      </c>
      <c r="M1113" t="str">
        <f>VLOOKUP(K1113,Input!$AM$3:$AP$1002,3)</f>
        <v/>
      </c>
    </row>
    <row r="1114" spans="8:13" x14ac:dyDescent="0.3">
      <c r="H1114" t="str">
        <f t="shared" si="44"/>
        <v/>
      </c>
      <c r="I1114" t="str">
        <f>VLOOKUP(H1114,Input!$AI$3:$AL$1002,4)</f>
        <v/>
      </c>
      <c r="J1114" t="str">
        <f>VLOOKUP(H1114,Input!$AI$3:$AL$1002,3)</f>
        <v/>
      </c>
      <c r="K1114" t="str">
        <f t="shared" si="45"/>
        <v/>
      </c>
      <c r="L1114" t="str">
        <f>VLOOKUP(K1114,Input!$AM$3:$AP$1002,4)</f>
        <v/>
      </c>
      <c r="M1114" t="str">
        <f>VLOOKUP(K1114,Input!$AM$3:$AP$1002,3)</f>
        <v/>
      </c>
    </row>
    <row r="1115" spans="8:13" x14ac:dyDescent="0.3">
      <c r="H1115" t="str">
        <f t="shared" si="44"/>
        <v/>
      </c>
      <c r="I1115" t="str">
        <f>VLOOKUP(H1115,Input!$AI$3:$AL$1002,4)</f>
        <v/>
      </c>
      <c r="J1115" t="str">
        <f>VLOOKUP(H1115,Input!$AI$3:$AL$1002,3)</f>
        <v/>
      </c>
      <c r="K1115" t="str">
        <f t="shared" si="45"/>
        <v/>
      </c>
      <c r="L1115" t="str">
        <f>VLOOKUP(K1115,Input!$AM$3:$AP$1002,4)</f>
        <v/>
      </c>
      <c r="M1115" t="str">
        <f>VLOOKUP(K1115,Input!$AM$3:$AP$1002,3)</f>
        <v/>
      </c>
    </row>
    <row r="1116" spans="8:13" x14ac:dyDescent="0.3">
      <c r="H1116" t="str">
        <f t="shared" si="44"/>
        <v/>
      </c>
      <c r="I1116" t="str">
        <f>VLOOKUP(H1116,Input!$AI$3:$AL$1002,4)</f>
        <v/>
      </c>
      <c r="J1116" t="str">
        <f>VLOOKUP(H1116,Input!$AI$3:$AL$1002,3)</f>
        <v/>
      </c>
      <c r="K1116" t="str">
        <f t="shared" si="45"/>
        <v/>
      </c>
      <c r="L1116" t="str">
        <f>VLOOKUP(K1116,Input!$AM$3:$AP$1002,4)</f>
        <v/>
      </c>
      <c r="M1116" t="str">
        <f>VLOOKUP(K1116,Input!$AM$3:$AP$1002,3)</f>
        <v/>
      </c>
    </row>
    <row r="1117" spans="8:13" x14ac:dyDescent="0.3">
      <c r="H1117" t="str">
        <f t="shared" si="44"/>
        <v/>
      </c>
      <c r="I1117" t="str">
        <f>VLOOKUP(H1117,Input!$AI$3:$AL$1002,4)</f>
        <v/>
      </c>
      <c r="J1117" t="str">
        <f>VLOOKUP(H1117,Input!$AI$3:$AL$1002,3)</f>
        <v/>
      </c>
      <c r="K1117" t="str">
        <f t="shared" si="45"/>
        <v/>
      </c>
      <c r="L1117" t="str">
        <f>VLOOKUP(K1117,Input!$AM$3:$AP$1002,4)</f>
        <v/>
      </c>
      <c r="M1117" t="str">
        <f>VLOOKUP(K1117,Input!$AM$3:$AP$1002,3)</f>
        <v/>
      </c>
    </row>
    <row r="1118" spans="8:13" x14ac:dyDescent="0.3">
      <c r="H1118" t="str">
        <f t="shared" si="44"/>
        <v/>
      </c>
      <c r="I1118" t="str">
        <f>VLOOKUP(H1118,Input!$AI$3:$AL$1002,4)</f>
        <v/>
      </c>
      <c r="J1118" t="str">
        <f>VLOOKUP(H1118,Input!$AI$3:$AL$1002,3)</f>
        <v/>
      </c>
      <c r="K1118" t="str">
        <f t="shared" si="45"/>
        <v/>
      </c>
      <c r="L1118" t="str">
        <f>VLOOKUP(K1118,Input!$AM$3:$AP$1002,4)</f>
        <v/>
      </c>
      <c r="M1118" t="str">
        <f>VLOOKUP(K1118,Input!$AM$3:$AP$1002,3)</f>
        <v/>
      </c>
    </row>
    <row r="1119" spans="8:13" x14ac:dyDescent="0.3">
      <c r="H1119" t="str">
        <f t="shared" si="44"/>
        <v/>
      </c>
      <c r="I1119" t="str">
        <f>VLOOKUP(H1119,Input!$AI$3:$AL$1002,4)</f>
        <v/>
      </c>
      <c r="J1119" t="str">
        <f>VLOOKUP(H1119,Input!$AI$3:$AL$1002,3)</f>
        <v/>
      </c>
      <c r="K1119" t="str">
        <f t="shared" si="45"/>
        <v/>
      </c>
      <c r="L1119" t="str">
        <f>VLOOKUP(K1119,Input!$AM$3:$AP$1002,4)</f>
        <v/>
      </c>
      <c r="M1119" t="str">
        <f>VLOOKUP(K1119,Input!$AM$3:$AP$1002,3)</f>
        <v/>
      </c>
    </row>
    <row r="1120" spans="8:13" x14ac:dyDescent="0.3">
      <c r="H1120" t="str">
        <f t="shared" si="44"/>
        <v/>
      </c>
      <c r="I1120" t="str">
        <f>VLOOKUP(H1120,Input!$AI$3:$AL$1002,4)</f>
        <v/>
      </c>
      <c r="J1120" t="str">
        <f>VLOOKUP(H1120,Input!$AI$3:$AL$1002,3)</f>
        <v/>
      </c>
      <c r="K1120" t="str">
        <f t="shared" si="45"/>
        <v/>
      </c>
      <c r="L1120" t="str">
        <f>VLOOKUP(K1120,Input!$AM$3:$AP$1002,4)</f>
        <v/>
      </c>
      <c r="M1120" t="str">
        <f>VLOOKUP(K1120,Input!$AM$3:$AP$1002,3)</f>
        <v/>
      </c>
    </row>
    <row r="1121" spans="8:13" x14ac:dyDescent="0.3">
      <c r="H1121" t="str">
        <f t="shared" si="44"/>
        <v/>
      </c>
      <c r="I1121" t="str">
        <f>VLOOKUP(H1121,Input!$AI$3:$AL$1002,4)</f>
        <v/>
      </c>
      <c r="J1121" t="str">
        <f>VLOOKUP(H1121,Input!$AI$3:$AL$1002,3)</f>
        <v/>
      </c>
      <c r="K1121" t="str">
        <f t="shared" si="45"/>
        <v/>
      </c>
      <c r="L1121" t="str">
        <f>VLOOKUP(K1121,Input!$AM$3:$AP$1002,4)</f>
        <v/>
      </c>
      <c r="M1121" t="str">
        <f>VLOOKUP(K1121,Input!$AM$3:$AP$1002,3)</f>
        <v/>
      </c>
    </row>
    <row r="1122" spans="8:13" x14ac:dyDescent="0.3">
      <c r="H1122" t="str">
        <f t="shared" si="44"/>
        <v/>
      </c>
      <c r="I1122" t="str">
        <f>VLOOKUP(H1122,Input!$AI$3:$AL$1002,4)</f>
        <v/>
      </c>
      <c r="J1122" t="str">
        <f>VLOOKUP(H1122,Input!$AI$3:$AL$1002,3)</f>
        <v/>
      </c>
      <c r="K1122" t="str">
        <f t="shared" si="45"/>
        <v/>
      </c>
      <c r="L1122" t="str">
        <f>VLOOKUP(K1122,Input!$AM$3:$AP$1002,4)</f>
        <v/>
      </c>
      <c r="M1122" t="str">
        <f>VLOOKUP(K1122,Input!$AM$3:$AP$1002,3)</f>
        <v/>
      </c>
    </row>
    <row r="1123" spans="8:13" x14ac:dyDescent="0.3">
      <c r="H1123" t="str">
        <f t="shared" si="44"/>
        <v/>
      </c>
      <c r="I1123" t="str">
        <f>VLOOKUP(H1123,Input!$AI$3:$AL$1002,4)</f>
        <v/>
      </c>
      <c r="J1123" t="str">
        <f>VLOOKUP(H1123,Input!$AI$3:$AL$1002,3)</f>
        <v/>
      </c>
      <c r="K1123" t="str">
        <f t="shared" si="45"/>
        <v/>
      </c>
      <c r="L1123" t="str">
        <f>VLOOKUP(K1123,Input!$AM$3:$AP$1002,4)</f>
        <v/>
      </c>
      <c r="M1123" t="str">
        <f>VLOOKUP(K1123,Input!$AM$3:$AP$1002,3)</f>
        <v/>
      </c>
    </row>
    <row r="1124" spans="8:13" x14ac:dyDescent="0.3">
      <c r="H1124" t="str">
        <f t="shared" si="44"/>
        <v/>
      </c>
      <c r="I1124" t="str">
        <f>VLOOKUP(H1124,Input!$AI$3:$AL$1002,4)</f>
        <v/>
      </c>
      <c r="J1124" t="str">
        <f>VLOOKUP(H1124,Input!$AI$3:$AL$1002,3)</f>
        <v/>
      </c>
      <c r="K1124" t="str">
        <f t="shared" si="45"/>
        <v/>
      </c>
      <c r="L1124" t="str">
        <f>VLOOKUP(K1124,Input!$AM$3:$AP$1002,4)</f>
        <v/>
      </c>
      <c r="M1124" t="str">
        <f>VLOOKUP(K1124,Input!$AM$3:$AP$1002,3)</f>
        <v/>
      </c>
    </row>
    <row r="1125" spans="8:13" x14ac:dyDescent="0.3">
      <c r="H1125" t="str">
        <f t="shared" si="44"/>
        <v/>
      </c>
      <c r="I1125" t="str">
        <f>VLOOKUP(H1125,Input!$AI$3:$AL$1002,4)</f>
        <v/>
      </c>
      <c r="J1125" t="str">
        <f>VLOOKUP(H1125,Input!$AI$3:$AL$1002,3)</f>
        <v/>
      </c>
      <c r="K1125" t="str">
        <f t="shared" si="45"/>
        <v/>
      </c>
      <c r="L1125" t="str">
        <f>VLOOKUP(K1125,Input!$AM$3:$AP$1002,4)</f>
        <v/>
      </c>
      <c r="M1125" t="str">
        <f>VLOOKUP(K1125,Input!$AM$3:$AP$1002,3)</f>
        <v/>
      </c>
    </row>
    <row r="1126" spans="8:13" x14ac:dyDescent="0.3">
      <c r="H1126" t="str">
        <f t="shared" si="44"/>
        <v/>
      </c>
      <c r="I1126" t="str">
        <f>VLOOKUP(H1126,Input!$AI$3:$AL$1002,4)</f>
        <v/>
      </c>
      <c r="J1126" t="str">
        <f>VLOOKUP(H1126,Input!$AI$3:$AL$1002,3)</f>
        <v/>
      </c>
      <c r="K1126" t="str">
        <f t="shared" si="45"/>
        <v/>
      </c>
      <c r="L1126" t="str">
        <f>VLOOKUP(K1126,Input!$AM$3:$AP$1002,4)</f>
        <v/>
      </c>
      <c r="M1126" t="str">
        <f>VLOOKUP(K1126,Input!$AM$3:$AP$1002,3)</f>
        <v/>
      </c>
    </row>
    <row r="1127" spans="8:13" x14ac:dyDescent="0.3">
      <c r="H1127" t="str">
        <f t="shared" si="44"/>
        <v/>
      </c>
      <c r="I1127" t="str">
        <f>VLOOKUP(H1127,Input!$AI$3:$AL$1002,4)</f>
        <v/>
      </c>
      <c r="J1127" t="str">
        <f>VLOOKUP(H1127,Input!$AI$3:$AL$1002,3)</f>
        <v/>
      </c>
      <c r="K1127" t="str">
        <f t="shared" si="45"/>
        <v/>
      </c>
      <c r="L1127" t="str">
        <f>VLOOKUP(K1127,Input!$AM$3:$AP$1002,4)</f>
        <v/>
      </c>
      <c r="M1127" t="str">
        <f>VLOOKUP(K1127,Input!$AM$3:$AP$1002,3)</f>
        <v/>
      </c>
    </row>
    <row r="1128" spans="8:13" x14ac:dyDescent="0.3">
      <c r="H1128" t="str">
        <f t="shared" si="44"/>
        <v/>
      </c>
      <c r="I1128" t="str">
        <f>VLOOKUP(H1128,Input!$AI$3:$AL$1002,4)</f>
        <v/>
      </c>
      <c r="J1128" t="str">
        <f>VLOOKUP(H1128,Input!$AI$3:$AL$1002,3)</f>
        <v/>
      </c>
      <c r="K1128" t="str">
        <f t="shared" si="45"/>
        <v/>
      </c>
      <c r="L1128" t="str">
        <f>VLOOKUP(K1128,Input!$AM$3:$AP$1002,4)</f>
        <v/>
      </c>
      <c r="M1128" t="str">
        <f>VLOOKUP(K1128,Input!$AM$3:$AP$1002,3)</f>
        <v/>
      </c>
    </row>
    <row r="1129" spans="8:13" x14ac:dyDescent="0.3">
      <c r="H1129" t="str">
        <f t="shared" si="44"/>
        <v/>
      </c>
      <c r="I1129" t="str">
        <f>VLOOKUP(H1129,Input!$AI$3:$AL$1002,4)</f>
        <v/>
      </c>
      <c r="J1129" t="str">
        <f>VLOOKUP(H1129,Input!$AI$3:$AL$1002,3)</f>
        <v/>
      </c>
      <c r="K1129" t="str">
        <f t="shared" si="45"/>
        <v/>
      </c>
      <c r="L1129" t="str">
        <f>VLOOKUP(K1129,Input!$AM$3:$AP$1002,4)</f>
        <v/>
      </c>
      <c r="M1129" t="str">
        <f>VLOOKUP(K1129,Input!$AM$3:$AP$1002,3)</f>
        <v/>
      </c>
    </row>
    <row r="1130" spans="8:13" x14ac:dyDescent="0.3">
      <c r="H1130" t="str">
        <f t="shared" si="44"/>
        <v/>
      </c>
      <c r="I1130" t="str">
        <f>VLOOKUP(H1130,Input!$AI$3:$AL$1002,4)</f>
        <v/>
      </c>
      <c r="J1130" t="str">
        <f>VLOOKUP(H1130,Input!$AI$3:$AL$1002,3)</f>
        <v/>
      </c>
      <c r="K1130" t="str">
        <f t="shared" si="45"/>
        <v/>
      </c>
      <c r="L1130" t="str">
        <f>VLOOKUP(K1130,Input!$AM$3:$AP$1002,4)</f>
        <v/>
      </c>
      <c r="M1130" t="str">
        <f>VLOOKUP(K1130,Input!$AM$3:$AP$1002,3)</f>
        <v/>
      </c>
    </row>
    <row r="1131" spans="8:13" x14ac:dyDescent="0.3">
      <c r="H1131" t="str">
        <f t="shared" si="44"/>
        <v/>
      </c>
      <c r="I1131" t="str">
        <f>VLOOKUP(H1131,Input!$AI$3:$AL$1002,4)</f>
        <v/>
      </c>
      <c r="J1131" t="str">
        <f>VLOOKUP(H1131,Input!$AI$3:$AL$1002,3)</f>
        <v/>
      </c>
      <c r="K1131" t="str">
        <f t="shared" si="45"/>
        <v/>
      </c>
      <c r="L1131" t="str">
        <f>VLOOKUP(K1131,Input!$AM$3:$AP$1002,4)</f>
        <v/>
      </c>
      <c r="M1131" t="str">
        <f>VLOOKUP(K1131,Input!$AM$3:$AP$1002,3)</f>
        <v/>
      </c>
    </row>
    <row r="1132" spans="8:13" x14ac:dyDescent="0.3">
      <c r="H1132" t="str">
        <f t="shared" si="44"/>
        <v/>
      </c>
      <c r="I1132" t="str">
        <f>VLOOKUP(H1132,Input!$AI$3:$AL$1002,4)</f>
        <v/>
      </c>
      <c r="J1132" t="str">
        <f>VLOOKUP(H1132,Input!$AI$3:$AL$1002,3)</f>
        <v/>
      </c>
      <c r="K1132" t="str">
        <f t="shared" si="45"/>
        <v/>
      </c>
      <c r="L1132" t="str">
        <f>VLOOKUP(K1132,Input!$AM$3:$AP$1002,4)</f>
        <v/>
      </c>
      <c r="M1132" t="str">
        <f>VLOOKUP(K1132,Input!$AM$3:$AP$1002,3)</f>
        <v/>
      </c>
    </row>
    <row r="1133" spans="8:13" x14ac:dyDescent="0.3">
      <c r="H1133" t="str">
        <f t="shared" si="44"/>
        <v/>
      </c>
      <c r="I1133" t="str">
        <f>VLOOKUP(H1133,Input!$AI$3:$AL$1002,4)</f>
        <v/>
      </c>
      <c r="J1133" t="str">
        <f>VLOOKUP(H1133,Input!$AI$3:$AL$1002,3)</f>
        <v/>
      </c>
      <c r="K1133" t="str">
        <f t="shared" si="45"/>
        <v/>
      </c>
      <c r="L1133" t="str">
        <f>VLOOKUP(K1133,Input!$AM$3:$AP$1002,4)</f>
        <v/>
      </c>
      <c r="M1133" t="str">
        <f>VLOOKUP(K1133,Input!$AM$3:$AP$1002,3)</f>
        <v/>
      </c>
    </row>
    <row r="1134" spans="8:13" x14ac:dyDescent="0.3">
      <c r="H1134" t="str">
        <f t="shared" si="44"/>
        <v/>
      </c>
      <c r="I1134" t="str">
        <f>VLOOKUP(H1134,Input!$AI$3:$AL$1002,4)</f>
        <v/>
      </c>
      <c r="J1134" t="str">
        <f>VLOOKUP(H1134,Input!$AI$3:$AL$1002,3)</f>
        <v/>
      </c>
      <c r="K1134" t="str">
        <f t="shared" si="45"/>
        <v/>
      </c>
      <c r="L1134" t="str">
        <f>VLOOKUP(K1134,Input!$AM$3:$AP$1002,4)</f>
        <v/>
      </c>
      <c r="M1134" t="str">
        <f>VLOOKUP(K1134,Input!$AM$3:$AP$1002,3)</f>
        <v/>
      </c>
    </row>
    <row r="1135" spans="8:13" x14ac:dyDescent="0.3">
      <c r="H1135" t="str">
        <f t="shared" si="44"/>
        <v/>
      </c>
      <c r="I1135" t="str">
        <f>VLOOKUP(H1135,Input!$AI$3:$AL$1002,4)</f>
        <v/>
      </c>
      <c r="J1135" t="str">
        <f>VLOOKUP(H1135,Input!$AI$3:$AL$1002,3)</f>
        <v/>
      </c>
      <c r="K1135" t="str">
        <f t="shared" si="45"/>
        <v/>
      </c>
      <c r="L1135" t="str">
        <f>VLOOKUP(K1135,Input!$AM$3:$AP$1002,4)</f>
        <v/>
      </c>
      <c r="M1135" t="str">
        <f>VLOOKUP(K1135,Input!$AM$3:$AP$1002,3)</f>
        <v/>
      </c>
    </row>
    <row r="1136" spans="8:13" x14ac:dyDescent="0.3">
      <c r="H1136" t="str">
        <f t="shared" si="44"/>
        <v/>
      </c>
      <c r="I1136" t="str">
        <f>VLOOKUP(H1136,Input!$AI$3:$AL$1002,4)</f>
        <v/>
      </c>
      <c r="J1136" t="str">
        <f>VLOOKUP(H1136,Input!$AI$3:$AL$1002,3)</f>
        <v/>
      </c>
      <c r="K1136" t="str">
        <f t="shared" si="45"/>
        <v/>
      </c>
      <c r="L1136" t="str">
        <f>VLOOKUP(K1136,Input!$AM$3:$AP$1002,4)</f>
        <v/>
      </c>
      <c r="M1136" t="str">
        <f>VLOOKUP(K1136,Input!$AM$3:$AP$1002,3)</f>
        <v/>
      </c>
    </row>
    <row r="1137" spans="8:13" x14ac:dyDescent="0.3">
      <c r="H1137" t="str">
        <f t="shared" si="44"/>
        <v/>
      </c>
      <c r="I1137" t="str">
        <f>VLOOKUP(H1137,Input!$AI$3:$AL$1002,4)</f>
        <v/>
      </c>
      <c r="J1137" t="str">
        <f>VLOOKUP(H1137,Input!$AI$3:$AL$1002,3)</f>
        <v/>
      </c>
      <c r="K1137" t="str">
        <f t="shared" si="45"/>
        <v/>
      </c>
      <c r="L1137" t="str">
        <f>VLOOKUP(K1137,Input!$AM$3:$AP$1002,4)</f>
        <v/>
      </c>
      <c r="M1137" t="str">
        <f>VLOOKUP(K1137,Input!$AM$3:$AP$1002,3)</f>
        <v/>
      </c>
    </row>
    <row r="1138" spans="8:13" x14ac:dyDescent="0.3">
      <c r="H1138" t="str">
        <f t="shared" si="44"/>
        <v/>
      </c>
      <c r="I1138" t="str">
        <f>VLOOKUP(H1138,Input!$AI$3:$AL$1002,4)</f>
        <v/>
      </c>
      <c r="J1138" t="str">
        <f>VLOOKUP(H1138,Input!$AI$3:$AL$1002,3)</f>
        <v/>
      </c>
      <c r="K1138" t="str">
        <f t="shared" si="45"/>
        <v/>
      </c>
      <c r="L1138" t="str">
        <f>VLOOKUP(K1138,Input!$AM$3:$AP$1002,4)</f>
        <v/>
      </c>
      <c r="M1138" t="str">
        <f>VLOOKUP(K1138,Input!$AM$3:$AP$1002,3)</f>
        <v/>
      </c>
    </row>
    <row r="1139" spans="8:13" x14ac:dyDescent="0.3">
      <c r="H1139" t="str">
        <f t="shared" si="44"/>
        <v/>
      </c>
      <c r="I1139" t="str">
        <f>VLOOKUP(H1139,Input!$AI$3:$AL$1002,4)</f>
        <v/>
      </c>
      <c r="J1139" t="str">
        <f>VLOOKUP(H1139,Input!$AI$3:$AL$1002,3)</f>
        <v/>
      </c>
      <c r="K1139" t="str">
        <f t="shared" si="45"/>
        <v/>
      </c>
      <c r="L1139" t="str">
        <f>VLOOKUP(K1139,Input!$AM$3:$AP$1002,4)</f>
        <v/>
      </c>
      <c r="M1139" t="str">
        <f>VLOOKUP(K1139,Input!$AM$3:$AP$1002,3)</f>
        <v/>
      </c>
    </row>
    <row r="1140" spans="8:13" x14ac:dyDescent="0.3">
      <c r="H1140" t="str">
        <f t="shared" si="44"/>
        <v/>
      </c>
      <c r="I1140" t="str">
        <f>VLOOKUP(H1140,Input!$AI$3:$AL$1002,4)</f>
        <v/>
      </c>
      <c r="J1140" t="str">
        <f>VLOOKUP(H1140,Input!$AI$3:$AL$1002,3)</f>
        <v/>
      </c>
      <c r="K1140" t="str">
        <f t="shared" si="45"/>
        <v/>
      </c>
      <c r="L1140" t="str">
        <f>VLOOKUP(K1140,Input!$AM$3:$AP$1002,4)</f>
        <v/>
      </c>
      <c r="M1140" t="str">
        <f>VLOOKUP(K1140,Input!$AM$3:$AP$1002,3)</f>
        <v/>
      </c>
    </row>
    <row r="1141" spans="8:13" x14ac:dyDescent="0.3">
      <c r="H1141" t="str">
        <f t="shared" si="44"/>
        <v/>
      </c>
      <c r="I1141" t="str">
        <f>VLOOKUP(H1141,Input!$AI$3:$AL$1002,4)</f>
        <v/>
      </c>
      <c r="J1141" t="str">
        <f>VLOOKUP(H1141,Input!$AI$3:$AL$1002,3)</f>
        <v/>
      </c>
      <c r="K1141" t="str">
        <f t="shared" si="45"/>
        <v/>
      </c>
      <c r="L1141" t="str">
        <f>VLOOKUP(K1141,Input!$AM$3:$AP$1002,4)</f>
        <v/>
      </c>
      <c r="M1141" t="str">
        <f>VLOOKUP(K1141,Input!$AM$3:$AP$1002,3)</f>
        <v/>
      </c>
    </row>
    <row r="1142" spans="8:13" x14ac:dyDescent="0.3">
      <c r="H1142" t="str">
        <f t="shared" si="44"/>
        <v/>
      </c>
      <c r="I1142" t="str">
        <f>VLOOKUP(H1142,Input!$AI$3:$AL$1002,4)</f>
        <v/>
      </c>
      <c r="J1142" t="str">
        <f>VLOOKUP(H1142,Input!$AI$3:$AL$1002,3)</f>
        <v/>
      </c>
      <c r="K1142" t="str">
        <f t="shared" si="45"/>
        <v/>
      </c>
      <c r="L1142" t="str">
        <f>VLOOKUP(K1142,Input!$AM$3:$AP$1002,4)</f>
        <v/>
      </c>
      <c r="M1142" t="str">
        <f>VLOOKUP(K1142,Input!$AM$3:$AP$1002,3)</f>
        <v/>
      </c>
    </row>
    <row r="1143" spans="8:13" x14ac:dyDescent="0.3">
      <c r="H1143" t="str">
        <f t="shared" si="44"/>
        <v/>
      </c>
      <c r="I1143" t="str">
        <f>VLOOKUP(H1143,Input!$AI$3:$AL$1002,4)</f>
        <v/>
      </c>
      <c r="J1143" t="str">
        <f>VLOOKUP(H1143,Input!$AI$3:$AL$1002,3)</f>
        <v/>
      </c>
      <c r="K1143" t="str">
        <f t="shared" si="45"/>
        <v/>
      </c>
      <c r="L1143" t="str">
        <f>VLOOKUP(K1143,Input!$AM$3:$AP$1002,4)</f>
        <v/>
      </c>
      <c r="M1143" t="str">
        <f>VLOOKUP(K1143,Input!$AM$3:$AP$1002,3)</f>
        <v/>
      </c>
    </row>
    <row r="1144" spans="8:13" x14ac:dyDescent="0.3">
      <c r="H1144" t="str">
        <f t="shared" si="44"/>
        <v/>
      </c>
      <c r="I1144" t="str">
        <f>VLOOKUP(H1144,Input!$AI$3:$AL$1002,4)</f>
        <v/>
      </c>
      <c r="J1144" t="str">
        <f>VLOOKUP(H1144,Input!$AI$3:$AL$1002,3)</f>
        <v/>
      </c>
      <c r="K1144" t="str">
        <f t="shared" si="45"/>
        <v/>
      </c>
      <c r="L1144" t="str">
        <f>VLOOKUP(K1144,Input!$AM$3:$AP$1002,4)</f>
        <v/>
      </c>
      <c r="M1144" t="str">
        <f>VLOOKUP(K1144,Input!$AM$3:$AP$1002,3)</f>
        <v/>
      </c>
    </row>
    <row r="1145" spans="8:13" x14ac:dyDescent="0.3">
      <c r="H1145" t="str">
        <f t="shared" si="44"/>
        <v/>
      </c>
      <c r="I1145" t="str">
        <f>VLOOKUP(H1145,Input!$AI$3:$AL$1002,4)</f>
        <v/>
      </c>
      <c r="J1145" t="str">
        <f>VLOOKUP(H1145,Input!$AI$3:$AL$1002,3)</f>
        <v/>
      </c>
      <c r="K1145" t="str">
        <f t="shared" si="45"/>
        <v/>
      </c>
      <c r="L1145" t="str">
        <f>VLOOKUP(K1145,Input!$AM$3:$AP$1002,4)</f>
        <v/>
      </c>
      <c r="M1145" t="str">
        <f>VLOOKUP(K1145,Input!$AM$3:$AP$1002,3)</f>
        <v/>
      </c>
    </row>
    <row r="1146" spans="8:13" x14ac:dyDescent="0.3">
      <c r="H1146" t="str">
        <f t="shared" si="44"/>
        <v/>
      </c>
      <c r="I1146" t="str">
        <f>VLOOKUP(H1146,Input!$AI$3:$AL$1002,4)</f>
        <v/>
      </c>
      <c r="J1146" t="str">
        <f>VLOOKUP(H1146,Input!$AI$3:$AL$1002,3)</f>
        <v/>
      </c>
      <c r="K1146" t="str">
        <f t="shared" si="45"/>
        <v/>
      </c>
      <c r="L1146" t="str">
        <f>VLOOKUP(K1146,Input!$AM$3:$AP$1002,4)</f>
        <v/>
      </c>
      <c r="M1146" t="str">
        <f>VLOOKUP(K1146,Input!$AM$3:$AP$1002,3)</f>
        <v/>
      </c>
    </row>
    <row r="1147" spans="8:13" x14ac:dyDescent="0.3">
      <c r="H1147" t="str">
        <f t="shared" si="44"/>
        <v/>
      </c>
      <c r="I1147" t="str">
        <f>VLOOKUP(H1147,Input!$AI$3:$AL$1002,4)</f>
        <v/>
      </c>
      <c r="J1147" t="str">
        <f>VLOOKUP(H1147,Input!$AI$3:$AL$1002,3)</f>
        <v/>
      </c>
      <c r="K1147" t="str">
        <f t="shared" si="45"/>
        <v/>
      </c>
      <c r="L1147" t="str">
        <f>VLOOKUP(K1147,Input!$AM$3:$AP$1002,4)</f>
        <v/>
      </c>
      <c r="M1147" t="str">
        <f>VLOOKUP(K1147,Input!$AM$3:$AP$1002,3)</f>
        <v/>
      </c>
    </row>
    <row r="1148" spans="8:13" x14ac:dyDescent="0.3">
      <c r="H1148" t="str">
        <f t="shared" si="44"/>
        <v/>
      </c>
      <c r="I1148" t="str">
        <f>VLOOKUP(H1148,Input!$AI$3:$AL$1002,4)</f>
        <v/>
      </c>
      <c r="J1148" t="str">
        <f>VLOOKUP(H1148,Input!$AI$3:$AL$1002,3)</f>
        <v/>
      </c>
      <c r="K1148" t="str">
        <f t="shared" si="45"/>
        <v/>
      </c>
      <c r="L1148" t="str">
        <f>VLOOKUP(K1148,Input!$AM$3:$AP$1002,4)</f>
        <v/>
      </c>
      <c r="M1148" t="str">
        <f>VLOOKUP(K1148,Input!$AM$3:$AP$1002,3)</f>
        <v/>
      </c>
    </row>
    <row r="1149" spans="8:13" x14ac:dyDescent="0.3">
      <c r="H1149" t="str">
        <f t="shared" si="44"/>
        <v/>
      </c>
      <c r="I1149" t="str">
        <f>VLOOKUP(H1149,Input!$AI$3:$AL$1002,4)</f>
        <v/>
      </c>
      <c r="J1149" t="str">
        <f>VLOOKUP(H1149,Input!$AI$3:$AL$1002,3)</f>
        <v/>
      </c>
      <c r="K1149" t="str">
        <f t="shared" si="45"/>
        <v/>
      </c>
      <c r="L1149" t="str">
        <f>VLOOKUP(K1149,Input!$AM$3:$AP$1002,4)</f>
        <v/>
      </c>
      <c r="M1149" t="str">
        <f>VLOOKUP(K1149,Input!$AM$3:$AP$1002,3)</f>
        <v/>
      </c>
    </row>
    <row r="1150" spans="8:13" x14ac:dyDescent="0.3">
      <c r="H1150" t="str">
        <f t="shared" si="44"/>
        <v/>
      </c>
      <c r="I1150" t="str">
        <f>VLOOKUP(H1150,Input!$AI$3:$AL$1002,4)</f>
        <v/>
      </c>
      <c r="J1150" t="str">
        <f>VLOOKUP(H1150,Input!$AI$3:$AL$1002,3)</f>
        <v/>
      </c>
      <c r="K1150" t="str">
        <f t="shared" si="45"/>
        <v/>
      </c>
      <c r="L1150" t="str">
        <f>VLOOKUP(K1150,Input!$AM$3:$AP$1002,4)</f>
        <v/>
      </c>
      <c r="M1150" t="str">
        <f>VLOOKUP(K1150,Input!$AM$3:$AP$1002,3)</f>
        <v/>
      </c>
    </row>
    <row r="1151" spans="8:13" x14ac:dyDescent="0.3">
      <c r="H1151" t="str">
        <f t="shared" si="44"/>
        <v/>
      </c>
      <c r="I1151" t="str">
        <f>VLOOKUP(H1151,Input!$AI$3:$AL$1002,4)</f>
        <v/>
      </c>
      <c r="J1151" t="str">
        <f>VLOOKUP(H1151,Input!$AI$3:$AL$1002,3)</f>
        <v/>
      </c>
      <c r="K1151" t="str">
        <f t="shared" si="45"/>
        <v/>
      </c>
      <c r="L1151" t="str">
        <f>VLOOKUP(K1151,Input!$AM$3:$AP$1002,4)</f>
        <v/>
      </c>
      <c r="M1151" t="str">
        <f>VLOOKUP(K1151,Input!$AM$3:$AP$1002,3)</f>
        <v/>
      </c>
    </row>
    <row r="1152" spans="8:13" x14ac:dyDescent="0.3">
      <c r="H1152" t="str">
        <f t="shared" si="44"/>
        <v/>
      </c>
      <c r="I1152" t="str">
        <f>VLOOKUP(H1152,Input!$AI$3:$AL$1002,4)</f>
        <v/>
      </c>
      <c r="J1152" t="str">
        <f>VLOOKUP(H1152,Input!$AI$3:$AL$1002,3)</f>
        <v/>
      </c>
      <c r="K1152" t="str">
        <f t="shared" si="45"/>
        <v/>
      </c>
      <c r="L1152" t="str">
        <f>VLOOKUP(K1152,Input!$AM$3:$AP$1002,4)</f>
        <v/>
      </c>
      <c r="M1152" t="str">
        <f>VLOOKUP(K1152,Input!$AM$3:$AP$1002,3)</f>
        <v/>
      </c>
    </row>
    <row r="1153" spans="8:13" x14ac:dyDescent="0.3">
      <c r="H1153" t="str">
        <f t="shared" si="44"/>
        <v/>
      </c>
      <c r="I1153" t="str">
        <f>VLOOKUP(H1153,Input!$AI$3:$AL$1002,4)</f>
        <v/>
      </c>
      <c r="J1153" t="str">
        <f>VLOOKUP(H1153,Input!$AI$3:$AL$1002,3)</f>
        <v/>
      </c>
      <c r="K1153" t="str">
        <f t="shared" si="45"/>
        <v/>
      </c>
      <c r="L1153" t="str">
        <f>VLOOKUP(K1153,Input!$AM$3:$AP$1002,4)</f>
        <v/>
      </c>
      <c r="M1153" t="str">
        <f>VLOOKUP(K1153,Input!$AM$3:$AP$1002,3)</f>
        <v/>
      </c>
    </row>
    <row r="1154" spans="8:13" x14ac:dyDescent="0.3">
      <c r="H1154" t="str">
        <f t="shared" si="44"/>
        <v/>
      </c>
      <c r="I1154" t="str">
        <f>VLOOKUP(H1154,Input!$AI$3:$AL$1002,4)</f>
        <v/>
      </c>
      <c r="J1154" t="str">
        <f>VLOOKUP(H1154,Input!$AI$3:$AL$1002,3)</f>
        <v/>
      </c>
      <c r="K1154" t="str">
        <f t="shared" si="45"/>
        <v/>
      </c>
      <c r="L1154" t="str">
        <f>VLOOKUP(K1154,Input!$AM$3:$AP$1002,4)</f>
        <v/>
      </c>
      <c r="M1154" t="str">
        <f>VLOOKUP(K1154,Input!$AM$3:$AP$1002,3)</f>
        <v/>
      </c>
    </row>
    <row r="1155" spans="8:13" x14ac:dyDescent="0.3">
      <c r="H1155" t="str">
        <f t="shared" si="44"/>
        <v/>
      </c>
      <c r="I1155" t="str">
        <f>VLOOKUP(H1155,Input!$AI$3:$AL$1002,4)</f>
        <v/>
      </c>
      <c r="J1155" t="str">
        <f>VLOOKUP(H1155,Input!$AI$3:$AL$1002,3)</f>
        <v/>
      </c>
      <c r="K1155" t="str">
        <f t="shared" si="45"/>
        <v/>
      </c>
      <c r="L1155" t="str">
        <f>VLOOKUP(K1155,Input!$AM$3:$AP$1002,4)</f>
        <v/>
      </c>
      <c r="M1155" t="str">
        <f>VLOOKUP(K1155,Input!$AM$3:$AP$1002,3)</f>
        <v/>
      </c>
    </row>
    <row r="1156" spans="8:13" x14ac:dyDescent="0.3">
      <c r="H1156" t="str">
        <f t="shared" si="44"/>
        <v/>
      </c>
      <c r="I1156" t="str">
        <f>VLOOKUP(H1156,Input!$AI$3:$AL$1002,4)</f>
        <v/>
      </c>
      <c r="J1156" t="str">
        <f>VLOOKUP(H1156,Input!$AI$3:$AL$1002,3)</f>
        <v/>
      </c>
      <c r="K1156" t="str">
        <f t="shared" si="45"/>
        <v/>
      </c>
      <c r="L1156" t="str">
        <f>VLOOKUP(K1156,Input!$AM$3:$AP$1002,4)</f>
        <v/>
      </c>
      <c r="M1156" t="str">
        <f>VLOOKUP(K1156,Input!$AM$3:$AP$1002,3)</f>
        <v/>
      </c>
    </row>
    <row r="1157" spans="8:13" x14ac:dyDescent="0.3">
      <c r="H1157" t="str">
        <f t="shared" ref="H1157:H1220" si="46">IF(H1156&lt;$H$1,H1156+1,"")</f>
        <v/>
      </c>
      <c r="I1157" t="str">
        <f>VLOOKUP(H1157,Input!$AI$3:$AL$1002,4)</f>
        <v/>
      </c>
      <c r="J1157" t="str">
        <f>VLOOKUP(H1157,Input!$AI$3:$AL$1002,3)</f>
        <v/>
      </c>
      <c r="K1157" t="str">
        <f t="shared" ref="K1157:K1220" si="47">IF(K1156&lt;$K$1,K1156+1,"")</f>
        <v/>
      </c>
      <c r="L1157" t="str">
        <f>VLOOKUP(K1157,Input!$AM$3:$AP$1002,4)</f>
        <v/>
      </c>
      <c r="M1157" t="str">
        <f>VLOOKUP(K1157,Input!$AM$3:$AP$1002,3)</f>
        <v/>
      </c>
    </row>
    <row r="1158" spans="8:13" x14ac:dyDescent="0.3">
      <c r="H1158" t="str">
        <f t="shared" si="46"/>
        <v/>
      </c>
      <c r="I1158" t="str">
        <f>VLOOKUP(H1158,Input!$AI$3:$AL$1002,4)</f>
        <v/>
      </c>
      <c r="J1158" t="str">
        <f>VLOOKUP(H1158,Input!$AI$3:$AL$1002,3)</f>
        <v/>
      </c>
      <c r="K1158" t="str">
        <f t="shared" si="47"/>
        <v/>
      </c>
      <c r="L1158" t="str">
        <f>VLOOKUP(K1158,Input!$AM$3:$AP$1002,4)</f>
        <v/>
      </c>
      <c r="M1158" t="str">
        <f>VLOOKUP(K1158,Input!$AM$3:$AP$1002,3)</f>
        <v/>
      </c>
    </row>
    <row r="1159" spans="8:13" x14ac:dyDescent="0.3">
      <c r="H1159" t="str">
        <f t="shared" si="46"/>
        <v/>
      </c>
      <c r="I1159" t="str">
        <f>VLOOKUP(H1159,Input!$AI$3:$AL$1002,4)</f>
        <v/>
      </c>
      <c r="J1159" t="str">
        <f>VLOOKUP(H1159,Input!$AI$3:$AL$1002,3)</f>
        <v/>
      </c>
      <c r="K1159" t="str">
        <f t="shared" si="47"/>
        <v/>
      </c>
      <c r="L1159" t="str">
        <f>VLOOKUP(K1159,Input!$AM$3:$AP$1002,4)</f>
        <v/>
      </c>
      <c r="M1159" t="str">
        <f>VLOOKUP(K1159,Input!$AM$3:$AP$1002,3)</f>
        <v/>
      </c>
    </row>
    <row r="1160" spans="8:13" x14ac:dyDescent="0.3">
      <c r="H1160" t="str">
        <f t="shared" si="46"/>
        <v/>
      </c>
      <c r="I1160" t="str">
        <f>VLOOKUP(H1160,Input!$AI$3:$AL$1002,4)</f>
        <v/>
      </c>
      <c r="J1160" t="str">
        <f>VLOOKUP(H1160,Input!$AI$3:$AL$1002,3)</f>
        <v/>
      </c>
      <c r="K1160" t="str">
        <f t="shared" si="47"/>
        <v/>
      </c>
      <c r="L1160" t="str">
        <f>VLOOKUP(K1160,Input!$AM$3:$AP$1002,4)</f>
        <v/>
      </c>
      <c r="M1160" t="str">
        <f>VLOOKUP(K1160,Input!$AM$3:$AP$1002,3)</f>
        <v/>
      </c>
    </row>
    <row r="1161" spans="8:13" x14ac:dyDescent="0.3">
      <c r="H1161" t="str">
        <f t="shared" si="46"/>
        <v/>
      </c>
      <c r="I1161" t="str">
        <f>VLOOKUP(H1161,Input!$AI$3:$AL$1002,4)</f>
        <v/>
      </c>
      <c r="J1161" t="str">
        <f>VLOOKUP(H1161,Input!$AI$3:$AL$1002,3)</f>
        <v/>
      </c>
      <c r="K1161" t="str">
        <f t="shared" si="47"/>
        <v/>
      </c>
      <c r="L1161" t="str">
        <f>VLOOKUP(K1161,Input!$AM$3:$AP$1002,4)</f>
        <v/>
      </c>
      <c r="M1161" t="str">
        <f>VLOOKUP(K1161,Input!$AM$3:$AP$1002,3)</f>
        <v/>
      </c>
    </row>
    <row r="1162" spans="8:13" x14ac:dyDescent="0.3">
      <c r="H1162" t="str">
        <f t="shared" si="46"/>
        <v/>
      </c>
      <c r="I1162" t="str">
        <f>VLOOKUP(H1162,Input!$AI$3:$AL$1002,4)</f>
        <v/>
      </c>
      <c r="J1162" t="str">
        <f>VLOOKUP(H1162,Input!$AI$3:$AL$1002,3)</f>
        <v/>
      </c>
      <c r="K1162" t="str">
        <f t="shared" si="47"/>
        <v/>
      </c>
      <c r="L1162" t="str">
        <f>VLOOKUP(K1162,Input!$AM$3:$AP$1002,4)</f>
        <v/>
      </c>
      <c r="M1162" t="str">
        <f>VLOOKUP(K1162,Input!$AM$3:$AP$1002,3)</f>
        <v/>
      </c>
    </row>
    <row r="1163" spans="8:13" x14ac:dyDescent="0.3">
      <c r="H1163" t="str">
        <f t="shared" si="46"/>
        <v/>
      </c>
      <c r="I1163" t="str">
        <f>VLOOKUP(H1163,Input!$AI$3:$AL$1002,4)</f>
        <v/>
      </c>
      <c r="J1163" t="str">
        <f>VLOOKUP(H1163,Input!$AI$3:$AL$1002,3)</f>
        <v/>
      </c>
      <c r="K1163" t="str">
        <f t="shared" si="47"/>
        <v/>
      </c>
      <c r="L1163" t="str">
        <f>VLOOKUP(K1163,Input!$AM$3:$AP$1002,4)</f>
        <v/>
      </c>
      <c r="M1163" t="str">
        <f>VLOOKUP(K1163,Input!$AM$3:$AP$1002,3)</f>
        <v/>
      </c>
    </row>
    <row r="1164" spans="8:13" x14ac:dyDescent="0.3">
      <c r="H1164" t="str">
        <f t="shared" si="46"/>
        <v/>
      </c>
      <c r="I1164" t="str">
        <f>VLOOKUP(H1164,Input!$AI$3:$AL$1002,4)</f>
        <v/>
      </c>
      <c r="J1164" t="str">
        <f>VLOOKUP(H1164,Input!$AI$3:$AL$1002,3)</f>
        <v/>
      </c>
      <c r="K1164" t="str">
        <f t="shared" si="47"/>
        <v/>
      </c>
      <c r="L1164" t="str">
        <f>VLOOKUP(K1164,Input!$AM$3:$AP$1002,4)</f>
        <v/>
      </c>
      <c r="M1164" t="str">
        <f>VLOOKUP(K1164,Input!$AM$3:$AP$1002,3)</f>
        <v/>
      </c>
    </row>
    <row r="1165" spans="8:13" x14ac:dyDescent="0.3">
      <c r="H1165" t="str">
        <f t="shared" si="46"/>
        <v/>
      </c>
      <c r="I1165" t="str">
        <f>VLOOKUP(H1165,Input!$AI$3:$AL$1002,4)</f>
        <v/>
      </c>
      <c r="J1165" t="str">
        <f>VLOOKUP(H1165,Input!$AI$3:$AL$1002,3)</f>
        <v/>
      </c>
      <c r="K1165" t="str">
        <f t="shared" si="47"/>
        <v/>
      </c>
      <c r="L1165" t="str">
        <f>VLOOKUP(K1165,Input!$AM$3:$AP$1002,4)</f>
        <v/>
      </c>
      <c r="M1165" t="str">
        <f>VLOOKUP(K1165,Input!$AM$3:$AP$1002,3)</f>
        <v/>
      </c>
    </row>
    <row r="1166" spans="8:13" x14ac:dyDescent="0.3">
      <c r="H1166" t="str">
        <f t="shared" si="46"/>
        <v/>
      </c>
      <c r="I1166" t="str">
        <f>VLOOKUP(H1166,Input!$AI$3:$AL$1002,4)</f>
        <v/>
      </c>
      <c r="J1166" t="str">
        <f>VLOOKUP(H1166,Input!$AI$3:$AL$1002,3)</f>
        <v/>
      </c>
      <c r="K1166" t="str">
        <f t="shared" si="47"/>
        <v/>
      </c>
      <c r="L1166" t="str">
        <f>VLOOKUP(K1166,Input!$AM$3:$AP$1002,4)</f>
        <v/>
      </c>
      <c r="M1166" t="str">
        <f>VLOOKUP(K1166,Input!$AM$3:$AP$1002,3)</f>
        <v/>
      </c>
    </row>
    <row r="1167" spans="8:13" x14ac:dyDescent="0.3">
      <c r="H1167" t="str">
        <f t="shared" si="46"/>
        <v/>
      </c>
      <c r="I1167" t="str">
        <f>VLOOKUP(H1167,Input!$AI$3:$AL$1002,4)</f>
        <v/>
      </c>
      <c r="J1167" t="str">
        <f>VLOOKUP(H1167,Input!$AI$3:$AL$1002,3)</f>
        <v/>
      </c>
      <c r="K1167" t="str">
        <f t="shared" si="47"/>
        <v/>
      </c>
      <c r="L1167" t="str">
        <f>VLOOKUP(K1167,Input!$AM$3:$AP$1002,4)</f>
        <v/>
      </c>
      <c r="M1167" t="str">
        <f>VLOOKUP(K1167,Input!$AM$3:$AP$1002,3)</f>
        <v/>
      </c>
    </row>
    <row r="1168" spans="8:13" x14ac:dyDescent="0.3">
      <c r="H1168" t="str">
        <f t="shared" si="46"/>
        <v/>
      </c>
      <c r="I1168" t="str">
        <f>VLOOKUP(H1168,Input!$AI$3:$AL$1002,4)</f>
        <v/>
      </c>
      <c r="J1168" t="str">
        <f>VLOOKUP(H1168,Input!$AI$3:$AL$1002,3)</f>
        <v/>
      </c>
      <c r="K1168" t="str">
        <f t="shared" si="47"/>
        <v/>
      </c>
      <c r="L1168" t="str">
        <f>VLOOKUP(K1168,Input!$AM$3:$AP$1002,4)</f>
        <v/>
      </c>
      <c r="M1168" t="str">
        <f>VLOOKUP(K1168,Input!$AM$3:$AP$1002,3)</f>
        <v/>
      </c>
    </row>
    <row r="1169" spans="8:13" x14ac:dyDescent="0.3">
      <c r="H1169" t="str">
        <f t="shared" si="46"/>
        <v/>
      </c>
      <c r="I1169" t="str">
        <f>VLOOKUP(H1169,Input!$AI$3:$AL$1002,4)</f>
        <v/>
      </c>
      <c r="J1169" t="str">
        <f>VLOOKUP(H1169,Input!$AI$3:$AL$1002,3)</f>
        <v/>
      </c>
      <c r="K1169" t="str">
        <f t="shared" si="47"/>
        <v/>
      </c>
      <c r="L1169" t="str">
        <f>VLOOKUP(K1169,Input!$AM$3:$AP$1002,4)</f>
        <v/>
      </c>
      <c r="M1169" t="str">
        <f>VLOOKUP(K1169,Input!$AM$3:$AP$1002,3)</f>
        <v/>
      </c>
    </row>
    <row r="1170" spans="8:13" x14ac:dyDescent="0.3">
      <c r="H1170" t="str">
        <f t="shared" si="46"/>
        <v/>
      </c>
      <c r="I1170" t="str">
        <f>VLOOKUP(H1170,Input!$AI$3:$AL$1002,4)</f>
        <v/>
      </c>
      <c r="J1170" t="str">
        <f>VLOOKUP(H1170,Input!$AI$3:$AL$1002,3)</f>
        <v/>
      </c>
      <c r="K1170" t="str">
        <f t="shared" si="47"/>
        <v/>
      </c>
      <c r="L1170" t="str">
        <f>VLOOKUP(K1170,Input!$AM$3:$AP$1002,4)</f>
        <v/>
      </c>
      <c r="M1170" t="str">
        <f>VLOOKUP(K1170,Input!$AM$3:$AP$1002,3)</f>
        <v/>
      </c>
    </row>
    <row r="1171" spans="8:13" x14ac:dyDescent="0.3">
      <c r="H1171" t="str">
        <f t="shared" si="46"/>
        <v/>
      </c>
      <c r="I1171" t="str">
        <f>VLOOKUP(H1171,Input!$AI$3:$AL$1002,4)</f>
        <v/>
      </c>
      <c r="J1171" t="str">
        <f>VLOOKUP(H1171,Input!$AI$3:$AL$1002,3)</f>
        <v/>
      </c>
      <c r="K1171" t="str">
        <f t="shared" si="47"/>
        <v/>
      </c>
      <c r="L1171" t="str">
        <f>VLOOKUP(K1171,Input!$AM$3:$AP$1002,4)</f>
        <v/>
      </c>
      <c r="M1171" t="str">
        <f>VLOOKUP(K1171,Input!$AM$3:$AP$1002,3)</f>
        <v/>
      </c>
    </row>
    <row r="1172" spans="8:13" x14ac:dyDescent="0.3">
      <c r="H1172" t="str">
        <f t="shared" si="46"/>
        <v/>
      </c>
      <c r="I1172" t="str">
        <f>VLOOKUP(H1172,Input!$AI$3:$AL$1002,4)</f>
        <v/>
      </c>
      <c r="J1172" t="str">
        <f>VLOOKUP(H1172,Input!$AI$3:$AL$1002,3)</f>
        <v/>
      </c>
      <c r="K1172" t="str">
        <f t="shared" si="47"/>
        <v/>
      </c>
      <c r="L1172" t="str">
        <f>VLOOKUP(K1172,Input!$AM$3:$AP$1002,4)</f>
        <v/>
      </c>
      <c r="M1172" t="str">
        <f>VLOOKUP(K1172,Input!$AM$3:$AP$1002,3)</f>
        <v/>
      </c>
    </row>
    <row r="1173" spans="8:13" x14ac:dyDescent="0.3">
      <c r="H1173" t="str">
        <f t="shared" si="46"/>
        <v/>
      </c>
      <c r="I1173" t="str">
        <f>VLOOKUP(H1173,Input!$AI$3:$AL$1002,4)</f>
        <v/>
      </c>
      <c r="J1173" t="str">
        <f>VLOOKUP(H1173,Input!$AI$3:$AL$1002,3)</f>
        <v/>
      </c>
      <c r="K1173" t="str">
        <f t="shared" si="47"/>
        <v/>
      </c>
      <c r="L1173" t="str">
        <f>VLOOKUP(K1173,Input!$AM$3:$AP$1002,4)</f>
        <v/>
      </c>
      <c r="M1173" t="str">
        <f>VLOOKUP(K1173,Input!$AM$3:$AP$1002,3)</f>
        <v/>
      </c>
    </row>
    <row r="1174" spans="8:13" x14ac:dyDescent="0.3">
      <c r="H1174" t="str">
        <f t="shared" si="46"/>
        <v/>
      </c>
      <c r="I1174" t="str">
        <f>VLOOKUP(H1174,Input!$AI$3:$AL$1002,4)</f>
        <v/>
      </c>
      <c r="J1174" t="str">
        <f>VLOOKUP(H1174,Input!$AI$3:$AL$1002,3)</f>
        <v/>
      </c>
      <c r="K1174" t="str">
        <f t="shared" si="47"/>
        <v/>
      </c>
      <c r="L1174" t="str">
        <f>VLOOKUP(K1174,Input!$AM$3:$AP$1002,4)</f>
        <v/>
      </c>
      <c r="M1174" t="str">
        <f>VLOOKUP(K1174,Input!$AM$3:$AP$1002,3)</f>
        <v/>
      </c>
    </row>
    <row r="1175" spans="8:13" x14ac:dyDescent="0.3">
      <c r="H1175" t="str">
        <f t="shared" si="46"/>
        <v/>
      </c>
      <c r="I1175" t="str">
        <f>VLOOKUP(H1175,Input!$AI$3:$AL$1002,4)</f>
        <v/>
      </c>
      <c r="J1175" t="str">
        <f>VLOOKUP(H1175,Input!$AI$3:$AL$1002,3)</f>
        <v/>
      </c>
      <c r="K1175" t="str">
        <f t="shared" si="47"/>
        <v/>
      </c>
      <c r="L1175" t="str">
        <f>VLOOKUP(K1175,Input!$AM$3:$AP$1002,4)</f>
        <v/>
      </c>
      <c r="M1175" t="str">
        <f>VLOOKUP(K1175,Input!$AM$3:$AP$1002,3)</f>
        <v/>
      </c>
    </row>
    <row r="1176" spans="8:13" x14ac:dyDescent="0.3">
      <c r="H1176" t="str">
        <f t="shared" si="46"/>
        <v/>
      </c>
      <c r="I1176" t="str">
        <f>VLOOKUP(H1176,Input!$AI$3:$AL$1002,4)</f>
        <v/>
      </c>
      <c r="J1176" t="str">
        <f>VLOOKUP(H1176,Input!$AI$3:$AL$1002,3)</f>
        <v/>
      </c>
      <c r="K1176" t="str">
        <f t="shared" si="47"/>
        <v/>
      </c>
      <c r="L1176" t="str">
        <f>VLOOKUP(K1176,Input!$AM$3:$AP$1002,4)</f>
        <v/>
      </c>
      <c r="M1176" t="str">
        <f>VLOOKUP(K1176,Input!$AM$3:$AP$1002,3)</f>
        <v/>
      </c>
    </row>
    <row r="1177" spans="8:13" x14ac:dyDescent="0.3">
      <c r="H1177" t="str">
        <f t="shared" si="46"/>
        <v/>
      </c>
      <c r="I1177" t="str">
        <f>VLOOKUP(H1177,Input!$AI$3:$AL$1002,4)</f>
        <v/>
      </c>
      <c r="J1177" t="str">
        <f>VLOOKUP(H1177,Input!$AI$3:$AL$1002,3)</f>
        <v/>
      </c>
      <c r="K1177" t="str">
        <f t="shared" si="47"/>
        <v/>
      </c>
      <c r="L1177" t="str">
        <f>VLOOKUP(K1177,Input!$AM$3:$AP$1002,4)</f>
        <v/>
      </c>
      <c r="M1177" t="str">
        <f>VLOOKUP(K1177,Input!$AM$3:$AP$1002,3)</f>
        <v/>
      </c>
    </row>
    <row r="1178" spans="8:13" x14ac:dyDescent="0.3">
      <c r="H1178" t="str">
        <f t="shared" si="46"/>
        <v/>
      </c>
      <c r="I1178" t="str">
        <f>VLOOKUP(H1178,Input!$AI$3:$AL$1002,4)</f>
        <v/>
      </c>
      <c r="J1178" t="str">
        <f>VLOOKUP(H1178,Input!$AI$3:$AL$1002,3)</f>
        <v/>
      </c>
      <c r="K1178" t="str">
        <f t="shared" si="47"/>
        <v/>
      </c>
      <c r="L1178" t="str">
        <f>VLOOKUP(K1178,Input!$AM$3:$AP$1002,4)</f>
        <v/>
      </c>
      <c r="M1178" t="str">
        <f>VLOOKUP(K1178,Input!$AM$3:$AP$1002,3)</f>
        <v/>
      </c>
    </row>
    <row r="1179" spans="8:13" x14ac:dyDescent="0.3">
      <c r="H1179" t="str">
        <f t="shared" si="46"/>
        <v/>
      </c>
      <c r="I1179" t="str">
        <f>VLOOKUP(H1179,Input!$AI$3:$AL$1002,4)</f>
        <v/>
      </c>
      <c r="J1179" t="str">
        <f>VLOOKUP(H1179,Input!$AI$3:$AL$1002,3)</f>
        <v/>
      </c>
      <c r="K1179" t="str">
        <f t="shared" si="47"/>
        <v/>
      </c>
      <c r="L1179" t="str">
        <f>VLOOKUP(K1179,Input!$AM$3:$AP$1002,4)</f>
        <v/>
      </c>
      <c r="M1179" t="str">
        <f>VLOOKUP(K1179,Input!$AM$3:$AP$1002,3)</f>
        <v/>
      </c>
    </row>
    <row r="1180" spans="8:13" x14ac:dyDescent="0.3">
      <c r="H1180" t="str">
        <f t="shared" si="46"/>
        <v/>
      </c>
      <c r="I1180" t="str">
        <f>VLOOKUP(H1180,Input!$AI$3:$AL$1002,4)</f>
        <v/>
      </c>
      <c r="J1180" t="str">
        <f>VLOOKUP(H1180,Input!$AI$3:$AL$1002,3)</f>
        <v/>
      </c>
      <c r="K1180" t="str">
        <f t="shared" si="47"/>
        <v/>
      </c>
      <c r="L1180" t="str">
        <f>VLOOKUP(K1180,Input!$AM$3:$AP$1002,4)</f>
        <v/>
      </c>
      <c r="M1180" t="str">
        <f>VLOOKUP(K1180,Input!$AM$3:$AP$1002,3)</f>
        <v/>
      </c>
    </row>
    <row r="1181" spans="8:13" x14ac:dyDescent="0.3">
      <c r="H1181" t="str">
        <f t="shared" si="46"/>
        <v/>
      </c>
      <c r="I1181" t="str">
        <f>VLOOKUP(H1181,Input!$AI$3:$AL$1002,4)</f>
        <v/>
      </c>
      <c r="J1181" t="str">
        <f>VLOOKUP(H1181,Input!$AI$3:$AL$1002,3)</f>
        <v/>
      </c>
      <c r="K1181" t="str">
        <f t="shared" si="47"/>
        <v/>
      </c>
      <c r="L1181" t="str">
        <f>VLOOKUP(K1181,Input!$AM$3:$AP$1002,4)</f>
        <v/>
      </c>
      <c r="M1181" t="str">
        <f>VLOOKUP(K1181,Input!$AM$3:$AP$1002,3)</f>
        <v/>
      </c>
    </row>
    <row r="1182" spans="8:13" x14ac:dyDescent="0.3">
      <c r="H1182" t="str">
        <f t="shared" si="46"/>
        <v/>
      </c>
      <c r="I1182" t="str">
        <f>VLOOKUP(H1182,Input!$AI$3:$AL$1002,4)</f>
        <v/>
      </c>
      <c r="J1182" t="str">
        <f>VLOOKUP(H1182,Input!$AI$3:$AL$1002,3)</f>
        <v/>
      </c>
      <c r="K1182" t="str">
        <f t="shared" si="47"/>
        <v/>
      </c>
      <c r="L1182" t="str">
        <f>VLOOKUP(K1182,Input!$AM$3:$AP$1002,4)</f>
        <v/>
      </c>
      <c r="M1182" t="str">
        <f>VLOOKUP(K1182,Input!$AM$3:$AP$1002,3)</f>
        <v/>
      </c>
    </row>
    <row r="1183" spans="8:13" x14ac:dyDescent="0.3">
      <c r="H1183" t="str">
        <f t="shared" si="46"/>
        <v/>
      </c>
      <c r="I1183" t="str">
        <f>VLOOKUP(H1183,Input!$AI$3:$AL$1002,4)</f>
        <v/>
      </c>
      <c r="J1183" t="str">
        <f>VLOOKUP(H1183,Input!$AI$3:$AL$1002,3)</f>
        <v/>
      </c>
      <c r="K1183" t="str">
        <f t="shared" si="47"/>
        <v/>
      </c>
      <c r="L1183" t="str">
        <f>VLOOKUP(K1183,Input!$AM$3:$AP$1002,4)</f>
        <v/>
      </c>
      <c r="M1183" t="str">
        <f>VLOOKUP(K1183,Input!$AM$3:$AP$1002,3)</f>
        <v/>
      </c>
    </row>
    <row r="1184" spans="8:13" x14ac:dyDescent="0.3">
      <c r="H1184" t="str">
        <f t="shared" si="46"/>
        <v/>
      </c>
      <c r="I1184" t="str">
        <f>VLOOKUP(H1184,Input!$AI$3:$AL$1002,4)</f>
        <v/>
      </c>
      <c r="J1184" t="str">
        <f>VLOOKUP(H1184,Input!$AI$3:$AL$1002,3)</f>
        <v/>
      </c>
      <c r="K1184" t="str">
        <f t="shared" si="47"/>
        <v/>
      </c>
      <c r="L1184" t="str">
        <f>VLOOKUP(K1184,Input!$AM$3:$AP$1002,4)</f>
        <v/>
      </c>
      <c r="M1184" t="str">
        <f>VLOOKUP(K1184,Input!$AM$3:$AP$1002,3)</f>
        <v/>
      </c>
    </row>
    <row r="1185" spans="8:13" x14ac:dyDescent="0.3">
      <c r="H1185" t="str">
        <f t="shared" si="46"/>
        <v/>
      </c>
      <c r="I1185" t="str">
        <f>VLOOKUP(H1185,Input!$AI$3:$AL$1002,4)</f>
        <v/>
      </c>
      <c r="J1185" t="str">
        <f>VLOOKUP(H1185,Input!$AI$3:$AL$1002,3)</f>
        <v/>
      </c>
      <c r="K1185" t="str">
        <f t="shared" si="47"/>
        <v/>
      </c>
      <c r="L1185" t="str">
        <f>VLOOKUP(K1185,Input!$AM$3:$AP$1002,4)</f>
        <v/>
      </c>
      <c r="M1185" t="str">
        <f>VLOOKUP(K1185,Input!$AM$3:$AP$1002,3)</f>
        <v/>
      </c>
    </row>
    <row r="1186" spans="8:13" x14ac:dyDescent="0.3">
      <c r="H1186" t="str">
        <f t="shared" si="46"/>
        <v/>
      </c>
      <c r="I1186" t="str">
        <f>VLOOKUP(H1186,Input!$AI$3:$AL$1002,4)</f>
        <v/>
      </c>
      <c r="J1186" t="str">
        <f>VLOOKUP(H1186,Input!$AI$3:$AL$1002,3)</f>
        <v/>
      </c>
      <c r="K1186" t="str">
        <f t="shared" si="47"/>
        <v/>
      </c>
      <c r="L1186" t="str">
        <f>VLOOKUP(K1186,Input!$AM$3:$AP$1002,4)</f>
        <v/>
      </c>
      <c r="M1186" t="str">
        <f>VLOOKUP(K1186,Input!$AM$3:$AP$1002,3)</f>
        <v/>
      </c>
    </row>
    <row r="1187" spans="8:13" x14ac:dyDescent="0.3">
      <c r="H1187" t="str">
        <f t="shared" si="46"/>
        <v/>
      </c>
      <c r="I1187" t="str">
        <f>VLOOKUP(H1187,Input!$AI$3:$AL$1002,4)</f>
        <v/>
      </c>
      <c r="J1187" t="str">
        <f>VLOOKUP(H1187,Input!$AI$3:$AL$1002,3)</f>
        <v/>
      </c>
      <c r="K1187" t="str">
        <f t="shared" si="47"/>
        <v/>
      </c>
      <c r="L1187" t="str">
        <f>VLOOKUP(K1187,Input!$AM$3:$AP$1002,4)</f>
        <v/>
      </c>
      <c r="M1187" t="str">
        <f>VLOOKUP(K1187,Input!$AM$3:$AP$1002,3)</f>
        <v/>
      </c>
    </row>
    <row r="1188" spans="8:13" x14ac:dyDescent="0.3">
      <c r="H1188" t="str">
        <f t="shared" si="46"/>
        <v/>
      </c>
      <c r="I1188" t="str">
        <f>VLOOKUP(H1188,Input!$AI$3:$AL$1002,4)</f>
        <v/>
      </c>
      <c r="J1188" t="str">
        <f>VLOOKUP(H1188,Input!$AI$3:$AL$1002,3)</f>
        <v/>
      </c>
      <c r="K1188" t="str">
        <f t="shared" si="47"/>
        <v/>
      </c>
      <c r="L1188" t="str">
        <f>VLOOKUP(K1188,Input!$AM$3:$AP$1002,4)</f>
        <v/>
      </c>
      <c r="M1188" t="str">
        <f>VLOOKUP(K1188,Input!$AM$3:$AP$1002,3)</f>
        <v/>
      </c>
    </row>
    <row r="1189" spans="8:13" x14ac:dyDescent="0.3">
      <c r="H1189" t="str">
        <f t="shared" si="46"/>
        <v/>
      </c>
      <c r="I1189" t="str">
        <f>VLOOKUP(H1189,Input!$AI$3:$AL$1002,4)</f>
        <v/>
      </c>
      <c r="J1189" t="str">
        <f>VLOOKUP(H1189,Input!$AI$3:$AL$1002,3)</f>
        <v/>
      </c>
      <c r="K1189" t="str">
        <f t="shared" si="47"/>
        <v/>
      </c>
      <c r="L1189" t="str">
        <f>VLOOKUP(K1189,Input!$AM$3:$AP$1002,4)</f>
        <v/>
      </c>
      <c r="M1189" t="str">
        <f>VLOOKUP(K1189,Input!$AM$3:$AP$1002,3)</f>
        <v/>
      </c>
    </row>
    <row r="1190" spans="8:13" x14ac:dyDescent="0.3">
      <c r="H1190" t="str">
        <f t="shared" si="46"/>
        <v/>
      </c>
      <c r="I1190" t="str">
        <f>VLOOKUP(H1190,Input!$AI$3:$AL$1002,4)</f>
        <v/>
      </c>
      <c r="J1190" t="str">
        <f>VLOOKUP(H1190,Input!$AI$3:$AL$1002,3)</f>
        <v/>
      </c>
      <c r="K1190" t="str">
        <f t="shared" si="47"/>
        <v/>
      </c>
      <c r="L1190" t="str">
        <f>VLOOKUP(K1190,Input!$AM$3:$AP$1002,4)</f>
        <v/>
      </c>
      <c r="M1190" t="str">
        <f>VLOOKUP(K1190,Input!$AM$3:$AP$1002,3)</f>
        <v/>
      </c>
    </row>
    <row r="1191" spans="8:13" x14ac:dyDescent="0.3">
      <c r="H1191" t="str">
        <f t="shared" si="46"/>
        <v/>
      </c>
      <c r="I1191" t="str">
        <f>VLOOKUP(H1191,Input!$AI$3:$AL$1002,4)</f>
        <v/>
      </c>
      <c r="J1191" t="str">
        <f>VLOOKUP(H1191,Input!$AI$3:$AL$1002,3)</f>
        <v/>
      </c>
      <c r="K1191" t="str">
        <f t="shared" si="47"/>
        <v/>
      </c>
      <c r="L1191" t="str">
        <f>VLOOKUP(K1191,Input!$AM$3:$AP$1002,4)</f>
        <v/>
      </c>
      <c r="M1191" t="str">
        <f>VLOOKUP(K1191,Input!$AM$3:$AP$1002,3)</f>
        <v/>
      </c>
    </row>
    <row r="1192" spans="8:13" x14ac:dyDescent="0.3">
      <c r="H1192" t="str">
        <f t="shared" si="46"/>
        <v/>
      </c>
      <c r="I1192" t="str">
        <f>VLOOKUP(H1192,Input!$AI$3:$AL$1002,4)</f>
        <v/>
      </c>
      <c r="J1192" t="str">
        <f>VLOOKUP(H1192,Input!$AI$3:$AL$1002,3)</f>
        <v/>
      </c>
      <c r="K1192" t="str">
        <f t="shared" si="47"/>
        <v/>
      </c>
      <c r="L1192" t="str">
        <f>VLOOKUP(K1192,Input!$AM$3:$AP$1002,4)</f>
        <v/>
      </c>
      <c r="M1192" t="str">
        <f>VLOOKUP(K1192,Input!$AM$3:$AP$1002,3)</f>
        <v/>
      </c>
    </row>
    <row r="1193" spans="8:13" x14ac:dyDescent="0.3">
      <c r="H1193" t="str">
        <f t="shared" si="46"/>
        <v/>
      </c>
      <c r="I1193" t="str">
        <f>VLOOKUP(H1193,Input!$AI$3:$AL$1002,4)</f>
        <v/>
      </c>
      <c r="J1193" t="str">
        <f>VLOOKUP(H1193,Input!$AI$3:$AL$1002,3)</f>
        <v/>
      </c>
      <c r="K1193" t="str">
        <f t="shared" si="47"/>
        <v/>
      </c>
      <c r="L1193" t="str">
        <f>VLOOKUP(K1193,Input!$AM$3:$AP$1002,4)</f>
        <v/>
      </c>
      <c r="M1193" t="str">
        <f>VLOOKUP(K1193,Input!$AM$3:$AP$1002,3)</f>
        <v/>
      </c>
    </row>
    <row r="1194" spans="8:13" x14ac:dyDescent="0.3">
      <c r="H1194" t="str">
        <f t="shared" si="46"/>
        <v/>
      </c>
      <c r="I1194" t="str">
        <f>VLOOKUP(H1194,Input!$AI$3:$AL$1002,4)</f>
        <v/>
      </c>
      <c r="J1194" t="str">
        <f>VLOOKUP(H1194,Input!$AI$3:$AL$1002,3)</f>
        <v/>
      </c>
      <c r="K1194" t="str">
        <f t="shared" si="47"/>
        <v/>
      </c>
      <c r="L1194" t="str">
        <f>VLOOKUP(K1194,Input!$AM$3:$AP$1002,4)</f>
        <v/>
      </c>
      <c r="M1194" t="str">
        <f>VLOOKUP(K1194,Input!$AM$3:$AP$1002,3)</f>
        <v/>
      </c>
    </row>
    <row r="1195" spans="8:13" x14ac:dyDescent="0.3">
      <c r="H1195" t="str">
        <f t="shared" si="46"/>
        <v/>
      </c>
      <c r="I1195" t="str">
        <f>VLOOKUP(H1195,Input!$AI$3:$AL$1002,4)</f>
        <v/>
      </c>
      <c r="J1195" t="str">
        <f>VLOOKUP(H1195,Input!$AI$3:$AL$1002,3)</f>
        <v/>
      </c>
      <c r="K1195" t="str">
        <f t="shared" si="47"/>
        <v/>
      </c>
      <c r="L1195" t="str">
        <f>VLOOKUP(K1195,Input!$AM$3:$AP$1002,4)</f>
        <v/>
      </c>
      <c r="M1195" t="str">
        <f>VLOOKUP(K1195,Input!$AM$3:$AP$1002,3)</f>
        <v/>
      </c>
    </row>
    <row r="1196" spans="8:13" x14ac:dyDescent="0.3">
      <c r="H1196" t="str">
        <f t="shared" si="46"/>
        <v/>
      </c>
      <c r="I1196" t="str">
        <f>VLOOKUP(H1196,Input!$AI$3:$AL$1002,4)</f>
        <v/>
      </c>
      <c r="J1196" t="str">
        <f>VLOOKUP(H1196,Input!$AI$3:$AL$1002,3)</f>
        <v/>
      </c>
      <c r="K1196" t="str">
        <f t="shared" si="47"/>
        <v/>
      </c>
      <c r="L1196" t="str">
        <f>VLOOKUP(K1196,Input!$AM$3:$AP$1002,4)</f>
        <v/>
      </c>
      <c r="M1196" t="str">
        <f>VLOOKUP(K1196,Input!$AM$3:$AP$1002,3)</f>
        <v/>
      </c>
    </row>
    <row r="1197" spans="8:13" x14ac:dyDescent="0.3">
      <c r="H1197" t="str">
        <f t="shared" si="46"/>
        <v/>
      </c>
      <c r="I1197" t="str">
        <f>VLOOKUP(H1197,Input!$AI$3:$AL$1002,4)</f>
        <v/>
      </c>
      <c r="J1197" t="str">
        <f>VLOOKUP(H1197,Input!$AI$3:$AL$1002,3)</f>
        <v/>
      </c>
      <c r="K1197" t="str">
        <f t="shared" si="47"/>
        <v/>
      </c>
      <c r="L1197" t="str">
        <f>VLOOKUP(K1197,Input!$AM$3:$AP$1002,4)</f>
        <v/>
      </c>
      <c r="M1197" t="str">
        <f>VLOOKUP(K1197,Input!$AM$3:$AP$1002,3)</f>
        <v/>
      </c>
    </row>
    <row r="1198" spans="8:13" x14ac:dyDescent="0.3">
      <c r="H1198" t="str">
        <f t="shared" si="46"/>
        <v/>
      </c>
      <c r="I1198" t="str">
        <f>VLOOKUP(H1198,Input!$AI$3:$AL$1002,4)</f>
        <v/>
      </c>
      <c r="J1198" t="str">
        <f>VLOOKUP(H1198,Input!$AI$3:$AL$1002,3)</f>
        <v/>
      </c>
      <c r="K1198" t="str">
        <f t="shared" si="47"/>
        <v/>
      </c>
      <c r="L1198" t="str">
        <f>VLOOKUP(K1198,Input!$AM$3:$AP$1002,4)</f>
        <v/>
      </c>
      <c r="M1198" t="str">
        <f>VLOOKUP(K1198,Input!$AM$3:$AP$1002,3)</f>
        <v/>
      </c>
    </row>
    <row r="1199" spans="8:13" x14ac:dyDescent="0.3">
      <c r="H1199" t="str">
        <f t="shared" si="46"/>
        <v/>
      </c>
      <c r="I1199" t="str">
        <f>VLOOKUP(H1199,Input!$AI$3:$AL$1002,4)</f>
        <v/>
      </c>
      <c r="J1199" t="str">
        <f>VLOOKUP(H1199,Input!$AI$3:$AL$1002,3)</f>
        <v/>
      </c>
      <c r="K1199" t="str">
        <f t="shared" si="47"/>
        <v/>
      </c>
      <c r="L1199" t="str">
        <f>VLOOKUP(K1199,Input!$AM$3:$AP$1002,4)</f>
        <v/>
      </c>
      <c r="M1199" t="str">
        <f>VLOOKUP(K1199,Input!$AM$3:$AP$1002,3)</f>
        <v/>
      </c>
    </row>
    <row r="1200" spans="8:13" x14ac:dyDescent="0.3">
      <c r="H1200" t="str">
        <f t="shared" si="46"/>
        <v/>
      </c>
      <c r="I1200" t="str">
        <f>VLOOKUP(H1200,Input!$AI$3:$AL$1002,4)</f>
        <v/>
      </c>
      <c r="J1200" t="str">
        <f>VLOOKUP(H1200,Input!$AI$3:$AL$1002,3)</f>
        <v/>
      </c>
      <c r="K1200" t="str">
        <f t="shared" si="47"/>
        <v/>
      </c>
      <c r="L1200" t="str">
        <f>VLOOKUP(K1200,Input!$AM$3:$AP$1002,4)</f>
        <v/>
      </c>
      <c r="M1200" t="str">
        <f>VLOOKUP(K1200,Input!$AM$3:$AP$1002,3)</f>
        <v/>
      </c>
    </row>
    <row r="1201" spans="8:13" x14ac:dyDescent="0.3">
      <c r="H1201" t="str">
        <f t="shared" si="46"/>
        <v/>
      </c>
      <c r="I1201" t="str">
        <f>VLOOKUP(H1201,Input!$AI$3:$AL$1002,4)</f>
        <v/>
      </c>
      <c r="J1201" t="str">
        <f>VLOOKUP(H1201,Input!$AI$3:$AL$1002,3)</f>
        <v/>
      </c>
      <c r="K1201" t="str">
        <f t="shared" si="47"/>
        <v/>
      </c>
      <c r="L1201" t="str">
        <f>VLOOKUP(K1201,Input!$AM$3:$AP$1002,4)</f>
        <v/>
      </c>
      <c r="M1201" t="str">
        <f>VLOOKUP(K1201,Input!$AM$3:$AP$1002,3)</f>
        <v/>
      </c>
    </row>
    <row r="1202" spans="8:13" x14ac:dyDescent="0.3">
      <c r="H1202" t="str">
        <f t="shared" si="46"/>
        <v/>
      </c>
      <c r="I1202" t="str">
        <f>VLOOKUP(H1202,Input!$AI$3:$AL$1002,4)</f>
        <v/>
      </c>
      <c r="J1202" t="str">
        <f>VLOOKUP(H1202,Input!$AI$3:$AL$1002,3)</f>
        <v/>
      </c>
      <c r="K1202" t="str">
        <f t="shared" si="47"/>
        <v/>
      </c>
      <c r="L1202" t="str">
        <f>VLOOKUP(K1202,Input!$AM$3:$AP$1002,4)</f>
        <v/>
      </c>
      <c r="M1202" t="str">
        <f>VLOOKUP(K1202,Input!$AM$3:$AP$1002,3)</f>
        <v/>
      </c>
    </row>
    <row r="1203" spans="8:13" x14ac:dyDescent="0.3">
      <c r="H1203" t="str">
        <f t="shared" si="46"/>
        <v/>
      </c>
      <c r="I1203" t="str">
        <f>VLOOKUP(H1203,Input!$AI$3:$AL$1002,4)</f>
        <v/>
      </c>
      <c r="J1203" t="str">
        <f>VLOOKUP(H1203,Input!$AI$3:$AL$1002,3)</f>
        <v/>
      </c>
      <c r="K1203" t="str">
        <f t="shared" si="47"/>
        <v/>
      </c>
      <c r="L1203" t="str">
        <f>VLOOKUP(K1203,Input!$AM$3:$AP$1002,4)</f>
        <v/>
      </c>
      <c r="M1203" t="str">
        <f>VLOOKUP(K1203,Input!$AM$3:$AP$1002,3)</f>
        <v/>
      </c>
    </row>
    <row r="1204" spans="8:13" x14ac:dyDescent="0.3">
      <c r="H1204" t="str">
        <f t="shared" si="46"/>
        <v/>
      </c>
      <c r="I1204" t="str">
        <f>VLOOKUP(H1204,Input!$AI$3:$AL$1002,4)</f>
        <v/>
      </c>
      <c r="J1204" t="str">
        <f>VLOOKUP(H1204,Input!$AI$3:$AL$1002,3)</f>
        <v/>
      </c>
      <c r="K1204" t="str">
        <f t="shared" si="47"/>
        <v/>
      </c>
      <c r="L1204" t="str">
        <f>VLOOKUP(K1204,Input!$AM$3:$AP$1002,4)</f>
        <v/>
      </c>
      <c r="M1204" t="str">
        <f>VLOOKUP(K1204,Input!$AM$3:$AP$1002,3)</f>
        <v/>
      </c>
    </row>
    <row r="1205" spans="8:13" x14ac:dyDescent="0.3">
      <c r="H1205" t="str">
        <f t="shared" si="46"/>
        <v/>
      </c>
      <c r="I1205" t="str">
        <f>VLOOKUP(H1205,Input!$AI$3:$AL$1002,4)</f>
        <v/>
      </c>
      <c r="J1205" t="str">
        <f>VLOOKUP(H1205,Input!$AI$3:$AL$1002,3)</f>
        <v/>
      </c>
      <c r="K1205" t="str">
        <f t="shared" si="47"/>
        <v/>
      </c>
      <c r="L1205" t="str">
        <f>VLOOKUP(K1205,Input!$AM$3:$AP$1002,4)</f>
        <v/>
      </c>
      <c r="M1205" t="str">
        <f>VLOOKUP(K1205,Input!$AM$3:$AP$1002,3)</f>
        <v/>
      </c>
    </row>
    <row r="1206" spans="8:13" x14ac:dyDescent="0.3">
      <c r="H1206" t="str">
        <f t="shared" si="46"/>
        <v/>
      </c>
      <c r="I1206" t="str">
        <f>VLOOKUP(H1206,Input!$AI$3:$AL$1002,4)</f>
        <v/>
      </c>
      <c r="J1206" t="str">
        <f>VLOOKUP(H1206,Input!$AI$3:$AL$1002,3)</f>
        <v/>
      </c>
      <c r="K1206" t="str">
        <f t="shared" si="47"/>
        <v/>
      </c>
      <c r="L1206" t="str">
        <f>VLOOKUP(K1206,Input!$AM$3:$AP$1002,4)</f>
        <v/>
      </c>
      <c r="M1206" t="str">
        <f>VLOOKUP(K1206,Input!$AM$3:$AP$1002,3)</f>
        <v/>
      </c>
    </row>
    <row r="1207" spans="8:13" x14ac:dyDescent="0.3">
      <c r="H1207" t="str">
        <f t="shared" si="46"/>
        <v/>
      </c>
      <c r="I1207" t="str">
        <f>VLOOKUP(H1207,Input!$AI$3:$AL$1002,4)</f>
        <v/>
      </c>
      <c r="J1207" t="str">
        <f>VLOOKUP(H1207,Input!$AI$3:$AL$1002,3)</f>
        <v/>
      </c>
      <c r="K1207" t="str">
        <f t="shared" si="47"/>
        <v/>
      </c>
      <c r="L1207" t="str">
        <f>VLOOKUP(K1207,Input!$AM$3:$AP$1002,4)</f>
        <v/>
      </c>
      <c r="M1207" t="str">
        <f>VLOOKUP(K1207,Input!$AM$3:$AP$1002,3)</f>
        <v/>
      </c>
    </row>
    <row r="1208" spans="8:13" x14ac:dyDescent="0.3">
      <c r="H1208" t="str">
        <f t="shared" si="46"/>
        <v/>
      </c>
      <c r="I1208" t="str">
        <f>VLOOKUP(H1208,Input!$AI$3:$AL$1002,4)</f>
        <v/>
      </c>
      <c r="J1208" t="str">
        <f>VLOOKUP(H1208,Input!$AI$3:$AL$1002,3)</f>
        <v/>
      </c>
      <c r="K1208" t="str">
        <f t="shared" si="47"/>
        <v/>
      </c>
      <c r="L1208" t="str">
        <f>VLOOKUP(K1208,Input!$AM$3:$AP$1002,4)</f>
        <v/>
      </c>
      <c r="M1208" t="str">
        <f>VLOOKUP(K1208,Input!$AM$3:$AP$1002,3)</f>
        <v/>
      </c>
    </row>
    <row r="1209" spans="8:13" x14ac:dyDescent="0.3">
      <c r="H1209" t="str">
        <f t="shared" si="46"/>
        <v/>
      </c>
      <c r="I1209" t="str">
        <f>VLOOKUP(H1209,Input!$AI$3:$AL$1002,4)</f>
        <v/>
      </c>
      <c r="J1209" t="str">
        <f>VLOOKUP(H1209,Input!$AI$3:$AL$1002,3)</f>
        <v/>
      </c>
      <c r="K1209" t="str">
        <f t="shared" si="47"/>
        <v/>
      </c>
      <c r="L1209" t="str">
        <f>VLOOKUP(K1209,Input!$AM$3:$AP$1002,4)</f>
        <v/>
      </c>
      <c r="M1209" t="str">
        <f>VLOOKUP(K1209,Input!$AM$3:$AP$1002,3)</f>
        <v/>
      </c>
    </row>
    <row r="1210" spans="8:13" x14ac:dyDescent="0.3">
      <c r="H1210" t="str">
        <f t="shared" si="46"/>
        <v/>
      </c>
      <c r="I1210" t="str">
        <f>VLOOKUP(H1210,Input!$AI$3:$AL$1002,4)</f>
        <v/>
      </c>
      <c r="J1210" t="str">
        <f>VLOOKUP(H1210,Input!$AI$3:$AL$1002,3)</f>
        <v/>
      </c>
      <c r="K1210" t="str">
        <f t="shared" si="47"/>
        <v/>
      </c>
      <c r="L1210" t="str">
        <f>VLOOKUP(K1210,Input!$AM$3:$AP$1002,4)</f>
        <v/>
      </c>
      <c r="M1210" t="str">
        <f>VLOOKUP(K1210,Input!$AM$3:$AP$1002,3)</f>
        <v/>
      </c>
    </row>
    <row r="1211" spans="8:13" x14ac:dyDescent="0.3">
      <c r="H1211" t="str">
        <f t="shared" si="46"/>
        <v/>
      </c>
      <c r="I1211" t="str">
        <f>VLOOKUP(H1211,Input!$AI$3:$AL$1002,4)</f>
        <v/>
      </c>
      <c r="J1211" t="str">
        <f>VLOOKUP(H1211,Input!$AI$3:$AL$1002,3)</f>
        <v/>
      </c>
      <c r="K1211" t="str">
        <f t="shared" si="47"/>
        <v/>
      </c>
      <c r="L1211" t="str">
        <f>VLOOKUP(K1211,Input!$AM$3:$AP$1002,4)</f>
        <v/>
      </c>
      <c r="M1211" t="str">
        <f>VLOOKUP(K1211,Input!$AM$3:$AP$1002,3)</f>
        <v/>
      </c>
    </row>
    <row r="1212" spans="8:13" x14ac:dyDescent="0.3">
      <c r="H1212" t="str">
        <f t="shared" si="46"/>
        <v/>
      </c>
      <c r="I1212" t="str">
        <f>VLOOKUP(H1212,Input!$AI$3:$AL$1002,4)</f>
        <v/>
      </c>
      <c r="J1212" t="str">
        <f>VLOOKUP(H1212,Input!$AI$3:$AL$1002,3)</f>
        <v/>
      </c>
      <c r="K1212" t="str">
        <f t="shared" si="47"/>
        <v/>
      </c>
      <c r="L1212" t="str">
        <f>VLOOKUP(K1212,Input!$AM$3:$AP$1002,4)</f>
        <v/>
      </c>
      <c r="M1212" t="str">
        <f>VLOOKUP(K1212,Input!$AM$3:$AP$1002,3)</f>
        <v/>
      </c>
    </row>
    <row r="1213" spans="8:13" x14ac:dyDescent="0.3">
      <c r="H1213" t="str">
        <f t="shared" si="46"/>
        <v/>
      </c>
      <c r="I1213" t="str">
        <f>VLOOKUP(H1213,Input!$AI$3:$AL$1002,4)</f>
        <v/>
      </c>
      <c r="J1213" t="str">
        <f>VLOOKUP(H1213,Input!$AI$3:$AL$1002,3)</f>
        <v/>
      </c>
      <c r="K1213" t="str">
        <f t="shared" si="47"/>
        <v/>
      </c>
      <c r="L1213" t="str">
        <f>VLOOKUP(K1213,Input!$AM$3:$AP$1002,4)</f>
        <v/>
      </c>
      <c r="M1213" t="str">
        <f>VLOOKUP(K1213,Input!$AM$3:$AP$1002,3)</f>
        <v/>
      </c>
    </row>
    <row r="1214" spans="8:13" x14ac:dyDescent="0.3">
      <c r="H1214" t="str">
        <f t="shared" si="46"/>
        <v/>
      </c>
      <c r="I1214" t="str">
        <f>VLOOKUP(H1214,Input!$AI$3:$AL$1002,4)</f>
        <v/>
      </c>
      <c r="J1214" t="str">
        <f>VLOOKUP(H1214,Input!$AI$3:$AL$1002,3)</f>
        <v/>
      </c>
      <c r="K1214" t="str">
        <f t="shared" si="47"/>
        <v/>
      </c>
      <c r="L1214" t="str">
        <f>VLOOKUP(K1214,Input!$AM$3:$AP$1002,4)</f>
        <v/>
      </c>
      <c r="M1214" t="str">
        <f>VLOOKUP(K1214,Input!$AM$3:$AP$1002,3)</f>
        <v/>
      </c>
    </row>
    <row r="1215" spans="8:13" x14ac:dyDescent="0.3">
      <c r="H1215" t="str">
        <f t="shared" si="46"/>
        <v/>
      </c>
      <c r="I1215" t="str">
        <f>VLOOKUP(H1215,Input!$AI$3:$AL$1002,4)</f>
        <v/>
      </c>
      <c r="J1215" t="str">
        <f>VLOOKUP(H1215,Input!$AI$3:$AL$1002,3)</f>
        <v/>
      </c>
      <c r="K1215" t="str">
        <f t="shared" si="47"/>
        <v/>
      </c>
      <c r="L1215" t="str">
        <f>VLOOKUP(K1215,Input!$AM$3:$AP$1002,4)</f>
        <v/>
      </c>
      <c r="M1215" t="str">
        <f>VLOOKUP(K1215,Input!$AM$3:$AP$1002,3)</f>
        <v/>
      </c>
    </row>
    <row r="1216" spans="8:13" x14ac:dyDescent="0.3">
      <c r="H1216" t="str">
        <f t="shared" si="46"/>
        <v/>
      </c>
      <c r="I1216" t="str">
        <f>VLOOKUP(H1216,Input!$AI$3:$AL$1002,4)</f>
        <v/>
      </c>
      <c r="J1216" t="str">
        <f>VLOOKUP(H1216,Input!$AI$3:$AL$1002,3)</f>
        <v/>
      </c>
      <c r="K1216" t="str">
        <f t="shared" si="47"/>
        <v/>
      </c>
      <c r="L1216" t="str">
        <f>VLOOKUP(K1216,Input!$AM$3:$AP$1002,4)</f>
        <v/>
      </c>
      <c r="M1216" t="str">
        <f>VLOOKUP(K1216,Input!$AM$3:$AP$1002,3)</f>
        <v/>
      </c>
    </row>
    <row r="1217" spans="8:13" x14ac:dyDescent="0.3">
      <c r="H1217" t="str">
        <f t="shared" si="46"/>
        <v/>
      </c>
      <c r="I1217" t="str">
        <f>VLOOKUP(H1217,Input!$AI$3:$AL$1002,4)</f>
        <v/>
      </c>
      <c r="J1217" t="str">
        <f>VLOOKUP(H1217,Input!$AI$3:$AL$1002,3)</f>
        <v/>
      </c>
      <c r="K1217" t="str">
        <f t="shared" si="47"/>
        <v/>
      </c>
      <c r="L1217" t="str">
        <f>VLOOKUP(K1217,Input!$AM$3:$AP$1002,4)</f>
        <v/>
      </c>
      <c r="M1217" t="str">
        <f>VLOOKUP(K1217,Input!$AM$3:$AP$1002,3)</f>
        <v/>
      </c>
    </row>
    <row r="1218" spans="8:13" x14ac:dyDescent="0.3">
      <c r="H1218" t="str">
        <f t="shared" si="46"/>
        <v/>
      </c>
      <c r="I1218" t="str">
        <f>VLOOKUP(H1218,Input!$AI$3:$AL$1002,4)</f>
        <v/>
      </c>
      <c r="J1218" t="str">
        <f>VLOOKUP(H1218,Input!$AI$3:$AL$1002,3)</f>
        <v/>
      </c>
      <c r="K1218" t="str">
        <f t="shared" si="47"/>
        <v/>
      </c>
      <c r="L1218" t="str">
        <f>VLOOKUP(K1218,Input!$AM$3:$AP$1002,4)</f>
        <v/>
      </c>
      <c r="M1218" t="str">
        <f>VLOOKUP(K1218,Input!$AM$3:$AP$1002,3)</f>
        <v/>
      </c>
    </row>
    <row r="1219" spans="8:13" x14ac:dyDescent="0.3">
      <c r="H1219" t="str">
        <f t="shared" si="46"/>
        <v/>
      </c>
      <c r="I1219" t="str">
        <f>VLOOKUP(H1219,Input!$AI$3:$AL$1002,4)</f>
        <v/>
      </c>
      <c r="J1219" t="str">
        <f>VLOOKUP(H1219,Input!$AI$3:$AL$1002,3)</f>
        <v/>
      </c>
      <c r="K1219" t="str">
        <f t="shared" si="47"/>
        <v/>
      </c>
      <c r="L1219" t="str">
        <f>VLOOKUP(K1219,Input!$AM$3:$AP$1002,4)</f>
        <v/>
      </c>
      <c r="M1219" t="str">
        <f>VLOOKUP(K1219,Input!$AM$3:$AP$1002,3)</f>
        <v/>
      </c>
    </row>
    <row r="1220" spans="8:13" x14ac:dyDescent="0.3">
      <c r="H1220" t="str">
        <f t="shared" si="46"/>
        <v/>
      </c>
      <c r="I1220" t="str">
        <f>VLOOKUP(H1220,Input!$AI$3:$AL$1002,4)</f>
        <v/>
      </c>
      <c r="J1220" t="str">
        <f>VLOOKUP(H1220,Input!$AI$3:$AL$1002,3)</f>
        <v/>
      </c>
      <c r="K1220" t="str">
        <f t="shared" si="47"/>
        <v/>
      </c>
      <c r="L1220" t="str">
        <f>VLOOKUP(K1220,Input!$AM$3:$AP$1002,4)</f>
        <v/>
      </c>
      <c r="M1220" t="str">
        <f>VLOOKUP(K1220,Input!$AM$3:$AP$1002,3)</f>
        <v/>
      </c>
    </row>
    <row r="1221" spans="8:13" x14ac:dyDescent="0.3">
      <c r="H1221" t="str">
        <f t="shared" ref="H1221:H1284" si="48">IF(H1220&lt;$H$1,H1220+1,"")</f>
        <v/>
      </c>
      <c r="I1221" t="str">
        <f>VLOOKUP(H1221,Input!$AI$3:$AL$1002,4)</f>
        <v/>
      </c>
      <c r="J1221" t="str">
        <f>VLOOKUP(H1221,Input!$AI$3:$AL$1002,3)</f>
        <v/>
      </c>
      <c r="K1221" t="str">
        <f t="shared" ref="K1221:K1284" si="49">IF(K1220&lt;$K$1,K1220+1,"")</f>
        <v/>
      </c>
      <c r="L1221" t="str">
        <f>VLOOKUP(K1221,Input!$AM$3:$AP$1002,4)</f>
        <v/>
      </c>
      <c r="M1221" t="str">
        <f>VLOOKUP(K1221,Input!$AM$3:$AP$1002,3)</f>
        <v/>
      </c>
    </row>
    <row r="1222" spans="8:13" x14ac:dyDescent="0.3">
      <c r="H1222" t="str">
        <f t="shared" si="48"/>
        <v/>
      </c>
      <c r="I1222" t="str">
        <f>VLOOKUP(H1222,Input!$AI$3:$AL$1002,4)</f>
        <v/>
      </c>
      <c r="J1222" t="str">
        <f>VLOOKUP(H1222,Input!$AI$3:$AL$1002,3)</f>
        <v/>
      </c>
      <c r="K1222" t="str">
        <f t="shared" si="49"/>
        <v/>
      </c>
      <c r="L1222" t="str">
        <f>VLOOKUP(K1222,Input!$AM$3:$AP$1002,4)</f>
        <v/>
      </c>
      <c r="M1222" t="str">
        <f>VLOOKUP(K1222,Input!$AM$3:$AP$1002,3)</f>
        <v/>
      </c>
    </row>
    <row r="1223" spans="8:13" x14ac:dyDescent="0.3">
      <c r="H1223" t="str">
        <f t="shared" si="48"/>
        <v/>
      </c>
      <c r="I1223" t="str">
        <f>VLOOKUP(H1223,Input!$AI$3:$AL$1002,4)</f>
        <v/>
      </c>
      <c r="J1223" t="str">
        <f>VLOOKUP(H1223,Input!$AI$3:$AL$1002,3)</f>
        <v/>
      </c>
      <c r="K1223" t="str">
        <f t="shared" si="49"/>
        <v/>
      </c>
      <c r="L1223" t="str">
        <f>VLOOKUP(K1223,Input!$AM$3:$AP$1002,4)</f>
        <v/>
      </c>
      <c r="M1223" t="str">
        <f>VLOOKUP(K1223,Input!$AM$3:$AP$1002,3)</f>
        <v/>
      </c>
    </row>
    <row r="1224" spans="8:13" x14ac:dyDescent="0.3">
      <c r="H1224" t="str">
        <f t="shared" si="48"/>
        <v/>
      </c>
      <c r="I1224" t="str">
        <f>VLOOKUP(H1224,Input!$AI$3:$AL$1002,4)</f>
        <v/>
      </c>
      <c r="J1224" t="str">
        <f>VLOOKUP(H1224,Input!$AI$3:$AL$1002,3)</f>
        <v/>
      </c>
      <c r="K1224" t="str">
        <f t="shared" si="49"/>
        <v/>
      </c>
      <c r="L1224" t="str">
        <f>VLOOKUP(K1224,Input!$AM$3:$AP$1002,4)</f>
        <v/>
      </c>
      <c r="M1224" t="str">
        <f>VLOOKUP(K1224,Input!$AM$3:$AP$1002,3)</f>
        <v/>
      </c>
    </row>
    <row r="1225" spans="8:13" x14ac:dyDescent="0.3">
      <c r="H1225" t="str">
        <f t="shared" si="48"/>
        <v/>
      </c>
      <c r="I1225" t="str">
        <f>VLOOKUP(H1225,Input!$AI$3:$AL$1002,4)</f>
        <v/>
      </c>
      <c r="J1225" t="str">
        <f>VLOOKUP(H1225,Input!$AI$3:$AL$1002,3)</f>
        <v/>
      </c>
      <c r="K1225" t="str">
        <f t="shared" si="49"/>
        <v/>
      </c>
      <c r="L1225" t="str">
        <f>VLOOKUP(K1225,Input!$AM$3:$AP$1002,4)</f>
        <v/>
      </c>
      <c r="M1225" t="str">
        <f>VLOOKUP(K1225,Input!$AM$3:$AP$1002,3)</f>
        <v/>
      </c>
    </row>
    <row r="1226" spans="8:13" x14ac:dyDescent="0.3">
      <c r="H1226" t="str">
        <f t="shared" si="48"/>
        <v/>
      </c>
      <c r="I1226" t="str">
        <f>VLOOKUP(H1226,Input!$AI$3:$AL$1002,4)</f>
        <v/>
      </c>
      <c r="J1226" t="str">
        <f>VLOOKUP(H1226,Input!$AI$3:$AL$1002,3)</f>
        <v/>
      </c>
      <c r="K1226" t="str">
        <f t="shared" si="49"/>
        <v/>
      </c>
      <c r="L1226" t="str">
        <f>VLOOKUP(K1226,Input!$AM$3:$AP$1002,4)</f>
        <v/>
      </c>
      <c r="M1226" t="str">
        <f>VLOOKUP(K1226,Input!$AM$3:$AP$1002,3)</f>
        <v/>
      </c>
    </row>
    <row r="1227" spans="8:13" x14ac:dyDescent="0.3">
      <c r="H1227" t="str">
        <f t="shared" si="48"/>
        <v/>
      </c>
      <c r="I1227" t="str">
        <f>VLOOKUP(H1227,Input!$AI$3:$AL$1002,4)</f>
        <v/>
      </c>
      <c r="J1227" t="str">
        <f>VLOOKUP(H1227,Input!$AI$3:$AL$1002,3)</f>
        <v/>
      </c>
      <c r="K1227" t="str">
        <f t="shared" si="49"/>
        <v/>
      </c>
      <c r="L1227" t="str">
        <f>VLOOKUP(K1227,Input!$AM$3:$AP$1002,4)</f>
        <v/>
      </c>
      <c r="M1227" t="str">
        <f>VLOOKUP(K1227,Input!$AM$3:$AP$1002,3)</f>
        <v/>
      </c>
    </row>
    <row r="1228" spans="8:13" x14ac:dyDescent="0.3">
      <c r="H1228" t="str">
        <f t="shared" si="48"/>
        <v/>
      </c>
      <c r="I1228" t="str">
        <f>VLOOKUP(H1228,Input!$AI$3:$AL$1002,4)</f>
        <v/>
      </c>
      <c r="J1228" t="str">
        <f>VLOOKUP(H1228,Input!$AI$3:$AL$1002,3)</f>
        <v/>
      </c>
      <c r="K1228" t="str">
        <f t="shared" si="49"/>
        <v/>
      </c>
      <c r="L1228" t="str">
        <f>VLOOKUP(K1228,Input!$AM$3:$AP$1002,4)</f>
        <v/>
      </c>
      <c r="M1228" t="str">
        <f>VLOOKUP(K1228,Input!$AM$3:$AP$1002,3)</f>
        <v/>
      </c>
    </row>
    <row r="1229" spans="8:13" x14ac:dyDescent="0.3">
      <c r="H1229" t="str">
        <f t="shared" si="48"/>
        <v/>
      </c>
      <c r="I1229" t="str">
        <f>VLOOKUP(H1229,Input!$AI$3:$AL$1002,4)</f>
        <v/>
      </c>
      <c r="J1229" t="str">
        <f>VLOOKUP(H1229,Input!$AI$3:$AL$1002,3)</f>
        <v/>
      </c>
      <c r="K1229" t="str">
        <f t="shared" si="49"/>
        <v/>
      </c>
      <c r="L1229" t="str">
        <f>VLOOKUP(K1229,Input!$AM$3:$AP$1002,4)</f>
        <v/>
      </c>
      <c r="M1229" t="str">
        <f>VLOOKUP(K1229,Input!$AM$3:$AP$1002,3)</f>
        <v/>
      </c>
    </row>
    <row r="1230" spans="8:13" x14ac:dyDescent="0.3">
      <c r="H1230" t="str">
        <f t="shared" si="48"/>
        <v/>
      </c>
      <c r="I1230" t="str">
        <f>VLOOKUP(H1230,Input!$AI$3:$AL$1002,4)</f>
        <v/>
      </c>
      <c r="J1230" t="str">
        <f>VLOOKUP(H1230,Input!$AI$3:$AL$1002,3)</f>
        <v/>
      </c>
      <c r="K1230" t="str">
        <f t="shared" si="49"/>
        <v/>
      </c>
      <c r="L1230" t="str">
        <f>VLOOKUP(K1230,Input!$AM$3:$AP$1002,4)</f>
        <v/>
      </c>
      <c r="M1230" t="str">
        <f>VLOOKUP(K1230,Input!$AM$3:$AP$1002,3)</f>
        <v/>
      </c>
    </row>
    <row r="1231" spans="8:13" x14ac:dyDescent="0.3">
      <c r="H1231" t="str">
        <f t="shared" si="48"/>
        <v/>
      </c>
      <c r="I1231" t="str">
        <f>VLOOKUP(H1231,Input!$AI$3:$AL$1002,4)</f>
        <v/>
      </c>
      <c r="J1231" t="str">
        <f>VLOOKUP(H1231,Input!$AI$3:$AL$1002,3)</f>
        <v/>
      </c>
      <c r="K1231" t="str">
        <f t="shared" si="49"/>
        <v/>
      </c>
      <c r="L1231" t="str">
        <f>VLOOKUP(K1231,Input!$AM$3:$AP$1002,4)</f>
        <v/>
      </c>
      <c r="M1231" t="str">
        <f>VLOOKUP(K1231,Input!$AM$3:$AP$1002,3)</f>
        <v/>
      </c>
    </row>
    <row r="1232" spans="8:13" x14ac:dyDescent="0.3">
      <c r="H1232" t="str">
        <f t="shared" si="48"/>
        <v/>
      </c>
      <c r="I1232" t="str">
        <f>VLOOKUP(H1232,Input!$AI$3:$AL$1002,4)</f>
        <v/>
      </c>
      <c r="J1232" t="str">
        <f>VLOOKUP(H1232,Input!$AI$3:$AL$1002,3)</f>
        <v/>
      </c>
      <c r="K1232" t="str">
        <f t="shared" si="49"/>
        <v/>
      </c>
      <c r="L1232" t="str">
        <f>VLOOKUP(K1232,Input!$AM$3:$AP$1002,4)</f>
        <v/>
      </c>
      <c r="M1232" t="str">
        <f>VLOOKUP(K1232,Input!$AM$3:$AP$1002,3)</f>
        <v/>
      </c>
    </row>
    <row r="1233" spans="8:13" x14ac:dyDescent="0.3">
      <c r="H1233" t="str">
        <f t="shared" si="48"/>
        <v/>
      </c>
      <c r="I1233" t="str">
        <f>VLOOKUP(H1233,Input!$AI$3:$AL$1002,4)</f>
        <v/>
      </c>
      <c r="J1233" t="str">
        <f>VLOOKUP(H1233,Input!$AI$3:$AL$1002,3)</f>
        <v/>
      </c>
      <c r="K1233" t="str">
        <f t="shared" si="49"/>
        <v/>
      </c>
      <c r="L1233" t="str">
        <f>VLOOKUP(K1233,Input!$AM$3:$AP$1002,4)</f>
        <v/>
      </c>
      <c r="M1233" t="str">
        <f>VLOOKUP(K1233,Input!$AM$3:$AP$1002,3)</f>
        <v/>
      </c>
    </row>
    <row r="1234" spans="8:13" x14ac:dyDescent="0.3">
      <c r="H1234" t="str">
        <f t="shared" si="48"/>
        <v/>
      </c>
      <c r="I1234" t="str">
        <f>VLOOKUP(H1234,Input!$AI$3:$AL$1002,4)</f>
        <v/>
      </c>
      <c r="J1234" t="str">
        <f>VLOOKUP(H1234,Input!$AI$3:$AL$1002,3)</f>
        <v/>
      </c>
      <c r="K1234" t="str">
        <f t="shared" si="49"/>
        <v/>
      </c>
      <c r="L1234" t="str">
        <f>VLOOKUP(K1234,Input!$AM$3:$AP$1002,4)</f>
        <v/>
      </c>
      <c r="M1234" t="str">
        <f>VLOOKUP(K1234,Input!$AM$3:$AP$1002,3)</f>
        <v/>
      </c>
    </row>
    <row r="1235" spans="8:13" x14ac:dyDescent="0.3">
      <c r="H1235" t="str">
        <f t="shared" si="48"/>
        <v/>
      </c>
      <c r="I1235" t="str">
        <f>VLOOKUP(H1235,Input!$AI$3:$AL$1002,4)</f>
        <v/>
      </c>
      <c r="J1235" t="str">
        <f>VLOOKUP(H1235,Input!$AI$3:$AL$1002,3)</f>
        <v/>
      </c>
      <c r="K1235" t="str">
        <f t="shared" si="49"/>
        <v/>
      </c>
      <c r="L1235" t="str">
        <f>VLOOKUP(K1235,Input!$AM$3:$AP$1002,4)</f>
        <v/>
      </c>
      <c r="M1235" t="str">
        <f>VLOOKUP(K1235,Input!$AM$3:$AP$1002,3)</f>
        <v/>
      </c>
    </row>
    <row r="1236" spans="8:13" x14ac:dyDescent="0.3">
      <c r="H1236" t="str">
        <f t="shared" si="48"/>
        <v/>
      </c>
      <c r="I1236" t="str">
        <f>VLOOKUP(H1236,Input!$AI$3:$AL$1002,4)</f>
        <v/>
      </c>
      <c r="J1236" t="str">
        <f>VLOOKUP(H1236,Input!$AI$3:$AL$1002,3)</f>
        <v/>
      </c>
      <c r="K1236" t="str">
        <f t="shared" si="49"/>
        <v/>
      </c>
      <c r="L1236" t="str">
        <f>VLOOKUP(K1236,Input!$AM$3:$AP$1002,4)</f>
        <v/>
      </c>
      <c r="M1236" t="str">
        <f>VLOOKUP(K1236,Input!$AM$3:$AP$1002,3)</f>
        <v/>
      </c>
    </row>
    <row r="1237" spans="8:13" x14ac:dyDescent="0.3">
      <c r="H1237" t="str">
        <f t="shared" si="48"/>
        <v/>
      </c>
      <c r="I1237" t="str">
        <f>VLOOKUP(H1237,Input!$AI$3:$AL$1002,4)</f>
        <v/>
      </c>
      <c r="J1237" t="str">
        <f>VLOOKUP(H1237,Input!$AI$3:$AL$1002,3)</f>
        <v/>
      </c>
      <c r="K1237" t="str">
        <f t="shared" si="49"/>
        <v/>
      </c>
      <c r="L1237" t="str">
        <f>VLOOKUP(K1237,Input!$AM$3:$AP$1002,4)</f>
        <v/>
      </c>
      <c r="M1237" t="str">
        <f>VLOOKUP(K1237,Input!$AM$3:$AP$1002,3)</f>
        <v/>
      </c>
    </row>
    <row r="1238" spans="8:13" x14ac:dyDescent="0.3">
      <c r="H1238" t="str">
        <f t="shared" si="48"/>
        <v/>
      </c>
      <c r="I1238" t="str">
        <f>VLOOKUP(H1238,Input!$AI$3:$AL$1002,4)</f>
        <v/>
      </c>
      <c r="J1238" t="str">
        <f>VLOOKUP(H1238,Input!$AI$3:$AL$1002,3)</f>
        <v/>
      </c>
      <c r="K1238" t="str">
        <f t="shared" si="49"/>
        <v/>
      </c>
      <c r="L1238" t="str">
        <f>VLOOKUP(K1238,Input!$AM$3:$AP$1002,4)</f>
        <v/>
      </c>
      <c r="M1238" t="str">
        <f>VLOOKUP(K1238,Input!$AM$3:$AP$1002,3)</f>
        <v/>
      </c>
    </row>
    <row r="1239" spans="8:13" x14ac:dyDescent="0.3">
      <c r="H1239" t="str">
        <f t="shared" si="48"/>
        <v/>
      </c>
      <c r="I1239" t="str">
        <f>VLOOKUP(H1239,Input!$AI$3:$AL$1002,4)</f>
        <v/>
      </c>
      <c r="J1239" t="str">
        <f>VLOOKUP(H1239,Input!$AI$3:$AL$1002,3)</f>
        <v/>
      </c>
      <c r="K1239" t="str">
        <f t="shared" si="49"/>
        <v/>
      </c>
      <c r="L1239" t="str">
        <f>VLOOKUP(K1239,Input!$AM$3:$AP$1002,4)</f>
        <v/>
      </c>
      <c r="M1239" t="str">
        <f>VLOOKUP(K1239,Input!$AM$3:$AP$1002,3)</f>
        <v/>
      </c>
    </row>
    <row r="1240" spans="8:13" x14ac:dyDescent="0.3">
      <c r="H1240" t="str">
        <f t="shared" si="48"/>
        <v/>
      </c>
      <c r="I1240" t="str">
        <f>VLOOKUP(H1240,Input!$AI$3:$AL$1002,4)</f>
        <v/>
      </c>
      <c r="J1240" t="str">
        <f>VLOOKUP(H1240,Input!$AI$3:$AL$1002,3)</f>
        <v/>
      </c>
      <c r="K1240" t="str">
        <f t="shared" si="49"/>
        <v/>
      </c>
      <c r="L1240" t="str">
        <f>VLOOKUP(K1240,Input!$AM$3:$AP$1002,4)</f>
        <v/>
      </c>
      <c r="M1240" t="str">
        <f>VLOOKUP(K1240,Input!$AM$3:$AP$1002,3)</f>
        <v/>
      </c>
    </row>
    <row r="1241" spans="8:13" x14ac:dyDescent="0.3">
      <c r="H1241" t="str">
        <f t="shared" si="48"/>
        <v/>
      </c>
      <c r="I1241" t="str">
        <f>VLOOKUP(H1241,Input!$AI$3:$AL$1002,4)</f>
        <v/>
      </c>
      <c r="J1241" t="str">
        <f>VLOOKUP(H1241,Input!$AI$3:$AL$1002,3)</f>
        <v/>
      </c>
      <c r="K1241" t="str">
        <f t="shared" si="49"/>
        <v/>
      </c>
      <c r="L1241" t="str">
        <f>VLOOKUP(K1241,Input!$AM$3:$AP$1002,4)</f>
        <v/>
      </c>
      <c r="M1241" t="str">
        <f>VLOOKUP(K1241,Input!$AM$3:$AP$1002,3)</f>
        <v/>
      </c>
    </row>
    <row r="1242" spans="8:13" x14ac:dyDescent="0.3">
      <c r="H1242" t="str">
        <f t="shared" si="48"/>
        <v/>
      </c>
      <c r="I1242" t="str">
        <f>VLOOKUP(H1242,Input!$AI$3:$AL$1002,4)</f>
        <v/>
      </c>
      <c r="J1242" t="str">
        <f>VLOOKUP(H1242,Input!$AI$3:$AL$1002,3)</f>
        <v/>
      </c>
      <c r="K1242" t="str">
        <f t="shared" si="49"/>
        <v/>
      </c>
      <c r="L1242" t="str">
        <f>VLOOKUP(K1242,Input!$AM$3:$AP$1002,4)</f>
        <v/>
      </c>
      <c r="M1242" t="str">
        <f>VLOOKUP(K1242,Input!$AM$3:$AP$1002,3)</f>
        <v/>
      </c>
    </row>
    <row r="1243" spans="8:13" x14ac:dyDescent="0.3">
      <c r="H1243" t="str">
        <f t="shared" si="48"/>
        <v/>
      </c>
      <c r="I1243" t="str">
        <f>VLOOKUP(H1243,Input!$AI$3:$AL$1002,4)</f>
        <v/>
      </c>
      <c r="J1243" t="str">
        <f>VLOOKUP(H1243,Input!$AI$3:$AL$1002,3)</f>
        <v/>
      </c>
      <c r="K1243" t="str">
        <f t="shared" si="49"/>
        <v/>
      </c>
      <c r="L1243" t="str">
        <f>VLOOKUP(K1243,Input!$AM$3:$AP$1002,4)</f>
        <v/>
      </c>
      <c r="M1243" t="str">
        <f>VLOOKUP(K1243,Input!$AM$3:$AP$1002,3)</f>
        <v/>
      </c>
    </row>
    <row r="1244" spans="8:13" x14ac:dyDescent="0.3">
      <c r="H1244" t="str">
        <f t="shared" si="48"/>
        <v/>
      </c>
      <c r="I1244" t="str">
        <f>VLOOKUP(H1244,Input!$AI$3:$AL$1002,4)</f>
        <v/>
      </c>
      <c r="J1244" t="str">
        <f>VLOOKUP(H1244,Input!$AI$3:$AL$1002,3)</f>
        <v/>
      </c>
      <c r="K1244" t="str">
        <f t="shared" si="49"/>
        <v/>
      </c>
      <c r="L1244" t="str">
        <f>VLOOKUP(K1244,Input!$AM$3:$AP$1002,4)</f>
        <v/>
      </c>
      <c r="M1244" t="str">
        <f>VLOOKUP(K1244,Input!$AM$3:$AP$1002,3)</f>
        <v/>
      </c>
    </row>
    <row r="1245" spans="8:13" x14ac:dyDescent="0.3">
      <c r="H1245" t="str">
        <f t="shared" si="48"/>
        <v/>
      </c>
      <c r="I1245" t="str">
        <f>VLOOKUP(H1245,Input!$AI$3:$AL$1002,4)</f>
        <v/>
      </c>
      <c r="J1245" t="str">
        <f>VLOOKUP(H1245,Input!$AI$3:$AL$1002,3)</f>
        <v/>
      </c>
      <c r="K1245" t="str">
        <f t="shared" si="49"/>
        <v/>
      </c>
      <c r="L1245" t="str">
        <f>VLOOKUP(K1245,Input!$AM$3:$AP$1002,4)</f>
        <v/>
      </c>
      <c r="M1245" t="str">
        <f>VLOOKUP(K1245,Input!$AM$3:$AP$1002,3)</f>
        <v/>
      </c>
    </row>
    <row r="1246" spans="8:13" x14ac:dyDescent="0.3">
      <c r="H1246" t="str">
        <f t="shared" si="48"/>
        <v/>
      </c>
      <c r="I1246" t="str">
        <f>VLOOKUP(H1246,Input!$AI$3:$AL$1002,4)</f>
        <v/>
      </c>
      <c r="J1246" t="str">
        <f>VLOOKUP(H1246,Input!$AI$3:$AL$1002,3)</f>
        <v/>
      </c>
      <c r="K1246" t="str">
        <f t="shared" si="49"/>
        <v/>
      </c>
      <c r="L1246" t="str">
        <f>VLOOKUP(K1246,Input!$AM$3:$AP$1002,4)</f>
        <v/>
      </c>
      <c r="M1246" t="str">
        <f>VLOOKUP(K1246,Input!$AM$3:$AP$1002,3)</f>
        <v/>
      </c>
    </row>
    <row r="1247" spans="8:13" x14ac:dyDescent="0.3">
      <c r="H1247" t="str">
        <f t="shared" si="48"/>
        <v/>
      </c>
      <c r="I1247" t="str">
        <f>VLOOKUP(H1247,Input!$AI$3:$AL$1002,4)</f>
        <v/>
      </c>
      <c r="J1247" t="str">
        <f>VLOOKUP(H1247,Input!$AI$3:$AL$1002,3)</f>
        <v/>
      </c>
      <c r="K1247" t="str">
        <f t="shared" si="49"/>
        <v/>
      </c>
      <c r="L1247" t="str">
        <f>VLOOKUP(K1247,Input!$AM$3:$AP$1002,4)</f>
        <v/>
      </c>
      <c r="M1247" t="str">
        <f>VLOOKUP(K1247,Input!$AM$3:$AP$1002,3)</f>
        <v/>
      </c>
    </row>
    <row r="1248" spans="8:13" x14ac:dyDescent="0.3">
      <c r="H1248" t="str">
        <f t="shared" si="48"/>
        <v/>
      </c>
      <c r="I1248" t="str">
        <f>VLOOKUP(H1248,Input!$AI$3:$AL$1002,4)</f>
        <v/>
      </c>
      <c r="J1248" t="str">
        <f>VLOOKUP(H1248,Input!$AI$3:$AL$1002,3)</f>
        <v/>
      </c>
      <c r="K1248" t="str">
        <f t="shared" si="49"/>
        <v/>
      </c>
      <c r="L1248" t="str">
        <f>VLOOKUP(K1248,Input!$AM$3:$AP$1002,4)</f>
        <v/>
      </c>
      <c r="M1248" t="str">
        <f>VLOOKUP(K1248,Input!$AM$3:$AP$1002,3)</f>
        <v/>
      </c>
    </row>
    <row r="1249" spans="8:13" x14ac:dyDescent="0.3">
      <c r="H1249" t="str">
        <f t="shared" si="48"/>
        <v/>
      </c>
      <c r="I1249" t="str">
        <f>VLOOKUP(H1249,Input!$AI$3:$AL$1002,4)</f>
        <v/>
      </c>
      <c r="J1249" t="str">
        <f>VLOOKUP(H1249,Input!$AI$3:$AL$1002,3)</f>
        <v/>
      </c>
      <c r="K1249" t="str">
        <f t="shared" si="49"/>
        <v/>
      </c>
      <c r="L1249" t="str">
        <f>VLOOKUP(K1249,Input!$AM$3:$AP$1002,4)</f>
        <v/>
      </c>
      <c r="M1249" t="str">
        <f>VLOOKUP(K1249,Input!$AM$3:$AP$1002,3)</f>
        <v/>
      </c>
    </row>
    <row r="1250" spans="8:13" x14ac:dyDescent="0.3">
      <c r="H1250" t="str">
        <f t="shared" si="48"/>
        <v/>
      </c>
      <c r="I1250" t="str">
        <f>VLOOKUP(H1250,Input!$AI$3:$AL$1002,4)</f>
        <v/>
      </c>
      <c r="J1250" t="str">
        <f>VLOOKUP(H1250,Input!$AI$3:$AL$1002,3)</f>
        <v/>
      </c>
      <c r="K1250" t="str">
        <f t="shared" si="49"/>
        <v/>
      </c>
      <c r="L1250" t="str">
        <f>VLOOKUP(K1250,Input!$AM$3:$AP$1002,4)</f>
        <v/>
      </c>
      <c r="M1250" t="str">
        <f>VLOOKUP(K1250,Input!$AM$3:$AP$1002,3)</f>
        <v/>
      </c>
    </row>
    <row r="1251" spans="8:13" x14ac:dyDescent="0.3">
      <c r="H1251" t="str">
        <f t="shared" si="48"/>
        <v/>
      </c>
      <c r="I1251" t="str">
        <f>VLOOKUP(H1251,Input!$AI$3:$AL$1002,4)</f>
        <v/>
      </c>
      <c r="J1251" t="str">
        <f>VLOOKUP(H1251,Input!$AI$3:$AL$1002,3)</f>
        <v/>
      </c>
      <c r="K1251" t="str">
        <f t="shared" si="49"/>
        <v/>
      </c>
      <c r="L1251" t="str">
        <f>VLOOKUP(K1251,Input!$AM$3:$AP$1002,4)</f>
        <v/>
      </c>
      <c r="M1251" t="str">
        <f>VLOOKUP(K1251,Input!$AM$3:$AP$1002,3)</f>
        <v/>
      </c>
    </row>
    <row r="1252" spans="8:13" x14ac:dyDescent="0.3">
      <c r="H1252" t="str">
        <f t="shared" si="48"/>
        <v/>
      </c>
      <c r="I1252" t="str">
        <f>VLOOKUP(H1252,Input!$AI$3:$AL$1002,4)</f>
        <v/>
      </c>
      <c r="J1252" t="str">
        <f>VLOOKUP(H1252,Input!$AI$3:$AL$1002,3)</f>
        <v/>
      </c>
      <c r="K1252" t="str">
        <f t="shared" si="49"/>
        <v/>
      </c>
      <c r="L1252" t="str">
        <f>VLOOKUP(K1252,Input!$AM$3:$AP$1002,4)</f>
        <v/>
      </c>
      <c r="M1252" t="str">
        <f>VLOOKUP(K1252,Input!$AM$3:$AP$1002,3)</f>
        <v/>
      </c>
    </row>
    <row r="1253" spans="8:13" x14ac:dyDescent="0.3">
      <c r="H1253" t="str">
        <f t="shared" si="48"/>
        <v/>
      </c>
      <c r="I1253" t="str">
        <f>VLOOKUP(H1253,Input!$AI$3:$AL$1002,4)</f>
        <v/>
      </c>
      <c r="J1253" t="str">
        <f>VLOOKUP(H1253,Input!$AI$3:$AL$1002,3)</f>
        <v/>
      </c>
      <c r="K1253" t="str">
        <f t="shared" si="49"/>
        <v/>
      </c>
      <c r="L1253" t="str">
        <f>VLOOKUP(K1253,Input!$AM$3:$AP$1002,4)</f>
        <v/>
      </c>
      <c r="M1253" t="str">
        <f>VLOOKUP(K1253,Input!$AM$3:$AP$1002,3)</f>
        <v/>
      </c>
    </row>
    <row r="1254" spans="8:13" x14ac:dyDescent="0.3">
      <c r="H1254" t="str">
        <f t="shared" si="48"/>
        <v/>
      </c>
      <c r="I1254" t="str">
        <f>VLOOKUP(H1254,Input!$AI$3:$AL$1002,4)</f>
        <v/>
      </c>
      <c r="J1254" t="str">
        <f>VLOOKUP(H1254,Input!$AI$3:$AL$1002,3)</f>
        <v/>
      </c>
      <c r="K1254" t="str">
        <f t="shared" si="49"/>
        <v/>
      </c>
      <c r="L1254" t="str">
        <f>VLOOKUP(K1254,Input!$AM$3:$AP$1002,4)</f>
        <v/>
      </c>
      <c r="M1254" t="str">
        <f>VLOOKUP(K1254,Input!$AM$3:$AP$1002,3)</f>
        <v/>
      </c>
    </row>
    <row r="1255" spans="8:13" x14ac:dyDescent="0.3">
      <c r="H1255" t="str">
        <f t="shared" si="48"/>
        <v/>
      </c>
      <c r="I1255" t="str">
        <f>VLOOKUP(H1255,Input!$AI$3:$AL$1002,4)</f>
        <v/>
      </c>
      <c r="J1255" t="str">
        <f>VLOOKUP(H1255,Input!$AI$3:$AL$1002,3)</f>
        <v/>
      </c>
      <c r="K1255" t="str">
        <f t="shared" si="49"/>
        <v/>
      </c>
      <c r="L1255" t="str">
        <f>VLOOKUP(K1255,Input!$AM$3:$AP$1002,4)</f>
        <v/>
      </c>
      <c r="M1255" t="str">
        <f>VLOOKUP(K1255,Input!$AM$3:$AP$1002,3)</f>
        <v/>
      </c>
    </row>
    <row r="1256" spans="8:13" x14ac:dyDescent="0.3">
      <c r="H1256" t="str">
        <f t="shared" si="48"/>
        <v/>
      </c>
      <c r="I1256" t="str">
        <f>VLOOKUP(H1256,Input!$AI$3:$AL$1002,4)</f>
        <v/>
      </c>
      <c r="J1256" t="str">
        <f>VLOOKUP(H1256,Input!$AI$3:$AL$1002,3)</f>
        <v/>
      </c>
      <c r="K1256" t="str">
        <f t="shared" si="49"/>
        <v/>
      </c>
      <c r="L1256" t="str">
        <f>VLOOKUP(K1256,Input!$AM$3:$AP$1002,4)</f>
        <v/>
      </c>
      <c r="M1256" t="str">
        <f>VLOOKUP(K1256,Input!$AM$3:$AP$1002,3)</f>
        <v/>
      </c>
    </row>
    <row r="1257" spans="8:13" x14ac:dyDescent="0.3">
      <c r="H1257" t="str">
        <f t="shared" si="48"/>
        <v/>
      </c>
      <c r="I1257" t="str">
        <f>VLOOKUP(H1257,Input!$AI$3:$AL$1002,4)</f>
        <v/>
      </c>
      <c r="J1257" t="str">
        <f>VLOOKUP(H1257,Input!$AI$3:$AL$1002,3)</f>
        <v/>
      </c>
      <c r="K1257" t="str">
        <f t="shared" si="49"/>
        <v/>
      </c>
      <c r="L1257" t="str">
        <f>VLOOKUP(K1257,Input!$AM$3:$AP$1002,4)</f>
        <v/>
      </c>
      <c r="M1257" t="str">
        <f>VLOOKUP(K1257,Input!$AM$3:$AP$1002,3)</f>
        <v/>
      </c>
    </row>
    <row r="1258" spans="8:13" x14ac:dyDescent="0.3">
      <c r="H1258" t="str">
        <f t="shared" si="48"/>
        <v/>
      </c>
      <c r="I1258" t="str">
        <f>VLOOKUP(H1258,Input!$AI$3:$AL$1002,4)</f>
        <v/>
      </c>
      <c r="J1258" t="str">
        <f>VLOOKUP(H1258,Input!$AI$3:$AL$1002,3)</f>
        <v/>
      </c>
      <c r="K1258" t="str">
        <f t="shared" si="49"/>
        <v/>
      </c>
      <c r="L1258" t="str">
        <f>VLOOKUP(K1258,Input!$AM$3:$AP$1002,4)</f>
        <v/>
      </c>
      <c r="M1258" t="str">
        <f>VLOOKUP(K1258,Input!$AM$3:$AP$1002,3)</f>
        <v/>
      </c>
    </row>
    <row r="1259" spans="8:13" x14ac:dyDescent="0.3">
      <c r="H1259" t="str">
        <f t="shared" si="48"/>
        <v/>
      </c>
      <c r="I1259" t="str">
        <f>VLOOKUP(H1259,Input!$AI$3:$AL$1002,4)</f>
        <v/>
      </c>
      <c r="J1259" t="str">
        <f>VLOOKUP(H1259,Input!$AI$3:$AL$1002,3)</f>
        <v/>
      </c>
      <c r="K1259" t="str">
        <f t="shared" si="49"/>
        <v/>
      </c>
      <c r="L1259" t="str">
        <f>VLOOKUP(K1259,Input!$AM$3:$AP$1002,4)</f>
        <v/>
      </c>
      <c r="M1259" t="str">
        <f>VLOOKUP(K1259,Input!$AM$3:$AP$1002,3)</f>
        <v/>
      </c>
    </row>
    <row r="1260" spans="8:13" x14ac:dyDescent="0.3">
      <c r="H1260" t="str">
        <f t="shared" si="48"/>
        <v/>
      </c>
      <c r="I1260" t="str">
        <f>VLOOKUP(H1260,Input!$AI$3:$AL$1002,4)</f>
        <v/>
      </c>
      <c r="J1260" t="str">
        <f>VLOOKUP(H1260,Input!$AI$3:$AL$1002,3)</f>
        <v/>
      </c>
      <c r="K1260" t="str">
        <f t="shared" si="49"/>
        <v/>
      </c>
      <c r="L1260" t="str">
        <f>VLOOKUP(K1260,Input!$AM$3:$AP$1002,4)</f>
        <v/>
      </c>
      <c r="M1260" t="str">
        <f>VLOOKUP(K1260,Input!$AM$3:$AP$1002,3)</f>
        <v/>
      </c>
    </row>
    <row r="1261" spans="8:13" x14ac:dyDescent="0.3">
      <c r="H1261" t="str">
        <f t="shared" si="48"/>
        <v/>
      </c>
      <c r="I1261" t="str">
        <f>VLOOKUP(H1261,Input!$AI$3:$AL$1002,4)</f>
        <v/>
      </c>
      <c r="J1261" t="str">
        <f>VLOOKUP(H1261,Input!$AI$3:$AL$1002,3)</f>
        <v/>
      </c>
      <c r="K1261" t="str">
        <f t="shared" si="49"/>
        <v/>
      </c>
      <c r="L1261" t="str">
        <f>VLOOKUP(K1261,Input!$AM$3:$AP$1002,4)</f>
        <v/>
      </c>
      <c r="M1261" t="str">
        <f>VLOOKUP(K1261,Input!$AM$3:$AP$1002,3)</f>
        <v/>
      </c>
    </row>
    <row r="1262" spans="8:13" x14ac:dyDescent="0.3">
      <c r="H1262" t="str">
        <f t="shared" si="48"/>
        <v/>
      </c>
      <c r="I1262" t="str">
        <f>VLOOKUP(H1262,Input!$AI$3:$AL$1002,4)</f>
        <v/>
      </c>
      <c r="J1262" t="str">
        <f>VLOOKUP(H1262,Input!$AI$3:$AL$1002,3)</f>
        <v/>
      </c>
      <c r="K1262" t="str">
        <f t="shared" si="49"/>
        <v/>
      </c>
      <c r="L1262" t="str">
        <f>VLOOKUP(K1262,Input!$AM$3:$AP$1002,4)</f>
        <v/>
      </c>
      <c r="M1262" t="str">
        <f>VLOOKUP(K1262,Input!$AM$3:$AP$1002,3)</f>
        <v/>
      </c>
    </row>
    <row r="1263" spans="8:13" x14ac:dyDescent="0.3">
      <c r="H1263" t="str">
        <f t="shared" si="48"/>
        <v/>
      </c>
      <c r="I1263" t="str">
        <f>VLOOKUP(H1263,Input!$AI$3:$AL$1002,4)</f>
        <v/>
      </c>
      <c r="J1263" t="str">
        <f>VLOOKUP(H1263,Input!$AI$3:$AL$1002,3)</f>
        <v/>
      </c>
      <c r="K1263" t="str">
        <f t="shared" si="49"/>
        <v/>
      </c>
      <c r="L1263" t="str">
        <f>VLOOKUP(K1263,Input!$AM$3:$AP$1002,4)</f>
        <v/>
      </c>
      <c r="M1263" t="str">
        <f>VLOOKUP(K1263,Input!$AM$3:$AP$1002,3)</f>
        <v/>
      </c>
    </row>
    <row r="1264" spans="8:13" x14ac:dyDescent="0.3">
      <c r="H1264" t="str">
        <f t="shared" si="48"/>
        <v/>
      </c>
      <c r="I1264" t="str">
        <f>VLOOKUP(H1264,Input!$AI$3:$AL$1002,4)</f>
        <v/>
      </c>
      <c r="J1264" t="str">
        <f>VLOOKUP(H1264,Input!$AI$3:$AL$1002,3)</f>
        <v/>
      </c>
      <c r="K1264" t="str">
        <f t="shared" si="49"/>
        <v/>
      </c>
      <c r="L1264" t="str">
        <f>VLOOKUP(K1264,Input!$AM$3:$AP$1002,4)</f>
        <v/>
      </c>
      <c r="M1264" t="str">
        <f>VLOOKUP(K1264,Input!$AM$3:$AP$1002,3)</f>
        <v/>
      </c>
    </row>
    <row r="1265" spans="8:13" x14ac:dyDescent="0.3">
      <c r="H1265" t="str">
        <f t="shared" si="48"/>
        <v/>
      </c>
      <c r="I1265" t="str">
        <f>VLOOKUP(H1265,Input!$AI$3:$AL$1002,4)</f>
        <v/>
      </c>
      <c r="J1265" t="str">
        <f>VLOOKUP(H1265,Input!$AI$3:$AL$1002,3)</f>
        <v/>
      </c>
      <c r="K1265" t="str">
        <f t="shared" si="49"/>
        <v/>
      </c>
      <c r="L1265" t="str">
        <f>VLOOKUP(K1265,Input!$AM$3:$AP$1002,4)</f>
        <v/>
      </c>
      <c r="M1265" t="str">
        <f>VLOOKUP(K1265,Input!$AM$3:$AP$1002,3)</f>
        <v/>
      </c>
    </row>
    <row r="1266" spans="8:13" x14ac:dyDescent="0.3">
      <c r="H1266" t="str">
        <f t="shared" si="48"/>
        <v/>
      </c>
      <c r="I1266" t="str">
        <f>VLOOKUP(H1266,Input!$AI$3:$AL$1002,4)</f>
        <v/>
      </c>
      <c r="J1266" t="str">
        <f>VLOOKUP(H1266,Input!$AI$3:$AL$1002,3)</f>
        <v/>
      </c>
      <c r="K1266" t="str">
        <f t="shared" si="49"/>
        <v/>
      </c>
      <c r="L1266" t="str">
        <f>VLOOKUP(K1266,Input!$AM$3:$AP$1002,4)</f>
        <v/>
      </c>
      <c r="M1266" t="str">
        <f>VLOOKUP(K1266,Input!$AM$3:$AP$1002,3)</f>
        <v/>
      </c>
    </row>
    <row r="1267" spans="8:13" x14ac:dyDescent="0.3">
      <c r="H1267" t="str">
        <f t="shared" si="48"/>
        <v/>
      </c>
      <c r="I1267" t="str">
        <f>VLOOKUP(H1267,Input!$AI$3:$AL$1002,4)</f>
        <v/>
      </c>
      <c r="J1267" t="str">
        <f>VLOOKUP(H1267,Input!$AI$3:$AL$1002,3)</f>
        <v/>
      </c>
      <c r="K1267" t="str">
        <f t="shared" si="49"/>
        <v/>
      </c>
      <c r="L1267" t="str">
        <f>VLOOKUP(K1267,Input!$AM$3:$AP$1002,4)</f>
        <v/>
      </c>
      <c r="M1267" t="str">
        <f>VLOOKUP(K1267,Input!$AM$3:$AP$1002,3)</f>
        <v/>
      </c>
    </row>
    <row r="1268" spans="8:13" x14ac:dyDescent="0.3">
      <c r="H1268" t="str">
        <f t="shared" si="48"/>
        <v/>
      </c>
      <c r="I1268" t="str">
        <f>VLOOKUP(H1268,Input!$AI$3:$AL$1002,4)</f>
        <v/>
      </c>
      <c r="J1268" t="str">
        <f>VLOOKUP(H1268,Input!$AI$3:$AL$1002,3)</f>
        <v/>
      </c>
      <c r="K1268" t="str">
        <f t="shared" si="49"/>
        <v/>
      </c>
      <c r="L1268" t="str">
        <f>VLOOKUP(K1268,Input!$AM$3:$AP$1002,4)</f>
        <v/>
      </c>
      <c r="M1268" t="str">
        <f>VLOOKUP(K1268,Input!$AM$3:$AP$1002,3)</f>
        <v/>
      </c>
    </row>
    <row r="1269" spans="8:13" x14ac:dyDescent="0.3">
      <c r="H1269" t="str">
        <f t="shared" si="48"/>
        <v/>
      </c>
      <c r="I1269" t="str">
        <f>VLOOKUP(H1269,Input!$AI$3:$AL$1002,4)</f>
        <v/>
      </c>
      <c r="J1269" t="str">
        <f>VLOOKUP(H1269,Input!$AI$3:$AL$1002,3)</f>
        <v/>
      </c>
      <c r="K1269" t="str">
        <f t="shared" si="49"/>
        <v/>
      </c>
      <c r="L1269" t="str">
        <f>VLOOKUP(K1269,Input!$AM$3:$AP$1002,4)</f>
        <v/>
      </c>
      <c r="M1269" t="str">
        <f>VLOOKUP(K1269,Input!$AM$3:$AP$1002,3)</f>
        <v/>
      </c>
    </row>
    <row r="1270" spans="8:13" x14ac:dyDescent="0.3">
      <c r="H1270" t="str">
        <f t="shared" si="48"/>
        <v/>
      </c>
      <c r="I1270" t="str">
        <f>VLOOKUP(H1270,Input!$AI$3:$AL$1002,4)</f>
        <v/>
      </c>
      <c r="J1270" t="str">
        <f>VLOOKUP(H1270,Input!$AI$3:$AL$1002,3)</f>
        <v/>
      </c>
      <c r="K1270" t="str">
        <f t="shared" si="49"/>
        <v/>
      </c>
      <c r="L1270" t="str">
        <f>VLOOKUP(K1270,Input!$AM$3:$AP$1002,4)</f>
        <v/>
      </c>
      <c r="M1270" t="str">
        <f>VLOOKUP(K1270,Input!$AM$3:$AP$1002,3)</f>
        <v/>
      </c>
    </row>
    <row r="1271" spans="8:13" x14ac:dyDescent="0.3">
      <c r="H1271" t="str">
        <f t="shared" si="48"/>
        <v/>
      </c>
      <c r="I1271" t="str">
        <f>VLOOKUP(H1271,Input!$AI$3:$AL$1002,4)</f>
        <v/>
      </c>
      <c r="J1271" t="str">
        <f>VLOOKUP(H1271,Input!$AI$3:$AL$1002,3)</f>
        <v/>
      </c>
      <c r="K1271" t="str">
        <f t="shared" si="49"/>
        <v/>
      </c>
      <c r="L1271" t="str">
        <f>VLOOKUP(K1271,Input!$AM$3:$AP$1002,4)</f>
        <v/>
      </c>
      <c r="M1271" t="str">
        <f>VLOOKUP(K1271,Input!$AM$3:$AP$1002,3)</f>
        <v/>
      </c>
    </row>
    <row r="1272" spans="8:13" x14ac:dyDescent="0.3">
      <c r="H1272" t="str">
        <f t="shared" si="48"/>
        <v/>
      </c>
      <c r="I1272" t="str">
        <f>VLOOKUP(H1272,Input!$AI$3:$AL$1002,4)</f>
        <v/>
      </c>
      <c r="J1272" t="str">
        <f>VLOOKUP(H1272,Input!$AI$3:$AL$1002,3)</f>
        <v/>
      </c>
      <c r="K1272" t="str">
        <f t="shared" si="49"/>
        <v/>
      </c>
      <c r="L1272" t="str">
        <f>VLOOKUP(K1272,Input!$AM$3:$AP$1002,4)</f>
        <v/>
      </c>
      <c r="M1272" t="str">
        <f>VLOOKUP(K1272,Input!$AM$3:$AP$1002,3)</f>
        <v/>
      </c>
    </row>
    <row r="1273" spans="8:13" x14ac:dyDescent="0.3">
      <c r="H1273" t="str">
        <f t="shared" si="48"/>
        <v/>
      </c>
      <c r="I1273" t="str">
        <f>VLOOKUP(H1273,Input!$AI$3:$AL$1002,4)</f>
        <v/>
      </c>
      <c r="J1273" t="str">
        <f>VLOOKUP(H1273,Input!$AI$3:$AL$1002,3)</f>
        <v/>
      </c>
      <c r="K1273" t="str">
        <f t="shared" si="49"/>
        <v/>
      </c>
      <c r="L1273" t="str">
        <f>VLOOKUP(K1273,Input!$AM$3:$AP$1002,4)</f>
        <v/>
      </c>
      <c r="M1273" t="str">
        <f>VLOOKUP(K1273,Input!$AM$3:$AP$1002,3)</f>
        <v/>
      </c>
    </row>
    <row r="1274" spans="8:13" x14ac:dyDescent="0.3">
      <c r="H1274" t="str">
        <f t="shared" si="48"/>
        <v/>
      </c>
      <c r="I1274" t="str">
        <f>VLOOKUP(H1274,Input!$AI$3:$AL$1002,4)</f>
        <v/>
      </c>
      <c r="J1274" t="str">
        <f>VLOOKUP(H1274,Input!$AI$3:$AL$1002,3)</f>
        <v/>
      </c>
      <c r="K1274" t="str">
        <f t="shared" si="49"/>
        <v/>
      </c>
      <c r="L1274" t="str">
        <f>VLOOKUP(K1274,Input!$AM$3:$AP$1002,4)</f>
        <v/>
      </c>
      <c r="M1274" t="str">
        <f>VLOOKUP(K1274,Input!$AM$3:$AP$1002,3)</f>
        <v/>
      </c>
    </row>
    <row r="1275" spans="8:13" x14ac:dyDescent="0.3">
      <c r="H1275" t="str">
        <f t="shared" si="48"/>
        <v/>
      </c>
      <c r="I1275" t="str">
        <f>VLOOKUP(H1275,Input!$AI$3:$AL$1002,4)</f>
        <v/>
      </c>
      <c r="J1275" t="str">
        <f>VLOOKUP(H1275,Input!$AI$3:$AL$1002,3)</f>
        <v/>
      </c>
      <c r="K1275" t="str">
        <f t="shared" si="49"/>
        <v/>
      </c>
      <c r="L1275" t="str">
        <f>VLOOKUP(K1275,Input!$AM$3:$AP$1002,4)</f>
        <v/>
      </c>
      <c r="M1275" t="str">
        <f>VLOOKUP(K1275,Input!$AM$3:$AP$1002,3)</f>
        <v/>
      </c>
    </row>
    <row r="1276" spans="8:13" x14ac:dyDescent="0.3">
      <c r="H1276" t="str">
        <f t="shared" si="48"/>
        <v/>
      </c>
      <c r="I1276" t="str">
        <f>VLOOKUP(H1276,Input!$AI$3:$AL$1002,4)</f>
        <v/>
      </c>
      <c r="J1276" t="str">
        <f>VLOOKUP(H1276,Input!$AI$3:$AL$1002,3)</f>
        <v/>
      </c>
      <c r="K1276" t="str">
        <f t="shared" si="49"/>
        <v/>
      </c>
      <c r="L1276" t="str">
        <f>VLOOKUP(K1276,Input!$AM$3:$AP$1002,4)</f>
        <v/>
      </c>
      <c r="M1276" t="str">
        <f>VLOOKUP(K1276,Input!$AM$3:$AP$1002,3)</f>
        <v/>
      </c>
    </row>
    <row r="1277" spans="8:13" x14ac:dyDescent="0.3">
      <c r="H1277" t="str">
        <f t="shared" si="48"/>
        <v/>
      </c>
      <c r="I1277" t="str">
        <f>VLOOKUP(H1277,Input!$AI$3:$AL$1002,4)</f>
        <v/>
      </c>
      <c r="J1277" t="str">
        <f>VLOOKUP(H1277,Input!$AI$3:$AL$1002,3)</f>
        <v/>
      </c>
      <c r="K1277" t="str">
        <f t="shared" si="49"/>
        <v/>
      </c>
      <c r="L1277" t="str">
        <f>VLOOKUP(K1277,Input!$AM$3:$AP$1002,4)</f>
        <v/>
      </c>
      <c r="M1277" t="str">
        <f>VLOOKUP(K1277,Input!$AM$3:$AP$1002,3)</f>
        <v/>
      </c>
    </row>
    <row r="1278" spans="8:13" x14ac:dyDescent="0.3">
      <c r="H1278" t="str">
        <f t="shared" si="48"/>
        <v/>
      </c>
      <c r="I1278" t="str">
        <f>VLOOKUP(H1278,Input!$AI$3:$AL$1002,4)</f>
        <v/>
      </c>
      <c r="J1278" t="str">
        <f>VLOOKUP(H1278,Input!$AI$3:$AL$1002,3)</f>
        <v/>
      </c>
      <c r="K1278" t="str">
        <f t="shared" si="49"/>
        <v/>
      </c>
      <c r="L1278" t="str">
        <f>VLOOKUP(K1278,Input!$AM$3:$AP$1002,4)</f>
        <v/>
      </c>
      <c r="M1278" t="str">
        <f>VLOOKUP(K1278,Input!$AM$3:$AP$1002,3)</f>
        <v/>
      </c>
    </row>
    <row r="1279" spans="8:13" x14ac:dyDescent="0.3">
      <c r="H1279" t="str">
        <f t="shared" si="48"/>
        <v/>
      </c>
      <c r="I1279" t="str">
        <f>VLOOKUP(H1279,Input!$AI$3:$AL$1002,4)</f>
        <v/>
      </c>
      <c r="J1279" t="str">
        <f>VLOOKUP(H1279,Input!$AI$3:$AL$1002,3)</f>
        <v/>
      </c>
      <c r="K1279" t="str">
        <f t="shared" si="49"/>
        <v/>
      </c>
      <c r="L1279" t="str">
        <f>VLOOKUP(K1279,Input!$AM$3:$AP$1002,4)</f>
        <v/>
      </c>
      <c r="M1279" t="str">
        <f>VLOOKUP(K1279,Input!$AM$3:$AP$1002,3)</f>
        <v/>
      </c>
    </row>
    <row r="1280" spans="8:13" x14ac:dyDescent="0.3">
      <c r="H1280" t="str">
        <f t="shared" si="48"/>
        <v/>
      </c>
      <c r="I1280" t="str">
        <f>VLOOKUP(H1280,Input!$AI$3:$AL$1002,4)</f>
        <v/>
      </c>
      <c r="J1280" t="str">
        <f>VLOOKUP(H1280,Input!$AI$3:$AL$1002,3)</f>
        <v/>
      </c>
      <c r="K1280" t="str">
        <f t="shared" si="49"/>
        <v/>
      </c>
      <c r="L1280" t="str">
        <f>VLOOKUP(K1280,Input!$AM$3:$AP$1002,4)</f>
        <v/>
      </c>
      <c r="M1280" t="str">
        <f>VLOOKUP(K1280,Input!$AM$3:$AP$1002,3)</f>
        <v/>
      </c>
    </row>
    <row r="1281" spans="8:13" x14ac:dyDescent="0.3">
      <c r="H1281" t="str">
        <f t="shared" si="48"/>
        <v/>
      </c>
      <c r="I1281" t="str">
        <f>VLOOKUP(H1281,Input!$AI$3:$AL$1002,4)</f>
        <v/>
      </c>
      <c r="J1281" t="str">
        <f>VLOOKUP(H1281,Input!$AI$3:$AL$1002,3)</f>
        <v/>
      </c>
      <c r="K1281" t="str">
        <f t="shared" si="49"/>
        <v/>
      </c>
      <c r="L1281" t="str">
        <f>VLOOKUP(K1281,Input!$AM$3:$AP$1002,4)</f>
        <v/>
      </c>
      <c r="M1281" t="str">
        <f>VLOOKUP(K1281,Input!$AM$3:$AP$1002,3)</f>
        <v/>
      </c>
    </row>
    <row r="1282" spans="8:13" x14ac:dyDescent="0.3">
      <c r="H1282" t="str">
        <f t="shared" si="48"/>
        <v/>
      </c>
      <c r="I1282" t="str">
        <f>VLOOKUP(H1282,Input!$AI$3:$AL$1002,4)</f>
        <v/>
      </c>
      <c r="J1282" t="str">
        <f>VLOOKUP(H1282,Input!$AI$3:$AL$1002,3)</f>
        <v/>
      </c>
      <c r="K1282" t="str">
        <f t="shared" si="49"/>
        <v/>
      </c>
      <c r="L1282" t="str">
        <f>VLOOKUP(K1282,Input!$AM$3:$AP$1002,4)</f>
        <v/>
      </c>
      <c r="M1282" t="str">
        <f>VLOOKUP(K1282,Input!$AM$3:$AP$1002,3)</f>
        <v/>
      </c>
    </row>
    <row r="1283" spans="8:13" x14ac:dyDescent="0.3">
      <c r="H1283" t="str">
        <f t="shared" si="48"/>
        <v/>
      </c>
      <c r="I1283" t="str">
        <f>VLOOKUP(H1283,Input!$AI$3:$AL$1002,4)</f>
        <v/>
      </c>
      <c r="J1283" t="str">
        <f>VLOOKUP(H1283,Input!$AI$3:$AL$1002,3)</f>
        <v/>
      </c>
      <c r="K1283" t="str">
        <f t="shared" si="49"/>
        <v/>
      </c>
      <c r="L1283" t="str">
        <f>VLOOKUP(K1283,Input!$AM$3:$AP$1002,4)</f>
        <v/>
      </c>
      <c r="M1283" t="str">
        <f>VLOOKUP(K1283,Input!$AM$3:$AP$1002,3)</f>
        <v/>
      </c>
    </row>
    <row r="1284" spans="8:13" x14ac:dyDescent="0.3">
      <c r="H1284" t="str">
        <f t="shared" si="48"/>
        <v/>
      </c>
      <c r="I1284" t="str">
        <f>VLOOKUP(H1284,Input!$AI$3:$AL$1002,4)</f>
        <v/>
      </c>
      <c r="J1284" t="str">
        <f>VLOOKUP(H1284,Input!$AI$3:$AL$1002,3)</f>
        <v/>
      </c>
      <c r="K1284" t="str">
        <f t="shared" si="49"/>
        <v/>
      </c>
      <c r="L1284" t="str">
        <f>VLOOKUP(K1284,Input!$AM$3:$AP$1002,4)</f>
        <v/>
      </c>
      <c r="M1284" t="str">
        <f>VLOOKUP(K1284,Input!$AM$3:$AP$1002,3)</f>
        <v/>
      </c>
    </row>
    <row r="1285" spans="8:13" x14ac:dyDescent="0.3">
      <c r="H1285" t="str">
        <f t="shared" ref="H1285:H1348" si="50">IF(H1284&lt;$H$1,H1284+1,"")</f>
        <v/>
      </c>
      <c r="I1285" t="str">
        <f>VLOOKUP(H1285,Input!$AI$3:$AL$1002,4)</f>
        <v/>
      </c>
      <c r="J1285" t="str">
        <f>VLOOKUP(H1285,Input!$AI$3:$AL$1002,3)</f>
        <v/>
      </c>
      <c r="K1285" t="str">
        <f t="shared" ref="K1285:K1348" si="51">IF(K1284&lt;$K$1,K1284+1,"")</f>
        <v/>
      </c>
      <c r="L1285" t="str">
        <f>VLOOKUP(K1285,Input!$AM$3:$AP$1002,4)</f>
        <v/>
      </c>
      <c r="M1285" t="str">
        <f>VLOOKUP(K1285,Input!$AM$3:$AP$1002,3)</f>
        <v/>
      </c>
    </row>
    <row r="1286" spans="8:13" x14ac:dyDescent="0.3">
      <c r="H1286" t="str">
        <f t="shared" si="50"/>
        <v/>
      </c>
      <c r="I1286" t="str">
        <f>VLOOKUP(H1286,Input!$AI$3:$AL$1002,4)</f>
        <v/>
      </c>
      <c r="J1286" t="str">
        <f>VLOOKUP(H1286,Input!$AI$3:$AL$1002,3)</f>
        <v/>
      </c>
      <c r="K1286" t="str">
        <f t="shared" si="51"/>
        <v/>
      </c>
      <c r="L1286" t="str">
        <f>VLOOKUP(K1286,Input!$AM$3:$AP$1002,4)</f>
        <v/>
      </c>
      <c r="M1286" t="str">
        <f>VLOOKUP(K1286,Input!$AM$3:$AP$1002,3)</f>
        <v/>
      </c>
    </row>
    <row r="1287" spans="8:13" x14ac:dyDescent="0.3">
      <c r="H1287" t="str">
        <f t="shared" si="50"/>
        <v/>
      </c>
      <c r="I1287" t="str">
        <f>VLOOKUP(H1287,Input!$AI$3:$AL$1002,4)</f>
        <v/>
      </c>
      <c r="J1287" t="str">
        <f>VLOOKUP(H1287,Input!$AI$3:$AL$1002,3)</f>
        <v/>
      </c>
      <c r="K1287" t="str">
        <f t="shared" si="51"/>
        <v/>
      </c>
      <c r="L1287" t="str">
        <f>VLOOKUP(K1287,Input!$AM$3:$AP$1002,4)</f>
        <v/>
      </c>
      <c r="M1287" t="str">
        <f>VLOOKUP(K1287,Input!$AM$3:$AP$1002,3)</f>
        <v/>
      </c>
    </row>
    <row r="1288" spans="8:13" x14ac:dyDescent="0.3">
      <c r="H1288" t="str">
        <f t="shared" si="50"/>
        <v/>
      </c>
      <c r="I1288" t="str">
        <f>VLOOKUP(H1288,Input!$AI$3:$AL$1002,4)</f>
        <v/>
      </c>
      <c r="J1288" t="str">
        <f>VLOOKUP(H1288,Input!$AI$3:$AL$1002,3)</f>
        <v/>
      </c>
      <c r="K1288" t="str">
        <f t="shared" si="51"/>
        <v/>
      </c>
      <c r="L1288" t="str">
        <f>VLOOKUP(K1288,Input!$AM$3:$AP$1002,4)</f>
        <v/>
      </c>
      <c r="M1288" t="str">
        <f>VLOOKUP(K1288,Input!$AM$3:$AP$1002,3)</f>
        <v/>
      </c>
    </row>
    <row r="1289" spans="8:13" x14ac:dyDescent="0.3">
      <c r="H1289" t="str">
        <f t="shared" si="50"/>
        <v/>
      </c>
      <c r="I1289" t="str">
        <f>VLOOKUP(H1289,Input!$AI$3:$AL$1002,4)</f>
        <v/>
      </c>
      <c r="J1289" t="str">
        <f>VLOOKUP(H1289,Input!$AI$3:$AL$1002,3)</f>
        <v/>
      </c>
      <c r="K1289" t="str">
        <f t="shared" si="51"/>
        <v/>
      </c>
      <c r="L1289" t="str">
        <f>VLOOKUP(K1289,Input!$AM$3:$AP$1002,4)</f>
        <v/>
      </c>
      <c r="M1289" t="str">
        <f>VLOOKUP(K1289,Input!$AM$3:$AP$1002,3)</f>
        <v/>
      </c>
    </row>
    <row r="1290" spans="8:13" x14ac:dyDescent="0.3">
      <c r="H1290" t="str">
        <f t="shared" si="50"/>
        <v/>
      </c>
      <c r="I1290" t="str">
        <f>VLOOKUP(H1290,Input!$AI$3:$AL$1002,4)</f>
        <v/>
      </c>
      <c r="J1290" t="str">
        <f>VLOOKUP(H1290,Input!$AI$3:$AL$1002,3)</f>
        <v/>
      </c>
      <c r="K1290" t="str">
        <f t="shared" si="51"/>
        <v/>
      </c>
      <c r="L1290" t="str">
        <f>VLOOKUP(K1290,Input!$AM$3:$AP$1002,4)</f>
        <v/>
      </c>
      <c r="M1290" t="str">
        <f>VLOOKUP(K1290,Input!$AM$3:$AP$1002,3)</f>
        <v/>
      </c>
    </row>
    <row r="1291" spans="8:13" x14ac:dyDescent="0.3">
      <c r="H1291" t="str">
        <f t="shared" si="50"/>
        <v/>
      </c>
      <c r="I1291" t="str">
        <f>VLOOKUP(H1291,Input!$AI$3:$AL$1002,4)</f>
        <v/>
      </c>
      <c r="J1291" t="str">
        <f>VLOOKUP(H1291,Input!$AI$3:$AL$1002,3)</f>
        <v/>
      </c>
      <c r="K1291" t="str">
        <f t="shared" si="51"/>
        <v/>
      </c>
      <c r="L1291" t="str">
        <f>VLOOKUP(K1291,Input!$AM$3:$AP$1002,4)</f>
        <v/>
      </c>
      <c r="M1291" t="str">
        <f>VLOOKUP(K1291,Input!$AM$3:$AP$1002,3)</f>
        <v/>
      </c>
    </row>
    <row r="1292" spans="8:13" x14ac:dyDescent="0.3">
      <c r="H1292" t="str">
        <f t="shared" si="50"/>
        <v/>
      </c>
      <c r="I1292" t="str">
        <f>VLOOKUP(H1292,Input!$AI$3:$AL$1002,4)</f>
        <v/>
      </c>
      <c r="J1292" t="str">
        <f>VLOOKUP(H1292,Input!$AI$3:$AL$1002,3)</f>
        <v/>
      </c>
      <c r="K1292" t="str">
        <f t="shared" si="51"/>
        <v/>
      </c>
      <c r="L1292" t="str">
        <f>VLOOKUP(K1292,Input!$AM$3:$AP$1002,4)</f>
        <v/>
      </c>
      <c r="M1292" t="str">
        <f>VLOOKUP(K1292,Input!$AM$3:$AP$1002,3)</f>
        <v/>
      </c>
    </row>
    <row r="1293" spans="8:13" x14ac:dyDescent="0.3">
      <c r="H1293" t="str">
        <f t="shared" si="50"/>
        <v/>
      </c>
      <c r="I1293" t="str">
        <f>VLOOKUP(H1293,Input!$AI$3:$AL$1002,4)</f>
        <v/>
      </c>
      <c r="J1293" t="str">
        <f>VLOOKUP(H1293,Input!$AI$3:$AL$1002,3)</f>
        <v/>
      </c>
      <c r="K1293" t="str">
        <f t="shared" si="51"/>
        <v/>
      </c>
      <c r="L1293" t="str">
        <f>VLOOKUP(K1293,Input!$AM$3:$AP$1002,4)</f>
        <v/>
      </c>
      <c r="M1293" t="str">
        <f>VLOOKUP(K1293,Input!$AM$3:$AP$1002,3)</f>
        <v/>
      </c>
    </row>
    <row r="1294" spans="8:13" x14ac:dyDescent="0.3">
      <c r="H1294" t="str">
        <f t="shared" si="50"/>
        <v/>
      </c>
      <c r="I1294" t="str">
        <f>VLOOKUP(H1294,Input!$AI$3:$AL$1002,4)</f>
        <v/>
      </c>
      <c r="J1294" t="str">
        <f>VLOOKUP(H1294,Input!$AI$3:$AL$1002,3)</f>
        <v/>
      </c>
      <c r="K1294" t="str">
        <f t="shared" si="51"/>
        <v/>
      </c>
      <c r="L1294" t="str">
        <f>VLOOKUP(K1294,Input!$AM$3:$AP$1002,4)</f>
        <v/>
      </c>
      <c r="M1294" t="str">
        <f>VLOOKUP(K1294,Input!$AM$3:$AP$1002,3)</f>
        <v/>
      </c>
    </row>
    <row r="1295" spans="8:13" x14ac:dyDescent="0.3">
      <c r="H1295" t="str">
        <f t="shared" si="50"/>
        <v/>
      </c>
      <c r="I1295" t="str">
        <f>VLOOKUP(H1295,Input!$AI$3:$AL$1002,4)</f>
        <v/>
      </c>
      <c r="J1295" t="str">
        <f>VLOOKUP(H1295,Input!$AI$3:$AL$1002,3)</f>
        <v/>
      </c>
      <c r="K1295" t="str">
        <f t="shared" si="51"/>
        <v/>
      </c>
      <c r="L1295" t="str">
        <f>VLOOKUP(K1295,Input!$AM$3:$AP$1002,4)</f>
        <v/>
      </c>
      <c r="M1295" t="str">
        <f>VLOOKUP(K1295,Input!$AM$3:$AP$1002,3)</f>
        <v/>
      </c>
    </row>
    <row r="1296" spans="8:13" x14ac:dyDescent="0.3">
      <c r="H1296" t="str">
        <f t="shared" si="50"/>
        <v/>
      </c>
      <c r="I1296" t="str">
        <f>VLOOKUP(H1296,Input!$AI$3:$AL$1002,4)</f>
        <v/>
      </c>
      <c r="J1296" t="str">
        <f>VLOOKUP(H1296,Input!$AI$3:$AL$1002,3)</f>
        <v/>
      </c>
      <c r="K1296" t="str">
        <f t="shared" si="51"/>
        <v/>
      </c>
      <c r="L1296" t="str">
        <f>VLOOKUP(K1296,Input!$AM$3:$AP$1002,4)</f>
        <v/>
      </c>
      <c r="M1296" t="str">
        <f>VLOOKUP(K1296,Input!$AM$3:$AP$1002,3)</f>
        <v/>
      </c>
    </row>
    <row r="1297" spans="8:13" x14ac:dyDescent="0.3">
      <c r="H1297" t="str">
        <f t="shared" si="50"/>
        <v/>
      </c>
      <c r="I1297" t="str">
        <f>VLOOKUP(H1297,Input!$AI$3:$AL$1002,4)</f>
        <v/>
      </c>
      <c r="J1297" t="str">
        <f>VLOOKUP(H1297,Input!$AI$3:$AL$1002,3)</f>
        <v/>
      </c>
      <c r="K1297" t="str">
        <f t="shared" si="51"/>
        <v/>
      </c>
      <c r="L1297" t="str">
        <f>VLOOKUP(K1297,Input!$AM$3:$AP$1002,4)</f>
        <v/>
      </c>
      <c r="M1297" t="str">
        <f>VLOOKUP(K1297,Input!$AM$3:$AP$1002,3)</f>
        <v/>
      </c>
    </row>
    <row r="1298" spans="8:13" x14ac:dyDescent="0.3">
      <c r="H1298" t="str">
        <f t="shared" si="50"/>
        <v/>
      </c>
      <c r="I1298" t="str">
        <f>VLOOKUP(H1298,Input!$AI$3:$AL$1002,4)</f>
        <v/>
      </c>
      <c r="J1298" t="str">
        <f>VLOOKUP(H1298,Input!$AI$3:$AL$1002,3)</f>
        <v/>
      </c>
      <c r="K1298" t="str">
        <f t="shared" si="51"/>
        <v/>
      </c>
      <c r="L1298" t="str">
        <f>VLOOKUP(K1298,Input!$AM$3:$AP$1002,4)</f>
        <v/>
      </c>
      <c r="M1298" t="str">
        <f>VLOOKUP(K1298,Input!$AM$3:$AP$1002,3)</f>
        <v/>
      </c>
    </row>
    <row r="1299" spans="8:13" x14ac:dyDescent="0.3">
      <c r="H1299" t="str">
        <f t="shared" si="50"/>
        <v/>
      </c>
      <c r="I1299" t="str">
        <f>VLOOKUP(H1299,Input!$AI$3:$AL$1002,4)</f>
        <v/>
      </c>
      <c r="J1299" t="str">
        <f>VLOOKUP(H1299,Input!$AI$3:$AL$1002,3)</f>
        <v/>
      </c>
      <c r="K1299" t="str">
        <f t="shared" si="51"/>
        <v/>
      </c>
      <c r="L1299" t="str">
        <f>VLOOKUP(K1299,Input!$AM$3:$AP$1002,4)</f>
        <v/>
      </c>
      <c r="M1299" t="str">
        <f>VLOOKUP(K1299,Input!$AM$3:$AP$1002,3)</f>
        <v/>
      </c>
    </row>
    <row r="1300" spans="8:13" x14ac:dyDescent="0.3">
      <c r="H1300" t="str">
        <f t="shared" si="50"/>
        <v/>
      </c>
      <c r="I1300" t="str">
        <f>VLOOKUP(H1300,Input!$AI$3:$AL$1002,4)</f>
        <v/>
      </c>
      <c r="J1300" t="str">
        <f>VLOOKUP(H1300,Input!$AI$3:$AL$1002,3)</f>
        <v/>
      </c>
      <c r="K1300" t="str">
        <f t="shared" si="51"/>
        <v/>
      </c>
      <c r="L1300" t="str">
        <f>VLOOKUP(K1300,Input!$AM$3:$AP$1002,4)</f>
        <v/>
      </c>
      <c r="M1300" t="str">
        <f>VLOOKUP(K1300,Input!$AM$3:$AP$1002,3)</f>
        <v/>
      </c>
    </row>
    <row r="1301" spans="8:13" x14ac:dyDescent="0.3">
      <c r="H1301" t="str">
        <f t="shared" si="50"/>
        <v/>
      </c>
      <c r="I1301" t="str">
        <f>VLOOKUP(H1301,Input!$AI$3:$AL$1002,4)</f>
        <v/>
      </c>
      <c r="J1301" t="str">
        <f>VLOOKUP(H1301,Input!$AI$3:$AL$1002,3)</f>
        <v/>
      </c>
      <c r="K1301" t="str">
        <f t="shared" si="51"/>
        <v/>
      </c>
      <c r="L1301" t="str">
        <f>VLOOKUP(K1301,Input!$AM$3:$AP$1002,4)</f>
        <v/>
      </c>
      <c r="M1301" t="str">
        <f>VLOOKUP(K1301,Input!$AM$3:$AP$1002,3)</f>
        <v/>
      </c>
    </row>
    <row r="1302" spans="8:13" x14ac:dyDescent="0.3">
      <c r="H1302" t="str">
        <f t="shared" si="50"/>
        <v/>
      </c>
      <c r="I1302" t="str">
        <f>VLOOKUP(H1302,Input!$AI$3:$AL$1002,4)</f>
        <v/>
      </c>
      <c r="J1302" t="str">
        <f>VLOOKUP(H1302,Input!$AI$3:$AL$1002,3)</f>
        <v/>
      </c>
      <c r="K1302" t="str">
        <f t="shared" si="51"/>
        <v/>
      </c>
      <c r="L1302" t="str">
        <f>VLOOKUP(K1302,Input!$AM$3:$AP$1002,4)</f>
        <v/>
      </c>
      <c r="M1302" t="str">
        <f>VLOOKUP(K1302,Input!$AM$3:$AP$1002,3)</f>
        <v/>
      </c>
    </row>
    <row r="1303" spans="8:13" x14ac:dyDescent="0.3">
      <c r="H1303" t="str">
        <f t="shared" si="50"/>
        <v/>
      </c>
      <c r="I1303" t="str">
        <f>VLOOKUP(H1303,Input!$AI$3:$AL$1002,4)</f>
        <v/>
      </c>
      <c r="J1303" t="str">
        <f>VLOOKUP(H1303,Input!$AI$3:$AL$1002,3)</f>
        <v/>
      </c>
      <c r="K1303" t="str">
        <f t="shared" si="51"/>
        <v/>
      </c>
      <c r="L1303" t="str">
        <f>VLOOKUP(K1303,Input!$AM$3:$AP$1002,4)</f>
        <v/>
      </c>
      <c r="M1303" t="str">
        <f>VLOOKUP(K1303,Input!$AM$3:$AP$1002,3)</f>
        <v/>
      </c>
    </row>
    <row r="1304" spans="8:13" x14ac:dyDescent="0.3">
      <c r="H1304" t="str">
        <f t="shared" si="50"/>
        <v/>
      </c>
      <c r="I1304" t="str">
        <f>VLOOKUP(H1304,Input!$AI$3:$AL$1002,4)</f>
        <v/>
      </c>
      <c r="J1304" t="str">
        <f>VLOOKUP(H1304,Input!$AI$3:$AL$1002,3)</f>
        <v/>
      </c>
      <c r="K1304" t="str">
        <f t="shared" si="51"/>
        <v/>
      </c>
      <c r="L1304" t="str">
        <f>VLOOKUP(K1304,Input!$AM$3:$AP$1002,4)</f>
        <v/>
      </c>
      <c r="M1304" t="str">
        <f>VLOOKUP(K1304,Input!$AM$3:$AP$1002,3)</f>
        <v/>
      </c>
    </row>
    <row r="1305" spans="8:13" x14ac:dyDescent="0.3">
      <c r="H1305" t="str">
        <f t="shared" si="50"/>
        <v/>
      </c>
      <c r="I1305" t="str">
        <f>VLOOKUP(H1305,Input!$AI$3:$AL$1002,4)</f>
        <v/>
      </c>
      <c r="J1305" t="str">
        <f>VLOOKUP(H1305,Input!$AI$3:$AL$1002,3)</f>
        <v/>
      </c>
      <c r="K1305" t="str">
        <f t="shared" si="51"/>
        <v/>
      </c>
      <c r="L1305" t="str">
        <f>VLOOKUP(K1305,Input!$AM$3:$AP$1002,4)</f>
        <v/>
      </c>
      <c r="M1305" t="str">
        <f>VLOOKUP(K1305,Input!$AM$3:$AP$1002,3)</f>
        <v/>
      </c>
    </row>
    <row r="1306" spans="8:13" x14ac:dyDescent="0.3">
      <c r="H1306" t="str">
        <f t="shared" si="50"/>
        <v/>
      </c>
      <c r="I1306" t="str">
        <f>VLOOKUP(H1306,Input!$AI$3:$AL$1002,4)</f>
        <v/>
      </c>
      <c r="J1306" t="str">
        <f>VLOOKUP(H1306,Input!$AI$3:$AL$1002,3)</f>
        <v/>
      </c>
      <c r="K1306" t="str">
        <f t="shared" si="51"/>
        <v/>
      </c>
      <c r="L1306" t="str">
        <f>VLOOKUP(K1306,Input!$AM$3:$AP$1002,4)</f>
        <v/>
      </c>
      <c r="M1306" t="str">
        <f>VLOOKUP(K1306,Input!$AM$3:$AP$1002,3)</f>
        <v/>
      </c>
    </row>
    <row r="1307" spans="8:13" x14ac:dyDescent="0.3">
      <c r="H1307" t="str">
        <f t="shared" si="50"/>
        <v/>
      </c>
      <c r="I1307" t="str">
        <f>VLOOKUP(H1307,Input!$AI$3:$AL$1002,4)</f>
        <v/>
      </c>
      <c r="J1307" t="str">
        <f>VLOOKUP(H1307,Input!$AI$3:$AL$1002,3)</f>
        <v/>
      </c>
      <c r="K1307" t="str">
        <f t="shared" si="51"/>
        <v/>
      </c>
      <c r="L1307" t="str">
        <f>VLOOKUP(K1307,Input!$AM$3:$AP$1002,4)</f>
        <v/>
      </c>
      <c r="M1307" t="str">
        <f>VLOOKUP(K1307,Input!$AM$3:$AP$1002,3)</f>
        <v/>
      </c>
    </row>
    <row r="1308" spans="8:13" x14ac:dyDescent="0.3">
      <c r="H1308" t="str">
        <f t="shared" si="50"/>
        <v/>
      </c>
      <c r="I1308" t="str">
        <f>VLOOKUP(H1308,Input!$AI$3:$AL$1002,4)</f>
        <v/>
      </c>
      <c r="J1308" t="str">
        <f>VLOOKUP(H1308,Input!$AI$3:$AL$1002,3)</f>
        <v/>
      </c>
      <c r="K1308" t="str">
        <f t="shared" si="51"/>
        <v/>
      </c>
      <c r="L1308" t="str">
        <f>VLOOKUP(K1308,Input!$AM$3:$AP$1002,4)</f>
        <v/>
      </c>
      <c r="M1308" t="str">
        <f>VLOOKUP(K1308,Input!$AM$3:$AP$1002,3)</f>
        <v/>
      </c>
    </row>
    <row r="1309" spans="8:13" x14ac:dyDescent="0.3">
      <c r="H1309" t="str">
        <f t="shared" si="50"/>
        <v/>
      </c>
      <c r="I1309" t="str">
        <f>VLOOKUP(H1309,Input!$AI$3:$AL$1002,4)</f>
        <v/>
      </c>
      <c r="J1309" t="str">
        <f>VLOOKUP(H1309,Input!$AI$3:$AL$1002,3)</f>
        <v/>
      </c>
      <c r="K1309" t="str">
        <f t="shared" si="51"/>
        <v/>
      </c>
      <c r="L1309" t="str">
        <f>VLOOKUP(K1309,Input!$AM$3:$AP$1002,4)</f>
        <v/>
      </c>
      <c r="M1309" t="str">
        <f>VLOOKUP(K1309,Input!$AM$3:$AP$1002,3)</f>
        <v/>
      </c>
    </row>
    <row r="1310" spans="8:13" x14ac:dyDescent="0.3">
      <c r="H1310" t="str">
        <f t="shared" si="50"/>
        <v/>
      </c>
      <c r="I1310" t="str">
        <f>VLOOKUP(H1310,Input!$AI$3:$AL$1002,4)</f>
        <v/>
      </c>
      <c r="J1310" t="str">
        <f>VLOOKUP(H1310,Input!$AI$3:$AL$1002,3)</f>
        <v/>
      </c>
      <c r="K1310" t="str">
        <f t="shared" si="51"/>
        <v/>
      </c>
      <c r="L1310" t="str">
        <f>VLOOKUP(K1310,Input!$AM$3:$AP$1002,4)</f>
        <v/>
      </c>
      <c r="M1310" t="str">
        <f>VLOOKUP(K1310,Input!$AM$3:$AP$1002,3)</f>
        <v/>
      </c>
    </row>
    <row r="1311" spans="8:13" x14ac:dyDescent="0.3">
      <c r="H1311" t="str">
        <f t="shared" si="50"/>
        <v/>
      </c>
      <c r="I1311" t="str">
        <f>VLOOKUP(H1311,Input!$AI$3:$AL$1002,4)</f>
        <v/>
      </c>
      <c r="J1311" t="str">
        <f>VLOOKUP(H1311,Input!$AI$3:$AL$1002,3)</f>
        <v/>
      </c>
      <c r="K1311" t="str">
        <f t="shared" si="51"/>
        <v/>
      </c>
      <c r="L1311" t="str">
        <f>VLOOKUP(K1311,Input!$AM$3:$AP$1002,4)</f>
        <v/>
      </c>
      <c r="M1311" t="str">
        <f>VLOOKUP(K1311,Input!$AM$3:$AP$1002,3)</f>
        <v/>
      </c>
    </row>
    <row r="1312" spans="8:13" x14ac:dyDescent="0.3">
      <c r="H1312" t="str">
        <f t="shared" si="50"/>
        <v/>
      </c>
      <c r="I1312" t="str">
        <f>VLOOKUP(H1312,Input!$AI$3:$AL$1002,4)</f>
        <v/>
      </c>
      <c r="J1312" t="str">
        <f>VLOOKUP(H1312,Input!$AI$3:$AL$1002,3)</f>
        <v/>
      </c>
      <c r="K1312" t="str">
        <f t="shared" si="51"/>
        <v/>
      </c>
      <c r="L1312" t="str">
        <f>VLOOKUP(K1312,Input!$AM$3:$AP$1002,4)</f>
        <v/>
      </c>
      <c r="M1312" t="str">
        <f>VLOOKUP(K1312,Input!$AM$3:$AP$1002,3)</f>
        <v/>
      </c>
    </row>
    <row r="1313" spans="8:13" x14ac:dyDescent="0.3">
      <c r="H1313" t="str">
        <f t="shared" si="50"/>
        <v/>
      </c>
      <c r="I1313" t="str">
        <f>VLOOKUP(H1313,Input!$AI$3:$AL$1002,4)</f>
        <v/>
      </c>
      <c r="J1313" t="str">
        <f>VLOOKUP(H1313,Input!$AI$3:$AL$1002,3)</f>
        <v/>
      </c>
      <c r="K1313" t="str">
        <f t="shared" si="51"/>
        <v/>
      </c>
      <c r="L1313" t="str">
        <f>VLOOKUP(K1313,Input!$AM$3:$AP$1002,4)</f>
        <v/>
      </c>
      <c r="M1313" t="str">
        <f>VLOOKUP(K1313,Input!$AM$3:$AP$1002,3)</f>
        <v/>
      </c>
    </row>
    <row r="1314" spans="8:13" x14ac:dyDescent="0.3">
      <c r="H1314" t="str">
        <f t="shared" si="50"/>
        <v/>
      </c>
      <c r="I1314" t="str">
        <f>VLOOKUP(H1314,Input!$AI$3:$AL$1002,4)</f>
        <v/>
      </c>
      <c r="J1314" t="str">
        <f>VLOOKUP(H1314,Input!$AI$3:$AL$1002,3)</f>
        <v/>
      </c>
      <c r="K1314" t="str">
        <f t="shared" si="51"/>
        <v/>
      </c>
      <c r="L1314" t="str">
        <f>VLOOKUP(K1314,Input!$AM$3:$AP$1002,4)</f>
        <v/>
      </c>
      <c r="M1314" t="str">
        <f>VLOOKUP(K1314,Input!$AM$3:$AP$1002,3)</f>
        <v/>
      </c>
    </row>
    <row r="1315" spans="8:13" x14ac:dyDescent="0.3">
      <c r="H1315" t="str">
        <f t="shared" si="50"/>
        <v/>
      </c>
      <c r="I1315" t="str">
        <f>VLOOKUP(H1315,Input!$AI$3:$AL$1002,4)</f>
        <v/>
      </c>
      <c r="J1315" t="str">
        <f>VLOOKUP(H1315,Input!$AI$3:$AL$1002,3)</f>
        <v/>
      </c>
      <c r="K1315" t="str">
        <f t="shared" si="51"/>
        <v/>
      </c>
      <c r="L1315" t="str">
        <f>VLOOKUP(K1315,Input!$AM$3:$AP$1002,4)</f>
        <v/>
      </c>
      <c r="M1315" t="str">
        <f>VLOOKUP(K1315,Input!$AM$3:$AP$1002,3)</f>
        <v/>
      </c>
    </row>
    <row r="1316" spans="8:13" x14ac:dyDescent="0.3">
      <c r="H1316" t="str">
        <f t="shared" si="50"/>
        <v/>
      </c>
      <c r="I1316" t="str">
        <f>VLOOKUP(H1316,Input!$AI$3:$AL$1002,4)</f>
        <v/>
      </c>
      <c r="J1316" t="str">
        <f>VLOOKUP(H1316,Input!$AI$3:$AL$1002,3)</f>
        <v/>
      </c>
      <c r="K1316" t="str">
        <f t="shared" si="51"/>
        <v/>
      </c>
      <c r="L1316" t="str">
        <f>VLOOKUP(K1316,Input!$AM$3:$AP$1002,4)</f>
        <v/>
      </c>
      <c r="M1316" t="str">
        <f>VLOOKUP(K1316,Input!$AM$3:$AP$1002,3)</f>
        <v/>
      </c>
    </row>
    <row r="1317" spans="8:13" x14ac:dyDescent="0.3">
      <c r="H1317" t="str">
        <f t="shared" si="50"/>
        <v/>
      </c>
      <c r="I1317" t="str">
        <f>VLOOKUP(H1317,Input!$AI$3:$AL$1002,4)</f>
        <v/>
      </c>
      <c r="J1317" t="str">
        <f>VLOOKUP(H1317,Input!$AI$3:$AL$1002,3)</f>
        <v/>
      </c>
      <c r="K1317" t="str">
        <f t="shared" si="51"/>
        <v/>
      </c>
      <c r="L1317" t="str">
        <f>VLOOKUP(K1317,Input!$AM$3:$AP$1002,4)</f>
        <v/>
      </c>
      <c r="M1317" t="str">
        <f>VLOOKUP(K1317,Input!$AM$3:$AP$1002,3)</f>
        <v/>
      </c>
    </row>
    <row r="1318" spans="8:13" x14ac:dyDescent="0.3">
      <c r="H1318" t="str">
        <f t="shared" si="50"/>
        <v/>
      </c>
      <c r="I1318" t="str">
        <f>VLOOKUP(H1318,Input!$AI$3:$AL$1002,4)</f>
        <v/>
      </c>
      <c r="J1318" t="str">
        <f>VLOOKUP(H1318,Input!$AI$3:$AL$1002,3)</f>
        <v/>
      </c>
      <c r="K1318" t="str">
        <f t="shared" si="51"/>
        <v/>
      </c>
      <c r="L1318" t="str">
        <f>VLOOKUP(K1318,Input!$AM$3:$AP$1002,4)</f>
        <v/>
      </c>
      <c r="M1318" t="str">
        <f>VLOOKUP(K1318,Input!$AM$3:$AP$1002,3)</f>
        <v/>
      </c>
    </row>
    <row r="1319" spans="8:13" x14ac:dyDescent="0.3">
      <c r="H1319" t="str">
        <f t="shared" si="50"/>
        <v/>
      </c>
      <c r="I1319" t="str">
        <f>VLOOKUP(H1319,Input!$AI$3:$AL$1002,4)</f>
        <v/>
      </c>
      <c r="J1319" t="str">
        <f>VLOOKUP(H1319,Input!$AI$3:$AL$1002,3)</f>
        <v/>
      </c>
      <c r="K1319" t="str">
        <f t="shared" si="51"/>
        <v/>
      </c>
      <c r="L1319" t="str">
        <f>VLOOKUP(K1319,Input!$AM$3:$AP$1002,4)</f>
        <v/>
      </c>
      <c r="M1319" t="str">
        <f>VLOOKUP(K1319,Input!$AM$3:$AP$1002,3)</f>
        <v/>
      </c>
    </row>
    <row r="1320" spans="8:13" x14ac:dyDescent="0.3">
      <c r="H1320" t="str">
        <f t="shared" si="50"/>
        <v/>
      </c>
      <c r="I1320" t="str">
        <f>VLOOKUP(H1320,Input!$AI$3:$AL$1002,4)</f>
        <v/>
      </c>
      <c r="J1320" t="str">
        <f>VLOOKUP(H1320,Input!$AI$3:$AL$1002,3)</f>
        <v/>
      </c>
      <c r="K1320" t="str">
        <f t="shared" si="51"/>
        <v/>
      </c>
      <c r="L1320" t="str">
        <f>VLOOKUP(K1320,Input!$AM$3:$AP$1002,4)</f>
        <v/>
      </c>
      <c r="M1320" t="str">
        <f>VLOOKUP(K1320,Input!$AM$3:$AP$1002,3)</f>
        <v/>
      </c>
    </row>
    <row r="1321" spans="8:13" x14ac:dyDescent="0.3">
      <c r="H1321" t="str">
        <f t="shared" si="50"/>
        <v/>
      </c>
      <c r="I1321" t="str">
        <f>VLOOKUP(H1321,Input!$AI$3:$AL$1002,4)</f>
        <v/>
      </c>
      <c r="J1321" t="str">
        <f>VLOOKUP(H1321,Input!$AI$3:$AL$1002,3)</f>
        <v/>
      </c>
      <c r="K1321" t="str">
        <f t="shared" si="51"/>
        <v/>
      </c>
      <c r="L1321" t="str">
        <f>VLOOKUP(K1321,Input!$AM$3:$AP$1002,4)</f>
        <v/>
      </c>
      <c r="M1321" t="str">
        <f>VLOOKUP(K1321,Input!$AM$3:$AP$1002,3)</f>
        <v/>
      </c>
    </row>
    <row r="1322" spans="8:13" x14ac:dyDescent="0.3">
      <c r="H1322" t="str">
        <f t="shared" si="50"/>
        <v/>
      </c>
      <c r="I1322" t="str">
        <f>VLOOKUP(H1322,Input!$AI$3:$AL$1002,4)</f>
        <v/>
      </c>
      <c r="J1322" t="str">
        <f>VLOOKUP(H1322,Input!$AI$3:$AL$1002,3)</f>
        <v/>
      </c>
      <c r="K1322" t="str">
        <f t="shared" si="51"/>
        <v/>
      </c>
      <c r="L1322" t="str">
        <f>VLOOKUP(K1322,Input!$AM$3:$AP$1002,4)</f>
        <v/>
      </c>
      <c r="M1322" t="str">
        <f>VLOOKUP(K1322,Input!$AM$3:$AP$1002,3)</f>
        <v/>
      </c>
    </row>
    <row r="1323" spans="8:13" x14ac:dyDescent="0.3">
      <c r="H1323" t="str">
        <f t="shared" si="50"/>
        <v/>
      </c>
      <c r="I1323" t="str">
        <f>VLOOKUP(H1323,Input!$AI$3:$AL$1002,4)</f>
        <v/>
      </c>
      <c r="J1323" t="str">
        <f>VLOOKUP(H1323,Input!$AI$3:$AL$1002,3)</f>
        <v/>
      </c>
      <c r="K1323" t="str">
        <f t="shared" si="51"/>
        <v/>
      </c>
      <c r="L1323" t="str">
        <f>VLOOKUP(K1323,Input!$AM$3:$AP$1002,4)</f>
        <v/>
      </c>
      <c r="M1323" t="str">
        <f>VLOOKUP(K1323,Input!$AM$3:$AP$1002,3)</f>
        <v/>
      </c>
    </row>
    <row r="1324" spans="8:13" x14ac:dyDescent="0.3">
      <c r="H1324" t="str">
        <f t="shared" si="50"/>
        <v/>
      </c>
      <c r="I1324" t="str">
        <f>VLOOKUP(H1324,Input!$AI$3:$AL$1002,4)</f>
        <v/>
      </c>
      <c r="J1324" t="str">
        <f>VLOOKUP(H1324,Input!$AI$3:$AL$1002,3)</f>
        <v/>
      </c>
      <c r="K1324" t="str">
        <f t="shared" si="51"/>
        <v/>
      </c>
      <c r="L1324" t="str">
        <f>VLOOKUP(K1324,Input!$AM$3:$AP$1002,4)</f>
        <v/>
      </c>
      <c r="M1324" t="str">
        <f>VLOOKUP(K1324,Input!$AM$3:$AP$1002,3)</f>
        <v/>
      </c>
    </row>
    <row r="1325" spans="8:13" x14ac:dyDescent="0.3">
      <c r="H1325" t="str">
        <f t="shared" si="50"/>
        <v/>
      </c>
      <c r="I1325" t="str">
        <f>VLOOKUP(H1325,Input!$AI$3:$AL$1002,4)</f>
        <v/>
      </c>
      <c r="J1325" t="str">
        <f>VLOOKUP(H1325,Input!$AI$3:$AL$1002,3)</f>
        <v/>
      </c>
      <c r="K1325" t="str">
        <f t="shared" si="51"/>
        <v/>
      </c>
      <c r="L1325" t="str">
        <f>VLOOKUP(K1325,Input!$AM$3:$AP$1002,4)</f>
        <v/>
      </c>
      <c r="M1325" t="str">
        <f>VLOOKUP(K1325,Input!$AM$3:$AP$1002,3)</f>
        <v/>
      </c>
    </row>
    <row r="1326" spans="8:13" x14ac:dyDescent="0.3">
      <c r="H1326" t="str">
        <f t="shared" si="50"/>
        <v/>
      </c>
      <c r="I1326" t="str">
        <f>VLOOKUP(H1326,Input!$AI$3:$AL$1002,4)</f>
        <v/>
      </c>
      <c r="J1326" t="str">
        <f>VLOOKUP(H1326,Input!$AI$3:$AL$1002,3)</f>
        <v/>
      </c>
      <c r="K1326" t="str">
        <f t="shared" si="51"/>
        <v/>
      </c>
      <c r="L1326" t="str">
        <f>VLOOKUP(K1326,Input!$AM$3:$AP$1002,4)</f>
        <v/>
      </c>
      <c r="M1326" t="str">
        <f>VLOOKUP(K1326,Input!$AM$3:$AP$1002,3)</f>
        <v/>
      </c>
    </row>
    <row r="1327" spans="8:13" x14ac:dyDescent="0.3">
      <c r="H1327" t="str">
        <f t="shared" si="50"/>
        <v/>
      </c>
      <c r="I1327" t="str">
        <f>VLOOKUP(H1327,Input!$AI$3:$AL$1002,4)</f>
        <v/>
      </c>
      <c r="J1327" t="str">
        <f>VLOOKUP(H1327,Input!$AI$3:$AL$1002,3)</f>
        <v/>
      </c>
      <c r="K1327" t="str">
        <f t="shared" si="51"/>
        <v/>
      </c>
      <c r="L1327" t="str">
        <f>VLOOKUP(K1327,Input!$AM$3:$AP$1002,4)</f>
        <v/>
      </c>
      <c r="M1327" t="str">
        <f>VLOOKUP(K1327,Input!$AM$3:$AP$1002,3)</f>
        <v/>
      </c>
    </row>
    <row r="1328" spans="8:13" x14ac:dyDescent="0.3">
      <c r="H1328" t="str">
        <f t="shared" si="50"/>
        <v/>
      </c>
      <c r="I1328" t="str">
        <f>VLOOKUP(H1328,Input!$AI$3:$AL$1002,4)</f>
        <v/>
      </c>
      <c r="J1328" t="str">
        <f>VLOOKUP(H1328,Input!$AI$3:$AL$1002,3)</f>
        <v/>
      </c>
      <c r="K1328" t="str">
        <f t="shared" si="51"/>
        <v/>
      </c>
      <c r="L1328" t="str">
        <f>VLOOKUP(K1328,Input!$AM$3:$AP$1002,4)</f>
        <v/>
      </c>
      <c r="M1328" t="str">
        <f>VLOOKUP(K1328,Input!$AM$3:$AP$1002,3)</f>
        <v/>
      </c>
    </row>
    <row r="1329" spans="8:13" x14ac:dyDescent="0.3">
      <c r="H1329" t="str">
        <f t="shared" si="50"/>
        <v/>
      </c>
      <c r="I1329" t="str">
        <f>VLOOKUP(H1329,Input!$AI$3:$AL$1002,4)</f>
        <v/>
      </c>
      <c r="J1329" t="str">
        <f>VLOOKUP(H1329,Input!$AI$3:$AL$1002,3)</f>
        <v/>
      </c>
      <c r="K1329" t="str">
        <f t="shared" si="51"/>
        <v/>
      </c>
      <c r="L1329" t="str">
        <f>VLOOKUP(K1329,Input!$AM$3:$AP$1002,4)</f>
        <v/>
      </c>
      <c r="M1329" t="str">
        <f>VLOOKUP(K1329,Input!$AM$3:$AP$1002,3)</f>
        <v/>
      </c>
    </row>
    <row r="1330" spans="8:13" x14ac:dyDescent="0.3">
      <c r="H1330" t="str">
        <f t="shared" si="50"/>
        <v/>
      </c>
      <c r="I1330" t="str">
        <f>VLOOKUP(H1330,Input!$AI$3:$AL$1002,4)</f>
        <v/>
      </c>
      <c r="J1330" t="str">
        <f>VLOOKUP(H1330,Input!$AI$3:$AL$1002,3)</f>
        <v/>
      </c>
      <c r="K1330" t="str">
        <f t="shared" si="51"/>
        <v/>
      </c>
      <c r="L1330" t="str">
        <f>VLOOKUP(K1330,Input!$AM$3:$AP$1002,4)</f>
        <v/>
      </c>
      <c r="M1330" t="str">
        <f>VLOOKUP(K1330,Input!$AM$3:$AP$1002,3)</f>
        <v/>
      </c>
    </row>
    <row r="1331" spans="8:13" x14ac:dyDescent="0.3">
      <c r="H1331" t="str">
        <f t="shared" si="50"/>
        <v/>
      </c>
      <c r="I1331" t="str">
        <f>VLOOKUP(H1331,Input!$AI$3:$AL$1002,4)</f>
        <v/>
      </c>
      <c r="J1331" t="str">
        <f>VLOOKUP(H1331,Input!$AI$3:$AL$1002,3)</f>
        <v/>
      </c>
      <c r="K1331" t="str">
        <f t="shared" si="51"/>
        <v/>
      </c>
      <c r="L1331" t="str">
        <f>VLOOKUP(K1331,Input!$AM$3:$AP$1002,4)</f>
        <v/>
      </c>
      <c r="M1331" t="str">
        <f>VLOOKUP(K1331,Input!$AM$3:$AP$1002,3)</f>
        <v/>
      </c>
    </row>
    <row r="1332" spans="8:13" x14ac:dyDescent="0.3">
      <c r="H1332" t="str">
        <f t="shared" si="50"/>
        <v/>
      </c>
      <c r="I1332" t="str">
        <f>VLOOKUP(H1332,Input!$AI$3:$AL$1002,4)</f>
        <v/>
      </c>
      <c r="J1332" t="str">
        <f>VLOOKUP(H1332,Input!$AI$3:$AL$1002,3)</f>
        <v/>
      </c>
      <c r="K1332" t="str">
        <f t="shared" si="51"/>
        <v/>
      </c>
      <c r="L1332" t="str">
        <f>VLOOKUP(K1332,Input!$AM$3:$AP$1002,4)</f>
        <v/>
      </c>
      <c r="M1332" t="str">
        <f>VLOOKUP(K1332,Input!$AM$3:$AP$1002,3)</f>
        <v/>
      </c>
    </row>
    <row r="1333" spans="8:13" x14ac:dyDescent="0.3">
      <c r="H1333" t="str">
        <f t="shared" si="50"/>
        <v/>
      </c>
      <c r="I1333" t="str">
        <f>VLOOKUP(H1333,Input!$AI$3:$AL$1002,4)</f>
        <v/>
      </c>
      <c r="J1333" t="str">
        <f>VLOOKUP(H1333,Input!$AI$3:$AL$1002,3)</f>
        <v/>
      </c>
      <c r="K1333" t="str">
        <f t="shared" si="51"/>
        <v/>
      </c>
      <c r="L1333" t="str">
        <f>VLOOKUP(K1333,Input!$AM$3:$AP$1002,4)</f>
        <v/>
      </c>
      <c r="M1333" t="str">
        <f>VLOOKUP(K1333,Input!$AM$3:$AP$1002,3)</f>
        <v/>
      </c>
    </row>
    <row r="1334" spans="8:13" x14ac:dyDescent="0.3">
      <c r="H1334" t="str">
        <f t="shared" si="50"/>
        <v/>
      </c>
      <c r="I1334" t="str">
        <f>VLOOKUP(H1334,Input!$AI$3:$AL$1002,4)</f>
        <v/>
      </c>
      <c r="J1334" t="str">
        <f>VLOOKUP(H1334,Input!$AI$3:$AL$1002,3)</f>
        <v/>
      </c>
      <c r="K1334" t="str">
        <f t="shared" si="51"/>
        <v/>
      </c>
      <c r="L1334" t="str">
        <f>VLOOKUP(K1334,Input!$AM$3:$AP$1002,4)</f>
        <v/>
      </c>
      <c r="M1334" t="str">
        <f>VLOOKUP(K1334,Input!$AM$3:$AP$1002,3)</f>
        <v/>
      </c>
    </row>
    <row r="1335" spans="8:13" x14ac:dyDescent="0.3">
      <c r="H1335" t="str">
        <f t="shared" si="50"/>
        <v/>
      </c>
      <c r="I1335" t="str">
        <f>VLOOKUP(H1335,Input!$AI$3:$AL$1002,4)</f>
        <v/>
      </c>
      <c r="J1335" t="str">
        <f>VLOOKUP(H1335,Input!$AI$3:$AL$1002,3)</f>
        <v/>
      </c>
      <c r="K1335" t="str">
        <f t="shared" si="51"/>
        <v/>
      </c>
      <c r="L1335" t="str">
        <f>VLOOKUP(K1335,Input!$AM$3:$AP$1002,4)</f>
        <v/>
      </c>
      <c r="M1335" t="str">
        <f>VLOOKUP(K1335,Input!$AM$3:$AP$1002,3)</f>
        <v/>
      </c>
    </row>
    <row r="1336" spans="8:13" x14ac:dyDescent="0.3">
      <c r="H1336" t="str">
        <f t="shared" si="50"/>
        <v/>
      </c>
      <c r="I1336" t="str">
        <f>VLOOKUP(H1336,Input!$AI$3:$AL$1002,4)</f>
        <v/>
      </c>
      <c r="J1336" t="str">
        <f>VLOOKUP(H1336,Input!$AI$3:$AL$1002,3)</f>
        <v/>
      </c>
      <c r="K1336" t="str">
        <f t="shared" si="51"/>
        <v/>
      </c>
      <c r="L1336" t="str">
        <f>VLOOKUP(K1336,Input!$AM$3:$AP$1002,4)</f>
        <v/>
      </c>
      <c r="M1336" t="str">
        <f>VLOOKUP(K1336,Input!$AM$3:$AP$1002,3)</f>
        <v/>
      </c>
    </row>
    <row r="1337" spans="8:13" x14ac:dyDescent="0.3">
      <c r="H1337" t="str">
        <f t="shared" si="50"/>
        <v/>
      </c>
      <c r="I1337" t="str">
        <f>VLOOKUP(H1337,Input!$AI$3:$AL$1002,4)</f>
        <v/>
      </c>
      <c r="J1337" t="str">
        <f>VLOOKUP(H1337,Input!$AI$3:$AL$1002,3)</f>
        <v/>
      </c>
      <c r="K1337" t="str">
        <f t="shared" si="51"/>
        <v/>
      </c>
      <c r="L1337" t="str">
        <f>VLOOKUP(K1337,Input!$AM$3:$AP$1002,4)</f>
        <v/>
      </c>
      <c r="M1337" t="str">
        <f>VLOOKUP(K1337,Input!$AM$3:$AP$1002,3)</f>
        <v/>
      </c>
    </row>
    <row r="1338" spans="8:13" x14ac:dyDescent="0.3">
      <c r="H1338" t="str">
        <f t="shared" si="50"/>
        <v/>
      </c>
      <c r="I1338" t="str">
        <f>VLOOKUP(H1338,Input!$AI$3:$AL$1002,4)</f>
        <v/>
      </c>
      <c r="J1338" t="str">
        <f>VLOOKUP(H1338,Input!$AI$3:$AL$1002,3)</f>
        <v/>
      </c>
      <c r="K1338" t="str">
        <f t="shared" si="51"/>
        <v/>
      </c>
      <c r="L1338" t="str">
        <f>VLOOKUP(K1338,Input!$AM$3:$AP$1002,4)</f>
        <v/>
      </c>
      <c r="M1338" t="str">
        <f>VLOOKUP(K1338,Input!$AM$3:$AP$1002,3)</f>
        <v/>
      </c>
    </row>
    <row r="1339" spans="8:13" x14ac:dyDescent="0.3">
      <c r="H1339" t="str">
        <f t="shared" si="50"/>
        <v/>
      </c>
      <c r="I1339" t="str">
        <f>VLOOKUP(H1339,Input!$AI$3:$AL$1002,4)</f>
        <v/>
      </c>
      <c r="J1339" t="str">
        <f>VLOOKUP(H1339,Input!$AI$3:$AL$1002,3)</f>
        <v/>
      </c>
      <c r="K1339" t="str">
        <f t="shared" si="51"/>
        <v/>
      </c>
      <c r="L1339" t="str">
        <f>VLOOKUP(K1339,Input!$AM$3:$AP$1002,4)</f>
        <v/>
      </c>
      <c r="M1339" t="str">
        <f>VLOOKUP(K1339,Input!$AM$3:$AP$1002,3)</f>
        <v/>
      </c>
    </row>
    <row r="1340" spans="8:13" x14ac:dyDescent="0.3">
      <c r="H1340" t="str">
        <f t="shared" si="50"/>
        <v/>
      </c>
      <c r="I1340" t="str">
        <f>VLOOKUP(H1340,Input!$AI$3:$AL$1002,4)</f>
        <v/>
      </c>
      <c r="J1340" t="str">
        <f>VLOOKUP(H1340,Input!$AI$3:$AL$1002,3)</f>
        <v/>
      </c>
      <c r="K1340" t="str">
        <f t="shared" si="51"/>
        <v/>
      </c>
      <c r="L1340" t="str">
        <f>VLOOKUP(K1340,Input!$AM$3:$AP$1002,4)</f>
        <v/>
      </c>
      <c r="M1340" t="str">
        <f>VLOOKUP(K1340,Input!$AM$3:$AP$1002,3)</f>
        <v/>
      </c>
    </row>
    <row r="1341" spans="8:13" x14ac:dyDescent="0.3">
      <c r="H1341" t="str">
        <f t="shared" si="50"/>
        <v/>
      </c>
      <c r="I1341" t="str">
        <f>VLOOKUP(H1341,Input!$AI$3:$AL$1002,4)</f>
        <v/>
      </c>
      <c r="J1341" t="str">
        <f>VLOOKUP(H1341,Input!$AI$3:$AL$1002,3)</f>
        <v/>
      </c>
      <c r="K1341" t="str">
        <f t="shared" si="51"/>
        <v/>
      </c>
      <c r="L1341" t="str">
        <f>VLOOKUP(K1341,Input!$AM$3:$AP$1002,4)</f>
        <v/>
      </c>
      <c r="M1341" t="str">
        <f>VLOOKUP(K1341,Input!$AM$3:$AP$1002,3)</f>
        <v/>
      </c>
    </row>
    <row r="1342" spans="8:13" x14ac:dyDescent="0.3">
      <c r="H1342" t="str">
        <f t="shared" si="50"/>
        <v/>
      </c>
      <c r="I1342" t="str">
        <f>VLOOKUP(H1342,Input!$AI$3:$AL$1002,4)</f>
        <v/>
      </c>
      <c r="J1342" t="str">
        <f>VLOOKUP(H1342,Input!$AI$3:$AL$1002,3)</f>
        <v/>
      </c>
      <c r="K1342" t="str">
        <f t="shared" si="51"/>
        <v/>
      </c>
      <c r="L1342" t="str">
        <f>VLOOKUP(K1342,Input!$AM$3:$AP$1002,4)</f>
        <v/>
      </c>
      <c r="M1342" t="str">
        <f>VLOOKUP(K1342,Input!$AM$3:$AP$1002,3)</f>
        <v/>
      </c>
    </row>
    <row r="1343" spans="8:13" x14ac:dyDescent="0.3">
      <c r="H1343" t="str">
        <f t="shared" si="50"/>
        <v/>
      </c>
      <c r="I1343" t="str">
        <f>VLOOKUP(H1343,Input!$AI$3:$AL$1002,4)</f>
        <v/>
      </c>
      <c r="J1343" t="str">
        <f>VLOOKUP(H1343,Input!$AI$3:$AL$1002,3)</f>
        <v/>
      </c>
      <c r="K1343" t="str">
        <f t="shared" si="51"/>
        <v/>
      </c>
      <c r="L1343" t="str">
        <f>VLOOKUP(K1343,Input!$AM$3:$AP$1002,4)</f>
        <v/>
      </c>
      <c r="M1343" t="str">
        <f>VLOOKUP(K1343,Input!$AM$3:$AP$1002,3)</f>
        <v/>
      </c>
    </row>
    <row r="1344" spans="8:13" x14ac:dyDescent="0.3">
      <c r="H1344" t="str">
        <f t="shared" si="50"/>
        <v/>
      </c>
      <c r="I1344" t="str">
        <f>VLOOKUP(H1344,Input!$AI$3:$AL$1002,4)</f>
        <v/>
      </c>
      <c r="J1344" t="str">
        <f>VLOOKUP(H1344,Input!$AI$3:$AL$1002,3)</f>
        <v/>
      </c>
      <c r="K1344" t="str">
        <f t="shared" si="51"/>
        <v/>
      </c>
      <c r="L1344" t="str">
        <f>VLOOKUP(K1344,Input!$AM$3:$AP$1002,4)</f>
        <v/>
      </c>
      <c r="M1344" t="str">
        <f>VLOOKUP(K1344,Input!$AM$3:$AP$1002,3)</f>
        <v/>
      </c>
    </row>
    <row r="1345" spans="8:13" x14ac:dyDescent="0.3">
      <c r="H1345" t="str">
        <f t="shared" si="50"/>
        <v/>
      </c>
      <c r="I1345" t="str">
        <f>VLOOKUP(H1345,Input!$AI$3:$AL$1002,4)</f>
        <v/>
      </c>
      <c r="J1345" t="str">
        <f>VLOOKUP(H1345,Input!$AI$3:$AL$1002,3)</f>
        <v/>
      </c>
      <c r="K1345" t="str">
        <f t="shared" si="51"/>
        <v/>
      </c>
      <c r="L1345" t="str">
        <f>VLOOKUP(K1345,Input!$AM$3:$AP$1002,4)</f>
        <v/>
      </c>
      <c r="M1345" t="str">
        <f>VLOOKUP(K1345,Input!$AM$3:$AP$1002,3)</f>
        <v/>
      </c>
    </row>
    <row r="1346" spans="8:13" x14ac:dyDescent="0.3">
      <c r="H1346" t="str">
        <f t="shared" si="50"/>
        <v/>
      </c>
      <c r="I1346" t="str">
        <f>VLOOKUP(H1346,Input!$AI$3:$AL$1002,4)</f>
        <v/>
      </c>
      <c r="J1346" t="str">
        <f>VLOOKUP(H1346,Input!$AI$3:$AL$1002,3)</f>
        <v/>
      </c>
      <c r="K1346" t="str">
        <f t="shared" si="51"/>
        <v/>
      </c>
      <c r="L1346" t="str">
        <f>VLOOKUP(K1346,Input!$AM$3:$AP$1002,4)</f>
        <v/>
      </c>
      <c r="M1346" t="str">
        <f>VLOOKUP(K1346,Input!$AM$3:$AP$1002,3)</f>
        <v/>
      </c>
    </row>
    <row r="1347" spans="8:13" x14ac:dyDescent="0.3">
      <c r="H1347" t="str">
        <f t="shared" si="50"/>
        <v/>
      </c>
      <c r="I1347" t="str">
        <f>VLOOKUP(H1347,Input!$AI$3:$AL$1002,4)</f>
        <v/>
      </c>
      <c r="J1347" t="str">
        <f>VLOOKUP(H1347,Input!$AI$3:$AL$1002,3)</f>
        <v/>
      </c>
      <c r="K1347" t="str">
        <f t="shared" si="51"/>
        <v/>
      </c>
      <c r="L1347" t="str">
        <f>VLOOKUP(K1347,Input!$AM$3:$AP$1002,4)</f>
        <v/>
      </c>
      <c r="M1347" t="str">
        <f>VLOOKUP(K1347,Input!$AM$3:$AP$1002,3)</f>
        <v/>
      </c>
    </row>
    <row r="1348" spans="8:13" x14ac:dyDescent="0.3">
      <c r="H1348" t="str">
        <f t="shared" si="50"/>
        <v/>
      </c>
      <c r="I1348" t="str">
        <f>VLOOKUP(H1348,Input!$AI$3:$AL$1002,4)</f>
        <v/>
      </c>
      <c r="J1348" t="str">
        <f>VLOOKUP(H1348,Input!$AI$3:$AL$1002,3)</f>
        <v/>
      </c>
      <c r="K1348" t="str">
        <f t="shared" si="51"/>
        <v/>
      </c>
      <c r="L1348" t="str">
        <f>VLOOKUP(K1348,Input!$AM$3:$AP$1002,4)</f>
        <v/>
      </c>
      <c r="M1348" t="str">
        <f>VLOOKUP(K1348,Input!$AM$3:$AP$1002,3)</f>
        <v/>
      </c>
    </row>
    <row r="1349" spans="8:13" x14ac:dyDescent="0.3">
      <c r="H1349" t="str">
        <f t="shared" ref="H1349:H1412" si="52">IF(H1348&lt;$H$1,H1348+1,"")</f>
        <v/>
      </c>
      <c r="I1349" t="str">
        <f>VLOOKUP(H1349,Input!$AI$3:$AL$1002,4)</f>
        <v/>
      </c>
      <c r="J1349" t="str">
        <f>VLOOKUP(H1349,Input!$AI$3:$AL$1002,3)</f>
        <v/>
      </c>
      <c r="K1349" t="str">
        <f t="shared" ref="K1349:K1412" si="53">IF(K1348&lt;$K$1,K1348+1,"")</f>
        <v/>
      </c>
      <c r="L1349" t="str">
        <f>VLOOKUP(K1349,Input!$AM$3:$AP$1002,4)</f>
        <v/>
      </c>
      <c r="M1349" t="str">
        <f>VLOOKUP(K1349,Input!$AM$3:$AP$1002,3)</f>
        <v/>
      </c>
    </row>
    <row r="1350" spans="8:13" x14ac:dyDescent="0.3">
      <c r="H1350" t="str">
        <f t="shared" si="52"/>
        <v/>
      </c>
      <c r="I1350" t="str">
        <f>VLOOKUP(H1350,Input!$AI$3:$AL$1002,4)</f>
        <v/>
      </c>
      <c r="J1350" t="str">
        <f>VLOOKUP(H1350,Input!$AI$3:$AL$1002,3)</f>
        <v/>
      </c>
      <c r="K1350" t="str">
        <f t="shared" si="53"/>
        <v/>
      </c>
      <c r="L1350" t="str">
        <f>VLOOKUP(K1350,Input!$AM$3:$AP$1002,4)</f>
        <v/>
      </c>
      <c r="M1350" t="str">
        <f>VLOOKUP(K1350,Input!$AM$3:$AP$1002,3)</f>
        <v/>
      </c>
    </row>
    <row r="1351" spans="8:13" x14ac:dyDescent="0.3">
      <c r="H1351" t="str">
        <f t="shared" si="52"/>
        <v/>
      </c>
      <c r="I1351" t="str">
        <f>VLOOKUP(H1351,Input!$AI$3:$AL$1002,4)</f>
        <v/>
      </c>
      <c r="J1351" t="str">
        <f>VLOOKUP(H1351,Input!$AI$3:$AL$1002,3)</f>
        <v/>
      </c>
      <c r="K1351" t="str">
        <f t="shared" si="53"/>
        <v/>
      </c>
      <c r="L1351" t="str">
        <f>VLOOKUP(K1351,Input!$AM$3:$AP$1002,4)</f>
        <v/>
      </c>
      <c r="M1351" t="str">
        <f>VLOOKUP(K1351,Input!$AM$3:$AP$1002,3)</f>
        <v/>
      </c>
    </row>
    <row r="1352" spans="8:13" x14ac:dyDescent="0.3">
      <c r="H1352" t="str">
        <f t="shared" si="52"/>
        <v/>
      </c>
      <c r="I1352" t="str">
        <f>VLOOKUP(H1352,Input!$AI$3:$AL$1002,4)</f>
        <v/>
      </c>
      <c r="J1352" t="str">
        <f>VLOOKUP(H1352,Input!$AI$3:$AL$1002,3)</f>
        <v/>
      </c>
      <c r="K1352" t="str">
        <f t="shared" si="53"/>
        <v/>
      </c>
      <c r="L1352" t="str">
        <f>VLOOKUP(K1352,Input!$AM$3:$AP$1002,4)</f>
        <v/>
      </c>
      <c r="M1352" t="str">
        <f>VLOOKUP(K1352,Input!$AM$3:$AP$1002,3)</f>
        <v/>
      </c>
    </row>
    <row r="1353" spans="8:13" x14ac:dyDescent="0.3">
      <c r="H1353" t="str">
        <f t="shared" si="52"/>
        <v/>
      </c>
      <c r="I1353" t="str">
        <f>VLOOKUP(H1353,Input!$AI$3:$AL$1002,4)</f>
        <v/>
      </c>
      <c r="J1353" t="str">
        <f>VLOOKUP(H1353,Input!$AI$3:$AL$1002,3)</f>
        <v/>
      </c>
      <c r="K1353" t="str">
        <f t="shared" si="53"/>
        <v/>
      </c>
      <c r="L1353" t="str">
        <f>VLOOKUP(K1353,Input!$AM$3:$AP$1002,4)</f>
        <v/>
      </c>
      <c r="M1353" t="str">
        <f>VLOOKUP(K1353,Input!$AM$3:$AP$1002,3)</f>
        <v/>
      </c>
    </row>
    <row r="1354" spans="8:13" x14ac:dyDescent="0.3">
      <c r="H1354" t="str">
        <f t="shared" si="52"/>
        <v/>
      </c>
      <c r="I1354" t="str">
        <f>VLOOKUP(H1354,Input!$AI$3:$AL$1002,4)</f>
        <v/>
      </c>
      <c r="J1354" t="str">
        <f>VLOOKUP(H1354,Input!$AI$3:$AL$1002,3)</f>
        <v/>
      </c>
      <c r="K1354" t="str">
        <f t="shared" si="53"/>
        <v/>
      </c>
      <c r="L1354" t="str">
        <f>VLOOKUP(K1354,Input!$AM$3:$AP$1002,4)</f>
        <v/>
      </c>
      <c r="M1354" t="str">
        <f>VLOOKUP(K1354,Input!$AM$3:$AP$1002,3)</f>
        <v/>
      </c>
    </row>
    <row r="1355" spans="8:13" x14ac:dyDescent="0.3">
      <c r="H1355" t="str">
        <f t="shared" si="52"/>
        <v/>
      </c>
      <c r="I1355" t="str">
        <f>VLOOKUP(H1355,Input!$AI$3:$AL$1002,4)</f>
        <v/>
      </c>
      <c r="J1355" t="str">
        <f>VLOOKUP(H1355,Input!$AI$3:$AL$1002,3)</f>
        <v/>
      </c>
      <c r="K1355" t="str">
        <f t="shared" si="53"/>
        <v/>
      </c>
      <c r="L1355" t="str">
        <f>VLOOKUP(K1355,Input!$AM$3:$AP$1002,4)</f>
        <v/>
      </c>
      <c r="M1355" t="str">
        <f>VLOOKUP(K1355,Input!$AM$3:$AP$1002,3)</f>
        <v/>
      </c>
    </row>
    <row r="1356" spans="8:13" x14ac:dyDescent="0.3">
      <c r="H1356" t="str">
        <f t="shared" si="52"/>
        <v/>
      </c>
      <c r="I1356" t="str">
        <f>VLOOKUP(H1356,Input!$AI$3:$AL$1002,4)</f>
        <v/>
      </c>
      <c r="J1356" t="str">
        <f>VLOOKUP(H1356,Input!$AI$3:$AL$1002,3)</f>
        <v/>
      </c>
      <c r="K1356" t="str">
        <f t="shared" si="53"/>
        <v/>
      </c>
      <c r="L1356" t="str">
        <f>VLOOKUP(K1356,Input!$AM$3:$AP$1002,4)</f>
        <v/>
      </c>
      <c r="M1356" t="str">
        <f>VLOOKUP(K1356,Input!$AM$3:$AP$1002,3)</f>
        <v/>
      </c>
    </row>
    <row r="1357" spans="8:13" x14ac:dyDescent="0.3">
      <c r="H1357" t="str">
        <f t="shared" si="52"/>
        <v/>
      </c>
      <c r="I1357" t="str">
        <f>VLOOKUP(H1357,Input!$AI$3:$AL$1002,4)</f>
        <v/>
      </c>
      <c r="J1357" t="str">
        <f>VLOOKUP(H1357,Input!$AI$3:$AL$1002,3)</f>
        <v/>
      </c>
      <c r="K1357" t="str">
        <f t="shared" si="53"/>
        <v/>
      </c>
      <c r="L1357" t="str">
        <f>VLOOKUP(K1357,Input!$AM$3:$AP$1002,4)</f>
        <v/>
      </c>
      <c r="M1357" t="str">
        <f>VLOOKUP(K1357,Input!$AM$3:$AP$1002,3)</f>
        <v/>
      </c>
    </row>
    <row r="1358" spans="8:13" x14ac:dyDescent="0.3">
      <c r="H1358" t="str">
        <f t="shared" si="52"/>
        <v/>
      </c>
      <c r="I1358" t="str">
        <f>VLOOKUP(H1358,Input!$AI$3:$AL$1002,4)</f>
        <v/>
      </c>
      <c r="J1358" t="str">
        <f>VLOOKUP(H1358,Input!$AI$3:$AL$1002,3)</f>
        <v/>
      </c>
      <c r="K1358" t="str">
        <f t="shared" si="53"/>
        <v/>
      </c>
      <c r="L1358" t="str">
        <f>VLOOKUP(K1358,Input!$AM$3:$AP$1002,4)</f>
        <v/>
      </c>
      <c r="M1358" t="str">
        <f>VLOOKUP(K1358,Input!$AM$3:$AP$1002,3)</f>
        <v/>
      </c>
    </row>
    <row r="1359" spans="8:13" x14ac:dyDescent="0.3">
      <c r="H1359" t="str">
        <f t="shared" si="52"/>
        <v/>
      </c>
      <c r="I1359" t="str">
        <f>VLOOKUP(H1359,Input!$AI$3:$AL$1002,4)</f>
        <v/>
      </c>
      <c r="J1359" t="str">
        <f>VLOOKUP(H1359,Input!$AI$3:$AL$1002,3)</f>
        <v/>
      </c>
      <c r="K1359" t="str">
        <f t="shared" si="53"/>
        <v/>
      </c>
      <c r="L1359" t="str">
        <f>VLOOKUP(K1359,Input!$AM$3:$AP$1002,4)</f>
        <v/>
      </c>
      <c r="M1359" t="str">
        <f>VLOOKUP(K1359,Input!$AM$3:$AP$1002,3)</f>
        <v/>
      </c>
    </row>
    <row r="1360" spans="8:13" x14ac:dyDescent="0.3">
      <c r="H1360" t="str">
        <f t="shared" si="52"/>
        <v/>
      </c>
      <c r="I1360" t="str">
        <f>VLOOKUP(H1360,Input!$AI$3:$AL$1002,4)</f>
        <v/>
      </c>
      <c r="J1360" t="str">
        <f>VLOOKUP(H1360,Input!$AI$3:$AL$1002,3)</f>
        <v/>
      </c>
      <c r="K1360" t="str">
        <f t="shared" si="53"/>
        <v/>
      </c>
      <c r="L1360" t="str">
        <f>VLOOKUP(K1360,Input!$AM$3:$AP$1002,4)</f>
        <v/>
      </c>
      <c r="M1360" t="str">
        <f>VLOOKUP(K1360,Input!$AM$3:$AP$1002,3)</f>
        <v/>
      </c>
    </row>
    <row r="1361" spans="8:13" x14ac:dyDescent="0.3">
      <c r="H1361" t="str">
        <f t="shared" si="52"/>
        <v/>
      </c>
      <c r="I1361" t="str">
        <f>VLOOKUP(H1361,Input!$AI$3:$AL$1002,4)</f>
        <v/>
      </c>
      <c r="J1361" t="str">
        <f>VLOOKUP(H1361,Input!$AI$3:$AL$1002,3)</f>
        <v/>
      </c>
      <c r="K1361" t="str">
        <f t="shared" si="53"/>
        <v/>
      </c>
      <c r="L1361" t="str">
        <f>VLOOKUP(K1361,Input!$AM$3:$AP$1002,4)</f>
        <v/>
      </c>
      <c r="M1361" t="str">
        <f>VLOOKUP(K1361,Input!$AM$3:$AP$1002,3)</f>
        <v/>
      </c>
    </row>
    <row r="1362" spans="8:13" x14ac:dyDescent="0.3">
      <c r="H1362" t="str">
        <f t="shared" si="52"/>
        <v/>
      </c>
      <c r="I1362" t="str">
        <f>VLOOKUP(H1362,Input!$AI$3:$AL$1002,4)</f>
        <v/>
      </c>
      <c r="J1362" t="str">
        <f>VLOOKUP(H1362,Input!$AI$3:$AL$1002,3)</f>
        <v/>
      </c>
      <c r="K1362" t="str">
        <f t="shared" si="53"/>
        <v/>
      </c>
      <c r="L1362" t="str">
        <f>VLOOKUP(K1362,Input!$AM$3:$AP$1002,4)</f>
        <v/>
      </c>
      <c r="M1362" t="str">
        <f>VLOOKUP(K1362,Input!$AM$3:$AP$1002,3)</f>
        <v/>
      </c>
    </row>
    <row r="1363" spans="8:13" x14ac:dyDescent="0.3">
      <c r="H1363" t="str">
        <f t="shared" si="52"/>
        <v/>
      </c>
      <c r="I1363" t="str">
        <f>VLOOKUP(H1363,Input!$AI$3:$AL$1002,4)</f>
        <v/>
      </c>
      <c r="J1363" t="str">
        <f>VLOOKUP(H1363,Input!$AI$3:$AL$1002,3)</f>
        <v/>
      </c>
      <c r="K1363" t="str">
        <f t="shared" si="53"/>
        <v/>
      </c>
      <c r="L1363" t="str">
        <f>VLOOKUP(K1363,Input!$AM$3:$AP$1002,4)</f>
        <v/>
      </c>
      <c r="M1363" t="str">
        <f>VLOOKUP(K1363,Input!$AM$3:$AP$1002,3)</f>
        <v/>
      </c>
    </row>
    <row r="1364" spans="8:13" x14ac:dyDescent="0.3">
      <c r="H1364" t="str">
        <f t="shared" si="52"/>
        <v/>
      </c>
      <c r="I1364" t="str">
        <f>VLOOKUP(H1364,Input!$AI$3:$AL$1002,4)</f>
        <v/>
      </c>
      <c r="J1364" t="str">
        <f>VLOOKUP(H1364,Input!$AI$3:$AL$1002,3)</f>
        <v/>
      </c>
      <c r="K1364" t="str">
        <f t="shared" si="53"/>
        <v/>
      </c>
      <c r="L1364" t="str">
        <f>VLOOKUP(K1364,Input!$AM$3:$AP$1002,4)</f>
        <v/>
      </c>
      <c r="M1364" t="str">
        <f>VLOOKUP(K1364,Input!$AM$3:$AP$1002,3)</f>
        <v/>
      </c>
    </row>
    <row r="1365" spans="8:13" x14ac:dyDescent="0.3">
      <c r="H1365" t="str">
        <f t="shared" si="52"/>
        <v/>
      </c>
      <c r="I1365" t="str">
        <f>VLOOKUP(H1365,Input!$AI$3:$AL$1002,4)</f>
        <v/>
      </c>
      <c r="J1365" t="str">
        <f>VLOOKUP(H1365,Input!$AI$3:$AL$1002,3)</f>
        <v/>
      </c>
      <c r="K1365" t="str">
        <f t="shared" si="53"/>
        <v/>
      </c>
      <c r="L1365" t="str">
        <f>VLOOKUP(K1365,Input!$AM$3:$AP$1002,4)</f>
        <v/>
      </c>
      <c r="M1365" t="str">
        <f>VLOOKUP(K1365,Input!$AM$3:$AP$1002,3)</f>
        <v/>
      </c>
    </row>
    <row r="1366" spans="8:13" x14ac:dyDescent="0.3">
      <c r="H1366" t="str">
        <f t="shared" si="52"/>
        <v/>
      </c>
      <c r="I1366" t="str">
        <f>VLOOKUP(H1366,Input!$AI$3:$AL$1002,4)</f>
        <v/>
      </c>
      <c r="J1366" t="str">
        <f>VLOOKUP(H1366,Input!$AI$3:$AL$1002,3)</f>
        <v/>
      </c>
      <c r="K1366" t="str">
        <f t="shared" si="53"/>
        <v/>
      </c>
      <c r="L1366" t="str">
        <f>VLOOKUP(K1366,Input!$AM$3:$AP$1002,4)</f>
        <v/>
      </c>
      <c r="M1366" t="str">
        <f>VLOOKUP(K1366,Input!$AM$3:$AP$1002,3)</f>
        <v/>
      </c>
    </row>
    <row r="1367" spans="8:13" x14ac:dyDescent="0.3">
      <c r="H1367" t="str">
        <f t="shared" si="52"/>
        <v/>
      </c>
      <c r="I1367" t="str">
        <f>VLOOKUP(H1367,Input!$AI$3:$AL$1002,4)</f>
        <v/>
      </c>
      <c r="J1367" t="str">
        <f>VLOOKUP(H1367,Input!$AI$3:$AL$1002,3)</f>
        <v/>
      </c>
      <c r="K1367" t="str">
        <f t="shared" si="53"/>
        <v/>
      </c>
      <c r="L1367" t="str">
        <f>VLOOKUP(K1367,Input!$AM$3:$AP$1002,4)</f>
        <v/>
      </c>
      <c r="M1367" t="str">
        <f>VLOOKUP(K1367,Input!$AM$3:$AP$1002,3)</f>
        <v/>
      </c>
    </row>
    <row r="1368" spans="8:13" x14ac:dyDescent="0.3">
      <c r="H1368" t="str">
        <f t="shared" si="52"/>
        <v/>
      </c>
      <c r="I1368" t="str">
        <f>VLOOKUP(H1368,Input!$AI$3:$AL$1002,4)</f>
        <v/>
      </c>
      <c r="J1368" t="str">
        <f>VLOOKUP(H1368,Input!$AI$3:$AL$1002,3)</f>
        <v/>
      </c>
      <c r="K1368" t="str">
        <f t="shared" si="53"/>
        <v/>
      </c>
      <c r="L1368" t="str">
        <f>VLOOKUP(K1368,Input!$AM$3:$AP$1002,4)</f>
        <v/>
      </c>
      <c r="M1368" t="str">
        <f>VLOOKUP(K1368,Input!$AM$3:$AP$1002,3)</f>
        <v/>
      </c>
    </row>
    <row r="1369" spans="8:13" x14ac:dyDescent="0.3">
      <c r="H1369" t="str">
        <f t="shared" si="52"/>
        <v/>
      </c>
      <c r="I1369" t="str">
        <f>VLOOKUP(H1369,Input!$AI$3:$AL$1002,4)</f>
        <v/>
      </c>
      <c r="J1369" t="str">
        <f>VLOOKUP(H1369,Input!$AI$3:$AL$1002,3)</f>
        <v/>
      </c>
      <c r="K1369" t="str">
        <f t="shared" si="53"/>
        <v/>
      </c>
      <c r="L1369" t="str">
        <f>VLOOKUP(K1369,Input!$AM$3:$AP$1002,4)</f>
        <v/>
      </c>
      <c r="M1369" t="str">
        <f>VLOOKUP(K1369,Input!$AM$3:$AP$1002,3)</f>
        <v/>
      </c>
    </row>
    <row r="1370" spans="8:13" x14ac:dyDescent="0.3">
      <c r="H1370" t="str">
        <f t="shared" si="52"/>
        <v/>
      </c>
      <c r="I1370" t="str">
        <f>VLOOKUP(H1370,Input!$AI$3:$AL$1002,4)</f>
        <v/>
      </c>
      <c r="J1370" t="str">
        <f>VLOOKUP(H1370,Input!$AI$3:$AL$1002,3)</f>
        <v/>
      </c>
      <c r="K1370" t="str">
        <f t="shared" si="53"/>
        <v/>
      </c>
      <c r="L1370" t="str">
        <f>VLOOKUP(K1370,Input!$AM$3:$AP$1002,4)</f>
        <v/>
      </c>
      <c r="M1370" t="str">
        <f>VLOOKUP(K1370,Input!$AM$3:$AP$1002,3)</f>
        <v/>
      </c>
    </row>
    <row r="1371" spans="8:13" x14ac:dyDescent="0.3">
      <c r="H1371" t="str">
        <f t="shared" si="52"/>
        <v/>
      </c>
      <c r="I1371" t="str">
        <f>VLOOKUP(H1371,Input!$AI$3:$AL$1002,4)</f>
        <v/>
      </c>
      <c r="J1371" t="str">
        <f>VLOOKUP(H1371,Input!$AI$3:$AL$1002,3)</f>
        <v/>
      </c>
      <c r="K1371" t="str">
        <f t="shared" si="53"/>
        <v/>
      </c>
      <c r="L1371" t="str">
        <f>VLOOKUP(K1371,Input!$AM$3:$AP$1002,4)</f>
        <v/>
      </c>
      <c r="M1371" t="str">
        <f>VLOOKUP(K1371,Input!$AM$3:$AP$1002,3)</f>
        <v/>
      </c>
    </row>
    <row r="1372" spans="8:13" x14ac:dyDescent="0.3">
      <c r="H1372" t="str">
        <f t="shared" si="52"/>
        <v/>
      </c>
      <c r="I1372" t="str">
        <f>VLOOKUP(H1372,Input!$AI$3:$AL$1002,4)</f>
        <v/>
      </c>
      <c r="J1372" t="str">
        <f>VLOOKUP(H1372,Input!$AI$3:$AL$1002,3)</f>
        <v/>
      </c>
      <c r="K1372" t="str">
        <f t="shared" si="53"/>
        <v/>
      </c>
      <c r="L1372" t="str">
        <f>VLOOKUP(K1372,Input!$AM$3:$AP$1002,4)</f>
        <v/>
      </c>
      <c r="M1372" t="str">
        <f>VLOOKUP(K1372,Input!$AM$3:$AP$1002,3)</f>
        <v/>
      </c>
    </row>
    <row r="1373" spans="8:13" x14ac:dyDescent="0.3">
      <c r="H1373" t="str">
        <f t="shared" si="52"/>
        <v/>
      </c>
      <c r="I1373" t="str">
        <f>VLOOKUP(H1373,Input!$AI$3:$AL$1002,4)</f>
        <v/>
      </c>
      <c r="J1373" t="str">
        <f>VLOOKUP(H1373,Input!$AI$3:$AL$1002,3)</f>
        <v/>
      </c>
      <c r="K1373" t="str">
        <f t="shared" si="53"/>
        <v/>
      </c>
      <c r="L1373" t="str">
        <f>VLOOKUP(K1373,Input!$AM$3:$AP$1002,4)</f>
        <v/>
      </c>
      <c r="M1373" t="str">
        <f>VLOOKUP(K1373,Input!$AM$3:$AP$1002,3)</f>
        <v/>
      </c>
    </row>
    <row r="1374" spans="8:13" x14ac:dyDescent="0.3">
      <c r="H1374" t="str">
        <f t="shared" si="52"/>
        <v/>
      </c>
      <c r="I1374" t="str">
        <f>VLOOKUP(H1374,Input!$AI$3:$AL$1002,4)</f>
        <v/>
      </c>
      <c r="J1374" t="str">
        <f>VLOOKUP(H1374,Input!$AI$3:$AL$1002,3)</f>
        <v/>
      </c>
      <c r="K1374" t="str">
        <f t="shared" si="53"/>
        <v/>
      </c>
      <c r="L1374" t="str">
        <f>VLOOKUP(K1374,Input!$AM$3:$AP$1002,4)</f>
        <v/>
      </c>
      <c r="M1374" t="str">
        <f>VLOOKUP(K1374,Input!$AM$3:$AP$1002,3)</f>
        <v/>
      </c>
    </row>
    <row r="1375" spans="8:13" x14ac:dyDescent="0.3">
      <c r="H1375" t="str">
        <f t="shared" si="52"/>
        <v/>
      </c>
      <c r="I1375" t="str">
        <f>VLOOKUP(H1375,Input!$AI$3:$AL$1002,4)</f>
        <v/>
      </c>
      <c r="J1375" t="str">
        <f>VLOOKUP(H1375,Input!$AI$3:$AL$1002,3)</f>
        <v/>
      </c>
      <c r="K1375" t="str">
        <f t="shared" si="53"/>
        <v/>
      </c>
      <c r="L1375" t="str">
        <f>VLOOKUP(K1375,Input!$AM$3:$AP$1002,4)</f>
        <v/>
      </c>
      <c r="M1375" t="str">
        <f>VLOOKUP(K1375,Input!$AM$3:$AP$1002,3)</f>
        <v/>
      </c>
    </row>
    <row r="1376" spans="8:13" x14ac:dyDescent="0.3">
      <c r="H1376" t="str">
        <f t="shared" si="52"/>
        <v/>
      </c>
      <c r="I1376" t="str">
        <f>VLOOKUP(H1376,Input!$AI$3:$AL$1002,4)</f>
        <v/>
      </c>
      <c r="J1376" t="str">
        <f>VLOOKUP(H1376,Input!$AI$3:$AL$1002,3)</f>
        <v/>
      </c>
      <c r="K1376" t="str">
        <f t="shared" si="53"/>
        <v/>
      </c>
      <c r="L1376" t="str">
        <f>VLOOKUP(K1376,Input!$AM$3:$AP$1002,4)</f>
        <v/>
      </c>
      <c r="M1376" t="str">
        <f>VLOOKUP(K1376,Input!$AM$3:$AP$1002,3)</f>
        <v/>
      </c>
    </row>
    <row r="1377" spans="8:13" x14ac:dyDescent="0.3">
      <c r="H1377" t="str">
        <f t="shared" si="52"/>
        <v/>
      </c>
      <c r="I1377" t="str">
        <f>VLOOKUP(H1377,Input!$AI$3:$AL$1002,4)</f>
        <v/>
      </c>
      <c r="J1377" t="str">
        <f>VLOOKUP(H1377,Input!$AI$3:$AL$1002,3)</f>
        <v/>
      </c>
      <c r="K1377" t="str">
        <f t="shared" si="53"/>
        <v/>
      </c>
      <c r="L1377" t="str">
        <f>VLOOKUP(K1377,Input!$AM$3:$AP$1002,4)</f>
        <v/>
      </c>
      <c r="M1377" t="str">
        <f>VLOOKUP(K1377,Input!$AM$3:$AP$1002,3)</f>
        <v/>
      </c>
    </row>
    <row r="1378" spans="8:13" x14ac:dyDescent="0.3">
      <c r="H1378" t="str">
        <f t="shared" si="52"/>
        <v/>
      </c>
      <c r="I1378" t="str">
        <f>VLOOKUP(H1378,Input!$AI$3:$AL$1002,4)</f>
        <v/>
      </c>
      <c r="J1378" t="str">
        <f>VLOOKUP(H1378,Input!$AI$3:$AL$1002,3)</f>
        <v/>
      </c>
      <c r="K1378" t="str">
        <f t="shared" si="53"/>
        <v/>
      </c>
      <c r="L1378" t="str">
        <f>VLOOKUP(K1378,Input!$AM$3:$AP$1002,4)</f>
        <v/>
      </c>
      <c r="M1378" t="str">
        <f>VLOOKUP(K1378,Input!$AM$3:$AP$1002,3)</f>
        <v/>
      </c>
    </row>
    <row r="1379" spans="8:13" x14ac:dyDescent="0.3">
      <c r="H1379" t="str">
        <f t="shared" si="52"/>
        <v/>
      </c>
      <c r="I1379" t="str">
        <f>VLOOKUP(H1379,Input!$AI$3:$AL$1002,4)</f>
        <v/>
      </c>
      <c r="J1379" t="str">
        <f>VLOOKUP(H1379,Input!$AI$3:$AL$1002,3)</f>
        <v/>
      </c>
      <c r="K1379" t="str">
        <f t="shared" si="53"/>
        <v/>
      </c>
      <c r="L1379" t="str">
        <f>VLOOKUP(K1379,Input!$AM$3:$AP$1002,4)</f>
        <v/>
      </c>
      <c r="M1379" t="str">
        <f>VLOOKUP(K1379,Input!$AM$3:$AP$1002,3)</f>
        <v/>
      </c>
    </row>
    <row r="1380" spans="8:13" x14ac:dyDescent="0.3">
      <c r="H1380" t="str">
        <f t="shared" si="52"/>
        <v/>
      </c>
      <c r="I1380" t="str">
        <f>VLOOKUP(H1380,Input!$AI$3:$AL$1002,4)</f>
        <v/>
      </c>
      <c r="J1380" t="str">
        <f>VLOOKUP(H1380,Input!$AI$3:$AL$1002,3)</f>
        <v/>
      </c>
      <c r="K1380" t="str">
        <f t="shared" si="53"/>
        <v/>
      </c>
      <c r="L1380" t="str">
        <f>VLOOKUP(K1380,Input!$AM$3:$AP$1002,4)</f>
        <v/>
      </c>
      <c r="M1380" t="str">
        <f>VLOOKUP(K1380,Input!$AM$3:$AP$1002,3)</f>
        <v/>
      </c>
    </row>
    <row r="1381" spans="8:13" x14ac:dyDescent="0.3">
      <c r="H1381" t="str">
        <f t="shared" si="52"/>
        <v/>
      </c>
      <c r="I1381" t="str">
        <f>VLOOKUP(H1381,Input!$AI$3:$AL$1002,4)</f>
        <v/>
      </c>
      <c r="J1381" t="str">
        <f>VLOOKUP(H1381,Input!$AI$3:$AL$1002,3)</f>
        <v/>
      </c>
      <c r="K1381" t="str">
        <f t="shared" si="53"/>
        <v/>
      </c>
      <c r="L1381" t="str">
        <f>VLOOKUP(K1381,Input!$AM$3:$AP$1002,4)</f>
        <v/>
      </c>
      <c r="M1381" t="str">
        <f>VLOOKUP(K1381,Input!$AM$3:$AP$1002,3)</f>
        <v/>
      </c>
    </row>
    <row r="1382" spans="8:13" x14ac:dyDescent="0.3">
      <c r="H1382" t="str">
        <f t="shared" si="52"/>
        <v/>
      </c>
      <c r="I1382" t="str">
        <f>VLOOKUP(H1382,Input!$AI$3:$AL$1002,4)</f>
        <v/>
      </c>
      <c r="J1382" t="str">
        <f>VLOOKUP(H1382,Input!$AI$3:$AL$1002,3)</f>
        <v/>
      </c>
      <c r="K1382" t="str">
        <f t="shared" si="53"/>
        <v/>
      </c>
      <c r="L1382" t="str">
        <f>VLOOKUP(K1382,Input!$AM$3:$AP$1002,4)</f>
        <v/>
      </c>
      <c r="M1382" t="str">
        <f>VLOOKUP(K1382,Input!$AM$3:$AP$1002,3)</f>
        <v/>
      </c>
    </row>
    <row r="1383" spans="8:13" x14ac:dyDescent="0.3">
      <c r="H1383" t="str">
        <f t="shared" si="52"/>
        <v/>
      </c>
      <c r="I1383" t="str">
        <f>VLOOKUP(H1383,Input!$AI$3:$AL$1002,4)</f>
        <v/>
      </c>
      <c r="J1383" t="str">
        <f>VLOOKUP(H1383,Input!$AI$3:$AL$1002,3)</f>
        <v/>
      </c>
      <c r="K1383" t="str">
        <f t="shared" si="53"/>
        <v/>
      </c>
      <c r="L1383" t="str">
        <f>VLOOKUP(K1383,Input!$AM$3:$AP$1002,4)</f>
        <v/>
      </c>
      <c r="M1383" t="str">
        <f>VLOOKUP(K1383,Input!$AM$3:$AP$1002,3)</f>
        <v/>
      </c>
    </row>
    <row r="1384" spans="8:13" x14ac:dyDescent="0.3">
      <c r="H1384" t="str">
        <f t="shared" si="52"/>
        <v/>
      </c>
      <c r="I1384" t="str">
        <f>VLOOKUP(H1384,Input!$AI$3:$AL$1002,4)</f>
        <v/>
      </c>
      <c r="J1384" t="str">
        <f>VLOOKUP(H1384,Input!$AI$3:$AL$1002,3)</f>
        <v/>
      </c>
      <c r="K1384" t="str">
        <f t="shared" si="53"/>
        <v/>
      </c>
      <c r="L1384" t="str">
        <f>VLOOKUP(K1384,Input!$AM$3:$AP$1002,4)</f>
        <v/>
      </c>
      <c r="M1384" t="str">
        <f>VLOOKUP(K1384,Input!$AM$3:$AP$1002,3)</f>
        <v/>
      </c>
    </row>
    <row r="1385" spans="8:13" x14ac:dyDescent="0.3">
      <c r="H1385" t="str">
        <f t="shared" si="52"/>
        <v/>
      </c>
      <c r="I1385" t="str">
        <f>VLOOKUP(H1385,Input!$AI$3:$AL$1002,4)</f>
        <v/>
      </c>
      <c r="J1385" t="str">
        <f>VLOOKUP(H1385,Input!$AI$3:$AL$1002,3)</f>
        <v/>
      </c>
      <c r="K1385" t="str">
        <f t="shared" si="53"/>
        <v/>
      </c>
      <c r="L1385" t="str">
        <f>VLOOKUP(K1385,Input!$AM$3:$AP$1002,4)</f>
        <v/>
      </c>
      <c r="M1385" t="str">
        <f>VLOOKUP(K1385,Input!$AM$3:$AP$1002,3)</f>
        <v/>
      </c>
    </row>
    <row r="1386" spans="8:13" x14ac:dyDescent="0.3">
      <c r="H1386" t="str">
        <f t="shared" si="52"/>
        <v/>
      </c>
      <c r="I1386" t="str">
        <f>VLOOKUP(H1386,Input!$AI$3:$AL$1002,4)</f>
        <v/>
      </c>
      <c r="J1386" t="str">
        <f>VLOOKUP(H1386,Input!$AI$3:$AL$1002,3)</f>
        <v/>
      </c>
      <c r="K1386" t="str">
        <f t="shared" si="53"/>
        <v/>
      </c>
      <c r="L1386" t="str">
        <f>VLOOKUP(K1386,Input!$AM$3:$AP$1002,4)</f>
        <v/>
      </c>
      <c r="M1386" t="str">
        <f>VLOOKUP(K1386,Input!$AM$3:$AP$1002,3)</f>
        <v/>
      </c>
    </row>
    <row r="1387" spans="8:13" x14ac:dyDescent="0.3">
      <c r="H1387" t="str">
        <f t="shared" si="52"/>
        <v/>
      </c>
      <c r="I1387" t="str">
        <f>VLOOKUP(H1387,Input!$AI$3:$AL$1002,4)</f>
        <v/>
      </c>
      <c r="J1387" t="str">
        <f>VLOOKUP(H1387,Input!$AI$3:$AL$1002,3)</f>
        <v/>
      </c>
      <c r="K1387" t="str">
        <f t="shared" si="53"/>
        <v/>
      </c>
      <c r="L1387" t="str">
        <f>VLOOKUP(K1387,Input!$AM$3:$AP$1002,4)</f>
        <v/>
      </c>
      <c r="M1387" t="str">
        <f>VLOOKUP(K1387,Input!$AM$3:$AP$1002,3)</f>
        <v/>
      </c>
    </row>
    <row r="1388" spans="8:13" x14ac:dyDescent="0.3">
      <c r="H1388" t="str">
        <f t="shared" si="52"/>
        <v/>
      </c>
      <c r="I1388" t="str">
        <f>VLOOKUP(H1388,Input!$AI$3:$AL$1002,4)</f>
        <v/>
      </c>
      <c r="J1388" t="str">
        <f>VLOOKUP(H1388,Input!$AI$3:$AL$1002,3)</f>
        <v/>
      </c>
      <c r="K1388" t="str">
        <f t="shared" si="53"/>
        <v/>
      </c>
      <c r="L1388" t="str">
        <f>VLOOKUP(K1388,Input!$AM$3:$AP$1002,4)</f>
        <v/>
      </c>
      <c r="M1388" t="str">
        <f>VLOOKUP(K1388,Input!$AM$3:$AP$1002,3)</f>
        <v/>
      </c>
    </row>
    <row r="1389" spans="8:13" x14ac:dyDescent="0.3">
      <c r="H1389" t="str">
        <f t="shared" si="52"/>
        <v/>
      </c>
      <c r="I1389" t="str">
        <f>VLOOKUP(H1389,Input!$AI$3:$AL$1002,4)</f>
        <v/>
      </c>
      <c r="J1389" t="str">
        <f>VLOOKUP(H1389,Input!$AI$3:$AL$1002,3)</f>
        <v/>
      </c>
      <c r="K1389" t="str">
        <f t="shared" si="53"/>
        <v/>
      </c>
      <c r="L1389" t="str">
        <f>VLOOKUP(K1389,Input!$AM$3:$AP$1002,4)</f>
        <v/>
      </c>
      <c r="M1389" t="str">
        <f>VLOOKUP(K1389,Input!$AM$3:$AP$1002,3)</f>
        <v/>
      </c>
    </row>
    <row r="1390" spans="8:13" x14ac:dyDescent="0.3">
      <c r="H1390" t="str">
        <f t="shared" si="52"/>
        <v/>
      </c>
      <c r="I1390" t="str">
        <f>VLOOKUP(H1390,Input!$AI$3:$AL$1002,4)</f>
        <v/>
      </c>
      <c r="J1390" t="str">
        <f>VLOOKUP(H1390,Input!$AI$3:$AL$1002,3)</f>
        <v/>
      </c>
      <c r="K1390" t="str">
        <f t="shared" si="53"/>
        <v/>
      </c>
      <c r="L1390" t="str">
        <f>VLOOKUP(K1390,Input!$AM$3:$AP$1002,4)</f>
        <v/>
      </c>
      <c r="M1390" t="str">
        <f>VLOOKUP(K1390,Input!$AM$3:$AP$1002,3)</f>
        <v/>
      </c>
    </row>
    <row r="1391" spans="8:13" x14ac:dyDescent="0.3">
      <c r="H1391" t="str">
        <f t="shared" si="52"/>
        <v/>
      </c>
      <c r="I1391" t="str">
        <f>VLOOKUP(H1391,Input!$AI$3:$AL$1002,4)</f>
        <v/>
      </c>
      <c r="J1391" t="str">
        <f>VLOOKUP(H1391,Input!$AI$3:$AL$1002,3)</f>
        <v/>
      </c>
      <c r="K1391" t="str">
        <f t="shared" si="53"/>
        <v/>
      </c>
      <c r="L1391" t="str">
        <f>VLOOKUP(K1391,Input!$AM$3:$AP$1002,4)</f>
        <v/>
      </c>
      <c r="M1391" t="str">
        <f>VLOOKUP(K1391,Input!$AM$3:$AP$1002,3)</f>
        <v/>
      </c>
    </row>
    <row r="1392" spans="8:13" x14ac:dyDescent="0.3">
      <c r="H1392" t="str">
        <f t="shared" si="52"/>
        <v/>
      </c>
      <c r="I1392" t="str">
        <f>VLOOKUP(H1392,Input!$AI$3:$AL$1002,4)</f>
        <v/>
      </c>
      <c r="J1392" t="str">
        <f>VLOOKUP(H1392,Input!$AI$3:$AL$1002,3)</f>
        <v/>
      </c>
      <c r="K1392" t="str">
        <f t="shared" si="53"/>
        <v/>
      </c>
      <c r="L1392" t="str">
        <f>VLOOKUP(K1392,Input!$AM$3:$AP$1002,4)</f>
        <v/>
      </c>
      <c r="M1392" t="str">
        <f>VLOOKUP(K1392,Input!$AM$3:$AP$1002,3)</f>
        <v/>
      </c>
    </row>
    <row r="1393" spans="8:13" x14ac:dyDescent="0.3">
      <c r="H1393" t="str">
        <f t="shared" si="52"/>
        <v/>
      </c>
      <c r="I1393" t="str">
        <f>VLOOKUP(H1393,Input!$AI$3:$AL$1002,4)</f>
        <v/>
      </c>
      <c r="J1393" t="str">
        <f>VLOOKUP(H1393,Input!$AI$3:$AL$1002,3)</f>
        <v/>
      </c>
      <c r="K1393" t="str">
        <f t="shared" si="53"/>
        <v/>
      </c>
      <c r="L1393" t="str">
        <f>VLOOKUP(K1393,Input!$AM$3:$AP$1002,4)</f>
        <v/>
      </c>
      <c r="M1393" t="str">
        <f>VLOOKUP(K1393,Input!$AM$3:$AP$1002,3)</f>
        <v/>
      </c>
    </row>
    <row r="1394" spans="8:13" x14ac:dyDescent="0.3">
      <c r="H1394" t="str">
        <f t="shared" si="52"/>
        <v/>
      </c>
      <c r="I1394" t="str">
        <f>VLOOKUP(H1394,Input!$AI$3:$AL$1002,4)</f>
        <v/>
      </c>
      <c r="J1394" t="str">
        <f>VLOOKUP(H1394,Input!$AI$3:$AL$1002,3)</f>
        <v/>
      </c>
      <c r="K1394" t="str">
        <f t="shared" si="53"/>
        <v/>
      </c>
      <c r="L1394" t="str">
        <f>VLOOKUP(K1394,Input!$AM$3:$AP$1002,4)</f>
        <v/>
      </c>
      <c r="M1394" t="str">
        <f>VLOOKUP(K1394,Input!$AM$3:$AP$1002,3)</f>
        <v/>
      </c>
    </row>
    <row r="1395" spans="8:13" x14ac:dyDescent="0.3">
      <c r="H1395" t="str">
        <f t="shared" si="52"/>
        <v/>
      </c>
      <c r="I1395" t="str">
        <f>VLOOKUP(H1395,Input!$AI$3:$AL$1002,4)</f>
        <v/>
      </c>
      <c r="J1395" t="str">
        <f>VLOOKUP(H1395,Input!$AI$3:$AL$1002,3)</f>
        <v/>
      </c>
      <c r="K1395" t="str">
        <f t="shared" si="53"/>
        <v/>
      </c>
      <c r="L1395" t="str">
        <f>VLOOKUP(K1395,Input!$AM$3:$AP$1002,4)</f>
        <v/>
      </c>
      <c r="M1395" t="str">
        <f>VLOOKUP(K1395,Input!$AM$3:$AP$1002,3)</f>
        <v/>
      </c>
    </row>
    <row r="1396" spans="8:13" x14ac:dyDescent="0.3">
      <c r="H1396" t="str">
        <f t="shared" si="52"/>
        <v/>
      </c>
      <c r="I1396" t="str">
        <f>VLOOKUP(H1396,Input!$AI$3:$AL$1002,4)</f>
        <v/>
      </c>
      <c r="J1396" t="str">
        <f>VLOOKUP(H1396,Input!$AI$3:$AL$1002,3)</f>
        <v/>
      </c>
      <c r="K1396" t="str">
        <f t="shared" si="53"/>
        <v/>
      </c>
      <c r="L1396" t="str">
        <f>VLOOKUP(K1396,Input!$AM$3:$AP$1002,4)</f>
        <v/>
      </c>
      <c r="M1396" t="str">
        <f>VLOOKUP(K1396,Input!$AM$3:$AP$1002,3)</f>
        <v/>
      </c>
    </row>
    <row r="1397" spans="8:13" x14ac:dyDescent="0.3">
      <c r="H1397" t="str">
        <f t="shared" si="52"/>
        <v/>
      </c>
      <c r="I1397" t="str">
        <f>VLOOKUP(H1397,Input!$AI$3:$AL$1002,4)</f>
        <v/>
      </c>
      <c r="J1397" t="str">
        <f>VLOOKUP(H1397,Input!$AI$3:$AL$1002,3)</f>
        <v/>
      </c>
      <c r="K1397" t="str">
        <f t="shared" si="53"/>
        <v/>
      </c>
      <c r="L1397" t="str">
        <f>VLOOKUP(K1397,Input!$AM$3:$AP$1002,4)</f>
        <v/>
      </c>
      <c r="M1397" t="str">
        <f>VLOOKUP(K1397,Input!$AM$3:$AP$1002,3)</f>
        <v/>
      </c>
    </row>
    <row r="1398" spans="8:13" x14ac:dyDescent="0.3">
      <c r="H1398" t="str">
        <f t="shared" si="52"/>
        <v/>
      </c>
      <c r="I1398" t="str">
        <f>VLOOKUP(H1398,Input!$AI$3:$AL$1002,4)</f>
        <v/>
      </c>
      <c r="J1398" t="str">
        <f>VLOOKUP(H1398,Input!$AI$3:$AL$1002,3)</f>
        <v/>
      </c>
      <c r="K1398" t="str">
        <f t="shared" si="53"/>
        <v/>
      </c>
      <c r="L1398" t="str">
        <f>VLOOKUP(K1398,Input!$AM$3:$AP$1002,4)</f>
        <v/>
      </c>
      <c r="M1398" t="str">
        <f>VLOOKUP(K1398,Input!$AM$3:$AP$1002,3)</f>
        <v/>
      </c>
    </row>
    <row r="1399" spans="8:13" x14ac:dyDescent="0.3">
      <c r="H1399" t="str">
        <f t="shared" si="52"/>
        <v/>
      </c>
      <c r="I1399" t="str">
        <f>VLOOKUP(H1399,Input!$AI$3:$AL$1002,4)</f>
        <v/>
      </c>
      <c r="J1399" t="str">
        <f>VLOOKUP(H1399,Input!$AI$3:$AL$1002,3)</f>
        <v/>
      </c>
      <c r="K1399" t="str">
        <f t="shared" si="53"/>
        <v/>
      </c>
      <c r="L1399" t="str">
        <f>VLOOKUP(K1399,Input!$AM$3:$AP$1002,4)</f>
        <v/>
      </c>
      <c r="M1399" t="str">
        <f>VLOOKUP(K1399,Input!$AM$3:$AP$1002,3)</f>
        <v/>
      </c>
    </row>
    <row r="1400" spans="8:13" x14ac:dyDescent="0.3">
      <c r="H1400" t="str">
        <f t="shared" si="52"/>
        <v/>
      </c>
      <c r="I1400" t="str">
        <f>VLOOKUP(H1400,Input!$AI$3:$AL$1002,4)</f>
        <v/>
      </c>
      <c r="J1400" t="str">
        <f>VLOOKUP(H1400,Input!$AI$3:$AL$1002,3)</f>
        <v/>
      </c>
      <c r="K1400" t="str">
        <f t="shared" si="53"/>
        <v/>
      </c>
      <c r="L1400" t="str">
        <f>VLOOKUP(K1400,Input!$AM$3:$AP$1002,4)</f>
        <v/>
      </c>
      <c r="M1400" t="str">
        <f>VLOOKUP(K1400,Input!$AM$3:$AP$1002,3)</f>
        <v/>
      </c>
    </row>
    <row r="1401" spans="8:13" x14ac:dyDescent="0.3">
      <c r="H1401" t="str">
        <f t="shared" si="52"/>
        <v/>
      </c>
      <c r="I1401" t="str">
        <f>VLOOKUP(H1401,Input!$AI$3:$AL$1002,4)</f>
        <v/>
      </c>
      <c r="J1401" t="str">
        <f>VLOOKUP(H1401,Input!$AI$3:$AL$1002,3)</f>
        <v/>
      </c>
      <c r="K1401" t="str">
        <f t="shared" si="53"/>
        <v/>
      </c>
      <c r="L1401" t="str">
        <f>VLOOKUP(K1401,Input!$AM$3:$AP$1002,4)</f>
        <v/>
      </c>
      <c r="M1401" t="str">
        <f>VLOOKUP(K1401,Input!$AM$3:$AP$1002,3)</f>
        <v/>
      </c>
    </row>
    <row r="1402" spans="8:13" x14ac:dyDescent="0.3">
      <c r="H1402" t="str">
        <f t="shared" si="52"/>
        <v/>
      </c>
      <c r="I1402" t="str">
        <f>VLOOKUP(H1402,Input!$AI$3:$AL$1002,4)</f>
        <v/>
      </c>
      <c r="J1402" t="str">
        <f>VLOOKUP(H1402,Input!$AI$3:$AL$1002,3)</f>
        <v/>
      </c>
      <c r="K1402" t="str">
        <f t="shared" si="53"/>
        <v/>
      </c>
      <c r="L1402" t="str">
        <f>VLOOKUP(K1402,Input!$AM$3:$AP$1002,4)</f>
        <v/>
      </c>
      <c r="M1402" t="str">
        <f>VLOOKUP(K1402,Input!$AM$3:$AP$1002,3)</f>
        <v/>
      </c>
    </row>
    <row r="1403" spans="8:13" x14ac:dyDescent="0.3">
      <c r="H1403" t="str">
        <f t="shared" si="52"/>
        <v/>
      </c>
      <c r="I1403" t="str">
        <f>VLOOKUP(H1403,Input!$AI$3:$AL$1002,4)</f>
        <v/>
      </c>
      <c r="J1403" t="str">
        <f>VLOOKUP(H1403,Input!$AI$3:$AL$1002,3)</f>
        <v/>
      </c>
      <c r="K1403" t="str">
        <f t="shared" si="53"/>
        <v/>
      </c>
      <c r="L1403" t="str">
        <f>VLOOKUP(K1403,Input!$AM$3:$AP$1002,4)</f>
        <v/>
      </c>
      <c r="M1403" t="str">
        <f>VLOOKUP(K1403,Input!$AM$3:$AP$1002,3)</f>
        <v/>
      </c>
    </row>
    <row r="1404" spans="8:13" x14ac:dyDescent="0.3">
      <c r="H1404" t="str">
        <f t="shared" si="52"/>
        <v/>
      </c>
      <c r="I1404" t="str">
        <f>VLOOKUP(H1404,Input!$AI$3:$AL$1002,4)</f>
        <v/>
      </c>
      <c r="J1404" t="str">
        <f>VLOOKUP(H1404,Input!$AI$3:$AL$1002,3)</f>
        <v/>
      </c>
      <c r="K1404" t="str">
        <f t="shared" si="53"/>
        <v/>
      </c>
      <c r="L1404" t="str">
        <f>VLOOKUP(K1404,Input!$AM$3:$AP$1002,4)</f>
        <v/>
      </c>
      <c r="M1404" t="str">
        <f>VLOOKUP(K1404,Input!$AM$3:$AP$1002,3)</f>
        <v/>
      </c>
    </row>
    <row r="1405" spans="8:13" x14ac:dyDescent="0.3">
      <c r="H1405" t="str">
        <f t="shared" si="52"/>
        <v/>
      </c>
      <c r="I1405" t="str">
        <f>VLOOKUP(H1405,Input!$AI$3:$AL$1002,4)</f>
        <v/>
      </c>
      <c r="J1405" t="str">
        <f>VLOOKUP(H1405,Input!$AI$3:$AL$1002,3)</f>
        <v/>
      </c>
      <c r="K1405" t="str">
        <f t="shared" si="53"/>
        <v/>
      </c>
      <c r="L1405" t="str">
        <f>VLOOKUP(K1405,Input!$AM$3:$AP$1002,4)</f>
        <v/>
      </c>
      <c r="M1405" t="str">
        <f>VLOOKUP(K1405,Input!$AM$3:$AP$1002,3)</f>
        <v/>
      </c>
    </row>
    <row r="1406" spans="8:13" x14ac:dyDescent="0.3">
      <c r="H1406" t="str">
        <f t="shared" si="52"/>
        <v/>
      </c>
      <c r="I1406" t="str">
        <f>VLOOKUP(H1406,Input!$AI$3:$AL$1002,4)</f>
        <v/>
      </c>
      <c r="J1406" t="str">
        <f>VLOOKUP(H1406,Input!$AI$3:$AL$1002,3)</f>
        <v/>
      </c>
      <c r="K1406" t="str">
        <f t="shared" si="53"/>
        <v/>
      </c>
      <c r="L1406" t="str">
        <f>VLOOKUP(K1406,Input!$AM$3:$AP$1002,4)</f>
        <v/>
      </c>
      <c r="M1406" t="str">
        <f>VLOOKUP(K1406,Input!$AM$3:$AP$1002,3)</f>
        <v/>
      </c>
    </row>
    <row r="1407" spans="8:13" x14ac:dyDescent="0.3">
      <c r="H1407" t="str">
        <f t="shared" si="52"/>
        <v/>
      </c>
      <c r="I1407" t="str">
        <f>VLOOKUP(H1407,Input!$AI$3:$AL$1002,4)</f>
        <v/>
      </c>
      <c r="J1407" t="str">
        <f>VLOOKUP(H1407,Input!$AI$3:$AL$1002,3)</f>
        <v/>
      </c>
      <c r="K1407" t="str">
        <f t="shared" si="53"/>
        <v/>
      </c>
      <c r="L1407" t="str">
        <f>VLOOKUP(K1407,Input!$AM$3:$AP$1002,4)</f>
        <v/>
      </c>
      <c r="M1407" t="str">
        <f>VLOOKUP(K1407,Input!$AM$3:$AP$1002,3)</f>
        <v/>
      </c>
    </row>
    <row r="1408" spans="8:13" x14ac:dyDescent="0.3">
      <c r="H1408" t="str">
        <f t="shared" si="52"/>
        <v/>
      </c>
      <c r="I1408" t="str">
        <f>VLOOKUP(H1408,Input!$AI$3:$AL$1002,4)</f>
        <v/>
      </c>
      <c r="J1408" t="str">
        <f>VLOOKUP(H1408,Input!$AI$3:$AL$1002,3)</f>
        <v/>
      </c>
      <c r="K1408" t="str">
        <f t="shared" si="53"/>
        <v/>
      </c>
      <c r="L1408" t="str">
        <f>VLOOKUP(K1408,Input!$AM$3:$AP$1002,4)</f>
        <v/>
      </c>
      <c r="M1408" t="str">
        <f>VLOOKUP(K1408,Input!$AM$3:$AP$1002,3)</f>
        <v/>
      </c>
    </row>
    <row r="1409" spans="8:13" x14ac:dyDescent="0.3">
      <c r="H1409" t="str">
        <f t="shared" si="52"/>
        <v/>
      </c>
      <c r="I1409" t="str">
        <f>VLOOKUP(H1409,Input!$AI$3:$AL$1002,4)</f>
        <v/>
      </c>
      <c r="J1409" t="str">
        <f>VLOOKUP(H1409,Input!$AI$3:$AL$1002,3)</f>
        <v/>
      </c>
      <c r="K1409" t="str">
        <f t="shared" si="53"/>
        <v/>
      </c>
      <c r="L1409" t="str">
        <f>VLOOKUP(K1409,Input!$AM$3:$AP$1002,4)</f>
        <v/>
      </c>
      <c r="M1409" t="str">
        <f>VLOOKUP(K1409,Input!$AM$3:$AP$1002,3)</f>
        <v/>
      </c>
    </row>
    <row r="1410" spans="8:13" x14ac:dyDescent="0.3">
      <c r="H1410" t="str">
        <f t="shared" si="52"/>
        <v/>
      </c>
      <c r="I1410" t="str">
        <f>VLOOKUP(H1410,Input!$AI$3:$AL$1002,4)</f>
        <v/>
      </c>
      <c r="J1410" t="str">
        <f>VLOOKUP(H1410,Input!$AI$3:$AL$1002,3)</f>
        <v/>
      </c>
      <c r="K1410" t="str">
        <f t="shared" si="53"/>
        <v/>
      </c>
      <c r="L1410" t="str">
        <f>VLOOKUP(K1410,Input!$AM$3:$AP$1002,4)</f>
        <v/>
      </c>
      <c r="M1410" t="str">
        <f>VLOOKUP(K1410,Input!$AM$3:$AP$1002,3)</f>
        <v/>
      </c>
    </row>
    <row r="1411" spans="8:13" x14ac:dyDescent="0.3">
      <c r="H1411" t="str">
        <f t="shared" si="52"/>
        <v/>
      </c>
      <c r="I1411" t="str">
        <f>VLOOKUP(H1411,Input!$AI$3:$AL$1002,4)</f>
        <v/>
      </c>
      <c r="J1411" t="str">
        <f>VLOOKUP(H1411,Input!$AI$3:$AL$1002,3)</f>
        <v/>
      </c>
      <c r="K1411" t="str">
        <f t="shared" si="53"/>
        <v/>
      </c>
      <c r="L1411" t="str">
        <f>VLOOKUP(K1411,Input!$AM$3:$AP$1002,4)</f>
        <v/>
      </c>
      <c r="M1411" t="str">
        <f>VLOOKUP(K1411,Input!$AM$3:$AP$1002,3)</f>
        <v/>
      </c>
    </row>
    <row r="1412" spans="8:13" x14ac:dyDescent="0.3">
      <c r="H1412" t="str">
        <f t="shared" si="52"/>
        <v/>
      </c>
      <c r="I1412" t="str">
        <f>VLOOKUP(H1412,Input!$AI$3:$AL$1002,4)</f>
        <v/>
      </c>
      <c r="J1412" t="str">
        <f>VLOOKUP(H1412,Input!$AI$3:$AL$1002,3)</f>
        <v/>
      </c>
      <c r="K1412" t="str">
        <f t="shared" si="53"/>
        <v/>
      </c>
      <c r="L1412" t="str">
        <f>VLOOKUP(K1412,Input!$AM$3:$AP$1002,4)</f>
        <v/>
      </c>
      <c r="M1412" t="str">
        <f>VLOOKUP(K1412,Input!$AM$3:$AP$1002,3)</f>
        <v/>
      </c>
    </row>
    <row r="1413" spans="8:13" x14ac:dyDescent="0.3">
      <c r="H1413" t="str">
        <f t="shared" ref="H1413:H1476" si="54">IF(H1412&lt;$H$1,H1412+1,"")</f>
        <v/>
      </c>
      <c r="I1413" t="str">
        <f>VLOOKUP(H1413,Input!$AI$3:$AL$1002,4)</f>
        <v/>
      </c>
      <c r="J1413" t="str">
        <f>VLOOKUP(H1413,Input!$AI$3:$AL$1002,3)</f>
        <v/>
      </c>
      <c r="K1413" t="str">
        <f t="shared" ref="K1413:K1476" si="55">IF(K1412&lt;$K$1,K1412+1,"")</f>
        <v/>
      </c>
      <c r="L1413" t="str">
        <f>VLOOKUP(K1413,Input!$AM$3:$AP$1002,4)</f>
        <v/>
      </c>
      <c r="M1413" t="str">
        <f>VLOOKUP(K1413,Input!$AM$3:$AP$1002,3)</f>
        <v/>
      </c>
    </row>
    <row r="1414" spans="8:13" x14ac:dyDescent="0.3">
      <c r="H1414" t="str">
        <f t="shared" si="54"/>
        <v/>
      </c>
      <c r="I1414" t="str">
        <f>VLOOKUP(H1414,Input!$AI$3:$AL$1002,4)</f>
        <v/>
      </c>
      <c r="J1414" t="str">
        <f>VLOOKUP(H1414,Input!$AI$3:$AL$1002,3)</f>
        <v/>
      </c>
      <c r="K1414" t="str">
        <f t="shared" si="55"/>
        <v/>
      </c>
      <c r="L1414" t="str">
        <f>VLOOKUP(K1414,Input!$AM$3:$AP$1002,4)</f>
        <v/>
      </c>
      <c r="M1414" t="str">
        <f>VLOOKUP(K1414,Input!$AM$3:$AP$1002,3)</f>
        <v/>
      </c>
    </row>
    <row r="1415" spans="8:13" x14ac:dyDescent="0.3">
      <c r="H1415" t="str">
        <f t="shared" si="54"/>
        <v/>
      </c>
      <c r="I1415" t="str">
        <f>VLOOKUP(H1415,Input!$AI$3:$AL$1002,4)</f>
        <v/>
      </c>
      <c r="J1415" t="str">
        <f>VLOOKUP(H1415,Input!$AI$3:$AL$1002,3)</f>
        <v/>
      </c>
      <c r="K1415" t="str">
        <f t="shared" si="55"/>
        <v/>
      </c>
      <c r="L1415" t="str">
        <f>VLOOKUP(K1415,Input!$AM$3:$AP$1002,4)</f>
        <v/>
      </c>
      <c r="M1415" t="str">
        <f>VLOOKUP(K1415,Input!$AM$3:$AP$1002,3)</f>
        <v/>
      </c>
    </row>
    <row r="1416" spans="8:13" x14ac:dyDescent="0.3">
      <c r="H1416" t="str">
        <f t="shared" si="54"/>
        <v/>
      </c>
      <c r="I1416" t="str">
        <f>VLOOKUP(H1416,Input!$AI$3:$AL$1002,4)</f>
        <v/>
      </c>
      <c r="J1416" t="str">
        <f>VLOOKUP(H1416,Input!$AI$3:$AL$1002,3)</f>
        <v/>
      </c>
      <c r="K1416" t="str">
        <f t="shared" si="55"/>
        <v/>
      </c>
      <c r="L1416" t="str">
        <f>VLOOKUP(K1416,Input!$AM$3:$AP$1002,4)</f>
        <v/>
      </c>
      <c r="M1416" t="str">
        <f>VLOOKUP(K1416,Input!$AM$3:$AP$1002,3)</f>
        <v/>
      </c>
    </row>
    <row r="1417" spans="8:13" x14ac:dyDescent="0.3">
      <c r="H1417" t="str">
        <f t="shared" si="54"/>
        <v/>
      </c>
      <c r="I1417" t="str">
        <f>VLOOKUP(H1417,Input!$AI$3:$AL$1002,4)</f>
        <v/>
      </c>
      <c r="J1417" t="str">
        <f>VLOOKUP(H1417,Input!$AI$3:$AL$1002,3)</f>
        <v/>
      </c>
      <c r="K1417" t="str">
        <f t="shared" si="55"/>
        <v/>
      </c>
      <c r="L1417" t="str">
        <f>VLOOKUP(K1417,Input!$AM$3:$AP$1002,4)</f>
        <v/>
      </c>
      <c r="M1417" t="str">
        <f>VLOOKUP(K1417,Input!$AM$3:$AP$1002,3)</f>
        <v/>
      </c>
    </row>
    <row r="1418" spans="8:13" x14ac:dyDescent="0.3">
      <c r="H1418" t="str">
        <f t="shared" si="54"/>
        <v/>
      </c>
      <c r="I1418" t="str">
        <f>VLOOKUP(H1418,Input!$AI$3:$AL$1002,4)</f>
        <v/>
      </c>
      <c r="J1418" t="str">
        <f>VLOOKUP(H1418,Input!$AI$3:$AL$1002,3)</f>
        <v/>
      </c>
      <c r="K1418" t="str">
        <f t="shared" si="55"/>
        <v/>
      </c>
      <c r="L1418" t="str">
        <f>VLOOKUP(K1418,Input!$AM$3:$AP$1002,4)</f>
        <v/>
      </c>
      <c r="M1418" t="str">
        <f>VLOOKUP(K1418,Input!$AM$3:$AP$1002,3)</f>
        <v/>
      </c>
    </row>
    <row r="1419" spans="8:13" x14ac:dyDescent="0.3">
      <c r="H1419" t="str">
        <f t="shared" si="54"/>
        <v/>
      </c>
      <c r="I1419" t="str">
        <f>VLOOKUP(H1419,Input!$AI$3:$AL$1002,4)</f>
        <v/>
      </c>
      <c r="J1419" t="str">
        <f>VLOOKUP(H1419,Input!$AI$3:$AL$1002,3)</f>
        <v/>
      </c>
      <c r="K1419" t="str">
        <f t="shared" si="55"/>
        <v/>
      </c>
      <c r="L1419" t="str">
        <f>VLOOKUP(K1419,Input!$AM$3:$AP$1002,4)</f>
        <v/>
      </c>
      <c r="M1419" t="str">
        <f>VLOOKUP(K1419,Input!$AM$3:$AP$1002,3)</f>
        <v/>
      </c>
    </row>
    <row r="1420" spans="8:13" x14ac:dyDescent="0.3">
      <c r="H1420" t="str">
        <f t="shared" si="54"/>
        <v/>
      </c>
      <c r="I1420" t="str">
        <f>VLOOKUP(H1420,Input!$AI$3:$AL$1002,4)</f>
        <v/>
      </c>
      <c r="J1420" t="str">
        <f>VLOOKUP(H1420,Input!$AI$3:$AL$1002,3)</f>
        <v/>
      </c>
      <c r="K1420" t="str">
        <f t="shared" si="55"/>
        <v/>
      </c>
      <c r="L1420" t="str">
        <f>VLOOKUP(K1420,Input!$AM$3:$AP$1002,4)</f>
        <v/>
      </c>
      <c r="M1420" t="str">
        <f>VLOOKUP(K1420,Input!$AM$3:$AP$1002,3)</f>
        <v/>
      </c>
    </row>
    <row r="1421" spans="8:13" x14ac:dyDescent="0.3">
      <c r="H1421" t="str">
        <f t="shared" si="54"/>
        <v/>
      </c>
      <c r="I1421" t="str">
        <f>VLOOKUP(H1421,Input!$AI$3:$AL$1002,4)</f>
        <v/>
      </c>
      <c r="J1421" t="str">
        <f>VLOOKUP(H1421,Input!$AI$3:$AL$1002,3)</f>
        <v/>
      </c>
      <c r="K1421" t="str">
        <f t="shared" si="55"/>
        <v/>
      </c>
      <c r="L1421" t="str">
        <f>VLOOKUP(K1421,Input!$AM$3:$AP$1002,4)</f>
        <v/>
      </c>
      <c r="M1421" t="str">
        <f>VLOOKUP(K1421,Input!$AM$3:$AP$1002,3)</f>
        <v/>
      </c>
    </row>
    <row r="1422" spans="8:13" x14ac:dyDescent="0.3">
      <c r="H1422" t="str">
        <f t="shared" si="54"/>
        <v/>
      </c>
      <c r="I1422" t="str">
        <f>VLOOKUP(H1422,Input!$AI$3:$AL$1002,4)</f>
        <v/>
      </c>
      <c r="J1422" t="str">
        <f>VLOOKUP(H1422,Input!$AI$3:$AL$1002,3)</f>
        <v/>
      </c>
      <c r="K1422" t="str">
        <f t="shared" si="55"/>
        <v/>
      </c>
      <c r="L1422" t="str">
        <f>VLOOKUP(K1422,Input!$AM$3:$AP$1002,4)</f>
        <v/>
      </c>
      <c r="M1422" t="str">
        <f>VLOOKUP(K1422,Input!$AM$3:$AP$1002,3)</f>
        <v/>
      </c>
    </row>
    <row r="1423" spans="8:13" x14ac:dyDescent="0.3">
      <c r="H1423" t="str">
        <f t="shared" si="54"/>
        <v/>
      </c>
      <c r="I1423" t="str">
        <f>VLOOKUP(H1423,Input!$AI$3:$AL$1002,4)</f>
        <v/>
      </c>
      <c r="J1423" t="str">
        <f>VLOOKUP(H1423,Input!$AI$3:$AL$1002,3)</f>
        <v/>
      </c>
      <c r="K1423" t="str">
        <f t="shared" si="55"/>
        <v/>
      </c>
      <c r="L1423" t="str">
        <f>VLOOKUP(K1423,Input!$AM$3:$AP$1002,4)</f>
        <v/>
      </c>
      <c r="M1423" t="str">
        <f>VLOOKUP(K1423,Input!$AM$3:$AP$1002,3)</f>
        <v/>
      </c>
    </row>
    <row r="1424" spans="8:13" x14ac:dyDescent="0.3">
      <c r="H1424" t="str">
        <f t="shared" si="54"/>
        <v/>
      </c>
      <c r="I1424" t="str">
        <f>VLOOKUP(H1424,Input!$AI$3:$AL$1002,4)</f>
        <v/>
      </c>
      <c r="J1424" t="str">
        <f>VLOOKUP(H1424,Input!$AI$3:$AL$1002,3)</f>
        <v/>
      </c>
      <c r="K1424" t="str">
        <f t="shared" si="55"/>
        <v/>
      </c>
      <c r="L1424" t="str">
        <f>VLOOKUP(K1424,Input!$AM$3:$AP$1002,4)</f>
        <v/>
      </c>
      <c r="M1424" t="str">
        <f>VLOOKUP(K1424,Input!$AM$3:$AP$1002,3)</f>
        <v/>
      </c>
    </row>
    <row r="1425" spans="8:13" x14ac:dyDescent="0.3">
      <c r="H1425" t="str">
        <f t="shared" si="54"/>
        <v/>
      </c>
      <c r="I1425" t="str">
        <f>VLOOKUP(H1425,Input!$AI$3:$AL$1002,4)</f>
        <v/>
      </c>
      <c r="J1425" t="str">
        <f>VLOOKUP(H1425,Input!$AI$3:$AL$1002,3)</f>
        <v/>
      </c>
      <c r="K1425" t="str">
        <f t="shared" si="55"/>
        <v/>
      </c>
      <c r="L1425" t="str">
        <f>VLOOKUP(K1425,Input!$AM$3:$AP$1002,4)</f>
        <v/>
      </c>
      <c r="M1425" t="str">
        <f>VLOOKUP(K1425,Input!$AM$3:$AP$1002,3)</f>
        <v/>
      </c>
    </row>
    <row r="1426" spans="8:13" x14ac:dyDescent="0.3">
      <c r="H1426" t="str">
        <f t="shared" si="54"/>
        <v/>
      </c>
      <c r="I1426" t="str">
        <f>VLOOKUP(H1426,Input!$AI$3:$AL$1002,4)</f>
        <v/>
      </c>
      <c r="J1426" t="str">
        <f>VLOOKUP(H1426,Input!$AI$3:$AL$1002,3)</f>
        <v/>
      </c>
      <c r="K1426" t="str">
        <f t="shared" si="55"/>
        <v/>
      </c>
      <c r="L1426" t="str">
        <f>VLOOKUP(K1426,Input!$AM$3:$AP$1002,4)</f>
        <v/>
      </c>
      <c r="M1426" t="str">
        <f>VLOOKUP(K1426,Input!$AM$3:$AP$1002,3)</f>
        <v/>
      </c>
    </row>
    <row r="1427" spans="8:13" x14ac:dyDescent="0.3">
      <c r="H1427" t="str">
        <f t="shared" si="54"/>
        <v/>
      </c>
      <c r="I1427" t="str">
        <f>VLOOKUP(H1427,Input!$AI$3:$AL$1002,4)</f>
        <v/>
      </c>
      <c r="J1427" t="str">
        <f>VLOOKUP(H1427,Input!$AI$3:$AL$1002,3)</f>
        <v/>
      </c>
      <c r="K1427" t="str">
        <f t="shared" si="55"/>
        <v/>
      </c>
      <c r="L1427" t="str">
        <f>VLOOKUP(K1427,Input!$AM$3:$AP$1002,4)</f>
        <v/>
      </c>
      <c r="M1427" t="str">
        <f>VLOOKUP(K1427,Input!$AM$3:$AP$1002,3)</f>
        <v/>
      </c>
    </row>
    <row r="1428" spans="8:13" x14ac:dyDescent="0.3">
      <c r="H1428" t="str">
        <f t="shared" si="54"/>
        <v/>
      </c>
      <c r="I1428" t="str">
        <f>VLOOKUP(H1428,Input!$AI$3:$AL$1002,4)</f>
        <v/>
      </c>
      <c r="J1428" t="str">
        <f>VLOOKUP(H1428,Input!$AI$3:$AL$1002,3)</f>
        <v/>
      </c>
      <c r="K1428" t="str">
        <f t="shared" si="55"/>
        <v/>
      </c>
      <c r="L1428" t="str">
        <f>VLOOKUP(K1428,Input!$AM$3:$AP$1002,4)</f>
        <v/>
      </c>
      <c r="M1428" t="str">
        <f>VLOOKUP(K1428,Input!$AM$3:$AP$1002,3)</f>
        <v/>
      </c>
    </row>
    <row r="1429" spans="8:13" x14ac:dyDescent="0.3">
      <c r="H1429" t="str">
        <f t="shared" si="54"/>
        <v/>
      </c>
      <c r="I1429" t="str">
        <f>VLOOKUP(H1429,Input!$AI$3:$AL$1002,4)</f>
        <v/>
      </c>
      <c r="J1429" t="str">
        <f>VLOOKUP(H1429,Input!$AI$3:$AL$1002,3)</f>
        <v/>
      </c>
      <c r="K1429" t="str">
        <f t="shared" si="55"/>
        <v/>
      </c>
      <c r="L1429" t="str">
        <f>VLOOKUP(K1429,Input!$AM$3:$AP$1002,4)</f>
        <v/>
      </c>
      <c r="M1429" t="str">
        <f>VLOOKUP(K1429,Input!$AM$3:$AP$1002,3)</f>
        <v/>
      </c>
    </row>
    <row r="1430" spans="8:13" x14ac:dyDescent="0.3">
      <c r="H1430" t="str">
        <f t="shared" si="54"/>
        <v/>
      </c>
      <c r="I1430" t="str">
        <f>VLOOKUP(H1430,Input!$AI$3:$AL$1002,4)</f>
        <v/>
      </c>
      <c r="J1430" t="str">
        <f>VLOOKUP(H1430,Input!$AI$3:$AL$1002,3)</f>
        <v/>
      </c>
      <c r="K1430" t="str">
        <f t="shared" si="55"/>
        <v/>
      </c>
      <c r="L1430" t="str">
        <f>VLOOKUP(K1430,Input!$AM$3:$AP$1002,4)</f>
        <v/>
      </c>
      <c r="M1430" t="str">
        <f>VLOOKUP(K1430,Input!$AM$3:$AP$1002,3)</f>
        <v/>
      </c>
    </row>
    <row r="1431" spans="8:13" x14ac:dyDescent="0.3">
      <c r="H1431" t="str">
        <f t="shared" si="54"/>
        <v/>
      </c>
      <c r="I1431" t="str">
        <f>VLOOKUP(H1431,Input!$AI$3:$AL$1002,4)</f>
        <v/>
      </c>
      <c r="J1431" t="str">
        <f>VLOOKUP(H1431,Input!$AI$3:$AL$1002,3)</f>
        <v/>
      </c>
      <c r="K1431" t="str">
        <f t="shared" si="55"/>
        <v/>
      </c>
      <c r="L1431" t="str">
        <f>VLOOKUP(K1431,Input!$AM$3:$AP$1002,4)</f>
        <v/>
      </c>
      <c r="M1431" t="str">
        <f>VLOOKUP(K1431,Input!$AM$3:$AP$1002,3)</f>
        <v/>
      </c>
    </row>
    <row r="1432" spans="8:13" x14ac:dyDescent="0.3">
      <c r="H1432" t="str">
        <f t="shared" si="54"/>
        <v/>
      </c>
      <c r="I1432" t="str">
        <f>VLOOKUP(H1432,Input!$AI$3:$AL$1002,4)</f>
        <v/>
      </c>
      <c r="J1432" t="str">
        <f>VLOOKUP(H1432,Input!$AI$3:$AL$1002,3)</f>
        <v/>
      </c>
      <c r="K1432" t="str">
        <f t="shared" si="55"/>
        <v/>
      </c>
      <c r="L1432" t="str">
        <f>VLOOKUP(K1432,Input!$AM$3:$AP$1002,4)</f>
        <v/>
      </c>
      <c r="M1432" t="str">
        <f>VLOOKUP(K1432,Input!$AM$3:$AP$1002,3)</f>
        <v/>
      </c>
    </row>
    <row r="1433" spans="8:13" x14ac:dyDescent="0.3">
      <c r="H1433" t="str">
        <f t="shared" si="54"/>
        <v/>
      </c>
      <c r="I1433" t="str">
        <f>VLOOKUP(H1433,Input!$AI$3:$AL$1002,4)</f>
        <v/>
      </c>
      <c r="J1433" t="str">
        <f>VLOOKUP(H1433,Input!$AI$3:$AL$1002,3)</f>
        <v/>
      </c>
      <c r="K1433" t="str">
        <f t="shared" si="55"/>
        <v/>
      </c>
      <c r="L1433" t="str">
        <f>VLOOKUP(K1433,Input!$AM$3:$AP$1002,4)</f>
        <v/>
      </c>
      <c r="M1433" t="str">
        <f>VLOOKUP(K1433,Input!$AM$3:$AP$1002,3)</f>
        <v/>
      </c>
    </row>
    <row r="1434" spans="8:13" x14ac:dyDescent="0.3">
      <c r="H1434" t="str">
        <f t="shared" si="54"/>
        <v/>
      </c>
      <c r="I1434" t="str">
        <f>VLOOKUP(H1434,Input!$AI$3:$AL$1002,4)</f>
        <v/>
      </c>
      <c r="J1434" t="str">
        <f>VLOOKUP(H1434,Input!$AI$3:$AL$1002,3)</f>
        <v/>
      </c>
      <c r="K1434" t="str">
        <f t="shared" si="55"/>
        <v/>
      </c>
      <c r="L1434" t="str">
        <f>VLOOKUP(K1434,Input!$AM$3:$AP$1002,4)</f>
        <v/>
      </c>
      <c r="M1434" t="str">
        <f>VLOOKUP(K1434,Input!$AM$3:$AP$1002,3)</f>
        <v/>
      </c>
    </row>
    <row r="1435" spans="8:13" x14ac:dyDescent="0.3">
      <c r="H1435" t="str">
        <f t="shared" si="54"/>
        <v/>
      </c>
      <c r="I1435" t="str">
        <f>VLOOKUP(H1435,Input!$AI$3:$AL$1002,4)</f>
        <v/>
      </c>
      <c r="J1435" t="str">
        <f>VLOOKUP(H1435,Input!$AI$3:$AL$1002,3)</f>
        <v/>
      </c>
      <c r="K1435" t="str">
        <f t="shared" si="55"/>
        <v/>
      </c>
      <c r="L1435" t="str">
        <f>VLOOKUP(K1435,Input!$AM$3:$AP$1002,4)</f>
        <v/>
      </c>
      <c r="M1435" t="str">
        <f>VLOOKUP(K1435,Input!$AM$3:$AP$1002,3)</f>
        <v/>
      </c>
    </row>
    <row r="1436" spans="8:13" x14ac:dyDescent="0.3">
      <c r="H1436" t="str">
        <f t="shared" si="54"/>
        <v/>
      </c>
      <c r="I1436" t="str">
        <f>VLOOKUP(H1436,Input!$AI$3:$AL$1002,4)</f>
        <v/>
      </c>
      <c r="J1436" t="str">
        <f>VLOOKUP(H1436,Input!$AI$3:$AL$1002,3)</f>
        <v/>
      </c>
      <c r="K1436" t="str">
        <f t="shared" si="55"/>
        <v/>
      </c>
      <c r="L1436" t="str">
        <f>VLOOKUP(K1436,Input!$AM$3:$AP$1002,4)</f>
        <v/>
      </c>
      <c r="M1436" t="str">
        <f>VLOOKUP(K1436,Input!$AM$3:$AP$1002,3)</f>
        <v/>
      </c>
    </row>
    <row r="1437" spans="8:13" x14ac:dyDescent="0.3">
      <c r="H1437" t="str">
        <f t="shared" si="54"/>
        <v/>
      </c>
      <c r="I1437" t="str">
        <f>VLOOKUP(H1437,Input!$AI$3:$AL$1002,4)</f>
        <v/>
      </c>
      <c r="J1437" t="str">
        <f>VLOOKUP(H1437,Input!$AI$3:$AL$1002,3)</f>
        <v/>
      </c>
      <c r="K1437" t="str">
        <f t="shared" si="55"/>
        <v/>
      </c>
      <c r="L1437" t="str">
        <f>VLOOKUP(K1437,Input!$AM$3:$AP$1002,4)</f>
        <v/>
      </c>
      <c r="M1437" t="str">
        <f>VLOOKUP(K1437,Input!$AM$3:$AP$1002,3)</f>
        <v/>
      </c>
    </row>
    <row r="1438" spans="8:13" x14ac:dyDescent="0.3">
      <c r="H1438" t="str">
        <f t="shared" si="54"/>
        <v/>
      </c>
      <c r="I1438" t="str">
        <f>VLOOKUP(H1438,Input!$AI$3:$AL$1002,4)</f>
        <v/>
      </c>
      <c r="J1438" t="str">
        <f>VLOOKUP(H1438,Input!$AI$3:$AL$1002,3)</f>
        <v/>
      </c>
      <c r="K1438" t="str">
        <f t="shared" si="55"/>
        <v/>
      </c>
      <c r="L1438" t="str">
        <f>VLOOKUP(K1438,Input!$AM$3:$AP$1002,4)</f>
        <v/>
      </c>
      <c r="M1438" t="str">
        <f>VLOOKUP(K1438,Input!$AM$3:$AP$1002,3)</f>
        <v/>
      </c>
    </row>
    <row r="1439" spans="8:13" x14ac:dyDescent="0.3">
      <c r="H1439" t="str">
        <f t="shared" si="54"/>
        <v/>
      </c>
      <c r="I1439" t="str">
        <f>VLOOKUP(H1439,Input!$AI$3:$AL$1002,4)</f>
        <v/>
      </c>
      <c r="J1439" t="str">
        <f>VLOOKUP(H1439,Input!$AI$3:$AL$1002,3)</f>
        <v/>
      </c>
      <c r="K1439" t="str">
        <f t="shared" si="55"/>
        <v/>
      </c>
      <c r="L1439" t="str">
        <f>VLOOKUP(K1439,Input!$AM$3:$AP$1002,4)</f>
        <v/>
      </c>
      <c r="M1439" t="str">
        <f>VLOOKUP(K1439,Input!$AM$3:$AP$1002,3)</f>
        <v/>
      </c>
    </row>
    <row r="1440" spans="8:13" x14ac:dyDescent="0.3">
      <c r="H1440" t="str">
        <f t="shared" si="54"/>
        <v/>
      </c>
      <c r="I1440" t="str">
        <f>VLOOKUP(H1440,Input!$AI$3:$AL$1002,4)</f>
        <v/>
      </c>
      <c r="J1440" t="str">
        <f>VLOOKUP(H1440,Input!$AI$3:$AL$1002,3)</f>
        <v/>
      </c>
      <c r="K1440" t="str">
        <f t="shared" si="55"/>
        <v/>
      </c>
      <c r="L1440" t="str">
        <f>VLOOKUP(K1440,Input!$AM$3:$AP$1002,4)</f>
        <v/>
      </c>
      <c r="M1440" t="str">
        <f>VLOOKUP(K1440,Input!$AM$3:$AP$1002,3)</f>
        <v/>
      </c>
    </row>
    <row r="1441" spans="8:13" x14ac:dyDescent="0.3">
      <c r="H1441" t="str">
        <f t="shared" si="54"/>
        <v/>
      </c>
      <c r="I1441" t="str">
        <f>VLOOKUP(H1441,Input!$AI$3:$AL$1002,4)</f>
        <v/>
      </c>
      <c r="J1441" t="str">
        <f>VLOOKUP(H1441,Input!$AI$3:$AL$1002,3)</f>
        <v/>
      </c>
      <c r="K1441" t="str">
        <f t="shared" si="55"/>
        <v/>
      </c>
      <c r="L1441" t="str">
        <f>VLOOKUP(K1441,Input!$AM$3:$AP$1002,4)</f>
        <v/>
      </c>
      <c r="M1441" t="str">
        <f>VLOOKUP(K1441,Input!$AM$3:$AP$1002,3)</f>
        <v/>
      </c>
    </row>
    <row r="1442" spans="8:13" x14ac:dyDescent="0.3">
      <c r="H1442" t="str">
        <f t="shared" si="54"/>
        <v/>
      </c>
      <c r="I1442" t="str">
        <f>VLOOKUP(H1442,Input!$AI$3:$AL$1002,4)</f>
        <v/>
      </c>
      <c r="J1442" t="str">
        <f>VLOOKUP(H1442,Input!$AI$3:$AL$1002,3)</f>
        <v/>
      </c>
      <c r="K1442" t="str">
        <f t="shared" si="55"/>
        <v/>
      </c>
      <c r="L1442" t="str">
        <f>VLOOKUP(K1442,Input!$AM$3:$AP$1002,4)</f>
        <v/>
      </c>
      <c r="M1442" t="str">
        <f>VLOOKUP(K1442,Input!$AM$3:$AP$1002,3)</f>
        <v/>
      </c>
    </row>
    <row r="1443" spans="8:13" x14ac:dyDescent="0.3">
      <c r="H1443" t="str">
        <f t="shared" si="54"/>
        <v/>
      </c>
      <c r="I1443" t="str">
        <f>VLOOKUP(H1443,Input!$AI$3:$AL$1002,4)</f>
        <v/>
      </c>
      <c r="J1443" t="str">
        <f>VLOOKUP(H1443,Input!$AI$3:$AL$1002,3)</f>
        <v/>
      </c>
      <c r="K1443" t="str">
        <f t="shared" si="55"/>
        <v/>
      </c>
      <c r="L1443" t="str">
        <f>VLOOKUP(K1443,Input!$AM$3:$AP$1002,4)</f>
        <v/>
      </c>
      <c r="M1443" t="str">
        <f>VLOOKUP(K1443,Input!$AM$3:$AP$1002,3)</f>
        <v/>
      </c>
    </row>
    <row r="1444" spans="8:13" x14ac:dyDescent="0.3">
      <c r="H1444" t="str">
        <f t="shared" si="54"/>
        <v/>
      </c>
      <c r="I1444" t="str">
        <f>VLOOKUP(H1444,Input!$AI$3:$AL$1002,4)</f>
        <v/>
      </c>
      <c r="J1444" t="str">
        <f>VLOOKUP(H1444,Input!$AI$3:$AL$1002,3)</f>
        <v/>
      </c>
      <c r="K1444" t="str">
        <f t="shared" si="55"/>
        <v/>
      </c>
      <c r="L1444" t="str">
        <f>VLOOKUP(K1444,Input!$AM$3:$AP$1002,4)</f>
        <v/>
      </c>
      <c r="M1444" t="str">
        <f>VLOOKUP(K1444,Input!$AM$3:$AP$1002,3)</f>
        <v/>
      </c>
    </row>
    <row r="1445" spans="8:13" x14ac:dyDescent="0.3">
      <c r="H1445" t="str">
        <f t="shared" si="54"/>
        <v/>
      </c>
      <c r="I1445" t="str">
        <f>VLOOKUP(H1445,Input!$AI$3:$AL$1002,4)</f>
        <v/>
      </c>
      <c r="J1445" t="str">
        <f>VLOOKUP(H1445,Input!$AI$3:$AL$1002,3)</f>
        <v/>
      </c>
      <c r="K1445" t="str">
        <f t="shared" si="55"/>
        <v/>
      </c>
      <c r="L1445" t="str">
        <f>VLOOKUP(K1445,Input!$AM$3:$AP$1002,4)</f>
        <v/>
      </c>
      <c r="M1445" t="str">
        <f>VLOOKUP(K1445,Input!$AM$3:$AP$1002,3)</f>
        <v/>
      </c>
    </row>
    <row r="1446" spans="8:13" x14ac:dyDescent="0.3">
      <c r="H1446" t="str">
        <f t="shared" si="54"/>
        <v/>
      </c>
      <c r="I1446" t="str">
        <f>VLOOKUP(H1446,Input!$AI$3:$AL$1002,4)</f>
        <v/>
      </c>
      <c r="J1446" t="str">
        <f>VLOOKUP(H1446,Input!$AI$3:$AL$1002,3)</f>
        <v/>
      </c>
      <c r="K1446" t="str">
        <f t="shared" si="55"/>
        <v/>
      </c>
      <c r="L1446" t="str">
        <f>VLOOKUP(K1446,Input!$AM$3:$AP$1002,4)</f>
        <v/>
      </c>
      <c r="M1446" t="str">
        <f>VLOOKUP(K1446,Input!$AM$3:$AP$1002,3)</f>
        <v/>
      </c>
    </row>
    <row r="1447" spans="8:13" x14ac:dyDescent="0.3">
      <c r="H1447" t="str">
        <f t="shared" si="54"/>
        <v/>
      </c>
      <c r="I1447" t="str">
        <f>VLOOKUP(H1447,Input!$AI$3:$AL$1002,4)</f>
        <v/>
      </c>
      <c r="J1447" t="str">
        <f>VLOOKUP(H1447,Input!$AI$3:$AL$1002,3)</f>
        <v/>
      </c>
      <c r="K1447" t="str">
        <f t="shared" si="55"/>
        <v/>
      </c>
      <c r="L1447" t="str">
        <f>VLOOKUP(K1447,Input!$AM$3:$AP$1002,4)</f>
        <v/>
      </c>
      <c r="M1447" t="str">
        <f>VLOOKUP(K1447,Input!$AM$3:$AP$1002,3)</f>
        <v/>
      </c>
    </row>
    <row r="1448" spans="8:13" x14ac:dyDescent="0.3">
      <c r="H1448" t="str">
        <f t="shared" si="54"/>
        <v/>
      </c>
      <c r="I1448" t="str">
        <f>VLOOKUP(H1448,Input!$AI$3:$AL$1002,4)</f>
        <v/>
      </c>
      <c r="J1448" t="str">
        <f>VLOOKUP(H1448,Input!$AI$3:$AL$1002,3)</f>
        <v/>
      </c>
      <c r="K1448" t="str">
        <f t="shared" si="55"/>
        <v/>
      </c>
      <c r="L1448" t="str">
        <f>VLOOKUP(K1448,Input!$AM$3:$AP$1002,4)</f>
        <v/>
      </c>
      <c r="M1448" t="str">
        <f>VLOOKUP(K1448,Input!$AM$3:$AP$1002,3)</f>
        <v/>
      </c>
    </row>
    <row r="1449" spans="8:13" x14ac:dyDescent="0.3">
      <c r="H1449" t="str">
        <f t="shared" si="54"/>
        <v/>
      </c>
      <c r="I1449" t="str">
        <f>VLOOKUP(H1449,Input!$AI$3:$AL$1002,4)</f>
        <v/>
      </c>
      <c r="J1449" t="str">
        <f>VLOOKUP(H1449,Input!$AI$3:$AL$1002,3)</f>
        <v/>
      </c>
      <c r="K1449" t="str">
        <f t="shared" si="55"/>
        <v/>
      </c>
      <c r="L1449" t="str">
        <f>VLOOKUP(K1449,Input!$AM$3:$AP$1002,4)</f>
        <v/>
      </c>
      <c r="M1449" t="str">
        <f>VLOOKUP(K1449,Input!$AM$3:$AP$1002,3)</f>
        <v/>
      </c>
    </row>
    <row r="1450" spans="8:13" x14ac:dyDescent="0.3">
      <c r="H1450" t="str">
        <f t="shared" si="54"/>
        <v/>
      </c>
      <c r="I1450" t="str">
        <f>VLOOKUP(H1450,Input!$AI$3:$AL$1002,4)</f>
        <v/>
      </c>
      <c r="J1450" t="str">
        <f>VLOOKUP(H1450,Input!$AI$3:$AL$1002,3)</f>
        <v/>
      </c>
      <c r="K1450" t="str">
        <f t="shared" si="55"/>
        <v/>
      </c>
      <c r="L1450" t="str">
        <f>VLOOKUP(K1450,Input!$AM$3:$AP$1002,4)</f>
        <v/>
      </c>
      <c r="M1450" t="str">
        <f>VLOOKUP(K1450,Input!$AM$3:$AP$1002,3)</f>
        <v/>
      </c>
    </row>
    <row r="1451" spans="8:13" x14ac:dyDescent="0.3">
      <c r="H1451" t="str">
        <f t="shared" si="54"/>
        <v/>
      </c>
      <c r="I1451" t="str">
        <f>VLOOKUP(H1451,Input!$AI$3:$AL$1002,4)</f>
        <v/>
      </c>
      <c r="J1451" t="str">
        <f>VLOOKUP(H1451,Input!$AI$3:$AL$1002,3)</f>
        <v/>
      </c>
      <c r="K1451" t="str">
        <f t="shared" si="55"/>
        <v/>
      </c>
      <c r="L1451" t="str">
        <f>VLOOKUP(K1451,Input!$AM$3:$AP$1002,4)</f>
        <v/>
      </c>
      <c r="M1451" t="str">
        <f>VLOOKUP(K1451,Input!$AM$3:$AP$1002,3)</f>
        <v/>
      </c>
    </row>
    <row r="1452" spans="8:13" x14ac:dyDescent="0.3">
      <c r="H1452" t="str">
        <f t="shared" si="54"/>
        <v/>
      </c>
      <c r="I1452" t="str">
        <f>VLOOKUP(H1452,Input!$AI$3:$AL$1002,4)</f>
        <v/>
      </c>
      <c r="J1452" t="str">
        <f>VLOOKUP(H1452,Input!$AI$3:$AL$1002,3)</f>
        <v/>
      </c>
      <c r="K1452" t="str">
        <f t="shared" si="55"/>
        <v/>
      </c>
      <c r="L1452" t="str">
        <f>VLOOKUP(K1452,Input!$AM$3:$AP$1002,4)</f>
        <v/>
      </c>
      <c r="M1452" t="str">
        <f>VLOOKUP(K1452,Input!$AM$3:$AP$1002,3)</f>
        <v/>
      </c>
    </row>
    <row r="1453" spans="8:13" x14ac:dyDescent="0.3">
      <c r="H1453" t="str">
        <f t="shared" si="54"/>
        <v/>
      </c>
      <c r="I1453" t="str">
        <f>VLOOKUP(H1453,Input!$AI$3:$AL$1002,4)</f>
        <v/>
      </c>
      <c r="J1453" t="str">
        <f>VLOOKUP(H1453,Input!$AI$3:$AL$1002,3)</f>
        <v/>
      </c>
      <c r="K1453" t="str">
        <f t="shared" si="55"/>
        <v/>
      </c>
      <c r="L1453" t="str">
        <f>VLOOKUP(K1453,Input!$AM$3:$AP$1002,4)</f>
        <v/>
      </c>
      <c r="M1453" t="str">
        <f>VLOOKUP(K1453,Input!$AM$3:$AP$1002,3)</f>
        <v/>
      </c>
    </row>
    <row r="1454" spans="8:13" x14ac:dyDescent="0.3">
      <c r="H1454" t="str">
        <f t="shared" si="54"/>
        <v/>
      </c>
      <c r="I1454" t="str">
        <f>VLOOKUP(H1454,Input!$AI$3:$AL$1002,4)</f>
        <v/>
      </c>
      <c r="J1454" t="str">
        <f>VLOOKUP(H1454,Input!$AI$3:$AL$1002,3)</f>
        <v/>
      </c>
      <c r="K1454" t="str">
        <f t="shared" si="55"/>
        <v/>
      </c>
      <c r="L1454" t="str">
        <f>VLOOKUP(K1454,Input!$AM$3:$AP$1002,4)</f>
        <v/>
      </c>
      <c r="M1454" t="str">
        <f>VLOOKUP(K1454,Input!$AM$3:$AP$1002,3)</f>
        <v/>
      </c>
    </row>
    <row r="1455" spans="8:13" x14ac:dyDescent="0.3">
      <c r="H1455" t="str">
        <f t="shared" si="54"/>
        <v/>
      </c>
      <c r="I1455" t="str">
        <f>VLOOKUP(H1455,Input!$AI$3:$AL$1002,4)</f>
        <v/>
      </c>
      <c r="J1455" t="str">
        <f>VLOOKUP(H1455,Input!$AI$3:$AL$1002,3)</f>
        <v/>
      </c>
      <c r="K1455" t="str">
        <f t="shared" si="55"/>
        <v/>
      </c>
      <c r="L1455" t="str">
        <f>VLOOKUP(K1455,Input!$AM$3:$AP$1002,4)</f>
        <v/>
      </c>
      <c r="M1455" t="str">
        <f>VLOOKUP(K1455,Input!$AM$3:$AP$1002,3)</f>
        <v/>
      </c>
    </row>
    <row r="1456" spans="8:13" x14ac:dyDescent="0.3">
      <c r="H1456" t="str">
        <f t="shared" si="54"/>
        <v/>
      </c>
      <c r="I1456" t="str">
        <f>VLOOKUP(H1456,Input!$AI$3:$AL$1002,4)</f>
        <v/>
      </c>
      <c r="J1456" t="str">
        <f>VLOOKUP(H1456,Input!$AI$3:$AL$1002,3)</f>
        <v/>
      </c>
      <c r="K1456" t="str">
        <f t="shared" si="55"/>
        <v/>
      </c>
      <c r="L1456" t="str">
        <f>VLOOKUP(K1456,Input!$AM$3:$AP$1002,4)</f>
        <v/>
      </c>
      <c r="M1456" t="str">
        <f>VLOOKUP(K1456,Input!$AM$3:$AP$1002,3)</f>
        <v/>
      </c>
    </row>
    <row r="1457" spans="8:13" x14ac:dyDescent="0.3">
      <c r="H1457" t="str">
        <f t="shared" si="54"/>
        <v/>
      </c>
      <c r="I1457" t="str">
        <f>VLOOKUP(H1457,Input!$AI$3:$AL$1002,4)</f>
        <v/>
      </c>
      <c r="J1457" t="str">
        <f>VLOOKUP(H1457,Input!$AI$3:$AL$1002,3)</f>
        <v/>
      </c>
      <c r="K1457" t="str">
        <f t="shared" si="55"/>
        <v/>
      </c>
      <c r="L1457" t="str">
        <f>VLOOKUP(K1457,Input!$AM$3:$AP$1002,4)</f>
        <v/>
      </c>
      <c r="M1457" t="str">
        <f>VLOOKUP(K1457,Input!$AM$3:$AP$1002,3)</f>
        <v/>
      </c>
    </row>
    <row r="1458" spans="8:13" x14ac:dyDescent="0.3">
      <c r="H1458" t="str">
        <f t="shared" si="54"/>
        <v/>
      </c>
      <c r="I1458" t="str">
        <f>VLOOKUP(H1458,Input!$AI$3:$AL$1002,4)</f>
        <v/>
      </c>
      <c r="J1458" t="str">
        <f>VLOOKUP(H1458,Input!$AI$3:$AL$1002,3)</f>
        <v/>
      </c>
      <c r="K1458" t="str">
        <f t="shared" si="55"/>
        <v/>
      </c>
      <c r="L1458" t="str">
        <f>VLOOKUP(K1458,Input!$AM$3:$AP$1002,4)</f>
        <v/>
      </c>
      <c r="M1458" t="str">
        <f>VLOOKUP(K1458,Input!$AM$3:$AP$1002,3)</f>
        <v/>
      </c>
    </row>
    <row r="1459" spans="8:13" x14ac:dyDescent="0.3">
      <c r="H1459" t="str">
        <f t="shared" si="54"/>
        <v/>
      </c>
      <c r="I1459" t="str">
        <f>VLOOKUP(H1459,Input!$AI$3:$AL$1002,4)</f>
        <v/>
      </c>
      <c r="J1459" t="str">
        <f>VLOOKUP(H1459,Input!$AI$3:$AL$1002,3)</f>
        <v/>
      </c>
      <c r="K1459" t="str">
        <f t="shared" si="55"/>
        <v/>
      </c>
      <c r="L1459" t="str">
        <f>VLOOKUP(K1459,Input!$AM$3:$AP$1002,4)</f>
        <v/>
      </c>
      <c r="M1459" t="str">
        <f>VLOOKUP(K1459,Input!$AM$3:$AP$1002,3)</f>
        <v/>
      </c>
    </row>
    <row r="1460" spans="8:13" x14ac:dyDescent="0.3">
      <c r="H1460" t="str">
        <f t="shared" si="54"/>
        <v/>
      </c>
      <c r="I1460" t="str">
        <f>VLOOKUP(H1460,Input!$AI$3:$AL$1002,4)</f>
        <v/>
      </c>
      <c r="J1460" t="str">
        <f>VLOOKUP(H1460,Input!$AI$3:$AL$1002,3)</f>
        <v/>
      </c>
      <c r="K1460" t="str">
        <f t="shared" si="55"/>
        <v/>
      </c>
      <c r="L1460" t="str">
        <f>VLOOKUP(K1460,Input!$AM$3:$AP$1002,4)</f>
        <v/>
      </c>
      <c r="M1460" t="str">
        <f>VLOOKUP(K1460,Input!$AM$3:$AP$1002,3)</f>
        <v/>
      </c>
    </row>
    <row r="1461" spans="8:13" x14ac:dyDescent="0.3">
      <c r="H1461" t="str">
        <f t="shared" si="54"/>
        <v/>
      </c>
      <c r="I1461" t="str">
        <f>VLOOKUP(H1461,Input!$AI$3:$AL$1002,4)</f>
        <v/>
      </c>
      <c r="J1461" t="str">
        <f>VLOOKUP(H1461,Input!$AI$3:$AL$1002,3)</f>
        <v/>
      </c>
      <c r="K1461" t="str">
        <f t="shared" si="55"/>
        <v/>
      </c>
      <c r="L1461" t="str">
        <f>VLOOKUP(K1461,Input!$AM$3:$AP$1002,4)</f>
        <v/>
      </c>
      <c r="M1461" t="str">
        <f>VLOOKUP(K1461,Input!$AM$3:$AP$1002,3)</f>
        <v/>
      </c>
    </row>
    <row r="1462" spans="8:13" x14ac:dyDescent="0.3">
      <c r="H1462" t="str">
        <f t="shared" si="54"/>
        <v/>
      </c>
      <c r="I1462" t="str">
        <f>VLOOKUP(H1462,Input!$AI$3:$AL$1002,4)</f>
        <v/>
      </c>
      <c r="J1462" t="str">
        <f>VLOOKUP(H1462,Input!$AI$3:$AL$1002,3)</f>
        <v/>
      </c>
      <c r="K1462" t="str">
        <f t="shared" si="55"/>
        <v/>
      </c>
      <c r="L1462" t="str">
        <f>VLOOKUP(K1462,Input!$AM$3:$AP$1002,4)</f>
        <v/>
      </c>
      <c r="M1462" t="str">
        <f>VLOOKUP(K1462,Input!$AM$3:$AP$1002,3)</f>
        <v/>
      </c>
    </row>
    <row r="1463" spans="8:13" x14ac:dyDescent="0.3">
      <c r="H1463" t="str">
        <f t="shared" si="54"/>
        <v/>
      </c>
      <c r="I1463" t="str">
        <f>VLOOKUP(H1463,Input!$AI$3:$AL$1002,4)</f>
        <v/>
      </c>
      <c r="J1463" t="str">
        <f>VLOOKUP(H1463,Input!$AI$3:$AL$1002,3)</f>
        <v/>
      </c>
      <c r="K1463" t="str">
        <f t="shared" si="55"/>
        <v/>
      </c>
      <c r="L1463" t="str">
        <f>VLOOKUP(K1463,Input!$AM$3:$AP$1002,4)</f>
        <v/>
      </c>
      <c r="M1463" t="str">
        <f>VLOOKUP(K1463,Input!$AM$3:$AP$1002,3)</f>
        <v/>
      </c>
    </row>
    <row r="1464" spans="8:13" x14ac:dyDescent="0.3">
      <c r="H1464" t="str">
        <f t="shared" si="54"/>
        <v/>
      </c>
      <c r="I1464" t="str">
        <f>VLOOKUP(H1464,Input!$AI$3:$AL$1002,4)</f>
        <v/>
      </c>
      <c r="J1464" t="str">
        <f>VLOOKUP(H1464,Input!$AI$3:$AL$1002,3)</f>
        <v/>
      </c>
      <c r="K1464" t="str">
        <f t="shared" si="55"/>
        <v/>
      </c>
      <c r="L1464" t="str">
        <f>VLOOKUP(K1464,Input!$AM$3:$AP$1002,4)</f>
        <v/>
      </c>
      <c r="M1464" t="str">
        <f>VLOOKUP(K1464,Input!$AM$3:$AP$1002,3)</f>
        <v/>
      </c>
    </row>
    <row r="1465" spans="8:13" x14ac:dyDescent="0.3">
      <c r="H1465" t="str">
        <f t="shared" si="54"/>
        <v/>
      </c>
      <c r="I1465" t="str">
        <f>VLOOKUP(H1465,Input!$AI$3:$AL$1002,4)</f>
        <v/>
      </c>
      <c r="J1465" t="str">
        <f>VLOOKUP(H1465,Input!$AI$3:$AL$1002,3)</f>
        <v/>
      </c>
      <c r="K1465" t="str">
        <f t="shared" si="55"/>
        <v/>
      </c>
      <c r="L1465" t="str">
        <f>VLOOKUP(K1465,Input!$AM$3:$AP$1002,4)</f>
        <v/>
      </c>
      <c r="M1465" t="str">
        <f>VLOOKUP(K1465,Input!$AM$3:$AP$1002,3)</f>
        <v/>
      </c>
    </row>
    <row r="1466" spans="8:13" x14ac:dyDescent="0.3">
      <c r="H1466" t="str">
        <f t="shared" si="54"/>
        <v/>
      </c>
      <c r="I1466" t="str">
        <f>VLOOKUP(H1466,Input!$AI$3:$AL$1002,4)</f>
        <v/>
      </c>
      <c r="J1466" t="str">
        <f>VLOOKUP(H1466,Input!$AI$3:$AL$1002,3)</f>
        <v/>
      </c>
      <c r="K1466" t="str">
        <f t="shared" si="55"/>
        <v/>
      </c>
      <c r="L1466" t="str">
        <f>VLOOKUP(K1466,Input!$AM$3:$AP$1002,4)</f>
        <v/>
      </c>
      <c r="M1466" t="str">
        <f>VLOOKUP(K1466,Input!$AM$3:$AP$1002,3)</f>
        <v/>
      </c>
    </row>
    <row r="1467" spans="8:13" x14ac:dyDescent="0.3">
      <c r="H1467" t="str">
        <f t="shared" si="54"/>
        <v/>
      </c>
      <c r="I1467" t="str">
        <f>VLOOKUP(H1467,Input!$AI$3:$AL$1002,4)</f>
        <v/>
      </c>
      <c r="J1467" t="str">
        <f>VLOOKUP(H1467,Input!$AI$3:$AL$1002,3)</f>
        <v/>
      </c>
      <c r="K1467" t="str">
        <f t="shared" si="55"/>
        <v/>
      </c>
      <c r="L1467" t="str">
        <f>VLOOKUP(K1467,Input!$AM$3:$AP$1002,4)</f>
        <v/>
      </c>
      <c r="M1467" t="str">
        <f>VLOOKUP(K1467,Input!$AM$3:$AP$1002,3)</f>
        <v/>
      </c>
    </row>
    <row r="1468" spans="8:13" x14ac:dyDescent="0.3">
      <c r="H1468" t="str">
        <f t="shared" si="54"/>
        <v/>
      </c>
      <c r="I1468" t="str">
        <f>VLOOKUP(H1468,Input!$AI$3:$AL$1002,4)</f>
        <v/>
      </c>
      <c r="J1468" t="str">
        <f>VLOOKUP(H1468,Input!$AI$3:$AL$1002,3)</f>
        <v/>
      </c>
      <c r="K1468" t="str">
        <f t="shared" si="55"/>
        <v/>
      </c>
      <c r="L1468" t="str">
        <f>VLOOKUP(K1468,Input!$AM$3:$AP$1002,4)</f>
        <v/>
      </c>
      <c r="M1468" t="str">
        <f>VLOOKUP(K1468,Input!$AM$3:$AP$1002,3)</f>
        <v/>
      </c>
    </row>
    <row r="1469" spans="8:13" x14ac:dyDescent="0.3">
      <c r="H1469" t="str">
        <f t="shared" si="54"/>
        <v/>
      </c>
      <c r="I1469" t="str">
        <f>VLOOKUP(H1469,Input!$AI$3:$AL$1002,4)</f>
        <v/>
      </c>
      <c r="J1469" t="str">
        <f>VLOOKUP(H1469,Input!$AI$3:$AL$1002,3)</f>
        <v/>
      </c>
      <c r="K1469" t="str">
        <f t="shared" si="55"/>
        <v/>
      </c>
      <c r="L1469" t="str">
        <f>VLOOKUP(K1469,Input!$AM$3:$AP$1002,4)</f>
        <v/>
      </c>
      <c r="M1469" t="str">
        <f>VLOOKUP(K1469,Input!$AM$3:$AP$1002,3)</f>
        <v/>
      </c>
    </row>
    <row r="1470" spans="8:13" x14ac:dyDescent="0.3">
      <c r="H1470" t="str">
        <f t="shared" si="54"/>
        <v/>
      </c>
      <c r="I1470" t="str">
        <f>VLOOKUP(H1470,Input!$AI$3:$AL$1002,4)</f>
        <v/>
      </c>
      <c r="J1470" t="str">
        <f>VLOOKUP(H1470,Input!$AI$3:$AL$1002,3)</f>
        <v/>
      </c>
      <c r="K1470" t="str">
        <f t="shared" si="55"/>
        <v/>
      </c>
      <c r="L1470" t="str">
        <f>VLOOKUP(K1470,Input!$AM$3:$AP$1002,4)</f>
        <v/>
      </c>
      <c r="M1470" t="str">
        <f>VLOOKUP(K1470,Input!$AM$3:$AP$1002,3)</f>
        <v/>
      </c>
    </row>
    <row r="1471" spans="8:13" x14ac:dyDescent="0.3">
      <c r="H1471" t="str">
        <f t="shared" si="54"/>
        <v/>
      </c>
      <c r="I1471" t="str">
        <f>VLOOKUP(H1471,Input!$AI$3:$AL$1002,4)</f>
        <v/>
      </c>
      <c r="J1471" t="str">
        <f>VLOOKUP(H1471,Input!$AI$3:$AL$1002,3)</f>
        <v/>
      </c>
      <c r="K1471" t="str">
        <f t="shared" si="55"/>
        <v/>
      </c>
      <c r="L1471" t="str">
        <f>VLOOKUP(K1471,Input!$AM$3:$AP$1002,4)</f>
        <v/>
      </c>
      <c r="M1471" t="str">
        <f>VLOOKUP(K1471,Input!$AM$3:$AP$1002,3)</f>
        <v/>
      </c>
    </row>
    <row r="1472" spans="8:13" x14ac:dyDescent="0.3">
      <c r="H1472" t="str">
        <f t="shared" si="54"/>
        <v/>
      </c>
      <c r="I1472" t="str">
        <f>VLOOKUP(H1472,Input!$AI$3:$AL$1002,4)</f>
        <v/>
      </c>
      <c r="J1472" t="str">
        <f>VLOOKUP(H1472,Input!$AI$3:$AL$1002,3)</f>
        <v/>
      </c>
      <c r="K1472" t="str">
        <f t="shared" si="55"/>
        <v/>
      </c>
      <c r="L1472" t="str">
        <f>VLOOKUP(K1472,Input!$AM$3:$AP$1002,4)</f>
        <v/>
      </c>
      <c r="M1472" t="str">
        <f>VLOOKUP(K1472,Input!$AM$3:$AP$1002,3)</f>
        <v/>
      </c>
    </row>
    <row r="1473" spans="8:13" x14ac:dyDescent="0.3">
      <c r="H1473" t="str">
        <f t="shared" si="54"/>
        <v/>
      </c>
      <c r="I1473" t="str">
        <f>VLOOKUP(H1473,Input!$AI$3:$AL$1002,4)</f>
        <v/>
      </c>
      <c r="J1473" t="str">
        <f>VLOOKUP(H1473,Input!$AI$3:$AL$1002,3)</f>
        <v/>
      </c>
      <c r="K1473" t="str">
        <f t="shared" si="55"/>
        <v/>
      </c>
      <c r="L1473" t="str">
        <f>VLOOKUP(K1473,Input!$AM$3:$AP$1002,4)</f>
        <v/>
      </c>
      <c r="M1473" t="str">
        <f>VLOOKUP(K1473,Input!$AM$3:$AP$1002,3)</f>
        <v/>
      </c>
    </row>
    <row r="1474" spans="8:13" x14ac:dyDescent="0.3">
      <c r="H1474" t="str">
        <f t="shared" si="54"/>
        <v/>
      </c>
      <c r="I1474" t="str">
        <f>VLOOKUP(H1474,Input!$AI$3:$AL$1002,4)</f>
        <v/>
      </c>
      <c r="J1474" t="str">
        <f>VLOOKUP(H1474,Input!$AI$3:$AL$1002,3)</f>
        <v/>
      </c>
      <c r="K1474" t="str">
        <f t="shared" si="55"/>
        <v/>
      </c>
      <c r="L1474" t="str">
        <f>VLOOKUP(K1474,Input!$AM$3:$AP$1002,4)</f>
        <v/>
      </c>
      <c r="M1474" t="str">
        <f>VLOOKUP(K1474,Input!$AM$3:$AP$1002,3)</f>
        <v/>
      </c>
    </row>
    <row r="1475" spans="8:13" x14ac:dyDescent="0.3">
      <c r="H1475" t="str">
        <f t="shared" si="54"/>
        <v/>
      </c>
      <c r="I1475" t="str">
        <f>VLOOKUP(H1475,Input!$AI$3:$AL$1002,4)</f>
        <v/>
      </c>
      <c r="J1475" t="str">
        <f>VLOOKUP(H1475,Input!$AI$3:$AL$1002,3)</f>
        <v/>
      </c>
      <c r="K1475" t="str">
        <f t="shared" si="55"/>
        <v/>
      </c>
      <c r="L1475" t="str">
        <f>VLOOKUP(K1475,Input!$AM$3:$AP$1002,4)</f>
        <v/>
      </c>
      <c r="M1475" t="str">
        <f>VLOOKUP(K1475,Input!$AM$3:$AP$1002,3)</f>
        <v/>
      </c>
    </row>
    <row r="1476" spans="8:13" x14ac:dyDescent="0.3">
      <c r="H1476" t="str">
        <f t="shared" si="54"/>
        <v/>
      </c>
      <c r="I1476" t="str">
        <f>VLOOKUP(H1476,Input!$AI$3:$AL$1002,4)</f>
        <v/>
      </c>
      <c r="J1476" t="str">
        <f>VLOOKUP(H1476,Input!$AI$3:$AL$1002,3)</f>
        <v/>
      </c>
      <c r="K1476" t="str">
        <f t="shared" si="55"/>
        <v/>
      </c>
      <c r="L1476" t="str">
        <f>VLOOKUP(K1476,Input!$AM$3:$AP$1002,4)</f>
        <v/>
      </c>
      <c r="M1476" t="str">
        <f>VLOOKUP(K1476,Input!$AM$3:$AP$1002,3)</f>
        <v/>
      </c>
    </row>
    <row r="1477" spans="8:13" x14ac:dyDescent="0.3">
      <c r="H1477" t="str">
        <f t="shared" ref="H1477:H1540" si="56">IF(H1476&lt;$H$1,H1476+1,"")</f>
        <v/>
      </c>
      <c r="I1477" t="str">
        <f>VLOOKUP(H1477,Input!$AI$3:$AL$1002,4)</f>
        <v/>
      </c>
      <c r="J1477" t="str">
        <f>VLOOKUP(H1477,Input!$AI$3:$AL$1002,3)</f>
        <v/>
      </c>
      <c r="K1477" t="str">
        <f t="shared" ref="K1477:K1540" si="57">IF(K1476&lt;$K$1,K1476+1,"")</f>
        <v/>
      </c>
      <c r="L1477" t="str">
        <f>VLOOKUP(K1477,Input!$AM$3:$AP$1002,4)</f>
        <v/>
      </c>
      <c r="M1477" t="str">
        <f>VLOOKUP(K1477,Input!$AM$3:$AP$1002,3)</f>
        <v/>
      </c>
    </row>
    <row r="1478" spans="8:13" x14ac:dyDescent="0.3">
      <c r="H1478" t="str">
        <f t="shared" si="56"/>
        <v/>
      </c>
      <c r="I1478" t="str">
        <f>VLOOKUP(H1478,Input!$AI$3:$AL$1002,4)</f>
        <v/>
      </c>
      <c r="J1478" t="str">
        <f>VLOOKUP(H1478,Input!$AI$3:$AL$1002,3)</f>
        <v/>
      </c>
      <c r="K1478" t="str">
        <f t="shared" si="57"/>
        <v/>
      </c>
      <c r="L1478" t="str">
        <f>VLOOKUP(K1478,Input!$AM$3:$AP$1002,4)</f>
        <v/>
      </c>
      <c r="M1478" t="str">
        <f>VLOOKUP(K1478,Input!$AM$3:$AP$1002,3)</f>
        <v/>
      </c>
    </row>
    <row r="1479" spans="8:13" x14ac:dyDescent="0.3">
      <c r="H1479" t="str">
        <f t="shared" si="56"/>
        <v/>
      </c>
      <c r="I1479" t="str">
        <f>VLOOKUP(H1479,Input!$AI$3:$AL$1002,4)</f>
        <v/>
      </c>
      <c r="J1479" t="str">
        <f>VLOOKUP(H1479,Input!$AI$3:$AL$1002,3)</f>
        <v/>
      </c>
      <c r="K1479" t="str">
        <f t="shared" si="57"/>
        <v/>
      </c>
      <c r="L1479" t="str">
        <f>VLOOKUP(K1479,Input!$AM$3:$AP$1002,4)</f>
        <v/>
      </c>
      <c r="M1479" t="str">
        <f>VLOOKUP(K1479,Input!$AM$3:$AP$1002,3)</f>
        <v/>
      </c>
    </row>
    <row r="1480" spans="8:13" x14ac:dyDescent="0.3">
      <c r="H1480" t="str">
        <f t="shared" si="56"/>
        <v/>
      </c>
      <c r="I1480" t="str">
        <f>VLOOKUP(H1480,Input!$AI$3:$AL$1002,4)</f>
        <v/>
      </c>
      <c r="J1480" t="str">
        <f>VLOOKUP(H1480,Input!$AI$3:$AL$1002,3)</f>
        <v/>
      </c>
      <c r="K1480" t="str">
        <f t="shared" si="57"/>
        <v/>
      </c>
      <c r="L1480" t="str">
        <f>VLOOKUP(K1480,Input!$AM$3:$AP$1002,4)</f>
        <v/>
      </c>
      <c r="M1480" t="str">
        <f>VLOOKUP(K1480,Input!$AM$3:$AP$1002,3)</f>
        <v/>
      </c>
    </row>
    <row r="1481" spans="8:13" x14ac:dyDescent="0.3">
      <c r="H1481" t="str">
        <f t="shared" si="56"/>
        <v/>
      </c>
      <c r="I1481" t="str">
        <f>VLOOKUP(H1481,Input!$AI$3:$AL$1002,4)</f>
        <v/>
      </c>
      <c r="J1481" t="str">
        <f>VLOOKUP(H1481,Input!$AI$3:$AL$1002,3)</f>
        <v/>
      </c>
      <c r="K1481" t="str">
        <f t="shared" si="57"/>
        <v/>
      </c>
      <c r="L1481" t="str">
        <f>VLOOKUP(K1481,Input!$AM$3:$AP$1002,4)</f>
        <v/>
      </c>
      <c r="M1481" t="str">
        <f>VLOOKUP(K1481,Input!$AM$3:$AP$1002,3)</f>
        <v/>
      </c>
    </row>
    <row r="1482" spans="8:13" x14ac:dyDescent="0.3">
      <c r="H1482" t="str">
        <f t="shared" si="56"/>
        <v/>
      </c>
      <c r="I1482" t="str">
        <f>VLOOKUP(H1482,Input!$AI$3:$AL$1002,4)</f>
        <v/>
      </c>
      <c r="J1482" t="str">
        <f>VLOOKUP(H1482,Input!$AI$3:$AL$1002,3)</f>
        <v/>
      </c>
      <c r="K1482" t="str">
        <f t="shared" si="57"/>
        <v/>
      </c>
      <c r="L1482" t="str">
        <f>VLOOKUP(K1482,Input!$AM$3:$AP$1002,4)</f>
        <v/>
      </c>
      <c r="M1482" t="str">
        <f>VLOOKUP(K1482,Input!$AM$3:$AP$1002,3)</f>
        <v/>
      </c>
    </row>
    <row r="1483" spans="8:13" x14ac:dyDescent="0.3">
      <c r="H1483" t="str">
        <f t="shared" si="56"/>
        <v/>
      </c>
      <c r="I1483" t="str">
        <f>VLOOKUP(H1483,Input!$AI$3:$AL$1002,4)</f>
        <v/>
      </c>
      <c r="J1483" t="str">
        <f>VLOOKUP(H1483,Input!$AI$3:$AL$1002,3)</f>
        <v/>
      </c>
      <c r="K1483" t="str">
        <f t="shared" si="57"/>
        <v/>
      </c>
      <c r="L1483" t="str">
        <f>VLOOKUP(K1483,Input!$AM$3:$AP$1002,4)</f>
        <v/>
      </c>
      <c r="M1483" t="str">
        <f>VLOOKUP(K1483,Input!$AM$3:$AP$1002,3)</f>
        <v/>
      </c>
    </row>
    <row r="1484" spans="8:13" x14ac:dyDescent="0.3">
      <c r="H1484" t="str">
        <f t="shared" si="56"/>
        <v/>
      </c>
      <c r="I1484" t="str">
        <f>VLOOKUP(H1484,Input!$AI$3:$AL$1002,4)</f>
        <v/>
      </c>
      <c r="J1484" t="str">
        <f>VLOOKUP(H1484,Input!$AI$3:$AL$1002,3)</f>
        <v/>
      </c>
      <c r="K1484" t="str">
        <f t="shared" si="57"/>
        <v/>
      </c>
      <c r="L1484" t="str">
        <f>VLOOKUP(K1484,Input!$AM$3:$AP$1002,4)</f>
        <v/>
      </c>
      <c r="M1484" t="str">
        <f>VLOOKUP(K1484,Input!$AM$3:$AP$1002,3)</f>
        <v/>
      </c>
    </row>
    <row r="1485" spans="8:13" x14ac:dyDescent="0.3">
      <c r="H1485" t="str">
        <f t="shared" si="56"/>
        <v/>
      </c>
      <c r="I1485" t="str">
        <f>VLOOKUP(H1485,Input!$AI$3:$AL$1002,4)</f>
        <v/>
      </c>
      <c r="J1485" t="str">
        <f>VLOOKUP(H1485,Input!$AI$3:$AL$1002,3)</f>
        <v/>
      </c>
      <c r="K1485" t="str">
        <f t="shared" si="57"/>
        <v/>
      </c>
      <c r="L1485" t="str">
        <f>VLOOKUP(K1485,Input!$AM$3:$AP$1002,4)</f>
        <v/>
      </c>
      <c r="M1485" t="str">
        <f>VLOOKUP(K1485,Input!$AM$3:$AP$1002,3)</f>
        <v/>
      </c>
    </row>
    <row r="1486" spans="8:13" x14ac:dyDescent="0.3">
      <c r="H1486" t="str">
        <f t="shared" si="56"/>
        <v/>
      </c>
      <c r="I1486" t="str">
        <f>VLOOKUP(H1486,Input!$AI$3:$AL$1002,4)</f>
        <v/>
      </c>
      <c r="J1486" t="str">
        <f>VLOOKUP(H1486,Input!$AI$3:$AL$1002,3)</f>
        <v/>
      </c>
      <c r="K1486" t="str">
        <f t="shared" si="57"/>
        <v/>
      </c>
      <c r="L1486" t="str">
        <f>VLOOKUP(K1486,Input!$AM$3:$AP$1002,4)</f>
        <v/>
      </c>
      <c r="M1486" t="str">
        <f>VLOOKUP(K1486,Input!$AM$3:$AP$1002,3)</f>
        <v/>
      </c>
    </row>
    <row r="1487" spans="8:13" x14ac:dyDescent="0.3">
      <c r="H1487" t="str">
        <f t="shared" si="56"/>
        <v/>
      </c>
      <c r="I1487" t="str">
        <f>VLOOKUP(H1487,Input!$AI$3:$AL$1002,4)</f>
        <v/>
      </c>
      <c r="J1487" t="str">
        <f>VLOOKUP(H1487,Input!$AI$3:$AL$1002,3)</f>
        <v/>
      </c>
      <c r="K1487" t="str">
        <f t="shared" si="57"/>
        <v/>
      </c>
      <c r="L1487" t="str">
        <f>VLOOKUP(K1487,Input!$AM$3:$AP$1002,4)</f>
        <v/>
      </c>
      <c r="M1487" t="str">
        <f>VLOOKUP(K1487,Input!$AM$3:$AP$1002,3)</f>
        <v/>
      </c>
    </row>
    <row r="1488" spans="8:13" x14ac:dyDescent="0.3">
      <c r="H1488" t="str">
        <f t="shared" si="56"/>
        <v/>
      </c>
      <c r="I1488" t="str">
        <f>VLOOKUP(H1488,Input!$AI$3:$AL$1002,4)</f>
        <v/>
      </c>
      <c r="J1488" t="str">
        <f>VLOOKUP(H1488,Input!$AI$3:$AL$1002,3)</f>
        <v/>
      </c>
      <c r="K1488" t="str">
        <f t="shared" si="57"/>
        <v/>
      </c>
      <c r="L1488" t="str">
        <f>VLOOKUP(K1488,Input!$AM$3:$AP$1002,4)</f>
        <v/>
      </c>
      <c r="M1488" t="str">
        <f>VLOOKUP(K1488,Input!$AM$3:$AP$1002,3)</f>
        <v/>
      </c>
    </row>
    <row r="1489" spans="8:13" x14ac:dyDescent="0.3">
      <c r="H1489" t="str">
        <f t="shared" si="56"/>
        <v/>
      </c>
      <c r="I1489" t="str">
        <f>VLOOKUP(H1489,Input!$AI$3:$AL$1002,4)</f>
        <v/>
      </c>
      <c r="J1489" t="str">
        <f>VLOOKUP(H1489,Input!$AI$3:$AL$1002,3)</f>
        <v/>
      </c>
      <c r="K1489" t="str">
        <f t="shared" si="57"/>
        <v/>
      </c>
      <c r="L1489" t="str">
        <f>VLOOKUP(K1489,Input!$AM$3:$AP$1002,4)</f>
        <v/>
      </c>
      <c r="M1489" t="str">
        <f>VLOOKUP(K1489,Input!$AM$3:$AP$1002,3)</f>
        <v/>
      </c>
    </row>
    <row r="1490" spans="8:13" x14ac:dyDescent="0.3">
      <c r="H1490" t="str">
        <f t="shared" si="56"/>
        <v/>
      </c>
      <c r="I1490" t="str">
        <f>VLOOKUP(H1490,Input!$AI$3:$AL$1002,4)</f>
        <v/>
      </c>
      <c r="J1490" t="str">
        <f>VLOOKUP(H1490,Input!$AI$3:$AL$1002,3)</f>
        <v/>
      </c>
      <c r="K1490" t="str">
        <f t="shared" si="57"/>
        <v/>
      </c>
      <c r="L1490" t="str">
        <f>VLOOKUP(K1490,Input!$AM$3:$AP$1002,4)</f>
        <v/>
      </c>
      <c r="M1490" t="str">
        <f>VLOOKUP(K1490,Input!$AM$3:$AP$1002,3)</f>
        <v/>
      </c>
    </row>
    <row r="1491" spans="8:13" x14ac:dyDescent="0.3">
      <c r="H1491" t="str">
        <f t="shared" si="56"/>
        <v/>
      </c>
      <c r="I1491" t="str">
        <f>VLOOKUP(H1491,Input!$AI$3:$AL$1002,4)</f>
        <v/>
      </c>
      <c r="J1491" t="str">
        <f>VLOOKUP(H1491,Input!$AI$3:$AL$1002,3)</f>
        <v/>
      </c>
      <c r="K1491" t="str">
        <f t="shared" si="57"/>
        <v/>
      </c>
      <c r="L1491" t="str">
        <f>VLOOKUP(K1491,Input!$AM$3:$AP$1002,4)</f>
        <v/>
      </c>
      <c r="M1491" t="str">
        <f>VLOOKUP(K1491,Input!$AM$3:$AP$1002,3)</f>
        <v/>
      </c>
    </row>
    <row r="1492" spans="8:13" x14ac:dyDescent="0.3">
      <c r="H1492" t="str">
        <f t="shared" si="56"/>
        <v/>
      </c>
      <c r="I1492" t="str">
        <f>VLOOKUP(H1492,Input!$AI$3:$AL$1002,4)</f>
        <v/>
      </c>
      <c r="J1492" t="str">
        <f>VLOOKUP(H1492,Input!$AI$3:$AL$1002,3)</f>
        <v/>
      </c>
      <c r="K1492" t="str">
        <f t="shared" si="57"/>
        <v/>
      </c>
      <c r="L1492" t="str">
        <f>VLOOKUP(K1492,Input!$AM$3:$AP$1002,4)</f>
        <v/>
      </c>
      <c r="M1492" t="str">
        <f>VLOOKUP(K1492,Input!$AM$3:$AP$1002,3)</f>
        <v/>
      </c>
    </row>
    <row r="1493" spans="8:13" x14ac:dyDescent="0.3">
      <c r="H1493" t="str">
        <f t="shared" si="56"/>
        <v/>
      </c>
      <c r="I1493" t="str">
        <f>VLOOKUP(H1493,Input!$AI$3:$AL$1002,4)</f>
        <v/>
      </c>
      <c r="J1493" t="str">
        <f>VLOOKUP(H1493,Input!$AI$3:$AL$1002,3)</f>
        <v/>
      </c>
      <c r="K1493" t="str">
        <f t="shared" si="57"/>
        <v/>
      </c>
      <c r="L1493" t="str">
        <f>VLOOKUP(K1493,Input!$AM$3:$AP$1002,4)</f>
        <v/>
      </c>
      <c r="M1493" t="str">
        <f>VLOOKUP(K1493,Input!$AM$3:$AP$1002,3)</f>
        <v/>
      </c>
    </row>
    <row r="1494" spans="8:13" x14ac:dyDescent="0.3">
      <c r="H1494" t="str">
        <f t="shared" si="56"/>
        <v/>
      </c>
      <c r="I1494" t="str">
        <f>VLOOKUP(H1494,Input!$AI$3:$AL$1002,4)</f>
        <v/>
      </c>
      <c r="J1494" t="str">
        <f>VLOOKUP(H1494,Input!$AI$3:$AL$1002,3)</f>
        <v/>
      </c>
      <c r="K1494" t="str">
        <f t="shared" si="57"/>
        <v/>
      </c>
      <c r="L1494" t="str">
        <f>VLOOKUP(K1494,Input!$AM$3:$AP$1002,4)</f>
        <v/>
      </c>
      <c r="M1494" t="str">
        <f>VLOOKUP(K1494,Input!$AM$3:$AP$1002,3)</f>
        <v/>
      </c>
    </row>
    <row r="1495" spans="8:13" x14ac:dyDescent="0.3">
      <c r="H1495" t="str">
        <f t="shared" si="56"/>
        <v/>
      </c>
      <c r="I1495" t="str">
        <f>VLOOKUP(H1495,Input!$AI$3:$AL$1002,4)</f>
        <v/>
      </c>
      <c r="J1495" t="str">
        <f>VLOOKUP(H1495,Input!$AI$3:$AL$1002,3)</f>
        <v/>
      </c>
      <c r="K1495" t="str">
        <f t="shared" si="57"/>
        <v/>
      </c>
      <c r="L1495" t="str">
        <f>VLOOKUP(K1495,Input!$AM$3:$AP$1002,4)</f>
        <v/>
      </c>
      <c r="M1495" t="str">
        <f>VLOOKUP(K1495,Input!$AM$3:$AP$1002,3)</f>
        <v/>
      </c>
    </row>
    <row r="1496" spans="8:13" x14ac:dyDescent="0.3">
      <c r="H1496" t="str">
        <f t="shared" si="56"/>
        <v/>
      </c>
      <c r="I1496" t="str">
        <f>VLOOKUP(H1496,Input!$AI$3:$AL$1002,4)</f>
        <v/>
      </c>
      <c r="J1496" t="str">
        <f>VLOOKUP(H1496,Input!$AI$3:$AL$1002,3)</f>
        <v/>
      </c>
      <c r="K1496" t="str">
        <f t="shared" si="57"/>
        <v/>
      </c>
      <c r="L1496" t="str">
        <f>VLOOKUP(K1496,Input!$AM$3:$AP$1002,4)</f>
        <v/>
      </c>
      <c r="M1496" t="str">
        <f>VLOOKUP(K1496,Input!$AM$3:$AP$1002,3)</f>
        <v/>
      </c>
    </row>
    <row r="1497" spans="8:13" x14ac:dyDescent="0.3">
      <c r="H1497" t="str">
        <f t="shared" si="56"/>
        <v/>
      </c>
      <c r="I1497" t="str">
        <f>VLOOKUP(H1497,Input!$AI$3:$AL$1002,4)</f>
        <v/>
      </c>
      <c r="J1497" t="str">
        <f>VLOOKUP(H1497,Input!$AI$3:$AL$1002,3)</f>
        <v/>
      </c>
      <c r="K1497" t="str">
        <f t="shared" si="57"/>
        <v/>
      </c>
      <c r="L1497" t="str">
        <f>VLOOKUP(K1497,Input!$AM$3:$AP$1002,4)</f>
        <v/>
      </c>
      <c r="M1497" t="str">
        <f>VLOOKUP(K1497,Input!$AM$3:$AP$1002,3)</f>
        <v/>
      </c>
    </row>
    <row r="1498" spans="8:13" x14ac:dyDescent="0.3">
      <c r="H1498" t="str">
        <f t="shared" si="56"/>
        <v/>
      </c>
      <c r="I1498" t="str">
        <f>VLOOKUP(H1498,Input!$AI$3:$AL$1002,4)</f>
        <v/>
      </c>
      <c r="J1498" t="str">
        <f>VLOOKUP(H1498,Input!$AI$3:$AL$1002,3)</f>
        <v/>
      </c>
      <c r="K1498" t="str">
        <f t="shared" si="57"/>
        <v/>
      </c>
      <c r="L1498" t="str">
        <f>VLOOKUP(K1498,Input!$AM$3:$AP$1002,4)</f>
        <v/>
      </c>
      <c r="M1498" t="str">
        <f>VLOOKUP(K1498,Input!$AM$3:$AP$1002,3)</f>
        <v/>
      </c>
    </row>
    <row r="1499" spans="8:13" x14ac:dyDescent="0.3">
      <c r="H1499" t="str">
        <f t="shared" si="56"/>
        <v/>
      </c>
      <c r="I1499" t="str">
        <f>VLOOKUP(H1499,Input!$AI$3:$AL$1002,4)</f>
        <v/>
      </c>
      <c r="J1499" t="str">
        <f>VLOOKUP(H1499,Input!$AI$3:$AL$1002,3)</f>
        <v/>
      </c>
      <c r="K1499" t="str">
        <f t="shared" si="57"/>
        <v/>
      </c>
      <c r="L1499" t="str">
        <f>VLOOKUP(K1499,Input!$AM$3:$AP$1002,4)</f>
        <v/>
      </c>
      <c r="M1499" t="str">
        <f>VLOOKUP(K1499,Input!$AM$3:$AP$1002,3)</f>
        <v/>
      </c>
    </row>
    <row r="1500" spans="8:13" x14ac:dyDescent="0.3">
      <c r="H1500" t="str">
        <f t="shared" si="56"/>
        <v/>
      </c>
      <c r="I1500" t="str">
        <f>VLOOKUP(H1500,Input!$AI$3:$AL$1002,4)</f>
        <v/>
      </c>
      <c r="J1500" t="str">
        <f>VLOOKUP(H1500,Input!$AI$3:$AL$1002,3)</f>
        <v/>
      </c>
      <c r="K1500" t="str">
        <f t="shared" si="57"/>
        <v/>
      </c>
      <c r="L1500" t="str">
        <f>VLOOKUP(K1500,Input!$AM$3:$AP$1002,4)</f>
        <v/>
      </c>
      <c r="M1500" t="str">
        <f>VLOOKUP(K1500,Input!$AM$3:$AP$1002,3)</f>
        <v/>
      </c>
    </row>
    <row r="1501" spans="8:13" x14ac:dyDescent="0.3">
      <c r="H1501" t="str">
        <f t="shared" si="56"/>
        <v/>
      </c>
      <c r="I1501" t="str">
        <f>VLOOKUP(H1501,Input!$AI$3:$AL$1002,4)</f>
        <v/>
      </c>
      <c r="J1501" t="str">
        <f>VLOOKUP(H1501,Input!$AI$3:$AL$1002,3)</f>
        <v/>
      </c>
      <c r="K1501" t="str">
        <f t="shared" si="57"/>
        <v/>
      </c>
      <c r="L1501" t="str">
        <f>VLOOKUP(K1501,Input!$AM$3:$AP$1002,4)</f>
        <v/>
      </c>
      <c r="M1501" t="str">
        <f>VLOOKUP(K1501,Input!$AM$3:$AP$1002,3)</f>
        <v/>
      </c>
    </row>
    <row r="1502" spans="8:13" x14ac:dyDescent="0.3">
      <c r="H1502" t="str">
        <f t="shared" si="56"/>
        <v/>
      </c>
      <c r="I1502" t="str">
        <f>VLOOKUP(H1502,Input!$AI$3:$AL$1002,4)</f>
        <v/>
      </c>
      <c r="J1502" t="str">
        <f>VLOOKUP(H1502,Input!$AI$3:$AL$1002,3)</f>
        <v/>
      </c>
      <c r="K1502" t="str">
        <f t="shared" si="57"/>
        <v/>
      </c>
      <c r="L1502" t="str">
        <f>VLOOKUP(K1502,Input!$AM$3:$AP$1002,4)</f>
        <v/>
      </c>
      <c r="M1502" t="str">
        <f>VLOOKUP(K1502,Input!$AM$3:$AP$1002,3)</f>
        <v/>
      </c>
    </row>
    <row r="1503" spans="8:13" x14ac:dyDescent="0.3">
      <c r="H1503" t="str">
        <f t="shared" si="56"/>
        <v/>
      </c>
      <c r="I1503" t="str">
        <f>VLOOKUP(H1503,Input!$AI$3:$AL$1002,4)</f>
        <v/>
      </c>
      <c r="J1503" t="str">
        <f>VLOOKUP(H1503,Input!$AI$3:$AL$1002,3)</f>
        <v/>
      </c>
      <c r="K1503" t="str">
        <f t="shared" si="57"/>
        <v/>
      </c>
      <c r="L1503" t="str">
        <f>VLOOKUP(K1503,Input!$AM$3:$AP$1002,4)</f>
        <v/>
      </c>
      <c r="M1503" t="str">
        <f>VLOOKUP(K1503,Input!$AM$3:$AP$1002,3)</f>
        <v/>
      </c>
    </row>
    <row r="1504" spans="8:13" x14ac:dyDescent="0.3">
      <c r="H1504" t="str">
        <f t="shared" si="56"/>
        <v/>
      </c>
      <c r="I1504" t="str">
        <f>VLOOKUP(H1504,Input!$AI$3:$AL$1002,4)</f>
        <v/>
      </c>
      <c r="J1504" t="str">
        <f>VLOOKUP(H1504,Input!$AI$3:$AL$1002,3)</f>
        <v/>
      </c>
      <c r="K1504" t="str">
        <f t="shared" si="57"/>
        <v/>
      </c>
      <c r="L1504" t="str">
        <f>VLOOKUP(K1504,Input!$AM$3:$AP$1002,4)</f>
        <v/>
      </c>
      <c r="M1504" t="str">
        <f>VLOOKUP(K1504,Input!$AM$3:$AP$1002,3)</f>
        <v/>
      </c>
    </row>
    <row r="1505" spans="8:13" x14ac:dyDescent="0.3">
      <c r="H1505" t="str">
        <f t="shared" si="56"/>
        <v/>
      </c>
      <c r="I1505" t="str">
        <f>VLOOKUP(H1505,Input!$AI$3:$AL$1002,4)</f>
        <v/>
      </c>
      <c r="J1505" t="str">
        <f>VLOOKUP(H1505,Input!$AI$3:$AL$1002,3)</f>
        <v/>
      </c>
      <c r="K1505" t="str">
        <f t="shared" si="57"/>
        <v/>
      </c>
      <c r="L1505" t="str">
        <f>VLOOKUP(K1505,Input!$AM$3:$AP$1002,4)</f>
        <v/>
      </c>
      <c r="M1505" t="str">
        <f>VLOOKUP(K1505,Input!$AM$3:$AP$1002,3)</f>
        <v/>
      </c>
    </row>
    <row r="1506" spans="8:13" x14ac:dyDescent="0.3">
      <c r="H1506" t="str">
        <f t="shared" si="56"/>
        <v/>
      </c>
      <c r="I1506" t="str">
        <f>VLOOKUP(H1506,Input!$AI$3:$AL$1002,4)</f>
        <v/>
      </c>
      <c r="J1506" t="str">
        <f>VLOOKUP(H1506,Input!$AI$3:$AL$1002,3)</f>
        <v/>
      </c>
      <c r="K1506" t="str">
        <f t="shared" si="57"/>
        <v/>
      </c>
      <c r="L1506" t="str">
        <f>VLOOKUP(K1506,Input!$AM$3:$AP$1002,4)</f>
        <v/>
      </c>
      <c r="M1506" t="str">
        <f>VLOOKUP(K1506,Input!$AM$3:$AP$1002,3)</f>
        <v/>
      </c>
    </row>
    <row r="1507" spans="8:13" x14ac:dyDescent="0.3">
      <c r="H1507" t="str">
        <f t="shared" si="56"/>
        <v/>
      </c>
      <c r="I1507" t="str">
        <f>VLOOKUP(H1507,Input!$AI$3:$AL$1002,4)</f>
        <v/>
      </c>
      <c r="J1507" t="str">
        <f>VLOOKUP(H1507,Input!$AI$3:$AL$1002,3)</f>
        <v/>
      </c>
      <c r="K1507" t="str">
        <f t="shared" si="57"/>
        <v/>
      </c>
      <c r="L1507" t="str">
        <f>VLOOKUP(K1507,Input!$AM$3:$AP$1002,4)</f>
        <v/>
      </c>
      <c r="M1507" t="str">
        <f>VLOOKUP(K1507,Input!$AM$3:$AP$1002,3)</f>
        <v/>
      </c>
    </row>
    <row r="1508" spans="8:13" x14ac:dyDescent="0.3">
      <c r="H1508" t="str">
        <f t="shared" si="56"/>
        <v/>
      </c>
      <c r="I1508" t="str">
        <f>VLOOKUP(H1508,Input!$AI$3:$AL$1002,4)</f>
        <v/>
      </c>
      <c r="J1508" t="str">
        <f>VLOOKUP(H1508,Input!$AI$3:$AL$1002,3)</f>
        <v/>
      </c>
      <c r="K1508" t="str">
        <f t="shared" si="57"/>
        <v/>
      </c>
      <c r="L1508" t="str">
        <f>VLOOKUP(K1508,Input!$AM$3:$AP$1002,4)</f>
        <v/>
      </c>
      <c r="M1508" t="str">
        <f>VLOOKUP(K1508,Input!$AM$3:$AP$1002,3)</f>
        <v/>
      </c>
    </row>
    <row r="1509" spans="8:13" x14ac:dyDescent="0.3">
      <c r="H1509" t="str">
        <f t="shared" si="56"/>
        <v/>
      </c>
      <c r="I1509" t="str">
        <f>VLOOKUP(H1509,Input!$AI$3:$AL$1002,4)</f>
        <v/>
      </c>
      <c r="J1509" t="str">
        <f>VLOOKUP(H1509,Input!$AI$3:$AL$1002,3)</f>
        <v/>
      </c>
      <c r="K1509" t="str">
        <f t="shared" si="57"/>
        <v/>
      </c>
      <c r="L1509" t="str">
        <f>VLOOKUP(K1509,Input!$AM$3:$AP$1002,4)</f>
        <v/>
      </c>
      <c r="M1509" t="str">
        <f>VLOOKUP(K1509,Input!$AM$3:$AP$1002,3)</f>
        <v/>
      </c>
    </row>
    <row r="1510" spans="8:13" x14ac:dyDescent="0.3">
      <c r="H1510" t="str">
        <f t="shared" si="56"/>
        <v/>
      </c>
      <c r="I1510" t="str">
        <f>VLOOKUP(H1510,Input!$AI$3:$AL$1002,4)</f>
        <v/>
      </c>
      <c r="J1510" t="str">
        <f>VLOOKUP(H1510,Input!$AI$3:$AL$1002,3)</f>
        <v/>
      </c>
      <c r="K1510" t="str">
        <f t="shared" si="57"/>
        <v/>
      </c>
      <c r="L1510" t="str">
        <f>VLOOKUP(K1510,Input!$AM$3:$AP$1002,4)</f>
        <v/>
      </c>
      <c r="M1510" t="str">
        <f>VLOOKUP(K1510,Input!$AM$3:$AP$1002,3)</f>
        <v/>
      </c>
    </row>
    <row r="1511" spans="8:13" x14ac:dyDescent="0.3">
      <c r="H1511" t="str">
        <f t="shared" si="56"/>
        <v/>
      </c>
      <c r="I1511" t="str">
        <f>VLOOKUP(H1511,Input!$AI$3:$AL$1002,4)</f>
        <v/>
      </c>
      <c r="J1511" t="str">
        <f>VLOOKUP(H1511,Input!$AI$3:$AL$1002,3)</f>
        <v/>
      </c>
      <c r="K1511" t="str">
        <f t="shared" si="57"/>
        <v/>
      </c>
      <c r="L1511" t="str">
        <f>VLOOKUP(K1511,Input!$AM$3:$AP$1002,4)</f>
        <v/>
      </c>
      <c r="M1511" t="str">
        <f>VLOOKUP(K1511,Input!$AM$3:$AP$1002,3)</f>
        <v/>
      </c>
    </row>
    <row r="1512" spans="8:13" x14ac:dyDescent="0.3">
      <c r="H1512" t="str">
        <f t="shared" si="56"/>
        <v/>
      </c>
      <c r="I1512" t="str">
        <f>VLOOKUP(H1512,Input!$AI$3:$AL$1002,4)</f>
        <v/>
      </c>
      <c r="J1512" t="str">
        <f>VLOOKUP(H1512,Input!$AI$3:$AL$1002,3)</f>
        <v/>
      </c>
      <c r="K1512" t="str">
        <f t="shared" si="57"/>
        <v/>
      </c>
      <c r="L1512" t="str">
        <f>VLOOKUP(K1512,Input!$AM$3:$AP$1002,4)</f>
        <v/>
      </c>
      <c r="M1512" t="str">
        <f>VLOOKUP(K1512,Input!$AM$3:$AP$1002,3)</f>
        <v/>
      </c>
    </row>
    <row r="1513" spans="8:13" x14ac:dyDescent="0.3">
      <c r="H1513" t="str">
        <f t="shared" si="56"/>
        <v/>
      </c>
      <c r="I1513" t="str">
        <f>VLOOKUP(H1513,Input!$AI$3:$AL$1002,4)</f>
        <v/>
      </c>
      <c r="J1513" t="str">
        <f>VLOOKUP(H1513,Input!$AI$3:$AL$1002,3)</f>
        <v/>
      </c>
      <c r="K1513" t="str">
        <f t="shared" si="57"/>
        <v/>
      </c>
      <c r="L1513" t="str">
        <f>VLOOKUP(K1513,Input!$AM$3:$AP$1002,4)</f>
        <v/>
      </c>
      <c r="M1513" t="str">
        <f>VLOOKUP(K1513,Input!$AM$3:$AP$1002,3)</f>
        <v/>
      </c>
    </row>
    <row r="1514" spans="8:13" x14ac:dyDescent="0.3">
      <c r="H1514" t="str">
        <f t="shared" si="56"/>
        <v/>
      </c>
      <c r="I1514" t="str">
        <f>VLOOKUP(H1514,Input!$AI$3:$AL$1002,4)</f>
        <v/>
      </c>
      <c r="J1514" t="str">
        <f>VLOOKUP(H1514,Input!$AI$3:$AL$1002,3)</f>
        <v/>
      </c>
      <c r="K1514" t="str">
        <f t="shared" si="57"/>
        <v/>
      </c>
      <c r="L1514" t="str">
        <f>VLOOKUP(K1514,Input!$AM$3:$AP$1002,4)</f>
        <v/>
      </c>
      <c r="M1514" t="str">
        <f>VLOOKUP(K1514,Input!$AM$3:$AP$1002,3)</f>
        <v/>
      </c>
    </row>
    <row r="1515" spans="8:13" x14ac:dyDescent="0.3">
      <c r="H1515" t="str">
        <f t="shared" si="56"/>
        <v/>
      </c>
      <c r="I1515" t="str">
        <f>VLOOKUP(H1515,Input!$AI$3:$AL$1002,4)</f>
        <v/>
      </c>
      <c r="J1515" t="str">
        <f>VLOOKUP(H1515,Input!$AI$3:$AL$1002,3)</f>
        <v/>
      </c>
      <c r="K1515" t="str">
        <f t="shared" si="57"/>
        <v/>
      </c>
      <c r="L1515" t="str">
        <f>VLOOKUP(K1515,Input!$AM$3:$AP$1002,4)</f>
        <v/>
      </c>
      <c r="M1515" t="str">
        <f>VLOOKUP(K1515,Input!$AM$3:$AP$1002,3)</f>
        <v/>
      </c>
    </row>
    <row r="1516" spans="8:13" x14ac:dyDescent="0.3">
      <c r="H1516" t="str">
        <f t="shared" si="56"/>
        <v/>
      </c>
      <c r="I1516" t="str">
        <f>VLOOKUP(H1516,Input!$AI$3:$AL$1002,4)</f>
        <v/>
      </c>
      <c r="J1516" t="str">
        <f>VLOOKUP(H1516,Input!$AI$3:$AL$1002,3)</f>
        <v/>
      </c>
      <c r="K1516" t="str">
        <f t="shared" si="57"/>
        <v/>
      </c>
      <c r="L1516" t="str">
        <f>VLOOKUP(K1516,Input!$AM$3:$AP$1002,4)</f>
        <v/>
      </c>
      <c r="M1516" t="str">
        <f>VLOOKUP(K1516,Input!$AM$3:$AP$1002,3)</f>
        <v/>
      </c>
    </row>
    <row r="1517" spans="8:13" x14ac:dyDescent="0.3">
      <c r="H1517" t="str">
        <f t="shared" si="56"/>
        <v/>
      </c>
      <c r="I1517" t="str">
        <f>VLOOKUP(H1517,Input!$AI$3:$AL$1002,4)</f>
        <v/>
      </c>
      <c r="J1517" t="str">
        <f>VLOOKUP(H1517,Input!$AI$3:$AL$1002,3)</f>
        <v/>
      </c>
      <c r="K1517" t="str">
        <f t="shared" si="57"/>
        <v/>
      </c>
      <c r="L1517" t="str">
        <f>VLOOKUP(K1517,Input!$AM$3:$AP$1002,4)</f>
        <v/>
      </c>
      <c r="M1517" t="str">
        <f>VLOOKUP(K1517,Input!$AM$3:$AP$1002,3)</f>
        <v/>
      </c>
    </row>
    <row r="1518" spans="8:13" x14ac:dyDescent="0.3">
      <c r="H1518" t="str">
        <f t="shared" si="56"/>
        <v/>
      </c>
      <c r="I1518" t="str">
        <f>VLOOKUP(H1518,Input!$AI$3:$AL$1002,4)</f>
        <v/>
      </c>
      <c r="J1518" t="str">
        <f>VLOOKUP(H1518,Input!$AI$3:$AL$1002,3)</f>
        <v/>
      </c>
      <c r="K1518" t="str">
        <f t="shared" si="57"/>
        <v/>
      </c>
      <c r="L1518" t="str">
        <f>VLOOKUP(K1518,Input!$AM$3:$AP$1002,4)</f>
        <v/>
      </c>
      <c r="M1518" t="str">
        <f>VLOOKUP(K1518,Input!$AM$3:$AP$1002,3)</f>
        <v/>
      </c>
    </row>
    <row r="1519" spans="8:13" x14ac:dyDescent="0.3">
      <c r="H1519" t="str">
        <f t="shared" si="56"/>
        <v/>
      </c>
      <c r="I1519" t="str">
        <f>VLOOKUP(H1519,Input!$AI$3:$AL$1002,4)</f>
        <v/>
      </c>
      <c r="J1519" t="str">
        <f>VLOOKUP(H1519,Input!$AI$3:$AL$1002,3)</f>
        <v/>
      </c>
      <c r="K1519" t="str">
        <f t="shared" si="57"/>
        <v/>
      </c>
      <c r="L1519" t="str">
        <f>VLOOKUP(K1519,Input!$AM$3:$AP$1002,4)</f>
        <v/>
      </c>
      <c r="M1519" t="str">
        <f>VLOOKUP(K1519,Input!$AM$3:$AP$1002,3)</f>
        <v/>
      </c>
    </row>
    <row r="1520" spans="8:13" x14ac:dyDescent="0.3">
      <c r="H1520" t="str">
        <f t="shared" si="56"/>
        <v/>
      </c>
      <c r="I1520" t="str">
        <f>VLOOKUP(H1520,Input!$AI$3:$AL$1002,4)</f>
        <v/>
      </c>
      <c r="J1520" t="str">
        <f>VLOOKUP(H1520,Input!$AI$3:$AL$1002,3)</f>
        <v/>
      </c>
      <c r="K1520" t="str">
        <f t="shared" si="57"/>
        <v/>
      </c>
      <c r="L1520" t="str">
        <f>VLOOKUP(K1520,Input!$AM$3:$AP$1002,4)</f>
        <v/>
      </c>
      <c r="M1520" t="str">
        <f>VLOOKUP(K1520,Input!$AM$3:$AP$1002,3)</f>
        <v/>
      </c>
    </row>
    <row r="1521" spans="8:13" x14ac:dyDescent="0.3">
      <c r="H1521" t="str">
        <f t="shared" si="56"/>
        <v/>
      </c>
      <c r="I1521" t="str">
        <f>VLOOKUP(H1521,Input!$AI$3:$AL$1002,4)</f>
        <v/>
      </c>
      <c r="J1521" t="str">
        <f>VLOOKUP(H1521,Input!$AI$3:$AL$1002,3)</f>
        <v/>
      </c>
      <c r="K1521" t="str">
        <f t="shared" si="57"/>
        <v/>
      </c>
      <c r="L1521" t="str">
        <f>VLOOKUP(K1521,Input!$AM$3:$AP$1002,4)</f>
        <v/>
      </c>
      <c r="M1521" t="str">
        <f>VLOOKUP(K1521,Input!$AM$3:$AP$1002,3)</f>
        <v/>
      </c>
    </row>
    <row r="1522" spans="8:13" x14ac:dyDescent="0.3">
      <c r="H1522" t="str">
        <f t="shared" si="56"/>
        <v/>
      </c>
      <c r="I1522" t="str">
        <f>VLOOKUP(H1522,Input!$AI$3:$AL$1002,4)</f>
        <v/>
      </c>
      <c r="J1522" t="str">
        <f>VLOOKUP(H1522,Input!$AI$3:$AL$1002,3)</f>
        <v/>
      </c>
      <c r="K1522" t="str">
        <f t="shared" si="57"/>
        <v/>
      </c>
      <c r="L1522" t="str">
        <f>VLOOKUP(K1522,Input!$AM$3:$AP$1002,4)</f>
        <v/>
      </c>
      <c r="M1522" t="str">
        <f>VLOOKUP(K1522,Input!$AM$3:$AP$1002,3)</f>
        <v/>
      </c>
    </row>
    <row r="1523" spans="8:13" x14ac:dyDescent="0.3">
      <c r="H1523" t="str">
        <f t="shared" si="56"/>
        <v/>
      </c>
      <c r="I1523" t="str">
        <f>VLOOKUP(H1523,Input!$AI$3:$AL$1002,4)</f>
        <v/>
      </c>
      <c r="J1523" t="str">
        <f>VLOOKUP(H1523,Input!$AI$3:$AL$1002,3)</f>
        <v/>
      </c>
      <c r="K1523" t="str">
        <f t="shared" si="57"/>
        <v/>
      </c>
      <c r="L1523" t="str">
        <f>VLOOKUP(K1523,Input!$AM$3:$AP$1002,4)</f>
        <v/>
      </c>
      <c r="M1523" t="str">
        <f>VLOOKUP(K1523,Input!$AM$3:$AP$1002,3)</f>
        <v/>
      </c>
    </row>
    <row r="1524" spans="8:13" x14ac:dyDescent="0.3">
      <c r="H1524" t="str">
        <f t="shared" si="56"/>
        <v/>
      </c>
      <c r="I1524" t="str">
        <f>VLOOKUP(H1524,Input!$AI$3:$AL$1002,4)</f>
        <v/>
      </c>
      <c r="J1524" t="str">
        <f>VLOOKUP(H1524,Input!$AI$3:$AL$1002,3)</f>
        <v/>
      </c>
      <c r="K1524" t="str">
        <f t="shared" si="57"/>
        <v/>
      </c>
      <c r="L1524" t="str">
        <f>VLOOKUP(K1524,Input!$AM$3:$AP$1002,4)</f>
        <v/>
      </c>
      <c r="M1524" t="str">
        <f>VLOOKUP(K1524,Input!$AM$3:$AP$1002,3)</f>
        <v/>
      </c>
    </row>
    <row r="1525" spans="8:13" x14ac:dyDescent="0.3">
      <c r="H1525" t="str">
        <f t="shared" si="56"/>
        <v/>
      </c>
      <c r="I1525" t="str">
        <f>VLOOKUP(H1525,Input!$AI$3:$AL$1002,4)</f>
        <v/>
      </c>
      <c r="J1525" t="str">
        <f>VLOOKUP(H1525,Input!$AI$3:$AL$1002,3)</f>
        <v/>
      </c>
      <c r="K1525" t="str">
        <f t="shared" si="57"/>
        <v/>
      </c>
      <c r="L1525" t="str">
        <f>VLOOKUP(K1525,Input!$AM$3:$AP$1002,4)</f>
        <v/>
      </c>
      <c r="M1525" t="str">
        <f>VLOOKUP(K1525,Input!$AM$3:$AP$1002,3)</f>
        <v/>
      </c>
    </row>
    <row r="1526" spans="8:13" x14ac:dyDescent="0.3">
      <c r="H1526" t="str">
        <f t="shared" si="56"/>
        <v/>
      </c>
      <c r="I1526" t="str">
        <f>VLOOKUP(H1526,Input!$AI$3:$AL$1002,4)</f>
        <v/>
      </c>
      <c r="J1526" t="str">
        <f>VLOOKUP(H1526,Input!$AI$3:$AL$1002,3)</f>
        <v/>
      </c>
      <c r="K1526" t="str">
        <f t="shared" si="57"/>
        <v/>
      </c>
      <c r="L1526" t="str">
        <f>VLOOKUP(K1526,Input!$AM$3:$AP$1002,4)</f>
        <v/>
      </c>
      <c r="M1526" t="str">
        <f>VLOOKUP(K1526,Input!$AM$3:$AP$1002,3)</f>
        <v/>
      </c>
    </row>
    <row r="1527" spans="8:13" x14ac:dyDescent="0.3">
      <c r="H1527" t="str">
        <f t="shared" si="56"/>
        <v/>
      </c>
      <c r="I1527" t="str">
        <f>VLOOKUP(H1527,Input!$AI$3:$AL$1002,4)</f>
        <v/>
      </c>
      <c r="J1527" t="str">
        <f>VLOOKUP(H1527,Input!$AI$3:$AL$1002,3)</f>
        <v/>
      </c>
      <c r="K1527" t="str">
        <f t="shared" si="57"/>
        <v/>
      </c>
      <c r="L1527" t="str">
        <f>VLOOKUP(K1527,Input!$AM$3:$AP$1002,4)</f>
        <v/>
      </c>
      <c r="M1527" t="str">
        <f>VLOOKUP(K1527,Input!$AM$3:$AP$1002,3)</f>
        <v/>
      </c>
    </row>
    <row r="1528" spans="8:13" x14ac:dyDescent="0.3">
      <c r="H1528" t="str">
        <f t="shared" si="56"/>
        <v/>
      </c>
      <c r="I1528" t="str">
        <f>VLOOKUP(H1528,Input!$AI$3:$AL$1002,4)</f>
        <v/>
      </c>
      <c r="J1528" t="str">
        <f>VLOOKUP(H1528,Input!$AI$3:$AL$1002,3)</f>
        <v/>
      </c>
      <c r="K1528" t="str">
        <f t="shared" si="57"/>
        <v/>
      </c>
      <c r="L1528" t="str">
        <f>VLOOKUP(K1528,Input!$AM$3:$AP$1002,4)</f>
        <v/>
      </c>
      <c r="M1528" t="str">
        <f>VLOOKUP(K1528,Input!$AM$3:$AP$1002,3)</f>
        <v/>
      </c>
    </row>
    <row r="1529" spans="8:13" x14ac:dyDescent="0.3">
      <c r="H1529" t="str">
        <f t="shared" si="56"/>
        <v/>
      </c>
      <c r="I1529" t="str">
        <f>VLOOKUP(H1529,Input!$AI$3:$AL$1002,4)</f>
        <v/>
      </c>
      <c r="J1529" t="str">
        <f>VLOOKUP(H1529,Input!$AI$3:$AL$1002,3)</f>
        <v/>
      </c>
      <c r="K1529" t="str">
        <f t="shared" si="57"/>
        <v/>
      </c>
      <c r="L1529" t="str">
        <f>VLOOKUP(K1529,Input!$AM$3:$AP$1002,4)</f>
        <v/>
      </c>
      <c r="M1529" t="str">
        <f>VLOOKUP(K1529,Input!$AM$3:$AP$1002,3)</f>
        <v/>
      </c>
    </row>
    <row r="1530" spans="8:13" x14ac:dyDescent="0.3">
      <c r="H1530" t="str">
        <f t="shared" si="56"/>
        <v/>
      </c>
      <c r="I1530" t="str">
        <f>VLOOKUP(H1530,Input!$AI$3:$AL$1002,4)</f>
        <v/>
      </c>
      <c r="J1530" t="str">
        <f>VLOOKUP(H1530,Input!$AI$3:$AL$1002,3)</f>
        <v/>
      </c>
      <c r="K1530" t="str">
        <f t="shared" si="57"/>
        <v/>
      </c>
      <c r="L1530" t="str">
        <f>VLOOKUP(K1530,Input!$AM$3:$AP$1002,4)</f>
        <v/>
      </c>
      <c r="M1530" t="str">
        <f>VLOOKUP(K1530,Input!$AM$3:$AP$1002,3)</f>
        <v/>
      </c>
    </row>
    <row r="1531" spans="8:13" x14ac:dyDescent="0.3">
      <c r="H1531" t="str">
        <f t="shared" si="56"/>
        <v/>
      </c>
      <c r="I1531" t="str">
        <f>VLOOKUP(H1531,Input!$AI$3:$AL$1002,4)</f>
        <v/>
      </c>
      <c r="J1531" t="str">
        <f>VLOOKUP(H1531,Input!$AI$3:$AL$1002,3)</f>
        <v/>
      </c>
      <c r="K1531" t="str">
        <f t="shared" si="57"/>
        <v/>
      </c>
      <c r="L1531" t="str">
        <f>VLOOKUP(K1531,Input!$AM$3:$AP$1002,4)</f>
        <v/>
      </c>
      <c r="M1531" t="str">
        <f>VLOOKUP(K1531,Input!$AM$3:$AP$1002,3)</f>
        <v/>
      </c>
    </row>
    <row r="1532" spans="8:13" x14ac:dyDescent="0.3">
      <c r="H1532" t="str">
        <f t="shared" si="56"/>
        <v/>
      </c>
      <c r="I1532" t="str">
        <f>VLOOKUP(H1532,Input!$AI$3:$AL$1002,4)</f>
        <v/>
      </c>
      <c r="J1532" t="str">
        <f>VLOOKUP(H1532,Input!$AI$3:$AL$1002,3)</f>
        <v/>
      </c>
      <c r="K1532" t="str">
        <f t="shared" si="57"/>
        <v/>
      </c>
      <c r="L1532" t="str">
        <f>VLOOKUP(K1532,Input!$AM$3:$AP$1002,4)</f>
        <v/>
      </c>
      <c r="M1532" t="str">
        <f>VLOOKUP(K1532,Input!$AM$3:$AP$1002,3)</f>
        <v/>
      </c>
    </row>
    <row r="1533" spans="8:13" x14ac:dyDescent="0.3">
      <c r="H1533" t="str">
        <f t="shared" si="56"/>
        <v/>
      </c>
      <c r="I1533" t="str">
        <f>VLOOKUP(H1533,Input!$AI$3:$AL$1002,4)</f>
        <v/>
      </c>
      <c r="J1533" t="str">
        <f>VLOOKUP(H1533,Input!$AI$3:$AL$1002,3)</f>
        <v/>
      </c>
      <c r="K1533" t="str">
        <f t="shared" si="57"/>
        <v/>
      </c>
      <c r="L1533" t="str">
        <f>VLOOKUP(K1533,Input!$AM$3:$AP$1002,4)</f>
        <v/>
      </c>
      <c r="M1533" t="str">
        <f>VLOOKUP(K1533,Input!$AM$3:$AP$1002,3)</f>
        <v/>
      </c>
    </row>
    <row r="1534" spans="8:13" x14ac:dyDescent="0.3">
      <c r="H1534" t="str">
        <f t="shared" si="56"/>
        <v/>
      </c>
      <c r="I1534" t="str">
        <f>VLOOKUP(H1534,Input!$AI$3:$AL$1002,4)</f>
        <v/>
      </c>
      <c r="J1534" t="str">
        <f>VLOOKUP(H1534,Input!$AI$3:$AL$1002,3)</f>
        <v/>
      </c>
      <c r="K1534" t="str">
        <f t="shared" si="57"/>
        <v/>
      </c>
      <c r="L1534" t="str">
        <f>VLOOKUP(K1534,Input!$AM$3:$AP$1002,4)</f>
        <v/>
      </c>
      <c r="M1534" t="str">
        <f>VLOOKUP(K1534,Input!$AM$3:$AP$1002,3)</f>
        <v/>
      </c>
    </row>
    <row r="1535" spans="8:13" x14ac:dyDescent="0.3">
      <c r="H1535" t="str">
        <f t="shared" si="56"/>
        <v/>
      </c>
      <c r="I1535" t="str">
        <f>VLOOKUP(H1535,Input!$AI$3:$AL$1002,4)</f>
        <v/>
      </c>
      <c r="J1535" t="str">
        <f>VLOOKUP(H1535,Input!$AI$3:$AL$1002,3)</f>
        <v/>
      </c>
      <c r="K1535" t="str">
        <f t="shared" si="57"/>
        <v/>
      </c>
      <c r="L1535" t="str">
        <f>VLOOKUP(K1535,Input!$AM$3:$AP$1002,4)</f>
        <v/>
      </c>
      <c r="M1535" t="str">
        <f>VLOOKUP(K1535,Input!$AM$3:$AP$1002,3)</f>
        <v/>
      </c>
    </row>
    <row r="1536" spans="8:13" x14ac:dyDescent="0.3">
      <c r="H1536" t="str">
        <f t="shared" si="56"/>
        <v/>
      </c>
      <c r="I1536" t="str">
        <f>VLOOKUP(H1536,Input!$AI$3:$AL$1002,4)</f>
        <v/>
      </c>
      <c r="J1536" t="str">
        <f>VLOOKUP(H1536,Input!$AI$3:$AL$1002,3)</f>
        <v/>
      </c>
      <c r="K1536" t="str">
        <f t="shared" si="57"/>
        <v/>
      </c>
      <c r="L1536" t="str">
        <f>VLOOKUP(K1536,Input!$AM$3:$AP$1002,4)</f>
        <v/>
      </c>
      <c r="M1536" t="str">
        <f>VLOOKUP(K1536,Input!$AM$3:$AP$1002,3)</f>
        <v/>
      </c>
    </row>
    <row r="1537" spans="8:13" x14ac:dyDescent="0.3">
      <c r="H1537" t="str">
        <f t="shared" si="56"/>
        <v/>
      </c>
      <c r="I1537" t="str">
        <f>VLOOKUP(H1537,Input!$AI$3:$AL$1002,4)</f>
        <v/>
      </c>
      <c r="J1537" t="str">
        <f>VLOOKUP(H1537,Input!$AI$3:$AL$1002,3)</f>
        <v/>
      </c>
      <c r="K1537" t="str">
        <f t="shared" si="57"/>
        <v/>
      </c>
      <c r="L1537" t="str">
        <f>VLOOKUP(K1537,Input!$AM$3:$AP$1002,4)</f>
        <v/>
      </c>
      <c r="M1537" t="str">
        <f>VLOOKUP(K1537,Input!$AM$3:$AP$1002,3)</f>
        <v/>
      </c>
    </row>
    <row r="1538" spans="8:13" x14ac:dyDescent="0.3">
      <c r="H1538" t="str">
        <f t="shared" si="56"/>
        <v/>
      </c>
      <c r="I1538" t="str">
        <f>VLOOKUP(H1538,Input!$AI$3:$AL$1002,4)</f>
        <v/>
      </c>
      <c r="J1538" t="str">
        <f>VLOOKUP(H1538,Input!$AI$3:$AL$1002,3)</f>
        <v/>
      </c>
      <c r="K1538" t="str">
        <f t="shared" si="57"/>
        <v/>
      </c>
      <c r="L1538" t="str">
        <f>VLOOKUP(K1538,Input!$AM$3:$AP$1002,4)</f>
        <v/>
      </c>
      <c r="M1538" t="str">
        <f>VLOOKUP(K1538,Input!$AM$3:$AP$1002,3)</f>
        <v/>
      </c>
    </row>
    <row r="1539" spans="8:13" x14ac:dyDescent="0.3">
      <c r="H1539" t="str">
        <f t="shared" si="56"/>
        <v/>
      </c>
      <c r="I1539" t="str">
        <f>VLOOKUP(H1539,Input!$AI$3:$AL$1002,4)</f>
        <v/>
      </c>
      <c r="J1539" t="str">
        <f>VLOOKUP(H1539,Input!$AI$3:$AL$1002,3)</f>
        <v/>
      </c>
      <c r="K1539" t="str">
        <f t="shared" si="57"/>
        <v/>
      </c>
      <c r="L1539" t="str">
        <f>VLOOKUP(K1539,Input!$AM$3:$AP$1002,4)</f>
        <v/>
      </c>
      <c r="M1539" t="str">
        <f>VLOOKUP(K1539,Input!$AM$3:$AP$1002,3)</f>
        <v/>
      </c>
    </row>
    <row r="1540" spans="8:13" x14ac:dyDescent="0.3">
      <c r="H1540" t="str">
        <f t="shared" si="56"/>
        <v/>
      </c>
      <c r="I1540" t="str">
        <f>VLOOKUP(H1540,Input!$AI$3:$AL$1002,4)</f>
        <v/>
      </c>
      <c r="J1540" t="str">
        <f>VLOOKUP(H1540,Input!$AI$3:$AL$1002,3)</f>
        <v/>
      </c>
      <c r="K1540" t="str">
        <f t="shared" si="57"/>
        <v/>
      </c>
      <c r="L1540" t="str">
        <f>VLOOKUP(K1540,Input!$AM$3:$AP$1002,4)</f>
        <v/>
      </c>
      <c r="M1540" t="str">
        <f>VLOOKUP(K1540,Input!$AM$3:$AP$1002,3)</f>
        <v/>
      </c>
    </row>
    <row r="1541" spans="8:13" x14ac:dyDescent="0.3">
      <c r="H1541" t="str">
        <f t="shared" ref="H1541:H1604" si="58">IF(H1540&lt;$H$1,H1540+1,"")</f>
        <v/>
      </c>
      <c r="I1541" t="str">
        <f>VLOOKUP(H1541,Input!$AI$3:$AL$1002,4)</f>
        <v/>
      </c>
      <c r="J1541" t="str">
        <f>VLOOKUP(H1541,Input!$AI$3:$AL$1002,3)</f>
        <v/>
      </c>
      <c r="K1541" t="str">
        <f t="shared" ref="K1541:K1604" si="59">IF(K1540&lt;$K$1,K1540+1,"")</f>
        <v/>
      </c>
      <c r="L1541" t="str">
        <f>VLOOKUP(K1541,Input!$AM$3:$AP$1002,4)</f>
        <v/>
      </c>
      <c r="M1541" t="str">
        <f>VLOOKUP(K1541,Input!$AM$3:$AP$1002,3)</f>
        <v/>
      </c>
    </row>
    <row r="1542" spans="8:13" x14ac:dyDescent="0.3">
      <c r="H1542" t="str">
        <f t="shared" si="58"/>
        <v/>
      </c>
      <c r="I1542" t="str">
        <f>VLOOKUP(H1542,Input!$AI$3:$AL$1002,4)</f>
        <v/>
      </c>
      <c r="J1542" t="str">
        <f>VLOOKUP(H1542,Input!$AI$3:$AL$1002,3)</f>
        <v/>
      </c>
      <c r="K1542" t="str">
        <f t="shared" si="59"/>
        <v/>
      </c>
      <c r="L1542" t="str">
        <f>VLOOKUP(K1542,Input!$AM$3:$AP$1002,4)</f>
        <v/>
      </c>
      <c r="M1542" t="str">
        <f>VLOOKUP(K1542,Input!$AM$3:$AP$1002,3)</f>
        <v/>
      </c>
    </row>
    <row r="1543" spans="8:13" x14ac:dyDescent="0.3">
      <c r="H1543" t="str">
        <f t="shared" si="58"/>
        <v/>
      </c>
      <c r="I1543" t="str">
        <f>VLOOKUP(H1543,Input!$AI$3:$AL$1002,4)</f>
        <v/>
      </c>
      <c r="J1543" t="str">
        <f>VLOOKUP(H1543,Input!$AI$3:$AL$1002,3)</f>
        <v/>
      </c>
      <c r="K1543" t="str">
        <f t="shared" si="59"/>
        <v/>
      </c>
      <c r="L1543" t="str">
        <f>VLOOKUP(K1543,Input!$AM$3:$AP$1002,4)</f>
        <v/>
      </c>
      <c r="M1543" t="str">
        <f>VLOOKUP(K1543,Input!$AM$3:$AP$1002,3)</f>
        <v/>
      </c>
    </row>
    <row r="1544" spans="8:13" x14ac:dyDescent="0.3">
      <c r="H1544" t="str">
        <f t="shared" si="58"/>
        <v/>
      </c>
      <c r="I1544" t="str">
        <f>VLOOKUP(H1544,Input!$AI$3:$AL$1002,4)</f>
        <v/>
      </c>
      <c r="J1544" t="str">
        <f>VLOOKUP(H1544,Input!$AI$3:$AL$1002,3)</f>
        <v/>
      </c>
      <c r="K1544" t="str">
        <f t="shared" si="59"/>
        <v/>
      </c>
      <c r="L1544" t="str">
        <f>VLOOKUP(K1544,Input!$AM$3:$AP$1002,4)</f>
        <v/>
      </c>
      <c r="M1544" t="str">
        <f>VLOOKUP(K1544,Input!$AM$3:$AP$1002,3)</f>
        <v/>
      </c>
    </row>
    <row r="1545" spans="8:13" x14ac:dyDescent="0.3">
      <c r="H1545" t="str">
        <f t="shared" si="58"/>
        <v/>
      </c>
      <c r="I1545" t="str">
        <f>VLOOKUP(H1545,Input!$AI$3:$AL$1002,4)</f>
        <v/>
      </c>
      <c r="J1545" t="str">
        <f>VLOOKUP(H1545,Input!$AI$3:$AL$1002,3)</f>
        <v/>
      </c>
      <c r="K1545" t="str">
        <f t="shared" si="59"/>
        <v/>
      </c>
      <c r="L1545" t="str">
        <f>VLOOKUP(K1545,Input!$AM$3:$AP$1002,4)</f>
        <v/>
      </c>
      <c r="M1545" t="str">
        <f>VLOOKUP(K1545,Input!$AM$3:$AP$1002,3)</f>
        <v/>
      </c>
    </row>
    <row r="1546" spans="8:13" x14ac:dyDescent="0.3">
      <c r="H1546" t="str">
        <f t="shared" si="58"/>
        <v/>
      </c>
      <c r="I1546" t="str">
        <f>VLOOKUP(H1546,Input!$AI$3:$AL$1002,4)</f>
        <v/>
      </c>
      <c r="J1546" t="str">
        <f>VLOOKUP(H1546,Input!$AI$3:$AL$1002,3)</f>
        <v/>
      </c>
      <c r="K1546" t="str">
        <f t="shared" si="59"/>
        <v/>
      </c>
      <c r="L1546" t="str">
        <f>VLOOKUP(K1546,Input!$AM$3:$AP$1002,4)</f>
        <v/>
      </c>
      <c r="M1546" t="str">
        <f>VLOOKUP(K1546,Input!$AM$3:$AP$1002,3)</f>
        <v/>
      </c>
    </row>
    <row r="1547" spans="8:13" x14ac:dyDescent="0.3">
      <c r="H1547" t="str">
        <f t="shared" si="58"/>
        <v/>
      </c>
      <c r="I1547" t="str">
        <f>VLOOKUP(H1547,Input!$AI$3:$AL$1002,4)</f>
        <v/>
      </c>
      <c r="J1547" t="str">
        <f>VLOOKUP(H1547,Input!$AI$3:$AL$1002,3)</f>
        <v/>
      </c>
      <c r="K1547" t="str">
        <f t="shared" si="59"/>
        <v/>
      </c>
      <c r="L1547" t="str">
        <f>VLOOKUP(K1547,Input!$AM$3:$AP$1002,4)</f>
        <v/>
      </c>
      <c r="M1547" t="str">
        <f>VLOOKUP(K1547,Input!$AM$3:$AP$1002,3)</f>
        <v/>
      </c>
    </row>
    <row r="1548" spans="8:13" x14ac:dyDescent="0.3">
      <c r="H1548" t="str">
        <f t="shared" si="58"/>
        <v/>
      </c>
      <c r="I1548" t="str">
        <f>VLOOKUP(H1548,Input!$AI$3:$AL$1002,4)</f>
        <v/>
      </c>
      <c r="J1548" t="str">
        <f>VLOOKUP(H1548,Input!$AI$3:$AL$1002,3)</f>
        <v/>
      </c>
      <c r="K1548" t="str">
        <f t="shared" si="59"/>
        <v/>
      </c>
      <c r="L1548" t="str">
        <f>VLOOKUP(K1548,Input!$AM$3:$AP$1002,4)</f>
        <v/>
      </c>
      <c r="M1548" t="str">
        <f>VLOOKUP(K1548,Input!$AM$3:$AP$1002,3)</f>
        <v/>
      </c>
    </row>
    <row r="1549" spans="8:13" x14ac:dyDescent="0.3">
      <c r="H1549" t="str">
        <f t="shared" si="58"/>
        <v/>
      </c>
      <c r="I1549" t="str">
        <f>VLOOKUP(H1549,Input!$AI$3:$AL$1002,4)</f>
        <v/>
      </c>
      <c r="J1549" t="str">
        <f>VLOOKUP(H1549,Input!$AI$3:$AL$1002,3)</f>
        <v/>
      </c>
      <c r="K1549" t="str">
        <f t="shared" si="59"/>
        <v/>
      </c>
      <c r="L1549" t="str">
        <f>VLOOKUP(K1549,Input!$AM$3:$AP$1002,4)</f>
        <v/>
      </c>
      <c r="M1549" t="str">
        <f>VLOOKUP(K1549,Input!$AM$3:$AP$1002,3)</f>
        <v/>
      </c>
    </row>
    <row r="1550" spans="8:13" x14ac:dyDescent="0.3">
      <c r="H1550" t="str">
        <f t="shared" si="58"/>
        <v/>
      </c>
      <c r="I1550" t="str">
        <f>VLOOKUP(H1550,Input!$AI$3:$AL$1002,4)</f>
        <v/>
      </c>
      <c r="J1550" t="str">
        <f>VLOOKUP(H1550,Input!$AI$3:$AL$1002,3)</f>
        <v/>
      </c>
      <c r="K1550" t="str">
        <f t="shared" si="59"/>
        <v/>
      </c>
      <c r="L1550" t="str">
        <f>VLOOKUP(K1550,Input!$AM$3:$AP$1002,4)</f>
        <v/>
      </c>
      <c r="M1550" t="str">
        <f>VLOOKUP(K1550,Input!$AM$3:$AP$1002,3)</f>
        <v/>
      </c>
    </row>
    <row r="1551" spans="8:13" x14ac:dyDescent="0.3">
      <c r="H1551" t="str">
        <f t="shared" si="58"/>
        <v/>
      </c>
      <c r="I1551" t="str">
        <f>VLOOKUP(H1551,Input!$AI$3:$AL$1002,4)</f>
        <v/>
      </c>
      <c r="J1551" t="str">
        <f>VLOOKUP(H1551,Input!$AI$3:$AL$1002,3)</f>
        <v/>
      </c>
      <c r="K1551" t="str">
        <f t="shared" si="59"/>
        <v/>
      </c>
      <c r="L1551" t="str">
        <f>VLOOKUP(K1551,Input!$AM$3:$AP$1002,4)</f>
        <v/>
      </c>
      <c r="M1551" t="str">
        <f>VLOOKUP(K1551,Input!$AM$3:$AP$1002,3)</f>
        <v/>
      </c>
    </row>
    <row r="1552" spans="8:13" x14ac:dyDescent="0.3">
      <c r="H1552" t="str">
        <f t="shared" si="58"/>
        <v/>
      </c>
      <c r="I1552" t="str">
        <f>VLOOKUP(H1552,Input!$AI$3:$AL$1002,4)</f>
        <v/>
      </c>
      <c r="J1552" t="str">
        <f>VLOOKUP(H1552,Input!$AI$3:$AL$1002,3)</f>
        <v/>
      </c>
      <c r="K1552" t="str">
        <f t="shared" si="59"/>
        <v/>
      </c>
      <c r="L1552" t="str">
        <f>VLOOKUP(K1552,Input!$AM$3:$AP$1002,4)</f>
        <v/>
      </c>
      <c r="M1552" t="str">
        <f>VLOOKUP(K1552,Input!$AM$3:$AP$1002,3)</f>
        <v/>
      </c>
    </row>
    <row r="1553" spans="8:13" x14ac:dyDescent="0.3">
      <c r="H1553" t="str">
        <f t="shared" si="58"/>
        <v/>
      </c>
      <c r="I1553" t="str">
        <f>VLOOKUP(H1553,Input!$AI$3:$AL$1002,4)</f>
        <v/>
      </c>
      <c r="J1553" t="str">
        <f>VLOOKUP(H1553,Input!$AI$3:$AL$1002,3)</f>
        <v/>
      </c>
      <c r="K1553" t="str">
        <f t="shared" si="59"/>
        <v/>
      </c>
      <c r="L1553" t="str">
        <f>VLOOKUP(K1553,Input!$AM$3:$AP$1002,4)</f>
        <v/>
      </c>
      <c r="M1553" t="str">
        <f>VLOOKUP(K1553,Input!$AM$3:$AP$1002,3)</f>
        <v/>
      </c>
    </row>
    <row r="1554" spans="8:13" x14ac:dyDescent="0.3">
      <c r="H1554" t="str">
        <f t="shared" si="58"/>
        <v/>
      </c>
      <c r="I1554" t="str">
        <f>VLOOKUP(H1554,Input!$AI$3:$AL$1002,4)</f>
        <v/>
      </c>
      <c r="J1554" t="str">
        <f>VLOOKUP(H1554,Input!$AI$3:$AL$1002,3)</f>
        <v/>
      </c>
      <c r="K1554" t="str">
        <f t="shared" si="59"/>
        <v/>
      </c>
      <c r="L1554" t="str">
        <f>VLOOKUP(K1554,Input!$AM$3:$AP$1002,4)</f>
        <v/>
      </c>
      <c r="M1554" t="str">
        <f>VLOOKUP(K1554,Input!$AM$3:$AP$1002,3)</f>
        <v/>
      </c>
    </row>
    <row r="1555" spans="8:13" x14ac:dyDescent="0.3">
      <c r="H1555" t="str">
        <f t="shared" si="58"/>
        <v/>
      </c>
      <c r="I1555" t="str">
        <f>VLOOKUP(H1555,Input!$AI$3:$AL$1002,4)</f>
        <v/>
      </c>
      <c r="J1555" t="str">
        <f>VLOOKUP(H1555,Input!$AI$3:$AL$1002,3)</f>
        <v/>
      </c>
      <c r="K1555" t="str">
        <f t="shared" si="59"/>
        <v/>
      </c>
      <c r="L1555" t="str">
        <f>VLOOKUP(K1555,Input!$AM$3:$AP$1002,4)</f>
        <v/>
      </c>
      <c r="M1555" t="str">
        <f>VLOOKUP(K1555,Input!$AM$3:$AP$1002,3)</f>
        <v/>
      </c>
    </row>
    <row r="1556" spans="8:13" x14ac:dyDescent="0.3">
      <c r="H1556" t="str">
        <f t="shared" si="58"/>
        <v/>
      </c>
      <c r="I1556" t="str">
        <f>VLOOKUP(H1556,Input!$AI$3:$AL$1002,4)</f>
        <v/>
      </c>
      <c r="J1556" t="str">
        <f>VLOOKUP(H1556,Input!$AI$3:$AL$1002,3)</f>
        <v/>
      </c>
      <c r="K1556" t="str">
        <f t="shared" si="59"/>
        <v/>
      </c>
      <c r="L1556" t="str">
        <f>VLOOKUP(K1556,Input!$AM$3:$AP$1002,4)</f>
        <v/>
      </c>
      <c r="M1556" t="str">
        <f>VLOOKUP(K1556,Input!$AM$3:$AP$1002,3)</f>
        <v/>
      </c>
    </row>
    <row r="1557" spans="8:13" x14ac:dyDescent="0.3">
      <c r="H1557" t="str">
        <f t="shared" si="58"/>
        <v/>
      </c>
      <c r="I1557" t="str">
        <f>VLOOKUP(H1557,Input!$AI$3:$AL$1002,4)</f>
        <v/>
      </c>
      <c r="J1557" t="str">
        <f>VLOOKUP(H1557,Input!$AI$3:$AL$1002,3)</f>
        <v/>
      </c>
      <c r="K1557" t="str">
        <f t="shared" si="59"/>
        <v/>
      </c>
      <c r="L1557" t="str">
        <f>VLOOKUP(K1557,Input!$AM$3:$AP$1002,4)</f>
        <v/>
      </c>
      <c r="M1557" t="str">
        <f>VLOOKUP(K1557,Input!$AM$3:$AP$1002,3)</f>
        <v/>
      </c>
    </row>
    <row r="1558" spans="8:13" x14ac:dyDescent="0.3">
      <c r="H1558" t="str">
        <f t="shared" si="58"/>
        <v/>
      </c>
      <c r="I1558" t="str">
        <f>VLOOKUP(H1558,Input!$AI$3:$AL$1002,4)</f>
        <v/>
      </c>
      <c r="J1558" t="str">
        <f>VLOOKUP(H1558,Input!$AI$3:$AL$1002,3)</f>
        <v/>
      </c>
      <c r="K1558" t="str">
        <f t="shared" si="59"/>
        <v/>
      </c>
      <c r="L1558" t="str">
        <f>VLOOKUP(K1558,Input!$AM$3:$AP$1002,4)</f>
        <v/>
      </c>
      <c r="M1558" t="str">
        <f>VLOOKUP(K1558,Input!$AM$3:$AP$1002,3)</f>
        <v/>
      </c>
    </row>
    <row r="1559" spans="8:13" x14ac:dyDescent="0.3">
      <c r="H1559" t="str">
        <f t="shared" si="58"/>
        <v/>
      </c>
      <c r="I1559" t="str">
        <f>VLOOKUP(H1559,Input!$AI$3:$AL$1002,4)</f>
        <v/>
      </c>
      <c r="J1559" t="str">
        <f>VLOOKUP(H1559,Input!$AI$3:$AL$1002,3)</f>
        <v/>
      </c>
      <c r="K1559" t="str">
        <f t="shared" si="59"/>
        <v/>
      </c>
      <c r="L1559" t="str">
        <f>VLOOKUP(K1559,Input!$AM$3:$AP$1002,4)</f>
        <v/>
      </c>
      <c r="M1559" t="str">
        <f>VLOOKUP(K1559,Input!$AM$3:$AP$1002,3)</f>
        <v/>
      </c>
    </row>
    <row r="1560" spans="8:13" x14ac:dyDescent="0.3">
      <c r="H1560" t="str">
        <f t="shared" si="58"/>
        <v/>
      </c>
      <c r="I1560" t="str">
        <f>VLOOKUP(H1560,Input!$AI$3:$AL$1002,4)</f>
        <v/>
      </c>
      <c r="J1560" t="str">
        <f>VLOOKUP(H1560,Input!$AI$3:$AL$1002,3)</f>
        <v/>
      </c>
      <c r="K1560" t="str">
        <f t="shared" si="59"/>
        <v/>
      </c>
      <c r="L1560" t="str">
        <f>VLOOKUP(K1560,Input!$AM$3:$AP$1002,4)</f>
        <v/>
      </c>
      <c r="M1560" t="str">
        <f>VLOOKUP(K1560,Input!$AM$3:$AP$1002,3)</f>
        <v/>
      </c>
    </row>
    <row r="1561" spans="8:13" x14ac:dyDescent="0.3">
      <c r="H1561" t="str">
        <f t="shared" si="58"/>
        <v/>
      </c>
      <c r="I1561" t="str">
        <f>VLOOKUP(H1561,Input!$AI$3:$AL$1002,4)</f>
        <v/>
      </c>
      <c r="J1561" t="str">
        <f>VLOOKUP(H1561,Input!$AI$3:$AL$1002,3)</f>
        <v/>
      </c>
      <c r="K1561" t="str">
        <f t="shared" si="59"/>
        <v/>
      </c>
      <c r="L1561" t="str">
        <f>VLOOKUP(K1561,Input!$AM$3:$AP$1002,4)</f>
        <v/>
      </c>
      <c r="M1561" t="str">
        <f>VLOOKUP(K1561,Input!$AM$3:$AP$1002,3)</f>
        <v/>
      </c>
    </row>
    <row r="1562" spans="8:13" x14ac:dyDescent="0.3">
      <c r="H1562" t="str">
        <f t="shared" si="58"/>
        <v/>
      </c>
      <c r="I1562" t="str">
        <f>VLOOKUP(H1562,Input!$AI$3:$AL$1002,4)</f>
        <v/>
      </c>
      <c r="J1562" t="str">
        <f>VLOOKUP(H1562,Input!$AI$3:$AL$1002,3)</f>
        <v/>
      </c>
      <c r="K1562" t="str">
        <f t="shared" si="59"/>
        <v/>
      </c>
      <c r="L1562" t="str">
        <f>VLOOKUP(K1562,Input!$AM$3:$AP$1002,4)</f>
        <v/>
      </c>
      <c r="M1562" t="str">
        <f>VLOOKUP(K1562,Input!$AM$3:$AP$1002,3)</f>
        <v/>
      </c>
    </row>
    <row r="1563" spans="8:13" x14ac:dyDescent="0.3">
      <c r="H1563" t="str">
        <f t="shared" si="58"/>
        <v/>
      </c>
      <c r="I1563" t="str">
        <f>VLOOKUP(H1563,Input!$AI$3:$AL$1002,4)</f>
        <v/>
      </c>
      <c r="J1563" t="str">
        <f>VLOOKUP(H1563,Input!$AI$3:$AL$1002,3)</f>
        <v/>
      </c>
      <c r="K1563" t="str">
        <f t="shared" si="59"/>
        <v/>
      </c>
      <c r="L1563" t="str">
        <f>VLOOKUP(K1563,Input!$AM$3:$AP$1002,4)</f>
        <v/>
      </c>
      <c r="M1563" t="str">
        <f>VLOOKUP(K1563,Input!$AM$3:$AP$1002,3)</f>
        <v/>
      </c>
    </row>
    <row r="1564" spans="8:13" x14ac:dyDescent="0.3">
      <c r="H1564" t="str">
        <f t="shared" si="58"/>
        <v/>
      </c>
      <c r="I1564" t="str">
        <f>VLOOKUP(H1564,Input!$AI$3:$AL$1002,4)</f>
        <v/>
      </c>
      <c r="J1564" t="str">
        <f>VLOOKUP(H1564,Input!$AI$3:$AL$1002,3)</f>
        <v/>
      </c>
      <c r="K1564" t="str">
        <f t="shared" si="59"/>
        <v/>
      </c>
      <c r="L1564" t="str">
        <f>VLOOKUP(K1564,Input!$AM$3:$AP$1002,4)</f>
        <v/>
      </c>
      <c r="M1564" t="str">
        <f>VLOOKUP(K1564,Input!$AM$3:$AP$1002,3)</f>
        <v/>
      </c>
    </row>
    <row r="1565" spans="8:13" x14ac:dyDescent="0.3">
      <c r="H1565" t="str">
        <f t="shared" si="58"/>
        <v/>
      </c>
      <c r="I1565" t="str">
        <f>VLOOKUP(H1565,Input!$AI$3:$AL$1002,4)</f>
        <v/>
      </c>
      <c r="J1565" t="str">
        <f>VLOOKUP(H1565,Input!$AI$3:$AL$1002,3)</f>
        <v/>
      </c>
      <c r="K1565" t="str">
        <f t="shared" si="59"/>
        <v/>
      </c>
      <c r="L1565" t="str">
        <f>VLOOKUP(K1565,Input!$AM$3:$AP$1002,4)</f>
        <v/>
      </c>
      <c r="M1565" t="str">
        <f>VLOOKUP(K1565,Input!$AM$3:$AP$1002,3)</f>
        <v/>
      </c>
    </row>
    <row r="1566" spans="8:13" x14ac:dyDescent="0.3">
      <c r="H1566" t="str">
        <f t="shared" si="58"/>
        <v/>
      </c>
      <c r="I1566" t="str">
        <f>VLOOKUP(H1566,Input!$AI$3:$AL$1002,4)</f>
        <v/>
      </c>
      <c r="J1566" t="str">
        <f>VLOOKUP(H1566,Input!$AI$3:$AL$1002,3)</f>
        <v/>
      </c>
      <c r="K1566" t="str">
        <f t="shared" si="59"/>
        <v/>
      </c>
      <c r="L1566" t="str">
        <f>VLOOKUP(K1566,Input!$AM$3:$AP$1002,4)</f>
        <v/>
      </c>
      <c r="M1566" t="str">
        <f>VLOOKUP(K1566,Input!$AM$3:$AP$1002,3)</f>
        <v/>
      </c>
    </row>
    <row r="1567" spans="8:13" x14ac:dyDescent="0.3">
      <c r="H1567" t="str">
        <f t="shared" si="58"/>
        <v/>
      </c>
      <c r="I1567" t="str">
        <f>VLOOKUP(H1567,Input!$AI$3:$AL$1002,4)</f>
        <v/>
      </c>
      <c r="J1567" t="str">
        <f>VLOOKUP(H1567,Input!$AI$3:$AL$1002,3)</f>
        <v/>
      </c>
      <c r="K1567" t="str">
        <f t="shared" si="59"/>
        <v/>
      </c>
      <c r="L1567" t="str">
        <f>VLOOKUP(K1567,Input!$AM$3:$AP$1002,4)</f>
        <v/>
      </c>
      <c r="M1567" t="str">
        <f>VLOOKUP(K1567,Input!$AM$3:$AP$1002,3)</f>
        <v/>
      </c>
    </row>
    <row r="1568" spans="8:13" x14ac:dyDescent="0.3">
      <c r="H1568" t="str">
        <f t="shared" si="58"/>
        <v/>
      </c>
      <c r="I1568" t="str">
        <f>VLOOKUP(H1568,Input!$AI$3:$AL$1002,4)</f>
        <v/>
      </c>
      <c r="J1568" t="str">
        <f>VLOOKUP(H1568,Input!$AI$3:$AL$1002,3)</f>
        <v/>
      </c>
      <c r="K1568" t="str">
        <f t="shared" si="59"/>
        <v/>
      </c>
      <c r="L1568" t="str">
        <f>VLOOKUP(K1568,Input!$AM$3:$AP$1002,4)</f>
        <v/>
      </c>
      <c r="M1568" t="str">
        <f>VLOOKUP(K1568,Input!$AM$3:$AP$1002,3)</f>
        <v/>
      </c>
    </row>
    <row r="1569" spans="8:13" x14ac:dyDescent="0.3">
      <c r="H1569" t="str">
        <f t="shared" si="58"/>
        <v/>
      </c>
      <c r="I1569" t="str">
        <f>VLOOKUP(H1569,Input!$AI$3:$AL$1002,4)</f>
        <v/>
      </c>
      <c r="J1569" t="str">
        <f>VLOOKUP(H1569,Input!$AI$3:$AL$1002,3)</f>
        <v/>
      </c>
      <c r="K1569" t="str">
        <f t="shared" si="59"/>
        <v/>
      </c>
      <c r="L1569" t="str">
        <f>VLOOKUP(K1569,Input!$AM$3:$AP$1002,4)</f>
        <v/>
      </c>
      <c r="M1569" t="str">
        <f>VLOOKUP(K1569,Input!$AM$3:$AP$1002,3)</f>
        <v/>
      </c>
    </row>
    <row r="1570" spans="8:13" x14ac:dyDescent="0.3">
      <c r="H1570" t="str">
        <f t="shared" si="58"/>
        <v/>
      </c>
      <c r="I1570" t="str">
        <f>VLOOKUP(H1570,Input!$AI$3:$AL$1002,4)</f>
        <v/>
      </c>
      <c r="J1570" t="str">
        <f>VLOOKUP(H1570,Input!$AI$3:$AL$1002,3)</f>
        <v/>
      </c>
      <c r="K1570" t="str">
        <f t="shared" si="59"/>
        <v/>
      </c>
      <c r="L1570" t="str">
        <f>VLOOKUP(K1570,Input!$AM$3:$AP$1002,4)</f>
        <v/>
      </c>
      <c r="M1570" t="str">
        <f>VLOOKUP(K1570,Input!$AM$3:$AP$1002,3)</f>
        <v/>
      </c>
    </row>
    <row r="1571" spans="8:13" x14ac:dyDescent="0.3">
      <c r="H1571" t="str">
        <f t="shared" si="58"/>
        <v/>
      </c>
      <c r="I1571" t="str">
        <f>VLOOKUP(H1571,Input!$AI$3:$AL$1002,4)</f>
        <v/>
      </c>
      <c r="J1571" t="str">
        <f>VLOOKUP(H1571,Input!$AI$3:$AL$1002,3)</f>
        <v/>
      </c>
      <c r="K1571" t="str">
        <f t="shared" si="59"/>
        <v/>
      </c>
      <c r="L1571" t="str">
        <f>VLOOKUP(K1571,Input!$AM$3:$AP$1002,4)</f>
        <v/>
      </c>
      <c r="M1571" t="str">
        <f>VLOOKUP(K1571,Input!$AM$3:$AP$1002,3)</f>
        <v/>
      </c>
    </row>
    <row r="1572" spans="8:13" x14ac:dyDescent="0.3">
      <c r="H1572" t="str">
        <f t="shared" si="58"/>
        <v/>
      </c>
      <c r="I1572" t="str">
        <f>VLOOKUP(H1572,Input!$AI$3:$AL$1002,4)</f>
        <v/>
      </c>
      <c r="J1572" t="str">
        <f>VLOOKUP(H1572,Input!$AI$3:$AL$1002,3)</f>
        <v/>
      </c>
      <c r="K1572" t="str">
        <f t="shared" si="59"/>
        <v/>
      </c>
      <c r="L1572" t="str">
        <f>VLOOKUP(K1572,Input!$AM$3:$AP$1002,4)</f>
        <v/>
      </c>
      <c r="M1572" t="str">
        <f>VLOOKUP(K1572,Input!$AM$3:$AP$1002,3)</f>
        <v/>
      </c>
    </row>
    <row r="1573" spans="8:13" x14ac:dyDescent="0.3">
      <c r="H1573" t="str">
        <f t="shared" si="58"/>
        <v/>
      </c>
      <c r="I1573" t="str">
        <f>VLOOKUP(H1573,Input!$AI$3:$AL$1002,4)</f>
        <v/>
      </c>
      <c r="J1573" t="str">
        <f>VLOOKUP(H1573,Input!$AI$3:$AL$1002,3)</f>
        <v/>
      </c>
      <c r="K1573" t="str">
        <f t="shared" si="59"/>
        <v/>
      </c>
      <c r="L1573" t="str">
        <f>VLOOKUP(K1573,Input!$AM$3:$AP$1002,4)</f>
        <v/>
      </c>
      <c r="M1573" t="str">
        <f>VLOOKUP(K1573,Input!$AM$3:$AP$1002,3)</f>
        <v/>
      </c>
    </row>
    <row r="1574" spans="8:13" x14ac:dyDescent="0.3">
      <c r="H1574" t="str">
        <f t="shared" si="58"/>
        <v/>
      </c>
      <c r="I1574" t="str">
        <f>VLOOKUP(H1574,Input!$AI$3:$AL$1002,4)</f>
        <v/>
      </c>
      <c r="J1574" t="str">
        <f>VLOOKUP(H1574,Input!$AI$3:$AL$1002,3)</f>
        <v/>
      </c>
      <c r="K1574" t="str">
        <f t="shared" si="59"/>
        <v/>
      </c>
      <c r="L1574" t="str">
        <f>VLOOKUP(K1574,Input!$AM$3:$AP$1002,4)</f>
        <v/>
      </c>
      <c r="M1574" t="str">
        <f>VLOOKUP(K1574,Input!$AM$3:$AP$1002,3)</f>
        <v/>
      </c>
    </row>
    <row r="1575" spans="8:13" x14ac:dyDescent="0.3">
      <c r="H1575" t="str">
        <f t="shared" si="58"/>
        <v/>
      </c>
      <c r="I1575" t="str">
        <f>VLOOKUP(H1575,Input!$AI$3:$AL$1002,4)</f>
        <v/>
      </c>
      <c r="J1575" t="str">
        <f>VLOOKUP(H1575,Input!$AI$3:$AL$1002,3)</f>
        <v/>
      </c>
      <c r="K1575" t="str">
        <f t="shared" si="59"/>
        <v/>
      </c>
      <c r="L1575" t="str">
        <f>VLOOKUP(K1575,Input!$AM$3:$AP$1002,4)</f>
        <v/>
      </c>
      <c r="M1575" t="str">
        <f>VLOOKUP(K1575,Input!$AM$3:$AP$1002,3)</f>
        <v/>
      </c>
    </row>
    <row r="1576" spans="8:13" x14ac:dyDescent="0.3">
      <c r="H1576" t="str">
        <f t="shared" si="58"/>
        <v/>
      </c>
      <c r="I1576" t="str">
        <f>VLOOKUP(H1576,Input!$AI$3:$AL$1002,4)</f>
        <v/>
      </c>
      <c r="J1576" t="str">
        <f>VLOOKUP(H1576,Input!$AI$3:$AL$1002,3)</f>
        <v/>
      </c>
      <c r="K1576" t="str">
        <f t="shared" si="59"/>
        <v/>
      </c>
      <c r="L1576" t="str">
        <f>VLOOKUP(K1576,Input!$AM$3:$AP$1002,4)</f>
        <v/>
      </c>
      <c r="M1576" t="str">
        <f>VLOOKUP(K1576,Input!$AM$3:$AP$1002,3)</f>
        <v/>
      </c>
    </row>
    <row r="1577" spans="8:13" x14ac:dyDescent="0.3">
      <c r="H1577" t="str">
        <f t="shared" si="58"/>
        <v/>
      </c>
      <c r="I1577" t="str">
        <f>VLOOKUP(H1577,Input!$AI$3:$AL$1002,4)</f>
        <v/>
      </c>
      <c r="J1577" t="str">
        <f>VLOOKUP(H1577,Input!$AI$3:$AL$1002,3)</f>
        <v/>
      </c>
      <c r="K1577" t="str">
        <f t="shared" si="59"/>
        <v/>
      </c>
      <c r="L1577" t="str">
        <f>VLOOKUP(K1577,Input!$AM$3:$AP$1002,4)</f>
        <v/>
      </c>
      <c r="M1577" t="str">
        <f>VLOOKUP(K1577,Input!$AM$3:$AP$1002,3)</f>
        <v/>
      </c>
    </row>
    <row r="1578" spans="8:13" x14ac:dyDescent="0.3">
      <c r="H1578" t="str">
        <f t="shared" si="58"/>
        <v/>
      </c>
      <c r="I1578" t="str">
        <f>VLOOKUP(H1578,Input!$AI$3:$AL$1002,4)</f>
        <v/>
      </c>
      <c r="J1578" t="str">
        <f>VLOOKUP(H1578,Input!$AI$3:$AL$1002,3)</f>
        <v/>
      </c>
      <c r="K1578" t="str">
        <f t="shared" si="59"/>
        <v/>
      </c>
      <c r="L1578" t="str">
        <f>VLOOKUP(K1578,Input!$AM$3:$AP$1002,4)</f>
        <v/>
      </c>
      <c r="M1578" t="str">
        <f>VLOOKUP(K1578,Input!$AM$3:$AP$1002,3)</f>
        <v/>
      </c>
    </row>
    <row r="1579" spans="8:13" x14ac:dyDescent="0.3">
      <c r="H1579" t="str">
        <f t="shared" si="58"/>
        <v/>
      </c>
      <c r="I1579" t="str">
        <f>VLOOKUP(H1579,Input!$AI$3:$AL$1002,4)</f>
        <v/>
      </c>
      <c r="J1579" t="str">
        <f>VLOOKUP(H1579,Input!$AI$3:$AL$1002,3)</f>
        <v/>
      </c>
      <c r="K1579" t="str">
        <f t="shared" si="59"/>
        <v/>
      </c>
      <c r="L1579" t="str">
        <f>VLOOKUP(K1579,Input!$AM$3:$AP$1002,4)</f>
        <v/>
      </c>
      <c r="M1579" t="str">
        <f>VLOOKUP(K1579,Input!$AM$3:$AP$1002,3)</f>
        <v/>
      </c>
    </row>
    <row r="1580" spans="8:13" x14ac:dyDescent="0.3">
      <c r="H1580" t="str">
        <f t="shared" si="58"/>
        <v/>
      </c>
      <c r="I1580" t="str">
        <f>VLOOKUP(H1580,Input!$AI$3:$AL$1002,4)</f>
        <v/>
      </c>
      <c r="J1580" t="str">
        <f>VLOOKUP(H1580,Input!$AI$3:$AL$1002,3)</f>
        <v/>
      </c>
      <c r="K1580" t="str">
        <f t="shared" si="59"/>
        <v/>
      </c>
      <c r="L1580" t="str">
        <f>VLOOKUP(K1580,Input!$AM$3:$AP$1002,4)</f>
        <v/>
      </c>
      <c r="M1580" t="str">
        <f>VLOOKUP(K1580,Input!$AM$3:$AP$1002,3)</f>
        <v/>
      </c>
    </row>
    <row r="1581" spans="8:13" x14ac:dyDescent="0.3">
      <c r="H1581" t="str">
        <f t="shared" si="58"/>
        <v/>
      </c>
      <c r="I1581" t="str">
        <f>VLOOKUP(H1581,Input!$AI$3:$AL$1002,4)</f>
        <v/>
      </c>
      <c r="J1581" t="str">
        <f>VLOOKUP(H1581,Input!$AI$3:$AL$1002,3)</f>
        <v/>
      </c>
      <c r="K1581" t="str">
        <f t="shared" si="59"/>
        <v/>
      </c>
      <c r="L1581" t="str">
        <f>VLOOKUP(K1581,Input!$AM$3:$AP$1002,4)</f>
        <v/>
      </c>
      <c r="M1581" t="str">
        <f>VLOOKUP(K1581,Input!$AM$3:$AP$1002,3)</f>
        <v/>
      </c>
    </row>
    <row r="1582" spans="8:13" x14ac:dyDescent="0.3">
      <c r="H1582" t="str">
        <f t="shared" si="58"/>
        <v/>
      </c>
      <c r="I1582" t="str">
        <f>VLOOKUP(H1582,Input!$AI$3:$AL$1002,4)</f>
        <v/>
      </c>
      <c r="J1582" t="str">
        <f>VLOOKUP(H1582,Input!$AI$3:$AL$1002,3)</f>
        <v/>
      </c>
      <c r="K1582" t="str">
        <f t="shared" si="59"/>
        <v/>
      </c>
      <c r="L1582" t="str">
        <f>VLOOKUP(K1582,Input!$AM$3:$AP$1002,4)</f>
        <v/>
      </c>
      <c r="M1582" t="str">
        <f>VLOOKUP(K1582,Input!$AM$3:$AP$1002,3)</f>
        <v/>
      </c>
    </row>
    <row r="1583" spans="8:13" x14ac:dyDescent="0.3">
      <c r="H1583" t="str">
        <f t="shared" si="58"/>
        <v/>
      </c>
      <c r="I1583" t="str">
        <f>VLOOKUP(H1583,Input!$AI$3:$AL$1002,4)</f>
        <v/>
      </c>
      <c r="J1583" t="str">
        <f>VLOOKUP(H1583,Input!$AI$3:$AL$1002,3)</f>
        <v/>
      </c>
      <c r="K1583" t="str">
        <f t="shared" si="59"/>
        <v/>
      </c>
      <c r="L1583" t="str">
        <f>VLOOKUP(K1583,Input!$AM$3:$AP$1002,4)</f>
        <v/>
      </c>
      <c r="M1583" t="str">
        <f>VLOOKUP(K1583,Input!$AM$3:$AP$1002,3)</f>
        <v/>
      </c>
    </row>
    <row r="1584" spans="8:13" x14ac:dyDescent="0.3">
      <c r="H1584" t="str">
        <f t="shared" si="58"/>
        <v/>
      </c>
      <c r="I1584" t="str">
        <f>VLOOKUP(H1584,Input!$AI$3:$AL$1002,4)</f>
        <v/>
      </c>
      <c r="J1584" t="str">
        <f>VLOOKUP(H1584,Input!$AI$3:$AL$1002,3)</f>
        <v/>
      </c>
      <c r="K1584" t="str">
        <f t="shared" si="59"/>
        <v/>
      </c>
      <c r="L1584" t="str">
        <f>VLOOKUP(K1584,Input!$AM$3:$AP$1002,4)</f>
        <v/>
      </c>
      <c r="M1584" t="str">
        <f>VLOOKUP(K1584,Input!$AM$3:$AP$1002,3)</f>
        <v/>
      </c>
    </row>
    <row r="1585" spans="8:13" x14ac:dyDescent="0.3">
      <c r="H1585" t="str">
        <f t="shared" si="58"/>
        <v/>
      </c>
      <c r="I1585" t="str">
        <f>VLOOKUP(H1585,Input!$AI$3:$AL$1002,4)</f>
        <v/>
      </c>
      <c r="J1585" t="str">
        <f>VLOOKUP(H1585,Input!$AI$3:$AL$1002,3)</f>
        <v/>
      </c>
      <c r="K1585" t="str">
        <f t="shared" si="59"/>
        <v/>
      </c>
      <c r="L1585" t="str">
        <f>VLOOKUP(K1585,Input!$AM$3:$AP$1002,4)</f>
        <v/>
      </c>
      <c r="M1585" t="str">
        <f>VLOOKUP(K1585,Input!$AM$3:$AP$1002,3)</f>
        <v/>
      </c>
    </row>
    <row r="1586" spans="8:13" x14ac:dyDescent="0.3">
      <c r="H1586" t="str">
        <f t="shared" si="58"/>
        <v/>
      </c>
      <c r="I1586" t="str">
        <f>VLOOKUP(H1586,Input!$AI$3:$AL$1002,4)</f>
        <v/>
      </c>
      <c r="J1586" t="str">
        <f>VLOOKUP(H1586,Input!$AI$3:$AL$1002,3)</f>
        <v/>
      </c>
      <c r="K1586" t="str">
        <f t="shared" si="59"/>
        <v/>
      </c>
      <c r="L1586" t="str">
        <f>VLOOKUP(K1586,Input!$AM$3:$AP$1002,4)</f>
        <v/>
      </c>
      <c r="M1586" t="str">
        <f>VLOOKUP(K1586,Input!$AM$3:$AP$1002,3)</f>
        <v/>
      </c>
    </row>
    <row r="1587" spans="8:13" x14ac:dyDescent="0.3">
      <c r="H1587" t="str">
        <f t="shared" si="58"/>
        <v/>
      </c>
      <c r="I1587" t="str">
        <f>VLOOKUP(H1587,Input!$AI$3:$AL$1002,4)</f>
        <v/>
      </c>
      <c r="J1587" t="str">
        <f>VLOOKUP(H1587,Input!$AI$3:$AL$1002,3)</f>
        <v/>
      </c>
      <c r="K1587" t="str">
        <f t="shared" si="59"/>
        <v/>
      </c>
      <c r="L1587" t="str">
        <f>VLOOKUP(K1587,Input!$AM$3:$AP$1002,4)</f>
        <v/>
      </c>
      <c r="M1587" t="str">
        <f>VLOOKUP(K1587,Input!$AM$3:$AP$1002,3)</f>
        <v/>
      </c>
    </row>
    <row r="1588" spans="8:13" x14ac:dyDescent="0.3">
      <c r="H1588" t="str">
        <f t="shared" si="58"/>
        <v/>
      </c>
      <c r="I1588" t="str">
        <f>VLOOKUP(H1588,Input!$AI$3:$AL$1002,4)</f>
        <v/>
      </c>
      <c r="J1588" t="str">
        <f>VLOOKUP(H1588,Input!$AI$3:$AL$1002,3)</f>
        <v/>
      </c>
      <c r="K1588" t="str">
        <f t="shared" si="59"/>
        <v/>
      </c>
      <c r="L1588" t="str">
        <f>VLOOKUP(K1588,Input!$AM$3:$AP$1002,4)</f>
        <v/>
      </c>
      <c r="M1588" t="str">
        <f>VLOOKUP(K1588,Input!$AM$3:$AP$1002,3)</f>
        <v/>
      </c>
    </row>
    <row r="1589" spans="8:13" x14ac:dyDescent="0.3">
      <c r="H1589" t="str">
        <f t="shared" si="58"/>
        <v/>
      </c>
      <c r="I1589" t="str">
        <f>VLOOKUP(H1589,Input!$AI$3:$AL$1002,4)</f>
        <v/>
      </c>
      <c r="J1589" t="str">
        <f>VLOOKUP(H1589,Input!$AI$3:$AL$1002,3)</f>
        <v/>
      </c>
      <c r="K1589" t="str">
        <f t="shared" si="59"/>
        <v/>
      </c>
      <c r="L1589" t="str">
        <f>VLOOKUP(K1589,Input!$AM$3:$AP$1002,4)</f>
        <v/>
      </c>
      <c r="M1589" t="str">
        <f>VLOOKUP(K1589,Input!$AM$3:$AP$1002,3)</f>
        <v/>
      </c>
    </row>
    <row r="1590" spans="8:13" x14ac:dyDescent="0.3">
      <c r="H1590" t="str">
        <f t="shared" si="58"/>
        <v/>
      </c>
      <c r="I1590" t="str">
        <f>VLOOKUP(H1590,Input!$AI$3:$AL$1002,4)</f>
        <v/>
      </c>
      <c r="J1590" t="str">
        <f>VLOOKUP(H1590,Input!$AI$3:$AL$1002,3)</f>
        <v/>
      </c>
      <c r="K1590" t="str">
        <f t="shared" si="59"/>
        <v/>
      </c>
      <c r="L1590" t="str">
        <f>VLOOKUP(K1590,Input!$AM$3:$AP$1002,4)</f>
        <v/>
      </c>
      <c r="M1590" t="str">
        <f>VLOOKUP(K1590,Input!$AM$3:$AP$1002,3)</f>
        <v/>
      </c>
    </row>
    <row r="1591" spans="8:13" x14ac:dyDescent="0.3">
      <c r="H1591" t="str">
        <f t="shared" si="58"/>
        <v/>
      </c>
      <c r="I1591" t="str">
        <f>VLOOKUP(H1591,Input!$AI$3:$AL$1002,4)</f>
        <v/>
      </c>
      <c r="J1591" t="str">
        <f>VLOOKUP(H1591,Input!$AI$3:$AL$1002,3)</f>
        <v/>
      </c>
      <c r="K1591" t="str">
        <f t="shared" si="59"/>
        <v/>
      </c>
      <c r="L1591" t="str">
        <f>VLOOKUP(K1591,Input!$AM$3:$AP$1002,4)</f>
        <v/>
      </c>
      <c r="M1591" t="str">
        <f>VLOOKUP(K1591,Input!$AM$3:$AP$1002,3)</f>
        <v/>
      </c>
    </row>
    <row r="1592" spans="8:13" x14ac:dyDescent="0.3">
      <c r="H1592" t="str">
        <f t="shared" si="58"/>
        <v/>
      </c>
      <c r="I1592" t="str">
        <f>VLOOKUP(H1592,Input!$AI$3:$AL$1002,4)</f>
        <v/>
      </c>
      <c r="J1592" t="str">
        <f>VLOOKUP(H1592,Input!$AI$3:$AL$1002,3)</f>
        <v/>
      </c>
      <c r="K1592" t="str">
        <f t="shared" si="59"/>
        <v/>
      </c>
      <c r="L1592" t="str">
        <f>VLOOKUP(K1592,Input!$AM$3:$AP$1002,4)</f>
        <v/>
      </c>
      <c r="M1592" t="str">
        <f>VLOOKUP(K1592,Input!$AM$3:$AP$1002,3)</f>
        <v/>
      </c>
    </row>
    <row r="1593" spans="8:13" x14ac:dyDescent="0.3">
      <c r="H1593" t="str">
        <f t="shared" si="58"/>
        <v/>
      </c>
      <c r="I1593" t="str">
        <f>VLOOKUP(H1593,Input!$AI$3:$AL$1002,4)</f>
        <v/>
      </c>
      <c r="J1593" t="str">
        <f>VLOOKUP(H1593,Input!$AI$3:$AL$1002,3)</f>
        <v/>
      </c>
      <c r="K1593" t="str">
        <f t="shared" si="59"/>
        <v/>
      </c>
      <c r="L1593" t="str">
        <f>VLOOKUP(K1593,Input!$AM$3:$AP$1002,4)</f>
        <v/>
      </c>
      <c r="M1593" t="str">
        <f>VLOOKUP(K1593,Input!$AM$3:$AP$1002,3)</f>
        <v/>
      </c>
    </row>
    <row r="1594" spans="8:13" x14ac:dyDescent="0.3">
      <c r="H1594" t="str">
        <f t="shared" si="58"/>
        <v/>
      </c>
      <c r="I1594" t="str">
        <f>VLOOKUP(H1594,Input!$AI$3:$AL$1002,4)</f>
        <v/>
      </c>
      <c r="J1594" t="str">
        <f>VLOOKUP(H1594,Input!$AI$3:$AL$1002,3)</f>
        <v/>
      </c>
      <c r="K1594" t="str">
        <f t="shared" si="59"/>
        <v/>
      </c>
      <c r="L1594" t="str">
        <f>VLOOKUP(K1594,Input!$AM$3:$AP$1002,4)</f>
        <v/>
      </c>
      <c r="M1594" t="str">
        <f>VLOOKUP(K1594,Input!$AM$3:$AP$1002,3)</f>
        <v/>
      </c>
    </row>
    <row r="1595" spans="8:13" x14ac:dyDescent="0.3">
      <c r="H1595" t="str">
        <f t="shared" si="58"/>
        <v/>
      </c>
      <c r="I1595" t="str">
        <f>VLOOKUP(H1595,Input!$AI$3:$AL$1002,4)</f>
        <v/>
      </c>
      <c r="J1595" t="str">
        <f>VLOOKUP(H1595,Input!$AI$3:$AL$1002,3)</f>
        <v/>
      </c>
      <c r="K1595" t="str">
        <f t="shared" si="59"/>
        <v/>
      </c>
      <c r="L1595" t="str">
        <f>VLOOKUP(K1595,Input!$AM$3:$AP$1002,4)</f>
        <v/>
      </c>
      <c r="M1595" t="str">
        <f>VLOOKUP(K1595,Input!$AM$3:$AP$1002,3)</f>
        <v/>
      </c>
    </row>
    <row r="1596" spans="8:13" x14ac:dyDescent="0.3">
      <c r="H1596" t="str">
        <f t="shared" si="58"/>
        <v/>
      </c>
      <c r="I1596" t="str">
        <f>VLOOKUP(H1596,Input!$AI$3:$AL$1002,4)</f>
        <v/>
      </c>
      <c r="J1596" t="str">
        <f>VLOOKUP(H1596,Input!$AI$3:$AL$1002,3)</f>
        <v/>
      </c>
      <c r="K1596" t="str">
        <f t="shared" si="59"/>
        <v/>
      </c>
      <c r="L1596" t="str">
        <f>VLOOKUP(K1596,Input!$AM$3:$AP$1002,4)</f>
        <v/>
      </c>
      <c r="M1596" t="str">
        <f>VLOOKUP(K1596,Input!$AM$3:$AP$1002,3)</f>
        <v/>
      </c>
    </row>
    <row r="1597" spans="8:13" x14ac:dyDescent="0.3">
      <c r="H1597" t="str">
        <f t="shared" si="58"/>
        <v/>
      </c>
      <c r="I1597" t="str">
        <f>VLOOKUP(H1597,Input!$AI$3:$AL$1002,4)</f>
        <v/>
      </c>
      <c r="J1597" t="str">
        <f>VLOOKUP(H1597,Input!$AI$3:$AL$1002,3)</f>
        <v/>
      </c>
      <c r="K1597" t="str">
        <f t="shared" si="59"/>
        <v/>
      </c>
      <c r="L1597" t="str">
        <f>VLOOKUP(K1597,Input!$AM$3:$AP$1002,4)</f>
        <v/>
      </c>
      <c r="M1597" t="str">
        <f>VLOOKUP(K1597,Input!$AM$3:$AP$1002,3)</f>
        <v/>
      </c>
    </row>
    <row r="1598" spans="8:13" x14ac:dyDescent="0.3">
      <c r="H1598" t="str">
        <f t="shared" si="58"/>
        <v/>
      </c>
      <c r="I1598" t="str">
        <f>VLOOKUP(H1598,Input!$AI$3:$AL$1002,4)</f>
        <v/>
      </c>
      <c r="J1598" t="str">
        <f>VLOOKUP(H1598,Input!$AI$3:$AL$1002,3)</f>
        <v/>
      </c>
      <c r="K1598" t="str">
        <f t="shared" si="59"/>
        <v/>
      </c>
      <c r="L1598" t="str">
        <f>VLOOKUP(K1598,Input!$AM$3:$AP$1002,4)</f>
        <v/>
      </c>
      <c r="M1598" t="str">
        <f>VLOOKUP(K1598,Input!$AM$3:$AP$1002,3)</f>
        <v/>
      </c>
    </row>
    <row r="1599" spans="8:13" x14ac:dyDescent="0.3">
      <c r="H1599" t="str">
        <f t="shared" si="58"/>
        <v/>
      </c>
      <c r="I1599" t="str">
        <f>VLOOKUP(H1599,Input!$AI$3:$AL$1002,4)</f>
        <v/>
      </c>
      <c r="J1599" t="str">
        <f>VLOOKUP(H1599,Input!$AI$3:$AL$1002,3)</f>
        <v/>
      </c>
      <c r="K1599" t="str">
        <f t="shared" si="59"/>
        <v/>
      </c>
      <c r="L1599" t="str">
        <f>VLOOKUP(K1599,Input!$AM$3:$AP$1002,4)</f>
        <v/>
      </c>
      <c r="M1599" t="str">
        <f>VLOOKUP(K1599,Input!$AM$3:$AP$1002,3)</f>
        <v/>
      </c>
    </row>
    <row r="1600" spans="8:13" x14ac:dyDescent="0.3">
      <c r="H1600" t="str">
        <f t="shared" si="58"/>
        <v/>
      </c>
      <c r="I1600" t="str">
        <f>VLOOKUP(H1600,Input!$AI$3:$AL$1002,4)</f>
        <v/>
      </c>
      <c r="J1600" t="str">
        <f>VLOOKUP(H1600,Input!$AI$3:$AL$1002,3)</f>
        <v/>
      </c>
      <c r="K1600" t="str">
        <f t="shared" si="59"/>
        <v/>
      </c>
      <c r="L1600" t="str">
        <f>VLOOKUP(K1600,Input!$AM$3:$AP$1002,4)</f>
        <v/>
      </c>
      <c r="M1600" t="str">
        <f>VLOOKUP(K1600,Input!$AM$3:$AP$1002,3)</f>
        <v/>
      </c>
    </row>
    <row r="1601" spans="8:13" x14ac:dyDescent="0.3">
      <c r="H1601" t="str">
        <f t="shared" si="58"/>
        <v/>
      </c>
      <c r="I1601" t="str">
        <f>VLOOKUP(H1601,Input!$AI$3:$AL$1002,4)</f>
        <v/>
      </c>
      <c r="J1601" t="str">
        <f>VLOOKUP(H1601,Input!$AI$3:$AL$1002,3)</f>
        <v/>
      </c>
      <c r="K1601" t="str">
        <f t="shared" si="59"/>
        <v/>
      </c>
      <c r="L1601" t="str">
        <f>VLOOKUP(K1601,Input!$AM$3:$AP$1002,4)</f>
        <v/>
      </c>
      <c r="M1601" t="str">
        <f>VLOOKUP(K1601,Input!$AM$3:$AP$1002,3)</f>
        <v/>
      </c>
    </row>
    <row r="1602" spans="8:13" x14ac:dyDescent="0.3">
      <c r="H1602" t="str">
        <f t="shared" si="58"/>
        <v/>
      </c>
      <c r="I1602" t="str">
        <f>VLOOKUP(H1602,Input!$AI$3:$AL$1002,4)</f>
        <v/>
      </c>
      <c r="J1602" t="str">
        <f>VLOOKUP(H1602,Input!$AI$3:$AL$1002,3)</f>
        <v/>
      </c>
      <c r="K1602" t="str">
        <f t="shared" si="59"/>
        <v/>
      </c>
      <c r="L1602" t="str">
        <f>VLOOKUP(K1602,Input!$AM$3:$AP$1002,4)</f>
        <v/>
      </c>
      <c r="M1602" t="str">
        <f>VLOOKUP(K1602,Input!$AM$3:$AP$1002,3)</f>
        <v/>
      </c>
    </row>
    <row r="1603" spans="8:13" x14ac:dyDescent="0.3">
      <c r="H1603" t="str">
        <f t="shared" si="58"/>
        <v/>
      </c>
      <c r="I1603" t="str">
        <f>VLOOKUP(H1603,Input!$AI$3:$AL$1002,4)</f>
        <v/>
      </c>
      <c r="J1603" t="str">
        <f>VLOOKUP(H1603,Input!$AI$3:$AL$1002,3)</f>
        <v/>
      </c>
      <c r="K1603" t="str">
        <f t="shared" si="59"/>
        <v/>
      </c>
      <c r="L1603" t="str">
        <f>VLOOKUP(K1603,Input!$AM$3:$AP$1002,4)</f>
        <v/>
      </c>
      <c r="M1603" t="str">
        <f>VLOOKUP(K1603,Input!$AM$3:$AP$1002,3)</f>
        <v/>
      </c>
    </row>
    <row r="1604" spans="8:13" x14ac:dyDescent="0.3">
      <c r="H1604" t="str">
        <f t="shared" si="58"/>
        <v/>
      </c>
      <c r="I1604" t="str">
        <f>VLOOKUP(H1604,Input!$AI$3:$AL$1002,4)</f>
        <v/>
      </c>
      <c r="J1604" t="str">
        <f>VLOOKUP(H1604,Input!$AI$3:$AL$1002,3)</f>
        <v/>
      </c>
      <c r="K1604" t="str">
        <f t="shared" si="59"/>
        <v/>
      </c>
      <c r="L1604" t="str">
        <f>VLOOKUP(K1604,Input!$AM$3:$AP$1002,4)</f>
        <v/>
      </c>
      <c r="M1604" t="str">
        <f>VLOOKUP(K1604,Input!$AM$3:$AP$1002,3)</f>
        <v/>
      </c>
    </row>
    <row r="1605" spans="8:13" x14ac:dyDescent="0.3">
      <c r="H1605" t="str">
        <f t="shared" ref="H1605:H1668" si="60">IF(H1604&lt;$H$1,H1604+1,"")</f>
        <v/>
      </c>
      <c r="I1605" t="str">
        <f>VLOOKUP(H1605,Input!$AI$3:$AL$1002,4)</f>
        <v/>
      </c>
      <c r="J1605" t="str">
        <f>VLOOKUP(H1605,Input!$AI$3:$AL$1002,3)</f>
        <v/>
      </c>
      <c r="K1605" t="str">
        <f t="shared" ref="K1605:K1668" si="61">IF(K1604&lt;$K$1,K1604+1,"")</f>
        <v/>
      </c>
      <c r="L1605" t="str">
        <f>VLOOKUP(K1605,Input!$AM$3:$AP$1002,4)</f>
        <v/>
      </c>
      <c r="M1605" t="str">
        <f>VLOOKUP(K1605,Input!$AM$3:$AP$1002,3)</f>
        <v/>
      </c>
    </row>
    <row r="1606" spans="8:13" x14ac:dyDescent="0.3">
      <c r="H1606" t="str">
        <f t="shared" si="60"/>
        <v/>
      </c>
      <c r="I1606" t="str">
        <f>VLOOKUP(H1606,Input!$AI$3:$AL$1002,4)</f>
        <v/>
      </c>
      <c r="J1606" t="str">
        <f>VLOOKUP(H1606,Input!$AI$3:$AL$1002,3)</f>
        <v/>
      </c>
      <c r="K1606" t="str">
        <f t="shared" si="61"/>
        <v/>
      </c>
      <c r="L1606" t="str">
        <f>VLOOKUP(K1606,Input!$AM$3:$AP$1002,4)</f>
        <v/>
      </c>
      <c r="M1606" t="str">
        <f>VLOOKUP(K1606,Input!$AM$3:$AP$1002,3)</f>
        <v/>
      </c>
    </row>
    <row r="1607" spans="8:13" x14ac:dyDescent="0.3">
      <c r="H1607" t="str">
        <f t="shared" si="60"/>
        <v/>
      </c>
      <c r="I1607" t="str">
        <f>VLOOKUP(H1607,Input!$AI$3:$AL$1002,4)</f>
        <v/>
      </c>
      <c r="J1607" t="str">
        <f>VLOOKUP(H1607,Input!$AI$3:$AL$1002,3)</f>
        <v/>
      </c>
      <c r="K1607" t="str">
        <f t="shared" si="61"/>
        <v/>
      </c>
      <c r="L1607" t="str">
        <f>VLOOKUP(K1607,Input!$AM$3:$AP$1002,4)</f>
        <v/>
      </c>
      <c r="M1607" t="str">
        <f>VLOOKUP(K1607,Input!$AM$3:$AP$1002,3)</f>
        <v/>
      </c>
    </row>
    <row r="1608" spans="8:13" x14ac:dyDescent="0.3">
      <c r="H1608" t="str">
        <f t="shared" si="60"/>
        <v/>
      </c>
      <c r="I1608" t="str">
        <f>VLOOKUP(H1608,Input!$AI$3:$AL$1002,4)</f>
        <v/>
      </c>
      <c r="J1608" t="str">
        <f>VLOOKUP(H1608,Input!$AI$3:$AL$1002,3)</f>
        <v/>
      </c>
      <c r="K1608" t="str">
        <f t="shared" si="61"/>
        <v/>
      </c>
      <c r="L1608" t="str">
        <f>VLOOKUP(K1608,Input!$AM$3:$AP$1002,4)</f>
        <v/>
      </c>
      <c r="M1608" t="str">
        <f>VLOOKUP(K1608,Input!$AM$3:$AP$1002,3)</f>
        <v/>
      </c>
    </row>
    <row r="1609" spans="8:13" x14ac:dyDescent="0.3">
      <c r="H1609" t="str">
        <f t="shared" si="60"/>
        <v/>
      </c>
      <c r="I1609" t="str">
        <f>VLOOKUP(H1609,Input!$AI$3:$AL$1002,4)</f>
        <v/>
      </c>
      <c r="J1609" t="str">
        <f>VLOOKUP(H1609,Input!$AI$3:$AL$1002,3)</f>
        <v/>
      </c>
      <c r="K1609" t="str">
        <f t="shared" si="61"/>
        <v/>
      </c>
      <c r="L1609" t="str">
        <f>VLOOKUP(K1609,Input!$AM$3:$AP$1002,4)</f>
        <v/>
      </c>
      <c r="M1609" t="str">
        <f>VLOOKUP(K1609,Input!$AM$3:$AP$1002,3)</f>
        <v/>
      </c>
    </row>
    <row r="1610" spans="8:13" x14ac:dyDescent="0.3">
      <c r="H1610" t="str">
        <f t="shared" si="60"/>
        <v/>
      </c>
      <c r="I1610" t="str">
        <f>VLOOKUP(H1610,Input!$AI$3:$AL$1002,4)</f>
        <v/>
      </c>
      <c r="J1610" t="str">
        <f>VLOOKUP(H1610,Input!$AI$3:$AL$1002,3)</f>
        <v/>
      </c>
      <c r="K1610" t="str">
        <f t="shared" si="61"/>
        <v/>
      </c>
      <c r="L1610" t="str">
        <f>VLOOKUP(K1610,Input!$AM$3:$AP$1002,4)</f>
        <v/>
      </c>
      <c r="M1610" t="str">
        <f>VLOOKUP(K1610,Input!$AM$3:$AP$1002,3)</f>
        <v/>
      </c>
    </row>
    <row r="1611" spans="8:13" x14ac:dyDescent="0.3">
      <c r="H1611" t="str">
        <f t="shared" si="60"/>
        <v/>
      </c>
      <c r="I1611" t="str">
        <f>VLOOKUP(H1611,Input!$AI$3:$AL$1002,4)</f>
        <v/>
      </c>
      <c r="J1611" t="str">
        <f>VLOOKUP(H1611,Input!$AI$3:$AL$1002,3)</f>
        <v/>
      </c>
      <c r="K1611" t="str">
        <f t="shared" si="61"/>
        <v/>
      </c>
      <c r="L1611" t="str">
        <f>VLOOKUP(K1611,Input!$AM$3:$AP$1002,4)</f>
        <v/>
      </c>
      <c r="M1611" t="str">
        <f>VLOOKUP(K1611,Input!$AM$3:$AP$1002,3)</f>
        <v/>
      </c>
    </row>
    <row r="1612" spans="8:13" x14ac:dyDescent="0.3">
      <c r="H1612" t="str">
        <f t="shared" si="60"/>
        <v/>
      </c>
      <c r="I1612" t="str">
        <f>VLOOKUP(H1612,Input!$AI$3:$AL$1002,4)</f>
        <v/>
      </c>
      <c r="J1612" t="str">
        <f>VLOOKUP(H1612,Input!$AI$3:$AL$1002,3)</f>
        <v/>
      </c>
      <c r="K1612" t="str">
        <f t="shared" si="61"/>
        <v/>
      </c>
      <c r="L1612" t="str">
        <f>VLOOKUP(K1612,Input!$AM$3:$AP$1002,4)</f>
        <v/>
      </c>
      <c r="M1612" t="str">
        <f>VLOOKUP(K1612,Input!$AM$3:$AP$1002,3)</f>
        <v/>
      </c>
    </row>
    <row r="1613" spans="8:13" x14ac:dyDescent="0.3">
      <c r="H1613" t="str">
        <f t="shared" si="60"/>
        <v/>
      </c>
      <c r="I1613" t="str">
        <f>VLOOKUP(H1613,Input!$AI$3:$AL$1002,4)</f>
        <v/>
      </c>
      <c r="J1613" t="str">
        <f>VLOOKUP(H1613,Input!$AI$3:$AL$1002,3)</f>
        <v/>
      </c>
      <c r="K1613" t="str">
        <f t="shared" si="61"/>
        <v/>
      </c>
      <c r="L1613" t="str">
        <f>VLOOKUP(K1613,Input!$AM$3:$AP$1002,4)</f>
        <v/>
      </c>
      <c r="M1613" t="str">
        <f>VLOOKUP(K1613,Input!$AM$3:$AP$1002,3)</f>
        <v/>
      </c>
    </row>
    <row r="1614" spans="8:13" x14ac:dyDescent="0.3">
      <c r="H1614" t="str">
        <f t="shared" si="60"/>
        <v/>
      </c>
      <c r="I1614" t="str">
        <f>VLOOKUP(H1614,Input!$AI$3:$AL$1002,4)</f>
        <v/>
      </c>
      <c r="J1614" t="str">
        <f>VLOOKUP(H1614,Input!$AI$3:$AL$1002,3)</f>
        <v/>
      </c>
      <c r="K1614" t="str">
        <f t="shared" si="61"/>
        <v/>
      </c>
      <c r="L1614" t="str">
        <f>VLOOKUP(K1614,Input!$AM$3:$AP$1002,4)</f>
        <v/>
      </c>
      <c r="M1614" t="str">
        <f>VLOOKUP(K1614,Input!$AM$3:$AP$1002,3)</f>
        <v/>
      </c>
    </row>
    <row r="1615" spans="8:13" x14ac:dyDescent="0.3">
      <c r="H1615" t="str">
        <f t="shared" si="60"/>
        <v/>
      </c>
      <c r="I1615" t="str">
        <f>VLOOKUP(H1615,Input!$AI$3:$AL$1002,4)</f>
        <v/>
      </c>
      <c r="J1615" t="str">
        <f>VLOOKUP(H1615,Input!$AI$3:$AL$1002,3)</f>
        <v/>
      </c>
      <c r="K1615" t="str">
        <f t="shared" si="61"/>
        <v/>
      </c>
      <c r="L1615" t="str">
        <f>VLOOKUP(K1615,Input!$AM$3:$AP$1002,4)</f>
        <v/>
      </c>
      <c r="M1615" t="str">
        <f>VLOOKUP(K1615,Input!$AM$3:$AP$1002,3)</f>
        <v/>
      </c>
    </row>
    <row r="1616" spans="8:13" x14ac:dyDescent="0.3">
      <c r="H1616" t="str">
        <f t="shared" si="60"/>
        <v/>
      </c>
      <c r="I1616" t="str">
        <f>VLOOKUP(H1616,Input!$AI$3:$AL$1002,4)</f>
        <v/>
      </c>
      <c r="J1616" t="str">
        <f>VLOOKUP(H1616,Input!$AI$3:$AL$1002,3)</f>
        <v/>
      </c>
      <c r="K1616" t="str">
        <f t="shared" si="61"/>
        <v/>
      </c>
      <c r="L1616" t="str">
        <f>VLOOKUP(K1616,Input!$AM$3:$AP$1002,4)</f>
        <v/>
      </c>
      <c r="M1616" t="str">
        <f>VLOOKUP(K1616,Input!$AM$3:$AP$1002,3)</f>
        <v/>
      </c>
    </row>
    <row r="1617" spans="8:13" x14ac:dyDescent="0.3">
      <c r="H1617" t="str">
        <f t="shared" si="60"/>
        <v/>
      </c>
      <c r="I1617" t="str">
        <f>VLOOKUP(H1617,Input!$AI$3:$AL$1002,4)</f>
        <v/>
      </c>
      <c r="J1617" t="str">
        <f>VLOOKUP(H1617,Input!$AI$3:$AL$1002,3)</f>
        <v/>
      </c>
      <c r="K1617" t="str">
        <f t="shared" si="61"/>
        <v/>
      </c>
      <c r="L1617" t="str">
        <f>VLOOKUP(K1617,Input!$AM$3:$AP$1002,4)</f>
        <v/>
      </c>
      <c r="M1617" t="str">
        <f>VLOOKUP(K1617,Input!$AM$3:$AP$1002,3)</f>
        <v/>
      </c>
    </row>
    <row r="1618" spans="8:13" x14ac:dyDescent="0.3">
      <c r="H1618" t="str">
        <f t="shared" si="60"/>
        <v/>
      </c>
      <c r="I1618" t="str">
        <f>VLOOKUP(H1618,Input!$AI$3:$AL$1002,4)</f>
        <v/>
      </c>
      <c r="J1618" t="str">
        <f>VLOOKUP(H1618,Input!$AI$3:$AL$1002,3)</f>
        <v/>
      </c>
      <c r="K1618" t="str">
        <f t="shared" si="61"/>
        <v/>
      </c>
      <c r="L1618" t="str">
        <f>VLOOKUP(K1618,Input!$AM$3:$AP$1002,4)</f>
        <v/>
      </c>
      <c r="M1618" t="str">
        <f>VLOOKUP(K1618,Input!$AM$3:$AP$1002,3)</f>
        <v/>
      </c>
    </row>
    <row r="1619" spans="8:13" x14ac:dyDescent="0.3">
      <c r="H1619" t="str">
        <f t="shared" si="60"/>
        <v/>
      </c>
      <c r="I1619" t="str">
        <f>VLOOKUP(H1619,Input!$AI$3:$AL$1002,4)</f>
        <v/>
      </c>
      <c r="J1619" t="str">
        <f>VLOOKUP(H1619,Input!$AI$3:$AL$1002,3)</f>
        <v/>
      </c>
      <c r="K1619" t="str">
        <f t="shared" si="61"/>
        <v/>
      </c>
      <c r="L1619" t="str">
        <f>VLOOKUP(K1619,Input!$AM$3:$AP$1002,4)</f>
        <v/>
      </c>
      <c r="M1619" t="str">
        <f>VLOOKUP(K1619,Input!$AM$3:$AP$1002,3)</f>
        <v/>
      </c>
    </row>
    <row r="1620" spans="8:13" x14ac:dyDescent="0.3">
      <c r="H1620" t="str">
        <f t="shared" si="60"/>
        <v/>
      </c>
      <c r="I1620" t="str">
        <f>VLOOKUP(H1620,Input!$AI$3:$AL$1002,4)</f>
        <v/>
      </c>
      <c r="J1620" t="str">
        <f>VLOOKUP(H1620,Input!$AI$3:$AL$1002,3)</f>
        <v/>
      </c>
      <c r="K1620" t="str">
        <f t="shared" si="61"/>
        <v/>
      </c>
      <c r="L1620" t="str">
        <f>VLOOKUP(K1620,Input!$AM$3:$AP$1002,4)</f>
        <v/>
      </c>
      <c r="M1620" t="str">
        <f>VLOOKUP(K1620,Input!$AM$3:$AP$1002,3)</f>
        <v/>
      </c>
    </row>
    <row r="1621" spans="8:13" x14ac:dyDescent="0.3">
      <c r="H1621" t="str">
        <f t="shared" si="60"/>
        <v/>
      </c>
      <c r="I1621" t="str">
        <f>VLOOKUP(H1621,Input!$AI$3:$AL$1002,4)</f>
        <v/>
      </c>
      <c r="J1621" t="str">
        <f>VLOOKUP(H1621,Input!$AI$3:$AL$1002,3)</f>
        <v/>
      </c>
      <c r="K1621" t="str">
        <f t="shared" si="61"/>
        <v/>
      </c>
      <c r="L1621" t="str">
        <f>VLOOKUP(K1621,Input!$AM$3:$AP$1002,4)</f>
        <v/>
      </c>
      <c r="M1621" t="str">
        <f>VLOOKUP(K1621,Input!$AM$3:$AP$1002,3)</f>
        <v/>
      </c>
    </row>
    <row r="1622" spans="8:13" x14ac:dyDescent="0.3">
      <c r="H1622" t="str">
        <f t="shared" si="60"/>
        <v/>
      </c>
      <c r="I1622" t="str">
        <f>VLOOKUP(H1622,Input!$AI$3:$AL$1002,4)</f>
        <v/>
      </c>
      <c r="J1622" t="str">
        <f>VLOOKUP(H1622,Input!$AI$3:$AL$1002,3)</f>
        <v/>
      </c>
      <c r="K1622" t="str">
        <f t="shared" si="61"/>
        <v/>
      </c>
      <c r="L1622" t="str">
        <f>VLOOKUP(K1622,Input!$AM$3:$AP$1002,4)</f>
        <v/>
      </c>
      <c r="M1622" t="str">
        <f>VLOOKUP(K1622,Input!$AM$3:$AP$1002,3)</f>
        <v/>
      </c>
    </row>
    <row r="1623" spans="8:13" x14ac:dyDescent="0.3">
      <c r="H1623" t="str">
        <f t="shared" si="60"/>
        <v/>
      </c>
      <c r="I1623" t="str">
        <f>VLOOKUP(H1623,Input!$AI$3:$AL$1002,4)</f>
        <v/>
      </c>
      <c r="J1623" t="str">
        <f>VLOOKUP(H1623,Input!$AI$3:$AL$1002,3)</f>
        <v/>
      </c>
      <c r="K1623" t="str">
        <f t="shared" si="61"/>
        <v/>
      </c>
      <c r="L1623" t="str">
        <f>VLOOKUP(K1623,Input!$AM$3:$AP$1002,4)</f>
        <v/>
      </c>
      <c r="M1623" t="str">
        <f>VLOOKUP(K1623,Input!$AM$3:$AP$1002,3)</f>
        <v/>
      </c>
    </row>
    <row r="1624" spans="8:13" x14ac:dyDescent="0.3">
      <c r="H1624" t="str">
        <f t="shared" si="60"/>
        <v/>
      </c>
      <c r="I1624" t="str">
        <f>VLOOKUP(H1624,Input!$AI$3:$AL$1002,4)</f>
        <v/>
      </c>
      <c r="J1624" t="str">
        <f>VLOOKUP(H1624,Input!$AI$3:$AL$1002,3)</f>
        <v/>
      </c>
      <c r="K1624" t="str">
        <f t="shared" si="61"/>
        <v/>
      </c>
      <c r="L1624" t="str">
        <f>VLOOKUP(K1624,Input!$AM$3:$AP$1002,4)</f>
        <v/>
      </c>
      <c r="M1624" t="str">
        <f>VLOOKUP(K1624,Input!$AM$3:$AP$1002,3)</f>
        <v/>
      </c>
    </row>
    <row r="1625" spans="8:13" x14ac:dyDescent="0.3">
      <c r="H1625" t="str">
        <f t="shared" si="60"/>
        <v/>
      </c>
      <c r="I1625" t="str">
        <f>VLOOKUP(H1625,Input!$AI$3:$AL$1002,4)</f>
        <v/>
      </c>
      <c r="J1625" t="str">
        <f>VLOOKUP(H1625,Input!$AI$3:$AL$1002,3)</f>
        <v/>
      </c>
      <c r="K1625" t="str">
        <f t="shared" si="61"/>
        <v/>
      </c>
      <c r="L1625" t="str">
        <f>VLOOKUP(K1625,Input!$AM$3:$AP$1002,4)</f>
        <v/>
      </c>
      <c r="M1625" t="str">
        <f>VLOOKUP(K1625,Input!$AM$3:$AP$1002,3)</f>
        <v/>
      </c>
    </row>
    <row r="1626" spans="8:13" x14ac:dyDescent="0.3">
      <c r="H1626" t="str">
        <f t="shared" si="60"/>
        <v/>
      </c>
      <c r="I1626" t="str">
        <f>VLOOKUP(H1626,Input!$AI$3:$AL$1002,4)</f>
        <v/>
      </c>
      <c r="J1626" t="str">
        <f>VLOOKUP(H1626,Input!$AI$3:$AL$1002,3)</f>
        <v/>
      </c>
      <c r="K1626" t="str">
        <f t="shared" si="61"/>
        <v/>
      </c>
      <c r="L1626" t="str">
        <f>VLOOKUP(K1626,Input!$AM$3:$AP$1002,4)</f>
        <v/>
      </c>
      <c r="M1626" t="str">
        <f>VLOOKUP(K1626,Input!$AM$3:$AP$1002,3)</f>
        <v/>
      </c>
    </row>
    <row r="1627" spans="8:13" x14ac:dyDescent="0.3">
      <c r="H1627" t="str">
        <f t="shared" si="60"/>
        <v/>
      </c>
      <c r="I1627" t="str">
        <f>VLOOKUP(H1627,Input!$AI$3:$AL$1002,4)</f>
        <v/>
      </c>
      <c r="J1627" t="str">
        <f>VLOOKUP(H1627,Input!$AI$3:$AL$1002,3)</f>
        <v/>
      </c>
      <c r="K1627" t="str">
        <f t="shared" si="61"/>
        <v/>
      </c>
      <c r="L1627" t="str">
        <f>VLOOKUP(K1627,Input!$AM$3:$AP$1002,4)</f>
        <v/>
      </c>
      <c r="M1627" t="str">
        <f>VLOOKUP(K1627,Input!$AM$3:$AP$1002,3)</f>
        <v/>
      </c>
    </row>
    <row r="1628" spans="8:13" x14ac:dyDescent="0.3">
      <c r="H1628" t="str">
        <f t="shared" si="60"/>
        <v/>
      </c>
      <c r="I1628" t="str">
        <f>VLOOKUP(H1628,Input!$AI$3:$AL$1002,4)</f>
        <v/>
      </c>
      <c r="J1628" t="str">
        <f>VLOOKUP(H1628,Input!$AI$3:$AL$1002,3)</f>
        <v/>
      </c>
      <c r="K1628" t="str">
        <f t="shared" si="61"/>
        <v/>
      </c>
      <c r="L1628" t="str">
        <f>VLOOKUP(K1628,Input!$AM$3:$AP$1002,4)</f>
        <v/>
      </c>
      <c r="M1628" t="str">
        <f>VLOOKUP(K1628,Input!$AM$3:$AP$1002,3)</f>
        <v/>
      </c>
    </row>
    <row r="1629" spans="8:13" x14ac:dyDescent="0.3">
      <c r="H1629" t="str">
        <f t="shared" si="60"/>
        <v/>
      </c>
      <c r="I1629" t="str">
        <f>VLOOKUP(H1629,Input!$AI$3:$AL$1002,4)</f>
        <v/>
      </c>
      <c r="J1629" t="str">
        <f>VLOOKUP(H1629,Input!$AI$3:$AL$1002,3)</f>
        <v/>
      </c>
      <c r="K1629" t="str">
        <f t="shared" si="61"/>
        <v/>
      </c>
      <c r="L1629" t="str">
        <f>VLOOKUP(K1629,Input!$AM$3:$AP$1002,4)</f>
        <v/>
      </c>
      <c r="M1629" t="str">
        <f>VLOOKUP(K1629,Input!$AM$3:$AP$1002,3)</f>
        <v/>
      </c>
    </row>
    <row r="1630" spans="8:13" x14ac:dyDescent="0.3">
      <c r="H1630" t="str">
        <f t="shared" si="60"/>
        <v/>
      </c>
      <c r="I1630" t="str">
        <f>VLOOKUP(H1630,Input!$AI$3:$AL$1002,4)</f>
        <v/>
      </c>
      <c r="J1630" t="str">
        <f>VLOOKUP(H1630,Input!$AI$3:$AL$1002,3)</f>
        <v/>
      </c>
      <c r="K1630" t="str">
        <f t="shared" si="61"/>
        <v/>
      </c>
      <c r="L1630" t="str">
        <f>VLOOKUP(K1630,Input!$AM$3:$AP$1002,4)</f>
        <v/>
      </c>
      <c r="M1630" t="str">
        <f>VLOOKUP(K1630,Input!$AM$3:$AP$1002,3)</f>
        <v/>
      </c>
    </row>
    <row r="1631" spans="8:13" x14ac:dyDescent="0.3">
      <c r="H1631" t="str">
        <f t="shared" si="60"/>
        <v/>
      </c>
      <c r="I1631" t="str">
        <f>VLOOKUP(H1631,Input!$AI$3:$AL$1002,4)</f>
        <v/>
      </c>
      <c r="J1631" t="str">
        <f>VLOOKUP(H1631,Input!$AI$3:$AL$1002,3)</f>
        <v/>
      </c>
      <c r="K1631" t="str">
        <f t="shared" si="61"/>
        <v/>
      </c>
      <c r="L1631" t="str">
        <f>VLOOKUP(K1631,Input!$AM$3:$AP$1002,4)</f>
        <v/>
      </c>
      <c r="M1631" t="str">
        <f>VLOOKUP(K1631,Input!$AM$3:$AP$1002,3)</f>
        <v/>
      </c>
    </row>
    <row r="1632" spans="8:13" x14ac:dyDescent="0.3">
      <c r="H1632" t="str">
        <f t="shared" si="60"/>
        <v/>
      </c>
      <c r="I1632" t="str">
        <f>VLOOKUP(H1632,Input!$AI$3:$AL$1002,4)</f>
        <v/>
      </c>
      <c r="J1632" t="str">
        <f>VLOOKUP(H1632,Input!$AI$3:$AL$1002,3)</f>
        <v/>
      </c>
      <c r="K1632" t="str">
        <f t="shared" si="61"/>
        <v/>
      </c>
      <c r="L1632" t="str">
        <f>VLOOKUP(K1632,Input!$AM$3:$AP$1002,4)</f>
        <v/>
      </c>
      <c r="M1632" t="str">
        <f>VLOOKUP(K1632,Input!$AM$3:$AP$1002,3)</f>
        <v/>
      </c>
    </row>
    <row r="1633" spans="8:13" x14ac:dyDescent="0.3">
      <c r="H1633" t="str">
        <f t="shared" si="60"/>
        <v/>
      </c>
      <c r="I1633" t="str">
        <f>VLOOKUP(H1633,Input!$AI$3:$AL$1002,4)</f>
        <v/>
      </c>
      <c r="J1633" t="str">
        <f>VLOOKUP(H1633,Input!$AI$3:$AL$1002,3)</f>
        <v/>
      </c>
      <c r="K1633" t="str">
        <f t="shared" si="61"/>
        <v/>
      </c>
      <c r="L1633" t="str">
        <f>VLOOKUP(K1633,Input!$AM$3:$AP$1002,4)</f>
        <v/>
      </c>
      <c r="M1633" t="str">
        <f>VLOOKUP(K1633,Input!$AM$3:$AP$1002,3)</f>
        <v/>
      </c>
    </row>
    <row r="1634" spans="8:13" x14ac:dyDescent="0.3">
      <c r="H1634" t="str">
        <f t="shared" si="60"/>
        <v/>
      </c>
      <c r="I1634" t="str">
        <f>VLOOKUP(H1634,Input!$AI$3:$AL$1002,4)</f>
        <v/>
      </c>
      <c r="J1634" t="str">
        <f>VLOOKUP(H1634,Input!$AI$3:$AL$1002,3)</f>
        <v/>
      </c>
      <c r="K1634" t="str">
        <f t="shared" si="61"/>
        <v/>
      </c>
      <c r="L1634" t="str">
        <f>VLOOKUP(K1634,Input!$AM$3:$AP$1002,4)</f>
        <v/>
      </c>
      <c r="M1634" t="str">
        <f>VLOOKUP(K1634,Input!$AM$3:$AP$1002,3)</f>
        <v/>
      </c>
    </row>
    <row r="1635" spans="8:13" x14ac:dyDescent="0.3">
      <c r="H1635" t="str">
        <f t="shared" si="60"/>
        <v/>
      </c>
      <c r="I1635" t="str">
        <f>VLOOKUP(H1635,Input!$AI$3:$AL$1002,4)</f>
        <v/>
      </c>
      <c r="J1635" t="str">
        <f>VLOOKUP(H1635,Input!$AI$3:$AL$1002,3)</f>
        <v/>
      </c>
      <c r="K1635" t="str">
        <f t="shared" si="61"/>
        <v/>
      </c>
      <c r="L1635" t="str">
        <f>VLOOKUP(K1635,Input!$AM$3:$AP$1002,4)</f>
        <v/>
      </c>
      <c r="M1635" t="str">
        <f>VLOOKUP(K1635,Input!$AM$3:$AP$1002,3)</f>
        <v/>
      </c>
    </row>
    <row r="1636" spans="8:13" x14ac:dyDescent="0.3">
      <c r="H1636" t="str">
        <f t="shared" si="60"/>
        <v/>
      </c>
      <c r="I1636" t="str">
        <f>VLOOKUP(H1636,Input!$AI$3:$AL$1002,4)</f>
        <v/>
      </c>
      <c r="J1636" t="str">
        <f>VLOOKUP(H1636,Input!$AI$3:$AL$1002,3)</f>
        <v/>
      </c>
      <c r="K1636" t="str">
        <f t="shared" si="61"/>
        <v/>
      </c>
      <c r="L1636" t="str">
        <f>VLOOKUP(K1636,Input!$AM$3:$AP$1002,4)</f>
        <v/>
      </c>
      <c r="M1636" t="str">
        <f>VLOOKUP(K1636,Input!$AM$3:$AP$1002,3)</f>
        <v/>
      </c>
    </row>
    <row r="1637" spans="8:13" x14ac:dyDescent="0.3">
      <c r="H1637" t="str">
        <f t="shared" si="60"/>
        <v/>
      </c>
      <c r="I1637" t="str">
        <f>VLOOKUP(H1637,Input!$AI$3:$AL$1002,4)</f>
        <v/>
      </c>
      <c r="J1637" t="str">
        <f>VLOOKUP(H1637,Input!$AI$3:$AL$1002,3)</f>
        <v/>
      </c>
      <c r="K1637" t="str">
        <f t="shared" si="61"/>
        <v/>
      </c>
      <c r="L1637" t="str">
        <f>VLOOKUP(K1637,Input!$AM$3:$AP$1002,4)</f>
        <v/>
      </c>
      <c r="M1637" t="str">
        <f>VLOOKUP(K1637,Input!$AM$3:$AP$1002,3)</f>
        <v/>
      </c>
    </row>
    <row r="1638" spans="8:13" x14ac:dyDescent="0.3">
      <c r="H1638" t="str">
        <f t="shared" si="60"/>
        <v/>
      </c>
      <c r="I1638" t="str">
        <f>VLOOKUP(H1638,Input!$AI$3:$AL$1002,4)</f>
        <v/>
      </c>
      <c r="J1638" t="str">
        <f>VLOOKUP(H1638,Input!$AI$3:$AL$1002,3)</f>
        <v/>
      </c>
      <c r="K1638" t="str">
        <f t="shared" si="61"/>
        <v/>
      </c>
      <c r="L1638" t="str">
        <f>VLOOKUP(K1638,Input!$AM$3:$AP$1002,4)</f>
        <v/>
      </c>
      <c r="M1638" t="str">
        <f>VLOOKUP(K1638,Input!$AM$3:$AP$1002,3)</f>
        <v/>
      </c>
    </row>
    <row r="1639" spans="8:13" x14ac:dyDescent="0.3">
      <c r="H1639" t="str">
        <f t="shared" si="60"/>
        <v/>
      </c>
      <c r="I1639" t="str">
        <f>VLOOKUP(H1639,Input!$AI$3:$AL$1002,4)</f>
        <v/>
      </c>
      <c r="J1639" t="str">
        <f>VLOOKUP(H1639,Input!$AI$3:$AL$1002,3)</f>
        <v/>
      </c>
      <c r="K1639" t="str">
        <f t="shared" si="61"/>
        <v/>
      </c>
      <c r="L1639" t="str">
        <f>VLOOKUP(K1639,Input!$AM$3:$AP$1002,4)</f>
        <v/>
      </c>
      <c r="M1639" t="str">
        <f>VLOOKUP(K1639,Input!$AM$3:$AP$1002,3)</f>
        <v/>
      </c>
    </row>
    <row r="1640" spans="8:13" x14ac:dyDescent="0.3">
      <c r="H1640" t="str">
        <f t="shared" si="60"/>
        <v/>
      </c>
      <c r="I1640" t="str">
        <f>VLOOKUP(H1640,Input!$AI$3:$AL$1002,4)</f>
        <v/>
      </c>
      <c r="J1640" t="str">
        <f>VLOOKUP(H1640,Input!$AI$3:$AL$1002,3)</f>
        <v/>
      </c>
      <c r="K1640" t="str">
        <f t="shared" si="61"/>
        <v/>
      </c>
      <c r="L1640" t="str">
        <f>VLOOKUP(K1640,Input!$AM$3:$AP$1002,4)</f>
        <v/>
      </c>
      <c r="M1640" t="str">
        <f>VLOOKUP(K1640,Input!$AM$3:$AP$1002,3)</f>
        <v/>
      </c>
    </row>
    <row r="1641" spans="8:13" x14ac:dyDescent="0.3">
      <c r="H1641" t="str">
        <f t="shared" si="60"/>
        <v/>
      </c>
      <c r="I1641" t="str">
        <f>VLOOKUP(H1641,Input!$AI$3:$AL$1002,4)</f>
        <v/>
      </c>
      <c r="J1641" t="str">
        <f>VLOOKUP(H1641,Input!$AI$3:$AL$1002,3)</f>
        <v/>
      </c>
      <c r="K1641" t="str">
        <f t="shared" si="61"/>
        <v/>
      </c>
      <c r="L1641" t="str">
        <f>VLOOKUP(K1641,Input!$AM$3:$AP$1002,4)</f>
        <v/>
      </c>
      <c r="M1641" t="str">
        <f>VLOOKUP(K1641,Input!$AM$3:$AP$1002,3)</f>
        <v/>
      </c>
    </row>
    <row r="1642" spans="8:13" x14ac:dyDescent="0.3">
      <c r="H1642" t="str">
        <f t="shared" si="60"/>
        <v/>
      </c>
      <c r="I1642" t="str">
        <f>VLOOKUP(H1642,Input!$AI$3:$AL$1002,4)</f>
        <v/>
      </c>
      <c r="J1642" t="str">
        <f>VLOOKUP(H1642,Input!$AI$3:$AL$1002,3)</f>
        <v/>
      </c>
      <c r="K1642" t="str">
        <f t="shared" si="61"/>
        <v/>
      </c>
      <c r="L1642" t="str">
        <f>VLOOKUP(K1642,Input!$AM$3:$AP$1002,4)</f>
        <v/>
      </c>
      <c r="M1642" t="str">
        <f>VLOOKUP(K1642,Input!$AM$3:$AP$1002,3)</f>
        <v/>
      </c>
    </row>
    <row r="1643" spans="8:13" x14ac:dyDescent="0.3">
      <c r="H1643" t="str">
        <f t="shared" si="60"/>
        <v/>
      </c>
      <c r="I1643" t="str">
        <f>VLOOKUP(H1643,Input!$AI$3:$AL$1002,4)</f>
        <v/>
      </c>
      <c r="J1643" t="str">
        <f>VLOOKUP(H1643,Input!$AI$3:$AL$1002,3)</f>
        <v/>
      </c>
      <c r="K1643" t="str">
        <f t="shared" si="61"/>
        <v/>
      </c>
      <c r="L1643" t="str">
        <f>VLOOKUP(K1643,Input!$AM$3:$AP$1002,4)</f>
        <v/>
      </c>
      <c r="M1643" t="str">
        <f>VLOOKUP(K1643,Input!$AM$3:$AP$1002,3)</f>
        <v/>
      </c>
    </row>
    <row r="1644" spans="8:13" x14ac:dyDescent="0.3">
      <c r="H1644" t="str">
        <f t="shared" si="60"/>
        <v/>
      </c>
      <c r="I1644" t="str">
        <f>VLOOKUP(H1644,Input!$AI$3:$AL$1002,4)</f>
        <v/>
      </c>
      <c r="J1644" t="str">
        <f>VLOOKUP(H1644,Input!$AI$3:$AL$1002,3)</f>
        <v/>
      </c>
      <c r="K1644" t="str">
        <f t="shared" si="61"/>
        <v/>
      </c>
      <c r="L1644" t="str">
        <f>VLOOKUP(K1644,Input!$AM$3:$AP$1002,4)</f>
        <v/>
      </c>
      <c r="M1644" t="str">
        <f>VLOOKUP(K1644,Input!$AM$3:$AP$1002,3)</f>
        <v/>
      </c>
    </row>
    <row r="1645" spans="8:13" x14ac:dyDescent="0.3">
      <c r="H1645" t="str">
        <f t="shared" si="60"/>
        <v/>
      </c>
      <c r="I1645" t="str">
        <f>VLOOKUP(H1645,Input!$AI$3:$AL$1002,4)</f>
        <v/>
      </c>
      <c r="J1645" t="str">
        <f>VLOOKUP(H1645,Input!$AI$3:$AL$1002,3)</f>
        <v/>
      </c>
      <c r="K1645" t="str">
        <f t="shared" si="61"/>
        <v/>
      </c>
      <c r="L1645" t="str">
        <f>VLOOKUP(K1645,Input!$AM$3:$AP$1002,4)</f>
        <v/>
      </c>
      <c r="M1645" t="str">
        <f>VLOOKUP(K1645,Input!$AM$3:$AP$1002,3)</f>
        <v/>
      </c>
    </row>
    <row r="1646" spans="8:13" x14ac:dyDescent="0.3">
      <c r="H1646" t="str">
        <f t="shared" si="60"/>
        <v/>
      </c>
      <c r="I1646" t="str">
        <f>VLOOKUP(H1646,Input!$AI$3:$AL$1002,4)</f>
        <v/>
      </c>
      <c r="J1646" t="str">
        <f>VLOOKUP(H1646,Input!$AI$3:$AL$1002,3)</f>
        <v/>
      </c>
      <c r="K1646" t="str">
        <f t="shared" si="61"/>
        <v/>
      </c>
      <c r="L1646" t="str">
        <f>VLOOKUP(K1646,Input!$AM$3:$AP$1002,4)</f>
        <v/>
      </c>
      <c r="M1646" t="str">
        <f>VLOOKUP(K1646,Input!$AM$3:$AP$1002,3)</f>
        <v/>
      </c>
    </row>
    <row r="1647" spans="8:13" x14ac:dyDescent="0.3">
      <c r="H1647" t="str">
        <f t="shared" si="60"/>
        <v/>
      </c>
      <c r="I1647" t="str">
        <f>VLOOKUP(H1647,Input!$AI$3:$AL$1002,4)</f>
        <v/>
      </c>
      <c r="J1647" t="str">
        <f>VLOOKUP(H1647,Input!$AI$3:$AL$1002,3)</f>
        <v/>
      </c>
      <c r="K1647" t="str">
        <f t="shared" si="61"/>
        <v/>
      </c>
      <c r="L1647" t="str">
        <f>VLOOKUP(K1647,Input!$AM$3:$AP$1002,4)</f>
        <v/>
      </c>
      <c r="M1647" t="str">
        <f>VLOOKUP(K1647,Input!$AM$3:$AP$1002,3)</f>
        <v/>
      </c>
    </row>
    <row r="1648" spans="8:13" x14ac:dyDescent="0.3">
      <c r="H1648" t="str">
        <f t="shared" si="60"/>
        <v/>
      </c>
      <c r="I1648" t="str">
        <f>VLOOKUP(H1648,Input!$AI$3:$AL$1002,4)</f>
        <v/>
      </c>
      <c r="J1648" t="str">
        <f>VLOOKUP(H1648,Input!$AI$3:$AL$1002,3)</f>
        <v/>
      </c>
      <c r="K1648" t="str">
        <f t="shared" si="61"/>
        <v/>
      </c>
      <c r="L1648" t="str">
        <f>VLOOKUP(K1648,Input!$AM$3:$AP$1002,4)</f>
        <v/>
      </c>
      <c r="M1648" t="str">
        <f>VLOOKUP(K1648,Input!$AM$3:$AP$1002,3)</f>
        <v/>
      </c>
    </row>
    <row r="1649" spans="8:13" x14ac:dyDescent="0.3">
      <c r="H1649" t="str">
        <f t="shared" si="60"/>
        <v/>
      </c>
      <c r="I1649" t="str">
        <f>VLOOKUP(H1649,Input!$AI$3:$AL$1002,4)</f>
        <v/>
      </c>
      <c r="J1649" t="str">
        <f>VLOOKUP(H1649,Input!$AI$3:$AL$1002,3)</f>
        <v/>
      </c>
      <c r="K1649" t="str">
        <f t="shared" si="61"/>
        <v/>
      </c>
      <c r="L1649" t="str">
        <f>VLOOKUP(K1649,Input!$AM$3:$AP$1002,4)</f>
        <v/>
      </c>
      <c r="M1649" t="str">
        <f>VLOOKUP(K1649,Input!$AM$3:$AP$1002,3)</f>
        <v/>
      </c>
    </row>
    <row r="1650" spans="8:13" x14ac:dyDescent="0.3">
      <c r="H1650" t="str">
        <f t="shared" si="60"/>
        <v/>
      </c>
      <c r="I1650" t="str">
        <f>VLOOKUP(H1650,Input!$AI$3:$AL$1002,4)</f>
        <v/>
      </c>
      <c r="J1650" t="str">
        <f>VLOOKUP(H1650,Input!$AI$3:$AL$1002,3)</f>
        <v/>
      </c>
      <c r="K1650" t="str">
        <f t="shared" si="61"/>
        <v/>
      </c>
      <c r="L1650" t="str">
        <f>VLOOKUP(K1650,Input!$AM$3:$AP$1002,4)</f>
        <v/>
      </c>
      <c r="M1650" t="str">
        <f>VLOOKUP(K1650,Input!$AM$3:$AP$1002,3)</f>
        <v/>
      </c>
    </row>
    <row r="1651" spans="8:13" x14ac:dyDescent="0.3">
      <c r="H1651" t="str">
        <f t="shared" si="60"/>
        <v/>
      </c>
      <c r="I1651" t="str">
        <f>VLOOKUP(H1651,Input!$AI$3:$AL$1002,4)</f>
        <v/>
      </c>
      <c r="J1651" t="str">
        <f>VLOOKUP(H1651,Input!$AI$3:$AL$1002,3)</f>
        <v/>
      </c>
      <c r="K1651" t="str">
        <f t="shared" si="61"/>
        <v/>
      </c>
      <c r="L1651" t="str">
        <f>VLOOKUP(K1651,Input!$AM$3:$AP$1002,4)</f>
        <v/>
      </c>
      <c r="M1651" t="str">
        <f>VLOOKUP(K1651,Input!$AM$3:$AP$1002,3)</f>
        <v/>
      </c>
    </row>
    <row r="1652" spans="8:13" x14ac:dyDescent="0.3">
      <c r="H1652" t="str">
        <f t="shared" si="60"/>
        <v/>
      </c>
      <c r="I1652" t="str">
        <f>VLOOKUP(H1652,Input!$AI$3:$AL$1002,4)</f>
        <v/>
      </c>
      <c r="J1652" t="str">
        <f>VLOOKUP(H1652,Input!$AI$3:$AL$1002,3)</f>
        <v/>
      </c>
      <c r="K1652" t="str">
        <f t="shared" si="61"/>
        <v/>
      </c>
      <c r="L1652" t="str">
        <f>VLOOKUP(K1652,Input!$AM$3:$AP$1002,4)</f>
        <v/>
      </c>
      <c r="M1652" t="str">
        <f>VLOOKUP(K1652,Input!$AM$3:$AP$1002,3)</f>
        <v/>
      </c>
    </row>
    <row r="1653" spans="8:13" x14ac:dyDescent="0.3">
      <c r="H1653" t="str">
        <f t="shared" si="60"/>
        <v/>
      </c>
      <c r="I1653" t="str">
        <f>VLOOKUP(H1653,Input!$AI$3:$AL$1002,4)</f>
        <v/>
      </c>
      <c r="J1653" t="str">
        <f>VLOOKUP(H1653,Input!$AI$3:$AL$1002,3)</f>
        <v/>
      </c>
      <c r="K1653" t="str">
        <f t="shared" si="61"/>
        <v/>
      </c>
      <c r="L1653" t="str">
        <f>VLOOKUP(K1653,Input!$AM$3:$AP$1002,4)</f>
        <v/>
      </c>
      <c r="M1653" t="str">
        <f>VLOOKUP(K1653,Input!$AM$3:$AP$1002,3)</f>
        <v/>
      </c>
    </row>
    <row r="1654" spans="8:13" x14ac:dyDescent="0.3">
      <c r="H1654" t="str">
        <f t="shared" si="60"/>
        <v/>
      </c>
      <c r="I1654" t="str">
        <f>VLOOKUP(H1654,Input!$AI$3:$AL$1002,4)</f>
        <v/>
      </c>
      <c r="J1654" t="str">
        <f>VLOOKUP(H1654,Input!$AI$3:$AL$1002,3)</f>
        <v/>
      </c>
      <c r="K1654" t="str">
        <f t="shared" si="61"/>
        <v/>
      </c>
      <c r="L1654" t="str">
        <f>VLOOKUP(K1654,Input!$AM$3:$AP$1002,4)</f>
        <v/>
      </c>
      <c r="M1654" t="str">
        <f>VLOOKUP(K1654,Input!$AM$3:$AP$1002,3)</f>
        <v/>
      </c>
    </row>
    <row r="1655" spans="8:13" x14ac:dyDescent="0.3">
      <c r="H1655" t="str">
        <f t="shared" si="60"/>
        <v/>
      </c>
      <c r="I1655" t="str">
        <f>VLOOKUP(H1655,Input!$AI$3:$AL$1002,4)</f>
        <v/>
      </c>
      <c r="J1655" t="str">
        <f>VLOOKUP(H1655,Input!$AI$3:$AL$1002,3)</f>
        <v/>
      </c>
      <c r="K1655" t="str">
        <f t="shared" si="61"/>
        <v/>
      </c>
      <c r="L1655" t="str">
        <f>VLOOKUP(K1655,Input!$AM$3:$AP$1002,4)</f>
        <v/>
      </c>
      <c r="M1655" t="str">
        <f>VLOOKUP(K1655,Input!$AM$3:$AP$1002,3)</f>
        <v/>
      </c>
    </row>
    <row r="1656" spans="8:13" x14ac:dyDescent="0.3">
      <c r="H1656" t="str">
        <f t="shared" si="60"/>
        <v/>
      </c>
      <c r="I1656" t="str">
        <f>VLOOKUP(H1656,Input!$AI$3:$AL$1002,4)</f>
        <v/>
      </c>
      <c r="J1656" t="str">
        <f>VLOOKUP(H1656,Input!$AI$3:$AL$1002,3)</f>
        <v/>
      </c>
      <c r="K1656" t="str">
        <f t="shared" si="61"/>
        <v/>
      </c>
      <c r="L1656" t="str">
        <f>VLOOKUP(K1656,Input!$AM$3:$AP$1002,4)</f>
        <v/>
      </c>
      <c r="M1656" t="str">
        <f>VLOOKUP(K1656,Input!$AM$3:$AP$1002,3)</f>
        <v/>
      </c>
    </row>
    <row r="1657" spans="8:13" x14ac:dyDescent="0.3">
      <c r="H1657" t="str">
        <f t="shared" si="60"/>
        <v/>
      </c>
      <c r="I1657" t="str">
        <f>VLOOKUP(H1657,Input!$AI$3:$AL$1002,4)</f>
        <v/>
      </c>
      <c r="J1657" t="str">
        <f>VLOOKUP(H1657,Input!$AI$3:$AL$1002,3)</f>
        <v/>
      </c>
      <c r="K1657" t="str">
        <f t="shared" si="61"/>
        <v/>
      </c>
      <c r="L1657" t="str">
        <f>VLOOKUP(K1657,Input!$AM$3:$AP$1002,4)</f>
        <v/>
      </c>
      <c r="M1657" t="str">
        <f>VLOOKUP(K1657,Input!$AM$3:$AP$1002,3)</f>
        <v/>
      </c>
    </row>
    <row r="1658" spans="8:13" x14ac:dyDescent="0.3">
      <c r="H1658" t="str">
        <f t="shared" si="60"/>
        <v/>
      </c>
      <c r="I1658" t="str">
        <f>VLOOKUP(H1658,Input!$AI$3:$AL$1002,4)</f>
        <v/>
      </c>
      <c r="J1658" t="str">
        <f>VLOOKUP(H1658,Input!$AI$3:$AL$1002,3)</f>
        <v/>
      </c>
      <c r="K1658" t="str">
        <f t="shared" si="61"/>
        <v/>
      </c>
      <c r="L1658" t="str">
        <f>VLOOKUP(K1658,Input!$AM$3:$AP$1002,4)</f>
        <v/>
      </c>
      <c r="M1658" t="str">
        <f>VLOOKUP(K1658,Input!$AM$3:$AP$1002,3)</f>
        <v/>
      </c>
    </row>
    <row r="1659" spans="8:13" x14ac:dyDescent="0.3">
      <c r="H1659" t="str">
        <f t="shared" si="60"/>
        <v/>
      </c>
      <c r="I1659" t="str">
        <f>VLOOKUP(H1659,Input!$AI$3:$AL$1002,4)</f>
        <v/>
      </c>
      <c r="J1659" t="str">
        <f>VLOOKUP(H1659,Input!$AI$3:$AL$1002,3)</f>
        <v/>
      </c>
      <c r="K1659" t="str">
        <f t="shared" si="61"/>
        <v/>
      </c>
      <c r="L1659" t="str">
        <f>VLOOKUP(K1659,Input!$AM$3:$AP$1002,4)</f>
        <v/>
      </c>
      <c r="M1659" t="str">
        <f>VLOOKUP(K1659,Input!$AM$3:$AP$1002,3)</f>
        <v/>
      </c>
    </row>
    <row r="1660" spans="8:13" x14ac:dyDescent="0.3">
      <c r="H1660" t="str">
        <f t="shared" si="60"/>
        <v/>
      </c>
      <c r="I1660" t="str">
        <f>VLOOKUP(H1660,Input!$AI$3:$AL$1002,4)</f>
        <v/>
      </c>
      <c r="J1660" t="str">
        <f>VLOOKUP(H1660,Input!$AI$3:$AL$1002,3)</f>
        <v/>
      </c>
      <c r="K1660" t="str">
        <f t="shared" si="61"/>
        <v/>
      </c>
      <c r="L1660" t="str">
        <f>VLOOKUP(K1660,Input!$AM$3:$AP$1002,4)</f>
        <v/>
      </c>
      <c r="M1660" t="str">
        <f>VLOOKUP(K1660,Input!$AM$3:$AP$1002,3)</f>
        <v/>
      </c>
    </row>
    <row r="1661" spans="8:13" x14ac:dyDescent="0.3">
      <c r="H1661" t="str">
        <f t="shared" si="60"/>
        <v/>
      </c>
      <c r="I1661" t="str">
        <f>VLOOKUP(H1661,Input!$AI$3:$AL$1002,4)</f>
        <v/>
      </c>
      <c r="J1661" t="str">
        <f>VLOOKUP(H1661,Input!$AI$3:$AL$1002,3)</f>
        <v/>
      </c>
      <c r="K1661" t="str">
        <f t="shared" si="61"/>
        <v/>
      </c>
      <c r="L1661" t="str">
        <f>VLOOKUP(K1661,Input!$AM$3:$AP$1002,4)</f>
        <v/>
      </c>
      <c r="M1661" t="str">
        <f>VLOOKUP(K1661,Input!$AM$3:$AP$1002,3)</f>
        <v/>
      </c>
    </row>
    <row r="1662" spans="8:13" x14ac:dyDescent="0.3">
      <c r="H1662" t="str">
        <f t="shared" si="60"/>
        <v/>
      </c>
      <c r="I1662" t="str">
        <f>VLOOKUP(H1662,Input!$AI$3:$AL$1002,4)</f>
        <v/>
      </c>
      <c r="J1662" t="str">
        <f>VLOOKUP(H1662,Input!$AI$3:$AL$1002,3)</f>
        <v/>
      </c>
      <c r="K1662" t="str">
        <f t="shared" si="61"/>
        <v/>
      </c>
      <c r="L1662" t="str">
        <f>VLOOKUP(K1662,Input!$AM$3:$AP$1002,4)</f>
        <v/>
      </c>
      <c r="M1662" t="str">
        <f>VLOOKUP(K1662,Input!$AM$3:$AP$1002,3)</f>
        <v/>
      </c>
    </row>
    <row r="1663" spans="8:13" x14ac:dyDescent="0.3">
      <c r="H1663" t="str">
        <f t="shared" si="60"/>
        <v/>
      </c>
      <c r="I1663" t="str">
        <f>VLOOKUP(H1663,Input!$AI$3:$AL$1002,4)</f>
        <v/>
      </c>
      <c r="J1663" t="str">
        <f>VLOOKUP(H1663,Input!$AI$3:$AL$1002,3)</f>
        <v/>
      </c>
      <c r="K1663" t="str">
        <f t="shared" si="61"/>
        <v/>
      </c>
      <c r="L1663" t="str">
        <f>VLOOKUP(K1663,Input!$AM$3:$AP$1002,4)</f>
        <v/>
      </c>
      <c r="M1663" t="str">
        <f>VLOOKUP(K1663,Input!$AM$3:$AP$1002,3)</f>
        <v/>
      </c>
    </row>
    <row r="1664" spans="8:13" x14ac:dyDescent="0.3">
      <c r="H1664" t="str">
        <f t="shared" si="60"/>
        <v/>
      </c>
      <c r="I1664" t="str">
        <f>VLOOKUP(H1664,Input!$AI$3:$AL$1002,4)</f>
        <v/>
      </c>
      <c r="J1664" t="str">
        <f>VLOOKUP(H1664,Input!$AI$3:$AL$1002,3)</f>
        <v/>
      </c>
      <c r="K1664" t="str">
        <f t="shared" si="61"/>
        <v/>
      </c>
      <c r="L1664" t="str">
        <f>VLOOKUP(K1664,Input!$AM$3:$AP$1002,4)</f>
        <v/>
      </c>
      <c r="M1664" t="str">
        <f>VLOOKUP(K1664,Input!$AM$3:$AP$1002,3)</f>
        <v/>
      </c>
    </row>
    <row r="1665" spans="8:13" x14ac:dyDescent="0.3">
      <c r="H1665" t="str">
        <f t="shared" si="60"/>
        <v/>
      </c>
      <c r="I1665" t="str">
        <f>VLOOKUP(H1665,Input!$AI$3:$AL$1002,4)</f>
        <v/>
      </c>
      <c r="J1665" t="str">
        <f>VLOOKUP(H1665,Input!$AI$3:$AL$1002,3)</f>
        <v/>
      </c>
      <c r="K1665" t="str">
        <f t="shared" si="61"/>
        <v/>
      </c>
      <c r="L1665" t="str">
        <f>VLOOKUP(K1665,Input!$AM$3:$AP$1002,4)</f>
        <v/>
      </c>
      <c r="M1665" t="str">
        <f>VLOOKUP(K1665,Input!$AM$3:$AP$1002,3)</f>
        <v/>
      </c>
    </row>
    <row r="1666" spans="8:13" x14ac:dyDescent="0.3">
      <c r="H1666" t="str">
        <f t="shared" si="60"/>
        <v/>
      </c>
      <c r="I1666" t="str">
        <f>VLOOKUP(H1666,Input!$AI$3:$AL$1002,4)</f>
        <v/>
      </c>
      <c r="J1666" t="str">
        <f>VLOOKUP(H1666,Input!$AI$3:$AL$1002,3)</f>
        <v/>
      </c>
      <c r="K1666" t="str">
        <f t="shared" si="61"/>
        <v/>
      </c>
      <c r="L1666" t="str">
        <f>VLOOKUP(K1666,Input!$AM$3:$AP$1002,4)</f>
        <v/>
      </c>
      <c r="M1666" t="str">
        <f>VLOOKUP(K1666,Input!$AM$3:$AP$1002,3)</f>
        <v/>
      </c>
    </row>
    <row r="1667" spans="8:13" x14ac:dyDescent="0.3">
      <c r="H1667" t="str">
        <f t="shared" si="60"/>
        <v/>
      </c>
      <c r="I1667" t="str">
        <f>VLOOKUP(H1667,Input!$AI$3:$AL$1002,4)</f>
        <v/>
      </c>
      <c r="J1667" t="str">
        <f>VLOOKUP(H1667,Input!$AI$3:$AL$1002,3)</f>
        <v/>
      </c>
      <c r="K1667" t="str">
        <f t="shared" si="61"/>
        <v/>
      </c>
      <c r="L1667" t="str">
        <f>VLOOKUP(K1667,Input!$AM$3:$AP$1002,4)</f>
        <v/>
      </c>
      <c r="M1667" t="str">
        <f>VLOOKUP(K1667,Input!$AM$3:$AP$1002,3)</f>
        <v/>
      </c>
    </row>
    <row r="1668" spans="8:13" x14ac:dyDescent="0.3">
      <c r="H1668" t="str">
        <f t="shared" si="60"/>
        <v/>
      </c>
      <c r="I1668" t="str">
        <f>VLOOKUP(H1668,Input!$AI$3:$AL$1002,4)</f>
        <v/>
      </c>
      <c r="J1668" t="str">
        <f>VLOOKUP(H1668,Input!$AI$3:$AL$1002,3)</f>
        <v/>
      </c>
      <c r="K1668" t="str">
        <f t="shared" si="61"/>
        <v/>
      </c>
      <c r="L1668" t="str">
        <f>VLOOKUP(K1668,Input!$AM$3:$AP$1002,4)</f>
        <v/>
      </c>
      <c r="M1668" t="str">
        <f>VLOOKUP(K1668,Input!$AM$3:$AP$1002,3)</f>
        <v/>
      </c>
    </row>
    <row r="1669" spans="8:13" x14ac:dyDescent="0.3">
      <c r="H1669" t="str">
        <f t="shared" ref="H1669:H1732" si="62">IF(H1668&lt;$H$1,H1668+1,"")</f>
        <v/>
      </c>
      <c r="I1669" t="str">
        <f>VLOOKUP(H1669,Input!$AI$3:$AL$1002,4)</f>
        <v/>
      </c>
      <c r="J1669" t="str">
        <f>VLOOKUP(H1669,Input!$AI$3:$AL$1002,3)</f>
        <v/>
      </c>
      <c r="K1669" t="str">
        <f t="shared" ref="K1669:K1732" si="63">IF(K1668&lt;$K$1,K1668+1,"")</f>
        <v/>
      </c>
      <c r="L1669" t="str">
        <f>VLOOKUP(K1669,Input!$AM$3:$AP$1002,4)</f>
        <v/>
      </c>
      <c r="M1669" t="str">
        <f>VLOOKUP(K1669,Input!$AM$3:$AP$1002,3)</f>
        <v/>
      </c>
    </row>
    <row r="1670" spans="8:13" x14ac:dyDescent="0.3">
      <c r="H1670" t="str">
        <f t="shared" si="62"/>
        <v/>
      </c>
      <c r="I1670" t="str">
        <f>VLOOKUP(H1670,Input!$AI$3:$AL$1002,4)</f>
        <v/>
      </c>
      <c r="J1670" t="str">
        <f>VLOOKUP(H1670,Input!$AI$3:$AL$1002,3)</f>
        <v/>
      </c>
      <c r="K1670" t="str">
        <f t="shared" si="63"/>
        <v/>
      </c>
      <c r="L1670" t="str">
        <f>VLOOKUP(K1670,Input!$AM$3:$AP$1002,4)</f>
        <v/>
      </c>
      <c r="M1670" t="str">
        <f>VLOOKUP(K1670,Input!$AM$3:$AP$1002,3)</f>
        <v/>
      </c>
    </row>
    <row r="1671" spans="8:13" x14ac:dyDescent="0.3">
      <c r="H1671" t="str">
        <f t="shared" si="62"/>
        <v/>
      </c>
      <c r="I1671" t="str">
        <f>VLOOKUP(H1671,Input!$AI$3:$AL$1002,4)</f>
        <v/>
      </c>
      <c r="J1671" t="str">
        <f>VLOOKUP(H1671,Input!$AI$3:$AL$1002,3)</f>
        <v/>
      </c>
      <c r="K1671" t="str">
        <f t="shared" si="63"/>
        <v/>
      </c>
      <c r="L1671" t="str">
        <f>VLOOKUP(K1671,Input!$AM$3:$AP$1002,4)</f>
        <v/>
      </c>
      <c r="M1671" t="str">
        <f>VLOOKUP(K1671,Input!$AM$3:$AP$1002,3)</f>
        <v/>
      </c>
    </row>
    <row r="1672" spans="8:13" x14ac:dyDescent="0.3">
      <c r="H1672" t="str">
        <f t="shared" si="62"/>
        <v/>
      </c>
      <c r="I1672" t="str">
        <f>VLOOKUP(H1672,Input!$AI$3:$AL$1002,4)</f>
        <v/>
      </c>
      <c r="J1672" t="str">
        <f>VLOOKUP(H1672,Input!$AI$3:$AL$1002,3)</f>
        <v/>
      </c>
      <c r="K1672" t="str">
        <f t="shared" si="63"/>
        <v/>
      </c>
      <c r="L1672" t="str">
        <f>VLOOKUP(K1672,Input!$AM$3:$AP$1002,4)</f>
        <v/>
      </c>
      <c r="M1672" t="str">
        <f>VLOOKUP(K1672,Input!$AM$3:$AP$1002,3)</f>
        <v/>
      </c>
    </row>
    <row r="1673" spans="8:13" x14ac:dyDescent="0.3">
      <c r="H1673" t="str">
        <f t="shared" si="62"/>
        <v/>
      </c>
      <c r="I1673" t="str">
        <f>VLOOKUP(H1673,Input!$AI$3:$AL$1002,4)</f>
        <v/>
      </c>
      <c r="J1673" t="str">
        <f>VLOOKUP(H1673,Input!$AI$3:$AL$1002,3)</f>
        <v/>
      </c>
      <c r="K1673" t="str">
        <f t="shared" si="63"/>
        <v/>
      </c>
      <c r="L1673" t="str">
        <f>VLOOKUP(K1673,Input!$AM$3:$AP$1002,4)</f>
        <v/>
      </c>
      <c r="M1673" t="str">
        <f>VLOOKUP(K1673,Input!$AM$3:$AP$1002,3)</f>
        <v/>
      </c>
    </row>
    <row r="1674" spans="8:13" x14ac:dyDescent="0.3">
      <c r="H1674" t="str">
        <f t="shared" si="62"/>
        <v/>
      </c>
      <c r="I1674" t="str">
        <f>VLOOKUP(H1674,Input!$AI$3:$AL$1002,4)</f>
        <v/>
      </c>
      <c r="J1674" t="str">
        <f>VLOOKUP(H1674,Input!$AI$3:$AL$1002,3)</f>
        <v/>
      </c>
      <c r="K1674" t="str">
        <f t="shared" si="63"/>
        <v/>
      </c>
      <c r="L1674" t="str">
        <f>VLOOKUP(K1674,Input!$AM$3:$AP$1002,4)</f>
        <v/>
      </c>
      <c r="M1674" t="str">
        <f>VLOOKUP(K1674,Input!$AM$3:$AP$1002,3)</f>
        <v/>
      </c>
    </row>
    <row r="1675" spans="8:13" x14ac:dyDescent="0.3">
      <c r="H1675" t="str">
        <f t="shared" si="62"/>
        <v/>
      </c>
      <c r="I1675" t="str">
        <f>VLOOKUP(H1675,Input!$AI$3:$AL$1002,4)</f>
        <v/>
      </c>
      <c r="J1675" t="str">
        <f>VLOOKUP(H1675,Input!$AI$3:$AL$1002,3)</f>
        <v/>
      </c>
      <c r="K1675" t="str">
        <f t="shared" si="63"/>
        <v/>
      </c>
      <c r="L1675" t="str">
        <f>VLOOKUP(K1675,Input!$AM$3:$AP$1002,4)</f>
        <v/>
      </c>
      <c r="M1675" t="str">
        <f>VLOOKUP(K1675,Input!$AM$3:$AP$1002,3)</f>
        <v/>
      </c>
    </row>
    <row r="1676" spans="8:13" x14ac:dyDescent="0.3">
      <c r="H1676" t="str">
        <f t="shared" si="62"/>
        <v/>
      </c>
      <c r="I1676" t="str">
        <f>VLOOKUP(H1676,Input!$AI$3:$AL$1002,4)</f>
        <v/>
      </c>
      <c r="J1676" t="str">
        <f>VLOOKUP(H1676,Input!$AI$3:$AL$1002,3)</f>
        <v/>
      </c>
      <c r="K1676" t="str">
        <f t="shared" si="63"/>
        <v/>
      </c>
      <c r="L1676" t="str">
        <f>VLOOKUP(K1676,Input!$AM$3:$AP$1002,4)</f>
        <v/>
      </c>
      <c r="M1676" t="str">
        <f>VLOOKUP(K1676,Input!$AM$3:$AP$1002,3)</f>
        <v/>
      </c>
    </row>
    <row r="1677" spans="8:13" x14ac:dyDescent="0.3">
      <c r="H1677" t="str">
        <f t="shared" si="62"/>
        <v/>
      </c>
      <c r="I1677" t="str">
        <f>VLOOKUP(H1677,Input!$AI$3:$AL$1002,4)</f>
        <v/>
      </c>
      <c r="J1677" t="str">
        <f>VLOOKUP(H1677,Input!$AI$3:$AL$1002,3)</f>
        <v/>
      </c>
      <c r="K1677" t="str">
        <f t="shared" si="63"/>
        <v/>
      </c>
      <c r="L1677" t="str">
        <f>VLOOKUP(K1677,Input!$AM$3:$AP$1002,4)</f>
        <v/>
      </c>
      <c r="M1677" t="str">
        <f>VLOOKUP(K1677,Input!$AM$3:$AP$1002,3)</f>
        <v/>
      </c>
    </row>
    <row r="1678" spans="8:13" x14ac:dyDescent="0.3">
      <c r="H1678" t="str">
        <f t="shared" si="62"/>
        <v/>
      </c>
      <c r="I1678" t="str">
        <f>VLOOKUP(H1678,Input!$AI$3:$AL$1002,4)</f>
        <v/>
      </c>
      <c r="J1678" t="str">
        <f>VLOOKUP(H1678,Input!$AI$3:$AL$1002,3)</f>
        <v/>
      </c>
      <c r="K1678" t="str">
        <f t="shared" si="63"/>
        <v/>
      </c>
      <c r="L1678" t="str">
        <f>VLOOKUP(K1678,Input!$AM$3:$AP$1002,4)</f>
        <v/>
      </c>
      <c r="M1678" t="str">
        <f>VLOOKUP(K1678,Input!$AM$3:$AP$1002,3)</f>
        <v/>
      </c>
    </row>
    <row r="1679" spans="8:13" x14ac:dyDescent="0.3">
      <c r="H1679" t="str">
        <f t="shared" si="62"/>
        <v/>
      </c>
      <c r="I1679" t="str">
        <f>VLOOKUP(H1679,Input!$AI$3:$AL$1002,4)</f>
        <v/>
      </c>
      <c r="J1679" t="str">
        <f>VLOOKUP(H1679,Input!$AI$3:$AL$1002,3)</f>
        <v/>
      </c>
      <c r="K1679" t="str">
        <f t="shared" si="63"/>
        <v/>
      </c>
      <c r="L1679" t="str">
        <f>VLOOKUP(K1679,Input!$AM$3:$AP$1002,4)</f>
        <v/>
      </c>
      <c r="M1679" t="str">
        <f>VLOOKUP(K1679,Input!$AM$3:$AP$1002,3)</f>
        <v/>
      </c>
    </row>
    <row r="1680" spans="8:13" x14ac:dyDescent="0.3">
      <c r="H1680" t="str">
        <f t="shared" si="62"/>
        <v/>
      </c>
      <c r="I1680" t="str">
        <f>VLOOKUP(H1680,Input!$AI$3:$AL$1002,4)</f>
        <v/>
      </c>
      <c r="J1680" t="str">
        <f>VLOOKUP(H1680,Input!$AI$3:$AL$1002,3)</f>
        <v/>
      </c>
      <c r="K1680" t="str">
        <f t="shared" si="63"/>
        <v/>
      </c>
      <c r="L1680" t="str">
        <f>VLOOKUP(K1680,Input!$AM$3:$AP$1002,4)</f>
        <v/>
      </c>
      <c r="M1680" t="str">
        <f>VLOOKUP(K1680,Input!$AM$3:$AP$1002,3)</f>
        <v/>
      </c>
    </row>
    <row r="1681" spans="8:13" x14ac:dyDescent="0.3">
      <c r="H1681" t="str">
        <f t="shared" si="62"/>
        <v/>
      </c>
      <c r="I1681" t="str">
        <f>VLOOKUP(H1681,Input!$AI$3:$AL$1002,4)</f>
        <v/>
      </c>
      <c r="J1681" t="str">
        <f>VLOOKUP(H1681,Input!$AI$3:$AL$1002,3)</f>
        <v/>
      </c>
      <c r="K1681" t="str">
        <f t="shared" si="63"/>
        <v/>
      </c>
      <c r="L1681" t="str">
        <f>VLOOKUP(K1681,Input!$AM$3:$AP$1002,4)</f>
        <v/>
      </c>
      <c r="M1681" t="str">
        <f>VLOOKUP(K1681,Input!$AM$3:$AP$1002,3)</f>
        <v/>
      </c>
    </row>
    <row r="1682" spans="8:13" x14ac:dyDescent="0.3">
      <c r="H1682" t="str">
        <f t="shared" si="62"/>
        <v/>
      </c>
      <c r="I1682" t="str">
        <f>VLOOKUP(H1682,Input!$AI$3:$AL$1002,4)</f>
        <v/>
      </c>
      <c r="J1682" t="str">
        <f>VLOOKUP(H1682,Input!$AI$3:$AL$1002,3)</f>
        <v/>
      </c>
      <c r="K1682" t="str">
        <f t="shared" si="63"/>
        <v/>
      </c>
      <c r="L1682" t="str">
        <f>VLOOKUP(K1682,Input!$AM$3:$AP$1002,4)</f>
        <v/>
      </c>
      <c r="M1682" t="str">
        <f>VLOOKUP(K1682,Input!$AM$3:$AP$1002,3)</f>
        <v/>
      </c>
    </row>
    <row r="1683" spans="8:13" x14ac:dyDescent="0.3">
      <c r="H1683" t="str">
        <f t="shared" si="62"/>
        <v/>
      </c>
      <c r="I1683" t="str">
        <f>VLOOKUP(H1683,Input!$AI$3:$AL$1002,4)</f>
        <v/>
      </c>
      <c r="J1683" t="str">
        <f>VLOOKUP(H1683,Input!$AI$3:$AL$1002,3)</f>
        <v/>
      </c>
      <c r="K1683" t="str">
        <f t="shared" si="63"/>
        <v/>
      </c>
      <c r="L1683" t="str">
        <f>VLOOKUP(K1683,Input!$AM$3:$AP$1002,4)</f>
        <v/>
      </c>
      <c r="M1683" t="str">
        <f>VLOOKUP(K1683,Input!$AM$3:$AP$1002,3)</f>
        <v/>
      </c>
    </row>
    <row r="1684" spans="8:13" x14ac:dyDescent="0.3">
      <c r="H1684" t="str">
        <f t="shared" si="62"/>
        <v/>
      </c>
      <c r="I1684" t="str">
        <f>VLOOKUP(H1684,Input!$AI$3:$AL$1002,4)</f>
        <v/>
      </c>
      <c r="J1684" t="str">
        <f>VLOOKUP(H1684,Input!$AI$3:$AL$1002,3)</f>
        <v/>
      </c>
      <c r="K1684" t="str">
        <f t="shared" si="63"/>
        <v/>
      </c>
      <c r="L1684" t="str">
        <f>VLOOKUP(K1684,Input!$AM$3:$AP$1002,4)</f>
        <v/>
      </c>
      <c r="M1684" t="str">
        <f>VLOOKUP(K1684,Input!$AM$3:$AP$1002,3)</f>
        <v/>
      </c>
    </row>
    <row r="1685" spans="8:13" x14ac:dyDescent="0.3">
      <c r="H1685" t="str">
        <f t="shared" si="62"/>
        <v/>
      </c>
      <c r="I1685" t="str">
        <f>VLOOKUP(H1685,Input!$AI$3:$AL$1002,4)</f>
        <v/>
      </c>
      <c r="J1685" t="str">
        <f>VLOOKUP(H1685,Input!$AI$3:$AL$1002,3)</f>
        <v/>
      </c>
      <c r="K1685" t="str">
        <f t="shared" si="63"/>
        <v/>
      </c>
      <c r="L1685" t="str">
        <f>VLOOKUP(K1685,Input!$AM$3:$AP$1002,4)</f>
        <v/>
      </c>
      <c r="M1685" t="str">
        <f>VLOOKUP(K1685,Input!$AM$3:$AP$1002,3)</f>
        <v/>
      </c>
    </row>
    <row r="1686" spans="8:13" x14ac:dyDescent="0.3">
      <c r="H1686" t="str">
        <f t="shared" si="62"/>
        <v/>
      </c>
      <c r="I1686" t="str">
        <f>VLOOKUP(H1686,Input!$AI$3:$AL$1002,4)</f>
        <v/>
      </c>
      <c r="J1686" t="str">
        <f>VLOOKUP(H1686,Input!$AI$3:$AL$1002,3)</f>
        <v/>
      </c>
      <c r="K1686" t="str">
        <f t="shared" si="63"/>
        <v/>
      </c>
      <c r="L1686" t="str">
        <f>VLOOKUP(K1686,Input!$AM$3:$AP$1002,4)</f>
        <v/>
      </c>
      <c r="M1686" t="str">
        <f>VLOOKUP(K1686,Input!$AM$3:$AP$1002,3)</f>
        <v/>
      </c>
    </row>
    <row r="1687" spans="8:13" x14ac:dyDescent="0.3">
      <c r="H1687" t="str">
        <f t="shared" si="62"/>
        <v/>
      </c>
      <c r="I1687" t="str">
        <f>VLOOKUP(H1687,Input!$AI$3:$AL$1002,4)</f>
        <v/>
      </c>
      <c r="J1687" t="str">
        <f>VLOOKUP(H1687,Input!$AI$3:$AL$1002,3)</f>
        <v/>
      </c>
      <c r="K1687" t="str">
        <f t="shared" si="63"/>
        <v/>
      </c>
      <c r="L1687" t="str">
        <f>VLOOKUP(K1687,Input!$AM$3:$AP$1002,4)</f>
        <v/>
      </c>
      <c r="M1687" t="str">
        <f>VLOOKUP(K1687,Input!$AM$3:$AP$1002,3)</f>
        <v/>
      </c>
    </row>
    <row r="1688" spans="8:13" x14ac:dyDescent="0.3">
      <c r="H1688" t="str">
        <f t="shared" si="62"/>
        <v/>
      </c>
      <c r="I1688" t="str">
        <f>VLOOKUP(H1688,Input!$AI$3:$AL$1002,4)</f>
        <v/>
      </c>
      <c r="J1688" t="str">
        <f>VLOOKUP(H1688,Input!$AI$3:$AL$1002,3)</f>
        <v/>
      </c>
      <c r="K1688" t="str">
        <f t="shared" si="63"/>
        <v/>
      </c>
      <c r="L1688" t="str">
        <f>VLOOKUP(K1688,Input!$AM$3:$AP$1002,4)</f>
        <v/>
      </c>
      <c r="M1688" t="str">
        <f>VLOOKUP(K1688,Input!$AM$3:$AP$1002,3)</f>
        <v/>
      </c>
    </row>
    <row r="1689" spans="8:13" x14ac:dyDescent="0.3">
      <c r="H1689" t="str">
        <f t="shared" si="62"/>
        <v/>
      </c>
      <c r="I1689" t="str">
        <f>VLOOKUP(H1689,Input!$AI$3:$AL$1002,4)</f>
        <v/>
      </c>
      <c r="J1689" t="str">
        <f>VLOOKUP(H1689,Input!$AI$3:$AL$1002,3)</f>
        <v/>
      </c>
      <c r="K1689" t="str">
        <f t="shared" si="63"/>
        <v/>
      </c>
      <c r="L1689" t="str">
        <f>VLOOKUP(K1689,Input!$AM$3:$AP$1002,4)</f>
        <v/>
      </c>
      <c r="M1689" t="str">
        <f>VLOOKUP(K1689,Input!$AM$3:$AP$1002,3)</f>
        <v/>
      </c>
    </row>
    <row r="1690" spans="8:13" x14ac:dyDescent="0.3">
      <c r="H1690" t="str">
        <f t="shared" si="62"/>
        <v/>
      </c>
      <c r="I1690" t="str">
        <f>VLOOKUP(H1690,Input!$AI$3:$AL$1002,4)</f>
        <v/>
      </c>
      <c r="J1690" t="str">
        <f>VLOOKUP(H1690,Input!$AI$3:$AL$1002,3)</f>
        <v/>
      </c>
      <c r="K1690" t="str">
        <f t="shared" si="63"/>
        <v/>
      </c>
      <c r="L1690" t="str">
        <f>VLOOKUP(K1690,Input!$AM$3:$AP$1002,4)</f>
        <v/>
      </c>
      <c r="M1690" t="str">
        <f>VLOOKUP(K1690,Input!$AM$3:$AP$1002,3)</f>
        <v/>
      </c>
    </row>
    <row r="1691" spans="8:13" x14ac:dyDescent="0.3">
      <c r="H1691" t="str">
        <f t="shared" si="62"/>
        <v/>
      </c>
      <c r="I1691" t="str">
        <f>VLOOKUP(H1691,Input!$AI$3:$AL$1002,4)</f>
        <v/>
      </c>
      <c r="J1691" t="str">
        <f>VLOOKUP(H1691,Input!$AI$3:$AL$1002,3)</f>
        <v/>
      </c>
      <c r="K1691" t="str">
        <f t="shared" si="63"/>
        <v/>
      </c>
      <c r="L1691" t="str">
        <f>VLOOKUP(K1691,Input!$AM$3:$AP$1002,4)</f>
        <v/>
      </c>
      <c r="M1691" t="str">
        <f>VLOOKUP(K1691,Input!$AM$3:$AP$1002,3)</f>
        <v/>
      </c>
    </row>
    <row r="1692" spans="8:13" x14ac:dyDescent="0.3">
      <c r="H1692" t="str">
        <f t="shared" si="62"/>
        <v/>
      </c>
      <c r="I1692" t="str">
        <f>VLOOKUP(H1692,Input!$AI$3:$AL$1002,4)</f>
        <v/>
      </c>
      <c r="J1692" t="str">
        <f>VLOOKUP(H1692,Input!$AI$3:$AL$1002,3)</f>
        <v/>
      </c>
      <c r="K1692" t="str">
        <f t="shared" si="63"/>
        <v/>
      </c>
      <c r="L1692" t="str">
        <f>VLOOKUP(K1692,Input!$AM$3:$AP$1002,4)</f>
        <v/>
      </c>
      <c r="M1692" t="str">
        <f>VLOOKUP(K1692,Input!$AM$3:$AP$1002,3)</f>
        <v/>
      </c>
    </row>
    <row r="1693" spans="8:13" x14ac:dyDescent="0.3">
      <c r="H1693" t="str">
        <f t="shared" si="62"/>
        <v/>
      </c>
      <c r="I1693" t="str">
        <f>VLOOKUP(H1693,Input!$AI$3:$AL$1002,4)</f>
        <v/>
      </c>
      <c r="J1693" t="str">
        <f>VLOOKUP(H1693,Input!$AI$3:$AL$1002,3)</f>
        <v/>
      </c>
      <c r="K1693" t="str">
        <f t="shared" si="63"/>
        <v/>
      </c>
      <c r="L1693" t="str">
        <f>VLOOKUP(K1693,Input!$AM$3:$AP$1002,4)</f>
        <v/>
      </c>
      <c r="M1693" t="str">
        <f>VLOOKUP(K1693,Input!$AM$3:$AP$1002,3)</f>
        <v/>
      </c>
    </row>
    <row r="1694" spans="8:13" x14ac:dyDescent="0.3">
      <c r="H1694" t="str">
        <f t="shared" si="62"/>
        <v/>
      </c>
      <c r="I1694" t="str">
        <f>VLOOKUP(H1694,Input!$AI$3:$AL$1002,4)</f>
        <v/>
      </c>
      <c r="J1694" t="str">
        <f>VLOOKUP(H1694,Input!$AI$3:$AL$1002,3)</f>
        <v/>
      </c>
      <c r="K1694" t="str">
        <f t="shared" si="63"/>
        <v/>
      </c>
      <c r="L1694" t="str">
        <f>VLOOKUP(K1694,Input!$AM$3:$AP$1002,4)</f>
        <v/>
      </c>
      <c r="M1694" t="str">
        <f>VLOOKUP(K1694,Input!$AM$3:$AP$1002,3)</f>
        <v/>
      </c>
    </row>
    <row r="1695" spans="8:13" x14ac:dyDescent="0.3">
      <c r="H1695" t="str">
        <f t="shared" si="62"/>
        <v/>
      </c>
      <c r="I1695" t="str">
        <f>VLOOKUP(H1695,Input!$AI$3:$AL$1002,4)</f>
        <v/>
      </c>
      <c r="J1695" t="str">
        <f>VLOOKUP(H1695,Input!$AI$3:$AL$1002,3)</f>
        <v/>
      </c>
      <c r="K1695" t="str">
        <f t="shared" si="63"/>
        <v/>
      </c>
      <c r="L1695" t="str">
        <f>VLOOKUP(K1695,Input!$AM$3:$AP$1002,4)</f>
        <v/>
      </c>
      <c r="M1695" t="str">
        <f>VLOOKUP(K1695,Input!$AM$3:$AP$1002,3)</f>
        <v/>
      </c>
    </row>
    <row r="1696" spans="8:13" x14ac:dyDescent="0.3">
      <c r="H1696" t="str">
        <f t="shared" si="62"/>
        <v/>
      </c>
      <c r="I1696" t="str">
        <f>VLOOKUP(H1696,Input!$AI$3:$AL$1002,4)</f>
        <v/>
      </c>
      <c r="J1696" t="str">
        <f>VLOOKUP(H1696,Input!$AI$3:$AL$1002,3)</f>
        <v/>
      </c>
      <c r="K1696" t="str">
        <f t="shared" si="63"/>
        <v/>
      </c>
      <c r="L1696" t="str">
        <f>VLOOKUP(K1696,Input!$AM$3:$AP$1002,4)</f>
        <v/>
      </c>
      <c r="M1696" t="str">
        <f>VLOOKUP(K1696,Input!$AM$3:$AP$1002,3)</f>
        <v/>
      </c>
    </row>
    <row r="1697" spans="8:13" x14ac:dyDescent="0.3">
      <c r="H1697" t="str">
        <f t="shared" si="62"/>
        <v/>
      </c>
      <c r="I1697" t="str">
        <f>VLOOKUP(H1697,Input!$AI$3:$AL$1002,4)</f>
        <v/>
      </c>
      <c r="J1697" t="str">
        <f>VLOOKUP(H1697,Input!$AI$3:$AL$1002,3)</f>
        <v/>
      </c>
      <c r="K1697" t="str">
        <f t="shared" si="63"/>
        <v/>
      </c>
      <c r="L1697" t="str">
        <f>VLOOKUP(K1697,Input!$AM$3:$AP$1002,4)</f>
        <v/>
      </c>
      <c r="M1697" t="str">
        <f>VLOOKUP(K1697,Input!$AM$3:$AP$1002,3)</f>
        <v/>
      </c>
    </row>
    <row r="1698" spans="8:13" x14ac:dyDescent="0.3">
      <c r="H1698" t="str">
        <f t="shared" si="62"/>
        <v/>
      </c>
      <c r="I1698" t="str">
        <f>VLOOKUP(H1698,Input!$AI$3:$AL$1002,4)</f>
        <v/>
      </c>
      <c r="J1698" t="str">
        <f>VLOOKUP(H1698,Input!$AI$3:$AL$1002,3)</f>
        <v/>
      </c>
      <c r="K1698" t="str">
        <f t="shared" si="63"/>
        <v/>
      </c>
      <c r="L1698" t="str">
        <f>VLOOKUP(K1698,Input!$AM$3:$AP$1002,4)</f>
        <v/>
      </c>
      <c r="M1698" t="str">
        <f>VLOOKUP(K1698,Input!$AM$3:$AP$1002,3)</f>
        <v/>
      </c>
    </row>
    <row r="1699" spans="8:13" x14ac:dyDescent="0.3">
      <c r="H1699" t="str">
        <f t="shared" si="62"/>
        <v/>
      </c>
      <c r="I1699" t="str">
        <f>VLOOKUP(H1699,Input!$AI$3:$AL$1002,4)</f>
        <v/>
      </c>
      <c r="J1699" t="str">
        <f>VLOOKUP(H1699,Input!$AI$3:$AL$1002,3)</f>
        <v/>
      </c>
      <c r="K1699" t="str">
        <f t="shared" si="63"/>
        <v/>
      </c>
      <c r="L1699" t="str">
        <f>VLOOKUP(K1699,Input!$AM$3:$AP$1002,4)</f>
        <v/>
      </c>
      <c r="M1699" t="str">
        <f>VLOOKUP(K1699,Input!$AM$3:$AP$1002,3)</f>
        <v/>
      </c>
    </row>
    <row r="1700" spans="8:13" x14ac:dyDescent="0.3">
      <c r="H1700" t="str">
        <f t="shared" si="62"/>
        <v/>
      </c>
      <c r="I1700" t="str">
        <f>VLOOKUP(H1700,Input!$AI$3:$AL$1002,4)</f>
        <v/>
      </c>
      <c r="J1700" t="str">
        <f>VLOOKUP(H1700,Input!$AI$3:$AL$1002,3)</f>
        <v/>
      </c>
      <c r="K1700" t="str">
        <f t="shared" si="63"/>
        <v/>
      </c>
      <c r="L1700" t="str">
        <f>VLOOKUP(K1700,Input!$AM$3:$AP$1002,4)</f>
        <v/>
      </c>
      <c r="M1700" t="str">
        <f>VLOOKUP(K1700,Input!$AM$3:$AP$1002,3)</f>
        <v/>
      </c>
    </row>
    <row r="1701" spans="8:13" x14ac:dyDescent="0.3">
      <c r="H1701" t="str">
        <f t="shared" si="62"/>
        <v/>
      </c>
      <c r="I1701" t="str">
        <f>VLOOKUP(H1701,Input!$AI$3:$AL$1002,4)</f>
        <v/>
      </c>
      <c r="J1701" t="str">
        <f>VLOOKUP(H1701,Input!$AI$3:$AL$1002,3)</f>
        <v/>
      </c>
      <c r="K1701" t="str">
        <f t="shared" si="63"/>
        <v/>
      </c>
      <c r="L1701" t="str">
        <f>VLOOKUP(K1701,Input!$AM$3:$AP$1002,4)</f>
        <v/>
      </c>
      <c r="M1701" t="str">
        <f>VLOOKUP(K1701,Input!$AM$3:$AP$1002,3)</f>
        <v/>
      </c>
    </row>
    <row r="1702" spans="8:13" x14ac:dyDescent="0.3">
      <c r="H1702" t="str">
        <f t="shared" si="62"/>
        <v/>
      </c>
      <c r="I1702" t="str">
        <f>VLOOKUP(H1702,Input!$AI$3:$AL$1002,4)</f>
        <v/>
      </c>
      <c r="J1702" t="str">
        <f>VLOOKUP(H1702,Input!$AI$3:$AL$1002,3)</f>
        <v/>
      </c>
      <c r="K1702" t="str">
        <f t="shared" si="63"/>
        <v/>
      </c>
      <c r="L1702" t="str">
        <f>VLOOKUP(K1702,Input!$AM$3:$AP$1002,4)</f>
        <v/>
      </c>
      <c r="M1702" t="str">
        <f>VLOOKUP(K1702,Input!$AM$3:$AP$1002,3)</f>
        <v/>
      </c>
    </row>
    <row r="1703" spans="8:13" x14ac:dyDescent="0.3">
      <c r="H1703" t="str">
        <f t="shared" si="62"/>
        <v/>
      </c>
      <c r="I1703" t="str">
        <f>VLOOKUP(H1703,Input!$AI$3:$AL$1002,4)</f>
        <v/>
      </c>
      <c r="J1703" t="str">
        <f>VLOOKUP(H1703,Input!$AI$3:$AL$1002,3)</f>
        <v/>
      </c>
      <c r="K1703" t="str">
        <f t="shared" si="63"/>
        <v/>
      </c>
      <c r="L1703" t="str">
        <f>VLOOKUP(K1703,Input!$AM$3:$AP$1002,4)</f>
        <v/>
      </c>
      <c r="M1703" t="str">
        <f>VLOOKUP(K1703,Input!$AM$3:$AP$1002,3)</f>
        <v/>
      </c>
    </row>
    <row r="1704" spans="8:13" x14ac:dyDescent="0.3">
      <c r="H1704" t="str">
        <f t="shared" si="62"/>
        <v/>
      </c>
      <c r="I1704" t="str">
        <f>VLOOKUP(H1704,Input!$AI$3:$AL$1002,4)</f>
        <v/>
      </c>
      <c r="J1704" t="str">
        <f>VLOOKUP(H1704,Input!$AI$3:$AL$1002,3)</f>
        <v/>
      </c>
      <c r="K1704" t="str">
        <f t="shared" si="63"/>
        <v/>
      </c>
      <c r="L1704" t="str">
        <f>VLOOKUP(K1704,Input!$AM$3:$AP$1002,4)</f>
        <v/>
      </c>
      <c r="M1704" t="str">
        <f>VLOOKUP(K1704,Input!$AM$3:$AP$1002,3)</f>
        <v/>
      </c>
    </row>
    <row r="1705" spans="8:13" x14ac:dyDescent="0.3">
      <c r="H1705" t="str">
        <f t="shared" si="62"/>
        <v/>
      </c>
      <c r="I1705" t="str">
        <f>VLOOKUP(H1705,Input!$AI$3:$AL$1002,4)</f>
        <v/>
      </c>
      <c r="J1705" t="str">
        <f>VLOOKUP(H1705,Input!$AI$3:$AL$1002,3)</f>
        <v/>
      </c>
      <c r="K1705" t="str">
        <f t="shared" si="63"/>
        <v/>
      </c>
      <c r="L1705" t="str">
        <f>VLOOKUP(K1705,Input!$AM$3:$AP$1002,4)</f>
        <v/>
      </c>
      <c r="M1705" t="str">
        <f>VLOOKUP(K1705,Input!$AM$3:$AP$1002,3)</f>
        <v/>
      </c>
    </row>
    <row r="1706" spans="8:13" x14ac:dyDescent="0.3">
      <c r="H1706" t="str">
        <f t="shared" si="62"/>
        <v/>
      </c>
      <c r="I1706" t="str">
        <f>VLOOKUP(H1706,Input!$AI$3:$AL$1002,4)</f>
        <v/>
      </c>
      <c r="J1706" t="str">
        <f>VLOOKUP(H1706,Input!$AI$3:$AL$1002,3)</f>
        <v/>
      </c>
      <c r="K1706" t="str">
        <f t="shared" si="63"/>
        <v/>
      </c>
      <c r="L1706" t="str">
        <f>VLOOKUP(K1706,Input!$AM$3:$AP$1002,4)</f>
        <v/>
      </c>
      <c r="M1706" t="str">
        <f>VLOOKUP(K1706,Input!$AM$3:$AP$1002,3)</f>
        <v/>
      </c>
    </row>
    <row r="1707" spans="8:13" x14ac:dyDescent="0.3">
      <c r="H1707" t="str">
        <f t="shared" si="62"/>
        <v/>
      </c>
      <c r="I1707" t="str">
        <f>VLOOKUP(H1707,Input!$AI$3:$AL$1002,4)</f>
        <v/>
      </c>
      <c r="J1707" t="str">
        <f>VLOOKUP(H1707,Input!$AI$3:$AL$1002,3)</f>
        <v/>
      </c>
      <c r="K1707" t="str">
        <f t="shared" si="63"/>
        <v/>
      </c>
      <c r="L1707" t="str">
        <f>VLOOKUP(K1707,Input!$AM$3:$AP$1002,4)</f>
        <v/>
      </c>
      <c r="M1707" t="str">
        <f>VLOOKUP(K1707,Input!$AM$3:$AP$1002,3)</f>
        <v/>
      </c>
    </row>
    <row r="1708" spans="8:13" x14ac:dyDescent="0.3">
      <c r="H1708" t="str">
        <f t="shared" si="62"/>
        <v/>
      </c>
      <c r="I1708" t="str">
        <f>VLOOKUP(H1708,Input!$AI$3:$AL$1002,4)</f>
        <v/>
      </c>
      <c r="J1708" t="str">
        <f>VLOOKUP(H1708,Input!$AI$3:$AL$1002,3)</f>
        <v/>
      </c>
      <c r="K1708" t="str">
        <f t="shared" si="63"/>
        <v/>
      </c>
      <c r="L1708" t="str">
        <f>VLOOKUP(K1708,Input!$AM$3:$AP$1002,4)</f>
        <v/>
      </c>
      <c r="M1708" t="str">
        <f>VLOOKUP(K1708,Input!$AM$3:$AP$1002,3)</f>
        <v/>
      </c>
    </row>
    <row r="1709" spans="8:13" x14ac:dyDescent="0.3">
      <c r="H1709" t="str">
        <f t="shared" si="62"/>
        <v/>
      </c>
      <c r="I1709" t="str">
        <f>VLOOKUP(H1709,Input!$AI$3:$AL$1002,4)</f>
        <v/>
      </c>
      <c r="J1709" t="str">
        <f>VLOOKUP(H1709,Input!$AI$3:$AL$1002,3)</f>
        <v/>
      </c>
      <c r="K1709" t="str">
        <f t="shared" si="63"/>
        <v/>
      </c>
      <c r="L1709" t="str">
        <f>VLOOKUP(K1709,Input!$AM$3:$AP$1002,4)</f>
        <v/>
      </c>
      <c r="M1709" t="str">
        <f>VLOOKUP(K1709,Input!$AM$3:$AP$1002,3)</f>
        <v/>
      </c>
    </row>
    <row r="1710" spans="8:13" x14ac:dyDescent="0.3">
      <c r="H1710" t="str">
        <f t="shared" si="62"/>
        <v/>
      </c>
      <c r="I1710" t="str">
        <f>VLOOKUP(H1710,Input!$AI$3:$AL$1002,4)</f>
        <v/>
      </c>
      <c r="J1710" t="str">
        <f>VLOOKUP(H1710,Input!$AI$3:$AL$1002,3)</f>
        <v/>
      </c>
      <c r="K1710" t="str">
        <f t="shared" si="63"/>
        <v/>
      </c>
      <c r="L1710" t="str">
        <f>VLOOKUP(K1710,Input!$AM$3:$AP$1002,4)</f>
        <v/>
      </c>
      <c r="M1710" t="str">
        <f>VLOOKUP(K1710,Input!$AM$3:$AP$1002,3)</f>
        <v/>
      </c>
    </row>
    <row r="1711" spans="8:13" x14ac:dyDescent="0.3">
      <c r="H1711" t="str">
        <f t="shared" si="62"/>
        <v/>
      </c>
      <c r="I1711" t="str">
        <f>VLOOKUP(H1711,Input!$AI$3:$AL$1002,4)</f>
        <v/>
      </c>
      <c r="J1711" t="str">
        <f>VLOOKUP(H1711,Input!$AI$3:$AL$1002,3)</f>
        <v/>
      </c>
      <c r="K1711" t="str">
        <f t="shared" si="63"/>
        <v/>
      </c>
      <c r="L1711" t="str">
        <f>VLOOKUP(K1711,Input!$AM$3:$AP$1002,4)</f>
        <v/>
      </c>
      <c r="M1711" t="str">
        <f>VLOOKUP(K1711,Input!$AM$3:$AP$1002,3)</f>
        <v/>
      </c>
    </row>
    <row r="1712" spans="8:13" x14ac:dyDescent="0.3">
      <c r="H1712" t="str">
        <f t="shared" si="62"/>
        <v/>
      </c>
      <c r="I1712" t="str">
        <f>VLOOKUP(H1712,Input!$AI$3:$AL$1002,4)</f>
        <v/>
      </c>
      <c r="J1712" t="str">
        <f>VLOOKUP(H1712,Input!$AI$3:$AL$1002,3)</f>
        <v/>
      </c>
      <c r="K1712" t="str">
        <f t="shared" si="63"/>
        <v/>
      </c>
      <c r="L1712" t="str">
        <f>VLOOKUP(K1712,Input!$AM$3:$AP$1002,4)</f>
        <v/>
      </c>
      <c r="M1712" t="str">
        <f>VLOOKUP(K1712,Input!$AM$3:$AP$1002,3)</f>
        <v/>
      </c>
    </row>
    <row r="1713" spans="8:13" x14ac:dyDescent="0.3">
      <c r="H1713" t="str">
        <f t="shared" si="62"/>
        <v/>
      </c>
      <c r="I1713" t="str">
        <f>VLOOKUP(H1713,Input!$AI$3:$AL$1002,4)</f>
        <v/>
      </c>
      <c r="J1713" t="str">
        <f>VLOOKUP(H1713,Input!$AI$3:$AL$1002,3)</f>
        <v/>
      </c>
      <c r="K1713" t="str">
        <f t="shared" si="63"/>
        <v/>
      </c>
      <c r="L1713" t="str">
        <f>VLOOKUP(K1713,Input!$AM$3:$AP$1002,4)</f>
        <v/>
      </c>
      <c r="M1713" t="str">
        <f>VLOOKUP(K1713,Input!$AM$3:$AP$1002,3)</f>
        <v/>
      </c>
    </row>
    <row r="1714" spans="8:13" x14ac:dyDescent="0.3">
      <c r="H1714" t="str">
        <f t="shared" si="62"/>
        <v/>
      </c>
      <c r="I1714" t="str">
        <f>VLOOKUP(H1714,Input!$AI$3:$AL$1002,4)</f>
        <v/>
      </c>
      <c r="J1714" t="str">
        <f>VLOOKUP(H1714,Input!$AI$3:$AL$1002,3)</f>
        <v/>
      </c>
      <c r="K1714" t="str">
        <f t="shared" si="63"/>
        <v/>
      </c>
      <c r="L1714" t="str">
        <f>VLOOKUP(K1714,Input!$AM$3:$AP$1002,4)</f>
        <v/>
      </c>
      <c r="M1714" t="str">
        <f>VLOOKUP(K1714,Input!$AM$3:$AP$1002,3)</f>
        <v/>
      </c>
    </row>
    <row r="1715" spans="8:13" x14ac:dyDescent="0.3">
      <c r="H1715" t="str">
        <f t="shared" si="62"/>
        <v/>
      </c>
      <c r="I1715" t="str">
        <f>VLOOKUP(H1715,Input!$AI$3:$AL$1002,4)</f>
        <v/>
      </c>
      <c r="J1715" t="str">
        <f>VLOOKUP(H1715,Input!$AI$3:$AL$1002,3)</f>
        <v/>
      </c>
      <c r="K1715" t="str">
        <f t="shared" si="63"/>
        <v/>
      </c>
      <c r="L1715" t="str">
        <f>VLOOKUP(K1715,Input!$AM$3:$AP$1002,4)</f>
        <v/>
      </c>
      <c r="M1715" t="str">
        <f>VLOOKUP(K1715,Input!$AM$3:$AP$1002,3)</f>
        <v/>
      </c>
    </row>
    <row r="1716" spans="8:13" x14ac:dyDescent="0.3">
      <c r="H1716" t="str">
        <f t="shared" si="62"/>
        <v/>
      </c>
      <c r="I1716" t="str">
        <f>VLOOKUP(H1716,Input!$AI$3:$AL$1002,4)</f>
        <v/>
      </c>
      <c r="J1716" t="str">
        <f>VLOOKUP(H1716,Input!$AI$3:$AL$1002,3)</f>
        <v/>
      </c>
      <c r="K1716" t="str">
        <f t="shared" si="63"/>
        <v/>
      </c>
      <c r="L1716" t="str">
        <f>VLOOKUP(K1716,Input!$AM$3:$AP$1002,4)</f>
        <v/>
      </c>
      <c r="M1716" t="str">
        <f>VLOOKUP(K1716,Input!$AM$3:$AP$1002,3)</f>
        <v/>
      </c>
    </row>
    <row r="1717" spans="8:13" x14ac:dyDescent="0.3">
      <c r="H1717" t="str">
        <f t="shared" si="62"/>
        <v/>
      </c>
      <c r="I1717" t="str">
        <f>VLOOKUP(H1717,Input!$AI$3:$AL$1002,4)</f>
        <v/>
      </c>
      <c r="J1717" t="str">
        <f>VLOOKUP(H1717,Input!$AI$3:$AL$1002,3)</f>
        <v/>
      </c>
      <c r="K1717" t="str">
        <f t="shared" si="63"/>
        <v/>
      </c>
      <c r="L1717" t="str">
        <f>VLOOKUP(K1717,Input!$AM$3:$AP$1002,4)</f>
        <v/>
      </c>
      <c r="M1717" t="str">
        <f>VLOOKUP(K1717,Input!$AM$3:$AP$1002,3)</f>
        <v/>
      </c>
    </row>
    <row r="1718" spans="8:13" x14ac:dyDescent="0.3">
      <c r="H1718" t="str">
        <f t="shared" si="62"/>
        <v/>
      </c>
      <c r="I1718" t="str">
        <f>VLOOKUP(H1718,Input!$AI$3:$AL$1002,4)</f>
        <v/>
      </c>
      <c r="J1718" t="str">
        <f>VLOOKUP(H1718,Input!$AI$3:$AL$1002,3)</f>
        <v/>
      </c>
      <c r="K1718" t="str">
        <f t="shared" si="63"/>
        <v/>
      </c>
      <c r="L1718" t="str">
        <f>VLOOKUP(K1718,Input!$AM$3:$AP$1002,4)</f>
        <v/>
      </c>
      <c r="M1718" t="str">
        <f>VLOOKUP(K1718,Input!$AM$3:$AP$1002,3)</f>
        <v/>
      </c>
    </row>
    <row r="1719" spans="8:13" x14ac:dyDescent="0.3">
      <c r="H1719" t="str">
        <f t="shared" si="62"/>
        <v/>
      </c>
      <c r="I1719" t="str">
        <f>VLOOKUP(H1719,Input!$AI$3:$AL$1002,4)</f>
        <v/>
      </c>
      <c r="J1719" t="str">
        <f>VLOOKUP(H1719,Input!$AI$3:$AL$1002,3)</f>
        <v/>
      </c>
      <c r="K1719" t="str">
        <f t="shared" si="63"/>
        <v/>
      </c>
      <c r="L1719" t="str">
        <f>VLOOKUP(K1719,Input!$AM$3:$AP$1002,4)</f>
        <v/>
      </c>
      <c r="M1719" t="str">
        <f>VLOOKUP(K1719,Input!$AM$3:$AP$1002,3)</f>
        <v/>
      </c>
    </row>
    <row r="1720" spans="8:13" x14ac:dyDescent="0.3">
      <c r="H1720" t="str">
        <f t="shared" si="62"/>
        <v/>
      </c>
      <c r="I1720" t="str">
        <f>VLOOKUP(H1720,Input!$AI$3:$AL$1002,4)</f>
        <v/>
      </c>
      <c r="J1720" t="str">
        <f>VLOOKUP(H1720,Input!$AI$3:$AL$1002,3)</f>
        <v/>
      </c>
      <c r="K1720" t="str">
        <f t="shared" si="63"/>
        <v/>
      </c>
      <c r="L1720" t="str">
        <f>VLOOKUP(K1720,Input!$AM$3:$AP$1002,4)</f>
        <v/>
      </c>
      <c r="M1720" t="str">
        <f>VLOOKUP(K1720,Input!$AM$3:$AP$1002,3)</f>
        <v/>
      </c>
    </row>
    <row r="1721" spans="8:13" x14ac:dyDescent="0.3">
      <c r="H1721" t="str">
        <f t="shared" si="62"/>
        <v/>
      </c>
      <c r="I1721" t="str">
        <f>VLOOKUP(H1721,Input!$AI$3:$AL$1002,4)</f>
        <v/>
      </c>
      <c r="J1721" t="str">
        <f>VLOOKUP(H1721,Input!$AI$3:$AL$1002,3)</f>
        <v/>
      </c>
      <c r="K1721" t="str">
        <f t="shared" si="63"/>
        <v/>
      </c>
      <c r="L1721" t="str">
        <f>VLOOKUP(K1721,Input!$AM$3:$AP$1002,4)</f>
        <v/>
      </c>
      <c r="M1721" t="str">
        <f>VLOOKUP(K1721,Input!$AM$3:$AP$1002,3)</f>
        <v/>
      </c>
    </row>
    <row r="1722" spans="8:13" x14ac:dyDescent="0.3">
      <c r="H1722" t="str">
        <f t="shared" si="62"/>
        <v/>
      </c>
      <c r="I1722" t="str">
        <f>VLOOKUP(H1722,Input!$AI$3:$AL$1002,4)</f>
        <v/>
      </c>
      <c r="J1722" t="str">
        <f>VLOOKUP(H1722,Input!$AI$3:$AL$1002,3)</f>
        <v/>
      </c>
      <c r="K1722" t="str">
        <f t="shared" si="63"/>
        <v/>
      </c>
      <c r="L1722" t="str">
        <f>VLOOKUP(K1722,Input!$AM$3:$AP$1002,4)</f>
        <v/>
      </c>
      <c r="M1722" t="str">
        <f>VLOOKUP(K1722,Input!$AM$3:$AP$1002,3)</f>
        <v/>
      </c>
    </row>
    <row r="1723" spans="8:13" x14ac:dyDescent="0.3">
      <c r="H1723" t="str">
        <f t="shared" si="62"/>
        <v/>
      </c>
      <c r="I1723" t="str">
        <f>VLOOKUP(H1723,Input!$AI$3:$AL$1002,4)</f>
        <v/>
      </c>
      <c r="J1723" t="str">
        <f>VLOOKUP(H1723,Input!$AI$3:$AL$1002,3)</f>
        <v/>
      </c>
      <c r="K1723" t="str">
        <f t="shared" si="63"/>
        <v/>
      </c>
      <c r="L1723" t="str">
        <f>VLOOKUP(K1723,Input!$AM$3:$AP$1002,4)</f>
        <v/>
      </c>
      <c r="M1723" t="str">
        <f>VLOOKUP(K1723,Input!$AM$3:$AP$1002,3)</f>
        <v/>
      </c>
    </row>
    <row r="1724" spans="8:13" x14ac:dyDescent="0.3">
      <c r="H1724" t="str">
        <f t="shared" si="62"/>
        <v/>
      </c>
      <c r="I1724" t="str">
        <f>VLOOKUP(H1724,Input!$AI$3:$AL$1002,4)</f>
        <v/>
      </c>
      <c r="J1724" t="str">
        <f>VLOOKUP(H1724,Input!$AI$3:$AL$1002,3)</f>
        <v/>
      </c>
      <c r="K1724" t="str">
        <f t="shared" si="63"/>
        <v/>
      </c>
      <c r="L1724" t="str">
        <f>VLOOKUP(K1724,Input!$AM$3:$AP$1002,4)</f>
        <v/>
      </c>
      <c r="M1724" t="str">
        <f>VLOOKUP(K1724,Input!$AM$3:$AP$1002,3)</f>
        <v/>
      </c>
    </row>
    <row r="1725" spans="8:13" x14ac:dyDescent="0.3">
      <c r="H1725" t="str">
        <f t="shared" si="62"/>
        <v/>
      </c>
      <c r="I1725" t="str">
        <f>VLOOKUP(H1725,Input!$AI$3:$AL$1002,4)</f>
        <v/>
      </c>
      <c r="J1725" t="str">
        <f>VLOOKUP(H1725,Input!$AI$3:$AL$1002,3)</f>
        <v/>
      </c>
      <c r="K1725" t="str">
        <f t="shared" si="63"/>
        <v/>
      </c>
      <c r="L1725" t="str">
        <f>VLOOKUP(K1725,Input!$AM$3:$AP$1002,4)</f>
        <v/>
      </c>
      <c r="M1725" t="str">
        <f>VLOOKUP(K1725,Input!$AM$3:$AP$1002,3)</f>
        <v/>
      </c>
    </row>
    <row r="1726" spans="8:13" x14ac:dyDescent="0.3">
      <c r="H1726" t="str">
        <f t="shared" si="62"/>
        <v/>
      </c>
      <c r="I1726" t="str">
        <f>VLOOKUP(H1726,Input!$AI$3:$AL$1002,4)</f>
        <v/>
      </c>
      <c r="J1726" t="str">
        <f>VLOOKUP(H1726,Input!$AI$3:$AL$1002,3)</f>
        <v/>
      </c>
      <c r="K1726" t="str">
        <f t="shared" si="63"/>
        <v/>
      </c>
      <c r="L1726" t="str">
        <f>VLOOKUP(K1726,Input!$AM$3:$AP$1002,4)</f>
        <v/>
      </c>
      <c r="M1726" t="str">
        <f>VLOOKUP(K1726,Input!$AM$3:$AP$1002,3)</f>
        <v/>
      </c>
    </row>
    <row r="1727" spans="8:13" x14ac:dyDescent="0.3">
      <c r="H1727" t="str">
        <f t="shared" si="62"/>
        <v/>
      </c>
      <c r="I1727" t="str">
        <f>VLOOKUP(H1727,Input!$AI$3:$AL$1002,4)</f>
        <v/>
      </c>
      <c r="J1727" t="str">
        <f>VLOOKUP(H1727,Input!$AI$3:$AL$1002,3)</f>
        <v/>
      </c>
      <c r="K1727" t="str">
        <f t="shared" si="63"/>
        <v/>
      </c>
      <c r="L1727" t="str">
        <f>VLOOKUP(K1727,Input!$AM$3:$AP$1002,4)</f>
        <v/>
      </c>
      <c r="M1727" t="str">
        <f>VLOOKUP(K1727,Input!$AM$3:$AP$1002,3)</f>
        <v/>
      </c>
    </row>
    <row r="1728" spans="8:13" x14ac:dyDescent="0.3">
      <c r="H1728" t="str">
        <f t="shared" si="62"/>
        <v/>
      </c>
      <c r="I1728" t="str">
        <f>VLOOKUP(H1728,Input!$AI$3:$AL$1002,4)</f>
        <v/>
      </c>
      <c r="J1728" t="str">
        <f>VLOOKUP(H1728,Input!$AI$3:$AL$1002,3)</f>
        <v/>
      </c>
      <c r="K1728" t="str">
        <f t="shared" si="63"/>
        <v/>
      </c>
      <c r="L1728" t="str">
        <f>VLOOKUP(K1728,Input!$AM$3:$AP$1002,4)</f>
        <v/>
      </c>
      <c r="M1728" t="str">
        <f>VLOOKUP(K1728,Input!$AM$3:$AP$1002,3)</f>
        <v/>
      </c>
    </row>
    <row r="1729" spans="8:13" x14ac:dyDescent="0.3">
      <c r="H1729" t="str">
        <f t="shared" si="62"/>
        <v/>
      </c>
      <c r="I1729" t="str">
        <f>VLOOKUP(H1729,Input!$AI$3:$AL$1002,4)</f>
        <v/>
      </c>
      <c r="J1729" t="str">
        <f>VLOOKUP(H1729,Input!$AI$3:$AL$1002,3)</f>
        <v/>
      </c>
      <c r="K1729" t="str">
        <f t="shared" si="63"/>
        <v/>
      </c>
      <c r="L1729" t="str">
        <f>VLOOKUP(K1729,Input!$AM$3:$AP$1002,4)</f>
        <v/>
      </c>
      <c r="M1729" t="str">
        <f>VLOOKUP(K1729,Input!$AM$3:$AP$1002,3)</f>
        <v/>
      </c>
    </row>
    <row r="1730" spans="8:13" x14ac:dyDescent="0.3">
      <c r="H1730" t="str">
        <f t="shared" si="62"/>
        <v/>
      </c>
      <c r="I1730" t="str">
        <f>VLOOKUP(H1730,Input!$AI$3:$AL$1002,4)</f>
        <v/>
      </c>
      <c r="J1730" t="str">
        <f>VLOOKUP(H1730,Input!$AI$3:$AL$1002,3)</f>
        <v/>
      </c>
      <c r="K1730" t="str">
        <f t="shared" si="63"/>
        <v/>
      </c>
      <c r="L1730" t="str">
        <f>VLOOKUP(K1730,Input!$AM$3:$AP$1002,4)</f>
        <v/>
      </c>
      <c r="M1730" t="str">
        <f>VLOOKUP(K1730,Input!$AM$3:$AP$1002,3)</f>
        <v/>
      </c>
    </row>
    <row r="1731" spans="8:13" x14ac:dyDescent="0.3">
      <c r="H1731" t="str">
        <f t="shared" si="62"/>
        <v/>
      </c>
      <c r="I1731" t="str">
        <f>VLOOKUP(H1731,Input!$AI$3:$AL$1002,4)</f>
        <v/>
      </c>
      <c r="J1731" t="str">
        <f>VLOOKUP(H1731,Input!$AI$3:$AL$1002,3)</f>
        <v/>
      </c>
      <c r="K1731" t="str">
        <f t="shared" si="63"/>
        <v/>
      </c>
      <c r="L1731" t="str">
        <f>VLOOKUP(K1731,Input!$AM$3:$AP$1002,4)</f>
        <v/>
      </c>
      <c r="M1731" t="str">
        <f>VLOOKUP(K1731,Input!$AM$3:$AP$1002,3)</f>
        <v/>
      </c>
    </row>
    <row r="1732" spans="8:13" x14ac:dyDescent="0.3">
      <c r="H1732" t="str">
        <f t="shared" si="62"/>
        <v/>
      </c>
      <c r="I1732" t="str">
        <f>VLOOKUP(H1732,Input!$AI$3:$AL$1002,4)</f>
        <v/>
      </c>
      <c r="J1732" t="str">
        <f>VLOOKUP(H1732,Input!$AI$3:$AL$1002,3)</f>
        <v/>
      </c>
      <c r="K1732" t="str">
        <f t="shared" si="63"/>
        <v/>
      </c>
      <c r="L1732" t="str">
        <f>VLOOKUP(K1732,Input!$AM$3:$AP$1002,4)</f>
        <v/>
      </c>
      <c r="M1732" t="str">
        <f>VLOOKUP(K1732,Input!$AM$3:$AP$1002,3)</f>
        <v/>
      </c>
    </row>
    <row r="1733" spans="8:13" x14ac:dyDescent="0.3">
      <c r="H1733" t="str">
        <f t="shared" ref="H1733:H1796" si="64">IF(H1732&lt;$H$1,H1732+1,"")</f>
        <v/>
      </c>
      <c r="I1733" t="str">
        <f>VLOOKUP(H1733,Input!$AI$3:$AL$1002,4)</f>
        <v/>
      </c>
      <c r="J1733" t="str">
        <f>VLOOKUP(H1733,Input!$AI$3:$AL$1002,3)</f>
        <v/>
      </c>
      <c r="K1733" t="str">
        <f t="shared" ref="K1733:K1796" si="65">IF(K1732&lt;$K$1,K1732+1,"")</f>
        <v/>
      </c>
      <c r="L1733" t="str">
        <f>VLOOKUP(K1733,Input!$AM$3:$AP$1002,4)</f>
        <v/>
      </c>
      <c r="M1733" t="str">
        <f>VLOOKUP(K1733,Input!$AM$3:$AP$1002,3)</f>
        <v/>
      </c>
    </row>
    <row r="1734" spans="8:13" x14ac:dyDescent="0.3">
      <c r="H1734" t="str">
        <f t="shared" si="64"/>
        <v/>
      </c>
      <c r="I1734" t="str">
        <f>VLOOKUP(H1734,Input!$AI$3:$AL$1002,4)</f>
        <v/>
      </c>
      <c r="J1734" t="str">
        <f>VLOOKUP(H1734,Input!$AI$3:$AL$1002,3)</f>
        <v/>
      </c>
      <c r="K1734" t="str">
        <f t="shared" si="65"/>
        <v/>
      </c>
      <c r="L1734" t="str">
        <f>VLOOKUP(K1734,Input!$AM$3:$AP$1002,4)</f>
        <v/>
      </c>
      <c r="M1734" t="str">
        <f>VLOOKUP(K1734,Input!$AM$3:$AP$1002,3)</f>
        <v/>
      </c>
    </row>
    <row r="1735" spans="8:13" x14ac:dyDescent="0.3">
      <c r="H1735" t="str">
        <f t="shared" si="64"/>
        <v/>
      </c>
      <c r="I1735" t="str">
        <f>VLOOKUP(H1735,Input!$AI$3:$AL$1002,4)</f>
        <v/>
      </c>
      <c r="J1735" t="str">
        <f>VLOOKUP(H1735,Input!$AI$3:$AL$1002,3)</f>
        <v/>
      </c>
      <c r="K1735" t="str">
        <f t="shared" si="65"/>
        <v/>
      </c>
      <c r="L1735" t="str">
        <f>VLOOKUP(K1735,Input!$AM$3:$AP$1002,4)</f>
        <v/>
      </c>
      <c r="M1735" t="str">
        <f>VLOOKUP(K1735,Input!$AM$3:$AP$1002,3)</f>
        <v/>
      </c>
    </row>
    <row r="1736" spans="8:13" x14ac:dyDescent="0.3">
      <c r="H1736" t="str">
        <f t="shared" si="64"/>
        <v/>
      </c>
      <c r="I1736" t="str">
        <f>VLOOKUP(H1736,Input!$AI$3:$AL$1002,4)</f>
        <v/>
      </c>
      <c r="J1736" t="str">
        <f>VLOOKUP(H1736,Input!$AI$3:$AL$1002,3)</f>
        <v/>
      </c>
      <c r="K1736" t="str">
        <f t="shared" si="65"/>
        <v/>
      </c>
      <c r="L1736" t="str">
        <f>VLOOKUP(K1736,Input!$AM$3:$AP$1002,4)</f>
        <v/>
      </c>
      <c r="M1736" t="str">
        <f>VLOOKUP(K1736,Input!$AM$3:$AP$1002,3)</f>
        <v/>
      </c>
    </row>
    <row r="1737" spans="8:13" x14ac:dyDescent="0.3">
      <c r="H1737" t="str">
        <f t="shared" si="64"/>
        <v/>
      </c>
      <c r="I1737" t="str">
        <f>VLOOKUP(H1737,Input!$AI$3:$AL$1002,4)</f>
        <v/>
      </c>
      <c r="J1737" t="str">
        <f>VLOOKUP(H1737,Input!$AI$3:$AL$1002,3)</f>
        <v/>
      </c>
      <c r="K1737" t="str">
        <f t="shared" si="65"/>
        <v/>
      </c>
      <c r="L1737" t="str">
        <f>VLOOKUP(K1737,Input!$AM$3:$AP$1002,4)</f>
        <v/>
      </c>
      <c r="M1737" t="str">
        <f>VLOOKUP(K1737,Input!$AM$3:$AP$1002,3)</f>
        <v/>
      </c>
    </row>
    <row r="1738" spans="8:13" x14ac:dyDescent="0.3">
      <c r="H1738" t="str">
        <f t="shared" si="64"/>
        <v/>
      </c>
      <c r="I1738" t="str">
        <f>VLOOKUP(H1738,Input!$AI$3:$AL$1002,4)</f>
        <v/>
      </c>
      <c r="J1738" t="str">
        <f>VLOOKUP(H1738,Input!$AI$3:$AL$1002,3)</f>
        <v/>
      </c>
      <c r="K1738" t="str">
        <f t="shared" si="65"/>
        <v/>
      </c>
      <c r="L1738" t="str">
        <f>VLOOKUP(K1738,Input!$AM$3:$AP$1002,4)</f>
        <v/>
      </c>
      <c r="M1738" t="str">
        <f>VLOOKUP(K1738,Input!$AM$3:$AP$1002,3)</f>
        <v/>
      </c>
    </row>
    <row r="1739" spans="8:13" x14ac:dyDescent="0.3">
      <c r="H1739" t="str">
        <f t="shared" si="64"/>
        <v/>
      </c>
      <c r="I1739" t="str">
        <f>VLOOKUP(H1739,Input!$AI$3:$AL$1002,4)</f>
        <v/>
      </c>
      <c r="J1739" t="str">
        <f>VLOOKUP(H1739,Input!$AI$3:$AL$1002,3)</f>
        <v/>
      </c>
      <c r="K1739" t="str">
        <f t="shared" si="65"/>
        <v/>
      </c>
      <c r="L1739" t="str">
        <f>VLOOKUP(K1739,Input!$AM$3:$AP$1002,4)</f>
        <v/>
      </c>
      <c r="M1739" t="str">
        <f>VLOOKUP(K1739,Input!$AM$3:$AP$1002,3)</f>
        <v/>
      </c>
    </row>
    <row r="1740" spans="8:13" x14ac:dyDescent="0.3">
      <c r="H1740" t="str">
        <f t="shared" si="64"/>
        <v/>
      </c>
      <c r="I1740" t="str">
        <f>VLOOKUP(H1740,Input!$AI$3:$AL$1002,4)</f>
        <v/>
      </c>
      <c r="J1740" t="str">
        <f>VLOOKUP(H1740,Input!$AI$3:$AL$1002,3)</f>
        <v/>
      </c>
      <c r="K1740" t="str">
        <f t="shared" si="65"/>
        <v/>
      </c>
      <c r="L1740" t="str">
        <f>VLOOKUP(K1740,Input!$AM$3:$AP$1002,4)</f>
        <v/>
      </c>
      <c r="M1740" t="str">
        <f>VLOOKUP(K1740,Input!$AM$3:$AP$1002,3)</f>
        <v/>
      </c>
    </row>
    <row r="1741" spans="8:13" x14ac:dyDescent="0.3">
      <c r="H1741" t="str">
        <f t="shared" si="64"/>
        <v/>
      </c>
      <c r="I1741" t="str">
        <f>VLOOKUP(H1741,Input!$AI$3:$AL$1002,4)</f>
        <v/>
      </c>
      <c r="J1741" t="str">
        <f>VLOOKUP(H1741,Input!$AI$3:$AL$1002,3)</f>
        <v/>
      </c>
      <c r="K1741" t="str">
        <f t="shared" si="65"/>
        <v/>
      </c>
      <c r="L1741" t="str">
        <f>VLOOKUP(K1741,Input!$AM$3:$AP$1002,4)</f>
        <v/>
      </c>
      <c r="M1741" t="str">
        <f>VLOOKUP(K1741,Input!$AM$3:$AP$1002,3)</f>
        <v/>
      </c>
    </row>
    <row r="1742" spans="8:13" x14ac:dyDescent="0.3">
      <c r="H1742" t="str">
        <f t="shared" si="64"/>
        <v/>
      </c>
      <c r="I1742" t="str">
        <f>VLOOKUP(H1742,Input!$AI$3:$AL$1002,4)</f>
        <v/>
      </c>
      <c r="J1742" t="str">
        <f>VLOOKUP(H1742,Input!$AI$3:$AL$1002,3)</f>
        <v/>
      </c>
      <c r="K1742" t="str">
        <f t="shared" si="65"/>
        <v/>
      </c>
      <c r="L1742" t="str">
        <f>VLOOKUP(K1742,Input!$AM$3:$AP$1002,4)</f>
        <v/>
      </c>
      <c r="M1742" t="str">
        <f>VLOOKUP(K1742,Input!$AM$3:$AP$1002,3)</f>
        <v/>
      </c>
    </row>
    <row r="1743" spans="8:13" x14ac:dyDescent="0.3">
      <c r="H1743" t="str">
        <f t="shared" si="64"/>
        <v/>
      </c>
      <c r="I1743" t="str">
        <f>VLOOKUP(H1743,Input!$AI$3:$AL$1002,4)</f>
        <v/>
      </c>
      <c r="J1743" t="str">
        <f>VLOOKUP(H1743,Input!$AI$3:$AL$1002,3)</f>
        <v/>
      </c>
      <c r="K1743" t="str">
        <f t="shared" si="65"/>
        <v/>
      </c>
      <c r="L1743" t="str">
        <f>VLOOKUP(K1743,Input!$AM$3:$AP$1002,4)</f>
        <v/>
      </c>
      <c r="M1743" t="str">
        <f>VLOOKUP(K1743,Input!$AM$3:$AP$1002,3)</f>
        <v/>
      </c>
    </row>
    <row r="1744" spans="8:13" x14ac:dyDescent="0.3">
      <c r="H1744" t="str">
        <f t="shared" si="64"/>
        <v/>
      </c>
      <c r="I1744" t="str">
        <f>VLOOKUP(H1744,Input!$AI$3:$AL$1002,4)</f>
        <v/>
      </c>
      <c r="J1744" t="str">
        <f>VLOOKUP(H1744,Input!$AI$3:$AL$1002,3)</f>
        <v/>
      </c>
      <c r="K1744" t="str">
        <f t="shared" si="65"/>
        <v/>
      </c>
      <c r="L1744" t="str">
        <f>VLOOKUP(K1744,Input!$AM$3:$AP$1002,4)</f>
        <v/>
      </c>
      <c r="M1744" t="str">
        <f>VLOOKUP(K1744,Input!$AM$3:$AP$1002,3)</f>
        <v/>
      </c>
    </row>
    <row r="1745" spans="8:13" x14ac:dyDescent="0.3">
      <c r="H1745" t="str">
        <f t="shared" si="64"/>
        <v/>
      </c>
      <c r="I1745" t="str">
        <f>VLOOKUP(H1745,Input!$AI$3:$AL$1002,4)</f>
        <v/>
      </c>
      <c r="J1745" t="str">
        <f>VLOOKUP(H1745,Input!$AI$3:$AL$1002,3)</f>
        <v/>
      </c>
      <c r="K1745" t="str">
        <f t="shared" si="65"/>
        <v/>
      </c>
      <c r="L1745" t="str">
        <f>VLOOKUP(K1745,Input!$AM$3:$AP$1002,4)</f>
        <v/>
      </c>
      <c r="M1745" t="str">
        <f>VLOOKUP(K1745,Input!$AM$3:$AP$1002,3)</f>
        <v/>
      </c>
    </row>
    <row r="1746" spans="8:13" x14ac:dyDescent="0.3">
      <c r="H1746" t="str">
        <f t="shared" si="64"/>
        <v/>
      </c>
      <c r="I1746" t="str">
        <f>VLOOKUP(H1746,Input!$AI$3:$AL$1002,4)</f>
        <v/>
      </c>
      <c r="J1746" t="str">
        <f>VLOOKUP(H1746,Input!$AI$3:$AL$1002,3)</f>
        <v/>
      </c>
      <c r="K1746" t="str">
        <f t="shared" si="65"/>
        <v/>
      </c>
      <c r="L1746" t="str">
        <f>VLOOKUP(K1746,Input!$AM$3:$AP$1002,4)</f>
        <v/>
      </c>
      <c r="M1746" t="str">
        <f>VLOOKUP(K1746,Input!$AM$3:$AP$1002,3)</f>
        <v/>
      </c>
    </row>
    <row r="1747" spans="8:13" x14ac:dyDescent="0.3">
      <c r="H1747" t="str">
        <f t="shared" si="64"/>
        <v/>
      </c>
      <c r="I1747" t="str">
        <f>VLOOKUP(H1747,Input!$AI$3:$AL$1002,4)</f>
        <v/>
      </c>
      <c r="J1747" t="str">
        <f>VLOOKUP(H1747,Input!$AI$3:$AL$1002,3)</f>
        <v/>
      </c>
      <c r="K1747" t="str">
        <f t="shared" si="65"/>
        <v/>
      </c>
      <c r="L1747" t="str">
        <f>VLOOKUP(K1747,Input!$AM$3:$AP$1002,4)</f>
        <v/>
      </c>
      <c r="M1747" t="str">
        <f>VLOOKUP(K1747,Input!$AM$3:$AP$1002,3)</f>
        <v/>
      </c>
    </row>
    <row r="1748" spans="8:13" x14ac:dyDescent="0.3">
      <c r="H1748" t="str">
        <f t="shared" si="64"/>
        <v/>
      </c>
      <c r="I1748" t="str">
        <f>VLOOKUP(H1748,Input!$AI$3:$AL$1002,4)</f>
        <v/>
      </c>
      <c r="J1748" t="str">
        <f>VLOOKUP(H1748,Input!$AI$3:$AL$1002,3)</f>
        <v/>
      </c>
      <c r="K1748" t="str">
        <f t="shared" si="65"/>
        <v/>
      </c>
      <c r="L1748" t="str">
        <f>VLOOKUP(K1748,Input!$AM$3:$AP$1002,4)</f>
        <v/>
      </c>
      <c r="M1748" t="str">
        <f>VLOOKUP(K1748,Input!$AM$3:$AP$1002,3)</f>
        <v/>
      </c>
    </row>
    <row r="1749" spans="8:13" x14ac:dyDescent="0.3">
      <c r="H1749" t="str">
        <f t="shared" si="64"/>
        <v/>
      </c>
      <c r="I1749" t="str">
        <f>VLOOKUP(H1749,Input!$AI$3:$AL$1002,4)</f>
        <v/>
      </c>
      <c r="J1749" t="str">
        <f>VLOOKUP(H1749,Input!$AI$3:$AL$1002,3)</f>
        <v/>
      </c>
      <c r="K1749" t="str">
        <f t="shared" si="65"/>
        <v/>
      </c>
      <c r="L1749" t="str">
        <f>VLOOKUP(K1749,Input!$AM$3:$AP$1002,4)</f>
        <v/>
      </c>
      <c r="M1749" t="str">
        <f>VLOOKUP(K1749,Input!$AM$3:$AP$1002,3)</f>
        <v/>
      </c>
    </row>
    <row r="1750" spans="8:13" x14ac:dyDescent="0.3">
      <c r="H1750" t="str">
        <f t="shared" si="64"/>
        <v/>
      </c>
      <c r="I1750" t="str">
        <f>VLOOKUP(H1750,Input!$AI$3:$AL$1002,4)</f>
        <v/>
      </c>
      <c r="J1750" t="str">
        <f>VLOOKUP(H1750,Input!$AI$3:$AL$1002,3)</f>
        <v/>
      </c>
      <c r="K1750" t="str">
        <f t="shared" si="65"/>
        <v/>
      </c>
      <c r="L1750" t="str">
        <f>VLOOKUP(K1750,Input!$AM$3:$AP$1002,4)</f>
        <v/>
      </c>
      <c r="M1750" t="str">
        <f>VLOOKUP(K1750,Input!$AM$3:$AP$1002,3)</f>
        <v/>
      </c>
    </row>
    <row r="1751" spans="8:13" x14ac:dyDescent="0.3">
      <c r="H1751" t="str">
        <f t="shared" si="64"/>
        <v/>
      </c>
      <c r="I1751" t="str">
        <f>VLOOKUP(H1751,Input!$AI$3:$AL$1002,4)</f>
        <v/>
      </c>
      <c r="J1751" t="str">
        <f>VLOOKUP(H1751,Input!$AI$3:$AL$1002,3)</f>
        <v/>
      </c>
      <c r="K1751" t="str">
        <f t="shared" si="65"/>
        <v/>
      </c>
      <c r="L1751" t="str">
        <f>VLOOKUP(K1751,Input!$AM$3:$AP$1002,4)</f>
        <v/>
      </c>
      <c r="M1751" t="str">
        <f>VLOOKUP(K1751,Input!$AM$3:$AP$1002,3)</f>
        <v/>
      </c>
    </row>
    <row r="1752" spans="8:13" x14ac:dyDescent="0.3">
      <c r="H1752" t="str">
        <f t="shared" si="64"/>
        <v/>
      </c>
      <c r="I1752" t="str">
        <f>VLOOKUP(H1752,Input!$AI$3:$AL$1002,4)</f>
        <v/>
      </c>
      <c r="J1752" t="str">
        <f>VLOOKUP(H1752,Input!$AI$3:$AL$1002,3)</f>
        <v/>
      </c>
      <c r="K1752" t="str">
        <f t="shared" si="65"/>
        <v/>
      </c>
      <c r="L1752" t="str">
        <f>VLOOKUP(K1752,Input!$AM$3:$AP$1002,4)</f>
        <v/>
      </c>
      <c r="M1752" t="str">
        <f>VLOOKUP(K1752,Input!$AM$3:$AP$1002,3)</f>
        <v/>
      </c>
    </row>
    <row r="1753" spans="8:13" x14ac:dyDescent="0.3">
      <c r="H1753" t="str">
        <f t="shared" si="64"/>
        <v/>
      </c>
      <c r="I1753" t="str">
        <f>VLOOKUP(H1753,Input!$AI$3:$AL$1002,4)</f>
        <v/>
      </c>
      <c r="J1753" t="str">
        <f>VLOOKUP(H1753,Input!$AI$3:$AL$1002,3)</f>
        <v/>
      </c>
      <c r="K1753" t="str">
        <f t="shared" si="65"/>
        <v/>
      </c>
      <c r="L1753" t="str">
        <f>VLOOKUP(K1753,Input!$AM$3:$AP$1002,4)</f>
        <v/>
      </c>
      <c r="M1753" t="str">
        <f>VLOOKUP(K1753,Input!$AM$3:$AP$1002,3)</f>
        <v/>
      </c>
    </row>
    <row r="1754" spans="8:13" x14ac:dyDescent="0.3">
      <c r="H1754" t="str">
        <f t="shared" si="64"/>
        <v/>
      </c>
      <c r="I1754" t="str">
        <f>VLOOKUP(H1754,Input!$AI$3:$AL$1002,4)</f>
        <v/>
      </c>
      <c r="J1754" t="str">
        <f>VLOOKUP(H1754,Input!$AI$3:$AL$1002,3)</f>
        <v/>
      </c>
      <c r="K1754" t="str">
        <f t="shared" si="65"/>
        <v/>
      </c>
      <c r="L1754" t="str">
        <f>VLOOKUP(K1754,Input!$AM$3:$AP$1002,4)</f>
        <v/>
      </c>
      <c r="M1754" t="str">
        <f>VLOOKUP(K1754,Input!$AM$3:$AP$1002,3)</f>
        <v/>
      </c>
    </row>
    <row r="1755" spans="8:13" x14ac:dyDescent="0.3">
      <c r="H1755" t="str">
        <f t="shared" si="64"/>
        <v/>
      </c>
      <c r="I1755" t="str">
        <f>VLOOKUP(H1755,Input!$AI$3:$AL$1002,4)</f>
        <v/>
      </c>
      <c r="J1755" t="str">
        <f>VLOOKUP(H1755,Input!$AI$3:$AL$1002,3)</f>
        <v/>
      </c>
      <c r="K1755" t="str">
        <f t="shared" si="65"/>
        <v/>
      </c>
      <c r="L1755" t="str">
        <f>VLOOKUP(K1755,Input!$AM$3:$AP$1002,4)</f>
        <v/>
      </c>
      <c r="M1755" t="str">
        <f>VLOOKUP(K1755,Input!$AM$3:$AP$1002,3)</f>
        <v/>
      </c>
    </row>
    <row r="1756" spans="8:13" x14ac:dyDescent="0.3">
      <c r="H1756" t="str">
        <f t="shared" si="64"/>
        <v/>
      </c>
      <c r="I1756" t="str">
        <f>VLOOKUP(H1756,Input!$AI$3:$AL$1002,4)</f>
        <v/>
      </c>
      <c r="J1756" t="str">
        <f>VLOOKUP(H1756,Input!$AI$3:$AL$1002,3)</f>
        <v/>
      </c>
      <c r="K1756" t="str">
        <f t="shared" si="65"/>
        <v/>
      </c>
      <c r="L1756" t="str">
        <f>VLOOKUP(K1756,Input!$AM$3:$AP$1002,4)</f>
        <v/>
      </c>
      <c r="M1756" t="str">
        <f>VLOOKUP(K1756,Input!$AM$3:$AP$1002,3)</f>
        <v/>
      </c>
    </row>
    <row r="1757" spans="8:13" x14ac:dyDescent="0.3">
      <c r="H1757" t="str">
        <f t="shared" si="64"/>
        <v/>
      </c>
      <c r="I1757" t="str">
        <f>VLOOKUP(H1757,Input!$AI$3:$AL$1002,4)</f>
        <v/>
      </c>
      <c r="J1757" t="str">
        <f>VLOOKUP(H1757,Input!$AI$3:$AL$1002,3)</f>
        <v/>
      </c>
      <c r="K1757" t="str">
        <f t="shared" si="65"/>
        <v/>
      </c>
      <c r="L1757" t="str">
        <f>VLOOKUP(K1757,Input!$AM$3:$AP$1002,4)</f>
        <v/>
      </c>
      <c r="M1757" t="str">
        <f>VLOOKUP(K1757,Input!$AM$3:$AP$1002,3)</f>
        <v/>
      </c>
    </row>
    <row r="1758" spans="8:13" x14ac:dyDescent="0.3">
      <c r="H1758" t="str">
        <f t="shared" si="64"/>
        <v/>
      </c>
      <c r="I1758" t="str">
        <f>VLOOKUP(H1758,Input!$AI$3:$AL$1002,4)</f>
        <v/>
      </c>
      <c r="J1758" t="str">
        <f>VLOOKUP(H1758,Input!$AI$3:$AL$1002,3)</f>
        <v/>
      </c>
      <c r="K1758" t="str">
        <f t="shared" si="65"/>
        <v/>
      </c>
      <c r="L1758" t="str">
        <f>VLOOKUP(K1758,Input!$AM$3:$AP$1002,4)</f>
        <v/>
      </c>
      <c r="M1758" t="str">
        <f>VLOOKUP(K1758,Input!$AM$3:$AP$1002,3)</f>
        <v/>
      </c>
    </row>
    <row r="1759" spans="8:13" x14ac:dyDescent="0.3">
      <c r="H1759" t="str">
        <f t="shared" si="64"/>
        <v/>
      </c>
      <c r="I1759" t="str">
        <f>VLOOKUP(H1759,Input!$AI$3:$AL$1002,4)</f>
        <v/>
      </c>
      <c r="J1759" t="str">
        <f>VLOOKUP(H1759,Input!$AI$3:$AL$1002,3)</f>
        <v/>
      </c>
      <c r="K1759" t="str">
        <f t="shared" si="65"/>
        <v/>
      </c>
      <c r="L1759" t="str">
        <f>VLOOKUP(K1759,Input!$AM$3:$AP$1002,4)</f>
        <v/>
      </c>
      <c r="M1759" t="str">
        <f>VLOOKUP(K1759,Input!$AM$3:$AP$1002,3)</f>
        <v/>
      </c>
    </row>
    <row r="1760" spans="8:13" x14ac:dyDescent="0.3">
      <c r="H1760" t="str">
        <f t="shared" si="64"/>
        <v/>
      </c>
      <c r="I1760" t="str">
        <f>VLOOKUP(H1760,Input!$AI$3:$AL$1002,4)</f>
        <v/>
      </c>
      <c r="J1760" t="str">
        <f>VLOOKUP(H1760,Input!$AI$3:$AL$1002,3)</f>
        <v/>
      </c>
      <c r="K1760" t="str">
        <f t="shared" si="65"/>
        <v/>
      </c>
      <c r="L1760" t="str">
        <f>VLOOKUP(K1760,Input!$AM$3:$AP$1002,4)</f>
        <v/>
      </c>
      <c r="M1760" t="str">
        <f>VLOOKUP(K1760,Input!$AM$3:$AP$1002,3)</f>
        <v/>
      </c>
    </row>
    <row r="1761" spans="8:13" x14ac:dyDescent="0.3">
      <c r="H1761" t="str">
        <f t="shared" si="64"/>
        <v/>
      </c>
      <c r="I1761" t="str">
        <f>VLOOKUP(H1761,Input!$AI$3:$AL$1002,4)</f>
        <v/>
      </c>
      <c r="J1761" t="str">
        <f>VLOOKUP(H1761,Input!$AI$3:$AL$1002,3)</f>
        <v/>
      </c>
      <c r="K1761" t="str">
        <f t="shared" si="65"/>
        <v/>
      </c>
      <c r="L1761" t="str">
        <f>VLOOKUP(K1761,Input!$AM$3:$AP$1002,4)</f>
        <v/>
      </c>
      <c r="M1761" t="str">
        <f>VLOOKUP(K1761,Input!$AM$3:$AP$1002,3)</f>
        <v/>
      </c>
    </row>
    <row r="1762" spans="8:13" x14ac:dyDescent="0.3">
      <c r="H1762" t="str">
        <f t="shared" si="64"/>
        <v/>
      </c>
      <c r="I1762" t="str">
        <f>VLOOKUP(H1762,Input!$AI$3:$AL$1002,4)</f>
        <v/>
      </c>
      <c r="J1762" t="str">
        <f>VLOOKUP(H1762,Input!$AI$3:$AL$1002,3)</f>
        <v/>
      </c>
      <c r="K1762" t="str">
        <f t="shared" si="65"/>
        <v/>
      </c>
      <c r="L1762" t="str">
        <f>VLOOKUP(K1762,Input!$AM$3:$AP$1002,4)</f>
        <v/>
      </c>
      <c r="M1762" t="str">
        <f>VLOOKUP(K1762,Input!$AM$3:$AP$1002,3)</f>
        <v/>
      </c>
    </row>
    <row r="1763" spans="8:13" x14ac:dyDescent="0.3">
      <c r="H1763" t="str">
        <f t="shared" si="64"/>
        <v/>
      </c>
      <c r="I1763" t="str">
        <f>VLOOKUP(H1763,Input!$AI$3:$AL$1002,4)</f>
        <v/>
      </c>
      <c r="J1763" t="str">
        <f>VLOOKUP(H1763,Input!$AI$3:$AL$1002,3)</f>
        <v/>
      </c>
      <c r="K1763" t="str">
        <f t="shared" si="65"/>
        <v/>
      </c>
      <c r="L1763" t="str">
        <f>VLOOKUP(K1763,Input!$AM$3:$AP$1002,4)</f>
        <v/>
      </c>
      <c r="M1763" t="str">
        <f>VLOOKUP(K1763,Input!$AM$3:$AP$1002,3)</f>
        <v/>
      </c>
    </row>
    <row r="1764" spans="8:13" x14ac:dyDescent="0.3">
      <c r="H1764" t="str">
        <f t="shared" si="64"/>
        <v/>
      </c>
      <c r="I1764" t="str">
        <f>VLOOKUP(H1764,Input!$AI$3:$AL$1002,4)</f>
        <v/>
      </c>
      <c r="J1764" t="str">
        <f>VLOOKUP(H1764,Input!$AI$3:$AL$1002,3)</f>
        <v/>
      </c>
      <c r="K1764" t="str">
        <f t="shared" si="65"/>
        <v/>
      </c>
      <c r="L1764" t="str">
        <f>VLOOKUP(K1764,Input!$AM$3:$AP$1002,4)</f>
        <v/>
      </c>
      <c r="M1764" t="str">
        <f>VLOOKUP(K1764,Input!$AM$3:$AP$1002,3)</f>
        <v/>
      </c>
    </row>
    <row r="1765" spans="8:13" x14ac:dyDescent="0.3">
      <c r="H1765" t="str">
        <f t="shared" si="64"/>
        <v/>
      </c>
      <c r="I1765" t="str">
        <f>VLOOKUP(H1765,Input!$AI$3:$AL$1002,4)</f>
        <v/>
      </c>
      <c r="J1765" t="str">
        <f>VLOOKUP(H1765,Input!$AI$3:$AL$1002,3)</f>
        <v/>
      </c>
      <c r="K1765" t="str">
        <f t="shared" si="65"/>
        <v/>
      </c>
      <c r="L1765" t="str">
        <f>VLOOKUP(K1765,Input!$AM$3:$AP$1002,4)</f>
        <v/>
      </c>
      <c r="M1765" t="str">
        <f>VLOOKUP(K1765,Input!$AM$3:$AP$1002,3)</f>
        <v/>
      </c>
    </row>
    <row r="1766" spans="8:13" x14ac:dyDescent="0.3">
      <c r="H1766" t="str">
        <f t="shared" si="64"/>
        <v/>
      </c>
      <c r="I1766" t="str">
        <f>VLOOKUP(H1766,Input!$AI$3:$AL$1002,4)</f>
        <v/>
      </c>
      <c r="J1766" t="str">
        <f>VLOOKUP(H1766,Input!$AI$3:$AL$1002,3)</f>
        <v/>
      </c>
      <c r="K1766" t="str">
        <f t="shared" si="65"/>
        <v/>
      </c>
      <c r="L1766" t="str">
        <f>VLOOKUP(K1766,Input!$AM$3:$AP$1002,4)</f>
        <v/>
      </c>
      <c r="M1766" t="str">
        <f>VLOOKUP(K1766,Input!$AM$3:$AP$1002,3)</f>
        <v/>
      </c>
    </row>
    <row r="1767" spans="8:13" x14ac:dyDescent="0.3">
      <c r="H1767" t="str">
        <f t="shared" si="64"/>
        <v/>
      </c>
      <c r="I1767" t="str">
        <f>VLOOKUP(H1767,Input!$AI$3:$AL$1002,4)</f>
        <v/>
      </c>
      <c r="J1767" t="str">
        <f>VLOOKUP(H1767,Input!$AI$3:$AL$1002,3)</f>
        <v/>
      </c>
      <c r="K1767" t="str">
        <f t="shared" si="65"/>
        <v/>
      </c>
      <c r="L1767" t="str">
        <f>VLOOKUP(K1767,Input!$AM$3:$AP$1002,4)</f>
        <v/>
      </c>
      <c r="M1767" t="str">
        <f>VLOOKUP(K1767,Input!$AM$3:$AP$1002,3)</f>
        <v/>
      </c>
    </row>
    <row r="1768" spans="8:13" x14ac:dyDescent="0.3">
      <c r="H1768" t="str">
        <f t="shared" si="64"/>
        <v/>
      </c>
      <c r="I1768" t="str">
        <f>VLOOKUP(H1768,Input!$AI$3:$AL$1002,4)</f>
        <v/>
      </c>
      <c r="J1768" t="str">
        <f>VLOOKUP(H1768,Input!$AI$3:$AL$1002,3)</f>
        <v/>
      </c>
      <c r="K1768" t="str">
        <f t="shared" si="65"/>
        <v/>
      </c>
      <c r="L1768" t="str">
        <f>VLOOKUP(K1768,Input!$AM$3:$AP$1002,4)</f>
        <v/>
      </c>
      <c r="M1768" t="str">
        <f>VLOOKUP(K1768,Input!$AM$3:$AP$1002,3)</f>
        <v/>
      </c>
    </row>
    <row r="1769" spans="8:13" x14ac:dyDescent="0.3">
      <c r="H1769" t="str">
        <f t="shared" si="64"/>
        <v/>
      </c>
      <c r="I1769" t="str">
        <f>VLOOKUP(H1769,Input!$AI$3:$AL$1002,4)</f>
        <v/>
      </c>
      <c r="J1769" t="str">
        <f>VLOOKUP(H1769,Input!$AI$3:$AL$1002,3)</f>
        <v/>
      </c>
      <c r="K1769" t="str">
        <f t="shared" si="65"/>
        <v/>
      </c>
      <c r="L1769" t="str">
        <f>VLOOKUP(K1769,Input!$AM$3:$AP$1002,4)</f>
        <v/>
      </c>
      <c r="M1769" t="str">
        <f>VLOOKUP(K1769,Input!$AM$3:$AP$1002,3)</f>
        <v/>
      </c>
    </row>
    <row r="1770" spans="8:13" x14ac:dyDescent="0.3">
      <c r="H1770" t="str">
        <f t="shared" si="64"/>
        <v/>
      </c>
      <c r="I1770" t="str">
        <f>VLOOKUP(H1770,Input!$AI$3:$AL$1002,4)</f>
        <v/>
      </c>
      <c r="J1770" t="str">
        <f>VLOOKUP(H1770,Input!$AI$3:$AL$1002,3)</f>
        <v/>
      </c>
      <c r="K1770" t="str">
        <f t="shared" si="65"/>
        <v/>
      </c>
      <c r="L1770" t="str">
        <f>VLOOKUP(K1770,Input!$AM$3:$AP$1002,4)</f>
        <v/>
      </c>
      <c r="M1770" t="str">
        <f>VLOOKUP(K1770,Input!$AM$3:$AP$1002,3)</f>
        <v/>
      </c>
    </row>
    <row r="1771" spans="8:13" x14ac:dyDescent="0.3">
      <c r="H1771" t="str">
        <f t="shared" si="64"/>
        <v/>
      </c>
      <c r="I1771" t="str">
        <f>VLOOKUP(H1771,Input!$AI$3:$AL$1002,4)</f>
        <v/>
      </c>
      <c r="J1771" t="str">
        <f>VLOOKUP(H1771,Input!$AI$3:$AL$1002,3)</f>
        <v/>
      </c>
      <c r="K1771" t="str">
        <f t="shared" si="65"/>
        <v/>
      </c>
      <c r="L1771" t="str">
        <f>VLOOKUP(K1771,Input!$AM$3:$AP$1002,4)</f>
        <v/>
      </c>
      <c r="M1771" t="str">
        <f>VLOOKUP(K1771,Input!$AM$3:$AP$1002,3)</f>
        <v/>
      </c>
    </row>
    <row r="1772" spans="8:13" x14ac:dyDescent="0.3">
      <c r="H1772" t="str">
        <f t="shared" si="64"/>
        <v/>
      </c>
      <c r="I1772" t="str">
        <f>VLOOKUP(H1772,Input!$AI$3:$AL$1002,4)</f>
        <v/>
      </c>
      <c r="J1772" t="str">
        <f>VLOOKUP(H1772,Input!$AI$3:$AL$1002,3)</f>
        <v/>
      </c>
      <c r="K1772" t="str">
        <f t="shared" si="65"/>
        <v/>
      </c>
      <c r="L1772" t="str">
        <f>VLOOKUP(K1772,Input!$AM$3:$AP$1002,4)</f>
        <v/>
      </c>
      <c r="M1772" t="str">
        <f>VLOOKUP(K1772,Input!$AM$3:$AP$1002,3)</f>
        <v/>
      </c>
    </row>
    <row r="1773" spans="8:13" x14ac:dyDescent="0.3">
      <c r="H1773" t="str">
        <f t="shared" si="64"/>
        <v/>
      </c>
      <c r="I1773" t="str">
        <f>VLOOKUP(H1773,Input!$AI$3:$AL$1002,4)</f>
        <v/>
      </c>
      <c r="J1773" t="str">
        <f>VLOOKUP(H1773,Input!$AI$3:$AL$1002,3)</f>
        <v/>
      </c>
      <c r="K1773" t="str">
        <f t="shared" si="65"/>
        <v/>
      </c>
      <c r="L1773" t="str">
        <f>VLOOKUP(K1773,Input!$AM$3:$AP$1002,4)</f>
        <v/>
      </c>
      <c r="M1773" t="str">
        <f>VLOOKUP(K1773,Input!$AM$3:$AP$1002,3)</f>
        <v/>
      </c>
    </row>
    <row r="1774" spans="8:13" x14ac:dyDescent="0.3">
      <c r="H1774" t="str">
        <f t="shared" si="64"/>
        <v/>
      </c>
      <c r="I1774" t="str">
        <f>VLOOKUP(H1774,Input!$AI$3:$AL$1002,4)</f>
        <v/>
      </c>
      <c r="J1774" t="str">
        <f>VLOOKUP(H1774,Input!$AI$3:$AL$1002,3)</f>
        <v/>
      </c>
      <c r="K1774" t="str">
        <f t="shared" si="65"/>
        <v/>
      </c>
      <c r="L1774" t="str">
        <f>VLOOKUP(K1774,Input!$AM$3:$AP$1002,4)</f>
        <v/>
      </c>
      <c r="M1774" t="str">
        <f>VLOOKUP(K1774,Input!$AM$3:$AP$1002,3)</f>
        <v/>
      </c>
    </row>
    <row r="1775" spans="8:13" x14ac:dyDescent="0.3">
      <c r="H1775" t="str">
        <f t="shared" si="64"/>
        <v/>
      </c>
      <c r="I1775" t="str">
        <f>VLOOKUP(H1775,Input!$AI$3:$AL$1002,4)</f>
        <v/>
      </c>
      <c r="J1775" t="str">
        <f>VLOOKUP(H1775,Input!$AI$3:$AL$1002,3)</f>
        <v/>
      </c>
      <c r="K1775" t="str">
        <f t="shared" si="65"/>
        <v/>
      </c>
      <c r="L1775" t="str">
        <f>VLOOKUP(K1775,Input!$AM$3:$AP$1002,4)</f>
        <v/>
      </c>
      <c r="M1775" t="str">
        <f>VLOOKUP(K1775,Input!$AM$3:$AP$1002,3)</f>
        <v/>
      </c>
    </row>
    <row r="1776" spans="8:13" x14ac:dyDescent="0.3">
      <c r="H1776" t="str">
        <f t="shared" si="64"/>
        <v/>
      </c>
      <c r="I1776" t="str">
        <f>VLOOKUP(H1776,Input!$AI$3:$AL$1002,4)</f>
        <v/>
      </c>
      <c r="J1776" t="str">
        <f>VLOOKUP(H1776,Input!$AI$3:$AL$1002,3)</f>
        <v/>
      </c>
      <c r="K1776" t="str">
        <f t="shared" si="65"/>
        <v/>
      </c>
      <c r="L1776" t="str">
        <f>VLOOKUP(K1776,Input!$AM$3:$AP$1002,4)</f>
        <v/>
      </c>
      <c r="M1776" t="str">
        <f>VLOOKUP(K1776,Input!$AM$3:$AP$1002,3)</f>
        <v/>
      </c>
    </row>
    <row r="1777" spans="8:13" x14ac:dyDescent="0.3">
      <c r="H1777" t="str">
        <f t="shared" si="64"/>
        <v/>
      </c>
      <c r="I1777" t="str">
        <f>VLOOKUP(H1777,Input!$AI$3:$AL$1002,4)</f>
        <v/>
      </c>
      <c r="J1777" t="str">
        <f>VLOOKUP(H1777,Input!$AI$3:$AL$1002,3)</f>
        <v/>
      </c>
      <c r="K1777" t="str">
        <f t="shared" si="65"/>
        <v/>
      </c>
      <c r="L1777" t="str">
        <f>VLOOKUP(K1777,Input!$AM$3:$AP$1002,4)</f>
        <v/>
      </c>
      <c r="M1777" t="str">
        <f>VLOOKUP(K1777,Input!$AM$3:$AP$1002,3)</f>
        <v/>
      </c>
    </row>
    <row r="1778" spans="8:13" x14ac:dyDescent="0.3">
      <c r="H1778" t="str">
        <f t="shared" si="64"/>
        <v/>
      </c>
      <c r="I1778" t="str">
        <f>VLOOKUP(H1778,Input!$AI$3:$AL$1002,4)</f>
        <v/>
      </c>
      <c r="J1778" t="str">
        <f>VLOOKUP(H1778,Input!$AI$3:$AL$1002,3)</f>
        <v/>
      </c>
      <c r="K1778" t="str">
        <f t="shared" si="65"/>
        <v/>
      </c>
      <c r="L1778" t="str">
        <f>VLOOKUP(K1778,Input!$AM$3:$AP$1002,4)</f>
        <v/>
      </c>
      <c r="M1778" t="str">
        <f>VLOOKUP(K1778,Input!$AM$3:$AP$1002,3)</f>
        <v/>
      </c>
    </row>
    <row r="1779" spans="8:13" x14ac:dyDescent="0.3">
      <c r="H1779" t="str">
        <f t="shared" si="64"/>
        <v/>
      </c>
      <c r="I1779" t="str">
        <f>VLOOKUP(H1779,Input!$AI$3:$AL$1002,4)</f>
        <v/>
      </c>
      <c r="J1779" t="str">
        <f>VLOOKUP(H1779,Input!$AI$3:$AL$1002,3)</f>
        <v/>
      </c>
      <c r="K1779" t="str">
        <f t="shared" si="65"/>
        <v/>
      </c>
      <c r="L1779" t="str">
        <f>VLOOKUP(K1779,Input!$AM$3:$AP$1002,4)</f>
        <v/>
      </c>
      <c r="M1779" t="str">
        <f>VLOOKUP(K1779,Input!$AM$3:$AP$1002,3)</f>
        <v/>
      </c>
    </row>
    <row r="1780" spans="8:13" x14ac:dyDescent="0.3">
      <c r="H1780" t="str">
        <f t="shared" si="64"/>
        <v/>
      </c>
      <c r="I1780" t="str">
        <f>VLOOKUP(H1780,Input!$AI$3:$AL$1002,4)</f>
        <v/>
      </c>
      <c r="J1780" t="str">
        <f>VLOOKUP(H1780,Input!$AI$3:$AL$1002,3)</f>
        <v/>
      </c>
      <c r="K1780" t="str">
        <f t="shared" si="65"/>
        <v/>
      </c>
      <c r="L1780" t="str">
        <f>VLOOKUP(K1780,Input!$AM$3:$AP$1002,4)</f>
        <v/>
      </c>
      <c r="M1780" t="str">
        <f>VLOOKUP(K1780,Input!$AM$3:$AP$1002,3)</f>
        <v/>
      </c>
    </row>
    <row r="1781" spans="8:13" x14ac:dyDescent="0.3">
      <c r="H1781" t="str">
        <f t="shared" si="64"/>
        <v/>
      </c>
      <c r="I1781" t="str">
        <f>VLOOKUP(H1781,Input!$AI$3:$AL$1002,4)</f>
        <v/>
      </c>
      <c r="J1781" t="str">
        <f>VLOOKUP(H1781,Input!$AI$3:$AL$1002,3)</f>
        <v/>
      </c>
      <c r="K1781" t="str">
        <f t="shared" si="65"/>
        <v/>
      </c>
      <c r="L1781" t="str">
        <f>VLOOKUP(K1781,Input!$AM$3:$AP$1002,4)</f>
        <v/>
      </c>
      <c r="M1781" t="str">
        <f>VLOOKUP(K1781,Input!$AM$3:$AP$1002,3)</f>
        <v/>
      </c>
    </row>
    <row r="1782" spans="8:13" x14ac:dyDescent="0.3">
      <c r="H1782" t="str">
        <f t="shared" si="64"/>
        <v/>
      </c>
      <c r="I1782" t="str">
        <f>VLOOKUP(H1782,Input!$AI$3:$AL$1002,4)</f>
        <v/>
      </c>
      <c r="J1782" t="str">
        <f>VLOOKUP(H1782,Input!$AI$3:$AL$1002,3)</f>
        <v/>
      </c>
      <c r="K1782" t="str">
        <f t="shared" si="65"/>
        <v/>
      </c>
      <c r="L1782" t="str">
        <f>VLOOKUP(K1782,Input!$AM$3:$AP$1002,4)</f>
        <v/>
      </c>
      <c r="M1782" t="str">
        <f>VLOOKUP(K1782,Input!$AM$3:$AP$1002,3)</f>
        <v/>
      </c>
    </row>
    <row r="1783" spans="8:13" x14ac:dyDescent="0.3">
      <c r="H1783" t="str">
        <f t="shared" si="64"/>
        <v/>
      </c>
      <c r="I1783" t="str">
        <f>VLOOKUP(H1783,Input!$AI$3:$AL$1002,4)</f>
        <v/>
      </c>
      <c r="J1783" t="str">
        <f>VLOOKUP(H1783,Input!$AI$3:$AL$1002,3)</f>
        <v/>
      </c>
      <c r="K1783" t="str">
        <f t="shared" si="65"/>
        <v/>
      </c>
      <c r="L1783" t="str">
        <f>VLOOKUP(K1783,Input!$AM$3:$AP$1002,4)</f>
        <v/>
      </c>
      <c r="M1783" t="str">
        <f>VLOOKUP(K1783,Input!$AM$3:$AP$1002,3)</f>
        <v/>
      </c>
    </row>
    <row r="1784" spans="8:13" x14ac:dyDescent="0.3">
      <c r="H1784" t="str">
        <f t="shared" si="64"/>
        <v/>
      </c>
      <c r="I1784" t="str">
        <f>VLOOKUP(H1784,Input!$AI$3:$AL$1002,4)</f>
        <v/>
      </c>
      <c r="J1784" t="str">
        <f>VLOOKUP(H1784,Input!$AI$3:$AL$1002,3)</f>
        <v/>
      </c>
      <c r="K1784" t="str">
        <f t="shared" si="65"/>
        <v/>
      </c>
      <c r="L1784" t="str">
        <f>VLOOKUP(K1784,Input!$AM$3:$AP$1002,4)</f>
        <v/>
      </c>
      <c r="M1784" t="str">
        <f>VLOOKUP(K1784,Input!$AM$3:$AP$1002,3)</f>
        <v/>
      </c>
    </row>
    <row r="1785" spans="8:13" x14ac:dyDescent="0.3">
      <c r="H1785" t="str">
        <f t="shared" si="64"/>
        <v/>
      </c>
      <c r="I1785" t="str">
        <f>VLOOKUP(H1785,Input!$AI$3:$AL$1002,4)</f>
        <v/>
      </c>
      <c r="J1785" t="str">
        <f>VLOOKUP(H1785,Input!$AI$3:$AL$1002,3)</f>
        <v/>
      </c>
      <c r="K1785" t="str">
        <f t="shared" si="65"/>
        <v/>
      </c>
      <c r="L1785" t="str">
        <f>VLOOKUP(K1785,Input!$AM$3:$AP$1002,4)</f>
        <v/>
      </c>
      <c r="M1785" t="str">
        <f>VLOOKUP(K1785,Input!$AM$3:$AP$1002,3)</f>
        <v/>
      </c>
    </row>
    <row r="1786" spans="8:13" x14ac:dyDescent="0.3">
      <c r="H1786" t="str">
        <f t="shared" si="64"/>
        <v/>
      </c>
      <c r="I1786" t="str">
        <f>VLOOKUP(H1786,Input!$AI$3:$AL$1002,4)</f>
        <v/>
      </c>
      <c r="J1786" t="str">
        <f>VLOOKUP(H1786,Input!$AI$3:$AL$1002,3)</f>
        <v/>
      </c>
      <c r="K1786" t="str">
        <f t="shared" si="65"/>
        <v/>
      </c>
      <c r="L1786" t="str">
        <f>VLOOKUP(K1786,Input!$AM$3:$AP$1002,4)</f>
        <v/>
      </c>
      <c r="M1786" t="str">
        <f>VLOOKUP(K1786,Input!$AM$3:$AP$1002,3)</f>
        <v/>
      </c>
    </row>
    <row r="1787" spans="8:13" x14ac:dyDescent="0.3">
      <c r="H1787" t="str">
        <f t="shared" si="64"/>
        <v/>
      </c>
      <c r="I1787" t="str">
        <f>VLOOKUP(H1787,Input!$AI$3:$AL$1002,4)</f>
        <v/>
      </c>
      <c r="J1787" t="str">
        <f>VLOOKUP(H1787,Input!$AI$3:$AL$1002,3)</f>
        <v/>
      </c>
      <c r="K1787" t="str">
        <f t="shared" si="65"/>
        <v/>
      </c>
      <c r="L1787" t="str">
        <f>VLOOKUP(K1787,Input!$AM$3:$AP$1002,4)</f>
        <v/>
      </c>
      <c r="M1787" t="str">
        <f>VLOOKUP(K1787,Input!$AM$3:$AP$1002,3)</f>
        <v/>
      </c>
    </row>
    <row r="1788" spans="8:13" x14ac:dyDescent="0.3">
      <c r="H1788" t="str">
        <f t="shared" si="64"/>
        <v/>
      </c>
      <c r="I1788" t="str">
        <f>VLOOKUP(H1788,Input!$AI$3:$AL$1002,4)</f>
        <v/>
      </c>
      <c r="J1788" t="str">
        <f>VLOOKUP(H1788,Input!$AI$3:$AL$1002,3)</f>
        <v/>
      </c>
      <c r="K1788" t="str">
        <f t="shared" si="65"/>
        <v/>
      </c>
      <c r="L1788" t="str">
        <f>VLOOKUP(K1788,Input!$AM$3:$AP$1002,4)</f>
        <v/>
      </c>
      <c r="M1788" t="str">
        <f>VLOOKUP(K1788,Input!$AM$3:$AP$1002,3)</f>
        <v/>
      </c>
    </row>
    <row r="1789" spans="8:13" x14ac:dyDescent="0.3">
      <c r="H1789" t="str">
        <f t="shared" si="64"/>
        <v/>
      </c>
      <c r="I1789" t="str">
        <f>VLOOKUP(H1789,Input!$AI$3:$AL$1002,4)</f>
        <v/>
      </c>
      <c r="J1789" t="str">
        <f>VLOOKUP(H1789,Input!$AI$3:$AL$1002,3)</f>
        <v/>
      </c>
      <c r="K1789" t="str">
        <f t="shared" si="65"/>
        <v/>
      </c>
      <c r="L1789" t="str">
        <f>VLOOKUP(K1789,Input!$AM$3:$AP$1002,4)</f>
        <v/>
      </c>
      <c r="M1789" t="str">
        <f>VLOOKUP(K1789,Input!$AM$3:$AP$1002,3)</f>
        <v/>
      </c>
    </row>
    <row r="1790" spans="8:13" x14ac:dyDescent="0.3">
      <c r="H1790" t="str">
        <f t="shared" si="64"/>
        <v/>
      </c>
      <c r="I1790" t="str">
        <f>VLOOKUP(H1790,Input!$AI$3:$AL$1002,4)</f>
        <v/>
      </c>
      <c r="J1790" t="str">
        <f>VLOOKUP(H1790,Input!$AI$3:$AL$1002,3)</f>
        <v/>
      </c>
      <c r="K1790" t="str">
        <f t="shared" si="65"/>
        <v/>
      </c>
      <c r="L1790" t="str">
        <f>VLOOKUP(K1790,Input!$AM$3:$AP$1002,4)</f>
        <v/>
      </c>
      <c r="M1790" t="str">
        <f>VLOOKUP(K1790,Input!$AM$3:$AP$1002,3)</f>
        <v/>
      </c>
    </row>
    <row r="1791" spans="8:13" x14ac:dyDescent="0.3">
      <c r="H1791" t="str">
        <f t="shared" si="64"/>
        <v/>
      </c>
      <c r="I1791" t="str">
        <f>VLOOKUP(H1791,Input!$AI$3:$AL$1002,4)</f>
        <v/>
      </c>
      <c r="J1791" t="str">
        <f>VLOOKUP(H1791,Input!$AI$3:$AL$1002,3)</f>
        <v/>
      </c>
      <c r="K1791" t="str">
        <f t="shared" si="65"/>
        <v/>
      </c>
      <c r="L1791" t="str">
        <f>VLOOKUP(K1791,Input!$AM$3:$AP$1002,4)</f>
        <v/>
      </c>
      <c r="M1791" t="str">
        <f>VLOOKUP(K1791,Input!$AM$3:$AP$1002,3)</f>
        <v/>
      </c>
    </row>
    <row r="1792" spans="8:13" x14ac:dyDescent="0.3">
      <c r="H1792" t="str">
        <f t="shared" si="64"/>
        <v/>
      </c>
      <c r="I1792" t="str">
        <f>VLOOKUP(H1792,Input!$AI$3:$AL$1002,4)</f>
        <v/>
      </c>
      <c r="J1792" t="str">
        <f>VLOOKUP(H1792,Input!$AI$3:$AL$1002,3)</f>
        <v/>
      </c>
      <c r="K1792" t="str">
        <f t="shared" si="65"/>
        <v/>
      </c>
      <c r="L1792" t="str">
        <f>VLOOKUP(K1792,Input!$AM$3:$AP$1002,4)</f>
        <v/>
      </c>
      <c r="M1792" t="str">
        <f>VLOOKUP(K1792,Input!$AM$3:$AP$1002,3)</f>
        <v/>
      </c>
    </row>
    <row r="1793" spans="8:13" x14ac:dyDescent="0.3">
      <c r="H1793" t="str">
        <f t="shared" si="64"/>
        <v/>
      </c>
      <c r="I1793" t="str">
        <f>VLOOKUP(H1793,Input!$AI$3:$AL$1002,4)</f>
        <v/>
      </c>
      <c r="J1793" t="str">
        <f>VLOOKUP(H1793,Input!$AI$3:$AL$1002,3)</f>
        <v/>
      </c>
      <c r="K1793" t="str">
        <f t="shared" si="65"/>
        <v/>
      </c>
      <c r="L1793" t="str">
        <f>VLOOKUP(K1793,Input!$AM$3:$AP$1002,4)</f>
        <v/>
      </c>
      <c r="M1793" t="str">
        <f>VLOOKUP(K1793,Input!$AM$3:$AP$1002,3)</f>
        <v/>
      </c>
    </row>
    <row r="1794" spans="8:13" x14ac:dyDescent="0.3">
      <c r="H1794" t="str">
        <f t="shared" si="64"/>
        <v/>
      </c>
      <c r="I1794" t="str">
        <f>VLOOKUP(H1794,Input!$AI$3:$AL$1002,4)</f>
        <v/>
      </c>
      <c r="J1794" t="str">
        <f>VLOOKUP(H1794,Input!$AI$3:$AL$1002,3)</f>
        <v/>
      </c>
      <c r="K1794" t="str">
        <f t="shared" si="65"/>
        <v/>
      </c>
      <c r="L1794" t="str">
        <f>VLOOKUP(K1794,Input!$AM$3:$AP$1002,4)</f>
        <v/>
      </c>
      <c r="M1794" t="str">
        <f>VLOOKUP(K1794,Input!$AM$3:$AP$1002,3)</f>
        <v/>
      </c>
    </row>
    <row r="1795" spans="8:13" x14ac:dyDescent="0.3">
      <c r="H1795" t="str">
        <f t="shared" si="64"/>
        <v/>
      </c>
      <c r="I1795" t="str">
        <f>VLOOKUP(H1795,Input!$AI$3:$AL$1002,4)</f>
        <v/>
      </c>
      <c r="J1795" t="str">
        <f>VLOOKUP(H1795,Input!$AI$3:$AL$1002,3)</f>
        <v/>
      </c>
      <c r="K1795" t="str">
        <f t="shared" si="65"/>
        <v/>
      </c>
      <c r="L1795" t="str">
        <f>VLOOKUP(K1795,Input!$AM$3:$AP$1002,4)</f>
        <v/>
      </c>
      <c r="M1795" t="str">
        <f>VLOOKUP(K1795,Input!$AM$3:$AP$1002,3)</f>
        <v/>
      </c>
    </row>
    <row r="1796" spans="8:13" x14ac:dyDescent="0.3">
      <c r="H1796" t="str">
        <f t="shared" si="64"/>
        <v/>
      </c>
      <c r="I1796" t="str">
        <f>VLOOKUP(H1796,Input!$AI$3:$AL$1002,4)</f>
        <v/>
      </c>
      <c r="J1796" t="str">
        <f>VLOOKUP(H1796,Input!$AI$3:$AL$1002,3)</f>
        <v/>
      </c>
      <c r="K1796" t="str">
        <f t="shared" si="65"/>
        <v/>
      </c>
      <c r="L1796" t="str">
        <f>VLOOKUP(K1796,Input!$AM$3:$AP$1002,4)</f>
        <v/>
      </c>
      <c r="M1796" t="str">
        <f>VLOOKUP(K1796,Input!$AM$3:$AP$1002,3)</f>
        <v/>
      </c>
    </row>
    <row r="1797" spans="8:13" x14ac:dyDescent="0.3">
      <c r="H1797" t="str">
        <f t="shared" ref="H1797:H1860" si="66">IF(H1796&lt;$H$1,H1796+1,"")</f>
        <v/>
      </c>
      <c r="I1797" t="str">
        <f>VLOOKUP(H1797,Input!$AI$3:$AL$1002,4)</f>
        <v/>
      </c>
      <c r="J1797" t="str">
        <f>VLOOKUP(H1797,Input!$AI$3:$AL$1002,3)</f>
        <v/>
      </c>
      <c r="K1797" t="str">
        <f t="shared" ref="K1797:K1860" si="67">IF(K1796&lt;$K$1,K1796+1,"")</f>
        <v/>
      </c>
      <c r="L1797" t="str">
        <f>VLOOKUP(K1797,Input!$AM$3:$AP$1002,4)</f>
        <v/>
      </c>
      <c r="M1797" t="str">
        <f>VLOOKUP(K1797,Input!$AM$3:$AP$1002,3)</f>
        <v/>
      </c>
    </row>
    <row r="1798" spans="8:13" x14ac:dyDescent="0.3">
      <c r="H1798" t="str">
        <f t="shared" si="66"/>
        <v/>
      </c>
      <c r="I1798" t="str">
        <f>VLOOKUP(H1798,Input!$AI$3:$AL$1002,4)</f>
        <v/>
      </c>
      <c r="J1798" t="str">
        <f>VLOOKUP(H1798,Input!$AI$3:$AL$1002,3)</f>
        <v/>
      </c>
      <c r="K1798" t="str">
        <f t="shared" si="67"/>
        <v/>
      </c>
      <c r="L1798" t="str">
        <f>VLOOKUP(K1798,Input!$AM$3:$AP$1002,4)</f>
        <v/>
      </c>
      <c r="M1798" t="str">
        <f>VLOOKUP(K1798,Input!$AM$3:$AP$1002,3)</f>
        <v/>
      </c>
    </row>
    <row r="1799" spans="8:13" x14ac:dyDescent="0.3">
      <c r="H1799" t="str">
        <f t="shared" si="66"/>
        <v/>
      </c>
      <c r="I1799" t="str">
        <f>VLOOKUP(H1799,Input!$AI$3:$AL$1002,4)</f>
        <v/>
      </c>
      <c r="J1799" t="str">
        <f>VLOOKUP(H1799,Input!$AI$3:$AL$1002,3)</f>
        <v/>
      </c>
      <c r="K1799" t="str">
        <f t="shared" si="67"/>
        <v/>
      </c>
      <c r="L1799" t="str">
        <f>VLOOKUP(K1799,Input!$AM$3:$AP$1002,4)</f>
        <v/>
      </c>
      <c r="M1799" t="str">
        <f>VLOOKUP(K1799,Input!$AM$3:$AP$1002,3)</f>
        <v/>
      </c>
    </row>
    <row r="1800" spans="8:13" x14ac:dyDescent="0.3">
      <c r="H1800" t="str">
        <f t="shared" si="66"/>
        <v/>
      </c>
      <c r="I1800" t="str">
        <f>VLOOKUP(H1800,Input!$AI$3:$AL$1002,4)</f>
        <v/>
      </c>
      <c r="J1800" t="str">
        <f>VLOOKUP(H1800,Input!$AI$3:$AL$1002,3)</f>
        <v/>
      </c>
      <c r="K1800" t="str">
        <f t="shared" si="67"/>
        <v/>
      </c>
      <c r="L1800" t="str">
        <f>VLOOKUP(K1800,Input!$AM$3:$AP$1002,4)</f>
        <v/>
      </c>
      <c r="M1800" t="str">
        <f>VLOOKUP(K1800,Input!$AM$3:$AP$1002,3)</f>
        <v/>
      </c>
    </row>
    <row r="1801" spans="8:13" x14ac:dyDescent="0.3">
      <c r="H1801" t="str">
        <f t="shared" si="66"/>
        <v/>
      </c>
      <c r="I1801" t="str">
        <f>VLOOKUP(H1801,Input!$AI$3:$AL$1002,4)</f>
        <v/>
      </c>
      <c r="J1801" t="str">
        <f>VLOOKUP(H1801,Input!$AI$3:$AL$1002,3)</f>
        <v/>
      </c>
      <c r="K1801" t="str">
        <f t="shared" si="67"/>
        <v/>
      </c>
      <c r="L1801" t="str">
        <f>VLOOKUP(K1801,Input!$AM$3:$AP$1002,4)</f>
        <v/>
      </c>
      <c r="M1801" t="str">
        <f>VLOOKUP(K1801,Input!$AM$3:$AP$1002,3)</f>
        <v/>
      </c>
    </row>
    <row r="1802" spans="8:13" x14ac:dyDescent="0.3">
      <c r="H1802" t="str">
        <f t="shared" si="66"/>
        <v/>
      </c>
      <c r="I1802" t="str">
        <f>VLOOKUP(H1802,Input!$AI$3:$AL$1002,4)</f>
        <v/>
      </c>
      <c r="J1802" t="str">
        <f>VLOOKUP(H1802,Input!$AI$3:$AL$1002,3)</f>
        <v/>
      </c>
      <c r="K1802" t="str">
        <f t="shared" si="67"/>
        <v/>
      </c>
      <c r="L1802" t="str">
        <f>VLOOKUP(K1802,Input!$AM$3:$AP$1002,4)</f>
        <v/>
      </c>
      <c r="M1802" t="str">
        <f>VLOOKUP(K1802,Input!$AM$3:$AP$1002,3)</f>
        <v/>
      </c>
    </row>
    <row r="1803" spans="8:13" x14ac:dyDescent="0.3">
      <c r="H1803" t="str">
        <f t="shared" si="66"/>
        <v/>
      </c>
      <c r="I1803" t="str">
        <f>VLOOKUP(H1803,Input!$AI$3:$AL$1002,4)</f>
        <v/>
      </c>
      <c r="J1803" t="str">
        <f>VLOOKUP(H1803,Input!$AI$3:$AL$1002,3)</f>
        <v/>
      </c>
      <c r="K1803" t="str">
        <f t="shared" si="67"/>
        <v/>
      </c>
      <c r="L1803" t="str">
        <f>VLOOKUP(K1803,Input!$AM$3:$AP$1002,4)</f>
        <v/>
      </c>
      <c r="M1803" t="str">
        <f>VLOOKUP(K1803,Input!$AM$3:$AP$1002,3)</f>
        <v/>
      </c>
    </row>
    <row r="1804" spans="8:13" x14ac:dyDescent="0.3">
      <c r="H1804" t="str">
        <f t="shared" si="66"/>
        <v/>
      </c>
      <c r="I1804" t="str">
        <f>VLOOKUP(H1804,Input!$AI$3:$AL$1002,4)</f>
        <v/>
      </c>
      <c r="J1804" t="str">
        <f>VLOOKUP(H1804,Input!$AI$3:$AL$1002,3)</f>
        <v/>
      </c>
      <c r="K1804" t="str">
        <f t="shared" si="67"/>
        <v/>
      </c>
      <c r="L1804" t="str">
        <f>VLOOKUP(K1804,Input!$AM$3:$AP$1002,4)</f>
        <v/>
      </c>
      <c r="M1804" t="str">
        <f>VLOOKUP(K1804,Input!$AM$3:$AP$1002,3)</f>
        <v/>
      </c>
    </row>
    <row r="1805" spans="8:13" x14ac:dyDescent="0.3">
      <c r="H1805" t="str">
        <f t="shared" si="66"/>
        <v/>
      </c>
      <c r="I1805" t="str">
        <f>VLOOKUP(H1805,Input!$AI$3:$AL$1002,4)</f>
        <v/>
      </c>
      <c r="J1805" t="str">
        <f>VLOOKUP(H1805,Input!$AI$3:$AL$1002,3)</f>
        <v/>
      </c>
      <c r="K1805" t="str">
        <f t="shared" si="67"/>
        <v/>
      </c>
      <c r="L1805" t="str">
        <f>VLOOKUP(K1805,Input!$AM$3:$AP$1002,4)</f>
        <v/>
      </c>
      <c r="M1805" t="str">
        <f>VLOOKUP(K1805,Input!$AM$3:$AP$1002,3)</f>
        <v/>
      </c>
    </row>
    <row r="1806" spans="8:13" x14ac:dyDescent="0.3">
      <c r="H1806" t="str">
        <f t="shared" si="66"/>
        <v/>
      </c>
      <c r="I1806" t="str">
        <f>VLOOKUP(H1806,Input!$AI$3:$AL$1002,4)</f>
        <v/>
      </c>
      <c r="J1806" t="str">
        <f>VLOOKUP(H1806,Input!$AI$3:$AL$1002,3)</f>
        <v/>
      </c>
      <c r="K1806" t="str">
        <f t="shared" si="67"/>
        <v/>
      </c>
      <c r="L1806" t="str">
        <f>VLOOKUP(K1806,Input!$AM$3:$AP$1002,4)</f>
        <v/>
      </c>
      <c r="M1806" t="str">
        <f>VLOOKUP(K1806,Input!$AM$3:$AP$1002,3)</f>
        <v/>
      </c>
    </row>
    <row r="1807" spans="8:13" x14ac:dyDescent="0.3">
      <c r="H1807" t="str">
        <f t="shared" si="66"/>
        <v/>
      </c>
      <c r="I1807" t="str">
        <f>VLOOKUP(H1807,Input!$AI$3:$AL$1002,4)</f>
        <v/>
      </c>
      <c r="J1807" t="str">
        <f>VLOOKUP(H1807,Input!$AI$3:$AL$1002,3)</f>
        <v/>
      </c>
      <c r="K1807" t="str">
        <f t="shared" si="67"/>
        <v/>
      </c>
      <c r="L1807" t="str">
        <f>VLOOKUP(K1807,Input!$AM$3:$AP$1002,4)</f>
        <v/>
      </c>
      <c r="M1807" t="str">
        <f>VLOOKUP(K1807,Input!$AM$3:$AP$1002,3)</f>
        <v/>
      </c>
    </row>
    <row r="1808" spans="8:13" x14ac:dyDescent="0.3">
      <c r="H1808" t="str">
        <f t="shared" si="66"/>
        <v/>
      </c>
      <c r="I1808" t="str">
        <f>VLOOKUP(H1808,Input!$AI$3:$AL$1002,4)</f>
        <v/>
      </c>
      <c r="J1808" t="str">
        <f>VLOOKUP(H1808,Input!$AI$3:$AL$1002,3)</f>
        <v/>
      </c>
      <c r="K1808" t="str">
        <f t="shared" si="67"/>
        <v/>
      </c>
      <c r="L1808" t="str">
        <f>VLOOKUP(K1808,Input!$AM$3:$AP$1002,4)</f>
        <v/>
      </c>
      <c r="M1808" t="str">
        <f>VLOOKUP(K1808,Input!$AM$3:$AP$1002,3)</f>
        <v/>
      </c>
    </row>
    <row r="1809" spans="8:13" x14ac:dyDescent="0.3">
      <c r="H1809" t="str">
        <f t="shared" si="66"/>
        <v/>
      </c>
      <c r="I1809" t="str">
        <f>VLOOKUP(H1809,Input!$AI$3:$AL$1002,4)</f>
        <v/>
      </c>
      <c r="J1809" t="str">
        <f>VLOOKUP(H1809,Input!$AI$3:$AL$1002,3)</f>
        <v/>
      </c>
      <c r="K1809" t="str">
        <f t="shared" si="67"/>
        <v/>
      </c>
      <c r="L1809" t="str">
        <f>VLOOKUP(K1809,Input!$AM$3:$AP$1002,4)</f>
        <v/>
      </c>
      <c r="M1809" t="str">
        <f>VLOOKUP(K1809,Input!$AM$3:$AP$1002,3)</f>
        <v/>
      </c>
    </row>
    <row r="1810" spans="8:13" x14ac:dyDescent="0.3">
      <c r="H1810" t="str">
        <f t="shared" si="66"/>
        <v/>
      </c>
      <c r="I1810" t="str">
        <f>VLOOKUP(H1810,Input!$AI$3:$AL$1002,4)</f>
        <v/>
      </c>
      <c r="J1810" t="str">
        <f>VLOOKUP(H1810,Input!$AI$3:$AL$1002,3)</f>
        <v/>
      </c>
      <c r="K1810" t="str">
        <f t="shared" si="67"/>
        <v/>
      </c>
      <c r="L1810" t="str">
        <f>VLOOKUP(K1810,Input!$AM$3:$AP$1002,4)</f>
        <v/>
      </c>
      <c r="M1810" t="str">
        <f>VLOOKUP(K1810,Input!$AM$3:$AP$1002,3)</f>
        <v/>
      </c>
    </row>
    <row r="1811" spans="8:13" x14ac:dyDescent="0.3">
      <c r="H1811" t="str">
        <f t="shared" si="66"/>
        <v/>
      </c>
      <c r="I1811" t="str">
        <f>VLOOKUP(H1811,Input!$AI$3:$AL$1002,4)</f>
        <v/>
      </c>
      <c r="J1811" t="str">
        <f>VLOOKUP(H1811,Input!$AI$3:$AL$1002,3)</f>
        <v/>
      </c>
      <c r="K1811" t="str">
        <f t="shared" si="67"/>
        <v/>
      </c>
      <c r="L1811" t="str">
        <f>VLOOKUP(K1811,Input!$AM$3:$AP$1002,4)</f>
        <v/>
      </c>
      <c r="M1811" t="str">
        <f>VLOOKUP(K1811,Input!$AM$3:$AP$1002,3)</f>
        <v/>
      </c>
    </row>
    <row r="1812" spans="8:13" x14ac:dyDescent="0.3">
      <c r="H1812" t="str">
        <f t="shared" si="66"/>
        <v/>
      </c>
      <c r="I1812" t="str">
        <f>VLOOKUP(H1812,Input!$AI$3:$AL$1002,4)</f>
        <v/>
      </c>
      <c r="J1812" t="str">
        <f>VLOOKUP(H1812,Input!$AI$3:$AL$1002,3)</f>
        <v/>
      </c>
      <c r="K1812" t="str">
        <f t="shared" si="67"/>
        <v/>
      </c>
      <c r="L1812" t="str">
        <f>VLOOKUP(K1812,Input!$AM$3:$AP$1002,4)</f>
        <v/>
      </c>
      <c r="M1812" t="str">
        <f>VLOOKUP(K1812,Input!$AM$3:$AP$1002,3)</f>
        <v/>
      </c>
    </row>
    <row r="1813" spans="8:13" x14ac:dyDescent="0.3">
      <c r="H1813" t="str">
        <f t="shared" si="66"/>
        <v/>
      </c>
      <c r="I1813" t="str">
        <f>VLOOKUP(H1813,Input!$AI$3:$AL$1002,4)</f>
        <v/>
      </c>
      <c r="J1813" t="str">
        <f>VLOOKUP(H1813,Input!$AI$3:$AL$1002,3)</f>
        <v/>
      </c>
      <c r="K1813" t="str">
        <f t="shared" si="67"/>
        <v/>
      </c>
      <c r="L1813" t="str">
        <f>VLOOKUP(K1813,Input!$AM$3:$AP$1002,4)</f>
        <v/>
      </c>
      <c r="M1813" t="str">
        <f>VLOOKUP(K1813,Input!$AM$3:$AP$1002,3)</f>
        <v/>
      </c>
    </row>
    <row r="1814" spans="8:13" x14ac:dyDescent="0.3">
      <c r="H1814" t="str">
        <f t="shared" si="66"/>
        <v/>
      </c>
      <c r="I1814" t="str">
        <f>VLOOKUP(H1814,Input!$AI$3:$AL$1002,4)</f>
        <v/>
      </c>
      <c r="J1814" t="str">
        <f>VLOOKUP(H1814,Input!$AI$3:$AL$1002,3)</f>
        <v/>
      </c>
      <c r="K1814" t="str">
        <f t="shared" si="67"/>
        <v/>
      </c>
      <c r="L1814" t="str">
        <f>VLOOKUP(K1814,Input!$AM$3:$AP$1002,4)</f>
        <v/>
      </c>
      <c r="M1814" t="str">
        <f>VLOOKUP(K1814,Input!$AM$3:$AP$1002,3)</f>
        <v/>
      </c>
    </row>
    <row r="1815" spans="8:13" x14ac:dyDescent="0.3">
      <c r="H1815" t="str">
        <f t="shared" si="66"/>
        <v/>
      </c>
      <c r="I1815" t="str">
        <f>VLOOKUP(H1815,Input!$AI$3:$AL$1002,4)</f>
        <v/>
      </c>
      <c r="J1815" t="str">
        <f>VLOOKUP(H1815,Input!$AI$3:$AL$1002,3)</f>
        <v/>
      </c>
      <c r="K1815" t="str">
        <f t="shared" si="67"/>
        <v/>
      </c>
      <c r="L1815" t="str">
        <f>VLOOKUP(K1815,Input!$AM$3:$AP$1002,4)</f>
        <v/>
      </c>
      <c r="M1815" t="str">
        <f>VLOOKUP(K1815,Input!$AM$3:$AP$1002,3)</f>
        <v/>
      </c>
    </row>
    <row r="1816" spans="8:13" x14ac:dyDescent="0.3">
      <c r="H1816" t="str">
        <f t="shared" si="66"/>
        <v/>
      </c>
      <c r="I1816" t="str">
        <f>VLOOKUP(H1816,Input!$AI$3:$AL$1002,4)</f>
        <v/>
      </c>
      <c r="J1816" t="str">
        <f>VLOOKUP(H1816,Input!$AI$3:$AL$1002,3)</f>
        <v/>
      </c>
      <c r="K1816" t="str">
        <f t="shared" si="67"/>
        <v/>
      </c>
      <c r="L1816" t="str">
        <f>VLOOKUP(K1816,Input!$AM$3:$AP$1002,4)</f>
        <v/>
      </c>
      <c r="M1816" t="str">
        <f>VLOOKUP(K1816,Input!$AM$3:$AP$1002,3)</f>
        <v/>
      </c>
    </row>
    <row r="1817" spans="8:13" x14ac:dyDescent="0.3">
      <c r="H1817" t="str">
        <f t="shared" si="66"/>
        <v/>
      </c>
      <c r="I1817" t="str">
        <f>VLOOKUP(H1817,Input!$AI$3:$AL$1002,4)</f>
        <v/>
      </c>
      <c r="J1817" t="str">
        <f>VLOOKUP(H1817,Input!$AI$3:$AL$1002,3)</f>
        <v/>
      </c>
      <c r="K1817" t="str">
        <f t="shared" si="67"/>
        <v/>
      </c>
      <c r="L1817" t="str">
        <f>VLOOKUP(K1817,Input!$AM$3:$AP$1002,4)</f>
        <v/>
      </c>
      <c r="M1817" t="str">
        <f>VLOOKUP(K1817,Input!$AM$3:$AP$1002,3)</f>
        <v/>
      </c>
    </row>
    <row r="1818" spans="8:13" x14ac:dyDescent="0.3">
      <c r="H1818" t="str">
        <f t="shared" si="66"/>
        <v/>
      </c>
      <c r="I1818" t="str">
        <f>VLOOKUP(H1818,Input!$AI$3:$AL$1002,4)</f>
        <v/>
      </c>
      <c r="J1818" t="str">
        <f>VLOOKUP(H1818,Input!$AI$3:$AL$1002,3)</f>
        <v/>
      </c>
      <c r="K1818" t="str">
        <f t="shared" si="67"/>
        <v/>
      </c>
      <c r="L1818" t="str">
        <f>VLOOKUP(K1818,Input!$AM$3:$AP$1002,4)</f>
        <v/>
      </c>
      <c r="M1818" t="str">
        <f>VLOOKUP(K1818,Input!$AM$3:$AP$1002,3)</f>
        <v/>
      </c>
    </row>
    <row r="1819" spans="8:13" x14ac:dyDescent="0.3">
      <c r="H1819" t="str">
        <f t="shared" si="66"/>
        <v/>
      </c>
      <c r="I1819" t="str">
        <f>VLOOKUP(H1819,Input!$AI$3:$AL$1002,4)</f>
        <v/>
      </c>
      <c r="J1819" t="str">
        <f>VLOOKUP(H1819,Input!$AI$3:$AL$1002,3)</f>
        <v/>
      </c>
      <c r="K1819" t="str">
        <f t="shared" si="67"/>
        <v/>
      </c>
      <c r="L1819" t="str">
        <f>VLOOKUP(K1819,Input!$AM$3:$AP$1002,4)</f>
        <v/>
      </c>
      <c r="M1819" t="str">
        <f>VLOOKUP(K1819,Input!$AM$3:$AP$1002,3)</f>
        <v/>
      </c>
    </row>
    <row r="1820" spans="8:13" x14ac:dyDescent="0.3">
      <c r="H1820" t="str">
        <f t="shared" si="66"/>
        <v/>
      </c>
      <c r="I1820" t="str">
        <f>VLOOKUP(H1820,Input!$AI$3:$AL$1002,4)</f>
        <v/>
      </c>
      <c r="J1820" t="str">
        <f>VLOOKUP(H1820,Input!$AI$3:$AL$1002,3)</f>
        <v/>
      </c>
      <c r="K1820" t="str">
        <f t="shared" si="67"/>
        <v/>
      </c>
      <c r="L1820" t="str">
        <f>VLOOKUP(K1820,Input!$AM$3:$AP$1002,4)</f>
        <v/>
      </c>
      <c r="M1820" t="str">
        <f>VLOOKUP(K1820,Input!$AM$3:$AP$1002,3)</f>
        <v/>
      </c>
    </row>
    <row r="1821" spans="8:13" x14ac:dyDescent="0.3">
      <c r="H1821" t="str">
        <f t="shared" si="66"/>
        <v/>
      </c>
      <c r="I1821" t="str">
        <f>VLOOKUP(H1821,Input!$AI$3:$AL$1002,4)</f>
        <v/>
      </c>
      <c r="J1821" t="str">
        <f>VLOOKUP(H1821,Input!$AI$3:$AL$1002,3)</f>
        <v/>
      </c>
      <c r="K1821" t="str">
        <f t="shared" si="67"/>
        <v/>
      </c>
      <c r="L1821" t="str">
        <f>VLOOKUP(K1821,Input!$AM$3:$AP$1002,4)</f>
        <v/>
      </c>
      <c r="M1821" t="str">
        <f>VLOOKUP(K1821,Input!$AM$3:$AP$1002,3)</f>
        <v/>
      </c>
    </row>
    <row r="1822" spans="8:13" x14ac:dyDescent="0.3">
      <c r="H1822" t="str">
        <f t="shared" si="66"/>
        <v/>
      </c>
      <c r="I1822" t="str">
        <f>VLOOKUP(H1822,Input!$AI$3:$AL$1002,4)</f>
        <v/>
      </c>
      <c r="J1822" t="str">
        <f>VLOOKUP(H1822,Input!$AI$3:$AL$1002,3)</f>
        <v/>
      </c>
      <c r="K1822" t="str">
        <f t="shared" si="67"/>
        <v/>
      </c>
      <c r="L1822" t="str">
        <f>VLOOKUP(K1822,Input!$AM$3:$AP$1002,4)</f>
        <v/>
      </c>
      <c r="M1822" t="str">
        <f>VLOOKUP(K1822,Input!$AM$3:$AP$1002,3)</f>
        <v/>
      </c>
    </row>
    <row r="1823" spans="8:13" x14ac:dyDescent="0.3">
      <c r="H1823" t="str">
        <f t="shared" si="66"/>
        <v/>
      </c>
      <c r="I1823" t="str">
        <f>VLOOKUP(H1823,Input!$AI$3:$AL$1002,4)</f>
        <v/>
      </c>
      <c r="J1823" t="str">
        <f>VLOOKUP(H1823,Input!$AI$3:$AL$1002,3)</f>
        <v/>
      </c>
      <c r="K1823" t="str">
        <f t="shared" si="67"/>
        <v/>
      </c>
      <c r="L1823" t="str">
        <f>VLOOKUP(K1823,Input!$AM$3:$AP$1002,4)</f>
        <v/>
      </c>
      <c r="M1823" t="str">
        <f>VLOOKUP(K1823,Input!$AM$3:$AP$1002,3)</f>
        <v/>
      </c>
    </row>
    <row r="1824" spans="8:13" x14ac:dyDescent="0.3">
      <c r="H1824" t="str">
        <f t="shared" si="66"/>
        <v/>
      </c>
      <c r="I1824" t="str">
        <f>VLOOKUP(H1824,Input!$AI$3:$AL$1002,4)</f>
        <v/>
      </c>
      <c r="J1824" t="str">
        <f>VLOOKUP(H1824,Input!$AI$3:$AL$1002,3)</f>
        <v/>
      </c>
      <c r="K1824" t="str">
        <f t="shared" si="67"/>
        <v/>
      </c>
      <c r="L1824" t="str">
        <f>VLOOKUP(K1824,Input!$AM$3:$AP$1002,4)</f>
        <v/>
      </c>
      <c r="M1824" t="str">
        <f>VLOOKUP(K1824,Input!$AM$3:$AP$1002,3)</f>
        <v/>
      </c>
    </row>
    <row r="1825" spans="8:13" x14ac:dyDescent="0.3">
      <c r="H1825" t="str">
        <f t="shared" si="66"/>
        <v/>
      </c>
      <c r="I1825" t="str">
        <f>VLOOKUP(H1825,Input!$AI$3:$AL$1002,4)</f>
        <v/>
      </c>
      <c r="J1825" t="str">
        <f>VLOOKUP(H1825,Input!$AI$3:$AL$1002,3)</f>
        <v/>
      </c>
      <c r="K1825" t="str">
        <f t="shared" si="67"/>
        <v/>
      </c>
      <c r="L1825" t="str">
        <f>VLOOKUP(K1825,Input!$AM$3:$AP$1002,4)</f>
        <v/>
      </c>
      <c r="M1825" t="str">
        <f>VLOOKUP(K1825,Input!$AM$3:$AP$1002,3)</f>
        <v/>
      </c>
    </row>
    <row r="1826" spans="8:13" x14ac:dyDescent="0.3">
      <c r="H1826" t="str">
        <f t="shared" si="66"/>
        <v/>
      </c>
      <c r="I1826" t="str">
        <f>VLOOKUP(H1826,Input!$AI$3:$AL$1002,4)</f>
        <v/>
      </c>
      <c r="J1826" t="str">
        <f>VLOOKUP(H1826,Input!$AI$3:$AL$1002,3)</f>
        <v/>
      </c>
      <c r="K1826" t="str">
        <f t="shared" si="67"/>
        <v/>
      </c>
      <c r="L1826" t="str">
        <f>VLOOKUP(K1826,Input!$AM$3:$AP$1002,4)</f>
        <v/>
      </c>
      <c r="M1826" t="str">
        <f>VLOOKUP(K1826,Input!$AM$3:$AP$1002,3)</f>
        <v/>
      </c>
    </row>
    <row r="1827" spans="8:13" x14ac:dyDescent="0.3">
      <c r="H1827" t="str">
        <f t="shared" si="66"/>
        <v/>
      </c>
      <c r="I1827" t="str">
        <f>VLOOKUP(H1827,Input!$AI$3:$AL$1002,4)</f>
        <v/>
      </c>
      <c r="J1827" t="str">
        <f>VLOOKUP(H1827,Input!$AI$3:$AL$1002,3)</f>
        <v/>
      </c>
      <c r="K1827" t="str">
        <f t="shared" si="67"/>
        <v/>
      </c>
      <c r="L1827" t="str">
        <f>VLOOKUP(K1827,Input!$AM$3:$AP$1002,4)</f>
        <v/>
      </c>
      <c r="M1827" t="str">
        <f>VLOOKUP(K1827,Input!$AM$3:$AP$1002,3)</f>
        <v/>
      </c>
    </row>
    <row r="1828" spans="8:13" x14ac:dyDescent="0.3">
      <c r="H1828" t="str">
        <f t="shared" si="66"/>
        <v/>
      </c>
      <c r="I1828" t="str">
        <f>VLOOKUP(H1828,Input!$AI$3:$AL$1002,4)</f>
        <v/>
      </c>
      <c r="J1828" t="str">
        <f>VLOOKUP(H1828,Input!$AI$3:$AL$1002,3)</f>
        <v/>
      </c>
      <c r="K1828" t="str">
        <f t="shared" si="67"/>
        <v/>
      </c>
      <c r="L1828" t="str">
        <f>VLOOKUP(K1828,Input!$AM$3:$AP$1002,4)</f>
        <v/>
      </c>
      <c r="M1828" t="str">
        <f>VLOOKUP(K1828,Input!$AM$3:$AP$1002,3)</f>
        <v/>
      </c>
    </row>
    <row r="1829" spans="8:13" x14ac:dyDescent="0.3">
      <c r="H1829" t="str">
        <f t="shared" si="66"/>
        <v/>
      </c>
      <c r="I1829" t="str">
        <f>VLOOKUP(H1829,Input!$AI$3:$AL$1002,4)</f>
        <v/>
      </c>
      <c r="J1829" t="str">
        <f>VLOOKUP(H1829,Input!$AI$3:$AL$1002,3)</f>
        <v/>
      </c>
      <c r="K1829" t="str">
        <f t="shared" si="67"/>
        <v/>
      </c>
      <c r="L1829" t="str">
        <f>VLOOKUP(K1829,Input!$AM$3:$AP$1002,4)</f>
        <v/>
      </c>
      <c r="M1829" t="str">
        <f>VLOOKUP(K1829,Input!$AM$3:$AP$1002,3)</f>
        <v/>
      </c>
    </row>
    <row r="1830" spans="8:13" x14ac:dyDescent="0.3">
      <c r="H1830" t="str">
        <f t="shared" si="66"/>
        <v/>
      </c>
      <c r="I1830" t="str">
        <f>VLOOKUP(H1830,Input!$AI$3:$AL$1002,4)</f>
        <v/>
      </c>
      <c r="J1830" t="str">
        <f>VLOOKUP(H1830,Input!$AI$3:$AL$1002,3)</f>
        <v/>
      </c>
      <c r="K1830" t="str">
        <f t="shared" si="67"/>
        <v/>
      </c>
      <c r="L1830" t="str">
        <f>VLOOKUP(K1830,Input!$AM$3:$AP$1002,4)</f>
        <v/>
      </c>
      <c r="M1830" t="str">
        <f>VLOOKUP(K1830,Input!$AM$3:$AP$1002,3)</f>
        <v/>
      </c>
    </row>
    <row r="1831" spans="8:13" x14ac:dyDescent="0.3">
      <c r="H1831" t="str">
        <f t="shared" si="66"/>
        <v/>
      </c>
      <c r="I1831" t="str">
        <f>VLOOKUP(H1831,Input!$AI$3:$AL$1002,4)</f>
        <v/>
      </c>
      <c r="J1831" t="str">
        <f>VLOOKUP(H1831,Input!$AI$3:$AL$1002,3)</f>
        <v/>
      </c>
      <c r="K1831" t="str">
        <f t="shared" si="67"/>
        <v/>
      </c>
      <c r="L1831" t="str">
        <f>VLOOKUP(K1831,Input!$AM$3:$AP$1002,4)</f>
        <v/>
      </c>
      <c r="M1831" t="str">
        <f>VLOOKUP(K1831,Input!$AM$3:$AP$1002,3)</f>
        <v/>
      </c>
    </row>
    <row r="1832" spans="8:13" x14ac:dyDescent="0.3">
      <c r="H1832" t="str">
        <f t="shared" si="66"/>
        <v/>
      </c>
      <c r="I1832" t="str">
        <f>VLOOKUP(H1832,Input!$AI$3:$AL$1002,4)</f>
        <v/>
      </c>
      <c r="J1832" t="str">
        <f>VLOOKUP(H1832,Input!$AI$3:$AL$1002,3)</f>
        <v/>
      </c>
      <c r="K1832" t="str">
        <f t="shared" si="67"/>
        <v/>
      </c>
      <c r="L1832" t="str">
        <f>VLOOKUP(K1832,Input!$AM$3:$AP$1002,4)</f>
        <v/>
      </c>
      <c r="M1832" t="str">
        <f>VLOOKUP(K1832,Input!$AM$3:$AP$1002,3)</f>
        <v/>
      </c>
    </row>
    <row r="1833" spans="8:13" x14ac:dyDescent="0.3">
      <c r="H1833" t="str">
        <f t="shared" si="66"/>
        <v/>
      </c>
      <c r="I1833" t="str">
        <f>VLOOKUP(H1833,Input!$AI$3:$AL$1002,4)</f>
        <v/>
      </c>
      <c r="J1833" t="str">
        <f>VLOOKUP(H1833,Input!$AI$3:$AL$1002,3)</f>
        <v/>
      </c>
      <c r="K1833" t="str">
        <f t="shared" si="67"/>
        <v/>
      </c>
      <c r="L1833" t="str">
        <f>VLOOKUP(K1833,Input!$AM$3:$AP$1002,4)</f>
        <v/>
      </c>
      <c r="M1833" t="str">
        <f>VLOOKUP(K1833,Input!$AM$3:$AP$1002,3)</f>
        <v/>
      </c>
    </row>
    <row r="1834" spans="8:13" x14ac:dyDescent="0.3">
      <c r="H1834" t="str">
        <f t="shared" si="66"/>
        <v/>
      </c>
      <c r="I1834" t="str">
        <f>VLOOKUP(H1834,Input!$AI$3:$AL$1002,4)</f>
        <v/>
      </c>
      <c r="J1834" t="str">
        <f>VLOOKUP(H1834,Input!$AI$3:$AL$1002,3)</f>
        <v/>
      </c>
      <c r="K1834" t="str">
        <f t="shared" si="67"/>
        <v/>
      </c>
      <c r="L1834" t="str">
        <f>VLOOKUP(K1834,Input!$AM$3:$AP$1002,4)</f>
        <v/>
      </c>
      <c r="M1834" t="str">
        <f>VLOOKUP(K1834,Input!$AM$3:$AP$1002,3)</f>
        <v/>
      </c>
    </row>
    <row r="1835" spans="8:13" x14ac:dyDescent="0.3">
      <c r="H1835" t="str">
        <f t="shared" si="66"/>
        <v/>
      </c>
      <c r="I1835" t="str">
        <f>VLOOKUP(H1835,Input!$AI$3:$AL$1002,4)</f>
        <v/>
      </c>
      <c r="J1835" t="str">
        <f>VLOOKUP(H1835,Input!$AI$3:$AL$1002,3)</f>
        <v/>
      </c>
      <c r="K1835" t="str">
        <f t="shared" si="67"/>
        <v/>
      </c>
      <c r="L1835" t="str">
        <f>VLOOKUP(K1835,Input!$AM$3:$AP$1002,4)</f>
        <v/>
      </c>
      <c r="M1835" t="str">
        <f>VLOOKUP(K1835,Input!$AM$3:$AP$1002,3)</f>
        <v/>
      </c>
    </row>
    <row r="1836" spans="8:13" x14ac:dyDescent="0.3">
      <c r="H1836" t="str">
        <f t="shared" si="66"/>
        <v/>
      </c>
      <c r="I1836" t="str">
        <f>VLOOKUP(H1836,Input!$AI$3:$AL$1002,4)</f>
        <v/>
      </c>
      <c r="J1836" t="str">
        <f>VLOOKUP(H1836,Input!$AI$3:$AL$1002,3)</f>
        <v/>
      </c>
      <c r="K1836" t="str">
        <f t="shared" si="67"/>
        <v/>
      </c>
      <c r="L1836" t="str">
        <f>VLOOKUP(K1836,Input!$AM$3:$AP$1002,4)</f>
        <v/>
      </c>
      <c r="M1836" t="str">
        <f>VLOOKUP(K1836,Input!$AM$3:$AP$1002,3)</f>
        <v/>
      </c>
    </row>
    <row r="1837" spans="8:13" x14ac:dyDescent="0.3">
      <c r="H1837" t="str">
        <f t="shared" si="66"/>
        <v/>
      </c>
      <c r="I1837" t="str">
        <f>VLOOKUP(H1837,Input!$AI$3:$AL$1002,4)</f>
        <v/>
      </c>
      <c r="J1837" t="str">
        <f>VLOOKUP(H1837,Input!$AI$3:$AL$1002,3)</f>
        <v/>
      </c>
      <c r="K1837" t="str">
        <f t="shared" si="67"/>
        <v/>
      </c>
      <c r="L1837" t="str">
        <f>VLOOKUP(K1837,Input!$AM$3:$AP$1002,4)</f>
        <v/>
      </c>
      <c r="M1837" t="str">
        <f>VLOOKUP(K1837,Input!$AM$3:$AP$1002,3)</f>
        <v/>
      </c>
    </row>
    <row r="1838" spans="8:13" x14ac:dyDescent="0.3">
      <c r="H1838" t="str">
        <f t="shared" si="66"/>
        <v/>
      </c>
      <c r="I1838" t="str">
        <f>VLOOKUP(H1838,Input!$AI$3:$AL$1002,4)</f>
        <v/>
      </c>
      <c r="J1838" t="str">
        <f>VLOOKUP(H1838,Input!$AI$3:$AL$1002,3)</f>
        <v/>
      </c>
      <c r="K1838" t="str">
        <f t="shared" si="67"/>
        <v/>
      </c>
      <c r="L1838" t="str">
        <f>VLOOKUP(K1838,Input!$AM$3:$AP$1002,4)</f>
        <v/>
      </c>
      <c r="M1838" t="str">
        <f>VLOOKUP(K1838,Input!$AM$3:$AP$1002,3)</f>
        <v/>
      </c>
    </row>
    <row r="1839" spans="8:13" x14ac:dyDescent="0.3">
      <c r="H1839" t="str">
        <f t="shared" si="66"/>
        <v/>
      </c>
      <c r="I1839" t="str">
        <f>VLOOKUP(H1839,Input!$AI$3:$AL$1002,4)</f>
        <v/>
      </c>
      <c r="J1839" t="str">
        <f>VLOOKUP(H1839,Input!$AI$3:$AL$1002,3)</f>
        <v/>
      </c>
      <c r="K1839" t="str">
        <f t="shared" si="67"/>
        <v/>
      </c>
      <c r="L1839" t="str">
        <f>VLOOKUP(K1839,Input!$AM$3:$AP$1002,4)</f>
        <v/>
      </c>
      <c r="M1839" t="str">
        <f>VLOOKUP(K1839,Input!$AM$3:$AP$1002,3)</f>
        <v/>
      </c>
    </row>
    <row r="1840" spans="8:13" x14ac:dyDescent="0.3">
      <c r="H1840" t="str">
        <f t="shared" si="66"/>
        <v/>
      </c>
      <c r="I1840" t="str">
        <f>VLOOKUP(H1840,Input!$AI$3:$AL$1002,4)</f>
        <v/>
      </c>
      <c r="J1840" t="str">
        <f>VLOOKUP(H1840,Input!$AI$3:$AL$1002,3)</f>
        <v/>
      </c>
      <c r="K1840" t="str">
        <f t="shared" si="67"/>
        <v/>
      </c>
      <c r="L1840" t="str">
        <f>VLOOKUP(K1840,Input!$AM$3:$AP$1002,4)</f>
        <v/>
      </c>
      <c r="M1840" t="str">
        <f>VLOOKUP(K1840,Input!$AM$3:$AP$1002,3)</f>
        <v/>
      </c>
    </row>
    <row r="1841" spans="8:13" x14ac:dyDescent="0.3">
      <c r="H1841" t="str">
        <f t="shared" si="66"/>
        <v/>
      </c>
      <c r="I1841" t="str">
        <f>VLOOKUP(H1841,Input!$AI$3:$AL$1002,4)</f>
        <v/>
      </c>
      <c r="J1841" t="str">
        <f>VLOOKUP(H1841,Input!$AI$3:$AL$1002,3)</f>
        <v/>
      </c>
      <c r="K1841" t="str">
        <f t="shared" si="67"/>
        <v/>
      </c>
      <c r="L1841" t="str">
        <f>VLOOKUP(K1841,Input!$AM$3:$AP$1002,4)</f>
        <v/>
      </c>
      <c r="M1841" t="str">
        <f>VLOOKUP(K1841,Input!$AM$3:$AP$1002,3)</f>
        <v/>
      </c>
    </row>
    <row r="1842" spans="8:13" x14ac:dyDescent="0.3">
      <c r="H1842" t="str">
        <f t="shared" si="66"/>
        <v/>
      </c>
      <c r="I1842" t="str">
        <f>VLOOKUP(H1842,Input!$AI$3:$AL$1002,4)</f>
        <v/>
      </c>
      <c r="J1842" t="str">
        <f>VLOOKUP(H1842,Input!$AI$3:$AL$1002,3)</f>
        <v/>
      </c>
      <c r="K1842" t="str">
        <f t="shared" si="67"/>
        <v/>
      </c>
      <c r="L1842" t="str">
        <f>VLOOKUP(K1842,Input!$AM$3:$AP$1002,4)</f>
        <v/>
      </c>
      <c r="M1842" t="str">
        <f>VLOOKUP(K1842,Input!$AM$3:$AP$1002,3)</f>
        <v/>
      </c>
    </row>
    <row r="1843" spans="8:13" x14ac:dyDescent="0.3">
      <c r="H1843" t="str">
        <f t="shared" si="66"/>
        <v/>
      </c>
      <c r="I1843" t="str">
        <f>VLOOKUP(H1843,Input!$AI$3:$AL$1002,4)</f>
        <v/>
      </c>
      <c r="J1843" t="str">
        <f>VLOOKUP(H1843,Input!$AI$3:$AL$1002,3)</f>
        <v/>
      </c>
      <c r="K1843" t="str">
        <f t="shared" si="67"/>
        <v/>
      </c>
      <c r="L1843" t="str">
        <f>VLOOKUP(K1843,Input!$AM$3:$AP$1002,4)</f>
        <v/>
      </c>
      <c r="M1843" t="str">
        <f>VLOOKUP(K1843,Input!$AM$3:$AP$1002,3)</f>
        <v/>
      </c>
    </row>
    <row r="1844" spans="8:13" x14ac:dyDescent="0.3">
      <c r="H1844" t="str">
        <f t="shared" si="66"/>
        <v/>
      </c>
      <c r="I1844" t="str">
        <f>VLOOKUP(H1844,Input!$AI$3:$AL$1002,4)</f>
        <v/>
      </c>
      <c r="J1844" t="str">
        <f>VLOOKUP(H1844,Input!$AI$3:$AL$1002,3)</f>
        <v/>
      </c>
      <c r="K1844" t="str">
        <f t="shared" si="67"/>
        <v/>
      </c>
      <c r="L1844" t="str">
        <f>VLOOKUP(K1844,Input!$AM$3:$AP$1002,4)</f>
        <v/>
      </c>
      <c r="M1844" t="str">
        <f>VLOOKUP(K1844,Input!$AM$3:$AP$1002,3)</f>
        <v/>
      </c>
    </row>
    <row r="1845" spans="8:13" x14ac:dyDescent="0.3">
      <c r="H1845" t="str">
        <f t="shared" si="66"/>
        <v/>
      </c>
      <c r="I1845" t="str">
        <f>VLOOKUP(H1845,Input!$AI$3:$AL$1002,4)</f>
        <v/>
      </c>
      <c r="J1845" t="str">
        <f>VLOOKUP(H1845,Input!$AI$3:$AL$1002,3)</f>
        <v/>
      </c>
      <c r="K1845" t="str">
        <f t="shared" si="67"/>
        <v/>
      </c>
      <c r="L1845" t="str">
        <f>VLOOKUP(K1845,Input!$AM$3:$AP$1002,4)</f>
        <v/>
      </c>
      <c r="M1845" t="str">
        <f>VLOOKUP(K1845,Input!$AM$3:$AP$1002,3)</f>
        <v/>
      </c>
    </row>
    <row r="1846" spans="8:13" x14ac:dyDescent="0.3">
      <c r="H1846" t="str">
        <f t="shared" si="66"/>
        <v/>
      </c>
      <c r="I1846" t="str">
        <f>VLOOKUP(H1846,Input!$AI$3:$AL$1002,4)</f>
        <v/>
      </c>
      <c r="J1846" t="str">
        <f>VLOOKUP(H1846,Input!$AI$3:$AL$1002,3)</f>
        <v/>
      </c>
      <c r="K1846" t="str">
        <f t="shared" si="67"/>
        <v/>
      </c>
      <c r="L1846" t="str">
        <f>VLOOKUP(K1846,Input!$AM$3:$AP$1002,4)</f>
        <v/>
      </c>
      <c r="M1846" t="str">
        <f>VLOOKUP(K1846,Input!$AM$3:$AP$1002,3)</f>
        <v/>
      </c>
    </row>
    <row r="1847" spans="8:13" x14ac:dyDescent="0.3">
      <c r="H1847" t="str">
        <f t="shared" si="66"/>
        <v/>
      </c>
      <c r="I1847" t="str">
        <f>VLOOKUP(H1847,Input!$AI$3:$AL$1002,4)</f>
        <v/>
      </c>
      <c r="J1847" t="str">
        <f>VLOOKUP(H1847,Input!$AI$3:$AL$1002,3)</f>
        <v/>
      </c>
      <c r="K1847" t="str">
        <f t="shared" si="67"/>
        <v/>
      </c>
      <c r="L1847" t="str">
        <f>VLOOKUP(K1847,Input!$AM$3:$AP$1002,4)</f>
        <v/>
      </c>
      <c r="M1847" t="str">
        <f>VLOOKUP(K1847,Input!$AM$3:$AP$1002,3)</f>
        <v/>
      </c>
    </row>
    <row r="1848" spans="8:13" x14ac:dyDescent="0.3">
      <c r="H1848" t="str">
        <f t="shared" si="66"/>
        <v/>
      </c>
      <c r="I1848" t="str">
        <f>VLOOKUP(H1848,Input!$AI$3:$AL$1002,4)</f>
        <v/>
      </c>
      <c r="J1848" t="str">
        <f>VLOOKUP(H1848,Input!$AI$3:$AL$1002,3)</f>
        <v/>
      </c>
      <c r="K1848" t="str">
        <f t="shared" si="67"/>
        <v/>
      </c>
      <c r="L1848" t="str">
        <f>VLOOKUP(K1848,Input!$AM$3:$AP$1002,4)</f>
        <v/>
      </c>
      <c r="M1848" t="str">
        <f>VLOOKUP(K1848,Input!$AM$3:$AP$1002,3)</f>
        <v/>
      </c>
    </row>
    <row r="1849" spans="8:13" x14ac:dyDescent="0.3">
      <c r="H1849" t="str">
        <f t="shared" si="66"/>
        <v/>
      </c>
      <c r="I1849" t="str">
        <f>VLOOKUP(H1849,Input!$AI$3:$AL$1002,4)</f>
        <v/>
      </c>
      <c r="J1849" t="str">
        <f>VLOOKUP(H1849,Input!$AI$3:$AL$1002,3)</f>
        <v/>
      </c>
      <c r="K1849" t="str">
        <f t="shared" si="67"/>
        <v/>
      </c>
      <c r="L1849" t="str">
        <f>VLOOKUP(K1849,Input!$AM$3:$AP$1002,4)</f>
        <v/>
      </c>
      <c r="M1849" t="str">
        <f>VLOOKUP(K1849,Input!$AM$3:$AP$1002,3)</f>
        <v/>
      </c>
    </row>
    <row r="1850" spans="8:13" x14ac:dyDescent="0.3">
      <c r="H1850" t="str">
        <f t="shared" si="66"/>
        <v/>
      </c>
      <c r="I1850" t="str">
        <f>VLOOKUP(H1850,Input!$AI$3:$AL$1002,4)</f>
        <v/>
      </c>
      <c r="J1850" t="str">
        <f>VLOOKUP(H1850,Input!$AI$3:$AL$1002,3)</f>
        <v/>
      </c>
      <c r="K1850" t="str">
        <f t="shared" si="67"/>
        <v/>
      </c>
      <c r="L1850" t="str">
        <f>VLOOKUP(K1850,Input!$AM$3:$AP$1002,4)</f>
        <v/>
      </c>
      <c r="M1850" t="str">
        <f>VLOOKUP(K1850,Input!$AM$3:$AP$1002,3)</f>
        <v/>
      </c>
    </row>
    <row r="1851" spans="8:13" x14ac:dyDescent="0.3">
      <c r="H1851" t="str">
        <f t="shared" si="66"/>
        <v/>
      </c>
      <c r="I1851" t="str">
        <f>VLOOKUP(H1851,Input!$AI$3:$AL$1002,4)</f>
        <v/>
      </c>
      <c r="J1851" t="str">
        <f>VLOOKUP(H1851,Input!$AI$3:$AL$1002,3)</f>
        <v/>
      </c>
      <c r="K1851" t="str">
        <f t="shared" si="67"/>
        <v/>
      </c>
      <c r="L1851" t="str">
        <f>VLOOKUP(K1851,Input!$AM$3:$AP$1002,4)</f>
        <v/>
      </c>
      <c r="M1851" t="str">
        <f>VLOOKUP(K1851,Input!$AM$3:$AP$1002,3)</f>
        <v/>
      </c>
    </row>
    <row r="1852" spans="8:13" x14ac:dyDescent="0.3">
      <c r="H1852" t="str">
        <f t="shared" si="66"/>
        <v/>
      </c>
      <c r="I1852" t="str">
        <f>VLOOKUP(H1852,Input!$AI$3:$AL$1002,4)</f>
        <v/>
      </c>
      <c r="J1852" t="str">
        <f>VLOOKUP(H1852,Input!$AI$3:$AL$1002,3)</f>
        <v/>
      </c>
      <c r="K1852" t="str">
        <f t="shared" si="67"/>
        <v/>
      </c>
      <c r="L1852" t="str">
        <f>VLOOKUP(K1852,Input!$AM$3:$AP$1002,4)</f>
        <v/>
      </c>
      <c r="M1852" t="str">
        <f>VLOOKUP(K1852,Input!$AM$3:$AP$1002,3)</f>
        <v/>
      </c>
    </row>
    <row r="1853" spans="8:13" x14ac:dyDescent="0.3">
      <c r="H1853" t="str">
        <f t="shared" si="66"/>
        <v/>
      </c>
      <c r="I1853" t="str">
        <f>VLOOKUP(H1853,Input!$AI$3:$AL$1002,4)</f>
        <v/>
      </c>
      <c r="J1853" t="str">
        <f>VLOOKUP(H1853,Input!$AI$3:$AL$1002,3)</f>
        <v/>
      </c>
      <c r="K1853" t="str">
        <f t="shared" si="67"/>
        <v/>
      </c>
      <c r="L1853" t="str">
        <f>VLOOKUP(K1853,Input!$AM$3:$AP$1002,4)</f>
        <v/>
      </c>
      <c r="M1853" t="str">
        <f>VLOOKUP(K1853,Input!$AM$3:$AP$1002,3)</f>
        <v/>
      </c>
    </row>
    <row r="1854" spans="8:13" x14ac:dyDescent="0.3">
      <c r="H1854" t="str">
        <f t="shared" si="66"/>
        <v/>
      </c>
      <c r="I1854" t="str">
        <f>VLOOKUP(H1854,Input!$AI$3:$AL$1002,4)</f>
        <v/>
      </c>
      <c r="J1854" t="str">
        <f>VLOOKUP(H1854,Input!$AI$3:$AL$1002,3)</f>
        <v/>
      </c>
      <c r="K1854" t="str">
        <f t="shared" si="67"/>
        <v/>
      </c>
      <c r="L1854" t="str">
        <f>VLOOKUP(K1854,Input!$AM$3:$AP$1002,4)</f>
        <v/>
      </c>
      <c r="M1854" t="str">
        <f>VLOOKUP(K1854,Input!$AM$3:$AP$1002,3)</f>
        <v/>
      </c>
    </row>
    <row r="1855" spans="8:13" x14ac:dyDescent="0.3">
      <c r="H1855" t="str">
        <f t="shared" si="66"/>
        <v/>
      </c>
      <c r="I1855" t="str">
        <f>VLOOKUP(H1855,Input!$AI$3:$AL$1002,4)</f>
        <v/>
      </c>
      <c r="J1855" t="str">
        <f>VLOOKUP(H1855,Input!$AI$3:$AL$1002,3)</f>
        <v/>
      </c>
      <c r="K1855" t="str">
        <f t="shared" si="67"/>
        <v/>
      </c>
      <c r="L1855" t="str">
        <f>VLOOKUP(K1855,Input!$AM$3:$AP$1002,4)</f>
        <v/>
      </c>
      <c r="M1855" t="str">
        <f>VLOOKUP(K1855,Input!$AM$3:$AP$1002,3)</f>
        <v/>
      </c>
    </row>
    <row r="1856" spans="8:13" x14ac:dyDescent="0.3">
      <c r="H1856" t="str">
        <f t="shared" si="66"/>
        <v/>
      </c>
      <c r="I1856" t="str">
        <f>VLOOKUP(H1856,Input!$AI$3:$AL$1002,4)</f>
        <v/>
      </c>
      <c r="J1856" t="str">
        <f>VLOOKUP(H1856,Input!$AI$3:$AL$1002,3)</f>
        <v/>
      </c>
      <c r="K1856" t="str">
        <f t="shared" si="67"/>
        <v/>
      </c>
      <c r="L1856" t="str">
        <f>VLOOKUP(K1856,Input!$AM$3:$AP$1002,4)</f>
        <v/>
      </c>
      <c r="M1856" t="str">
        <f>VLOOKUP(K1856,Input!$AM$3:$AP$1002,3)</f>
        <v/>
      </c>
    </row>
    <row r="1857" spans="8:13" x14ac:dyDescent="0.3">
      <c r="H1857" t="str">
        <f t="shared" si="66"/>
        <v/>
      </c>
      <c r="I1857" t="str">
        <f>VLOOKUP(H1857,Input!$AI$3:$AL$1002,4)</f>
        <v/>
      </c>
      <c r="J1857" t="str">
        <f>VLOOKUP(H1857,Input!$AI$3:$AL$1002,3)</f>
        <v/>
      </c>
      <c r="K1857" t="str">
        <f t="shared" si="67"/>
        <v/>
      </c>
      <c r="L1857" t="str">
        <f>VLOOKUP(K1857,Input!$AM$3:$AP$1002,4)</f>
        <v/>
      </c>
      <c r="M1857" t="str">
        <f>VLOOKUP(K1857,Input!$AM$3:$AP$1002,3)</f>
        <v/>
      </c>
    </row>
    <row r="1858" spans="8:13" x14ac:dyDescent="0.3">
      <c r="H1858" t="str">
        <f t="shared" si="66"/>
        <v/>
      </c>
      <c r="I1858" t="str">
        <f>VLOOKUP(H1858,Input!$AI$3:$AL$1002,4)</f>
        <v/>
      </c>
      <c r="J1858" t="str">
        <f>VLOOKUP(H1858,Input!$AI$3:$AL$1002,3)</f>
        <v/>
      </c>
      <c r="K1858" t="str">
        <f t="shared" si="67"/>
        <v/>
      </c>
      <c r="L1858" t="str">
        <f>VLOOKUP(K1858,Input!$AM$3:$AP$1002,4)</f>
        <v/>
      </c>
      <c r="M1858" t="str">
        <f>VLOOKUP(K1858,Input!$AM$3:$AP$1002,3)</f>
        <v/>
      </c>
    </row>
    <row r="1859" spans="8:13" x14ac:dyDescent="0.3">
      <c r="H1859" t="str">
        <f t="shared" si="66"/>
        <v/>
      </c>
      <c r="I1859" t="str">
        <f>VLOOKUP(H1859,Input!$AI$3:$AL$1002,4)</f>
        <v/>
      </c>
      <c r="J1859" t="str">
        <f>VLOOKUP(H1859,Input!$AI$3:$AL$1002,3)</f>
        <v/>
      </c>
      <c r="K1859" t="str">
        <f t="shared" si="67"/>
        <v/>
      </c>
      <c r="L1859" t="str">
        <f>VLOOKUP(K1859,Input!$AM$3:$AP$1002,4)</f>
        <v/>
      </c>
      <c r="M1859" t="str">
        <f>VLOOKUP(K1859,Input!$AM$3:$AP$1002,3)</f>
        <v/>
      </c>
    </row>
    <row r="1860" spans="8:13" x14ac:dyDescent="0.3">
      <c r="H1860" t="str">
        <f t="shared" si="66"/>
        <v/>
      </c>
      <c r="I1860" t="str">
        <f>VLOOKUP(H1860,Input!$AI$3:$AL$1002,4)</f>
        <v/>
      </c>
      <c r="J1860" t="str">
        <f>VLOOKUP(H1860,Input!$AI$3:$AL$1002,3)</f>
        <v/>
      </c>
      <c r="K1860" t="str">
        <f t="shared" si="67"/>
        <v/>
      </c>
      <c r="L1860" t="str">
        <f>VLOOKUP(K1860,Input!$AM$3:$AP$1002,4)</f>
        <v/>
      </c>
      <c r="M1860" t="str">
        <f>VLOOKUP(K1860,Input!$AM$3:$AP$1002,3)</f>
        <v/>
      </c>
    </row>
    <row r="1861" spans="8:13" x14ac:dyDescent="0.3">
      <c r="H1861" t="str">
        <f t="shared" ref="H1861:H1924" si="68">IF(H1860&lt;$H$1,H1860+1,"")</f>
        <v/>
      </c>
      <c r="I1861" t="str">
        <f>VLOOKUP(H1861,Input!$AI$3:$AL$1002,4)</f>
        <v/>
      </c>
      <c r="J1861" t="str">
        <f>VLOOKUP(H1861,Input!$AI$3:$AL$1002,3)</f>
        <v/>
      </c>
      <c r="K1861" t="str">
        <f t="shared" ref="K1861:K1924" si="69">IF(K1860&lt;$K$1,K1860+1,"")</f>
        <v/>
      </c>
      <c r="L1861" t="str">
        <f>VLOOKUP(K1861,Input!$AM$3:$AP$1002,4)</f>
        <v/>
      </c>
      <c r="M1861" t="str">
        <f>VLOOKUP(K1861,Input!$AM$3:$AP$1002,3)</f>
        <v/>
      </c>
    </row>
    <row r="1862" spans="8:13" x14ac:dyDescent="0.3">
      <c r="H1862" t="str">
        <f t="shared" si="68"/>
        <v/>
      </c>
      <c r="I1862" t="str">
        <f>VLOOKUP(H1862,Input!$AI$3:$AL$1002,4)</f>
        <v/>
      </c>
      <c r="J1862" t="str">
        <f>VLOOKUP(H1862,Input!$AI$3:$AL$1002,3)</f>
        <v/>
      </c>
      <c r="K1862" t="str">
        <f t="shared" si="69"/>
        <v/>
      </c>
      <c r="L1862" t="str">
        <f>VLOOKUP(K1862,Input!$AM$3:$AP$1002,4)</f>
        <v/>
      </c>
      <c r="M1862" t="str">
        <f>VLOOKUP(K1862,Input!$AM$3:$AP$1002,3)</f>
        <v/>
      </c>
    </row>
    <row r="1863" spans="8:13" x14ac:dyDescent="0.3">
      <c r="H1863" t="str">
        <f t="shared" si="68"/>
        <v/>
      </c>
      <c r="I1863" t="str">
        <f>VLOOKUP(H1863,Input!$AI$3:$AL$1002,4)</f>
        <v/>
      </c>
      <c r="J1863" t="str">
        <f>VLOOKUP(H1863,Input!$AI$3:$AL$1002,3)</f>
        <v/>
      </c>
      <c r="K1863" t="str">
        <f t="shared" si="69"/>
        <v/>
      </c>
      <c r="L1863" t="str">
        <f>VLOOKUP(K1863,Input!$AM$3:$AP$1002,4)</f>
        <v/>
      </c>
      <c r="M1863" t="str">
        <f>VLOOKUP(K1863,Input!$AM$3:$AP$1002,3)</f>
        <v/>
      </c>
    </row>
    <row r="1864" spans="8:13" x14ac:dyDescent="0.3">
      <c r="H1864" t="str">
        <f t="shared" si="68"/>
        <v/>
      </c>
      <c r="I1864" t="str">
        <f>VLOOKUP(H1864,Input!$AI$3:$AL$1002,4)</f>
        <v/>
      </c>
      <c r="J1864" t="str">
        <f>VLOOKUP(H1864,Input!$AI$3:$AL$1002,3)</f>
        <v/>
      </c>
      <c r="K1864" t="str">
        <f t="shared" si="69"/>
        <v/>
      </c>
      <c r="L1864" t="str">
        <f>VLOOKUP(K1864,Input!$AM$3:$AP$1002,4)</f>
        <v/>
      </c>
      <c r="M1864" t="str">
        <f>VLOOKUP(K1864,Input!$AM$3:$AP$1002,3)</f>
        <v/>
      </c>
    </row>
    <row r="1865" spans="8:13" x14ac:dyDescent="0.3">
      <c r="H1865" t="str">
        <f t="shared" si="68"/>
        <v/>
      </c>
      <c r="I1865" t="str">
        <f>VLOOKUP(H1865,Input!$AI$3:$AL$1002,4)</f>
        <v/>
      </c>
      <c r="J1865" t="str">
        <f>VLOOKUP(H1865,Input!$AI$3:$AL$1002,3)</f>
        <v/>
      </c>
      <c r="K1865" t="str">
        <f t="shared" si="69"/>
        <v/>
      </c>
      <c r="L1865" t="str">
        <f>VLOOKUP(K1865,Input!$AM$3:$AP$1002,4)</f>
        <v/>
      </c>
      <c r="M1865" t="str">
        <f>VLOOKUP(K1865,Input!$AM$3:$AP$1002,3)</f>
        <v/>
      </c>
    </row>
    <row r="1866" spans="8:13" x14ac:dyDescent="0.3">
      <c r="H1866" t="str">
        <f t="shared" si="68"/>
        <v/>
      </c>
      <c r="I1866" t="str">
        <f>VLOOKUP(H1866,Input!$AI$3:$AL$1002,4)</f>
        <v/>
      </c>
      <c r="J1866" t="str">
        <f>VLOOKUP(H1866,Input!$AI$3:$AL$1002,3)</f>
        <v/>
      </c>
      <c r="K1866" t="str">
        <f t="shared" si="69"/>
        <v/>
      </c>
      <c r="L1866" t="str">
        <f>VLOOKUP(K1866,Input!$AM$3:$AP$1002,4)</f>
        <v/>
      </c>
      <c r="M1866" t="str">
        <f>VLOOKUP(K1866,Input!$AM$3:$AP$1002,3)</f>
        <v/>
      </c>
    </row>
    <row r="1867" spans="8:13" x14ac:dyDescent="0.3">
      <c r="H1867" t="str">
        <f t="shared" si="68"/>
        <v/>
      </c>
      <c r="I1867" t="str">
        <f>VLOOKUP(H1867,Input!$AI$3:$AL$1002,4)</f>
        <v/>
      </c>
      <c r="J1867" t="str">
        <f>VLOOKUP(H1867,Input!$AI$3:$AL$1002,3)</f>
        <v/>
      </c>
      <c r="K1867" t="str">
        <f t="shared" si="69"/>
        <v/>
      </c>
      <c r="L1867" t="str">
        <f>VLOOKUP(K1867,Input!$AM$3:$AP$1002,4)</f>
        <v/>
      </c>
      <c r="M1867" t="str">
        <f>VLOOKUP(K1867,Input!$AM$3:$AP$1002,3)</f>
        <v/>
      </c>
    </row>
    <row r="1868" spans="8:13" x14ac:dyDescent="0.3">
      <c r="H1868" t="str">
        <f t="shared" si="68"/>
        <v/>
      </c>
      <c r="I1868" t="str">
        <f>VLOOKUP(H1868,Input!$AI$3:$AL$1002,4)</f>
        <v/>
      </c>
      <c r="J1868" t="str">
        <f>VLOOKUP(H1868,Input!$AI$3:$AL$1002,3)</f>
        <v/>
      </c>
      <c r="K1868" t="str">
        <f t="shared" si="69"/>
        <v/>
      </c>
      <c r="L1868" t="str">
        <f>VLOOKUP(K1868,Input!$AM$3:$AP$1002,4)</f>
        <v/>
      </c>
      <c r="M1868" t="str">
        <f>VLOOKUP(K1868,Input!$AM$3:$AP$1002,3)</f>
        <v/>
      </c>
    </row>
    <row r="1869" spans="8:13" x14ac:dyDescent="0.3">
      <c r="H1869" t="str">
        <f t="shared" si="68"/>
        <v/>
      </c>
      <c r="I1869" t="str">
        <f>VLOOKUP(H1869,Input!$AI$3:$AL$1002,4)</f>
        <v/>
      </c>
      <c r="J1869" t="str">
        <f>VLOOKUP(H1869,Input!$AI$3:$AL$1002,3)</f>
        <v/>
      </c>
      <c r="K1869" t="str">
        <f t="shared" si="69"/>
        <v/>
      </c>
      <c r="L1869" t="str">
        <f>VLOOKUP(K1869,Input!$AM$3:$AP$1002,4)</f>
        <v/>
      </c>
      <c r="M1869" t="str">
        <f>VLOOKUP(K1869,Input!$AM$3:$AP$1002,3)</f>
        <v/>
      </c>
    </row>
    <row r="1870" spans="8:13" x14ac:dyDescent="0.3">
      <c r="H1870" t="str">
        <f t="shared" si="68"/>
        <v/>
      </c>
      <c r="I1870" t="str">
        <f>VLOOKUP(H1870,Input!$AI$3:$AL$1002,4)</f>
        <v/>
      </c>
      <c r="J1870" t="str">
        <f>VLOOKUP(H1870,Input!$AI$3:$AL$1002,3)</f>
        <v/>
      </c>
      <c r="K1870" t="str">
        <f t="shared" si="69"/>
        <v/>
      </c>
      <c r="L1870" t="str">
        <f>VLOOKUP(K1870,Input!$AM$3:$AP$1002,4)</f>
        <v/>
      </c>
      <c r="M1870" t="str">
        <f>VLOOKUP(K1870,Input!$AM$3:$AP$1002,3)</f>
        <v/>
      </c>
    </row>
    <row r="1871" spans="8:13" x14ac:dyDescent="0.3">
      <c r="H1871" t="str">
        <f t="shared" si="68"/>
        <v/>
      </c>
      <c r="I1871" t="str">
        <f>VLOOKUP(H1871,Input!$AI$3:$AL$1002,4)</f>
        <v/>
      </c>
      <c r="J1871" t="str">
        <f>VLOOKUP(H1871,Input!$AI$3:$AL$1002,3)</f>
        <v/>
      </c>
      <c r="K1871" t="str">
        <f t="shared" si="69"/>
        <v/>
      </c>
      <c r="L1871" t="str">
        <f>VLOOKUP(K1871,Input!$AM$3:$AP$1002,4)</f>
        <v/>
      </c>
      <c r="M1871" t="str">
        <f>VLOOKUP(K1871,Input!$AM$3:$AP$1002,3)</f>
        <v/>
      </c>
    </row>
    <row r="1872" spans="8:13" x14ac:dyDescent="0.3">
      <c r="H1872" t="str">
        <f t="shared" si="68"/>
        <v/>
      </c>
      <c r="I1872" t="str">
        <f>VLOOKUP(H1872,Input!$AI$3:$AL$1002,4)</f>
        <v/>
      </c>
      <c r="J1872" t="str">
        <f>VLOOKUP(H1872,Input!$AI$3:$AL$1002,3)</f>
        <v/>
      </c>
      <c r="K1872" t="str">
        <f t="shared" si="69"/>
        <v/>
      </c>
      <c r="L1872" t="str">
        <f>VLOOKUP(K1872,Input!$AM$3:$AP$1002,4)</f>
        <v/>
      </c>
      <c r="M1872" t="str">
        <f>VLOOKUP(K1872,Input!$AM$3:$AP$1002,3)</f>
        <v/>
      </c>
    </row>
    <row r="1873" spans="8:13" x14ac:dyDescent="0.3">
      <c r="H1873" t="str">
        <f t="shared" si="68"/>
        <v/>
      </c>
      <c r="I1873" t="str">
        <f>VLOOKUP(H1873,Input!$AI$3:$AL$1002,4)</f>
        <v/>
      </c>
      <c r="J1873" t="str">
        <f>VLOOKUP(H1873,Input!$AI$3:$AL$1002,3)</f>
        <v/>
      </c>
      <c r="K1873" t="str">
        <f t="shared" si="69"/>
        <v/>
      </c>
      <c r="L1873" t="str">
        <f>VLOOKUP(K1873,Input!$AM$3:$AP$1002,4)</f>
        <v/>
      </c>
      <c r="M1873" t="str">
        <f>VLOOKUP(K1873,Input!$AM$3:$AP$1002,3)</f>
        <v/>
      </c>
    </row>
    <row r="1874" spans="8:13" x14ac:dyDescent="0.3">
      <c r="H1874" t="str">
        <f t="shared" si="68"/>
        <v/>
      </c>
      <c r="I1874" t="str">
        <f>VLOOKUP(H1874,Input!$AI$3:$AL$1002,4)</f>
        <v/>
      </c>
      <c r="J1874" t="str">
        <f>VLOOKUP(H1874,Input!$AI$3:$AL$1002,3)</f>
        <v/>
      </c>
      <c r="K1874" t="str">
        <f t="shared" si="69"/>
        <v/>
      </c>
      <c r="L1874" t="str">
        <f>VLOOKUP(K1874,Input!$AM$3:$AP$1002,4)</f>
        <v/>
      </c>
      <c r="M1874" t="str">
        <f>VLOOKUP(K1874,Input!$AM$3:$AP$1002,3)</f>
        <v/>
      </c>
    </row>
    <row r="1875" spans="8:13" x14ac:dyDescent="0.3">
      <c r="H1875" t="str">
        <f t="shared" si="68"/>
        <v/>
      </c>
      <c r="I1875" t="str">
        <f>VLOOKUP(H1875,Input!$AI$3:$AL$1002,4)</f>
        <v/>
      </c>
      <c r="J1875" t="str">
        <f>VLOOKUP(H1875,Input!$AI$3:$AL$1002,3)</f>
        <v/>
      </c>
      <c r="K1875" t="str">
        <f t="shared" si="69"/>
        <v/>
      </c>
      <c r="L1875" t="str">
        <f>VLOOKUP(K1875,Input!$AM$3:$AP$1002,4)</f>
        <v/>
      </c>
      <c r="M1875" t="str">
        <f>VLOOKUP(K1875,Input!$AM$3:$AP$1002,3)</f>
        <v/>
      </c>
    </row>
    <row r="1876" spans="8:13" x14ac:dyDescent="0.3">
      <c r="H1876" t="str">
        <f t="shared" si="68"/>
        <v/>
      </c>
      <c r="I1876" t="str">
        <f>VLOOKUP(H1876,Input!$AI$3:$AL$1002,4)</f>
        <v/>
      </c>
      <c r="J1876" t="str">
        <f>VLOOKUP(H1876,Input!$AI$3:$AL$1002,3)</f>
        <v/>
      </c>
      <c r="K1876" t="str">
        <f t="shared" si="69"/>
        <v/>
      </c>
      <c r="L1876" t="str">
        <f>VLOOKUP(K1876,Input!$AM$3:$AP$1002,4)</f>
        <v/>
      </c>
      <c r="M1876" t="str">
        <f>VLOOKUP(K1876,Input!$AM$3:$AP$1002,3)</f>
        <v/>
      </c>
    </row>
    <row r="1877" spans="8:13" x14ac:dyDescent="0.3">
      <c r="H1877" t="str">
        <f t="shared" si="68"/>
        <v/>
      </c>
      <c r="I1877" t="str">
        <f>VLOOKUP(H1877,Input!$AI$3:$AL$1002,4)</f>
        <v/>
      </c>
      <c r="J1877" t="str">
        <f>VLOOKUP(H1877,Input!$AI$3:$AL$1002,3)</f>
        <v/>
      </c>
      <c r="K1877" t="str">
        <f t="shared" si="69"/>
        <v/>
      </c>
      <c r="L1877" t="str">
        <f>VLOOKUP(K1877,Input!$AM$3:$AP$1002,4)</f>
        <v/>
      </c>
      <c r="M1877" t="str">
        <f>VLOOKUP(K1877,Input!$AM$3:$AP$1002,3)</f>
        <v/>
      </c>
    </row>
    <row r="1878" spans="8:13" x14ac:dyDescent="0.3">
      <c r="H1878" t="str">
        <f t="shared" si="68"/>
        <v/>
      </c>
      <c r="I1878" t="str">
        <f>VLOOKUP(H1878,Input!$AI$3:$AL$1002,4)</f>
        <v/>
      </c>
      <c r="J1878" t="str">
        <f>VLOOKUP(H1878,Input!$AI$3:$AL$1002,3)</f>
        <v/>
      </c>
      <c r="K1878" t="str">
        <f t="shared" si="69"/>
        <v/>
      </c>
      <c r="L1878" t="str">
        <f>VLOOKUP(K1878,Input!$AM$3:$AP$1002,4)</f>
        <v/>
      </c>
      <c r="M1878" t="str">
        <f>VLOOKUP(K1878,Input!$AM$3:$AP$1002,3)</f>
        <v/>
      </c>
    </row>
    <row r="1879" spans="8:13" x14ac:dyDescent="0.3">
      <c r="H1879" t="str">
        <f t="shared" si="68"/>
        <v/>
      </c>
      <c r="I1879" t="str">
        <f>VLOOKUP(H1879,Input!$AI$3:$AL$1002,4)</f>
        <v/>
      </c>
      <c r="J1879" t="str">
        <f>VLOOKUP(H1879,Input!$AI$3:$AL$1002,3)</f>
        <v/>
      </c>
      <c r="K1879" t="str">
        <f t="shared" si="69"/>
        <v/>
      </c>
      <c r="L1879" t="str">
        <f>VLOOKUP(K1879,Input!$AM$3:$AP$1002,4)</f>
        <v/>
      </c>
      <c r="M1879" t="str">
        <f>VLOOKUP(K1879,Input!$AM$3:$AP$1002,3)</f>
        <v/>
      </c>
    </row>
    <row r="1880" spans="8:13" x14ac:dyDescent="0.3">
      <c r="H1880" t="str">
        <f t="shared" si="68"/>
        <v/>
      </c>
      <c r="I1880" t="str">
        <f>VLOOKUP(H1880,Input!$AI$3:$AL$1002,4)</f>
        <v/>
      </c>
      <c r="J1880" t="str">
        <f>VLOOKUP(H1880,Input!$AI$3:$AL$1002,3)</f>
        <v/>
      </c>
      <c r="K1880" t="str">
        <f t="shared" si="69"/>
        <v/>
      </c>
      <c r="L1880" t="str">
        <f>VLOOKUP(K1880,Input!$AM$3:$AP$1002,4)</f>
        <v/>
      </c>
      <c r="M1880" t="str">
        <f>VLOOKUP(K1880,Input!$AM$3:$AP$1002,3)</f>
        <v/>
      </c>
    </row>
    <row r="1881" spans="8:13" x14ac:dyDescent="0.3">
      <c r="H1881" t="str">
        <f t="shared" si="68"/>
        <v/>
      </c>
      <c r="I1881" t="str">
        <f>VLOOKUP(H1881,Input!$AI$3:$AL$1002,4)</f>
        <v/>
      </c>
      <c r="J1881" t="str">
        <f>VLOOKUP(H1881,Input!$AI$3:$AL$1002,3)</f>
        <v/>
      </c>
      <c r="K1881" t="str">
        <f t="shared" si="69"/>
        <v/>
      </c>
      <c r="L1881" t="str">
        <f>VLOOKUP(K1881,Input!$AM$3:$AP$1002,4)</f>
        <v/>
      </c>
      <c r="M1881" t="str">
        <f>VLOOKUP(K1881,Input!$AM$3:$AP$1002,3)</f>
        <v/>
      </c>
    </row>
    <row r="1882" spans="8:13" x14ac:dyDescent="0.3">
      <c r="H1882" t="str">
        <f t="shared" si="68"/>
        <v/>
      </c>
      <c r="I1882" t="str">
        <f>VLOOKUP(H1882,Input!$AI$3:$AL$1002,4)</f>
        <v/>
      </c>
      <c r="J1882" t="str">
        <f>VLOOKUP(H1882,Input!$AI$3:$AL$1002,3)</f>
        <v/>
      </c>
      <c r="K1882" t="str">
        <f t="shared" si="69"/>
        <v/>
      </c>
      <c r="L1882" t="str">
        <f>VLOOKUP(K1882,Input!$AM$3:$AP$1002,4)</f>
        <v/>
      </c>
      <c r="M1882" t="str">
        <f>VLOOKUP(K1882,Input!$AM$3:$AP$1002,3)</f>
        <v/>
      </c>
    </row>
    <row r="1883" spans="8:13" x14ac:dyDescent="0.3">
      <c r="H1883" t="str">
        <f t="shared" si="68"/>
        <v/>
      </c>
      <c r="I1883" t="str">
        <f>VLOOKUP(H1883,Input!$AI$3:$AL$1002,4)</f>
        <v/>
      </c>
      <c r="J1883" t="str">
        <f>VLOOKUP(H1883,Input!$AI$3:$AL$1002,3)</f>
        <v/>
      </c>
      <c r="K1883" t="str">
        <f t="shared" si="69"/>
        <v/>
      </c>
      <c r="L1883" t="str">
        <f>VLOOKUP(K1883,Input!$AM$3:$AP$1002,4)</f>
        <v/>
      </c>
      <c r="M1883" t="str">
        <f>VLOOKUP(K1883,Input!$AM$3:$AP$1002,3)</f>
        <v/>
      </c>
    </row>
    <row r="1884" spans="8:13" x14ac:dyDescent="0.3">
      <c r="H1884" t="str">
        <f t="shared" si="68"/>
        <v/>
      </c>
      <c r="I1884" t="str">
        <f>VLOOKUP(H1884,Input!$AI$3:$AL$1002,4)</f>
        <v/>
      </c>
      <c r="J1884" t="str">
        <f>VLOOKUP(H1884,Input!$AI$3:$AL$1002,3)</f>
        <v/>
      </c>
      <c r="K1884" t="str">
        <f t="shared" si="69"/>
        <v/>
      </c>
      <c r="L1884" t="str">
        <f>VLOOKUP(K1884,Input!$AM$3:$AP$1002,4)</f>
        <v/>
      </c>
      <c r="M1884" t="str">
        <f>VLOOKUP(K1884,Input!$AM$3:$AP$1002,3)</f>
        <v/>
      </c>
    </row>
    <row r="1885" spans="8:13" x14ac:dyDescent="0.3">
      <c r="H1885" t="str">
        <f t="shared" si="68"/>
        <v/>
      </c>
      <c r="I1885" t="str">
        <f>VLOOKUP(H1885,Input!$AI$3:$AL$1002,4)</f>
        <v/>
      </c>
      <c r="J1885" t="str">
        <f>VLOOKUP(H1885,Input!$AI$3:$AL$1002,3)</f>
        <v/>
      </c>
      <c r="K1885" t="str">
        <f t="shared" si="69"/>
        <v/>
      </c>
      <c r="L1885" t="str">
        <f>VLOOKUP(K1885,Input!$AM$3:$AP$1002,4)</f>
        <v/>
      </c>
      <c r="M1885" t="str">
        <f>VLOOKUP(K1885,Input!$AM$3:$AP$1002,3)</f>
        <v/>
      </c>
    </row>
    <row r="1886" spans="8:13" x14ac:dyDescent="0.3">
      <c r="H1886" t="str">
        <f t="shared" si="68"/>
        <v/>
      </c>
      <c r="I1886" t="str">
        <f>VLOOKUP(H1886,Input!$AI$3:$AL$1002,4)</f>
        <v/>
      </c>
      <c r="J1886" t="str">
        <f>VLOOKUP(H1886,Input!$AI$3:$AL$1002,3)</f>
        <v/>
      </c>
      <c r="K1886" t="str">
        <f t="shared" si="69"/>
        <v/>
      </c>
      <c r="L1886" t="str">
        <f>VLOOKUP(K1886,Input!$AM$3:$AP$1002,4)</f>
        <v/>
      </c>
      <c r="M1886" t="str">
        <f>VLOOKUP(K1886,Input!$AM$3:$AP$1002,3)</f>
        <v/>
      </c>
    </row>
    <row r="1887" spans="8:13" x14ac:dyDescent="0.3">
      <c r="H1887" t="str">
        <f t="shared" si="68"/>
        <v/>
      </c>
      <c r="I1887" t="str">
        <f>VLOOKUP(H1887,Input!$AI$3:$AL$1002,4)</f>
        <v/>
      </c>
      <c r="J1887" t="str">
        <f>VLOOKUP(H1887,Input!$AI$3:$AL$1002,3)</f>
        <v/>
      </c>
      <c r="K1887" t="str">
        <f t="shared" si="69"/>
        <v/>
      </c>
      <c r="L1887" t="str">
        <f>VLOOKUP(K1887,Input!$AM$3:$AP$1002,4)</f>
        <v/>
      </c>
      <c r="M1887" t="str">
        <f>VLOOKUP(K1887,Input!$AM$3:$AP$1002,3)</f>
        <v/>
      </c>
    </row>
    <row r="1888" spans="8:13" x14ac:dyDescent="0.3">
      <c r="H1888" t="str">
        <f t="shared" si="68"/>
        <v/>
      </c>
      <c r="I1888" t="str">
        <f>VLOOKUP(H1888,Input!$AI$3:$AL$1002,4)</f>
        <v/>
      </c>
      <c r="J1888" t="str">
        <f>VLOOKUP(H1888,Input!$AI$3:$AL$1002,3)</f>
        <v/>
      </c>
      <c r="K1888" t="str">
        <f t="shared" si="69"/>
        <v/>
      </c>
      <c r="L1888" t="str">
        <f>VLOOKUP(K1888,Input!$AM$3:$AP$1002,4)</f>
        <v/>
      </c>
      <c r="M1888" t="str">
        <f>VLOOKUP(K1888,Input!$AM$3:$AP$1002,3)</f>
        <v/>
      </c>
    </row>
    <row r="1889" spans="8:13" x14ac:dyDescent="0.3">
      <c r="H1889" t="str">
        <f t="shared" si="68"/>
        <v/>
      </c>
      <c r="I1889" t="str">
        <f>VLOOKUP(H1889,Input!$AI$3:$AL$1002,4)</f>
        <v/>
      </c>
      <c r="J1889" t="str">
        <f>VLOOKUP(H1889,Input!$AI$3:$AL$1002,3)</f>
        <v/>
      </c>
      <c r="K1889" t="str">
        <f t="shared" si="69"/>
        <v/>
      </c>
      <c r="L1889" t="str">
        <f>VLOOKUP(K1889,Input!$AM$3:$AP$1002,4)</f>
        <v/>
      </c>
      <c r="M1889" t="str">
        <f>VLOOKUP(K1889,Input!$AM$3:$AP$1002,3)</f>
        <v/>
      </c>
    </row>
    <row r="1890" spans="8:13" x14ac:dyDescent="0.3">
      <c r="H1890" t="str">
        <f t="shared" si="68"/>
        <v/>
      </c>
      <c r="I1890" t="str">
        <f>VLOOKUP(H1890,Input!$AI$3:$AL$1002,4)</f>
        <v/>
      </c>
      <c r="J1890" t="str">
        <f>VLOOKUP(H1890,Input!$AI$3:$AL$1002,3)</f>
        <v/>
      </c>
      <c r="K1890" t="str">
        <f t="shared" si="69"/>
        <v/>
      </c>
      <c r="L1890" t="str">
        <f>VLOOKUP(K1890,Input!$AM$3:$AP$1002,4)</f>
        <v/>
      </c>
      <c r="M1890" t="str">
        <f>VLOOKUP(K1890,Input!$AM$3:$AP$1002,3)</f>
        <v/>
      </c>
    </row>
    <row r="1891" spans="8:13" x14ac:dyDescent="0.3">
      <c r="H1891" t="str">
        <f t="shared" si="68"/>
        <v/>
      </c>
      <c r="I1891" t="str">
        <f>VLOOKUP(H1891,Input!$AI$3:$AL$1002,4)</f>
        <v/>
      </c>
      <c r="J1891" t="str">
        <f>VLOOKUP(H1891,Input!$AI$3:$AL$1002,3)</f>
        <v/>
      </c>
      <c r="K1891" t="str">
        <f t="shared" si="69"/>
        <v/>
      </c>
      <c r="L1891" t="str">
        <f>VLOOKUP(K1891,Input!$AM$3:$AP$1002,4)</f>
        <v/>
      </c>
      <c r="M1891" t="str">
        <f>VLOOKUP(K1891,Input!$AM$3:$AP$1002,3)</f>
        <v/>
      </c>
    </row>
    <row r="1892" spans="8:13" x14ac:dyDescent="0.3">
      <c r="H1892" t="str">
        <f t="shared" si="68"/>
        <v/>
      </c>
      <c r="I1892" t="str">
        <f>VLOOKUP(H1892,Input!$AI$3:$AL$1002,4)</f>
        <v/>
      </c>
      <c r="J1892" t="str">
        <f>VLOOKUP(H1892,Input!$AI$3:$AL$1002,3)</f>
        <v/>
      </c>
      <c r="K1892" t="str">
        <f t="shared" si="69"/>
        <v/>
      </c>
      <c r="L1892" t="str">
        <f>VLOOKUP(K1892,Input!$AM$3:$AP$1002,4)</f>
        <v/>
      </c>
      <c r="M1892" t="str">
        <f>VLOOKUP(K1892,Input!$AM$3:$AP$1002,3)</f>
        <v/>
      </c>
    </row>
    <row r="1893" spans="8:13" x14ac:dyDescent="0.3">
      <c r="H1893" t="str">
        <f t="shared" si="68"/>
        <v/>
      </c>
      <c r="I1893" t="str">
        <f>VLOOKUP(H1893,Input!$AI$3:$AL$1002,4)</f>
        <v/>
      </c>
      <c r="J1893" t="str">
        <f>VLOOKUP(H1893,Input!$AI$3:$AL$1002,3)</f>
        <v/>
      </c>
      <c r="K1893" t="str">
        <f t="shared" si="69"/>
        <v/>
      </c>
      <c r="L1893" t="str">
        <f>VLOOKUP(K1893,Input!$AM$3:$AP$1002,4)</f>
        <v/>
      </c>
      <c r="M1893" t="str">
        <f>VLOOKUP(K1893,Input!$AM$3:$AP$1002,3)</f>
        <v/>
      </c>
    </row>
    <row r="1894" spans="8:13" x14ac:dyDescent="0.3">
      <c r="H1894" t="str">
        <f t="shared" si="68"/>
        <v/>
      </c>
      <c r="I1894" t="str">
        <f>VLOOKUP(H1894,Input!$AI$3:$AL$1002,4)</f>
        <v/>
      </c>
      <c r="J1894" t="str">
        <f>VLOOKUP(H1894,Input!$AI$3:$AL$1002,3)</f>
        <v/>
      </c>
      <c r="K1894" t="str">
        <f t="shared" si="69"/>
        <v/>
      </c>
      <c r="L1894" t="str">
        <f>VLOOKUP(K1894,Input!$AM$3:$AP$1002,4)</f>
        <v/>
      </c>
      <c r="M1894" t="str">
        <f>VLOOKUP(K1894,Input!$AM$3:$AP$1002,3)</f>
        <v/>
      </c>
    </row>
    <row r="1895" spans="8:13" x14ac:dyDescent="0.3">
      <c r="H1895" t="str">
        <f t="shared" si="68"/>
        <v/>
      </c>
      <c r="I1895" t="str">
        <f>VLOOKUP(H1895,Input!$AI$3:$AL$1002,4)</f>
        <v/>
      </c>
      <c r="J1895" t="str">
        <f>VLOOKUP(H1895,Input!$AI$3:$AL$1002,3)</f>
        <v/>
      </c>
      <c r="K1895" t="str">
        <f t="shared" si="69"/>
        <v/>
      </c>
      <c r="L1895" t="str">
        <f>VLOOKUP(K1895,Input!$AM$3:$AP$1002,4)</f>
        <v/>
      </c>
      <c r="M1895" t="str">
        <f>VLOOKUP(K1895,Input!$AM$3:$AP$1002,3)</f>
        <v/>
      </c>
    </row>
    <row r="1896" spans="8:13" x14ac:dyDescent="0.3">
      <c r="H1896" t="str">
        <f t="shared" si="68"/>
        <v/>
      </c>
      <c r="I1896" t="str">
        <f>VLOOKUP(H1896,Input!$AI$3:$AL$1002,4)</f>
        <v/>
      </c>
      <c r="J1896" t="str">
        <f>VLOOKUP(H1896,Input!$AI$3:$AL$1002,3)</f>
        <v/>
      </c>
      <c r="K1896" t="str">
        <f t="shared" si="69"/>
        <v/>
      </c>
      <c r="L1896" t="str">
        <f>VLOOKUP(K1896,Input!$AM$3:$AP$1002,4)</f>
        <v/>
      </c>
      <c r="M1896" t="str">
        <f>VLOOKUP(K1896,Input!$AM$3:$AP$1002,3)</f>
        <v/>
      </c>
    </row>
    <row r="1897" spans="8:13" x14ac:dyDescent="0.3">
      <c r="H1897" t="str">
        <f t="shared" si="68"/>
        <v/>
      </c>
      <c r="I1897" t="str">
        <f>VLOOKUP(H1897,Input!$AI$3:$AL$1002,4)</f>
        <v/>
      </c>
      <c r="J1897" t="str">
        <f>VLOOKUP(H1897,Input!$AI$3:$AL$1002,3)</f>
        <v/>
      </c>
      <c r="K1897" t="str">
        <f t="shared" si="69"/>
        <v/>
      </c>
      <c r="L1897" t="str">
        <f>VLOOKUP(K1897,Input!$AM$3:$AP$1002,4)</f>
        <v/>
      </c>
      <c r="M1897" t="str">
        <f>VLOOKUP(K1897,Input!$AM$3:$AP$1002,3)</f>
        <v/>
      </c>
    </row>
    <row r="1898" spans="8:13" x14ac:dyDescent="0.3">
      <c r="H1898" t="str">
        <f t="shared" si="68"/>
        <v/>
      </c>
      <c r="I1898" t="str">
        <f>VLOOKUP(H1898,Input!$AI$3:$AL$1002,4)</f>
        <v/>
      </c>
      <c r="J1898" t="str">
        <f>VLOOKUP(H1898,Input!$AI$3:$AL$1002,3)</f>
        <v/>
      </c>
      <c r="K1898" t="str">
        <f t="shared" si="69"/>
        <v/>
      </c>
      <c r="L1898" t="str">
        <f>VLOOKUP(K1898,Input!$AM$3:$AP$1002,4)</f>
        <v/>
      </c>
      <c r="M1898" t="str">
        <f>VLOOKUP(K1898,Input!$AM$3:$AP$1002,3)</f>
        <v/>
      </c>
    </row>
    <row r="1899" spans="8:13" x14ac:dyDescent="0.3">
      <c r="H1899" t="str">
        <f t="shared" si="68"/>
        <v/>
      </c>
      <c r="I1899" t="str">
        <f>VLOOKUP(H1899,Input!$AI$3:$AL$1002,4)</f>
        <v/>
      </c>
      <c r="J1899" t="str">
        <f>VLOOKUP(H1899,Input!$AI$3:$AL$1002,3)</f>
        <v/>
      </c>
      <c r="K1899" t="str">
        <f t="shared" si="69"/>
        <v/>
      </c>
      <c r="L1899" t="str">
        <f>VLOOKUP(K1899,Input!$AM$3:$AP$1002,4)</f>
        <v/>
      </c>
      <c r="M1899" t="str">
        <f>VLOOKUP(K1899,Input!$AM$3:$AP$1002,3)</f>
        <v/>
      </c>
    </row>
    <row r="1900" spans="8:13" x14ac:dyDescent="0.3">
      <c r="H1900" t="str">
        <f t="shared" si="68"/>
        <v/>
      </c>
      <c r="I1900" t="str">
        <f>VLOOKUP(H1900,Input!$AI$3:$AL$1002,4)</f>
        <v/>
      </c>
      <c r="J1900" t="str">
        <f>VLOOKUP(H1900,Input!$AI$3:$AL$1002,3)</f>
        <v/>
      </c>
      <c r="K1900" t="str">
        <f t="shared" si="69"/>
        <v/>
      </c>
      <c r="L1900" t="str">
        <f>VLOOKUP(K1900,Input!$AM$3:$AP$1002,4)</f>
        <v/>
      </c>
      <c r="M1900" t="str">
        <f>VLOOKUP(K1900,Input!$AM$3:$AP$1002,3)</f>
        <v/>
      </c>
    </row>
    <row r="1901" spans="8:13" x14ac:dyDescent="0.3">
      <c r="H1901" t="str">
        <f t="shared" si="68"/>
        <v/>
      </c>
      <c r="I1901" t="str">
        <f>VLOOKUP(H1901,Input!$AI$3:$AL$1002,4)</f>
        <v/>
      </c>
      <c r="J1901" t="str">
        <f>VLOOKUP(H1901,Input!$AI$3:$AL$1002,3)</f>
        <v/>
      </c>
      <c r="K1901" t="str">
        <f t="shared" si="69"/>
        <v/>
      </c>
      <c r="L1901" t="str">
        <f>VLOOKUP(K1901,Input!$AM$3:$AP$1002,4)</f>
        <v/>
      </c>
      <c r="M1901" t="str">
        <f>VLOOKUP(K1901,Input!$AM$3:$AP$1002,3)</f>
        <v/>
      </c>
    </row>
    <row r="1902" spans="8:13" x14ac:dyDescent="0.3">
      <c r="H1902" t="str">
        <f t="shared" si="68"/>
        <v/>
      </c>
      <c r="I1902" t="str">
        <f>VLOOKUP(H1902,Input!$AI$3:$AL$1002,4)</f>
        <v/>
      </c>
      <c r="J1902" t="str">
        <f>VLOOKUP(H1902,Input!$AI$3:$AL$1002,3)</f>
        <v/>
      </c>
      <c r="K1902" t="str">
        <f t="shared" si="69"/>
        <v/>
      </c>
      <c r="L1902" t="str">
        <f>VLOOKUP(K1902,Input!$AM$3:$AP$1002,4)</f>
        <v/>
      </c>
      <c r="M1902" t="str">
        <f>VLOOKUP(K1902,Input!$AM$3:$AP$1002,3)</f>
        <v/>
      </c>
    </row>
    <row r="1903" spans="8:13" x14ac:dyDescent="0.3">
      <c r="H1903" t="str">
        <f t="shared" si="68"/>
        <v/>
      </c>
      <c r="I1903" t="str">
        <f>VLOOKUP(H1903,Input!$AI$3:$AL$1002,4)</f>
        <v/>
      </c>
      <c r="J1903" t="str">
        <f>VLOOKUP(H1903,Input!$AI$3:$AL$1002,3)</f>
        <v/>
      </c>
      <c r="K1903" t="str">
        <f t="shared" si="69"/>
        <v/>
      </c>
      <c r="L1903" t="str">
        <f>VLOOKUP(K1903,Input!$AM$3:$AP$1002,4)</f>
        <v/>
      </c>
      <c r="M1903" t="str">
        <f>VLOOKUP(K1903,Input!$AM$3:$AP$1002,3)</f>
        <v/>
      </c>
    </row>
    <row r="1904" spans="8:13" x14ac:dyDescent="0.3">
      <c r="H1904" t="str">
        <f t="shared" si="68"/>
        <v/>
      </c>
      <c r="I1904" t="str">
        <f>VLOOKUP(H1904,Input!$AI$3:$AL$1002,4)</f>
        <v/>
      </c>
      <c r="J1904" t="str">
        <f>VLOOKUP(H1904,Input!$AI$3:$AL$1002,3)</f>
        <v/>
      </c>
      <c r="K1904" t="str">
        <f t="shared" si="69"/>
        <v/>
      </c>
      <c r="L1904" t="str">
        <f>VLOOKUP(K1904,Input!$AM$3:$AP$1002,4)</f>
        <v/>
      </c>
      <c r="M1904" t="str">
        <f>VLOOKUP(K1904,Input!$AM$3:$AP$1002,3)</f>
        <v/>
      </c>
    </row>
    <row r="1905" spans="8:13" x14ac:dyDescent="0.3">
      <c r="H1905" t="str">
        <f t="shared" si="68"/>
        <v/>
      </c>
      <c r="I1905" t="str">
        <f>VLOOKUP(H1905,Input!$AI$3:$AL$1002,4)</f>
        <v/>
      </c>
      <c r="J1905" t="str">
        <f>VLOOKUP(H1905,Input!$AI$3:$AL$1002,3)</f>
        <v/>
      </c>
      <c r="K1905" t="str">
        <f t="shared" si="69"/>
        <v/>
      </c>
      <c r="L1905" t="str">
        <f>VLOOKUP(K1905,Input!$AM$3:$AP$1002,4)</f>
        <v/>
      </c>
      <c r="M1905" t="str">
        <f>VLOOKUP(K1905,Input!$AM$3:$AP$1002,3)</f>
        <v/>
      </c>
    </row>
    <row r="1906" spans="8:13" x14ac:dyDescent="0.3">
      <c r="H1906" t="str">
        <f t="shared" si="68"/>
        <v/>
      </c>
      <c r="I1906" t="str">
        <f>VLOOKUP(H1906,Input!$AI$3:$AL$1002,4)</f>
        <v/>
      </c>
      <c r="J1906" t="str">
        <f>VLOOKUP(H1906,Input!$AI$3:$AL$1002,3)</f>
        <v/>
      </c>
      <c r="K1906" t="str">
        <f t="shared" si="69"/>
        <v/>
      </c>
      <c r="L1906" t="str">
        <f>VLOOKUP(K1906,Input!$AM$3:$AP$1002,4)</f>
        <v/>
      </c>
      <c r="M1906" t="str">
        <f>VLOOKUP(K1906,Input!$AM$3:$AP$1002,3)</f>
        <v/>
      </c>
    </row>
    <row r="1907" spans="8:13" x14ac:dyDescent="0.3">
      <c r="H1907" t="str">
        <f t="shared" si="68"/>
        <v/>
      </c>
      <c r="I1907" t="str">
        <f>VLOOKUP(H1907,Input!$AI$3:$AL$1002,4)</f>
        <v/>
      </c>
      <c r="J1907" t="str">
        <f>VLOOKUP(H1907,Input!$AI$3:$AL$1002,3)</f>
        <v/>
      </c>
      <c r="K1907" t="str">
        <f t="shared" si="69"/>
        <v/>
      </c>
      <c r="L1907" t="str">
        <f>VLOOKUP(K1907,Input!$AM$3:$AP$1002,4)</f>
        <v/>
      </c>
      <c r="M1907" t="str">
        <f>VLOOKUP(K1907,Input!$AM$3:$AP$1002,3)</f>
        <v/>
      </c>
    </row>
    <row r="1908" spans="8:13" x14ac:dyDescent="0.3">
      <c r="H1908" t="str">
        <f t="shared" si="68"/>
        <v/>
      </c>
      <c r="I1908" t="str">
        <f>VLOOKUP(H1908,Input!$AI$3:$AL$1002,4)</f>
        <v/>
      </c>
      <c r="J1908" t="str">
        <f>VLOOKUP(H1908,Input!$AI$3:$AL$1002,3)</f>
        <v/>
      </c>
      <c r="K1908" t="str">
        <f t="shared" si="69"/>
        <v/>
      </c>
      <c r="L1908" t="str">
        <f>VLOOKUP(K1908,Input!$AM$3:$AP$1002,4)</f>
        <v/>
      </c>
      <c r="M1908" t="str">
        <f>VLOOKUP(K1908,Input!$AM$3:$AP$1002,3)</f>
        <v/>
      </c>
    </row>
    <row r="1909" spans="8:13" x14ac:dyDescent="0.3">
      <c r="H1909" t="str">
        <f t="shared" si="68"/>
        <v/>
      </c>
      <c r="I1909" t="str">
        <f>VLOOKUP(H1909,Input!$AI$3:$AL$1002,4)</f>
        <v/>
      </c>
      <c r="J1909" t="str">
        <f>VLOOKUP(H1909,Input!$AI$3:$AL$1002,3)</f>
        <v/>
      </c>
      <c r="K1909" t="str">
        <f t="shared" si="69"/>
        <v/>
      </c>
      <c r="L1909" t="str">
        <f>VLOOKUP(K1909,Input!$AM$3:$AP$1002,4)</f>
        <v/>
      </c>
      <c r="M1909" t="str">
        <f>VLOOKUP(K1909,Input!$AM$3:$AP$1002,3)</f>
        <v/>
      </c>
    </row>
    <row r="1910" spans="8:13" x14ac:dyDescent="0.3">
      <c r="H1910" t="str">
        <f t="shared" si="68"/>
        <v/>
      </c>
      <c r="I1910" t="str">
        <f>VLOOKUP(H1910,Input!$AI$3:$AL$1002,4)</f>
        <v/>
      </c>
      <c r="J1910" t="str">
        <f>VLOOKUP(H1910,Input!$AI$3:$AL$1002,3)</f>
        <v/>
      </c>
      <c r="K1910" t="str">
        <f t="shared" si="69"/>
        <v/>
      </c>
      <c r="L1910" t="str">
        <f>VLOOKUP(K1910,Input!$AM$3:$AP$1002,4)</f>
        <v/>
      </c>
      <c r="M1910" t="str">
        <f>VLOOKUP(K1910,Input!$AM$3:$AP$1002,3)</f>
        <v/>
      </c>
    </row>
    <row r="1911" spans="8:13" x14ac:dyDescent="0.3">
      <c r="H1911" t="str">
        <f t="shared" si="68"/>
        <v/>
      </c>
      <c r="I1911" t="str">
        <f>VLOOKUP(H1911,Input!$AI$3:$AL$1002,4)</f>
        <v/>
      </c>
      <c r="J1911" t="str">
        <f>VLOOKUP(H1911,Input!$AI$3:$AL$1002,3)</f>
        <v/>
      </c>
      <c r="K1911" t="str">
        <f t="shared" si="69"/>
        <v/>
      </c>
      <c r="L1911" t="str">
        <f>VLOOKUP(K1911,Input!$AM$3:$AP$1002,4)</f>
        <v/>
      </c>
      <c r="M1911" t="str">
        <f>VLOOKUP(K1911,Input!$AM$3:$AP$1002,3)</f>
        <v/>
      </c>
    </row>
    <row r="1912" spans="8:13" x14ac:dyDescent="0.3">
      <c r="H1912" t="str">
        <f t="shared" si="68"/>
        <v/>
      </c>
      <c r="I1912" t="str">
        <f>VLOOKUP(H1912,Input!$AI$3:$AL$1002,4)</f>
        <v/>
      </c>
      <c r="J1912" t="str">
        <f>VLOOKUP(H1912,Input!$AI$3:$AL$1002,3)</f>
        <v/>
      </c>
      <c r="K1912" t="str">
        <f t="shared" si="69"/>
        <v/>
      </c>
      <c r="L1912" t="str">
        <f>VLOOKUP(K1912,Input!$AM$3:$AP$1002,4)</f>
        <v/>
      </c>
      <c r="M1912" t="str">
        <f>VLOOKUP(K1912,Input!$AM$3:$AP$1002,3)</f>
        <v/>
      </c>
    </row>
    <row r="1913" spans="8:13" x14ac:dyDescent="0.3">
      <c r="H1913" t="str">
        <f t="shared" si="68"/>
        <v/>
      </c>
      <c r="I1913" t="str">
        <f>VLOOKUP(H1913,Input!$AI$3:$AL$1002,4)</f>
        <v/>
      </c>
      <c r="J1913" t="str">
        <f>VLOOKUP(H1913,Input!$AI$3:$AL$1002,3)</f>
        <v/>
      </c>
      <c r="K1913" t="str">
        <f t="shared" si="69"/>
        <v/>
      </c>
      <c r="L1913" t="str">
        <f>VLOOKUP(K1913,Input!$AM$3:$AP$1002,4)</f>
        <v/>
      </c>
      <c r="M1913" t="str">
        <f>VLOOKUP(K1913,Input!$AM$3:$AP$1002,3)</f>
        <v/>
      </c>
    </row>
    <row r="1914" spans="8:13" x14ac:dyDescent="0.3">
      <c r="H1914" t="str">
        <f t="shared" si="68"/>
        <v/>
      </c>
      <c r="I1914" t="str">
        <f>VLOOKUP(H1914,Input!$AI$3:$AL$1002,4)</f>
        <v/>
      </c>
      <c r="J1914" t="str">
        <f>VLOOKUP(H1914,Input!$AI$3:$AL$1002,3)</f>
        <v/>
      </c>
      <c r="K1914" t="str">
        <f t="shared" si="69"/>
        <v/>
      </c>
      <c r="L1914" t="str">
        <f>VLOOKUP(K1914,Input!$AM$3:$AP$1002,4)</f>
        <v/>
      </c>
      <c r="M1914" t="str">
        <f>VLOOKUP(K1914,Input!$AM$3:$AP$1002,3)</f>
        <v/>
      </c>
    </row>
    <row r="1915" spans="8:13" x14ac:dyDescent="0.3">
      <c r="H1915" t="str">
        <f t="shared" si="68"/>
        <v/>
      </c>
      <c r="I1915" t="str">
        <f>VLOOKUP(H1915,Input!$AI$3:$AL$1002,4)</f>
        <v/>
      </c>
      <c r="J1915" t="str">
        <f>VLOOKUP(H1915,Input!$AI$3:$AL$1002,3)</f>
        <v/>
      </c>
      <c r="K1915" t="str">
        <f t="shared" si="69"/>
        <v/>
      </c>
      <c r="L1915" t="str">
        <f>VLOOKUP(K1915,Input!$AM$3:$AP$1002,4)</f>
        <v/>
      </c>
      <c r="M1915" t="str">
        <f>VLOOKUP(K1915,Input!$AM$3:$AP$1002,3)</f>
        <v/>
      </c>
    </row>
    <row r="1916" spans="8:13" x14ac:dyDescent="0.3">
      <c r="H1916" t="str">
        <f t="shared" si="68"/>
        <v/>
      </c>
      <c r="I1916" t="str">
        <f>VLOOKUP(H1916,Input!$AI$3:$AL$1002,4)</f>
        <v/>
      </c>
      <c r="J1916" t="str">
        <f>VLOOKUP(H1916,Input!$AI$3:$AL$1002,3)</f>
        <v/>
      </c>
      <c r="K1916" t="str">
        <f t="shared" si="69"/>
        <v/>
      </c>
      <c r="L1916" t="str">
        <f>VLOOKUP(K1916,Input!$AM$3:$AP$1002,4)</f>
        <v/>
      </c>
      <c r="M1916" t="str">
        <f>VLOOKUP(K1916,Input!$AM$3:$AP$1002,3)</f>
        <v/>
      </c>
    </row>
    <row r="1917" spans="8:13" x14ac:dyDescent="0.3">
      <c r="H1917" t="str">
        <f t="shared" si="68"/>
        <v/>
      </c>
      <c r="I1917" t="str">
        <f>VLOOKUP(H1917,Input!$AI$3:$AL$1002,4)</f>
        <v/>
      </c>
      <c r="J1917" t="str">
        <f>VLOOKUP(H1917,Input!$AI$3:$AL$1002,3)</f>
        <v/>
      </c>
      <c r="K1917" t="str">
        <f t="shared" si="69"/>
        <v/>
      </c>
      <c r="L1917" t="str">
        <f>VLOOKUP(K1917,Input!$AM$3:$AP$1002,4)</f>
        <v/>
      </c>
      <c r="M1917" t="str">
        <f>VLOOKUP(K1917,Input!$AM$3:$AP$1002,3)</f>
        <v/>
      </c>
    </row>
    <row r="1918" spans="8:13" x14ac:dyDescent="0.3">
      <c r="H1918" t="str">
        <f t="shared" si="68"/>
        <v/>
      </c>
      <c r="I1918" t="str">
        <f>VLOOKUP(H1918,Input!$AI$3:$AL$1002,4)</f>
        <v/>
      </c>
      <c r="J1918" t="str">
        <f>VLOOKUP(H1918,Input!$AI$3:$AL$1002,3)</f>
        <v/>
      </c>
      <c r="K1918" t="str">
        <f t="shared" si="69"/>
        <v/>
      </c>
      <c r="L1918" t="str">
        <f>VLOOKUP(K1918,Input!$AM$3:$AP$1002,4)</f>
        <v/>
      </c>
      <c r="M1918" t="str">
        <f>VLOOKUP(K1918,Input!$AM$3:$AP$1002,3)</f>
        <v/>
      </c>
    </row>
    <row r="1919" spans="8:13" x14ac:dyDescent="0.3">
      <c r="H1919" t="str">
        <f t="shared" si="68"/>
        <v/>
      </c>
      <c r="I1919" t="str">
        <f>VLOOKUP(H1919,Input!$AI$3:$AL$1002,4)</f>
        <v/>
      </c>
      <c r="J1919" t="str">
        <f>VLOOKUP(H1919,Input!$AI$3:$AL$1002,3)</f>
        <v/>
      </c>
      <c r="K1919" t="str">
        <f t="shared" si="69"/>
        <v/>
      </c>
      <c r="L1919" t="str">
        <f>VLOOKUP(K1919,Input!$AM$3:$AP$1002,4)</f>
        <v/>
      </c>
      <c r="M1919" t="str">
        <f>VLOOKUP(K1919,Input!$AM$3:$AP$1002,3)</f>
        <v/>
      </c>
    </row>
    <row r="1920" spans="8:13" x14ac:dyDescent="0.3">
      <c r="H1920" t="str">
        <f t="shared" si="68"/>
        <v/>
      </c>
      <c r="I1920" t="str">
        <f>VLOOKUP(H1920,Input!$AI$3:$AL$1002,4)</f>
        <v/>
      </c>
      <c r="J1920" t="str">
        <f>VLOOKUP(H1920,Input!$AI$3:$AL$1002,3)</f>
        <v/>
      </c>
      <c r="K1920" t="str">
        <f t="shared" si="69"/>
        <v/>
      </c>
      <c r="L1920" t="str">
        <f>VLOOKUP(K1920,Input!$AM$3:$AP$1002,4)</f>
        <v/>
      </c>
      <c r="M1920" t="str">
        <f>VLOOKUP(K1920,Input!$AM$3:$AP$1002,3)</f>
        <v/>
      </c>
    </row>
    <row r="1921" spans="8:13" x14ac:dyDescent="0.3">
      <c r="H1921" t="str">
        <f t="shared" si="68"/>
        <v/>
      </c>
      <c r="I1921" t="str">
        <f>VLOOKUP(H1921,Input!$AI$3:$AL$1002,4)</f>
        <v/>
      </c>
      <c r="J1921" t="str">
        <f>VLOOKUP(H1921,Input!$AI$3:$AL$1002,3)</f>
        <v/>
      </c>
      <c r="K1921" t="str">
        <f t="shared" si="69"/>
        <v/>
      </c>
      <c r="L1921" t="str">
        <f>VLOOKUP(K1921,Input!$AM$3:$AP$1002,4)</f>
        <v/>
      </c>
      <c r="M1921" t="str">
        <f>VLOOKUP(K1921,Input!$AM$3:$AP$1002,3)</f>
        <v/>
      </c>
    </row>
    <row r="1922" spans="8:13" x14ac:dyDescent="0.3">
      <c r="H1922" t="str">
        <f t="shared" si="68"/>
        <v/>
      </c>
      <c r="I1922" t="str">
        <f>VLOOKUP(H1922,Input!$AI$3:$AL$1002,4)</f>
        <v/>
      </c>
      <c r="J1922" t="str">
        <f>VLOOKUP(H1922,Input!$AI$3:$AL$1002,3)</f>
        <v/>
      </c>
      <c r="K1922" t="str">
        <f t="shared" si="69"/>
        <v/>
      </c>
      <c r="L1922" t="str">
        <f>VLOOKUP(K1922,Input!$AM$3:$AP$1002,4)</f>
        <v/>
      </c>
      <c r="M1922" t="str">
        <f>VLOOKUP(K1922,Input!$AM$3:$AP$1002,3)</f>
        <v/>
      </c>
    </row>
    <row r="1923" spans="8:13" x14ac:dyDescent="0.3">
      <c r="H1923" t="str">
        <f t="shared" si="68"/>
        <v/>
      </c>
      <c r="I1923" t="str">
        <f>VLOOKUP(H1923,Input!$AI$3:$AL$1002,4)</f>
        <v/>
      </c>
      <c r="J1923" t="str">
        <f>VLOOKUP(H1923,Input!$AI$3:$AL$1002,3)</f>
        <v/>
      </c>
      <c r="K1923" t="str">
        <f t="shared" si="69"/>
        <v/>
      </c>
      <c r="L1923" t="str">
        <f>VLOOKUP(K1923,Input!$AM$3:$AP$1002,4)</f>
        <v/>
      </c>
      <c r="M1923" t="str">
        <f>VLOOKUP(K1923,Input!$AM$3:$AP$1002,3)</f>
        <v/>
      </c>
    </row>
    <row r="1924" spans="8:13" x14ac:dyDescent="0.3">
      <c r="H1924" t="str">
        <f t="shared" si="68"/>
        <v/>
      </c>
      <c r="I1924" t="str">
        <f>VLOOKUP(H1924,Input!$AI$3:$AL$1002,4)</f>
        <v/>
      </c>
      <c r="J1924" t="str">
        <f>VLOOKUP(H1924,Input!$AI$3:$AL$1002,3)</f>
        <v/>
      </c>
      <c r="K1924" t="str">
        <f t="shared" si="69"/>
        <v/>
      </c>
      <c r="L1924" t="str">
        <f>VLOOKUP(K1924,Input!$AM$3:$AP$1002,4)</f>
        <v/>
      </c>
      <c r="M1924" t="str">
        <f>VLOOKUP(K1924,Input!$AM$3:$AP$1002,3)</f>
        <v/>
      </c>
    </row>
    <row r="1925" spans="8:13" x14ac:dyDescent="0.3">
      <c r="H1925" t="str">
        <f t="shared" ref="H1925:H1988" si="70">IF(H1924&lt;$H$1,H1924+1,"")</f>
        <v/>
      </c>
      <c r="I1925" t="str">
        <f>VLOOKUP(H1925,Input!$AI$3:$AL$1002,4)</f>
        <v/>
      </c>
      <c r="J1925" t="str">
        <f>VLOOKUP(H1925,Input!$AI$3:$AL$1002,3)</f>
        <v/>
      </c>
      <c r="K1925" t="str">
        <f t="shared" ref="K1925:K1988" si="71">IF(K1924&lt;$K$1,K1924+1,"")</f>
        <v/>
      </c>
      <c r="L1925" t="str">
        <f>VLOOKUP(K1925,Input!$AM$3:$AP$1002,4)</f>
        <v/>
      </c>
      <c r="M1925" t="str">
        <f>VLOOKUP(K1925,Input!$AM$3:$AP$1002,3)</f>
        <v/>
      </c>
    </row>
    <row r="1926" spans="8:13" x14ac:dyDescent="0.3">
      <c r="H1926" t="str">
        <f t="shared" si="70"/>
        <v/>
      </c>
      <c r="I1926" t="str">
        <f>VLOOKUP(H1926,Input!$AI$3:$AL$1002,4)</f>
        <v/>
      </c>
      <c r="J1926" t="str">
        <f>VLOOKUP(H1926,Input!$AI$3:$AL$1002,3)</f>
        <v/>
      </c>
      <c r="K1926" t="str">
        <f t="shared" si="71"/>
        <v/>
      </c>
      <c r="L1926" t="str">
        <f>VLOOKUP(K1926,Input!$AM$3:$AP$1002,4)</f>
        <v/>
      </c>
      <c r="M1926" t="str">
        <f>VLOOKUP(K1926,Input!$AM$3:$AP$1002,3)</f>
        <v/>
      </c>
    </row>
    <row r="1927" spans="8:13" x14ac:dyDescent="0.3">
      <c r="H1927" t="str">
        <f t="shared" si="70"/>
        <v/>
      </c>
      <c r="I1927" t="str">
        <f>VLOOKUP(H1927,Input!$AI$3:$AL$1002,4)</f>
        <v/>
      </c>
      <c r="J1927" t="str">
        <f>VLOOKUP(H1927,Input!$AI$3:$AL$1002,3)</f>
        <v/>
      </c>
      <c r="K1927" t="str">
        <f t="shared" si="71"/>
        <v/>
      </c>
      <c r="L1927" t="str">
        <f>VLOOKUP(K1927,Input!$AM$3:$AP$1002,4)</f>
        <v/>
      </c>
      <c r="M1927" t="str">
        <f>VLOOKUP(K1927,Input!$AM$3:$AP$1002,3)</f>
        <v/>
      </c>
    </row>
    <row r="1928" spans="8:13" x14ac:dyDescent="0.3">
      <c r="H1928" t="str">
        <f t="shared" si="70"/>
        <v/>
      </c>
      <c r="I1928" t="str">
        <f>VLOOKUP(H1928,Input!$AI$3:$AL$1002,4)</f>
        <v/>
      </c>
      <c r="J1928" t="str">
        <f>VLOOKUP(H1928,Input!$AI$3:$AL$1002,3)</f>
        <v/>
      </c>
      <c r="K1928" t="str">
        <f t="shared" si="71"/>
        <v/>
      </c>
      <c r="L1928" t="str">
        <f>VLOOKUP(K1928,Input!$AM$3:$AP$1002,4)</f>
        <v/>
      </c>
      <c r="M1928" t="str">
        <f>VLOOKUP(K1928,Input!$AM$3:$AP$1002,3)</f>
        <v/>
      </c>
    </row>
    <row r="1929" spans="8:13" x14ac:dyDescent="0.3">
      <c r="H1929" t="str">
        <f t="shared" si="70"/>
        <v/>
      </c>
      <c r="I1929" t="str">
        <f>VLOOKUP(H1929,Input!$AI$3:$AL$1002,4)</f>
        <v/>
      </c>
      <c r="J1929" t="str">
        <f>VLOOKUP(H1929,Input!$AI$3:$AL$1002,3)</f>
        <v/>
      </c>
      <c r="K1929" t="str">
        <f t="shared" si="71"/>
        <v/>
      </c>
      <c r="L1929" t="str">
        <f>VLOOKUP(K1929,Input!$AM$3:$AP$1002,4)</f>
        <v/>
      </c>
      <c r="M1929" t="str">
        <f>VLOOKUP(K1929,Input!$AM$3:$AP$1002,3)</f>
        <v/>
      </c>
    </row>
    <row r="1930" spans="8:13" x14ac:dyDescent="0.3">
      <c r="H1930" t="str">
        <f t="shared" si="70"/>
        <v/>
      </c>
      <c r="I1930" t="str">
        <f>VLOOKUP(H1930,Input!$AI$3:$AL$1002,4)</f>
        <v/>
      </c>
      <c r="J1930" t="str">
        <f>VLOOKUP(H1930,Input!$AI$3:$AL$1002,3)</f>
        <v/>
      </c>
      <c r="K1930" t="str">
        <f t="shared" si="71"/>
        <v/>
      </c>
      <c r="L1930" t="str">
        <f>VLOOKUP(K1930,Input!$AM$3:$AP$1002,4)</f>
        <v/>
      </c>
      <c r="M1930" t="str">
        <f>VLOOKUP(K1930,Input!$AM$3:$AP$1002,3)</f>
        <v/>
      </c>
    </row>
    <row r="1931" spans="8:13" x14ac:dyDescent="0.3">
      <c r="H1931" t="str">
        <f t="shared" si="70"/>
        <v/>
      </c>
      <c r="I1931" t="str">
        <f>VLOOKUP(H1931,Input!$AI$3:$AL$1002,4)</f>
        <v/>
      </c>
      <c r="J1931" t="str">
        <f>VLOOKUP(H1931,Input!$AI$3:$AL$1002,3)</f>
        <v/>
      </c>
      <c r="K1931" t="str">
        <f t="shared" si="71"/>
        <v/>
      </c>
      <c r="L1931" t="str">
        <f>VLOOKUP(K1931,Input!$AM$3:$AP$1002,4)</f>
        <v/>
      </c>
      <c r="M1931" t="str">
        <f>VLOOKUP(K1931,Input!$AM$3:$AP$1002,3)</f>
        <v/>
      </c>
    </row>
    <row r="1932" spans="8:13" x14ac:dyDescent="0.3">
      <c r="H1932" t="str">
        <f t="shared" si="70"/>
        <v/>
      </c>
      <c r="I1932" t="str">
        <f>VLOOKUP(H1932,Input!$AI$3:$AL$1002,4)</f>
        <v/>
      </c>
      <c r="J1932" t="str">
        <f>VLOOKUP(H1932,Input!$AI$3:$AL$1002,3)</f>
        <v/>
      </c>
      <c r="K1932" t="str">
        <f t="shared" si="71"/>
        <v/>
      </c>
      <c r="L1932" t="str">
        <f>VLOOKUP(K1932,Input!$AM$3:$AP$1002,4)</f>
        <v/>
      </c>
      <c r="M1932" t="str">
        <f>VLOOKUP(K1932,Input!$AM$3:$AP$1002,3)</f>
        <v/>
      </c>
    </row>
    <row r="1933" spans="8:13" x14ac:dyDescent="0.3">
      <c r="H1933" t="str">
        <f t="shared" si="70"/>
        <v/>
      </c>
      <c r="I1933" t="str">
        <f>VLOOKUP(H1933,Input!$AI$3:$AL$1002,4)</f>
        <v/>
      </c>
      <c r="J1933" t="str">
        <f>VLOOKUP(H1933,Input!$AI$3:$AL$1002,3)</f>
        <v/>
      </c>
      <c r="K1933" t="str">
        <f t="shared" si="71"/>
        <v/>
      </c>
      <c r="L1933" t="str">
        <f>VLOOKUP(K1933,Input!$AM$3:$AP$1002,4)</f>
        <v/>
      </c>
      <c r="M1933" t="str">
        <f>VLOOKUP(K1933,Input!$AM$3:$AP$1002,3)</f>
        <v/>
      </c>
    </row>
    <row r="1934" spans="8:13" x14ac:dyDescent="0.3">
      <c r="H1934" t="str">
        <f t="shared" si="70"/>
        <v/>
      </c>
      <c r="I1934" t="str">
        <f>VLOOKUP(H1934,Input!$AI$3:$AL$1002,4)</f>
        <v/>
      </c>
      <c r="J1934" t="str">
        <f>VLOOKUP(H1934,Input!$AI$3:$AL$1002,3)</f>
        <v/>
      </c>
      <c r="K1934" t="str">
        <f t="shared" si="71"/>
        <v/>
      </c>
      <c r="L1934" t="str">
        <f>VLOOKUP(K1934,Input!$AM$3:$AP$1002,4)</f>
        <v/>
      </c>
      <c r="M1934" t="str">
        <f>VLOOKUP(K1934,Input!$AM$3:$AP$1002,3)</f>
        <v/>
      </c>
    </row>
    <row r="1935" spans="8:13" x14ac:dyDescent="0.3">
      <c r="H1935" t="str">
        <f t="shared" si="70"/>
        <v/>
      </c>
      <c r="I1935" t="str">
        <f>VLOOKUP(H1935,Input!$AI$3:$AL$1002,4)</f>
        <v/>
      </c>
      <c r="J1935" t="str">
        <f>VLOOKUP(H1935,Input!$AI$3:$AL$1002,3)</f>
        <v/>
      </c>
      <c r="K1935" t="str">
        <f t="shared" si="71"/>
        <v/>
      </c>
      <c r="L1935" t="str">
        <f>VLOOKUP(K1935,Input!$AM$3:$AP$1002,4)</f>
        <v/>
      </c>
      <c r="M1935" t="str">
        <f>VLOOKUP(K1935,Input!$AM$3:$AP$1002,3)</f>
        <v/>
      </c>
    </row>
    <row r="1936" spans="8:13" x14ac:dyDescent="0.3">
      <c r="H1936" t="str">
        <f t="shared" si="70"/>
        <v/>
      </c>
      <c r="I1936" t="str">
        <f>VLOOKUP(H1936,Input!$AI$3:$AL$1002,4)</f>
        <v/>
      </c>
      <c r="J1936" t="str">
        <f>VLOOKUP(H1936,Input!$AI$3:$AL$1002,3)</f>
        <v/>
      </c>
      <c r="K1936" t="str">
        <f t="shared" si="71"/>
        <v/>
      </c>
      <c r="L1936" t="str">
        <f>VLOOKUP(K1936,Input!$AM$3:$AP$1002,4)</f>
        <v/>
      </c>
      <c r="M1936" t="str">
        <f>VLOOKUP(K1936,Input!$AM$3:$AP$1002,3)</f>
        <v/>
      </c>
    </row>
    <row r="1937" spans="8:13" x14ac:dyDescent="0.3">
      <c r="H1937" t="str">
        <f t="shared" si="70"/>
        <v/>
      </c>
      <c r="I1937" t="str">
        <f>VLOOKUP(H1937,Input!$AI$3:$AL$1002,4)</f>
        <v/>
      </c>
      <c r="J1937" t="str">
        <f>VLOOKUP(H1937,Input!$AI$3:$AL$1002,3)</f>
        <v/>
      </c>
      <c r="K1937" t="str">
        <f t="shared" si="71"/>
        <v/>
      </c>
      <c r="L1937" t="str">
        <f>VLOOKUP(K1937,Input!$AM$3:$AP$1002,4)</f>
        <v/>
      </c>
      <c r="M1937" t="str">
        <f>VLOOKUP(K1937,Input!$AM$3:$AP$1002,3)</f>
        <v/>
      </c>
    </row>
    <row r="1938" spans="8:13" x14ac:dyDescent="0.3">
      <c r="H1938" t="str">
        <f t="shared" si="70"/>
        <v/>
      </c>
      <c r="I1938" t="str">
        <f>VLOOKUP(H1938,Input!$AI$3:$AL$1002,4)</f>
        <v/>
      </c>
      <c r="J1938" t="str">
        <f>VLOOKUP(H1938,Input!$AI$3:$AL$1002,3)</f>
        <v/>
      </c>
      <c r="K1938" t="str">
        <f t="shared" si="71"/>
        <v/>
      </c>
      <c r="L1938" t="str">
        <f>VLOOKUP(K1938,Input!$AM$3:$AP$1002,4)</f>
        <v/>
      </c>
      <c r="M1938" t="str">
        <f>VLOOKUP(K1938,Input!$AM$3:$AP$1002,3)</f>
        <v/>
      </c>
    </row>
    <row r="1939" spans="8:13" x14ac:dyDescent="0.3">
      <c r="H1939" t="str">
        <f t="shared" si="70"/>
        <v/>
      </c>
      <c r="I1939" t="str">
        <f>VLOOKUP(H1939,Input!$AI$3:$AL$1002,4)</f>
        <v/>
      </c>
      <c r="J1939" t="str">
        <f>VLOOKUP(H1939,Input!$AI$3:$AL$1002,3)</f>
        <v/>
      </c>
      <c r="K1939" t="str">
        <f t="shared" si="71"/>
        <v/>
      </c>
      <c r="L1939" t="str">
        <f>VLOOKUP(K1939,Input!$AM$3:$AP$1002,4)</f>
        <v/>
      </c>
      <c r="M1939" t="str">
        <f>VLOOKUP(K1939,Input!$AM$3:$AP$1002,3)</f>
        <v/>
      </c>
    </row>
    <row r="1940" spans="8:13" x14ac:dyDescent="0.3">
      <c r="H1940" t="str">
        <f t="shared" si="70"/>
        <v/>
      </c>
      <c r="I1940" t="str">
        <f>VLOOKUP(H1940,Input!$AI$3:$AL$1002,4)</f>
        <v/>
      </c>
      <c r="J1940" t="str">
        <f>VLOOKUP(H1940,Input!$AI$3:$AL$1002,3)</f>
        <v/>
      </c>
      <c r="K1940" t="str">
        <f t="shared" si="71"/>
        <v/>
      </c>
      <c r="L1940" t="str">
        <f>VLOOKUP(K1940,Input!$AM$3:$AP$1002,4)</f>
        <v/>
      </c>
      <c r="M1940" t="str">
        <f>VLOOKUP(K1940,Input!$AM$3:$AP$1002,3)</f>
        <v/>
      </c>
    </row>
    <row r="1941" spans="8:13" x14ac:dyDescent="0.3">
      <c r="H1941" t="str">
        <f t="shared" si="70"/>
        <v/>
      </c>
      <c r="I1941" t="str">
        <f>VLOOKUP(H1941,Input!$AI$3:$AL$1002,4)</f>
        <v/>
      </c>
      <c r="J1941" t="str">
        <f>VLOOKUP(H1941,Input!$AI$3:$AL$1002,3)</f>
        <v/>
      </c>
      <c r="K1941" t="str">
        <f t="shared" si="71"/>
        <v/>
      </c>
      <c r="L1941" t="str">
        <f>VLOOKUP(K1941,Input!$AM$3:$AP$1002,4)</f>
        <v/>
      </c>
      <c r="M1941" t="str">
        <f>VLOOKUP(K1941,Input!$AM$3:$AP$1002,3)</f>
        <v/>
      </c>
    </row>
    <row r="1942" spans="8:13" x14ac:dyDescent="0.3">
      <c r="H1942" t="str">
        <f t="shared" si="70"/>
        <v/>
      </c>
      <c r="I1942" t="str">
        <f>VLOOKUP(H1942,Input!$AI$3:$AL$1002,4)</f>
        <v/>
      </c>
      <c r="J1942" t="str">
        <f>VLOOKUP(H1942,Input!$AI$3:$AL$1002,3)</f>
        <v/>
      </c>
      <c r="K1942" t="str">
        <f t="shared" si="71"/>
        <v/>
      </c>
      <c r="L1942" t="str">
        <f>VLOOKUP(K1942,Input!$AM$3:$AP$1002,4)</f>
        <v/>
      </c>
      <c r="M1942" t="str">
        <f>VLOOKUP(K1942,Input!$AM$3:$AP$1002,3)</f>
        <v/>
      </c>
    </row>
    <row r="1943" spans="8:13" x14ac:dyDescent="0.3">
      <c r="H1943" t="str">
        <f t="shared" si="70"/>
        <v/>
      </c>
      <c r="I1943" t="str">
        <f>VLOOKUP(H1943,Input!$AI$3:$AL$1002,4)</f>
        <v/>
      </c>
      <c r="J1943" t="str">
        <f>VLOOKUP(H1943,Input!$AI$3:$AL$1002,3)</f>
        <v/>
      </c>
      <c r="K1943" t="str">
        <f t="shared" si="71"/>
        <v/>
      </c>
      <c r="L1943" t="str">
        <f>VLOOKUP(K1943,Input!$AM$3:$AP$1002,4)</f>
        <v/>
      </c>
      <c r="M1943" t="str">
        <f>VLOOKUP(K1943,Input!$AM$3:$AP$1002,3)</f>
        <v/>
      </c>
    </row>
    <row r="1944" spans="8:13" x14ac:dyDescent="0.3">
      <c r="H1944" t="str">
        <f t="shared" si="70"/>
        <v/>
      </c>
      <c r="I1944" t="str">
        <f>VLOOKUP(H1944,Input!$AI$3:$AL$1002,4)</f>
        <v/>
      </c>
      <c r="J1944" t="str">
        <f>VLOOKUP(H1944,Input!$AI$3:$AL$1002,3)</f>
        <v/>
      </c>
      <c r="K1944" t="str">
        <f t="shared" si="71"/>
        <v/>
      </c>
      <c r="L1944" t="str">
        <f>VLOOKUP(K1944,Input!$AM$3:$AP$1002,4)</f>
        <v/>
      </c>
      <c r="M1944" t="str">
        <f>VLOOKUP(K1944,Input!$AM$3:$AP$1002,3)</f>
        <v/>
      </c>
    </row>
    <row r="1945" spans="8:13" x14ac:dyDescent="0.3">
      <c r="H1945" t="str">
        <f t="shared" si="70"/>
        <v/>
      </c>
      <c r="I1945" t="str">
        <f>VLOOKUP(H1945,Input!$AI$3:$AL$1002,4)</f>
        <v/>
      </c>
      <c r="J1945" t="str">
        <f>VLOOKUP(H1945,Input!$AI$3:$AL$1002,3)</f>
        <v/>
      </c>
      <c r="K1945" t="str">
        <f t="shared" si="71"/>
        <v/>
      </c>
      <c r="L1945" t="str">
        <f>VLOOKUP(K1945,Input!$AM$3:$AP$1002,4)</f>
        <v/>
      </c>
      <c r="M1945" t="str">
        <f>VLOOKUP(K1945,Input!$AM$3:$AP$1002,3)</f>
        <v/>
      </c>
    </row>
    <row r="1946" spans="8:13" x14ac:dyDescent="0.3">
      <c r="H1946" t="str">
        <f t="shared" si="70"/>
        <v/>
      </c>
      <c r="I1946" t="str">
        <f>VLOOKUP(H1946,Input!$AI$3:$AL$1002,4)</f>
        <v/>
      </c>
      <c r="J1946" t="str">
        <f>VLOOKUP(H1946,Input!$AI$3:$AL$1002,3)</f>
        <v/>
      </c>
      <c r="K1946" t="str">
        <f t="shared" si="71"/>
        <v/>
      </c>
      <c r="L1946" t="str">
        <f>VLOOKUP(K1946,Input!$AM$3:$AP$1002,4)</f>
        <v/>
      </c>
      <c r="M1946" t="str">
        <f>VLOOKUP(K1946,Input!$AM$3:$AP$1002,3)</f>
        <v/>
      </c>
    </row>
    <row r="1947" spans="8:13" x14ac:dyDescent="0.3">
      <c r="H1947" t="str">
        <f t="shared" si="70"/>
        <v/>
      </c>
      <c r="I1947" t="str">
        <f>VLOOKUP(H1947,Input!$AI$3:$AL$1002,4)</f>
        <v/>
      </c>
      <c r="J1947" t="str">
        <f>VLOOKUP(H1947,Input!$AI$3:$AL$1002,3)</f>
        <v/>
      </c>
      <c r="K1947" t="str">
        <f t="shared" si="71"/>
        <v/>
      </c>
      <c r="L1947" t="str">
        <f>VLOOKUP(K1947,Input!$AM$3:$AP$1002,4)</f>
        <v/>
      </c>
      <c r="M1947" t="str">
        <f>VLOOKUP(K1947,Input!$AM$3:$AP$1002,3)</f>
        <v/>
      </c>
    </row>
    <row r="1948" spans="8:13" x14ac:dyDescent="0.3">
      <c r="H1948" t="str">
        <f t="shared" si="70"/>
        <v/>
      </c>
      <c r="I1948" t="str">
        <f>VLOOKUP(H1948,Input!$AI$3:$AL$1002,4)</f>
        <v/>
      </c>
      <c r="J1948" t="str">
        <f>VLOOKUP(H1948,Input!$AI$3:$AL$1002,3)</f>
        <v/>
      </c>
      <c r="K1948" t="str">
        <f t="shared" si="71"/>
        <v/>
      </c>
      <c r="L1948" t="str">
        <f>VLOOKUP(K1948,Input!$AM$3:$AP$1002,4)</f>
        <v/>
      </c>
      <c r="M1948" t="str">
        <f>VLOOKUP(K1948,Input!$AM$3:$AP$1002,3)</f>
        <v/>
      </c>
    </row>
    <row r="1949" spans="8:13" x14ac:dyDescent="0.3">
      <c r="H1949" t="str">
        <f t="shared" si="70"/>
        <v/>
      </c>
      <c r="I1949" t="str">
        <f>VLOOKUP(H1949,Input!$AI$3:$AL$1002,4)</f>
        <v/>
      </c>
      <c r="J1949" t="str">
        <f>VLOOKUP(H1949,Input!$AI$3:$AL$1002,3)</f>
        <v/>
      </c>
      <c r="K1949" t="str">
        <f t="shared" si="71"/>
        <v/>
      </c>
      <c r="L1949" t="str">
        <f>VLOOKUP(K1949,Input!$AM$3:$AP$1002,4)</f>
        <v/>
      </c>
      <c r="M1949" t="str">
        <f>VLOOKUP(K1949,Input!$AM$3:$AP$1002,3)</f>
        <v/>
      </c>
    </row>
    <row r="1950" spans="8:13" x14ac:dyDescent="0.3">
      <c r="H1950" t="str">
        <f t="shared" si="70"/>
        <v/>
      </c>
      <c r="I1950" t="str">
        <f>VLOOKUP(H1950,Input!$AI$3:$AL$1002,4)</f>
        <v/>
      </c>
      <c r="J1950" t="str">
        <f>VLOOKUP(H1950,Input!$AI$3:$AL$1002,3)</f>
        <v/>
      </c>
      <c r="K1950" t="str">
        <f t="shared" si="71"/>
        <v/>
      </c>
      <c r="L1950" t="str">
        <f>VLOOKUP(K1950,Input!$AM$3:$AP$1002,4)</f>
        <v/>
      </c>
      <c r="M1950" t="str">
        <f>VLOOKUP(K1950,Input!$AM$3:$AP$1002,3)</f>
        <v/>
      </c>
    </row>
    <row r="1951" spans="8:13" x14ac:dyDescent="0.3">
      <c r="H1951" t="str">
        <f t="shared" si="70"/>
        <v/>
      </c>
      <c r="I1951" t="str">
        <f>VLOOKUP(H1951,Input!$AI$3:$AL$1002,4)</f>
        <v/>
      </c>
      <c r="J1951" t="str">
        <f>VLOOKUP(H1951,Input!$AI$3:$AL$1002,3)</f>
        <v/>
      </c>
      <c r="K1951" t="str">
        <f t="shared" si="71"/>
        <v/>
      </c>
      <c r="L1951" t="str">
        <f>VLOOKUP(K1951,Input!$AM$3:$AP$1002,4)</f>
        <v/>
      </c>
      <c r="M1951" t="str">
        <f>VLOOKUP(K1951,Input!$AM$3:$AP$1002,3)</f>
        <v/>
      </c>
    </row>
    <row r="1952" spans="8:13" x14ac:dyDescent="0.3">
      <c r="H1952" t="str">
        <f t="shared" si="70"/>
        <v/>
      </c>
      <c r="I1952" t="str">
        <f>VLOOKUP(H1952,Input!$AI$3:$AL$1002,4)</f>
        <v/>
      </c>
      <c r="J1952" t="str">
        <f>VLOOKUP(H1952,Input!$AI$3:$AL$1002,3)</f>
        <v/>
      </c>
      <c r="K1952" t="str">
        <f t="shared" si="71"/>
        <v/>
      </c>
      <c r="L1952" t="str">
        <f>VLOOKUP(K1952,Input!$AM$3:$AP$1002,4)</f>
        <v/>
      </c>
      <c r="M1952" t="str">
        <f>VLOOKUP(K1952,Input!$AM$3:$AP$1002,3)</f>
        <v/>
      </c>
    </row>
    <row r="1953" spans="8:13" x14ac:dyDescent="0.3">
      <c r="H1953" t="str">
        <f t="shared" si="70"/>
        <v/>
      </c>
      <c r="I1953" t="str">
        <f>VLOOKUP(H1953,Input!$AI$3:$AL$1002,4)</f>
        <v/>
      </c>
      <c r="J1953" t="str">
        <f>VLOOKUP(H1953,Input!$AI$3:$AL$1002,3)</f>
        <v/>
      </c>
      <c r="K1953" t="str">
        <f t="shared" si="71"/>
        <v/>
      </c>
      <c r="L1953" t="str">
        <f>VLOOKUP(K1953,Input!$AM$3:$AP$1002,4)</f>
        <v/>
      </c>
      <c r="M1953" t="str">
        <f>VLOOKUP(K1953,Input!$AM$3:$AP$1002,3)</f>
        <v/>
      </c>
    </row>
    <row r="1954" spans="8:13" x14ac:dyDescent="0.3">
      <c r="H1954" t="str">
        <f t="shared" si="70"/>
        <v/>
      </c>
      <c r="I1954" t="str">
        <f>VLOOKUP(H1954,Input!$AI$3:$AL$1002,4)</f>
        <v/>
      </c>
      <c r="J1954" t="str">
        <f>VLOOKUP(H1954,Input!$AI$3:$AL$1002,3)</f>
        <v/>
      </c>
      <c r="K1954" t="str">
        <f t="shared" si="71"/>
        <v/>
      </c>
      <c r="L1954" t="str">
        <f>VLOOKUP(K1954,Input!$AM$3:$AP$1002,4)</f>
        <v/>
      </c>
      <c r="M1954" t="str">
        <f>VLOOKUP(K1954,Input!$AM$3:$AP$1002,3)</f>
        <v/>
      </c>
    </row>
    <row r="1955" spans="8:13" x14ac:dyDescent="0.3">
      <c r="H1955" t="str">
        <f t="shared" si="70"/>
        <v/>
      </c>
      <c r="I1955" t="str">
        <f>VLOOKUP(H1955,Input!$AI$3:$AL$1002,4)</f>
        <v/>
      </c>
      <c r="J1955" t="str">
        <f>VLOOKUP(H1955,Input!$AI$3:$AL$1002,3)</f>
        <v/>
      </c>
      <c r="K1955" t="str">
        <f t="shared" si="71"/>
        <v/>
      </c>
      <c r="L1955" t="str">
        <f>VLOOKUP(K1955,Input!$AM$3:$AP$1002,4)</f>
        <v/>
      </c>
      <c r="M1955" t="str">
        <f>VLOOKUP(K1955,Input!$AM$3:$AP$1002,3)</f>
        <v/>
      </c>
    </row>
    <row r="1956" spans="8:13" x14ac:dyDescent="0.3">
      <c r="H1956" t="str">
        <f t="shared" si="70"/>
        <v/>
      </c>
      <c r="I1956" t="str">
        <f>VLOOKUP(H1956,Input!$AI$3:$AL$1002,4)</f>
        <v/>
      </c>
      <c r="J1956" t="str">
        <f>VLOOKUP(H1956,Input!$AI$3:$AL$1002,3)</f>
        <v/>
      </c>
      <c r="K1956" t="str">
        <f t="shared" si="71"/>
        <v/>
      </c>
      <c r="L1956" t="str">
        <f>VLOOKUP(K1956,Input!$AM$3:$AP$1002,4)</f>
        <v/>
      </c>
      <c r="M1956" t="str">
        <f>VLOOKUP(K1956,Input!$AM$3:$AP$1002,3)</f>
        <v/>
      </c>
    </row>
    <row r="1957" spans="8:13" x14ac:dyDescent="0.3">
      <c r="H1957" t="str">
        <f t="shared" si="70"/>
        <v/>
      </c>
      <c r="I1957" t="str">
        <f>VLOOKUP(H1957,Input!$AI$3:$AL$1002,4)</f>
        <v/>
      </c>
      <c r="J1957" t="str">
        <f>VLOOKUP(H1957,Input!$AI$3:$AL$1002,3)</f>
        <v/>
      </c>
      <c r="K1957" t="str">
        <f t="shared" si="71"/>
        <v/>
      </c>
      <c r="L1957" t="str">
        <f>VLOOKUP(K1957,Input!$AM$3:$AP$1002,4)</f>
        <v/>
      </c>
      <c r="M1957" t="str">
        <f>VLOOKUP(K1957,Input!$AM$3:$AP$1002,3)</f>
        <v/>
      </c>
    </row>
    <row r="1958" spans="8:13" x14ac:dyDescent="0.3">
      <c r="H1958" t="str">
        <f t="shared" si="70"/>
        <v/>
      </c>
      <c r="I1958" t="str">
        <f>VLOOKUP(H1958,Input!$AI$3:$AL$1002,4)</f>
        <v/>
      </c>
      <c r="J1958" t="str">
        <f>VLOOKUP(H1958,Input!$AI$3:$AL$1002,3)</f>
        <v/>
      </c>
      <c r="K1958" t="str">
        <f t="shared" si="71"/>
        <v/>
      </c>
      <c r="L1958" t="str">
        <f>VLOOKUP(K1958,Input!$AM$3:$AP$1002,4)</f>
        <v/>
      </c>
      <c r="M1958" t="str">
        <f>VLOOKUP(K1958,Input!$AM$3:$AP$1002,3)</f>
        <v/>
      </c>
    </row>
    <row r="1959" spans="8:13" x14ac:dyDescent="0.3">
      <c r="H1959" t="str">
        <f t="shared" si="70"/>
        <v/>
      </c>
      <c r="I1959" t="str">
        <f>VLOOKUP(H1959,Input!$AI$3:$AL$1002,4)</f>
        <v/>
      </c>
      <c r="J1959" t="str">
        <f>VLOOKUP(H1959,Input!$AI$3:$AL$1002,3)</f>
        <v/>
      </c>
      <c r="K1959" t="str">
        <f t="shared" si="71"/>
        <v/>
      </c>
      <c r="L1959" t="str">
        <f>VLOOKUP(K1959,Input!$AM$3:$AP$1002,4)</f>
        <v/>
      </c>
      <c r="M1959" t="str">
        <f>VLOOKUP(K1959,Input!$AM$3:$AP$1002,3)</f>
        <v/>
      </c>
    </row>
    <row r="1960" spans="8:13" x14ac:dyDescent="0.3">
      <c r="H1960" t="str">
        <f t="shared" si="70"/>
        <v/>
      </c>
      <c r="I1960" t="str">
        <f>VLOOKUP(H1960,Input!$AI$3:$AL$1002,4)</f>
        <v/>
      </c>
      <c r="J1960" t="str">
        <f>VLOOKUP(H1960,Input!$AI$3:$AL$1002,3)</f>
        <v/>
      </c>
      <c r="K1960" t="str">
        <f t="shared" si="71"/>
        <v/>
      </c>
      <c r="L1960" t="str">
        <f>VLOOKUP(K1960,Input!$AM$3:$AP$1002,4)</f>
        <v/>
      </c>
      <c r="M1960" t="str">
        <f>VLOOKUP(K1960,Input!$AM$3:$AP$1002,3)</f>
        <v/>
      </c>
    </row>
    <row r="1961" spans="8:13" x14ac:dyDescent="0.3">
      <c r="H1961" t="str">
        <f t="shared" si="70"/>
        <v/>
      </c>
      <c r="I1961" t="str">
        <f>VLOOKUP(H1961,Input!$AI$3:$AL$1002,4)</f>
        <v/>
      </c>
      <c r="J1961" t="str">
        <f>VLOOKUP(H1961,Input!$AI$3:$AL$1002,3)</f>
        <v/>
      </c>
      <c r="K1961" t="str">
        <f t="shared" si="71"/>
        <v/>
      </c>
      <c r="L1961" t="str">
        <f>VLOOKUP(K1961,Input!$AM$3:$AP$1002,4)</f>
        <v/>
      </c>
      <c r="M1961" t="str">
        <f>VLOOKUP(K1961,Input!$AM$3:$AP$1002,3)</f>
        <v/>
      </c>
    </row>
    <row r="1962" spans="8:13" x14ac:dyDescent="0.3">
      <c r="H1962" t="str">
        <f t="shared" si="70"/>
        <v/>
      </c>
      <c r="I1962" t="str">
        <f>VLOOKUP(H1962,Input!$AI$3:$AL$1002,4)</f>
        <v/>
      </c>
      <c r="J1962" t="str">
        <f>VLOOKUP(H1962,Input!$AI$3:$AL$1002,3)</f>
        <v/>
      </c>
      <c r="K1962" t="str">
        <f t="shared" si="71"/>
        <v/>
      </c>
      <c r="L1962" t="str">
        <f>VLOOKUP(K1962,Input!$AM$3:$AP$1002,4)</f>
        <v/>
      </c>
      <c r="M1962" t="str">
        <f>VLOOKUP(K1962,Input!$AM$3:$AP$1002,3)</f>
        <v/>
      </c>
    </row>
    <row r="1963" spans="8:13" x14ac:dyDescent="0.3">
      <c r="H1963" t="str">
        <f t="shared" si="70"/>
        <v/>
      </c>
      <c r="I1963" t="str">
        <f>VLOOKUP(H1963,Input!$AI$3:$AL$1002,4)</f>
        <v/>
      </c>
      <c r="J1963" t="str">
        <f>VLOOKUP(H1963,Input!$AI$3:$AL$1002,3)</f>
        <v/>
      </c>
      <c r="K1963" t="str">
        <f t="shared" si="71"/>
        <v/>
      </c>
      <c r="L1963" t="str">
        <f>VLOOKUP(K1963,Input!$AM$3:$AP$1002,4)</f>
        <v/>
      </c>
      <c r="M1963" t="str">
        <f>VLOOKUP(K1963,Input!$AM$3:$AP$1002,3)</f>
        <v/>
      </c>
    </row>
    <row r="1964" spans="8:13" x14ac:dyDescent="0.3">
      <c r="H1964" t="str">
        <f t="shared" si="70"/>
        <v/>
      </c>
      <c r="I1964" t="str">
        <f>VLOOKUP(H1964,Input!$AI$3:$AL$1002,4)</f>
        <v/>
      </c>
      <c r="J1964" t="str">
        <f>VLOOKUP(H1964,Input!$AI$3:$AL$1002,3)</f>
        <v/>
      </c>
      <c r="K1964" t="str">
        <f t="shared" si="71"/>
        <v/>
      </c>
      <c r="L1964" t="str">
        <f>VLOOKUP(K1964,Input!$AM$3:$AP$1002,4)</f>
        <v/>
      </c>
      <c r="M1964" t="str">
        <f>VLOOKUP(K1964,Input!$AM$3:$AP$1002,3)</f>
        <v/>
      </c>
    </row>
    <row r="1965" spans="8:13" x14ac:dyDescent="0.3">
      <c r="H1965" t="str">
        <f t="shared" si="70"/>
        <v/>
      </c>
      <c r="I1965" t="str">
        <f>VLOOKUP(H1965,Input!$AI$3:$AL$1002,4)</f>
        <v/>
      </c>
      <c r="J1965" t="str">
        <f>VLOOKUP(H1965,Input!$AI$3:$AL$1002,3)</f>
        <v/>
      </c>
      <c r="K1965" t="str">
        <f t="shared" si="71"/>
        <v/>
      </c>
      <c r="L1965" t="str">
        <f>VLOOKUP(K1965,Input!$AM$3:$AP$1002,4)</f>
        <v/>
      </c>
      <c r="M1965" t="str">
        <f>VLOOKUP(K1965,Input!$AM$3:$AP$1002,3)</f>
        <v/>
      </c>
    </row>
    <row r="1966" spans="8:13" x14ac:dyDescent="0.3">
      <c r="H1966" t="str">
        <f t="shared" si="70"/>
        <v/>
      </c>
      <c r="I1966" t="str">
        <f>VLOOKUP(H1966,Input!$AI$3:$AL$1002,4)</f>
        <v/>
      </c>
      <c r="J1966" t="str">
        <f>VLOOKUP(H1966,Input!$AI$3:$AL$1002,3)</f>
        <v/>
      </c>
      <c r="K1966" t="str">
        <f t="shared" si="71"/>
        <v/>
      </c>
      <c r="L1966" t="str">
        <f>VLOOKUP(K1966,Input!$AM$3:$AP$1002,4)</f>
        <v/>
      </c>
      <c r="M1966" t="str">
        <f>VLOOKUP(K1966,Input!$AM$3:$AP$1002,3)</f>
        <v/>
      </c>
    </row>
    <row r="1967" spans="8:13" x14ac:dyDescent="0.3">
      <c r="H1967" t="str">
        <f t="shared" si="70"/>
        <v/>
      </c>
      <c r="I1967" t="str">
        <f>VLOOKUP(H1967,Input!$AI$3:$AL$1002,4)</f>
        <v/>
      </c>
      <c r="J1967" t="str">
        <f>VLOOKUP(H1967,Input!$AI$3:$AL$1002,3)</f>
        <v/>
      </c>
      <c r="K1967" t="str">
        <f t="shared" si="71"/>
        <v/>
      </c>
      <c r="L1967" t="str">
        <f>VLOOKUP(K1967,Input!$AM$3:$AP$1002,4)</f>
        <v/>
      </c>
      <c r="M1967" t="str">
        <f>VLOOKUP(K1967,Input!$AM$3:$AP$1002,3)</f>
        <v/>
      </c>
    </row>
    <row r="1968" spans="8:13" x14ac:dyDescent="0.3">
      <c r="H1968" t="str">
        <f t="shared" si="70"/>
        <v/>
      </c>
      <c r="I1968" t="str">
        <f>VLOOKUP(H1968,Input!$AI$3:$AL$1002,4)</f>
        <v/>
      </c>
      <c r="J1968" t="str">
        <f>VLOOKUP(H1968,Input!$AI$3:$AL$1002,3)</f>
        <v/>
      </c>
      <c r="K1968" t="str">
        <f t="shared" si="71"/>
        <v/>
      </c>
      <c r="L1968" t="str">
        <f>VLOOKUP(K1968,Input!$AM$3:$AP$1002,4)</f>
        <v/>
      </c>
      <c r="M1968" t="str">
        <f>VLOOKUP(K1968,Input!$AM$3:$AP$1002,3)</f>
        <v/>
      </c>
    </row>
    <row r="1969" spans="8:13" x14ac:dyDescent="0.3">
      <c r="H1969" t="str">
        <f t="shared" si="70"/>
        <v/>
      </c>
      <c r="I1969" t="str">
        <f>VLOOKUP(H1969,Input!$AI$3:$AL$1002,4)</f>
        <v/>
      </c>
      <c r="J1969" t="str">
        <f>VLOOKUP(H1969,Input!$AI$3:$AL$1002,3)</f>
        <v/>
      </c>
      <c r="K1969" t="str">
        <f t="shared" si="71"/>
        <v/>
      </c>
      <c r="L1969" t="str">
        <f>VLOOKUP(K1969,Input!$AM$3:$AP$1002,4)</f>
        <v/>
      </c>
      <c r="M1969" t="str">
        <f>VLOOKUP(K1969,Input!$AM$3:$AP$1002,3)</f>
        <v/>
      </c>
    </row>
    <row r="1970" spans="8:13" x14ac:dyDescent="0.3">
      <c r="H1970" t="str">
        <f t="shared" si="70"/>
        <v/>
      </c>
      <c r="I1970" t="str">
        <f>VLOOKUP(H1970,Input!$AI$3:$AL$1002,4)</f>
        <v/>
      </c>
      <c r="J1970" t="str">
        <f>VLOOKUP(H1970,Input!$AI$3:$AL$1002,3)</f>
        <v/>
      </c>
      <c r="K1970" t="str">
        <f t="shared" si="71"/>
        <v/>
      </c>
      <c r="L1970" t="str">
        <f>VLOOKUP(K1970,Input!$AM$3:$AP$1002,4)</f>
        <v/>
      </c>
      <c r="M1970" t="str">
        <f>VLOOKUP(K1970,Input!$AM$3:$AP$1002,3)</f>
        <v/>
      </c>
    </row>
    <row r="1971" spans="8:13" x14ac:dyDescent="0.3">
      <c r="H1971" t="str">
        <f t="shared" si="70"/>
        <v/>
      </c>
      <c r="I1971" t="str">
        <f>VLOOKUP(H1971,Input!$AI$3:$AL$1002,4)</f>
        <v/>
      </c>
      <c r="J1971" t="str">
        <f>VLOOKUP(H1971,Input!$AI$3:$AL$1002,3)</f>
        <v/>
      </c>
      <c r="K1971" t="str">
        <f t="shared" si="71"/>
        <v/>
      </c>
      <c r="L1971" t="str">
        <f>VLOOKUP(K1971,Input!$AM$3:$AP$1002,4)</f>
        <v/>
      </c>
      <c r="M1971" t="str">
        <f>VLOOKUP(K1971,Input!$AM$3:$AP$1002,3)</f>
        <v/>
      </c>
    </row>
    <row r="1972" spans="8:13" x14ac:dyDescent="0.3">
      <c r="H1972" t="str">
        <f t="shared" si="70"/>
        <v/>
      </c>
      <c r="I1972" t="str">
        <f>VLOOKUP(H1972,Input!$AI$3:$AL$1002,4)</f>
        <v/>
      </c>
      <c r="J1972" t="str">
        <f>VLOOKUP(H1972,Input!$AI$3:$AL$1002,3)</f>
        <v/>
      </c>
      <c r="K1972" t="str">
        <f t="shared" si="71"/>
        <v/>
      </c>
      <c r="L1972" t="str">
        <f>VLOOKUP(K1972,Input!$AM$3:$AP$1002,4)</f>
        <v/>
      </c>
      <c r="M1972" t="str">
        <f>VLOOKUP(K1972,Input!$AM$3:$AP$1002,3)</f>
        <v/>
      </c>
    </row>
    <row r="1973" spans="8:13" x14ac:dyDescent="0.3">
      <c r="H1973" t="str">
        <f t="shared" si="70"/>
        <v/>
      </c>
      <c r="I1973" t="str">
        <f>VLOOKUP(H1973,Input!$AI$3:$AL$1002,4)</f>
        <v/>
      </c>
      <c r="J1973" t="str">
        <f>VLOOKUP(H1973,Input!$AI$3:$AL$1002,3)</f>
        <v/>
      </c>
      <c r="K1973" t="str">
        <f t="shared" si="71"/>
        <v/>
      </c>
      <c r="L1973" t="str">
        <f>VLOOKUP(K1973,Input!$AM$3:$AP$1002,4)</f>
        <v/>
      </c>
      <c r="M1973" t="str">
        <f>VLOOKUP(K1973,Input!$AM$3:$AP$1002,3)</f>
        <v/>
      </c>
    </row>
    <row r="1974" spans="8:13" x14ac:dyDescent="0.3">
      <c r="H1974" t="str">
        <f t="shared" si="70"/>
        <v/>
      </c>
      <c r="I1974" t="str">
        <f>VLOOKUP(H1974,Input!$AI$3:$AL$1002,4)</f>
        <v/>
      </c>
      <c r="J1974" t="str">
        <f>VLOOKUP(H1974,Input!$AI$3:$AL$1002,3)</f>
        <v/>
      </c>
      <c r="K1974" t="str">
        <f t="shared" si="71"/>
        <v/>
      </c>
      <c r="L1974" t="str">
        <f>VLOOKUP(K1974,Input!$AM$3:$AP$1002,4)</f>
        <v/>
      </c>
      <c r="M1974" t="str">
        <f>VLOOKUP(K1974,Input!$AM$3:$AP$1002,3)</f>
        <v/>
      </c>
    </row>
    <row r="1975" spans="8:13" x14ac:dyDescent="0.3">
      <c r="H1975" t="str">
        <f t="shared" si="70"/>
        <v/>
      </c>
      <c r="I1975" t="str">
        <f>VLOOKUP(H1975,Input!$AI$3:$AL$1002,4)</f>
        <v/>
      </c>
      <c r="J1975" t="str">
        <f>VLOOKUP(H1975,Input!$AI$3:$AL$1002,3)</f>
        <v/>
      </c>
      <c r="K1975" t="str">
        <f t="shared" si="71"/>
        <v/>
      </c>
      <c r="L1975" t="str">
        <f>VLOOKUP(K1975,Input!$AM$3:$AP$1002,4)</f>
        <v/>
      </c>
      <c r="M1975" t="str">
        <f>VLOOKUP(K1975,Input!$AM$3:$AP$1002,3)</f>
        <v/>
      </c>
    </row>
    <row r="1976" spans="8:13" x14ac:dyDescent="0.3">
      <c r="H1976" t="str">
        <f t="shared" si="70"/>
        <v/>
      </c>
      <c r="I1976" t="str">
        <f>VLOOKUP(H1976,Input!$AI$3:$AL$1002,4)</f>
        <v/>
      </c>
      <c r="J1976" t="str">
        <f>VLOOKUP(H1976,Input!$AI$3:$AL$1002,3)</f>
        <v/>
      </c>
      <c r="K1976" t="str">
        <f t="shared" si="71"/>
        <v/>
      </c>
      <c r="L1976" t="str">
        <f>VLOOKUP(K1976,Input!$AM$3:$AP$1002,4)</f>
        <v/>
      </c>
      <c r="M1976" t="str">
        <f>VLOOKUP(K1976,Input!$AM$3:$AP$1002,3)</f>
        <v/>
      </c>
    </row>
    <row r="1977" spans="8:13" x14ac:dyDescent="0.3">
      <c r="H1977" t="str">
        <f t="shared" si="70"/>
        <v/>
      </c>
      <c r="I1977" t="str">
        <f>VLOOKUP(H1977,Input!$AI$3:$AL$1002,4)</f>
        <v/>
      </c>
      <c r="J1977" t="str">
        <f>VLOOKUP(H1977,Input!$AI$3:$AL$1002,3)</f>
        <v/>
      </c>
      <c r="K1977" t="str">
        <f t="shared" si="71"/>
        <v/>
      </c>
      <c r="L1977" t="str">
        <f>VLOOKUP(K1977,Input!$AM$3:$AP$1002,4)</f>
        <v/>
      </c>
      <c r="M1977" t="str">
        <f>VLOOKUP(K1977,Input!$AM$3:$AP$1002,3)</f>
        <v/>
      </c>
    </row>
    <row r="1978" spans="8:13" x14ac:dyDescent="0.3">
      <c r="H1978" t="str">
        <f t="shared" si="70"/>
        <v/>
      </c>
      <c r="I1978" t="str">
        <f>VLOOKUP(H1978,Input!$AI$3:$AL$1002,4)</f>
        <v/>
      </c>
      <c r="J1978" t="str">
        <f>VLOOKUP(H1978,Input!$AI$3:$AL$1002,3)</f>
        <v/>
      </c>
      <c r="K1978" t="str">
        <f t="shared" si="71"/>
        <v/>
      </c>
      <c r="L1978" t="str">
        <f>VLOOKUP(K1978,Input!$AM$3:$AP$1002,4)</f>
        <v/>
      </c>
      <c r="M1978" t="str">
        <f>VLOOKUP(K1978,Input!$AM$3:$AP$1002,3)</f>
        <v/>
      </c>
    </row>
    <row r="1979" spans="8:13" x14ac:dyDescent="0.3">
      <c r="H1979" t="str">
        <f t="shared" si="70"/>
        <v/>
      </c>
      <c r="I1979" t="str">
        <f>VLOOKUP(H1979,Input!$AI$3:$AL$1002,4)</f>
        <v/>
      </c>
      <c r="J1979" t="str">
        <f>VLOOKUP(H1979,Input!$AI$3:$AL$1002,3)</f>
        <v/>
      </c>
      <c r="K1979" t="str">
        <f t="shared" si="71"/>
        <v/>
      </c>
      <c r="L1979" t="str">
        <f>VLOOKUP(K1979,Input!$AM$3:$AP$1002,4)</f>
        <v/>
      </c>
      <c r="M1979" t="str">
        <f>VLOOKUP(K1979,Input!$AM$3:$AP$1002,3)</f>
        <v/>
      </c>
    </row>
    <row r="1980" spans="8:13" x14ac:dyDescent="0.3">
      <c r="H1980" t="str">
        <f t="shared" si="70"/>
        <v/>
      </c>
      <c r="I1980" t="str">
        <f>VLOOKUP(H1980,Input!$AI$3:$AL$1002,4)</f>
        <v/>
      </c>
      <c r="J1980" t="str">
        <f>VLOOKUP(H1980,Input!$AI$3:$AL$1002,3)</f>
        <v/>
      </c>
      <c r="K1980" t="str">
        <f t="shared" si="71"/>
        <v/>
      </c>
      <c r="L1980" t="str">
        <f>VLOOKUP(K1980,Input!$AM$3:$AP$1002,4)</f>
        <v/>
      </c>
      <c r="M1980" t="str">
        <f>VLOOKUP(K1980,Input!$AM$3:$AP$1002,3)</f>
        <v/>
      </c>
    </row>
    <row r="1981" spans="8:13" x14ac:dyDescent="0.3">
      <c r="H1981" t="str">
        <f t="shared" si="70"/>
        <v/>
      </c>
      <c r="I1981" t="str">
        <f>VLOOKUP(H1981,Input!$AI$3:$AL$1002,4)</f>
        <v/>
      </c>
      <c r="J1981" t="str">
        <f>VLOOKUP(H1981,Input!$AI$3:$AL$1002,3)</f>
        <v/>
      </c>
      <c r="K1981" t="str">
        <f t="shared" si="71"/>
        <v/>
      </c>
      <c r="L1981" t="str">
        <f>VLOOKUP(K1981,Input!$AM$3:$AP$1002,4)</f>
        <v/>
      </c>
      <c r="M1981" t="str">
        <f>VLOOKUP(K1981,Input!$AM$3:$AP$1002,3)</f>
        <v/>
      </c>
    </row>
    <row r="1982" spans="8:13" x14ac:dyDescent="0.3">
      <c r="H1982" t="str">
        <f t="shared" si="70"/>
        <v/>
      </c>
      <c r="I1982" t="str">
        <f>VLOOKUP(H1982,Input!$AI$3:$AL$1002,4)</f>
        <v/>
      </c>
      <c r="J1982" t="str">
        <f>VLOOKUP(H1982,Input!$AI$3:$AL$1002,3)</f>
        <v/>
      </c>
      <c r="K1982" t="str">
        <f t="shared" si="71"/>
        <v/>
      </c>
      <c r="L1982" t="str">
        <f>VLOOKUP(K1982,Input!$AM$3:$AP$1002,4)</f>
        <v/>
      </c>
      <c r="M1982" t="str">
        <f>VLOOKUP(K1982,Input!$AM$3:$AP$1002,3)</f>
        <v/>
      </c>
    </row>
    <row r="1983" spans="8:13" x14ac:dyDescent="0.3">
      <c r="H1983" t="str">
        <f t="shared" si="70"/>
        <v/>
      </c>
      <c r="I1983" t="str">
        <f>VLOOKUP(H1983,Input!$AI$3:$AL$1002,4)</f>
        <v/>
      </c>
      <c r="J1983" t="str">
        <f>VLOOKUP(H1983,Input!$AI$3:$AL$1002,3)</f>
        <v/>
      </c>
      <c r="K1983" t="str">
        <f t="shared" si="71"/>
        <v/>
      </c>
      <c r="L1983" t="str">
        <f>VLOOKUP(K1983,Input!$AM$3:$AP$1002,4)</f>
        <v/>
      </c>
      <c r="M1983" t="str">
        <f>VLOOKUP(K1983,Input!$AM$3:$AP$1002,3)</f>
        <v/>
      </c>
    </row>
    <row r="1984" spans="8:13" x14ac:dyDescent="0.3">
      <c r="H1984" t="str">
        <f t="shared" si="70"/>
        <v/>
      </c>
      <c r="I1984" t="str">
        <f>VLOOKUP(H1984,Input!$AI$3:$AL$1002,4)</f>
        <v/>
      </c>
      <c r="J1984" t="str">
        <f>VLOOKUP(H1984,Input!$AI$3:$AL$1002,3)</f>
        <v/>
      </c>
      <c r="K1984" t="str">
        <f t="shared" si="71"/>
        <v/>
      </c>
      <c r="L1984" t="str">
        <f>VLOOKUP(K1984,Input!$AM$3:$AP$1002,4)</f>
        <v/>
      </c>
      <c r="M1984" t="str">
        <f>VLOOKUP(K1984,Input!$AM$3:$AP$1002,3)</f>
        <v/>
      </c>
    </row>
    <row r="1985" spans="8:13" x14ac:dyDescent="0.3">
      <c r="H1985" t="str">
        <f t="shared" si="70"/>
        <v/>
      </c>
      <c r="I1985" t="str">
        <f>VLOOKUP(H1985,Input!$AI$3:$AL$1002,4)</f>
        <v/>
      </c>
      <c r="J1985" t="str">
        <f>VLOOKUP(H1985,Input!$AI$3:$AL$1002,3)</f>
        <v/>
      </c>
      <c r="K1985" t="str">
        <f t="shared" si="71"/>
        <v/>
      </c>
      <c r="L1985" t="str">
        <f>VLOOKUP(K1985,Input!$AM$3:$AP$1002,4)</f>
        <v/>
      </c>
      <c r="M1985" t="str">
        <f>VLOOKUP(K1985,Input!$AM$3:$AP$1002,3)</f>
        <v/>
      </c>
    </row>
    <row r="1986" spans="8:13" x14ac:dyDescent="0.3">
      <c r="H1986" t="str">
        <f t="shared" si="70"/>
        <v/>
      </c>
      <c r="I1986" t="str">
        <f>VLOOKUP(H1986,Input!$AI$3:$AL$1002,4)</f>
        <v/>
      </c>
      <c r="J1986" t="str">
        <f>VLOOKUP(H1986,Input!$AI$3:$AL$1002,3)</f>
        <v/>
      </c>
      <c r="K1986" t="str">
        <f t="shared" si="71"/>
        <v/>
      </c>
      <c r="L1986" t="str">
        <f>VLOOKUP(K1986,Input!$AM$3:$AP$1002,4)</f>
        <v/>
      </c>
      <c r="M1986" t="str">
        <f>VLOOKUP(K1986,Input!$AM$3:$AP$1002,3)</f>
        <v/>
      </c>
    </row>
    <row r="1987" spans="8:13" x14ac:dyDescent="0.3">
      <c r="H1987" t="str">
        <f t="shared" si="70"/>
        <v/>
      </c>
      <c r="I1987" t="str">
        <f>VLOOKUP(H1987,Input!$AI$3:$AL$1002,4)</f>
        <v/>
      </c>
      <c r="J1987" t="str">
        <f>VLOOKUP(H1987,Input!$AI$3:$AL$1002,3)</f>
        <v/>
      </c>
      <c r="K1987" t="str">
        <f t="shared" si="71"/>
        <v/>
      </c>
      <c r="L1987" t="str">
        <f>VLOOKUP(K1987,Input!$AM$3:$AP$1002,4)</f>
        <v/>
      </c>
      <c r="M1987" t="str">
        <f>VLOOKUP(K1987,Input!$AM$3:$AP$1002,3)</f>
        <v/>
      </c>
    </row>
    <row r="1988" spans="8:13" x14ac:dyDescent="0.3">
      <c r="H1988" t="str">
        <f t="shared" si="70"/>
        <v/>
      </c>
      <c r="I1988" t="str">
        <f>VLOOKUP(H1988,Input!$AI$3:$AL$1002,4)</f>
        <v/>
      </c>
      <c r="J1988" t="str">
        <f>VLOOKUP(H1988,Input!$AI$3:$AL$1002,3)</f>
        <v/>
      </c>
      <c r="K1988" t="str">
        <f t="shared" si="71"/>
        <v/>
      </c>
      <c r="L1988" t="str">
        <f>VLOOKUP(K1988,Input!$AM$3:$AP$1002,4)</f>
        <v/>
      </c>
      <c r="M1988" t="str">
        <f>VLOOKUP(K1988,Input!$AM$3:$AP$1002,3)</f>
        <v/>
      </c>
    </row>
    <row r="1989" spans="8:13" x14ac:dyDescent="0.3">
      <c r="H1989" t="str">
        <f t="shared" ref="H1989:H2052" si="72">IF(H1988&lt;$H$1,H1988+1,"")</f>
        <v/>
      </c>
      <c r="I1989" t="str">
        <f>VLOOKUP(H1989,Input!$AI$3:$AL$1002,4)</f>
        <v/>
      </c>
      <c r="J1989" t="str">
        <f>VLOOKUP(H1989,Input!$AI$3:$AL$1002,3)</f>
        <v/>
      </c>
      <c r="K1989" t="str">
        <f t="shared" ref="K1989:K2052" si="73">IF(K1988&lt;$K$1,K1988+1,"")</f>
        <v/>
      </c>
      <c r="L1989" t="str">
        <f>VLOOKUP(K1989,Input!$AM$3:$AP$1002,4)</f>
        <v/>
      </c>
      <c r="M1989" t="str">
        <f>VLOOKUP(K1989,Input!$AM$3:$AP$1002,3)</f>
        <v/>
      </c>
    </row>
    <row r="1990" spans="8:13" x14ac:dyDescent="0.3">
      <c r="H1990" t="str">
        <f t="shared" si="72"/>
        <v/>
      </c>
      <c r="I1990" t="str">
        <f>VLOOKUP(H1990,Input!$AI$3:$AL$1002,4)</f>
        <v/>
      </c>
      <c r="J1990" t="str">
        <f>VLOOKUP(H1990,Input!$AI$3:$AL$1002,3)</f>
        <v/>
      </c>
      <c r="K1990" t="str">
        <f t="shared" si="73"/>
        <v/>
      </c>
      <c r="L1990" t="str">
        <f>VLOOKUP(K1990,Input!$AM$3:$AP$1002,4)</f>
        <v/>
      </c>
      <c r="M1990" t="str">
        <f>VLOOKUP(K1990,Input!$AM$3:$AP$1002,3)</f>
        <v/>
      </c>
    </row>
    <row r="1991" spans="8:13" x14ac:dyDescent="0.3">
      <c r="H1991" t="str">
        <f t="shared" si="72"/>
        <v/>
      </c>
      <c r="I1991" t="str">
        <f>VLOOKUP(H1991,Input!$AI$3:$AL$1002,4)</f>
        <v/>
      </c>
      <c r="J1991" t="str">
        <f>VLOOKUP(H1991,Input!$AI$3:$AL$1002,3)</f>
        <v/>
      </c>
      <c r="K1991" t="str">
        <f t="shared" si="73"/>
        <v/>
      </c>
      <c r="L1991" t="str">
        <f>VLOOKUP(K1991,Input!$AM$3:$AP$1002,4)</f>
        <v/>
      </c>
      <c r="M1991" t="str">
        <f>VLOOKUP(K1991,Input!$AM$3:$AP$1002,3)</f>
        <v/>
      </c>
    </row>
    <row r="1992" spans="8:13" x14ac:dyDescent="0.3">
      <c r="H1992" t="str">
        <f t="shared" si="72"/>
        <v/>
      </c>
      <c r="I1992" t="str">
        <f>VLOOKUP(H1992,Input!$AI$3:$AL$1002,4)</f>
        <v/>
      </c>
      <c r="J1992" t="str">
        <f>VLOOKUP(H1992,Input!$AI$3:$AL$1002,3)</f>
        <v/>
      </c>
      <c r="K1992" t="str">
        <f t="shared" si="73"/>
        <v/>
      </c>
      <c r="L1992" t="str">
        <f>VLOOKUP(K1992,Input!$AM$3:$AP$1002,4)</f>
        <v/>
      </c>
      <c r="M1992" t="str">
        <f>VLOOKUP(K1992,Input!$AM$3:$AP$1002,3)</f>
        <v/>
      </c>
    </row>
    <row r="1993" spans="8:13" x14ac:dyDescent="0.3">
      <c r="H1993" t="str">
        <f t="shared" si="72"/>
        <v/>
      </c>
      <c r="I1993" t="str">
        <f>VLOOKUP(H1993,Input!$AI$3:$AL$1002,4)</f>
        <v/>
      </c>
      <c r="J1993" t="str">
        <f>VLOOKUP(H1993,Input!$AI$3:$AL$1002,3)</f>
        <v/>
      </c>
      <c r="K1993" t="str">
        <f t="shared" si="73"/>
        <v/>
      </c>
      <c r="L1993" t="str">
        <f>VLOOKUP(K1993,Input!$AM$3:$AP$1002,4)</f>
        <v/>
      </c>
      <c r="M1993" t="str">
        <f>VLOOKUP(K1993,Input!$AM$3:$AP$1002,3)</f>
        <v/>
      </c>
    </row>
    <row r="1994" spans="8:13" x14ac:dyDescent="0.3">
      <c r="H1994" t="str">
        <f t="shared" si="72"/>
        <v/>
      </c>
      <c r="I1994" t="str">
        <f>VLOOKUP(H1994,Input!$AI$3:$AL$1002,4)</f>
        <v/>
      </c>
      <c r="J1994" t="str">
        <f>VLOOKUP(H1994,Input!$AI$3:$AL$1002,3)</f>
        <v/>
      </c>
      <c r="K1994" t="str">
        <f t="shared" si="73"/>
        <v/>
      </c>
      <c r="L1994" t="str">
        <f>VLOOKUP(K1994,Input!$AM$3:$AP$1002,4)</f>
        <v/>
      </c>
      <c r="M1994" t="str">
        <f>VLOOKUP(K1994,Input!$AM$3:$AP$1002,3)</f>
        <v/>
      </c>
    </row>
    <row r="1995" spans="8:13" x14ac:dyDescent="0.3">
      <c r="H1995" t="str">
        <f t="shared" si="72"/>
        <v/>
      </c>
      <c r="I1995" t="str">
        <f>VLOOKUP(H1995,Input!$AI$3:$AL$1002,4)</f>
        <v/>
      </c>
      <c r="J1995" t="str">
        <f>VLOOKUP(H1995,Input!$AI$3:$AL$1002,3)</f>
        <v/>
      </c>
      <c r="K1995" t="str">
        <f t="shared" si="73"/>
        <v/>
      </c>
      <c r="L1995" t="str">
        <f>VLOOKUP(K1995,Input!$AM$3:$AP$1002,4)</f>
        <v/>
      </c>
      <c r="M1995" t="str">
        <f>VLOOKUP(K1995,Input!$AM$3:$AP$1002,3)</f>
        <v/>
      </c>
    </row>
    <row r="1996" spans="8:13" x14ac:dyDescent="0.3">
      <c r="H1996" t="str">
        <f t="shared" si="72"/>
        <v/>
      </c>
      <c r="I1996" t="str">
        <f>VLOOKUP(H1996,Input!$AI$3:$AL$1002,4)</f>
        <v/>
      </c>
      <c r="J1996" t="str">
        <f>VLOOKUP(H1996,Input!$AI$3:$AL$1002,3)</f>
        <v/>
      </c>
      <c r="K1996" t="str">
        <f t="shared" si="73"/>
        <v/>
      </c>
      <c r="L1996" t="str">
        <f>VLOOKUP(K1996,Input!$AM$3:$AP$1002,4)</f>
        <v/>
      </c>
      <c r="M1996" t="str">
        <f>VLOOKUP(K1996,Input!$AM$3:$AP$1002,3)</f>
        <v/>
      </c>
    </row>
    <row r="1997" spans="8:13" x14ac:dyDescent="0.3">
      <c r="H1997" t="str">
        <f t="shared" si="72"/>
        <v/>
      </c>
      <c r="I1997" t="str">
        <f>VLOOKUP(H1997,Input!$AI$3:$AL$1002,4)</f>
        <v/>
      </c>
      <c r="J1997" t="str">
        <f>VLOOKUP(H1997,Input!$AI$3:$AL$1002,3)</f>
        <v/>
      </c>
      <c r="K1997" t="str">
        <f t="shared" si="73"/>
        <v/>
      </c>
      <c r="L1997" t="str">
        <f>VLOOKUP(K1997,Input!$AM$3:$AP$1002,4)</f>
        <v/>
      </c>
      <c r="M1997" t="str">
        <f>VLOOKUP(K1997,Input!$AM$3:$AP$1002,3)</f>
        <v/>
      </c>
    </row>
    <row r="1998" spans="8:13" x14ac:dyDescent="0.3">
      <c r="H1998" t="str">
        <f t="shared" si="72"/>
        <v/>
      </c>
      <c r="I1998" t="str">
        <f>VLOOKUP(H1998,Input!$AI$3:$AL$1002,4)</f>
        <v/>
      </c>
      <c r="J1998" t="str">
        <f>VLOOKUP(H1998,Input!$AI$3:$AL$1002,3)</f>
        <v/>
      </c>
      <c r="K1998" t="str">
        <f t="shared" si="73"/>
        <v/>
      </c>
      <c r="L1998" t="str">
        <f>VLOOKUP(K1998,Input!$AM$3:$AP$1002,4)</f>
        <v/>
      </c>
      <c r="M1998" t="str">
        <f>VLOOKUP(K1998,Input!$AM$3:$AP$1002,3)</f>
        <v/>
      </c>
    </row>
    <row r="1999" spans="8:13" x14ac:dyDescent="0.3">
      <c r="H1999" t="str">
        <f t="shared" si="72"/>
        <v/>
      </c>
      <c r="I1999" t="str">
        <f>VLOOKUP(H1999,Input!$AI$3:$AL$1002,4)</f>
        <v/>
      </c>
      <c r="J1999" t="str">
        <f>VLOOKUP(H1999,Input!$AI$3:$AL$1002,3)</f>
        <v/>
      </c>
      <c r="K1999" t="str">
        <f t="shared" si="73"/>
        <v/>
      </c>
      <c r="L1999" t="str">
        <f>VLOOKUP(K1999,Input!$AM$3:$AP$1002,4)</f>
        <v/>
      </c>
      <c r="M1999" t="str">
        <f>VLOOKUP(K1999,Input!$AM$3:$AP$1002,3)</f>
        <v/>
      </c>
    </row>
    <row r="2000" spans="8:13" x14ac:dyDescent="0.3">
      <c r="H2000" t="str">
        <f t="shared" si="72"/>
        <v/>
      </c>
      <c r="I2000" t="str">
        <f>VLOOKUP(H2000,Input!$AI$3:$AL$1002,4)</f>
        <v/>
      </c>
      <c r="J2000" t="str">
        <f>VLOOKUP(H2000,Input!$AI$3:$AL$1002,3)</f>
        <v/>
      </c>
      <c r="K2000" t="str">
        <f t="shared" si="73"/>
        <v/>
      </c>
      <c r="L2000" t="str">
        <f>VLOOKUP(K2000,Input!$AM$3:$AP$1002,4)</f>
        <v/>
      </c>
      <c r="M2000" t="str">
        <f>VLOOKUP(K2000,Input!$AM$3:$AP$1002,3)</f>
        <v/>
      </c>
    </row>
    <row r="2001" spans="8:13" x14ac:dyDescent="0.3">
      <c r="H2001" t="str">
        <f t="shared" si="72"/>
        <v/>
      </c>
      <c r="I2001" t="str">
        <f>VLOOKUP(H2001,Input!$AI$3:$AL$1002,4)</f>
        <v/>
      </c>
      <c r="J2001" t="str">
        <f>VLOOKUP(H2001,Input!$AI$3:$AL$1002,3)</f>
        <v/>
      </c>
      <c r="K2001" t="str">
        <f t="shared" si="73"/>
        <v/>
      </c>
      <c r="L2001" t="str">
        <f>VLOOKUP(K2001,Input!$AM$3:$AP$1002,4)</f>
        <v/>
      </c>
      <c r="M2001" t="str">
        <f>VLOOKUP(K2001,Input!$AM$3:$AP$1002,3)</f>
        <v/>
      </c>
    </row>
    <row r="2002" spans="8:13" x14ac:dyDescent="0.3">
      <c r="H2002" t="str">
        <f t="shared" si="72"/>
        <v/>
      </c>
      <c r="I2002" t="str">
        <f>VLOOKUP(H2002,Input!$AI$3:$AL$1002,4)</f>
        <v/>
      </c>
      <c r="J2002" t="str">
        <f>VLOOKUP(H2002,Input!$AI$3:$AL$1002,3)</f>
        <v/>
      </c>
      <c r="K2002" t="str">
        <f t="shared" si="73"/>
        <v/>
      </c>
      <c r="L2002" t="str">
        <f>VLOOKUP(K2002,Input!$AM$3:$AP$1002,4)</f>
        <v/>
      </c>
      <c r="M2002" t="str">
        <f>VLOOKUP(K2002,Input!$AM$3:$AP$1002,3)</f>
        <v/>
      </c>
    </row>
    <row r="2003" spans="8:13" x14ac:dyDescent="0.3">
      <c r="H2003" t="str">
        <f t="shared" si="72"/>
        <v/>
      </c>
      <c r="I2003" t="str">
        <f>VLOOKUP(H2003,Input!$AI$3:$AL$1002,4)</f>
        <v/>
      </c>
      <c r="J2003" t="str">
        <f>VLOOKUP(H2003,Input!$AI$3:$AL$1002,3)</f>
        <v/>
      </c>
      <c r="K2003" t="str">
        <f t="shared" si="73"/>
        <v/>
      </c>
      <c r="L2003" t="str">
        <f>VLOOKUP(K2003,Input!$AM$3:$AP$1002,4)</f>
        <v/>
      </c>
      <c r="M2003" t="str">
        <f>VLOOKUP(K2003,Input!$AM$3:$AP$1002,3)</f>
        <v/>
      </c>
    </row>
    <row r="2004" spans="8:13" x14ac:dyDescent="0.3">
      <c r="H2004" t="str">
        <f t="shared" si="72"/>
        <v/>
      </c>
      <c r="I2004" t="str">
        <f>VLOOKUP(H2004,Input!$AI$3:$AL$1002,4)</f>
        <v/>
      </c>
      <c r="J2004" t="str">
        <f>VLOOKUP(H2004,Input!$AI$3:$AL$1002,3)</f>
        <v/>
      </c>
      <c r="K2004" t="str">
        <f t="shared" si="73"/>
        <v/>
      </c>
      <c r="L2004" t="str">
        <f>VLOOKUP(K2004,Input!$AM$3:$AP$1002,4)</f>
        <v/>
      </c>
      <c r="M2004" t="str">
        <f>VLOOKUP(K2004,Input!$AM$3:$AP$1002,3)</f>
        <v/>
      </c>
    </row>
    <row r="2005" spans="8:13" x14ac:dyDescent="0.3">
      <c r="H2005" t="str">
        <f t="shared" si="72"/>
        <v/>
      </c>
      <c r="I2005" t="str">
        <f>VLOOKUP(H2005,Input!$AI$3:$AL$1002,4)</f>
        <v/>
      </c>
      <c r="J2005" t="str">
        <f>VLOOKUP(H2005,Input!$AI$3:$AL$1002,3)</f>
        <v/>
      </c>
      <c r="K2005" t="str">
        <f t="shared" si="73"/>
        <v/>
      </c>
      <c r="L2005" t="str">
        <f>VLOOKUP(K2005,Input!$AM$3:$AP$1002,4)</f>
        <v/>
      </c>
      <c r="M2005" t="str">
        <f>VLOOKUP(K2005,Input!$AM$3:$AP$1002,3)</f>
        <v/>
      </c>
    </row>
    <row r="2006" spans="8:13" x14ac:dyDescent="0.3">
      <c r="H2006" t="str">
        <f t="shared" si="72"/>
        <v/>
      </c>
      <c r="I2006" t="str">
        <f>VLOOKUP(H2006,Input!$AI$3:$AL$1002,4)</f>
        <v/>
      </c>
      <c r="J2006" t="str">
        <f>VLOOKUP(H2006,Input!$AI$3:$AL$1002,3)</f>
        <v/>
      </c>
      <c r="K2006" t="str">
        <f t="shared" si="73"/>
        <v/>
      </c>
      <c r="L2006" t="str">
        <f>VLOOKUP(K2006,Input!$AM$3:$AP$1002,4)</f>
        <v/>
      </c>
      <c r="M2006" t="str">
        <f>VLOOKUP(K2006,Input!$AM$3:$AP$1002,3)</f>
        <v/>
      </c>
    </row>
    <row r="2007" spans="8:13" x14ac:dyDescent="0.3">
      <c r="H2007" t="str">
        <f t="shared" si="72"/>
        <v/>
      </c>
      <c r="I2007" t="str">
        <f>VLOOKUP(H2007,Input!$AI$3:$AL$1002,4)</f>
        <v/>
      </c>
      <c r="J2007" t="str">
        <f>VLOOKUP(H2007,Input!$AI$3:$AL$1002,3)</f>
        <v/>
      </c>
      <c r="K2007" t="str">
        <f t="shared" si="73"/>
        <v/>
      </c>
      <c r="L2007" t="str">
        <f>VLOOKUP(K2007,Input!$AM$3:$AP$1002,4)</f>
        <v/>
      </c>
      <c r="M2007" t="str">
        <f>VLOOKUP(K2007,Input!$AM$3:$AP$1002,3)</f>
        <v/>
      </c>
    </row>
    <row r="2008" spans="8:13" x14ac:dyDescent="0.3">
      <c r="H2008" t="str">
        <f t="shared" si="72"/>
        <v/>
      </c>
      <c r="I2008" t="str">
        <f>VLOOKUP(H2008,Input!$AI$3:$AL$1002,4)</f>
        <v/>
      </c>
      <c r="J2008" t="str">
        <f>VLOOKUP(H2008,Input!$AI$3:$AL$1002,3)</f>
        <v/>
      </c>
      <c r="K2008" t="str">
        <f t="shared" si="73"/>
        <v/>
      </c>
      <c r="L2008" t="str">
        <f>VLOOKUP(K2008,Input!$AM$3:$AP$1002,4)</f>
        <v/>
      </c>
      <c r="M2008" t="str">
        <f>VLOOKUP(K2008,Input!$AM$3:$AP$1002,3)</f>
        <v/>
      </c>
    </row>
    <row r="2009" spans="8:13" x14ac:dyDescent="0.3">
      <c r="H2009" t="str">
        <f t="shared" si="72"/>
        <v/>
      </c>
      <c r="I2009" t="str">
        <f>VLOOKUP(H2009,Input!$AI$3:$AL$1002,4)</f>
        <v/>
      </c>
      <c r="J2009" t="str">
        <f>VLOOKUP(H2009,Input!$AI$3:$AL$1002,3)</f>
        <v/>
      </c>
      <c r="K2009" t="str">
        <f t="shared" si="73"/>
        <v/>
      </c>
      <c r="L2009" t="str">
        <f>VLOOKUP(K2009,Input!$AM$3:$AP$1002,4)</f>
        <v/>
      </c>
      <c r="M2009" t="str">
        <f>VLOOKUP(K2009,Input!$AM$3:$AP$1002,3)</f>
        <v/>
      </c>
    </row>
    <row r="2010" spans="8:13" x14ac:dyDescent="0.3">
      <c r="H2010" t="str">
        <f t="shared" si="72"/>
        <v/>
      </c>
      <c r="I2010" t="str">
        <f>VLOOKUP(H2010,Input!$AI$3:$AL$1002,4)</f>
        <v/>
      </c>
      <c r="J2010" t="str">
        <f>VLOOKUP(H2010,Input!$AI$3:$AL$1002,3)</f>
        <v/>
      </c>
      <c r="K2010" t="str">
        <f t="shared" si="73"/>
        <v/>
      </c>
      <c r="L2010" t="str">
        <f>VLOOKUP(K2010,Input!$AM$3:$AP$1002,4)</f>
        <v/>
      </c>
      <c r="M2010" t="str">
        <f>VLOOKUP(K2010,Input!$AM$3:$AP$1002,3)</f>
        <v/>
      </c>
    </row>
    <row r="2011" spans="8:13" x14ac:dyDescent="0.3">
      <c r="H2011" t="str">
        <f t="shared" si="72"/>
        <v/>
      </c>
      <c r="I2011" t="str">
        <f>VLOOKUP(H2011,Input!$AI$3:$AL$1002,4)</f>
        <v/>
      </c>
      <c r="J2011" t="str">
        <f>VLOOKUP(H2011,Input!$AI$3:$AL$1002,3)</f>
        <v/>
      </c>
      <c r="K2011" t="str">
        <f t="shared" si="73"/>
        <v/>
      </c>
      <c r="L2011" t="str">
        <f>VLOOKUP(K2011,Input!$AM$3:$AP$1002,4)</f>
        <v/>
      </c>
      <c r="M2011" t="str">
        <f>VLOOKUP(K2011,Input!$AM$3:$AP$1002,3)</f>
        <v/>
      </c>
    </row>
    <row r="2012" spans="8:13" x14ac:dyDescent="0.3">
      <c r="H2012" t="str">
        <f t="shared" si="72"/>
        <v/>
      </c>
      <c r="I2012" t="str">
        <f>VLOOKUP(H2012,Input!$AI$3:$AL$1002,4)</f>
        <v/>
      </c>
      <c r="J2012" t="str">
        <f>VLOOKUP(H2012,Input!$AI$3:$AL$1002,3)</f>
        <v/>
      </c>
      <c r="K2012" t="str">
        <f t="shared" si="73"/>
        <v/>
      </c>
      <c r="L2012" t="str">
        <f>VLOOKUP(K2012,Input!$AM$3:$AP$1002,4)</f>
        <v/>
      </c>
      <c r="M2012" t="str">
        <f>VLOOKUP(K2012,Input!$AM$3:$AP$1002,3)</f>
        <v/>
      </c>
    </row>
    <row r="2013" spans="8:13" x14ac:dyDescent="0.3">
      <c r="H2013" t="str">
        <f t="shared" si="72"/>
        <v/>
      </c>
      <c r="I2013" t="str">
        <f>VLOOKUP(H2013,Input!$AI$3:$AL$1002,4)</f>
        <v/>
      </c>
      <c r="J2013" t="str">
        <f>VLOOKUP(H2013,Input!$AI$3:$AL$1002,3)</f>
        <v/>
      </c>
      <c r="K2013" t="str">
        <f t="shared" si="73"/>
        <v/>
      </c>
      <c r="L2013" t="str">
        <f>VLOOKUP(K2013,Input!$AM$3:$AP$1002,4)</f>
        <v/>
      </c>
      <c r="M2013" t="str">
        <f>VLOOKUP(K2013,Input!$AM$3:$AP$1002,3)</f>
        <v/>
      </c>
    </row>
    <row r="2014" spans="8:13" x14ac:dyDescent="0.3">
      <c r="H2014" t="str">
        <f t="shared" si="72"/>
        <v/>
      </c>
      <c r="I2014" t="str">
        <f>VLOOKUP(H2014,Input!$AI$3:$AL$1002,4)</f>
        <v/>
      </c>
      <c r="J2014" t="str">
        <f>VLOOKUP(H2014,Input!$AI$3:$AL$1002,3)</f>
        <v/>
      </c>
      <c r="K2014" t="str">
        <f t="shared" si="73"/>
        <v/>
      </c>
      <c r="L2014" t="str">
        <f>VLOOKUP(K2014,Input!$AM$3:$AP$1002,4)</f>
        <v/>
      </c>
      <c r="M2014" t="str">
        <f>VLOOKUP(K2014,Input!$AM$3:$AP$1002,3)</f>
        <v/>
      </c>
    </row>
    <row r="2015" spans="8:13" x14ac:dyDescent="0.3">
      <c r="H2015" t="str">
        <f t="shared" si="72"/>
        <v/>
      </c>
      <c r="I2015" t="str">
        <f>VLOOKUP(H2015,Input!$AI$3:$AL$1002,4)</f>
        <v/>
      </c>
      <c r="J2015" t="str">
        <f>VLOOKUP(H2015,Input!$AI$3:$AL$1002,3)</f>
        <v/>
      </c>
      <c r="K2015" t="str">
        <f t="shared" si="73"/>
        <v/>
      </c>
      <c r="L2015" t="str">
        <f>VLOOKUP(K2015,Input!$AM$3:$AP$1002,4)</f>
        <v/>
      </c>
      <c r="M2015" t="str">
        <f>VLOOKUP(K2015,Input!$AM$3:$AP$1002,3)</f>
        <v/>
      </c>
    </row>
    <row r="2016" spans="8:13" x14ac:dyDescent="0.3">
      <c r="H2016" t="str">
        <f t="shared" si="72"/>
        <v/>
      </c>
      <c r="I2016" t="str">
        <f>VLOOKUP(H2016,Input!$AI$3:$AL$1002,4)</f>
        <v/>
      </c>
      <c r="J2016" t="str">
        <f>VLOOKUP(H2016,Input!$AI$3:$AL$1002,3)</f>
        <v/>
      </c>
      <c r="K2016" t="str">
        <f t="shared" si="73"/>
        <v/>
      </c>
      <c r="L2016" t="str">
        <f>VLOOKUP(K2016,Input!$AM$3:$AP$1002,4)</f>
        <v/>
      </c>
      <c r="M2016" t="str">
        <f>VLOOKUP(K2016,Input!$AM$3:$AP$1002,3)</f>
        <v/>
      </c>
    </row>
    <row r="2017" spans="8:13" x14ac:dyDescent="0.3">
      <c r="H2017" t="str">
        <f t="shared" si="72"/>
        <v/>
      </c>
      <c r="I2017" t="str">
        <f>VLOOKUP(H2017,Input!$AI$3:$AL$1002,4)</f>
        <v/>
      </c>
      <c r="J2017" t="str">
        <f>VLOOKUP(H2017,Input!$AI$3:$AL$1002,3)</f>
        <v/>
      </c>
      <c r="K2017" t="str">
        <f t="shared" si="73"/>
        <v/>
      </c>
      <c r="L2017" t="str">
        <f>VLOOKUP(K2017,Input!$AM$3:$AP$1002,4)</f>
        <v/>
      </c>
      <c r="M2017" t="str">
        <f>VLOOKUP(K2017,Input!$AM$3:$AP$1002,3)</f>
        <v/>
      </c>
    </row>
    <row r="2018" spans="8:13" x14ac:dyDescent="0.3">
      <c r="H2018" t="str">
        <f t="shared" si="72"/>
        <v/>
      </c>
      <c r="I2018" t="str">
        <f>VLOOKUP(H2018,Input!$AI$3:$AL$1002,4)</f>
        <v/>
      </c>
      <c r="J2018" t="str">
        <f>VLOOKUP(H2018,Input!$AI$3:$AL$1002,3)</f>
        <v/>
      </c>
      <c r="K2018" t="str">
        <f t="shared" si="73"/>
        <v/>
      </c>
      <c r="L2018" t="str">
        <f>VLOOKUP(K2018,Input!$AM$3:$AP$1002,4)</f>
        <v/>
      </c>
      <c r="M2018" t="str">
        <f>VLOOKUP(K2018,Input!$AM$3:$AP$1002,3)</f>
        <v/>
      </c>
    </row>
    <row r="2019" spans="8:13" x14ac:dyDescent="0.3">
      <c r="H2019" t="str">
        <f t="shared" si="72"/>
        <v/>
      </c>
      <c r="I2019" t="str">
        <f>VLOOKUP(H2019,Input!$AI$3:$AL$1002,4)</f>
        <v/>
      </c>
      <c r="J2019" t="str">
        <f>VLOOKUP(H2019,Input!$AI$3:$AL$1002,3)</f>
        <v/>
      </c>
      <c r="K2019" t="str">
        <f t="shared" si="73"/>
        <v/>
      </c>
      <c r="L2019" t="str">
        <f>VLOOKUP(K2019,Input!$AM$3:$AP$1002,4)</f>
        <v/>
      </c>
      <c r="M2019" t="str">
        <f>VLOOKUP(K2019,Input!$AM$3:$AP$1002,3)</f>
        <v/>
      </c>
    </row>
    <row r="2020" spans="8:13" x14ac:dyDescent="0.3">
      <c r="H2020" t="str">
        <f t="shared" si="72"/>
        <v/>
      </c>
      <c r="I2020" t="str">
        <f>VLOOKUP(H2020,Input!$AI$3:$AL$1002,4)</f>
        <v/>
      </c>
      <c r="J2020" t="str">
        <f>VLOOKUP(H2020,Input!$AI$3:$AL$1002,3)</f>
        <v/>
      </c>
      <c r="K2020" t="str">
        <f t="shared" si="73"/>
        <v/>
      </c>
      <c r="L2020" t="str">
        <f>VLOOKUP(K2020,Input!$AM$3:$AP$1002,4)</f>
        <v/>
      </c>
      <c r="M2020" t="str">
        <f>VLOOKUP(K2020,Input!$AM$3:$AP$1002,3)</f>
        <v/>
      </c>
    </row>
    <row r="2021" spans="8:13" x14ac:dyDescent="0.3">
      <c r="H2021" t="str">
        <f t="shared" si="72"/>
        <v/>
      </c>
      <c r="I2021" t="str">
        <f>VLOOKUP(H2021,Input!$AI$3:$AL$1002,4)</f>
        <v/>
      </c>
      <c r="J2021" t="str">
        <f>VLOOKUP(H2021,Input!$AI$3:$AL$1002,3)</f>
        <v/>
      </c>
      <c r="K2021" t="str">
        <f t="shared" si="73"/>
        <v/>
      </c>
      <c r="L2021" t="str">
        <f>VLOOKUP(K2021,Input!$AM$3:$AP$1002,4)</f>
        <v/>
      </c>
      <c r="M2021" t="str">
        <f>VLOOKUP(K2021,Input!$AM$3:$AP$1002,3)</f>
        <v/>
      </c>
    </row>
    <row r="2022" spans="8:13" x14ac:dyDescent="0.3">
      <c r="H2022" t="str">
        <f t="shared" si="72"/>
        <v/>
      </c>
      <c r="I2022" t="str">
        <f>VLOOKUP(H2022,Input!$AI$3:$AL$1002,4)</f>
        <v/>
      </c>
      <c r="J2022" t="str">
        <f>VLOOKUP(H2022,Input!$AI$3:$AL$1002,3)</f>
        <v/>
      </c>
      <c r="K2022" t="str">
        <f t="shared" si="73"/>
        <v/>
      </c>
      <c r="L2022" t="str">
        <f>VLOOKUP(K2022,Input!$AM$3:$AP$1002,4)</f>
        <v/>
      </c>
      <c r="M2022" t="str">
        <f>VLOOKUP(K2022,Input!$AM$3:$AP$1002,3)</f>
        <v/>
      </c>
    </row>
    <row r="2023" spans="8:13" x14ac:dyDescent="0.3">
      <c r="H2023" t="str">
        <f t="shared" si="72"/>
        <v/>
      </c>
      <c r="I2023" t="str">
        <f>VLOOKUP(H2023,Input!$AI$3:$AL$1002,4)</f>
        <v/>
      </c>
      <c r="J2023" t="str">
        <f>VLOOKUP(H2023,Input!$AI$3:$AL$1002,3)</f>
        <v/>
      </c>
      <c r="K2023" t="str">
        <f t="shared" si="73"/>
        <v/>
      </c>
      <c r="L2023" t="str">
        <f>VLOOKUP(K2023,Input!$AM$3:$AP$1002,4)</f>
        <v/>
      </c>
      <c r="M2023" t="str">
        <f>VLOOKUP(K2023,Input!$AM$3:$AP$1002,3)</f>
        <v/>
      </c>
    </row>
    <row r="2024" spans="8:13" x14ac:dyDescent="0.3">
      <c r="H2024" t="str">
        <f t="shared" si="72"/>
        <v/>
      </c>
      <c r="I2024" t="str">
        <f>VLOOKUP(H2024,Input!$AI$3:$AL$1002,4)</f>
        <v/>
      </c>
      <c r="J2024" t="str">
        <f>VLOOKUP(H2024,Input!$AI$3:$AL$1002,3)</f>
        <v/>
      </c>
      <c r="K2024" t="str">
        <f t="shared" si="73"/>
        <v/>
      </c>
      <c r="L2024" t="str">
        <f>VLOOKUP(K2024,Input!$AM$3:$AP$1002,4)</f>
        <v/>
      </c>
      <c r="M2024" t="str">
        <f>VLOOKUP(K2024,Input!$AM$3:$AP$1002,3)</f>
        <v/>
      </c>
    </row>
    <row r="2025" spans="8:13" x14ac:dyDescent="0.3">
      <c r="H2025" t="str">
        <f t="shared" si="72"/>
        <v/>
      </c>
      <c r="I2025" t="str">
        <f>VLOOKUP(H2025,Input!$AI$3:$AL$1002,4)</f>
        <v/>
      </c>
      <c r="J2025" t="str">
        <f>VLOOKUP(H2025,Input!$AI$3:$AL$1002,3)</f>
        <v/>
      </c>
      <c r="K2025" t="str">
        <f t="shared" si="73"/>
        <v/>
      </c>
      <c r="L2025" t="str">
        <f>VLOOKUP(K2025,Input!$AM$3:$AP$1002,4)</f>
        <v/>
      </c>
      <c r="M2025" t="str">
        <f>VLOOKUP(K2025,Input!$AM$3:$AP$1002,3)</f>
        <v/>
      </c>
    </row>
    <row r="2026" spans="8:13" x14ac:dyDescent="0.3">
      <c r="H2026" t="str">
        <f t="shared" si="72"/>
        <v/>
      </c>
      <c r="I2026" t="str">
        <f>VLOOKUP(H2026,Input!$AI$3:$AL$1002,4)</f>
        <v/>
      </c>
      <c r="J2026" t="str">
        <f>VLOOKUP(H2026,Input!$AI$3:$AL$1002,3)</f>
        <v/>
      </c>
      <c r="K2026" t="str">
        <f t="shared" si="73"/>
        <v/>
      </c>
      <c r="L2026" t="str">
        <f>VLOOKUP(K2026,Input!$AM$3:$AP$1002,4)</f>
        <v/>
      </c>
      <c r="M2026" t="str">
        <f>VLOOKUP(K2026,Input!$AM$3:$AP$1002,3)</f>
        <v/>
      </c>
    </row>
    <row r="2027" spans="8:13" x14ac:dyDescent="0.3">
      <c r="H2027" t="str">
        <f t="shared" si="72"/>
        <v/>
      </c>
      <c r="I2027" t="str">
        <f>VLOOKUP(H2027,Input!$AI$3:$AL$1002,4)</f>
        <v/>
      </c>
      <c r="J2027" t="str">
        <f>VLOOKUP(H2027,Input!$AI$3:$AL$1002,3)</f>
        <v/>
      </c>
      <c r="K2027" t="str">
        <f t="shared" si="73"/>
        <v/>
      </c>
      <c r="L2027" t="str">
        <f>VLOOKUP(K2027,Input!$AM$3:$AP$1002,4)</f>
        <v/>
      </c>
      <c r="M2027" t="str">
        <f>VLOOKUP(K2027,Input!$AM$3:$AP$1002,3)</f>
        <v/>
      </c>
    </row>
    <row r="2028" spans="8:13" x14ac:dyDescent="0.3">
      <c r="H2028" t="str">
        <f t="shared" si="72"/>
        <v/>
      </c>
      <c r="I2028" t="str">
        <f>VLOOKUP(H2028,Input!$AI$3:$AL$1002,4)</f>
        <v/>
      </c>
      <c r="J2028" t="str">
        <f>VLOOKUP(H2028,Input!$AI$3:$AL$1002,3)</f>
        <v/>
      </c>
      <c r="K2028" t="str">
        <f t="shared" si="73"/>
        <v/>
      </c>
      <c r="L2028" t="str">
        <f>VLOOKUP(K2028,Input!$AM$3:$AP$1002,4)</f>
        <v/>
      </c>
      <c r="M2028" t="str">
        <f>VLOOKUP(K2028,Input!$AM$3:$AP$1002,3)</f>
        <v/>
      </c>
    </row>
    <row r="2029" spans="8:13" x14ac:dyDescent="0.3">
      <c r="H2029" t="str">
        <f t="shared" si="72"/>
        <v/>
      </c>
      <c r="I2029" t="str">
        <f>VLOOKUP(H2029,Input!$AI$3:$AL$1002,4)</f>
        <v/>
      </c>
      <c r="J2029" t="str">
        <f>VLOOKUP(H2029,Input!$AI$3:$AL$1002,3)</f>
        <v/>
      </c>
      <c r="K2029" t="str">
        <f t="shared" si="73"/>
        <v/>
      </c>
      <c r="L2029" t="str">
        <f>VLOOKUP(K2029,Input!$AM$3:$AP$1002,4)</f>
        <v/>
      </c>
      <c r="M2029" t="str">
        <f>VLOOKUP(K2029,Input!$AM$3:$AP$1002,3)</f>
        <v/>
      </c>
    </row>
    <row r="2030" spans="8:13" x14ac:dyDescent="0.3">
      <c r="H2030" t="str">
        <f t="shared" si="72"/>
        <v/>
      </c>
      <c r="I2030" t="str">
        <f>VLOOKUP(H2030,Input!$AI$3:$AL$1002,4)</f>
        <v/>
      </c>
      <c r="J2030" t="str">
        <f>VLOOKUP(H2030,Input!$AI$3:$AL$1002,3)</f>
        <v/>
      </c>
      <c r="K2030" t="str">
        <f t="shared" si="73"/>
        <v/>
      </c>
      <c r="L2030" t="str">
        <f>VLOOKUP(K2030,Input!$AM$3:$AP$1002,4)</f>
        <v/>
      </c>
      <c r="M2030" t="str">
        <f>VLOOKUP(K2030,Input!$AM$3:$AP$1002,3)</f>
        <v/>
      </c>
    </row>
    <row r="2031" spans="8:13" x14ac:dyDescent="0.3">
      <c r="H2031" t="str">
        <f t="shared" si="72"/>
        <v/>
      </c>
      <c r="I2031" t="str">
        <f>VLOOKUP(H2031,Input!$AI$3:$AL$1002,4)</f>
        <v/>
      </c>
      <c r="J2031" t="str">
        <f>VLOOKUP(H2031,Input!$AI$3:$AL$1002,3)</f>
        <v/>
      </c>
      <c r="K2031" t="str">
        <f t="shared" si="73"/>
        <v/>
      </c>
      <c r="L2031" t="str">
        <f>VLOOKUP(K2031,Input!$AM$3:$AP$1002,4)</f>
        <v/>
      </c>
      <c r="M2031" t="str">
        <f>VLOOKUP(K2031,Input!$AM$3:$AP$1002,3)</f>
        <v/>
      </c>
    </row>
    <row r="2032" spans="8:13" x14ac:dyDescent="0.3">
      <c r="H2032" t="str">
        <f t="shared" si="72"/>
        <v/>
      </c>
      <c r="I2032" t="str">
        <f>VLOOKUP(H2032,Input!$AI$3:$AL$1002,4)</f>
        <v/>
      </c>
      <c r="J2032" t="str">
        <f>VLOOKUP(H2032,Input!$AI$3:$AL$1002,3)</f>
        <v/>
      </c>
      <c r="K2032" t="str">
        <f t="shared" si="73"/>
        <v/>
      </c>
      <c r="L2032" t="str">
        <f>VLOOKUP(K2032,Input!$AM$3:$AP$1002,4)</f>
        <v/>
      </c>
      <c r="M2032" t="str">
        <f>VLOOKUP(K2032,Input!$AM$3:$AP$1002,3)</f>
        <v/>
      </c>
    </row>
    <row r="2033" spans="8:13" x14ac:dyDescent="0.3">
      <c r="H2033" t="str">
        <f t="shared" si="72"/>
        <v/>
      </c>
      <c r="I2033" t="str">
        <f>VLOOKUP(H2033,Input!$AI$3:$AL$1002,4)</f>
        <v/>
      </c>
      <c r="J2033" t="str">
        <f>VLOOKUP(H2033,Input!$AI$3:$AL$1002,3)</f>
        <v/>
      </c>
      <c r="K2033" t="str">
        <f t="shared" si="73"/>
        <v/>
      </c>
      <c r="L2033" t="str">
        <f>VLOOKUP(K2033,Input!$AM$3:$AP$1002,4)</f>
        <v/>
      </c>
      <c r="M2033" t="str">
        <f>VLOOKUP(K2033,Input!$AM$3:$AP$1002,3)</f>
        <v/>
      </c>
    </row>
    <row r="2034" spans="8:13" x14ac:dyDescent="0.3">
      <c r="H2034" t="str">
        <f t="shared" si="72"/>
        <v/>
      </c>
      <c r="I2034" t="str">
        <f>VLOOKUP(H2034,Input!$AI$3:$AL$1002,4)</f>
        <v/>
      </c>
      <c r="J2034" t="str">
        <f>VLOOKUP(H2034,Input!$AI$3:$AL$1002,3)</f>
        <v/>
      </c>
      <c r="K2034" t="str">
        <f t="shared" si="73"/>
        <v/>
      </c>
      <c r="L2034" t="str">
        <f>VLOOKUP(K2034,Input!$AM$3:$AP$1002,4)</f>
        <v/>
      </c>
      <c r="M2034" t="str">
        <f>VLOOKUP(K2034,Input!$AM$3:$AP$1002,3)</f>
        <v/>
      </c>
    </row>
    <row r="2035" spans="8:13" x14ac:dyDescent="0.3">
      <c r="H2035" t="str">
        <f t="shared" si="72"/>
        <v/>
      </c>
      <c r="I2035" t="str">
        <f>VLOOKUP(H2035,Input!$AI$3:$AL$1002,4)</f>
        <v/>
      </c>
      <c r="J2035" t="str">
        <f>VLOOKUP(H2035,Input!$AI$3:$AL$1002,3)</f>
        <v/>
      </c>
      <c r="K2035" t="str">
        <f t="shared" si="73"/>
        <v/>
      </c>
      <c r="L2035" t="str">
        <f>VLOOKUP(K2035,Input!$AM$3:$AP$1002,4)</f>
        <v/>
      </c>
      <c r="M2035" t="str">
        <f>VLOOKUP(K2035,Input!$AM$3:$AP$1002,3)</f>
        <v/>
      </c>
    </row>
    <row r="2036" spans="8:13" x14ac:dyDescent="0.3">
      <c r="H2036" t="str">
        <f t="shared" si="72"/>
        <v/>
      </c>
      <c r="I2036" t="str">
        <f>VLOOKUP(H2036,Input!$AI$3:$AL$1002,4)</f>
        <v/>
      </c>
      <c r="J2036" t="str">
        <f>VLOOKUP(H2036,Input!$AI$3:$AL$1002,3)</f>
        <v/>
      </c>
      <c r="K2036" t="str">
        <f t="shared" si="73"/>
        <v/>
      </c>
      <c r="L2036" t="str">
        <f>VLOOKUP(K2036,Input!$AM$3:$AP$1002,4)</f>
        <v/>
      </c>
      <c r="M2036" t="str">
        <f>VLOOKUP(K2036,Input!$AM$3:$AP$1002,3)</f>
        <v/>
      </c>
    </row>
    <row r="2037" spans="8:13" x14ac:dyDescent="0.3">
      <c r="H2037" t="str">
        <f t="shared" si="72"/>
        <v/>
      </c>
      <c r="I2037" t="str">
        <f>VLOOKUP(H2037,Input!$AI$3:$AL$1002,4)</f>
        <v/>
      </c>
      <c r="J2037" t="str">
        <f>VLOOKUP(H2037,Input!$AI$3:$AL$1002,3)</f>
        <v/>
      </c>
      <c r="K2037" t="str">
        <f t="shared" si="73"/>
        <v/>
      </c>
      <c r="L2037" t="str">
        <f>VLOOKUP(K2037,Input!$AM$3:$AP$1002,4)</f>
        <v/>
      </c>
      <c r="M2037" t="str">
        <f>VLOOKUP(K2037,Input!$AM$3:$AP$1002,3)</f>
        <v/>
      </c>
    </row>
    <row r="2038" spans="8:13" x14ac:dyDescent="0.3">
      <c r="H2038" t="str">
        <f t="shared" si="72"/>
        <v/>
      </c>
      <c r="I2038" t="str">
        <f>VLOOKUP(H2038,Input!$AI$3:$AL$1002,4)</f>
        <v/>
      </c>
      <c r="J2038" t="str">
        <f>VLOOKUP(H2038,Input!$AI$3:$AL$1002,3)</f>
        <v/>
      </c>
      <c r="K2038" t="str">
        <f t="shared" si="73"/>
        <v/>
      </c>
      <c r="L2038" t="str">
        <f>VLOOKUP(K2038,Input!$AM$3:$AP$1002,4)</f>
        <v/>
      </c>
      <c r="M2038" t="str">
        <f>VLOOKUP(K2038,Input!$AM$3:$AP$1002,3)</f>
        <v/>
      </c>
    </row>
    <row r="2039" spans="8:13" x14ac:dyDescent="0.3">
      <c r="H2039" t="str">
        <f t="shared" si="72"/>
        <v/>
      </c>
      <c r="I2039" t="str">
        <f>VLOOKUP(H2039,Input!$AI$3:$AL$1002,4)</f>
        <v/>
      </c>
      <c r="J2039" t="str">
        <f>VLOOKUP(H2039,Input!$AI$3:$AL$1002,3)</f>
        <v/>
      </c>
      <c r="K2039" t="str">
        <f t="shared" si="73"/>
        <v/>
      </c>
      <c r="L2039" t="str">
        <f>VLOOKUP(K2039,Input!$AM$3:$AP$1002,4)</f>
        <v/>
      </c>
      <c r="M2039" t="str">
        <f>VLOOKUP(K2039,Input!$AM$3:$AP$1002,3)</f>
        <v/>
      </c>
    </row>
    <row r="2040" spans="8:13" x14ac:dyDescent="0.3">
      <c r="H2040" t="str">
        <f t="shared" si="72"/>
        <v/>
      </c>
      <c r="I2040" t="str">
        <f>VLOOKUP(H2040,Input!$AI$3:$AL$1002,4)</f>
        <v/>
      </c>
      <c r="J2040" t="str">
        <f>VLOOKUP(H2040,Input!$AI$3:$AL$1002,3)</f>
        <v/>
      </c>
      <c r="K2040" t="str">
        <f t="shared" si="73"/>
        <v/>
      </c>
      <c r="L2040" t="str">
        <f>VLOOKUP(K2040,Input!$AM$3:$AP$1002,4)</f>
        <v/>
      </c>
      <c r="M2040" t="str">
        <f>VLOOKUP(K2040,Input!$AM$3:$AP$1002,3)</f>
        <v/>
      </c>
    </row>
    <row r="2041" spans="8:13" x14ac:dyDescent="0.3">
      <c r="H2041" t="str">
        <f t="shared" si="72"/>
        <v/>
      </c>
      <c r="I2041" t="str">
        <f>VLOOKUP(H2041,Input!$AI$3:$AL$1002,4)</f>
        <v/>
      </c>
      <c r="J2041" t="str">
        <f>VLOOKUP(H2041,Input!$AI$3:$AL$1002,3)</f>
        <v/>
      </c>
      <c r="K2041" t="str">
        <f t="shared" si="73"/>
        <v/>
      </c>
      <c r="L2041" t="str">
        <f>VLOOKUP(K2041,Input!$AM$3:$AP$1002,4)</f>
        <v/>
      </c>
      <c r="M2041" t="str">
        <f>VLOOKUP(K2041,Input!$AM$3:$AP$1002,3)</f>
        <v/>
      </c>
    </row>
    <row r="2042" spans="8:13" x14ac:dyDescent="0.3">
      <c r="H2042" t="str">
        <f t="shared" si="72"/>
        <v/>
      </c>
      <c r="I2042" t="str">
        <f>VLOOKUP(H2042,Input!$AI$3:$AL$1002,4)</f>
        <v/>
      </c>
      <c r="J2042" t="str">
        <f>VLOOKUP(H2042,Input!$AI$3:$AL$1002,3)</f>
        <v/>
      </c>
      <c r="K2042" t="str">
        <f t="shared" si="73"/>
        <v/>
      </c>
      <c r="L2042" t="str">
        <f>VLOOKUP(K2042,Input!$AM$3:$AP$1002,4)</f>
        <v/>
      </c>
      <c r="M2042" t="str">
        <f>VLOOKUP(K2042,Input!$AM$3:$AP$1002,3)</f>
        <v/>
      </c>
    </row>
    <row r="2043" spans="8:13" x14ac:dyDescent="0.3">
      <c r="H2043" t="str">
        <f t="shared" si="72"/>
        <v/>
      </c>
      <c r="I2043" t="str">
        <f>VLOOKUP(H2043,Input!$AI$3:$AL$1002,4)</f>
        <v/>
      </c>
      <c r="J2043" t="str">
        <f>VLOOKUP(H2043,Input!$AI$3:$AL$1002,3)</f>
        <v/>
      </c>
      <c r="K2043" t="str">
        <f t="shared" si="73"/>
        <v/>
      </c>
      <c r="L2043" t="str">
        <f>VLOOKUP(K2043,Input!$AM$3:$AP$1002,4)</f>
        <v/>
      </c>
      <c r="M2043" t="str">
        <f>VLOOKUP(K2043,Input!$AM$3:$AP$1002,3)</f>
        <v/>
      </c>
    </row>
    <row r="2044" spans="8:13" x14ac:dyDescent="0.3">
      <c r="H2044" t="str">
        <f t="shared" si="72"/>
        <v/>
      </c>
      <c r="I2044" t="str">
        <f>VLOOKUP(H2044,Input!$AI$3:$AL$1002,4)</f>
        <v/>
      </c>
      <c r="J2044" t="str">
        <f>VLOOKUP(H2044,Input!$AI$3:$AL$1002,3)</f>
        <v/>
      </c>
      <c r="K2044" t="str">
        <f t="shared" si="73"/>
        <v/>
      </c>
      <c r="L2044" t="str">
        <f>VLOOKUP(K2044,Input!$AM$3:$AP$1002,4)</f>
        <v/>
      </c>
      <c r="M2044" t="str">
        <f>VLOOKUP(K2044,Input!$AM$3:$AP$1002,3)</f>
        <v/>
      </c>
    </row>
    <row r="2045" spans="8:13" x14ac:dyDescent="0.3">
      <c r="H2045" t="str">
        <f t="shared" si="72"/>
        <v/>
      </c>
      <c r="I2045" t="str">
        <f>VLOOKUP(H2045,Input!$AI$3:$AL$1002,4)</f>
        <v/>
      </c>
      <c r="J2045" t="str">
        <f>VLOOKUP(H2045,Input!$AI$3:$AL$1002,3)</f>
        <v/>
      </c>
      <c r="K2045" t="str">
        <f t="shared" si="73"/>
        <v/>
      </c>
      <c r="L2045" t="str">
        <f>VLOOKUP(K2045,Input!$AM$3:$AP$1002,4)</f>
        <v/>
      </c>
      <c r="M2045" t="str">
        <f>VLOOKUP(K2045,Input!$AM$3:$AP$1002,3)</f>
        <v/>
      </c>
    </row>
    <row r="2046" spans="8:13" x14ac:dyDescent="0.3">
      <c r="H2046" t="str">
        <f t="shared" si="72"/>
        <v/>
      </c>
      <c r="I2046" t="str">
        <f>VLOOKUP(H2046,Input!$AI$3:$AL$1002,4)</f>
        <v/>
      </c>
      <c r="J2046" t="str">
        <f>VLOOKUP(H2046,Input!$AI$3:$AL$1002,3)</f>
        <v/>
      </c>
      <c r="K2046" t="str">
        <f t="shared" si="73"/>
        <v/>
      </c>
      <c r="L2046" t="str">
        <f>VLOOKUP(K2046,Input!$AM$3:$AP$1002,4)</f>
        <v/>
      </c>
      <c r="M2046" t="str">
        <f>VLOOKUP(K2046,Input!$AM$3:$AP$1002,3)</f>
        <v/>
      </c>
    </row>
    <row r="2047" spans="8:13" x14ac:dyDescent="0.3">
      <c r="H2047" t="str">
        <f t="shared" si="72"/>
        <v/>
      </c>
      <c r="I2047" t="str">
        <f>VLOOKUP(H2047,Input!$AI$3:$AL$1002,4)</f>
        <v/>
      </c>
      <c r="J2047" t="str">
        <f>VLOOKUP(H2047,Input!$AI$3:$AL$1002,3)</f>
        <v/>
      </c>
      <c r="K2047" t="str">
        <f t="shared" si="73"/>
        <v/>
      </c>
      <c r="L2047" t="str">
        <f>VLOOKUP(K2047,Input!$AM$3:$AP$1002,4)</f>
        <v/>
      </c>
      <c r="M2047" t="str">
        <f>VLOOKUP(K2047,Input!$AM$3:$AP$1002,3)</f>
        <v/>
      </c>
    </row>
    <row r="2048" spans="8:13" x14ac:dyDescent="0.3">
      <c r="H2048" t="str">
        <f t="shared" si="72"/>
        <v/>
      </c>
      <c r="I2048" t="str">
        <f>VLOOKUP(H2048,Input!$AI$3:$AL$1002,4)</f>
        <v/>
      </c>
      <c r="J2048" t="str">
        <f>VLOOKUP(H2048,Input!$AI$3:$AL$1002,3)</f>
        <v/>
      </c>
      <c r="K2048" t="str">
        <f t="shared" si="73"/>
        <v/>
      </c>
      <c r="L2048" t="str">
        <f>VLOOKUP(K2048,Input!$AM$3:$AP$1002,4)</f>
        <v/>
      </c>
      <c r="M2048" t="str">
        <f>VLOOKUP(K2048,Input!$AM$3:$AP$1002,3)</f>
        <v/>
      </c>
    </row>
    <row r="2049" spans="8:13" x14ac:dyDescent="0.3">
      <c r="H2049" t="str">
        <f t="shared" si="72"/>
        <v/>
      </c>
      <c r="I2049" t="str">
        <f>VLOOKUP(H2049,Input!$AI$3:$AL$1002,4)</f>
        <v/>
      </c>
      <c r="J2049" t="str">
        <f>VLOOKUP(H2049,Input!$AI$3:$AL$1002,3)</f>
        <v/>
      </c>
      <c r="K2049" t="str">
        <f t="shared" si="73"/>
        <v/>
      </c>
      <c r="L2049" t="str">
        <f>VLOOKUP(K2049,Input!$AM$3:$AP$1002,4)</f>
        <v/>
      </c>
      <c r="M2049" t="str">
        <f>VLOOKUP(K2049,Input!$AM$3:$AP$1002,3)</f>
        <v/>
      </c>
    </row>
    <row r="2050" spans="8:13" x14ac:dyDescent="0.3">
      <c r="H2050" t="str">
        <f t="shared" si="72"/>
        <v/>
      </c>
      <c r="I2050" t="str">
        <f>VLOOKUP(H2050,Input!$AI$3:$AL$1002,4)</f>
        <v/>
      </c>
      <c r="J2050" t="str">
        <f>VLOOKUP(H2050,Input!$AI$3:$AL$1002,3)</f>
        <v/>
      </c>
      <c r="K2050" t="str">
        <f t="shared" si="73"/>
        <v/>
      </c>
      <c r="L2050" t="str">
        <f>VLOOKUP(K2050,Input!$AM$3:$AP$1002,4)</f>
        <v/>
      </c>
      <c r="M2050" t="str">
        <f>VLOOKUP(K2050,Input!$AM$3:$AP$1002,3)</f>
        <v/>
      </c>
    </row>
    <row r="2051" spans="8:13" x14ac:dyDescent="0.3">
      <c r="H2051" t="str">
        <f t="shared" si="72"/>
        <v/>
      </c>
      <c r="I2051" t="str">
        <f>VLOOKUP(H2051,Input!$AI$3:$AL$1002,4)</f>
        <v/>
      </c>
      <c r="J2051" t="str">
        <f>VLOOKUP(H2051,Input!$AI$3:$AL$1002,3)</f>
        <v/>
      </c>
      <c r="K2051" t="str">
        <f t="shared" si="73"/>
        <v/>
      </c>
      <c r="L2051" t="str">
        <f>VLOOKUP(K2051,Input!$AM$3:$AP$1002,4)</f>
        <v/>
      </c>
      <c r="M2051" t="str">
        <f>VLOOKUP(K2051,Input!$AM$3:$AP$1002,3)</f>
        <v/>
      </c>
    </row>
    <row r="2052" spans="8:13" x14ac:dyDescent="0.3">
      <c r="H2052" t="str">
        <f t="shared" si="72"/>
        <v/>
      </c>
      <c r="I2052" t="str">
        <f>VLOOKUP(H2052,Input!$AI$3:$AL$1002,4)</f>
        <v/>
      </c>
      <c r="J2052" t="str">
        <f>VLOOKUP(H2052,Input!$AI$3:$AL$1002,3)</f>
        <v/>
      </c>
      <c r="K2052" t="str">
        <f t="shared" si="73"/>
        <v/>
      </c>
      <c r="L2052" t="str">
        <f>VLOOKUP(K2052,Input!$AM$3:$AP$1002,4)</f>
        <v/>
      </c>
      <c r="M2052" t="str">
        <f>VLOOKUP(K2052,Input!$AM$3:$AP$1002,3)</f>
        <v/>
      </c>
    </row>
    <row r="2053" spans="8:13" x14ac:dyDescent="0.3">
      <c r="H2053" t="str">
        <f t="shared" ref="H2053:H2116" si="74">IF(H2052&lt;$H$1,H2052+1,"")</f>
        <v/>
      </c>
      <c r="I2053" t="str">
        <f>VLOOKUP(H2053,Input!$AI$3:$AL$1002,4)</f>
        <v/>
      </c>
      <c r="J2053" t="str">
        <f>VLOOKUP(H2053,Input!$AI$3:$AL$1002,3)</f>
        <v/>
      </c>
      <c r="K2053" t="str">
        <f t="shared" ref="K2053:K2116" si="75">IF(K2052&lt;$K$1,K2052+1,"")</f>
        <v/>
      </c>
      <c r="L2053" t="str">
        <f>VLOOKUP(K2053,Input!$AM$3:$AP$1002,4)</f>
        <v/>
      </c>
      <c r="M2053" t="str">
        <f>VLOOKUP(K2053,Input!$AM$3:$AP$1002,3)</f>
        <v/>
      </c>
    </row>
    <row r="2054" spans="8:13" x14ac:dyDescent="0.3">
      <c r="H2054" t="str">
        <f t="shared" si="74"/>
        <v/>
      </c>
      <c r="I2054" t="str">
        <f>VLOOKUP(H2054,Input!$AI$3:$AL$1002,4)</f>
        <v/>
      </c>
      <c r="J2054" t="str">
        <f>VLOOKUP(H2054,Input!$AI$3:$AL$1002,3)</f>
        <v/>
      </c>
      <c r="K2054" t="str">
        <f t="shared" si="75"/>
        <v/>
      </c>
      <c r="L2054" t="str">
        <f>VLOOKUP(K2054,Input!$AM$3:$AP$1002,4)</f>
        <v/>
      </c>
      <c r="M2054" t="str">
        <f>VLOOKUP(K2054,Input!$AM$3:$AP$1002,3)</f>
        <v/>
      </c>
    </row>
    <row r="2055" spans="8:13" x14ac:dyDescent="0.3">
      <c r="H2055" t="str">
        <f t="shared" si="74"/>
        <v/>
      </c>
      <c r="I2055" t="str">
        <f>VLOOKUP(H2055,Input!$AI$3:$AL$1002,4)</f>
        <v/>
      </c>
      <c r="J2055" t="str">
        <f>VLOOKUP(H2055,Input!$AI$3:$AL$1002,3)</f>
        <v/>
      </c>
      <c r="K2055" t="str">
        <f t="shared" si="75"/>
        <v/>
      </c>
      <c r="L2055" t="str">
        <f>VLOOKUP(K2055,Input!$AM$3:$AP$1002,4)</f>
        <v/>
      </c>
      <c r="M2055" t="str">
        <f>VLOOKUP(K2055,Input!$AM$3:$AP$1002,3)</f>
        <v/>
      </c>
    </row>
    <row r="2056" spans="8:13" x14ac:dyDescent="0.3">
      <c r="H2056" t="str">
        <f t="shared" si="74"/>
        <v/>
      </c>
      <c r="I2056" t="str">
        <f>VLOOKUP(H2056,Input!$AI$3:$AL$1002,4)</f>
        <v/>
      </c>
      <c r="J2056" t="str">
        <f>VLOOKUP(H2056,Input!$AI$3:$AL$1002,3)</f>
        <v/>
      </c>
      <c r="K2056" t="str">
        <f t="shared" si="75"/>
        <v/>
      </c>
      <c r="L2056" t="str">
        <f>VLOOKUP(K2056,Input!$AM$3:$AP$1002,4)</f>
        <v/>
      </c>
      <c r="M2056" t="str">
        <f>VLOOKUP(K2056,Input!$AM$3:$AP$1002,3)</f>
        <v/>
      </c>
    </row>
    <row r="2057" spans="8:13" x14ac:dyDescent="0.3">
      <c r="H2057" t="str">
        <f t="shared" si="74"/>
        <v/>
      </c>
      <c r="I2057" t="str">
        <f>VLOOKUP(H2057,Input!$AI$3:$AL$1002,4)</f>
        <v/>
      </c>
      <c r="J2057" t="str">
        <f>VLOOKUP(H2057,Input!$AI$3:$AL$1002,3)</f>
        <v/>
      </c>
      <c r="K2057" t="str">
        <f t="shared" si="75"/>
        <v/>
      </c>
      <c r="L2057" t="str">
        <f>VLOOKUP(K2057,Input!$AM$3:$AP$1002,4)</f>
        <v/>
      </c>
      <c r="M2057" t="str">
        <f>VLOOKUP(K2057,Input!$AM$3:$AP$1002,3)</f>
        <v/>
      </c>
    </row>
    <row r="2058" spans="8:13" x14ac:dyDescent="0.3">
      <c r="H2058" t="str">
        <f t="shared" si="74"/>
        <v/>
      </c>
      <c r="I2058" t="str">
        <f>VLOOKUP(H2058,Input!$AI$3:$AL$1002,4)</f>
        <v/>
      </c>
      <c r="J2058" t="str">
        <f>VLOOKUP(H2058,Input!$AI$3:$AL$1002,3)</f>
        <v/>
      </c>
      <c r="K2058" t="str">
        <f t="shared" si="75"/>
        <v/>
      </c>
      <c r="L2058" t="str">
        <f>VLOOKUP(K2058,Input!$AM$3:$AP$1002,4)</f>
        <v/>
      </c>
      <c r="M2058" t="str">
        <f>VLOOKUP(K2058,Input!$AM$3:$AP$1002,3)</f>
        <v/>
      </c>
    </row>
    <row r="2059" spans="8:13" x14ac:dyDescent="0.3">
      <c r="H2059" t="str">
        <f t="shared" si="74"/>
        <v/>
      </c>
      <c r="I2059" t="str">
        <f>VLOOKUP(H2059,Input!$AI$3:$AL$1002,4)</f>
        <v/>
      </c>
      <c r="J2059" t="str">
        <f>VLOOKUP(H2059,Input!$AI$3:$AL$1002,3)</f>
        <v/>
      </c>
      <c r="K2059" t="str">
        <f t="shared" si="75"/>
        <v/>
      </c>
      <c r="L2059" t="str">
        <f>VLOOKUP(K2059,Input!$AM$3:$AP$1002,4)</f>
        <v/>
      </c>
      <c r="M2059" t="str">
        <f>VLOOKUP(K2059,Input!$AM$3:$AP$1002,3)</f>
        <v/>
      </c>
    </row>
    <row r="2060" spans="8:13" x14ac:dyDescent="0.3">
      <c r="H2060" t="str">
        <f t="shared" si="74"/>
        <v/>
      </c>
      <c r="I2060" t="str">
        <f>VLOOKUP(H2060,Input!$AI$3:$AL$1002,4)</f>
        <v/>
      </c>
      <c r="J2060" t="str">
        <f>VLOOKUP(H2060,Input!$AI$3:$AL$1002,3)</f>
        <v/>
      </c>
      <c r="K2060" t="str">
        <f t="shared" si="75"/>
        <v/>
      </c>
      <c r="L2060" t="str">
        <f>VLOOKUP(K2060,Input!$AM$3:$AP$1002,4)</f>
        <v/>
      </c>
      <c r="M2060" t="str">
        <f>VLOOKUP(K2060,Input!$AM$3:$AP$1002,3)</f>
        <v/>
      </c>
    </row>
    <row r="2061" spans="8:13" x14ac:dyDescent="0.3">
      <c r="H2061" t="str">
        <f t="shared" si="74"/>
        <v/>
      </c>
      <c r="I2061" t="str">
        <f>VLOOKUP(H2061,Input!$AI$3:$AL$1002,4)</f>
        <v/>
      </c>
      <c r="J2061" t="str">
        <f>VLOOKUP(H2061,Input!$AI$3:$AL$1002,3)</f>
        <v/>
      </c>
      <c r="K2061" t="str">
        <f t="shared" si="75"/>
        <v/>
      </c>
      <c r="L2061" t="str">
        <f>VLOOKUP(K2061,Input!$AM$3:$AP$1002,4)</f>
        <v/>
      </c>
      <c r="M2061" t="str">
        <f>VLOOKUP(K2061,Input!$AM$3:$AP$1002,3)</f>
        <v/>
      </c>
    </row>
    <row r="2062" spans="8:13" x14ac:dyDescent="0.3">
      <c r="H2062" t="str">
        <f t="shared" si="74"/>
        <v/>
      </c>
      <c r="I2062" t="str">
        <f>VLOOKUP(H2062,Input!$AI$3:$AL$1002,4)</f>
        <v/>
      </c>
      <c r="J2062" t="str">
        <f>VLOOKUP(H2062,Input!$AI$3:$AL$1002,3)</f>
        <v/>
      </c>
      <c r="K2062" t="str">
        <f t="shared" si="75"/>
        <v/>
      </c>
      <c r="L2062" t="str">
        <f>VLOOKUP(K2062,Input!$AM$3:$AP$1002,4)</f>
        <v/>
      </c>
      <c r="M2062" t="str">
        <f>VLOOKUP(K2062,Input!$AM$3:$AP$1002,3)</f>
        <v/>
      </c>
    </row>
    <row r="2063" spans="8:13" x14ac:dyDescent="0.3">
      <c r="H2063" t="str">
        <f t="shared" si="74"/>
        <v/>
      </c>
      <c r="I2063" t="str">
        <f>VLOOKUP(H2063,Input!$AI$3:$AL$1002,4)</f>
        <v/>
      </c>
      <c r="J2063" t="str">
        <f>VLOOKUP(H2063,Input!$AI$3:$AL$1002,3)</f>
        <v/>
      </c>
      <c r="K2063" t="str">
        <f t="shared" si="75"/>
        <v/>
      </c>
      <c r="L2063" t="str">
        <f>VLOOKUP(K2063,Input!$AM$3:$AP$1002,4)</f>
        <v/>
      </c>
      <c r="M2063" t="str">
        <f>VLOOKUP(K2063,Input!$AM$3:$AP$1002,3)</f>
        <v/>
      </c>
    </row>
    <row r="2064" spans="8:13" x14ac:dyDescent="0.3">
      <c r="H2064" t="str">
        <f t="shared" si="74"/>
        <v/>
      </c>
      <c r="I2064" t="str">
        <f>VLOOKUP(H2064,Input!$AI$3:$AL$1002,4)</f>
        <v/>
      </c>
      <c r="J2064" t="str">
        <f>VLOOKUP(H2064,Input!$AI$3:$AL$1002,3)</f>
        <v/>
      </c>
      <c r="K2064" t="str">
        <f t="shared" si="75"/>
        <v/>
      </c>
      <c r="L2064" t="str">
        <f>VLOOKUP(K2064,Input!$AM$3:$AP$1002,4)</f>
        <v/>
      </c>
      <c r="M2064" t="str">
        <f>VLOOKUP(K2064,Input!$AM$3:$AP$1002,3)</f>
        <v/>
      </c>
    </row>
    <row r="2065" spans="8:13" x14ac:dyDescent="0.3">
      <c r="H2065" t="str">
        <f t="shared" si="74"/>
        <v/>
      </c>
      <c r="I2065" t="str">
        <f>VLOOKUP(H2065,Input!$AI$3:$AL$1002,4)</f>
        <v/>
      </c>
      <c r="J2065" t="str">
        <f>VLOOKUP(H2065,Input!$AI$3:$AL$1002,3)</f>
        <v/>
      </c>
      <c r="K2065" t="str">
        <f t="shared" si="75"/>
        <v/>
      </c>
      <c r="L2065" t="str">
        <f>VLOOKUP(K2065,Input!$AM$3:$AP$1002,4)</f>
        <v/>
      </c>
      <c r="M2065" t="str">
        <f>VLOOKUP(K2065,Input!$AM$3:$AP$1002,3)</f>
        <v/>
      </c>
    </row>
    <row r="2066" spans="8:13" x14ac:dyDescent="0.3">
      <c r="H2066" t="str">
        <f t="shared" si="74"/>
        <v/>
      </c>
      <c r="I2066" t="str">
        <f>VLOOKUP(H2066,Input!$AI$3:$AL$1002,4)</f>
        <v/>
      </c>
      <c r="J2066" t="str">
        <f>VLOOKUP(H2066,Input!$AI$3:$AL$1002,3)</f>
        <v/>
      </c>
      <c r="K2066" t="str">
        <f t="shared" si="75"/>
        <v/>
      </c>
      <c r="L2066" t="str">
        <f>VLOOKUP(K2066,Input!$AM$3:$AP$1002,4)</f>
        <v/>
      </c>
      <c r="M2066" t="str">
        <f>VLOOKUP(K2066,Input!$AM$3:$AP$1002,3)</f>
        <v/>
      </c>
    </row>
    <row r="2067" spans="8:13" x14ac:dyDescent="0.3">
      <c r="H2067" t="str">
        <f t="shared" si="74"/>
        <v/>
      </c>
      <c r="I2067" t="str">
        <f>VLOOKUP(H2067,Input!$AI$3:$AL$1002,4)</f>
        <v/>
      </c>
      <c r="J2067" t="str">
        <f>VLOOKUP(H2067,Input!$AI$3:$AL$1002,3)</f>
        <v/>
      </c>
      <c r="K2067" t="str">
        <f t="shared" si="75"/>
        <v/>
      </c>
      <c r="L2067" t="str">
        <f>VLOOKUP(K2067,Input!$AM$3:$AP$1002,4)</f>
        <v/>
      </c>
      <c r="M2067" t="str">
        <f>VLOOKUP(K2067,Input!$AM$3:$AP$1002,3)</f>
        <v/>
      </c>
    </row>
    <row r="2068" spans="8:13" x14ac:dyDescent="0.3">
      <c r="H2068" t="str">
        <f t="shared" si="74"/>
        <v/>
      </c>
      <c r="I2068" t="str">
        <f>VLOOKUP(H2068,Input!$AI$3:$AL$1002,4)</f>
        <v/>
      </c>
      <c r="J2068" t="str">
        <f>VLOOKUP(H2068,Input!$AI$3:$AL$1002,3)</f>
        <v/>
      </c>
      <c r="K2068" t="str">
        <f t="shared" si="75"/>
        <v/>
      </c>
      <c r="L2068" t="str">
        <f>VLOOKUP(K2068,Input!$AM$3:$AP$1002,4)</f>
        <v/>
      </c>
      <c r="M2068" t="str">
        <f>VLOOKUP(K2068,Input!$AM$3:$AP$1002,3)</f>
        <v/>
      </c>
    </row>
    <row r="2069" spans="8:13" x14ac:dyDescent="0.3">
      <c r="H2069" t="str">
        <f t="shared" si="74"/>
        <v/>
      </c>
      <c r="I2069" t="str">
        <f>VLOOKUP(H2069,Input!$AI$3:$AL$1002,4)</f>
        <v/>
      </c>
      <c r="J2069" t="str">
        <f>VLOOKUP(H2069,Input!$AI$3:$AL$1002,3)</f>
        <v/>
      </c>
      <c r="K2069" t="str">
        <f t="shared" si="75"/>
        <v/>
      </c>
      <c r="L2069" t="str">
        <f>VLOOKUP(K2069,Input!$AM$3:$AP$1002,4)</f>
        <v/>
      </c>
      <c r="M2069" t="str">
        <f>VLOOKUP(K2069,Input!$AM$3:$AP$1002,3)</f>
        <v/>
      </c>
    </row>
    <row r="2070" spans="8:13" x14ac:dyDescent="0.3">
      <c r="H2070" t="str">
        <f t="shared" si="74"/>
        <v/>
      </c>
      <c r="I2070" t="str">
        <f>VLOOKUP(H2070,Input!$AI$3:$AL$1002,4)</f>
        <v/>
      </c>
      <c r="J2070" t="str">
        <f>VLOOKUP(H2070,Input!$AI$3:$AL$1002,3)</f>
        <v/>
      </c>
      <c r="K2070" t="str">
        <f t="shared" si="75"/>
        <v/>
      </c>
      <c r="L2070" t="str">
        <f>VLOOKUP(K2070,Input!$AM$3:$AP$1002,4)</f>
        <v/>
      </c>
      <c r="M2070" t="str">
        <f>VLOOKUP(K2070,Input!$AM$3:$AP$1002,3)</f>
        <v/>
      </c>
    </row>
    <row r="2071" spans="8:13" x14ac:dyDescent="0.3">
      <c r="H2071" t="str">
        <f t="shared" si="74"/>
        <v/>
      </c>
      <c r="I2071" t="str">
        <f>VLOOKUP(H2071,Input!$AI$3:$AL$1002,4)</f>
        <v/>
      </c>
      <c r="J2071" t="str">
        <f>VLOOKUP(H2071,Input!$AI$3:$AL$1002,3)</f>
        <v/>
      </c>
      <c r="K2071" t="str">
        <f t="shared" si="75"/>
        <v/>
      </c>
      <c r="L2071" t="str">
        <f>VLOOKUP(K2071,Input!$AM$3:$AP$1002,4)</f>
        <v/>
      </c>
      <c r="M2071" t="str">
        <f>VLOOKUP(K2071,Input!$AM$3:$AP$1002,3)</f>
        <v/>
      </c>
    </row>
    <row r="2072" spans="8:13" x14ac:dyDescent="0.3">
      <c r="H2072" t="str">
        <f t="shared" si="74"/>
        <v/>
      </c>
      <c r="I2072" t="str">
        <f>VLOOKUP(H2072,Input!$AI$3:$AL$1002,4)</f>
        <v/>
      </c>
      <c r="J2072" t="str">
        <f>VLOOKUP(H2072,Input!$AI$3:$AL$1002,3)</f>
        <v/>
      </c>
      <c r="K2072" t="str">
        <f t="shared" si="75"/>
        <v/>
      </c>
      <c r="L2072" t="str">
        <f>VLOOKUP(K2072,Input!$AM$3:$AP$1002,4)</f>
        <v/>
      </c>
      <c r="M2072" t="str">
        <f>VLOOKUP(K2072,Input!$AM$3:$AP$1002,3)</f>
        <v/>
      </c>
    </row>
    <row r="2073" spans="8:13" x14ac:dyDescent="0.3">
      <c r="H2073" t="str">
        <f t="shared" si="74"/>
        <v/>
      </c>
      <c r="I2073" t="str">
        <f>VLOOKUP(H2073,Input!$AI$3:$AL$1002,4)</f>
        <v/>
      </c>
      <c r="J2073" t="str">
        <f>VLOOKUP(H2073,Input!$AI$3:$AL$1002,3)</f>
        <v/>
      </c>
      <c r="K2073" t="str">
        <f t="shared" si="75"/>
        <v/>
      </c>
      <c r="L2073" t="str">
        <f>VLOOKUP(K2073,Input!$AM$3:$AP$1002,4)</f>
        <v/>
      </c>
      <c r="M2073" t="str">
        <f>VLOOKUP(K2073,Input!$AM$3:$AP$1002,3)</f>
        <v/>
      </c>
    </row>
    <row r="2074" spans="8:13" x14ac:dyDescent="0.3">
      <c r="H2074" t="str">
        <f t="shared" si="74"/>
        <v/>
      </c>
      <c r="I2074" t="str">
        <f>VLOOKUP(H2074,Input!$AI$3:$AL$1002,4)</f>
        <v/>
      </c>
      <c r="J2074" t="str">
        <f>VLOOKUP(H2074,Input!$AI$3:$AL$1002,3)</f>
        <v/>
      </c>
      <c r="K2074" t="str">
        <f t="shared" si="75"/>
        <v/>
      </c>
      <c r="L2074" t="str">
        <f>VLOOKUP(K2074,Input!$AM$3:$AP$1002,4)</f>
        <v/>
      </c>
      <c r="M2074" t="str">
        <f>VLOOKUP(K2074,Input!$AM$3:$AP$1002,3)</f>
        <v/>
      </c>
    </row>
    <row r="2075" spans="8:13" x14ac:dyDescent="0.3">
      <c r="H2075" t="str">
        <f t="shared" si="74"/>
        <v/>
      </c>
      <c r="I2075" t="str">
        <f>VLOOKUP(H2075,Input!$AI$3:$AL$1002,4)</f>
        <v/>
      </c>
      <c r="J2075" t="str">
        <f>VLOOKUP(H2075,Input!$AI$3:$AL$1002,3)</f>
        <v/>
      </c>
      <c r="K2075" t="str">
        <f t="shared" si="75"/>
        <v/>
      </c>
      <c r="L2075" t="str">
        <f>VLOOKUP(K2075,Input!$AM$3:$AP$1002,4)</f>
        <v/>
      </c>
      <c r="M2075" t="str">
        <f>VLOOKUP(K2075,Input!$AM$3:$AP$1002,3)</f>
        <v/>
      </c>
    </row>
    <row r="2076" spans="8:13" x14ac:dyDescent="0.3">
      <c r="H2076" t="str">
        <f t="shared" si="74"/>
        <v/>
      </c>
      <c r="I2076" t="str">
        <f>VLOOKUP(H2076,Input!$AI$3:$AL$1002,4)</f>
        <v/>
      </c>
      <c r="J2076" t="str">
        <f>VLOOKUP(H2076,Input!$AI$3:$AL$1002,3)</f>
        <v/>
      </c>
      <c r="K2076" t="str">
        <f t="shared" si="75"/>
        <v/>
      </c>
      <c r="L2076" t="str">
        <f>VLOOKUP(K2076,Input!$AM$3:$AP$1002,4)</f>
        <v/>
      </c>
      <c r="M2076" t="str">
        <f>VLOOKUP(K2076,Input!$AM$3:$AP$1002,3)</f>
        <v/>
      </c>
    </row>
    <row r="2077" spans="8:13" x14ac:dyDescent="0.3">
      <c r="H2077" t="str">
        <f t="shared" si="74"/>
        <v/>
      </c>
      <c r="I2077" t="str">
        <f>VLOOKUP(H2077,Input!$AI$3:$AL$1002,4)</f>
        <v/>
      </c>
      <c r="J2077" t="str">
        <f>VLOOKUP(H2077,Input!$AI$3:$AL$1002,3)</f>
        <v/>
      </c>
      <c r="K2077" t="str">
        <f t="shared" si="75"/>
        <v/>
      </c>
      <c r="L2077" t="str">
        <f>VLOOKUP(K2077,Input!$AM$3:$AP$1002,4)</f>
        <v/>
      </c>
      <c r="M2077" t="str">
        <f>VLOOKUP(K2077,Input!$AM$3:$AP$1002,3)</f>
        <v/>
      </c>
    </row>
    <row r="2078" spans="8:13" x14ac:dyDescent="0.3">
      <c r="H2078" t="str">
        <f t="shared" si="74"/>
        <v/>
      </c>
      <c r="I2078" t="str">
        <f>VLOOKUP(H2078,Input!$AI$3:$AL$1002,4)</f>
        <v/>
      </c>
      <c r="J2078" t="str">
        <f>VLOOKUP(H2078,Input!$AI$3:$AL$1002,3)</f>
        <v/>
      </c>
      <c r="K2078" t="str">
        <f t="shared" si="75"/>
        <v/>
      </c>
      <c r="L2078" t="str">
        <f>VLOOKUP(K2078,Input!$AM$3:$AP$1002,4)</f>
        <v/>
      </c>
      <c r="M2078" t="str">
        <f>VLOOKUP(K2078,Input!$AM$3:$AP$1002,3)</f>
        <v/>
      </c>
    </row>
    <row r="2079" spans="8:13" x14ac:dyDescent="0.3">
      <c r="H2079" t="str">
        <f t="shared" si="74"/>
        <v/>
      </c>
      <c r="I2079" t="str">
        <f>VLOOKUP(H2079,Input!$AI$3:$AL$1002,4)</f>
        <v/>
      </c>
      <c r="J2079" t="str">
        <f>VLOOKUP(H2079,Input!$AI$3:$AL$1002,3)</f>
        <v/>
      </c>
      <c r="K2079" t="str">
        <f t="shared" si="75"/>
        <v/>
      </c>
      <c r="L2079" t="str">
        <f>VLOOKUP(K2079,Input!$AM$3:$AP$1002,4)</f>
        <v/>
      </c>
      <c r="M2079" t="str">
        <f>VLOOKUP(K2079,Input!$AM$3:$AP$1002,3)</f>
        <v/>
      </c>
    </row>
    <row r="2080" spans="8:13" x14ac:dyDescent="0.3">
      <c r="H2080" t="str">
        <f t="shared" si="74"/>
        <v/>
      </c>
      <c r="I2080" t="str">
        <f>VLOOKUP(H2080,Input!$AI$3:$AL$1002,4)</f>
        <v/>
      </c>
      <c r="J2080" t="str">
        <f>VLOOKUP(H2080,Input!$AI$3:$AL$1002,3)</f>
        <v/>
      </c>
      <c r="K2080" t="str">
        <f t="shared" si="75"/>
        <v/>
      </c>
      <c r="L2080" t="str">
        <f>VLOOKUP(K2080,Input!$AM$3:$AP$1002,4)</f>
        <v/>
      </c>
      <c r="M2080" t="str">
        <f>VLOOKUP(K2080,Input!$AM$3:$AP$1002,3)</f>
        <v/>
      </c>
    </row>
    <row r="2081" spans="8:13" x14ac:dyDescent="0.3">
      <c r="H2081" t="str">
        <f t="shared" si="74"/>
        <v/>
      </c>
      <c r="I2081" t="str">
        <f>VLOOKUP(H2081,Input!$AI$3:$AL$1002,4)</f>
        <v/>
      </c>
      <c r="J2081" t="str">
        <f>VLOOKUP(H2081,Input!$AI$3:$AL$1002,3)</f>
        <v/>
      </c>
      <c r="K2081" t="str">
        <f t="shared" si="75"/>
        <v/>
      </c>
      <c r="L2081" t="str">
        <f>VLOOKUP(K2081,Input!$AM$3:$AP$1002,4)</f>
        <v/>
      </c>
      <c r="M2081" t="str">
        <f>VLOOKUP(K2081,Input!$AM$3:$AP$1002,3)</f>
        <v/>
      </c>
    </row>
    <row r="2082" spans="8:13" x14ac:dyDescent="0.3">
      <c r="H2082" t="str">
        <f t="shared" si="74"/>
        <v/>
      </c>
      <c r="I2082" t="str">
        <f>VLOOKUP(H2082,Input!$AI$3:$AL$1002,4)</f>
        <v/>
      </c>
      <c r="J2082" t="str">
        <f>VLOOKUP(H2082,Input!$AI$3:$AL$1002,3)</f>
        <v/>
      </c>
      <c r="K2082" t="str">
        <f t="shared" si="75"/>
        <v/>
      </c>
      <c r="L2082" t="str">
        <f>VLOOKUP(K2082,Input!$AM$3:$AP$1002,4)</f>
        <v/>
      </c>
      <c r="M2082" t="str">
        <f>VLOOKUP(K2082,Input!$AM$3:$AP$1002,3)</f>
        <v/>
      </c>
    </row>
    <row r="2083" spans="8:13" x14ac:dyDescent="0.3">
      <c r="H2083" t="str">
        <f t="shared" si="74"/>
        <v/>
      </c>
      <c r="I2083" t="str">
        <f>VLOOKUP(H2083,Input!$AI$3:$AL$1002,4)</f>
        <v/>
      </c>
      <c r="J2083" t="str">
        <f>VLOOKUP(H2083,Input!$AI$3:$AL$1002,3)</f>
        <v/>
      </c>
      <c r="K2083" t="str">
        <f t="shared" si="75"/>
        <v/>
      </c>
      <c r="L2083" t="str">
        <f>VLOOKUP(K2083,Input!$AM$3:$AP$1002,4)</f>
        <v/>
      </c>
      <c r="M2083" t="str">
        <f>VLOOKUP(K2083,Input!$AM$3:$AP$1002,3)</f>
        <v/>
      </c>
    </row>
    <row r="2084" spans="8:13" x14ac:dyDescent="0.3">
      <c r="H2084" t="str">
        <f t="shared" si="74"/>
        <v/>
      </c>
      <c r="I2084" t="str">
        <f>VLOOKUP(H2084,Input!$AI$3:$AL$1002,4)</f>
        <v/>
      </c>
      <c r="J2084" t="str">
        <f>VLOOKUP(H2084,Input!$AI$3:$AL$1002,3)</f>
        <v/>
      </c>
      <c r="K2084" t="str">
        <f t="shared" si="75"/>
        <v/>
      </c>
      <c r="L2084" t="str">
        <f>VLOOKUP(K2084,Input!$AM$3:$AP$1002,4)</f>
        <v/>
      </c>
      <c r="M2084" t="str">
        <f>VLOOKUP(K2084,Input!$AM$3:$AP$1002,3)</f>
        <v/>
      </c>
    </row>
    <row r="2085" spans="8:13" x14ac:dyDescent="0.3">
      <c r="H2085" t="str">
        <f t="shared" si="74"/>
        <v/>
      </c>
      <c r="I2085" t="str">
        <f>VLOOKUP(H2085,Input!$AI$3:$AL$1002,4)</f>
        <v/>
      </c>
      <c r="J2085" t="str">
        <f>VLOOKUP(H2085,Input!$AI$3:$AL$1002,3)</f>
        <v/>
      </c>
      <c r="K2085" t="str">
        <f t="shared" si="75"/>
        <v/>
      </c>
      <c r="L2085" t="str">
        <f>VLOOKUP(K2085,Input!$AM$3:$AP$1002,4)</f>
        <v/>
      </c>
      <c r="M2085" t="str">
        <f>VLOOKUP(K2085,Input!$AM$3:$AP$1002,3)</f>
        <v/>
      </c>
    </row>
    <row r="2086" spans="8:13" x14ac:dyDescent="0.3">
      <c r="H2086" t="str">
        <f t="shared" si="74"/>
        <v/>
      </c>
      <c r="I2086" t="str">
        <f>VLOOKUP(H2086,Input!$AI$3:$AL$1002,4)</f>
        <v/>
      </c>
      <c r="J2086" t="str">
        <f>VLOOKUP(H2086,Input!$AI$3:$AL$1002,3)</f>
        <v/>
      </c>
      <c r="K2086" t="str">
        <f t="shared" si="75"/>
        <v/>
      </c>
      <c r="L2086" t="str">
        <f>VLOOKUP(K2086,Input!$AM$3:$AP$1002,4)</f>
        <v/>
      </c>
      <c r="M2086" t="str">
        <f>VLOOKUP(K2086,Input!$AM$3:$AP$1002,3)</f>
        <v/>
      </c>
    </row>
    <row r="2087" spans="8:13" x14ac:dyDescent="0.3">
      <c r="H2087" t="str">
        <f t="shared" si="74"/>
        <v/>
      </c>
      <c r="I2087" t="str">
        <f>VLOOKUP(H2087,Input!$AI$3:$AL$1002,4)</f>
        <v/>
      </c>
      <c r="J2087" t="str">
        <f>VLOOKUP(H2087,Input!$AI$3:$AL$1002,3)</f>
        <v/>
      </c>
      <c r="K2087" t="str">
        <f t="shared" si="75"/>
        <v/>
      </c>
      <c r="L2087" t="str">
        <f>VLOOKUP(K2087,Input!$AM$3:$AP$1002,4)</f>
        <v/>
      </c>
      <c r="M2087" t="str">
        <f>VLOOKUP(K2087,Input!$AM$3:$AP$1002,3)</f>
        <v/>
      </c>
    </row>
    <row r="2088" spans="8:13" x14ac:dyDescent="0.3">
      <c r="H2088" t="str">
        <f t="shared" si="74"/>
        <v/>
      </c>
      <c r="I2088" t="str">
        <f>VLOOKUP(H2088,Input!$AI$3:$AL$1002,4)</f>
        <v/>
      </c>
      <c r="J2088" t="str">
        <f>VLOOKUP(H2088,Input!$AI$3:$AL$1002,3)</f>
        <v/>
      </c>
      <c r="K2088" t="str">
        <f t="shared" si="75"/>
        <v/>
      </c>
      <c r="L2088" t="str">
        <f>VLOOKUP(K2088,Input!$AM$3:$AP$1002,4)</f>
        <v/>
      </c>
      <c r="M2088" t="str">
        <f>VLOOKUP(K2088,Input!$AM$3:$AP$1002,3)</f>
        <v/>
      </c>
    </row>
    <row r="2089" spans="8:13" x14ac:dyDescent="0.3">
      <c r="H2089" t="str">
        <f t="shared" si="74"/>
        <v/>
      </c>
      <c r="I2089" t="str">
        <f>VLOOKUP(H2089,Input!$AI$3:$AL$1002,4)</f>
        <v/>
      </c>
      <c r="J2089" t="str">
        <f>VLOOKUP(H2089,Input!$AI$3:$AL$1002,3)</f>
        <v/>
      </c>
      <c r="K2089" t="str">
        <f t="shared" si="75"/>
        <v/>
      </c>
      <c r="L2089" t="str">
        <f>VLOOKUP(K2089,Input!$AM$3:$AP$1002,4)</f>
        <v/>
      </c>
      <c r="M2089" t="str">
        <f>VLOOKUP(K2089,Input!$AM$3:$AP$1002,3)</f>
        <v/>
      </c>
    </row>
    <row r="2090" spans="8:13" x14ac:dyDescent="0.3">
      <c r="H2090" t="str">
        <f t="shared" si="74"/>
        <v/>
      </c>
      <c r="I2090" t="str">
        <f>VLOOKUP(H2090,Input!$AI$3:$AL$1002,4)</f>
        <v/>
      </c>
      <c r="J2090" t="str">
        <f>VLOOKUP(H2090,Input!$AI$3:$AL$1002,3)</f>
        <v/>
      </c>
      <c r="K2090" t="str">
        <f t="shared" si="75"/>
        <v/>
      </c>
      <c r="L2090" t="str">
        <f>VLOOKUP(K2090,Input!$AM$3:$AP$1002,4)</f>
        <v/>
      </c>
      <c r="M2090" t="str">
        <f>VLOOKUP(K2090,Input!$AM$3:$AP$1002,3)</f>
        <v/>
      </c>
    </row>
    <row r="2091" spans="8:13" x14ac:dyDescent="0.3">
      <c r="H2091" t="str">
        <f t="shared" si="74"/>
        <v/>
      </c>
      <c r="I2091" t="str">
        <f>VLOOKUP(H2091,Input!$AI$3:$AL$1002,4)</f>
        <v/>
      </c>
      <c r="J2091" t="str">
        <f>VLOOKUP(H2091,Input!$AI$3:$AL$1002,3)</f>
        <v/>
      </c>
      <c r="K2091" t="str">
        <f t="shared" si="75"/>
        <v/>
      </c>
      <c r="L2091" t="str">
        <f>VLOOKUP(K2091,Input!$AM$3:$AP$1002,4)</f>
        <v/>
      </c>
      <c r="M2091" t="str">
        <f>VLOOKUP(K2091,Input!$AM$3:$AP$1002,3)</f>
        <v/>
      </c>
    </row>
    <row r="2092" spans="8:13" x14ac:dyDescent="0.3">
      <c r="H2092" t="str">
        <f t="shared" si="74"/>
        <v/>
      </c>
      <c r="I2092" t="str">
        <f>VLOOKUP(H2092,Input!$AI$3:$AL$1002,4)</f>
        <v/>
      </c>
      <c r="J2092" t="str">
        <f>VLOOKUP(H2092,Input!$AI$3:$AL$1002,3)</f>
        <v/>
      </c>
      <c r="K2092" t="str">
        <f t="shared" si="75"/>
        <v/>
      </c>
      <c r="L2092" t="str">
        <f>VLOOKUP(K2092,Input!$AM$3:$AP$1002,4)</f>
        <v/>
      </c>
      <c r="M2092" t="str">
        <f>VLOOKUP(K2092,Input!$AM$3:$AP$1002,3)</f>
        <v/>
      </c>
    </row>
    <row r="2093" spans="8:13" x14ac:dyDescent="0.3">
      <c r="H2093" t="str">
        <f t="shared" si="74"/>
        <v/>
      </c>
      <c r="I2093" t="str">
        <f>VLOOKUP(H2093,Input!$AI$3:$AL$1002,4)</f>
        <v/>
      </c>
      <c r="J2093" t="str">
        <f>VLOOKUP(H2093,Input!$AI$3:$AL$1002,3)</f>
        <v/>
      </c>
      <c r="K2093" t="str">
        <f t="shared" si="75"/>
        <v/>
      </c>
      <c r="L2093" t="str">
        <f>VLOOKUP(K2093,Input!$AM$3:$AP$1002,4)</f>
        <v/>
      </c>
      <c r="M2093" t="str">
        <f>VLOOKUP(K2093,Input!$AM$3:$AP$1002,3)</f>
        <v/>
      </c>
    </row>
    <row r="2094" spans="8:13" x14ac:dyDescent="0.3">
      <c r="H2094" t="str">
        <f t="shared" si="74"/>
        <v/>
      </c>
      <c r="I2094" t="str">
        <f>VLOOKUP(H2094,Input!$AI$3:$AL$1002,4)</f>
        <v/>
      </c>
      <c r="J2094" t="str">
        <f>VLOOKUP(H2094,Input!$AI$3:$AL$1002,3)</f>
        <v/>
      </c>
      <c r="K2094" t="str">
        <f t="shared" si="75"/>
        <v/>
      </c>
      <c r="L2094" t="str">
        <f>VLOOKUP(K2094,Input!$AM$3:$AP$1002,4)</f>
        <v/>
      </c>
      <c r="M2094" t="str">
        <f>VLOOKUP(K2094,Input!$AM$3:$AP$1002,3)</f>
        <v/>
      </c>
    </row>
    <row r="2095" spans="8:13" x14ac:dyDescent="0.3">
      <c r="H2095" t="str">
        <f t="shared" si="74"/>
        <v/>
      </c>
      <c r="I2095" t="str">
        <f>VLOOKUP(H2095,Input!$AI$3:$AL$1002,4)</f>
        <v/>
      </c>
      <c r="J2095" t="str">
        <f>VLOOKUP(H2095,Input!$AI$3:$AL$1002,3)</f>
        <v/>
      </c>
      <c r="K2095" t="str">
        <f t="shared" si="75"/>
        <v/>
      </c>
      <c r="L2095" t="str">
        <f>VLOOKUP(K2095,Input!$AM$3:$AP$1002,4)</f>
        <v/>
      </c>
      <c r="M2095" t="str">
        <f>VLOOKUP(K2095,Input!$AM$3:$AP$1002,3)</f>
        <v/>
      </c>
    </row>
    <row r="2096" spans="8:13" x14ac:dyDescent="0.3">
      <c r="H2096" t="str">
        <f t="shared" si="74"/>
        <v/>
      </c>
      <c r="I2096" t="str">
        <f>VLOOKUP(H2096,Input!$AI$3:$AL$1002,4)</f>
        <v/>
      </c>
      <c r="J2096" t="str">
        <f>VLOOKUP(H2096,Input!$AI$3:$AL$1002,3)</f>
        <v/>
      </c>
      <c r="K2096" t="str">
        <f t="shared" si="75"/>
        <v/>
      </c>
      <c r="L2096" t="str">
        <f>VLOOKUP(K2096,Input!$AM$3:$AP$1002,4)</f>
        <v/>
      </c>
      <c r="M2096" t="str">
        <f>VLOOKUP(K2096,Input!$AM$3:$AP$1002,3)</f>
        <v/>
      </c>
    </row>
    <row r="2097" spans="8:13" x14ac:dyDescent="0.3">
      <c r="H2097" t="str">
        <f t="shared" si="74"/>
        <v/>
      </c>
      <c r="I2097" t="str">
        <f>VLOOKUP(H2097,Input!$AI$3:$AL$1002,4)</f>
        <v/>
      </c>
      <c r="J2097" t="str">
        <f>VLOOKUP(H2097,Input!$AI$3:$AL$1002,3)</f>
        <v/>
      </c>
      <c r="K2097" t="str">
        <f t="shared" si="75"/>
        <v/>
      </c>
      <c r="L2097" t="str">
        <f>VLOOKUP(K2097,Input!$AM$3:$AP$1002,4)</f>
        <v/>
      </c>
      <c r="M2097" t="str">
        <f>VLOOKUP(K2097,Input!$AM$3:$AP$1002,3)</f>
        <v/>
      </c>
    </row>
    <row r="2098" spans="8:13" x14ac:dyDescent="0.3">
      <c r="H2098" t="str">
        <f t="shared" si="74"/>
        <v/>
      </c>
      <c r="I2098" t="str">
        <f>VLOOKUP(H2098,Input!$AI$3:$AL$1002,4)</f>
        <v/>
      </c>
      <c r="J2098" t="str">
        <f>VLOOKUP(H2098,Input!$AI$3:$AL$1002,3)</f>
        <v/>
      </c>
      <c r="K2098" t="str">
        <f t="shared" si="75"/>
        <v/>
      </c>
      <c r="L2098" t="str">
        <f>VLOOKUP(K2098,Input!$AM$3:$AP$1002,4)</f>
        <v/>
      </c>
      <c r="M2098" t="str">
        <f>VLOOKUP(K2098,Input!$AM$3:$AP$1002,3)</f>
        <v/>
      </c>
    </row>
    <row r="2099" spans="8:13" x14ac:dyDescent="0.3">
      <c r="H2099" t="str">
        <f t="shared" si="74"/>
        <v/>
      </c>
      <c r="I2099" t="str">
        <f>VLOOKUP(H2099,Input!$AI$3:$AL$1002,4)</f>
        <v/>
      </c>
      <c r="J2099" t="str">
        <f>VLOOKUP(H2099,Input!$AI$3:$AL$1002,3)</f>
        <v/>
      </c>
      <c r="K2099" t="str">
        <f t="shared" si="75"/>
        <v/>
      </c>
      <c r="L2099" t="str">
        <f>VLOOKUP(K2099,Input!$AM$3:$AP$1002,4)</f>
        <v/>
      </c>
      <c r="M2099" t="str">
        <f>VLOOKUP(K2099,Input!$AM$3:$AP$1002,3)</f>
        <v/>
      </c>
    </row>
    <row r="2100" spans="8:13" x14ac:dyDescent="0.3">
      <c r="H2100" t="str">
        <f t="shared" si="74"/>
        <v/>
      </c>
      <c r="I2100" t="str">
        <f>VLOOKUP(H2100,Input!$AI$3:$AL$1002,4)</f>
        <v/>
      </c>
      <c r="J2100" t="str">
        <f>VLOOKUP(H2100,Input!$AI$3:$AL$1002,3)</f>
        <v/>
      </c>
      <c r="K2100" t="str">
        <f t="shared" si="75"/>
        <v/>
      </c>
      <c r="L2100" t="str">
        <f>VLOOKUP(K2100,Input!$AM$3:$AP$1002,4)</f>
        <v/>
      </c>
      <c r="M2100" t="str">
        <f>VLOOKUP(K2100,Input!$AM$3:$AP$1002,3)</f>
        <v/>
      </c>
    </row>
    <row r="2101" spans="8:13" x14ac:dyDescent="0.3">
      <c r="H2101" t="str">
        <f t="shared" si="74"/>
        <v/>
      </c>
      <c r="I2101" t="str">
        <f>VLOOKUP(H2101,Input!$AI$3:$AL$1002,4)</f>
        <v/>
      </c>
      <c r="J2101" t="str">
        <f>VLOOKUP(H2101,Input!$AI$3:$AL$1002,3)</f>
        <v/>
      </c>
      <c r="K2101" t="str">
        <f t="shared" si="75"/>
        <v/>
      </c>
      <c r="L2101" t="str">
        <f>VLOOKUP(K2101,Input!$AM$3:$AP$1002,4)</f>
        <v/>
      </c>
      <c r="M2101" t="str">
        <f>VLOOKUP(K2101,Input!$AM$3:$AP$1002,3)</f>
        <v/>
      </c>
    </row>
    <row r="2102" spans="8:13" x14ac:dyDescent="0.3">
      <c r="H2102" t="str">
        <f t="shared" si="74"/>
        <v/>
      </c>
      <c r="I2102" t="str">
        <f>VLOOKUP(H2102,Input!$AI$3:$AL$1002,4)</f>
        <v/>
      </c>
      <c r="J2102" t="str">
        <f>VLOOKUP(H2102,Input!$AI$3:$AL$1002,3)</f>
        <v/>
      </c>
      <c r="K2102" t="str">
        <f t="shared" si="75"/>
        <v/>
      </c>
      <c r="L2102" t="str">
        <f>VLOOKUP(K2102,Input!$AM$3:$AP$1002,4)</f>
        <v/>
      </c>
      <c r="M2102" t="str">
        <f>VLOOKUP(K2102,Input!$AM$3:$AP$1002,3)</f>
        <v/>
      </c>
    </row>
    <row r="2103" spans="8:13" x14ac:dyDescent="0.3">
      <c r="H2103" t="str">
        <f t="shared" si="74"/>
        <v/>
      </c>
      <c r="I2103" t="str">
        <f>VLOOKUP(H2103,Input!$AI$3:$AL$1002,4)</f>
        <v/>
      </c>
      <c r="J2103" t="str">
        <f>VLOOKUP(H2103,Input!$AI$3:$AL$1002,3)</f>
        <v/>
      </c>
      <c r="K2103" t="str">
        <f t="shared" si="75"/>
        <v/>
      </c>
      <c r="L2103" t="str">
        <f>VLOOKUP(K2103,Input!$AM$3:$AP$1002,4)</f>
        <v/>
      </c>
      <c r="M2103" t="str">
        <f>VLOOKUP(K2103,Input!$AM$3:$AP$1002,3)</f>
        <v/>
      </c>
    </row>
    <row r="2104" spans="8:13" x14ac:dyDescent="0.3">
      <c r="H2104" t="str">
        <f t="shared" si="74"/>
        <v/>
      </c>
      <c r="I2104" t="str">
        <f>VLOOKUP(H2104,Input!$AI$3:$AL$1002,4)</f>
        <v/>
      </c>
      <c r="J2104" t="str">
        <f>VLOOKUP(H2104,Input!$AI$3:$AL$1002,3)</f>
        <v/>
      </c>
      <c r="K2104" t="str">
        <f t="shared" si="75"/>
        <v/>
      </c>
      <c r="L2104" t="str">
        <f>VLOOKUP(K2104,Input!$AM$3:$AP$1002,4)</f>
        <v/>
      </c>
      <c r="M2104" t="str">
        <f>VLOOKUP(K2104,Input!$AM$3:$AP$1002,3)</f>
        <v/>
      </c>
    </row>
    <row r="2105" spans="8:13" x14ac:dyDescent="0.3">
      <c r="H2105" t="str">
        <f t="shared" si="74"/>
        <v/>
      </c>
      <c r="I2105" t="str">
        <f>VLOOKUP(H2105,Input!$AI$3:$AL$1002,4)</f>
        <v/>
      </c>
      <c r="J2105" t="str">
        <f>VLOOKUP(H2105,Input!$AI$3:$AL$1002,3)</f>
        <v/>
      </c>
      <c r="K2105" t="str">
        <f t="shared" si="75"/>
        <v/>
      </c>
      <c r="L2105" t="str">
        <f>VLOOKUP(K2105,Input!$AM$3:$AP$1002,4)</f>
        <v/>
      </c>
      <c r="M2105" t="str">
        <f>VLOOKUP(K2105,Input!$AM$3:$AP$1002,3)</f>
        <v/>
      </c>
    </row>
    <row r="2106" spans="8:13" x14ac:dyDescent="0.3">
      <c r="H2106" t="str">
        <f t="shared" si="74"/>
        <v/>
      </c>
      <c r="I2106" t="str">
        <f>VLOOKUP(H2106,Input!$AI$3:$AL$1002,4)</f>
        <v/>
      </c>
      <c r="J2106" t="str">
        <f>VLOOKUP(H2106,Input!$AI$3:$AL$1002,3)</f>
        <v/>
      </c>
      <c r="K2106" t="str">
        <f t="shared" si="75"/>
        <v/>
      </c>
      <c r="L2106" t="str">
        <f>VLOOKUP(K2106,Input!$AM$3:$AP$1002,4)</f>
        <v/>
      </c>
      <c r="M2106" t="str">
        <f>VLOOKUP(K2106,Input!$AM$3:$AP$1002,3)</f>
        <v/>
      </c>
    </row>
    <row r="2107" spans="8:13" x14ac:dyDescent="0.3">
      <c r="H2107" t="str">
        <f t="shared" si="74"/>
        <v/>
      </c>
      <c r="I2107" t="str">
        <f>VLOOKUP(H2107,Input!$AI$3:$AL$1002,4)</f>
        <v/>
      </c>
      <c r="J2107" t="str">
        <f>VLOOKUP(H2107,Input!$AI$3:$AL$1002,3)</f>
        <v/>
      </c>
      <c r="K2107" t="str">
        <f t="shared" si="75"/>
        <v/>
      </c>
      <c r="L2107" t="str">
        <f>VLOOKUP(K2107,Input!$AM$3:$AP$1002,4)</f>
        <v/>
      </c>
      <c r="M2107" t="str">
        <f>VLOOKUP(K2107,Input!$AM$3:$AP$1002,3)</f>
        <v/>
      </c>
    </row>
    <row r="2108" spans="8:13" x14ac:dyDescent="0.3">
      <c r="H2108" t="str">
        <f t="shared" si="74"/>
        <v/>
      </c>
      <c r="I2108" t="str">
        <f>VLOOKUP(H2108,Input!$AI$3:$AL$1002,4)</f>
        <v/>
      </c>
      <c r="J2108" t="str">
        <f>VLOOKUP(H2108,Input!$AI$3:$AL$1002,3)</f>
        <v/>
      </c>
      <c r="K2108" t="str">
        <f t="shared" si="75"/>
        <v/>
      </c>
      <c r="L2108" t="str">
        <f>VLOOKUP(K2108,Input!$AM$3:$AP$1002,4)</f>
        <v/>
      </c>
      <c r="M2108" t="str">
        <f>VLOOKUP(K2108,Input!$AM$3:$AP$1002,3)</f>
        <v/>
      </c>
    </row>
    <row r="2109" spans="8:13" x14ac:dyDescent="0.3">
      <c r="H2109" t="str">
        <f t="shared" si="74"/>
        <v/>
      </c>
      <c r="I2109" t="str">
        <f>VLOOKUP(H2109,Input!$AI$3:$AL$1002,4)</f>
        <v/>
      </c>
      <c r="J2109" t="str">
        <f>VLOOKUP(H2109,Input!$AI$3:$AL$1002,3)</f>
        <v/>
      </c>
      <c r="K2109" t="str">
        <f t="shared" si="75"/>
        <v/>
      </c>
      <c r="L2109" t="str">
        <f>VLOOKUP(K2109,Input!$AM$3:$AP$1002,4)</f>
        <v/>
      </c>
      <c r="M2109" t="str">
        <f>VLOOKUP(K2109,Input!$AM$3:$AP$1002,3)</f>
        <v/>
      </c>
    </row>
    <row r="2110" spans="8:13" x14ac:dyDescent="0.3">
      <c r="H2110" t="str">
        <f t="shared" si="74"/>
        <v/>
      </c>
      <c r="I2110" t="str">
        <f>VLOOKUP(H2110,Input!$AI$3:$AL$1002,4)</f>
        <v/>
      </c>
      <c r="J2110" t="str">
        <f>VLOOKUP(H2110,Input!$AI$3:$AL$1002,3)</f>
        <v/>
      </c>
      <c r="K2110" t="str">
        <f t="shared" si="75"/>
        <v/>
      </c>
      <c r="L2110" t="str">
        <f>VLOOKUP(K2110,Input!$AM$3:$AP$1002,4)</f>
        <v/>
      </c>
      <c r="M2110" t="str">
        <f>VLOOKUP(K2110,Input!$AM$3:$AP$1002,3)</f>
        <v/>
      </c>
    </row>
    <row r="2111" spans="8:13" x14ac:dyDescent="0.3">
      <c r="H2111" t="str">
        <f t="shared" si="74"/>
        <v/>
      </c>
      <c r="I2111" t="str">
        <f>VLOOKUP(H2111,Input!$AI$3:$AL$1002,4)</f>
        <v/>
      </c>
      <c r="J2111" t="str">
        <f>VLOOKUP(H2111,Input!$AI$3:$AL$1002,3)</f>
        <v/>
      </c>
      <c r="K2111" t="str">
        <f t="shared" si="75"/>
        <v/>
      </c>
      <c r="L2111" t="str">
        <f>VLOOKUP(K2111,Input!$AM$3:$AP$1002,4)</f>
        <v/>
      </c>
      <c r="M2111" t="str">
        <f>VLOOKUP(K2111,Input!$AM$3:$AP$1002,3)</f>
        <v/>
      </c>
    </row>
    <row r="2112" spans="8:13" x14ac:dyDescent="0.3">
      <c r="H2112" t="str">
        <f t="shared" si="74"/>
        <v/>
      </c>
      <c r="I2112" t="str">
        <f>VLOOKUP(H2112,Input!$AI$3:$AL$1002,4)</f>
        <v/>
      </c>
      <c r="J2112" t="str">
        <f>VLOOKUP(H2112,Input!$AI$3:$AL$1002,3)</f>
        <v/>
      </c>
      <c r="K2112" t="str">
        <f t="shared" si="75"/>
        <v/>
      </c>
      <c r="L2112" t="str">
        <f>VLOOKUP(K2112,Input!$AM$3:$AP$1002,4)</f>
        <v/>
      </c>
      <c r="M2112" t="str">
        <f>VLOOKUP(K2112,Input!$AM$3:$AP$1002,3)</f>
        <v/>
      </c>
    </row>
    <row r="2113" spans="8:13" x14ac:dyDescent="0.3">
      <c r="H2113" t="str">
        <f t="shared" si="74"/>
        <v/>
      </c>
      <c r="I2113" t="str">
        <f>VLOOKUP(H2113,Input!$AI$3:$AL$1002,4)</f>
        <v/>
      </c>
      <c r="J2113" t="str">
        <f>VLOOKUP(H2113,Input!$AI$3:$AL$1002,3)</f>
        <v/>
      </c>
      <c r="K2113" t="str">
        <f t="shared" si="75"/>
        <v/>
      </c>
      <c r="L2113" t="str">
        <f>VLOOKUP(K2113,Input!$AM$3:$AP$1002,4)</f>
        <v/>
      </c>
      <c r="M2113" t="str">
        <f>VLOOKUP(K2113,Input!$AM$3:$AP$1002,3)</f>
        <v/>
      </c>
    </row>
    <row r="2114" spans="8:13" x14ac:dyDescent="0.3">
      <c r="H2114" t="str">
        <f t="shared" si="74"/>
        <v/>
      </c>
      <c r="I2114" t="str">
        <f>VLOOKUP(H2114,Input!$AI$3:$AL$1002,4)</f>
        <v/>
      </c>
      <c r="J2114" t="str">
        <f>VLOOKUP(H2114,Input!$AI$3:$AL$1002,3)</f>
        <v/>
      </c>
      <c r="K2114" t="str">
        <f t="shared" si="75"/>
        <v/>
      </c>
      <c r="L2114" t="str">
        <f>VLOOKUP(K2114,Input!$AM$3:$AP$1002,4)</f>
        <v/>
      </c>
      <c r="M2114" t="str">
        <f>VLOOKUP(K2114,Input!$AM$3:$AP$1002,3)</f>
        <v/>
      </c>
    </row>
    <row r="2115" spans="8:13" x14ac:dyDescent="0.3">
      <c r="H2115" t="str">
        <f t="shared" si="74"/>
        <v/>
      </c>
      <c r="I2115" t="str">
        <f>VLOOKUP(H2115,Input!$AI$3:$AL$1002,4)</f>
        <v/>
      </c>
      <c r="J2115" t="str">
        <f>VLOOKUP(H2115,Input!$AI$3:$AL$1002,3)</f>
        <v/>
      </c>
      <c r="K2115" t="str">
        <f t="shared" si="75"/>
        <v/>
      </c>
      <c r="L2115" t="str">
        <f>VLOOKUP(K2115,Input!$AM$3:$AP$1002,4)</f>
        <v/>
      </c>
      <c r="M2115" t="str">
        <f>VLOOKUP(K2115,Input!$AM$3:$AP$1002,3)</f>
        <v/>
      </c>
    </row>
    <row r="2116" spans="8:13" x14ac:dyDescent="0.3">
      <c r="H2116" t="str">
        <f t="shared" si="74"/>
        <v/>
      </c>
      <c r="I2116" t="str">
        <f>VLOOKUP(H2116,Input!$AI$3:$AL$1002,4)</f>
        <v/>
      </c>
      <c r="J2116" t="str">
        <f>VLOOKUP(H2116,Input!$AI$3:$AL$1002,3)</f>
        <v/>
      </c>
      <c r="K2116" t="str">
        <f t="shared" si="75"/>
        <v/>
      </c>
      <c r="L2116" t="str">
        <f>VLOOKUP(K2116,Input!$AM$3:$AP$1002,4)</f>
        <v/>
      </c>
      <c r="M2116" t="str">
        <f>VLOOKUP(K2116,Input!$AM$3:$AP$1002,3)</f>
        <v/>
      </c>
    </row>
    <row r="2117" spans="8:13" x14ac:dyDescent="0.3">
      <c r="H2117" t="str">
        <f t="shared" ref="H2117:H2180" si="76">IF(H2116&lt;$H$1,H2116+1,"")</f>
        <v/>
      </c>
      <c r="I2117" t="str">
        <f>VLOOKUP(H2117,Input!$AI$3:$AL$1002,4)</f>
        <v/>
      </c>
      <c r="J2117" t="str">
        <f>VLOOKUP(H2117,Input!$AI$3:$AL$1002,3)</f>
        <v/>
      </c>
      <c r="K2117" t="str">
        <f t="shared" ref="K2117:K2180" si="77">IF(K2116&lt;$K$1,K2116+1,"")</f>
        <v/>
      </c>
      <c r="L2117" t="str">
        <f>VLOOKUP(K2117,Input!$AM$3:$AP$1002,4)</f>
        <v/>
      </c>
      <c r="M2117" t="str">
        <f>VLOOKUP(K2117,Input!$AM$3:$AP$1002,3)</f>
        <v/>
      </c>
    </row>
    <row r="2118" spans="8:13" x14ac:dyDescent="0.3">
      <c r="H2118" t="str">
        <f t="shared" si="76"/>
        <v/>
      </c>
      <c r="I2118" t="str">
        <f>VLOOKUP(H2118,Input!$AI$3:$AL$1002,4)</f>
        <v/>
      </c>
      <c r="J2118" t="str">
        <f>VLOOKUP(H2118,Input!$AI$3:$AL$1002,3)</f>
        <v/>
      </c>
      <c r="K2118" t="str">
        <f t="shared" si="77"/>
        <v/>
      </c>
      <c r="L2118" t="str">
        <f>VLOOKUP(K2118,Input!$AM$3:$AP$1002,4)</f>
        <v/>
      </c>
      <c r="M2118" t="str">
        <f>VLOOKUP(K2118,Input!$AM$3:$AP$1002,3)</f>
        <v/>
      </c>
    </row>
    <row r="2119" spans="8:13" x14ac:dyDescent="0.3">
      <c r="H2119" t="str">
        <f t="shared" si="76"/>
        <v/>
      </c>
      <c r="I2119" t="str">
        <f>VLOOKUP(H2119,Input!$AI$3:$AL$1002,4)</f>
        <v/>
      </c>
      <c r="J2119" t="str">
        <f>VLOOKUP(H2119,Input!$AI$3:$AL$1002,3)</f>
        <v/>
      </c>
      <c r="K2119" t="str">
        <f t="shared" si="77"/>
        <v/>
      </c>
      <c r="L2119" t="str">
        <f>VLOOKUP(K2119,Input!$AM$3:$AP$1002,4)</f>
        <v/>
      </c>
      <c r="M2119" t="str">
        <f>VLOOKUP(K2119,Input!$AM$3:$AP$1002,3)</f>
        <v/>
      </c>
    </row>
    <row r="2120" spans="8:13" x14ac:dyDescent="0.3">
      <c r="H2120" t="str">
        <f t="shared" si="76"/>
        <v/>
      </c>
      <c r="I2120" t="str">
        <f>VLOOKUP(H2120,Input!$AI$3:$AL$1002,4)</f>
        <v/>
      </c>
      <c r="J2120" t="str">
        <f>VLOOKUP(H2120,Input!$AI$3:$AL$1002,3)</f>
        <v/>
      </c>
      <c r="K2120" t="str">
        <f t="shared" si="77"/>
        <v/>
      </c>
      <c r="L2120" t="str">
        <f>VLOOKUP(K2120,Input!$AM$3:$AP$1002,4)</f>
        <v/>
      </c>
      <c r="M2120" t="str">
        <f>VLOOKUP(K2120,Input!$AM$3:$AP$1002,3)</f>
        <v/>
      </c>
    </row>
    <row r="2121" spans="8:13" x14ac:dyDescent="0.3">
      <c r="H2121" t="str">
        <f t="shared" si="76"/>
        <v/>
      </c>
      <c r="I2121" t="str">
        <f>VLOOKUP(H2121,Input!$AI$3:$AL$1002,4)</f>
        <v/>
      </c>
      <c r="J2121" t="str">
        <f>VLOOKUP(H2121,Input!$AI$3:$AL$1002,3)</f>
        <v/>
      </c>
      <c r="K2121" t="str">
        <f t="shared" si="77"/>
        <v/>
      </c>
      <c r="L2121" t="str">
        <f>VLOOKUP(K2121,Input!$AM$3:$AP$1002,4)</f>
        <v/>
      </c>
      <c r="M2121" t="str">
        <f>VLOOKUP(K2121,Input!$AM$3:$AP$1002,3)</f>
        <v/>
      </c>
    </row>
    <row r="2122" spans="8:13" x14ac:dyDescent="0.3">
      <c r="H2122" t="str">
        <f t="shared" si="76"/>
        <v/>
      </c>
      <c r="I2122" t="str">
        <f>VLOOKUP(H2122,Input!$AI$3:$AL$1002,4)</f>
        <v/>
      </c>
      <c r="J2122" t="str">
        <f>VLOOKUP(H2122,Input!$AI$3:$AL$1002,3)</f>
        <v/>
      </c>
      <c r="K2122" t="str">
        <f t="shared" si="77"/>
        <v/>
      </c>
      <c r="L2122" t="str">
        <f>VLOOKUP(K2122,Input!$AM$3:$AP$1002,4)</f>
        <v/>
      </c>
      <c r="M2122" t="str">
        <f>VLOOKUP(K2122,Input!$AM$3:$AP$1002,3)</f>
        <v/>
      </c>
    </row>
    <row r="2123" spans="8:13" x14ac:dyDescent="0.3">
      <c r="H2123" t="str">
        <f t="shared" si="76"/>
        <v/>
      </c>
      <c r="I2123" t="str">
        <f>VLOOKUP(H2123,Input!$AI$3:$AL$1002,4)</f>
        <v/>
      </c>
      <c r="J2123" t="str">
        <f>VLOOKUP(H2123,Input!$AI$3:$AL$1002,3)</f>
        <v/>
      </c>
      <c r="K2123" t="str">
        <f t="shared" si="77"/>
        <v/>
      </c>
      <c r="L2123" t="str">
        <f>VLOOKUP(K2123,Input!$AM$3:$AP$1002,4)</f>
        <v/>
      </c>
      <c r="M2123" t="str">
        <f>VLOOKUP(K2123,Input!$AM$3:$AP$1002,3)</f>
        <v/>
      </c>
    </row>
    <row r="2124" spans="8:13" x14ac:dyDescent="0.3">
      <c r="H2124" t="str">
        <f t="shared" si="76"/>
        <v/>
      </c>
      <c r="I2124" t="str">
        <f>VLOOKUP(H2124,Input!$AI$3:$AL$1002,4)</f>
        <v/>
      </c>
      <c r="J2124" t="str">
        <f>VLOOKUP(H2124,Input!$AI$3:$AL$1002,3)</f>
        <v/>
      </c>
      <c r="K2124" t="str">
        <f t="shared" si="77"/>
        <v/>
      </c>
      <c r="L2124" t="str">
        <f>VLOOKUP(K2124,Input!$AM$3:$AP$1002,4)</f>
        <v/>
      </c>
      <c r="M2124" t="str">
        <f>VLOOKUP(K2124,Input!$AM$3:$AP$1002,3)</f>
        <v/>
      </c>
    </row>
    <row r="2125" spans="8:13" x14ac:dyDescent="0.3">
      <c r="H2125" t="str">
        <f t="shared" si="76"/>
        <v/>
      </c>
      <c r="I2125" t="str">
        <f>VLOOKUP(H2125,Input!$AI$3:$AL$1002,4)</f>
        <v/>
      </c>
      <c r="J2125" t="str">
        <f>VLOOKUP(H2125,Input!$AI$3:$AL$1002,3)</f>
        <v/>
      </c>
      <c r="K2125" t="str">
        <f t="shared" si="77"/>
        <v/>
      </c>
      <c r="L2125" t="str">
        <f>VLOOKUP(K2125,Input!$AM$3:$AP$1002,4)</f>
        <v/>
      </c>
      <c r="M2125" t="str">
        <f>VLOOKUP(K2125,Input!$AM$3:$AP$1002,3)</f>
        <v/>
      </c>
    </row>
    <row r="2126" spans="8:13" x14ac:dyDescent="0.3">
      <c r="H2126" t="str">
        <f t="shared" si="76"/>
        <v/>
      </c>
      <c r="I2126" t="str">
        <f>VLOOKUP(H2126,Input!$AI$3:$AL$1002,4)</f>
        <v/>
      </c>
      <c r="J2126" t="str">
        <f>VLOOKUP(H2126,Input!$AI$3:$AL$1002,3)</f>
        <v/>
      </c>
      <c r="K2126" t="str">
        <f t="shared" si="77"/>
        <v/>
      </c>
      <c r="L2126" t="str">
        <f>VLOOKUP(K2126,Input!$AM$3:$AP$1002,4)</f>
        <v/>
      </c>
      <c r="M2126" t="str">
        <f>VLOOKUP(K2126,Input!$AM$3:$AP$1002,3)</f>
        <v/>
      </c>
    </row>
    <row r="2127" spans="8:13" x14ac:dyDescent="0.3">
      <c r="H2127" t="str">
        <f t="shared" si="76"/>
        <v/>
      </c>
      <c r="I2127" t="str">
        <f>VLOOKUP(H2127,Input!$AI$3:$AL$1002,4)</f>
        <v/>
      </c>
      <c r="J2127" t="str">
        <f>VLOOKUP(H2127,Input!$AI$3:$AL$1002,3)</f>
        <v/>
      </c>
      <c r="K2127" t="str">
        <f t="shared" si="77"/>
        <v/>
      </c>
      <c r="L2127" t="str">
        <f>VLOOKUP(K2127,Input!$AM$3:$AP$1002,4)</f>
        <v/>
      </c>
      <c r="M2127" t="str">
        <f>VLOOKUP(K2127,Input!$AM$3:$AP$1002,3)</f>
        <v/>
      </c>
    </row>
    <row r="2128" spans="8:13" x14ac:dyDescent="0.3">
      <c r="H2128" t="str">
        <f t="shared" si="76"/>
        <v/>
      </c>
      <c r="I2128" t="str">
        <f>VLOOKUP(H2128,Input!$AI$3:$AL$1002,4)</f>
        <v/>
      </c>
      <c r="J2128" t="str">
        <f>VLOOKUP(H2128,Input!$AI$3:$AL$1002,3)</f>
        <v/>
      </c>
      <c r="K2128" t="str">
        <f t="shared" si="77"/>
        <v/>
      </c>
      <c r="L2128" t="str">
        <f>VLOOKUP(K2128,Input!$AM$3:$AP$1002,4)</f>
        <v/>
      </c>
      <c r="M2128" t="str">
        <f>VLOOKUP(K2128,Input!$AM$3:$AP$1002,3)</f>
        <v/>
      </c>
    </row>
    <row r="2129" spans="8:13" x14ac:dyDescent="0.3">
      <c r="H2129" t="str">
        <f t="shared" si="76"/>
        <v/>
      </c>
      <c r="I2129" t="str">
        <f>VLOOKUP(H2129,Input!$AI$3:$AL$1002,4)</f>
        <v/>
      </c>
      <c r="J2129" t="str">
        <f>VLOOKUP(H2129,Input!$AI$3:$AL$1002,3)</f>
        <v/>
      </c>
      <c r="K2129" t="str">
        <f t="shared" si="77"/>
        <v/>
      </c>
      <c r="L2129" t="str">
        <f>VLOOKUP(K2129,Input!$AM$3:$AP$1002,4)</f>
        <v/>
      </c>
      <c r="M2129" t="str">
        <f>VLOOKUP(K2129,Input!$AM$3:$AP$1002,3)</f>
        <v/>
      </c>
    </row>
    <row r="2130" spans="8:13" x14ac:dyDescent="0.3">
      <c r="H2130" t="str">
        <f t="shared" si="76"/>
        <v/>
      </c>
      <c r="I2130" t="str">
        <f>VLOOKUP(H2130,Input!$AI$3:$AL$1002,4)</f>
        <v/>
      </c>
      <c r="J2130" t="str">
        <f>VLOOKUP(H2130,Input!$AI$3:$AL$1002,3)</f>
        <v/>
      </c>
      <c r="K2130" t="str">
        <f t="shared" si="77"/>
        <v/>
      </c>
      <c r="L2130" t="str">
        <f>VLOOKUP(K2130,Input!$AM$3:$AP$1002,4)</f>
        <v/>
      </c>
      <c r="M2130" t="str">
        <f>VLOOKUP(K2130,Input!$AM$3:$AP$1002,3)</f>
        <v/>
      </c>
    </row>
    <row r="2131" spans="8:13" x14ac:dyDescent="0.3">
      <c r="H2131" t="str">
        <f t="shared" si="76"/>
        <v/>
      </c>
      <c r="I2131" t="str">
        <f>VLOOKUP(H2131,Input!$AI$3:$AL$1002,4)</f>
        <v/>
      </c>
      <c r="J2131" t="str">
        <f>VLOOKUP(H2131,Input!$AI$3:$AL$1002,3)</f>
        <v/>
      </c>
      <c r="K2131" t="str">
        <f t="shared" si="77"/>
        <v/>
      </c>
      <c r="L2131" t="str">
        <f>VLOOKUP(K2131,Input!$AM$3:$AP$1002,4)</f>
        <v/>
      </c>
      <c r="M2131" t="str">
        <f>VLOOKUP(K2131,Input!$AM$3:$AP$1002,3)</f>
        <v/>
      </c>
    </row>
    <row r="2132" spans="8:13" x14ac:dyDescent="0.3">
      <c r="H2132" t="str">
        <f t="shared" si="76"/>
        <v/>
      </c>
      <c r="I2132" t="str">
        <f>VLOOKUP(H2132,Input!$AI$3:$AL$1002,4)</f>
        <v/>
      </c>
      <c r="J2132" t="str">
        <f>VLOOKUP(H2132,Input!$AI$3:$AL$1002,3)</f>
        <v/>
      </c>
      <c r="K2132" t="str">
        <f t="shared" si="77"/>
        <v/>
      </c>
      <c r="L2132" t="str">
        <f>VLOOKUP(K2132,Input!$AM$3:$AP$1002,4)</f>
        <v/>
      </c>
      <c r="M2132" t="str">
        <f>VLOOKUP(K2132,Input!$AM$3:$AP$1002,3)</f>
        <v/>
      </c>
    </row>
    <row r="2133" spans="8:13" x14ac:dyDescent="0.3">
      <c r="H2133" t="str">
        <f t="shared" si="76"/>
        <v/>
      </c>
      <c r="I2133" t="str">
        <f>VLOOKUP(H2133,Input!$AI$3:$AL$1002,4)</f>
        <v/>
      </c>
      <c r="J2133" t="str">
        <f>VLOOKUP(H2133,Input!$AI$3:$AL$1002,3)</f>
        <v/>
      </c>
      <c r="K2133" t="str">
        <f t="shared" si="77"/>
        <v/>
      </c>
      <c r="L2133" t="str">
        <f>VLOOKUP(K2133,Input!$AM$3:$AP$1002,4)</f>
        <v/>
      </c>
      <c r="M2133" t="str">
        <f>VLOOKUP(K2133,Input!$AM$3:$AP$1002,3)</f>
        <v/>
      </c>
    </row>
    <row r="2134" spans="8:13" x14ac:dyDescent="0.3">
      <c r="H2134" t="str">
        <f t="shared" si="76"/>
        <v/>
      </c>
      <c r="I2134" t="str">
        <f>VLOOKUP(H2134,Input!$AI$3:$AL$1002,4)</f>
        <v/>
      </c>
      <c r="J2134" t="str">
        <f>VLOOKUP(H2134,Input!$AI$3:$AL$1002,3)</f>
        <v/>
      </c>
      <c r="K2134" t="str">
        <f t="shared" si="77"/>
        <v/>
      </c>
      <c r="L2134" t="str">
        <f>VLOOKUP(K2134,Input!$AM$3:$AP$1002,4)</f>
        <v/>
      </c>
      <c r="M2134" t="str">
        <f>VLOOKUP(K2134,Input!$AM$3:$AP$1002,3)</f>
        <v/>
      </c>
    </row>
    <row r="2135" spans="8:13" x14ac:dyDescent="0.3">
      <c r="H2135" t="str">
        <f t="shared" si="76"/>
        <v/>
      </c>
      <c r="I2135" t="str">
        <f>VLOOKUP(H2135,Input!$AI$3:$AL$1002,4)</f>
        <v/>
      </c>
      <c r="J2135" t="str">
        <f>VLOOKUP(H2135,Input!$AI$3:$AL$1002,3)</f>
        <v/>
      </c>
      <c r="K2135" t="str">
        <f t="shared" si="77"/>
        <v/>
      </c>
      <c r="L2135" t="str">
        <f>VLOOKUP(K2135,Input!$AM$3:$AP$1002,4)</f>
        <v/>
      </c>
      <c r="M2135" t="str">
        <f>VLOOKUP(K2135,Input!$AM$3:$AP$1002,3)</f>
        <v/>
      </c>
    </row>
    <row r="2136" spans="8:13" x14ac:dyDescent="0.3">
      <c r="H2136" t="str">
        <f t="shared" si="76"/>
        <v/>
      </c>
      <c r="I2136" t="str">
        <f>VLOOKUP(H2136,Input!$AI$3:$AL$1002,4)</f>
        <v/>
      </c>
      <c r="J2136" t="str">
        <f>VLOOKUP(H2136,Input!$AI$3:$AL$1002,3)</f>
        <v/>
      </c>
      <c r="K2136" t="str">
        <f t="shared" si="77"/>
        <v/>
      </c>
      <c r="L2136" t="str">
        <f>VLOOKUP(K2136,Input!$AM$3:$AP$1002,4)</f>
        <v/>
      </c>
      <c r="M2136" t="str">
        <f>VLOOKUP(K2136,Input!$AM$3:$AP$1002,3)</f>
        <v/>
      </c>
    </row>
    <row r="2137" spans="8:13" x14ac:dyDescent="0.3">
      <c r="H2137" t="str">
        <f t="shared" si="76"/>
        <v/>
      </c>
      <c r="I2137" t="str">
        <f>VLOOKUP(H2137,Input!$AI$3:$AL$1002,4)</f>
        <v/>
      </c>
      <c r="J2137" t="str">
        <f>VLOOKUP(H2137,Input!$AI$3:$AL$1002,3)</f>
        <v/>
      </c>
      <c r="K2137" t="str">
        <f t="shared" si="77"/>
        <v/>
      </c>
      <c r="L2137" t="str">
        <f>VLOOKUP(K2137,Input!$AM$3:$AP$1002,4)</f>
        <v/>
      </c>
      <c r="M2137" t="str">
        <f>VLOOKUP(K2137,Input!$AM$3:$AP$1002,3)</f>
        <v/>
      </c>
    </row>
    <row r="2138" spans="8:13" x14ac:dyDescent="0.3">
      <c r="H2138" t="str">
        <f t="shared" si="76"/>
        <v/>
      </c>
      <c r="I2138" t="str">
        <f>VLOOKUP(H2138,Input!$AI$3:$AL$1002,4)</f>
        <v/>
      </c>
      <c r="J2138" t="str">
        <f>VLOOKUP(H2138,Input!$AI$3:$AL$1002,3)</f>
        <v/>
      </c>
      <c r="K2138" t="str">
        <f t="shared" si="77"/>
        <v/>
      </c>
      <c r="L2138" t="str">
        <f>VLOOKUP(K2138,Input!$AM$3:$AP$1002,4)</f>
        <v/>
      </c>
      <c r="M2138" t="str">
        <f>VLOOKUP(K2138,Input!$AM$3:$AP$1002,3)</f>
        <v/>
      </c>
    </row>
    <row r="2139" spans="8:13" x14ac:dyDescent="0.3">
      <c r="H2139" t="str">
        <f t="shared" si="76"/>
        <v/>
      </c>
      <c r="I2139" t="str">
        <f>VLOOKUP(H2139,Input!$AI$3:$AL$1002,4)</f>
        <v/>
      </c>
      <c r="J2139" t="str">
        <f>VLOOKUP(H2139,Input!$AI$3:$AL$1002,3)</f>
        <v/>
      </c>
      <c r="K2139" t="str">
        <f t="shared" si="77"/>
        <v/>
      </c>
      <c r="L2139" t="str">
        <f>VLOOKUP(K2139,Input!$AM$3:$AP$1002,4)</f>
        <v/>
      </c>
      <c r="M2139" t="str">
        <f>VLOOKUP(K2139,Input!$AM$3:$AP$1002,3)</f>
        <v/>
      </c>
    </row>
    <row r="2140" spans="8:13" x14ac:dyDescent="0.3">
      <c r="H2140" t="str">
        <f t="shared" si="76"/>
        <v/>
      </c>
      <c r="I2140" t="str">
        <f>VLOOKUP(H2140,Input!$AI$3:$AL$1002,4)</f>
        <v/>
      </c>
      <c r="J2140" t="str">
        <f>VLOOKUP(H2140,Input!$AI$3:$AL$1002,3)</f>
        <v/>
      </c>
      <c r="K2140" t="str">
        <f t="shared" si="77"/>
        <v/>
      </c>
      <c r="L2140" t="str">
        <f>VLOOKUP(K2140,Input!$AM$3:$AP$1002,4)</f>
        <v/>
      </c>
      <c r="M2140" t="str">
        <f>VLOOKUP(K2140,Input!$AM$3:$AP$1002,3)</f>
        <v/>
      </c>
    </row>
    <row r="2141" spans="8:13" x14ac:dyDescent="0.3">
      <c r="H2141" t="str">
        <f t="shared" si="76"/>
        <v/>
      </c>
      <c r="I2141" t="str">
        <f>VLOOKUP(H2141,Input!$AI$3:$AL$1002,4)</f>
        <v/>
      </c>
      <c r="J2141" t="str">
        <f>VLOOKUP(H2141,Input!$AI$3:$AL$1002,3)</f>
        <v/>
      </c>
      <c r="K2141" t="str">
        <f t="shared" si="77"/>
        <v/>
      </c>
      <c r="L2141" t="str">
        <f>VLOOKUP(K2141,Input!$AM$3:$AP$1002,4)</f>
        <v/>
      </c>
      <c r="M2141" t="str">
        <f>VLOOKUP(K2141,Input!$AM$3:$AP$1002,3)</f>
        <v/>
      </c>
    </row>
    <row r="2142" spans="8:13" x14ac:dyDescent="0.3">
      <c r="H2142" t="str">
        <f t="shared" si="76"/>
        <v/>
      </c>
      <c r="I2142" t="str">
        <f>VLOOKUP(H2142,Input!$AI$3:$AL$1002,4)</f>
        <v/>
      </c>
      <c r="J2142" t="str">
        <f>VLOOKUP(H2142,Input!$AI$3:$AL$1002,3)</f>
        <v/>
      </c>
      <c r="K2142" t="str">
        <f t="shared" si="77"/>
        <v/>
      </c>
      <c r="L2142" t="str">
        <f>VLOOKUP(K2142,Input!$AM$3:$AP$1002,4)</f>
        <v/>
      </c>
      <c r="M2142" t="str">
        <f>VLOOKUP(K2142,Input!$AM$3:$AP$1002,3)</f>
        <v/>
      </c>
    </row>
    <row r="2143" spans="8:13" x14ac:dyDescent="0.3">
      <c r="H2143" t="str">
        <f t="shared" si="76"/>
        <v/>
      </c>
      <c r="I2143" t="str">
        <f>VLOOKUP(H2143,Input!$AI$3:$AL$1002,4)</f>
        <v/>
      </c>
      <c r="J2143" t="str">
        <f>VLOOKUP(H2143,Input!$AI$3:$AL$1002,3)</f>
        <v/>
      </c>
      <c r="K2143" t="str">
        <f t="shared" si="77"/>
        <v/>
      </c>
      <c r="L2143" t="str">
        <f>VLOOKUP(K2143,Input!$AM$3:$AP$1002,4)</f>
        <v/>
      </c>
      <c r="M2143" t="str">
        <f>VLOOKUP(K2143,Input!$AM$3:$AP$1002,3)</f>
        <v/>
      </c>
    </row>
    <row r="2144" spans="8:13" x14ac:dyDescent="0.3">
      <c r="H2144" t="str">
        <f t="shared" si="76"/>
        <v/>
      </c>
      <c r="I2144" t="str">
        <f>VLOOKUP(H2144,Input!$AI$3:$AL$1002,4)</f>
        <v/>
      </c>
      <c r="J2144" t="str">
        <f>VLOOKUP(H2144,Input!$AI$3:$AL$1002,3)</f>
        <v/>
      </c>
      <c r="K2144" t="str">
        <f t="shared" si="77"/>
        <v/>
      </c>
      <c r="L2144" t="str">
        <f>VLOOKUP(K2144,Input!$AM$3:$AP$1002,4)</f>
        <v/>
      </c>
      <c r="M2144" t="str">
        <f>VLOOKUP(K2144,Input!$AM$3:$AP$1002,3)</f>
        <v/>
      </c>
    </row>
    <row r="2145" spans="8:13" x14ac:dyDescent="0.3">
      <c r="H2145" t="str">
        <f t="shared" si="76"/>
        <v/>
      </c>
      <c r="I2145" t="str">
        <f>VLOOKUP(H2145,Input!$AI$3:$AL$1002,4)</f>
        <v/>
      </c>
      <c r="J2145" t="str">
        <f>VLOOKUP(H2145,Input!$AI$3:$AL$1002,3)</f>
        <v/>
      </c>
      <c r="K2145" t="str">
        <f t="shared" si="77"/>
        <v/>
      </c>
      <c r="L2145" t="str">
        <f>VLOOKUP(K2145,Input!$AM$3:$AP$1002,4)</f>
        <v/>
      </c>
      <c r="M2145" t="str">
        <f>VLOOKUP(K2145,Input!$AM$3:$AP$1002,3)</f>
        <v/>
      </c>
    </row>
    <row r="2146" spans="8:13" x14ac:dyDescent="0.3">
      <c r="H2146" t="str">
        <f t="shared" si="76"/>
        <v/>
      </c>
      <c r="I2146" t="str">
        <f>VLOOKUP(H2146,Input!$AI$3:$AL$1002,4)</f>
        <v/>
      </c>
      <c r="J2146" t="str">
        <f>VLOOKUP(H2146,Input!$AI$3:$AL$1002,3)</f>
        <v/>
      </c>
      <c r="K2146" t="str">
        <f t="shared" si="77"/>
        <v/>
      </c>
      <c r="L2146" t="str">
        <f>VLOOKUP(K2146,Input!$AM$3:$AP$1002,4)</f>
        <v/>
      </c>
      <c r="M2146" t="str">
        <f>VLOOKUP(K2146,Input!$AM$3:$AP$1002,3)</f>
        <v/>
      </c>
    </row>
    <row r="2147" spans="8:13" x14ac:dyDescent="0.3">
      <c r="H2147" t="str">
        <f t="shared" si="76"/>
        <v/>
      </c>
      <c r="I2147" t="str">
        <f>VLOOKUP(H2147,Input!$AI$3:$AL$1002,4)</f>
        <v/>
      </c>
      <c r="J2147" t="str">
        <f>VLOOKUP(H2147,Input!$AI$3:$AL$1002,3)</f>
        <v/>
      </c>
      <c r="K2147" t="str">
        <f t="shared" si="77"/>
        <v/>
      </c>
      <c r="L2147" t="str">
        <f>VLOOKUP(K2147,Input!$AM$3:$AP$1002,4)</f>
        <v/>
      </c>
      <c r="M2147" t="str">
        <f>VLOOKUP(K2147,Input!$AM$3:$AP$1002,3)</f>
        <v/>
      </c>
    </row>
    <row r="2148" spans="8:13" x14ac:dyDescent="0.3">
      <c r="H2148" t="str">
        <f t="shared" si="76"/>
        <v/>
      </c>
      <c r="I2148" t="str">
        <f>VLOOKUP(H2148,Input!$AI$3:$AL$1002,4)</f>
        <v/>
      </c>
      <c r="J2148" t="str">
        <f>VLOOKUP(H2148,Input!$AI$3:$AL$1002,3)</f>
        <v/>
      </c>
      <c r="K2148" t="str">
        <f t="shared" si="77"/>
        <v/>
      </c>
      <c r="L2148" t="str">
        <f>VLOOKUP(K2148,Input!$AM$3:$AP$1002,4)</f>
        <v/>
      </c>
      <c r="M2148" t="str">
        <f>VLOOKUP(K2148,Input!$AM$3:$AP$1002,3)</f>
        <v/>
      </c>
    </row>
    <row r="2149" spans="8:13" x14ac:dyDescent="0.3">
      <c r="H2149" t="str">
        <f t="shared" si="76"/>
        <v/>
      </c>
      <c r="I2149" t="str">
        <f>VLOOKUP(H2149,Input!$AI$3:$AL$1002,4)</f>
        <v/>
      </c>
      <c r="J2149" t="str">
        <f>VLOOKUP(H2149,Input!$AI$3:$AL$1002,3)</f>
        <v/>
      </c>
      <c r="K2149" t="str">
        <f t="shared" si="77"/>
        <v/>
      </c>
      <c r="L2149" t="str">
        <f>VLOOKUP(K2149,Input!$AM$3:$AP$1002,4)</f>
        <v/>
      </c>
      <c r="M2149" t="str">
        <f>VLOOKUP(K2149,Input!$AM$3:$AP$1002,3)</f>
        <v/>
      </c>
    </row>
    <row r="2150" spans="8:13" x14ac:dyDescent="0.3">
      <c r="H2150" t="str">
        <f t="shared" si="76"/>
        <v/>
      </c>
      <c r="I2150" t="str">
        <f>VLOOKUP(H2150,Input!$AI$3:$AL$1002,4)</f>
        <v/>
      </c>
      <c r="J2150" t="str">
        <f>VLOOKUP(H2150,Input!$AI$3:$AL$1002,3)</f>
        <v/>
      </c>
      <c r="K2150" t="str">
        <f t="shared" si="77"/>
        <v/>
      </c>
      <c r="L2150" t="str">
        <f>VLOOKUP(K2150,Input!$AM$3:$AP$1002,4)</f>
        <v/>
      </c>
      <c r="M2150" t="str">
        <f>VLOOKUP(K2150,Input!$AM$3:$AP$1002,3)</f>
        <v/>
      </c>
    </row>
    <row r="2151" spans="8:13" x14ac:dyDescent="0.3">
      <c r="H2151" t="str">
        <f t="shared" si="76"/>
        <v/>
      </c>
      <c r="I2151" t="str">
        <f>VLOOKUP(H2151,Input!$AI$3:$AL$1002,4)</f>
        <v/>
      </c>
      <c r="J2151" t="str">
        <f>VLOOKUP(H2151,Input!$AI$3:$AL$1002,3)</f>
        <v/>
      </c>
      <c r="K2151" t="str">
        <f t="shared" si="77"/>
        <v/>
      </c>
      <c r="L2151" t="str">
        <f>VLOOKUP(K2151,Input!$AM$3:$AP$1002,4)</f>
        <v/>
      </c>
      <c r="M2151" t="str">
        <f>VLOOKUP(K2151,Input!$AM$3:$AP$1002,3)</f>
        <v/>
      </c>
    </row>
    <row r="2152" spans="8:13" x14ac:dyDescent="0.3">
      <c r="H2152" t="str">
        <f t="shared" si="76"/>
        <v/>
      </c>
      <c r="I2152" t="str">
        <f>VLOOKUP(H2152,Input!$AI$3:$AL$1002,4)</f>
        <v/>
      </c>
      <c r="J2152" t="str">
        <f>VLOOKUP(H2152,Input!$AI$3:$AL$1002,3)</f>
        <v/>
      </c>
      <c r="K2152" t="str">
        <f t="shared" si="77"/>
        <v/>
      </c>
      <c r="L2152" t="str">
        <f>VLOOKUP(K2152,Input!$AM$3:$AP$1002,4)</f>
        <v/>
      </c>
      <c r="M2152" t="str">
        <f>VLOOKUP(K2152,Input!$AM$3:$AP$1002,3)</f>
        <v/>
      </c>
    </row>
    <row r="2153" spans="8:13" x14ac:dyDescent="0.3">
      <c r="H2153" t="str">
        <f t="shared" si="76"/>
        <v/>
      </c>
      <c r="I2153" t="str">
        <f>VLOOKUP(H2153,Input!$AI$3:$AL$1002,4)</f>
        <v/>
      </c>
      <c r="J2153" t="str">
        <f>VLOOKUP(H2153,Input!$AI$3:$AL$1002,3)</f>
        <v/>
      </c>
      <c r="K2153" t="str">
        <f t="shared" si="77"/>
        <v/>
      </c>
      <c r="L2153" t="str">
        <f>VLOOKUP(K2153,Input!$AM$3:$AP$1002,4)</f>
        <v/>
      </c>
      <c r="M2153" t="str">
        <f>VLOOKUP(K2153,Input!$AM$3:$AP$1002,3)</f>
        <v/>
      </c>
    </row>
    <row r="2154" spans="8:13" x14ac:dyDescent="0.3">
      <c r="H2154" t="str">
        <f t="shared" si="76"/>
        <v/>
      </c>
      <c r="I2154" t="str">
        <f>VLOOKUP(H2154,Input!$AI$3:$AL$1002,4)</f>
        <v/>
      </c>
      <c r="J2154" t="str">
        <f>VLOOKUP(H2154,Input!$AI$3:$AL$1002,3)</f>
        <v/>
      </c>
      <c r="K2154" t="str">
        <f t="shared" si="77"/>
        <v/>
      </c>
      <c r="L2154" t="str">
        <f>VLOOKUP(K2154,Input!$AM$3:$AP$1002,4)</f>
        <v/>
      </c>
      <c r="M2154" t="str">
        <f>VLOOKUP(K2154,Input!$AM$3:$AP$1002,3)</f>
        <v/>
      </c>
    </row>
    <row r="2155" spans="8:13" x14ac:dyDescent="0.3">
      <c r="H2155" t="str">
        <f t="shared" si="76"/>
        <v/>
      </c>
      <c r="I2155" t="str">
        <f>VLOOKUP(H2155,Input!$AI$3:$AL$1002,4)</f>
        <v/>
      </c>
      <c r="J2155" t="str">
        <f>VLOOKUP(H2155,Input!$AI$3:$AL$1002,3)</f>
        <v/>
      </c>
      <c r="K2155" t="str">
        <f t="shared" si="77"/>
        <v/>
      </c>
      <c r="L2155" t="str">
        <f>VLOOKUP(K2155,Input!$AM$3:$AP$1002,4)</f>
        <v/>
      </c>
      <c r="M2155" t="str">
        <f>VLOOKUP(K2155,Input!$AM$3:$AP$1002,3)</f>
        <v/>
      </c>
    </row>
    <row r="2156" spans="8:13" x14ac:dyDescent="0.3">
      <c r="H2156" t="str">
        <f t="shared" si="76"/>
        <v/>
      </c>
      <c r="I2156" t="str">
        <f>VLOOKUP(H2156,Input!$AI$3:$AL$1002,4)</f>
        <v/>
      </c>
      <c r="J2156" t="str">
        <f>VLOOKUP(H2156,Input!$AI$3:$AL$1002,3)</f>
        <v/>
      </c>
      <c r="K2156" t="str">
        <f t="shared" si="77"/>
        <v/>
      </c>
      <c r="L2156" t="str">
        <f>VLOOKUP(K2156,Input!$AM$3:$AP$1002,4)</f>
        <v/>
      </c>
      <c r="M2156" t="str">
        <f>VLOOKUP(K2156,Input!$AM$3:$AP$1002,3)</f>
        <v/>
      </c>
    </row>
    <row r="2157" spans="8:13" x14ac:dyDescent="0.3">
      <c r="H2157" t="str">
        <f t="shared" si="76"/>
        <v/>
      </c>
      <c r="I2157" t="str">
        <f>VLOOKUP(H2157,Input!$AI$3:$AL$1002,4)</f>
        <v/>
      </c>
      <c r="J2157" t="str">
        <f>VLOOKUP(H2157,Input!$AI$3:$AL$1002,3)</f>
        <v/>
      </c>
      <c r="K2157" t="str">
        <f t="shared" si="77"/>
        <v/>
      </c>
      <c r="L2157" t="str">
        <f>VLOOKUP(K2157,Input!$AM$3:$AP$1002,4)</f>
        <v/>
      </c>
      <c r="M2157" t="str">
        <f>VLOOKUP(K2157,Input!$AM$3:$AP$1002,3)</f>
        <v/>
      </c>
    </row>
    <row r="2158" spans="8:13" x14ac:dyDescent="0.3">
      <c r="H2158" t="str">
        <f t="shared" si="76"/>
        <v/>
      </c>
      <c r="I2158" t="str">
        <f>VLOOKUP(H2158,Input!$AI$3:$AL$1002,4)</f>
        <v/>
      </c>
      <c r="J2158" t="str">
        <f>VLOOKUP(H2158,Input!$AI$3:$AL$1002,3)</f>
        <v/>
      </c>
      <c r="K2158" t="str">
        <f t="shared" si="77"/>
        <v/>
      </c>
      <c r="L2158" t="str">
        <f>VLOOKUP(K2158,Input!$AM$3:$AP$1002,4)</f>
        <v/>
      </c>
      <c r="M2158" t="str">
        <f>VLOOKUP(K2158,Input!$AM$3:$AP$1002,3)</f>
        <v/>
      </c>
    </row>
    <row r="2159" spans="8:13" x14ac:dyDescent="0.3">
      <c r="H2159" t="str">
        <f t="shared" si="76"/>
        <v/>
      </c>
      <c r="I2159" t="str">
        <f>VLOOKUP(H2159,Input!$AI$3:$AL$1002,4)</f>
        <v/>
      </c>
      <c r="J2159" t="str">
        <f>VLOOKUP(H2159,Input!$AI$3:$AL$1002,3)</f>
        <v/>
      </c>
      <c r="K2159" t="str">
        <f t="shared" si="77"/>
        <v/>
      </c>
      <c r="L2159" t="str">
        <f>VLOOKUP(K2159,Input!$AM$3:$AP$1002,4)</f>
        <v/>
      </c>
      <c r="M2159" t="str">
        <f>VLOOKUP(K2159,Input!$AM$3:$AP$1002,3)</f>
        <v/>
      </c>
    </row>
    <row r="2160" spans="8:13" x14ac:dyDescent="0.3">
      <c r="H2160" t="str">
        <f t="shared" si="76"/>
        <v/>
      </c>
      <c r="I2160" t="str">
        <f>VLOOKUP(H2160,Input!$AI$3:$AL$1002,4)</f>
        <v/>
      </c>
      <c r="J2160" t="str">
        <f>VLOOKUP(H2160,Input!$AI$3:$AL$1002,3)</f>
        <v/>
      </c>
      <c r="K2160" t="str">
        <f t="shared" si="77"/>
        <v/>
      </c>
      <c r="L2160" t="str">
        <f>VLOOKUP(K2160,Input!$AM$3:$AP$1002,4)</f>
        <v/>
      </c>
      <c r="M2160" t="str">
        <f>VLOOKUP(K2160,Input!$AM$3:$AP$1002,3)</f>
        <v/>
      </c>
    </row>
    <row r="2161" spans="8:13" x14ac:dyDescent="0.3">
      <c r="H2161" t="str">
        <f t="shared" si="76"/>
        <v/>
      </c>
      <c r="I2161" t="str">
        <f>VLOOKUP(H2161,Input!$AI$3:$AL$1002,4)</f>
        <v/>
      </c>
      <c r="J2161" t="str">
        <f>VLOOKUP(H2161,Input!$AI$3:$AL$1002,3)</f>
        <v/>
      </c>
      <c r="K2161" t="str">
        <f t="shared" si="77"/>
        <v/>
      </c>
      <c r="L2161" t="str">
        <f>VLOOKUP(K2161,Input!$AM$3:$AP$1002,4)</f>
        <v/>
      </c>
      <c r="M2161" t="str">
        <f>VLOOKUP(K2161,Input!$AM$3:$AP$1002,3)</f>
        <v/>
      </c>
    </row>
    <row r="2162" spans="8:13" x14ac:dyDescent="0.3">
      <c r="H2162" t="str">
        <f t="shared" si="76"/>
        <v/>
      </c>
      <c r="I2162" t="str">
        <f>VLOOKUP(H2162,Input!$AI$3:$AL$1002,4)</f>
        <v/>
      </c>
      <c r="J2162" t="str">
        <f>VLOOKUP(H2162,Input!$AI$3:$AL$1002,3)</f>
        <v/>
      </c>
      <c r="K2162" t="str">
        <f t="shared" si="77"/>
        <v/>
      </c>
      <c r="L2162" t="str">
        <f>VLOOKUP(K2162,Input!$AM$3:$AP$1002,4)</f>
        <v/>
      </c>
      <c r="M2162" t="str">
        <f>VLOOKUP(K2162,Input!$AM$3:$AP$1002,3)</f>
        <v/>
      </c>
    </row>
    <row r="2163" spans="8:13" x14ac:dyDescent="0.3">
      <c r="H2163" t="str">
        <f t="shared" si="76"/>
        <v/>
      </c>
      <c r="I2163" t="str">
        <f>VLOOKUP(H2163,Input!$AI$3:$AL$1002,4)</f>
        <v/>
      </c>
      <c r="J2163" t="str">
        <f>VLOOKUP(H2163,Input!$AI$3:$AL$1002,3)</f>
        <v/>
      </c>
      <c r="K2163" t="str">
        <f t="shared" si="77"/>
        <v/>
      </c>
      <c r="L2163" t="str">
        <f>VLOOKUP(K2163,Input!$AM$3:$AP$1002,4)</f>
        <v/>
      </c>
      <c r="M2163" t="str">
        <f>VLOOKUP(K2163,Input!$AM$3:$AP$1002,3)</f>
        <v/>
      </c>
    </row>
    <row r="2164" spans="8:13" x14ac:dyDescent="0.3">
      <c r="H2164" t="str">
        <f t="shared" si="76"/>
        <v/>
      </c>
      <c r="I2164" t="str">
        <f>VLOOKUP(H2164,Input!$AI$3:$AL$1002,4)</f>
        <v/>
      </c>
      <c r="J2164" t="str">
        <f>VLOOKUP(H2164,Input!$AI$3:$AL$1002,3)</f>
        <v/>
      </c>
      <c r="K2164" t="str">
        <f t="shared" si="77"/>
        <v/>
      </c>
      <c r="L2164" t="str">
        <f>VLOOKUP(K2164,Input!$AM$3:$AP$1002,4)</f>
        <v/>
      </c>
      <c r="M2164" t="str">
        <f>VLOOKUP(K2164,Input!$AM$3:$AP$1002,3)</f>
        <v/>
      </c>
    </row>
    <row r="2165" spans="8:13" x14ac:dyDescent="0.3">
      <c r="H2165" t="str">
        <f t="shared" si="76"/>
        <v/>
      </c>
      <c r="I2165" t="str">
        <f>VLOOKUP(H2165,Input!$AI$3:$AL$1002,4)</f>
        <v/>
      </c>
      <c r="J2165" t="str">
        <f>VLOOKUP(H2165,Input!$AI$3:$AL$1002,3)</f>
        <v/>
      </c>
      <c r="K2165" t="str">
        <f t="shared" si="77"/>
        <v/>
      </c>
      <c r="L2165" t="str">
        <f>VLOOKUP(K2165,Input!$AM$3:$AP$1002,4)</f>
        <v/>
      </c>
      <c r="M2165" t="str">
        <f>VLOOKUP(K2165,Input!$AM$3:$AP$1002,3)</f>
        <v/>
      </c>
    </row>
    <row r="2166" spans="8:13" x14ac:dyDescent="0.3">
      <c r="H2166" t="str">
        <f t="shared" si="76"/>
        <v/>
      </c>
      <c r="I2166" t="str">
        <f>VLOOKUP(H2166,Input!$AI$3:$AL$1002,4)</f>
        <v/>
      </c>
      <c r="J2166" t="str">
        <f>VLOOKUP(H2166,Input!$AI$3:$AL$1002,3)</f>
        <v/>
      </c>
      <c r="K2166" t="str">
        <f t="shared" si="77"/>
        <v/>
      </c>
      <c r="L2166" t="str">
        <f>VLOOKUP(K2166,Input!$AM$3:$AP$1002,4)</f>
        <v/>
      </c>
      <c r="M2166" t="str">
        <f>VLOOKUP(K2166,Input!$AM$3:$AP$1002,3)</f>
        <v/>
      </c>
    </row>
    <row r="2167" spans="8:13" x14ac:dyDescent="0.3">
      <c r="H2167" t="str">
        <f t="shared" si="76"/>
        <v/>
      </c>
      <c r="I2167" t="str">
        <f>VLOOKUP(H2167,Input!$AI$3:$AL$1002,4)</f>
        <v/>
      </c>
      <c r="J2167" t="str">
        <f>VLOOKUP(H2167,Input!$AI$3:$AL$1002,3)</f>
        <v/>
      </c>
      <c r="K2167" t="str">
        <f t="shared" si="77"/>
        <v/>
      </c>
      <c r="L2167" t="str">
        <f>VLOOKUP(K2167,Input!$AM$3:$AP$1002,4)</f>
        <v/>
      </c>
      <c r="M2167" t="str">
        <f>VLOOKUP(K2167,Input!$AM$3:$AP$1002,3)</f>
        <v/>
      </c>
    </row>
    <row r="2168" spans="8:13" x14ac:dyDescent="0.3">
      <c r="H2168" t="str">
        <f t="shared" si="76"/>
        <v/>
      </c>
      <c r="I2168" t="str">
        <f>VLOOKUP(H2168,Input!$AI$3:$AL$1002,4)</f>
        <v/>
      </c>
      <c r="J2168" t="str">
        <f>VLOOKUP(H2168,Input!$AI$3:$AL$1002,3)</f>
        <v/>
      </c>
      <c r="K2168" t="str">
        <f t="shared" si="77"/>
        <v/>
      </c>
      <c r="L2168" t="str">
        <f>VLOOKUP(K2168,Input!$AM$3:$AP$1002,4)</f>
        <v/>
      </c>
      <c r="M2168" t="str">
        <f>VLOOKUP(K2168,Input!$AM$3:$AP$1002,3)</f>
        <v/>
      </c>
    </row>
    <row r="2169" spans="8:13" x14ac:dyDescent="0.3">
      <c r="H2169" t="str">
        <f t="shared" si="76"/>
        <v/>
      </c>
      <c r="I2169" t="str">
        <f>VLOOKUP(H2169,Input!$AI$3:$AL$1002,4)</f>
        <v/>
      </c>
      <c r="J2169" t="str">
        <f>VLOOKUP(H2169,Input!$AI$3:$AL$1002,3)</f>
        <v/>
      </c>
      <c r="K2169" t="str">
        <f t="shared" si="77"/>
        <v/>
      </c>
      <c r="L2169" t="str">
        <f>VLOOKUP(K2169,Input!$AM$3:$AP$1002,4)</f>
        <v/>
      </c>
      <c r="M2169" t="str">
        <f>VLOOKUP(K2169,Input!$AM$3:$AP$1002,3)</f>
        <v/>
      </c>
    </row>
    <row r="2170" spans="8:13" x14ac:dyDescent="0.3">
      <c r="H2170" t="str">
        <f t="shared" si="76"/>
        <v/>
      </c>
      <c r="I2170" t="str">
        <f>VLOOKUP(H2170,Input!$AI$3:$AL$1002,4)</f>
        <v/>
      </c>
      <c r="J2170" t="str">
        <f>VLOOKUP(H2170,Input!$AI$3:$AL$1002,3)</f>
        <v/>
      </c>
      <c r="K2170" t="str">
        <f t="shared" si="77"/>
        <v/>
      </c>
      <c r="L2170" t="str">
        <f>VLOOKUP(K2170,Input!$AM$3:$AP$1002,4)</f>
        <v/>
      </c>
      <c r="M2170" t="str">
        <f>VLOOKUP(K2170,Input!$AM$3:$AP$1002,3)</f>
        <v/>
      </c>
    </row>
    <row r="2171" spans="8:13" x14ac:dyDescent="0.3">
      <c r="H2171" t="str">
        <f t="shared" si="76"/>
        <v/>
      </c>
      <c r="I2171" t="str">
        <f>VLOOKUP(H2171,Input!$AI$3:$AL$1002,4)</f>
        <v/>
      </c>
      <c r="J2171" t="str">
        <f>VLOOKUP(H2171,Input!$AI$3:$AL$1002,3)</f>
        <v/>
      </c>
      <c r="K2171" t="str">
        <f t="shared" si="77"/>
        <v/>
      </c>
      <c r="L2171" t="str">
        <f>VLOOKUP(K2171,Input!$AM$3:$AP$1002,4)</f>
        <v/>
      </c>
      <c r="M2171" t="str">
        <f>VLOOKUP(K2171,Input!$AM$3:$AP$1002,3)</f>
        <v/>
      </c>
    </row>
    <row r="2172" spans="8:13" x14ac:dyDescent="0.3">
      <c r="H2172" t="str">
        <f t="shared" si="76"/>
        <v/>
      </c>
      <c r="I2172" t="str">
        <f>VLOOKUP(H2172,Input!$AI$3:$AL$1002,4)</f>
        <v/>
      </c>
      <c r="J2172" t="str">
        <f>VLOOKUP(H2172,Input!$AI$3:$AL$1002,3)</f>
        <v/>
      </c>
      <c r="K2172" t="str">
        <f t="shared" si="77"/>
        <v/>
      </c>
      <c r="L2172" t="str">
        <f>VLOOKUP(K2172,Input!$AM$3:$AP$1002,4)</f>
        <v/>
      </c>
      <c r="M2172" t="str">
        <f>VLOOKUP(K2172,Input!$AM$3:$AP$1002,3)</f>
        <v/>
      </c>
    </row>
    <row r="2173" spans="8:13" x14ac:dyDescent="0.3">
      <c r="H2173" t="str">
        <f t="shared" si="76"/>
        <v/>
      </c>
      <c r="I2173" t="str">
        <f>VLOOKUP(H2173,Input!$AI$3:$AL$1002,4)</f>
        <v/>
      </c>
      <c r="J2173" t="str">
        <f>VLOOKUP(H2173,Input!$AI$3:$AL$1002,3)</f>
        <v/>
      </c>
      <c r="K2173" t="str">
        <f t="shared" si="77"/>
        <v/>
      </c>
      <c r="L2173" t="str">
        <f>VLOOKUP(K2173,Input!$AM$3:$AP$1002,4)</f>
        <v/>
      </c>
      <c r="M2173" t="str">
        <f>VLOOKUP(K2173,Input!$AM$3:$AP$1002,3)</f>
        <v/>
      </c>
    </row>
    <row r="2174" spans="8:13" x14ac:dyDescent="0.3">
      <c r="H2174" t="str">
        <f t="shared" si="76"/>
        <v/>
      </c>
      <c r="I2174" t="str">
        <f>VLOOKUP(H2174,Input!$AI$3:$AL$1002,4)</f>
        <v/>
      </c>
      <c r="J2174" t="str">
        <f>VLOOKUP(H2174,Input!$AI$3:$AL$1002,3)</f>
        <v/>
      </c>
      <c r="K2174" t="str">
        <f t="shared" si="77"/>
        <v/>
      </c>
      <c r="L2174" t="str">
        <f>VLOOKUP(K2174,Input!$AM$3:$AP$1002,4)</f>
        <v/>
      </c>
      <c r="M2174" t="str">
        <f>VLOOKUP(K2174,Input!$AM$3:$AP$1002,3)</f>
        <v/>
      </c>
    </row>
    <row r="2175" spans="8:13" x14ac:dyDescent="0.3">
      <c r="H2175" t="str">
        <f t="shared" si="76"/>
        <v/>
      </c>
      <c r="I2175" t="str">
        <f>VLOOKUP(H2175,Input!$AI$3:$AL$1002,4)</f>
        <v/>
      </c>
      <c r="J2175" t="str">
        <f>VLOOKUP(H2175,Input!$AI$3:$AL$1002,3)</f>
        <v/>
      </c>
      <c r="K2175" t="str">
        <f t="shared" si="77"/>
        <v/>
      </c>
      <c r="L2175" t="str">
        <f>VLOOKUP(K2175,Input!$AM$3:$AP$1002,4)</f>
        <v/>
      </c>
      <c r="M2175" t="str">
        <f>VLOOKUP(K2175,Input!$AM$3:$AP$1002,3)</f>
        <v/>
      </c>
    </row>
    <row r="2176" spans="8:13" x14ac:dyDescent="0.3">
      <c r="H2176" t="str">
        <f t="shared" si="76"/>
        <v/>
      </c>
      <c r="I2176" t="str">
        <f>VLOOKUP(H2176,Input!$AI$3:$AL$1002,4)</f>
        <v/>
      </c>
      <c r="J2176" t="str">
        <f>VLOOKUP(H2176,Input!$AI$3:$AL$1002,3)</f>
        <v/>
      </c>
      <c r="K2176" t="str">
        <f t="shared" si="77"/>
        <v/>
      </c>
      <c r="L2176" t="str">
        <f>VLOOKUP(K2176,Input!$AM$3:$AP$1002,4)</f>
        <v/>
      </c>
      <c r="M2176" t="str">
        <f>VLOOKUP(K2176,Input!$AM$3:$AP$1002,3)</f>
        <v/>
      </c>
    </row>
    <row r="2177" spans="8:13" x14ac:dyDescent="0.3">
      <c r="H2177" t="str">
        <f t="shared" si="76"/>
        <v/>
      </c>
      <c r="I2177" t="str">
        <f>VLOOKUP(H2177,Input!$AI$3:$AL$1002,4)</f>
        <v/>
      </c>
      <c r="J2177" t="str">
        <f>VLOOKUP(H2177,Input!$AI$3:$AL$1002,3)</f>
        <v/>
      </c>
      <c r="K2177" t="str">
        <f t="shared" si="77"/>
        <v/>
      </c>
      <c r="L2177" t="str">
        <f>VLOOKUP(K2177,Input!$AM$3:$AP$1002,4)</f>
        <v/>
      </c>
      <c r="M2177" t="str">
        <f>VLOOKUP(K2177,Input!$AM$3:$AP$1002,3)</f>
        <v/>
      </c>
    </row>
    <row r="2178" spans="8:13" x14ac:dyDescent="0.3">
      <c r="H2178" t="str">
        <f t="shared" si="76"/>
        <v/>
      </c>
      <c r="I2178" t="str">
        <f>VLOOKUP(H2178,Input!$AI$3:$AL$1002,4)</f>
        <v/>
      </c>
      <c r="J2178" t="str">
        <f>VLOOKUP(H2178,Input!$AI$3:$AL$1002,3)</f>
        <v/>
      </c>
      <c r="K2178" t="str">
        <f t="shared" si="77"/>
        <v/>
      </c>
      <c r="L2178" t="str">
        <f>VLOOKUP(K2178,Input!$AM$3:$AP$1002,4)</f>
        <v/>
      </c>
      <c r="M2178" t="str">
        <f>VLOOKUP(K2178,Input!$AM$3:$AP$1002,3)</f>
        <v/>
      </c>
    </row>
    <row r="2179" spans="8:13" x14ac:dyDescent="0.3">
      <c r="H2179" t="str">
        <f t="shared" si="76"/>
        <v/>
      </c>
      <c r="I2179" t="str">
        <f>VLOOKUP(H2179,Input!$AI$3:$AL$1002,4)</f>
        <v/>
      </c>
      <c r="J2179" t="str">
        <f>VLOOKUP(H2179,Input!$AI$3:$AL$1002,3)</f>
        <v/>
      </c>
      <c r="K2179" t="str">
        <f t="shared" si="77"/>
        <v/>
      </c>
      <c r="L2179" t="str">
        <f>VLOOKUP(K2179,Input!$AM$3:$AP$1002,4)</f>
        <v/>
      </c>
      <c r="M2179" t="str">
        <f>VLOOKUP(K2179,Input!$AM$3:$AP$1002,3)</f>
        <v/>
      </c>
    </row>
    <row r="2180" spans="8:13" x14ac:dyDescent="0.3">
      <c r="H2180" t="str">
        <f t="shared" si="76"/>
        <v/>
      </c>
      <c r="I2180" t="str">
        <f>VLOOKUP(H2180,Input!$AI$3:$AL$1002,4)</f>
        <v/>
      </c>
      <c r="J2180" t="str">
        <f>VLOOKUP(H2180,Input!$AI$3:$AL$1002,3)</f>
        <v/>
      </c>
      <c r="K2180" t="str">
        <f t="shared" si="77"/>
        <v/>
      </c>
      <c r="L2180" t="str">
        <f>VLOOKUP(K2180,Input!$AM$3:$AP$1002,4)</f>
        <v/>
      </c>
      <c r="M2180" t="str">
        <f>VLOOKUP(K2180,Input!$AM$3:$AP$1002,3)</f>
        <v/>
      </c>
    </row>
    <row r="2181" spans="8:13" x14ac:dyDescent="0.3">
      <c r="H2181" t="str">
        <f t="shared" ref="H2181:H2244" si="78">IF(H2180&lt;$H$1,H2180+1,"")</f>
        <v/>
      </c>
      <c r="I2181" t="str">
        <f>VLOOKUP(H2181,Input!$AI$3:$AL$1002,4)</f>
        <v/>
      </c>
      <c r="J2181" t="str">
        <f>VLOOKUP(H2181,Input!$AI$3:$AL$1002,3)</f>
        <v/>
      </c>
      <c r="K2181" t="str">
        <f t="shared" ref="K2181:K2244" si="79">IF(K2180&lt;$K$1,K2180+1,"")</f>
        <v/>
      </c>
      <c r="L2181" t="str">
        <f>VLOOKUP(K2181,Input!$AM$3:$AP$1002,4)</f>
        <v/>
      </c>
      <c r="M2181" t="str">
        <f>VLOOKUP(K2181,Input!$AM$3:$AP$1002,3)</f>
        <v/>
      </c>
    </row>
    <row r="2182" spans="8:13" x14ac:dyDescent="0.3">
      <c r="H2182" t="str">
        <f t="shared" si="78"/>
        <v/>
      </c>
      <c r="I2182" t="str">
        <f>VLOOKUP(H2182,Input!$AI$3:$AL$1002,4)</f>
        <v/>
      </c>
      <c r="J2182" t="str">
        <f>VLOOKUP(H2182,Input!$AI$3:$AL$1002,3)</f>
        <v/>
      </c>
      <c r="K2182" t="str">
        <f t="shared" si="79"/>
        <v/>
      </c>
      <c r="L2182" t="str">
        <f>VLOOKUP(K2182,Input!$AM$3:$AP$1002,4)</f>
        <v/>
      </c>
      <c r="M2182" t="str">
        <f>VLOOKUP(K2182,Input!$AM$3:$AP$1002,3)</f>
        <v/>
      </c>
    </row>
    <row r="2183" spans="8:13" x14ac:dyDescent="0.3">
      <c r="H2183" t="str">
        <f t="shared" si="78"/>
        <v/>
      </c>
      <c r="I2183" t="str">
        <f>VLOOKUP(H2183,Input!$AI$3:$AL$1002,4)</f>
        <v/>
      </c>
      <c r="J2183" t="str">
        <f>VLOOKUP(H2183,Input!$AI$3:$AL$1002,3)</f>
        <v/>
      </c>
      <c r="K2183" t="str">
        <f t="shared" si="79"/>
        <v/>
      </c>
      <c r="L2183" t="str">
        <f>VLOOKUP(K2183,Input!$AM$3:$AP$1002,4)</f>
        <v/>
      </c>
      <c r="M2183" t="str">
        <f>VLOOKUP(K2183,Input!$AM$3:$AP$1002,3)</f>
        <v/>
      </c>
    </row>
    <row r="2184" spans="8:13" x14ac:dyDescent="0.3">
      <c r="H2184" t="str">
        <f t="shared" si="78"/>
        <v/>
      </c>
      <c r="I2184" t="str">
        <f>VLOOKUP(H2184,Input!$AI$3:$AL$1002,4)</f>
        <v/>
      </c>
      <c r="J2184" t="str">
        <f>VLOOKUP(H2184,Input!$AI$3:$AL$1002,3)</f>
        <v/>
      </c>
      <c r="K2184" t="str">
        <f t="shared" si="79"/>
        <v/>
      </c>
      <c r="L2184" t="str">
        <f>VLOOKUP(K2184,Input!$AM$3:$AP$1002,4)</f>
        <v/>
      </c>
      <c r="M2184" t="str">
        <f>VLOOKUP(K2184,Input!$AM$3:$AP$1002,3)</f>
        <v/>
      </c>
    </row>
    <row r="2185" spans="8:13" x14ac:dyDescent="0.3">
      <c r="H2185" t="str">
        <f t="shared" si="78"/>
        <v/>
      </c>
      <c r="I2185" t="str">
        <f>VLOOKUP(H2185,Input!$AI$3:$AL$1002,4)</f>
        <v/>
      </c>
      <c r="J2185" t="str">
        <f>VLOOKUP(H2185,Input!$AI$3:$AL$1002,3)</f>
        <v/>
      </c>
      <c r="K2185" t="str">
        <f t="shared" si="79"/>
        <v/>
      </c>
      <c r="L2185" t="str">
        <f>VLOOKUP(K2185,Input!$AM$3:$AP$1002,4)</f>
        <v/>
      </c>
      <c r="M2185" t="str">
        <f>VLOOKUP(K2185,Input!$AM$3:$AP$1002,3)</f>
        <v/>
      </c>
    </row>
    <row r="2186" spans="8:13" x14ac:dyDescent="0.3">
      <c r="H2186" t="str">
        <f t="shared" si="78"/>
        <v/>
      </c>
      <c r="I2186" t="str">
        <f>VLOOKUP(H2186,Input!$AI$3:$AL$1002,4)</f>
        <v/>
      </c>
      <c r="J2186" t="str">
        <f>VLOOKUP(H2186,Input!$AI$3:$AL$1002,3)</f>
        <v/>
      </c>
      <c r="K2186" t="str">
        <f t="shared" si="79"/>
        <v/>
      </c>
      <c r="L2186" t="str">
        <f>VLOOKUP(K2186,Input!$AM$3:$AP$1002,4)</f>
        <v/>
      </c>
      <c r="M2186" t="str">
        <f>VLOOKUP(K2186,Input!$AM$3:$AP$1002,3)</f>
        <v/>
      </c>
    </row>
    <row r="2187" spans="8:13" x14ac:dyDescent="0.3">
      <c r="H2187" t="str">
        <f t="shared" si="78"/>
        <v/>
      </c>
      <c r="I2187" t="str">
        <f>VLOOKUP(H2187,Input!$AI$3:$AL$1002,4)</f>
        <v/>
      </c>
      <c r="J2187" t="str">
        <f>VLOOKUP(H2187,Input!$AI$3:$AL$1002,3)</f>
        <v/>
      </c>
      <c r="K2187" t="str">
        <f t="shared" si="79"/>
        <v/>
      </c>
      <c r="L2187" t="str">
        <f>VLOOKUP(K2187,Input!$AM$3:$AP$1002,4)</f>
        <v/>
      </c>
      <c r="M2187" t="str">
        <f>VLOOKUP(K2187,Input!$AM$3:$AP$1002,3)</f>
        <v/>
      </c>
    </row>
    <row r="2188" spans="8:13" x14ac:dyDescent="0.3">
      <c r="H2188" t="str">
        <f t="shared" si="78"/>
        <v/>
      </c>
      <c r="I2188" t="str">
        <f>VLOOKUP(H2188,Input!$AI$3:$AL$1002,4)</f>
        <v/>
      </c>
      <c r="J2188" t="str">
        <f>VLOOKUP(H2188,Input!$AI$3:$AL$1002,3)</f>
        <v/>
      </c>
      <c r="K2188" t="str">
        <f t="shared" si="79"/>
        <v/>
      </c>
      <c r="L2188" t="str">
        <f>VLOOKUP(K2188,Input!$AM$3:$AP$1002,4)</f>
        <v/>
      </c>
      <c r="M2188" t="str">
        <f>VLOOKUP(K2188,Input!$AM$3:$AP$1002,3)</f>
        <v/>
      </c>
    </row>
    <row r="2189" spans="8:13" x14ac:dyDescent="0.3">
      <c r="H2189" t="str">
        <f t="shared" si="78"/>
        <v/>
      </c>
      <c r="I2189" t="str">
        <f>VLOOKUP(H2189,Input!$AI$3:$AL$1002,4)</f>
        <v/>
      </c>
      <c r="J2189" t="str">
        <f>VLOOKUP(H2189,Input!$AI$3:$AL$1002,3)</f>
        <v/>
      </c>
      <c r="K2189" t="str">
        <f t="shared" si="79"/>
        <v/>
      </c>
      <c r="L2189" t="str">
        <f>VLOOKUP(K2189,Input!$AM$3:$AP$1002,4)</f>
        <v/>
      </c>
      <c r="M2189" t="str">
        <f>VLOOKUP(K2189,Input!$AM$3:$AP$1002,3)</f>
        <v/>
      </c>
    </row>
    <row r="2190" spans="8:13" x14ac:dyDescent="0.3">
      <c r="H2190" t="str">
        <f t="shared" si="78"/>
        <v/>
      </c>
      <c r="I2190" t="str">
        <f>VLOOKUP(H2190,Input!$AI$3:$AL$1002,4)</f>
        <v/>
      </c>
      <c r="J2190" t="str">
        <f>VLOOKUP(H2190,Input!$AI$3:$AL$1002,3)</f>
        <v/>
      </c>
      <c r="K2190" t="str">
        <f t="shared" si="79"/>
        <v/>
      </c>
      <c r="L2190" t="str">
        <f>VLOOKUP(K2190,Input!$AM$3:$AP$1002,4)</f>
        <v/>
      </c>
      <c r="M2190" t="str">
        <f>VLOOKUP(K2190,Input!$AM$3:$AP$1002,3)</f>
        <v/>
      </c>
    </row>
    <row r="2191" spans="8:13" x14ac:dyDescent="0.3">
      <c r="H2191" t="str">
        <f t="shared" si="78"/>
        <v/>
      </c>
      <c r="I2191" t="str">
        <f>VLOOKUP(H2191,Input!$AI$3:$AL$1002,4)</f>
        <v/>
      </c>
      <c r="J2191" t="str">
        <f>VLOOKUP(H2191,Input!$AI$3:$AL$1002,3)</f>
        <v/>
      </c>
      <c r="K2191" t="str">
        <f t="shared" si="79"/>
        <v/>
      </c>
      <c r="L2191" t="str">
        <f>VLOOKUP(K2191,Input!$AM$3:$AP$1002,4)</f>
        <v/>
      </c>
      <c r="M2191" t="str">
        <f>VLOOKUP(K2191,Input!$AM$3:$AP$1002,3)</f>
        <v/>
      </c>
    </row>
    <row r="2192" spans="8:13" x14ac:dyDescent="0.3">
      <c r="H2192" t="str">
        <f t="shared" si="78"/>
        <v/>
      </c>
      <c r="I2192" t="str">
        <f>VLOOKUP(H2192,Input!$AI$3:$AL$1002,4)</f>
        <v/>
      </c>
      <c r="J2192" t="str">
        <f>VLOOKUP(H2192,Input!$AI$3:$AL$1002,3)</f>
        <v/>
      </c>
      <c r="K2192" t="str">
        <f t="shared" si="79"/>
        <v/>
      </c>
      <c r="L2192" t="str">
        <f>VLOOKUP(K2192,Input!$AM$3:$AP$1002,4)</f>
        <v/>
      </c>
      <c r="M2192" t="str">
        <f>VLOOKUP(K2192,Input!$AM$3:$AP$1002,3)</f>
        <v/>
      </c>
    </row>
    <row r="2193" spans="8:13" x14ac:dyDescent="0.3">
      <c r="H2193" t="str">
        <f t="shared" si="78"/>
        <v/>
      </c>
      <c r="I2193" t="str">
        <f>VLOOKUP(H2193,Input!$AI$3:$AL$1002,4)</f>
        <v/>
      </c>
      <c r="J2193" t="str">
        <f>VLOOKUP(H2193,Input!$AI$3:$AL$1002,3)</f>
        <v/>
      </c>
      <c r="K2193" t="str">
        <f t="shared" si="79"/>
        <v/>
      </c>
      <c r="L2193" t="str">
        <f>VLOOKUP(K2193,Input!$AM$3:$AP$1002,4)</f>
        <v/>
      </c>
      <c r="M2193" t="str">
        <f>VLOOKUP(K2193,Input!$AM$3:$AP$1002,3)</f>
        <v/>
      </c>
    </row>
    <row r="2194" spans="8:13" x14ac:dyDescent="0.3">
      <c r="H2194" t="str">
        <f t="shared" si="78"/>
        <v/>
      </c>
      <c r="I2194" t="str">
        <f>VLOOKUP(H2194,Input!$AI$3:$AL$1002,4)</f>
        <v/>
      </c>
      <c r="J2194" t="str">
        <f>VLOOKUP(H2194,Input!$AI$3:$AL$1002,3)</f>
        <v/>
      </c>
      <c r="K2194" t="str">
        <f t="shared" si="79"/>
        <v/>
      </c>
      <c r="L2194" t="str">
        <f>VLOOKUP(K2194,Input!$AM$3:$AP$1002,4)</f>
        <v/>
      </c>
      <c r="M2194" t="str">
        <f>VLOOKUP(K2194,Input!$AM$3:$AP$1002,3)</f>
        <v/>
      </c>
    </row>
    <row r="2195" spans="8:13" x14ac:dyDescent="0.3">
      <c r="H2195" t="str">
        <f t="shared" si="78"/>
        <v/>
      </c>
      <c r="I2195" t="str">
        <f>VLOOKUP(H2195,Input!$AI$3:$AL$1002,4)</f>
        <v/>
      </c>
      <c r="J2195" t="str">
        <f>VLOOKUP(H2195,Input!$AI$3:$AL$1002,3)</f>
        <v/>
      </c>
      <c r="K2195" t="str">
        <f t="shared" si="79"/>
        <v/>
      </c>
      <c r="L2195" t="str">
        <f>VLOOKUP(K2195,Input!$AM$3:$AP$1002,4)</f>
        <v/>
      </c>
      <c r="M2195" t="str">
        <f>VLOOKUP(K2195,Input!$AM$3:$AP$1002,3)</f>
        <v/>
      </c>
    </row>
    <row r="2196" spans="8:13" x14ac:dyDescent="0.3">
      <c r="H2196" t="str">
        <f t="shared" si="78"/>
        <v/>
      </c>
      <c r="I2196" t="str">
        <f>VLOOKUP(H2196,Input!$AI$3:$AL$1002,4)</f>
        <v/>
      </c>
      <c r="J2196" t="str">
        <f>VLOOKUP(H2196,Input!$AI$3:$AL$1002,3)</f>
        <v/>
      </c>
      <c r="K2196" t="str">
        <f t="shared" si="79"/>
        <v/>
      </c>
      <c r="L2196" t="str">
        <f>VLOOKUP(K2196,Input!$AM$3:$AP$1002,4)</f>
        <v/>
      </c>
      <c r="M2196" t="str">
        <f>VLOOKUP(K2196,Input!$AM$3:$AP$1002,3)</f>
        <v/>
      </c>
    </row>
    <row r="2197" spans="8:13" x14ac:dyDescent="0.3">
      <c r="H2197" t="str">
        <f t="shared" si="78"/>
        <v/>
      </c>
      <c r="I2197" t="str">
        <f>VLOOKUP(H2197,Input!$AI$3:$AL$1002,4)</f>
        <v/>
      </c>
      <c r="J2197" t="str">
        <f>VLOOKUP(H2197,Input!$AI$3:$AL$1002,3)</f>
        <v/>
      </c>
      <c r="K2197" t="str">
        <f t="shared" si="79"/>
        <v/>
      </c>
      <c r="L2197" t="str">
        <f>VLOOKUP(K2197,Input!$AM$3:$AP$1002,4)</f>
        <v/>
      </c>
      <c r="M2197" t="str">
        <f>VLOOKUP(K2197,Input!$AM$3:$AP$1002,3)</f>
        <v/>
      </c>
    </row>
    <row r="2198" spans="8:13" x14ac:dyDescent="0.3">
      <c r="H2198" t="str">
        <f t="shared" si="78"/>
        <v/>
      </c>
      <c r="I2198" t="str">
        <f>VLOOKUP(H2198,Input!$AI$3:$AL$1002,4)</f>
        <v/>
      </c>
      <c r="J2198" t="str">
        <f>VLOOKUP(H2198,Input!$AI$3:$AL$1002,3)</f>
        <v/>
      </c>
      <c r="K2198" t="str">
        <f t="shared" si="79"/>
        <v/>
      </c>
      <c r="L2198" t="str">
        <f>VLOOKUP(K2198,Input!$AM$3:$AP$1002,4)</f>
        <v/>
      </c>
      <c r="M2198" t="str">
        <f>VLOOKUP(K2198,Input!$AM$3:$AP$1002,3)</f>
        <v/>
      </c>
    </row>
    <row r="2199" spans="8:13" x14ac:dyDescent="0.3">
      <c r="H2199" t="str">
        <f t="shared" si="78"/>
        <v/>
      </c>
      <c r="I2199" t="str">
        <f>VLOOKUP(H2199,Input!$AI$3:$AL$1002,4)</f>
        <v/>
      </c>
      <c r="J2199" t="str">
        <f>VLOOKUP(H2199,Input!$AI$3:$AL$1002,3)</f>
        <v/>
      </c>
      <c r="K2199" t="str">
        <f t="shared" si="79"/>
        <v/>
      </c>
      <c r="L2199" t="str">
        <f>VLOOKUP(K2199,Input!$AM$3:$AP$1002,4)</f>
        <v/>
      </c>
      <c r="M2199" t="str">
        <f>VLOOKUP(K2199,Input!$AM$3:$AP$1002,3)</f>
        <v/>
      </c>
    </row>
    <row r="2200" spans="8:13" x14ac:dyDescent="0.3">
      <c r="H2200" t="str">
        <f t="shared" si="78"/>
        <v/>
      </c>
      <c r="I2200" t="str">
        <f>VLOOKUP(H2200,Input!$AI$3:$AL$1002,4)</f>
        <v/>
      </c>
      <c r="J2200" t="str">
        <f>VLOOKUP(H2200,Input!$AI$3:$AL$1002,3)</f>
        <v/>
      </c>
      <c r="K2200" t="str">
        <f t="shared" si="79"/>
        <v/>
      </c>
      <c r="L2200" t="str">
        <f>VLOOKUP(K2200,Input!$AM$3:$AP$1002,4)</f>
        <v/>
      </c>
      <c r="M2200" t="str">
        <f>VLOOKUP(K2200,Input!$AM$3:$AP$1002,3)</f>
        <v/>
      </c>
    </row>
    <row r="2201" spans="8:13" x14ac:dyDescent="0.3">
      <c r="H2201" t="str">
        <f t="shared" si="78"/>
        <v/>
      </c>
      <c r="I2201" t="str">
        <f>VLOOKUP(H2201,Input!$AI$3:$AL$1002,4)</f>
        <v/>
      </c>
      <c r="J2201" t="str">
        <f>VLOOKUP(H2201,Input!$AI$3:$AL$1002,3)</f>
        <v/>
      </c>
      <c r="K2201" t="str">
        <f t="shared" si="79"/>
        <v/>
      </c>
      <c r="L2201" t="str">
        <f>VLOOKUP(K2201,Input!$AM$3:$AP$1002,4)</f>
        <v/>
      </c>
      <c r="M2201" t="str">
        <f>VLOOKUP(K2201,Input!$AM$3:$AP$1002,3)</f>
        <v/>
      </c>
    </row>
    <row r="2202" spans="8:13" x14ac:dyDescent="0.3">
      <c r="H2202" t="str">
        <f t="shared" si="78"/>
        <v/>
      </c>
      <c r="I2202" t="str">
        <f>VLOOKUP(H2202,Input!$AI$3:$AL$1002,4)</f>
        <v/>
      </c>
      <c r="J2202" t="str">
        <f>VLOOKUP(H2202,Input!$AI$3:$AL$1002,3)</f>
        <v/>
      </c>
      <c r="K2202" t="str">
        <f t="shared" si="79"/>
        <v/>
      </c>
      <c r="L2202" t="str">
        <f>VLOOKUP(K2202,Input!$AM$3:$AP$1002,4)</f>
        <v/>
      </c>
      <c r="M2202" t="str">
        <f>VLOOKUP(K2202,Input!$AM$3:$AP$1002,3)</f>
        <v/>
      </c>
    </row>
    <row r="2203" spans="8:13" x14ac:dyDescent="0.3">
      <c r="H2203" t="str">
        <f t="shared" si="78"/>
        <v/>
      </c>
      <c r="I2203" t="str">
        <f>VLOOKUP(H2203,Input!$AI$3:$AL$1002,4)</f>
        <v/>
      </c>
      <c r="J2203" t="str">
        <f>VLOOKUP(H2203,Input!$AI$3:$AL$1002,3)</f>
        <v/>
      </c>
      <c r="K2203" t="str">
        <f t="shared" si="79"/>
        <v/>
      </c>
      <c r="L2203" t="str">
        <f>VLOOKUP(K2203,Input!$AM$3:$AP$1002,4)</f>
        <v/>
      </c>
      <c r="M2203" t="str">
        <f>VLOOKUP(K2203,Input!$AM$3:$AP$1002,3)</f>
        <v/>
      </c>
    </row>
    <row r="2204" spans="8:13" x14ac:dyDescent="0.3">
      <c r="H2204" t="str">
        <f t="shared" si="78"/>
        <v/>
      </c>
      <c r="I2204" t="str">
        <f>VLOOKUP(H2204,Input!$AI$3:$AL$1002,4)</f>
        <v/>
      </c>
      <c r="J2204" t="str">
        <f>VLOOKUP(H2204,Input!$AI$3:$AL$1002,3)</f>
        <v/>
      </c>
      <c r="K2204" t="str">
        <f t="shared" si="79"/>
        <v/>
      </c>
      <c r="L2204" t="str">
        <f>VLOOKUP(K2204,Input!$AM$3:$AP$1002,4)</f>
        <v/>
      </c>
      <c r="M2204" t="str">
        <f>VLOOKUP(K2204,Input!$AM$3:$AP$1002,3)</f>
        <v/>
      </c>
    </row>
    <row r="2205" spans="8:13" x14ac:dyDescent="0.3">
      <c r="H2205" t="str">
        <f t="shared" si="78"/>
        <v/>
      </c>
      <c r="I2205" t="str">
        <f>VLOOKUP(H2205,Input!$AI$3:$AL$1002,4)</f>
        <v/>
      </c>
      <c r="J2205" t="str">
        <f>VLOOKUP(H2205,Input!$AI$3:$AL$1002,3)</f>
        <v/>
      </c>
      <c r="K2205" t="str">
        <f t="shared" si="79"/>
        <v/>
      </c>
      <c r="L2205" t="str">
        <f>VLOOKUP(K2205,Input!$AM$3:$AP$1002,4)</f>
        <v/>
      </c>
      <c r="M2205" t="str">
        <f>VLOOKUP(K2205,Input!$AM$3:$AP$1002,3)</f>
        <v/>
      </c>
    </row>
    <row r="2206" spans="8:13" x14ac:dyDescent="0.3">
      <c r="H2206" t="str">
        <f t="shared" si="78"/>
        <v/>
      </c>
      <c r="I2206" t="str">
        <f>VLOOKUP(H2206,Input!$AI$3:$AL$1002,4)</f>
        <v/>
      </c>
      <c r="J2206" t="str">
        <f>VLOOKUP(H2206,Input!$AI$3:$AL$1002,3)</f>
        <v/>
      </c>
      <c r="K2206" t="str">
        <f t="shared" si="79"/>
        <v/>
      </c>
      <c r="L2206" t="str">
        <f>VLOOKUP(K2206,Input!$AM$3:$AP$1002,4)</f>
        <v/>
      </c>
      <c r="M2206" t="str">
        <f>VLOOKUP(K2206,Input!$AM$3:$AP$1002,3)</f>
        <v/>
      </c>
    </row>
    <row r="2207" spans="8:13" x14ac:dyDescent="0.3">
      <c r="H2207" t="str">
        <f t="shared" si="78"/>
        <v/>
      </c>
      <c r="I2207" t="str">
        <f>VLOOKUP(H2207,Input!$AI$3:$AL$1002,4)</f>
        <v/>
      </c>
      <c r="J2207" t="str">
        <f>VLOOKUP(H2207,Input!$AI$3:$AL$1002,3)</f>
        <v/>
      </c>
      <c r="K2207" t="str">
        <f t="shared" si="79"/>
        <v/>
      </c>
      <c r="L2207" t="str">
        <f>VLOOKUP(K2207,Input!$AM$3:$AP$1002,4)</f>
        <v/>
      </c>
      <c r="M2207" t="str">
        <f>VLOOKUP(K2207,Input!$AM$3:$AP$1002,3)</f>
        <v/>
      </c>
    </row>
    <row r="2208" spans="8:13" x14ac:dyDescent="0.3">
      <c r="H2208" t="str">
        <f t="shared" si="78"/>
        <v/>
      </c>
      <c r="I2208" t="str">
        <f>VLOOKUP(H2208,Input!$AI$3:$AL$1002,4)</f>
        <v/>
      </c>
      <c r="J2208" t="str">
        <f>VLOOKUP(H2208,Input!$AI$3:$AL$1002,3)</f>
        <v/>
      </c>
      <c r="K2208" t="str">
        <f t="shared" si="79"/>
        <v/>
      </c>
      <c r="L2208" t="str">
        <f>VLOOKUP(K2208,Input!$AM$3:$AP$1002,4)</f>
        <v/>
      </c>
      <c r="M2208" t="str">
        <f>VLOOKUP(K2208,Input!$AM$3:$AP$1002,3)</f>
        <v/>
      </c>
    </row>
    <row r="2209" spans="8:13" x14ac:dyDescent="0.3">
      <c r="H2209" t="str">
        <f t="shared" si="78"/>
        <v/>
      </c>
      <c r="I2209" t="str">
        <f>VLOOKUP(H2209,Input!$AI$3:$AL$1002,4)</f>
        <v/>
      </c>
      <c r="J2209" t="str">
        <f>VLOOKUP(H2209,Input!$AI$3:$AL$1002,3)</f>
        <v/>
      </c>
      <c r="K2209" t="str">
        <f t="shared" si="79"/>
        <v/>
      </c>
      <c r="L2209" t="str">
        <f>VLOOKUP(K2209,Input!$AM$3:$AP$1002,4)</f>
        <v/>
      </c>
      <c r="M2209" t="str">
        <f>VLOOKUP(K2209,Input!$AM$3:$AP$1002,3)</f>
        <v/>
      </c>
    </row>
    <row r="2210" spans="8:13" x14ac:dyDescent="0.3">
      <c r="H2210" t="str">
        <f t="shared" si="78"/>
        <v/>
      </c>
      <c r="I2210" t="str">
        <f>VLOOKUP(H2210,Input!$AI$3:$AL$1002,4)</f>
        <v/>
      </c>
      <c r="J2210" t="str">
        <f>VLOOKUP(H2210,Input!$AI$3:$AL$1002,3)</f>
        <v/>
      </c>
      <c r="K2210" t="str">
        <f t="shared" si="79"/>
        <v/>
      </c>
      <c r="L2210" t="str">
        <f>VLOOKUP(K2210,Input!$AM$3:$AP$1002,4)</f>
        <v/>
      </c>
      <c r="M2210" t="str">
        <f>VLOOKUP(K2210,Input!$AM$3:$AP$1002,3)</f>
        <v/>
      </c>
    </row>
    <row r="2211" spans="8:13" x14ac:dyDescent="0.3">
      <c r="H2211" t="str">
        <f t="shared" si="78"/>
        <v/>
      </c>
      <c r="I2211" t="str">
        <f>VLOOKUP(H2211,Input!$AI$3:$AL$1002,4)</f>
        <v/>
      </c>
      <c r="J2211" t="str">
        <f>VLOOKUP(H2211,Input!$AI$3:$AL$1002,3)</f>
        <v/>
      </c>
      <c r="K2211" t="str">
        <f t="shared" si="79"/>
        <v/>
      </c>
      <c r="L2211" t="str">
        <f>VLOOKUP(K2211,Input!$AM$3:$AP$1002,4)</f>
        <v/>
      </c>
      <c r="M2211" t="str">
        <f>VLOOKUP(K2211,Input!$AM$3:$AP$1002,3)</f>
        <v/>
      </c>
    </row>
    <row r="2212" spans="8:13" x14ac:dyDescent="0.3">
      <c r="H2212" t="str">
        <f t="shared" si="78"/>
        <v/>
      </c>
      <c r="I2212" t="str">
        <f>VLOOKUP(H2212,Input!$AI$3:$AL$1002,4)</f>
        <v/>
      </c>
      <c r="J2212" t="str">
        <f>VLOOKUP(H2212,Input!$AI$3:$AL$1002,3)</f>
        <v/>
      </c>
      <c r="K2212" t="str">
        <f t="shared" si="79"/>
        <v/>
      </c>
      <c r="L2212" t="str">
        <f>VLOOKUP(K2212,Input!$AM$3:$AP$1002,4)</f>
        <v/>
      </c>
      <c r="M2212" t="str">
        <f>VLOOKUP(K2212,Input!$AM$3:$AP$1002,3)</f>
        <v/>
      </c>
    </row>
    <row r="2213" spans="8:13" x14ac:dyDescent="0.3">
      <c r="H2213" t="str">
        <f t="shared" si="78"/>
        <v/>
      </c>
      <c r="I2213" t="str">
        <f>VLOOKUP(H2213,Input!$AI$3:$AL$1002,4)</f>
        <v/>
      </c>
      <c r="J2213" t="str">
        <f>VLOOKUP(H2213,Input!$AI$3:$AL$1002,3)</f>
        <v/>
      </c>
      <c r="K2213" t="str">
        <f t="shared" si="79"/>
        <v/>
      </c>
      <c r="L2213" t="str">
        <f>VLOOKUP(K2213,Input!$AM$3:$AP$1002,4)</f>
        <v/>
      </c>
      <c r="M2213" t="str">
        <f>VLOOKUP(K2213,Input!$AM$3:$AP$1002,3)</f>
        <v/>
      </c>
    </row>
    <row r="2214" spans="8:13" x14ac:dyDescent="0.3">
      <c r="H2214" t="str">
        <f t="shared" si="78"/>
        <v/>
      </c>
      <c r="I2214" t="str">
        <f>VLOOKUP(H2214,Input!$AI$3:$AL$1002,4)</f>
        <v/>
      </c>
      <c r="J2214" t="str">
        <f>VLOOKUP(H2214,Input!$AI$3:$AL$1002,3)</f>
        <v/>
      </c>
      <c r="K2214" t="str">
        <f t="shared" si="79"/>
        <v/>
      </c>
      <c r="L2214" t="str">
        <f>VLOOKUP(K2214,Input!$AM$3:$AP$1002,4)</f>
        <v/>
      </c>
      <c r="M2214" t="str">
        <f>VLOOKUP(K2214,Input!$AM$3:$AP$1002,3)</f>
        <v/>
      </c>
    </row>
    <row r="2215" spans="8:13" x14ac:dyDescent="0.3">
      <c r="H2215" t="str">
        <f t="shared" si="78"/>
        <v/>
      </c>
      <c r="I2215" t="str">
        <f>VLOOKUP(H2215,Input!$AI$3:$AL$1002,4)</f>
        <v/>
      </c>
      <c r="J2215" t="str">
        <f>VLOOKUP(H2215,Input!$AI$3:$AL$1002,3)</f>
        <v/>
      </c>
      <c r="K2215" t="str">
        <f t="shared" si="79"/>
        <v/>
      </c>
      <c r="L2215" t="str">
        <f>VLOOKUP(K2215,Input!$AM$3:$AP$1002,4)</f>
        <v/>
      </c>
      <c r="M2215" t="str">
        <f>VLOOKUP(K2215,Input!$AM$3:$AP$1002,3)</f>
        <v/>
      </c>
    </row>
    <row r="2216" spans="8:13" x14ac:dyDescent="0.3">
      <c r="H2216" t="str">
        <f t="shared" si="78"/>
        <v/>
      </c>
      <c r="I2216" t="str">
        <f>VLOOKUP(H2216,Input!$AI$3:$AL$1002,4)</f>
        <v/>
      </c>
      <c r="J2216" t="str">
        <f>VLOOKUP(H2216,Input!$AI$3:$AL$1002,3)</f>
        <v/>
      </c>
      <c r="K2216" t="str">
        <f t="shared" si="79"/>
        <v/>
      </c>
      <c r="L2216" t="str">
        <f>VLOOKUP(K2216,Input!$AM$3:$AP$1002,4)</f>
        <v/>
      </c>
      <c r="M2216" t="str">
        <f>VLOOKUP(K2216,Input!$AM$3:$AP$1002,3)</f>
        <v/>
      </c>
    </row>
    <row r="2217" spans="8:13" x14ac:dyDescent="0.3">
      <c r="H2217" t="str">
        <f t="shared" si="78"/>
        <v/>
      </c>
      <c r="I2217" t="str">
        <f>VLOOKUP(H2217,Input!$AI$3:$AL$1002,4)</f>
        <v/>
      </c>
      <c r="J2217" t="str">
        <f>VLOOKUP(H2217,Input!$AI$3:$AL$1002,3)</f>
        <v/>
      </c>
      <c r="K2217" t="str">
        <f t="shared" si="79"/>
        <v/>
      </c>
      <c r="L2217" t="str">
        <f>VLOOKUP(K2217,Input!$AM$3:$AP$1002,4)</f>
        <v/>
      </c>
      <c r="M2217" t="str">
        <f>VLOOKUP(K2217,Input!$AM$3:$AP$1002,3)</f>
        <v/>
      </c>
    </row>
    <row r="2218" spans="8:13" x14ac:dyDescent="0.3">
      <c r="H2218" t="str">
        <f t="shared" si="78"/>
        <v/>
      </c>
      <c r="I2218" t="str">
        <f>VLOOKUP(H2218,Input!$AI$3:$AL$1002,4)</f>
        <v/>
      </c>
      <c r="J2218" t="str">
        <f>VLOOKUP(H2218,Input!$AI$3:$AL$1002,3)</f>
        <v/>
      </c>
      <c r="K2218" t="str">
        <f t="shared" si="79"/>
        <v/>
      </c>
      <c r="L2218" t="str">
        <f>VLOOKUP(K2218,Input!$AM$3:$AP$1002,4)</f>
        <v/>
      </c>
      <c r="M2218" t="str">
        <f>VLOOKUP(K2218,Input!$AM$3:$AP$1002,3)</f>
        <v/>
      </c>
    </row>
    <row r="2219" spans="8:13" x14ac:dyDescent="0.3">
      <c r="H2219" t="str">
        <f t="shared" si="78"/>
        <v/>
      </c>
      <c r="I2219" t="str">
        <f>VLOOKUP(H2219,Input!$AI$3:$AL$1002,4)</f>
        <v/>
      </c>
      <c r="J2219" t="str">
        <f>VLOOKUP(H2219,Input!$AI$3:$AL$1002,3)</f>
        <v/>
      </c>
      <c r="K2219" t="str">
        <f t="shared" si="79"/>
        <v/>
      </c>
      <c r="L2219" t="str">
        <f>VLOOKUP(K2219,Input!$AM$3:$AP$1002,4)</f>
        <v/>
      </c>
      <c r="M2219" t="str">
        <f>VLOOKUP(K2219,Input!$AM$3:$AP$1002,3)</f>
        <v/>
      </c>
    </row>
    <row r="2220" spans="8:13" x14ac:dyDescent="0.3">
      <c r="H2220" t="str">
        <f t="shared" si="78"/>
        <v/>
      </c>
      <c r="I2220" t="str">
        <f>VLOOKUP(H2220,Input!$AI$3:$AL$1002,4)</f>
        <v/>
      </c>
      <c r="J2220" t="str">
        <f>VLOOKUP(H2220,Input!$AI$3:$AL$1002,3)</f>
        <v/>
      </c>
      <c r="K2220" t="str">
        <f t="shared" si="79"/>
        <v/>
      </c>
      <c r="L2220" t="str">
        <f>VLOOKUP(K2220,Input!$AM$3:$AP$1002,4)</f>
        <v/>
      </c>
      <c r="M2220" t="str">
        <f>VLOOKUP(K2220,Input!$AM$3:$AP$1002,3)</f>
        <v/>
      </c>
    </row>
    <row r="2221" spans="8:13" x14ac:dyDescent="0.3">
      <c r="H2221" t="str">
        <f t="shared" si="78"/>
        <v/>
      </c>
      <c r="I2221" t="str">
        <f>VLOOKUP(H2221,Input!$AI$3:$AL$1002,4)</f>
        <v/>
      </c>
      <c r="J2221" t="str">
        <f>VLOOKUP(H2221,Input!$AI$3:$AL$1002,3)</f>
        <v/>
      </c>
      <c r="K2221" t="str">
        <f t="shared" si="79"/>
        <v/>
      </c>
      <c r="L2221" t="str">
        <f>VLOOKUP(K2221,Input!$AM$3:$AP$1002,4)</f>
        <v/>
      </c>
      <c r="M2221" t="str">
        <f>VLOOKUP(K2221,Input!$AM$3:$AP$1002,3)</f>
        <v/>
      </c>
    </row>
    <row r="2222" spans="8:13" x14ac:dyDescent="0.3">
      <c r="H2222" t="str">
        <f t="shared" si="78"/>
        <v/>
      </c>
      <c r="I2222" t="str">
        <f>VLOOKUP(H2222,Input!$AI$3:$AL$1002,4)</f>
        <v/>
      </c>
      <c r="J2222" t="str">
        <f>VLOOKUP(H2222,Input!$AI$3:$AL$1002,3)</f>
        <v/>
      </c>
      <c r="K2222" t="str">
        <f t="shared" si="79"/>
        <v/>
      </c>
      <c r="L2222" t="str">
        <f>VLOOKUP(K2222,Input!$AM$3:$AP$1002,4)</f>
        <v/>
      </c>
      <c r="M2222" t="str">
        <f>VLOOKUP(K2222,Input!$AM$3:$AP$1002,3)</f>
        <v/>
      </c>
    </row>
    <row r="2223" spans="8:13" x14ac:dyDescent="0.3">
      <c r="H2223" t="str">
        <f t="shared" si="78"/>
        <v/>
      </c>
      <c r="I2223" t="str">
        <f>VLOOKUP(H2223,Input!$AI$3:$AL$1002,4)</f>
        <v/>
      </c>
      <c r="J2223" t="str">
        <f>VLOOKUP(H2223,Input!$AI$3:$AL$1002,3)</f>
        <v/>
      </c>
      <c r="K2223" t="str">
        <f t="shared" si="79"/>
        <v/>
      </c>
      <c r="L2223" t="str">
        <f>VLOOKUP(K2223,Input!$AM$3:$AP$1002,4)</f>
        <v/>
      </c>
      <c r="M2223" t="str">
        <f>VLOOKUP(K2223,Input!$AM$3:$AP$1002,3)</f>
        <v/>
      </c>
    </row>
    <row r="2224" spans="8:13" x14ac:dyDescent="0.3">
      <c r="H2224" t="str">
        <f t="shared" si="78"/>
        <v/>
      </c>
      <c r="I2224" t="str">
        <f>VLOOKUP(H2224,Input!$AI$3:$AL$1002,4)</f>
        <v/>
      </c>
      <c r="J2224" t="str">
        <f>VLOOKUP(H2224,Input!$AI$3:$AL$1002,3)</f>
        <v/>
      </c>
      <c r="K2224" t="str">
        <f t="shared" si="79"/>
        <v/>
      </c>
      <c r="L2224" t="str">
        <f>VLOOKUP(K2224,Input!$AM$3:$AP$1002,4)</f>
        <v/>
      </c>
      <c r="M2224" t="str">
        <f>VLOOKUP(K2224,Input!$AM$3:$AP$1002,3)</f>
        <v/>
      </c>
    </row>
    <row r="2225" spans="8:13" x14ac:dyDescent="0.3">
      <c r="H2225" t="str">
        <f t="shared" si="78"/>
        <v/>
      </c>
      <c r="I2225" t="str">
        <f>VLOOKUP(H2225,Input!$AI$3:$AL$1002,4)</f>
        <v/>
      </c>
      <c r="J2225" t="str">
        <f>VLOOKUP(H2225,Input!$AI$3:$AL$1002,3)</f>
        <v/>
      </c>
      <c r="K2225" t="str">
        <f t="shared" si="79"/>
        <v/>
      </c>
      <c r="L2225" t="str">
        <f>VLOOKUP(K2225,Input!$AM$3:$AP$1002,4)</f>
        <v/>
      </c>
      <c r="M2225" t="str">
        <f>VLOOKUP(K2225,Input!$AM$3:$AP$1002,3)</f>
        <v/>
      </c>
    </row>
    <row r="2226" spans="8:13" x14ac:dyDescent="0.3">
      <c r="H2226" t="str">
        <f t="shared" si="78"/>
        <v/>
      </c>
      <c r="I2226" t="str">
        <f>VLOOKUP(H2226,Input!$AI$3:$AL$1002,4)</f>
        <v/>
      </c>
      <c r="J2226" t="str">
        <f>VLOOKUP(H2226,Input!$AI$3:$AL$1002,3)</f>
        <v/>
      </c>
      <c r="K2226" t="str">
        <f t="shared" si="79"/>
        <v/>
      </c>
      <c r="L2226" t="str">
        <f>VLOOKUP(K2226,Input!$AM$3:$AP$1002,4)</f>
        <v/>
      </c>
      <c r="M2226" t="str">
        <f>VLOOKUP(K2226,Input!$AM$3:$AP$1002,3)</f>
        <v/>
      </c>
    </row>
    <row r="2227" spans="8:13" x14ac:dyDescent="0.3">
      <c r="H2227" t="str">
        <f t="shared" si="78"/>
        <v/>
      </c>
      <c r="I2227" t="str">
        <f>VLOOKUP(H2227,Input!$AI$3:$AL$1002,4)</f>
        <v/>
      </c>
      <c r="J2227" t="str">
        <f>VLOOKUP(H2227,Input!$AI$3:$AL$1002,3)</f>
        <v/>
      </c>
      <c r="K2227" t="str">
        <f t="shared" si="79"/>
        <v/>
      </c>
      <c r="L2227" t="str">
        <f>VLOOKUP(K2227,Input!$AM$3:$AP$1002,4)</f>
        <v/>
      </c>
      <c r="M2227" t="str">
        <f>VLOOKUP(K2227,Input!$AM$3:$AP$1002,3)</f>
        <v/>
      </c>
    </row>
    <row r="2228" spans="8:13" x14ac:dyDescent="0.3">
      <c r="H2228" t="str">
        <f t="shared" si="78"/>
        <v/>
      </c>
      <c r="I2228" t="str">
        <f>VLOOKUP(H2228,Input!$AI$3:$AL$1002,4)</f>
        <v/>
      </c>
      <c r="J2228" t="str">
        <f>VLOOKUP(H2228,Input!$AI$3:$AL$1002,3)</f>
        <v/>
      </c>
      <c r="K2228" t="str">
        <f t="shared" si="79"/>
        <v/>
      </c>
      <c r="L2228" t="str">
        <f>VLOOKUP(K2228,Input!$AM$3:$AP$1002,4)</f>
        <v/>
      </c>
      <c r="M2228" t="str">
        <f>VLOOKUP(K2228,Input!$AM$3:$AP$1002,3)</f>
        <v/>
      </c>
    </row>
    <row r="2229" spans="8:13" x14ac:dyDescent="0.3">
      <c r="H2229" t="str">
        <f t="shared" si="78"/>
        <v/>
      </c>
      <c r="I2229" t="str">
        <f>VLOOKUP(H2229,Input!$AI$3:$AL$1002,4)</f>
        <v/>
      </c>
      <c r="J2229" t="str">
        <f>VLOOKUP(H2229,Input!$AI$3:$AL$1002,3)</f>
        <v/>
      </c>
      <c r="K2229" t="str">
        <f t="shared" si="79"/>
        <v/>
      </c>
      <c r="L2229" t="str">
        <f>VLOOKUP(K2229,Input!$AM$3:$AP$1002,4)</f>
        <v/>
      </c>
      <c r="M2229" t="str">
        <f>VLOOKUP(K2229,Input!$AM$3:$AP$1002,3)</f>
        <v/>
      </c>
    </row>
    <row r="2230" spans="8:13" x14ac:dyDescent="0.3">
      <c r="H2230" t="str">
        <f t="shared" si="78"/>
        <v/>
      </c>
      <c r="I2230" t="str">
        <f>VLOOKUP(H2230,Input!$AI$3:$AL$1002,4)</f>
        <v/>
      </c>
      <c r="J2230" t="str">
        <f>VLOOKUP(H2230,Input!$AI$3:$AL$1002,3)</f>
        <v/>
      </c>
      <c r="K2230" t="str">
        <f t="shared" si="79"/>
        <v/>
      </c>
      <c r="L2230" t="str">
        <f>VLOOKUP(K2230,Input!$AM$3:$AP$1002,4)</f>
        <v/>
      </c>
      <c r="M2230" t="str">
        <f>VLOOKUP(K2230,Input!$AM$3:$AP$1002,3)</f>
        <v/>
      </c>
    </row>
    <row r="2231" spans="8:13" x14ac:dyDescent="0.3">
      <c r="H2231" t="str">
        <f t="shared" si="78"/>
        <v/>
      </c>
      <c r="I2231" t="str">
        <f>VLOOKUP(H2231,Input!$AI$3:$AL$1002,4)</f>
        <v/>
      </c>
      <c r="J2231" t="str">
        <f>VLOOKUP(H2231,Input!$AI$3:$AL$1002,3)</f>
        <v/>
      </c>
      <c r="K2231" t="str">
        <f t="shared" si="79"/>
        <v/>
      </c>
      <c r="L2231" t="str">
        <f>VLOOKUP(K2231,Input!$AM$3:$AP$1002,4)</f>
        <v/>
      </c>
      <c r="M2231" t="str">
        <f>VLOOKUP(K2231,Input!$AM$3:$AP$1002,3)</f>
        <v/>
      </c>
    </row>
    <row r="2232" spans="8:13" x14ac:dyDescent="0.3">
      <c r="H2232" t="str">
        <f t="shared" si="78"/>
        <v/>
      </c>
      <c r="I2232" t="str">
        <f>VLOOKUP(H2232,Input!$AI$3:$AL$1002,4)</f>
        <v/>
      </c>
      <c r="J2232" t="str">
        <f>VLOOKUP(H2232,Input!$AI$3:$AL$1002,3)</f>
        <v/>
      </c>
      <c r="K2232" t="str">
        <f t="shared" si="79"/>
        <v/>
      </c>
      <c r="L2232" t="str">
        <f>VLOOKUP(K2232,Input!$AM$3:$AP$1002,4)</f>
        <v/>
      </c>
      <c r="M2232" t="str">
        <f>VLOOKUP(K2232,Input!$AM$3:$AP$1002,3)</f>
        <v/>
      </c>
    </row>
    <row r="2233" spans="8:13" x14ac:dyDescent="0.3">
      <c r="H2233" t="str">
        <f t="shared" si="78"/>
        <v/>
      </c>
      <c r="I2233" t="str">
        <f>VLOOKUP(H2233,Input!$AI$3:$AL$1002,4)</f>
        <v/>
      </c>
      <c r="J2233" t="str">
        <f>VLOOKUP(H2233,Input!$AI$3:$AL$1002,3)</f>
        <v/>
      </c>
      <c r="K2233" t="str">
        <f t="shared" si="79"/>
        <v/>
      </c>
      <c r="L2233" t="str">
        <f>VLOOKUP(K2233,Input!$AM$3:$AP$1002,4)</f>
        <v/>
      </c>
      <c r="M2233" t="str">
        <f>VLOOKUP(K2233,Input!$AM$3:$AP$1002,3)</f>
        <v/>
      </c>
    </row>
    <row r="2234" spans="8:13" x14ac:dyDescent="0.3">
      <c r="H2234" t="str">
        <f t="shared" si="78"/>
        <v/>
      </c>
      <c r="I2234" t="str">
        <f>VLOOKUP(H2234,Input!$AI$3:$AL$1002,4)</f>
        <v/>
      </c>
      <c r="J2234" t="str">
        <f>VLOOKUP(H2234,Input!$AI$3:$AL$1002,3)</f>
        <v/>
      </c>
      <c r="K2234" t="str">
        <f t="shared" si="79"/>
        <v/>
      </c>
      <c r="L2234" t="str">
        <f>VLOOKUP(K2234,Input!$AM$3:$AP$1002,4)</f>
        <v/>
      </c>
      <c r="M2234" t="str">
        <f>VLOOKUP(K2234,Input!$AM$3:$AP$1002,3)</f>
        <v/>
      </c>
    </row>
    <row r="2235" spans="8:13" x14ac:dyDescent="0.3">
      <c r="H2235" t="str">
        <f t="shared" si="78"/>
        <v/>
      </c>
      <c r="I2235" t="str">
        <f>VLOOKUP(H2235,Input!$AI$3:$AL$1002,4)</f>
        <v/>
      </c>
      <c r="J2235" t="str">
        <f>VLOOKUP(H2235,Input!$AI$3:$AL$1002,3)</f>
        <v/>
      </c>
      <c r="K2235" t="str">
        <f t="shared" si="79"/>
        <v/>
      </c>
      <c r="L2235" t="str">
        <f>VLOOKUP(K2235,Input!$AM$3:$AP$1002,4)</f>
        <v/>
      </c>
      <c r="M2235" t="str">
        <f>VLOOKUP(K2235,Input!$AM$3:$AP$1002,3)</f>
        <v/>
      </c>
    </row>
    <row r="2236" spans="8:13" x14ac:dyDescent="0.3">
      <c r="H2236" t="str">
        <f t="shared" si="78"/>
        <v/>
      </c>
      <c r="I2236" t="str">
        <f>VLOOKUP(H2236,Input!$AI$3:$AL$1002,4)</f>
        <v/>
      </c>
      <c r="J2236" t="str">
        <f>VLOOKUP(H2236,Input!$AI$3:$AL$1002,3)</f>
        <v/>
      </c>
      <c r="K2236" t="str">
        <f t="shared" si="79"/>
        <v/>
      </c>
      <c r="L2236" t="str">
        <f>VLOOKUP(K2236,Input!$AM$3:$AP$1002,4)</f>
        <v/>
      </c>
      <c r="M2236" t="str">
        <f>VLOOKUP(K2236,Input!$AM$3:$AP$1002,3)</f>
        <v/>
      </c>
    </row>
    <row r="2237" spans="8:13" x14ac:dyDescent="0.3">
      <c r="H2237" t="str">
        <f t="shared" si="78"/>
        <v/>
      </c>
      <c r="I2237" t="str">
        <f>VLOOKUP(H2237,Input!$AI$3:$AL$1002,4)</f>
        <v/>
      </c>
      <c r="J2237" t="str">
        <f>VLOOKUP(H2237,Input!$AI$3:$AL$1002,3)</f>
        <v/>
      </c>
      <c r="K2237" t="str">
        <f t="shared" si="79"/>
        <v/>
      </c>
      <c r="L2237" t="str">
        <f>VLOOKUP(K2237,Input!$AM$3:$AP$1002,4)</f>
        <v/>
      </c>
      <c r="M2237" t="str">
        <f>VLOOKUP(K2237,Input!$AM$3:$AP$1002,3)</f>
        <v/>
      </c>
    </row>
    <row r="2238" spans="8:13" x14ac:dyDescent="0.3">
      <c r="H2238" t="str">
        <f t="shared" si="78"/>
        <v/>
      </c>
      <c r="I2238" t="str">
        <f>VLOOKUP(H2238,Input!$AI$3:$AL$1002,4)</f>
        <v/>
      </c>
      <c r="J2238" t="str">
        <f>VLOOKUP(H2238,Input!$AI$3:$AL$1002,3)</f>
        <v/>
      </c>
      <c r="K2238" t="str">
        <f t="shared" si="79"/>
        <v/>
      </c>
      <c r="L2238" t="str">
        <f>VLOOKUP(K2238,Input!$AM$3:$AP$1002,4)</f>
        <v/>
      </c>
      <c r="M2238" t="str">
        <f>VLOOKUP(K2238,Input!$AM$3:$AP$1002,3)</f>
        <v/>
      </c>
    </row>
    <row r="2239" spans="8:13" x14ac:dyDescent="0.3">
      <c r="H2239" t="str">
        <f t="shared" si="78"/>
        <v/>
      </c>
      <c r="I2239" t="str">
        <f>VLOOKUP(H2239,Input!$AI$3:$AL$1002,4)</f>
        <v/>
      </c>
      <c r="J2239" t="str">
        <f>VLOOKUP(H2239,Input!$AI$3:$AL$1002,3)</f>
        <v/>
      </c>
      <c r="K2239" t="str">
        <f t="shared" si="79"/>
        <v/>
      </c>
      <c r="L2239" t="str">
        <f>VLOOKUP(K2239,Input!$AM$3:$AP$1002,4)</f>
        <v/>
      </c>
      <c r="M2239" t="str">
        <f>VLOOKUP(K2239,Input!$AM$3:$AP$1002,3)</f>
        <v/>
      </c>
    </row>
    <row r="2240" spans="8:13" x14ac:dyDescent="0.3">
      <c r="H2240" t="str">
        <f t="shared" si="78"/>
        <v/>
      </c>
      <c r="I2240" t="str">
        <f>VLOOKUP(H2240,Input!$AI$3:$AL$1002,4)</f>
        <v/>
      </c>
      <c r="J2240" t="str">
        <f>VLOOKUP(H2240,Input!$AI$3:$AL$1002,3)</f>
        <v/>
      </c>
      <c r="K2240" t="str">
        <f t="shared" si="79"/>
        <v/>
      </c>
      <c r="L2240" t="str">
        <f>VLOOKUP(K2240,Input!$AM$3:$AP$1002,4)</f>
        <v/>
      </c>
      <c r="M2240" t="str">
        <f>VLOOKUP(K2240,Input!$AM$3:$AP$1002,3)</f>
        <v/>
      </c>
    </row>
    <row r="2241" spans="8:13" x14ac:dyDescent="0.3">
      <c r="H2241" t="str">
        <f t="shared" si="78"/>
        <v/>
      </c>
      <c r="I2241" t="str">
        <f>VLOOKUP(H2241,Input!$AI$3:$AL$1002,4)</f>
        <v/>
      </c>
      <c r="J2241" t="str">
        <f>VLOOKUP(H2241,Input!$AI$3:$AL$1002,3)</f>
        <v/>
      </c>
      <c r="K2241" t="str">
        <f t="shared" si="79"/>
        <v/>
      </c>
      <c r="L2241" t="str">
        <f>VLOOKUP(K2241,Input!$AM$3:$AP$1002,4)</f>
        <v/>
      </c>
      <c r="M2241" t="str">
        <f>VLOOKUP(K2241,Input!$AM$3:$AP$1002,3)</f>
        <v/>
      </c>
    </row>
    <row r="2242" spans="8:13" x14ac:dyDescent="0.3">
      <c r="H2242" t="str">
        <f t="shared" si="78"/>
        <v/>
      </c>
      <c r="I2242" t="str">
        <f>VLOOKUP(H2242,Input!$AI$3:$AL$1002,4)</f>
        <v/>
      </c>
      <c r="J2242" t="str">
        <f>VLOOKUP(H2242,Input!$AI$3:$AL$1002,3)</f>
        <v/>
      </c>
      <c r="K2242" t="str">
        <f t="shared" si="79"/>
        <v/>
      </c>
      <c r="L2242" t="str">
        <f>VLOOKUP(K2242,Input!$AM$3:$AP$1002,4)</f>
        <v/>
      </c>
      <c r="M2242" t="str">
        <f>VLOOKUP(K2242,Input!$AM$3:$AP$1002,3)</f>
        <v/>
      </c>
    </row>
    <row r="2243" spans="8:13" x14ac:dyDescent="0.3">
      <c r="H2243" t="str">
        <f t="shared" si="78"/>
        <v/>
      </c>
      <c r="I2243" t="str">
        <f>VLOOKUP(H2243,Input!$AI$3:$AL$1002,4)</f>
        <v/>
      </c>
      <c r="J2243" t="str">
        <f>VLOOKUP(H2243,Input!$AI$3:$AL$1002,3)</f>
        <v/>
      </c>
      <c r="K2243" t="str">
        <f t="shared" si="79"/>
        <v/>
      </c>
      <c r="L2243" t="str">
        <f>VLOOKUP(K2243,Input!$AM$3:$AP$1002,4)</f>
        <v/>
      </c>
      <c r="M2243" t="str">
        <f>VLOOKUP(K2243,Input!$AM$3:$AP$1002,3)</f>
        <v/>
      </c>
    </row>
    <row r="2244" spans="8:13" x14ac:dyDescent="0.3">
      <c r="H2244" t="str">
        <f t="shared" si="78"/>
        <v/>
      </c>
      <c r="I2244" t="str">
        <f>VLOOKUP(H2244,Input!$AI$3:$AL$1002,4)</f>
        <v/>
      </c>
      <c r="J2244" t="str">
        <f>VLOOKUP(H2244,Input!$AI$3:$AL$1002,3)</f>
        <v/>
      </c>
      <c r="K2244" t="str">
        <f t="shared" si="79"/>
        <v/>
      </c>
      <c r="L2244" t="str">
        <f>VLOOKUP(K2244,Input!$AM$3:$AP$1002,4)</f>
        <v/>
      </c>
      <c r="M2244" t="str">
        <f>VLOOKUP(K2244,Input!$AM$3:$AP$1002,3)</f>
        <v/>
      </c>
    </row>
    <row r="2245" spans="8:13" x14ac:dyDescent="0.3">
      <c r="H2245" t="str">
        <f t="shared" ref="H2245:H2308" si="80">IF(H2244&lt;$H$1,H2244+1,"")</f>
        <v/>
      </c>
      <c r="I2245" t="str">
        <f>VLOOKUP(H2245,Input!$AI$3:$AL$1002,4)</f>
        <v/>
      </c>
      <c r="J2245" t="str">
        <f>VLOOKUP(H2245,Input!$AI$3:$AL$1002,3)</f>
        <v/>
      </c>
      <c r="K2245" t="str">
        <f t="shared" ref="K2245:K2308" si="81">IF(K2244&lt;$K$1,K2244+1,"")</f>
        <v/>
      </c>
      <c r="L2245" t="str">
        <f>VLOOKUP(K2245,Input!$AM$3:$AP$1002,4)</f>
        <v/>
      </c>
      <c r="M2245" t="str">
        <f>VLOOKUP(K2245,Input!$AM$3:$AP$1002,3)</f>
        <v/>
      </c>
    </row>
    <row r="2246" spans="8:13" x14ac:dyDescent="0.3">
      <c r="H2246" t="str">
        <f t="shared" si="80"/>
        <v/>
      </c>
      <c r="I2246" t="str">
        <f>VLOOKUP(H2246,Input!$AI$3:$AL$1002,4)</f>
        <v/>
      </c>
      <c r="J2246" t="str">
        <f>VLOOKUP(H2246,Input!$AI$3:$AL$1002,3)</f>
        <v/>
      </c>
      <c r="K2246" t="str">
        <f t="shared" si="81"/>
        <v/>
      </c>
      <c r="L2246" t="str">
        <f>VLOOKUP(K2246,Input!$AM$3:$AP$1002,4)</f>
        <v/>
      </c>
      <c r="M2246" t="str">
        <f>VLOOKUP(K2246,Input!$AM$3:$AP$1002,3)</f>
        <v/>
      </c>
    </row>
    <row r="2247" spans="8:13" x14ac:dyDescent="0.3">
      <c r="H2247" t="str">
        <f t="shared" si="80"/>
        <v/>
      </c>
      <c r="I2247" t="str">
        <f>VLOOKUP(H2247,Input!$AI$3:$AL$1002,4)</f>
        <v/>
      </c>
      <c r="J2247" t="str">
        <f>VLOOKUP(H2247,Input!$AI$3:$AL$1002,3)</f>
        <v/>
      </c>
      <c r="K2247" t="str">
        <f t="shared" si="81"/>
        <v/>
      </c>
      <c r="L2247" t="str">
        <f>VLOOKUP(K2247,Input!$AM$3:$AP$1002,4)</f>
        <v/>
      </c>
      <c r="M2247" t="str">
        <f>VLOOKUP(K2247,Input!$AM$3:$AP$1002,3)</f>
        <v/>
      </c>
    </row>
    <row r="2248" spans="8:13" x14ac:dyDescent="0.3">
      <c r="H2248" t="str">
        <f t="shared" si="80"/>
        <v/>
      </c>
      <c r="I2248" t="str">
        <f>VLOOKUP(H2248,Input!$AI$3:$AL$1002,4)</f>
        <v/>
      </c>
      <c r="J2248" t="str">
        <f>VLOOKUP(H2248,Input!$AI$3:$AL$1002,3)</f>
        <v/>
      </c>
      <c r="K2248" t="str">
        <f t="shared" si="81"/>
        <v/>
      </c>
      <c r="L2248" t="str">
        <f>VLOOKUP(K2248,Input!$AM$3:$AP$1002,4)</f>
        <v/>
      </c>
      <c r="M2248" t="str">
        <f>VLOOKUP(K2248,Input!$AM$3:$AP$1002,3)</f>
        <v/>
      </c>
    </row>
    <row r="2249" spans="8:13" x14ac:dyDescent="0.3">
      <c r="H2249" t="str">
        <f t="shared" si="80"/>
        <v/>
      </c>
      <c r="I2249" t="str">
        <f>VLOOKUP(H2249,Input!$AI$3:$AL$1002,4)</f>
        <v/>
      </c>
      <c r="J2249" t="str">
        <f>VLOOKUP(H2249,Input!$AI$3:$AL$1002,3)</f>
        <v/>
      </c>
      <c r="K2249" t="str">
        <f t="shared" si="81"/>
        <v/>
      </c>
      <c r="L2249" t="str">
        <f>VLOOKUP(K2249,Input!$AM$3:$AP$1002,4)</f>
        <v/>
      </c>
      <c r="M2249" t="str">
        <f>VLOOKUP(K2249,Input!$AM$3:$AP$1002,3)</f>
        <v/>
      </c>
    </row>
    <row r="2250" spans="8:13" x14ac:dyDescent="0.3">
      <c r="H2250" t="str">
        <f t="shared" si="80"/>
        <v/>
      </c>
      <c r="I2250" t="str">
        <f>VLOOKUP(H2250,Input!$AI$3:$AL$1002,4)</f>
        <v/>
      </c>
      <c r="J2250" t="str">
        <f>VLOOKUP(H2250,Input!$AI$3:$AL$1002,3)</f>
        <v/>
      </c>
      <c r="K2250" t="str">
        <f t="shared" si="81"/>
        <v/>
      </c>
      <c r="L2250" t="str">
        <f>VLOOKUP(K2250,Input!$AM$3:$AP$1002,4)</f>
        <v/>
      </c>
      <c r="M2250" t="str">
        <f>VLOOKUP(K2250,Input!$AM$3:$AP$1002,3)</f>
        <v/>
      </c>
    </row>
    <row r="2251" spans="8:13" x14ac:dyDescent="0.3">
      <c r="H2251" t="str">
        <f t="shared" si="80"/>
        <v/>
      </c>
      <c r="I2251" t="str">
        <f>VLOOKUP(H2251,Input!$AI$3:$AL$1002,4)</f>
        <v/>
      </c>
      <c r="J2251" t="str">
        <f>VLOOKUP(H2251,Input!$AI$3:$AL$1002,3)</f>
        <v/>
      </c>
      <c r="K2251" t="str">
        <f t="shared" si="81"/>
        <v/>
      </c>
      <c r="L2251" t="str">
        <f>VLOOKUP(K2251,Input!$AM$3:$AP$1002,4)</f>
        <v/>
      </c>
      <c r="M2251" t="str">
        <f>VLOOKUP(K2251,Input!$AM$3:$AP$1002,3)</f>
        <v/>
      </c>
    </row>
    <row r="2252" spans="8:13" x14ac:dyDescent="0.3">
      <c r="H2252" t="str">
        <f t="shared" si="80"/>
        <v/>
      </c>
      <c r="I2252" t="str">
        <f>VLOOKUP(H2252,Input!$AI$3:$AL$1002,4)</f>
        <v/>
      </c>
      <c r="J2252" t="str">
        <f>VLOOKUP(H2252,Input!$AI$3:$AL$1002,3)</f>
        <v/>
      </c>
      <c r="K2252" t="str">
        <f t="shared" si="81"/>
        <v/>
      </c>
      <c r="L2252" t="str">
        <f>VLOOKUP(K2252,Input!$AM$3:$AP$1002,4)</f>
        <v/>
      </c>
      <c r="M2252" t="str">
        <f>VLOOKUP(K2252,Input!$AM$3:$AP$1002,3)</f>
        <v/>
      </c>
    </row>
    <row r="2253" spans="8:13" x14ac:dyDescent="0.3">
      <c r="H2253" t="str">
        <f t="shared" si="80"/>
        <v/>
      </c>
      <c r="I2253" t="str">
        <f>VLOOKUP(H2253,Input!$AI$3:$AL$1002,4)</f>
        <v/>
      </c>
      <c r="J2253" t="str">
        <f>VLOOKUP(H2253,Input!$AI$3:$AL$1002,3)</f>
        <v/>
      </c>
      <c r="K2253" t="str">
        <f t="shared" si="81"/>
        <v/>
      </c>
      <c r="L2253" t="str">
        <f>VLOOKUP(K2253,Input!$AM$3:$AP$1002,4)</f>
        <v/>
      </c>
      <c r="M2253" t="str">
        <f>VLOOKUP(K2253,Input!$AM$3:$AP$1002,3)</f>
        <v/>
      </c>
    </row>
    <row r="2254" spans="8:13" x14ac:dyDescent="0.3">
      <c r="H2254" t="str">
        <f t="shared" si="80"/>
        <v/>
      </c>
      <c r="I2254" t="str">
        <f>VLOOKUP(H2254,Input!$AI$3:$AL$1002,4)</f>
        <v/>
      </c>
      <c r="J2254" t="str">
        <f>VLOOKUP(H2254,Input!$AI$3:$AL$1002,3)</f>
        <v/>
      </c>
      <c r="K2254" t="str">
        <f t="shared" si="81"/>
        <v/>
      </c>
      <c r="L2254" t="str">
        <f>VLOOKUP(K2254,Input!$AM$3:$AP$1002,4)</f>
        <v/>
      </c>
      <c r="M2254" t="str">
        <f>VLOOKUP(K2254,Input!$AM$3:$AP$1002,3)</f>
        <v/>
      </c>
    </row>
    <row r="2255" spans="8:13" x14ac:dyDescent="0.3">
      <c r="H2255" t="str">
        <f t="shared" si="80"/>
        <v/>
      </c>
      <c r="I2255" t="str">
        <f>VLOOKUP(H2255,Input!$AI$3:$AL$1002,4)</f>
        <v/>
      </c>
      <c r="J2255" t="str">
        <f>VLOOKUP(H2255,Input!$AI$3:$AL$1002,3)</f>
        <v/>
      </c>
      <c r="K2255" t="str">
        <f t="shared" si="81"/>
        <v/>
      </c>
      <c r="L2255" t="str">
        <f>VLOOKUP(K2255,Input!$AM$3:$AP$1002,4)</f>
        <v/>
      </c>
      <c r="M2255" t="str">
        <f>VLOOKUP(K2255,Input!$AM$3:$AP$1002,3)</f>
        <v/>
      </c>
    </row>
    <row r="2256" spans="8:13" x14ac:dyDescent="0.3">
      <c r="H2256" t="str">
        <f t="shared" si="80"/>
        <v/>
      </c>
      <c r="I2256" t="str">
        <f>VLOOKUP(H2256,Input!$AI$3:$AL$1002,4)</f>
        <v/>
      </c>
      <c r="J2256" t="str">
        <f>VLOOKUP(H2256,Input!$AI$3:$AL$1002,3)</f>
        <v/>
      </c>
      <c r="K2256" t="str">
        <f t="shared" si="81"/>
        <v/>
      </c>
      <c r="L2256" t="str">
        <f>VLOOKUP(K2256,Input!$AM$3:$AP$1002,4)</f>
        <v/>
      </c>
      <c r="M2256" t="str">
        <f>VLOOKUP(K2256,Input!$AM$3:$AP$1002,3)</f>
        <v/>
      </c>
    </row>
    <row r="2257" spans="8:13" x14ac:dyDescent="0.3">
      <c r="H2257" t="str">
        <f t="shared" si="80"/>
        <v/>
      </c>
      <c r="I2257" t="str">
        <f>VLOOKUP(H2257,Input!$AI$3:$AL$1002,4)</f>
        <v/>
      </c>
      <c r="J2257" t="str">
        <f>VLOOKUP(H2257,Input!$AI$3:$AL$1002,3)</f>
        <v/>
      </c>
      <c r="K2257" t="str">
        <f t="shared" si="81"/>
        <v/>
      </c>
      <c r="L2257" t="str">
        <f>VLOOKUP(K2257,Input!$AM$3:$AP$1002,4)</f>
        <v/>
      </c>
      <c r="M2257" t="str">
        <f>VLOOKUP(K2257,Input!$AM$3:$AP$1002,3)</f>
        <v/>
      </c>
    </row>
    <row r="2258" spans="8:13" x14ac:dyDescent="0.3">
      <c r="H2258" t="str">
        <f t="shared" si="80"/>
        <v/>
      </c>
      <c r="I2258" t="str">
        <f>VLOOKUP(H2258,Input!$AI$3:$AL$1002,4)</f>
        <v/>
      </c>
      <c r="J2258" t="str">
        <f>VLOOKUP(H2258,Input!$AI$3:$AL$1002,3)</f>
        <v/>
      </c>
      <c r="K2258" t="str">
        <f t="shared" si="81"/>
        <v/>
      </c>
      <c r="L2258" t="str">
        <f>VLOOKUP(K2258,Input!$AM$3:$AP$1002,4)</f>
        <v/>
      </c>
      <c r="M2258" t="str">
        <f>VLOOKUP(K2258,Input!$AM$3:$AP$1002,3)</f>
        <v/>
      </c>
    </row>
    <row r="2259" spans="8:13" x14ac:dyDescent="0.3">
      <c r="H2259" t="str">
        <f t="shared" si="80"/>
        <v/>
      </c>
      <c r="I2259" t="str">
        <f>VLOOKUP(H2259,Input!$AI$3:$AL$1002,4)</f>
        <v/>
      </c>
      <c r="J2259" t="str">
        <f>VLOOKUP(H2259,Input!$AI$3:$AL$1002,3)</f>
        <v/>
      </c>
      <c r="K2259" t="str">
        <f t="shared" si="81"/>
        <v/>
      </c>
      <c r="L2259" t="str">
        <f>VLOOKUP(K2259,Input!$AM$3:$AP$1002,4)</f>
        <v/>
      </c>
      <c r="M2259" t="str">
        <f>VLOOKUP(K2259,Input!$AM$3:$AP$1002,3)</f>
        <v/>
      </c>
    </row>
    <row r="2260" spans="8:13" x14ac:dyDescent="0.3">
      <c r="H2260" t="str">
        <f t="shared" si="80"/>
        <v/>
      </c>
      <c r="I2260" t="str">
        <f>VLOOKUP(H2260,Input!$AI$3:$AL$1002,4)</f>
        <v/>
      </c>
      <c r="J2260" t="str">
        <f>VLOOKUP(H2260,Input!$AI$3:$AL$1002,3)</f>
        <v/>
      </c>
      <c r="K2260" t="str">
        <f t="shared" si="81"/>
        <v/>
      </c>
      <c r="L2260" t="str">
        <f>VLOOKUP(K2260,Input!$AM$3:$AP$1002,4)</f>
        <v/>
      </c>
      <c r="M2260" t="str">
        <f>VLOOKUP(K2260,Input!$AM$3:$AP$1002,3)</f>
        <v/>
      </c>
    </row>
    <row r="2261" spans="8:13" x14ac:dyDescent="0.3">
      <c r="H2261" t="str">
        <f t="shared" si="80"/>
        <v/>
      </c>
      <c r="I2261" t="str">
        <f>VLOOKUP(H2261,Input!$AI$3:$AL$1002,4)</f>
        <v/>
      </c>
      <c r="J2261" t="str">
        <f>VLOOKUP(H2261,Input!$AI$3:$AL$1002,3)</f>
        <v/>
      </c>
      <c r="K2261" t="str">
        <f t="shared" si="81"/>
        <v/>
      </c>
      <c r="L2261" t="str">
        <f>VLOOKUP(K2261,Input!$AM$3:$AP$1002,4)</f>
        <v/>
      </c>
      <c r="M2261" t="str">
        <f>VLOOKUP(K2261,Input!$AM$3:$AP$1002,3)</f>
        <v/>
      </c>
    </row>
    <row r="2262" spans="8:13" x14ac:dyDescent="0.3">
      <c r="H2262" t="str">
        <f t="shared" si="80"/>
        <v/>
      </c>
      <c r="I2262" t="str">
        <f>VLOOKUP(H2262,Input!$AI$3:$AL$1002,4)</f>
        <v/>
      </c>
      <c r="J2262" t="str">
        <f>VLOOKUP(H2262,Input!$AI$3:$AL$1002,3)</f>
        <v/>
      </c>
      <c r="K2262" t="str">
        <f t="shared" si="81"/>
        <v/>
      </c>
      <c r="L2262" t="str">
        <f>VLOOKUP(K2262,Input!$AM$3:$AP$1002,4)</f>
        <v/>
      </c>
      <c r="M2262" t="str">
        <f>VLOOKUP(K2262,Input!$AM$3:$AP$1002,3)</f>
        <v/>
      </c>
    </row>
    <row r="2263" spans="8:13" x14ac:dyDescent="0.3">
      <c r="H2263" t="str">
        <f t="shared" si="80"/>
        <v/>
      </c>
      <c r="I2263" t="str">
        <f>VLOOKUP(H2263,Input!$AI$3:$AL$1002,4)</f>
        <v/>
      </c>
      <c r="J2263" t="str">
        <f>VLOOKUP(H2263,Input!$AI$3:$AL$1002,3)</f>
        <v/>
      </c>
      <c r="K2263" t="str">
        <f t="shared" si="81"/>
        <v/>
      </c>
      <c r="L2263" t="str">
        <f>VLOOKUP(K2263,Input!$AM$3:$AP$1002,4)</f>
        <v/>
      </c>
      <c r="M2263" t="str">
        <f>VLOOKUP(K2263,Input!$AM$3:$AP$1002,3)</f>
        <v/>
      </c>
    </row>
    <row r="2264" spans="8:13" x14ac:dyDescent="0.3">
      <c r="H2264" t="str">
        <f t="shared" si="80"/>
        <v/>
      </c>
      <c r="I2264" t="str">
        <f>VLOOKUP(H2264,Input!$AI$3:$AL$1002,4)</f>
        <v/>
      </c>
      <c r="J2264" t="str">
        <f>VLOOKUP(H2264,Input!$AI$3:$AL$1002,3)</f>
        <v/>
      </c>
      <c r="K2264" t="str">
        <f t="shared" si="81"/>
        <v/>
      </c>
      <c r="L2264" t="str">
        <f>VLOOKUP(K2264,Input!$AM$3:$AP$1002,4)</f>
        <v/>
      </c>
      <c r="M2264" t="str">
        <f>VLOOKUP(K2264,Input!$AM$3:$AP$1002,3)</f>
        <v/>
      </c>
    </row>
    <row r="2265" spans="8:13" x14ac:dyDescent="0.3">
      <c r="H2265" t="str">
        <f t="shared" si="80"/>
        <v/>
      </c>
      <c r="I2265" t="str">
        <f>VLOOKUP(H2265,Input!$AI$3:$AL$1002,4)</f>
        <v/>
      </c>
      <c r="J2265" t="str">
        <f>VLOOKUP(H2265,Input!$AI$3:$AL$1002,3)</f>
        <v/>
      </c>
      <c r="K2265" t="str">
        <f t="shared" si="81"/>
        <v/>
      </c>
      <c r="L2265" t="str">
        <f>VLOOKUP(K2265,Input!$AM$3:$AP$1002,4)</f>
        <v/>
      </c>
      <c r="M2265" t="str">
        <f>VLOOKUP(K2265,Input!$AM$3:$AP$1002,3)</f>
        <v/>
      </c>
    </row>
    <row r="2266" spans="8:13" x14ac:dyDescent="0.3">
      <c r="H2266" t="str">
        <f t="shared" si="80"/>
        <v/>
      </c>
      <c r="I2266" t="str">
        <f>VLOOKUP(H2266,Input!$AI$3:$AL$1002,4)</f>
        <v/>
      </c>
      <c r="J2266" t="str">
        <f>VLOOKUP(H2266,Input!$AI$3:$AL$1002,3)</f>
        <v/>
      </c>
      <c r="K2266" t="str">
        <f t="shared" si="81"/>
        <v/>
      </c>
      <c r="L2266" t="str">
        <f>VLOOKUP(K2266,Input!$AM$3:$AP$1002,4)</f>
        <v/>
      </c>
      <c r="M2266" t="str">
        <f>VLOOKUP(K2266,Input!$AM$3:$AP$1002,3)</f>
        <v/>
      </c>
    </row>
    <row r="2267" spans="8:13" x14ac:dyDescent="0.3">
      <c r="H2267" t="str">
        <f t="shared" si="80"/>
        <v/>
      </c>
      <c r="I2267" t="str">
        <f>VLOOKUP(H2267,Input!$AI$3:$AL$1002,4)</f>
        <v/>
      </c>
      <c r="J2267" t="str">
        <f>VLOOKUP(H2267,Input!$AI$3:$AL$1002,3)</f>
        <v/>
      </c>
      <c r="K2267" t="str">
        <f t="shared" si="81"/>
        <v/>
      </c>
      <c r="L2267" t="str">
        <f>VLOOKUP(K2267,Input!$AM$3:$AP$1002,4)</f>
        <v/>
      </c>
      <c r="M2267" t="str">
        <f>VLOOKUP(K2267,Input!$AM$3:$AP$1002,3)</f>
        <v/>
      </c>
    </row>
    <row r="2268" spans="8:13" x14ac:dyDescent="0.3">
      <c r="H2268" t="str">
        <f t="shared" si="80"/>
        <v/>
      </c>
      <c r="I2268" t="str">
        <f>VLOOKUP(H2268,Input!$AI$3:$AL$1002,4)</f>
        <v/>
      </c>
      <c r="J2268" t="str">
        <f>VLOOKUP(H2268,Input!$AI$3:$AL$1002,3)</f>
        <v/>
      </c>
      <c r="K2268" t="str">
        <f t="shared" si="81"/>
        <v/>
      </c>
      <c r="L2268" t="str">
        <f>VLOOKUP(K2268,Input!$AM$3:$AP$1002,4)</f>
        <v/>
      </c>
      <c r="M2268" t="str">
        <f>VLOOKUP(K2268,Input!$AM$3:$AP$1002,3)</f>
        <v/>
      </c>
    </row>
    <row r="2269" spans="8:13" x14ac:dyDescent="0.3">
      <c r="H2269" t="str">
        <f t="shared" si="80"/>
        <v/>
      </c>
      <c r="I2269" t="str">
        <f>VLOOKUP(H2269,Input!$AI$3:$AL$1002,4)</f>
        <v/>
      </c>
      <c r="J2269" t="str">
        <f>VLOOKUP(H2269,Input!$AI$3:$AL$1002,3)</f>
        <v/>
      </c>
      <c r="K2269" t="str">
        <f t="shared" si="81"/>
        <v/>
      </c>
      <c r="L2269" t="str">
        <f>VLOOKUP(K2269,Input!$AM$3:$AP$1002,4)</f>
        <v/>
      </c>
      <c r="M2269" t="str">
        <f>VLOOKUP(K2269,Input!$AM$3:$AP$1002,3)</f>
        <v/>
      </c>
    </row>
    <row r="2270" spans="8:13" x14ac:dyDescent="0.3">
      <c r="H2270" t="str">
        <f t="shared" si="80"/>
        <v/>
      </c>
      <c r="I2270" t="str">
        <f>VLOOKUP(H2270,Input!$AI$3:$AL$1002,4)</f>
        <v/>
      </c>
      <c r="J2270" t="str">
        <f>VLOOKUP(H2270,Input!$AI$3:$AL$1002,3)</f>
        <v/>
      </c>
      <c r="K2270" t="str">
        <f t="shared" si="81"/>
        <v/>
      </c>
      <c r="L2270" t="str">
        <f>VLOOKUP(K2270,Input!$AM$3:$AP$1002,4)</f>
        <v/>
      </c>
      <c r="M2270" t="str">
        <f>VLOOKUP(K2270,Input!$AM$3:$AP$1002,3)</f>
        <v/>
      </c>
    </row>
    <row r="2271" spans="8:13" x14ac:dyDescent="0.3">
      <c r="H2271" t="str">
        <f t="shared" si="80"/>
        <v/>
      </c>
      <c r="I2271" t="str">
        <f>VLOOKUP(H2271,Input!$AI$3:$AL$1002,4)</f>
        <v/>
      </c>
      <c r="J2271" t="str">
        <f>VLOOKUP(H2271,Input!$AI$3:$AL$1002,3)</f>
        <v/>
      </c>
      <c r="K2271" t="str">
        <f t="shared" si="81"/>
        <v/>
      </c>
      <c r="L2271" t="str">
        <f>VLOOKUP(K2271,Input!$AM$3:$AP$1002,4)</f>
        <v/>
      </c>
      <c r="M2271" t="str">
        <f>VLOOKUP(K2271,Input!$AM$3:$AP$1002,3)</f>
        <v/>
      </c>
    </row>
    <row r="2272" spans="8:13" x14ac:dyDescent="0.3">
      <c r="H2272" t="str">
        <f t="shared" si="80"/>
        <v/>
      </c>
      <c r="I2272" t="str">
        <f>VLOOKUP(H2272,Input!$AI$3:$AL$1002,4)</f>
        <v/>
      </c>
      <c r="J2272" t="str">
        <f>VLOOKUP(H2272,Input!$AI$3:$AL$1002,3)</f>
        <v/>
      </c>
      <c r="K2272" t="str">
        <f t="shared" si="81"/>
        <v/>
      </c>
      <c r="L2272" t="str">
        <f>VLOOKUP(K2272,Input!$AM$3:$AP$1002,4)</f>
        <v/>
      </c>
      <c r="M2272" t="str">
        <f>VLOOKUP(K2272,Input!$AM$3:$AP$1002,3)</f>
        <v/>
      </c>
    </row>
    <row r="2273" spans="8:13" x14ac:dyDescent="0.3">
      <c r="H2273" t="str">
        <f t="shared" si="80"/>
        <v/>
      </c>
      <c r="I2273" t="str">
        <f>VLOOKUP(H2273,Input!$AI$3:$AL$1002,4)</f>
        <v/>
      </c>
      <c r="J2273" t="str">
        <f>VLOOKUP(H2273,Input!$AI$3:$AL$1002,3)</f>
        <v/>
      </c>
      <c r="K2273" t="str">
        <f t="shared" si="81"/>
        <v/>
      </c>
      <c r="L2273" t="str">
        <f>VLOOKUP(K2273,Input!$AM$3:$AP$1002,4)</f>
        <v/>
      </c>
      <c r="M2273" t="str">
        <f>VLOOKUP(K2273,Input!$AM$3:$AP$1002,3)</f>
        <v/>
      </c>
    </row>
    <row r="2274" spans="8:13" x14ac:dyDescent="0.3">
      <c r="H2274" t="str">
        <f t="shared" si="80"/>
        <v/>
      </c>
      <c r="I2274" t="str">
        <f>VLOOKUP(H2274,Input!$AI$3:$AL$1002,4)</f>
        <v/>
      </c>
      <c r="J2274" t="str">
        <f>VLOOKUP(H2274,Input!$AI$3:$AL$1002,3)</f>
        <v/>
      </c>
      <c r="K2274" t="str">
        <f t="shared" si="81"/>
        <v/>
      </c>
      <c r="L2274" t="str">
        <f>VLOOKUP(K2274,Input!$AM$3:$AP$1002,4)</f>
        <v/>
      </c>
      <c r="M2274" t="str">
        <f>VLOOKUP(K2274,Input!$AM$3:$AP$1002,3)</f>
        <v/>
      </c>
    </row>
    <row r="2275" spans="8:13" x14ac:dyDescent="0.3">
      <c r="H2275" t="str">
        <f t="shared" si="80"/>
        <v/>
      </c>
      <c r="I2275" t="str">
        <f>VLOOKUP(H2275,Input!$AI$3:$AL$1002,4)</f>
        <v/>
      </c>
      <c r="J2275" t="str">
        <f>VLOOKUP(H2275,Input!$AI$3:$AL$1002,3)</f>
        <v/>
      </c>
      <c r="K2275" t="str">
        <f t="shared" si="81"/>
        <v/>
      </c>
      <c r="L2275" t="str">
        <f>VLOOKUP(K2275,Input!$AM$3:$AP$1002,4)</f>
        <v/>
      </c>
      <c r="M2275" t="str">
        <f>VLOOKUP(K2275,Input!$AM$3:$AP$1002,3)</f>
        <v/>
      </c>
    </row>
    <row r="2276" spans="8:13" x14ac:dyDescent="0.3">
      <c r="H2276" t="str">
        <f t="shared" si="80"/>
        <v/>
      </c>
      <c r="I2276" t="str">
        <f>VLOOKUP(H2276,Input!$AI$3:$AL$1002,4)</f>
        <v/>
      </c>
      <c r="J2276" t="str">
        <f>VLOOKUP(H2276,Input!$AI$3:$AL$1002,3)</f>
        <v/>
      </c>
      <c r="K2276" t="str">
        <f t="shared" si="81"/>
        <v/>
      </c>
      <c r="L2276" t="str">
        <f>VLOOKUP(K2276,Input!$AM$3:$AP$1002,4)</f>
        <v/>
      </c>
      <c r="M2276" t="str">
        <f>VLOOKUP(K2276,Input!$AM$3:$AP$1002,3)</f>
        <v/>
      </c>
    </row>
    <row r="2277" spans="8:13" x14ac:dyDescent="0.3">
      <c r="H2277" t="str">
        <f t="shared" si="80"/>
        <v/>
      </c>
      <c r="I2277" t="str">
        <f>VLOOKUP(H2277,Input!$AI$3:$AL$1002,4)</f>
        <v/>
      </c>
      <c r="J2277" t="str">
        <f>VLOOKUP(H2277,Input!$AI$3:$AL$1002,3)</f>
        <v/>
      </c>
      <c r="K2277" t="str">
        <f t="shared" si="81"/>
        <v/>
      </c>
      <c r="L2277" t="str">
        <f>VLOOKUP(K2277,Input!$AM$3:$AP$1002,4)</f>
        <v/>
      </c>
      <c r="M2277" t="str">
        <f>VLOOKUP(K2277,Input!$AM$3:$AP$1002,3)</f>
        <v/>
      </c>
    </row>
    <row r="2278" spans="8:13" x14ac:dyDescent="0.3">
      <c r="H2278" t="str">
        <f t="shared" si="80"/>
        <v/>
      </c>
      <c r="I2278" t="str">
        <f>VLOOKUP(H2278,Input!$AI$3:$AL$1002,4)</f>
        <v/>
      </c>
      <c r="J2278" t="str">
        <f>VLOOKUP(H2278,Input!$AI$3:$AL$1002,3)</f>
        <v/>
      </c>
      <c r="K2278" t="str">
        <f t="shared" si="81"/>
        <v/>
      </c>
      <c r="L2278" t="str">
        <f>VLOOKUP(K2278,Input!$AM$3:$AP$1002,4)</f>
        <v/>
      </c>
      <c r="M2278" t="str">
        <f>VLOOKUP(K2278,Input!$AM$3:$AP$1002,3)</f>
        <v/>
      </c>
    </row>
    <row r="2279" spans="8:13" x14ac:dyDescent="0.3">
      <c r="H2279" t="str">
        <f t="shared" si="80"/>
        <v/>
      </c>
      <c r="I2279" t="str">
        <f>VLOOKUP(H2279,Input!$AI$3:$AL$1002,4)</f>
        <v/>
      </c>
      <c r="J2279" t="str">
        <f>VLOOKUP(H2279,Input!$AI$3:$AL$1002,3)</f>
        <v/>
      </c>
      <c r="K2279" t="str">
        <f t="shared" si="81"/>
        <v/>
      </c>
      <c r="L2279" t="str">
        <f>VLOOKUP(K2279,Input!$AM$3:$AP$1002,4)</f>
        <v/>
      </c>
      <c r="M2279" t="str">
        <f>VLOOKUP(K2279,Input!$AM$3:$AP$1002,3)</f>
        <v/>
      </c>
    </row>
    <row r="2280" spans="8:13" x14ac:dyDescent="0.3">
      <c r="H2280" t="str">
        <f t="shared" si="80"/>
        <v/>
      </c>
      <c r="I2280" t="str">
        <f>VLOOKUP(H2280,Input!$AI$3:$AL$1002,4)</f>
        <v/>
      </c>
      <c r="J2280" t="str">
        <f>VLOOKUP(H2280,Input!$AI$3:$AL$1002,3)</f>
        <v/>
      </c>
      <c r="K2280" t="str">
        <f t="shared" si="81"/>
        <v/>
      </c>
      <c r="L2280" t="str">
        <f>VLOOKUP(K2280,Input!$AM$3:$AP$1002,4)</f>
        <v/>
      </c>
      <c r="M2280" t="str">
        <f>VLOOKUP(K2280,Input!$AM$3:$AP$1002,3)</f>
        <v/>
      </c>
    </row>
    <row r="2281" spans="8:13" x14ac:dyDescent="0.3">
      <c r="H2281" t="str">
        <f t="shared" si="80"/>
        <v/>
      </c>
      <c r="I2281" t="str">
        <f>VLOOKUP(H2281,Input!$AI$3:$AL$1002,4)</f>
        <v/>
      </c>
      <c r="J2281" t="str">
        <f>VLOOKUP(H2281,Input!$AI$3:$AL$1002,3)</f>
        <v/>
      </c>
      <c r="K2281" t="str">
        <f t="shared" si="81"/>
        <v/>
      </c>
      <c r="L2281" t="str">
        <f>VLOOKUP(K2281,Input!$AM$3:$AP$1002,4)</f>
        <v/>
      </c>
      <c r="M2281" t="str">
        <f>VLOOKUP(K2281,Input!$AM$3:$AP$1002,3)</f>
        <v/>
      </c>
    </row>
    <row r="2282" spans="8:13" x14ac:dyDescent="0.3">
      <c r="H2282" t="str">
        <f t="shared" si="80"/>
        <v/>
      </c>
      <c r="I2282" t="str">
        <f>VLOOKUP(H2282,Input!$AI$3:$AL$1002,4)</f>
        <v/>
      </c>
      <c r="J2282" t="str">
        <f>VLOOKUP(H2282,Input!$AI$3:$AL$1002,3)</f>
        <v/>
      </c>
      <c r="K2282" t="str">
        <f t="shared" si="81"/>
        <v/>
      </c>
      <c r="L2282" t="str">
        <f>VLOOKUP(K2282,Input!$AM$3:$AP$1002,4)</f>
        <v/>
      </c>
      <c r="M2282" t="str">
        <f>VLOOKUP(K2282,Input!$AM$3:$AP$1002,3)</f>
        <v/>
      </c>
    </row>
    <row r="2283" spans="8:13" x14ac:dyDescent="0.3">
      <c r="H2283" t="str">
        <f t="shared" si="80"/>
        <v/>
      </c>
      <c r="I2283" t="str">
        <f>VLOOKUP(H2283,Input!$AI$3:$AL$1002,4)</f>
        <v/>
      </c>
      <c r="J2283" t="str">
        <f>VLOOKUP(H2283,Input!$AI$3:$AL$1002,3)</f>
        <v/>
      </c>
      <c r="K2283" t="str">
        <f t="shared" si="81"/>
        <v/>
      </c>
      <c r="L2283" t="str">
        <f>VLOOKUP(K2283,Input!$AM$3:$AP$1002,4)</f>
        <v/>
      </c>
      <c r="M2283" t="str">
        <f>VLOOKUP(K2283,Input!$AM$3:$AP$1002,3)</f>
        <v/>
      </c>
    </row>
    <row r="2284" spans="8:13" x14ac:dyDescent="0.3">
      <c r="H2284" t="str">
        <f t="shared" si="80"/>
        <v/>
      </c>
      <c r="I2284" t="str">
        <f>VLOOKUP(H2284,Input!$AI$3:$AL$1002,4)</f>
        <v/>
      </c>
      <c r="J2284" t="str">
        <f>VLOOKUP(H2284,Input!$AI$3:$AL$1002,3)</f>
        <v/>
      </c>
      <c r="K2284" t="str">
        <f t="shared" si="81"/>
        <v/>
      </c>
      <c r="L2284" t="str">
        <f>VLOOKUP(K2284,Input!$AM$3:$AP$1002,4)</f>
        <v/>
      </c>
      <c r="M2284" t="str">
        <f>VLOOKUP(K2284,Input!$AM$3:$AP$1002,3)</f>
        <v/>
      </c>
    </row>
    <row r="2285" spans="8:13" x14ac:dyDescent="0.3">
      <c r="H2285" t="str">
        <f t="shared" si="80"/>
        <v/>
      </c>
      <c r="I2285" t="str">
        <f>VLOOKUP(H2285,Input!$AI$3:$AL$1002,4)</f>
        <v/>
      </c>
      <c r="J2285" t="str">
        <f>VLOOKUP(H2285,Input!$AI$3:$AL$1002,3)</f>
        <v/>
      </c>
      <c r="K2285" t="str">
        <f t="shared" si="81"/>
        <v/>
      </c>
      <c r="L2285" t="str">
        <f>VLOOKUP(K2285,Input!$AM$3:$AP$1002,4)</f>
        <v/>
      </c>
      <c r="M2285" t="str">
        <f>VLOOKUP(K2285,Input!$AM$3:$AP$1002,3)</f>
        <v/>
      </c>
    </row>
    <row r="2286" spans="8:13" x14ac:dyDescent="0.3">
      <c r="H2286" t="str">
        <f t="shared" si="80"/>
        <v/>
      </c>
      <c r="I2286" t="str">
        <f>VLOOKUP(H2286,Input!$AI$3:$AL$1002,4)</f>
        <v/>
      </c>
      <c r="J2286" t="str">
        <f>VLOOKUP(H2286,Input!$AI$3:$AL$1002,3)</f>
        <v/>
      </c>
      <c r="K2286" t="str">
        <f t="shared" si="81"/>
        <v/>
      </c>
      <c r="L2286" t="str">
        <f>VLOOKUP(K2286,Input!$AM$3:$AP$1002,4)</f>
        <v/>
      </c>
      <c r="M2286" t="str">
        <f>VLOOKUP(K2286,Input!$AM$3:$AP$1002,3)</f>
        <v/>
      </c>
    </row>
    <row r="2287" spans="8:13" x14ac:dyDescent="0.3">
      <c r="H2287" t="str">
        <f t="shared" si="80"/>
        <v/>
      </c>
      <c r="I2287" t="str">
        <f>VLOOKUP(H2287,Input!$AI$3:$AL$1002,4)</f>
        <v/>
      </c>
      <c r="J2287" t="str">
        <f>VLOOKUP(H2287,Input!$AI$3:$AL$1002,3)</f>
        <v/>
      </c>
      <c r="K2287" t="str">
        <f t="shared" si="81"/>
        <v/>
      </c>
      <c r="L2287" t="str">
        <f>VLOOKUP(K2287,Input!$AM$3:$AP$1002,4)</f>
        <v/>
      </c>
      <c r="M2287" t="str">
        <f>VLOOKUP(K2287,Input!$AM$3:$AP$1002,3)</f>
        <v/>
      </c>
    </row>
    <row r="2288" spans="8:13" x14ac:dyDescent="0.3">
      <c r="H2288" t="str">
        <f t="shared" si="80"/>
        <v/>
      </c>
      <c r="I2288" t="str">
        <f>VLOOKUP(H2288,Input!$AI$3:$AL$1002,4)</f>
        <v/>
      </c>
      <c r="J2288" t="str">
        <f>VLOOKUP(H2288,Input!$AI$3:$AL$1002,3)</f>
        <v/>
      </c>
      <c r="K2288" t="str">
        <f t="shared" si="81"/>
        <v/>
      </c>
      <c r="L2288" t="str">
        <f>VLOOKUP(K2288,Input!$AM$3:$AP$1002,4)</f>
        <v/>
      </c>
      <c r="M2288" t="str">
        <f>VLOOKUP(K2288,Input!$AM$3:$AP$1002,3)</f>
        <v/>
      </c>
    </row>
    <row r="2289" spans="8:13" x14ac:dyDescent="0.3">
      <c r="H2289" t="str">
        <f t="shared" si="80"/>
        <v/>
      </c>
      <c r="I2289" t="str">
        <f>VLOOKUP(H2289,Input!$AI$3:$AL$1002,4)</f>
        <v/>
      </c>
      <c r="J2289" t="str">
        <f>VLOOKUP(H2289,Input!$AI$3:$AL$1002,3)</f>
        <v/>
      </c>
      <c r="K2289" t="str">
        <f t="shared" si="81"/>
        <v/>
      </c>
      <c r="L2289" t="str">
        <f>VLOOKUP(K2289,Input!$AM$3:$AP$1002,4)</f>
        <v/>
      </c>
      <c r="M2289" t="str">
        <f>VLOOKUP(K2289,Input!$AM$3:$AP$1002,3)</f>
        <v/>
      </c>
    </row>
    <row r="2290" spans="8:13" x14ac:dyDescent="0.3">
      <c r="H2290" t="str">
        <f t="shared" si="80"/>
        <v/>
      </c>
      <c r="I2290" t="str">
        <f>VLOOKUP(H2290,Input!$AI$3:$AL$1002,4)</f>
        <v/>
      </c>
      <c r="J2290" t="str">
        <f>VLOOKUP(H2290,Input!$AI$3:$AL$1002,3)</f>
        <v/>
      </c>
      <c r="K2290" t="str">
        <f t="shared" si="81"/>
        <v/>
      </c>
      <c r="L2290" t="str">
        <f>VLOOKUP(K2290,Input!$AM$3:$AP$1002,4)</f>
        <v/>
      </c>
      <c r="M2290" t="str">
        <f>VLOOKUP(K2290,Input!$AM$3:$AP$1002,3)</f>
        <v/>
      </c>
    </row>
    <row r="2291" spans="8:13" x14ac:dyDescent="0.3">
      <c r="H2291" t="str">
        <f t="shared" si="80"/>
        <v/>
      </c>
      <c r="I2291" t="str">
        <f>VLOOKUP(H2291,Input!$AI$3:$AL$1002,4)</f>
        <v/>
      </c>
      <c r="J2291" t="str">
        <f>VLOOKUP(H2291,Input!$AI$3:$AL$1002,3)</f>
        <v/>
      </c>
      <c r="K2291" t="str">
        <f t="shared" si="81"/>
        <v/>
      </c>
      <c r="L2291" t="str">
        <f>VLOOKUP(K2291,Input!$AM$3:$AP$1002,4)</f>
        <v/>
      </c>
      <c r="M2291" t="str">
        <f>VLOOKUP(K2291,Input!$AM$3:$AP$1002,3)</f>
        <v/>
      </c>
    </row>
    <row r="2292" spans="8:13" x14ac:dyDescent="0.3">
      <c r="H2292" t="str">
        <f t="shared" si="80"/>
        <v/>
      </c>
      <c r="I2292" t="str">
        <f>VLOOKUP(H2292,Input!$AI$3:$AL$1002,4)</f>
        <v/>
      </c>
      <c r="J2292" t="str">
        <f>VLOOKUP(H2292,Input!$AI$3:$AL$1002,3)</f>
        <v/>
      </c>
      <c r="K2292" t="str">
        <f t="shared" si="81"/>
        <v/>
      </c>
      <c r="L2292" t="str">
        <f>VLOOKUP(K2292,Input!$AM$3:$AP$1002,4)</f>
        <v/>
      </c>
      <c r="M2292" t="str">
        <f>VLOOKUP(K2292,Input!$AM$3:$AP$1002,3)</f>
        <v/>
      </c>
    </row>
    <row r="2293" spans="8:13" x14ac:dyDescent="0.3">
      <c r="H2293" t="str">
        <f t="shared" si="80"/>
        <v/>
      </c>
      <c r="I2293" t="str">
        <f>VLOOKUP(H2293,Input!$AI$3:$AL$1002,4)</f>
        <v/>
      </c>
      <c r="J2293" t="str">
        <f>VLOOKUP(H2293,Input!$AI$3:$AL$1002,3)</f>
        <v/>
      </c>
      <c r="K2293" t="str">
        <f t="shared" si="81"/>
        <v/>
      </c>
      <c r="L2293" t="str">
        <f>VLOOKUP(K2293,Input!$AM$3:$AP$1002,4)</f>
        <v/>
      </c>
      <c r="M2293" t="str">
        <f>VLOOKUP(K2293,Input!$AM$3:$AP$1002,3)</f>
        <v/>
      </c>
    </row>
    <row r="2294" spans="8:13" x14ac:dyDescent="0.3">
      <c r="H2294" t="str">
        <f t="shared" si="80"/>
        <v/>
      </c>
      <c r="I2294" t="str">
        <f>VLOOKUP(H2294,Input!$AI$3:$AL$1002,4)</f>
        <v/>
      </c>
      <c r="J2294" t="str">
        <f>VLOOKUP(H2294,Input!$AI$3:$AL$1002,3)</f>
        <v/>
      </c>
      <c r="K2294" t="str">
        <f t="shared" si="81"/>
        <v/>
      </c>
      <c r="L2294" t="str">
        <f>VLOOKUP(K2294,Input!$AM$3:$AP$1002,4)</f>
        <v/>
      </c>
      <c r="M2294" t="str">
        <f>VLOOKUP(K2294,Input!$AM$3:$AP$1002,3)</f>
        <v/>
      </c>
    </row>
    <row r="2295" spans="8:13" x14ac:dyDescent="0.3">
      <c r="H2295" t="str">
        <f t="shared" si="80"/>
        <v/>
      </c>
      <c r="I2295" t="str">
        <f>VLOOKUP(H2295,Input!$AI$3:$AL$1002,4)</f>
        <v/>
      </c>
      <c r="J2295" t="str">
        <f>VLOOKUP(H2295,Input!$AI$3:$AL$1002,3)</f>
        <v/>
      </c>
      <c r="K2295" t="str">
        <f t="shared" si="81"/>
        <v/>
      </c>
      <c r="L2295" t="str">
        <f>VLOOKUP(K2295,Input!$AM$3:$AP$1002,4)</f>
        <v/>
      </c>
      <c r="M2295" t="str">
        <f>VLOOKUP(K2295,Input!$AM$3:$AP$1002,3)</f>
        <v/>
      </c>
    </row>
    <row r="2296" spans="8:13" x14ac:dyDescent="0.3">
      <c r="H2296" t="str">
        <f t="shared" si="80"/>
        <v/>
      </c>
      <c r="I2296" t="str">
        <f>VLOOKUP(H2296,Input!$AI$3:$AL$1002,4)</f>
        <v/>
      </c>
      <c r="J2296" t="str">
        <f>VLOOKUP(H2296,Input!$AI$3:$AL$1002,3)</f>
        <v/>
      </c>
      <c r="K2296" t="str">
        <f t="shared" si="81"/>
        <v/>
      </c>
      <c r="L2296" t="str">
        <f>VLOOKUP(K2296,Input!$AM$3:$AP$1002,4)</f>
        <v/>
      </c>
      <c r="M2296" t="str">
        <f>VLOOKUP(K2296,Input!$AM$3:$AP$1002,3)</f>
        <v/>
      </c>
    </row>
    <row r="2297" spans="8:13" x14ac:dyDescent="0.3">
      <c r="H2297" t="str">
        <f t="shared" si="80"/>
        <v/>
      </c>
      <c r="I2297" t="str">
        <f>VLOOKUP(H2297,Input!$AI$3:$AL$1002,4)</f>
        <v/>
      </c>
      <c r="J2297" t="str">
        <f>VLOOKUP(H2297,Input!$AI$3:$AL$1002,3)</f>
        <v/>
      </c>
      <c r="K2297" t="str">
        <f t="shared" si="81"/>
        <v/>
      </c>
      <c r="L2297" t="str">
        <f>VLOOKUP(K2297,Input!$AM$3:$AP$1002,4)</f>
        <v/>
      </c>
      <c r="M2297" t="str">
        <f>VLOOKUP(K2297,Input!$AM$3:$AP$1002,3)</f>
        <v/>
      </c>
    </row>
    <row r="2298" spans="8:13" x14ac:dyDescent="0.3">
      <c r="H2298" t="str">
        <f t="shared" si="80"/>
        <v/>
      </c>
      <c r="I2298" t="str">
        <f>VLOOKUP(H2298,Input!$AI$3:$AL$1002,4)</f>
        <v/>
      </c>
      <c r="J2298" t="str">
        <f>VLOOKUP(H2298,Input!$AI$3:$AL$1002,3)</f>
        <v/>
      </c>
      <c r="K2298" t="str">
        <f t="shared" si="81"/>
        <v/>
      </c>
      <c r="L2298" t="str">
        <f>VLOOKUP(K2298,Input!$AM$3:$AP$1002,4)</f>
        <v/>
      </c>
      <c r="M2298" t="str">
        <f>VLOOKUP(K2298,Input!$AM$3:$AP$1002,3)</f>
        <v/>
      </c>
    </row>
    <row r="2299" spans="8:13" x14ac:dyDescent="0.3">
      <c r="H2299" t="str">
        <f t="shared" si="80"/>
        <v/>
      </c>
      <c r="I2299" t="str">
        <f>VLOOKUP(H2299,Input!$AI$3:$AL$1002,4)</f>
        <v/>
      </c>
      <c r="J2299" t="str">
        <f>VLOOKUP(H2299,Input!$AI$3:$AL$1002,3)</f>
        <v/>
      </c>
      <c r="K2299" t="str">
        <f t="shared" si="81"/>
        <v/>
      </c>
      <c r="L2299" t="str">
        <f>VLOOKUP(K2299,Input!$AM$3:$AP$1002,4)</f>
        <v/>
      </c>
      <c r="M2299" t="str">
        <f>VLOOKUP(K2299,Input!$AM$3:$AP$1002,3)</f>
        <v/>
      </c>
    </row>
    <row r="2300" spans="8:13" x14ac:dyDescent="0.3">
      <c r="H2300" t="str">
        <f t="shared" si="80"/>
        <v/>
      </c>
      <c r="I2300" t="str">
        <f>VLOOKUP(H2300,Input!$AI$3:$AL$1002,4)</f>
        <v/>
      </c>
      <c r="J2300" t="str">
        <f>VLOOKUP(H2300,Input!$AI$3:$AL$1002,3)</f>
        <v/>
      </c>
      <c r="K2300" t="str">
        <f t="shared" si="81"/>
        <v/>
      </c>
      <c r="L2300" t="str">
        <f>VLOOKUP(K2300,Input!$AM$3:$AP$1002,4)</f>
        <v/>
      </c>
      <c r="M2300" t="str">
        <f>VLOOKUP(K2300,Input!$AM$3:$AP$1002,3)</f>
        <v/>
      </c>
    </row>
    <row r="2301" spans="8:13" x14ac:dyDescent="0.3">
      <c r="H2301" t="str">
        <f t="shared" si="80"/>
        <v/>
      </c>
      <c r="I2301" t="str">
        <f>VLOOKUP(H2301,Input!$AI$3:$AL$1002,4)</f>
        <v/>
      </c>
      <c r="J2301" t="str">
        <f>VLOOKUP(H2301,Input!$AI$3:$AL$1002,3)</f>
        <v/>
      </c>
      <c r="K2301" t="str">
        <f t="shared" si="81"/>
        <v/>
      </c>
      <c r="L2301" t="str">
        <f>VLOOKUP(K2301,Input!$AM$3:$AP$1002,4)</f>
        <v/>
      </c>
      <c r="M2301" t="str">
        <f>VLOOKUP(K2301,Input!$AM$3:$AP$1002,3)</f>
        <v/>
      </c>
    </row>
    <row r="2302" spans="8:13" x14ac:dyDescent="0.3">
      <c r="H2302" t="str">
        <f t="shared" si="80"/>
        <v/>
      </c>
      <c r="I2302" t="str">
        <f>VLOOKUP(H2302,Input!$AI$3:$AL$1002,4)</f>
        <v/>
      </c>
      <c r="J2302" t="str">
        <f>VLOOKUP(H2302,Input!$AI$3:$AL$1002,3)</f>
        <v/>
      </c>
      <c r="K2302" t="str">
        <f t="shared" si="81"/>
        <v/>
      </c>
      <c r="L2302" t="str">
        <f>VLOOKUP(K2302,Input!$AM$3:$AP$1002,4)</f>
        <v/>
      </c>
      <c r="M2302" t="str">
        <f>VLOOKUP(K2302,Input!$AM$3:$AP$1002,3)</f>
        <v/>
      </c>
    </row>
    <row r="2303" spans="8:13" x14ac:dyDescent="0.3">
      <c r="H2303" t="str">
        <f t="shared" si="80"/>
        <v/>
      </c>
      <c r="I2303" t="str">
        <f>VLOOKUP(H2303,Input!$AI$3:$AL$1002,4)</f>
        <v/>
      </c>
      <c r="J2303" t="str">
        <f>VLOOKUP(H2303,Input!$AI$3:$AL$1002,3)</f>
        <v/>
      </c>
      <c r="K2303" t="str">
        <f t="shared" si="81"/>
        <v/>
      </c>
      <c r="L2303" t="str">
        <f>VLOOKUP(K2303,Input!$AM$3:$AP$1002,4)</f>
        <v/>
      </c>
      <c r="M2303" t="str">
        <f>VLOOKUP(K2303,Input!$AM$3:$AP$1002,3)</f>
        <v/>
      </c>
    </row>
    <row r="2304" spans="8:13" x14ac:dyDescent="0.3">
      <c r="H2304" t="str">
        <f t="shared" si="80"/>
        <v/>
      </c>
      <c r="I2304" t="str">
        <f>VLOOKUP(H2304,Input!$AI$3:$AL$1002,4)</f>
        <v/>
      </c>
      <c r="J2304" t="str">
        <f>VLOOKUP(H2304,Input!$AI$3:$AL$1002,3)</f>
        <v/>
      </c>
      <c r="K2304" t="str">
        <f t="shared" si="81"/>
        <v/>
      </c>
      <c r="L2304" t="str">
        <f>VLOOKUP(K2304,Input!$AM$3:$AP$1002,4)</f>
        <v/>
      </c>
      <c r="M2304" t="str">
        <f>VLOOKUP(K2304,Input!$AM$3:$AP$1002,3)</f>
        <v/>
      </c>
    </row>
    <row r="2305" spans="8:13" x14ac:dyDescent="0.3">
      <c r="H2305" t="str">
        <f t="shared" si="80"/>
        <v/>
      </c>
      <c r="I2305" t="str">
        <f>VLOOKUP(H2305,Input!$AI$3:$AL$1002,4)</f>
        <v/>
      </c>
      <c r="J2305" t="str">
        <f>VLOOKUP(H2305,Input!$AI$3:$AL$1002,3)</f>
        <v/>
      </c>
      <c r="K2305" t="str">
        <f t="shared" si="81"/>
        <v/>
      </c>
      <c r="L2305" t="str">
        <f>VLOOKUP(K2305,Input!$AM$3:$AP$1002,4)</f>
        <v/>
      </c>
      <c r="M2305" t="str">
        <f>VLOOKUP(K2305,Input!$AM$3:$AP$1002,3)</f>
        <v/>
      </c>
    </row>
    <row r="2306" spans="8:13" x14ac:dyDescent="0.3">
      <c r="H2306" t="str">
        <f t="shared" si="80"/>
        <v/>
      </c>
      <c r="I2306" t="str">
        <f>VLOOKUP(H2306,Input!$AI$3:$AL$1002,4)</f>
        <v/>
      </c>
      <c r="J2306" t="str">
        <f>VLOOKUP(H2306,Input!$AI$3:$AL$1002,3)</f>
        <v/>
      </c>
      <c r="K2306" t="str">
        <f t="shared" si="81"/>
        <v/>
      </c>
      <c r="L2306" t="str">
        <f>VLOOKUP(K2306,Input!$AM$3:$AP$1002,4)</f>
        <v/>
      </c>
      <c r="M2306" t="str">
        <f>VLOOKUP(K2306,Input!$AM$3:$AP$1002,3)</f>
        <v/>
      </c>
    </row>
    <row r="2307" spans="8:13" x14ac:dyDescent="0.3">
      <c r="H2307" t="str">
        <f t="shared" si="80"/>
        <v/>
      </c>
      <c r="I2307" t="str">
        <f>VLOOKUP(H2307,Input!$AI$3:$AL$1002,4)</f>
        <v/>
      </c>
      <c r="J2307" t="str">
        <f>VLOOKUP(H2307,Input!$AI$3:$AL$1002,3)</f>
        <v/>
      </c>
      <c r="K2307" t="str">
        <f t="shared" si="81"/>
        <v/>
      </c>
      <c r="L2307" t="str">
        <f>VLOOKUP(K2307,Input!$AM$3:$AP$1002,4)</f>
        <v/>
      </c>
      <c r="M2307" t="str">
        <f>VLOOKUP(K2307,Input!$AM$3:$AP$1002,3)</f>
        <v/>
      </c>
    </row>
    <row r="2308" spans="8:13" x14ac:dyDescent="0.3">
      <c r="H2308" t="str">
        <f t="shared" si="80"/>
        <v/>
      </c>
      <c r="I2308" t="str">
        <f>VLOOKUP(H2308,Input!$AI$3:$AL$1002,4)</f>
        <v/>
      </c>
      <c r="J2308" t="str">
        <f>VLOOKUP(H2308,Input!$AI$3:$AL$1002,3)</f>
        <v/>
      </c>
      <c r="K2308" t="str">
        <f t="shared" si="81"/>
        <v/>
      </c>
      <c r="L2308" t="str">
        <f>VLOOKUP(K2308,Input!$AM$3:$AP$1002,4)</f>
        <v/>
      </c>
      <c r="M2308" t="str">
        <f>VLOOKUP(K2308,Input!$AM$3:$AP$1002,3)</f>
        <v/>
      </c>
    </row>
    <row r="2309" spans="8:13" x14ac:dyDescent="0.3">
      <c r="H2309" t="str">
        <f t="shared" ref="H2309:H2372" si="82">IF(H2308&lt;$H$1,H2308+1,"")</f>
        <v/>
      </c>
      <c r="I2309" t="str">
        <f>VLOOKUP(H2309,Input!$AI$3:$AL$1002,4)</f>
        <v/>
      </c>
      <c r="J2309" t="str">
        <f>VLOOKUP(H2309,Input!$AI$3:$AL$1002,3)</f>
        <v/>
      </c>
      <c r="K2309" t="str">
        <f t="shared" ref="K2309:K2372" si="83">IF(K2308&lt;$K$1,K2308+1,"")</f>
        <v/>
      </c>
      <c r="L2309" t="str">
        <f>VLOOKUP(K2309,Input!$AM$3:$AP$1002,4)</f>
        <v/>
      </c>
      <c r="M2309" t="str">
        <f>VLOOKUP(K2309,Input!$AM$3:$AP$1002,3)</f>
        <v/>
      </c>
    </row>
    <row r="2310" spans="8:13" x14ac:dyDescent="0.3">
      <c r="H2310" t="str">
        <f t="shared" si="82"/>
        <v/>
      </c>
      <c r="I2310" t="str">
        <f>VLOOKUP(H2310,Input!$AI$3:$AL$1002,4)</f>
        <v/>
      </c>
      <c r="J2310" t="str">
        <f>VLOOKUP(H2310,Input!$AI$3:$AL$1002,3)</f>
        <v/>
      </c>
      <c r="K2310" t="str">
        <f t="shared" si="83"/>
        <v/>
      </c>
      <c r="L2310" t="str">
        <f>VLOOKUP(K2310,Input!$AM$3:$AP$1002,4)</f>
        <v/>
      </c>
      <c r="M2310" t="str">
        <f>VLOOKUP(K2310,Input!$AM$3:$AP$1002,3)</f>
        <v/>
      </c>
    </row>
    <row r="2311" spans="8:13" x14ac:dyDescent="0.3">
      <c r="H2311" t="str">
        <f t="shared" si="82"/>
        <v/>
      </c>
      <c r="I2311" t="str">
        <f>VLOOKUP(H2311,Input!$AI$3:$AL$1002,4)</f>
        <v/>
      </c>
      <c r="J2311" t="str">
        <f>VLOOKUP(H2311,Input!$AI$3:$AL$1002,3)</f>
        <v/>
      </c>
      <c r="K2311" t="str">
        <f t="shared" si="83"/>
        <v/>
      </c>
      <c r="L2311" t="str">
        <f>VLOOKUP(K2311,Input!$AM$3:$AP$1002,4)</f>
        <v/>
      </c>
      <c r="M2311" t="str">
        <f>VLOOKUP(K2311,Input!$AM$3:$AP$1002,3)</f>
        <v/>
      </c>
    </row>
    <row r="2312" spans="8:13" x14ac:dyDescent="0.3">
      <c r="H2312" t="str">
        <f t="shared" si="82"/>
        <v/>
      </c>
      <c r="I2312" t="str">
        <f>VLOOKUP(H2312,Input!$AI$3:$AL$1002,4)</f>
        <v/>
      </c>
      <c r="J2312" t="str">
        <f>VLOOKUP(H2312,Input!$AI$3:$AL$1002,3)</f>
        <v/>
      </c>
      <c r="K2312" t="str">
        <f t="shared" si="83"/>
        <v/>
      </c>
      <c r="L2312" t="str">
        <f>VLOOKUP(K2312,Input!$AM$3:$AP$1002,4)</f>
        <v/>
      </c>
      <c r="M2312" t="str">
        <f>VLOOKUP(K2312,Input!$AM$3:$AP$1002,3)</f>
        <v/>
      </c>
    </row>
    <row r="2313" spans="8:13" x14ac:dyDescent="0.3">
      <c r="H2313" t="str">
        <f t="shared" si="82"/>
        <v/>
      </c>
      <c r="I2313" t="str">
        <f>VLOOKUP(H2313,Input!$AI$3:$AL$1002,4)</f>
        <v/>
      </c>
      <c r="J2313" t="str">
        <f>VLOOKUP(H2313,Input!$AI$3:$AL$1002,3)</f>
        <v/>
      </c>
      <c r="K2313" t="str">
        <f t="shared" si="83"/>
        <v/>
      </c>
      <c r="L2313" t="str">
        <f>VLOOKUP(K2313,Input!$AM$3:$AP$1002,4)</f>
        <v/>
      </c>
      <c r="M2313" t="str">
        <f>VLOOKUP(K2313,Input!$AM$3:$AP$1002,3)</f>
        <v/>
      </c>
    </row>
    <row r="2314" spans="8:13" x14ac:dyDescent="0.3">
      <c r="H2314" t="str">
        <f t="shared" si="82"/>
        <v/>
      </c>
      <c r="I2314" t="str">
        <f>VLOOKUP(H2314,Input!$AI$3:$AL$1002,4)</f>
        <v/>
      </c>
      <c r="J2314" t="str">
        <f>VLOOKUP(H2314,Input!$AI$3:$AL$1002,3)</f>
        <v/>
      </c>
      <c r="K2314" t="str">
        <f t="shared" si="83"/>
        <v/>
      </c>
      <c r="L2314" t="str">
        <f>VLOOKUP(K2314,Input!$AM$3:$AP$1002,4)</f>
        <v/>
      </c>
      <c r="M2314" t="str">
        <f>VLOOKUP(K2314,Input!$AM$3:$AP$1002,3)</f>
        <v/>
      </c>
    </row>
    <row r="2315" spans="8:13" x14ac:dyDescent="0.3">
      <c r="H2315" t="str">
        <f t="shared" si="82"/>
        <v/>
      </c>
      <c r="I2315" t="str">
        <f>VLOOKUP(H2315,Input!$AI$3:$AL$1002,4)</f>
        <v/>
      </c>
      <c r="J2315" t="str">
        <f>VLOOKUP(H2315,Input!$AI$3:$AL$1002,3)</f>
        <v/>
      </c>
      <c r="K2315" t="str">
        <f t="shared" si="83"/>
        <v/>
      </c>
      <c r="L2315" t="str">
        <f>VLOOKUP(K2315,Input!$AM$3:$AP$1002,4)</f>
        <v/>
      </c>
      <c r="M2315" t="str">
        <f>VLOOKUP(K2315,Input!$AM$3:$AP$1002,3)</f>
        <v/>
      </c>
    </row>
    <row r="2316" spans="8:13" x14ac:dyDescent="0.3">
      <c r="H2316" t="str">
        <f t="shared" si="82"/>
        <v/>
      </c>
      <c r="I2316" t="str">
        <f>VLOOKUP(H2316,Input!$AI$3:$AL$1002,4)</f>
        <v/>
      </c>
      <c r="J2316" t="str">
        <f>VLOOKUP(H2316,Input!$AI$3:$AL$1002,3)</f>
        <v/>
      </c>
      <c r="K2316" t="str">
        <f t="shared" si="83"/>
        <v/>
      </c>
      <c r="L2316" t="str">
        <f>VLOOKUP(K2316,Input!$AM$3:$AP$1002,4)</f>
        <v/>
      </c>
      <c r="M2316" t="str">
        <f>VLOOKUP(K2316,Input!$AM$3:$AP$1002,3)</f>
        <v/>
      </c>
    </row>
    <row r="2317" spans="8:13" x14ac:dyDescent="0.3">
      <c r="H2317" t="str">
        <f t="shared" si="82"/>
        <v/>
      </c>
      <c r="I2317" t="str">
        <f>VLOOKUP(H2317,Input!$AI$3:$AL$1002,4)</f>
        <v/>
      </c>
      <c r="J2317" t="str">
        <f>VLOOKUP(H2317,Input!$AI$3:$AL$1002,3)</f>
        <v/>
      </c>
      <c r="K2317" t="str">
        <f t="shared" si="83"/>
        <v/>
      </c>
      <c r="L2317" t="str">
        <f>VLOOKUP(K2317,Input!$AM$3:$AP$1002,4)</f>
        <v/>
      </c>
      <c r="M2317" t="str">
        <f>VLOOKUP(K2317,Input!$AM$3:$AP$1002,3)</f>
        <v/>
      </c>
    </row>
    <row r="2318" spans="8:13" x14ac:dyDescent="0.3">
      <c r="H2318" t="str">
        <f t="shared" si="82"/>
        <v/>
      </c>
      <c r="I2318" t="str">
        <f>VLOOKUP(H2318,Input!$AI$3:$AL$1002,4)</f>
        <v/>
      </c>
      <c r="J2318" t="str">
        <f>VLOOKUP(H2318,Input!$AI$3:$AL$1002,3)</f>
        <v/>
      </c>
      <c r="K2318" t="str">
        <f t="shared" si="83"/>
        <v/>
      </c>
      <c r="L2318" t="str">
        <f>VLOOKUP(K2318,Input!$AM$3:$AP$1002,4)</f>
        <v/>
      </c>
      <c r="M2318" t="str">
        <f>VLOOKUP(K2318,Input!$AM$3:$AP$1002,3)</f>
        <v/>
      </c>
    </row>
    <row r="2319" spans="8:13" x14ac:dyDescent="0.3">
      <c r="H2319" t="str">
        <f t="shared" si="82"/>
        <v/>
      </c>
      <c r="I2319" t="str">
        <f>VLOOKUP(H2319,Input!$AI$3:$AL$1002,4)</f>
        <v/>
      </c>
      <c r="J2319" t="str">
        <f>VLOOKUP(H2319,Input!$AI$3:$AL$1002,3)</f>
        <v/>
      </c>
      <c r="K2319" t="str">
        <f t="shared" si="83"/>
        <v/>
      </c>
      <c r="L2319" t="str">
        <f>VLOOKUP(K2319,Input!$AM$3:$AP$1002,4)</f>
        <v/>
      </c>
      <c r="M2319" t="str">
        <f>VLOOKUP(K2319,Input!$AM$3:$AP$1002,3)</f>
        <v/>
      </c>
    </row>
    <row r="2320" spans="8:13" x14ac:dyDescent="0.3">
      <c r="H2320" t="str">
        <f t="shared" si="82"/>
        <v/>
      </c>
      <c r="I2320" t="str">
        <f>VLOOKUP(H2320,Input!$AI$3:$AL$1002,4)</f>
        <v/>
      </c>
      <c r="J2320" t="str">
        <f>VLOOKUP(H2320,Input!$AI$3:$AL$1002,3)</f>
        <v/>
      </c>
      <c r="K2320" t="str">
        <f t="shared" si="83"/>
        <v/>
      </c>
      <c r="L2320" t="str">
        <f>VLOOKUP(K2320,Input!$AM$3:$AP$1002,4)</f>
        <v/>
      </c>
      <c r="M2320" t="str">
        <f>VLOOKUP(K2320,Input!$AM$3:$AP$1002,3)</f>
        <v/>
      </c>
    </row>
    <row r="2321" spans="8:13" x14ac:dyDescent="0.3">
      <c r="H2321" t="str">
        <f t="shared" si="82"/>
        <v/>
      </c>
      <c r="I2321" t="str">
        <f>VLOOKUP(H2321,Input!$AI$3:$AL$1002,4)</f>
        <v/>
      </c>
      <c r="J2321" t="str">
        <f>VLOOKUP(H2321,Input!$AI$3:$AL$1002,3)</f>
        <v/>
      </c>
      <c r="K2321" t="str">
        <f t="shared" si="83"/>
        <v/>
      </c>
      <c r="L2321" t="str">
        <f>VLOOKUP(K2321,Input!$AM$3:$AP$1002,4)</f>
        <v/>
      </c>
      <c r="M2321" t="str">
        <f>VLOOKUP(K2321,Input!$AM$3:$AP$1002,3)</f>
        <v/>
      </c>
    </row>
    <row r="2322" spans="8:13" x14ac:dyDescent="0.3">
      <c r="H2322" t="str">
        <f t="shared" si="82"/>
        <v/>
      </c>
      <c r="I2322" t="str">
        <f>VLOOKUP(H2322,Input!$AI$3:$AL$1002,4)</f>
        <v/>
      </c>
      <c r="J2322" t="str">
        <f>VLOOKUP(H2322,Input!$AI$3:$AL$1002,3)</f>
        <v/>
      </c>
      <c r="K2322" t="str">
        <f t="shared" si="83"/>
        <v/>
      </c>
      <c r="L2322" t="str">
        <f>VLOOKUP(K2322,Input!$AM$3:$AP$1002,4)</f>
        <v/>
      </c>
      <c r="M2322" t="str">
        <f>VLOOKUP(K2322,Input!$AM$3:$AP$1002,3)</f>
        <v/>
      </c>
    </row>
    <row r="2323" spans="8:13" x14ac:dyDescent="0.3">
      <c r="H2323" t="str">
        <f t="shared" si="82"/>
        <v/>
      </c>
      <c r="I2323" t="str">
        <f>VLOOKUP(H2323,Input!$AI$3:$AL$1002,4)</f>
        <v/>
      </c>
      <c r="J2323" t="str">
        <f>VLOOKUP(H2323,Input!$AI$3:$AL$1002,3)</f>
        <v/>
      </c>
      <c r="K2323" t="str">
        <f t="shared" si="83"/>
        <v/>
      </c>
      <c r="L2323" t="str">
        <f>VLOOKUP(K2323,Input!$AM$3:$AP$1002,4)</f>
        <v/>
      </c>
      <c r="M2323" t="str">
        <f>VLOOKUP(K2323,Input!$AM$3:$AP$1002,3)</f>
        <v/>
      </c>
    </row>
    <row r="2324" spans="8:13" x14ac:dyDescent="0.3">
      <c r="H2324" t="str">
        <f t="shared" si="82"/>
        <v/>
      </c>
      <c r="I2324" t="str">
        <f>VLOOKUP(H2324,Input!$AI$3:$AL$1002,4)</f>
        <v/>
      </c>
      <c r="J2324" t="str">
        <f>VLOOKUP(H2324,Input!$AI$3:$AL$1002,3)</f>
        <v/>
      </c>
      <c r="K2324" t="str">
        <f t="shared" si="83"/>
        <v/>
      </c>
      <c r="L2324" t="str">
        <f>VLOOKUP(K2324,Input!$AM$3:$AP$1002,4)</f>
        <v/>
      </c>
      <c r="M2324" t="str">
        <f>VLOOKUP(K2324,Input!$AM$3:$AP$1002,3)</f>
        <v/>
      </c>
    </row>
    <row r="2325" spans="8:13" x14ac:dyDescent="0.3">
      <c r="H2325" t="str">
        <f t="shared" si="82"/>
        <v/>
      </c>
      <c r="I2325" t="str">
        <f>VLOOKUP(H2325,Input!$AI$3:$AL$1002,4)</f>
        <v/>
      </c>
      <c r="J2325" t="str">
        <f>VLOOKUP(H2325,Input!$AI$3:$AL$1002,3)</f>
        <v/>
      </c>
      <c r="K2325" t="str">
        <f t="shared" si="83"/>
        <v/>
      </c>
      <c r="L2325" t="str">
        <f>VLOOKUP(K2325,Input!$AM$3:$AP$1002,4)</f>
        <v/>
      </c>
      <c r="M2325" t="str">
        <f>VLOOKUP(K2325,Input!$AM$3:$AP$1002,3)</f>
        <v/>
      </c>
    </row>
    <row r="2326" spans="8:13" x14ac:dyDescent="0.3">
      <c r="H2326" t="str">
        <f t="shared" si="82"/>
        <v/>
      </c>
      <c r="I2326" t="str">
        <f>VLOOKUP(H2326,Input!$AI$3:$AL$1002,4)</f>
        <v/>
      </c>
      <c r="J2326" t="str">
        <f>VLOOKUP(H2326,Input!$AI$3:$AL$1002,3)</f>
        <v/>
      </c>
      <c r="K2326" t="str">
        <f t="shared" si="83"/>
        <v/>
      </c>
      <c r="L2326" t="str">
        <f>VLOOKUP(K2326,Input!$AM$3:$AP$1002,4)</f>
        <v/>
      </c>
      <c r="M2326" t="str">
        <f>VLOOKUP(K2326,Input!$AM$3:$AP$1002,3)</f>
        <v/>
      </c>
    </row>
    <row r="2327" spans="8:13" x14ac:dyDescent="0.3">
      <c r="H2327" t="str">
        <f t="shared" si="82"/>
        <v/>
      </c>
      <c r="I2327" t="str">
        <f>VLOOKUP(H2327,Input!$AI$3:$AL$1002,4)</f>
        <v/>
      </c>
      <c r="J2327" t="str">
        <f>VLOOKUP(H2327,Input!$AI$3:$AL$1002,3)</f>
        <v/>
      </c>
      <c r="K2327" t="str">
        <f t="shared" si="83"/>
        <v/>
      </c>
      <c r="L2327" t="str">
        <f>VLOOKUP(K2327,Input!$AM$3:$AP$1002,4)</f>
        <v/>
      </c>
      <c r="M2327" t="str">
        <f>VLOOKUP(K2327,Input!$AM$3:$AP$1002,3)</f>
        <v/>
      </c>
    </row>
    <row r="2328" spans="8:13" x14ac:dyDescent="0.3">
      <c r="H2328" t="str">
        <f t="shared" si="82"/>
        <v/>
      </c>
      <c r="I2328" t="str">
        <f>VLOOKUP(H2328,Input!$AI$3:$AL$1002,4)</f>
        <v/>
      </c>
      <c r="J2328" t="str">
        <f>VLOOKUP(H2328,Input!$AI$3:$AL$1002,3)</f>
        <v/>
      </c>
      <c r="K2328" t="str">
        <f t="shared" si="83"/>
        <v/>
      </c>
      <c r="L2328" t="str">
        <f>VLOOKUP(K2328,Input!$AM$3:$AP$1002,4)</f>
        <v/>
      </c>
      <c r="M2328" t="str">
        <f>VLOOKUP(K2328,Input!$AM$3:$AP$1002,3)</f>
        <v/>
      </c>
    </row>
    <row r="2329" spans="8:13" x14ac:dyDescent="0.3">
      <c r="H2329" t="str">
        <f t="shared" si="82"/>
        <v/>
      </c>
      <c r="I2329" t="str">
        <f>VLOOKUP(H2329,Input!$AI$3:$AL$1002,4)</f>
        <v/>
      </c>
      <c r="J2329" t="str">
        <f>VLOOKUP(H2329,Input!$AI$3:$AL$1002,3)</f>
        <v/>
      </c>
      <c r="K2329" t="str">
        <f t="shared" si="83"/>
        <v/>
      </c>
      <c r="L2329" t="str">
        <f>VLOOKUP(K2329,Input!$AM$3:$AP$1002,4)</f>
        <v/>
      </c>
      <c r="M2329" t="str">
        <f>VLOOKUP(K2329,Input!$AM$3:$AP$1002,3)</f>
        <v/>
      </c>
    </row>
    <row r="2330" spans="8:13" x14ac:dyDescent="0.3">
      <c r="H2330" t="str">
        <f t="shared" si="82"/>
        <v/>
      </c>
      <c r="I2330" t="str">
        <f>VLOOKUP(H2330,Input!$AI$3:$AL$1002,4)</f>
        <v/>
      </c>
      <c r="J2330" t="str">
        <f>VLOOKUP(H2330,Input!$AI$3:$AL$1002,3)</f>
        <v/>
      </c>
      <c r="K2330" t="str">
        <f t="shared" si="83"/>
        <v/>
      </c>
      <c r="L2330" t="str">
        <f>VLOOKUP(K2330,Input!$AM$3:$AP$1002,4)</f>
        <v/>
      </c>
      <c r="M2330" t="str">
        <f>VLOOKUP(K2330,Input!$AM$3:$AP$1002,3)</f>
        <v/>
      </c>
    </row>
    <row r="2331" spans="8:13" x14ac:dyDescent="0.3">
      <c r="H2331" t="str">
        <f t="shared" si="82"/>
        <v/>
      </c>
      <c r="I2331" t="str">
        <f>VLOOKUP(H2331,Input!$AI$3:$AL$1002,4)</f>
        <v/>
      </c>
      <c r="J2331" t="str">
        <f>VLOOKUP(H2331,Input!$AI$3:$AL$1002,3)</f>
        <v/>
      </c>
      <c r="K2331" t="str">
        <f t="shared" si="83"/>
        <v/>
      </c>
      <c r="L2331" t="str">
        <f>VLOOKUP(K2331,Input!$AM$3:$AP$1002,4)</f>
        <v/>
      </c>
      <c r="M2331" t="str">
        <f>VLOOKUP(K2331,Input!$AM$3:$AP$1002,3)</f>
        <v/>
      </c>
    </row>
    <row r="2332" spans="8:13" x14ac:dyDescent="0.3">
      <c r="H2332" t="str">
        <f t="shared" si="82"/>
        <v/>
      </c>
      <c r="I2332" t="str">
        <f>VLOOKUP(H2332,Input!$AI$3:$AL$1002,4)</f>
        <v/>
      </c>
      <c r="J2332" t="str">
        <f>VLOOKUP(H2332,Input!$AI$3:$AL$1002,3)</f>
        <v/>
      </c>
      <c r="K2332" t="str">
        <f t="shared" si="83"/>
        <v/>
      </c>
      <c r="L2332" t="str">
        <f>VLOOKUP(K2332,Input!$AM$3:$AP$1002,4)</f>
        <v/>
      </c>
      <c r="M2332" t="str">
        <f>VLOOKUP(K2332,Input!$AM$3:$AP$1002,3)</f>
        <v/>
      </c>
    </row>
    <row r="2333" spans="8:13" x14ac:dyDescent="0.3">
      <c r="H2333" t="str">
        <f t="shared" si="82"/>
        <v/>
      </c>
      <c r="I2333" t="str">
        <f>VLOOKUP(H2333,Input!$AI$3:$AL$1002,4)</f>
        <v/>
      </c>
      <c r="J2333" t="str">
        <f>VLOOKUP(H2333,Input!$AI$3:$AL$1002,3)</f>
        <v/>
      </c>
      <c r="K2333" t="str">
        <f t="shared" si="83"/>
        <v/>
      </c>
      <c r="L2333" t="str">
        <f>VLOOKUP(K2333,Input!$AM$3:$AP$1002,4)</f>
        <v/>
      </c>
      <c r="M2333" t="str">
        <f>VLOOKUP(K2333,Input!$AM$3:$AP$1002,3)</f>
        <v/>
      </c>
    </row>
    <row r="2334" spans="8:13" x14ac:dyDescent="0.3">
      <c r="H2334" t="str">
        <f t="shared" si="82"/>
        <v/>
      </c>
      <c r="I2334" t="str">
        <f>VLOOKUP(H2334,Input!$AI$3:$AL$1002,4)</f>
        <v/>
      </c>
      <c r="J2334" t="str">
        <f>VLOOKUP(H2334,Input!$AI$3:$AL$1002,3)</f>
        <v/>
      </c>
      <c r="K2334" t="str">
        <f t="shared" si="83"/>
        <v/>
      </c>
      <c r="L2334" t="str">
        <f>VLOOKUP(K2334,Input!$AM$3:$AP$1002,4)</f>
        <v/>
      </c>
      <c r="M2334" t="str">
        <f>VLOOKUP(K2334,Input!$AM$3:$AP$1002,3)</f>
        <v/>
      </c>
    </row>
    <row r="2335" spans="8:13" x14ac:dyDescent="0.3">
      <c r="H2335" t="str">
        <f t="shared" si="82"/>
        <v/>
      </c>
      <c r="I2335" t="str">
        <f>VLOOKUP(H2335,Input!$AI$3:$AL$1002,4)</f>
        <v/>
      </c>
      <c r="J2335" t="str">
        <f>VLOOKUP(H2335,Input!$AI$3:$AL$1002,3)</f>
        <v/>
      </c>
      <c r="K2335" t="str">
        <f t="shared" si="83"/>
        <v/>
      </c>
      <c r="L2335" t="str">
        <f>VLOOKUP(K2335,Input!$AM$3:$AP$1002,4)</f>
        <v/>
      </c>
      <c r="M2335" t="str">
        <f>VLOOKUP(K2335,Input!$AM$3:$AP$1002,3)</f>
        <v/>
      </c>
    </row>
    <row r="2336" spans="8:13" x14ac:dyDescent="0.3">
      <c r="H2336" t="str">
        <f t="shared" si="82"/>
        <v/>
      </c>
      <c r="I2336" t="str">
        <f>VLOOKUP(H2336,Input!$AI$3:$AL$1002,4)</f>
        <v/>
      </c>
      <c r="J2336" t="str">
        <f>VLOOKUP(H2336,Input!$AI$3:$AL$1002,3)</f>
        <v/>
      </c>
      <c r="K2336" t="str">
        <f t="shared" si="83"/>
        <v/>
      </c>
      <c r="L2336" t="str">
        <f>VLOOKUP(K2336,Input!$AM$3:$AP$1002,4)</f>
        <v/>
      </c>
      <c r="M2336" t="str">
        <f>VLOOKUP(K2336,Input!$AM$3:$AP$1002,3)</f>
        <v/>
      </c>
    </row>
    <row r="2337" spans="8:13" x14ac:dyDescent="0.3">
      <c r="H2337" t="str">
        <f t="shared" si="82"/>
        <v/>
      </c>
      <c r="I2337" t="str">
        <f>VLOOKUP(H2337,Input!$AI$3:$AL$1002,4)</f>
        <v/>
      </c>
      <c r="J2337" t="str">
        <f>VLOOKUP(H2337,Input!$AI$3:$AL$1002,3)</f>
        <v/>
      </c>
      <c r="K2337" t="str">
        <f t="shared" si="83"/>
        <v/>
      </c>
      <c r="L2337" t="str">
        <f>VLOOKUP(K2337,Input!$AM$3:$AP$1002,4)</f>
        <v/>
      </c>
      <c r="M2337" t="str">
        <f>VLOOKUP(K2337,Input!$AM$3:$AP$1002,3)</f>
        <v/>
      </c>
    </row>
    <row r="2338" spans="8:13" x14ac:dyDescent="0.3">
      <c r="H2338" t="str">
        <f t="shared" si="82"/>
        <v/>
      </c>
      <c r="I2338" t="str">
        <f>VLOOKUP(H2338,Input!$AI$3:$AL$1002,4)</f>
        <v/>
      </c>
      <c r="J2338" t="str">
        <f>VLOOKUP(H2338,Input!$AI$3:$AL$1002,3)</f>
        <v/>
      </c>
      <c r="K2338" t="str">
        <f t="shared" si="83"/>
        <v/>
      </c>
      <c r="L2338" t="str">
        <f>VLOOKUP(K2338,Input!$AM$3:$AP$1002,4)</f>
        <v/>
      </c>
      <c r="M2338" t="str">
        <f>VLOOKUP(K2338,Input!$AM$3:$AP$1002,3)</f>
        <v/>
      </c>
    </row>
    <row r="2339" spans="8:13" x14ac:dyDescent="0.3">
      <c r="H2339" t="str">
        <f t="shared" si="82"/>
        <v/>
      </c>
      <c r="I2339" t="str">
        <f>VLOOKUP(H2339,Input!$AI$3:$AL$1002,4)</f>
        <v/>
      </c>
      <c r="J2339" t="str">
        <f>VLOOKUP(H2339,Input!$AI$3:$AL$1002,3)</f>
        <v/>
      </c>
      <c r="K2339" t="str">
        <f t="shared" si="83"/>
        <v/>
      </c>
      <c r="L2339" t="str">
        <f>VLOOKUP(K2339,Input!$AM$3:$AP$1002,4)</f>
        <v/>
      </c>
      <c r="M2339" t="str">
        <f>VLOOKUP(K2339,Input!$AM$3:$AP$1002,3)</f>
        <v/>
      </c>
    </row>
    <row r="2340" spans="8:13" x14ac:dyDescent="0.3">
      <c r="H2340" t="str">
        <f t="shared" si="82"/>
        <v/>
      </c>
      <c r="I2340" t="str">
        <f>VLOOKUP(H2340,Input!$AI$3:$AL$1002,4)</f>
        <v/>
      </c>
      <c r="J2340" t="str">
        <f>VLOOKUP(H2340,Input!$AI$3:$AL$1002,3)</f>
        <v/>
      </c>
      <c r="K2340" t="str">
        <f t="shared" si="83"/>
        <v/>
      </c>
      <c r="L2340" t="str">
        <f>VLOOKUP(K2340,Input!$AM$3:$AP$1002,4)</f>
        <v/>
      </c>
      <c r="M2340" t="str">
        <f>VLOOKUP(K2340,Input!$AM$3:$AP$1002,3)</f>
        <v/>
      </c>
    </row>
    <row r="2341" spans="8:13" x14ac:dyDescent="0.3">
      <c r="H2341" t="str">
        <f t="shared" si="82"/>
        <v/>
      </c>
      <c r="I2341" t="str">
        <f>VLOOKUP(H2341,Input!$AI$3:$AL$1002,4)</f>
        <v/>
      </c>
      <c r="J2341" t="str">
        <f>VLOOKUP(H2341,Input!$AI$3:$AL$1002,3)</f>
        <v/>
      </c>
      <c r="K2341" t="str">
        <f t="shared" si="83"/>
        <v/>
      </c>
      <c r="L2341" t="str">
        <f>VLOOKUP(K2341,Input!$AM$3:$AP$1002,4)</f>
        <v/>
      </c>
      <c r="M2341" t="str">
        <f>VLOOKUP(K2341,Input!$AM$3:$AP$1002,3)</f>
        <v/>
      </c>
    </row>
    <row r="2342" spans="8:13" x14ac:dyDescent="0.3">
      <c r="H2342" t="str">
        <f t="shared" si="82"/>
        <v/>
      </c>
      <c r="I2342" t="str">
        <f>VLOOKUP(H2342,Input!$AI$3:$AL$1002,4)</f>
        <v/>
      </c>
      <c r="J2342" t="str">
        <f>VLOOKUP(H2342,Input!$AI$3:$AL$1002,3)</f>
        <v/>
      </c>
      <c r="K2342" t="str">
        <f t="shared" si="83"/>
        <v/>
      </c>
      <c r="L2342" t="str">
        <f>VLOOKUP(K2342,Input!$AM$3:$AP$1002,4)</f>
        <v/>
      </c>
      <c r="M2342" t="str">
        <f>VLOOKUP(K2342,Input!$AM$3:$AP$1002,3)</f>
        <v/>
      </c>
    </row>
    <row r="2343" spans="8:13" x14ac:dyDescent="0.3">
      <c r="H2343" t="str">
        <f t="shared" si="82"/>
        <v/>
      </c>
      <c r="I2343" t="str">
        <f>VLOOKUP(H2343,Input!$AI$3:$AL$1002,4)</f>
        <v/>
      </c>
      <c r="J2343" t="str">
        <f>VLOOKUP(H2343,Input!$AI$3:$AL$1002,3)</f>
        <v/>
      </c>
      <c r="K2343" t="str">
        <f t="shared" si="83"/>
        <v/>
      </c>
      <c r="L2343" t="str">
        <f>VLOOKUP(K2343,Input!$AM$3:$AP$1002,4)</f>
        <v/>
      </c>
      <c r="M2343" t="str">
        <f>VLOOKUP(K2343,Input!$AM$3:$AP$1002,3)</f>
        <v/>
      </c>
    </row>
    <row r="2344" spans="8:13" x14ac:dyDescent="0.3">
      <c r="H2344" t="str">
        <f t="shared" si="82"/>
        <v/>
      </c>
      <c r="I2344" t="str">
        <f>VLOOKUP(H2344,Input!$AI$3:$AL$1002,4)</f>
        <v/>
      </c>
      <c r="J2344" t="str">
        <f>VLOOKUP(H2344,Input!$AI$3:$AL$1002,3)</f>
        <v/>
      </c>
      <c r="K2344" t="str">
        <f t="shared" si="83"/>
        <v/>
      </c>
      <c r="L2344" t="str">
        <f>VLOOKUP(K2344,Input!$AM$3:$AP$1002,4)</f>
        <v/>
      </c>
      <c r="M2344" t="str">
        <f>VLOOKUP(K2344,Input!$AM$3:$AP$1002,3)</f>
        <v/>
      </c>
    </row>
    <row r="2345" spans="8:13" x14ac:dyDescent="0.3">
      <c r="H2345" t="str">
        <f t="shared" si="82"/>
        <v/>
      </c>
      <c r="I2345" t="str">
        <f>VLOOKUP(H2345,Input!$AI$3:$AL$1002,4)</f>
        <v/>
      </c>
      <c r="J2345" t="str">
        <f>VLOOKUP(H2345,Input!$AI$3:$AL$1002,3)</f>
        <v/>
      </c>
      <c r="K2345" t="str">
        <f t="shared" si="83"/>
        <v/>
      </c>
      <c r="L2345" t="str">
        <f>VLOOKUP(K2345,Input!$AM$3:$AP$1002,4)</f>
        <v/>
      </c>
      <c r="M2345" t="str">
        <f>VLOOKUP(K2345,Input!$AM$3:$AP$1002,3)</f>
        <v/>
      </c>
    </row>
    <row r="2346" spans="8:13" x14ac:dyDescent="0.3">
      <c r="H2346" t="str">
        <f t="shared" si="82"/>
        <v/>
      </c>
      <c r="I2346" t="str">
        <f>VLOOKUP(H2346,Input!$AI$3:$AL$1002,4)</f>
        <v/>
      </c>
      <c r="J2346" t="str">
        <f>VLOOKUP(H2346,Input!$AI$3:$AL$1002,3)</f>
        <v/>
      </c>
      <c r="K2346" t="str">
        <f t="shared" si="83"/>
        <v/>
      </c>
      <c r="L2346" t="str">
        <f>VLOOKUP(K2346,Input!$AM$3:$AP$1002,4)</f>
        <v/>
      </c>
      <c r="M2346" t="str">
        <f>VLOOKUP(K2346,Input!$AM$3:$AP$1002,3)</f>
        <v/>
      </c>
    </row>
    <row r="2347" spans="8:13" x14ac:dyDescent="0.3">
      <c r="H2347" t="str">
        <f t="shared" si="82"/>
        <v/>
      </c>
      <c r="I2347" t="str">
        <f>VLOOKUP(H2347,Input!$AI$3:$AL$1002,4)</f>
        <v/>
      </c>
      <c r="J2347" t="str">
        <f>VLOOKUP(H2347,Input!$AI$3:$AL$1002,3)</f>
        <v/>
      </c>
      <c r="K2347" t="str">
        <f t="shared" si="83"/>
        <v/>
      </c>
      <c r="L2347" t="str">
        <f>VLOOKUP(K2347,Input!$AM$3:$AP$1002,4)</f>
        <v/>
      </c>
      <c r="M2347" t="str">
        <f>VLOOKUP(K2347,Input!$AM$3:$AP$1002,3)</f>
        <v/>
      </c>
    </row>
    <row r="2348" spans="8:13" x14ac:dyDescent="0.3">
      <c r="H2348" t="str">
        <f t="shared" si="82"/>
        <v/>
      </c>
      <c r="I2348" t="str">
        <f>VLOOKUP(H2348,Input!$AI$3:$AL$1002,4)</f>
        <v/>
      </c>
      <c r="J2348" t="str">
        <f>VLOOKUP(H2348,Input!$AI$3:$AL$1002,3)</f>
        <v/>
      </c>
      <c r="K2348" t="str">
        <f t="shared" si="83"/>
        <v/>
      </c>
      <c r="L2348" t="str">
        <f>VLOOKUP(K2348,Input!$AM$3:$AP$1002,4)</f>
        <v/>
      </c>
      <c r="M2348" t="str">
        <f>VLOOKUP(K2348,Input!$AM$3:$AP$1002,3)</f>
        <v/>
      </c>
    </row>
    <row r="2349" spans="8:13" x14ac:dyDescent="0.3">
      <c r="H2349" t="str">
        <f t="shared" si="82"/>
        <v/>
      </c>
      <c r="I2349" t="str">
        <f>VLOOKUP(H2349,Input!$AI$3:$AL$1002,4)</f>
        <v/>
      </c>
      <c r="J2349" t="str">
        <f>VLOOKUP(H2349,Input!$AI$3:$AL$1002,3)</f>
        <v/>
      </c>
      <c r="K2349" t="str">
        <f t="shared" si="83"/>
        <v/>
      </c>
      <c r="L2349" t="str">
        <f>VLOOKUP(K2349,Input!$AM$3:$AP$1002,4)</f>
        <v/>
      </c>
      <c r="M2349" t="str">
        <f>VLOOKUP(K2349,Input!$AM$3:$AP$1002,3)</f>
        <v/>
      </c>
    </row>
    <row r="2350" spans="8:13" x14ac:dyDescent="0.3">
      <c r="H2350" t="str">
        <f t="shared" si="82"/>
        <v/>
      </c>
      <c r="I2350" t="str">
        <f>VLOOKUP(H2350,Input!$AI$3:$AL$1002,4)</f>
        <v/>
      </c>
      <c r="J2350" t="str">
        <f>VLOOKUP(H2350,Input!$AI$3:$AL$1002,3)</f>
        <v/>
      </c>
      <c r="K2350" t="str">
        <f t="shared" si="83"/>
        <v/>
      </c>
      <c r="L2350" t="str">
        <f>VLOOKUP(K2350,Input!$AM$3:$AP$1002,4)</f>
        <v/>
      </c>
      <c r="M2350" t="str">
        <f>VLOOKUP(K2350,Input!$AM$3:$AP$1002,3)</f>
        <v/>
      </c>
    </row>
    <row r="2351" spans="8:13" x14ac:dyDescent="0.3">
      <c r="H2351" t="str">
        <f t="shared" si="82"/>
        <v/>
      </c>
      <c r="I2351" t="str">
        <f>VLOOKUP(H2351,Input!$AI$3:$AL$1002,4)</f>
        <v/>
      </c>
      <c r="J2351" t="str">
        <f>VLOOKUP(H2351,Input!$AI$3:$AL$1002,3)</f>
        <v/>
      </c>
      <c r="K2351" t="str">
        <f t="shared" si="83"/>
        <v/>
      </c>
      <c r="L2351" t="str">
        <f>VLOOKUP(K2351,Input!$AM$3:$AP$1002,4)</f>
        <v/>
      </c>
      <c r="M2351" t="str">
        <f>VLOOKUP(K2351,Input!$AM$3:$AP$1002,3)</f>
        <v/>
      </c>
    </row>
    <row r="2352" spans="8:13" x14ac:dyDescent="0.3">
      <c r="H2352" t="str">
        <f t="shared" si="82"/>
        <v/>
      </c>
      <c r="I2352" t="str">
        <f>VLOOKUP(H2352,Input!$AI$3:$AL$1002,4)</f>
        <v/>
      </c>
      <c r="J2352" t="str">
        <f>VLOOKUP(H2352,Input!$AI$3:$AL$1002,3)</f>
        <v/>
      </c>
      <c r="K2352" t="str">
        <f t="shared" si="83"/>
        <v/>
      </c>
      <c r="L2352" t="str">
        <f>VLOOKUP(K2352,Input!$AM$3:$AP$1002,4)</f>
        <v/>
      </c>
      <c r="M2352" t="str">
        <f>VLOOKUP(K2352,Input!$AM$3:$AP$1002,3)</f>
        <v/>
      </c>
    </row>
    <row r="2353" spans="8:13" x14ac:dyDescent="0.3">
      <c r="H2353" t="str">
        <f t="shared" si="82"/>
        <v/>
      </c>
      <c r="I2353" t="str">
        <f>VLOOKUP(H2353,Input!$AI$3:$AL$1002,4)</f>
        <v/>
      </c>
      <c r="J2353" t="str">
        <f>VLOOKUP(H2353,Input!$AI$3:$AL$1002,3)</f>
        <v/>
      </c>
      <c r="K2353" t="str">
        <f t="shared" si="83"/>
        <v/>
      </c>
      <c r="L2353" t="str">
        <f>VLOOKUP(K2353,Input!$AM$3:$AP$1002,4)</f>
        <v/>
      </c>
      <c r="M2353" t="str">
        <f>VLOOKUP(K2353,Input!$AM$3:$AP$1002,3)</f>
        <v/>
      </c>
    </row>
    <row r="2354" spans="8:13" x14ac:dyDescent="0.3">
      <c r="H2354" t="str">
        <f t="shared" si="82"/>
        <v/>
      </c>
      <c r="I2354" t="str">
        <f>VLOOKUP(H2354,Input!$AI$3:$AL$1002,4)</f>
        <v/>
      </c>
      <c r="J2354" t="str">
        <f>VLOOKUP(H2354,Input!$AI$3:$AL$1002,3)</f>
        <v/>
      </c>
      <c r="K2354" t="str">
        <f t="shared" si="83"/>
        <v/>
      </c>
      <c r="L2354" t="str">
        <f>VLOOKUP(K2354,Input!$AM$3:$AP$1002,4)</f>
        <v/>
      </c>
      <c r="M2354" t="str">
        <f>VLOOKUP(K2354,Input!$AM$3:$AP$1002,3)</f>
        <v/>
      </c>
    </row>
    <row r="2355" spans="8:13" x14ac:dyDescent="0.3">
      <c r="H2355" t="str">
        <f t="shared" si="82"/>
        <v/>
      </c>
      <c r="I2355" t="str">
        <f>VLOOKUP(H2355,Input!$AI$3:$AL$1002,4)</f>
        <v/>
      </c>
      <c r="J2355" t="str">
        <f>VLOOKUP(H2355,Input!$AI$3:$AL$1002,3)</f>
        <v/>
      </c>
      <c r="K2355" t="str">
        <f t="shared" si="83"/>
        <v/>
      </c>
      <c r="L2355" t="str">
        <f>VLOOKUP(K2355,Input!$AM$3:$AP$1002,4)</f>
        <v/>
      </c>
      <c r="M2355" t="str">
        <f>VLOOKUP(K2355,Input!$AM$3:$AP$1002,3)</f>
        <v/>
      </c>
    </row>
    <row r="2356" spans="8:13" x14ac:dyDescent="0.3">
      <c r="H2356" t="str">
        <f t="shared" si="82"/>
        <v/>
      </c>
      <c r="I2356" t="str">
        <f>VLOOKUP(H2356,Input!$AI$3:$AL$1002,4)</f>
        <v/>
      </c>
      <c r="J2356" t="str">
        <f>VLOOKUP(H2356,Input!$AI$3:$AL$1002,3)</f>
        <v/>
      </c>
      <c r="K2356" t="str">
        <f t="shared" si="83"/>
        <v/>
      </c>
      <c r="L2356" t="str">
        <f>VLOOKUP(K2356,Input!$AM$3:$AP$1002,4)</f>
        <v/>
      </c>
      <c r="M2356" t="str">
        <f>VLOOKUP(K2356,Input!$AM$3:$AP$1002,3)</f>
        <v/>
      </c>
    </row>
    <row r="2357" spans="8:13" x14ac:dyDescent="0.3">
      <c r="H2357" t="str">
        <f t="shared" si="82"/>
        <v/>
      </c>
      <c r="I2357" t="str">
        <f>VLOOKUP(H2357,Input!$AI$3:$AL$1002,4)</f>
        <v/>
      </c>
      <c r="J2357" t="str">
        <f>VLOOKUP(H2357,Input!$AI$3:$AL$1002,3)</f>
        <v/>
      </c>
      <c r="K2357" t="str">
        <f t="shared" si="83"/>
        <v/>
      </c>
      <c r="L2357" t="str">
        <f>VLOOKUP(K2357,Input!$AM$3:$AP$1002,4)</f>
        <v/>
      </c>
      <c r="M2357" t="str">
        <f>VLOOKUP(K2357,Input!$AM$3:$AP$1002,3)</f>
        <v/>
      </c>
    </row>
    <row r="2358" spans="8:13" x14ac:dyDescent="0.3">
      <c r="H2358" t="str">
        <f t="shared" si="82"/>
        <v/>
      </c>
      <c r="I2358" t="str">
        <f>VLOOKUP(H2358,Input!$AI$3:$AL$1002,4)</f>
        <v/>
      </c>
      <c r="J2358" t="str">
        <f>VLOOKUP(H2358,Input!$AI$3:$AL$1002,3)</f>
        <v/>
      </c>
      <c r="K2358" t="str">
        <f t="shared" si="83"/>
        <v/>
      </c>
      <c r="L2358" t="str">
        <f>VLOOKUP(K2358,Input!$AM$3:$AP$1002,4)</f>
        <v/>
      </c>
      <c r="M2358" t="str">
        <f>VLOOKUP(K2358,Input!$AM$3:$AP$1002,3)</f>
        <v/>
      </c>
    </row>
    <row r="2359" spans="8:13" x14ac:dyDescent="0.3">
      <c r="H2359" t="str">
        <f t="shared" si="82"/>
        <v/>
      </c>
      <c r="I2359" t="str">
        <f>VLOOKUP(H2359,Input!$AI$3:$AL$1002,4)</f>
        <v/>
      </c>
      <c r="J2359" t="str">
        <f>VLOOKUP(H2359,Input!$AI$3:$AL$1002,3)</f>
        <v/>
      </c>
      <c r="K2359" t="str">
        <f t="shared" si="83"/>
        <v/>
      </c>
      <c r="L2359" t="str">
        <f>VLOOKUP(K2359,Input!$AM$3:$AP$1002,4)</f>
        <v/>
      </c>
      <c r="M2359" t="str">
        <f>VLOOKUP(K2359,Input!$AM$3:$AP$1002,3)</f>
        <v/>
      </c>
    </row>
    <row r="2360" spans="8:13" x14ac:dyDescent="0.3">
      <c r="H2360" t="str">
        <f t="shared" si="82"/>
        <v/>
      </c>
      <c r="I2360" t="str">
        <f>VLOOKUP(H2360,Input!$AI$3:$AL$1002,4)</f>
        <v/>
      </c>
      <c r="J2360" t="str">
        <f>VLOOKUP(H2360,Input!$AI$3:$AL$1002,3)</f>
        <v/>
      </c>
      <c r="K2360" t="str">
        <f t="shared" si="83"/>
        <v/>
      </c>
      <c r="L2360" t="str">
        <f>VLOOKUP(K2360,Input!$AM$3:$AP$1002,4)</f>
        <v/>
      </c>
      <c r="M2360" t="str">
        <f>VLOOKUP(K2360,Input!$AM$3:$AP$1002,3)</f>
        <v/>
      </c>
    </row>
    <row r="2361" spans="8:13" x14ac:dyDescent="0.3">
      <c r="H2361" t="str">
        <f t="shared" si="82"/>
        <v/>
      </c>
      <c r="I2361" t="str">
        <f>VLOOKUP(H2361,Input!$AI$3:$AL$1002,4)</f>
        <v/>
      </c>
      <c r="J2361" t="str">
        <f>VLOOKUP(H2361,Input!$AI$3:$AL$1002,3)</f>
        <v/>
      </c>
      <c r="K2361" t="str">
        <f t="shared" si="83"/>
        <v/>
      </c>
      <c r="L2361" t="str">
        <f>VLOOKUP(K2361,Input!$AM$3:$AP$1002,4)</f>
        <v/>
      </c>
      <c r="M2361" t="str">
        <f>VLOOKUP(K2361,Input!$AM$3:$AP$1002,3)</f>
        <v/>
      </c>
    </row>
    <row r="2362" spans="8:13" x14ac:dyDescent="0.3">
      <c r="H2362" t="str">
        <f t="shared" si="82"/>
        <v/>
      </c>
      <c r="I2362" t="str">
        <f>VLOOKUP(H2362,Input!$AI$3:$AL$1002,4)</f>
        <v/>
      </c>
      <c r="J2362" t="str">
        <f>VLOOKUP(H2362,Input!$AI$3:$AL$1002,3)</f>
        <v/>
      </c>
      <c r="K2362" t="str">
        <f t="shared" si="83"/>
        <v/>
      </c>
      <c r="L2362" t="str">
        <f>VLOOKUP(K2362,Input!$AM$3:$AP$1002,4)</f>
        <v/>
      </c>
      <c r="M2362" t="str">
        <f>VLOOKUP(K2362,Input!$AM$3:$AP$1002,3)</f>
        <v/>
      </c>
    </row>
    <row r="2363" spans="8:13" x14ac:dyDescent="0.3">
      <c r="H2363" t="str">
        <f t="shared" si="82"/>
        <v/>
      </c>
      <c r="I2363" t="str">
        <f>VLOOKUP(H2363,Input!$AI$3:$AL$1002,4)</f>
        <v/>
      </c>
      <c r="J2363" t="str">
        <f>VLOOKUP(H2363,Input!$AI$3:$AL$1002,3)</f>
        <v/>
      </c>
      <c r="K2363" t="str">
        <f t="shared" si="83"/>
        <v/>
      </c>
      <c r="L2363" t="str">
        <f>VLOOKUP(K2363,Input!$AM$3:$AP$1002,4)</f>
        <v/>
      </c>
      <c r="M2363" t="str">
        <f>VLOOKUP(K2363,Input!$AM$3:$AP$1002,3)</f>
        <v/>
      </c>
    </row>
    <row r="2364" spans="8:13" x14ac:dyDescent="0.3">
      <c r="H2364" t="str">
        <f t="shared" si="82"/>
        <v/>
      </c>
      <c r="I2364" t="str">
        <f>VLOOKUP(H2364,Input!$AI$3:$AL$1002,4)</f>
        <v/>
      </c>
      <c r="J2364" t="str">
        <f>VLOOKUP(H2364,Input!$AI$3:$AL$1002,3)</f>
        <v/>
      </c>
      <c r="K2364" t="str">
        <f t="shared" si="83"/>
        <v/>
      </c>
      <c r="L2364" t="str">
        <f>VLOOKUP(K2364,Input!$AM$3:$AP$1002,4)</f>
        <v/>
      </c>
      <c r="M2364" t="str">
        <f>VLOOKUP(K2364,Input!$AM$3:$AP$1002,3)</f>
        <v/>
      </c>
    </row>
    <row r="2365" spans="8:13" x14ac:dyDescent="0.3">
      <c r="H2365" t="str">
        <f t="shared" si="82"/>
        <v/>
      </c>
      <c r="I2365" t="str">
        <f>VLOOKUP(H2365,Input!$AI$3:$AL$1002,4)</f>
        <v/>
      </c>
      <c r="J2365" t="str">
        <f>VLOOKUP(H2365,Input!$AI$3:$AL$1002,3)</f>
        <v/>
      </c>
      <c r="K2365" t="str">
        <f t="shared" si="83"/>
        <v/>
      </c>
      <c r="L2365" t="str">
        <f>VLOOKUP(K2365,Input!$AM$3:$AP$1002,4)</f>
        <v/>
      </c>
      <c r="M2365" t="str">
        <f>VLOOKUP(K2365,Input!$AM$3:$AP$1002,3)</f>
        <v/>
      </c>
    </row>
    <row r="2366" spans="8:13" x14ac:dyDescent="0.3">
      <c r="H2366" t="str">
        <f t="shared" si="82"/>
        <v/>
      </c>
      <c r="I2366" t="str">
        <f>VLOOKUP(H2366,Input!$AI$3:$AL$1002,4)</f>
        <v/>
      </c>
      <c r="J2366" t="str">
        <f>VLOOKUP(H2366,Input!$AI$3:$AL$1002,3)</f>
        <v/>
      </c>
      <c r="K2366" t="str">
        <f t="shared" si="83"/>
        <v/>
      </c>
      <c r="L2366" t="str">
        <f>VLOOKUP(K2366,Input!$AM$3:$AP$1002,4)</f>
        <v/>
      </c>
      <c r="M2366" t="str">
        <f>VLOOKUP(K2366,Input!$AM$3:$AP$1002,3)</f>
        <v/>
      </c>
    </row>
    <row r="2367" spans="8:13" x14ac:dyDescent="0.3">
      <c r="H2367" t="str">
        <f t="shared" si="82"/>
        <v/>
      </c>
      <c r="I2367" t="str">
        <f>VLOOKUP(H2367,Input!$AI$3:$AL$1002,4)</f>
        <v/>
      </c>
      <c r="J2367" t="str">
        <f>VLOOKUP(H2367,Input!$AI$3:$AL$1002,3)</f>
        <v/>
      </c>
      <c r="K2367" t="str">
        <f t="shared" si="83"/>
        <v/>
      </c>
      <c r="L2367" t="str">
        <f>VLOOKUP(K2367,Input!$AM$3:$AP$1002,4)</f>
        <v/>
      </c>
      <c r="M2367" t="str">
        <f>VLOOKUP(K2367,Input!$AM$3:$AP$1002,3)</f>
        <v/>
      </c>
    </row>
    <row r="2368" spans="8:13" x14ac:dyDescent="0.3">
      <c r="H2368" t="str">
        <f t="shared" si="82"/>
        <v/>
      </c>
      <c r="I2368" t="str">
        <f>VLOOKUP(H2368,Input!$AI$3:$AL$1002,4)</f>
        <v/>
      </c>
      <c r="J2368" t="str">
        <f>VLOOKUP(H2368,Input!$AI$3:$AL$1002,3)</f>
        <v/>
      </c>
      <c r="K2368" t="str">
        <f t="shared" si="83"/>
        <v/>
      </c>
      <c r="L2368" t="str">
        <f>VLOOKUP(K2368,Input!$AM$3:$AP$1002,4)</f>
        <v/>
      </c>
      <c r="M2368" t="str">
        <f>VLOOKUP(K2368,Input!$AM$3:$AP$1002,3)</f>
        <v/>
      </c>
    </row>
    <row r="2369" spans="8:13" x14ac:dyDescent="0.3">
      <c r="H2369" t="str">
        <f t="shared" si="82"/>
        <v/>
      </c>
      <c r="I2369" t="str">
        <f>VLOOKUP(H2369,Input!$AI$3:$AL$1002,4)</f>
        <v/>
      </c>
      <c r="J2369" t="str">
        <f>VLOOKUP(H2369,Input!$AI$3:$AL$1002,3)</f>
        <v/>
      </c>
      <c r="K2369" t="str">
        <f t="shared" si="83"/>
        <v/>
      </c>
      <c r="L2369" t="str">
        <f>VLOOKUP(K2369,Input!$AM$3:$AP$1002,4)</f>
        <v/>
      </c>
      <c r="M2369" t="str">
        <f>VLOOKUP(K2369,Input!$AM$3:$AP$1002,3)</f>
        <v/>
      </c>
    </row>
    <row r="2370" spans="8:13" x14ac:dyDescent="0.3">
      <c r="H2370" t="str">
        <f t="shared" si="82"/>
        <v/>
      </c>
      <c r="I2370" t="str">
        <f>VLOOKUP(H2370,Input!$AI$3:$AL$1002,4)</f>
        <v/>
      </c>
      <c r="J2370" t="str">
        <f>VLOOKUP(H2370,Input!$AI$3:$AL$1002,3)</f>
        <v/>
      </c>
      <c r="K2370" t="str">
        <f t="shared" si="83"/>
        <v/>
      </c>
      <c r="L2370" t="str">
        <f>VLOOKUP(K2370,Input!$AM$3:$AP$1002,4)</f>
        <v/>
      </c>
      <c r="M2370" t="str">
        <f>VLOOKUP(K2370,Input!$AM$3:$AP$1002,3)</f>
        <v/>
      </c>
    </row>
    <row r="2371" spans="8:13" x14ac:dyDescent="0.3">
      <c r="H2371" t="str">
        <f t="shared" si="82"/>
        <v/>
      </c>
      <c r="I2371" t="str">
        <f>VLOOKUP(H2371,Input!$AI$3:$AL$1002,4)</f>
        <v/>
      </c>
      <c r="J2371" t="str">
        <f>VLOOKUP(H2371,Input!$AI$3:$AL$1002,3)</f>
        <v/>
      </c>
      <c r="K2371" t="str">
        <f t="shared" si="83"/>
        <v/>
      </c>
      <c r="L2371" t="str">
        <f>VLOOKUP(K2371,Input!$AM$3:$AP$1002,4)</f>
        <v/>
      </c>
      <c r="M2371" t="str">
        <f>VLOOKUP(K2371,Input!$AM$3:$AP$1002,3)</f>
        <v/>
      </c>
    </row>
    <row r="2372" spans="8:13" x14ac:dyDescent="0.3">
      <c r="H2372" t="str">
        <f t="shared" si="82"/>
        <v/>
      </c>
      <c r="I2372" t="str">
        <f>VLOOKUP(H2372,Input!$AI$3:$AL$1002,4)</f>
        <v/>
      </c>
      <c r="J2372" t="str">
        <f>VLOOKUP(H2372,Input!$AI$3:$AL$1002,3)</f>
        <v/>
      </c>
      <c r="K2372" t="str">
        <f t="shared" si="83"/>
        <v/>
      </c>
      <c r="L2372" t="str">
        <f>VLOOKUP(K2372,Input!$AM$3:$AP$1002,4)</f>
        <v/>
      </c>
      <c r="M2372" t="str">
        <f>VLOOKUP(K2372,Input!$AM$3:$AP$1002,3)</f>
        <v/>
      </c>
    </row>
    <row r="2373" spans="8:13" x14ac:dyDescent="0.3">
      <c r="H2373" t="str">
        <f t="shared" ref="H2373:H2436" si="84">IF(H2372&lt;$H$1,H2372+1,"")</f>
        <v/>
      </c>
      <c r="I2373" t="str">
        <f>VLOOKUP(H2373,Input!$AI$3:$AL$1002,4)</f>
        <v/>
      </c>
      <c r="J2373" t="str">
        <f>VLOOKUP(H2373,Input!$AI$3:$AL$1002,3)</f>
        <v/>
      </c>
      <c r="K2373" t="str">
        <f t="shared" ref="K2373:K2436" si="85">IF(K2372&lt;$K$1,K2372+1,"")</f>
        <v/>
      </c>
      <c r="L2373" t="str">
        <f>VLOOKUP(K2373,Input!$AM$3:$AP$1002,4)</f>
        <v/>
      </c>
      <c r="M2373" t="str">
        <f>VLOOKUP(K2373,Input!$AM$3:$AP$1002,3)</f>
        <v/>
      </c>
    </row>
    <row r="2374" spans="8:13" x14ac:dyDescent="0.3">
      <c r="H2374" t="str">
        <f t="shared" si="84"/>
        <v/>
      </c>
      <c r="I2374" t="str">
        <f>VLOOKUP(H2374,Input!$AI$3:$AL$1002,4)</f>
        <v/>
      </c>
      <c r="J2374" t="str">
        <f>VLOOKUP(H2374,Input!$AI$3:$AL$1002,3)</f>
        <v/>
      </c>
      <c r="K2374" t="str">
        <f t="shared" si="85"/>
        <v/>
      </c>
      <c r="L2374" t="str">
        <f>VLOOKUP(K2374,Input!$AM$3:$AP$1002,4)</f>
        <v/>
      </c>
      <c r="M2374" t="str">
        <f>VLOOKUP(K2374,Input!$AM$3:$AP$1002,3)</f>
        <v/>
      </c>
    </row>
    <row r="2375" spans="8:13" x14ac:dyDescent="0.3">
      <c r="H2375" t="str">
        <f t="shared" si="84"/>
        <v/>
      </c>
      <c r="I2375" t="str">
        <f>VLOOKUP(H2375,Input!$AI$3:$AL$1002,4)</f>
        <v/>
      </c>
      <c r="J2375" t="str">
        <f>VLOOKUP(H2375,Input!$AI$3:$AL$1002,3)</f>
        <v/>
      </c>
      <c r="K2375" t="str">
        <f t="shared" si="85"/>
        <v/>
      </c>
      <c r="L2375" t="str">
        <f>VLOOKUP(K2375,Input!$AM$3:$AP$1002,4)</f>
        <v/>
      </c>
      <c r="M2375" t="str">
        <f>VLOOKUP(K2375,Input!$AM$3:$AP$1002,3)</f>
        <v/>
      </c>
    </row>
    <row r="2376" spans="8:13" x14ac:dyDescent="0.3">
      <c r="H2376" t="str">
        <f t="shared" si="84"/>
        <v/>
      </c>
      <c r="I2376" t="str">
        <f>VLOOKUP(H2376,Input!$AI$3:$AL$1002,4)</f>
        <v/>
      </c>
      <c r="J2376" t="str">
        <f>VLOOKUP(H2376,Input!$AI$3:$AL$1002,3)</f>
        <v/>
      </c>
      <c r="K2376" t="str">
        <f t="shared" si="85"/>
        <v/>
      </c>
      <c r="L2376" t="str">
        <f>VLOOKUP(K2376,Input!$AM$3:$AP$1002,4)</f>
        <v/>
      </c>
      <c r="M2376" t="str">
        <f>VLOOKUP(K2376,Input!$AM$3:$AP$1002,3)</f>
        <v/>
      </c>
    </row>
    <row r="2377" spans="8:13" x14ac:dyDescent="0.3">
      <c r="H2377" t="str">
        <f t="shared" si="84"/>
        <v/>
      </c>
      <c r="I2377" t="str">
        <f>VLOOKUP(H2377,Input!$AI$3:$AL$1002,4)</f>
        <v/>
      </c>
      <c r="J2377" t="str">
        <f>VLOOKUP(H2377,Input!$AI$3:$AL$1002,3)</f>
        <v/>
      </c>
      <c r="K2377" t="str">
        <f t="shared" si="85"/>
        <v/>
      </c>
      <c r="L2377" t="str">
        <f>VLOOKUP(K2377,Input!$AM$3:$AP$1002,4)</f>
        <v/>
      </c>
      <c r="M2377" t="str">
        <f>VLOOKUP(K2377,Input!$AM$3:$AP$1002,3)</f>
        <v/>
      </c>
    </row>
    <row r="2378" spans="8:13" x14ac:dyDescent="0.3">
      <c r="H2378" t="str">
        <f t="shared" si="84"/>
        <v/>
      </c>
      <c r="I2378" t="str">
        <f>VLOOKUP(H2378,Input!$AI$3:$AL$1002,4)</f>
        <v/>
      </c>
      <c r="J2378" t="str">
        <f>VLOOKUP(H2378,Input!$AI$3:$AL$1002,3)</f>
        <v/>
      </c>
      <c r="K2378" t="str">
        <f t="shared" si="85"/>
        <v/>
      </c>
      <c r="L2378" t="str">
        <f>VLOOKUP(K2378,Input!$AM$3:$AP$1002,4)</f>
        <v/>
      </c>
      <c r="M2378" t="str">
        <f>VLOOKUP(K2378,Input!$AM$3:$AP$1002,3)</f>
        <v/>
      </c>
    </row>
    <row r="2379" spans="8:13" x14ac:dyDescent="0.3">
      <c r="H2379" t="str">
        <f t="shared" si="84"/>
        <v/>
      </c>
      <c r="I2379" t="str">
        <f>VLOOKUP(H2379,Input!$AI$3:$AL$1002,4)</f>
        <v/>
      </c>
      <c r="J2379" t="str">
        <f>VLOOKUP(H2379,Input!$AI$3:$AL$1002,3)</f>
        <v/>
      </c>
      <c r="K2379" t="str">
        <f t="shared" si="85"/>
        <v/>
      </c>
      <c r="L2379" t="str">
        <f>VLOOKUP(K2379,Input!$AM$3:$AP$1002,4)</f>
        <v/>
      </c>
      <c r="M2379" t="str">
        <f>VLOOKUP(K2379,Input!$AM$3:$AP$1002,3)</f>
        <v/>
      </c>
    </row>
    <row r="2380" spans="8:13" x14ac:dyDescent="0.3">
      <c r="H2380" t="str">
        <f t="shared" si="84"/>
        <v/>
      </c>
      <c r="I2380" t="str">
        <f>VLOOKUP(H2380,Input!$AI$3:$AL$1002,4)</f>
        <v/>
      </c>
      <c r="J2380" t="str">
        <f>VLOOKUP(H2380,Input!$AI$3:$AL$1002,3)</f>
        <v/>
      </c>
      <c r="K2380" t="str">
        <f t="shared" si="85"/>
        <v/>
      </c>
      <c r="L2380" t="str">
        <f>VLOOKUP(K2380,Input!$AM$3:$AP$1002,4)</f>
        <v/>
      </c>
      <c r="M2380" t="str">
        <f>VLOOKUP(K2380,Input!$AM$3:$AP$1002,3)</f>
        <v/>
      </c>
    </row>
    <row r="2381" spans="8:13" x14ac:dyDescent="0.3">
      <c r="H2381" t="str">
        <f t="shared" si="84"/>
        <v/>
      </c>
      <c r="I2381" t="str">
        <f>VLOOKUP(H2381,Input!$AI$3:$AL$1002,4)</f>
        <v/>
      </c>
      <c r="J2381" t="str">
        <f>VLOOKUP(H2381,Input!$AI$3:$AL$1002,3)</f>
        <v/>
      </c>
      <c r="K2381" t="str">
        <f t="shared" si="85"/>
        <v/>
      </c>
      <c r="L2381" t="str">
        <f>VLOOKUP(K2381,Input!$AM$3:$AP$1002,4)</f>
        <v/>
      </c>
      <c r="M2381" t="str">
        <f>VLOOKUP(K2381,Input!$AM$3:$AP$1002,3)</f>
        <v/>
      </c>
    </row>
    <row r="2382" spans="8:13" x14ac:dyDescent="0.3">
      <c r="H2382" t="str">
        <f t="shared" si="84"/>
        <v/>
      </c>
      <c r="I2382" t="str">
        <f>VLOOKUP(H2382,Input!$AI$3:$AL$1002,4)</f>
        <v/>
      </c>
      <c r="J2382" t="str">
        <f>VLOOKUP(H2382,Input!$AI$3:$AL$1002,3)</f>
        <v/>
      </c>
      <c r="K2382" t="str">
        <f t="shared" si="85"/>
        <v/>
      </c>
      <c r="L2382" t="str">
        <f>VLOOKUP(K2382,Input!$AM$3:$AP$1002,4)</f>
        <v/>
      </c>
      <c r="M2382" t="str">
        <f>VLOOKUP(K2382,Input!$AM$3:$AP$1002,3)</f>
        <v/>
      </c>
    </row>
    <row r="2383" spans="8:13" x14ac:dyDescent="0.3">
      <c r="H2383" t="str">
        <f t="shared" si="84"/>
        <v/>
      </c>
      <c r="I2383" t="str">
        <f>VLOOKUP(H2383,Input!$AI$3:$AL$1002,4)</f>
        <v/>
      </c>
      <c r="J2383" t="str">
        <f>VLOOKUP(H2383,Input!$AI$3:$AL$1002,3)</f>
        <v/>
      </c>
      <c r="K2383" t="str">
        <f t="shared" si="85"/>
        <v/>
      </c>
      <c r="L2383" t="str">
        <f>VLOOKUP(K2383,Input!$AM$3:$AP$1002,4)</f>
        <v/>
      </c>
      <c r="M2383" t="str">
        <f>VLOOKUP(K2383,Input!$AM$3:$AP$1002,3)</f>
        <v/>
      </c>
    </row>
    <row r="2384" spans="8:13" x14ac:dyDescent="0.3">
      <c r="H2384" t="str">
        <f t="shared" si="84"/>
        <v/>
      </c>
      <c r="I2384" t="str">
        <f>VLOOKUP(H2384,Input!$AI$3:$AL$1002,4)</f>
        <v/>
      </c>
      <c r="J2384" t="str">
        <f>VLOOKUP(H2384,Input!$AI$3:$AL$1002,3)</f>
        <v/>
      </c>
      <c r="K2384" t="str">
        <f t="shared" si="85"/>
        <v/>
      </c>
      <c r="L2384" t="str">
        <f>VLOOKUP(K2384,Input!$AM$3:$AP$1002,4)</f>
        <v/>
      </c>
      <c r="M2384" t="str">
        <f>VLOOKUP(K2384,Input!$AM$3:$AP$1002,3)</f>
        <v/>
      </c>
    </row>
    <row r="2385" spans="8:13" x14ac:dyDescent="0.3">
      <c r="H2385" t="str">
        <f t="shared" si="84"/>
        <v/>
      </c>
      <c r="I2385" t="str">
        <f>VLOOKUP(H2385,Input!$AI$3:$AL$1002,4)</f>
        <v/>
      </c>
      <c r="J2385" t="str">
        <f>VLOOKUP(H2385,Input!$AI$3:$AL$1002,3)</f>
        <v/>
      </c>
      <c r="K2385" t="str">
        <f t="shared" si="85"/>
        <v/>
      </c>
      <c r="L2385" t="str">
        <f>VLOOKUP(K2385,Input!$AM$3:$AP$1002,4)</f>
        <v/>
      </c>
      <c r="M2385" t="str">
        <f>VLOOKUP(K2385,Input!$AM$3:$AP$1002,3)</f>
        <v/>
      </c>
    </row>
    <row r="2386" spans="8:13" x14ac:dyDescent="0.3">
      <c r="H2386" t="str">
        <f t="shared" si="84"/>
        <v/>
      </c>
      <c r="I2386" t="str">
        <f>VLOOKUP(H2386,Input!$AI$3:$AL$1002,4)</f>
        <v/>
      </c>
      <c r="J2386" t="str">
        <f>VLOOKUP(H2386,Input!$AI$3:$AL$1002,3)</f>
        <v/>
      </c>
      <c r="K2386" t="str">
        <f t="shared" si="85"/>
        <v/>
      </c>
      <c r="L2386" t="str">
        <f>VLOOKUP(K2386,Input!$AM$3:$AP$1002,4)</f>
        <v/>
      </c>
      <c r="M2386" t="str">
        <f>VLOOKUP(K2386,Input!$AM$3:$AP$1002,3)</f>
        <v/>
      </c>
    </row>
    <row r="2387" spans="8:13" x14ac:dyDescent="0.3">
      <c r="H2387" t="str">
        <f t="shared" si="84"/>
        <v/>
      </c>
      <c r="I2387" t="str">
        <f>VLOOKUP(H2387,Input!$AI$3:$AL$1002,4)</f>
        <v/>
      </c>
      <c r="J2387" t="str">
        <f>VLOOKUP(H2387,Input!$AI$3:$AL$1002,3)</f>
        <v/>
      </c>
      <c r="K2387" t="str">
        <f t="shared" si="85"/>
        <v/>
      </c>
      <c r="L2387" t="str">
        <f>VLOOKUP(K2387,Input!$AM$3:$AP$1002,4)</f>
        <v/>
      </c>
      <c r="M2387" t="str">
        <f>VLOOKUP(K2387,Input!$AM$3:$AP$1002,3)</f>
        <v/>
      </c>
    </row>
    <row r="2388" spans="8:13" x14ac:dyDescent="0.3">
      <c r="H2388" t="str">
        <f t="shared" si="84"/>
        <v/>
      </c>
      <c r="I2388" t="str">
        <f>VLOOKUP(H2388,Input!$AI$3:$AL$1002,4)</f>
        <v/>
      </c>
      <c r="J2388" t="str">
        <f>VLOOKUP(H2388,Input!$AI$3:$AL$1002,3)</f>
        <v/>
      </c>
      <c r="K2388" t="str">
        <f t="shared" si="85"/>
        <v/>
      </c>
      <c r="L2388" t="str">
        <f>VLOOKUP(K2388,Input!$AM$3:$AP$1002,4)</f>
        <v/>
      </c>
      <c r="M2388" t="str">
        <f>VLOOKUP(K2388,Input!$AM$3:$AP$1002,3)</f>
        <v/>
      </c>
    </row>
    <row r="2389" spans="8:13" x14ac:dyDescent="0.3">
      <c r="H2389" t="str">
        <f t="shared" si="84"/>
        <v/>
      </c>
      <c r="I2389" t="str">
        <f>VLOOKUP(H2389,Input!$AI$3:$AL$1002,4)</f>
        <v/>
      </c>
      <c r="J2389" t="str">
        <f>VLOOKUP(H2389,Input!$AI$3:$AL$1002,3)</f>
        <v/>
      </c>
      <c r="K2389" t="str">
        <f t="shared" si="85"/>
        <v/>
      </c>
      <c r="L2389" t="str">
        <f>VLOOKUP(K2389,Input!$AM$3:$AP$1002,4)</f>
        <v/>
      </c>
      <c r="M2389" t="str">
        <f>VLOOKUP(K2389,Input!$AM$3:$AP$1002,3)</f>
        <v/>
      </c>
    </row>
    <row r="2390" spans="8:13" x14ac:dyDescent="0.3">
      <c r="H2390" t="str">
        <f t="shared" si="84"/>
        <v/>
      </c>
      <c r="I2390" t="str">
        <f>VLOOKUP(H2390,Input!$AI$3:$AL$1002,4)</f>
        <v/>
      </c>
      <c r="J2390" t="str">
        <f>VLOOKUP(H2390,Input!$AI$3:$AL$1002,3)</f>
        <v/>
      </c>
      <c r="K2390" t="str">
        <f t="shared" si="85"/>
        <v/>
      </c>
      <c r="L2390" t="str">
        <f>VLOOKUP(K2390,Input!$AM$3:$AP$1002,4)</f>
        <v/>
      </c>
      <c r="M2390" t="str">
        <f>VLOOKUP(K2390,Input!$AM$3:$AP$1002,3)</f>
        <v/>
      </c>
    </row>
    <row r="2391" spans="8:13" x14ac:dyDescent="0.3">
      <c r="H2391" t="str">
        <f t="shared" si="84"/>
        <v/>
      </c>
      <c r="I2391" t="str">
        <f>VLOOKUP(H2391,Input!$AI$3:$AL$1002,4)</f>
        <v/>
      </c>
      <c r="J2391" t="str">
        <f>VLOOKUP(H2391,Input!$AI$3:$AL$1002,3)</f>
        <v/>
      </c>
      <c r="K2391" t="str">
        <f t="shared" si="85"/>
        <v/>
      </c>
      <c r="L2391" t="str">
        <f>VLOOKUP(K2391,Input!$AM$3:$AP$1002,4)</f>
        <v/>
      </c>
      <c r="M2391" t="str">
        <f>VLOOKUP(K2391,Input!$AM$3:$AP$1002,3)</f>
        <v/>
      </c>
    </row>
    <row r="2392" spans="8:13" x14ac:dyDescent="0.3">
      <c r="H2392" t="str">
        <f t="shared" si="84"/>
        <v/>
      </c>
      <c r="I2392" t="str">
        <f>VLOOKUP(H2392,Input!$AI$3:$AL$1002,4)</f>
        <v/>
      </c>
      <c r="J2392" t="str">
        <f>VLOOKUP(H2392,Input!$AI$3:$AL$1002,3)</f>
        <v/>
      </c>
      <c r="K2392" t="str">
        <f t="shared" si="85"/>
        <v/>
      </c>
      <c r="L2392" t="str">
        <f>VLOOKUP(K2392,Input!$AM$3:$AP$1002,4)</f>
        <v/>
      </c>
      <c r="M2392" t="str">
        <f>VLOOKUP(K2392,Input!$AM$3:$AP$1002,3)</f>
        <v/>
      </c>
    </row>
    <row r="2393" spans="8:13" x14ac:dyDescent="0.3">
      <c r="H2393" t="str">
        <f t="shared" si="84"/>
        <v/>
      </c>
      <c r="I2393" t="str">
        <f>VLOOKUP(H2393,Input!$AI$3:$AL$1002,4)</f>
        <v/>
      </c>
      <c r="J2393" t="str">
        <f>VLOOKUP(H2393,Input!$AI$3:$AL$1002,3)</f>
        <v/>
      </c>
      <c r="K2393" t="str">
        <f t="shared" si="85"/>
        <v/>
      </c>
      <c r="L2393" t="str">
        <f>VLOOKUP(K2393,Input!$AM$3:$AP$1002,4)</f>
        <v/>
      </c>
      <c r="M2393" t="str">
        <f>VLOOKUP(K2393,Input!$AM$3:$AP$1002,3)</f>
        <v/>
      </c>
    </row>
    <row r="2394" spans="8:13" x14ac:dyDescent="0.3">
      <c r="H2394" t="str">
        <f t="shared" si="84"/>
        <v/>
      </c>
      <c r="I2394" t="str">
        <f>VLOOKUP(H2394,Input!$AI$3:$AL$1002,4)</f>
        <v/>
      </c>
      <c r="J2394" t="str">
        <f>VLOOKUP(H2394,Input!$AI$3:$AL$1002,3)</f>
        <v/>
      </c>
      <c r="K2394" t="str">
        <f t="shared" si="85"/>
        <v/>
      </c>
      <c r="L2394" t="str">
        <f>VLOOKUP(K2394,Input!$AM$3:$AP$1002,4)</f>
        <v/>
      </c>
      <c r="M2394" t="str">
        <f>VLOOKUP(K2394,Input!$AM$3:$AP$1002,3)</f>
        <v/>
      </c>
    </row>
    <row r="2395" spans="8:13" x14ac:dyDescent="0.3">
      <c r="H2395" t="str">
        <f t="shared" si="84"/>
        <v/>
      </c>
      <c r="I2395" t="str">
        <f>VLOOKUP(H2395,Input!$AI$3:$AL$1002,4)</f>
        <v/>
      </c>
      <c r="J2395" t="str">
        <f>VLOOKUP(H2395,Input!$AI$3:$AL$1002,3)</f>
        <v/>
      </c>
      <c r="K2395" t="str">
        <f t="shared" si="85"/>
        <v/>
      </c>
      <c r="L2395" t="str">
        <f>VLOOKUP(K2395,Input!$AM$3:$AP$1002,4)</f>
        <v/>
      </c>
      <c r="M2395" t="str">
        <f>VLOOKUP(K2395,Input!$AM$3:$AP$1002,3)</f>
        <v/>
      </c>
    </row>
    <row r="2396" spans="8:13" x14ac:dyDescent="0.3">
      <c r="H2396" t="str">
        <f t="shared" si="84"/>
        <v/>
      </c>
      <c r="I2396" t="str">
        <f>VLOOKUP(H2396,Input!$AI$3:$AL$1002,4)</f>
        <v/>
      </c>
      <c r="J2396" t="str">
        <f>VLOOKUP(H2396,Input!$AI$3:$AL$1002,3)</f>
        <v/>
      </c>
      <c r="K2396" t="str">
        <f t="shared" si="85"/>
        <v/>
      </c>
      <c r="L2396" t="str">
        <f>VLOOKUP(K2396,Input!$AM$3:$AP$1002,4)</f>
        <v/>
      </c>
      <c r="M2396" t="str">
        <f>VLOOKUP(K2396,Input!$AM$3:$AP$1002,3)</f>
        <v/>
      </c>
    </row>
    <row r="2397" spans="8:13" x14ac:dyDescent="0.3">
      <c r="H2397" t="str">
        <f t="shared" si="84"/>
        <v/>
      </c>
      <c r="I2397" t="str">
        <f>VLOOKUP(H2397,Input!$AI$3:$AL$1002,4)</f>
        <v/>
      </c>
      <c r="J2397" t="str">
        <f>VLOOKUP(H2397,Input!$AI$3:$AL$1002,3)</f>
        <v/>
      </c>
      <c r="K2397" t="str">
        <f t="shared" si="85"/>
        <v/>
      </c>
      <c r="L2397" t="str">
        <f>VLOOKUP(K2397,Input!$AM$3:$AP$1002,4)</f>
        <v/>
      </c>
      <c r="M2397" t="str">
        <f>VLOOKUP(K2397,Input!$AM$3:$AP$1002,3)</f>
        <v/>
      </c>
    </row>
    <row r="2398" spans="8:13" x14ac:dyDescent="0.3">
      <c r="H2398" t="str">
        <f t="shared" si="84"/>
        <v/>
      </c>
      <c r="I2398" t="str">
        <f>VLOOKUP(H2398,Input!$AI$3:$AL$1002,4)</f>
        <v/>
      </c>
      <c r="J2398" t="str">
        <f>VLOOKUP(H2398,Input!$AI$3:$AL$1002,3)</f>
        <v/>
      </c>
      <c r="K2398" t="str">
        <f t="shared" si="85"/>
        <v/>
      </c>
      <c r="L2398" t="str">
        <f>VLOOKUP(K2398,Input!$AM$3:$AP$1002,4)</f>
        <v/>
      </c>
      <c r="M2398" t="str">
        <f>VLOOKUP(K2398,Input!$AM$3:$AP$1002,3)</f>
        <v/>
      </c>
    </row>
    <row r="2399" spans="8:13" x14ac:dyDescent="0.3">
      <c r="H2399" t="str">
        <f t="shared" si="84"/>
        <v/>
      </c>
      <c r="I2399" t="str">
        <f>VLOOKUP(H2399,Input!$AI$3:$AL$1002,4)</f>
        <v/>
      </c>
      <c r="J2399" t="str">
        <f>VLOOKUP(H2399,Input!$AI$3:$AL$1002,3)</f>
        <v/>
      </c>
      <c r="K2399" t="str">
        <f t="shared" si="85"/>
        <v/>
      </c>
      <c r="L2399" t="str">
        <f>VLOOKUP(K2399,Input!$AM$3:$AP$1002,4)</f>
        <v/>
      </c>
      <c r="M2399" t="str">
        <f>VLOOKUP(K2399,Input!$AM$3:$AP$1002,3)</f>
        <v/>
      </c>
    </row>
    <row r="2400" spans="8:13" x14ac:dyDescent="0.3">
      <c r="H2400" t="str">
        <f t="shared" si="84"/>
        <v/>
      </c>
      <c r="I2400" t="str">
        <f>VLOOKUP(H2400,Input!$AI$3:$AL$1002,4)</f>
        <v/>
      </c>
      <c r="J2400" t="str">
        <f>VLOOKUP(H2400,Input!$AI$3:$AL$1002,3)</f>
        <v/>
      </c>
      <c r="K2400" t="str">
        <f t="shared" si="85"/>
        <v/>
      </c>
      <c r="L2400" t="str">
        <f>VLOOKUP(K2400,Input!$AM$3:$AP$1002,4)</f>
        <v/>
      </c>
      <c r="M2400" t="str">
        <f>VLOOKUP(K2400,Input!$AM$3:$AP$1002,3)</f>
        <v/>
      </c>
    </row>
    <row r="2401" spans="8:13" x14ac:dyDescent="0.3">
      <c r="H2401" t="str">
        <f t="shared" si="84"/>
        <v/>
      </c>
      <c r="I2401" t="str">
        <f>VLOOKUP(H2401,Input!$AI$3:$AL$1002,4)</f>
        <v/>
      </c>
      <c r="J2401" t="str">
        <f>VLOOKUP(H2401,Input!$AI$3:$AL$1002,3)</f>
        <v/>
      </c>
      <c r="K2401" t="str">
        <f t="shared" si="85"/>
        <v/>
      </c>
      <c r="L2401" t="str">
        <f>VLOOKUP(K2401,Input!$AM$3:$AP$1002,4)</f>
        <v/>
      </c>
      <c r="M2401" t="str">
        <f>VLOOKUP(K2401,Input!$AM$3:$AP$1002,3)</f>
        <v/>
      </c>
    </row>
    <row r="2402" spans="8:13" x14ac:dyDescent="0.3">
      <c r="H2402" t="str">
        <f t="shared" si="84"/>
        <v/>
      </c>
      <c r="I2402" t="str">
        <f>VLOOKUP(H2402,Input!$AI$3:$AL$1002,4)</f>
        <v/>
      </c>
      <c r="J2402" t="str">
        <f>VLOOKUP(H2402,Input!$AI$3:$AL$1002,3)</f>
        <v/>
      </c>
      <c r="K2402" t="str">
        <f t="shared" si="85"/>
        <v/>
      </c>
      <c r="L2402" t="str">
        <f>VLOOKUP(K2402,Input!$AM$3:$AP$1002,4)</f>
        <v/>
      </c>
      <c r="M2402" t="str">
        <f>VLOOKUP(K2402,Input!$AM$3:$AP$1002,3)</f>
        <v/>
      </c>
    </row>
    <row r="2403" spans="8:13" x14ac:dyDescent="0.3">
      <c r="H2403" t="str">
        <f t="shared" si="84"/>
        <v/>
      </c>
      <c r="I2403" t="str">
        <f>VLOOKUP(H2403,Input!$AI$3:$AL$1002,4)</f>
        <v/>
      </c>
      <c r="J2403" t="str">
        <f>VLOOKUP(H2403,Input!$AI$3:$AL$1002,3)</f>
        <v/>
      </c>
      <c r="K2403" t="str">
        <f t="shared" si="85"/>
        <v/>
      </c>
      <c r="L2403" t="str">
        <f>VLOOKUP(K2403,Input!$AM$3:$AP$1002,4)</f>
        <v/>
      </c>
      <c r="M2403" t="str">
        <f>VLOOKUP(K2403,Input!$AM$3:$AP$1002,3)</f>
        <v/>
      </c>
    </row>
    <row r="2404" spans="8:13" x14ac:dyDescent="0.3">
      <c r="H2404" t="str">
        <f t="shared" si="84"/>
        <v/>
      </c>
      <c r="I2404" t="str">
        <f>VLOOKUP(H2404,Input!$AI$3:$AL$1002,4)</f>
        <v/>
      </c>
      <c r="J2404" t="str">
        <f>VLOOKUP(H2404,Input!$AI$3:$AL$1002,3)</f>
        <v/>
      </c>
      <c r="K2404" t="str">
        <f t="shared" si="85"/>
        <v/>
      </c>
      <c r="L2404" t="str">
        <f>VLOOKUP(K2404,Input!$AM$3:$AP$1002,4)</f>
        <v/>
      </c>
      <c r="M2404" t="str">
        <f>VLOOKUP(K2404,Input!$AM$3:$AP$1002,3)</f>
        <v/>
      </c>
    </row>
    <row r="2405" spans="8:13" x14ac:dyDescent="0.3">
      <c r="H2405" t="str">
        <f t="shared" si="84"/>
        <v/>
      </c>
      <c r="I2405" t="str">
        <f>VLOOKUP(H2405,Input!$AI$3:$AL$1002,4)</f>
        <v/>
      </c>
      <c r="J2405" t="str">
        <f>VLOOKUP(H2405,Input!$AI$3:$AL$1002,3)</f>
        <v/>
      </c>
      <c r="K2405" t="str">
        <f t="shared" si="85"/>
        <v/>
      </c>
      <c r="L2405" t="str">
        <f>VLOOKUP(K2405,Input!$AM$3:$AP$1002,4)</f>
        <v/>
      </c>
      <c r="M2405" t="str">
        <f>VLOOKUP(K2405,Input!$AM$3:$AP$1002,3)</f>
        <v/>
      </c>
    </row>
    <row r="2406" spans="8:13" x14ac:dyDescent="0.3">
      <c r="H2406" t="str">
        <f t="shared" si="84"/>
        <v/>
      </c>
      <c r="I2406" t="str">
        <f>VLOOKUP(H2406,Input!$AI$3:$AL$1002,4)</f>
        <v/>
      </c>
      <c r="J2406" t="str">
        <f>VLOOKUP(H2406,Input!$AI$3:$AL$1002,3)</f>
        <v/>
      </c>
      <c r="K2406" t="str">
        <f t="shared" si="85"/>
        <v/>
      </c>
      <c r="L2406" t="str">
        <f>VLOOKUP(K2406,Input!$AM$3:$AP$1002,4)</f>
        <v/>
      </c>
      <c r="M2406" t="str">
        <f>VLOOKUP(K2406,Input!$AM$3:$AP$1002,3)</f>
        <v/>
      </c>
    </row>
    <row r="2407" spans="8:13" x14ac:dyDescent="0.3">
      <c r="H2407" t="str">
        <f t="shared" si="84"/>
        <v/>
      </c>
      <c r="I2407" t="str">
        <f>VLOOKUP(H2407,Input!$AI$3:$AL$1002,4)</f>
        <v/>
      </c>
      <c r="J2407" t="str">
        <f>VLOOKUP(H2407,Input!$AI$3:$AL$1002,3)</f>
        <v/>
      </c>
      <c r="K2407" t="str">
        <f t="shared" si="85"/>
        <v/>
      </c>
      <c r="L2407" t="str">
        <f>VLOOKUP(K2407,Input!$AM$3:$AP$1002,4)</f>
        <v/>
      </c>
      <c r="M2407" t="str">
        <f>VLOOKUP(K2407,Input!$AM$3:$AP$1002,3)</f>
        <v/>
      </c>
    </row>
    <row r="2408" spans="8:13" x14ac:dyDescent="0.3">
      <c r="H2408" t="str">
        <f t="shared" si="84"/>
        <v/>
      </c>
      <c r="I2408" t="str">
        <f>VLOOKUP(H2408,Input!$AI$3:$AL$1002,4)</f>
        <v/>
      </c>
      <c r="J2408" t="str">
        <f>VLOOKUP(H2408,Input!$AI$3:$AL$1002,3)</f>
        <v/>
      </c>
      <c r="K2408" t="str">
        <f t="shared" si="85"/>
        <v/>
      </c>
      <c r="L2408" t="str">
        <f>VLOOKUP(K2408,Input!$AM$3:$AP$1002,4)</f>
        <v/>
      </c>
      <c r="M2408" t="str">
        <f>VLOOKUP(K2408,Input!$AM$3:$AP$1002,3)</f>
        <v/>
      </c>
    </row>
    <row r="2409" spans="8:13" x14ac:dyDescent="0.3">
      <c r="H2409" t="str">
        <f t="shared" si="84"/>
        <v/>
      </c>
      <c r="I2409" t="str">
        <f>VLOOKUP(H2409,Input!$AI$3:$AL$1002,4)</f>
        <v/>
      </c>
      <c r="J2409" t="str">
        <f>VLOOKUP(H2409,Input!$AI$3:$AL$1002,3)</f>
        <v/>
      </c>
      <c r="K2409" t="str">
        <f t="shared" si="85"/>
        <v/>
      </c>
      <c r="L2409" t="str">
        <f>VLOOKUP(K2409,Input!$AM$3:$AP$1002,4)</f>
        <v/>
      </c>
      <c r="M2409" t="str">
        <f>VLOOKUP(K2409,Input!$AM$3:$AP$1002,3)</f>
        <v/>
      </c>
    </row>
    <row r="2410" spans="8:13" x14ac:dyDescent="0.3">
      <c r="H2410" t="str">
        <f t="shared" si="84"/>
        <v/>
      </c>
      <c r="I2410" t="str">
        <f>VLOOKUP(H2410,Input!$AI$3:$AL$1002,4)</f>
        <v/>
      </c>
      <c r="J2410" t="str">
        <f>VLOOKUP(H2410,Input!$AI$3:$AL$1002,3)</f>
        <v/>
      </c>
      <c r="K2410" t="str">
        <f t="shared" si="85"/>
        <v/>
      </c>
      <c r="L2410" t="str">
        <f>VLOOKUP(K2410,Input!$AM$3:$AP$1002,4)</f>
        <v/>
      </c>
      <c r="M2410" t="str">
        <f>VLOOKUP(K2410,Input!$AM$3:$AP$1002,3)</f>
        <v/>
      </c>
    </row>
    <row r="2411" spans="8:13" x14ac:dyDescent="0.3">
      <c r="H2411" t="str">
        <f t="shared" si="84"/>
        <v/>
      </c>
      <c r="I2411" t="str">
        <f>VLOOKUP(H2411,Input!$AI$3:$AL$1002,4)</f>
        <v/>
      </c>
      <c r="J2411" t="str">
        <f>VLOOKUP(H2411,Input!$AI$3:$AL$1002,3)</f>
        <v/>
      </c>
      <c r="K2411" t="str">
        <f t="shared" si="85"/>
        <v/>
      </c>
      <c r="L2411" t="str">
        <f>VLOOKUP(K2411,Input!$AM$3:$AP$1002,4)</f>
        <v/>
      </c>
      <c r="M2411" t="str">
        <f>VLOOKUP(K2411,Input!$AM$3:$AP$1002,3)</f>
        <v/>
      </c>
    </row>
    <row r="2412" spans="8:13" x14ac:dyDescent="0.3">
      <c r="H2412" t="str">
        <f t="shared" si="84"/>
        <v/>
      </c>
      <c r="I2412" t="str">
        <f>VLOOKUP(H2412,Input!$AI$3:$AL$1002,4)</f>
        <v/>
      </c>
      <c r="J2412" t="str">
        <f>VLOOKUP(H2412,Input!$AI$3:$AL$1002,3)</f>
        <v/>
      </c>
      <c r="K2412" t="str">
        <f t="shared" si="85"/>
        <v/>
      </c>
      <c r="L2412" t="str">
        <f>VLOOKUP(K2412,Input!$AM$3:$AP$1002,4)</f>
        <v/>
      </c>
      <c r="M2412" t="str">
        <f>VLOOKUP(K2412,Input!$AM$3:$AP$1002,3)</f>
        <v/>
      </c>
    </row>
    <row r="2413" spans="8:13" x14ac:dyDescent="0.3">
      <c r="H2413" t="str">
        <f t="shared" si="84"/>
        <v/>
      </c>
      <c r="I2413" t="str">
        <f>VLOOKUP(H2413,Input!$AI$3:$AL$1002,4)</f>
        <v/>
      </c>
      <c r="J2413" t="str">
        <f>VLOOKUP(H2413,Input!$AI$3:$AL$1002,3)</f>
        <v/>
      </c>
      <c r="K2413" t="str">
        <f t="shared" si="85"/>
        <v/>
      </c>
      <c r="L2413" t="str">
        <f>VLOOKUP(K2413,Input!$AM$3:$AP$1002,4)</f>
        <v/>
      </c>
      <c r="M2413" t="str">
        <f>VLOOKUP(K2413,Input!$AM$3:$AP$1002,3)</f>
        <v/>
      </c>
    </row>
    <row r="2414" spans="8:13" x14ac:dyDescent="0.3">
      <c r="H2414" t="str">
        <f t="shared" si="84"/>
        <v/>
      </c>
      <c r="I2414" t="str">
        <f>VLOOKUP(H2414,Input!$AI$3:$AL$1002,4)</f>
        <v/>
      </c>
      <c r="J2414" t="str">
        <f>VLOOKUP(H2414,Input!$AI$3:$AL$1002,3)</f>
        <v/>
      </c>
      <c r="K2414" t="str">
        <f t="shared" si="85"/>
        <v/>
      </c>
      <c r="L2414" t="str">
        <f>VLOOKUP(K2414,Input!$AM$3:$AP$1002,4)</f>
        <v/>
      </c>
      <c r="M2414" t="str">
        <f>VLOOKUP(K2414,Input!$AM$3:$AP$1002,3)</f>
        <v/>
      </c>
    </row>
    <row r="2415" spans="8:13" x14ac:dyDescent="0.3">
      <c r="H2415" t="str">
        <f t="shared" si="84"/>
        <v/>
      </c>
      <c r="I2415" t="str">
        <f>VLOOKUP(H2415,Input!$AI$3:$AL$1002,4)</f>
        <v/>
      </c>
      <c r="J2415" t="str">
        <f>VLOOKUP(H2415,Input!$AI$3:$AL$1002,3)</f>
        <v/>
      </c>
      <c r="K2415" t="str">
        <f t="shared" si="85"/>
        <v/>
      </c>
      <c r="L2415" t="str">
        <f>VLOOKUP(K2415,Input!$AM$3:$AP$1002,4)</f>
        <v/>
      </c>
      <c r="M2415" t="str">
        <f>VLOOKUP(K2415,Input!$AM$3:$AP$1002,3)</f>
        <v/>
      </c>
    </row>
    <row r="2416" spans="8:13" x14ac:dyDescent="0.3">
      <c r="H2416" t="str">
        <f t="shared" si="84"/>
        <v/>
      </c>
      <c r="I2416" t="str">
        <f>VLOOKUP(H2416,Input!$AI$3:$AL$1002,4)</f>
        <v/>
      </c>
      <c r="J2416" t="str">
        <f>VLOOKUP(H2416,Input!$AI$3:$AL$1002,3)</f>
        <v/>
      </c>
      <c r="K2416" t="str">
        <f t="shared" si="85"/>
        <v/>
      </c>
      <c r="L2416" t="str">
        <f>VLOOKUP(K2416,Input!$AM$3:$AP$1002,4)</f>
        <v/>
      </c>
      <c r="M2416" t="str">
        <f>VLOOKUP(K2416,Input!$AM$3:$AP$1002,3)</f>
        <v/>
      </c>
    </row>
    <row r="2417" spans="8:13" x14ac:dyDescent="0.3">
      <c r="H2417" t="str">
        <f t="shared" si="84"/>
        <v/>
      </c>
      <c r="I2417" t="str">
        <f>VLOOKUP(H2417,Input!$AI$3:$AL$1002,4)</f>
        <v/>
      </c>
      <c r="J2417" t="str">
        <f>VLOOKUP(H2417,Input!$AI$3:$AL$1002,3)</f>
        <v/>
      </c>
      <c r="K2417" t="str">
        <f t="shared" si="85"/>
        <v/>
      </c>
      <c r="L2417" t="str">
        <f>VLOOKUP(K2417,Input!$AM$3:$AP$1002,4)</f>
        <v/>
      </c>
      <c r="M2417" t="str">
        <f>VLOOKUP(K2417,Input!$AM$3:$AP$1002,3)</f>
        <v/>
      </c>
    </row>
    <row r="2418" spans="8:13" x14ac:dyDescent="0.3">
      <c r="H2418" t="str">
        <f t="shared" si="84"/>
        <v/>
      </c>
      <c r="I2418" t="str">
        <f>VLOOKUP(H2418,Input!$AI$3:$AL$1002,4)</f>
        <v/>
      </c>
      <c r="J2418" t="str">
        <f>VLOOKUP(H2418,Input!$AI$3:$AL$1002,3)</f>
        <v/>
      </c>
      <c r="K2418" t="str">
        <f t="shared" si="85"/>
        <v/>
      </c>
      <c r="L2418" t="str">
        <f>VLOOKUP(K2418,Input!$AM$3:$AP$1002,4)</f>
        <v/>
      </c>
      <c r="M2418" t="str">
        <f>VLOOKUP(K2418,Input!$AM$3:$AP$1002,3)</f>
        <v/>
      </c>
    </row>
    <row r="2419" spans="8:13" x14ac:dyDescent="0.3">
      <c r="H2419" t="str">
        <f t="shared" si="84"/>
        <v/>
      </c>
      <c r="I2419" t="str">
        <f>VLOOKUP(H2419,Input!$AI$3:$AL$1002,4)</f>
        <v/>
      </c>
      <c r="J2419" t="str">
        <f>VLOOKUP(H2419,Input!$AI$3:$AL$1002,3)</f>
        <v/>
      </c>
      <c r="K2419" t="str">
        <f t="shared" si="85"/>
        <v/>
      </c>
      <c r="L2419" t="str">
        <f>VLOOKUP(K2419,Input!$AM$3:$AP$1002,4)</f>
        <v/>
      </c>
      <c r="M2419" t="str">
        <f>VLOOKUP(K2419,Input!$AM$3:$AP$1002,3)</f>
        <v/>
      </c>
    </row>
    <row r="2420" spans="8:13" x14ac:dyDescent="0.3">
      <c r="H2420" t="str">
        <f t="shared" si="84"/>
        <v/>
      </c>
      <c r="I2420" t="str">
        <f>VLOOKUP(H2420,Input!$AI$3:$AL$1002,4)</f>
        <v/>
      </c>
      <c r="J2420" t="str">
        <f>VLOOKUP(H2420,Input!$AI$3:$AL$1002,3)</f>
        <v/>
      </c>
      <c r="K2420" t="str">
        <f t="shared" si="85"/>
        <v/>
      </c>
      <c r="L2420" t="str">
        <f>VLOOKUP(K2420,Input!$AM$3:$AP$1002,4)</f>
        <v/>
      </c>
      <c r="M2420" t="str">
        <f>VLOOKUP(K2420,Input!$AM$3:$AP$1002,3)</f>
        <v/>
      </c>
    </row>
    <row r="2421" spans="8:13" x14ac:dyDescent="0.3">
      <c r="H2421" t="str">
        <f t="shared" si="84"/>
        <v/>
      </c>
      <c r="I2421" t="str">
        <f>VLOOKUP(H2421,Input!$AI$3:$AL$1002,4)</f>
        <v/>
      </c>
      <c r="J2421" t="str">
        <f>VLOOKUP(H2421,Input!$AI$3:$AL$1002,3)</f>
        <v/>
      </c>
      <c r="K2421" t="str">
        <f t="shared" si="85"/>
        <v/>
      </c>
      <c r="L2421" t="str">
        <f>VLOOKUP(K2421,Input!$AM$3:$AP$1002,4)</f>
        <v/>
      </c>
      <c r="M2421" t="str">
        <f>VLOOKUP(K2421,Input!$AM$3:$AP$1002,3)</f>
        <v/>
      </c>
    </row>
    <row r="2422" spans="8:13" x14ac:dyDescent="0.3">
      <c r="H2422" t="str">
        <f t="shared" si="84"/>
        <v/>
      </c>
      <c r="I2422" t="str">
        <f>VLOOKUP(H2422,Input!$AI$3:$AL$1002,4)</f>
        <v/>
      </c>
      <c r="J2422" t="str">
        <f>VLOOKUP(H2422,Input!$AI$3:$AL$1002,3)</f>
        <v/>
      </c>
      <c r="K2422" t="str">
        <f t="shared" si="85"/>
        <v/>
      </c>
      <c r="L2422" t="str">
        <f>VLOOKUP(K2422,Input!$AM$3:$AP$1002,4)</f>
        <v/>
      </c>
      <c r="M2422" t="str">
        <f>VLOOKUP(K2422,Input!$AM$3:$AP$1002,3)</f>
        <v/>
      </c>
    </row>
    <row r="2423" spans="8:13" x14ac:dyDescent="0.3">
      <c r="H2423" t="str">
        <f t="shared" si="84"/>
        <v/>
      </c>
      <c r="I2423" t="str">
        <f>VLOOKUP(H2423,Input!$AI$3:$AL$1002,4)</f>
        <v/>
      </c>
      <c r="J2423" t="str">
        <f>VLOOKUP(H2423,Input!$AI$3:$AL$1002,3)</f>
        <v/>
      </c>
      <c r="K2423" t="str">
        <f t="shared" si="85"/>
        <v/>
      </c>
      <c r="L2423" t="str">
        <f>VLOOKUP(K2423,Input!$AM$3:$AP$1002,4)</f>
        <v/>
      </c>
      <c r="M2423" t="str">
        <f>VLOOKUP(K2423,Input!$AM$3:$AP$1002,3)</f>
        <v/>
      </c>
    </row>
    <row r="2424" spans="8:13" x14ac:dyDescent="0.3">
      <c r="H2424" t="str">
        <f t="shared" si="84"/>
        <v/>
      </c>
      <c r="I2424" t="str">
        <f>VLOOKUP(H2424,Input!$AI$3:$AL$1002,4)</f>
        <v/>
      </c>
      <c r="J2424" t="str">
        <f>VLOOKUP(H2424,Input!$AI$3:$AL$1002,3)</f>
        <v/>
      </c>
      <c r="K2424" t="str">
        <f t="shared" si="85"/>
        <v/>
      </c>
      <c r="L2424" t="str">
        <f>VLOOKUP(K2424,Input!$AM$3:$AP$1002,4)</f>
        <v/>
      </c>
      <c r="M2424" t="str">
        <f>VLOOKUP(K2424,Input!$AM$3:$AP$1002,3)</f>
        <v/>
      </c>
    </row>
    <row r="2425" spans="8:13" x14ac:dyDescent="0.3">
      <c r="H2425" t="str">
        <f t="shared" si="84"/>
        <v/>
      </c>
      <c r="I2425" t="str">
        <f>VLOOKUP(H2425,Input!$AI$3:$AL$1002,4)</f>
        <v/>
      </c>
      <c r="J2425" t="str">
        <f>VLOOKUP(H2425,Input!$AI$3:$AL$1002,3)</f>
        <v/>
      </c>
      <c r="K2425" t="str">
        <f t="shared" si="85"/>
        <v/>
      </c>
      <c r="L2425" t="str">
        <f>VLOOKUP(K2425,Input!$AM$3:$AP$1002,4)</f>
        <v/>
      </c>
      <c r="M2425" t="str">
        <f>VLOOKUP(K2425,Input!$AM$3:$AP$1002,3)</f>
        <v/>
      </c>
    </row>
    <row r="2426" spans="8:13" x14ac:dyDescent="0.3">
      <c r="H2426" t="str">
        <f t="shared" si="84"/>
        <v/>
      </c>
      <c r="I2426" t="str">
        <f>VLOOKUP(H2426,Input!$AI$3:$AL$1002,4)</f>
        <v/>
      </c>
      <c r="J2426" t="str">
        <f>VLOOKUP(H2426,Input!$AI$3:$AL$1002,3)</f>
        <v/>
      </c>
      <c r="K2426" t="str">
        <f t="shared" si="85"/>
        <v/>
      </c>
      <c r="L2426" t="str">
        <f>VLOOKUP(K2426,Input!$AM$3:$AP$1002,4)</f>
        <v/>
      </c>
      <c r="M2426" t="str">
        <f>VLOOKUP(K2426,Input!$AM$3:$AP$1002,3)</f>
        <v/>
      </c>
    </row>
    <row r="2427" spans="8:13" x14ac:dyDescent="0.3">
      <c r="H2427" t="str">
        <f t="shared" si="84"/>
        <v/>
      </c>
      <c r="I2427" t="str">
        <f>VLOOKUP(H2427,Input!$AI$3:$AL$1002,4)</f>
        <v/>
      </c>
      <c r="J2427" t="str">
        <f>VLOOKUP(H2427,Input!$AI$3:$AL$1002,3)</f>
        <v/>
      </c>
      <c r="K2427" t="str">
        <f t="shared" si="85"/>
        <v/>
      </c>
      <c r="L2427" t="str">
        <f>VLOOKUP(K2427,Input!$AM$3:$AP$1002,4)</f>
        <v/>
      </c>
      <c r="M2427" t="str">
        <f>VLOOKUP(K2427,Input!$AM$3:$AP$1002,3)</f>
        <v/>
      </c>
    </row>
    <row r="2428" spans="8:13" x14ac:dyDescent="0.3">
      <c r="H2428" t="str">
        <f t="shared" si="84"/>
        <v/>
      </c>
      <c r="I2428" t="str">
        <f>VLOOKUP(H2428,Input!$AI$3:$AL$1002,4)</f>
        <v/>
      </c>
      <c r="J2428" t="str">
        <f>VLOOKUP(H2428,Input!$AI$3:$AL$1002,3)</f>
        <v/>
      </c>
      <c r="K2428" t="str">
        <f t="shared" si="85"/>
        <v/>
      </c>
      <c r="L2428" t="str">
        <f>VLOOKUP(K2428,Input!$AM$3:$AP$1002,4)</f>
        <v/>
      </c>
      <c r="M2428" t="str">
        <f>VLOOKUP(K2428,Input!$AM$3:$AP$1002,3)</f>
        <v/>
      </c>
    </row>
    <row r="2429" spans="8:13" x14ac:dyDescent="0.3">
      <c r="H2429" t="str">
        <f t="shared" si="84"/>
        <v/>
      </c>
      <c r="I2429" t="str">
        <f>VLOOKUP(H2429,Input!$AI$3:$AL$1002,4)</f>
        <v/>
      </c>
      <c r="J2429" t="str">
        <f>VLOOKUP(H2429,Input!$AI$3:$AL$1002,3)</f>
        <v/>
      </c>
      <c r="K2429" t="str">
        <f t="shared" si="85"/>
        <v/>
      </c>
      <c r="L2429" t="str">
        <f>VLOOKUP(K2429,Input!$AM$3:$AP$1002,4)</f>
        <v/>
      </c>
      <c r="M2429" t="str">
        <f>VLOOKUP(K2429,Input!$AM$3:$AP$1002,3)</f>
        <v/>
      </c>
    </row>
    <row r="2430" spans="8:13" x14ac:dyDescent="0.3">
      <c r="H2430" t="str">
        <f t="shared" si="84"/>
        <v/>
      </c>
      <c r="I2430" t="str">
        <f>VLOOKUP(H2430,Input!$AI$3:$AL$1002,4)</f>
        <v/>
      </c>
      <c r="J2430" t="str">
        <f>VLOOKUP(H2430,Input!$AI$3:$AL$1002,3)</f>
        <v/>
      </c>
      <c r="K2430" t="str">
        <f t="shared" si="85"/>
        <v/>
      </c>
      <c r="L2430" t="str">
        <f>VLOOKUP(K2430,Input!$AM$3:$AP$1002,4)</f>
        <v/>
      </c>
      <c r="M2430" t="str">
        <f>VLOOKUP(K2430,Input!$AM$3:$AP$1002,3)</f>
        <v/>
      </c>
    </row>
    <row r="2431" spans="8:13" x14ac:dyDescent="0.3">
      <c r="H2431" t="str">
        <f t="shared" si="84"/>
        <v/>
      </c>
      <c r="I2431" t="str">
        <f>VLOOKUP(H2431,Input!$AI$3:$AL$1002,4)</f>
        <v/>
      </c>
      <c r="J2431" t="str">
        <f>VLOOKUP(H2431,Input!$AI$3:$AL$1002,3)</f>
        <v/>
      </c>
      <c r="K2431" t="str">
        <f t="shared" si="85"/>
        <v/>
      </c>
      <c r="L2431" t="str">
        <f>VLOOKUP(K2431,Input!$AM$3:$AP$1002,4)</f>
        <v/>
      </c>
      <c r="M2431" t="str">
        <f>VLOOKUP(K2431,Input!$AM$3:$AP$1002,3)</f>
        <v/>
      </c>
    </row>
    <row r="2432" spans="8:13" x14ac:dyDescent="0.3">
      <c r="H2432" t="str">
        <f t="shared" si="84"/>
        <v/>
      </c>
      <c r="I2432" t="str">
        <f>VLOOKUP(H2432,Input!$AI$3:$AL$1002,4)</f>
        <v/>
      </c>
      <c r="J2432" t="str">
        <f>VLOOKUP(H2432,Input!$AI$3:$AL$1002,3)</f>
        <v/>
      </c>
      <c r="K2432" t="str">
        <f t="shared" si="85"/>
        <v/>
      </c>
      <c r="L2432" t="str">
        <f>VLOOKUP(K2432,Input!$AM$3:$AP$1002,4)</f>
        <v/>
      </c>
      <c r="M2432" t="str">
        <f>VLOOKUP(K2432,Input!$AM$3:$AP$1002,3)</f>
        <v/>
      </c>
    </row>
    <row r="2433" spans="8:13" x14ac:dyDescent="0.3">
      <c r="H2433" t="str">
        <f t="shared" si="84"/>
        <v/>
      </c>
      <c r="I2433" t="str">
        <f>VLOOKUP(H2433,Input!$AI$3:$AL$1002,4)</f>
        <v/>
      </c>
      <c r="J2433" t="str">
        <f>VLOOKUP(H2433,Input!$AI$3:$AL$1002,3)</f>
        <v/>
      </c>
      <c r="K2433" t="str">
        <f t="shared" si="85"/>
        <v/>
      </c>
      <c r="L2433" t="str">
        <f>VLOOKUP(K2433,Input!$AM$3:$AP$1002,4)</f>
        <v/>
      </c>
      <c r="M2433" t="str">
        <f>VLOOKUP(K2433,Input!$AM$3:$AP$1002,3)</f>
        <v/>
      </c>
    </row>
    <row r="2434" spans="8:13" x14ac:dyDescent="0.3">
      <c r="H2434" t="str">
        <f t="shared" si="84"/>
        <v/>
      </c>
      <c r="I2434" t="str">
        <f>VLOOKUP(H2434,Input!$AI$3:$AL$1002,4)</f>
        <v/>
      </c>
      <c r="J2434" t="str">
        <f>VLOOKUP(H2434,Input!$AI$3:$AL$1002,3)</f>
        <v/>
      </c>
      <c r="K2434" t="str">
        <f t="shared" si="85"/>
        <v/>
      </c>
      <c r="L2434" t="str">
        <f>VLOOKUP(K2434,Input!$AM$3:$AP$1002,4)</f>
        <v/>
      </c>
      <c r="M2434" t="str">
        <f>VLOOKUP(K2434,Input!$AM$3:$AP$1002,3)</f>
        <v/>
      </c>
    </row>
    <row r="2435" spans="8:13" x14ac:dyDescent="0.3">
      <c r="H2435" t="str">
        <f t="shared" si="84"/>
        <v/>
      </c>
      <c r="I2435" t="str">
        <f>VLOOKUP(H2435,Input!$AI$3:$AL$1002,4)</f>
        <v/>
      </c>
      <c r="J2435" t="str">
        <f>VLOOKUP(H2435,Input!$AI$3:$AL$1002,3)</f>
        <v/>
      </c>
      <c r="K2435" t="str">
        <f t="shared" si="85"/>
        <v/>
      </c>
      <c r="L2435" t="str">
        <f>VLOOKUP(K2435,Input!$AM$3:$AP$1002,4)</f>
        <v/>
      </c>
      <c r="M2435" t="str">
        <f>VLOOKUP(K2435,Input!$AM$3:$AP$1002,3)</f>
        <v/>
      </c>
    </row>
    <row r="2436" spans="8:13" x14ac:dyDescent="0.3">
      <c r="H2436" t="str">
        <f t="shared" si="84"/>
        <v/>
      </c>
      <c r="I2436" t="str">
        <f>VLOOKUP(H2436,Input!$AI$3:$AL$1002,4)</f>
        <v/>
      </c>
      <c r="J2436" t="str">
        <f>VLOOKUP(H2436,Input!$AI$3:$AL$1002,3)</f>
        <v/>
      </c>
      <c r="K2436" t="str">
        <f t="shared" si="85"/>
        <v/>
      </c>
      <c r="L2436" t="str">
        <f>VLOOKUP(K2436,Input!$AM$3:$AP$1002,4)</f>
        <v/>
      </c>
      <c r="M2436" t="str">
        <f>VLOOKUP(K2436,Input!$AM$3:$AP$1002,3)</f>
        <v/>
      </c>
    </row>
    <row r="2437" spans="8:13" x14ac:dyDescent="0.3">
      <c r="H2437" t="str">
        <f t="shared" ref="H2437:H2500" si="86">IF(H2436&lt;$H$1,H2436+1,"")</f>
        <v/>
      </c>
      <c r="I2437" t="str">
        <f>VLOOKUP(H2437,Input!$AI$3:$AL$1002,4)</f>
        <v/>
      </c>
      <c r="J2437" t="str">
        <f>VLOOKUP(H2437,Input!$AI$3:$AL$1002,3)</f>
        <v/>
      </c>
      <c r="K2437" t="str">
        <f t="shared" ref="K2437:K2500" si="87">IF(K2436&lt;$K$1,K2436+1,"")</f>
        <v/>
      </c>
      <c r="L2437" t="str">
        <f>VLOOKUP(K2437,Input!$AM$3:$AP$1002,4)</f>
        <v/>
      </c>
      <c r="M2437" t="str">
        <f>VLOOKUP(K2437,Input!$AM$3:$AP$1002,3)</f>
        <v/>
      </c>
    </row>
    <row r="2438" spans="8:13" x14ac:dyDescent="0.3">
      <c r="H2438" t="str">
        <f t="shared" si="86"/>
        <v/>
      </c>
      <c r="I2438" t="str">
        <f>VLOOKUP(H2438,Input!$AI$3:$AL$1002,4)</f>
        <v/>
      </c>
      <c r="J2438" t="str">
        <f>VLOOKUP(H2438,Input!$AI$3:$AL$1002,3)</f>
        <v/>
      </c>
      <c r="K2438" t="str">
        <f t="shared" si="87"/>
        <v/>
      </c>
      <c r="L2438" t="str">
        <f>VLOOKUP(K2438,Input!$AM$3:$AP$1002,4)</f>
        <v/>
      </c>
      <c r="M2438" t="str">
        <f>VLOOKUP(K2438,Input!$AM$3:$AP$1002,3)</f>
        <v/>
      </c>
    </row>
    <row r="2439" spans="8:13" x14ac:dyDescent="0.3">
      <c r="H2439" t="str">
        <f t="shared" si="86"/>
        <v/>
      </c>
      <c r="I2439" t="str">
        <f>VLOOKUP(H2439,Input!$AI$3:$AL$1002,4)</f>
        <v/>
      </c>
      <c r="J2439" t="str">
        <f>VLOOKUP(H2439,Input!$AI$3:$AL$1002,3)</f>
        <v/>
      </c>
      <c r="K2439" t="str">
        <f t="shared" si="87"/>
        <v/>
      </c>
      <c r="L2439" t="str">
        <f>VLOOKUP(K2439,Input!$AM$3:$AP$1002,4)</f>
        <v/>
      </c>
      <c r="M2439" t="str">
        <f>VLOOKUP(K2439,Input!$AM$3:$AP$1002,3)</f>
        <v/>
      </c>
    </row>
    <row r="2440" spans="8:13" x14ac:dyDescent="0.3">
      <c r="H2440" t="str">
        <f t="shared" si="86"/>
        <v/>
      </c>
      <c r="I2440" t="str">
        <f>VLOOKUP(H2440,Input!$AI$3:$AL$1002,4)</f>
        <v/>
      </c>
      <c r="J2440" t="str">
        <f>VLOOKUP(H2440,Input!$AI$3:$AL$1002,3)</f>
        <v/>
      </c>
      <c r="K2440" t="str">
        <f t="shared" si="87"/>
        <v/>
      </c>
      <c r="L2440" t="str">
        <f>VLOOKUP(K2440,Input!$AM$3:$AP$1002,4)</f>
        <v/>
      </c>
      <c r="M2440" t="str">
        <f>VLOOKUP(K2440,Input!$AM$3:$AP$1002,3)</f>
        <v/>
      </c>
    </row>
    <row r="2441" spans="8:13" x14ac:dyDescent="0.3">
      <c r="H2441" t="str">
        <f t="shared" si="86"/>
        <v/>
      </c>
      <c r="I2441" t="str">
        <f>VLOOKUP(H2441,Input!$AI$3:$AL$1002,4)</f>
        <v/>
      </c>
      <c r="J2441" t="str">
        <f>VLOOKUP(H2441,Input!$AI$3:$AL$1002,3)</f>
        <v/>
      </c>
      <c r="K2441" t="str">
        <f t="shared" si="87"/>
        <v/>
      </c>
      <c r="L2441" t="str">
        <f>VLOOKUP(K2441,Input!$AM$3:$AP$1002,4)</f>
        <v/>
      </c>
      <c r="M2441" t="str">
        <f>VLOOKUP(K2441,Input!$AM$3:$AP$1002,3)</f>
        <v/>
      </c>
    </row>
    <row r="2442" spans="8:13" x14ac:dyDescent="0.3">
      <c r="H2442" t="str">
        <f t="shared" si="86"/>
        <v/>
      </c>
      <c r="I2442" t="str">
        <f>VLOOKUP(H2442,Input!$AI$3:$AL$1002,4)</f>
        <v/>
      </c>
      <c r="J2442" t="str">
        <f>VLOOKUP(H2442,Input!$AI$3:$AL$1002,3)</f>
        <v/>
      </c>
      <c r="K2442" t="str">
        <f t="shared" si="87"/>
        <v/>
      </c>
      <c r="L2442" t="str">
        <f>VLOOKUP(K2442,Input!$AM$3:$AP$1002,4)</f>
        <v/>
      </c>
      <c r="M2442" t="str">
        <f>VLOOKUP(K2442,Input!$AM$3:$AP$1002,3)</f>
        <v/>
      </c>
    </row>
    <row r="2443" spans="8:13" x14ac:dyDescent="0.3">
      <c r="H2443" t="str">
        <f t="shared" si="86"/>
        <v/>
      </c>
      <c r="I2443" t="str">
        <f>VLOOKUP(H2443,Input!$AI$3:$AL$1002,4)</f>
        <v/>
      </c>
      <c r="J2443" t="str">
        <f>VLOOKUP(H2443,Input!$AI$3:$AL$1002,3)</f>
        <v/>
      </c>
      <c r="K2443" t="str">
        <f t="shared" si="87"/>
        <v/>
      </c>
      <c r="L2443" t="str">
        <f>VLOOKUP(K2443,Input!$AM$3:$AP$1002,4)</f>
        <v/>
      </c>
      <c r="M2443" t="str">
        <f>VLOOKUP(K2443,Input!$AM$3:$AP$1002,3)</f>
        <v/>
      </c>
    </row>
    <row r="2444" spans="8:13" x14ac:dyDescent="0.3">
      <c r="H2444" t="str">
        <f t="shared" si="86"/>
        <v/>
      </c>
      <c r="I2444" t="str">
        <f>VLOOKUP(H2444,Input!$AI$3:$AL$1002,4)</f>
        <v/>
      </c>
      <c r="J2444" t="str">
        <f>VLOOKUP(H2444,Input!$AI$3:$AL$1002,3)</f>
        <v/>
      </c>
      <c r="K2444" t="str">
        <f t="shared" si="87"/>
        <v/>
      </c>
      <c r="L2444" t="str">
        <f>VLOOKUP(K2444,Input!$AM$3:$AP$1002,4)</f>
        <v/>
      </c>
      <c r="M2444" t="str">
        <f>VLOOKUP(K2444,Input!$AM$3:$AP$1002,3)</f>
        <v/>
      </c>
    </row>
    <row r="2445" spans="8:13" x14ac:dyDescent="0.3">
      <c r="H2445" t="str">
        <f t="shared" si="86"/>
        <v/>
      </c>
      <c r="I2445" t="str">
        <f>VLOOKUP(H2445,Input!$AI$3:$AL$1002,4)</f>
        <v/>
      </c>
      <c r="J2445" t="str">
        <f>VLOOKUP(H2445,Input!$AI$3:$AL$1002,3)</f>
        <v/>
      </c>
      <c r="K2445" t="str">
        <f t="shared" si="87"/>
        <v/>
      </c>
      <c r="L2445" t="str">
        <f>VLOOKUP(K2445,Input!$AM$3:$AP$1002,4)</f>
        <v/>
      </c>
      <c r="M2445" t="str">
        <f>VLOOKUP(K2445,Input!$AM$3:$AP$1002,3)</f>
        <v/>
      </c>
    </row>
    <row r="2446" spans="8:13" x14ac:dyDescent="0.3">
      <c r="H2446" t="str">
        <f t="shared" si="86"/>
        <v/>
      </c>
      <c r="I2446" t="str">
        <f>VLOOKUP(H2446,Input!$AI$3:$AL$1002,4)</f>
        <v/>
      </c>
      <c r="J2446" t="str">
        <f>VLOOKUP(H2446,Input!$AI$3:$AL$1002,3)</f>
        <v/>
      </c>
      <c r="K2446" t="str">
        <f t="shared" si="87"/>
        <v/>
      </c>
      <c r="L2446" t="str">
        <f>VLOOKUP(K2446,Input!$AM$3:$AP$1002,4)</f>
        <v/>
      </c>
      <c r="M2446" t="str">
        <f>VLOOKUP(K2446,Input!$AM$3:$AP$1002,3)</f>
        <v/>
      </c>
    </row>
    <row r="2447" spans="8:13" x14ac:dyDescent="0.3">
      <c r="H2447" t="str">
        <f t="shared" si="86"/>
        <v/>
      </c>
      <c r="I2447" t="str">
        <f>VLOOKUP(H2447,Input!$AI$3:$AL$1002,4)</f>
        <v/>
      </c>
      <c r="J2447" t="str">
        <f>VLOOKUP(H2447,Input!$AI$3:$AL$1002,3)</f>
        <v/>
      </c>
      <c r="K2447" t="str">
        <f t="shared" si="87"/>
        <v/>
      </c>
      <c r="L2447" t="str">
        <f>VLOOKUP(K2447,Input!$AM$3:$AP$1002,4)</f>
        <v/>
      </c>
      <c r="M2447" t="str">
        <f>VLOOKUP(K2447,Input!$AM$3:$AP$1002,3)</f>
        <v/>
      </c>
    </row>
    <row r="2448" spans="8:13" x14ac:dyDescent="0.3">
      <c r="H2448" t="str">
        <f t="shared" si="86"/>
        <v/>
      </c>
      <c r="I2448" t="str">
        <f>VLOOKUP(H2448,Input!$AI$3:$AL$1002,4)</f>
        <v/>
      </c>
      <c r="J2448" t="str">
        <f>VLOOKUP(H2448,Input!$AI$3:$AL$1002,3)</f>
        <v/>
      </c>
      <c r="K2448" t="str">
        <f t="shared" si="87"/>
        <v/>
      </c>
      <c r="L2448" t="str">
        <f>VLOOKUP(K2448,Input!$AM$3:$AP$1002,4)</f>
        <v/>
      </c>
      <c r="M2448" t="str">
        <f>VLOOKUP(K2448,Input!$AM$3:$AP$1002,3)</f>
        <v/>
      </c>
    </row>
    <row r="2449" spans="8:13" x14ac:dyDescent="0.3">
      <c r="H2449" t="str">
        <f t="shared" si="86"/>
        <v/>
      </c>
      <c r="I2449" t="str">
        <f>VLOOKUP(H2449,Input!$AI$3:$AL$1002,4)</f>
        <v/>
      </c>
      <c r="J2449" t="str">
        <f>VLOOKUP(H2449,Input!$AI$3:$AL$1002,3)</f>
        <v/>
      </c>
      <c r="K2449" t="str">
        <f t="shared" si="87"/>
        <v/>
      </c>
      <c r="L2449" t="str">
        <f>VLOOKUP(K2449,Input!$AM$3:$AP$1002,4)</f>
        <v/>
      </c>
      <c r="M2449" t="str">
        <f>VLOOKUP(K2449,Input!$AM$3:$AP$1002,3)</f>
        <v/>
      </c>
    </row>
    <row r="2450" spans="8:13" x14ac:dyDescent="0.3">
      <c r="H2450" t="str">
        <f t="shared" si="86"/>
        <v/>
      </c>
      <c r="I2450" t="str">
        <f>VLOOKUP(H2450,Input!$AI$3:$AL$1002,4)</f>
        <v/>
      </c>
      <c r="J2450" t="str">
        <f>VLOOKUP(H2450,Input!$AI$3:$AL$1002,3)</f>
        <v/>
      </c>
      <c r="K2450" t="str">
        <f t="shared" si="87"/>
        <v/>
      </c>
      <c r="L2450" t="str">
        <f>VLOOKUP(K2450,Input!$AM$3:$AP$1002,4)</f>
        <v/>
      </c>
      <c r="M2450" t="str">
        <f>VLOOKUP(K2450,Input!$AM$3:$AP$1002,3)</f>
        <v/>
      </c>
    </row>
    <row r="2451" spans="8:13" x14ac:dyDescent="0.3">
      <c r="H2451" t="str">
        <f t="shared" si="86"/>
        <v/>
      </c>
      <c r="I2451" t="str">
        <f>VLOOKUP(H2451,Input!$AI$3:$AL$1002,4)</f>
        <v/>
      </c>
      <c r="J2451" t="str">
        <f>VLOOKUP(H2451,Input!$AI$3:$AL$1002,3)</f>
        <v/>
      </c>
      <c r="K2451" t="str">
        <f t="shared" si="87"/>
        <v/>
      </c>
      <c r="L2451" t="str">
        <f>VLOOKUP(K2451,Input!$AM$3:$AP$1002,4)</f>
        <v/>
      </c>
      <c r="M2451" t="str">
        <f>VLOOKUP(K2451,Input!$AM$3:$AP$1002,3)</f>
        <v/>
      </c>
    </row>
    <row r="2452" spans="8:13" x14ac:dyDescent="0.3">
      <c r="H2452" t="str">
        <f t="shared" si="86"/>
        <v/>
      </c>
      <c r="I2452" t="str">
        <f>VLOOKUP(H2452,Input!$AI$3:$AL$1002,4)</f>
        <v/>
      </c>
      <c r="J2452" t="str">
        <f>VLOOKUP(H2452,Input!$AI$3:$AL$1002,3)</f>
        <v/>
      </c>
      <c r="K2452" t="str">
        <f t="shared" si="87"/>
        <v/>
      </c>
      <c r="L2452" t="str">
        <f>VLOOKUP(K2452,Input!$AM$3:$AP$1002,4)</f>
        <v/>
      </c>
      <c r="M2452" t="str">
        <f>VLOOKUP(K2452,Input!$AM$3:$AP$1002,3)</f>
        <v/>
      </c>
    </row>
    <row r="2453" spans="8:13" x14ac:dyDescent="0.3">
      <c r="H2453" t="str">
        <f t="shared" si="86"/>
        <v/>
      </c>
      <c r="I2453" t="str">
        <f>VLOOKUP(H2453,Input!$AI$3:$AL$1002,4)</f>
        <v/>
      </c>
      <c r="J2453" t="str">
        <f>VLOOKUP(H2453,Input!$AI$3:$AL$1002,3)</f>
        <v/>
      </c>
      <c r="K2453" t="str">
        <f t="shared" si="87"/>
        <v/>
      </c>
      <c r="L2453" t="str">
        <f>VLOOKUP(K2453,Input!$AM$3:$AP$1002,4)</f>
        <v/>
      </c>
      <c r="M2453" t="str">
        <f>VLOOKUP(K2453,Input!$AM$3:$AP$1002,3)</f>
        <v/>
      </c>
    </row>
    <row r="2454" spans="8:13" x14ac:dyDescent="0.3">
      <c r="H2454" t="str">
        <f t="shared" si="86"/>
        <v/>
      </c>
      <c r="I2454" t="str">
        <f>VLOOKUP(H2454,Input!$AI$3:$AL$1002,4)</f>
        <v/>
      </c>
      <c r="J2454" t="str">
        <f>VLOOKUP(H2454,Input!$AI$3:$AL$1002,3)</f>
        <v/>
      </c>
      <c r="K2454" t="str">
        <f t="shared" si="87"/>
        <v/>
      </c>
      <c r="L2454" t="str">
        <f>VLOOKUP(K2454,Input!$AM$3:$AP$1002,4)</f>
        <v/>
      </c>
      <c r="M2454" t="str">
        <f>VLOOKUP(K2454,Input!$AM$3:$AP$1002,3)</f>
        <v/>
      </c>
    </row>
    <row r="2455" spans="8:13" x14ac:dyDescent="0.3">
      <c r="H2455" t="str">
        <f t="shared" si="86"/>
        <v/>
      </c>
      <c r="I2455" t="str">
        <f>VLOOKUP(H2455,Input!$AI$3:$AL$1002,4)</f>
        <v/>
      </c>
      <c r="J2455" t="str">
        <f>VLOOKUP(H2455,Input!$AI$3:$AL$1002,3)</f>
        <v/>
      </c>
      <c r="K2455" t="str">
        <f t="shared" si="87"/>
        <v/>
      </c>
      <c r="L2455" t="str">
        <f>VLOOKUP(K2455,Input!$AM$3:$AP$1002,4)</f>
        <v/>
      </c>
      <c r="M2455" t="str">
        <f>VLOOKUP(K2455,Input!$AM$3:$AP$1002,3)</f>
        <v/>
      </c>
    </row>
    <row r="2456" spans="8:13" x14ac:dyDescent="0.3">
      <c r="H2456" t="str">
        <f t="shared" si="86"/>
        <v/>
      </c>
      <c r="I2456" t="str">
        <f>VLOOKUP(H2456,Input!$AI$3:$AL$1002,4)</f>
        <v/>
      </c>
      <c r="J2456" t="str">
        <f>VLOOKUP(H2456,Input!$AI$3:$AL$1002,3)</f>
        <v/>
      </c>
      <c r="K2456" t="str">
        <f t="shared" si="87"/>
        <v/>
      </c>
      <c r="L2456" t="str">
        <f>VLOOKUP(K2456,Input!$AM$3:$AP$1002,4)</f>
        <v/>
      </c>
      <c r="M2456" t="str">
        <f>VLOOKUP(K2456,Input!$AM$3:$AP$1002,3)</f>
        <v/>
      </c>
    </row>
    <row r="2457" spans="8:13" x14ac:dyDescent="0.3">
      <c r="H2457" t="str">
        <f t="shared" si="86"/>
        <v/>
      </c>
      <c r="I2457" t="str">
        <f>VLOOKUP(H2457,Input!$AI$3:$AL$1002,4)</f>
        <v/>
      </c>
      <c r="J2457" t="str">
        <f>VLOOKUP(H2457,Input!$AI$3:$AL$1002,3)</f>
        <v/>
      </c>
      <c r="K2457" t="str">
        <f t="shared" si="87"/>
        <v/>
      </c>
      <c r="L2457" t="str">
        <f>VLOOKUP(K2457,Input!$AM$3:$AP$1002,4)</f>
        <v/>
      </c>
      <c r="M2457" t="str">
        <f>VLOOKUP(K2457,Input!$AM$3:$AP$1002,3)</f>
        <v/>
      </c>
    </row>
    <row r="2458" spans="8:13" x14ac:dyDescent="0.3">
      <c r="H2458" t="str">
        <f t="shared" si="86"/>
        <v/>
      </c>
      <c r="I2458" t="str">
        <f>VLOOKUP(H2458,Input!$AI$3:$AL$1002,4)</f>
        <v/>
      </c>
      <c r="J2458" t="str">
        <f>VLOOKUP(H2458,Input!$AI$3:$AL$1002,3)</f>
        <v/>
      </c>
      <c r="K2458" t="str">
        <f t="shared" si="87"/>
        <v/>
      </c>
      <c r="L2458" t="str">
        <f>VLOOKUP(K2458,Input!$AM$3:$AP$1002,4)</f>
        <v/>
      </c>
      <c r="M2458" t="str">
        <f>VLOOKUP(K2458,Input!$AM$3:$AP$1002,3)</f>
        <v/>
      </c>
    </row>
    <row r="2459" spans="8:13" x14ac:dyDescent="0.3">
      <c r="H2459" t="str">
        <f t="shared" si="86"/>
        <v/>
      </c>
      <c r="I2459" t="str">
        <f>VLOOKUP(H2459,Input!$AI$3:$AL$1002,4)</f>
        <v/>
      </c>
      <c r="J2459" t="str">
        <f>VLOOKUP(H2459,Input!$AI$3:$AL$1002,3)</f>
        <v/>
      </c>
      <c r="K2459" t="str">
        <f t="shared" si="87"/>
        <v/>
      </c>
      <c r="L2459" t="str">
        <f>VLOOKUP(K2459,Input!$AM$3:$AP$1002,4)</f>
        <v/>
      </c>
      <c r="M2459" t="str">
        <f>VLOOKUP(K2459,Input!$AM$3:$AP$1002,3)</f>
        <v/>
      </c>
    </row>
    <row r="2460" spans="8:13" x14ac:dyDescent="0.3">
      <c r="H2460" t="str">
        <f t="shared" si="86"/>
        <v/>
      </c>
      <c r="I2460" t="str">
        <f>VLOOKUP(H2460,Input!$AI$3:$AL$1002,4)</f>
        <v/>
      </c>
      <c r="J2460" t="str">
        <f>VLOOKUP(H2460,Input!$AI$3:$AL$1002,3)</f>
        <v/>
      </c>
      <c r="K2460" t="str">
        <f t="shared" si="87"/>
        <v/>
      </c>
      <c r="L2460" t="str">
        <f>VLOOKUP(K2460,Input!$AM$3:$AP$1002,4)</f>
        <v/>
      </c>
      <c r="M2460" t="str">
        <f>VLOOKUP(K2460,Input!$AM$3:$AP$1002,3)</f>
        <v/>
      </c>
    </row>
    <row r="2461" spans="8:13" x14ac:dyDescent="0.3">
      <c r="H2461" t="str">
        <f t="shared" si="86"/>
        <v/>
      </c>
      <c r="I2461" t="str">
        <f>VLOOKUP(H2461,Input!$AI$3:$AL$1002,4)</f>
        <v/>
      </c>
      <c r="J2461" t="str">
        <f>VLOOKUP(H2461,Input!$AI$3:$AL$1002,3)</f>
        <v/>
      </c>
      <c r="K2461" t="str">
        <f t="shared" si="87"/>
        <v/>
      </c>
      <c r="L2461" t="str">
        <f>VLOOKUP(K2461,Input!$AM$3:$AP$1002,4)</f>
        <v/>
      </c>
      <c r="M2461" t="str">
        <f>VLOOKUP(K2461,Input!$AM$3:$AP$1002,3)</f>
        <v/>
      </c>
    </row>
    <row r="2462" spans="8:13" x14ac:dyDescent="0.3">
      <c r="H2462" t="str">
        <f t="shared" si="86"/>
        <v/>
      </c>
      <c r="I2462" t="str">
        <f>VLOOKUP(H2462,Input!$AI$3:$AL$1002,4)</f>
        <v/>
      </c>
      <c r="J2462" t="str">
        <f>VLOOKUP(H2462,Input!$AI$3:$AL$1002,3)</f>
        <v/>
      </c>
      <c r="K2462" t="str">
        <f t="shared" si="87"/>
        <v/>
      </c>
      <c r="L2462" t="str">
        <f>VLOOKUP(K2462,Input!$AM$3:$AP$1002,4)</f>
        <v/>
      </c>
      <c r="M2462" t="str">
        <f>VLOOKUP(K2462,Input!$AM$3:$AP$1002,3)</f>
        <v/>
      </c>
    </row>
    <row r="2463" spans="8:13" x14ac:dyDescent="0.3">
      <c r="H2463" t="str">
        <f t="shared" si="86"/>
        <v/>
      </c>
      <c r="I2463" t="str">
        <f>VLOOKUP(H2463,Input!$AI$3:$AL$1002,4)</f>
        <v/>
      </c>
      <c r="J2463" t="str">
        <f>VLOOKUP(H2463,Input!$AI$3:$AL$1002,3)</f>
        <v/>
      </c>
      <c r="K2463" t="str">
        <f t="shared" si="87"/>
        <v/>
      </c>
      <c r="L2463" t="str">
        <f>VLOOKUP(K2463,Input!$AM$3:$AP$1002,4)</f>
        <v/>
      </c>
      <c r="M2463" t="str">
        <f>VLOOKUP(K2463,Input!$AM$3:$AP$1002,3)</f>
        <v/>
      </c>
    </row>
    <row r="2464" spans="8:13" x14ac:dyDescent="0.3">
      <c r="H2464" t="str">
        <f t="shared" si="86"/>
        <v/>
      </c>
      <c r="I2464" t="str">
        <f>VLOOKUP(H2464,Input!$AI$3:$AL$1002,4)</f>
        <v/>
      </c>
      <c r="J2464" t="str">
        <f>VLOOKUP(H2464,Input!$AI$3:$AL$1002,3)</f>
        <v/>
      </c>
      <c r="K2464" t="str">
        <f t="shared" si="87"/>
        <v/>
      </c>
      <c r="L2464" t="str">
        <f>VLOOKUP(K2464,Input!$AM$3:$AP$1002,4)</f>
        <v/>
      </c>
      <c r="M2464" t="str">
        <f>VLOOKUP(K2464,Input!$AM$3:$AP$1002,3)</f>
        <v/>
      </c>
    </row>
    <row r="2465" spans="8:13" x14ac:dyDescent="0.3">
      <c r="H2465" t="str">
        <f t="shared" si="86"/>
        <v/>
      </c>
      <c r="I2465" t="str">
        <f>VLOOKUP(H2465,Input!$AI$3:$AL$1002,4)</f>
        <v/>
      </c>
      <c r="J2465" t="str">
        <f>VLOOKUP(H2465,Input!$AI$3:$AL$1002,3)</f>
        <v/>
      </c>
      <c r="K2465" t="str">
        <f t="shared" si="87"/>
        <v/>
      </c>
      <c r="L2465" t="str">
        <f>VLOOKUP(K2465,Input!$AM$3:$AP$1002,4)</f>
        <v/>
      </c>
      <c r="M2465" t="str">
        <f>VLOOKUP(K2465,Input!$AM$3:$AP$1002,3)</f>
        <v/>
      </c>
    </row>
    <row r="2466" spans="8:13" x14ac:dyDescent="0.3">
      <c r="H2466" t="str">
        <f t="shared" si="86"/>
        <v/>
      </c>
      <c r="I2466" t="str">
        <f>VLOOKUP(H2466,Input!$AI$3:$AL$1002,4)</f>
        <v/>
      </c>
      <c r="J2466" t="str">
        <f>VLOOKUP(H2466,Input!$AI$3:$AL$1002,3)</f>
        <v/>
      </c>
      <c r="K2466" t="str">
        <f t="shared" si="87"/>
        <v/>
      </c>
      <c r="L2466" t="str">
        <f>VLOOKUP(K2466,Input!$AM$3:$AP$1002,4)</f>
        <v/>
      </c>
      <c r="M2466" t="str">
        <f>VLOOKUP(K2466,Input!$AM$3:$AP$1002,3)</f>
        <v/>
      </c>
    </row>
    <row r="2467" spans="8:13" x14ac:dyDescent="0.3">
      <c r="H2467" t="str">
        <f t="shared" si="86"/>
        <v/>
      </c>
      <c r="I2467" t="str">
        <f>VLOOKUP(H2467,Input!$AI$3:$AL$1002,4)</f>
        <v/>
      </c>
      <c r="J2467" t="str">
        <f>VLOOKUP(H2467,Input!$AI$3:$AL$1002,3)</f>
        <v/>
      </c>
      <c r="K2467" t="str">
        <f t="shared" si="87"/>
        <v/>
      </c>
      <c r="L2467" t="str">
        <f>VLOOKUP(K2467,Input!$AM$3:$AP$1002,4)</f>
        <v/>
      </c>
      <c r="M2467" t="str">
        <f>VLOOKUP(K2467,Input!$AM$3:$AP$1002,3)</f>
        <v/>
      </c>
    </row>
    <row r="2468" spans="8:13" x14ac:dyDescent="0.3">
      <c r="H2468" t="str">
        <f t="shared" si="86"/>
        <v/>
      </c>
      <c r="I2468" t="str">
        <f>VLOOKUP(H2468,Input!$AI$3:$AL$1002,4)</f>
        <v/>
      </c>
      <c r="J2468" t="str">
        <f>VLOOKUP(H2468,Input!$AI$3:$AL$1002,3)</f>
        <v/>
      </c>
      <c r="K2468" t="str">
        <f t="shared" si="87"/>
        <v/>
      </c>
      <c r="L2468" t="str">
        <f>VLOOKUP(K2468,Input!$AM$3:$AP$1002,4)</f>
        <v/>
      </c>
      <c r="M2468" t="str">
        <f>VLOOKUP(K2468,Input!$AM$3:$AP$1002,3)</f>
        <v/>
      </c>
    </row>
    <row r="2469" spans="8:13" x14ac:dyDescent="0.3">
      <c r="H2469" t="str">
        <f t="shared" si="86"/>
        <v/>
      </c>
      <c r="I2469" t="str">
        <f>VLOOKUP(H2469,Input!$AI$3:$AL$1002,4)</f>
        <v/>
      </c>
      <c r="J2469" t="str">
        <f>VLOOKUP(H2469,Input!$AI$3:$AL$1002,3)</f>
        <v/>
      </c>
      <c r="K2469" t="str">
        <f t="shared" si="87"/>
        <v/>
      </c>
      <c r="L2469" t="str">
        <f>VLOOKUP(K2469,Input!$AM$3:$AP$1002,4)</f>
        <v/>
      </c>
      <c r="M2469" t="str">
        <f>VLOOKUP(K2469,Input!$AM$3:$AP$1002,3)</f>
        <v/>
      </c>
    </row>
    <row r="2470" spans="8:13" x14ac:dyDescent="0.3">
      <c r="H2470" t="str">
        <f t="shared" si="86"/>
        <v/>
      </c>
      <c r="I2470" t="str">
        <f>VLOOKUP(H2470,Input!$AI$3:$AL$1002,4)</f>
        <v/>
      </c>
      <c r="J2470" t="str">
        <f>VLOOKUP(H2470,Input!$AI$3:$AL$1002,3)</f>
        <v/>
      </c>
      <c r="K2470" t="str">
        <f t="shared" si="87"/>
        <v/>
      </c>
      <c r="L2470" t="str">
        <f>VLOOKUP(K2470,Input!$AM$3:$AP$1002,4)</f>
        <v/>
      </c>
      <c r="M2470" t="str">
        <f>VLOOKUP(K2470,Input!$AM$3:$AP$1002,3)</f>
        <v/>
      </c>
    </row>
    <row r="2471" spans="8:13" x14ac:dyDescent="0.3">
      <c r="H2471" t="str">
        <f t="shared" si="86"/>
        <v/>
      </c>
      <c r="I2471" t="str">
        <f>VLOOKUP(H2471,Input!$AI$3:$AL$1002,4)</f>
        <v/>
      </c>
      <c r="J2471" t="str">
        <f>VLOOKUP(H2471,Input!$AI$3:$AL$1002,3)</f>
        <v/>
      </c>
      <c r="K2471" t="str">
        <f t="shared" si="87"/>
        <v/>
      </c>
      <c r="L2471" t="str">
        <f>VLOOKUP(K2471,Input!$AM$3:$AP$1002,4)</f>
        <v/>
      </c>
      <c r="M2471" t="str">
        <f>VLOOKUP(K2471,Input!$AM$3:$AP$1002,3)</f>
        <v/>
      </c>
    </row>
    <row r="2472" spans="8:13" x14ac:dyDescent="0.3">
      <c r="H2472" t="str">
        <f t="shared" si="86"/>
        <v/>
      </c>
      <c r="I2472" t="str">
        <f>VLOOKUP(H2472,Input!$AI$3:$AL$1002,4)</f>
        <v/>
      </c>
      <c r="J2472" t="str">
        <f>VLOOKUP(H2472,Input!$AI$3:$AL$1002,3)</f>
        <v/>
      </c>
      <c r="K2472" t="str">
        <f t="shared" si="87"/>
        <v/>
      </c>
      <c r="L2472" t="str">
        <f>VLOOKUP(K2472,Input!$AM$3:$AP$1002,4)</f>
        <v/>
      </c>
      <c r="M2472" t="str">
        <f>VLOOKUP(K2472,Input!$AM$3:$AP$1002,3)</f>
        <v/>
      </c>
    </row>
    <row r="2473" spans="8:13" x14ac:dyDescent="0.3">
      <c r="H2473" t="str">
        <f t="shared" si="86"/>
        <v/>
      </c>
      <c r="I2473" t="str">
        <f>VLOOKUP(H2473,Input!$AI$3:$AL$1002,4)</f>
        <v/>
      </c>
      <c r="J2473" t="str">
        <f>VLOOKUP(H2473,Input!$AI$3:$AL$1002,3)</f>
        <v/>
      </c>
      <c r="K2473" t="str">
        <f t="shared" si="87"/>
        <v/>
      </c>
      <c r="L2473" t="str">
        <f>VLOOKUP(K2473,Input!$AM$3:$AP$1002,4)</f>
        <v/>
      </c>
      <c r="M2473" t="str">
        <f>VLOOKUP(K2473,Input!$AM$3:$AP$1002,3)</f>
        <v/>
      </c>
    </row>
    <row r="2474" spans="8:13" x14ac:dyDescent="0.3">
      <c r="H2474" t="str">
        <f t="shared" si="86"/>
        <v/>
      </c>
      <c r="I2474" t="str">
        <f>VLOOKUP(H2474,Input!$AI$3:$AL$1002,4)</f>
        <v/>
      </c>
      <c r="J2474" t="str">
        <f>VLOOKUP(H2474,Input!$AI$3:$AL$1002,3)</f>
        <v/>
      </c>
      <c r="K2474" t="str">
        <f t="shared" si="87"/>
        <v/>
      </c>
      <c r="L2474" t="str">
        <f>VLOOKUP(K2474,Input!$AM$3:$AP$1002,4)</f>
        <v/>
      </c>
      <c r="M2474" t="str">
        <f>VLOOKUP(K2474,Input!$AM$3:$AP$1002,3)</f>
        <v/>
      </c>
    </row>
    <row r="2475" spans="8:13" x14ac:dyDescent="0.3">
      <c r="H2475" t="str">
        <f t="shared" si="86"/>
        <v/>
      </c>
      <c r="I2475" t="str">
        <f>VLOOKUP(H2475,Input!$AI$3:$AL$1002,4)</f>
        <v/>
      </c>
      <c r="J2475" t="str">
        <f>VLOOKUP(H2475,Input!$AI$3:$AL$1002,3)</f>
        <v/>
      </c>
      <c r="K2475" t="str">
        <f t="shared" si="87"/>
        <v/>
      </c>
      <c r="L2475" t="str">
        <f>VLOOKUP(K2475,Input!$AM$3:$AP$1002,4)</f>
        <v/>
      </c>
      <c r="M2475" t="str">
        <f>VLOOKUP(K2475,Input!$AM$3:$AP$1002,3)</f>
        <v/>
      </c>
    </row>
    <row r="2476" spans="8:13" x14ac:dyDescent="0.3">
      <c r="H2476" t="str">
        <f t="shared" si="86"/>
        <v/>
      </c>
      <c r="I2476" t="str">
        <f>VLOOKUP(H2476,Input!$AI$3:$AL$1002,4)</f>
        <v/>
      </c>
      <c r="J2476" t="str">
        <f>VLOOKUP(H2476,Input!$AI$3:$AL$1002,3)</f>
        <v/>
      </c>
      <c r="K2476" t="str">
        <f t="shared" si="87"/>
        <v/>
      </c>
      <c r="L2476" t="str">
        <f>VLOOKUP(K2476,Input!$AM$3:$AP$1002,4)</f>
        <v/>
      </c>
      <c r="M2476" t="str">
        <f>VLOOKUP(K2476,Input!$AM$3:$AP$1002,3)</f>
        <v/>
      </c>
    </row>
    <row r="2477" spans="8:13" x14ac:dyDescent="0.3">
      <c r="H2477" t="str">
        <f t="shared" si="86"/>
        <v/>
      </c>
      <c r="I2477" t="str">
        <f>VLOOKUP(H2477,Input!$AI$3:$AL$1002,4)</f>
        <v/>
      </c>
      <c r="J2477" t="str">
        <f>VLOOKUP(H2477,Input!$AI$3:$AL$1002,3)</f>
        <v/>
      </c>
      <c r="K2477" t="str">
        <f t="shared" si="87"/>
        <v/>
      </c>
      <c r="L2477" t="str">
        <f>VLOOKUP(K2477,Input!$AM$3:$AP$1002,4)</f>
        <v/>
      </c>
      <c r="M2477" t="str">
        <f>VLOOKUP(K2477,Input!$AM$3:$AP$1002,3)</f>
        <v/>
      </c>
    </row>
    <row r="2478" spans="8:13" x14ac:dyDescent="0.3">
      <c r="H2478" t="str">
        <f t="shared" si="86"/>
        <v/>
      </c>
      <c r="I2478" t="str">
        <f>VLOOKUP(H2478,Input!$AI$3:$AL$1002,4)</f>
        <v/>
      </c>
      <c r="J2478" t="str">
        <f>VLOOKUP(H2478,Input!$AI$3:$AL$1002,3)</f>
        <v/>
      </c>
      <c r="K2478" t="str">
        <f t="shared" si="87"/>
        <v/>
      </c>
      <c r="L2478" t="str">
        <f>VLOOKUP(K2478,Input!$AM$3:$AP$1002,4)</f>
        <v/>
      </c>
      <c r="M2478" t="str">
        <f>VLOOKUP(K2478,Input!$AM$3:$AP$1002,3)</f>
        <v/>
      </c>
    </row>
    <row r="2479" spans="8:13" x14ac:dyDescent="0.3">
      <c r="H2479" t="str">
        <f t="shared" si="86"/>
        <v/>
      </c>
      <c r="I2479" t="str">
        <f>VLOOKUP(H2479,Input!$AI$3:$AL$1002,4)</f>
        <v/>
      </c>
      <c r="J2479" t="str">
        <f>VLOOKUP(H2479,Input!$AI$3:$AL$1002,3)</f>
        <v/>
      </c>
      <c r="K2479" t="str">
        <f t="shared" si="87"/>
        <v/>
      </c>
      <c r="L2479" t="str">
        <f>VLOOKUP(K2479,Input!$AM$3:$AP$1002,4)</f>
        <v/>
      </c>
      <c r="M2479" t="str">
        <f>VLOOKUP(K2479,Input!$AM$3:$AP$1002,3)</f>
        <v/>
      </c>
    </row>
    <row r="2480" spans="8:13" x14ac:dyDescent="0.3">
      <c r="H2480" t="str">
        <f t="shared" si="86"/>
        <v/>
      </c>
      <c r="I2480" t="str">
        <f>VLOOKUP(H2480,Input!$AI$3:$AL$1002,4)</f>
        <v/>
      </c>
      <c r="J2480" t="str">
        <f>VLOOKUP(H2480,Input!$AI$3:$AL$1002,3)</f>
        <v/>
      </c>
      <c r="K2480" t="str">
        <f t="shared" si="87"/>
        <v/>
      </c>
      <c r="L2480" t="str">
        <f>VLOOKUP(K2480,Input!$AM$3:$AP$1002,4)</f>
        <v/>
      </c>
      <c r="M2480" t="str">
        <f>VLOOKUP(K2480,Input!$AM$3:$AP$1002,3)</f>
        <v/>
      </c>
    </row>
    <row r="2481" spans="8:13" x14ac:dyDescent="0.3">
      <c r="H2481" t="str">
        <f t="shared" si="86"/>
        <v/>
      </c>
      <c r="I2481" t="str">
        <f>VLOOKUP(H2481,Input!$AI$3:$AL$1002,4)</f>
        <v/>
      </c>
      <c r="J2481" t="str">
        <f>VLOOKUP(H2481,Input!$AI$3:$AL$1002,3)</f>
        <v/>
      </c>
      <c r="K2481" t="str">
        <f t="shared" si="87"/>
        <v/>
      </c>
      <c r="L2481" t="str">
        <f>VLOOKUP(K2481,Input!$AM$3:$AP$1002,4)</f>
        <v/>
      </c>
      <c r="M2481" t="str">
        <f>VLOOKUP(K2481,Input!$AM$3:$AP$1002,3)</f>
        <v/>
      </c>
    </row>
    <row r="2482" spans="8:13" x14ac:dyDescent="0.3">
      <c r="H2482" t="str">
        <f t="shared" si="86"/>
        <v/>
      </c>
      <c r="I2482" t="str">
        <f>VLOOKUP(H2482,Input!$AI$3:$AL$1002,4)</f>
        <v/>
      </c>
      <c r="J2482" t="str">
        <f>VLOOKUP(H2482,Input!$AI$3:$AL$1002,3)</f>
        <v/>
      </c>
      <c r="K2482" t="str">
        <f t="shared" si="87"/>
        <v/>
      </c>
      <c r="L2482" t="str">
        <f>VLOOKUP(K2482,Input!$AM$3:$AP$1002,4)</f>
        <v/>
      </c>
      <c r="M2482" t="str">
        <f>VLOOKUP(K2482,Input!$AM$3:$AP$1002,3)</f>
        <v/>
      </c>
    </row>
    <row r="2483" spans="8:13" x14ac:dyDescent="0.3">
      <c r="H2483" t="str">
        <f t="shared" si="86"/>
        <v/>
      </c>
      <c r="I2483" t="str">
        <f>VLOOKUP(H2483,Input!$AI$3:$AL$1002,4)</f>
        <v/>
      </c>
      <c r="J2483" t="str">
        <f>VLOOKUP(H2483,Input!$AI$3:$AL$1002,3)</f>
        <v/>
      </c>
      <c r="K2483" t="str">
        <f t="shared" si="87"/>
        <v/>
      </c>
      <c r="L2483" t="str">
        <f>VLOOKUP(K2483,Input!$AM$3:$AP$1002,4)</f>
        <v/>
      </c>
      <c r="M2483" t="str">
        <f>VLOOKUP(K2483,Input!$AM$3:$AP$1002,3)</f>
        <v/>
      </c>
    </row>
    <row r="2484" spans="8:13" x14ac:dyDescent="0.3">
      <c r="H2484" t="str">
        <f t="shared" si="86"/>
        <v/>
      </c>
      <c r="I2484" t="str">
        <f>VLOOKUP(H2484,Input!$AI$3:$AL$1002,4)</f>
        <v/>
      </c>
      <c r="J2484" t="str">
        <f>VLOOKUP(H2484,Input!$AI$3:$AL$1002,3)</f>
        <v/>
      </c>
      <c r="K2484" t="str">
        <f t="shared" si="87"/>
        <v/>
      </c>
      <c r="L2484" t="str">
        <f>VLOOKUP(K2484,Input!$AM$3:$AP$1002,4)</f>
        <v/>
      </c>
      <c r="M2484" t="str">
        <f>VLOOKUP(K2484,Input!$AM$3:$AP$1002,3)</f>
        <v/>
      </c>
    </row>
    <row r="2485" spans="8:13" x14ac:dyDescent="0.3">
      <c r="H2485" t="str">
        <f t="shared" si="86"/>
        <v/>
      </c>
      <c r="I2485" t="str">
        <f>VLOOKUP(H2485,Input!$AI$3:$AL$1002,4)</f>
        <v/>
      </c>
      <c r="J2485" t="str">
        <f>VLOOKUP(H2485,Input!$AI$3:$AL$1002,3)</f>
        <v/>
      </c>
      <c r="K2485" t="str">
        <f t="shared" si="87"/>
        <v/>
      </c>
      <c r="L2485" t="str">
        <f>VLOOKUP(K2485,Input!$AM$3:$AP$1002,4)</f>
        <v/>
      </c>
      <c r="M2485" t="str">
        <f>VLOOKUP(K2485,Input!$AM$3:$AP$1002,3)</f>
        <v/>
      </c>
    </row>
    <row r="2486" spans="8:13" x14ac:dyDescent="0.3">
      <c r="H2486" t="str">
        <f t="shared" si="86"/>
        <v/>
      </c>
      <c r="I2486" t="str">
        <f>VLOOKUP(H2486,Input!$AI$3:$AL$1002,4)</f>
        <v/>
      </c>
      <c r="J2486" t="str">
        <f>VLOOKUP(H2486,Input!$AI$3:$AL$1002,3)</f>
        <v/>
      </c>
      <c r="K2486" t="str">
        <f t="shared" si="87"/>
        <v/>
      </c>
      <c r="L2486" t="str">
        <f>VLOOKUP(K2486,Input!$AM$3:$AP$1002,4)</f>
        <v/>
      </c>
      <c r="M2486" t="str">
        <f>VLOOKUP(K2486,Input!$AM$3:$AP$1002,3)</f>
        <v/>
      </c>
    </row>
    <row r="2487" spans="8:13" x14ac:dyDescent="0.3">
      <c r="H2487" t="str">
        <f t="shared" si="86"/>
        <v/>
      </c>
      <c r="I2487" t="str">
        <f>VLOOKUP(H2487,Input!$AI$3:$AL$1002,4)</f>
        <v/>
      </c>
      <c r="J2487" t="str">
        <f>VLOOKUP(H2487,Input!$AI$3:$AL$1002,3)</f>
        <v/>
      </c>
      <c r="K2487" t="str">
        <f t="shared" si="87"/>
        <v/>
      </c>
      <c r="L2487" t="str">
        <f>VLOOKUP(K2487,Input!$AM$3:$AP$1002,4)</f>
        <v/>
      </c>
      <c r="M2487" t="str">
        <f>VLOOKUP(K2487,Input!$AM$3:$AP$1002,3)</f>
        <v/>
      </c>
    </row>
    <row r="2488" spans="8:13" x14ac:dyDescent="0.3">
      <c r="H2488" t="str">
        <f t="shared" si="86"/>
        <v/>
      </c>
      <c r="I2488" t="str">
        <f>VLOOKUP(H2488,Input!$AI$3:$AL$1002,4)</f>
        <v/>
      </c>
      <c r="J2488" t="str">
        <f>VLOOKUP(H2488,Input!$AI$3:$AL$1002,3)</f>
        <v/>
      </c>
      <c r="K2488" t="str">
        <f t="shared" si="87"/>
        <v/>
      </c>
      <c r="L2488" t="str">
        <f>VLOOKUP(K2488,Input!$AM$3:$AP$1002,4)</f>
        <v/>
      </c>
      <c r="M2488" t="str">
        <f>VLOOKUP(K2488,Input!$AM$3:$AP$1002,3)</f>
        <v/>
      </c>
    </row>
    <row r="2489" spans="8:13" x14ac:dyDescent="0.3">
      <c r="H2489" t="str">
        <f t="shared" si="86"/>
        <v/>
      </c>
      <c r="I2489" t="str">
        <f>VLOOKUP(H2489,Input!$AI$3:$AL$1002,4)</f>
        <v/>
      </c>
      <c r="J2489" t="str">
        <f>VLOOKUP(H2489,Input!$AI$3:$AL$1002,3)</f>
        <v/>
      </c>
      <c r="K2489" t="str">
        <f t="shared" si="87"/>
        <v/>
      </c>
      <c r="L2489" t="str">
        <f>VLOOKUP(K2489,Input!$AM$3:$AP$1002,4)</f>
        <v/>
      </c>
      <c r="M2489" t="str">
        <f>VLOOKUP(K2489,Input!$AM$3:$AP$1002,3)</f>
        <v/>
      </c>
    </row>
    <row r="2490" spans="8:13" x14ac:dyDescent="0.3">
      <c r="H2490" t="str">
        <f t="shared" si="86"/>
        <v/>
      </c>
      <c r="I2490" t="str">
        <f>VLOOKUP(H2490,Input!$AI$3:$AL$1002,4)</f>
        <v/>
      </c>
      <c r="J2490" t="str">
        <f>VLOOKUP(H2490,Input!$AI$3:$AL$1002,3)</f>
        <v/>
      </c>
      <c r="K2490" t="str">
        <f t="shared" si="87"/>
        <v/>
      </c>
      <c r="L2490" t="str">
        <f>VLOOKUP(K2490,Input!$AM$3:$AP$1002,4)</f>
        <v/>
      </c>
      <c r="M2490" t="str">
        <f>VLOOKUP(K2490,Input!$AM$3:$AP$1002,3)</f>
        <v/>
      </c>
    </row>
    <row r="2491" spans="8:13" x14ac:dyDescent="0.3">
      <c r="H2491" t="str">
        <f t="shared" si="86"/>
        <v/>
      </c>
      <c r="I2491" t="str">
        <f>VLOOKUP(H2491,Input!$AI$3:$AL$1002,4)</f>
        <v/>
      </c>
      <c r="J2491" t="str">
        <f>VLOOKUP(H2491,Input!$AI$3:$AL$1002,3)</f>
        <v/>
      </c>
      <c r="K2491" t="str">
        <f t="shared" si="87"/>
        <v/>
      </c>
      <c r="L2491" t="str">
        <f>VLOOKUP(K2491,Input!$AM$3:$AP$1002,4)</f>
        <v/>
      </c>
      <c r="M2491" t="str">
        <f>VLOOKUP(K2491,Input!$AM$3:$AP$1002,3)</f>
        <v/>
      </c>
    </row>
    <row r="2492" spans="8:13" x14ac:dyDescent="0.3">
      <c r="H2492" t="str">
        <f t="shared" si="86"/>
        <v/>
      </c>
      <c r="I2492" t="str">
        <f>VLOOKUP(H2492,Input!$AI$3:$AL$1002,4)</f>
        <v/>
      </c>
      <c r="J2492" t="str">
        <f>VLOOKUP(H2492,Input!$AI$3:$AL$1002,3)</f>
        <v/>
      </c>
      <c r="K2492" t="str">
        <f t="shared" si="87"/>
        <v/>
      </c>
      <c r="L2492" t="str">
        <f>VLOOKUP(K2492,Input!$AM$3:$AP$1002,4)</f>
        <v/>
      </c>
      <c r="M2492" t="str">
        <f>VLOOKUP(K2492,Input!$AM$3:$AP$1002,3)</f>
        <v/>
      </c>
    </row>
    <row r="2493" spans="8:13" x14ac:dyDescent="0.3">
      <c r="H2493" t="str">
        <f t="shared" si="86"/>
        <v/>
      </c>
      <c r="I2493" t="str">
        <f>VLOOKUP(H2493,Input!$AI$3:$AL$1002,4)</f>
        <v/>
      </c>
      <c r="J2493" t="str">
        <f>VLOOKUP(H2493,Input!$AI$3:$AL$1002,3)</f>
        <v/>
      </c>
      <c r="K2493" t="str">
        <f t="shared" si="87"/>
        <v/>
      </c>
      <c r="L2493" t="str">
        <f>VLOOKUP(K2493,Input!$AM$3:$AP$1002,4)</f>
        <v/>
      </c>
      <c r="M2493" t="str">
        <f>VLOOKUP(K2493,Input!$AM$3:$AP$1002,3)</f>
        <v/>
      </c>
    </row>
    <row r="2494" spans="8:13" x14ac:dyDescent="0.3">
      <c r="H2494" t="str">
        <f t="shared" si="86"/>
        <v/>
      </c>
      <c r="I2494" t="str">
        <f>VLOOKUP(H2494,Input!$AI$3:$AL$1002,4)</f>
        <v/>
      </c>
      <c r="J2494" t="str">
        <f>VLOOKUP(H2494,Input!$AI$3:$AL$1002,3)</f>
        <v/>
      </c>
      <c r="K2494" t="str">
        <f t="shared" si="87"/>
        <v/>
      </c>
      <c r="L2494" t="str">
        <f>VLOOKUP(K2494,Input!$AM$3:$AP$1002,4)</f>
        <v/>
      </c>
      <c r="M2494" t="str">
        <f>VLOOKUP(K2494,Input!$AM$3:$AP$1002,3)</f>
        <v/>
      </c>
    </row>
    <row r="2495" spans="8:13" x14ac:dyDescent="0.3">
      <c r="H2495" t="str">
        <f t="shared" si="86"/>
        <v/>
      </c>
      <c r="I2495" t="str">
        <f>VLOOKUP(H2495,Input!$AI$3:$AL$1002,4)</f>
        <v/>
      </c>
      <c r="J2495" t="str">
        <f>VLOOKUP(H2495,Input!$AI$3:$AL$1002,3)</f>
        <v/>
      </c>
      <c r="K2495" t="str">
        <f t="shared" si="87"/>
        <v/>
      </c>
      <c r="L2495" t="str">
        <f>VLOOKUP(K2495,Input!$AM$3:$AP$1002,4)</f>
        <v/>
      </c>
      <c r="M2495" t="str">
        <f>VLOOKUP(K2495,Input!$AM$3:$AP$1002,3)</f>
        <v/>
      </c>
    </row>
    <row r="2496" spans="8:13" x14ac:dyDescent="0.3">
      <c r="H2496" t="str">
        <f t="shared" si="86"/>
        <v/>
      </c>
      <c r="I2496" t="str">
        <f>VLOOKUP(H2496,Input!$AI$3:$AL$1002,4)</f>
        <v/>
      </c>
      <c r="J2496" t="str">
        <f>VLOOKUP(H2496,Input!$AI$3:$AL$1002,3)</f>
        <v/>
      </c>
      <c r="K2496" t="str">
        <f t="shared" si="87"/>
        <v/>
      </c>
      <c r="L2496" t="str">
        <f>VLOOKUP(K2496,Input!$AM$3:$AP$1002,4)</f>
        <v/>
      </c>
      <c r="M2496" t="str">
        <f>VLOOKUP(K2496,Input!$AM$3:$AP$1002,3)</f>
        <v/>
      </c>
    </row>
    <row r="2497" spans="8:13" x14ac:dyDescent="0.3">
      <c r="H2497" t="str">
        <f t="shared" si="86"/>
        <v/>
      </c>
      <c r="I2497" t="str">
        <f>VLOOKUP(H2497,Input!$AI$3:$AL$1002,4)</f>
        <v/>
      </c>
      <c r="J2497" t="str">
        <f>VLOOKUP(H2497,Input!$AI$3:$AL$1002,3)</f>
        <v/>
      </c>
      <c r="K2497" t="str">
        <f t="shared" si="87"/>
        <v/>
      </c>
      <c r="L2497" t="str">
        <f>VLOOKUP(K2497,Input!$AM$3:$AP$1002,4)</f>
        <v/>
      </c>
      <c r="M2497" t="str">
        <f>VLOOKUP(K2497,Input!$AM$3:$AP$1002,3)</f>
        <v/>
      </c>
    </row>
    <row r="2498" spans="8:13" x14ac:dyDescent="0.3">
      <c r="H2498" t="str">
        <f t="shared" si="86"/>
        <v/>
      </c>
      <c r="I2498" t="str">
        <f>VLOOKUP(H2498,Input!$AI$3:$AL$1002,4)</f>
        <v/>
      </c>
      <c r="J2498" t="str">
        <f>VLOOKUP(H2498,Input!$AI$3:$AL$1002,3)</f>
        <v/>
      </c>
      <c r="K2498" t="str">
        <f t="shared" si="87"/>
        <v/>
      </c>
      <c r="L2498" t="str">
        <f>VLOOKUP(K2498,Input!$AM$3:$AP$1002,4)</f>
        <v/>
      </c>
      <c r="M2498" t="str">
        <f>VLOOKUP(K2498,Input!$AM$3:$AP$1002,3)</f>
        <v/>
      </c>
    </row>
    <row r="2499" spans="8:13" x14ac:dyDescent="0.3">
      <c r="H2499" t="str">
        <f t="shared" si="86"/>
        <v/>
      </c>
      <c r="I2499" t="str">
        <f>VLOOKUP(H2499,Input!$AI$3:$AL$1002,4)</f>
        <v/>
      </c>
      <c r="J2499" t="str">
        <f>VLOOKUP(H2499,Input!$AI$3:$AL$1002,3)</f>
        <v/>
      </c>
      <c r="K2499" t="str">
        <f t="shared" si="87"/>
        <v/>
      </c>
      <c r="L2499" t="str">
        <f>VLOOKUP(K2499,Input!$AM$3:$AP$1002,4)</f>
        <v/>
      </c>
      <c r="M2499" t="str">
        <f>VLOOKUP(K2499,Input!$AM$3:$AP$1002,3)</f>
        <v/>
      </c>
    </row>
    <row r="2500" spans="8:13" x14ac:dyDescent="0.3">
      <c r="H2500" t="str">
        <f t="shared" si="86"/>
        <v/>
      </c>
      <c r="I2500" t="str">
        <f>VLOOKUP(H2500,Input!$AI$3:$AL$1002,4)</f>
        <v/>
      </c>
      <c r="J2500" t="str">
        <f>VLOOKUP(H2500,Input!$AI$3:$AL$1002,3)</f>
        <v/>
      </c>
      <c r="K2500" t="str">
        <f t="shared" si="87"/>
        <v/>
      </c>
      <c r="L2500" t="str">
        <f>VLOOKUP(K2500,Input!$AM$3:$AP$1002,4)</f>
        <v/>
      </c>
      <c r="M2500" t="str">
        <f>VLOOKUP(K2500,Input!$AM$3:$AP$1002,3)</f>
        <v/>
      </c>
    </row>
    <row r="2501" spans="8:13" x14ac:dyDescent="0.3">
      <c r="H2501" t="str">
        <f t="shared" ref="H2501:H2564" si="88">IF(H2500&lt;$H$1,H2500+1,"")</f>
        <v/>
      </c>
      <c r="I2501" t="str">
        <f>VLOOKUP(H2501,Input!$AI$3:$AL$1002,4)</f>
        <v/>
      </c>
      <c r="J2501" t="str">
        <f>VLOOKUP(H2501,Input!$AI$3:$AL$1002,3)</f>
        <v/>
      </c>
      <c r="K2501" t="str">
        <f t="shared" ref="K2501:K2564" si="89">IF(K2500&lt;$K$1,K2500+1,"")</f>
        <v/>
      </c>
      <c r="L2501" t="str">
        <f>VLOOKUP(K2501,Input!$AM$3:$AP$1002,4)</f>
        <v/>
      </c>
      <c r="M2501" t="str">
        <f>VLOOKUP(K2501,Input!$AM$3:$AP$1002,3)</f>
        <v/>
      </c>
    </row>
    <row r="2502" spans="8:13" x14ac:dyDescent="0.3">
      <c r="H2502" t="str">
        <f t="shared" si="88"/>
        <v/>
      </c>
      <c r="I2502" t="str">
        <f>VLOOKUP(H2502,Input!$AI$3:$AL$1002,4)</f>
        <v/>
      </c>
      <c r="J2502" t="str">
        <f>VLOOKUP(H2502,Input!$AI$3:$AL$1002,3)</f>
        <v/>
      </c>
      <c r="K2502" t="str">
        <f t="shared" si="89"/>
        <v/>
      </c>
      <c r="L2502" t="str">
        <f>VLOOKUP(K2502,Input!$AM$3:$AP$1002,4)</f>
        <v/>
      </c>
      <c r="M2502" t="str">
        <f>VLOOKUP(K2502,Input!$AM$3:$AP$1002,3)</f>
        <v/>
      </c>
    </row>
    <row r="2503" spans="8:13" x14ac:dyDescent="0.3">
      <c r="H2503" t="str">
        <f t="shared" si="88"/>
        <v/>
      </c>
      <c r="I2503" t="str">
        <f>VLOOKUP(H2503,Input!$AI$3:$AL$1002,4)</f>
        <v/>
      </c>
      <c r="J2503" t="str">
        <f>VLOOKUP(H2503,Input!$AI$3:$AL$1002,3)</f>
        <v/>
      </c>
      <c r="K2503" t="str">
        <f t="shared" si="89"/>
        <v/>
      </c>
      <c r="L2503" t="str">
        <f>VLOOKUP(K2503,Input!$AM$3:$AP$1002,4)</f>
        <v/>
      </c>
      <c r="M2503" t="str">
        <f>VLOOKUP(K2503,Input!$AM$3:$AP$1002,3)</f>
        <v/>
      </c>
    </row>
    <row r="2504" spans="8:13" x14ac:dyDescent="0.3">
      <c r="H2504" t="str">
        <f t="shared" si="88"/>
        <v/>
      </c>
      <c r="I2504" t="str">
        <f>VLOOKUP(H2504,Input!$AI$3:$AL$1002,4)</f>
        <v/>
      </c>
      <c r="J2504" t="str">
        <f>VLOOKUP(H2504,Input!$AI$3:$AL$1002,3)</f>
        <v/>
      </c>
      <c r="K2504" t="str">
        <f t="shared" si="89"/>
        <v/>
      </c>
      <c r="L2504" t="str">
        <f>VLOOKUP(K2504,Input!$AM$3:$AP$1002,4)</f>
        <v/>
      </c>
      <c r="M2504" t="str">
        <f>VLOOKUP(K2504,Input!$AM$3:$AP$1002,3)</f>
        <v/>
      </c>
    </row>
    <row r="2505" spans="8:13" x14ac:dyDescent="0.3">
      <c r="H2505" t="str">
        <f t="shared" si="88"/>
        <v/>
      </c>
      <c r="I2505" t="str">
        <f>VLOOKUP(H2505,Input!$AI$3:$AL$1002,4)</f>
        <v/>
      </c>
      <c r="J2505" t="str">
        <f>VLOOKUP(H2505,Input!$AI$3:$AL$1002,3)</f>
        <v/>
      </c>
      <c r="K2505" t="str">
        <f t="shared" si="89"/>
        <v/>
      </c>
      <c r="L2505" t="str">
        <f>VLOOKUP(K2505,Input!$AM$3:$AP$1002,4)</f>
        <v/>
      </c>
      <c r="M2505" t="str">
        <f>VLOOKUP(K2505,Input!$AM$3:$AP$1002,3)</f>
        <v/>
      </c>
    </row>
    <row r="2506" spans="8:13" x14ac:dyDescent="0.3">
      <c r="H2506" t="str">
        <f t="shared" si="88"/>
        <v/>
      </c>
      <c r="I2506" t="str">
        <f>VLOOKUP(H2506,Input!$AI$3:$AL$1002,4)</f>
        <v/>
      </c>
      <c r="J2506" t="str">
        <f>VLOOKUP(H2506,Input!$AI$3:$AL$1002,3)</f>
        <v/>
      </c>
      <c r="K2506" t="str">
        <f t="shared" si="89"/>
        <v/>
      </c>
      <c r="L2506" t="str">
        <f>VLOOKUP(K2506,Input!$AM$3:$AP$1002,4)</f>
        <v/>
      </c>
      <c r="M2506" t="str">
        <f>VLOOKUP(K2506,Input!$AM$3:$AP$1002,3)</f>
        <v/>
      </c>
    </row>
    <row r="2507" spans="8:13" x14ac:dyDescent="0.3">
      <c r="H2507" t="str">
        <f t="shared" si="88"/>
        <v/>
      </c>
      <c r="I2507" t="str">
        <f>VLOOKUP(H2507,Input!$AI$3:$AL$1002,4)</f>
        <v/>
      </c>
      <c r="J2507" t="str">
        <f>VLOOKUP(H2507,Input!$AI$3:$AL$1002,3)</f>
        <v/>
      </c>
      <c r="K2507" t="str">
        <f t="shared" si="89"/>
        <v/>
      </c>
      <c r="L2507" t="str">
        <f>VLOOKUP(K2507,Input!$AM$3:$AP$1002,4)</f>
        <v/>
      </c>
      <c r="M2507" t="str">
        <f>VLOOKUP(K2507,Input!$AM$3:$AP$1002,3)</f>
        <v/>
      </c>
    </row>
    <row r="2508" spans="8:13" x14ac:dyDescent="0.3">
      <c r="H2508" t="str">
        <f t="shared" si="88"/>
        <v/>
      </c>
      <c r="I2508" t="str">
        <f>VLOOKUP(H2508,Input!$AI$3:$AL$1002,4)</f>
        <v/>
      </c>
      <c r="J2508" t="str">
        <f>VLOOKUP(H2508,Input!$AI$3:$AL$1002,3)</f>
        <v/>
      </c>
      <c r="K2508" t="str">
        <f t="shared" si="89"/>
        <v/>
      </c>
      <c r="L2508" t="str">
        <f>VLOOKUP(K2508,Input!$AM$3:$AP$1002,4)</f>
        <v/>
      </c>
      <c r="M2508" t="str">
        <f>VLOOKUP(K2508,Input!$AM$3:$AP$1002,3)</f>
        <v/>
      </c>
    </row>
    <row r="2509" spans="8:13" x14ac:dyDescent="0.3">
      <c r="H2509" t="str">
        <f t="shared" si="88"/>
        <v/>
      </c>
      <c r="I2509" t="str">
        <f>VLOOKUP(H2509,Input!$AI$3:$AL$1002,4)</f>
        <v/>
      </c>
      <c r="J2509" t="str">
        <f>VLOOKUP(H2509,Input!$AI$3:$AL$1002,3)</f>
        <v/>
      </c>
      <c r="K2509" t="str">
        <f t="shared" si="89"/>
        <v/>
      </c>
      <c r="L2509" t="str">
        <f>VLOOKUP(K2509,Input!$AM$3:$AP$1002,4)</f>
        <v/>
      </c>
      <c r="M2509" t="str">
        <f>VLOOKUP(K2509,Input!$AM$3:$AP$1002,3)</f>
        <v/>
      </c>
    </row>
    <row r="2510" spans="8:13" x14ac:dyDescent="0.3">
      <c r="H2510" t="str">
        <f t="shared" si="88"/>
        <v/>
      </c>
      <c r="I2510" t="str">
        <f>VLOOKUP(H2510,Input!$AI$3:$AL$1002,4)</f>
        <v/>
      </c>
      <c r="J2510" t="str">
        <f>VLOOKUP(H2510,Input!$AI$3:$AL$1002,3)</f>
        <v/>
      </c>
      <c r="K2510" t="str">
        <f t="shared" si="89"/>
        <v/>
      </c>
      <c r="L2510" t="str">
        <f>VLOOKUP(K2510,Input!$AM$3:$AP$1002,4)</f>
        <v/>
      </c>
      <c r="M2510" t="str">
        <f>VLOOKUP(K2510,Input!$AM$3:$AP$1002,3)</f>
        <v/>
      </c>
    </row>
    <row r="2511" spans="8:13" x14ac:dyDescent="0.3">
      <c r="H2511" t="str">
        <f t="shared" si="88"/>
        <v/>
      </c>
      <c r="I2511" t="str">
        <f>VLOOKUP(H2511,Input!$AI$3:$AL$1002,4)</f>
        <v/>
      </c>
      <c r="J2511" t="str">
        <f>VLOOKUP(H2511,Input!$AI$3:$AL$1002,3)</f>
        <v/>
      </c>
      <c r="K2511" t="str">
        <f t="shared" si="89"/>
        <v/>
      </c>
      <c r="L2511" t="str">
        <f>VLOOKUP(K2511,Input!$AM$3:$AP$1002,4)</f>
        <v/>
      </c>
      <c r="M2511" t="str">
        <f>VLOOKUP(K2511,Input!$AM$3:$AP$1002,3)</f>
        <v/>
      </c>
    </row>
    <row r="2512" spans="8:13" x14ac:dyDescent="0.3">
      <c r="H2512" t="str">
        <f t="shared" si="88"/>
        <v/>
      </c>
      <c r="I2512" t="str">
        <f>VLOOKUP(H2512,Input!$AI$3:$AL$1002,4)</f>
        <v/>
      </c>
      <c r="J2512" t="str">
        <f>VLOOKUP(H2512,Input!$AI$3:$AL$1002,3)</f>
        <v/>
      </c>
      <c r="K2512" t="str">
        <f t="shared" si="89"/>
        <v/>
      </c>
      <c r="L2512" t="str">
        <f>VLOOKUP(K2512,Input!$AM$3:$AP$1002,4)</f>
        <v/>
      </c>
      <c r="M2512" t="str">
        <f>VLOOKUP(K2512,Input!$AM$3:$AP$1002,3)</f>
        <v/>
      </c>
    </row>
    <row r="2513" spans="8:13" x14ac:dyDescent="0.3">
      <c r="H2513" t="str">
        <f t="shared" si="88"/>
        <v/>
      </c>
      <c r="I2513" t="str">
        <f>VLOOKUP(H2513,Input!$AI$3:$AL$1002,4)</f>
        <v/>
      </c>
      <c r="J2513" t="str">
        <f>VLOOKUP(H2513,Input!$AI$3:$AL$1002,3)</f>
        <v/>
      </c>
      <c r="K2513" t="str">
        <f t="shared" si="89"/>
        <v/>
      </c>
      <c r="L2513" t="str">
        <f>VLOOKUP(K2513,Input!$AM$3:$AP$1002,4)</f>
        <v/>
      </c>
      <c r="M2513" t="str">
        <f>VLOOKUP(K2513,Input!$AM$3:$AP$1002,3)</f>
        <v/>
      </c>
    </row>
    <row r="2514" spans="8:13" x14ac:dyDescent="0.3">
      <c r="H2514" t="str">
        <f t="shared" si="88"/>
        <v/>
      </c>
      <c r="I2514" t="str">
        <f>VLOOKUP(H2514,Input!$AI$3:$AL$1002,4)</f>
        <v/>
      </c>
      <c r="J2514" t="str">
        <f>VLOOKUP(H2514,Input!$AI$3:$AL$1002,3)</f>
        <v/>
      </c>
      <c r="K2514" t="str">
        <f t="shared" si="89"/>
        <v/>
      </c>
      <c r="L2514" t="str">
        <f>VLOOKUP(K2514,Input!$AM$3:$AP$1002,4)</f>
        <v/>
      </c>
      <c r="M2514" t="str">
        <f>VLOOKUP(K2514,Input!$AM$3:$AP$1002,3)</f>
        <v/>
      </c>
    </row>
    <row r="2515" spans="8:13" x14ac:dyDescent="0.3">
      <c r="H2515" t="str">
        <f t="shared" si="88"/>
        <v/>
      </c>
      <c r="I2515" t="str">
        <f>VLOOKUP(H2515,Input!$AI$3:$AL$1002,4)</f>
        <v/>
      </c>
      <c r="J2515" t="str">
        <f>VLOOKUP(H2515,Input!$AI$3:$AL$1002,3)</f>
        <v/>
      </c>
      <c r="K2515" t="str">
        <f t="shared" si="89"/>
        <v/>
      </c>
      <c r="L2515" t="str">
        <f>VLOOKUP(K2515,Input!$AM$3:$AP$1002,4)</f>
        <v/>
      </c>
      <c r="M2515" t="str">
        <f>VLOOKUP(K2515,Input!$AM$3:$AP$1002,3)</f>
        <v/>
      </c>
    </row>
    <row r="2516" spans="8:13" x14ac:dyDescent="0.3">
      <c r="H2516" t="str">
        <f t="shared" si="88"/>
        <v/>
      </c>
      <c r="I2516" t="str">
        <f>VLOOKUP(H2516,Input!$AI$3:$AL$1002,4)</f>
        <v/>
      </c>
      <c r="J2516" t="str">
        <f>VLOOKUP(H2516,Input!$AI$3:$AL$1002,3)</f>
        <v/>
      </c>
      <c r="K2516" t="str">
        <f t="shared" si="89"/>
        <v/>
      </c>
      <c r="L2516" t="str">
        <f>VLOOKUP(K2516,Input!$AM$3:$AP$1002,4)</f>
        <v/>
      </c>
      <c r="M2516" t="str">
        <f>VLOOKUP(K2516,Input!$AM$3:$AP$1002,3)</f>
        <v/>
      </c>
    </row>
    <row r="2517" spans="8:13" x14ac:dyDescent="0.3">
      <c r="H2517" t="str">
        <f t="shared" si="88"/>
        <v/>
      </c>
      <c r="I2517" t="str">
        <f>VLOOKUP(H2517,Input!$AI$3:$AL$1002,4)</f>
        <v/>
      </c>
      <c r="J2517" t="str">
        <f>VLOOKUP(H2517,Input!$AI$3:$AL$1002,3)</f>
        <v/>
      </c>
      <c r="K2517" t="str">
        <f t="shared" si="89"/>
        <v/>
      </c>
      <c r="L2517" t="str">
        <f>VLOOKUP(K2517,Input!$AM$3:$AP$1002,4)</f>
        <v/>
      </c>
      <c r="M2517" t="str">
        <f>VLOOKUP(K2517,Input!$AM$3:$AP$1002,3)</f>
        <v/>
      </c>
    </row>
    <row r="2518" spans="8:13" x14ac:dyDescent="0.3">
      <c r="H2518" t="str">
        <f t="shared" si="88"/>
        <v/>
      </c>
      <c r="I2518" t="str">
        <f>VLOOKUP(H2518,Input!$AI$3:$AL$1002,4)</f>
        <v/>
      </c>
      <c r="J2518" t="str">
        <f>VLOOKUP(H2518,Input!$AI$3:$AL$1002,3)</f>
        <v/>
      </c>
      <c r="K2518" t="str">
        <f t="shared" si="89"/>
        <v/>
      </c>
      <c r="L2518" t="str">
        <f>VLOOKUP(K2518,Input!$AM$3:$AP$1002,4)</f>
        <v/>
      </c>
      <c r="M2518" t="str">
        <f>VLOOKUP(K2518,Input!$AM$3:$AP$1002,3)</f>
        <v/>
      </c>
    </row>
    <row r="2519" spans="8:13" x14ac:dyDescent="0.3">
      <c r="H2519" t="str">
        <f t="shared" si="88"/>
        <v/>
      </c>
      <c r="I2519" t="str">
        <f>VLOOKUP(H2519,Input!$AI$3:$AL$1002,4)</f>
        <v/>
      </c>
      <c r="J2519" t="str">
        <f>VLOOKUP(H2519,Input!$AI$3:$AL$1002,3)</f>
        <v/>
      </c>
      <c r="K2519" t="str">
        <f t="shared" si="89"/>
        <v/>
      </c>
      <c r="L2519" t="str">
        <f>VLOOKUP(K2519,Input!$AM$3:$AP$1002,4)</f>
        <v/>
      </c>
      <c r="M2519" t="str">
        <f>VLOOKUP(K2519,Input!$AM$3:$AP$1002,3)</f>
        <v/>
      </c>
    </row>
    <row r="2520" spans="8:13" x14ac:dyDescent="0.3">
      <c r="H2520" t="str">
        <f t="shared" si="88"/>
        <v/>
      </c>
      <c r="I2520" t="str">
        <f>VLOOKUP(H2520,Input!$AI$3:$AL$1002,4)</f>
        <v/>
      </c>
      <c r="J2520" t="str">
        <f>VLOOKUP(H2520,Input!$AI$3:$AL$1002,3)</f>
        <v/>
      </c>
      <c r="K2520" t="str">
        <f t="shared" si="89"/>
        <v/>
      </c>
      <c r="L2520" t="str">
        <f>VLOOKUP(K2520,Input!$AM$3:$AP$1002,4)</f>
        <v/>
      </c>
      <c r="M2520" t="str">
        <f>VLOOKUP(K2520,Input!$AM$3:$AP$1002,3)</f>
        <v/>
      </c>
    </row>
    <row r="2521" spans="8:13" x14ac:dyDescent="0.3">
      <c r="H2521" t="str">
        <f t="shared" si="88"/>
        <v/>
      </c>
      <c r="I2521" t="str">
        <f>VLOOKUP(H2521,Input!$AI$3:$AL$1002,4)</f>
        <v/>
      </c>
      <c r="J2521" t="str">
        <f>VLOOKUP(H2521,Input!$AI$3:$AL$1002,3)</f>
        <v/>
      </c>
      <c r="K2521" t="str">
        <f t="shared" si="89"/>
        <v/>
      </c>
      <c r="L2521" t="str">
        <f>VLOOKUP(K2521,Input!$AM$3:$AP$1002,4)</f>
        <v/>
      </c>
      <c r="M2521" t="str">
        <f>VLOOKUP(K2521,Input!$AM$3:$AP$1002,3)</f>
        <v/>
      </c>
    </row>
    <row r="2522" spans="8:13" x14ac:dyDescent="0.3">
      <c r="H2522" t="str">
        <f t="shared" si="88"/>
        <v/>
      </c>
      <c r="I2522" t="str">
        <f>VLOOKUP(H2522,Input!$AI$3:$AL$1002,4)</f>
        <v/>
      </c>
      <c r="J2522" t="str">
        <f>VLOOKUP(H2522,Input!$AI$3:$AL$1002,3)</f>
        <v/>
      </c>
      <c r="K2522" t="str">
        <f t="shared" si="89"/>
        <v/>
      </c>
      <c r="L2522" t="str">
        <f>VLOOKUP(K2522,Input!$AM$3:$AP$1002,4)</f>
        <v/>
      </c>
      <c r="M2522" t="str">
        <f>VLOOKUP(K2522,Input!$AM$3:$AP$1002,3)</f>
        <v/>
      </c>
    </row>
    <row r="2523" spans="8:13" x14ac:dyDescent="0.3">
      <c r="H2523" t="str">
        <f t="shared" si="88"/>
        <v/>
      </c>
      <c r="I2523" t="str">
        <f>VLOOKUP(H2523,Input!$AI$3:$AL$1002,4)</f>
        <v/>
      </c>
      <c r="J2523" t="str">
        <f>VLOOKUP(H2523,Input!$AI$3:$AL$1002,3)</f>
        <v/>
      </c>
      <c r="K2523" t="str">
        <f t="shared" si="89"/>
        <v/>
      </c>
      <c r="L2523" t="str">
        <f>VLOOKUP(K2523,Input!$AM$3:$AP$1002,4)</f>
        <v/>
      </c>
      <c r="M2523" t="str">
        <f>VLOOKUP(K2523,Input!$AM$3:$AP$1002,3)</f>
        <v/>
      </c>
    </row>
    <row r="2524" spans="8:13" x14ac:dyDescent="0.3">
      <c r="H2524" t="str">
        <f t="shared" si="88"/>
        <v/>
      </c>
      <c r="I2524" t="str">
        <f>VLOOKUP(H2524,Input!$AI$3:$AL$1002,4)</f>
        <v/>
      </c>
      <c r="J2524" t="str">
        <f>VLOOKUP(H2524,Input!$AI$3:$AL$1002,3)</f>
        <v/>
      </c>
      <c r="K2524" t="str">
        <f t="shared" si="89"/>
        <v/>
      </c>
      <c r="L2524" t="str">
        <f>VLOOKUP(K2524,Input!$AM$3:$AP$1002,4)</f>
        <v/>
      </c>
      <c r="M2524" t="str">
        <f>VLOOKUP(K2524,Input!$AM$3:$AP$1002,3)</f>
        <v/>
      </c>
    </row>
    <row r="2525" spans="8:13" x14ac:dyDescent="0.3">
      <c r="H2525" t="str">
        <f t="shared" si="88"/>
        <v/>
      </c>
      <c r="I2525" t="str">
        <f>VLOOKUP(H2525,Input!$AI$3:$AL$1002,4)</f>
        <v/>
      </c>
      <c r="J2525" t="str">
        <f>VLOOKUP(H2525,Input!$AI$3:$AL$1002,3)</f>
        <v/>
      </c>
      <c r="K2525" t="str">
        <f t="shared" si="89"/>
        <v/>
      </c>
      <c r="L2525" t="str">
        <f>VLOOKUP(K2525,Input!$AM$3:$AP$1002,4)</f>
        <v/>
      </c>
      <c r="M2525" t="str">
        <f>VLOOKUP(K2525,Input!$AM$3:$AP$1002,3)</f>
        <v/>
      </c>
    </row>
    <row r="2526" spans="8:13" x14ac:dyDescent="0.3">
      <c r="H2526" t="str">
        <f t="shared" si="88"/>
        <v/>
      </c>
      <c r="I2526" t="str">
        <f>VLOOKUP(H2526,Input!$AI$3:$AL$1002,4)</f>
        <v/>
      </c>
      <c r="J2526" t="str">
        <f>VLOOKUP(H2526,Input!$AI$3:$AL$1002,3)</f>
        <v/>
      </c>
      <c r="K2526" t="str">
        <f t="shared" si="89"/>
        <v/>
      </c>
      <c r="L2526" t="str">
        <f>VLOOKUP(K2526,Input!$AM$3:$AP$1002,4)</f>
        <v/>
      </c>
      <c r="M2526" t="str">
        <f>VLOOKUP(K2526,Input!$AM$3:$AP$1002,3)</f>
        <v/>
      </c>
    </row>
    <row r="2527" spans="8:13" x14ac:dyDescent="0.3">
      <c r="H2527" t="str">
        <f t="shared" si="88"/>
        <v/>
      </c>
      <c r="I2527" t="str">
        <f>VLOOKUP(H2527,Input!$AI$3:$AL$1002,4)</f>
        <v/>
      </c>
      <c r="J2527" t="str">
        <f>VLOOKUP(H2527,Input!$AI$3:$AL$1002,3)</f>
        <v/>
      </c>
      <c r="K2527" t="str">
        <f t="shared" si="89"/>
        <v/>
      </c>
      <c r="L2527" t="str">
        <f>VLOOKUP(K2527,Input!$AM$3:$AP$1002,4)</f>
        <v/>
      </c>
      <c r="M2527" t="str">
        <f>VLOOKUP(K2527,Input!$AM$3:$AP$1002,3)</f>
        <v/>
      </c>
    </row>
    <row r="2528" spans="8:13" x14ac:dyDescent="0.3">
      <c r="H2528" t="str">
        <f t="shared" si="88"/>
        <v/>
      </c>
      <c r="I2528" t="str">
        <f>VLOOKUP(H2528,Input!$AI$3:$AL$1002,4)</f>
        <v/>
      </c>
      <c r="J2528" t="str">
        <f>VLOOKUP(H2528,Input!$AI$3:$AL$1002,3)</f>
        <v/>
      </c>
      <c r="K2528" t="str">
        <f t="shared" si="89"/>
        <v/>
      </c>
      <c r="L2528" t="str">
        <f>VLOOKUP(K2528,Input!$AM$3:$AP$1002,4)</f>
        <v/>
      </c>
      <c r="M2528" t="str">
        <f>VLOOKUP(K2528,Input!$AM$3:$AP$1002,3)</f>
        <v/>
      </c>
    </row>
    <row r="2529" spans="8:13" x14ac:dyDescent="0.3">
      <c r="H2529" t="str">
        <f t="shared" si="88"/>
        <v/>
      </c>
      <c r="I2529" t="str">
        <f>VLOOKUP(H2529,Input!$AI$3:$AL$1002,4)</f>
        <v/>
      </c>
      <c r="J2529" t="str">
        <f>VLOOKUP(H2529,Input!$AI$3:$AL$1002,3)</f>
        <v/>
      </c>
      <c r="K2529" t="str">
        <f t="shared" si="89"/>
        <v/>
      </c>
      <c r="L2529" t="str">
        <f>VLOOKUP(K2529,Input!$AM$3:$AP$1002,4)</f>
        <v/>
      </c>
      <c r="M2529" t="str">
        <f>VLOOKUP(K2529,Input!$AM$3:$AP$1002,3)</f>
        <v/>
      </c>
    </row>
    <row r="2530" spans="8:13" x14ac:dyDescent="0.3">
      <c r="H2530" t="str">
        <f t="shared" si="88"/>
        <v/>
      </c>
      <c r="I2530" t="str">
        <f>VLOOKUP(H2530,Input!$AI$3:$AL$1002,4)</f>
        <v/>
      </c>
      <c r="J2530" t="str">
        <f>VLOOKUP(H2530,Input!$AI$3:$AL$1002,3)</f>
        <v/>
      </c>
      <c r="K2530" t="str">
        <f t="shared" si="89"/>
        <v/>
      </c>
      <c r="L2530" t="str">
        <f>VLOOKUP(K2530,Input!$AM$3:$AP$1002,4)</f>
        <v/>
      </c>
      <c r="M2530" t="str">
        <f>VLOOKUP(K2530,Input!$AM$3:$AP$1002,3)</f>
        <v/>
      </c>
    </row>
    <row r="2531" spans="8:13" x14ac:dyDescent="0.3">
      <c r="H2531" t="str">
        <f t="shared" si="88"/>
        <v/>
      </c>
      <c r="I2531" t="str">
        <f>VLOOKUP(H2531,Input!$AI$3:$AL$1002,4)</f>
        <v/>
      </c>
      <c r="J2531" t="str">
        <f>VLOOKUP(H2531,Input!$AI$3:$AL$1002,3)</f>
        <v/>
      </c>
      <c r="K2531" t="str">
        <f t="shared" si="89"/>
        <v/>
      </c>
      <c r="L2531" t="str">
        <f>VLOOKUP(K2531,Input!$AM$3:$AP$1002,4)</f>
        <v/>
      </c>
      <c r="M2531" t="str">
        <f>VLOOKUP(K2531,Input!$AM$3:$AP$1002,3)</f>
        <v/>
      </c>
    </row>
    <row r="2532" spans="8:13" x14ac:dyDescent="0.3">
      <c r="H2532" t="str">
        <f t="shared" si="88"/>
        <v/>
      </c>
      <c r="I2532" t="str">
        <f>VLOOKUP(H2532,Input!$AI$3:$AL$1002,4)</f>
        <v/>
      </c>
      <c r="J2532" t="str">
        <f>VLOOKUP(H2532,Input!$AI$3:$AL$1002,3)</f>
        <v/>
      </c>
      <c r="K2532" t="str">
        <f t="shared" si="89"/>
        <v/>
      </c>
      <c r="L2532" t="str">
        <f>VLOOKUP(K2532,Input!$AM$3:$AP$1002,4)</f>
        <v/>
      </c>
      <c r="M2532" t="str">
        <f>VLOOKUP(K2532,Input!$AM$3:$AP$1002,3)</f>
        <v/>
      </c>
    </row>
    <row r="2533" spans="8:13" x14ac:dyDescent="0.3">
      <c r="H2533" t="str">
        <f t="shared" si="88"/>
        <v/>
      </c>
      <c r="I2533" t="str">
        <f>VLOOKUP(H2533,Input!$AI$3:$AL$1002,4)</f>
        <v/>
      </c>
      <c r="J2533" t="str">
        <f>VLOOKUP(H2533,Input!$AI$3:$AL$1002,3)</f>
        <v/>
      </c>
      <c r="K2533" t="str">
        <f t="shared" si="89"/>
        <v/>
      </c>
      <c r="L2533" t="str">
        <f>VLOOKUP(K2533,Input!$AM$3:$AP$1002,4)</f>
        <v/>
      </c>
      <c r="M2533" t="str">
        <f>VLOOKUP(K2533,Input!$AM$3:$AP$1002,3)</f>
        <v/>
      </c>
    </row>
    <row r="2534" spans="8:13" x14ac:dyDescent="0.3">
      <c r="H2534" t="str">
        <f t="shared" si="88"/>
        <v/>
      </c>
      <c r="I2534" t="str">
        <f>VLOOKUP(H2534,Input!$AI$3:$AL$1002,4)</f>
        <v/>
      </c>
      <c r="J2534" t="str">
        <f>VLOOKUP(H2534,Input!$AI$3:$AL$1002,3)</f>
        <v/>
      </c>
      <c r="K2534" t="str">
        <f t="shared" si="89"/>
        <v/>
      </c>
      <c r="L2534" t="str">
        <f>VLOOKUP(K2534,Input!$AM$3:$AP$1002,4)</f>
        <v/>
      </c>
      <c r="M2534" t="str">
        <f>VLOOKUP(K2534,Input!$AM$3:$AP$1002,3)</f>
        <v/>
      </c>
    </row>
    <row r="2535" spans="8:13" x14ac:dyDescent="0.3">
      <c r="H2535" t="str">
        <f t="shared" si="88"/>
        <v/>
      </c>
      <c r="I2535" t="str">
        <f>VLOOKUP(H2535,Input!$AI$3:$AL$1002,4)</f>
        <v/>
      </c>
      <c r="J2535" t="str">
        <f>VLOOKUP(H2535,Input!$AI$3:$AL$1002,3)</f>
        <v/>
      </c>
      <c r="K2535" t="str">
        <f t="shared" si="89"/>
        <v/>
      </c>
      <c r="L2535" t="str">
        <f>VLOOKUP(K2535,Input!$AM$3:$AP$1002,4)</f>
        <v/>
      </c>
      <c r="M2535" t="str">
        <f>VLOOKUP(K2535,Input!$AM$3:$AP$1002,3)</f>
        <v/>
      </c>
    </row>
    <row r="2536" spans="8:13" x14ac:dyDescent="0.3">
      <c r="H2536" t="str">
        <f t="shared" si="88"/>
        <v/>
      </c>
      <c r="I2536" t="str">
        <f>VLOOKUP(H2536,Input!$AI$3:$AL$1002,4)</f>
        <v/>
      </c>
      <c r="J2536" t="str">
        <f>VLOOKUP(H2536,Input!$AI$3:$AL$1002,3)</f>
        <v/>
      </c>
      <c r="K2536" t="str">
        <f t="shared" si="89"/>
        <v/>
      </c>
      <c r="L2536" t="str">
        <f>VLOOKUP(K2536,Input!$AM$3:$AP$1002,4)</f>
        <v/>
      </c>
      <c r="M2536" t="str">
        <f>VLOOKUP(K2536,Input!$AM$3:$AP$1002,3)</f>
        <v/>
      </c>
    </row>
    <row r="2537" spans="8:13" x14ac:dyDescent="0.3">
      <c r="H2537" t="str">
        <f t="shared" si="88"/>
        <v/>
      </c>
      <c r="I2537" t="str">
        <f>VLOOKUP(H2537,Input!$AI$3:$AL$1002,4)</f>
        <v/>
      </c>
      <c r="J2537" t="str">
        <f>VLOOKUP(H2537,Input!$AI$3:$AL$1002,3)</f>
        <v/>
      </c>
      <c r="K2537" t="str">
        <f t="shared" si="89"/>
        <v/>
      </c>
      <c r="L2537" t="str">
        <f>VLOOKUP(K2537,Input!$AM$3:$AP$1002,4)</f>
        <v/>
      </c>
      <c r="M2537" t="str">
        <f>VLOOKUP(K2537,Input!$AM$3:$AP$1002,3)</f>
        <v/>
      </c>
    </row>
    <row r="2538" spans="8:13" x14ac:dyDescent="0.3">
      <c r="H2538" t="str">
        <f t="shared" si="88"/>
        <v/>
      </c>
      <c r="I2538" t="str">
        <f>VLOOKUP(H2538,Input!$AI$3:$AL$1002,4)</f>
        <v/>
      </c>
      <c r="J2538" t="str">
        <f>VLOOKUP(H2538,Input!$AI$3:$AL$1002,3)</f>
        <v/>
      </c>
      <c r="K2538" t="str">
        <f t="shared" si="89"/>
        <v/>
      </c>
      <c r="L2538" t="str">
        <f>VLOOKUP(K2538,Input!$AM$3:$AP$1002,4)</f>
        <v/>
      </c>
      <c r="M2538" t="str">
        <f>VLOOKUP(K2538,Input!$AM$3:$AP$1002,3)</f>
        <v/>
      </c>
    </row>
    <row r="2539" spans="8:13" x14ac:dyDescent="0.3">
      <c r="H2539" t="str">
        <f t="shared" si="88"/>
        <v/>
      </c>
      <c r="I2539" t="str">
        <f>VLOOKUP(H2539,Input!$AI$3:$AL$1002,4)</f>
        <v/>
      </c>
      <c r="J2539" t="str">
        <f>VLOOKUP(H2539,Input!$AI$3:$AL$1002,3)</f>
        <v/>
      </c>
      <c r="K2539" t="str">
        <f t="shared" si="89"/>
        <v/>
      </c>
      <c r="L2539" t="str">
        <f>VLOOKUP(K2539,Input!$AM$3:$AP$1002,4)</f>
        <v/>
      </c>
      <c r="M2539" t="str">
        <f>VLOOKUP(K2539,Input!$AM$3:$AP$1002,3)</f>
        <v/>
      </c>
    </row>
    <row r="2540" spans="8:13" x14ac:dyDescent="0.3">
      <c r="H2540" t="str">
        <f t="shared" si="88"/>
        <v/>
      </c>
      <c r="I2540" t="str">
        <f>VLOOKUP(H2540,Input!$AI$3:$AL$1002,4)</f>
        <v/>
      </c>
      <c r="J2540" t="str">
        <f>VLOOKUP(H2540,Input!$AI$3:$AL$1002,3)</f>
        <v/>
      </c>
      <c r="K2540" t="str">
        <f t="shared" si="89"/>
        <v/>
      </c>
      <c r="L2540" t="str">
        <f>VLOOKUP(K2540,Input!$AM$3:$AP$1002,4)</f>
        <v/>
      </c>
      <c r="M2540" t="str">
        <f>VLOOKUP(K2540,Input!$AM$3:$AP$1002,3)</f>
        <v/>
      </c>
    </row>
    <row r="2541" spans="8:13" x14ac:dyDescent="0.3">
      <c r="H2541" t="str">
        <f t="shared" si="88"/>
        <v/>
      </c>
      <c r="I2541" t="str">
        <f>VLOOKUP(H2541,Input!$AI$3:$AL$1002,4)</f>
        <v/>
      </c>
      <c r="J2541" t="str">
        <f>VLOOKUP(H2541,Input!$AI$3:$AL$1002,3)</f>
        <v/>
      </c>
      <c r="K2541" t="str">
        <f t="shared" si="89"/>
        <v/>
      </c>
      <c r="L2541" t="str">
        <f>VLOOKUP(K2541,Input!$AM$3:$AP$1002,4)</f>
        <v/>
      </c>
      <c r="M2541" t="str">
        <f>VLOOKUP(K2541,Input!$AM$3:$AP$1002,3)</f>
        <v/>
      </c>
    </row>
    <row r="2542" spans="8:13" x14ac:dyDescent="0.3">
      <c r="H2542" t="str">
        <f t="shared" si="88"/>
        <v/>
      </c>
      <c r="I2542" t="str">
        <f>VLOOKUP(H2542,Input!$AI$3:$AL$1002,4)</f>
        <v/>
      </c>
      <c r="J2542" t="str">
        <f>VLOOKUP(H2542,Input!$AI$3:$AL$1002,3)</f>
        <v/>
      </c>
      <c r="K2542" t="str">
        <f t="shared" si="89"/>
        <v/>
      </c>
      <c r="L2542" t="str">
        <f>VLOOKUP(K2542,Input!$AM$3:$AP$1002,4)</f>
        <v/>
      </c>
      <c r="M2542" t="str">
        <f>VLOOKUP(K2542,Input!$AM$3:$AP$1002,3)</f>
        <v/>
      </c>
    </row>
    <row r="2543" spans="8:13" x14ac:dyDescent="0.3">
      <c r="H2543" t="str">
        <f t="shared" si="88"/>
        <v/>
      </c>
      <c r="I2543" t="str">
        <f>VLOOKUP(H2543,Input!$AI$3:$AL$1002,4)</f>
        <v/>
      </c>
      <c r="J2543" t="str">
        <f>VLOOKUP(H2543,Input!$AI$3:$AL$1002,3)</f>
        <v/>
      </c>
      <c r="K2543" t="str">
        <f t="shared" si="89"/>
        <v/>
      </c>
      <c r="L2543" t="str">
        <f>VLOOKUP(K2543,Input!$AM$3:$AP$1002,4)</f>
        <v/>
      </c>
      <c r="M2543" t="str">
        <f>VLOOKUP(K2543,Input!$AM$3:$AP$1002,3)</f>
        <v/>
      </c>
    </row>
    <row r="2544" spans="8:13" x14ac:dyDescent="0.3">
      <c r="H2544" t="str">
        <f t="shared" si="88"/>
        <v/>
      </c>
      <c r="I2544" t="str">
        <f>VLOOKUP(H2544,Input!$AI$3:$AL$1002,4)</f>
        <v/>
      </c>
      <c r="J2544" t="str">
        <f>VLOOKUP(H2544,Input!$AI$3:$AL$1002,3)</f>
        <v/>
      </c>
      <c r="K2544" t="str">
        <f t="shared" si="89"/>
        <v/>
      </c>
      <c r="L2544" t="str">
        <f>VLOOKUP(K2544,Input!$AM$3:$AP$1002,4)</f>
        <v/>
      </c>
      <c r="M2544" t="str">
        <f>VLOOKUP(K2544,Input!$AM$3:$AP$1002,3)</f>
        <v/>
      </c>
    </row>
    <row r="2545" spans="8:13" x14ac:dyDescent="0.3">
      <c r="H2545" t="str">
        <f t="shared" si="88"/>
        <v/>
      </c>
      <c r="I2545" t="str">
        <f>VLOOKUP(H2545,Input!$AI$3:$AL$1002,4)</f>
        <v/>
      </c>
      <c r="J2545" t="str">
        <f>VLOOKUP(H2545,Input!$AI$3:$AL$1002,3)</f>
        <v/>
      </c>
      <c r="K2545" t="str">
        <f t="shared" si="89"/>
        <v/>
      </c>
      <c r="L2545" t="str">
        <f>VLOOKUP(K2545,Input!$AM$3:$AP$1002,4)</f>
        <v/>
      </c>
      <c r="M2545" t="str">
        <f>VLOOKUP(K2545,Input!$AM$3:$AP$1002,3)</f>
        <v/>
      </c>
    </row>
    <row r="2546" spans="8:13" x14ac:dyDescent="0.3">
      <c r="H2546" t="str">
        <f t="shared" si="88"/>
        <v/>
      </c>
      <c r="I2546" t="str">
        <f>VLOOKUP(H2546,Input!$AI$3:$AL$1002,4)</f>
        <v/>
      </c>
      <c r="J2546" t="str">
        <f>VLOOKUP(H2546,Input!$AI$3:$AL$1002,3)</f>
        <v/>
      </c>
      <c r="K2546" t="str">
        <f t="shared" si="89"/>
        <v/>
      </c>
      <c r="L2546" t="str">
        <f>VLOOKUP(K2546,Input!$AM$3:$AP$1002,4)</f>
        <v/>
      </c>
      <c r="M2546" t="str">
        <f>VLOOKUP(K2546,Input!$AM$3:$AP$1002,3)</f>
        <v/>
      </c>
    </row>
    <row r="2547" spans="8:13" x14ac:dyDescent="0.3">
      <c r="H2547" t="str">
        <f t="shared" si="88"/>
        <v/>
      </c>
      <c r="I2547" t="str">
        <f>VLOOKUP(H2547,Input!$AI$3:$AL$1002,4)</f>
        <v/>
      </c>
      <c r="J2547" t="str">
        <f>VLOOKUP(H2547,Input!$AI$3:$AL$1002,3)</f>
        <v/>
      </c>
      <c r="K2547" t="str">
        <f t="shared" si="89"/>
        <v/>
      </c>
      <c r="L2547" t="str">
        <f>VLOOKUP(K2547,Input!$AM$3:$AP$1002,4)</f>
        <v/>
      </c>
      <c r="M2547" t="str">
        <f>VLOOKUP(K2547,Input!$AM$3:$AP$1002,3)</f>
        <v/>
      </c>
    </row>
    <row r="2548" spans="8:13" x14ac:dyDescent="0.3">
      <c r="H2548" t="str">
        <f t="shared" si="88"/>
        <v/>
      </c>
      <c r="I2548" t="str">
        <f>VLOOKUP(H2548,Input!$AI$3:$AL$1002,4)</f>
        <v/>
      </c>
      <c r="J2548" t="str">
        <f>VLOOKUP(H2548,Input!$AI$3:$AL$1002,3)</f>
        <v/>
      </c>
      <c r="K2548" t="str">
        <f t="shared" si="89"/>
        <v/>
      </c>
      <c r="L2548" t="str">
        <f>VLOOKUP(K2548,Input!$AM$3:$AP$1002,4)</f>
        <v/>
      </c>
      <c r="M2548" t="str">
        <f>VLOOKUP(K2548,Input!$AM$3:$AP$1002,3)</f>
        <v/>
      </c>
    </row>
    <row r="2549" spans="8:13" x14ac:dyDescent="0.3">
      <c r="H2549" t="str">
        <f t="shared" si="88"/>
        <v/>
      </c>
      <c r="I2549" t="str">
        <f>VLOOKUP(H2549,Input!$AI$3:$AL$1002,4)</f>
        <v/>
      </c>
      <c r="J2549" t="str">
        <f>VLOOKUP(H2549,Input!$AI$3:$AL$1002,3)</f>
        <v/>
      </c>
      <c r="K2549" t="str">
        <f t="shared" si="89"/>
        <v/>
      </c>
      <c r="L2549" t="str">
        <f>VLOOKUP(K2549,Input!$AM$3:$AP$1002,4)</f>
        <v/>
      </c>
      <c r="M2549" t="str">
        <f>VLOOKUP(K2549,Input!$AM$3:$AP$1002,3)</f>
        <v/>
      </c>
    </row>
    <row r="2550" spans="8:13" x14ac:dyDescent="0.3">
      <c r="H2550" t="str">
        <f t="shared" si="88"/>
        <v/>
      </c>
      <c r="I2550" t="str">
        <f>VLOOKUP(H2550,Input!$AI$3:$AL$1002,4)</f>
        <v/>
      </c>
      <c r="J2550" t="str">
        <f>VLOOKUP(H2550,Input!$AI$3:$AL$1002,3)</f>
        <v/>
      </c>
      <c r="K2550" t="str">
        <f t="shared" si="89"/>
        <v/>
      </c>
      <c r="L2550" t="str">
        <f>VLOOKUP(K2550,Input!$AM$3:$AP$1002,4)</f>
        <v/>
      </c>
      <c r="M2550" t="str">
        <f>VLOOKUP(K2550,Input!$AM$3:$AP$1002,3)</f>
        <v/>
      </c>
    </row>
    <row r="2551" spans="8:13" x14ac:dyDescent="0.3">
      <c r="H2551" t="str">
        <f t="shared" si="88"/>
        <v/>
      </c>
      <c r="I2551" t="str">
        <f>VLOOKUP(H2551,Input!$AI$3:$AL$1002,4)</f>
        <v/>
      </c>
      <c r="J2551" t="str">
        <f>VLOOKUP(H2551,Input!$AI$3:$AL$1002,3)</f>
        <v/>
      </c>
      <c r="K2551" t="str">
        <f t="shared" si="89"/>
        <v/>
      </c>
      <c r="L2551" t="str">
        <f>VLOOKUP(K2551,Input!$AM$3:$AP$1002,4)</f>
        <v/>
      </c>
      <c r="M2551" t="str">
        <f>VLOOKUP(K2551,Input!$AM$3:$AP$1002,3)</f>
        <v/>
      </c>
    </row>
    <row r="2552" spans="8:13" x14ac:dyDescent="0.3">
      <c r="H2552" t="str">
        <f t="shared" si="88"/>
        <v/>
      </c>
      <c r="I2552" t="str">
        <f>VLOOKUP(H2552,Input!$AI$3:$AL$1002,4)</f>
        <v/>
      </c>
      <c r="J2552" t="str">
        <f>VLOOKUP(H2552,Input!$AI$3:$AL$1002,3)</f>
        <v/>
      </c>
      <c r="K2552" t="str">
        <f t="shared" si="89"/>
        <v/>
      </c>
      <c r="L2552" t="str">
        <f>VLOOKUP(K2552,Input!$AM$3:$AP$1002,4)</f>
        <v/>
      </c>
      <c r="M2552" t="str">
        <f>VLOOKUP(K2552,Input!$AM$3:$AP$1002,3)</f>
        <v/>
      </c>
    </row>
    <row r="2553" spans="8:13" x14ac:dyDescent="0.3">
      <c r="H2553" t="str">
        <f t="shared" si="88"/>
        <v/>
      </c>
      <c r="I2553" t="str">
        <f>VLOOKUP(H2553,Input!$AI$3:$AL$1002,4)</f>
        <v/>
      </c>
      <c r="J2553" t="str">
        <f>VLOOKUP(H2553,Input!$AI$3:$AL$1002,3)</f>
        <v/>
      </c>
      <c r="K2553" t="str">
        <f t="shared" si="89"/>
        <v/>
      </c>
      <c r="L2553" t="str">
        <f>VLOOKUP(K2553,Input!$AM$3:$AP$1002,4)</f>
        <v/>
      </c>
      <c r="M2553" t="str">
        <f>VLOOKUP(K2553,Input!$AM$3:$AP$1002,3)</f>
        <v/>
      </c>
    </row>
    <row r="2554" spans="8:13" x14ac:dyDescent="0.3">
      <c r="H2554" t="str">
        <f t="shared" si="88"/>
        <v/>
      </c>
      <c r="I2554" t="str">
        <f>VLOOKUP(H2554,Input!$AI$3:$AL$1002,4)</f>
        <v/>
      </c>
      <c r="J2554" t="str">
        <f>VLOOKUP(H2554,Input!$AI$3:$AL$1002,3)</f>
        <v/>
      </c>
      <c r="K2554" t="str">
        <f t="shared" si="89"/>
        <v/>
      </c>
      <c r="L2554" t="str">
        <f>VLOOKUP(K2554,Input!$AM$3:$AP$1002,4)</f>
        <v/>
      </c>
      <c r="M2554" t="str">
        <f>VLOOKUP(K2554,Input!$AM$3:$AP$1002,3)</f>
        <v/>
      </c>
    </row>
    <row r="2555" spans="8:13" x14ac:dyDescent="0.3">
      <c r="H2555" t="str">
        <f t="shared" si="88"/>
        <v/>
      </c>
      <c r="I2555" t="str">
        <f>VLOOKUP(H2555,Input!$AI$3:$AL$1002,4)</f>
        <v/>
      </c>
      <c r="J2555" t="str">
        <f>VLOOKUP(H2555,Input!$AI$3:$AL$1002,3)</f>
        <v/>
      </c>
      <c r="K2555" t="str">
        <f t="shared" si="89"/>
        <v/>
      </c>
      <c r="L2555" t="str">
        <f>VLOOKUP(K2555,Input!$AM$3:$AP$1002,4)</f>
        <v/>
      </c>
      <c r="M2555" t="str">
        <f>VLOOKUP(K2555,Input!$AM$3:$AP$1002,3)</f>
        <v/>
      </c>
    </row>
    <row r="2556" spans="8:13" x14ac:dyDescent="0.3">
      <c r="H2556" t="str">
        <f t="shared" si="88"/>
        <v/>
      </c>
      <c r="I2556" t="str">
        <f>VLOOKUP(H2556,Input!$AI$3:$AL$1002,4)</f>
        <v/>
      </c>
      <c r="J2556" t="str">
        <f>VLOOKUP(H2556,Input!$AI$3:$AL$1002,3)</f>
        <v/>
      </c>
      <c r="K2556" t="str">
        <f t="shared" si="89"/>
        <v/>
      </c>
      <c r="L2556" t="str">
        <f>VLOOKUP(K2556,Input!$AM$3:$AP$1002,4)</f>
        <v/>
      </c>
      <c r="M2556" t="str">
        <f>VLOOKUP(K2556,Input!$AM$3:$AP$1002,3)</f>
        <v/>
      </c>
    </row>
    <row r="2557" spans="8:13" x14ac:dyDescent="0.3">
      <c r="H2557" t="str">
        <f t="shared" si="88"/>
        <v/>
      </c>
      <c r="I2557" t="str">
        <f>VLOOKUP(H2557,Input!$AI$3:$AL$1002,4)</f>
        <v/>
      </c>
      <c r="J2557" t="str">
        <f>VLOOKUP(H2557,Input!$AI$3:$AL$1002,3)</f>
        <v/>
      </c>
      <c r="K2557" t="str">
        <f t="shared" si="89"/>
        <v/>
      </c>
      <c r="L2557" t="str">
        <f>VLOOKUP(K2557,Input!$AM$3:$AP$1002,4)</f>
        <v/>
      </c>
      <c r="M2557" t="str">
        <f>VLOOKUP(K2557,Input!$AM$3:$AP$1002,3)</f>
        <v/>
      </c>
    </row>
    <row r="2558" spans="8:13" x14ac:dyDescent="0.3">
      <c r="H2558" t="str">
        <f t="shared" si="88"/>
        <v/>
      </c>
      <c r="I2558" t="str">
        <f>VLOOKUP(H2558,Input!$AI$3:$AL$1002,4)</f>
        <v/>
      </c>
      <c r="J2558" t="str">
        <f>VLOOKUP(H2558,Input!$AI$3:$AL$1002,3)</f>
        <v/>
      </c>
      <c r="K2558" t="str">
        <f t="shared" si="89"/>
        <v/>
      </c>
      <c r="L2558" t="str">
        <f>VLOOKUP(K2558,Input!$AM$3:$AP$1002,4)</f>
        <v/>
      </c>
      <c r="M2558" t="str">
        <f>VLOOKUP(K2558,Input!$AM$3:$AP$1002,3)</f>
        <v/>
      </c>
    </row>
    <row r="2559" spans="8:13" x14ac:dyDescent="0.3">
      <c r="H2559" t="str">
        <f t="shared" si="88"/>
        <v/>
      </c>
      <c r="I2559" t="str">
        <f>VLOOKUP(H2559,Input!$AI$3:$AL$1002,4)</f>
        <v/>
      </c>
      <c r="J2559" t="str">
        <f>VLOOKUP(H2559,Input!$AI$3:$AL$1002,3)</f>
        <v/>
      </c>
      <c r="K2559" t="str">
        <f t="shared" si="89"/>
        <v/>
      </c>
      <c r="L2559" t="str">
        <f>VLOOKUP(K2559,Input!$AM$3:$AP$1002,4)</f>
        <v/>
      </c>
      <c r="M2559" t="str">
        <f>VLOOKUP(K2559,Input!$AM$3:$AP$1002,3)</f>
        <v/>
      </c>
    </row>
    <row r="2560" spans="8:13" x14ac:dyDescent="0.3">
      <c r="H2560" t="str">
        <f t="shared" si="88"/>
        <v/>
      </c>
      <c r="I2560" t="str">
        <f>VLOOKUP(H2560,Input!$AI$3:$AL$1002,4)</f>
        <v/>
      </c>
      <c r="J2560" t="str">
        <f>VLOOKUP(H2560,Input!$AI$3:$AL$1002,3)</f>
        <v/>
      </c>
      <c r="K2560" t="str">
        <f t="shared" si="89"/>
        <v/>
      </c>
      <c r="L2560" t="str">
        <f>VLOOKUP(K2560,Input!$AM$3:$AP$1002,4)</f>
        <v/>
      </c>
      <c r="M2560" t="str">
        <f>VLOOKUP(K2560,Input!$AM$3:$AP$1002,3)</f>
        <v/>
      </c>
    </row>
    <row r="2561" spans="8:13" x14ac:dyDescent="0.3">
      <c r="H2561" t="str">
        <f t="shared" si="88"/>
        <v/>
      </c>
      <c r="I2561" t="str">
        <f>VLOOKUP(H2561,Input!$AI$3:$AL$1002,4)</f>
        <v/>
      </c>
      <c r="J2561" t="str">
        <f>VLOOKUP(H2561,Input!$AI$3:$AL$1002,3)</f>
        <v/>
      </c>
      <c r="K2561" t="str">
        <f t="shared" si="89"/>
        <v/>
      </c>
      <c r="L2561" t="str">
        <f>VLOOKUP(K2561,Input!$AM$3:$AP$1002,4)</f>
        <v/>
      </c>
      <c r="M2561" t="str">
        <f>VLOOKUP(K2561,Input!$AM$3:$AP$1002,3)</f>
        <v/>
      </c>
    </row>
    <row r="2562" spans="8:13" x14ac:dyDescent="0.3">
      <c r="H2562" t="str">
        <f t="shared" si="88"/>
        <v/>
      </c>
      <c r="I2562" t="str">
        <f>VLOOKUP(H2562,Input!$AI$3:$AL$1002,4)</f>
        <v/>
      </c>
      <c r="J2562" t="str">
        <f>VLOOKUP(H2562,Input!$AI$3:$AL$1002,3)</f>
        <v/>
      </c>
      <c r="K2562" t="str">
        <f t="shared" si="89"/>
        <v/>
      </c>
      <c r="L2562" t="str">
        <f>VLOOKUP(K2562,Input!$AM$3:$AP$1002,4)</f>
        <v/>
      </c>
      <c r="M2562" t="str">
        <f>VLOOKUP(K2562,Input!$AM$3:$AP$1002,3)</f>
        <v/>
      </c>
    </row>
    <row r="2563" spans="8:13" x14ac:dyDescent="0.3">
      <c r="H2563" t="str">
        <f t="shared" si="88"/>
        <v/>
      </c>
      <c r="I2563" t="str">
        <f>VLOOKUP(H2563,Input!$AI$3:$AL$1002,4)</f>
        <v/>
      </c>
      <c r="J2563" t="str">
        <f>VLOOKUP(H2563,Input!$AI$3:$AL$1002,3)</f>
        <v/>
      </c>
      <c r="K2563" t="str">
        <f t="shared" si="89"/>
        <v/>
      </c>
      <c r="L2563" t="str">
        <f>VLOOKUP(K2563,Input!$AM$3:$AP$1002,4)</f>
        <v/>
      </c>
      <c r="M2563" t="str">
        <f>VLOOKUP(K2563,Input!$AM$3:$AP$1002,3)</f>
        <v/>
      </c>
    </row>
    <row r="2564" spans="8:13" x14ac:dyDescent="0.3">
      <c r="H2564" t="str">
        <f t="shared" si="88"/>
        <v/>
      </c>
      <c r="I2564" t="str">
        <f>VLOOKUP(H2564,Input!$AI$3:$AL$1002,4)</f>
        <v/>
      </c>
      <c r="J2564" t="str">
        <f>VLOOKUP(H2564,Input!$AI$3:$AL$1002,3)</f>
        <v/>
      </c>
      <c r="K2564" t="str">
        <f t="shared" si="89"/>
        <v/>
      </c>
      <c r="L2564" t="str">
        <f>VLOOKUP(K2564,Input!$AM$3:$AP$1002,4)</f>
        <v/>
      </c>
      <c r="M2564" t="str">
        <f>VLOOKUP(K2564,Input!$AM$3:$AP$1002,3)</f>
        <v/>
      </c>
    </row>
    <row r="2565" spans="8:13" x14ac:dyDescent="0.3">
      <c r="H2565" t="str">
        <f t="shared" ref="H2565:H2628" si="90">IF(H2564&lt;$H$1,H2564+1,"")</f>
        <v/>
      </c>
      <c r="I2565" t="str">
        <f>VLOOKUP(H2565,Input!$AI$3:$AL$1002,4)</f>
        <v/>
      </c>
      <c r="J2565" t="str">
        <f>VLOOKUP(H2565,Input!$AI$3:$AL$1002,3)</f>
        <v/>
      </c>
      <c r="K2565" t="str">
        <f t="shared" ref="K2565:K2628" si="91">IF(K2564&lt;$K$1,K2564+1,"")</f>
        <v/>
      </c>
      <c r="L2565" t="str">
        <f>VLOOKUP(K2565,Input!$AM$3:$AP$1002,4)</f>
        <v/>
      </c>
      <c r="M2565" t="str">
        <f>VLOOKUP(K2565,Input!$AM$3:$AP$1002,3)</f>
        <v/>
      </c>
    </row>
    <row r="2566" spans="8:13" x14ac:dyDescent="0.3">
      <c r="H2566" t="str">
        <f t="shared" si="90"/>
        <v/>
      </c>
      <c r="I2566" t="str">
        <f>VLOOKUP(H2566,Input!$AI$3:$AL$1002,4)</f>
        <v/>
      </c>
      <c r="J2566" t="str">
        <f>VLOOKUP(H2566,Input!$AI$3:$AL$1002,3)</f>
        <v/>
      </c>
      <c r="K2566" t="str">
        <f t="shared" si="91"/>
        <v/>
      </c>
      <c r="L2566" t="str">
        <f>VLOOKUP(K2566,Input!$AM$3:$AP$1002,4)</f>
        <v/>
      </c>
      <c r="M2566" t="str">
        <f>VLOOKUP(K2566,Input!$AM$3:$AP$1002,3)</f>
        <v/>
      </c>
    </row>
    <row r="2567" spans="8:13" x14ac:dyDescent="0.3">
      <c r="H2567" t="str">
        <f t="shared" si="90"/>
        <v/>
      </c>
      <c r="I2567" t="str">
        <f>VLOOKUP(H2567,Input!$AI$3:$AL$1002,4)</f>
        <v/>
      </c>
      <c r="J2567" t="str">
        <f>VLOOKUP(H2567,Input!$AI$3:$AL$1002,3)</f>
        <v/>
      </c>
      <c r="K2567" t="str">
        <f t="shared" si="91"/>
        <v/>
      </c>
      <c r="L2567" t="str">
        <f>VLOOKUP(K2567,Input!$AM$3:$AP$1002,4)</f>
        <v/>
      </c>
      <c r="M2567" t="str">
        <f>VLOOKUP(K2567,Input!$AM$3:$AP$1002,3)</f>
        <v/>
      </c>
    </row>
    <row r="2568" spans="8:13" x14ac:dyDescent="0.3">
      <c r="H2568" t="str">
        <f t="shared" si="90"/>
        <v/>
      </c>
      <c r="I2568" t="str">
        <f>VLOOKUP(H2568,Input!$AI$3:$AL$1002,4)</f>
        <v/>
      </c>
      <c r="J2568" t="str">
        <f>VLOOKUP(H2568,Input!$AI$3:$AL$1002,3)</f>
        <v/>
      </c>
      <c r="K2568" t="str">
        <f t="shared" si="91"/>
        <v/>
      </c>
      <c r="L2568" t="str">
        <f>VLOOKUP(K2568,Input!$AM$3:$AP$1002,4)</f>
        <v/>
      </c>
      <c r="M2568" t="str">
        <f>VLOOKUP(K2568,Input!$AM$3:$AP$1002,3)</f>
        <v/>
      </c>
    </row>
    <row r="2569" spans="8:13" x14ac:dyDescent="0.3">
      <c r="H2569" t="str">
        <f t="shared" si="90"/>
        <v/>
      </c>
      <c r="I2569" t="str">
        <f>VLOOKUP(H2569,Input!$AI$3:$AL$1002,4)</f>
        <v/>
      </c>
      <c r="J2569" t="str">
        <f>VLOOKUP(H2569,Input!$AI$3:$AL$1002,3)</f>
        <v/>
      </c>
      <c r="K2569" t="str">
        <f t="shared" si="91"/>
        <v/>
      </c>
      <c r="L2569" t="str">
        <f>VLOOKUP(K2569,Input!$AM$3:$AP$1002,4)</f>
        <v/>
      </c>
      <c r="M2569" t="str">
        <f>VLOOKUP(K2569,Input!$AM$3:$AP$1002,3)</f>
        <v/>
      </c>
    </row>
    <row r="2570" spans="8:13" x14ac:dyDescent="0.3">
      <c r="H2570" t="str">
        <f t="shared" si="90"/>
        <v/>
      </c>
      <c r="I2570" t="str">
        <f>VLOOKUP(H2570,Input!$AI$3:$AL$1002,4)</f>
        <v/>
      </c>
      <c r="J2570" t="str">
        <f>VLOOKUP(H2570,Input!$AI$3:$AL$1002,3)</f>
        <v/>
      </c>
      <c r="K2570" t="str">
        <f t="shared" si="91"/>
        <v/>
      </c>
      <c r="L2570" t="str">
        <f>VLOOKUP(K2570,Input!$AM$3:$AP$1002,4)</f>
        <v/>
      </c>
      <c r="M2570" t="str">
        <f>VLOOKUP(K2570,Input!$AM$3:$AP$1002,3)</f>
        <v/>
      </c>
    </row>
    <row r="2571" spans="8:13" x14ac:dyDescent="0.3">
      <c r="H2571" t="str">
        <f t="shared" si="90"/>
        <v/>
      </c>
      <c r="I2571" t="str">
        <f>VLOOKUP(H2571,Input!$AI$3:$AL$1002,4)</f>
        <v/>
      </c>
      <c r="J2571" t="str">
        <f>VLOOKUP(H2571,Input!$AI$3:$AL$1002,3)</f>
        <v/>
      </c>
      <c r="K2571" t="str">
        <f t="shared" si="91"/>
        <v/>
      </c>
      <c r="L2571" t="str">
        <f>VLOOKUP(K2571,Input!$AM$3:$AP$1002,4)</f>
        <v/>
      </c>
      <c r="M2571" t="str">
        <f>VLOOKUP(K2571,Input!$AM$3:$AP$1002,3)</f>
        <v/>
      </c>
    </row>
    <row r="2572" spans="8:13" x14ac:dyDescent="0.3">
      <c r="H2572" t="str">
        <f t="shared" si="90"/>
        <v/>
      </c>
      <c r="I2572" t="str">
        <f>VLOOKUP(H2572,Input!$AI$3:$AL$1002,4)</f>
        <v/>
      </c>
      <c r="J2572" t="str">
        <f>VLOOKUP(H2572,Input!$AI$3:$AL$1002,3)</f>
        <v/>
      </c>
      <c r="K2572" t="str">
        <f t="shared" si="91"/>
        <v/>
      </c>
      <c r="L2572" t="str">
        <f>VLOOKUP(K2572,Input!$AM$3:$AP$1002,4)</f>
        <v/>
      </c>
      <c r="M2572" t="str">
        <f>VLOOKUP(K2572,Input!$AM$3:$AP$1002,3)</f>
        <v/>
      </c>
    </row>
    <row r="2573" spans="8:13" x14ac:dyDescent="0.3">
      <c r="H2573" t="str">
        <f t="shared" si="90"/>
        <v/>
      </c>
      <c r="I2573" t="str">
        <f>VLOOKUP(H2573,Input!$AI$3:$AL$1002,4)</f>
        <v/>
      </c>
      <c r="J2573" t="str">
        <f>VLOOKUP(H2573,Input!$AI$3:$AL$1002,3)</f>
        <v/>
      </c>
      <c r="K2573" t="str">
        <f t="shared" si="91"/>
        <v/>
      </c>
      <c r="L2573" t="str">
        <f>VLOOKUP(K2573,Input!$AM$3:$AP$1002,4)</f>
        <v/>
      </c>
      <c r="M2573" t="str">
        <f>VLOOKUP(K2573,Input!$AM$3:$AP$1002,3)</f>
        <v/>
      </c>
    </row>
    <row r="2574" spans="8:13" x14ac:dyDescent="0.3">
      <c r="H2574" t="str">
        <f t="shared" si="90"/>
        <v/>
      </c>
      <c r="I2574" t="str">
        <f>VLOOKUP(H2574,Input!$AI$3:$AL$1002,4)</f>
        <v/>
      </c>
      <c r="J2574" t="str">
        <f>VLOOKUP(H2574,Input!$AI$3:$AL$1002,3)</f>
        <v/>
      </c>
      <c r="K2574" t="str">
        <f t="shared" si="91"/>
        <v/>
      </c>
      <c r="L2574" t="str">
        <f>VLOOKUP(K2574,Input!$AM$3:$AP$1002,4)</f>
        <v/>
      </c>
      <c r="M2574" t="str">
        <f>VLOOKUP(K2574,Input!$AM$3:$AP$1002,3)</f>
        <v/>
      </c>
    </row>
    <row r="2575" spans="8:13" x14ac:dyDescent="0.3">
      <c r="H2575" t="str">
        <f t="shared" si="90"/>
        <v/>
      </c>
      <c r="I2575" t="str">
        <f>VLOOKUP(H2575,Input!$AI$3:$AL$1002,4)</f>
        <v/>
      </c>
      <c r="J2575" t="str">
        <f>VLOOKUP(H2575,Input!$AI$3:$AL$1002,3)</f>
        <v/>
      </c>
      <c r="K2575" t="str">
        <f t="shared" si="91"/>
        <v/>
      </c>
      <c r="L2575" t="str">
        <f>VLOOKUP(K2575,Input!$AM$3:$AP$1002,4)</f>
        <v/>
      </c>
      <c r="M2575" t="str">
        <f>VLOOKUP(K2575,Input!$AM$3:$AP$1002,3)</f>
        <v/>
      </c>
    </row>
    <row r="2576" spans="8:13" x14ac:dyDescent="0.3">
      <c r="H2576" t="str">
        <f t="shared" si="90"/>
        <v/>
      </c>
      <c r="I2576" t="str">
        <f>VLOOKUP(H2576,Input!$AI$3:$AL$1002,4)</f>
        <v/>
      </c>
      <c r="J2576" t="str">
        <f>VLOOKUP(H2576,Input!$AI$3:$AL$1002,3)</f>
        <v/>
      </c>
      <c r="K2576" t="str">
        <f t="shared" si="91"/>
        <v/>
      </c>
      <c r="L2576" t="str">
        <f>VLOOKUP(K2576,Input!$AM$3:$AP$1002,4)</f>
        <v/>
      </c>
      <c r="M2576" t="str">
        <f>VLOOKUP(K2576,Input!$AM$3:$AP$1002,3)</f>
        <v/>
      </c>
    </row>
    <row r="2577" spans="8:13" x14ac:dyDescent="0.3">
      <c r="H2577" t="str">
        <f t="shared" si="90"/>
        <v/>
      </c>
      <c r="I2577" t="str">
        <f>VLOOKUP(H2577,Input!$AI$3:$AL$1002,4)</f>
        <v/>
      </c>
      <c r="J2577" t="str">
        <f>VLOOKUP(H2577,Input!$AI$3:$AL$1002,3)</f>
        <v/>
      </c>
      <c r="K2577" t="str">
        <f t="shared" si="91"/>
        <v/>
      </c>
      <c r="L2577" t="str">
        <f>VLOOKUP(K2577,Input!$AM$3:$AP$1002,4)</f>
        <v/>
      </c>
      <c r="M2577" t="str">
        <f>VLOOKUP(K2577,Input!$AM$3:$AP$1002,3)</f>
        <v/>
      </c>
    </row>
    <row r="2578" spans="8:13" x14ac:dyDescent="0.3">
      <c r="H2578" t="str">
        <f t="shared" si="90"/>
        <v/>
      </c>
      <c r="I2578" t="str">
        <f>VLOOKUP(H2578,Input!$AI$3:$AL$1002,4)</f>
        <v/>
      </c>
      <c r="J2578" t="str">
        <f>VLOOKUP(H2578,Input!$AI$3:$AL$1002,3)</f>
        <v/>
      </c>
      <c r="K2578" t="str">
        <f t="shared" si="91"/>
        <v/>
      </c>
      <c r="L2578" t="str">
        <f>VLOOKUP(K2578,Input!$AM$3:$AP$1002,4)</f>
        <v/>
      </c>
      <c r="M2578" t="str">
        <f>VLOOKUP(K2578,Input!$AM$3:$AP$1002,3)</f>
        <v/>
      </c>
    </row>
    <row r="2579" spans="8:13" x14ac:dyDescent="0.3">
      <c r="H2579" t="str">
        <f t="shared" si="90"/>
        <v/>
      </c>
      <c r="I2579" t="str">
        <f>VLOOKUP(H2579,Input!$AI$3:$AL$1002,4)</f>
        <v/>
      </c>
      <c r="J2579" t="str">
        <f>VLOOKUP(H2579,Input!$AI$3:$AL$1002,3)</f>
        <v/>
      </c>
      <c r="K2579" t="str">
        <f t="shared" si="91"/>
        <v/>
      </c>
      <c r="L2579" t="str">
        <f>VLOOKUP(K2579,Input!$AM$3:$AP$1002,4)</f>
        <v/>
      </c>
      <c r="M2579" t="str">
        <f>VLOOKUP(K2579,Input!$AM$3:$AP$1002,3)</f>
        <v/>
      </c>
    </row>
    <row r="2580" spans="8:13" x14ac:dyDescent="0.3">
      <c r="H2580" t="str">
        <f t="shared" si="90"/>
        <v/>
      </c>
      <c r="I2580" t="str">
        <f>VLOOKUP(H2580,Input!$AI$3:$AL$1002,4)</f>
        <v/>
      </c>
      <c r="J2580" t="str">
        <f>VLOOKUP(H2580,Input!$AI$3:$AL$1002,3)</f>
        <v/>
      </c>
      <c r="K2580" t="str">
        <f t="shared" si="91"/>
        <v/>
      </c>
      <c r="L2580" t="str">
        <f>VLOOKUP(K2580,Input!$AM$3:$AP$1002,4)</f>
        <v/>
      </c>
      <c r="M2580" t="str">
        <f>VLOOKUP(K2580,Input!$AM$3:$AP$1002,3)</f>
        <v/>
      </c>
    </row>
    <row r="2581" spans="8:13" x14ac:dyDescent="0.3">
      <c r="H2581" t="str">
        <f t="shared" si="90"/>
        <v/>
      </c>
      <c r="I2581" t="str">
        <f>VLOOKUP(H2581,Input!$AI$3:$AL$1002,4)</f>
        <v/>
      </c>
      <c r="J2581" t="str">
        <f>VLOOKUP(H2581,Input!$AI$3:$AL$1002,3)</f>
        <v/>
      </c>
      <c r="K2581" t="str">
        <f t="shared" si="91"/>
        <v/>
      </c>
      <c r="L2581" t="str">
        <f>VLOOKUP(K2581,Input!$AM$3:$AP$1002,4)</f>
        <v/>
      </c>
      <c r="M2581" t="str">
        <f>VLOOKUP(K2581,Input!$AM$3:$AP$1002,3)</f>
        <v/>
      </c>
    </row>
    <row r="2582" spans="8:13" x14ac:dyDescent="0.3">
      <c r="H2582" t="str">
        <f t="shared" si="90"/>
        <v/>
      </c>
      <c r="I2582" t="str">
        <f>VLOOKUP(H2582,Input!$AI$3:$AL$1002,4)</f>
        <v/>
      </c>
      <c r="J2582" t="str">
        <f>VLOOKUP(H2582,Input!$AI$3:$AL$1002,3)</f>
        <v/>
      </c>
      <c r="K2582" t="str">
        <f t="shared" si="91"/>
        <v/>
      </c>
      <c r="L2582" t="str">
        <f>VLOOKUP(K2582,Input!$AM$3:$AP$1002,4)</f>
        <v/>
      </c>
      <c r="M2582" t="str">
        <f>VLOOKUP(K2582,Input!$AM$3:$AP$1002,3)</f>
        <v/>
      </c>
    </row>
    <row r="2583" spans="8:13" x14ac:dyDescent="0.3">
      <c r="H2583" t="str">
        <f t="shared" si="90"/>
        <v/>
      </c>
      <c r="I2583" t="str">
        <f>VLOOKUP(H2583,Input!$AI$3:$AL$1002,4)</f>
        <v/>
      </c>
      <c r="J2583" t="str">
        <f>VLOOKUP(H2583,Input!$AI$3:$AL$1002,3)</f>
        <v/>
      </c>
      <c r="K2583" t="str">
        <f t="shared" si="91"/>
        <v/>
      </c>
      <c r="L2583" t="str">
        <f>VLOOKUP(K2583,Input!$AM$3:$AP$1002,4)</f>
        <v/>
      </c>
      <c r="M2583" t="str">
        <f>VLOOKUP(K2583,Input!$AM$3:$AP$1002,3)</f>
        <v/>
      </c>
    </row>
    <row r="2584" spans="8:13" x14ac:dyDescent="0.3">
      <c r="H2584" t="str">
        <f t="shared" si="90"/>
        <v/>
      </c>
      <c r="I2584" t="str">
        <f>VLOOKUP(H2584,Input!$AI$3:$AL$1002,4)</f>
        <v/>
      </c>
      <c r="J2584" t="str">
        <f>VLOOKUP(H2584,Input!$AI$3:$AL$1002,3)</f>
        <v/>
      </c>
      <c r="K2584" t="str">
        <f t="shared" si="91"/>
        <v/>
      </c>
      <c r="L2584" t="str">
        <f>VLOOKUP(K2584,Input!$AM$3:$AP$1002,4)</f>
        <v/>
      </c>
      <c r="M2584" t="str">
        <f>VLOOKUP(K2584,Input!$AM$3:$AP$1002,3)</f>
        <v/>
      </c>
    </row>
    <row r="2585" spans="8:13" x14ac:dyDescent="0.3">
      <c r="H2585" t="str">
        <f t="shared" si="90"/>
        <v/>
      </c>
      <c r="I2585" t="str">
        <f>VLOOKUP(H2585,Input!$AI$3:$AL$1002,4)</f>
        <v/>
      </c>
      <c r="J2585" t="str">
        <f>VLOOKUP(H2585,Input!$AI$3:$AL$1002,3)</f>
        <v/>
      </c>
      <c r="K2585" t="str">
        <f t="shared" si="91"/>
        <v/>
      </c>
      <c r="L2585" t="str">
        <f>VLOOKUP(K2585,Input!$AM$3:$AP$1002,4)</f>
        <v/>
      </c>
      <c r="M2585" t="str">
        <f>VLOOKUP(K2585,Input!$AM$3:$AP$1002,3)</f>
        <v/>
      </c>
    </row>
    <row r="2586" spans="8:13" x14ac:dyDescent="0.3">
      <c r="H2586" t="str">
        <f t="shared" si="90"/>
        <v/>
      </c>
      <c r="I2586" t="str">
        <f>VLOOKUP(H2586,Input!$AI$3:$AL$1002,4)</f>
        <v/>
      </c>
      <c r="J2586" t="str">
        <f>VLOOKUP(H2586,Input!$AI$3:$AL$1002,3)</f>
        <v/>
      </c>
      <c r="K2586" t="str">
        <f t="shared" si="91"/>
        <v/>
      </c>
      <c r="L2586" t="str">
        <f>VLOOKUP(K2586,Input!$AM$3:$AP$1002,4)</f>
        <v/>
      </c>
      <c r="M2586" t="str">
        <f>VLOOKUP(K2586,Input!$AM$3:$AP$1002,3)</f>
        <v/>
      </c>
    </row>
    <row r="2587" spans="8:13" x14ac:dyDescent="0.3">
      <c r="H2587" t="str">
        <f t="shared" si="90"/>
        <v/>
      </c>
      <c r="I2587" t="str">
        <f>VLOOKUP(H2587,Input!$AI$3:$AL$1002,4)</f>
        <v/>
      </c>
      <c r="J2587" t="str">
        <f>VLOOKUP(H2587,Input!$AI$3:$AL$1002,3)</f>
        <v/>
      </c>
      <c r="K2587" t="str">
        <f t="shared" si="91"/>
        <v/>
      </c>
      <c r="L2587" t="str">
        <f>VLOOKUP(K2587,Input!$AM$3:$AP$1002,4)</f>
        <v/>
      </c>
      <c r="M2587" t="str">
        <f>VLOOKUP(K2587,Input!$AM$3:$AP$1002,3)</f>
        <v/>
      </c>
    </row>
    <row r="2588" spans="8:13" x14ac:dyDescent="0.3">
      <c r="H2588" t="str">
        <f t="shared" si="90"/>
        <v/>
      </c>
      <c r="I2588" t="str">
        <f>VLOOKUP(H2588,Input!$AI$3:$AL$1002,4)</f>
        <v/>
      </c>
      <c r="J2588" t="str">
        <f>VLOOKUP(H2588,Input!$AI$3:$AL$1002,3)</f>
        <v/>
      </c>
      <c r="K2588" t="str">
        <f t="shared" si="91"/>
        <v/>
      </c>
      <c r="L2588" t="str">
        <f>VLOOKUP(K2588,Input!$AM$3:$AP$1002,4)</f>
        <v/>
      </c>
      <c r="M2588" t="str">
        <f>VLOOKUP(K2588,Input!$AM$3:$AP$1002,3)</f>
        <v/>
      </c>
    </row>
    <row r="2589" spans="8:13" x14ac:dyDescent="0.3">
      <c r="H2589" t="str">
        <f t="shared" si="90"/>
        <v/>
      </c>
      <c r="I2589" t="str">
        <f>VLOOKUP(H2589,Input!$AI$3:$AL$1002,4)</f>
        <v/>
      </c>
      <c r="J2589" t="str">
        <f>VLOOKUP(H2589,Input!$AI$3:$AL$1002,3)</f>
        <v/>
      </c>
      <c r="K2589" t="str">
        <f t="shared" si="91"/>
        <v/>
      </c>
      <c r="L2589" t="str">
        <f>VLOOKUP(K2589,Input!$AM$3:$AP$1002,4)</f>
        <v/>
      </c>
      <c r="M2589" t="str">
        <f>VLOOKUP(K2589,Input!$AM$3:$AP$1002,3)</f>
        <v/>
      </c>
    </row>
    <row r="2590" spans="8:13" x14ac:dyDescent="0.3">
      <c r="H2590" t="str">
        <f t="shared" si="90"/>
        <v/>
      </c>
      <c r="I2590" t="str">
        <f>VLOOKUP(H2590,Input!$AI$3:$AL$1002,4)</f>
        <v/>
      </c>
      <c r="J2590" t="str">
        <f>VLOOKUP(H2590,Input!$AI$3:$AL$1002,3)</f>
        <v/>
      </c>
      <c r="K2590" t="str">
        <f t="shared" si="91"/>
        <v/>
      </c>
      <c r="L2590" t="str">
        <f>VLOOKUP(K2590,Input!$AM$3:$AP$1002,4)</f>
        <v/>
      </c>
      <c r="M2590" t="str">
        <f>VLOOKUP(K2590,Input!$AM$3:$AP$1002,3)</f>
        <v/>
      </c>
    </row>
    <row r="2591" spans="8:13" x14ac:dyDescent="0.3">
      <c r="H2591" t="str">
        <f t="shared" si="90"/>
        <v/>
      </c>
      <c r="I2591" t="str">
        <f>VLOOKUP(H2591,Input!$AI$3:$AL$1002,4)</f>
        <v/>
      </c>
      <c r="J2591" t="str">
        <f>VLOOKUP(H2591,Input!$AI$3:$AL$1002,3)</f>
        <v/>
      </c>
      <c r="K2591" t="str">
        <f t="shared" si="91"/>
        <v/>
      </c>
      <c r="L2591" t="str">
        <f>VLOOKUP(K2591,Input!$AM$3:$AP$1002,4)</f>
        <v/>
      </c>
      <c r="M2591" t="str">
        <f>VLOOKUP(K2591,Input!$AM$3:$AP$1002,3)</f>
        <v/>
      </c>
    </row>
    <row r="2592" spans="8:13" x14ac:dyDescent="0.3">
      <c r="H2592" t="str">
        <f t="shared" si="90"/>
        <v/>
      </c>
      <c r="I2592" t="str">
        <f>VLOOKUP(H2592,Input!$AI$3:$AL$1002,4)</f>
        <v/>
      </c>
      <c r="J2592" t="str">
        <f>VLOOKUP(H2592,Input!$AI$3:$AL$1002,3)</f>
        <v/>
      </c>
      <c r="K2592" t="str">
        <f t="shared" si="91"/>
        <v/>
      </c>
      <c r="L2592" t="str">
        <f>VLOOKUP(K2592,Input!$AM$3:$AP$1002,4)</f>
        <v/>
      </c>
      <c r="M2592" t="str">
        <f>VLOOKUP(K2592,Input!$AM$3:$AP$1002,3)</f>
        <v/>
      </c>
    </row>
    <row r="2593" spans="8:13" x14ac:dyDescent="0.3">
      <c r="H2593" t="str">
        <f t="shared" si="90"/>
        <v/>
      </c>
      <c r="I2593" t="str">
        <f>VLOOKUP(H2593,Input!$AI$3:$AL$1002,4)</f>
        <v/>
      </c>
      <c r="J2593" t="str">
        <f>VLOOKUP(H2593,Input!$AI$3:$AL$1002,3)</f>
        <v/>
      </c>
      <c r="K2593" t="str">
        <f t="shared" si="91"/>
        <v/>
      </c>
      <c r="L2593" t="str">
        <f>VLOOKUP(K2593,Input!$AM$3:$AP$1002,4)</f>
        <v/>
      </c>
      <c r="M2593" t="str">
        <f>VLOOKUP(K2593,Input!$AM$3:$AP$1002,3)</f>
        <v/>
      </c>
    </row>
    <row r="2594" spans="8:13" x14ac:dyDescent="0.3">
      <c r="H2594" t="str">
        <f t="shared" si="90"/>
        <v/>
      </c>
      <c r="I2594" t="str">
        <f>VLOOKUP(H2594,Input!$AI$3:$AL$1002,4)</f>
        <v/>
      </c>
      <c r="J2594" t="str">
        <f>VLOOKUP(H2594,Input!$AI$3:$AL$1002,3)</f>
        <v/>
      </c>
      <c r="K2594" t="str">
        <f t="shared" si="91"/>
        <v/>
      </c>
      <c r="L2594" t="str">
        <f>VLOOKUP(K2594,Input!$AM$3:$AP$1002,4)</f>
        <v/>
      </c>
      <c r="M2594" t="str">
        <f>VLOOKUP(K2594,Input!$AM$3:$AP$1002,3)</f>
        <v/>
      </c>
    </row>
    <row r="2595" spans="8:13" x14ac:dyDescent="0.3">
      <c r="H2595" t="str">
        <f t="shared" si="90"/>
        <v/>
      </c>
      <c r="I2595" t="str">
        <f>VLOOKUP(H2595,Input!$AI$3:$AL$1002,4)</f>
        <v/>
      </c>
      <c r="J2595" t="str">
        <f>VLOOKUP(H2595,Input!$AI$3:$AL$1002,3)</f>
        <v/>
      </c>
      <c r="K2595" t="str">
        <f t="shared" si="91"/>
        <v/>
      </c>
      <c r="L2595" t="str">
        <f>VLOOKUP(K2595,Input!$AM$3:$AP$1002,4)</f>
        <v/>
      </c>
      <c r="M2595" t="str">
        <f>VLOOKUP(K2595,Input!$AM$3:$AP$1002,3)</f>
        <v/>
      </c>
    </row>
    <row r="2596" spans="8:13" x14ac:dyDescent="0.3">
      <c r="H2596" t="str">
        <f t="shared" si="90"/>
        <v/>
      </c>
      <c r="I2596" t="str">
        <f>VLOOKUP(H2596,Input!$AI$3:$AL$1002,4)</f>
        <v/>
      </c>
      <c r="J2596" t="str">
        <f>VLOOKUP(H2596,Input!$AI$3:$AL$1002,3)</f>
        <v/>
      </c>
      <c r="K2596" t="str">
        <f t="shared" si="91"/>
        <v/>
      </c>
      <c r="L2596" t="str">
        <f>VLOOKUP(K2596,Input!$AM$3:$AP$1002,4)</f>
        <v/>
      </c>
      <c r="M2596" t="str">
        <f>VLOOKUP(K2596,Input!$AM$3:$AP$1002,3)</f>
        <v/>
      </c>
    </row>
    <row r="2597" spans="8:13" x14ac:dyDescent="0.3">
      <c r="H2597" t="str">
        <f t="shared" si="90"/>
        <v/>
      </c>
      <c r="I2597" t="str">
        <f>VLOOKUP(H2597,Input!$AI$3:$AL$1002,4)</f>
        <v/>
      </c>
      <c r="J2597" t="str">
        <f>VLOOKUP(H2597,Input!$AI$3:$AL$1002,3)</f>
        <v/>
      </c>
      <c r="K2597" t="str">
        <f t="shared" si="91"/>
        <v/>
      </c>
      <c r="L2597" t="str">
        <f>VLOOKUP(K2597,Input!$AM$3:$AP$1002,4)</f>
        <v/>
      </c>
      <c r="M2597" t="str">
        <f>VLOOKUP(K2597,Input!$AM$3:$AP$1002,3)</f>
        <v/>
      </c>
    </row>
    <row r="2598" spans="8:13" x14ac:dyDescent="0.3">
      <c r="H2598" t="str">
        <f t="shared" si="90"/>
        <v/>
      </c>
      <c r="I2598" t="str">
        <f>VLOOKUP(H2598,Input!$AI$3:$AL$1002,4)</f>
        <v/>
      </c>
      <c r="J2598" t="str">
        <f>VLOOKUP(H2598,Input!$AI$3:$AL$1002,3)</f>
        <v/>
      </c>
      <c r="K2598" t="str">
        <f t="shared" si="91"/>
        <v/>
      </c>
      <c r="L2598" t="str">
        <f>VLOOKUP(K2598,Input!$AM$3:$AP$1002,4)</f>
        <v/>
      </c>
      <c r="M2598" t="str">
        <f>VLOOKUP(K2598,Input!$AM$3:$AP$1002,3)</f>
        <v/>
      </c>
    </row>
    <row r="2599" spans="8:13" x14ac:dyDescent="0.3">
      <c r="H2599" t="str">
        <f t="shared" si="90"/>
        <v/>
      </c>
      <c r="I2599" t="str">
        <f>VLOOKUP(H2599,Input!$AI$3:$AL$1002,4)</f>
        <v/>
      </c>
      <c r="J2599" t="str">
        <f>VLOOKUP(H2599,Input!$AI$3:$AL$1002,3)</f>
        <v/>
      </c>
      <c r="K2599" t="str">
        <f t="shared" si="91"/>
        <v/>
      </c>
      <c r="L2599" t="str">
        <f>VLOOKUP(K2599,Input!$AM$3:$AP$1002,4)</f>
        <v/>
      </c>
      <c r="M2599" t="str">
        <f>VLOOKUP(K2599,Input!$AM$3:$AP$1002,3)</f>
        <v/>
      </c>
    </row>
    <row r="2600" spans="8:13" x14ac:dyDescent="0.3">
      <c r="H2600" t="str">
        <f t="shared" si="90"/>
        <v/>
      </c>
      <c r="I2600" t="str">
        <f>VLOOKUP(H2600,Input!$AI$3:$AL$1002,4)</f>
        <v/>
      </c>
      <c r="J2600" t="str">
        <f>VLOOKUP(H2600,Input!$AI$3:$AL$1002,3)</f>
        <v/>
      </c>
      <c r="K2600" t="str">
        <f t="shared" si="91"/>
        <v/>
      </c>
      <c r="L2600" t="str">
        <f>VLOOKUP(K2600,Input!$AM$3:$AP$1002,4)</f>
        <v/>
      </c>
      <c r="M2600" t="str">
        <f>VLOOKUP(K2600,Input!$AM$3:$AP$1002,3)</f>
        <v/>
      </c>
    </row>
    <row r="2601" spans="8:13" x14ac:dyDescent="0.3">
      <c r="H2601" t="str">
        <f t="shared" si="90"/>
        <v/>
      </c>
      <c r="I2601" t="str">
        <f>VLOOKUP(H2601,Input!$AI$3:$AL$1002,4)</f>
        <v/>
      </c>
      <c r="J2601" t="str">
        <f>VLOOKUP(H2601,Input!$AI$3:$AL$1002,3)</f>
        <v/>
      </c>
      <c r="K2601" t="str">
        <f t="shared" si="91"/>
        <v/>
      </c>
      <c r="L2601" t="str">
        <f>VLOOKUP(K2601,Input!$AM$3:$AP$1002,4)</f>
        <v/>
      </c>
      <c r="M2601" t="str">
        <f>VLOOKUP(K2601,Input!$AM$3:$AP$1002,3)</f>
        <v/>
      </c>
    </row>
    <row r="2602" spans="8:13" x14ac:dyDescent="0.3">
      <c r="H2602" t="str">
        <f t="shared" si="90"/>
        <v/>
      </c>
      <c r="I2602" t="str">
        <f>VLOOKUP(H2602,Input!$AI$3:$AL$1002,4)</f>
        <v/>
      </c>
      <c r="J2602" t="str">
        <f>VLOOKUP(H2602,Input!$AI$3:$AL$1002,3)</f>
        <v/>
      </c>
      <c r="K2602" t="str">
        <f t="shared" si="91"/>
        <v/>
      </c>
      <c r="L2602" t="str">
        <f>VLOOKUP(K2602,Input!$AM$3:$AP$1002,4)</f>
        <v/>
      </c>
      <c r="M2602" t="str">
        <f>VLOOKUP(K2602,Input!$AM$3:$AP$1002,3)</f>
        <v/>
      </c>
    </row>
    <row r="2603" spans="8:13" x14ac:dyDescent="0.3">
      <c r="H2603" t="str">
        <f t="shared" si="90"/>
        <v/>
      </c>
      <c r="I2603" t="str">
        <f>VLOOKUP(H2603,Input!$AI$3:$AL$1002,4)</f>
        <v/>
      </c>
      <c r="J2603" t="str">
        <f>VLOOKUP(H2603,Input!$AI$3:$AL$1002,3)</f>
        <v/>
      </c>
      <c r="K2603" t="str">
        <f t="shared" si="91"/>
        <v/>
      </c>
      <c r="L2603" t="str">
        <f>VLOOKUP(K2603,Input!$AM$3:$AP$1002,4)</f>
        <v/>
      </c>
      <c r="M2603" t="str">
        <f>VLOOKUP(K2603,Input!$AM$3:$AP$1002,3)</f>
        <v/>
      </c>
    </row>
    <row r="2604" spans="8:13" x14ac:dyDescent="0.3">
      <c r="H2604" t="str">
        <f t="shared" si="90"/>
        <v/>
      </c>
      <c r="I2604" t="str">
        <f>VLOOKUP(H2604,Input!$AI$3:$AL$1002,4)</f>
        <v/>
      </c>
      <c r="J2604" t="str">
        <f>VLOOKUP(H2604,Input!$AI$3:$AL$1002,3)</f>
        <v/>
      </c>
      <c r="K2604" t="str">
        <f t="shared" si="91"/>
        <v/>
      </c>
      <c r="L2604" t="str">
        <f>VLOOKUP(K2604,Input!$AM$3:$AP$1002,4)</f>
        <v/>
      </c>
      <c r="M2604" t="str">
        <f>VLOOKUP(K2604,Input!$AM$3:$AP$1002,3)</f>
        <v/>
      </c>
    </row>
    <row r="2605" spans="8:13" x14ac:dyDescent="0.3">
      <c r="H2605" t="str">
        <f t="shared" si="90"/>
        <v/>
      </c>
      <c r="I2605" t="str">
        <f>VLOOKUP(H2605,Input!$AI$3:$AL$1002,4)</f>
        <v/>
      </c>
      <c r="J2605" t="str">
        <f>VLOOKUP(H2605,Input!$AI$3:$AL$1002,3)</f>
        <v/>
      </c>
      <c r="K2605" t="str">
        <f t="shared" si="91"/>
        <v/>
      </c>
      <c r="L2605" t="str">
        <f>VLOOKUP(K2605,Input!$AM$3:$AP$1002,4)</f>
        <v/>
      </c>
      <c r="M2605" t="str">
        <f>VLOOKUP(K2605,Input!$AM$3:$AP$1002,3)</f>
        <v/>
      </c>
    </row>
    <row r="2606" spans="8:13" x14ac:dyDescent="0.3">
      <c r="H2606" t="str">
        <f t="shared" si="90"/>
        <v/>
      </c>
      <c r="I2606" t="str">
        <f>VLOOKUP(H2606,Input!$AI$3:$AL$1002,4)</f>
        <v/>
      </c>
      <c r="J2606" t="str">
        <f>VLOOKUP(H2606,Input!$AI$3:$AL$1002,3)</f>
        <v/>
      </c>
      <c r="K2606" t="str">
        <f t="shared" si="91"/>
        <v/>
      </c>
      <c r="L2606" t="str">
        <f>VLOOKUP(K2606,Input!$AM$3:$AP$1002,4)</f>
        <v/>
      </c>
      <c r="M2606" t="str">
        <f>VLOOKUP(K2606,Input!$AM$3:$AP$1002,3)</f>
        <v/>
      </c>
    </row>
    <row r="2607" spans="8:13" x14ac:dyDescent="0.3">
      <c r="H2607" t="str">
        <f t="shared" si="90"/>
        <v/>
      </c>
      <c r="I2607" t="str">
        <f>VLOOKUP(H2607,Input!$AI$3:$AL$1002,4)</f>
        <v/>
      </c>
      <c r="J2607" t="str">
        <f>VLOOKUP(H2607,Input!$AI$3:$AL$1002,3)</f>
        <v/>
      </c>
      <c r="K2607" t="str">
        <f t="shared" si="91"/>
        <v/>
      </c>
      <c r="L2607" t="str">
        <f>VLOOKUP(K2607,Input!$AM$3:$AP$1002,4)</f>
        <v/>
      </c>
      <c r="M2607" t="str">
        <f>VLOOKUP(K2607,Input!$AM$3:$AP$1002,3)</f>
        <v/>
      </c>
    </row>
    <row r="2608" spans="8:13" x14ac:dyDescent="0.3">
      <c r="H2608" t="str">
        <f t="shared" si="90"/>
        <v/>
      </c>
      <c r="I2608" t="str">
        <f>VLOOKUP(H2608,Input!$AI$3:$AL$1002,4)</f>
        <v/>
      </c>
      <c r="J2608" t="str">
        <f>VLOOKUP(H2608,Input!$AI$3:$AL$1002,3)</f>
        <v/>
      </c>
      <c r="K2608" t="str">
        <f t="shared" si="91"/>
        <v/>
      </c>
      <c r="L2608" t="str">
        <f>VLOOKUP(K2608,Input!$AM$3:$AP$1002,4)</f>
        <v/>
      </c>
      <c r="M2608" t="str">
        <f>VLOOKUP(K2608,Input!$AM$3:$AP$1002,3)</f>
        <v/>
      </c>
    </row>
    <row r="2609" spans="8:13" x14ac:dyDescent="0.3">
      <c r="H2609" t="str">
        <f t="shared" si="90"/>
        <v/>
      </c>
      <c r="I2609" t="str">
        <f>VLOOKUP(H2609,Input!$AI$3:$AL$1002,4)</f>
        <v/>
      </c>
      <c r="J2609" t="str">
        <f>VLOOKUP(H2609,Input!$AI$3:$AL$1002,3)</f>
        <v/>
      </c>
      <c r="K2609" t="str">
        <f t="shared" si="91"/>
        <v/>
      </c>
      <c r="L2609" t="str">
        <f>VLOOKUP(K2609,Input!$AM$3:$AP$1002,4)</f>
        <v/>
      </c>
      <c r="M2609" t="str">
        <f>VLOOKUP(K2609,Input!$AM$3:$AP$1002,3)</f>
        <v/>
      </c>
    </row>
    <row r="2610" spans="8:13" x14ac:dyDescent="0.3">
      <c r="H2610" t="str">
        <f t="shared" si="90"/>
        <v/>
      </c>
      <c r="I2610" t="str">
        <f>VLOOKUP(H2610,Input!$AI$3:$AL$1002,4)</f>
        <v/>
      </c>
      <c r="J2610" t="str">
        <f>VLOOKUP(H2610,Input!$AI$3:$AL$1002,3)</f>
        <v/>
      </c>
      <c r="K2610" t="str">
        <f t="shared" si="91"/>
        <v/>
      </c>
      <c r="L2610" t="str">
        <f>VLOOKUP(K2610,Input!$AM$3:$AP$1002,4)</f>
        <v/>
      </c>
      <c r="M2610" t="str">
        <f>VLOOKUP(K2610,Input!$AM$3:$AP$1002,3)</f>
        <v/>
      </c>
    </row>
    <row r="2611" spans="8:13" x14ac:dyDescent="0.3">
      <c r="H2611" t="str">
        <f t="shared" si="90"/>
        <v/>
      </c>
      <c r="I2611" t="str">
        <f>VLOOKUP(H2611,Input!$AI$3:$AL$1002,4)</f>
        <v/>
      </c>
      <c r="J2611" t="str">
        <f>VLOOKUP(H2611,Input!$AI$3:$AL$1002,3)</f>
        <v/>
      </c>
      <c r="K2611" t="str">
        <f t="shared" si="91"/>
        <v/>
      </c>
      <c r="L2611" t="str">
        <f>VLOOKUP(K2611,Input!$AM$3:$AP$1002,4)</f>
        <v/>
      </c>
      <c r="M2611" t="str">
        <f>VLOOKUP(K2611,Input!$AM$3:$AP$1002,3)</f>
        <v/>
      </c>
    </row>
    <row r="2612" spans="8:13" x14ac:dyDescent="0.3">
      <c r="H2612" t="str">
        <f t="shared" si="90"/>
        <v/>
      </c>
      <c r="I2612" t="str">
        <f>VLOOKUP(H2612,Input!$AI$3:$AL$1002,4)</f>
        <v/>
      </c>
      <c r="J2612" t="str">
        <f>VLOOKUP(H2612,Input!$AI$3:$AL$1002,3)</f>
        <v/>
      </c>
      <c r="K2612" t="str">
        <f t="shared" si="91"/>
        <v/>
      </c>
      <c r="L2612" t="str">
        <f>VLOOKUP(K2612,Input!$AM$3:$AP$1002,4)</f>
        <v/>
      </c>
      <c r="M2612" t="str">
        <f>VLOOKUP(K2612,Input!$AM$3:$AP$1002,3)</f>
        <v/>
      </c>
    </row>
    <row r="2613" spans="8:13" x14ac:dyDescent="0.3">
      <c r="H2613" t="str">
        <f t="shared" si="90"/>
        <v/>
      </c>
      <c r="I2613" t="str">
        <f>VLOOKUP(H2613,Input!$AI$3:$AL$1002,4)</f>
        <v/>
      </c>
      <c r="J2613" t="str">
        <f>VLOOKUP(H2613,Input!$AI$3:$AL$1002,3)</f>
        <v/>
      </c>
      <c r="K2613" t="str">
        <f t="shared" si="91"/>
        <v/>
      </c>
      <c r="L2613" t="str">
        <f>VLOOKUP(K2613,Input!$AM$3:$AP$1002,4)</f>
        <v/>
      </c>
      <c r="M2613" t="str">
        <f>VLOOKUP(K2613,Input!$AM$3:$AP$1002,3)</f>
        <v/>
      </c>
    </row>
    <row r="2614" spans="8:13" x14ac:dyDescent="0.3">
      <c r="H2614" t="str">
        <f t="shared" si="90"/>
        <v/>
      </c>
      <c r="I2614" t="str">
        <f>VLOOKUP(H2614,Input!$AI$3:$AL$1002,4)</f>
        <v/>
      </c>
      <c r="J2614" t="str">
        <f>VLOOKUP(H2614,Input!$AI$3:$AL$1002,3)</f>
        <v/>
      </c>
      <c r="K2614" t="str">
        <f t="shared" si="91"/>
        <v/>
      </c>
      <c r="L2614" t="str">
        <f>VLOOKUP(K2614,Input!$AM$3:$AP$1002,4)</f>
        <v/>
      </c>
      <c r="M2614" t="str">
        <f>VLOOKUP(K2614,Input!$AM$3:$AP$1002,3)</f>
        <v/>
      </c>
    </row>
    <row r="2615" spans="8:13" x14ac:dyDescent="0.3">
      <c r="H2615" t="str">
        <f t="shared" si="90"/>
        <v/>
      </c>
      <c r="I2615" t="str">
        <f>VLOOKUP(H2615,Input!$AI$3:$AL$1002,4)</f>
        <v/>
      </c>
      <c r="J2615" t="str">
        <f>VLOOKUP(H2615,Input!$AI$3:$AL$1002,3)</f>
        <v/>
      </c>
      <c r="K2615" t="str">
        <f t="shared" si="91"/>
        <v/>
      </c>
      <c r="L2615" t="str">
        <f>VLOOKUP(K2615,Input!$AM$3:$AP$1002,4)</f>
        <v/>
      </c>
      <c r="M2615" t="str">
        <f>VLOOKUP(K2615,Input!$AM$3:$AP$1002,3)</f>
        <v/>
      </c>
    </row>
    <row r="2616" spans="8:13" x14ac:dyDescent="0.3">
      <c r="H2616" t="str">
        <f t="shared" si="90"/>
        <v/>
      </c>
      <c r="I2616" t="str">
        <f>VLOOKUP(H2616,Input!$AI$3:$AL$1002,4)</f>
        <v/>
      </c>
      <c r="J2616" t="str">
        <f>VLOOKUP(H2616,Input!$AI$3:$AL$1002,3)</f>
        <v/>
      </c>
      <c r="K2616" t="str">
        <f t="shared" si="91"/>
        <v/>
      </c>
      <c r="L2616" t="str">
        <f>VLOOKUP(K2616,Input!$AM$3:$AP$1002,4)</f>
        <v/>
      </c>
      <c r="M2616" t="str">
        <f>VLOOKUP(K2616,Input!$AM$3:$AP$1002,3)</f>
        <v/>
      </c>
    </row>
    <row r="2617" spans="8:13" x14ac:dyDescent="0.3">
      <c r="H2617" t="str">
        <f t="shared" si="90"/>
        <v/>
      </c>
      <c r="I2617" t="str">
        <f>VLOOKUP(H2617,Input!$AI$3:$AL$1002,4)</f>
        <v/>
      </c>
      <c r="J2617" t="str">
        <f>VLOOKUP(H2617,Input!$AI$3:$AL$1002,3)</f>
        <v/>
      </c>
      <c r="K2617" t="str">
        <f t="shared" si="91"/>
        <v/>
      </c>
      <c r="L2617" t="str">
        <f>VLOOKUP(K2617,Input!$AM$3:$AP$1002,4)</f>
        <v/>
      </c>
      <c r="M2617" t="str">
        <f>VLOOKUP(K2617,Input!$AM$3:$AP$1002,3)</f>
        <v/>
      </c>
    </row>
    <row r="2618" spans="8:13" x14ac:dyDescent="0.3">
      <c r="H2618" t="str">
        <f t="shared" si="90"/>
        <v/>
      </c>
      <c r="I2618" t="str">
        <f>VLOOKUP(H2618,Input!$AI$3:$AL$1002,4)</f>
        <v/>
      </c>
      <c r="J2618" t="str">
        <f>VLOOKUP(H2618,Input!$AI$3:$AL$1002,3)</f>
        <v/>
      </c>
      <c r="K2618" t="str">
        <f t="shared" si="91"/>
        <v/>
      </c>
      <c r="L2618" t="str">
        <f>VLOOKUP(K2618,Input!$AM$3:$AP$1002,4)</f>
        <v/>
      </c>
      <c r="M2618" t="str">
        <f>VLOOKUP(K2618,Input!$AM$3:$AP$1002,3)</f>
        <v/>
      </c>
    </row>
    <row r="2619" spans="8:13" x14ac:dyDescent="0.3">
      <c r="H2619" t="str">
        <f t="shared" si="90"/>
        <v/>
      </c>
      <c r="I2619" t="str">
        <f>VLOOKUP(H2619,Input!$AI$3:$AL$1002,4)</f>
        <v/>
      </c>
      <c r="J2619" t="str">
        <f>VLOOKUP(H2619,Input!$AI$3:$AL$1002,3)</f>
        <v/>
      </c>
      <c r="K2619" t="str">
        <f t="shared" si="91"/>
        <v/>
      </c>
      <c r="L2619" t="str">
        <f>VLOOKUP(K2619,Input!$AM$3:$AP$1002,4)</f>
        <v/>
      </c>
      <c r="M2619" t="str">
        <f>VLOOKUP(K2619,Input!$AM$3:$AP$1002,3)</f>
        <v/>
      </c>
    </row>
    <row r="2620" spans="8:13" x14ac:dyDescent="0.3">
      <c r="H2620" t="str">
        <f t="shared" si="90"/>
        <v/>
      </c>
      <c r="I2620" t="str">
        <f>VLOOKUP(H2620,Input!$AI$3:$AL$1002,4)</f>
        <v/>
      </c>
      <c r="J2620" t="str">
        <f>VLOOKUP(H2620,Input!$AI$3:$AL$1002,3)</f>
        <v/>
      </c>
      <c r="K2620" t="str">
        <f t="shared" si="91"/>
        <v/>
      </c>
      <c r="L2620" t="str">
        <f>VLOOKUP(K2620,Input!$AM$3:$AP$1002,4)</f>
        <v/>
      </c>
      <c r="M2620" t="str">
        <f>VLOOKUP(K2620,Input!$AM$3:$AP$1002,3)</f>
        <v/>
      </c>
    </row>
    <row r="2621" spans="8:13" x14ac:dyDescent="0.3">
      <c r="H2621" t="str">
        <f t="shared" si="90"/>
        <v/>
      </c>
      <c r="I2621" t="str">
        <f>VLOOKUP(H2621,Input!$AI$3:$AL$1002,4)</f>
        <v/>
      </c>
      <c r="J2621" t="str">
        <f>VLOOKUP(H2621,Input!$AI$3:$AL$1002,3)</f>
        <v/>
      </c>
      <c r="K2621" t="str">
        <f t="shared" si="91"/>
        <v/>
      </c>
      <c r="L2621" t="str">
        <f>VLOOKUP(K2621,Input!$AM$3:$AP$1002,4)</f>
        <v/>
      </c>
      <c r="M2621" t="str">
        <f>VLOOKUP(K2621,Input!$AM$3:$AP$1002,3)</f>
        <v/>
      </c>
    </row>
    <row r="2622" spans="8:13" x14ac:dyDescent="0.3">
      <c r="H2622" t="str">
        <f t="shared" si="90"/>
        <v/>
      </c>
      <c r="I2622" t="str">
        <f>VLOOKUP(H2622,Input!$AI$3:$AL$1002,4)</f>
        <v/>
      </c>
      <c r="J2622" t="str">
        <f>VLOOKUP(H2622,Input!$AI$3:$AL$1002,3)</f>
        <v/>
      </c>
      <c r="K2622" t="str">
        <f t="shared" si="91"/>
        <v/>
      </c>
      <c r="L2622" t="str">
        <f>VLOOKUP(K2622,Input!$AM$3:$AP$1002,4)</f>
        <v/>
      </c>
      <c r="M2622" t="str">
        <f>VLOOKUP(K2622,Input!$AM$3:$AP$1002,3)</f>
        <v/>
      </c>
    </row>
    <row r="2623" spans="8:13" x14ac:dyDescent="0.3">
      <c r="H2623" t="str">
        <f t="shared" si="90"/>
        <v/>
      </c>
      <c r="I2623" t="str">
        <f>VLOOKUP(H2623,Input!$AI$3:$AL$1002,4)</f>
        <v/>
      </c>
      <c r="J2623" t="str">
        <f>VLOOKUP(H2623,Input!$AI$3:$AL$1002,3)</f>
        <v/>
      </c>
      <c r="K2623" t="str">
        <f t="shared" si="91"/>
        <v/>
      </c>
      <c r="L2623" t="str">
        <f>VLOOKUP(K2623,Input!$AM$3:$AP$1002,4)</f>
        <v/>
      </c>
      <c r="M2623" t="str">
        <f>VLOOKUP(K2623,Input!$AM$3:$AP$1002,3)</f>
        <v/>
      </c>
    </row>
    <row r="2624" spans="8:13" x14ac:dyDescent="0.3">
      <c r="H2624" t="str">
        <f t="shared" si="90"/>
        <v/>
      </c>
      <c r="I2624" t="str">
        <f>VLOOKUP(H2624,Input!$AI$3:$AL$1002,4)</f>
        <v/>
      </c>
      <c r="J2624" t="str">
        <f>VLOOKUP(H2624,Input!$AI$3:$AL$1002,3)</f>
        <v/>
      </c>
      <c r="K2624" t="str">
        <f t="shared" si="91"/>
        <v/>
      </c>
      <c r="L2624" t="str">
        <f>VLOOKUP(K2624,Input!$AM$3:$AP$1002,4)</f>
        <v/>
      </c>
      <c r="M2624" t="str">
        <f>VLOOKUP(K2624,Input!$AM$3:$AP$1002,3)</f>
        <v/>
      </c>
    </row>
    <row r="2625" spans="8:13" x14ac:dyDescent="0.3">
      <c r="H2625" t="str">
        <f t="shared" si="90"/>
        <v/>
      </c>
      <c r="I2625" t="str">
        <f>VLOOKUP(H2625,Input!$AI$3:$AL$1002,4)</f>
        <v/>
      </c>
      <c r="J2625" t="str">
        <f>VLOOKUP(H2625,Input!$AI$3:$AL$1002,3)</f>
        <v/>
      </c>
      <c r="K2625" t="str">
        <f t="shared" si="91"/>
        <v/>
      </c>
      <c r="L2625" t="str">
        <f>VLOOKUP(K2625,Input!$AM$3:$AP$1002,4)</f>
        <v/>
      </c>
      <c r="M2625" t="str">
        <f>VLOOKUP(K2625,Input!$AM$3:$AP$1002,3)</f>
        <v/>
      </c>
    </row>
    <row r="2626" spans="8:13" x14ac:dyDescent="0.3">
      <c r="H2626" t="str">
        <f t="shared" si="90"/>
        <v/>
      </c>
      <c r="I2626" t="str">
        <f>VLOOKUP(H2626,Input!$AI$3:$AL$1002,4)</f>
        <v/>
      </c>
      <c r="J2626" t="str">
        <f>VLOOKUP(H2626,Input!$AI$3:$AL$1002,3)</f>
        <v/>
      </c>
      <c r="K2626" t="str">
        <f t="shared" si="91"/>
        <v/>
      </c>
      <c r="L2626" t="str">
        <f>VLOOKUP(K2626,Input!$AM$3:$AP$1002,4)</f>
        <v/>
      </c>
      <c r="M2626" t="str">
        <f>VLOOKUP(K2626,Input!$AM$3:$AP$1002,3)</f>
        <v/>
      </c>
    </row>
    <row r="2627" spans="8:13" x14ac:dyDescent="0.3">
      <c r="H2627" t="str">
        <f t="shared" si="90"/>
        <v/>
      </c>
      <c r="I2627" t="str">
        <f>VLOOKUP(H2627,Input!$AI$3:$AL$1002,4)</f>
        <v/>
      </c>
      <c r="J2627" t="str">
        <f>VLOOKUP(H2627,Input!$AI$3:$AL$1002,3)</f>
        <v/>
      </c>
      <c r="K2627" t="str">
        <f t="shared" si="91"/>
        <v/>
      </c>
      <c r="L2627" t="str">
        <f>VLOOKUP(K2627,Input!$AM$3:$AP$1002,4)</f>
        <v/>
      </c>
      <c r="M2627" t="str">
        <f>VLOOKUP(K2627,Input!$AM$3:$AP$1002,3)</f>
        <v/>
      </c>
    </row>
    <row r="2628" spans="8:13" x14ac:dyDescent="0.3">
      <c r="H2628" t="str">
        <f t="shared" si="90"/>
        <v/>
      </c>
      <c r="I2628" t="str">
        <f>VLOOKUP(H2628,Input!$AI$3:$AL$1002,4)</f>
        <v/>
      </c>
      <c r="J2628" t="str">
        <f>VLOOKUP(H2628,Input!$AI$3:$AL$1002,3)</f>
        <v/>
      </c>
      <c r="K2628" t="str">
        <f t="shared" si="91"/>
        <v/>
      </c>
      <c r="L2628" t="str">
        <f>VLOOKUP(K2628,Input!$AM$3:$AP$1002,4)</f>
        <v/>
      </c>
      <c r="M2628" t="str">
        <f>VLOOKUP(K2628,Input!$AM$3:$AP$1002,3)</f>
        <v/>
      </c>
    </row>
    <row r="2629" spans="8:13" x14ac:dyDescent="0.3">
      <c r="H2629" t="str">
        <f t="shared" ref="H2629:H2692" si="92">IF(H2628&lt;$H$1,H2628+1,"")</f>
        <v/>
      </c>
      <c r="I2629" t="str">
        <f>VLOOKUP(H2629,Input!$AI$3:$AL$1002,4)</f>
        <v/>
      </c>
      <c r="J2629" t="str">
        <f>VLOOKUP(H2629,Input!$AI$3:$AL$1002,3)</f>
        <v/>
      </c>
      <c r="K2629" t="str">
        <f t="shared" ref="K2629:K2692" si="93">IF(K2628&lt;$K$1,K2628+1,"")</f>
        <v/>
      </c>
      <c r="L2629" t="str">
        <f>VLOOKUP(K2629,Input!$AM$3:$AP$1002,4)</f>
        <v/>
      </c>
      <c r="M2629" t="str">
        <f>VLOOKUP(K2629,Input!$AM$3:$AP$1002,3)</f>
        <v/>
      </c>
    </row>
    <row r="2630" spans="8:13" x14ac:dyDescent="0.3">
      <c r="H2630" t="str">
        <f t="shared" si="92"/>
        <v/>
      </c>
      <c r="I2630" t="str">
        <f>VLOOKUP(H2630,Input!$AI$3:$AL$1002,4)</f>
        <v/>
      </c>
      <c r="J2630" t="str">
        <f>VLOOKUP(H2630,Input!$AI$3:$AL$1002,3)</f>
        <v/>
      </c>
      <c r="K2630" t="str">
        <f t="shared" si="93"/>
        <v/>
      </c>
      <c r="L2630" t="str">
        <f>VLOOKUP(K2630,Input!$AM$3:$AP$1002,4)</f>
        <v/>
      </c>
      <c r="M2630" t="str">
        <f>VLOOKUP(K2630,Input!$AM$3:$AP$1002,3)</f>
        <v/>
      </c>
    </row>
    <row r="2631" spans="8:13" x14ac:dyDescent="0.3">
      <c r="H2631" t="str">
        <f t="shared" si="92"/>
        <v/>
      </c>
      <c r="I2631" t="str">
        <f>VLOOKUP(H2631,Input!$AI$3:$AL$1002,4)</f>
        <v/>
      </c>
      <c r="J2631" t="str">
        <f>VLOOKUP(H2631,Input!$AI$3:$AL$1002,3)</f>
        <v/>
      </c>
      <c r="K2631" t="str">
        <f t="shared" si="93"/>
        <v/>
      </c>
      <c r="L2631" t="str">
        <f>VLOOKUP(K2631,Input!$AM$3:$AP$1002,4)</f>
        <v/>
      </c>
      <c r="M2631" t="str">
        <f>VLOOKUP(K2631,Input!$AM$3:$AP$1002,3)</f>
        <v/>
      </c>
    </row>
    <row r="2632" spans="8:13" x14ac:dyDescent="0.3">
      <c r="H2632" t="str">
        <f t="shared" si="92"/>
        <v/>
      </c>
      <c r="I2632" t="str">
        <f>VLOOKUP(H2632,Input!$AI$3:$AL$1002,4)</f>
        <v/>
      </c>
      <c r="J2632" t="str">
        <f>VLOOKUP(H2632,Input!$AI$3:$AL$1002,3)</f>
        <v/>
      </c>
      <c r="K2632" t="str">
        <f t="shared" si="93"/>
        <v/>
      </c>
      <c r="L2632" t="str">
        <f>VLOOKUP(K2632,Input!$AM$3:$AP$1002,4)</f>
        <v/>
      </c>
      <c r="M2632" t="str">
        <f>VLOOKUP(K2632,Input!$AM$3:$AP$1002,3)</f>
        <v/>
      </c>
    </row>
    <row r="2633" spans="8:13" x14ac:dyDescent="0.3">
      <c r="H2633" t="str">
        <f t="shared" si="92"/>
        <v/>
      </c>
      <c r="I2633" t="str">
        <f>VLOOKUP(H2633,Input!$AI$3:$AL$1002,4)</f>
        <v/>
      </c>
      <c r="J2633" t="str">
        <f>VLOOKUP(H2633,Input!$AI$3:$AL$1002,3)</f>
        <v/>
      </c>
      <c r="K2633" t="str">
        <f t="shared" si="93"/>
        <v/>
      </c>
      <c r="L2633" t="str">
        <f>VLOOKUP(K2633,Input!$AM$3:$AP$1002,4)</f>
        <v/>
      </c>
      <c r="M2633" t="str">
        <f>VLOOKUP(K2633,Input!$AM$3:$AP$1002,3)</f>
        <v/>
      </c>
    </row>
    <row r="2634" spans="8:13" x14ac:dyDescent="0.3">
      <c r="H2634" t="str">
        <f t="shared" si="92"/>
        <v/>
      </c>
      <c r="I2634" t="str">
        <f>VLOOKUP(H2634,Input!$AI$3:$AL$1002,4)</f>
        <v/>
      </c>
      <c r="J2634" t="str">
        <f>VLOOKUP(H2634,Input!$AI$3:$AL$1002,3)</f>
        <v/>
      </c>
      <c r="K2634" t="str">
        <f t="shared" si="93"/>
        <v/>
      </c>
      <c r="L2634" t="str">
        <f>VLOOKUP(K2634,Input!$AM$3:$AP$1002,4)</f>
        <v/>
      </c>
      <c r="M2634" t="str">
        <f>VLOOKUP(K2634,Input!$AM$3:$AP$1002,3)</f>
        <v/>
      </c>
    </row>
    <row r="2635" spans="8:13" x14ac:dyDescent="0.3">
      <c r="H2635" t="str">
        <f t="shared" si="92"/>
        <v/>
      </c>
      <c r="I2635" t="str">
        <f>VLOOKUP(H2635,Input!$AI$3:$AL$1002,4)</f>
        <v/>
      </c>
      <c r="J2635" t="str">
        <f>VLOOKUP(H2635,Input!$AI$3:$AL$1002,3)</f>
        <v/>
      </c>
      <c r="K2635" t="str">
        <f t="shared" si="93"/>
        <v/>
      </c>
      <c r="L2635" t="str">
        <f>VLOOKUP(K2635,Input!$AM$3:$AP$1002,4)</f>
        <v/>
      </c>
      <c r="M2635" t="str">
        <f>VLOOKUP(K2635,Input!$AM$3:$AP$1002,3)</f>
        <v/>
      </c>
    </row>
    <row r="2636" spans="8:13" x14ac:dyDescent="0.3">
      <c r="H2636" t="str">
        <f t="shared" si="92"/>
        <v/>
      </c>
      <c r="I2636" t="str">
        <f>VLOOKUP(H2636,Input!$AI$3:$AL$1002,4)</f>
        <v/>
      </c>
      <c r="J2636" t="str">
        <f>VLOOKUP(H2636,Input!$AI$3:$AL$1002,3)</f>
        <v/>
      </c>
      <c r="K2636" t="str">
        <f t="shared" si="93"/>
        <v/>
      </c>
      <c r="L2636" t="str">
        <f>VLOOKUP(K2636,Input!$AM$3:$AP$1002,4)</f>
        <v/>
      </c>
      <c r="M2636" t="str">
        <f>VLOOKUP(K2636,Input!$AM$3:$AP$1002,3)</f>
        <v/>
      </c>
    </row>
    <row r="2637" spans="8:13" x14ac:dyDescent="0.3">
      <c r="H2637" t="str">
        <f t="shared" si="92"/>
        <v/>
      </c>
      <c r="I2637" t="str">
        <f>VLOOKUP(H2637,Input!$AI$3:$AL$1002,4)</f>
        <v/>
      </c>
      <c r="J2637" t="str">
        <f>VLOOKUP(H2637,Input!$AI$3:$AL$1002,3)</f>
        <v/>
      </c>
      <c r="K2637" t="str">
        <f t="shared" si="93"/>
        <v/>
      </c>
      <c r="L2637" t="str">
        <f>VLOOKUP(K2637,Input!$AM$3:$AP$1002,4)</f>
        <v/>
      </c>
      <c r="M2637" t="str">
        <f>VLOOKUP(K2637,Input!$AM$3:$AP$1002,3)</f>
        <v/>
      </c>
    </row>
    <row r="2638" spans="8:13" x14ac:dyDescent="0.3">
      <c r="H2638" t="str">
        <f t="shared" si="92"/>
        <v/>
      </c>
      <c r="I2638" t="str">
        <f>VLOOKUP(H2638,Input!$AI$3:$AL$1002,4)</f>
        <v/>
      </c>
      <c r="J2638" t="str">
        <f>VLOOKUP(H2638,Input!$AI$3:$AL$1002,3)</f>
        <v/>
      </c>
      <c r="K2638" t="str">
        <f t="shared" si="93"/>
        <v/>
      </c>
      <c r="L2638" t="str">
        <f>VLOOKUP(K2638,Input!$AM$3:$AP$1002,4)</f>
        <v/>
      </c>
      <c r="M2638" t="str">
        <f>VLOOKUP(K2638,Input!$AM$3:$AP$1002,3)</f>
        <v/>
      </c>
    </row>
    <row r="2639" spans="8:13" x14ac:dyDescent="0.3">
      <c r="H2639" t="str">
        <f t="shared" si="92"/>
        <v/>
      </c>
      <c r="I2639" t="str">
        <f>VLOOKUP(H2639,Input!$AI$3:$AL$1002,4)</f>
        <v/>
      </c>
      <c r="J2639" t="str">
        <f>VLOOKUP(H2639,Input!$AI$3:$AL$1002,3)</f>
        <v/>
      </c>
      <c r="K2639" t="str">
        <f t="shared" si="93"/>
        <v/>
      </c>
      <c r="L2639" t="str">
        <f>VLOOKUP(K2639,Input!$AM$3:$AP$1002,4)</f>
        <v/>
      </c>
      <c r="M2639" t="str">
        <f>VLOOKUP(K2639,Input!$AM$3:$AP$1002,3)</f>
        <v/>
      </c>
    </row>
    <row r="2640" spans="8:13" x14ac:dyDescent="0.3">
      <c r="H2640" t="str">
        <f t="shared" si="92"/>
        <v/>
      </c>
      <c r="I2640" t="str">
        <f>VLOOKUP(H2640,Input!$AI$3:$AL$1002,4)</f>
        <v/>
      </c>
      <c r="J2640" t="str">
        <f>VLOOKUP(H2640,Input!$AI$3:$AL$1002,3)</f>
        <v/>
      </c>
      <c r="K2640" t="str">
        <f t="shared" si="93"/>
        <v/>
      </c>
      <c r="L2640" t="str">
        <f>VLOOKUP(K2640,Input!$AM$3:$AP$1002,4)</f>
        <v/>
      </c>
      <c r="M2640" t="str">
        <f>VLOOKUP(K2640,Input!$AM$3:$AP$1002,3)</f>
        <v/>
      </c>
    </row>
    <row r="2641" spans="8:13" x14ac:dyDescent="0.3">
      <c r="H2641" t="str">
        <f t="shared" si="92"/>
        <v/>
      </c>
      <c r="I2641" t="str">
        <f>VLOOKUP(H2641,Input!$AI$3:$AL$1002,4)</f>
        <v/>
      </c>
      <c r="J2641" t="str">
        <f>VLOOKUP(H2641,Input!$AI$3:$AL$1002,3)</f>
        <v/>
      </c>
      <c r="K2641" t="str">
        <f t="shared" si="93"/>
        <v/>
      </c>
      <c r="L2641" t="str">
        <f>VLOOKUP(K2641,Input!$AM$3:$AP$1002,4)</f>
        <v/>
      </c>
      <c r="M2641" t="str">
        <f>VLOOKUP(K2641,Input!$AM$3:$AP$1002,3)</f>
        <v/>
      </c>
    </row>
    <row r="2642" spans="8:13" x14ac:dyDescent="0.3">
      <c r="H2642" t="str">
        <f t="shared" si="92"/>
        <v/>
      </c>
      <c r="I2642" t="str">
        <f>VLOOKUP(H2642,Input!$AI$3:$AL$1002,4)</f>
        <v/>
      </c>
      <c r="J2642" t="str">
        <f>VLOOKUP(H2642,Input!$AI$3:$AL$1002,3)</f>
        <v/>
      </c>
      <c r="K2642" t="str">
        <f t="shared" si="93"/>
        <v/>
      </c>
      <c r="L2642" t="str">
        <f>VLOOKUP(K2642,Input!$AM$3:$AP$1002,4)</f>
        <v/>
      </c>
      <c r="M2642" t="str">
        <f>VLOOKUP(K2642,Input!$AM$3:$AP$1002,3)</f>
        <v/>
      </c>
    </row>
    <row r="2643" spans="8:13" x14ac:dyDescent="0.3">
      <c r="H2643" t="str">
        <f t="shared" si="92"/>
        <v/>
      </c>
      <c r="I2643" t="str">
        <f>VLOOKUP(H2643,Input!$AI$3:$AL$1002,4)</f>
        <v/>
      </c>
      <c r="J2643" t="str">
        <f>VLOOKUP(H2643,Input!$AI$3:$AL$1002,3)</f>
        <v/>
      </c>
      <c r="K2643" t="str">
        <f t="shared" si="93"/>
        <v/>
      </c>
      <c r="L2643" t="str">
        <f>VLOOKUP(K2643,Input!$AM$3:$AP$1002,4)</f>
        <v/>
      </c>
      <c r="M2643" t="str">
        <f>VLOOKUP(K2643,Input!$AM$3:$AP$1002,3)</f>
        <v/>
      </c>
    </row>
    <row r="2644" spans="8:13" x14ac:dyDescent="0.3">
      <c r="H2644" t="str">
        <f t="shared" si="92"/>
        <v/>
      </c>
      <c r="I2644" t="str">
        <f>VLOOKUP(H2644,Input!$AI$3:$AL$1002,4)</f>
        <v/>
      </c>
      <c r="J2644" t="str">
        <f>VLOOKUP(H2644,Input!$AI$3:$AL$1002,3)</f>
        <v/>
      </c>
      <c r="K2644" t="str">
        <f t="shared" si="93"/>
        <v/>
      </c>
      <c r="L2644" t="str">
        <f>VLOOKUP(K2644,Input!$AM$3:$AP$1002,4)</f>
        <v/>
      </c>
      <c r="M2644" t="str">
        <f>VLOOKUP(K2644,Input!$AM$3:$AP$1002,3)</f>
        <v/>
      </c>
    </row>
    <row r="2645" spans="8:13" x14ac:dyDescent="0.3">
      <c r="H2645" t="str">
        <f t="shared" si="92"/>
        <v/>
      </c>
      <c r="I2645" t="str">
        <f>VLOOKUP(H2645,Input!$AI$3:$AL$1002,4)</f>
        <v/>
      </c>
      <c r="J2645" t="str">
        <f>VLOOKUP(H2645,Input!$AI$3:$AL$1002,3)</f>
        <v/>
      </c>
      <c r="K2645" t="str">
        <f t="shared" si="93"/>
        <v/>
      </c>
      <c r="L2645" t="str">
        <f>VLOOKUP(K2645,Input!$AM$3:$AP$1002,4)</f>
        <v/>
      </c>
      <c r="M2645" t="str">
        <f>VLOOKUP(K2645,Input!$AM$3:$AP$1002,3)</f>
        <v/>
      </c>
    </row>
    <row r="2646" spans="8:13" x14ac:dyDescent="0.3">
      <c r="H2646" t="str">
        <f t="shared" si="92"/>
        <v/>
      </c>
      <c r="I2646" t="str">
        <f>VLOOKUP(H2646,Input!$AI$3:$AL$1002,4)</f>
        <v/>
      </c>
      <c r="J2646" t="str">
        <f>VLOOKUP(H2646,Input!$AI$3:$AL$1002,3)</f>
        <v/>
      </c>
      <c r="K2646" t="str">
        <f t="shared" si="93"/>
        <v/>
      </c>
      <c r="L2646" t="str">
        <f>VLOOKUP(K2646,Input!$AM$3:$AP$1002,4)</f>
        <v/>
      </c>
      <c r="M2646" t="str">
        <f>VLOOKUP(K2646,Input!$AM$3:$AP$1002,3)</f>
        <v/>
      </c>
    </row>
    <row r="2647" spans="8:13" x14ac:dyDescent="0.3">
      <c r="H2647" t="str">
        <f t="shared" si="92"/>
        <v/>
      </c>
      <c r="I2647" t="str">
        <f>VLOOKUP(H2647,Input!$AI$3:$AL$1002,4)</f>
        <v/>
      </c>
      <c r="J2647" t="str">
        <f>VLOOKUP(H2647,Input!$AI$3:$AL$1002,3)</f>
        <v/>
      </c>
      <c r="K2647" t="str">
        <f t="shared" si="93"/>
        <v/>
      </c>
      <c r="L2647" t="str">
        <f>VLOOKUP(K2647,Input!$AM$3:$AP$1002,4)</f>
        <v/>
      </c>
      <c r="M2647" t="str">
        <f>VLOOKUP(K2647,Input!$AM$3:$AP$1002,3)</f>
        <v/>
      </c>
    </row>
    <row r="2648" spans="8:13" x14ac:dyDescent="0.3">
      <c r="H2648" t="str">
        <f t="shared" si="92"/>
        <v/>
      </c>
      <c r="I2648" t="str">
        <f>VLOOKUP(H2648,Input!$AI$3:$AL$1002,4)</f>
        <v/>
      </c>
      <c r="J2648" t="str">
        <f>VLOOKUP(H2648,Input!$AI$3:$AL$1002,3)</f>
        <v/>
      </c>
      <c r="K2648" t="str">
        <f t="shared" si="93"/>
        <v/>
      </c>
      <c r="L2648" t="str">
        <f>VLOOKUP(K2648,Input!$AM$3:$AP$1002,4)</f>
        <v/>
      </c>
      <c r="M2648" t="str">
        <f>VLOOKUP(K2648,Input!$AM$3:$AP$1002,3)</f>
        <v/>
      </c>
    </row>
    <row r="2649" spans="8:13" x14ac:dyDescent="0.3">
      <c r="H2649" t="str">
        <f t="shared" si="92"/>
        <v/>
      </c>
      <c r="I2649" t="str">
        <f>VLOOKUP(H2649,Input!$AI$3:$AL$1002,4)</f>
        <v/>
      </c>
      <c r="J2649" t="str">
        <f>VLOOKUP(H2649,Input!$AI$3:$AL$1002,3)</f>
        <v/>
      </c>
      <c r="K2649" t="str">
        <f t="shared" si="93"/>
        <v/>
      </c>
      <c r="L2649" t="str">
        <f>VLOOKUP(K2649,Input!$AM$3:$AP$1002,4)</f>
        <v/>
      </c>
      <c r="M2649" t="str">
        <f>VLOOKUP(K2649,Input!$AM$3:$AP$1002,3)</f>
        <v/>
      </c>
    </row>
    <row r="2650" spans="8:13" x14ac:dyDescent="0.3">
      <c r="H2650" t="str">
        <f t="shared" si="92"/>
        <v/>
      </c>
      <c r="I2650" t="str">
        <f>VLOOKUP(H2650,Input!$AI$3:$AL$1002,4)</f>
        <v/>
      </c>
      <c r="J2650" t="str">
        <f>VLOOKUP(H2650,Input!$AI$3:$AL$1002,3)</f>
        <v/>
      </c>
      <c r="K2650" t="str">
        <f t="shared" si="93"/>
        <v/>
      </c>
      <c r="L2650" t="str">
        <f>VLOOKUP(K2650,Input!$AM$3:$AP$1002,4)</f>
        <v/>
      </c>
      <c r="M2650" t="str">
        <f>VLOOKUP(K2650,Input!$AM$3:$AP$1002,3)</f>
        <v/>
      </c>
    </row>
    <row r="2651" spans="8:13" x14ac:dyDescent="0.3">
      <c r="H2651" t="str">
        <f t="shared" si="92"/>
        <v/>
      </c>
      <c r="I2651" t="str">
        <f>VLOOKUP(H2651,Input!$AI$3:$AL$1002,4)</f>
        <v/>
      </c>
      <c r="J2651" t="str">
        <f>VLOOKUP(H2651,Input!$AI$3:$AL$1002,3)</f>
        <v/>
      </c>
      <c r="K2651" t="str">
        <f t="shared" si="93"/>
        <v/>
      </c>
      <c r="L2651" t="str">
        <f>VLOOKUP(K2651,Input!$AM$3:$AP$1002,4)</f>
        <v/>
      </c>
      <c r="M2651" t="str">
        <f>VLOOKUP(K2651,Input!$AM$3:$AP$1002,3)</f>
        <v/>
      </c>
    </row>
    <row r="2652" spans="8:13" x14ac:dyDescent="0.3">
      <c r="H2652" t="str">
        <f t="shared" si="92"/>
        <v/>
      </c>
      <c r="I2652" t="str">
        <f>VLOOKUP(H2652,Input!$AI$3:$AL$1002,4)</f>
        <v/>
      </c>
      <c r="J2652" t="str">
        <f>VLOOKUP(H2652,Input!$AI$3:$AL$1002,3)</f>
        <v/>
      </c>
      <c r="K2652" t="str">
        <f t="shared" si="93"/>
        <v/>
      </c>
      <c r="L2652" t="str">
        <f>VLOOKUP(K2652,Input!$AM$3:$AP$1002,4)</f>
        <v/>
      </c>
      <c r="M2652" t="str">
        <f>VLOOKUP(K2652,Input!$AM$3:$AP$1002,3)</f>
        <v/>
      </c>
    </row>
    <row r="2653" spans="8:13" x14ac:dyDescent="0.3">
      <c r="H2653" t="str">
        <f t="shared" si="92"/>
        <v/>
      </c>
      <c r="I2653" t="str">
        <f>VLOOKUP(H2653,Input!$AI$3:$AL$1002,4)</f>
        <v/>
      </c>
      <c r="J2653" t="str">
        <f>VLOOKUP(H2653,Input!$AI$3:$AL$1002,3)</f>
        <v/>
      </c>
      <c r="K2653" t="str">
        <f t="shared" si="93"/>
        <v/>
      </c>
      <c r="L2653" t="str">
        <f>VLOOKUP(K2653,Input!$AM$3:$AP$1002,4)</f>
        <v/>
      </c>
      <c r="M2653" t="str">
        <f>VLOOKUP(K2653,Input!$AM$3:$AP$1002,3)</f>
        <v/>
      </c>
    </row>
    <row r="2654" spans="8:13" x14ac:dyDescent="0.3">
      <c r="H2654" t="str">
        <f t="shared" si="92"/>
        <v/>
      </c>
      <c r="I2654" t="str">
        <f>VLOOKUP(H2654,Input!$AI$3:$AL$1002,4)</f>
        <v/>
      </c>
      <c r="J2654" t="str">
        <f>VLOOKUP(H2654,Input!$AI$3:$AL$1002,3)</f>
        <v/>
      </c>
      <c r="K2654" t="str">
        <f t="shared" si="93"/>
        <v/>
      </c>
      <c r="L2654" t="str">
        <f>VLOOKUP(K2654,Input!$AM$3:$AP$1002,4)</f>
        <v/>
      </c>
      <c r="M2654" t="str">
        <f>VLOOKUP(K2654,Input!$AM$3:$AP$1002,3)</f>
        <v/>
      </c>
    </row>
    <row r="2655" spans="8:13" x14ac:dyDescent="0.3">
      <c r="H2655" t="str">
        <f t="shared" si="92"/>
        <v/>
      </c>
      <c r="I2655" t="str">
        <f>VLOOKUP(H2655,Input!$AI$3:$AL$1002,4)</f>
        <v/>
      </c>
      <c r="J2655" t="str">
        <f>VLOOKUP(H2655,Input!$AI$3:$AL$1002,3)</f>
        <v/>
      </c>
      <c r="K2655" t="str">
        <f t="shared" si="93"/>
        <v/>
      </c>
      <c r="L2655" t="str">
        <f>VLOOKUP(K2655,Input!$AM$3:$AP$1002,4)</f>
        <v/>
      </c>
      <c r="M2655" t="str">
        <f>VLOOKUP(K2655,Input!$AM$3:$AP$1002,3)</f>
        <v/>
      </c>
    </row>
    <row r="2656" spans="8:13" x14ac:dyDescent="0.3">
      <c r="H2656" t="str">
        <f t="shared" si="92"/>
        <v/>
      </c>
      <c r="I2656" t="str">
        <f>VLOOKUP(H2656,Input!$AI$3:$AL$1002,4)</f>
        <v/>
      </c>
      <c r="J2656" t="str">
        <f>VLOOKUP(H2656,Input!$AI$3:$AL$1002,3)</f>
        <v/>
      </c>
      <c r="K2656" t="str">
        <f t="shared" si="93"/>
        <v/>
      </c>
      <c r="L2656" t="str">
        <f>VLOOKUP(K2656,Input!$AM$3:$AP$1002,4)</f>
        <v/>
      </c>
      <c r="M2656" t="str">
        <f>VLOOKUP(K2656,Input!$AM$3:$AP$1002,3)</f>
        <v/>
      </c>
    </row>
    <row r="2657" spans="8:13" x14ac:dyDescent="0.3">
      <c r="H2657" t="str">
        <f t="shared" si="92"/>
        <v/>
      </c>
      <c r="I2657" t="str">
        <f>VLOOKUP(H2657,Input!$AI$3:$AL$1002,4)</f>
        <v/>
      </c>
      <c r="J2657" t="str">
        <f>VLOOKUP(H2657,Input!$AI$3:$AL$1002,3)</f>
        <v/>
      </c>
      <c r="K2657" t="str">
        <f t="shared" si="93"/>
        <v/>
      </c>
      <c r="L2657" t="str">
        <f>VLOOKUP(K2657,Input!$AM$3:$AP$1002,4)</f>
        <v/>
      </c>
      <c r="M2657" t="str">
        <f>VLOOKUP(K2657,Input!$AM$3:$AP$1002,3)</f>
        <v/>
      </c>
    </row>
    <row r="2658" spans="8:13" x14ac:dyDescent="0.3">
      <c r="H2658" t="str">
        <f t="shared" si="92"/>
        <v/>
      </c>
      <c r="I2658" t="str">
        <f>VLOOKUP(H2658,Input!$AI$3:$AL$1002,4)</f>
        <v/>
      </c>
      <c r="J2658" t="str">
        <f>VLOOKUP(H2658,Input!$AI$3:$AL$1002,3)</f>
        <v/>
      </c>
      <c r="K2658" t="str">
        <f t="shared" si="93"/>
        <v/>
      </c>
      <c r="L2658" t="str">
        <f>VLOOKUP(K2658,Input!$AM$3:$AP$1002,4)</f>
        <v/>
      </c>
      <c r="M2658" t="str">
        <f>VLOOKUP(K2658,Input!$AM$3:$AP$1002,3)</f>
        <v/>
      </c>
    </row>
    <row r="2659" spans="8:13" x14ac:dyDescent="0.3">
      <c r="H2659" t="str">
        <f t="shared" si="92"/>
        <v/>
      </c>
      <c r="I2659" t="str">
        <f>VLOOKUP(H2659,Input!$AI$3:$AL$1002,4)</f>
        <v/>
      </c>
      <c r="J2659" t="str">
        <f>VLOOKUP(H2659,Input!$AI$3:$AL$1002,3)</f>
        <v/>
      </c>
      <c r="K2659" t="str">
        <f t="shared" si="93"/>
        <v/>
      </c>
      <c r="L2659" t="str">
        <f>VLOOKUP(K2659,Input!$AM$3:$AP$1002,4)</f>
        <v/>
      </c>
      <c r="M2659" t="str">
        <f>VLOOKUP(K2659,Input!$AM$3:$AP$1002,3)</f>
        <v/>
      </c>
    </row>
    <row r="2660" spans="8:13" x14ac:dyDescent="0.3">
      <c r="H2660" t="str">
        <f t="shared" si="92"/>
        <v/>
      </c>
      <c r="I2660" t="str">
        <f>VLOOKUP(H2660,Input!$AI$3:$AL$1002,4)</f>
        <v/>
      </c>
      <c r="J2660" t="str">
        <f>VLOOKUP(H2660,Input!$AI$3:$AL$1002,3)</f>
        <v/>
      </c>
      <c r="K2660" t="str">
        <f t="shared" si="93"/>
        <v/>
      </c>
      <c r="L2660" t="str">
        <f>VLOOKUP(K2660,Input!$AM$3:$AP$1002,4)</f>
        <v/>
      </c>
      <c r="M2660" t="str">
        <f>VLOOKUP(K2660,Input!$AM$3:$AP$1002,3)</f>
        <v/>
      </c>
    </row>
    <row r="2661" spans="8:13" x14ac:dyDescent="0.3">
      <c r="H2661" t="str">
        <f t="shared" si="92"/>
        <v/>
      </c>
      <c r="I2661" t="str">
        <f>VLOOKUP(H2661,Input!$AI$3:$AL$1002,4)</f>
        <v/>
      </c>
      <c r="J2661" t="str">
        <f>VLOOKUP(H2661,Input!$AI$3:$AL$1002,3)</f>
        <v/>
      </c>
      <c r="K2661" t="str">
        <f t="shared" si="93"/>
        <v/>
      </c>
      <c r="L2661" t="str">
        <f>VLOOKUP(K2661,Input!$AM$3:$AP$1002,4)</f>
        <v/>
      </c>
      <c r="M2661" t="str">
        <f>VLOOKUP(K2661,Input!$AM$3:$AP$1002,3)</f>
        <v/>
      </c>
    </row>
    <row r="2662" spans="8:13" x14ac:dyDescent="0.3">
      <c r="H2662" t="str">
        <f t="shared" si="92"/>
        <v/>
      </c>
      <c r="I2662" t="str">
        <f>VLOOKUP(H2662,Input!$AI$3:$AL$1002,4)</f>
        <v/>
      </c>
      <c r="J2662" t="str">
        <f>VLOOKUP(H2662,Input!$AI$3:$AL$1002,3)</f>
        <v/>
      </c>
      <c r="K2662" t="str">
        <f t="shared" si="93"/>
        <v/>
      </c>
      <c r="L2662" t="str">
        <f>VLOOKUP(K2662,Input!$AM$3:$AP$1002,4)</f>
        <v/>
      </c>
      <c r="M2662" t="str">
        <f>VLOOKUP(K2662,Input!$AM$3:$AP$1002,3)</f>
        <v/>
      </c>
    </row>
    <row r="2663" spans="8:13" x14ac:dyDescent="0.3">
      <c r="H2663" t="str">
        <f t="shared" si="92"/>
        <v/>
      </c>
      <c r="I2663" t="str">
        <f>VLOOKUP(H2663,Input!$AI$3:$AL$1002,4)</f>
        <v/>
      </c>
      <c r="J2663" t="str">
        <f>VLOOKUP(H2663,Input!$AI$3:$AL$1002,3)</f>
        <v/>
      </c>
      <c r="K2663" t="str">
        <f t="shared" si="93"/>
        <v/>
      </c>
      <c r="L2663" t="str">
        <f>VLOOKUP(K2663,Input!$AM$3:$AP$1002,4)</f>
        <v/>
      </c>
      <c r="M2663" t="str">
        <f>VLOOKUP(K2663,Input!$AM$3:$AP$1002,3)</f>
        <v/>
      </c>
    </row>
    <row r="2664" spans="8:13" x14ac:dyDescent="0.3">
      <c r="H2664" t="str">
        <f t="shared" si="92"/>
        <v/>
      </c>
      <c r="I2664" t="str">
        <f>VLOOKUP(H2664,Input!$AI$3:$AL$1002,4)</f>
        <v/>
      </c>
      <c r="J2664" t="str">
        <f>VLOOKUP(H2664,Input!$AI$3:$AL$1002,3)</f>
        <v/>
      </c>
      <c r="K2664" t="str">
        <f t="shared" si="93"/>
        <v/>
      </c>
      <c r="L2664" t="str">
        <f>VLOOKUP(K2664,Input!$AM$3:$AP$1002,4)</f>
        <v/>
      </c>
      <c r="M2664" t="str">
        <f>VLOOKUP(K2664,Input!$AM$3:$AP$1002,3)</f>
        <v/>
      </c>
    </row>
    <row r="2665" spans="8:13" x14ac:dyDescent="0.3">
      <c r="H2665" t="str">
        <f t="shared" si="92"/>
        <v/>
      </c>
      <c r="I2665" t="str">
        <f>VLOOKUP(H2665,Input!$AI$3:$AL$1002,4)</f>
        <v/>
      </c>
      <c r="J2665" t="str">
        <f>VLOOKUP(H2665,Input!$AI$3:$AL$1002,3)</f>
        <v/>
      </c>
      <c r="K2665" t="str">
        <f t="shared" si="93"/>
        <v/>
      </c>
      <c r="L2665" t="str">
        <f>VLOOKUP(K2665,Input!$AM$3:$AP$1002,4)</f>
        <v/>
      </c>
      <c r="M2665" t="str">
        <f>VLOOKUP(K2665,Input!$AM$3:$AP$1002,3)</f>
        <v/>
      </c>
    </row>
    <row r="2666" spans="8:13" x14ac:dyDescent="0.3">
      <c r="H2666" t="str">
        <f t="shared" si="92"/>
        <v/>
      </c>
      <c r="I2666" t="str">
        <f>VLOOKUP(H2666,Input!$AI$3:$AL$1002,4)</f>
        <v/>
      </c>
      <c r="J2666" t="str">
        <f>VLOOKUP(H2666,Input!$AI$3:$AL$1002,3)</f>
        <v/>
      </c>
      <c r="K2666" t="str">
        <f t="shared" si="93"/>
        <v/>
      </c>
      <c r="L2666" t="str">
        <f>VLOOKUP(K2666,Input!$AM$3:$AP$1002,4)</f>
        <v/>
      </c>
      <c r="M2666" t="str">
        <f>VLOOKUP(K2666,Input!$AM$3:$AP$1002,3)</f>
        <v/>
      </c>
    </row>
    <row r="2667" spans="8:13" x14ac:dyDescent="0.3">
      <c r="H2667" t="str">
        <f t="shared" si="92"/>
        <v/>
      </c>
      <c r="I2667" t="str">
        <f>VLOOKUP(H2667,Input!$AI$3:$AL$1002,4)</f>
        <v/>
      </c>
      <c r="J2667" t="str">
        <f>VLOOKUP(H2667,Input!$AI$3:$AL$1002,3)</f>
        <v/>
      </c>
      <c r="K2667" t="str">
        <f t="shared" si="93"/>
        <v/>
      </c>
      <c r="L2667" t="str">
        <f>VLOOKUP(K2667,Input!$AM$3:$AP$1002,4)</f>
        <v/>
      </c>
      <c r="M2667" t="str">
        <f>VLOOKUP(K2667,Input!$AM$3:$AP$1002,3)</f>
        <v/>
      </c>
    </row>
    <row r="2668" spans="8:13" x14ac:dyDescent="0.3">
      <c r="H2668" t="str">
        <f t="shared" si="92"/>
        <v/>
      </c>
      <c r="I2668" t="str">
        <f>VLOOKUP(H2668,Input!$AI$3:$AL$1002,4)</f>
        <v/>
      </c>
      <c r="J2668" t="str">
        <f>VLOOKUP(H2668,Input!$AI$3:$AL$1002,3)</f>
        <v/>
      </c>
      <c r="K2668" t="str">
        <f t="shared" si="93"/>
        <v/>
      </c>
      <c r="L2668" t="str">
        <f>VLOOKUP(K2668,Input!$AM$3:$AP$1002,4)</f>
        <v/>
      </c>
      <c r="M2668" t="str">
        <f>VLOOKUP(K2668,Input!$AM$3:$AP$1002,3)</f>
        <v/>
      </c>
    </row>
    <row r="2669" spans="8:13" x14ac:dyDescent="0.3">
      <c r="H2669" t="str">
        <f t="shared" si="92"/>
        <v/>
      </c>
      <c r="I2669" t="str">
        <f>VLOOKUP(H2669,Input!$AI$3:$AL$1002,4)</f>
        <v/>
      </c>
      <c r="J2669" t="str">
        <f>VLOOKUP(H2669,Input!$AI$3:$AL$1002,3)</f>
        <v/>
      </c>
      <c r="K2669" t="str">
        <f t="shared" si="93"/>
        <v/>
      </c>
      <c r="L2669" t="str">
        <f>VLOOKUP(K2669,Input!$AM$3:$AP$1002,4)</f>
        <v/>
      </c>
      <c r="M2669" t="str">
        <f>VLOOKUP(K2669,Input!$AM$3:$AP$1002,3)</f>
        <v/>
      </c>
    </row>
    <row r="2670" spans="8:13" x14ac:dyDescent="0.3">
      <c r="H2670" t="str">
        <f t="shared" si="92"/>
        <v/>
      </c>
      <c r="I2670" t="str">
        <f>VLOOKUP(H2670,Input!$AI$3:$AL$1002,4)</f>
        <v/>
      </c>
      <c r="J2670" t="str">
        <f>VLOOKUP(H2670,Input!$AI$3:$AL$1002,3)</f>
        <v/>
      </c>
      <c r="K2670" t="str">
        <f t="shared" si="93"/>
        <v/>
      </c>
      <c r="L2670" t="str">
        <f>VLOOKUP(K2670,Input!$AM$3:$AP$1002,4)</f>
        <v/>
      </c>
      <c r="M2670" t="str">
        <f>VLOOKUP(K2670,Input!$AM$3:$AP$1002,3)</f>
        <v/>
      </c>
    </row>
    <row r="2671" spans="8:13" x14ac:dyDescent="0.3">
      <c r="H2671" t="str">
        <f t="shared" si="92"/>
        <v/>
      </c>
      <c r="I2671" t="str">
        <f>VLOOKUP(H2671,Input!$AI$3:$AL$1002,4)</f>
        <v/>
      </c>
      <c r="J2671" t="str">
        <f>VLOOKUP(H2671,Input!$AI$3:$AL$1002,3)</f>
        <v/>
      </c>
      <c r="K2671" t="str">
        <f t="shared" si="93"/>
        <v/>
      </c>
      <c r="L2671" t="str">
        <f>VLOOKUP(K2671,Input!$AM$3:$AP$1002,4)</f>
        <v/>
      </c>
      <c r="M2671" t="str">
        <f>VLOOKUP(K2671,Input!$AM$3:$AP$1002,3)</f>
        <v/>
      </c>
    </row>
    <row r="2672" spans="8:13" x14ac:dyDescent="0.3">
      <c r="H2672" t="str">
        <f t="shared" si="92"/>
        <v/>
      </c>
      <c r="I2672" t="str">
        <f>VLOOKUP(H2672,Input!$AI$3:$AL$1002,4)</f>
        <v/>
      </c>
      <c r="J2672" t="str">
        <f>VLOOKUP(H2672,Input!$AI$3:$AL$1002,3)</f>
        <v/>
      </c>
      <c r="K2672" t="str">
        <f t="shared" si="93"/>
        <v/>
      </c>
      <c r="L2672" t="str">
        <f>VLOOKUP(K2672,Input!$AM$3:$AP$1002,4)</f>
        <v/>
      </c>
      <c r="M2672" t="str">
        <f>VLOOKUP(K2672,Input!$AM$3:$AP$1002,3)</f>
        <v/>
      </c>
    </row>
    <row r="2673" spans="8:13" x14ac:dyDescent="0.3">
      <c r="H2673" t="str">
        <f t="shared" si="92"/>
        <v/>
      </c>
      <c r="I2673" t="str">
        <f>VLOOKUP(H2673,Input!$AI$3:$AL$1002,4)</f>
        <v/>
      </c>
      <c r="J2673" t="str">
        <f>VLOOKUP(H2673,Input!$AI$3:$AL$1002,3)</f>
        <v/>
      </c>
      <c r="K2673" t="str">
        <f t="shared" si="93"/>
        <v/>
      </c>
      <c r="L2673" t="str">
        <f>VLOOKUP(K2673,Input!$AM$3:$AP$1002,4)</f>
        <v/>
      </c>
      <c r="M2673" t="str">
        <f>VLOOKUP(K2673,Input!$AM$3:$AP$1002,3)</f>
        <v/>
      </c>
    </row>
    <row r="2674" spans="8:13" x14ac:dyDescent="0.3">
      <c r="H2674" t="str">
        <f t="shared" si="92"/>
        <v/>
      </c>
      <c r="I2674" t="str">
        <f>VLOOKUP(H2674,Input!$AI$3:$AL$1002,4)</f>
        <v/>
      </c>
      <c r="J2674" t="str">
        <f>VLOOKUP(H2674,Input!$AI$3:$AL$1002,3)</f>
        <v/>
      </c>
      <c r="K2674" t="str">
        <f t="shared" si="93"/>
        <v/>
      </c>
      <c r="L2674" t="str">
        <f>VLOOKUP(K2674,Input!$AM$3:$AP$1002,4)</f>
        <v/>
      </c>
      <c r="M2674" t="str">
        <f>VLOOKUP(K2674,Input!$AM$3:$AP$1002,3)</f>
        <v/>
      </c>
    </row>
    <row r="2675" spans="8:13" x14ac:dyDescent="0.3">
      <c r="H2675" t="str">
        <f t="shared" si="92"/>
        <v/>
      </c>
      <c r="I2675" t="str">
        <f>VLOOKUP(H2675,Input!$AI$3:$AL$1002,4)</f>
        <v/>
      </c>
      <c r="J2675" t="str">
        <f>VLOOKUP(H2675,Input!$AI$3:$AL$1002,3)</f>
        <v/>
      </c>
      <c r="K2675" t="str">
        <f t="shared" si="93"/>
        <v/>
      </c>
      <c r="L2675" t="str">
        <f>VLOOKUP(K2675,Input!$AM$3:$AP$1002,4)</f>
        <v/>
      </c>
      <c r="M2675" t="str">
        <f>VLOOKUP(K2675,Input!$AM$3:$AP$1002,3)</f>
        <v/>
      </c>
    </row>
    <row r="2676" spans="8:13" x14ac:dyDescent="0.3">
      <c r="H2676" t="str">
        <f t="shared" si="92"/>
        <v/>
      </c>
      <c r="I2676" t="str">
        <f>VLOOKUP(H2676,Input!$AI$3:$AL$1002,4)</f>
        <v/>
      </c>
      <c r="J2676" t="str">
        <f>VLOOKUP(H2676,Input!$AI$3:$AL$1002,3)</f>
        <v/>
      </c>
      <c r="K2676" t="str">
        <f t="shared" si="93"/>
        <v/>
      </c>
      <c r="L2676" t="str">
        <f>VLOOKUP(K2676,Input!$AM$3:$AP$1002,4)</f>
        <v/>
      </c>
      <c r="M2676" t="str">
        <f>VLOOKUP(K2676,Input!$AM$3:$AP$1002,3)</f>
        <v/>
      </c>
    </row>
    <row r="2677" spans="8:13" x14ac:dyDescent="0.3">
      <c r="H2677" t="str">
        <f t="shared" si="92"/>
        <v/>
      </c>
      <c r="I2677" t="str">
        <f>VLOOKUP(H2677,Input!$AI$3:$AL$1002,4)</f>
        <v/>
      </c>
      <c r="J2677" t="str">
        <f>VLOOKUP(H2677,Input!$AI$3:$AL$1002,3)</f>
        <v/>
      </c>
      <c r="K2677" t="str">
        <f t="shared" si="93"/>
        <v/>
      </c>
      <c r="L2677" t="str">
        <f>VLOOKUP(K2677,Input!$AM$3:$AP$1002,4)</f>
        <v/>
      </c>
      <c r="M2677" t="str">
        <f>VLOOKUP(K2677,Input!$AM$3:$AP$1002,3)</f>
        <v/>
      </c>
    </row>
    <row r="2678" spans="8:13" x14ac:dyDescent="0.3">
      <c r="H2678" t="str">
        <f t="shared" si="92"/>
        <v/>
      </c>
      <c r="I2678" t="str">
        <f>VLOOKUP(H2678,Input!$AI$3:$AL$1002,4)</f>
        <v/>
      </c>
      <c r="J2678" t="str">
        <f>VLOOKUP(H2678,Input!$AI$3:$AL$1002,3)</f>
        <v/>
      </c>
      <c r="K2678" t="str">
        <f t="shared" si="93"/>
        <v/>
      </c>
      <c r="L2678" t="str">
        <f>VLOOKUP(K2678,Input!$AM$3:$AP$1002,4)</f>
        <v/>
      </c>
      <c r="M2678" t="str">
        <f>VLOOKUP(K2678,Input!$AM$3:$AP$1002,3)</f>
        <v/>
      </c>
    </row>
    <row r="2679" spans="8:13" x14ac:dyDescent="0.3">
      <c r="H2679" t="str">
        <f t="shared" si="92"/>
        <v/>
      </c>
      <c r="I2679" t="str">
        <f>VLOOKUP(H2679,Input!$AI$3:$AL$1002,4)</f>
        <v/>
      </c>
      <c r="J2679" t="str">
        <f>VLOOKUP(H2679,Input!$AI$3:$AL$1002,3)</f>
        <v/>
      </c>
      <c r="K2679" t="str">
        <f t="shared" si="93"/>
        <v/>
      </c>
      <c r="L2679" t="str">
        <f>VLOOKUP(K2679,Input!$AM$3:$AP$1002,4)</f>
        <v/>
      </c>
      <c r="M2679" t="str">
        <f>VLOOKUP(K2679,Input!$AM$3:$AP$1002,3)</f>
        <v/>
      </c>
    </row>
    <row r="2680" spans="8:13" x14ac:dyDescent="0.3">
      <c r="H2680" t="str">
        <f t="shared" si="92"/>
        <v/>
      </c>
      <c r="I2680" t="str">
        <f>VLOOKUP(H2680,Input!$AI$3:$AL$1002,4)</f>
        <v/>
      </c>
      <c r="J2680" t="str">
        <f>VLOOKUP(H2680,Input!$AI$3:$AL$1002,3)</f>
        <v/>
      </c>
      <c r="K2680" t="str">
        <f t="shared" si="93"/>
        <v/>
      </c>
      <c r="L2680" t="str">
        <f>VLOOKUP(K2680,Input!$AM$3:$AP$1002,4)</f>
        <v/>
      </c>
      <c r="M2680" t="str">
        <f>VLOOKUP(K2680,Input!$AM$3:$AP$1002,3)</f>
        <v/>
      </c>
    </row>
    <row r="2681" spans="8:13" x14ac:dyDescent="0.3">
      <c r="H2681" t="str">
        <f t="shared" si="92"/>
        <v/>
      </c>
      <c r="I2681" t="str">
        <f>VLOOKUP(H2681,Input!$AI$3:$AL$1002,4)</f>
        <v/>
      </c>
      <c r="J2681" t="str">
        <f>VLOOKUP(H2681,Input!$AI$3:$AL$1002,3)</f>
        <v/>
      </c>
      <c r="K2681" t="str">
        <f t="shared" si="93"/>
        <v/>
      </c>
      <c r="L2681" t="str">
        <f>VLOOKUP(K2681,Input!$AM$3:$AP$1002,4)</f>
        <v/>
      </c>
      <c r="M2681" t="str">
        <f>VLOOKUP(K2681,Input!$AM$3:$AP$1002,3)</f>
        <v/>
      </c>
    </row>
    <row r="2682" spans="8:13" x14ac:dyDescent="0.3">
      <c r="H2682" t="str">
        <f t="shared" si="92"/>
        <v/>
      </c>
      <c r="I2682" t="str">
        <f>VLOOKUP(H2682,Input!$AI$3:$AL$1002,4)</f>
        <v/>
      </c>
      <c r="J2682" t="str">
        <f>VLOOKUP(H2682,Input!$AI$3:$AL$1002,3)</f>
        <v/>
      </c>
      <c r="K2682" t="str">
        <f t="shared" si="93"/>
        <v/>
      </c>
      <c r="L2682" t="str">
        <f>VLOOKUP(K2682,Input!$AM$3:$AP$1002,4)</f>
        <v/>
      </c>
      <c r="M2682" t="str">
        <f>VLOOKUP(K2682,Input!$AM$3:$AP$1002,3)</f>
        <v/>
      </c>
    </row>
    <row r="2683" spans="8:13" x14ac:dyDescent="0.3">
      <c r="H2683" t="str">
        <f t="shared" si="92"/>
        <v/>
      </c>
      <c r="I2683" t="str">
        <f>VLOOKUP(H2683,Input!$AI$3:$AL$1002,4)</f>
        <v/>
      </c>
      <c r="J2683" t="str">
        <f>VLOOKUP(H2683,Input!$AI$3:$AL$1002,3)</f>
        <v/>
      </c>
      <c r="K2683" t="str">
        <f t="shared" si="93"/>
        <v/>
      </c>
      <c r="L2683" t="str">
        <f>VLOOKUP(K2683,Input!$AM$3:$AP$1002,4)</f>
        <v/>
      </c>
      <c r="M2683" t="str">
        <f>VLOOKUP(K2683,Input!$AM$3:$AP$1002,3)</f>
        <v/>
      </c>
    </row>
    <row r="2684" spans="8:13" x14ac:dyDescent="0.3">
      <c r="H2684" t="str">
        <f t="shared" si="92"/>
        <v/>
      </c>
      <c r="I2684" t="str">
        <f>VLOOKUP(H2684,Input!$AI$3:$AL$1002,4)</f>
        <v/>
      </c>
      <c r="J2684" t="str">
        <f>VLOOKUP(H2684,Input!$AI$3:$AL$1002,3)</f>
        <v/>
      </c>
      <c r="K2684" t="str">
        <f t="shared" si="93"/>
        <v/>
      </c>
      <c r="L2684" t="str">
        <f>VLOOKUP(K2684,Input!$AM$3:$AP$1002,4)</f>
        <v/>
      </c>
      <c r="M2684" t="str">
        <f>VLOOKUP(K2684,Input!$AM$3:$AP$1002,3)</f>
        <v/>
      </c>
    </row>
    <row r="2685" spans="8:13" x14ac:dyDescent="0.3">
      <c r="H2685" t="str">
        <f t="shared" si="92"/>
        <v/>
      </c>
      <c r="I2685" t="str">
        <f>VLOOKUP(H2685,Input!$AI$3:$AL$1002,4)</f>
        <v/>
      </c>
      <c r="J2685" t="str">
        <f>VLOOKUP(H2685,Input!$AI$3:$AL$1002,3)</f>
        <v/>
      </c>
      <c r="K2685" t="str">
        <f t="shared" si="93"/>
        <v/>
      </c>
      <c r="L2685" t="str">
        <f>VLOOKUP(K2685,Input!$AM$3:$AP$1002,4)</f>
        <v/>
      </c>
      <c r="M2685" t="str">
        <f>VLOOKUP(K2685,Input!$AM$3:$AP$1002,3)</f>
        <v/>
      </c>
    </row>
    <row r="2686" spans="8:13" x14ac:dyDescent="0.3">
      <c r="H2686" t="str">
        <f t="shared" si="92"/>
        <v/>
      </c>
      <c r="I2686" t="str">
        <f>VLOOKUP(H2686,Input!$AI$3:$AL$1002,4)</f>
        <v/>
      </c>
      <c r="J2686" t="str">
        <f>VLOOKUP(H2686,Input!$AI$3:$AL$1002,3)</f>
        <v/>
      </c>
      <c r="K2686" t="str">
        <f t="shared" si="93"/>
        <v/>
      </c>
      <c r="L2686" t="str">
        <f>VLOOKUP(K2686,Input!$AM$3:$AP$1002,4)</f>
        <v/>
      </c>
      <c r="M2686" t="str">
        <f>VLOOKUP(K2686,Input!$AM$3:$AP$1002,3)</f>
        <v/>
      </c>
    </row>
    <row r="2687" spans="8:13" x14ac:dyDescent="0.3">
      <c r="H2687" t="str">
        <f t="shared" si="92"/>
        <v/>
      </c>
      <c r="I2687" t="str">
        <f>VLOOKUP(H2687,Input!$AI$3:$AL$1002,4)</f>
        <v/>
      </c>
      <c r="J2687" t="str">
        <f>VLOOKUP(H2687,Input!$AI$3:$AL$1002,3)</f>
        <v/>
      </c>
      <c r="K2687" t="str">
        <f t="shared" si="93"/>
        <v/>
      </c>
      <c r="L2687" t="str">
        <f>VLOOKUP(K2687,Input!$AM$3:$AP$1002,4)</f>
        <v/>
      </c>
      <c r="M2687" t="str">
        <f>VLOOKUP(K2687,Input!$AM$3:$AP$1002,3)</f>
        <v/>
      </c>
    </row>
    <row r="2688" spans="8:13" x14ac:dyDescent="0.3">
      <c r="H2688" t="str">
        <f t="shared" si="92"/>
        <v/>
      </c>
      <c r="I2688" t="str">
        <f>VLOOKUP(H2688,Input!$AI$3:$AL$1002,4)</f>
        <v/>
      </c>
      <c r="J2688" t="str">
        <f>VLOOKUP(H2688,Input!$AI$3:$AL$1002,3)</f>
        <v/>
      </c>
      <c r="K2688" t="str">
        <f t="shared" si="93"/>
        <v/>
      </c>
      <c r="L2688" t="str">
        <f>VLOOKUP(K2688,Input!$AM$3:$AP$1002,4)</f>
        <v/>
      </c>
      <c r="M2688" t="str">
        <f>VLOOKUP(K2688,Input!$AM$3:$AP$1002,3)</f>
        <v/>
      </c>
    </row>
    <row r="2689" spans="8:13" x14ac:dyDescent="0.3">
      <c r="H2689" t="str">
        <f t="shared" si="92"/>
        <v/>
      </c>
      <c r="I2689" t="str">
        <f>VLOOKUP(H2689,Input!$AI$3:$AL$1002,4)</f>
        <v/>
      </c>
      <c r="J2689" t="str">
        <f>VLOOKUP(H2689,Input!$AI$3:$AL$1002,3)</f>
        <v/>
      </c>
      <c r="K2689" t="str">
        <f t="shared" si="93"/>
        <v/>
      </c>
      <c r="L2689" t="str">
        <f>VLOOKUP(K2689,Input!$AM$3:$AP$1002,4)</f>
        <v/>
      </c>
      <c r="M2689" t="str">
        <f>VLOOKUP(K2689,Input!$AM$3:$AP$1002,3)</f>
        <v/>
      </c>
    </row>
    <row r="2690" spans="8:13" x14ac:dyDescent="0.3">
      <c r="H2690" t="str">
        <f t="shared" si="92"/>
        <v/>
      </c>
      <c r="I2690" t="str">
        <f>VLOOKUP(H2690,Input!$AI$3:$AL$1002,4)</f>
        <v/>
      </c>
      <c r="J2690" t="str">
        <f>VLOOKUP(H2690,Input!$AI$3:$AL$1002,3)</f>
        <v/>
      </c>
      <c r="K2690" t="str">
        <f t="shared" si="93"/>
        <v/>
      </c>
      <c r="L2690" t="str">
        <f>VLOOKUP(K2690,Input!$AM$3:$AP$1002,4)</f>
        <v/>
      </c>
      <c r="M2690" t="str">
        <f>VLOOKUP(K2690,Input!$AM$3:$AP$1002,3)</f>
        <v/>
      </c>
    </row>
    <row r="2691" spans="8:13" x14ac:dyDescent="0.3">
      <c r="H2691" t="str">
        <f t="shared" si="92"/>
        <v/>
      </c>
      <c r="I2691" t="str">
        <f>VLOOKUP(H2691,Input!$AI$3:$AL$1002,4)</f>
        <v/>
      </c>
      <c r="J2691" t="str">
        <f>VLOOKUP(H2691,Input!$AI$3:$AL$1002,3)</f>
        <v/>
      </c>
      <c r="K2691" t="str">
        <f t="shared" si="93"/>
        <v/>
      </c>
      <c r="L2691" t="str">
        <f>VLOOKUP(K2691,Input!$AM$3:$AP$1002,4)</f>
        <v/>
      </c>
      <c r="M2691" t="str">
        <f>VLOOKUP(K2691,Input!$AM$3:$AP$1002,3)</f>
        <v/>
      </c>
    </row>
    <row r="2692" spans="8:13" x14ac:dyDescent="0.3">
      <c r="H2692" t="str">
        <f t="shared" si="92"/>
        <v/>
      </c>
      <c r="I2692" t="str">
        <f>VLOOKUP(H2692,Input!$AI$3:$AL$1002,4)</f>
        <v/>
      </c>
      <c r="J2692" t="str">
        <f>VLOOKUP(H2692,Input!$AI$3:$AL$1002,3)</f>
        <v/>
      </c>
      <c r="K2692" t="str">
        <f t="shared" si="93"/>
        <v/>
      </c>
      <c r="L2692" t="str">
        <f>VLOOKUP(K2692,Input!$AM$3:$AP$1002,4)</f>
        <v/>
      </c>
      <c r="M2692" t="str">
        <f>VLOOKUP(K2692,Input!$AM$3:$AP$1002,3)</f>
        <v/>
      </c>
    </row>
    <row r="2693" spans="8:13" x14ac:dyDescent="0.3">
      <c r="H2693" t="str">
        <f t="shared" ref="H2693:H2756" si="94">IF(H2692&lt;$H$1,H2692+1,"")</f>
        <v/>
      </c>
      <c r="I2693" t="str">
        <f>VLOOKUP(H2693,Input!$AI$3:$AL$1002,4)</f>
        <v/>
      </c>
      <c r="J2693" t="str">
        <f>VLOOKUP(H2693,Input!$AI$3:$AL$1002,3)</f>
        <v/>
      </c>
      <c r="K2693" t="str">
        <f t="shared" ref="K2693:K2756" si="95">IF(K2692&lt;$K$1,K2692+1,"")</f>
        <v/>
      </c>
      <c r="L2693" t="str">
        <f>VLOOKUP(K2693,Input!$AM$3:$AP$1002,4)</f>
        <v/>
      </c>
      <c r="M2693" t="str">
        <f>VLOOKUP(K2693,Input!$AM$3:$AP$1002,3)</f>
        <v/>
      </c>
    </row>
    <row r="2694" spans="8:13" x14ac:dyDescent="0.3">
      <c r="H2694" t="str">
        <f t="shared" si="94"/>
        <v/>
      </c>
      <c r="I2694" t="str">
        <f>VLOOKUP(H2694,Input!$AI$3:$AL$1002,4)</f>
        <v/>
      </c>
      <c r="J2694" t="str">
        <f>VLOOKUP(H2694,Input!$AI$3:$AL$1002,3)</f>
        <v/>
      </c>
      <c r="K2694" t="str">
        <f t="shared" si="95"/>
        <v/>
      </c>
      <c r="L2694" t="str">
        <f>VLOOKUP(K2694,Input!$AM$3:$AP$1002,4)</f>
        <v/>
      </c>
      <c r="M2694" t="str">
        <f>VLOOKUP(K2694,Input!$AM$3:$AP$1002,3)</f>
        <v/>
      </c>
    </row>
    <row r="2695" spans="8:13" x14ac:dyDescent="0.3">
      <c r="H2695" t="str">
        <f t="shared" si="94"/>
        <v/>
      </c>
      <c r="I2695" t="str">
        <f>VLOOKUP(H2695,Input!$AI$3:$AL$1002,4)</f>
        <v/>
      </c>
      <c r="J2695" t="str">
        <f>VLOOKUP(H2695,Input!$AI$3:$AL$1002,3)</f>
        <v/>
      </c>
      <c r="K2695" t="str">
        <f t="shared" si="95"/>
        <v/>
      </c>
      <c r="L2695" t="str">
        <f>VLOOKUP(K2695,Input!$AM$3:$AP$1002,4)</f>
        <v/>
      </c>
      <c r="M2695" t="str">
        <f>VLOOKUP(K2695,Input!$AM$3:$AP$1002,3)</f>
        <v/>
      </c>
    </row>
    <row r="2696" spans="8:13" x14ac:dyDescent="0.3">
      <c r="H2696" t="str">
        <f t="shared" si="94"/>
        <v/>
      </c>
      <c r="I2696" t="str">
        <f>VLOOKUP(H2696,Input!$AI$3:$AL$1002,4)</f>
        <v/>
      </c>
      <c r="J2696" t="str">
        <f>VLOOKUP(H2696,Input!$AI$3:$AL$1002,3)</f>
        <v/>
      </c>
      <c r="K2696" t="str">
        <f t="shared" si="95"/>
        <v/>
      </c>
      <c r="L2696" t="str">
        <f>VLOOKUP(K2696,Input!$AM$3:$AP$1002,4)</f>
        <v/>
      </c>
      <c r="M2696" t="str">
        <f>VLOOKUP(K2696,Input!$AM$3:$AP$1002,3)</f>
        <v/>
      </c>
    </row>
    <row r="2697" spans="8:13" x14ac:dyDescent="0.3">
      <c r="H2697" t="str">
        <f t="shared" si="94"/>
        <v/>
      </c>
      <c r="I2697" t="str">
        <f>VLOOKUP(H2697,Input!$AI$3:$AL$1002,4)</f>
        <v/>
      </c>
      <c r="J2697" t="str">
        <f>VLOOKUP(H2697,Input!$AI$3:$AL$1002,3)</f>
        <v/>
      </c>
      <c r="K2697" t="str">
        <f t="shared" si="95"/>
        <v/>
      </c>
      <c r="L2697" t="str">
        <f>VLOOKUP(K2697,Input!$AM$3:$AP$1002,4)</f>
        <v/>
      </c>
      <c r="M2697" t="str">
        <f>VLOOKUP(K2697,Input!$AM$3:$AP$1002,3)</f>
        <v/>
      </c>
    </row>
    <row r="2698" spans="8:13" x14ac:dyDescent="0.3">
      <c r="H2698" t="str">
        <f t="shared" si="94"/>
        <v/>
      </c>
      <c r="I2698" t="str">
        <f>VLOOKUP(H2698,Input!$AI$3:$AL$1002,4)</f>
        <v/>
      </c>
      <c r="J2698" t="str">
        <f>VLOOKUP(H2698,Input!$AI$3:$AL$1002,3)</f>
        <v/>
      </c>
      <c r="K2698" t="str">
        <f t="shared" si="95"/>
        <v/>
      </c>
      <c r="L2698" t="str">
        <f>VLOOKUP(K2698,Input!$AM$3:$AP$1002,4)</f>
        <v/>
      </c>
      <c r="M2698" t="str">
        <f>VLOOKUP(K2698,Input!$AM$3:$AP$1002,3)</f>
        <v/>
      </c>
    </row>
    <row r="2699" spans="8:13" x14ac:dyDescent="0.3">
      <c r="H2699" t="str">
        <f t="shared" si="94"/>
        <v/>
      </c>
      <c r="I2699" t="str">
        <f>VLOOKUP(H2699,Input!$AI$3:$AL$1002,4)</f>
        <v/>
      </c>
      <c r="J2699" t="str">
        <f>VLOOKUP(H2699,Input!$AI$3:$AL$1002,3)</f>
        <v/>
      </c>
      <c r="K2699" t="str">
        <f t="shared" si="95"/>
        <v/>
      </c>
      <c r="L2699" t="str">
        <f>VLOOKUP(K2699,Input!$AM$3:$AP$1002,4)</f>
        <v/>
      </c>
      <c r="M2699" t="str">
        <f>VLOOKUP(K2699,Input!$AM$3:$AP$1002,3)</f>
        <v/>
      </c>
    </row>
    <row r="2700" spans="8:13" x14ac:dyDescent="0.3">
      <c r="H2700" t="str">
        <f t="shared" si="94"/>
        <v/>
      </c>
      <c r="I2700" t="str">
        <f>VLOOKUP(H2700,Input!$AI$3:$AL$1002,4)</f>
        <v/>
      </c>
      <c r="J2700" t="str">
        <f>VLOOKUP(H2700,Input!$AI$3:$AL$1002,3)</f>
        <v/>
      </c>
      <c r="K2700" t="str">
        <f t="shared" si="95"/>
        <v/>
      </c>
      <c r="L2700" t="str">
        <f>VLOOKUP(K2700,Input!$AM$3:$AP$1002,4)</f>
        <v/>
      </c>
      <c r="M2700" t="str">
        <f>VLOOKUP(K2700,Input!$AM$3:$AP$1002,3)</f>
        <v/>
      </c>
    </row>
    <row r="2701" spans="8:13" x14ac:dyDescent="0.3">
      <c r="H2701" t="str">
        <f t="shared" si="94"/>
        <v/>
      </c>
      <c r="I2701" t="str">
        <f>VLOOKUP(H2701,Input!$AI$3:$AL$1002,4)</f>
        <v/>
      </c>
      <c r="J2701" t="str">
        <f>VLOOKUP(H2701,Input!$AI$3:$AL$1002,3)</f>
        <v/>
      </c>
      <c r="K2701" t="str">
        <f t="shared" si="95"/>
        <v/>
      </c>
      <c r="L2701" t="str">
        <f>VLOOKUP(K2701,Input!$AM$3:$AP$1002,4)</f>
        <v/>
      </c>
      <c r="M2701" t="str">
        <f>VLOOKUP(K2701,Input!$AM$3:$AP$1002,3)</f>
        <v/>
      </c>
    </row>
    <row r="2702" spans="8:13" x14ac:dyDescent="0.3">
      <c r="H2702" t="str">
        <f t="shared" si="94"/>
        <v/>
      </c>
      <c r="I2702" t="str">
        <f>VLOOKUP(H2702,Input!$AI$3:$AL$1002,4)</f>
        <v/>
      </c>
      <c r="J2702" t="str">
        <f>VLOOKUP(H2702,Input!$AI$3:$AL$1002,3)</f>
        <v/>
      </c>
      <c r="K2702" t="str">
        <f t="shared" si="95"/>
        <v/>
      </c>
      <c r="L2702" t="str">
        <f>VLOOKUP(K2702,Input!$AM$3:$AP$1002,4)</f>
        <v/>
      </c>
      <c r="M2702" t="str">
        <f>VLOOKUP(K2702,Input!$AM$3:$AP$1002,3)</f>
        <v/>
      </c>
    </row>
    <row r="2703" spans="8:13" x14ac:dyDescent="0.3">
      <c r="H2703" t="str">
        <f t="shared" si="94"/>
        <v/>
      </c>
      <c r="I2703" t="str">
        <f>VLOOKUP(H2703,Input!$AI$3:$AL$1002,4)</f>
        <v/>
      </c>
      <c r="J2703" t="str">
        <f>VLOOKUP(H2703,Input!$AI$3:$AL$1002,3)</f>
        <v/>
      </c>
      <c r="K2703" t="str">
        <f t="shared" si="95"/>
        <v/>
      </c>
      <c r="L2703" t="str">
        <f>VLOOKUP(K2703,Input!$AM$3:$AP$1002,4)</f>
        <v/>
      </c>
      <c r="M2703" t="str">
        <f>VLOOKUP(K2703,Input!$AM$3:$AP$1002,3)</f>
        <v/>
      </c>
    </row>
    <row r="2704" spans="8:13" x14ac:dyDescent="0.3">
      <c r="H2704" t="str">
        <f t="shared" si="94"/>
        <v/>
      </c>
      <c r="I2704" t="str">
        <f>VLOOKUP(H2704,Input!$AI$3:$AL$1002,4)</f>
        <v/>
      </c>
      <c r="J2704" t="str">
        <f>VLOOKUP(H2704,Input!$AI$3:$AL$1002,3)</f>
        <v/>
      </c>
      <c r="K2704" t="str">
        <f t="shared" si="95"/>
        <v/>
      </c>
      <c r="L2704" t="str">
        <f>VLOOKUP(K2704,Input!$AM$3:$AP$1002,4)</f>
        <v/>
      </c>
      <c r="M2704" t="str">
        <f>VLOOKUP(K2704,Input!$AM$3:$AP$1002,3)</f>
        <v/>
      </c>
    </row>
    <row r="2705" spans="8:13" x14ac:dyDescent="0.3">
      <c r="H2705" t="str">
        <f t="shared" si="94"/>
        <v/>
      </c>
      <c r="I2705" t="str">
        <f>VLOOKUP(H2705,Input!$AI$3:$AL$1002,4)</f>
        <v/>
      </c>
      <c r="J2705" t="str">
        <f>VLOOKUP(H2705,Input!$AI$3:$AL$1002,3)</f>
        <v/>
      </c>
      <c r="K2705" t="str">
        <f t="shared" si="95"/>
        <v/>
      </c>
      <c r="L2705" t="str">
        <f>VLOOKUP(K2705,Input!$AM$3:$AP$1002,4)</f>
        <v/>
      </c>
      <c r="M2705" t="str">
        <f>VLOOKUP(K2705,Input!$AM$3:$AP$1002,3)</f>
        <v/>
      </c>
    </row>
    <row r="2706" spans="8:13" x14ac:dyDescent="0.3">
      <c r="H2706" t="str">
        <f t="shared" si="94"/>
        <v/>
      </c>
      <c r="I2706" t="str">
        <f>VLOOKUP(H2706,Input!$AI$3:$AL$1002,4)</f>
        <v/>
      </c>
      <c r="J2706" t="str">
        <f>VLOOKUP(H2706,Input!$AI$3:$AL$1002,3)</f>
        <v/>
      </c>
      <c r="K2706" t="str">
        <f t="shared" si="95"/>
        <v/>
      </c>
      <c r="L2706" t="str">
        <f>VLOOKUP(K2706,Input!$AM$3:$AP$1002,4)</f>
        <v/>
      </c>
      <c r="M2706" t="str">
        <f>VLOOKUP(K2706,Input!$AM$3:$AP$1002,3)</f>
        <v/>
      </c>
    </row>
    <row r="2707" spans="8:13" x14ac:dyDescent="0.3">
      <c r="H2707" t="str">
        <f t="shared" si="94"/>
        <v/>
      </c>
      <c r="I2707" t="str">
        <f>VLOOKUP(H2707,Input!$AI$3:$AL$1002,4)</f>
        <v/>
      </c>
      <c r="J2707" t="str">
        <f>VLOOKUP(H2707,Input!$AI$3:$AL$1002,3)</f>
        <v/>
      </c>
      <c r="K2707" t="str">
        <f t="shared" si="95"/>
        <v/>
      </c>
      <c r="L2707" t="str">
        <f>VLOOKUP(K2707,Input!$AM$3:$AP$1002,4)</f>
        <v/>
      </c>
      <c r="M2707" t="str">
        <f>VLOOKUP(K2707,Input!$AM$3:$AP$1002,3)</f>
        <v/>
      </c>
    </row>
    <row r="2708" spans="8:13" x14ac:dyDescent="0.3">
      <c r="H2708" t="str">
        <f t="shared" si="94"/>
        <v/>
      </c>
      <c r="I2708" t="str">
        <f>VLOOKUP(H2708,Input!$AI$3:$AL$1002,4)</f>
        <v/>
      </c>
      <c r="J2708" t="str">
        <f>VLOOKUP(H2708,Input!$AI$3:$AL$1002,3)</f>
        <v/>
      </c>
      <c r="K2708" t="str">
        <f t="shared" si="95"/>
        <v/>
      </c>
      <c r="L2708" t="str">
        <f>VLOOKUP(K2708,Input!$AM$3:$AP$1002,4)</f>
        <v/>
      </c>
      <c r="M2708" t="str">
        <f>VLOOKUP(K2708,Input!$AM$3:$AP$1002,3)</f>
        <v/>
      </c>
    </row>
    <row r="2709" spans="8:13" x14ac:dyDescent="0.3">
      <c r="H2709" t="str">
        <f t="shared" si="94"/>
        <v/>
      </c>
      <c r="I2709" t="str">
        <f>VLOOKUP(H2709,Input!$AI$3:$AL$1002,4)</f>
        <v/>
      </c>
      <c r="J2709" t="str">
        <f>VLOOKUP(H2709,Input!$AI$3:$AL$1002,3)</f>
        <v/>
      </c>
      <c r="K2709" t="str">
        <f t="shared" si="95"/>
        <v/>
      </c>
      <c r="L2709" t="str">
        <f>VLOOKUP(K2709,Input!$AM$3:$AP$1002,4)</f>
        <v/>
      </c>
      <c r="M2709" t="str">
        <f>VLOOKUP(K2709,Input!$AM$3:$AP$1002,3)</f>
        <v/>
      </c>
    </row>
    <row r="2710" spans="8:13" x14ac:dyDescent="0.3">
      <c r="H2710" t="str">
        <f t="shared" si="94"/>
        <v/>
      </c>
      <c r="I2710" t="str">
        <f>VLOOKUP(H2710,Input!$AI$3:$AL$1002,4)</f>
        <v/>
      </c>
      <c r="J2710" t="str">
        <f>VLOOKUP(H2710,Input!$AI$3:$AL$1002,3)</f>
        <v/>
      </c>
      <c r="K2710" t="str">
        <f t="shared" si="95"/>
        <v/>
      </c>
      <c r="L2710" t="str">
        <f>VLOOKUP(K2710,Input!$AM$3:$AP$1002,4)</f>
        <v/>
      </c>
      <c r="M2710" t="str">
        <f>VLOOKUP(K2710,Input!$AM$3:$AP$1002,3)</f>
        <v/>
      </c>
    </row>
    <row r="2711" spans="8:13" x14ac:dyDescent="0.3">
      <c r="H2711" t="str">
        <f t="shared" si="94"/>
        <v/>
      </c>
      <c r="I2711" t="str">
        <f>VLOOKUP(H2711,Input!$AI$3:$AL$1002,4)</f>
        <v/>
      </c>
      <c r="J2711" t="str">
        <f>VLOOKUP(H2711,Input!$AI$3:$AL$1002,3)</f>
        <v/>
      </c>
      <c r="K2711" t="str">
        <f t="shared" si="95"/>
        <v/>
      </c>
      <c r="L2711" t="str">
        <f>VLOOKUP(K2711,Input!$AM$3:$AP$1002,4)</f>
        <v/>
      </c>
      <c r="M2711" t="str">
        <f>VLOOKUP(K2711,Input!$AM$3:$AP$1002,3)</f>
        <v/>
      </c>
    </row>
    <row r="2712" spans="8:13" x14ac:dyDescent="0.3">
      <c r="H2712" t="str">
        <f t="shared" si="94"/>
        <v/>
      </c>
      <c r="I2712" t="str">
        <f>VLOOKUP(H2712,Input!$AI$3:$AL$1002,4)</f>
        <v/>
      </c>
      <c r="J2712" t="str">
        <f>VLOOKUP(H2712,Input!$AI$3:$AL$1002,3)</f>
        <v/>
      </c>
      <c r="K2712" t="str">
        <f t="shared" si="95"/>
        <v/>
      </c>
      <c r="L2712" t="str">
        <f>VLOOKUP(K2712,Input!$AM$3:$AP$1002,4)</f>
        <v/>
      </c>
      <c r="M2712" t="str">
        <f>VLOOKUP(K2712,Input!$AM$3:$AP$1002,3)</f>
        <v/>
      </c>
    </row>
    <row r="2713" spans="8:13" x14ac:dyDescent="0.3">
      <c r="H2713" t="str">
        <f t="shared" si="94"/>
        <v/>
      </c>
      <c r="I2713" t="str">
        <f>VLOOKUP(H2713,Input!$AI$3:$AL$1002,4)</f>
        <v/>
      </c>
      <c r="J2713" t="str">
        <f>VLOOKUP(H2713,Input!$AI$3:$AL$1002,3)</f>
        <v/>
      </c>
      <c r="K2713" t="str">
        <f t="shared" si="95"/>
        <v/>
      </c>
      <c r="L2713" t="str">
        <f>VLOOKUP(K2713,Input!$AM$3:$AP$1002,4)</f>
        <v/>
      </c>
      <c r="M2713" t="str">
        <f>VLOOKUP(K2713,Input!$AM$3:$AP$1002,3)</f>
        <v/>
      </c>
    </row>
    <row r="2714" spans="8:13" x14ac:dyDescent="0.3">
      <c r="H2714" t="str">
        <f t="shared" si="94"/>
        <v/>
      </c>
      <c r="I2714" t="str">
        <f>VLOOKUP(H2714,Input!$AI$3:$AL$1002,4)</f>
        <v/>
      </c>
      <c r="J2714" t="str">
        <f>VLOOKUP(H2714,Input!$AI$3:$AL$1002,3)</f>
        <v/>
      </c>
      <c r="K2714" t="str">
        <f t="shared" si="95"/>
        <v/>
      </c>
      <c r="L2714" t="str">
        <f>VLOOKUP(K2714,Input!$AM$3:$AP$1002,4)</f>
        <v/>
      </c>
      <c r="M2714" t="str">
        <f>VLOOKUP(K2714,Input!$AM$3:$AP$1002,3)</f>
        <v/>
      </c>
    </row>
    <row r="2715" spans="8:13" x14ac:dyDescent="0.3">
      <c r="H2715" t="str">
        <f t="shared" si="94"/>
        <v/>
      </c>
      <c r="I2715" t="str">
        <f>VLOOKUP(H2715,Input!$AI$3:$AL$1002,4)</f>
        <v/>
      </c>
      <c r="J2715" t="str">
        <f>VLOOKUP(H2715,Input!$AI$3:$AL$1002,3)</f>
        <v/>
      </c>
      <c r="K2715" t="str">
        <f t="shared" si="95"/>
        <v/>
      </c>
      <c r="L2715" t="str">
        <f>VLOOKUP(K2715,Input!$AM$3:$AP$1002,4)</f>
        <v/>
      </c>
      <c r="M2715" t="str">
        <f>VLOOKUP(K2715,Input!$AM$3:$AP$1002,3)</f>
        <v/>
      </c>
    </row>
    <row r="2716" spans="8:13" x14ac:dyDescent="0.3">
      <c r="H2716" t="str">
        <f t="shared" si="94"/>
        <v/>
      </c>
      <c r="I2716" t="str">
        <f>VLOOKUP(H2716,Input!$AI$3:$AL$1002,4)</f>
        <v/>
      </c>
      <c r="J2716" t="str">
        <f>VLOOKUP(H2716,Input!$AI$3:$AL$1002,3)</f>
        <v/>
      </c>
      <c r="K2716" t="str">
        <f t="shared" si="95"/>
        <v/>
      </c>
      <c r="L2716" t="str">
        <f>VLOOKUP(K2716,Input!$AM$3:$AP$1002,4)</f>
        <v/>
      </c>
      <c r="M2716" t="str">
        <f>VLOOKUP(K2716,Input!$AM$3:$AP$1002,3)</f>
        <v/>
      </c>
    </row>
    <row r="2717" spans="8:13" x14ac:dyDescent="0.3">
      <c r="H2717" t="str">
        <f t="shared" si="94"/>
        <v/>
      </c>
      <c r="I2717" t="str">
        <f>VLOOKUP(H2717,Input!$AI$3:$AL$1002,4)</f>
        <v/>
      </c>
      <c r="J2717" t="str">
        <f>VLOOKUP(H2717,Input!$AI$3:$AL$1002,3)</f>
        <v/>
      </c>
      <c r="K2717" t="str">
        <f t="shared" si="95"/>
        <v/>
      </c>
      <c r="L2717" t="str">
        <f>VLOOKUP(K2717,Input!$AM$3:$AP$1002,4)</f>
        <v/>
      </c>
      <c r="M2717" t="str">
        <f>VLOOKUP(K2717,Input!$AM$3:$AP$1002,3)</f>
        <v/>
      </c>
    </row>
    <row r="2718" spans="8:13" x14ac:dyDescent="0.3">
      <c r="H2718" t="str">
        <f t="shared" si="94"/>
        <v/>
      </c>
      <c r="I2718" t="str">
        <f>VLOOKUP(H2718,Input!$AI$3:$AL$1002,4)</f>
        <v/>
      </c>
      <c r="J2718" t="str">
        <f>VLOOKUP(H2718,Input!$AI$3:$AL$1002,3)</f>
        <v/>
      </c>
      <c r="K2718" t="str">
        <f t="shared" si="95"/>
        <v/>
      </c>
      <c r="L2718" t="str">
        <f>VLOOKUP(K2718,Input!$AM$3:$AP$1002,4)</f>
        <v/>
      </c>
      <c r="M2718" t="str">
        <f>VLOOKUP(K2718,Input!$AM$3:$AP$1002,3)</f>
        <v/>
      </c>
    </row>
    <row r="2719" spans="8:13" x14ac:dyDescent="0.3">
      <c r="H2719" t="str">
        <f t="shared" si="94"/>
        <v/>
      </c>
      <c r="I2719" t="str">
        <f>VLOOKUP(H2719,Input!$AI$3:$AL$1002,4)</f>
        <v/>
      </c>
      <c r="J2719" t="str">
        <f>VLOOKUP(H2719,Input!$AI$3:$AL$1002,3)</f>
        <v/>
      </c>
      <c r="K2719" t="str">
        <f t="shared" si="95"/>
        <v/>
      </c>
      <c r="L2719" t="str">
        <f>VLOOKUP(K2719,Input!$AM$3:$AP$1002,4)</f>
        <v/>
      </c>
      <c r="M2719" t="str">
        <f>VLOOKUP(K2719,Input!$AM$3:$AP$1002,3)</f>
        <v/>
      </c>
    </row>
    <row r="2720" spans="8:13" x14ac:dyDescent="0.3">
      <c r="H2720" t="str">
        <f t="shared" si="94"/>
        <v/>
      </c>
      <c r="I2720" t="str">
        <f>VLOOKUP(H2720,Input!$AI$3:$AL$1002,4)</f>
        <v/>
      </c>
      <c r="J2720" t="str">
        <f>VLOOKUP(H2720,Input!$AI$3:$AL$1002,3)</f>
        <v/>
      </c>
      <c r="K2720" t="str">
        <f t="shared" si="95"/>
        <v/>
      </c>
      <c r="L2720" t="str">
        <f>VLOOKUP(K2720,Input!$AM$3:$AP$1002,4)</f>
        <v/>
      </c>
      <c r="M2720" t="str">
        <f>VLOOKUP(K2720,Input!$AM$3:$AP$1002,3)</f>
        <v/>
      </c>
    </row>
    <row r="2721" spans="8:13" x14ac:dyDescent="0.3">
      <c r="H2721" t="str">
        <f t="shared" si="94"/>
        <v/>
      </c>
      <c r="I2721" t="str">
        <f>VLOOKUP(H2721,Input!$AI$3:$AL$1002,4)</f>
        <v/>
      </c>
      <c r="J2721" t="str">
        <f>VLOOKUP(H2721,Input!$AI$3:$AL$1002,3)</f>
        <v/>
      </c>
      <c r="K2721" t="str">
        <f t="shared" si="95"/>
        <v/>
      </c>
      <c r="L2721" t="str">
        <f>VLOOKUP(K2721,Input!$AM$3:$AP$1002,4)</f>
        <v/>
      </c>
      <c r="M2721" t="str">
        <f>VLOOKUP(K2721,Input!$AM$3:$AP$1002,3)</f>
        <v/>
      </c>
    </row>
    <row r="2722" spans="8:13" x14ac:dyDescent="0.3">
      <c r="H2722" t="str">
        <f t="shared" si="94"/>
        <v/>
      </c>
      <c r="I2722" t="str">
        <f>VLOOKUP(H2722,Input!$AI$3:$AL$1002,4)</f>
        <v/>
      </c>
      <c r="J2722" t="str">
        <f>VLOOKUP(H2722,Input!$AI$3:$AL$1002,3)</f>
        <v/>
      </c>
      <c r="K2722" t="str">
        <f t="shared" si="95"/>
        <v/>
      </c>
      <c r="L2722" t="str">
        <f>VLOOKUP(K2722,Input!$AM$3:$AP$1002,4)</f>
        <v/>
      </c>
      <c r="M2722" t="str">
        <f>VLOOKUP(K2722,Input!$AM$3:$AP$1002,3)</f>
        <v/>
      </c>
    </row>
    <row r="2723" spans="8:13" x14ac:dyDescent="0.3">
      <c r="H2723" t="str">
        <f t="shared" si="94"/>
        <v/>
      </c>
      <c r="I2723" t="str">
        <f>VLOOKUP(H2723,Input!$AI$3:$AL$1002,4)</f>
        <v/>
      </c>
      <c r="J2723" t="str">
        <f>VLOOKUP(H2723,Input!$AI$3:$AL$1002,3)</f>
        <v/>
      </c>
      <c r="K2723" t="str">
        <f t="shared" si="95"/>
        <v/>
      </c>
      <c r="L2723" t="str">
        <f>VLOOKUP(K2723,Input!$AM$3:$AP$1002,4)</f>
        <v/>
      </c>
      <c r="M2723" t="str">
        <f>VLOOKUP(K2723,Input!$AM$3:$AP$1002,3)</f>
        <v/>
      </c>
    </row>
    <row r="2724" spans="8:13" x14ac:dyDescent="0.3">
      <c r="H2724" t="str">
        <f t="shared" si="94"/>
        <v/>
      </c>
      <c r="I2724" t="str">
        <f>VLOOKUP(H2724,Input!$AI$3:$AL$1002,4)</f>
        <v/>
      </c>
      <c r="J2724" t="str">
        <f>VLOOKUP(H2724,Input!$AI$3:$AL$1002,3)</f>
        <v/>
      </c>
      <c r="K2724" t="str">
        <f t="shared" si="95"/>
        <v/>
      </c>
      <c r="L2724" t="str">
        <f>VLOOKUP(K2724,Input!$AM$3:$AP$1002,4)</f>
        <v/>
      </c>
      <c r="M2724" t="str">
        <f>VLOOKUP(K2724,Input!$AM$3:$AP$1002,3)</f>
        <v/>
      </c>
    </row>
    <row r="2725" spans="8:13" x14ac:dyDescent="0.3">
      <c r="H2725" t="str">
        <f t="shared" si="94"/>
        <v/>
      </c>
      <c r="I2725" t="str">
        <f>VLOOKUP(H2725,Input!$AI$3:$AL$1002,4)</f>
        <v/>
      </c>
      <c r="J2725" t="str">
        <f>VLOOKUP(H2725,Input!$AI$3:$AL$1002,3)</f>
        <v/>
      </c>
      <c r="K2725" t="str">
        <f t="shared" si="95"/>
        <v/>
      </c>
      <c r="L2725" t="str">
        <f>VLOOKUP(K2725,Input!$AM$3:$AP$1002,4)</f>
        <v/>
      </c>
      <c r="M2725" t="str">
        <f>VLOOKUP(K2725,Input!$AM$3:$AP$1002,3)</f>
        <v/>
      </c>
    </row>
    <row r="2726" spans="8:13" x14ac:dyDescent="0.3">
      <c r="H2726" t="str">
        <f t="shared" si="94"/>
        <v/>
      </c>
      <c r="I2726" t="str">
        <f>VLOOKUP(H2726,Input!$AI$3:$AL$1002,4)</f>
        <v/>
      </c>
      <c r="J2726" t="str">
        <f>VLOOKUP(H2726,Input!$AI$3:$AL$1002,3)</f>
        <v/>
      </c>
      <c r="K2726" t="str">
        <f t="shared" si="95"/>
        <v/>
      </c>
      <c r="L2726" t="str">
        <f>VLOOKUP(K2726,Input!$AM$3:$AP$1002,4)</f>
        <v/>
      </c>
      <c r="M2726" t="str">
        <f>VLOOKUP(K2726,Input!$AM$3:$AP$1002,3)</f>
        <v/>
      </c>
    </row>
    <row r="2727" spans="8:13" x14ac:dyDescent="0.3">
      <c r="H2727" t="str">
        <f t="shared" si="94"/>
        <v/>
      </c>
      <c r="I2727" t="str">
        <f>VLOOKUP(H2727,Input!$AI$3:$AL$1002,4)</f>
        <v/>
      </c>
      <c r="J2727" t="str">
        <f>VLOOKUP(H2727,Input!$AI$3:$AL$1002,3)</f>
        <v/>
      </c>
      <c r="K2727" t="str">
        <f t="shared" si="95"/>
        <v/>
      </c>
      <c r="L2727" t="str">
        <f>VLOOKUP(K2727,Input!$AM$3:$AP$1002,4)</f>
        <v/>
      </c>
      <c r="M2727" t="str">
        <f>VLOOKUP(K2727,Input!$AM$3:$AP$1002,3)</f>
        <v/>
      </c>
    </row>
    <row r="2728" spans="8:13" x14ac:dyDescent="0.3">
      <c r="H2728" t="str">
        <f t="shared" si="94"/>
        <v/>
      </c>
      <c r="I2728" t="str">
        <f>VLOOKUP(H2728,Input!$AI$3:$AL$1002,4)</f>
        <v/>
      </c>
      <c r="J2728" t="str">
        <f>VLOOKUP(H2728,Input!$AI$3:$AL$1002,3)</f>
        <v/>
      </c>
      <c r="K2728" t="str">
        <f t="shared" si="95"/>
        <v/>
      </c>
      <c r="L2728" t="str">
        <f>VLOOKUP(K2728,Input!$AM$3:$AP$1002,4)</f>
        <v/>
      </c>
      <c r="M2728" t="str">
        <f>VLOOKUP(K2728,Input!$AM$3:$AP$1002,3)</f>
        <v/>
      </c>
    </row>
    <row r="2729" spans="8:13" x14ac:dyDescent="0.3">
      <c r="H2729" t="str">
        <f t="shared" si="94"/>
        <v/>
      </c>
      <c r="I2729" t="str">
        <f>VLOOKUP(H2729,Input!$AI$3:$AL$1002,4)</f>
        <v/>
      </c>
      <c r="J2729" t="str">
        <f>VLOOKUP(H2729,Input!$AI$3:$AL$1002,3)</f>
        <v/>
      </c>
      <c r="K2729" t="str">
        <f t="shared" si="95"/>
        <v/>
      </c>
      <c r="L2729" t="str">
        <f>VLOOKUP(K2729,Input!$AM$3:$AP$1002,4)</f>
        <v/>
      </c>
      <c r="M2729" t="str">
        <f>VLOOKUP(K2729,Input!$AM$3:$AP$1002,3)</f>
        <v/>
      </c>
    </row>
    <row r="2730" spans="8:13" x14ac:dyDescent="0.3">
      <c r="H2730" t="str">
        <f t="shared" si="94"/>
        <v/>
      </c>
      <c r="I2730" t="str">
        <f>VLOOKUP(H2730,Input!$AI$3:$AL$1002,4)</f>
        <v/>
      </c>
      <c r="J2730" t="str">
        <f>VLOOKUP(H2730,Input!$AI$3:$AL$1002,3)</f>
        <v/>
      </c>
      <c r="K2730" t="str">
        <f t="shared" si="95"/>
        <v/>
      </c>
      <c r="L2730" t="str">
        <f>VLOOKUP(K2730,Input!$AM$3:$AP$1002,4)</f>
        <v/>
      </c>
      <c r="M2730" t="str">
        <f>VLOOKUP(K2730,Input!$AM$3:$AP$1002,3)</f>
        <v/>
      </c>
    </row>
    <row r="2731" spans="8:13" x14ac:dyDescent="0.3">
      <c r="H2731" t="str">
        <f t="shared" si="94"/>
        <v/>
      </c>
      <c r="I2731" t="str">
        <f>VLOOKUP(H2731,Input!$AI$3:$AL$1002,4)</f>
        <v/>
      </c>
      <c r="J2731" t="str">
        <f>VLOOKUP(H2731,Input!$AI$3:$AL$1002,3)</f>
        <v/>
      </c>
      <c r="K2731" t="str">
        <f t="shared" si="95"/>
        <v/>
      </c>
      <c r="L2731" t="str">
        <f>VLOOKUP(K2731,Input!$AM$3:$AP$1002,4)</f>
        <v/>
      </c>
      <c r="M2731" t="str">
        <f>VLOOKUP(K2731,Input!$AM$3:$AP$1002,3)</f>
        <v/>
      </c>
    </row>
    <row r="2732" spans="8:13" x14ac:dyDescent="0.3">
      <c r="H2732" t="str">
        <f t="shared" si="94"/>
        <v/>
      </c>
      <c r="I2732" t="str">
        <f>VLOOKUP(H2732,Input!$AI$3:$AL$1002,4)</f>
        <v/>
      </c>
      <c r="J2732" t="str">
        <f>VLOOKUP(H2732,Input!$AI$3:$AL$1002,3)</f>
        <v/>
      </c>
      <c r="K2732" t="str">
        <f t="shared" si="95"/>
        <v/>
      </c>
      <c r="L2732" t="str">
        <f>VLOOKUP(K2732,Input!$AM$3:$AP$1002,4)</f>
        <v/>
      </c>
      <c r="M2732" t="str">
        <f>VLOOKUP(K2732,Input!$AM$3:$AP$1002,3)</f>
        <v/>
      </c>
    </row>
    <row r="2733" spans="8:13" x14ac:dyDescent="0.3">
      <c r="H2733" t="str">
        <f t="shared" si="94"/>
        <v/>
      </c>
      <c r="I2733" t="str">
        <f>VLOOKUP(H2733,Input!$AI$3:$AL$1002,4)</f>
        <v/>
      </c>
      <c r="J2733" t="str">
        <f>VLOOKUP(H2733,Input!$AI$3:$AL$1002,3)</f>
        <v/>
      </c>
      <c r="K2733" t="str">
        <f t="shared" si="95"/>
        <v/>
      </c>
      <c r="L2733" t="str">
        <f>VLOOKUP(K2733,Input!$AM$3:$AP$1002,4)</f>
        <v/>
      </c>
      <c r="M2733" t="str">
        <f>VLOOKUP(K2733,Input!$AM$3:$AP$1002,3)</f>
        <v/>
      </c>
    </row>
    <row r="2734" spans="8:13" x14ac:dyDescent="0.3">
      <c r="H2734" t="str">
        <f t="shared" si="94"/>
        <v/>
      </c>
      <c r="I2734" t="str">
        <f>VLOOKUP(H2734,Input!$AI$3:$AL$1002,4)</f>
        <v/>
      </c>
      <c r="J2734" t="str">
        <f>VLOOKUP(H2734,Input!$AI$3:$AL$1002,3)</f>
        <v/>
      </c>
      <c r="K2734" t="str">
        <f t="shared" si="95"/>
        <v/>
      </c>
      <c r="L2734" t="str">
        <f>VLOOKUP(K2734,Input!$AM$3:$AP$1002,4)</f>
        <v/>
      </c>
      <c r="M2734" t="str">
        <f>VLOOKUP(K2734,Input!$AM$3:$AP$1002,3)</f>
        <v/>
      </c>
    </row>
    <row r="2735" spans="8:13" x14ac:dyDescent="0.3">
      <c r="H2735" t="str">
        <f t="shared" si="94"/>
        <v/>
      </c>
      <c r="I2735" t="str">
        <f>VLOOKUP(H2735,Input!$AI$3:$AL$1002,4)</f>
        <v/>
      </c>
      <c r="J2735" t="str">
        <f>VLOOKUP(H2735,Input!$AI$3:$AL$1002,3)</f>
        <v/>
      </c>
      <c r="K2735" t="str">
        <f t="shared" si="95"/>
        <v/>
      </c>
      <c r="L2735" t="str">
        <f>VLOOKUP(K2735,Input!$AM$3:$AP$1002,4)</f>
        <v/>
      </c>
      <c r="M2735" t="str">
        <f>VLOOKUP(K2735,Input!$AM$3:$AP$1002,3)</f>
        <v/>
      </c>
    </row>
    <row r="2736" spans="8:13" x14ac:dyDescent="0.3">
      <c r="H2736" t="str">
        <f t="shared" si="94"/>
        <v/>
      </c>
      <c r="I2736" t="str">
        <f>VLOOKUP(H2736,Input!$AI$3:$AL$1002,4)</f>
        <v/>
      </c>
      <c r="J2736" t="str">
        <f>VLOOKUP(H2736,Input!$AI$3:$AL$1002,3)</f>
        <v/>
      </c>
      <c r="K2736" t="str">
        <f t="shared" si="95"/>
        <v/>
      </c>
      <c r="L2736" t="str">
        <f>VLOOKUP(K2736,Input!$AM$3:$AP$1002,4)</f>
        <v/>
      </c>
      <c r="M2736" t="str">
        <f>VLOOKUP(K2736,Input!$AM$3:$AP$1002,3)</f>
        <v/>
      </c>
    </row>
    <row r="2737" spans="8:13" x14ac:dyDescent="0.3">
      <c r="H2737" t="str">
        <f t="shared" si="94"/>
        <v/>
      </c>
      <c r="I2737" t="str">
        <f>VLOOKUP(H2737,Input!$AI$3:$AL$1002,4)</f>
        <v/>
      </c>
      <c r="J2737" t="str">
        <f>VLOOKUP(H2737,Input!$AI$3:$AL$1002,3)</f>
        <v/>
      </c>
      <c r="K2737" t="str">
        <f t="shared" si="95"/>
        <v/>
      </c>
      <c r="L2737" t="str">
        <f>VLOOKUP(K2737,Input!$AM$3:$AP$1002,4)</f>
        <v/>
      </c>
      <c r="M2737" t="str">
        <f>VLOOKUP(K2737,Input!$AM$3:$AP$1002,3)</f>
        <v/>
      </c>
    </row>
    <row r="2738" spans="8:13" x14ac:dyDescent="0.3">
      <c r="H2738" t="str">
        <f t="shared" si="94"/>
        <v/>
      </c>
      <c r="I2738" t="str">
        <f>VLOOKUP(H2738,Input!$AI$3:$AL$1002,4)</f>
        <v/>
      </c>
      <c r="J2738" t="str">
        <f>VLOOKUP(H2738,Input!$AI$3:$AL$1002,3)</f>
        <v/>
      </c>
      <c r="K2738" t="str">
        <f t="shared" si="95"/>
        <v/>
      </c>
      <c r="L2738" t="str">
        <f>VLOOKUP(K2738,Input!$AM$3:$AP$1002,4)</f>
        <v/>
      </c>
      <c r="M2738" t="str">
        <f>VLOOKUP(K2738,Input!$AM$3:$AP$1002,3)</f>
        <v/>
      </c>
    </row>
    <row r="2739" spans="8:13" x14ac:dyDescent="0.3">
      <c r="H2739" t="str">
        <f t="shared" si="94"/>
        <v/>
      </c>
      <c r="I2739" t="str">
        <f>VLOOKUP(H2739,Input!$AI$3:$AL$1002,4)</f>
        <v/>
      </c>
      <c r="J2739" t="str">
        <f>VLOOKUP(H2739,Input!$AI$3:$AL$1002,3)</f>
        <v/>
      </c>
      <c r="K2739" t="str">
        <f t="shared" si="95"/>
        <v/>
      </c>
      <c r="L2739" t="str">
        <f>VLOOKUP(K2739,Input!$AM$3:$AP$1002,4)</f>
        <v/>
      </c>
      <c r="M2739" t="str">
        <f>VLOOKUP(K2739,Input!$AM$3:$AP$1002,3)</f>
        <v/>
      </c>
    </row>
    <row r="2740" spans="8:13" x14ac:dyDescent="0.3">
      <c r="H2740" t="str">
        <f t="shared" si="94"/>
        <v/>
      </c>
      <c r="I2740" t="str">
        <f>VLOOKUP(H2740,Input!$AI$3:$AL$1002,4)</f>
        <v/>
      </c>
      <c r="J2740" t="str">
        <f>VLOOKUP(H2740,Input!$AI$3:$AL$1002,3)</f>
        <v/>
      </c>
      <c r="K2740" t="str">
        <f t="shared" si="95"/>
        <v/>
      </c>
      <c r="L2740" t="str">
        <f>VLOOKUP(K2740,Input!$AM$3:$AP$1002,4)</f>
        <v/>
      </c>
      <c r="M2740" t="str">
        <f>VLOOKUP(K2740,Input!$AM$3:$AP$1002,3)</f>
        <v/>
      </c>
    </row>
    <row r="2741" spans="8:13" x14ac:dyDescent="0.3">
      <c r="H2741" t="str">
        <f t="shared" si="94"/>
        <v/>
      </c>
      <c r="I2741" t="str">
        <f>VLOOKUP(H2741,Input!$AI$3:$AL$1002,4)</f>
        <v/>
      </c>
      <c r="J2741" t="str">
        <f>VLOOKUP(H2741,Input!$AI$3:$AL$1002,3)</f>
        <v/>
      </c>
      <c r="K2741" t="str">
        <f t="shared" si="95"/>
        <v/>
      </c>
      <c r="L2741" t="str">
        <f>VLOOKUP(K2741,Input!$AM$3:$AP$1002,4)</f>
        <v/>
      </c>
      <c r="M2741" t="str">
        <f>VLOOKUP(K2741,Input!$AM$3:$AP$1002,3)</f>
        <v/>
      </c>
    </row>
    <row r="2742" spans="8:13" x14ac:dyDescent="0.3">
      <c r="H2742" t="str">
        <f t="shared" si="94"/>
        <v/>
      </c>
      <c r="I2742" t="str">
        <f>VLOOKUP(H2742,Input!$AI$3:$AL$1002,4)</f>
        <v/>
      </c>
      <c r="J2742" t="str">
        <f>VLOOKUP(H2742,Input!$AI$3:$AL$1002,3)</f>
        <v/>
      </c>
      <c r="K2742" t="str">
        <f t="shared" si="95"/>
        <v/>
      </c>
      <c r="L2742" t="str">
        <f>VLOOKUP(K2742,Input!$AM$3:$AP$1002,4)</f>
        <v/>
      </c>
      <c r="M2742" t="str">
        <f>VLOOKUP(K2742,Input!$AM$3:$AP$1002,3)</f>
        <v/>
      </c>
    </row>
    <row r="2743" spans="8:13" x14ac:dyDescent="0.3">
      <c r="H2743" t="str">
        <f t="shared" si="94"/>
        <v/>
      </c>
      <c r="I2743" t="str">
        <f>VLOOKUP(H2743,Input!$AI$3:$AL$1002,4)</f>
        <v/>
      </c>
      <c r="J2743" t="str">
        <f>VLOOKUP(H2743,Input!$AI$3:$AL$1002,3)</f>
        <v/>
      </c>
      <c r="K2743" t="str">
        <f t="shared" si="95"/>
        <v/>
      </c>
      <c r="L2743" t="str">
        <f>VLOOKUP(K2743,Input!$AM$3:$AP$1002,4)</f>
        <v/>
      </c>
      <c r="M2743" t="str">
        <f>VLOOKUP(K2743,Input!$AM$3:$AP$1002,3)</f>
        <v/>
      </c>
    </row>
    <row r="2744" spans="8:13" x14ac:dyDescent="0.3">
      <c r="H2744" t="str">
        <f t="shared" si="94"/>
        <v/>
      </c>
      <c r="I2744" t="str">
        <f>VLOOKUP(H2744,Input!$AI$3:$AL$1002,4)</f>
        <v/>
      </c>
      <c r="J2744" t="str">
        <f>VLOOKUP(H2744,Input!$AI$3:$AL$1002,3)</f>
        <v/>
      </c>
      <c r="K2744" t="str">
        <f t="shared" si="95"/>
        <v/>
      </c>
      <c r="L2744" t="str">
        <f>VLOOKUP(K2744,Input!$AM$3:$AP$1002,4)</f>
        <v/>
      </c>
      <c r="M2744" t="str">
        <f>VLOOKUP(K2744,Input!$AM$3:$AP$1002,3)</f>
        <v/>
      </c>
    </row>
    <row r="2745" spans="8:13" x14ac:dyDescent="0.3">
      <c r="H2745" t="str">
        <f t="shared" si="94"/>
        <v/>
      </c>
      <c r="I2745" t="str">
        <f>VLOOKUP(H2745,Input!$AI$3:$AL$1002,4)</f>
        <v/>
      </c>
      <c r="J2745" t="str">
        <f>VLOOKUP(H2745,Input!$AI$3:$AL$1002,3)</f>
        <v/>
      </c>
      <c r="K2745" t="str">
        <f t="shared" si="95"/>
        <v/>
      </c>
      <c r="L2745" t="str">
        <f>VLOOKUP(K2745,Input!$AM$3:$AP$1002,4)</f>
        <v/>
      </c>
      <c r="M2745" t="str">
        <f>VLOOKUP(K2745,Input!$AM$3:$AP$1002,3)</f>
        <v/>
      </c>
    </row>
    <row r="2746" spans="8:13" x14ac:dyDescent="0.3">
      <c r="H2746" t="str">
        <f t="shared" si="94"/>
        <v/>
      </c>
      <c r="I2746" t="str">
        <f>VLOOKUP(H2746,Input!$AI$3:$AL$1002,4)</f>
        <v/>
      </c>
      <c r="J2746" t="str">
        <f>VLOOKUP(H2746,Input!$AI$3:$AL$1002,3)</f>
        <v/>
      </c>
      <c r="K2746" t="str">
        <f t="shared" si="95"/>
        <v/>
      </c>
      <c r="L2746" t="str">
        <f>VLOOKUP(K2746,Input!$AM$3:$AP$1002,4)</f>
        <v/>
      </c>
      <c r="M2746" t="str">
        <f>VLOOKUP(K2746,Input!$AM$3:$AP$1002,3)</f>
        <v/>
      </c>
    </row>
    <row r="2747" spans="8:13" x14ac:dyDescent="0.3">
      <c r="H2747" t="str">
        <f t="shared" si="94"/>
        <v/>
      </c>
      <c r="I2747" t="str">
        <f>VLOOKUP(H2747,Input!$AI$3:$AL$1002,4)</f>
        <v/>
      </c>
      <c r="J2747" t="str">
        <f>VLOOKUP(H2747,Input!$AI$3:$AL$1002,3)</f>
        <v/>
      </c>
      <c r="K2747" t="str">
        <f t="shared" si="95"/>
        <v/>
      </c>
      <c r="L2747" t="str">
        <f>VLOOKUP(K2747,Input!$AM$3:$AP$1002,4)</f>
        <v/>
      </c>
      <c r="M2747" t="str">
        <f>VLOOKUP(K2747,Input!$AM$3:$AP$1002,3)</f>
        <v/>
      </c>
    </row>
    <row r="2748" spans="8:13" x14ac:dyDescent="0.3">
      <c r="H2748" t="str">
        <f t="shared" si="94"/>
        <v/>
      </c>
      <c r="I2748" t="str">
        <f>VLOOKUP(H2748,Input!$AI$3:$AL$1002,4)</f>
        <v/>
      </c>
      <c r="J2748" t="str">
        <f>VLOOKUP(H2748,Input!$AI$3:$AL$1002,3)</f>
        <v/>
      </c>
      <c r="K2748" t="str">
        <f t="shared" si="95"/>
        <v/>
      </c>
      <c r="L2748" t="str">
        <f>VLOOKUP(K2748,Input!$AM$3:$AP$1002,4)</f>
        <v/>
      </c>
      <c r="M2748" t="str">
        <f>VLOOKUP(K2748,Input!$AM$3:$AP$1002,3)</f>
        <v/>
      </c>
    </row>
    <row r="2749" spans="8:13" x14ac:dyDescent="0.3">
      <c r="H2749" t="str">
        <f t="shared" si="94"/>
        <v/>
      </c>
      <c r="I2749" t="str">
        <f>VLOOKUP(H2749,Input!$AI$3:$AL$1002,4)</f>
        <v/>
      </c>
      <c r="J2749" t="str">
        <f>VLOOKUP(H2749,Input!$AI$3:$AL$1002,3)</f>
        <v/>
      </c>
      <c r="K2749" t="str">
        <f t="shared" si="95"/>
        <v/>
      </c>
      <c r="L2749" t="str">
        <f>VLOOKUP(K2749,Input!$AM$3:$AP$1002,4)</f>
        <v/>
      </c>
      <c r="M2749" t="str">
        <f>VLOOKUP(K2749,Input!$AM$3:$AP$1002,3)</f>
        <v/>
      </c>
    </row>
    <row r="2750" spans="8:13" x14ac:dyDescent="0.3">
      <c r="H2750" t="str">
        <f t="shared" si="94"/>
        <v/>
      </c>
      <c r="I2750" t="str">
        <f>VLOOKUP(H2750,Input!$AI$3:$AL$1002,4)</f>
        <v/>
      </c>
      <c r="J2750" t="str">
        <f>VLOOKUP(H2750,Input!$AI$3:$AL$1002,3)</f>
        <v/>
      </c>
      <c r="K2750" t="str">
        <f t="shared" si="95"/>
        <v/>
      </c>
      <c r="L2750" t="str">
        <f>VLOOKUP(K2750,Input!$AM$3:$AP$1002,4)</f>
        <v/>
      </c>
      <c r="M2750" t="str">
        <f>VLOOKUP(K2750,Input!$AM$3:$AP$1002,3)</f>
        <v/>
      </c>
    </row>
    <row r="2751" spans="8:13" x14ac:dyDescent="0.3">
      <c r="H2751" t="str">
        <f t="shared" si="94"/>
        <v/>
      </c>
      <c r="I2751" t="str">
        <f>VLOOKUP(H2751,Input!$AI$3:$AL$1002,4)</f>
        <v/>
      </c>
      <c r="J2751" t="str">
        <f>VLOOKUP(H2751,Input!$AI$3:$AL$1002,3)</f>
        <v/>
      </c>
      <c r="K2751" t="str">
        <f t="shared" si="95"/>
        <v/>
      </c>
      <c r="L2751" t="str">
        <f>VLOOKUP(K2751,Input!$AM$3:$AP$1002,4)</f>
        <v/>
      </c>
      <c r="M2751" t="str">
        <f>VLOOKUP(K2751,Input!$AM$3:$AP$1002,3)</f>
        <v/>
      </c>
    </row>
    <row r="2752" spans="8:13" x14ac:dyDescent="0.3">
      <c r="H2752" t="str">
        <f t="shared" si="94"/>
        <v/>
      </c>
      <c r="I2752" t="str">
        <f>VLOOKUP(H2752,Input!$AI$3:$AL$1002,4)</f>
        <v/>
      </c>
      <c r="J2752" t="str">
        <f>VLOOKUP(H2752,Input!$AI$3:$AL$1002,3)</f>
        <v/>
      </c>
      <c r="K2752" t="str">
        <f t="shared" si="95"/>
        <v/>
      </c>
      <c r="L2752" t="str">
        <f>VLOOKUP(K2752,Input!$AM$3:$AP$1002,4)</f>
        <v/>
      </c>
      <c r="M2752" t="str">
        <f>VLOOKUP(K2752,Input!$AM$3:$AP$1002,3)</f>
        <v/>
      </c>
    </row>
    <row r="2753" spans="8:13" x14ac:dyDescent="0.3">
      <c r="H2753" t="str">
        <f t="shared" si="94"/>
        <v/>
      </c>
      <c r="I2753" t="str">
        <f>VLOOKUP(H2753,Input!$AI$3:$AL$1002,4)</f>
        <v/>
      </c>
      <c r="J2753" t="str">
        <f>VLOOKUP(H2753,Input!$AI$3:$AL$1002,3)</f>
        <v/>
      </c>
      <c r="K2753" t="str">
        <f t="shared" si="95"/>
        <v/>
      </c>
      <c r="L2753" t="str">
        <f>VLOOKUP(K2753,Input!$AM$3:$AP$1002,4)</f>
        <v/>
      </c>
      <c r="M2753" t="str">
        <f>VLOOKUP(K2753,Input!$AM$3:$AP$1002,3)</f>
        <v/>
      </c>
    </row>
    <row r="2754" spans="8:13" x14ac:dyDescent="0.3">
      <c r="H2754" t="str">
        <f t="shared" si="94"/>
        <v/>
      </c>
      <c r="I2754" t="str">
        <f>VLOOKUP(H2754,Input!$AI$3:$AL$1002,4)</f>
        <v/>
      </c>
      <c r="J2754" t="str">
        <f>VLOOKUP(H2754,Input!$AI$3:$AL$1002,3)</f>
        <v/>
      </c>
      <c r="K2754" t="str">
        <f t="shared" si="95"/>
        <v/>
      </c>
      <c r="L2754" t="str">
        <f>VLOOKUP(K2754,Input!$AM$3:$AP$1002,4)</f>
        <v/>
      </c>
      <c r="M2754" t="str">
        <f>VLOOKUP(K2754,Input!$AM$3:$AP$1002,3)</f>
        <v/>
      </c>
    </row>
    <row r="2755" spans="8:13" x14ac:dyDescent="0.3">
      <c r="H2755" t="str">
        <f t="shared" si="94"/>
        <v/>
      </c>
      <c r="I2755" t="str">
        <f>VLOOKUP(H2755,Input!$AI$3:$AL$1002,4)</f>
        <v/>
      </c>
      <c r="J2755" t="str">
        <f>VLOOKUP(H2755,Input!$AI$3:$AL$1002,3)</f>
        <v/>
      </c>
      <c r="K2755" t="str">
        <f t="shared" si="95"/>
        <v/>
      </c>
      <c r="L2755" t="str">
        <f>VLOOKUP(K2755,Input!$AM$3:$AP$1002,4)</f>
        <v/>
      </c>
      <c r="M2755" t="str">
        <f>VLOOKUP(K2755,Input!$AM$3:$AP$1002,3)</f>
        <v/>
      </c>
    </row>
    <row r="2756" spans="8:13" x14ac:dyDescent="0.3">
      <c r="H2756" t="str">
        <f t="shared" si="94"/>
        <v/>
      </c>
      <c r="I2756" t="str">
        <f>VLOOKUP(H2756,Input!$AI$3:$AL$1002,4)</f>
        <v/>
      </c>
      <c r="J2756" t="str">
        <f>VLOOKUP(H2756,Input!$AI$3:$AL$1002,3)</f>
        <v/>
      </c>
      <c r="K2756" t="str">
        <f t="shared" si="95"/>
        <v/>
      </c>
      <c r="L2756" t="str">
        <f>VLOOKUP(K2756,Input!$AM$3:$AP$1002,4)</f>
        <v/>
      </c>
      <c r="M2756" t="str">
        <f>VLOOKUP(K2756,Input!$AM$3:$AP$1002,3)</f>
        <v/>
      </c>
    </row>
    <row r="2757" spans="8:13" x14ac:dyDescent="0.3">
      <c r="H2757" t="str">
        <f t="shared" ref="H2757:H2820" si="96">IF(H2756&lt;$H$1,H2756+1,"")</f>
        <v/>
      </c>
      <c r="I2757" t="str">
        <f>VLOOKUP(H2757,Input!$AI$3:$AL$1002,4)</f>
        <v/>
      </c>
      <c r="J2757" t="str">
        <f>VLOOKUP(H2757,Input!$AI$3:$AL$1002,3)</f>
        <v/>
      </c>
      <c r="K2757" t="str">
        <f t="shared" ref="K2757:K2820" si="97">IF(K2756&lt;$K$1,K2756+1,"")</f>
        <v/>
      </c>
      <c r="L2757" t="str">
        <f>VLOOKUP(K2757,Input!$AM$3:$AP$1002,4)</f>
        <v/>
      </c>
      <c r="M2757" t="str">
        <f>VLOOKUP(K2757,Input!$AM$3:$AP$1002,3)</f>
        <v/>
      </c>
    </row>
    <row r="2758" spans="8:13" x14ac:dyDescent="0.3">
      <c r="H2758" t="str">
        <f t="shared" si="96"/>
        <v/>
      </c>
      <c r="I2758" t="str">
        <f>VLOOKUP(H2758,Input!$AI$3:$AL$1002,4)</f>
        <v/>
      </c>
      <c r="J2758" t="str">
        <f>VLOOKUP(H2758,Input!$AI$3:$AL$1002,3)</f>
        <v/>
      </c>
      <c r="K2758" t="str">
        <f t="shared" si="97"/>
        <v/>
      </c>
      <c r="L2758" t="str">
        <f>VLOOKUP(K2758,Input!$AM$3:$AP$1002,4)</f>
        <v/>
      </c>
      <c r="M2758" t="str">
        <f>VLOOKUP(K2758,Input!$AM$3:$AP$1002,3)</f>
        <v/>
      </c>
    </row>
    <row r="2759" spans="8:13" x14ac:dyDescent="0.3">
      <c r="H2759" t="str">
        <f t="shared" si="96"/>
        <v/>
      </c>
      <c r="I2759" t="str">
        <f>VLOOKUP(H2759,Input!$AI$3:$AL$1002,4)</f>
        <v/>
      </c>
      <c r="J2759" t="str">
        <f>VLOOKUP(H2759,Input!$AI$3:$AL$1002,3)</f>
        <v/>
      </c>
      <c r="K2759" t="str">
        <f t="shared" si="97"/>
        <v/>
      </c>
      <c r="L2759" t="str">
        <f>VLOOKUP(K2759,Input!$AM$3:$AP$1002,4)</f>
        <v/>
      </c>
      <c r="M2759" t="str">
        <f>VLOOKUP(K2759,Input!$AM$3:$AP$1002,3)</f>
        <v/>
      </c>
    </row>
    <row r="2760" spans="8:13" x14ac:dyDescent="0.3">
      <c r="H2760" t="str">
        <f t="shared" si="96"/>
        <v/>
      </c>
      <c r="I2760" t="str">
        <f>VLOOKUP(H2760,Input!$AI$3:$AL$1002,4)</f>
        <v/>
      </c>
      <c r="J2760" t="str">
        <f>VLOOKUP(H2760,Input!$AI$3:$AL$1002,3)</f>
        <v/>
      </c>
      <c r="K2760" t="str">
        <f t="shared" si="97"/>
        <v/>
      </c>
      <c r="L2760" t="str">
        <f>VLOOKUP(K2760,Input!$AM$3:$AP$1002,4)</f>
        <v/>
      </c>
      <c r="M2760" t="str">
        <f>VLOOKUP(K2760,Input!$AM$3:$AP$1002,3)</f>
        <v/>
      </c>
    </row>
    <row r="2761" spans="8:13" x14ac:dyDescent="0.3">
      <c r="H2761" t="str">
        <f t="shared" si="96"/>
        <v/>
      </c>
      <c r="I2761" t="str">
        <f>VLOOKUP(H2761,Input!$AI$3:$AL$1002,4)</f>
        <v/>
      </c>
      <c r="J2761" t="str">
        <f>VLOOKUP(H2761,Input!$AI$3:$AL$1002,3)</f>
        <v/>
      </c>
      <c r="K2761" t="str">
        <f t="shared" si="97"/>
        <v/>
      </c>
      <c r="L2761" t="str">
        <f>VLOOKUP(K2761,Input!$AM$3:$AP$1002,4)</f>
        <v/>
      </c>
      <c r="M2761" t="str">
        <f>VLOOKUP(K2761,Input!$AM$3:$AP$1002,3)</f>
        <v/>
      </c>
    </row>
    <row r="2762" spans="8:13" x14ac:dyDescent="0.3">
      <c r="H2762" t="str">
        <f t="shared" si="96"/>
        <v/>
      </c>
      <c r="I2762" t="str">
        <f>VLOOKUP(H2762,Input!$AI$3:$AL$1002,4)</f>
        <v/>
      </c>
      <c r="J2762" t="str">
        <f>VLOOKUP(H2762,Input!$AI$3:$AL$1002,3)</f>
        <v/>
      </c>
      <c r="K2762" t="str">
        <f t="shared" si="97"/>
        <v/>
      </c>
      <c r="L2762" t="str">
        <f>VLOOKUP(K2762,Input!$AM$3:$AP$1002,4)</f>
        <v/>
      </c>
      <c r="M2762" t="str">
        <f>VLOOKUP(K2762,Input!$AM$3:$AP$1002,3)</f>
        <v/>
      </c>
    </row>
    <row r="2763" spans="8:13" x14ac:dyDescent="0.3">
      <c r="H2763" t="str">
        <f t="shared" si="96"/>
        <v/>
      </c>
      <c r="I2763" t="str">
        <f>VLOOKUP(H2763,Input!$AI$3:$AL$1002,4)</f>
        <v/>
      </c>
      <c r="J2763" t="str">
        <f>VLOOKUP(H2763,Input!$AI$3:$AL$1002,3)</f>
        <v/>
      </c>
      <c r="K2763" t="str">
        <f t="shared" si="97"/>
        <v/>
      </c>
      <c r="L2763" t="str">
        <f>VLOOKUP(K2763,Input!$AM$3:$AP$1002,4)</f>
        <v/>
      </c>
      <c r="M2763" t="str">
        <f>VLOOKUP(K2763,Input!$AM$3:$AP$1002,3)</f>
        <v/>
      </c>
    </row>
    <row r="2764" spans="8:13" x14ac:dyDescent="0.3">
      <c r="H2764" t="str">
        <f t="shared" si="96"/>
        <v/>
      </c>
      <c r="I2764" t="str">
        <f>VLOOKUP(H2764,Input!$AI$3:$AL$1002,4)</f>
        <v/>
      </c>
      <c r="J2764" t="str">
        <f>VLOOKUP(H2764,Input!$AI$3:$AL$1002,3)</f>
        <v/>
      </c>
      <c r="K2764" t="str">
        <f t="shared" si="97"/>
        <v/>
      </c>
      <c r="L2764" t="str">
        <f>VLOOKUP(K2764,Input!$AM$3:$AP$1002,4)</f>
        <v/>
      </c>
      <c r="M2764" t="str">
        <f>VLOOKUP(K2764,Input!$AM$3:$AP$1002,3)</f>
        <v/>
      </c>
    </row>
    <row r="2765" spans="8:13" x14ac:dyDescent="0.3">
      <c r="H2765" t="str">
        <f t="shared" si="96"/>
        <v/>
      </c>
      <c r="I2765" t="str">
        <f>VLOOKUP(H2765,Input!$AI$3:$AL$1002,4)</f>
        <v/>
      </c>
      <c r="J2765" t="str">
        <f>VLOOKUP(H2765,Input!$AI$3:$AL$1002,3)</f>
        <v/>
      </c>
      <c r="K2765" t="str">
        <f t="shared" si="97"/>
        <v/>
      </c>
      <c r="L2765" t="str">
        <f>VLOOKUP(K2765,Input!$AM$3:$AP$1002,4)</f>
        <v/>
      </c>
      <c r="M2765" t="str">
        <f>VLOOKUP(K2765,Input!$AM$3:$AP$1002,3)</f>
        <v/>
      </c>
    </row>
    <row r="2766" spans="8:13" x14ac:dyDescent="0.3">
      <c r="H2766" t="str">
        <f t="shared" si="96"/>
        <v/>
      </c>
      <c r="I2766" t="str">
        <f>VLOOKUP(H2766,Input!$AI$3:$AL$1002,4)</f>
        <v/>
      </c>
      <c r="J2766" t="str">
        <f>VLOOKUP(H2766,Input!$AI$3:$AL$1002,3)</f>
        <v/>
      </c>
      <c r="K2766" t="str">
        <f t="shared" si="97"/>
        <v/>
      </c>
      <c r="L2766" t="str">
        <f>VLOOKUP(K2766,Input!$AM$3:$AP$1002,4)</f>
        <v/>
      </c>
      <c r="M2766" t="str">
        <f>VLOOKUP(K2766,Input!$AM$3:$AP$1002,3)</f>
        <v/>
      </c>
    </row>
    <row r="2767" spans="8:13" x14ac:dyDescent="0.3">
      <c r="H2767" t="str">
        <f t="shared" si="96"/>
        <v/>
      </c>
      <c r="I2767" t="str">
        <f>VLOOKUP(H2767,Input!$AI$3:$AL$1002,4)</f>
        <v/>
      </c>
      <c r="J2767" t="str">
        <f>VLOOKUP(H2767,Input!$AI$3:$AL$1002,3)</f>
        <v/>
      </c>
      <c r="K2767" t="str">
        <f t="shared" si="97"/>
        <v/>
      </c>
      <c r="L2767" t="str">
        <f>VLOOKUP(K2767,Input!$AM$3:$AP$1002,4)</f>
        <v/>
      </c>
      <c r="M2767" t="str">
        <f>VLOOKUP(K2767,Input!$AM$3:$AP$1002,3)</f>
        <v/>
      </c>
    </row>
    <row r="2768" spans="8:13" x14ac:dyDescent="0.3">
      <c r="H2768" t="str">
        <f t="shared" si="96"/>
        <v/>
      </c>
      <c r="I2768" t="str">
        <f>VLOOKUP(H2768,Input!$AI$3:$AL$1002,4)</f>
        <v/>
      </c>
      <c r="J2768" t="str">
        <f>VLOOKUP(H2768,Input!$AI$3:$AL$1002,3)</f>
        <v/>
      </c>
      <c r="K2768" t="str">
        <f t="shared" si="97"/>
        <v/>
      </c>
      <c r="L2768" t="str">
        <f>VLOOKUP(K2768,Input!$AM$3:$AP$1002,4)</f>
        <v/>
      </c>
      <c r="M2768" t="str">
        <f>VLOOKUP(K2768,Input!$AM$3:$AP$1002,3)</f>
        <v/>
      </c>
    </row>
    <row r="2769" spans="8:13" x14ac:dyDescent="0.3">
      <c r="H2769" t="str">
        <f t="shared" si="96"/>
        <v/>
      </c>
      <c r="I2769" t="str">
        <f>VLOOKUP(H2769,Input!$AI$3:$AL$1002,4)</f>
        <v/>
      </c>
      <c r="J2769" t="str">
        <f>VLOOKUP(H2769,Input!$AI$3:$AL$1002,3)</f>
        <v/>
      </c>
      <c r="K2769" t="str">
        <f t="shared" si="97"/>
        <v/>
      </c>
      <c r="L2769" t="str">
        <f>VLOOKUP(K2769,Input!$AM$3:$AP$1002,4)</f>
        <v/>
      </c>
      <c r="M2769" t="str">
        <f>VLOOKUP(K2769,Input!$AM$3:$AP$1002,3)</f>
        <v/>
      </c>
    </row>
    <row r="2770" spans="8:13" x14ac:dyDescent="0.3">
      <c r="H2770" t="str">
        <f t="shared" si="96"/>
        <v/>
      </c>
      <c r="I2770" t="str">
        <f>VLOOKUP(H2770,Input!$AI$3:$AL$1002,4)</f>
        <v/>
      </c>
      <c r="J2770" t="str">
        <f>VLOOKUP(H2770,Input!$AI$3:$AL$1002,3)</f>
        <v/>
      </c>
      <c r="K2770" t="str">
        <f t="shared" si="97"/>
        <v/>
      </c>
      <c r="L2770" t="str">
        <f>VLOOKUP(K2770,Input!$AM$3:$AP$1002,4)</f>
        <v/>
      </c>
      <c r="M2770" t="str">
        <f>VLOOKUP(K2770,Input!$AM$3:$AP$1002,3)</f>
        <v/>
      </c>
    </row>
    <row r="2771" spans="8:13" x14ac:dyDescent="0.3">
      <c r="H2771" t="str">
        <f t="shared" si="96"/>
        <v/>
      </c>
      <c r="I2771" t="str">
        <f>VLOOKUP(H2771,Input!$AI$3:$AL$1002,4)</f>
        <v/>
      </c>
      <c r="J2771" t="str">
        <f>VLOOKUP(H2771,Input!$AI$3:$AL$1002,3)</f>
        <v/>
      </c>
      <c r="K2771" t="str">
        <f t="shared" si="97"/>
        <v/>
      </c>
      <c r="L2771" t="str">
        <f>VLOOKUP(K2771,Input!$AM$3:$AP$1002,4)</f>
        <v/>
      </c>
      <c r="M2771" t="str">
        <f>VLOOKUP(K2771,Input!$AM$3:$AP$1002,3)</f>
        <v/>
      </c>
    </row>
    <row r="2772" spans="8:13" x14ac:dyDescent="0.3">
      <c r="H2772" t="str">
        <f t="shared" si="96"/>
        <v/>
      </c>
      <c r="I2772" t="str">
        <f>VLOOKUP(H2772,Input!$AI$3:$AL$1002,4)</f>
        <v/>
      </c>
      <c r="J2772" t="str">
        <f>VLOOKUP(H2772,Input!$AI$3:$AL$1002,3)</f>
        <v/>
      </c>
      <c r="K2772" t="str">
        <f t="shared" si="97"/>
        <v/>
      </c>
      <c r="L2772" t="str">
        <f>VLOOKUP(K2772,Input!$AM$3:$AP$1002,4)</f>
        <v/>
      </c>
      <c r="M2772" t="str">
        <f>VLOOKUP(K2772,Input!$AM$3:$AP$1002,3)</f>
        <v/>
      </c>
    </row>
    <row r="2773" spans="8:13" x14ac:dyDescent="0.3">
      <c r="H2773" t="str">
        <f t="shared" si="96"/>
        <v/>
      </c>
      <c r="I2773" t="str">
        <f>VLOOKUP(H2773,Input!$AI$3:$AL$1002,4)</f>
        <v/>
      </c>
      <c r="J2773" t="str">
        <f>VLOOKUP(H2773,Input!$AI$3:$AL$1002,3)</f>
        <v/>
      </c>
      <c r="K2773" t="str">
        <f t="shared" si="97"/>
        <v/>
      </c>
      <c r="L2773" t="str">
        <f>VLOOKUP(K2773,Input!$AM$3:$AP$1002,4)</f>
        <v/>
      </c>
      <c r="M2773" t="str">
        <f>VLOOKUP(K2773,Input!$AM$3:$AP$1002,3)</f>
        <v/>
      </c>
    </row>
    <row r="2774" spans="8:13" x14ac:dyDescent="0.3">
      <c r="H2774" t="str">
        <f t="shared" si="96"/>
        <v/>
      </c>
      <c r="I2774" t="str">
        <f>VLOOKUP(H2774,Input!$AI$3:$AL$1002,4)</f>
        <v/>
      </c>
      <c r="J2774" t="str">
        <f>VLOOKUP(H2774,Input!$AI$3:$AL$1002,3)</f>
        <v/>
      </c>
      <c r="K2774" t="str">
        <f t="shared" si="97"/>
        <v/>
      </c>
      <c r="L2774" t="str">
        <f>VLOOKUP(K2774,Input!$AM$3:$AP$1002,4)</f>
        <v/>
      </c>
      <c r="M2774" t="str">
        <f>VLOOKUP(K2774,Input!$AM$3:$AP$1002,3)</f>
        <v/>
      </c>
    </row>
    <row r="2775" spans="8:13" x14ac:dyDescent="0.3">
      <c r="H2775" t="str">
        <f t="shared" si="96"/>
        <v/>
      </c>
      <c r="I2775" t="str">
        <f>VLOOKUP(H2775,Input!$AI$3:$AL$1002,4)</f>
        <v/>
      </c>
      <c r="J2775" t="str">
        <f>VLOOKUP(H2775,Input!$AI$3:$AL$1002,3)</f>
        <v/>
      </c>
      <c r="K2775" t="str">
        <f t="shared" si="97"/>
        <v/>
      </c>
      <c r="L2775" t="str">
        <f>VLOOKUP(K2775,Input!$AM$3:$AP$1002,4)</f>
        <v/>
      </c>
      <c r="M2775" t="str">
        <f>VLOOKUP(K2775,Input!$AM$3:$AP$1002,3)</f>
        <v/>
      </c>
    </row>
    <row r="2776" spans="8:13" x14ac:dyDescent="0.3">
      <c r="H2776" t="str">
        <f t="shared" si="96"/>
        <v/>
      </c>
      <c r="I2776" t="str">
        <f>VLOOKUP(H2776,Input!$AI$3:$AL$1002,4)</f>
        <v/>
      </c>
      <c r="J2776" t="str">
        <f>VLOOKUP(H2776,Input!$AI$3:$AL$1002,3)</f>
        <v/>
      </c>
      <c r="K2776" t="str">
        <f t="shared" si="97"/>
        <v/>
      </c>
      <c r="L2776" t="str">
        <f>VLOOKUP(K2776,Input!$AM$3:$AP$1002,4)</f>
        <v/>
      </c>
      <c r="M2776" t="str">
        <f>VLOOKUP(K2776,Input!$AM$3:$AP$1002,3)</f>
        <v/>
      </c>
    </row>
    <row r="2777" spans="8:13" x14ac:dyDescent="0.3">
      <c r="H2777" t="str">
        <f t="shared" si="96"/>
        <v/>
      </c>
      <c r="I2777" t="str">
        <f>VLOOKUP(H2777,Input!$AI$3:$AL$1002,4)</f>
        <v/>
      </c>
      <c r="J2777" t="str">
        <f>VLOOKUP(H2777,Input!$AI$3:$AL$1002,3)</f>
        <v/>
      </c>
      <c r="K2777" t="str">
        <f t="shared" si="97"/>
        <v/>
      </c>
      <c r="L2777" t="str">
        <f>VLOOKUP(K2777,Input!$AM$3:$AP$1002,4)</f>
        <v/>
      </c>
      <c r="M2777" t="str">
        <f>VLOOKUP(K2777,Input!$AM$3:$AP$1002,3)</f>
        <v/>
      </c>
    </row>
    <row r="2778" spans="8:13" x14ac:dyDescent="0.3">
      <c r="H2778" t="str">
        <f t="shared" si="96"/>
        <v/>
      </c>
      <c r="I2778" t="str">
        <f>VLOOKUP(H2778,Input!$AI$3:$AL$1002,4)</f>
        <v/>
      </c>
      <c r="J2778" t="str">
        <f>VLOOKUP(H2778,Input!$AI$3:$AL$1002,3)</f>
        <v/>
      </c>
      <c r="K2778" t="str">
        <f t="shared" si="97"/>
        <v/>
      </c>
      <c r="L2778" t="str">
        <f>VLOOKUP(K2778,Input!$AM$3:$AP$1002,4)</f>
        <v/>
      </c>
      <c r="M2778" t="str">
        <f>VLOOKUP(K2778,Input!$AM$3:$AP$1002,3)</f>
        <v/>
      </c>
    </row>
    <row r="2779" spans="8:13" x14ac:dyDescent="0.3">
      <c r="H2779" t="str">
        <f t="shared" si="96"/>
        <v/>
      </c>
      <c r="I2779" t="str">
        <f>VLOOKUP(H2779,Input!$AI$3:$AL$1002,4)</f>
        <v/>
      </c>
      <c r="J2779" t="str">
        <f>VLOOKUP(H2779,Input!$AI$3:$AL$1002,3)</f>
        <v/>
      </c>
      <c r="K2779" t="str">
        <f t="shared" si="97"/>
        <v/>
      </c>
      <c r="L2779" t="str">
        <f>VLOOKUP(K2779,Input!$AM$3:$AP$1002,4)</f>
        <v/>
      </c>
      <c r="M2779" t="str">
        <f>VLOOKUP(K2779,Input!$AM$3:$AP$1002,3)</f>
        <v/>
      </c>
    </row>
    <row r="2780" spans="8:13" x14ac:dyDescent="0.3">
      <c r="H2780" t="str">
        <f t="shared" si="96"/>
        <v/>
      </c>
      <c r="I2780" t="str">
        <f>VLOOKUP(H2780,Input!$AI$3:$AL$1002,4)</f>
        <v/>
      </c>
      <c r="J2780" t="str">
        <f>VLOOKUP(H2780,Input!$AI$3:$AL$1002,3)</f>
        <v/>
      </c>
      <c r="K2780" t="str">
        <f t="shared" si="97"/>
        <v/>
      </c>
      <c r="L2780" t="str">
        <f>VLOOKUP(K2780,Input!$AM$3:$AP$1002,4)</f>
        <v/>
      </c>
      <c r="M2780" t="str">
        <f>VLOOKUP(K2780,Input!$AM$3:$AP$1002,3)</f>
        <v/>
      </c>
    </row>
    <row r="2781" spans="8:13" x14ac:dyDescent="0.3">
      <c r="H2781" t="str">
        <f t="shared" si="96"/>
        <v/>
      </c>
      <c r="I2781" t="str">
        <f>VLOOKUP(H2781,Input!$AI$3:$AL$1002,4)</f>
        <v/>
      </c>
      <c r="J2781" t="str">
        <f>VLOOKUP(H2781,Input!$AI$3:$AL$1002,3)</f>
        <v/>
      </c>
      <c r="K2781" t="str">
        <f t="shared" si="97"/>
        <v/>
      </c>
      <c r="L2781" t="str">
        <f>VLOOKUP(K2781,Input!$AM$3:$AP$1002,4)</f>
        <v/>
      </c>
      <c r="M2781" t="str">
        <f>VLOOKUP(K2781,Input!$AM$3:$AP$1002,3)</f>
        <v/>
      </c>
    </row>
    <row r="2782" spans="8:13" x14ac:dyDescent="0.3">
      <c r="H2782" t="str">
        <f t="shared" si="96"/>
        <v/>
      </c>
      <c r="I2782" t="str">
        <f>VLOOKUP(H2782,Input!$AI$3:$AL$1002,4)</f>
        <v/>
      </c>
      <c r="J2782" t="str">
        <f>VLOOKUP(H2782,Input!$AI$3:$AL$1002,3)</f>
        <v/>
      </c>
      <c r="K2782" t="str">
        <f t="shared" si="97"/>
        <v/>
      </c>
      <c r="L2782" t="str">
        <f>VLOOKUP(K2782,Input!$AM$3:$AP$1002,4)</f>
        <v/>
      </c>
      <c r="M2782" t="str">
        <f>VLOOKUP(K2782,Input!$AM$3:$AP$1002,3)</f>
        <v/>
      </c>
    </row>
    <row r="2783" spans="8:13" x14ac:dyDescent="0.3">
      <c r="H2783" t="str">
        <f t="shared" si="96"/>
        <v/>
      </c>
      <c r="I2783" t="str">
        <f>VLOOKUP(H2783,Input!$AI$3:$AL$1002,4)</f>
        <v/>
      </c>
      <c r="J2783" t="str">
        <f>VLOOKUP(H2783,Input!$AI$3:$AL$1002,3)</f>
        <v/>
      </c>
      <c r="K2783" t="str">
        <f t="shared" si="97"/>
        <v/>
      </c>
      <c r="L2783" t="str">
        <f>VLOOKUP(K2783,Input!$AM$3:$AP$1002,4)</f>
        <v/>
      </c>
      <c r="M2783" t="str">
        <f>VLOOKUP(K2783,Input!$AM$3:$AP$1002,3)</f>
        <v/>
      </c>
    </row>
    <row r="2784" spans="8:13" x14ac:dyDescent="0.3">
      <c r="H2784" t="str">
        <f t="shared" si="96"/>
        <v/>
      </c>
      <c r="I2784" t="str">
        <f>VLOOKUP(H2784,Input!$AI$3:$AL$1002,4)</f>
        <v/>
      </c>
      <c r="J2784" t="str">
        <f>VLOOKUP(H2784,Input!$AI$3:$AL$1002,3)</f>
        <v/>
      </c>
      <c r="K2784" t="str">
        <f t="shared" si="97"/>
        <v/>
      </c>
      <c r="L2784" t="str">
        <f>VLOOKUP(K2784,Input!$AM$3:$AP$1002,4)</f>
        <v/>
      </c>
      <c r="M2784" t="str">
        <f>VLOOKUP(K2784,Input!$AM$3:$AP$1002,3)</f>
        <v/>
      </c>
    </row>
    <row r="2785" spans="8:13" x14ac:dyDescent="0.3">
      <c r="H2785" t="str">
        <f t="shared" si="96"/>
        <v/>
      </c>
      <c r="I2785" t="str">
        <f>VLOOKUP(H2785,Input!$AI$3:$AL$1002,4)</f>
        <v/>
      </c>
      <c r="J2785" t="str">
        <f>VLOOKUP(H2785,Input!$AI$3:$AL$1002,3)</f>
        <v/>
      </c>
      <c r="K2785" t="str">
        <f t="shared" si="97"/>
        <v/>
      </c>
      <c r="L2785" t="str">
        <f>VLOOKUP(K2785,Input!$AM$3:$AP$1002,4)</f>
        <v/>
      </c>
      <c r="M2785" t="str">
        <f>VLOOKUP(K2785,Input!$AM$3:$AP$1002,3)</f>
        <v/>
      </c>
    </row>
    <row r="2786" spans="8:13" x14ac:dyDescent="0.3">
      <c r="H2786" t="str">
        <f t="shared" si="96"/>
        <v/>
      </c>
      <c r="I2786" t="str">
        <f>VLOOKUP(H2786,Input!$AI$3:$AL$1002,4)</f>
        <v/>
      </c>
      <c r="J2786" t="str">
        <f>VLOOKUP(H2786,Input!$AI$3:$AL$1002,3)</f>
        <v/>
      </c>
      <c r="K2786" t="str">
        <f t="shared" si="97"/>
        <v/>
      </c>
      <c r="L2786" t="str">
        <f>VLOOKUP(K2786,Input!$AM$3:$AP$1002,4)</f>
        <v/>
      </c>
      <c r="M2786" t="str">
        <f>VLOOKUP(K2786,Input!$AM$3:$AP$1002,3)</f>
        <v/>
      </c>
    </row>
    <row r="2787" spans="8:13" x14ac:dyDescent="0.3">
      <c r="H2787" t="str">
        <f t="shared" si="96"/>
        <v/>
      </c>
      <c r="I2787" t="str">
        <f>VLOOKUP(H2787,Input!$AI$3:$AL$1002,4)</f>
        <v/>
      </c>
      <c r="J2787" t="str">
        <f>VLOOKUP(H2787,Input!$AI$3:$AL$1002,3)</f>
        <v/>
      </c>
      <c r="K2787" t="str">
        <f t="shared" si="97"/>
        <v/>
      </c>
      <c r="L2787" t="str">
        <f>VLOOKUP(K2787,Input!$AM$3:$AP$1002,4)</f>
        <v/>
      </c>
      <c r="M2787" t="str">
        <f>VLOOKUP(K2787,Input!$AM$3:$AP$1002,3)</f>
        <v/>
      </c>
    </row>
    <row r="2788" spans="8:13" x14ac:dyDescent="0.3">
      <c r="H2788" t="str">
        <f t="shared" si="96"/>
        <v/>
      </c>
      <c r="I2788" t="str">
        <f>VLOOKUP(H2788,Input!$AI$3:$AL$1002,4)</f>
        <v/>
      </c>
      <c r="J2788" t="str">
        <f>VLOOKUP(H2788,Input!$AI$3:$AL$1002,3)</f>
        <v/>
      </c>
      <c r="K2788" t="str">
        <f t="shared" si="97"/>
        <v/>
      </c>
      <c r="L2788" t="str">
        <f>VLOOKUP(K2788,Input!$AM$3:$AP$1002,4)</f>
        <v/>
      </c>
      <c r="M2788" t="str">
        <f>VLOOKUP(K2788,Input!$AM$3:$AP$1002,3)</f>
        <v/>
      </c>
    </row>
    <row r="2789" spans="8:13" x14ac:dyDescent="0.3">
      <c r="H2789" t="str">
        <f t="shared" si="96"/>
        <v/>
      </c>
      <c r="I2789" t="str">
        <f>VLOOKUP(H2789,Input!$AI$3:$AL$1002,4)</f>
        <v/>
      </c>
      <c r="J2789" t="str">
        <f>VLOOKUP(H2789,Input!$AI$3:$AL$1002,3)</f>
        <v/>
      </c>
      <c r="K2789" t="str">
        <f t="shared" si="97"/>
        <v/>
      </c>
      <c r="L2789" t="str">
        <f>VLOOKUP(K2789,Input!$AM$3:$AP$1002,4)</f>
        <v/>
      </c>
      <c r="M2789" t="str">
        <f>VLOOKUP(K2789,Input!$AM$3:$AP$1002,3)</f>
        <v/>
      </c>
    </row>
    <row r="2790" spans="8:13" x14ac:dyDescent="0.3">
      <c r="H2790" t="str">
        <f t="shared" si="96"/>
        <v/>
      </c>
      <c r="I2790" t="str">
        <f>VLOOKUP(H2790,Input!$AI$3:$AL$1002,4)</f>
        <v/>
      </c>
      <c r="J2790" t="str">
        <f>VLOOKUP(H2790,Input!$AI$3:$AL$1002,3)</f>
        <v/>
      </c>
      <c r="K2790" t="str">
        <f t="shared" si="97"/>
        <v/>
      </c>
      <c r="L2790" t="str">
        <f>VLOOKUP(K2790,Input!$AM$3:$AP$1002,4)</f>
        <v/>
      </c>
      <c r="M2790" t="str">
        <f>VLOOKUP(K2790,Input!$AM$3:$AP$1002,3)</f>
        <v/>
      </c>
    </row>
    <row r="2791" spans="8:13" x14ac:dyDescent="0.3">
      <c r="H2791" t="str">
        <f t="shared" si="96"/>
        <v/>
      </c>
      <c r="I2791" t="str">
        <f>VLOOKUP(H2791,Input!$AI$3:$AL$1002,4)</f>
        <v/>
      </c>
      <c r="J2791" t="str">
        <f>VLOOKUP(H2791,Input!$AI$3:$AL$1002,3)</f>
        <v/>
      </c>
      <c r="K2791" t="str">
        <f t="shared" si="97"/>
        <v/>
      </c>
      <c r="L2791" t="str">
        <f>VLOOKUP(K2791,Input!$AM$3:$AP$1002,4)</f>
        <v/>
      </c>
      <c r="M2791" t="str">
        <f>VLOOKUP(K2791,Input!$AM$3:$AP$1002,3)</f>
        <v/>
      </c>
    </row>
    <row r="2792" spans="8:13" x14ac:dyDescent="0.3">
      <c r="H2792" t="str">
        <f t="shared" si="96"/>
        <v/>
      </c>
      <c r="I2792" t="str">
        <f>VLOOKUP(H2792,Input!$AI$3:$AL$1002,4)</f>
        <v/>
      </c>
      <c r="J2792" t="str">
        <f>VLOOKUP(H2792,Input!$AI$3:$AL$1002,3)</f>
        <v/>
      </c>
      <c r="K2792" t="str">
        <f t="shared" si="97"/>
        <v/>
      </c>
      <c r="L2792" t="str">
        <f>VLOOKUP(K2792,Input!$AM$3:$AP$1002,4)</f>
        <v/>
      </c>
      <c r="M2792" t="str">
        <f>VLOOKUP(K2792,Input!$AM$3:$AP$1002,3)</f>
        <v/>
      </c>
    </row>
    <row r="2793" spans="8:13" x14ac:dyDescent="0.3">
      <c r="H2793" t="str">
        <f t="shared" si="96"/>
        <v/>
      </c>
      <c r="I2793" t="str">
        <f>VLOOKUP(H2793,Input!$AI$3:$AL$1002,4)</f>
        <v/>
      </c>
      <c r="J2793" t="str">
        <f>VLOOKUP(H2793,Input!$AI$3:$AL$1002,3)</f>
        <v/>
      </c>
      <c r="K2793" t="str">
        <f t="shared" si="97"/>
        <v/>
      </c>
      <c r="L2793" t="str">
        <f>VLOOKUP(K2793,Input!$AM$3:$AP$1002,4)</f>
        <v/>
      </c>
      <c r="M2793" t="str">
        <f>VLOOKUP(K2793,Input!$AM$3:$AP$1002,3)</f>
        <v/>
      </c>
    </row>
    <row r="2794" spans="8:13" x14ac:dyDescent="0.3">
      <c r="H2794" t="str">
        <f t="shared" si="96"/>
        <v/>
      </c>
      <c r="I2794" t="str">
        <f>VLOOKUP(H2794,Input!$AI$3:$AL$1002,4)</f>
        <v/>
      </c>
      <c r="J2794" t="str">
        <f>VLOOKUP(H2794,Input!$AI$3:$AL$1002,3)</f>
        <v/>
      </c>
      <c r="K2794" t="str">
        <f t="shared" si="97"/>
        <v/>
      </c>
      <c r="L2794" t="str">
        <f>VLOOKUP(K2794,Input!$AM$3:$AP$1002,4)</f>
        <v/>
      </c>
      <c r="M2794" t="str">
        <f>VLOOKUP(K2794,Input!$AM$3:$AP$1002,3)</f>
        <v/>
      </c>
    </row>
    <row r="2795" spans="8:13" x14ac:dyDescent="0.3">
      <c r="H2795" t="str">
        <f t="shared" si="96"/>
        <v/>
      </c>
      <c r="I2795" t="str">
        <f>VLOOKUP(H2795,Input!$AI$3:$AL$1002,4)</f>
        <v/>
      </c>
      <c r="J2795" t="str">
        <f>VLOOKUP(H2795,Input!$AI$3:$AL$1002,3)</f>
        <v/>
      </c>
      <c r="K2795" t="str">
        <f t="shared" si="97"/>
        <v/>
      </c>
      <c r="L2795" t="str">
        <f>VLOOKUP(K2795,Input!$AM$3:$AP$1002,4)</f>
        <v/>
      </c>
      <c r="M2795" t="str">
        <f>VLOOKUP(K2795,Input!$AM$3:$AP$1002,3)</f>
        <v/>
      </c>
    </row>
    <row r="2796" spans="8:13" x14ac:dyDescent="0.3">
      <c r="H2796" t="str">
        <f t="shared" si="96"/>
        <v/>
      </c>
      <c r="I2796" t="str">
        <f>VLOOKUP(H2796,Input!$AI$3:$AL$1002,4)</f>
        <v/>
      </c>
      <c r="J2796" t="str">
        <f>VLOOKUP(H2796,Input!$AI$3:$AL$1002,3)</f>
        <v/>
      </c>
      <c r="K2796" t="str">
        <f t="shared" si="97"/>
        <v/>
      </c>
      <c r="L2796" t="str">
        <f>VLOOKUP(K2796,Input!$AM$3:$AP$1002,4)</f>
        <v/>
      </c>
      <c r="M2796" t="str">
        <f>VLOOKUP(K2796,Input!$AM$3:$AP$1002,3)</f>
        <v/>
      </c>
    </row>
    <row r="2797" spans="8:13" x14ac:dyDescent="0.3">
      <c r="H2797" t="str">
        <f t="shared" si="96"/>
        <v/>
      </c>
      <c r="I2797" t="str">
        <f>VLOOKUP(H2797,Input!$AI$3:$AL$1002,4)</f>
        <v/>
      </c>
      <c r="J2797" t="str">
        <f>VLOOKUP(H2797,Input!$AI$3:$AL$1002,3)</f>
        <v/>
      </c>
      <c r="K2797" t="str">
        <f t="shared" si="97"/>
        <v/>
      </c>
      <c r="L2797" t="str">
        <f>VLOOKUP(K2797,Input!$AM$3:$AP$1002,4)</f>
        <v/>
      </c>
      <c r="M2797" t="str">
        <f>VLOOKUP(K2797,Input!$AM$3:$AP$1002,3)</f>
        <v/>
      </c>
    </row>
    <row r="2798" spans="8:13" x14ac:dyDescent="0.3">
      <c r="H2798" t="str">
        <f t="shared" si="96"/>
        <v/>
      </c>
      <c r="I2798" t="str">
        <f>VLOOKUP(H2798,Input!$AI$3:$AL$1002,4)</f>
        <v/>
      </c>
      <c r="J2798" t="str">
        <f>VLOOKUP(H2798,Input!$AI$3:$AL$1002,3)</f>
        <v/>
      </c>
      <c r="K2798" t="str">
        <f t="shared" si="97"/>
        <v/>
      </c>
      <c r="L2798" t="str">
        <f>VLOOKUP(K2798,Input!$AM$3:$AP$1002,4)</f>
        <v/>
      </c>
      <c r="M2798" t="str">
        <f>VLOOKUP(K2798,Input!$AM$3:$AP$1002,3)</f>
        <v/>
      </c>
    </row>
    <row r="2799" spans="8:13" x14ac:dyDescent="0.3">
      <c r="H2799" t="str">
        <f t="shared" si="96"/>
        <v/>
      </c>
      <c r="I2799" t="str">
        <f>VLOOKUP(H2799,Input!$AI$3:$AL$1002,4)</f>
        <v/>
      </c>
      <c r="J2799" t="str">
        <f>VLOOKUP(H2799,Input!$AI$3:$AL$1002,3)</f>
        <v/>
      </c>
      <c r="K2799" t="str">
        <f t="shared" si="97"/>
        <v/>
      </c>
      <c r="L2799" t="str">
        <f>VLOOKUP(K2799,Input!$AM$3:$AP$1002,4)</f>
        <v/>
      </c>
      <c r="M2799" t="str">
        <f>VLOOKUP(K2799,Input!$AM$3:$AP$1002,3)</f>
        <v/>
      </c>
    </row>
    <row r="2800" spans="8:13" x14ac:dyDescent="0.3">
      <c r="H2800" t="str">
        <f t="shared" si="96"/>
        <v/>
      </c>
      <c r="I2800" t="str">
        <f>VLOOKUP(H2800,Input!$AI$3:$AL$1002,4)</f>
        <v/>
      </c>
      <c r="J2800" t="str">
        <f>VLOOKUP(H2800,Input!$AI$3:$AL$1002,3)</f>
        <v/>
      </c>
      <c r="K2800" t="str">
        <f t="shared" si="97"/>
        <v/>
      </c>
      <c r="L2800" t="str">
        <f>VLOOKUP(K2800,Input!$AM$3:$AP$1002,4)</f>
        <v/>
      </c>
      <c r="M2800" t="str">
        <f>VLOOKUP(K2800,Input!$AM$3:$AP$1002,3)</f>
        <v/>
      </c>
    </row>
    <row r="2801" spans="8:13" x14ac:dyDescent="0.3">
      <c r="H2801" t="str">
        <f t="shared" si="96"/>
        <v/>
      </c>
      <c r="I2801" t="str">
        <f>VLOOKUP(H2801,Input!$AI$3:$AL$1002,4)</f>
        <v/>
      </c>
      <c r="J2801" t="str">
        <f>VLOOKUP(H2801,Input!$AI$3:$AL$1002,3)</f>
        <v/>
      </c>
      <c r="K2801" t="str">
        <f t="shared" si="97"/>
        <v/>
      </c>
      <c r="L2801" t="str">
        <f>VLOOKUP(K2801,Input!$AM$3:$AP$1002,4)</f>
        <v/>
      </c>
      <c r="M2801" t="str">
        <f>VLOOKUP(K2801,Input!$AM$3:$AP$1002,3)</f>
        <v/>
      </c>
    </row>
    <row r="2802" spans="8:13" x14ac:dyDescent="0.3">
      <c r="H2802" t="str">
        <f t="shared" si="96"/>
        <v/>
      </c>
      <c r="I2802" t="str">
        <f>VLOOKUP(H2802,Input!$AI$3:$AL$1002,4)</f>
        <v/>
      </c>
      <c r="J2802" t="str">
        <f>VLOOKUP(H2802,Input!$AI$3:$AL$1002,3)</f>
        <v/>
      </c>
      <c r="K2802" t="str">
        <f t="shared" si="97"/>
        <v/>
      </c>
      <c r="L2802" t="str">
        <f>VLOOKUP(K2802,Input!$AM$3:$AP$1002,4)</f>
        <v/>
      </c>
      <c r="M2802" t="str">
        <f>VLOOKUP(K2802,Input!$AM$3:$AP$1002,3)</f>
        <v/>
      </c>
    </row>
    <row r="2803" spans="8:13" x14ac:dyDescent="0.3">
      <c r="H2803" t="str">
        <f t="shared" si="96"/>
        <v/>
      </c>
      <c r="I2803" t="str">
        <f>VLOOKUP(H2803,Input!$AI$3:$AL$1002,4)</f>
        <v/>
      </c>
      <c r="J2803" t="str">
        <f>VLOOKUP(H2803,Input!$AI$3:$AL$1002,3)</f>
        <v/>
      </c>
      <c r="K2803" t="str">
        <f t="shared" si="97"/>
        <v/>
      </c>
      <c r="L2803" t="str">
        <f>VLOOKUP(K2803,Input!$AM$3:$AP$1002,4)</f>
        <v/>
      </c>
      <c r="M2803" t="str">
        <f>VLOOKUP(K2803,Input!$AM$3:$AP$1002,3)</f>
        <v/>
      </c>
    </row>
    <row r="2804" spans="8:13" x14ac:dyDescent="0.3">
      <c r="H2804" t="str">
        <f t="shared" si="96"/>
        <v/>
      </c>
      <c r="I2804" t="str">
        <f>VLOOKUP(H2804,Input!$AI$3:$AL$1002,4)</f>
        <v/>
      </c>
      <c r="J2804" t="str">
        <f>VLOOKUP(H2804,Input!$AI$3:$AL$1002,3)</f>
        <v/>
      </c>
      <c r="K2804" t="str">
        <f t="shared" si="97"/>
        <v/>
      </c>
      <c r="L2804" t="str">
        <f>VLOOKUP(K2804,Input!$AM$3:$AP$1002,4)</f>
        <v/>
      </c>
      <c r="M2804" t="str">
        <f>VLOOKUP(K2804,Input!$AM$3:$AP$1002,3)</f>
        <v/>
      </c>
    </row>
    <row r="2805" spans="8:13" x14ac:dyDescent="0.3">
      <c r="H2805" t="str">
        <f t="shared" si="96"/>
        <v/>
      </c>
      <c r="I2805" t="str">
        <f>VLOOKUP(H2805,Input!$AI$3:$AL$1002,4)</f>
        <v/>
      </c>
      <c r="J2805" t="str">
        <f>VLOOKUP(H2805,Input!$AI$3:$AL$1002,3)</f>
        <v/>
      </c>
      <c r="K2805" t="str">
        <f t="shared" si="97"/>
        <v/>
      </c>
      <c r="L2805" t="str">
        <f>VLOOKUP(K2805,Input!$AM$3:$AP$1002,4)</f>
        <v/>
      </c>
      <c r="M2805" t="str">
        <f>VLOOKUP(K2805,Input!$AM$3:$AP$1002,3)</f>
        <v/>
      </c>
    </row>
    <row r="2806" spans="8:13" x14ac:dyDescent="0.3">
      <c r="H2806" t="str">
        <f t="shared" si="96"/>
        <v/>
      </c>
      <c r="I2806" t="str">
        <f>VLOOKUP(H2806,Input!$AI$3:$AL$1002,4)</f>
        <v/>
      </c>
      <c r="J2806" t="str">
        <f>VLOOKUP(H2806,Input!$AI$3:$AL$1002,3)</f>
        <v/>
      </c>
      <c r="K2806" t="str">
        <f t="shared" si="97"/>
        <v/>
      </c>
      <c r="L2806" t="str">
        <f>VLOOKUP(K2806,Input!$AM$3:$AP$1002,4)</f>
        <v/>
      </c>
      <c r="M2806" t="str">
        <f>VLOOKUP(K2806,Input!$AM$3:$AP$1002,3)</f>
        <v/>
      </c>
    </row>
    <row r="2807" spans="8:13" x14ac:dyDescent="0.3">
      <c r="H2807" t="str">
        <f t="shared" si="96"/>
        <v/>
      </c>
      <c r="I2807" t="str">
        <f>VLOOKUP(H2807,Input!$AI$3:$AL$1002,4)</f>
        <v/>
      </c>
      <c r="J2807" t="str">
        <f>VLOOKUP(H2807,Input!$AI$3:$AL$1002,3)</f>
        <v/>
      </c>
      <c r="K2807" t="str">
        <f t="shared" si="97"/>
        <v/>
      </c>
      <c r="L2807" t="str">
        <f>VLOOKUP(K2807,Input!$AM$3:$AP$1002,4)</f>
        <v/>
      </c>
      <c r="M2807" t="str">
        <f>VLOOKUP(K2807,Input!$AM$3:$AP$1002,3)</f>
        <v/>
      </c>
    </row>
    <row r="2808" spans="8:13" x14ac:dyDescent="0.3">
      <c r="H2808" t="str">
        <f t="shared" si="96"/>
        <v/>
      </c>
      <c r="I2808" t="str">
        <f>VLOOKUP(H2808,Input!$AI$3:$AL$1002,4)</f>
        <v/>
      </c>
      <c r="J2808" t="str">
        <f>VLOOKUP(H2808,Input!$AI$3:$AL$1002,3)</f>
        <v/>
      </c>
      <c r="K2808" t="str">
        <f t="shared" si="97"/>
        <v/>
      </c>
      <c r="L2808" t="str">
        <f>VLOOKUP(K2808,Input!$AM$3:$AP$1002,4)</f>
        <v/>
      </c>
      <c r="M2808" t="str">
        <f>VLOOKUP(K2808,Input!$AM$3:$AP$1002,3)</f>
        <v/>
      </c>
    </row>
    <row r="2809" spans="8:13" x14ac:dyDescent="0.3">
      <c r="H2809" t="str">
        <f t="shared" si="96"/>
        <v/>
      </c>
      <c r="I2809" t="str">
        <f>VLOOKUP(H2809,Input!$AI$3:$AL$1002,4)</f>
        <v/>
      </c>
      <c r="J2809" t="str">
        <f>VLOOKUP(H2809,Input!$AI$3:$AL$1002,3)</f>
        <v/>
      </c>
      <c r="K2809" t="str">
        <f t="shared" si="97"/>
        <v/>
      </c>
      <c r="L2809" t="str">
        <f>VLOOKUP(K2809,Input!$AM$3:$AP$1002,4)</f>
        <v/>
      </c>
      <c r="M2809" t="str">
        <f>VLOOKUP(K2809,Input!$AM$3:$AP$1002,3)</f>
        <v/>
      </c>
    </row>
    <row r="2810" spans="8:13" x14ac:dyDescent="0.3">
      <c r="H2810" t="str">
        <f t="shared" si="96"/>
        <v/>
      </c>
      <c r="I2810" t="str">
        <f>VLOOKUP(H2810,Input!$AI$3:$AL$1002,4)</f>
        <v/>
      </c>
      <c r="J2810" t="str">
        <f>VLOOKUP(H2810,Input!$AI$3:$AL$1002,3)</f>
        <v/>
      </c>
      <c r="K2810" t="str">
        <f t="shared" si="97"/>
        <v/>
      </c>
      <c r="L2810" t="str">
        <f>VLOOKUP(K2810,Input!$AM$3:$AP$1002,4)</f>
        <v/>
      </c>
      <c r="M2810" t="str">
        <f>VLOOKUP(K2810,Input!$AM$3:$AP$1002,3)</f>
        <v/>
      </c>
    </row>
    <row r="2811" spans="8:13" x14ac:dyDescent="0.3">
      <c r="H2811" t="str">
        <f t="shared" si="96"/>
        <v/>
      </c>
      <c r="I2811" t="str">
        <f>VLOOKUP(H2811,Input!$AI$3:$AL$1002,4)</f>
        <v/>
      </c>
      <c r="J2811" t="str">
        <f>VLOOKUP(H2811,Input!$AI$3:$AL$1002,3)</f>
        <v/>
      </c>
      <c r="K2811" t="str">
        <f t="shared" si="97"/>
        <v/>
      </c>
      <c r="L2811" t="str">
        <f>VLOOKUP(K2811,Input!$AM$3:$AP$1002,4)</f>
        <v/>
      </c>
      <c r="M2811" t="str">
        <f>VLOOKUP(K2811,Input!$AM$3:$AP$1002,3)</f>
        <v/>
      </c>
    </row>
    <row r="2812" spans="8:13" x14ac:dyDescent="0.3">
      <c r="H2812" t="str">
        <f t="shared" si="96"/>
        <v/>
      </c>
      <c r="I2812" t="str">
        <f>VLOOKUP(H2812,Input!$AI$3:$AL$1002,4)</f>
        <v/>
      </c>
      <c r="J2812" t="str">
        <f>VLOOKUP(H2812,Input!$AI$3:$AL$1002,3)</f>
        <v/>
      </c>
      <c r="K2812" t="str">
        <f t="shared" si="97"/>
        <v/>
      </c>
      <c r="L2812" t="str">
        <f>VLOOKUP(K2812,Input!$AM$3:$AP$1002,4)</f>
        <v/>
      </c>
      <c r="M2812" t="str">
        <f>VLOOKUP(K2812,Input!$AM$3:$AP$1002,3)</f>
        <v/>
      </c>
    </row>
    <row r="2813" spans="8:13" x14ac:dyDescent="0.3">
      <c r="H2813" t="str">
        <f t="shared" si="96"/>
        <v/>
      </c>
      <c r="I2813" t="str">
        <f>VLOOKUP(H2813,Input!$AI$3:$AL$1002,4)</f>
        <v/>
      </c>
      <c r="J2813" t="str">
        <f>VLOOKUP(H2813,Input!$AI$3:$AL$1002,3)</f>
        <v/>
      </c>
      <c r="K2813" t="str">
        <f t="shared" si="97"/>
        <v/>
      </c>
      <c r="L2813" t="str">
        <f>VLOOKUP(K2813,Input!$AM$3:$AP$1002,4)</f>
        <v/>
      </c>
      <c r="M2813" t="str">
        <f>VLOOKUP(K2813,Input!$AM$3:$AP$1002,3)</f>
        <v/>
      </c>
    </row>
    <row r="2814" spans="8:13" x14ac:dyDescent="0.3">
      <c r="H2814" t="str">
        <f t="shared" si="96"/>
        <v/>
      </c>
      <c r="I2814" t="str">
        <f>VLOOKUP(H2814,Input!$AI$3:$AL$1002,4)</f>
        <v/>
      </c>
      <c r="J2814" t="str">
        <f>VLOOKUP(H2814,Input!$AI$3:$AL$1002,3)</f>
        <v/>
      </c>
      <c r="K2814" t="str">
        <f t="shared" si="97"/>
        <v/>
      </c>
      <c r="L2814" t="str">
        <f>VLOOKUP(K2814,Input!$AM$3:$AP$1002,4)</f>
        <v/>
      </c>
      <c r="M2814" t="str">
        <f>VLOOKUP(K2814,Input!$AM$3:$AP$1002,3)</f>
        <v/>
      </c>
    </row>
    <row r="2815" spans="8:13" x14ac:dyDescent="0.3">
      <c r="H2815" t="str">
        <f t="shared" si="96"/>
        <v/>
      </c>
      <c r="I2815" t="str">
        <f>VLOOKUP(H2815,Input!$AI$3:$AL$1002,4)</f>
        <v/>
      </c>
      <c r="J2815" t="str">
        <f>VLOOKUP(H2815,Input!$AI$3:$AL$1002,3)</f>
        <v/>
      </c>
      <c r="K2815" t="str">
        <f t="shared" si="97"/>
        <v/>
      </c>
      <c r="L2815" t="str">
        <f>VLOOKUP(K2815,Input!$AM$3:$AP$1002,4)</f>
        <v/>
      </c>
      <c r="M2815" t="str">
        <f>VLOOKUP(K2815,Input!$AM$3:$AP$1002,3)</f>
        <v/>
      </c>
    </row>
    <row r="2816" spans="8:13" x14ac:dyDescent="0.3">
      <c r="H2816" t="str">
        <f t="shared" si="96"/>
        <v/>
      </c>
      <c r="I2816" t="str">
        <f>VLOOKUP(H2816,Input!$AI$3:$AL$1002,4)</f>
        <v/>
      </c>
      <c r="J2816" t="str">
        <f>VLOOKUP(H2816,Input!$AI$3:$AL$1002,3)</f>
        <v/>
      </c>
      <c r="K2816" t="str">
        <f t="shared" si="97"/>
        <v/>
      </c>
      <c r="L2816" t="str">
        <f>VLOOKUP(K2816,Input!$AM$3:$AP$1002,4)</f>
        <v/>
      </c>
      <c r="M2816" t="str">
        <f>VLOOKUP(K2816,Input!$AM$3:$AP$1002,3)</f>
        <v/>
      </c>
    </row>
    <row r="2817" spans="8:13" x14ac:dyDescent="0.3">
      <c r="H2817" t="str">
        <f t="shared" si="96"/>
        <v/>
      </c>
      <c r="I2817" t="str">
        <f>VLOOKUP(H2817,Input!$AI$3:$AL$1002,4)</f>
        <v/>
      </c>
      <c r="J2817" t="str">
        <f>VLOOKUP(H2817,Input!$AI$3:$AL$1002,3)</f>
        <v/>
      </c>
      <c r="K2817" t="str">
        <f t="shared" si="97"/>
        <v/>
      </c>
      <c r="L2817" t="str">
        <f>VLOOKUP(K2817,Input!$AM$3:$AP$1002,4)</f>
        <v/>
      </c>
      <c r="M2817" t="str">
        <f>VLOOKUP(K2817,Input!$AM$3:$AP$1002,3)</f>
        <v/>
      </c>
    </row>
    <row r="2818" spans="8:13" x14ac:dyDescent="0.3">
      <c r="H2818" t="str">
        <f t="shared" si="96"/>
        <v/>
      </c>
      <c r="I2818" t="str">
        <f>VLOOKUP(H2818,Input!$AI$3:$AL$1002,4)</f>
        <v/>
      </c>
      <c r="J2818" t="str">
        <f>VLOOKUP(H2818,Input!$AI$3:$AL$1002,3)</f>
        <v/>
      </c>
      <c r="K2818" t="str">
        <f t="shared" si="97"/>
        <v/>
      </c>
      <c r="L2818" t="str">
        <f>VLOOKUP(K2818,Input!$AM$3:$AP$1002,4)</f>
        <v/>
      </c>
      <c r="M2818" t="str">
        <f>VLOOKUP(K2818,Input!$AM$3:$AP$1002,3)</f>
        <v/>
      </c>
    </row>
    <row r="2819" spans="8:13" x14ac:dyDescent="0.3">
      <c r="H2819" t="str">
        <f t="shared" si="96"/>
        <v/>
      </c>
      <c r="I2819" t="str">
        <f>VLOOKUP(H2819,Input!$AI$3:$AL$1002,4)</f>
        <v/>
      </c>
      <c r="J2819" t="str">
        <f>VLOOKUP(H2819,Input!$AI$3:$AL$1002,3)</f>
        <v/>
      </c>
      <c r="K2819" t="str">
        <f t="shared" si="97"/>
        <v/>
      </c>
      <c r="L2819" t="str">
        <f>VLOOKUP(K2819,Input!$AM$3:$AP$1002,4)</f>
        <v/>
      </c>
      <c r="M2819" t="str">
        <f>VLOOKUP(K2819,Input!$AM$3:$AP$1002,3)</f>
        <v/>
      </c>
    </row>
    <row r="2820" spans="8:13" x14ac:dyDescent="0.3">
      <c r="H2820" t="str">
        <f t="shared" si="96"/>
        <v/>
      </c>
      <c r="I2820" t="str">
        <f>VLOOKUP(H2820,Input!$AI$3:$AL$1002,4)</f>
        <v/>
      </c>
      <c r="J2820" t="str">
        <f>VLOOKUP(H2820,Input!$AI$3:$AL$1002,3)</f>
        <v/>
      </c>
      <c r="K2820" t="str">
        <f t="shared" si="97"/>
        <v/>
      </c>
      <c r="L2820" t="str">
        <f>VLOOKUP(K2820,Input!$AM$3:$AP$1002,4)</f>
        <v/>
      </c>
      <c r="M2820" t="str">
        <f>VLOOKUP(K2820,Input!$AM$3:$AP$1002,3)</f>
        <v/>
      </c>
    </row>
    <row r="2821" spans="8:13" x14ac:dyDescent="0.3">
      <c r="H2821" t="str">
        <f t="shared" ref="H2821:H2884" si="98">IF(H2820&lt;$H$1,H2820+1,"")</f>
        <v/>
      </c>
      <c r="I2821" t="str">
        <f>VLOOKUP(H2821,Input!$AI$3:$AL$1002,4)</f>
        <v/>
      </c>
      <c r="J2821" t="str">
        <f>VLOOKUP(H2821,Input!$AI$3:$AL$1002,3)</f>
        <v/>
      </c>
      <c r="K2821" t="str">
        <f t="shared" ref="K2821:K2884" si="99">IF(K2820&lt;$K$1,K2820+1,"")</f>
        <v/>
      </c>
      <c r="L2821" t="str">
        <f>VLOOKUP(K2821,Input!$AM$3:$AP$1002,4)</f>
        <v/>
      </c>
      <c r="M2821" t="str">
        <f>VLOOKUP(K2821,Input!$AM$3:$AP$1002,3)</f>
        <v/>
      </c>
    </row>
    <row r="2822" spans="8:13" x14ac:dyDescent="0.3">
      <c r="H2822" t="str">
        <f t="shared" si="98"/>
        <v/>
      </c>
      <c r="I2822" t="str">
        <f>VLOOKUP(H2822,Input!$AI$3:$AL$1002,4)</f>
        <v/>
      </c>
      <c r="J2822" t="str">
        <f>VLOOKUP(H2822,Input!$AI$3:$AL$1002,3)</f>
        <v/>
      </c>
      <c r="K2822" t="str">
        <f t="shared" si="99"/>
        <v/>
      </c>
      <c r="L2822" t="str">
        <f>VLOOKUP(K2822,Input!$AM$3:$AP$1002,4)</f>
        <v/>
      </c>
      <c r="M2822" t="str">
        <f>VLOOKUP(K2822,Input!$AM$3:$AP$1002,3)</f>
        <v/>
      </c>
    </row>
    <row r="2823" spans="8:13" x14ac:dyDescent="0.3">
      <c r="H2823" t="str">
        <f t="shared" si="98"/>
        <v/>
      </c>
      <c r="I2823" t="str">
        <f>VLOOKUP(H2823,Input!$AI$3:$AL$1002,4)</f>
        <v/>
      </c>
      <c r="J2823" t="str">
        <f>VLOOKUP(H2823,Input!$AI$3:$AL$1002,3)</f>
        <v/>
      </c>
      <c r="K2823" t="str">
        <f t="shared" si="99"/>
        <v/>
      </c>
      <c r="L2823" t="str">
        <f>VLOOKUP(K2823,Input!$AM$3:$AP$1002,4)</f>
        <v/>
      </c>
      <c r="M2823" t="str">
        <f>VLOOKUP(K2823,Input!$AM$3:$AP$1002,3)</f>
        <v/>
      </c>
    </row>
    <row r="2824" spans="8:13" x14ac:dyDescent="0.3">
      <c r="H2824" t="str">
        <f t="shared" si="98"/>
        <v/>
      </c>
      <c r="I2824" t="str">
        <f>VLOOKUP(H2824,Input!$AI$3:$AL$1002,4)</f>
        <v/>
      </c>
      <c r="J2824" t="str">
        <f>VLOOKUP(H2824,Input!$AI$3:$AL$1002,3)</f>
        <v/>
      </c>
      <c r="K2824" t="str">
        <f t="shared" si="99"/>
        <v/>
      </c>
      <c r="L2824" t="str">
        <f>VLOOKUP(K2824,Input!$AM$3:$AP$1002,4)</f>
        <v/>
      </c>
      <c r="M2824" t="str">
        <f>VLOOKUP(K2824,Input!$AM$3:$AP$1002,3)</f>
        <v/>
      </c>
    </row>
    <row r="2825" spans="8:13" x14ac:dyDescent="0.3">
      <c r="H2825" t="str">
        <f t="shared" si="98"/>
        <v/>
      </c>
      <c r="I2825" t="str">
        <f>VLOOKUP(H2825,Input!$AI$3:$AL$1002,4)</f>
        <v/>
      </c>
      <c r="J2825" t="str">
        <f>VLOOKUP(H2825,Input!$AI$3:$AL$1002,3)</f>
        <v/>
      </c>
      <c r="K2825" t="str">
        <f t="shared" si="99"/>
        <v/>
      </c>
      <c r="L2825" t="str">
        <f>VLOOKUP(K2825,Input!$AM$3:$AP$1002,4)</f>
        <v/>
      </c>
      <c r="M2825" t="str">
        <f>VLOOKUP(K2825,Input!$AM$3:$AP$1002,3)</f>
        <v/>
      </c>
    </row>
    <row r="2826" spans="8:13" x14ac:dyDescent="0.3">
      <c r="H2826" t="str">
        <f t="shared" si="98"/>
        <v/>
      </c>
      <c r="I2826" t="str">
        <f>VLOOKUP(H2826,Input!$AI$3:$AL$1002,4)</f>
        <v/>
      </c>
      <c r="J2826" t="str">
        <f>VLOOKUP(H2826,Input!$AI$3:$AL$1002,3)</f>
        <v/>
      </c>
      <c r="K2826" t="str">
        <f t="shared" si="99"/>
        <v/>
      </c>
      <c r="L2826" t="str">
        <f>VLOOKUP(K2826,Input!$AM$3:$AP$1002,4)</f>
        <v/>
      </c>
      <c r="M2826" t="str">
        <f>VLOOKUP(K2826,Input!$AM$3:$AP$1002,3)</f>
        <v/>
      </c>
    </row>
    <row r="2827" spans="8:13" x14ac:dyDescent="0.3">
      <c r="H2827" t="str">
        <f t="shared" si="98"/>
        <v/>
      </c>
      <c r="I2827" t="str">
        <f>VLOOKUP(H2827,Input!$AI$3:$AL$1002,4)</f>
        <v/>
      </c>
      <c r="J2827" t="str">
        <f>VLOOKUP(H2827,Input!$AI$3:$AL$1002,3)</f>
        <v/>
      </c>
      <c r="K2827" t="str">
        <f t="shared" si="99"/>
        <v/>
      </c>
      <c r="L2827" t="str">
        <f>VLOOKUP(K2827,Input!$AM$3:$AP$1002,4)</f>
        <v/>
      </c>
      <c r="M2827" t="str">
        <f>VLOOKUP(K2827,Input!$AM$3:$AP$1002,3)</f>
        <v/>
      </c>
    </row>
    <row r="2828" spans="8:13" x14ac:dyDescent="0.3">
      <c r="H2828" t="str">
        <f t="shared" si="98"/>
        <v/>
      </c>
      <c r="I2828" t="str">
        <f>VLOOKUP(H2828,Input!$AI$3:$AL$1002,4)</f>
        <v/>
      </c>
      <c r="J2828" t="str">
        <f>VLOOKUP(H2828,Input!$AI$3:$AL$1002,3)</f>
        <v/>
      </c>
      <c r="K2828" t="str">
        <f t="shared" si="99"/>
        <v/>
      </c>
      <c r="L2828" t="str">
        <f>VLOOKUP(K2828,Input!$AM$3:$AP$1002,4)</f>
        <v/>
      </c>
      <c r="M2828" t="str">
        <f>VLOOKUP(K2828,Input!$AM$3:$AP$1002,3)</f>
        <v/>
      </c>
    </row>
    <row r="2829" spans="8:13" x14ac:dyDescent="0.3">
      <c r="H2829" t="str">
        <f t="shared" si="98"/>
        <v/>
      </c>
      <c r="I2829" t="str">
        <f>VLOOKUP(H2829,Input!$AI$3:$AL$1002,4)</f>
        <v/>
      </c>
      <c r="J2829" t="str">
        <f>VLOOKUP(H2829,Input!$AI$3:$AL$1002,3)</f>
        <v/>
      </c>
      <c r="K2829" t="str">
        <f t="shared" si="99"/>
        <v/>
      </c>
      <c r="L2829" t="str">
        <f>VLOOKUP(K2829,Input!$AM$3:$AP$1002,4)</f>
        <v/>
      </c>
      <c r="M2829" t="str">
        <f>VLOOKUP(K2829,Input!$AM$3:$AP$1002,3)</f>
        <v/>
      </c>
    </row>
    <row r="2830" spans="8:13" x14ac:dyDescent="0.3">
      <c r="H2830" t="str">
        <f t="shared" si="98"/>
        <v/>
      </c>
      <c r="I2830" t="str">
        <f>VLOOKUP(H2830,Input!$AI$3:$AL$1002,4)</f>
        <v/>
      </c>
      <c r="J2830" t="str">
        <f>VLOOKUP(H2830,Input!$AI$3:$AL$1002,3)</f>
        <v/>
      </c>
      <c r="K2830" t="str">
        <f t="shared" si="99"/>
        <v/>
      </c>
      <c r="L2830" t="str">
        <f>VLOOKUP(K2830,Input!$AM$3:$AP$1002,4)</f>
        <v/>
      </c>
      <c r="M2830" t="str">
        <f>VLOOKUP(K2830,Input!$AM$3:$AP$1002,3)</f>
        <v/>
      </c>
    </row>
    <row r="2831" spans="8:13" x14ac:dyDescent="0.3">
      <c r="H2831" t="str">
        <f t="shared" si="98"/>
        <v/>
      </c>
      <c r="I2831" t="str">
        <f>VLOOKUP(H2831,Input!$AI$3:$AL$1002,4)</f>
        <v/>
      </c>
      <c r="J2831" t="str">
        <f>VLOOKUP(H2831,Input!$AI$3:$AL$1002,3)</f>
        <v/>
      </c>
      <c r="K2831" t="str">
        <f t="shared" si="99"/>
        <v/>
      </c>
      <c r="L2831" t="str">
        <f>VLOOKUP(K2831,Input!$AM$3:$AP$1002,4)</f>
        <v/>
      </c>
      <c r="M2831" t="str">
        <f>VLOOKUP(K2831,Input!$AM$3:$AP$1002,3)</f>
        <v/>
      </c>
    </row>
    <row r="2832" spans="8:13" x14ac:dyDescent="0.3">
      <c r="H2832" t="str">
        <f t="shared" si="98"/>
        <v/>
      </c>
      <c r="I2832" t="str">
        <f>VLOOKUP(H2832,Input!$AI$3:$AL$1002,4)</f>
        <v/>
      </c>
      <c r="J2832" t="str">
        <f>VLOOKUP(H2832,Input!$AI$3:$AL$1002,3)</f>
        <v/>
      </c>
      <c r="K2832" t="str">
        <f t="shared" si="99"/>
        <v/>
      </c>
      <c r="L2832" t="str">
        <f>VLOOKUP(K2832,Input!$AM$3:$AP$1002,4)</f>
        <v/>
      </c>
      <c r="M2832" t="str">
        <f>VLOOKUP(K2832,Input!$AM$3:$AP$1002,3)</f>
        <v/>
      </c>
    </row>
    <row r="2833" spans="8:13" x14ac:dyDescent="0.3">
      <c r="H2833" t="str">
        <f t="shared" si="98"/>
        <v/>
      </c>
      <c r="I2833" t="str">
        <f>VLOOKUP(H2833,Input!$AI$3:$AL$1002,4)</f>
        <v/>
      </c>
      <c r="J2833" t="str">
        <f>VLOOKUP(H2833,Input!$AI$3:$AL$1002,3)</f>
        <v/>
      </c>
      <c r="K2833" t="str">
        <f t="shared" si="99"/>
        <v/>
      </c>
      <c r="L2833" t="str">
        <f>VLOOKUP(K2833,Input!$AM$3:$AP$1002,4)</f>
        <v/>
      </c>
      <c r="M2833" t="str">
        <f>VLOOKUP(K2833,Input!$AM$3:$AP$1002,3)</f>
        <v/>
      </c>
    </row>
    <row r="2834" spans="8:13" x14ac:dyDescent="0.3">
      <c r="H2834" t="str">
        <f t="shared" si="98"/>
        <v/>
      </c>
      <c r="I2834" t="str">
        <f>VLOOKUP(H2834,Input!$AI$3:$AL$1002,4)</f>
        <v/>
      </c>
      <c r="J2834" t="str">
        <f>VLOOKUP(H2834,Input!$AI$3:$AL$1002,3)</f>
        <v/>
      </c>
      <c r="K2834" t="str">
        <f t="shared" si="99"/>
        <v/>
      </c>
      <c r="L2834" t="str">
        <f>VLOOKUP(K2834,Input!$AM$3:$AP$1002,4)</f>
        <v/>
      </c>
      <c r="M2834" t="str">
        <f>VLOOKUP(K2834,Input!$AM$3:$AP$1002,3)</f>
        <v/>
      </c>
    </row>
    <row r="2835" spans="8:13" x14ac:dyDescent="0.3">
      <c r="H2835" t="str">
        <f t="shared" si="98"/>
        <v/>
      </c>
      <c r="I2835" t="str">
        <f>VLOOKUP(H2835,Input!$AI$3:$AL$1002,4)</f>
        <v/>
      </c>
      <c r="J2835" t="str">
        <f>VLOOKUP(H2835,Input!$AI$3:$AL$1002,3)</f>
        <v/>
      </c>
      <c r="K2835" t="str">
        <f t="shared" si="99"/>
        <v/>
      </c>
      <c r="L2835" t="str">
        <f>VLOOKUP(K2835,Input!$AM$3:$AP$1002,4)</f>
        <v/>
      </c>
      <c r="M2835" t="str">
        <f>VLOOKUP(K2835,Input!$AM$3:$AP$1002,3)</f>
        <v/>
      </c>
    </row>
    <row r="2836" spans="8:13" x14ac:dyDescent="0.3">
      <c r="H2836" t="str">
        <f t="shared" si="98"/>
        <v/>
      </c>
      <c r="I2836" t="str">
        <f>VLOOKUP(H2836,Input!$AI$3:$AL$1002,4)</f>
        <v/>
      </c>
      <c r="J2836" t="str">
        <f>VLOOKUP(H2836,Input!$AI$3:$AL$1002,3)</f>
        <v/>
      </c>
      <c r="K2836" t="str">
        <f t="shared" si="99"/>
        <v/>
      </c>
      <c r="L2836" t="str">
        <f>VLOOKUP(K2836,Input!$AM$3:$AP$1002,4)</f>
        <v/>
      </c>
      <c r="M2836" t="str">
        <f>VLOOKUP(K2836,Input!$AM$3:$AP$1002,3)</f>
        <v/>
      </c>
    </row>
    <row r="2837" spans="8:13" x14ac:dyDescent="0.3">
      <c r="H2837" t="str">
        <f t="shared" si="98"/>
        <v/>
      </c>
      <c r="I2837" t="str">
        <f>VLOOKUP(H2837,Input!$AI$3:$AL$1002,4)</f>
        <v/>
      </c>
      <c r="J2837" t="str">
        <f>VLOOKUP(H2837,Input!$AI$3:$AL$1002,3)</f>
        <v/>
      </c>
      <c r="K2837" t="str">
        <f t="shared" si="99"/>
        <v/>
      </c>
      <c r="L2837" t="str">
        <f>VLOOKUP(K2837,Input!$AM$3:$AP$1002,4)</f>
        <v/>
      </c>
      <c r="M2837" t="str">
        <f>VLOOKUP(K2837,Input!$AM$3:$AP$1002,3)</f>
        <v/>
      </c>
    </row>
    <row r="2838" spans="8:13" x14ac:dyDescent="0.3">
      <c r="H2838" t="str">
        <f t="shared" si="98"/>
        <v/>
      </c>
      <c r="I2838" t="str">
        <f>VLOOKUP(H2838,Input!$AI$3:$AL$1002,4)</f>
        <v/>
      </c>
      <c r="J2838" t="str">
        <f>VLOOKUP(H2838,Input!$AI$3:$AL$1002,3)</f>
        <v/>
      </c>
      <c r="K2838" t="str">
        <f t="shared" si="99"/>
        <v/>
      </c>
      <c r="L2838" t="str">
        <f>VLOOKUP(K2838,Input!$AM$3:$AP$1002,4)</f>
        <v/>
      </c>
      <c r="M2838" t="str">
        <f>VLOOKUP(K2838,Input!$AM$3:$AP$1002,3)</f>
        <v/>
      </c>
    </row>
    <row r="2839" spans="8:13" x14ac:dyDescent="0.3">
      <c r="H2839" t="str">
        <f t="shared" si="98"/>
        <v/>
      </c>
      <c r="I2839" t="str">
        <f>VLOOKUP(H2839,Input!$AI$3:$AL$1002,4)</f>
        <v/>
      </c>
      <c r="J2839" t="str">
        <f>VLOOKUP(H2839,Input!$AI$3:$AL$1002,3)</f>
        <v/>
      </c>
      <c r="K2839" t="str">
        <f t="shared" si="99"/>
        <v/>
      </c>
      <c r="L2839" t="str">
        <f>VLOOKUP(K2839,Input!$AM$3:$AP$1002,4)</f>
        <v/>
      </c>
      <c r="M2839" t="str">
        <f>VLOOKUP(K2839,Input!$AM$3:$AP$1002,3)</f>
        <v/>
      </c>
    </row>
    <row r="2840" spans="8:13" x14ac:dyDescent="0.3">
      <c r="H2840" t="str">
        <f t="shared" si="98"/>
        <v/>
      </c>
      <c r="I2840" t="str">
        <f>VLOOKUP(H2840,Input!$AI$3:$AL$1002,4)</f>
        <v/>
      </c>
      <c r="J2840" t="str">
        <f>VLOOKUP(H2840,Input!$AI$3:$AL$1002,3)</f>
        <v/>
      </c>
      <c r="K2840" t="str">
        <f t="shared" si="99"/>
        <v/>
      </c>
      <c r="L2840" t="str">
        <f>VLOOKUP(K2840,Input!$AM$3:$AP$1002,4)</f>
        <v/>
      </c>
      <c r="M2840" t="str">
        <f>VLOOKUP(K2840,Input!$AM$3:$AP$1002,3)</f>
        <v/>
      </c>
    </row>
    <row r="2841" spans="8:13" x14ac:dyDescent="0.3">
      <c r="H2841" t="str">
        <f t="shared" si="98"/>
        <v/>
      </c>
      <c r="I2841" t="str">
        <f>VLOOKUP(H2841,Input!$AI$3:$AL$1002,4)</f>
        <v/>
      </c>
      <c r="J2841" t="str">
        <f>VLOOKUP(H2841,Input!$AI$3:$AL$1002,3)</f>
        <v/>
      </c>
      <c r="K2841" t="str">
        <f t="shared" si="99"/>
        <v/>
      </c>
      <c r="L2841" t="str">
        <f>VLOOKUP(K2841,Input!$AM$3:$AP$1002,4)</f>
        <v/>
      </c>
      <c r="M2841" t="str">
        <f>VLOOKUP(K2841,Input!$AM$3:$AP$1002,3)</f>
        <v/>
      </c>
    </row>
    <row r="2842" spans="8:13" x14ac:dyDescent="0.3">
      <c r="H2842" t="str">
        <f t="shared" si="98"/>
        <v/>
      </c>
      <c r="I2842" t="str">
        <f>VLOOKUP(H2842,Input!$AI$3:$AL$1002,4)</f>
        <v/>
      </c>
      <c r="J2842" t="str">
        <f>VLOOKUP(H2842,Input!$AI$3:$AL$1002,3)</f>
        <v/>
      </c>
      <c r="K2842" t="str">
        <f t="shared" si="99"/>
        <v/>
      </c>
      <c r="L2842" t="str">
        <f>VLOOKUP(K2842,Input!$AM$3:$AP$1002,4)</f>
        <v/>
      </c>
      <c r="M2842" t="str">
        <f>VLOOKUP(K2842,Input!$AM$3:$AP$1002,3)</f>
        <v/>
      </c>
    </row>
    <row r="2843" spans="8:13" x14ac:dyDescent="0.3">
      <c r="H2843" t="str">
        <f t="shared" si="98"/>
        <v/>
      </c>
      <c r="I2843" t="str">
        <f>VLOOKUP(H2843,Input!$AI$3:$AL$1002,4)</f>
        <v/>
      </c>
      <c r="J2843" t="str">
        <f>VLOOKUP(H2843,Input!$AI$3:$AL$1002,3)</f>
        <v/>
      </c>
      <c r="K2843" t="str">
        <f t="shared" si="99"/>
        <v/>
      </c>
      <c r="L2843" t="str">
        <f>VLOOKUP(K2843,Input!$AM$3:$AP$1002,4)</f>
        <v/>
      </c>
      <c r="M2843" t="str">
        <f>VLOOKUP(K2843,Input!$AM$3:$AP$1002,3)</f>
        <v/>
      </c>
    </row>
    <row r="2844" spans="8:13" x14ac:dyDescent="0.3">
      <c r="H2844" t="str">
        <f t="shared" si="98"/>
        <v/>
      </c>
      <c r="I2844" t="str">
        <f>VLOOKUP(H2844,Input!$AI$3:$AL$1002,4)</f>
        <v/>
      </c>
      <c r="J2844" t="str">
        <f>VLOOKUP(H2844,Input!$AI$3:$AL$1002,3)</f>
        <v/>
      </c>
      <c r="K2844" t="str">
        <f t="shared" si="99"/>
        <v/>
      </c>
      <c r="L2844" t="str">
        <f>VLOOKUP(K2844,Input!$AM$3:$AP$1002,4)</f>
        <v/>
      </c>
      <c r="M2844" t="str">
        <f>VLOOKUP(K2844,Input!$AM$3:$AP$1002,3)</f>
        <v/>
      </c>
    </row>
    <row r="2845" spans="8:13" x14ac:dyDescent="0.3">
      <c r="H2845" t="str">
        <f t="shared" si="98"/>
        <v/>
      </c>
      <c r="I2845" t="str">
        <f>VLOOKUP(H2845,Input!$AI$3:$AL$1002,4)</f>
        <v/>
      </c>
      <c r="J2845" t="str">
        <f>VLOOKUP(H2845,Input!$AI$3:$AL$1002,3)</f>
        <v/>
      </c>
      <c r="K2845" t="str">
        <f t="shared" si="99"/>
        <v/>
      </c>
      <c r="L2845" t="str">
        <f>VLOOKUP(K2845,Input!$AM$3:$AP$1002,4)</f>
        <v/>
      </c>
      <c r="M2845" t="str">
        <f>VLOOKUP(K2845,Input!$AM$3:$AP$1002,3)</f>
        <v/>
      </c>
    </row>
    <row r="2846" spans="8:13" x14ac:dyDescent="0.3">
      <c r="H2846" t="str">
        <f t="shared" si="98"/>
        <v/>
      </c>
      <c r="I2846" t="str">
        <f>VLOOKUP(H2846,Input!$AI$3:$AL$1002,4)</f>
        <v/>
      </c>
      <c r="J2846" t="str">
        <f>VLOOKUP(H2846,Input!$AI$3:$AL$1002,3)</f>
        <v/>
      </c>
      <c r="K2846" t="str">
        <f t="shared" si="99"/>
        <v/>
      </c>
      <c r="L2846" t="str">
        <f>VLOOKUP(K2846,Input!$AM$3:$AP$1002,4)</f>
        <v/>
      </c>
      <c r="M2846" t="str">
        <f>VLOOKUP(K2846,Input!$AM$3:$AP$1002,3)</f>
        <v/>
      </c>
    </row>
    <row r="2847" spans="8:13" x14ac:dyDescent="0.3">
      <c r="H2847" t="str">
        <f t="shared" si="98"/>
        <v/>
      </c>
      <c r="I2847" t="str">
        <f>VLOOKUP(H2847,Input!$AI$3:$AL$1002,4)</f>
        <v/>
      </c>
      <c r="J2847" t="str">
        <f>VLOOKUP(H2847,Input!$AI$3:$AL$1002,3)</f>
        <v/>
      </c>
      <c r="K2847" t="str">
        <f t="shared" si="99"/>
        <v/>
      </c>
      <c r="L2847" t="str">
        <f>VLOOKUP(K2847,Input!$AM$3:$AP$1002,4)</f>
        <v/>
      </c>
      <c r="M2847" t="str">
        <f>VLOOKUP(K2847,Input!$AM$3:$AP$1002,3)</f>
        <v/>
      </c>
    </row>
    <row r="2848" spans="8:13" x14ac:dyDescent="0.3">
      <c r="H2848" t="str">
        <f t="shared" si="98"/>
        <v/>
      </c>
      <c r="I2848" t="str">
        <f>VLOOKUP(H2848,Input!$AI$3:$AL$1002,4)</f>
        <v/>
      </c>
      <c r="J2848" t="str">
        <f>VLOOKUP(H2848,Input!$AI$3:$AL$1002,3)</f>
        <v/>
      </c>
      <c r="K2848" t="str">
        <f t="shared" si="99"/>
        <v/>
      </c>
      <c r="L2848" t="str">
        <f>VLOOKUP(K2848,Input!$AM$3:$AP$1002,4)</f>
        <v/>
      </c>
      <c r="M2848" t="str">
        <f>VLOOKUP(K2848,Input!$AM$3:$AP$1002,3)</f>
        <v/>
      </c>
    </row>
    <row r="2849" spans="8:13" x14ac:dyDescent="0.3">
      <c r="H2849" t="str">
        <f t="shared" si="98"/>
        <v/>
      </c>
      <c r="I2849" t="str">
        <f>VLOOKUP(H2849,Input!$AI$3:$AL$1002,4)</f>
        <v/>
      </c>
      <c r="J2849" t="str">
        <f>VLOOKUP(H2849,Input!$AI$3:$AL$1002,3)</f>
        <v/>
      </c>
      <c r="K2849" t="str">
        <f t="shared" si="99"/>
        <v/>
      </c>
      <c r="L2849" t="str">
        <f>VLOOKUP(K2849,Input!$AM$3:$AP$1002,4)</f>
        <v/>
      </c>
      <c r="M2849" t="str">
        <f>VLOOKUP(K2849,Input!$AM$3:$AP$1002,3)</f>
        <v/>
      </c>
    </row>
    <row r="2850" spans="8:13" x14ac:dyDescent="0.3">
      <c r="H2850" t="str">
        <f t="shared" si="98"/>
        <v/>
      </c>
      <c r="I2850" t="str">
        <f>VLOOKUP(H2850,Input!$AI$3:$AL$1002,4)</f>
        <v/>
      </c>
      <c r="J2850" t="str">
        <f>VLOOKUP(H2850,Input!$AI$3:$AL$1002,3)</f>
        <v/>
      </c>
      <c r="K2850" t="str">
        <f t="shared" si="99"/>
        <v/>
      </c>
      <c r="L2850" t="str">
        <f>VLOOKUP(K2850,Input!$AM$3:$AP$1002,4)</f>
        <v/>
      </c>
      <c r="M2850" t="str">
        <f>VLOOKUP(K2850,Input!$AM$3:$AP$1002,3)</f>
        <v/>
      </c>
    </row>
    <row r="2851" spans="8:13" x14ac:dyDescent="0.3">
      <c r="H2851" t="str">
        <f t="shared" si="98"/>
        <v/>
      </c>
      <c r="I2851" t="str">
        <f>VLOOKUP(H2851,Input!$AI$3:$AL$1002,4)</f>
        <v/>
      </c>
      <c r="J2851" t="str">
        <f>VLOOKUP(H2851,Input!$AI$3:$AL$1002,3)</f>
        <v/>
      </c>
      <c r="K2851" t="str">
        <f t="shared" si="99"/>
        <v/>
      </c>
      <c r="L2851" t="str">
        <f>VLOOKUP(K2851,Input!$AM$3:$AP$1002,4)</f>
        <v/>
      </c>
      <c r="M2851" t="str">
        <f>VLOOKUP(K2851,Input!$AM$3:$AP$1002,3)</f>
        <v/>
      </c>
    </row>
    <row r="2852" spans="8:13" x14ac:dyDescent="0.3">
      <c r="H2852" t="str">
        <f t="shared" si="98"/>
        <v/>
      </c>
      <c r="I2852" t="str">
        <f>VLOOKUP(H2852,Input!$AI$3:$AL$1002,4)</f>
        <v/>
      </c>
      <c r="J2852" t="str">
        <f>VLOOKUP(H2852,Input!$AI$3:$AL$1002,3)</f>
        <v/>
      </c>
      <c r="K2852" t="str">
        <f t="shared" si="99"/>
        <v/>
      </c>
      <c r="L2852" t="str">
        <f>VLOOKUP(K2852,Input!$AM$3:$AP$1002,4)</f>
        <v/>
      </c>
      <c r="M2852" t="str">
        <f>VLOOKUP(K2852,Input!$AM$3:$AP$1002,3)</f>
        <v/>
      </c>
    </row>
    <row r="2853" spans="8:13" x14ac:dyDescent="0.3">
      <c r="H2853" t="str">
        <f t="shared" si="98"/>
        <v/>
      </c>
      <c r="I2853" t="str">
        <f>VLOOKUP(H2853,Input!$AI$3:$AL$1002,4)</f>
        <v/>
      </c>
      <c r="J2853" t="str">
        <f>VLOOKUP(H2853,Input!$AI$3:$AL$1002,3)</f>
        <v/>
      </c>
      <c r="K2853" t="str">
        <f t="shared" si="99"/>
        <v/>
      </c>
      <c r="L2853" t="str">
        <f>VLOOKUP(K2853,Input!$AM$3:$AP$1002,4)</f>
        <v/>
      </c>
      <c r="M2853" t="str">
        <f>VLOOKUP(K2853,Input!$AM$3:$AP$1002,3)</f>
        <v/>
      </c>
    </row>
    <row r="2854" spans="8:13" x14ac:dyDescent="0.3">
      <c r="H2854" t="str">
        <f t="shared" si="98"/>
        <v/>
      </c>
      <c r="I2854" t="str">
        <f>VLOOKUP(H2854,Input!$AI$3:$AL$1002,4)</f>
        <v/>
      </c>
      <c r="J2854" t="str">
        <f>VLOOKUP(H2854,Input!$AI$3:$AL$1002,3)</f>
        <v/>
      </c>
      <c r="K2854" t="str">
        <f t="shared" si="99"/>
        <v/>
      </c>
      <c r="L2854" t="str">
        <f>VLOOKUP(K2854,Input!$AM$3:$AP$1002,4)</f>
        <v/>
      </c>
      <c r="M2854" t="str">
        <f>VLOOKUP(K2854,Input!$AM$3:$AP$1002,3)</f>
        <v/>
      </c>
    </row>
    <row r="2855" spans="8:13" x14ac:dyDescent="0.3">
      <c r="H2855" t="str">
        <f t="shared" si="98"/>
        <v/>
      </c>
      <c r="I2855" t="str">
        <f>VLOOKUP(H2855,Input!$AI$3:$AL$1002,4)</f>
        <v/>
      </c>
      <c r="J2855" t="str">
        <f>VLOOKUP(H2855,Input!$AI$3:$AL$1002,3)</f>
        <v/>
      </c>
      <c r="K2855" t="str">
        <f t="shared" si="99"/>
        <v/>
      </c>
      <c r="L2855" t="str">
        <f>VLOOKUP(K2855,Input!$AM$3:$AP$1002,4)</f>
        <v/>
      </c>
      <c r="M2855" t="str">
        <f>VLOOKUP(K2855,Input!$AM$3:$AP$1002,3)</f>
        <v/>
      </c>
    </row>
    <row r="2856" spans="8:13" x14ac:dyDescent="0.3">
      <c r="H2856" t="str">
        <f t="shared" si="98"/>
        <v/>
      </c>
      <c r="I2856" t="str">
        <f>VLOOKUP(H2856,Input!$AI$3:$AL$1002,4)</f>
        <v/>
      </c>
      <c r="J2856" t="str">
        <f>VLOOKUP(H2856,Input!$AI$3:$AL$1002,3)</f>
        <v/>
      </c>
      <c r="K2856" t="str">
        <f t="shared" si="99"/>
        <v/>
      </c>
      <c r="L2856" t="str">
        <f>VLOOKUP(K2856,Input!$AM$3:$AP$1002,4)</f>
        <v/>
      </c>
      <c r="M2856" t="str">
        <f>VLOOKUP(K2856,Input!$AM$3:$AP$1002,3)</f>
        <v/>
      </c>
    </row>
    <row r="2857" spans="8:13" x14ac:dyDescent="0.3">
      <c r="H2857" t="str">
        <f t="shared" si="98"/>
        <v/>
      </c>
      <c r="I2857" t="str">
        <f>VLOOKUP(H2857,Input!$AI$3:$AL$1002,4)</f>
        <v/>
      </c>
      <c r="J2857" t="str">
        <f>VLOOKUP(H2857,Input!$AI$3:$AL$1002,3)</f>
        <v/>
      </c>
      <c r="K2857" t="str">
        <f t="shared" si="99"/>
        <v/>
      </c>
      <c r="L2857" t="str">
        <f>VLOOKUP(K2857,Input!$AM$3:$AP$1002,4)</f>
        <v/>
      </c>
      <c r="M2857" t="str">
        <f>VLOOKUP(K2857,Input!$AM$3:$AP$1002,3)</f>
        <v/>
      </c>
    </row>
    <row r="2858" spans="8:13" x14ac:dyDescent="0.3">
      <c r="H2858" t="str">
        <f t="shared" si="98"/>
        <v/>
      </c>
      <c r="I2858" t="str">
        <f>VLOOKUP(H2858,Input!$AI$3:$AL$1002,4)</f>
        <v/>
      </c>
      <c r="J2858" t="str">
        <f>VLOOKUP(H2858,Input!$AI$3:$AL$1002,3)</f>
        <v/>
      </c>
      <c r="K2858" t="str">
        <f t="shared" si="99"/>
        <v/>
      </c>
      <c r="L2858" t="str">
        <f>VLOOKUP(K2858,Input!$AM$3:$AP$1002,4)</f>
        <v/>
      </c>
      <c r="M2858" t="str">
        <f>VLOOKUP(K2858,Input!$AM$3:$AP$1002,3)</f>
        <v/>
      </c>
    </row>
    <row r="2859" spans="8:13" x14ac:dyDescent="0.3">
      <c r="H2859" t="str">
        <f t="shared" si="98"/>
        <v/>
      </c>
      <c r="I2859" t="str">
        <f>VLOOKUP(H2859,Input!$AI$3:$AL$1002,4)</f>
        <v/>
      </c>
      <c r="J2859" t="str">
        <f>VLOOKUP(H2859,Input!$AI$3:$AL$1002,3)</f>
        <v/>
      </c>
      <c r="K2859" t="str">
        <f t="shared" si="99"/>
        <v/>
      </c>
      <c r="L2859" t="str">
        <f>VLOOKUP(K2859,Input!$AM$3:$AP$1002,4)</f>
        <v/>
      </c>
      <c r="M2859" t="str">
        <f>VLOOKUP(K2859,Input!$AM$3:$AP$1002,3)</f>
        <v/>
      </c>
    </row>
    <row r="2860" spans="8:13" x14ac:dyDescent="0.3">
      <c r="H2860" t="str">
        <f t="shared" si="98"/>
        <v/>
      </c>
      <c r="I2860" t="str">
        <f>VLOOKUP(H2860,Input!$AI$3:$AL$1002,4)</f>
        <v/>
      </c>
      <c r="J2860" t="str">
        <f>VLOOKUP(H2860,Input!$AI$3:$AL$1002,3)</f>
        <v/>
      </c>
      <c r="K2860" t="str">
        <f t="shared" si="99"/>
        <v/>
      </c>
      <c r="L2860" t="str">
        <f>VLOOKUP(K2860,Input!$AM$3:$AP$1002,4)</f>
        <v/>
      </c>
      <c r="M2860" t="str">
        <f>VLOOKUP(K2860,Input!$AM$3:$AP$1002,3)</f>
        <v/>
      </c>
    </row>
    <row r="2861" spans="8:13" x14ac:dyDescent="0.3">
      <c r="H2861" t="str">
        <f t="shared" si="98"/>
        <v/>
      </c>
      <c r="I2861" t="str">
        <f>VLOOKUP(H2861,Input!$AI$3:$AL$1002,4)</f>
        <v/>
      </c>
      <c r="J2861" t="str">
        <f>VLOOKUP(H2861,Input!$AI$3:$AL$1002,3)</f>
        <v/>
      </c>
      <c r="K2861" t="str">
        <f t="shared" si="99"/>
        <v/>
      </c>
      <c r="L2861" t="str">
        <f>VLOOKUP(K2861,Input!$AM$3:$AP$1002,4)</f>
        <v/>
      </c>
      <c r="M2861" t="str">
        <f>VLOOKUP(K2861,Input!$AM$3:$AP$1002,3)</f>
        <v/>
      </c>
    </row>
    <row r="2862" spans="8:13" x14ac:dyDescent="0.3">
      <c r="H2862" t="str">
        <f t="shared" si="98"/>
        <v/>
      </c>
      <c r="I2862" t="str">
        <f>VLOOKUP(H2862,Input!$AI$3:$AL$1002,4)</f>
        <v/>
      </c>
      <c r="J2862" t="str">
        <f>VLOOKUP(H2862,Input!$AI$3:$AL$1002,3)</f>
        <v/>
      </c>
      <c r="K2862" t="str">
        <f t="shared" si="99"/>
        <v/>
      </c>
      <c r="L2862" t="str">
        <f>VLOOKUP(K2862,Input!$AM$3:$AP$1002,4)</f>
        <v/>
      </c>
      <c r="M2862" t="str">
        <f>VLOOKUP(K2862,Input!$AM$3:$AP$1002,3)</f>
        <v/>
      </c>
    </row>
    <row r="2863" spans="8:13" x14ac:dyDescent="0.3">
      <c r="H2863" t="str">
        <f t="shared" si="98"/>
        <v/>
      </c>
      <c r="I2863" t="str">
        <f>VLOOKUP(H2863,Input!$AI$3:$AL$1002,4)</f>
        <v/>
      </c>
      <c r="J2863" t="str">
        <f>VLOOKUP(H2863,Input!$AI$3:$AL$1002,3)</f>
        <v/>
      </c>
      <c r="K2863" t="str">
        <f t="shared" si="99"/>
        <v/>
      </c>
      <c r="L2863" t="str">
        <f>VLOOKUP(K2863,Input!$AM$3:$AP$1002,4)</f>
        <v/>
      </c>
      <c r="M2863" t="str">
        <f>VLOOKUP(K2863,Input!$AM$3:$AP$1002,3)</f>
        <v/>
      </c>
    </row>
    <row r="2864" spans="8:13" x14ac:dyDescent="0.3">
      <c r="H2864" t="str">
        <f t="shared" si="98"/>
        <v/>
      </c>
      <c r="I2864" t="str">
        <f>VLOOKUP(H2864,Input!$AI$3:$AL$1002,4)</f>
        <v/>
      </c>
      <c r="J2864" t="str">
        <f>VLOOKUP(H2864,Input!$AI$3:$AL$1002,3)</f>
        <v/>
      </c>
      <c r="K2864" t="str">
        <f t="shared" si="99"/>
        <v/>
      </c>
      <c r="L2864" t="str">
        <f>VLOOKUP(K2864,Input!$AM$3:$AP$1002,4)</f>
        <v/>
      </c>
      <c r="M2864" t="str">
        <f>VLOOKUP(K2864,Input!$AM$3:$AP$1002,3)</f>
        <v/>
      </c>
    </row>
    <row r="2865" spans="8:13" x14ac:dyDescent="0.3">
      <c r="H2865" t="str">
        <f t="shared" si="98"/>
        <v/>
      </c>
      <c r="I2865" t="str">
        <f>VLOOKUP(H2865,Input!$AI$3:$AL$1002,4)</f>
        <v/>
      </c>
      <c r="J2865" t="str">
        <f>VLOOKUP(H2865,Input!$AI$3:$AL$1002,3)</f>
        <v/>
      </c>
      <c r="K2865" t="str">
        <f t="shared" si="99"/>
        <v/>
      </c>
      <c r="L2865" t="str">
        <f>VLOOKUP(K2865,Input!$AM$3:$AP$1002,4)</f>
        <v/>
      </c>
      <c r="M2865" t="str">
        <f>VLOOKUP(K2865,Input!$AM$3:$AP$1002,3)</f>
        <v/>
      </c>
    </row>
    <row r="2866" spans="8:13" x14ac:dyDescent="0.3">
      <c r="H2866" t="str">
        <f t="shared" si="98"/>
        <v/>
      </c>
      <c r="I2866" t="str">
        <f>VLOOKUP(H2866,Input!$AI$3:$AL$1002,4)</f>
        <v/>
      </c>
      <c r="J2866" t="str">
        <f>VLOOKUP(H2866,Input!$AI$3:$AL$1002,3)</f>
        <v/>
      </c>
      <c r="K2866" t="str">
        <f t="shared" si="99"/>
        <v/>
      </c>
      <c r="L2866" t="str">
        <f>VLOOKUP(K2866,Input!$AM$3:$AP$1002,4)</f>
        <v/>
      </c>
      <c r="M2866" t="str">
        <f>VLOOKUP(K2866,Input!$AM$3:$AP$1002,3)</f>
        <v/>
      </c>
    </row>
    <row r="2867" spans="8:13" x14ac:dyDescent="0.3">
      <c r="H2867" t="str">
        <f t="shared" si="98"/>
        <v/>
      </c>
      <c r="I2867" t="str">
        <f>VLOOKUP(H2867,Input!$AI$3:$AL$1002,4)</f>
        <v/>
      </c>
      <c r="J2867" t="str">
        <f>VLOOKUP(H2867,Input!$AI$3:$AL$1002,3)</f>
        <v/>
      </c>
      <c r="K2867" t="str">
        <f t="shared" si="99"/>
        <v/>
      </c>
      <c r="L2867" t="str">
        <f>VLOOKUP(K2867,Input!$AM$3:$AP$1002,4)</f>
        <v/>
      </c>
      <c r="M2867" t="str">
        <f>VLOOKUP(K2867,Input!$AM$3:$AP$1002,3)</f>
        <v/>
      </c>
    </row>
    <row r="2868" spans="8:13" x14ac:dyDescent="0.3">
      <c r="H2868" t="str">
        <f t="shared" si="98"/>
        <v/>
      </c>
      <c r="I2868" t="str">
        <f>VLOOKUP(H2868,Input!$AI$3:$AL$1002,4)</f>
        <v/>
      </c>
      <c r="J2868" t="str">
        <f>VLOOKUP(H2868,Input!$AI$3:$AL$1002,3)</f>
        <v/>
      </c>
      <c r="K2868" t="str">
        <f t="shared" si="99"/>
        <v/>
      </c>
      <c r="L2868" t="str">
        <f>VLOOKUP(K2868,Input!$AM$3:$AP$1002,4)</f>
        <v/>
      </c>
      <c r="M2868" t="str">
        <f>VLOOKUP(K2868,Input!$AM$3:$AP$1002,3)</f>
        <v/>
      </c>
    </row>
    <row r="2869" spans="8:13" x14ac:dyDescent="0.3">
      <c r="H2869" t="str">
        <f t="shared" si="98"/>
        <v/>
      </c>
      <c r="I2869" t="str">
        <f>VLOOKUP(H2869,Input!$AI$3:$AL$1002,4)</f>
        <v/>
      </c>
      <c r="J2869" t="str">
        <f>VLOOKUP(H2869,Input!$AI$3:$AL$1002,3)</f>
        <v/>
      </c>
      <c r="K2869" t="str">
        <f t="shared" si="99"/>
        <v/>
      </c>
      <c r="L2869" t="str">
        <f>VLOOKUP(K2869,Input!$AM$3:$AP$1002,4)</f>
        <v/>
      </c>
      <c r="M2869" t="str">
        <f>VLOOKUP(K2869,Input!$AM$3:$AP$1002,3)</f>
        <v/>
      </c>
    </row>
    <row r="2870" spans="8:13" x14ac:dyDescent="0.3">
      <c r="H2870" t="str">
        <f t="shared" si="98"/>
        <v/>
      </c>
      <c r="I2870" t="str">
        <f>VLOOKUP(H2870,Input!$AI$3:$AL$1002,4)</f>
        <v/>
      </c>
      <c r="J2870" t="str">
        <f>VLOOKUP(H2870,Input!$AI$3:$AL$1002,3)</f>
        <v/>
      </c>
      <c r="K2870" t="str">
        <f t="shared" si="99"/>
        <v/>
      </c>
      <c r="L2870" t="str">
        <f>VLOOKUP(K2870,Input!$AM$3:$AP$1002,4)</f>
        <v/>
      </c>
      <c r="M2870" t="str">
        <f>VLOOKUP(K2870,Input!$AM$3:$AP$1002,3)</f>
        <v/>
      </c>
    </row>
    <row r="2871" spans="8:13" x14ac:dyDescent="0.3">
      <c r="H2871" t="str">
        <f t="shared" si="98"/>
        <v/>
      </c>
      <c r="I2871" t="str">
        <f>VLOOKUP(H2871,Input!$AI$3:$AL$1002,4)</f>
        <v/>
      </c>
      <c r="J2871" t="str">
        <f>VLOOKUP(H2871,Input!$AI$3:$AL$1002,3)</f>
        <v/>
      </c>
      <c r="K2871" t="str">
        <f t="shared" si="99"/>
        <v/>
      </c>
      <c r="L2871" t="str">
        <f>VLOOKUP(K2871,Input!$AM$3:$AP$1002,4)</f>
        <v/>
      </c>
      <c r="M2871" t="str">
        <f>VLOOKUP(K2871,Input!$AM$3:$AP$1002,3)</f>
        <v/>
      </c>
    </row>
    <row r="2872" spans="8:13" x14ac:dyDescent="0.3">
      <c r="H2872" t="str">
        <f t="shared" si="98"/>
        <v/>
      </c>
      <c r="I2872" t="str">
        <f>VLOOKUP(H2872,Input!$AI$3:$AL$1002,4)</f>
        <v/>
      </c>
      <c r="J2872" t="str">
        <f>VLOOKUP(H2872,Input!$AI$3:$AL$1002,3)</f>
        <v/>
      </c>
      <c r="K2872" t="str">
        <f t="shared" si="99"/>
        <v/>
      </c>
      <c r="L2872" t="str">
        <f>VLOOKUP(K2872,Input!$AM$3:$AP$1002,4)</f>
        <v/>
      </c>
      <c r="M2872" t="str">
        <f>VLOOKUP(K2872,Input!$AM$3:$AP$1002,3)</f>
        <v/>
      </c>
    </row>
    <row r="2873" spans="8:13" x14ac:dyDescent="0.3">
      <c r="H2873" t="str">
        <f t="shared" si="98"/>
        <v/>
      </c>
      <c r="I2873" t="str">
        <f>VLOOKUP(H2873,Input!$AI$3:$AL$1002,4)</f>
        <v/>
      </c>
      <c r="J2873" t="str">
        <f>VLOOKUP(H2873,Input!$AI$3:$AL$1002,3)</f>
        <v/>
      </c>
      <c r="K2873" t="str">
        <f t="shared" si="99"/>
        <v/>
      </c>
      <c r="L2873" t="str">
        <f>VLOOKUP(K2873,Input!$AM$3:$AP$1002,4)</f>
        <v/>
      </c>
      <c r="M2873" t="str">
        <f>VLOOKUP(K2873,Input!$AM$3:$AP$1002,3)</f>
        <v/>
      </c>
    </row>
    <row r="2874" spans="8:13" x14ac:dyDescent="0.3">
      <c r="H2874" t="str">
        <f t="shared" si="98"/>
        <v/>
      </c>
      <c r="I2874" t="str">
        <f>VLOOKUP(H2874,Input!$AI$3:$AL$1002,4)</f>
        <v/>
      </c>
      <c r="J2874" t="str">
        <f>VLOOKUP(H2874,Input!$AI$3:$AL$1002,3)</f>
        <v/>
      </c>
      <c r="K2874" t="str">
        <f t="shared" si="99"/>
        <v/>
      </c>
      <c r="L2874" t="str">
        <f>VLOOKUP(K2874,Input!$AM$3:$AP$1002,4)</f>
        <v/>
      </c>
      <c r="M2874" t="str">
        <f>VLOOKUP(K2874,Input!$AM$3:$AP$1002,3)</f>
        <v/>
      </c>
    </row>
    <row r="2875" spans="8:13" x14ac:dyDescent="0.3">
      <c r="H2875" t="str">
        <f t="shared" si="98"/>
        <v/>
      </c>
      <c r="I2875" t="str">
        <f>VLOOKUP(H2875,Input!$AI$3:$AL$1002,4)</f>
        <v/>
      </c>
      <c r="J2875" t="str">
        <f>VLOOKUP(H2875,Input!$AI$3:$AL$1002,3)</f>
        <v/>
      </c>
      <c r="K2875" t="str">
        <f t="shared" si="99"/>
        <v/>
      </c>
      <c r="L2875" t="str">
        <f>VLOOKUP(K2875,Input!$AM$3:$AP$1002,4)</f>
        <v/>
      </c>
      <c r="M2875" t="str">
        <f>VLOOKUP(K2875,Input!$AM$3:$AP$1002,3)</f>
        <v/>
      </c>
    </row>
    <row r="2876" spans="8:13" x14ac:dyDescent="0.3">
      <c r="H2876" t="str">
        <f t="shared" si="98"/>
        <v/>
      </c>
      <c r="I2876" t="str">
        <f>VLOOKUP(H2876,Input!$AI$3:$AL$1002,4)</f>
        <v/>
      </c>
      <c r="J2876" t="str">
        <f>VLOOKUP(H2876,Input!$AI$3:$AL$1002,3)</f>
        <v/>
      </c>
      <c r="K2876" t="str">
        <f t="shared" si="99"/>
        <v/>
      </c>
      <c r="L2876" t="str">
        <f>VLOOKUP(K2876,Input!$AM$3:$AP$1002,4)</f>
        <v/>
      </c>
      <c r="M2876" t="str">
        <f>VLOOKUP(K2876,Input!$AM$3:$AP$1002,3)</f>
        <v/>
      </c>
    </row>
    <row r="2877" spans="8:13" x14ac:dyDescent="0.3">
      <c r="H2877" t="str">
        <f t="shared" si="98"/>
        <v/>
      </c>
      <c r="I2877" t="str">
        <f>VLOOKUP(H2877,Input!$AI$3:$AL$1002,4)</f>
        <v/>
      </c>
      <c r="J2877" t="str">
        <f>VLOOKUP(H2877,Input!$AI$3:$AL$1002,3)</f>
        <v/>
      </c>
      <c r="K2877" t="str">
        <f t="shared" si="99"/>
        <v/>
      </c>
      <c r="L2877" t="str">
        <f>VLOOKUP(K2877,Input!$AM$3:$AP$1002,4)</f>
        <v/>
      </c>
      <c r="M2877" t="str">
        <f>VLOOKUP(K2877,Input!$AM$3:$AP$1002,3)</f>
        <v/>
      </c>
    </row>
    <row r="2878" spans="8:13" x14ac:dyDescent="0.3">
      <c r="H2878" t="str">
        <f t="shared" si="98"/>
        <v/>
      </c>
      <c r="I2878" t="str">
        <f>VLOOKUP(H2878,Input!$AI$3:$AL$1002,4)</f>
        <v/>
      </c>
      <c r="J2878" t="str">
        <f>VLOOKUP(H2878,Input!$AI$3:$AL$1002,3)</f>
        <v/>
      </c>
      <c r="K2878" t="str">
        <f t="shared" si="99"/>
        <v/>
      </c>
      <c r="L2878" t="str">
        <f>VLOOKUP(K2878,Input!$AM$3:$AP$1002,4)</f>
        <v/>
      </c>
      <c r="M2878" t="str">
        <f>VLOOKUP(K2878,Input!$AM$3:$AP$1002,3)</f>
        <v/>
      </c>
    </row>
    <row r="2879" spans="8:13" x14ac:dyDescent="0.3">
      <c r="H2879" t="str">
        <f t="shared" si="98"/>
        <v/>
      </c>
      <c r="I2879" t="str">
        <f>VLOOKUP(H2879,Input!$AI$3:$AL$1002,4)</f>
        <v/>
      </c>
      <c r="J2879" t="str">
        <f>VLOOKUP(H2879,Input!$AI$3:$AL$1002,3)</f>
        <v/>
      </c>
      <c r="K2879" t="str">
        <f t="shared" si="99"/>
        <v/>
      </c>
      <c r="L2879" t="str">
        <f>VLOOKUP(K2879,Input!$AM$3:$AP$1002,4)</f>
        <v/>
      </c>
      <c r="M2879" t="str">
        <f>VLOOKUP(K2879,Input!$AM$3:$AP$1002,3)</f>
        <v/>
      </c>
    </row>
    <row r="2880" spans="8:13" x14ac:dyDescent="0.3">
      <c r="H2880" t="str">
        <f t="shared" si="98"/>
        <v/>
      </c>
      <c r="I2880" t="str">
        <f>VLOOKUP(H2880,Input!$AI$3:$AL$1002,4)</f>
        <v/>
      </c>
      <c r="J2880" t="str">
        <f>VLOOKUP(H2880,Input!$AI$3:$AL$1002,3)</f>
        <v/>
      </c>
      <c r="K2880" t="str">
        <f t="shared" si="99"/>
        <v/>
      </c>
      <c r="L2880" t="str">
        <f>VLOOKUP(K2880,Input!$AM$3:$AP$1002,4)</f>
        <v/>
      </c>
      <c r="M2880" t="str">
        <f>VLOOKUP(K2880,Input!$AM$3:$AP$1002,3)</f>
        <v/>
      </c>
    </row>
    <row r="2881" spans="8:13" x14ac:dyDescent="0.3">
      <c r="H2881" t="str">
        <f t="shared" si="98"/>
        <v/>
      </c>
      <c r="I2881" t="str">
        <f>VLOOKUP(H2881,Input!$AI$3:$AL$1002,4)</f>
        <v/>
      </c>
      <c r="J2881" t="str">
        <f>VLOOKUP(H2881,Input!$AI$3:$AL$1002,3)</f>
        <v/>
      </c>
      <c r="K2881" t="str">
        <f t="shared" si="99"/>
        <v/>
      </c>
      <c r="L2881" t="str">
        <f>VLOOKUP(K2881,Input!$AM$3:$AP$1002,4)</f>
        <v/>
      </c>
      <c r="M2881" t="str">
        <f>VLOOKUP(K2881,Input!$AM$3:$AP$1002,3)</f>
        <v/>
      </c>
    </row>
    <row r="2882" spans="8:13" x14ac:dyDescent="0.3">
      <c r="H2882" t="str">
        <f t="shared" si="98"/>
        <v/>
      </c>
      <c r="I2882" t="str">
        <f>VLOOKUP(H2882,Input!$AI$3:$AL$1002,4)</f>
        <v/>
      </c>
      <c r="J2882" t="str">
        <f>VLOOKUP(H2882,Input!$AI$3:$AL$1002,3)</f>
        <v/>
      </c>
      <c r="K2882" t="str">
        <f t="shared" si="99"/>
        <v/>
      </c>
      <c r="L2882" t="str">
        <f>VLOOKUP(K2882,Input!$AM$3:$AP$1002,4)</f>
        <v/>
      </c>
      <c r="M2882" t="str">
        <f>VLOOKUP(K2882,Input!$AM$3:$AP$1002,3)</f>
        <v/>
      </c>
    </row>
    <row r="2883" spans="8:13" x14ac:dyDescent="0.3">
      <c r="H2883" t="str">
        <f t="shared" si="98"/>
        <v/>
      </c>
      <c r="I2883" t="str">
        <f>VLOOKUP(H2883,Input!$AI$3:$AL$1002,4)</f>
        <v/>
      </c>
      <c r="J2883" t="str">
        <f>VLOOKUP(H2883,Input!$AI$3:$AL$1002,3)</f>
        <v/>
      </c>
      <c r="K2883" t="str">
        <f t="shared" si="99"/>
        <v/>
      </c>
      <c r="L2883" t="str">
        <f>VLOOKUP(K2883,Input!$AM$3:$AP$1002,4)</f>
        <v/>
      </c>
      <c r="M2883" t="str">
        <f>VLOOKUP(K2883,Input!$AM$3:$AP$1002,3)</f>
        <v/>
      </c>
    </row>
    <row r="2884" spans="8:13" x14ac:dyDescent="0.3">
      <c r="H2884" t="str">
        <f t="shared" si="98"/>
        <v/>
      </c>
      <c r="I2884" t="str">
        <f>VLOOKUP(H2884,Input!$AI$3:$AL$1002,4)</f>
        <v/>
      </c>
      <c r="J2884" t="str">
        <f>VLOOKUP(H2884,Input!$AI$3:$AL$1002,3)</f>
        <v/>
      </c>
      <c r="K2884" t="str">
        <f t="shared" si="99"/>
        <v/>
      </c>
      <c r="L2884" t="str">
        <f>VLOOKUP(K2884,Input!$AM$3:$AP$1002,4)</f>
        <v/>
      </c>
      <c r="M2884" t="str">
        <f>VLOOKUP(K2884,Input!$AM$3:$AP$1002,3)</f>
        <v/>
      </c>
    </row>
    <row r="2885" spans="8:13" x14ac:dyDescent="0.3">
      <c r="H2885" t="str">
        <f t="shared" ref="H2885:H2948" si="100">IF(H2884&lt;$H$1,H2884+1,"")</f>
        <v/>
      </c>
      <c r="I2885" t="str">
        <f>VLOOKUP(H2885,Input!$AI$3:$AL$1002,4)</f>
        <v/>
      </c>
      <c r="J2885" t="str">
        <f>VLOOKUP(H2885,Input!$AI$3:$AL$1002,3)</f>
        <v/>
      </c>
      <c r="K2885" t="str">
        <f t="shared" ref="K2885:K2948" si="101">IF(K2884&lt;$K$1,K2884+1,"")</f>
        <v/>
      </c>
      <c r="L2885" t="str">
        <f>VLOOKUP(K2885,Input!$AM$3:$AP$1002,4)</f>
        <v/>
      </c>
      <c r="M2885" t="str">
        <f>VLOOKUP(K2885,Input!$AM$3:$AP$1002,3)</f>
        <v/>
      </c>
    </row>
    <row r="2886" spans="8:13" x14ac:dyDescent="0.3">
      <c r="H2886" t="str">
        <f t="shared" si="100"/>
        <v/>
      </c>
      <c r="I2886" t="str">
        <f>VLOOKUP(H2886,Input!$AI$3:$AL$1002,4)</f>
        <v/>
      </c>
      <c r="J2886" t="str">
        <f>VLOOKUP(H2886,Input!$AI$3:$AL$1002,3)</f>
        <v/>
      </c>
      <c r="K2886" t="str">
        <f t="shared" si="101"/>
        <v/>
      </c>
      <c r="L2886" t="str">
        <f>VLOOKUP(K2886,Input!$AM$3:$AP$1002,4)</f>
        <v/>
      </c>
      <c r="M2886" t="str">
        <f>VLOOKUP(K2886,Input!$AM$3:$AP$1002,3)</f>
        <v/>
      </c>
    </row>
    <row r="2887" spans="8:13" x14ac:dyDescent="0.3">
      <c r="H2887" t="str">
        <f t="shared" si="100"/>
        <v/>
      </c>
      <c r="I2887" t="str">
        <f>VLOOKUP(H2887,Input!$AI$3:$AL$1002,4)</f>
        <v/>
      </c>
      <c r="J2887" t="str">
        <f>VLOOKUP(H2887,Input!$AI$3:$AL$1002,3)</f>
        <v/>
      </c>
      <c r="K2887" t="str">
        <f t="shared" si="101"/>
        <v/>
      </c>
      <c r="L2887" t="str">
        <f>VLOOKUP(K2887,Input!$AM$3:$AP$1002,4)</f>
        <v/>
      </c>
      <c r="M2887" t="str">
        <f>VLOOKUP(K2887,Input!$AM$3:$AP$1002,3)</f>
        <v/>
      </c>
    </row>
    <row r="2888" spans="8:13" x14ac:dyDescent="0.3">
      <c r="H2888" t="str">
        <f t="shared" si="100"/>
        <v/>
      </c>
      <c r="I2888" t="str">
        <f>VLOOKUP(H2888,Input!$AI$3:$AL$1002,4)</f>
        <v/>
      </c>
      <c r="J2888" t="str">
        <f>VLOOKUP(H2888,Input!$AI$3:$AL$1002,3)</f>
        <v/>
      </c>
      <c r="K2888" t="str">
        <f t="shared" si="101"/>
        <v/>
      </c>
      <c r="L2888" t="str">
        <f>VLOOKUP(K2888,Input!$AM$3:$AP$1002,4)</f>
        <v/>
      </c>
      <c r="M2888" t="str">
        <f>VLOOKUP(K2888,Input!$AM$3:$AP$1002,3)</f>
        <v/>
      </c>
    </row>
    <row r="2889" spans="8:13" x14ac:dyDescent="0.3">
      <c r="H2889" t="str">
        <f t="shared" si="100"/>
        <v/>
      </c>
      <c r="I2889" t="str">
        <f>VLOOKUP(H2889,Input!$AI$3:$AL$1002,4)</f>
        <v/>
      </c>
      <c r="J2889" t="str">
        <f>VLOOKUP(H2889,Input!$AI$3:$AL$1002,3)</f>
        <v/>
      </c>
      <c r="K2889" t="str">
        <f t="shared" si="101"/>
        <v/>
      </c>
      <c r="L2889" t="str">
        <f>VLOOKUP(K2889,Input!$AM$3:$AP$1002,4)</f>
        <v/>
      </c>
      <c r="M2889" t="str">
        <f>VLOOKUP(K2889,Input!$AM$3:$AP$1002,3)</f>
        <v/>
      </c>
    </row>
    <row r="2890" spans="8:13" x14ac:dyDescent="0.3">
      <c r="H2890" t="str">
        <f t="shared" si="100"/>
        <v/>
      </c>
      <c r="I2890" t="str">
        <f>VLOOKUP(H2890,Input!$AI$3:$AL$1002,4)</f>
        <v/>
      </c>
      <c r="J2890" t="str">
        <f>VLOOKUP(H2890,Input!$AI$3:$AL$1002,3)</f>
        <v/>
      </c>
      <c r="K2890" t="str">
        <f t="shared" si="101"/>
        <v/>
      </c>
      <c r="L2890" t="str">
        <f>VLOOKUP(K2890,Input!$AM$3:$AP$1002,4)</f>
        <v/>
      </c>
      <c r="M2890" t="str">
        <f>VLOOKUP(K2890,Input!$AM$3:$AP$1002,3)</f>
        <v/>
      </c>
    </row>
    <row r="2891" spans="8:13" x14ac:dyDescent="0.3">
      <c r="H2891" t="str">
        <f t="shared" si="100"/>
        <v/>
      </c>
      <c r="I2891" t="str">
        <f>VLOOKUP(H2891,Input!$AI$3:$AL$1002,4)</f>
        <v/>
      </c>
      <c r="J2891" t="str">
        <f>VLOOKUP(H2891,Input!$AI$3:$AL$1002,3)</f>
        <v/>
      </c>
      <c r="K2891" t="str">
        <f t="shared" si="101"/>
        <v/>
      </c>
      <c r="L2891" t="str">
        <f>VLOOKUP(K2891,Input!$AM$3:$AP$1002,4)</f>
        <v/>
      </c>
      <c r="M2891" t="str">
        <f>VLOOKUP(K2891,Input!$AM$3:$AP$1002,3)</f>
        <v/>
      </c>
    </row>
    <row r="2892" spans="8:13" x14ac:dyDescent="0.3">
      <c r="H2892" t="str">
        <f t="shared" si="100"/>
        <v/>
      </c>
      <c r="I2892" t="str">
        <f>VLOOKUP(H2892,Input!$AI$3:$AL$1002,4)</f>
        <v/>
      </c>
      <c r="J2892" t="str">
        <f>VLOOKUP(H2892,Input!$AI$3:$AL$1002,3)</f>
        <v/>
      </c>
      <c r="K2892" t="str">
        <f t="shared" si="101"/>
        <v/>
      </c>
      <c r="L2892" t="str">
        <f>VLOOKUP(K2892,Input!$AM$3:$AP$1002,4)</f>
        <v/>
      </c>
      <c r="M2892" t="str">
        <f>VLOOKUP(K2892,Input!$AM$3:$AP$1002,3)</f>
        <v/>
      </c>
    </row>
    <row r="2893" spans="8:13" x14ac:dyDescent="0.3">
      <c r="H2893" t="str">
        <f t="shared" si="100"/>
        <v/>
      </c>
      <c r="I2893" t="str">
        <f>VLOOKUP(H2893,Input!$AI$3:$AL$1002,4)</f>
        <v/>
      </c>
      <c r="J2893" t="str">
        <f>VLOOKUP(H2893,Input!$AI$3:$AL$1002,3)</f>
        <v/>
      </c>
      <c r="K2893" t="str">
        <f t="shared" si="101"/>
        <v/>
      </c>
      <c r="L2893" t="str">
        <f>VLOOKUP(K2893,Input!$AM$3:$AP$1002,4)</f>
        <v/>
      </c>
      <c r="M2893" t="str">
        <f>VLOOKUP(K2893,Input!$AM$3:$AP$1002,3)</f>
        <v/>
      </c>
    </row>
    <row r="2894" spans="8:13" x14ac:dyDescent="0.3">
      <c r="H2894" t="str">
        <f t="shared" si="100"/>
        <v/>
      </c>
      <c r="I2894" t="str">
        <f>VLOOKUP(H2894,Input!$AI$3:$AL$1002,4)</f>
        <v/>
      </c>
      <c r="J2894" t="str">
        <f>VLOOKUP(H2894,Input!$AI$3:$AL$1002,3)</f>
        <v/>
      </c>
      <c r="K2894" t="str">
        <f t="shared" si="101"/>
        <v/>
      </c>
      <c r="L2894" t="str">
        <f>VLOOKUP(K2894,Input!$AM$3:$AP$1002,4)</f>
        <v/>
      </c>
      <c r="M2894" t="str">
        <f>VLOOKUP(K2894,Input!$AM$3:$AP$1002,3)</f>
        <v/>
      </c>
    </row>
    <row r="2895" spans="8:13" x14ac:dyDescent="0.3">
      <c r="H2895" t="str">
        <f t="shared" si="100"/>
        <v/>
      </c>
      <c r="I2895" t="str">
        <f>VLOOKUP(H2895,Input!$AI$3:$AL$1002,4)</f>
        <v/>
      </c>
      <c r="J2895" t="str">
        <f>VLOOKUP(H2895,Input!$AI$3:$AL$1002,3)</f>
        <v/>
      </c>
      <c r="K2895" t="str">
        <f t="shared" si="101"/>
        <v/>
      </c>
      <c r="L2895" t="str">
        <f>VLOOKUP(K2895,Input!$AM$3:$AP$1002,4)</f>
        <v/>
      </c>
      <c r="M2895" t="str">
        <f>VLOOKUP(K2895,Input!$AM$3:$AP$1002,3)</f>
        <v/>
      </c>
    </row>
    <row r="2896" spans="8:13" x14ac:dyDescent="0.3">
      <c r="H2896" t="str">
        <f t="shared" si="100"/>
        <v/>
      </c>
      <c r="I2896" t="str">
        <f>VLOOKUP(H2896,Input!$AI$3:$AL$1002,4)</f>
        <v/>
      </c>
      <c r="J2896" t="str">
        <f>VLOOKUP(H2896,Input!$AI$3:$AL$1002,3)</f>
        <v/>
      </c>
      <c r="K2896" t="str">
        <f t="shared" si="101"/>
        <v/>
      </c>
      <c r="L2896" t="str">
        <f>VLOOKUP(K2896,Input!$AM$3:$AP$1002,4)</f>
        <v/>
      </c>
      <c r="M2896" t="str">
        <f>VLOOKUP(K2896,Input!$AM$3:$AP$1002,3)</f>
        <v/>
      </c>
    </row>
    <row r="2897" spans="8:13" x14ac:dyDescent="0.3">
      <c r="H2897" t="str">
        <f t="shared" si="100"/>
        <v/>
      </c>
      <c r="I2897" t="str">
        <f>VLOOKUP(H2897,Input!$AI$3:$AL$1002,4)</f>
        <v/>
      </c>
      <c r="J2897" t="str">
        <f>VLOOKUP(H2897,Input!$AI$3:$AL$1002,3)</f>
        <v/>
      </c>
      <c r="K2897" t="str">
        <f t="shared" si="101"/>
        <v/>
      </c>
      <c r="L2897" t="str">
        <f>VLOOKUP(K2897,Input!$AM$3:$AP$1002,4)</f>
        <v/>
      </c>
      <c r="M2897" t="str">
        <f>VLOOKUP(K2897,Input!$AM$3:$AP$1002,3)</f>
        <v/>
      </c>
    </row>
    <row r="2898" spans="8:13" x14ac:dyDescent="0.3">
      <c r="H2898" t="str">
        <f t="shared" si="100"/>
        <v/>
      </c>
      <c r="I2898" t="str">
        <f>VLOOKUP(H2898,Input!$AI$3:$AL$1002,4)</f>
        <v/>
      </c>
      <c r="J2898" t="str">
        <f>VLOOKUP(H2898,Input!$AI$3:$AL$1002,3)</f>
        <v/>
      </c>
      <c r="K2898" t="str">
        <f t="shared" si="101"/>
        <v/>
      </c>
      <c r="L2898" t="str">
        <f>VLOOKUP(K2898,Input!$AM$3:$AP$1002,4)</f>
        <v/>
      </c>
      <c r="M2898" t="str">
        <f>VLOOKUP(K2898,Input!$AM$3:$AP$1002,3)</f>
        <v/>
      </c>
    </row>
    <row r="2899" spans="8:13" x14ac:dyDescent="0.3">
      <c r="H2899" t="str">
        <f t="shared" si="100"/>
        <v/>
      </c>
      <c r="I2899" t="str">
        <f>VLOOKUP(H2899,Input!$AI$3:$AL$1002,4)</f>
        <v/>
      </c>
      <c r="J2899" t="str">
        <f>VLOOKUP(H2899,Input!$AI$3:$AL$1002,3)</f>
        <v/>
      </c>
      <c r="K2899" t="str">
        <f t="shared" si="101"/>
        <v/>
      </c>
      <c r="L2899" t="str">
        <f>VLOOKUP(K2899,Input!$AM$3:$AP$1002,4)</f>
        <v/>
      </c>
      <c r="M2899" t="str">
        <f>VLOOKUP(K2899,Input!$AM$3:$AP$1002,3)</f>
        <v/>
      </c>
    </row>
    <row r="2900" spans="8:13" x14ac:dyDescent="0.3">
      <c r="H2900" t="str">
        <f t="shared" si="100"/>
        <v/>
      </c>
      <c r="I2900" t="str">
        <f>VLOOKUP(H2900,Input!$AI$3:$AL$1002,4)</f>
        <v/>
      </c>
      <c r="J2900" t="str">
        <f>VLOOKUP(H2900,Input!$AI$3:$AL$1002,3)</f>
        <v/>
      </c>
      <c r="K2900" t="str">
        <f t="shared" si="101"/>
        <v/>
      </c>
      <c r="L2900" t="str">
        <f>VLOOKUP(K2900,Input!$AM$3:$AP$1002,4)</f>
        <v/>
      </c>
      <c r="M2900" t="str">
        <f>VLOOKUP(K2900,Input!$AM$3:$AP$1002,3)</f>
        <v/>
      </c>
    </row>
    <row r="2901" spans="8:13" x14ac:dyDescent="0.3">
      <c r="H2901" t="str">
        <f t="shared" si="100"/>
        <v/>
      </c>
      <c r="I2901" t="str">
        <f>VLOOKUP(H2901,Input!$AI$3:$AL$1002,4)</f>
        <v/>
      </c>
      <c r="J2901" t="str">
        <f>VLOOKUP(H2901,Input!$AI$3:$AL$1002,3)</f>
        <v/>
      </c>
      <c r="K2901" t="str">
        <f t="shared" si="101"/>
        <v/>
      </c>
      <c r="L2901" t="str">
        <f>VLOOKUP(K2901,Input!$AM$3:$AP$1002,4)</f>
        <v/>
      </c>
      <c r="M2901" t="str">
        <f>VLOOKUP(K2901,Input!$AM$3:$AP$1002,3)</f>
        <v/>
      </c>
    </row>
    <row r="2902" spans="8:13" x14ac:dyDescent="0.3">
      <c r="H2902" t="str">
        <f t="shared" si="100"/>
        <v/>
      </c>
      <c r="I2902" t="str">
        <f>VLOOKUP(H2902,Input!$AI$3:$AL$1002,4)</f>
        <v/>
      </c>
      <c r="J2902" t="str">
        <f>VLOOKUP(H2902,Input!$AI$3:$AL$1002,3)</f>
        <v/>
      </c>
      <c r="K2902" t="str">
        <f t="shared" si="101"/>
        <v/>
      </c>
      <c r="L2902" t="str">
        <f>VLOOKUP(K2902,Input!$AM$3:$AP$1002,4)</f>
        <v/>
      </c>
      <c r="M2902" t="str">
        <f>VLOOKUP(K2902,Input!$AM$3:$AP$1002,3)</f>
        <v/>
      </c>
    </row>
    <row r="2903" spans="8:13" x14ac:dyDescent="0.3">
      <c r="H2903" t="str">
        <f t="shared" si="100"/>
        <v/>
      </c>
      <c r="I2903" t="str">
        <f>VLOOKUP(H2903,Input!$AI$3:$AL$1002,4)</f>
        <v/>
      </c>
      <c r="J2903" t="str">
        <f>VLOOKUP(H2903,Input!$AI$3:$AL$1002,3)</f>
        <v/>
      </c>
      <c r="K2903" t="str">
        <f t="shared" si="101"/>
        <v/>
      </c>
      <c r="L2903" t="str">
        <f>VLOOKUP(K2903,Input!$AM$3:$AP$1002,4)</f>
        <v/>
      </c>
      <c r="M2903" t="str">
        <f>VLOOKUP(K2903,Input!$AM$3:$AP$1002,3)</f>
        <v/>
      </c>
    </row>
    <row r="2904" spans="8:13" x14ac:dyDescent="0.3">
      <c r="H2904" t="str">
        <f t="shared" si="100"/>
        <v/>
      </c>
      <c r="I2904" t="str">
        <f>VLOOKUP(H2904,Input!$AI$3:$AL$1002,4)</f>
        <v/>
      </c>
      <c r="J2904" t="str">
        <f>VLOOKUP(H2904,Input!$AI$3:$AL$1002,3)</f>
        <v/>
      </c>
      <c r="K2904" t="str">
        <f t="shared" si="101"/>
        <v/>
      </c>
      <c r="L2904" t="str">
        <f>VLOOKUP(K2904,Input!$AM$3:$AP$1002,4)</f>
        <v/>
      </c>
      <c r="M2904" t="str">
        <f>VLOOKUP(K2904,Input!$AM$3:$AP$1002,3)</f>
        <v/>
      </c>
    </row>
    <row r="2905" spans="8:13" x14ac:dyDescent="0.3">
      <c r="H2905" t="str">
        <f t="shared" si="100"/>
        <v/>
      </c>
      <c r="I2905" t="str">
        <f>VLOOKUP(H2905,Input!$AI$3:$AL$1002,4)</f>
        <v/>
      </c>
      <c r="J2905" t="str">
        <f>VLOOKUP(H2905,Input!$AI$3:$AL$1002,3)</f>
        <v/>
      </c>
      <c r="K2905" t="str">
        <f t="shared" si="101"/>
        <v/>
      </c>
      <c r="L2905" t="str">
        <f>VLOOKUP(K2905,Input!$AM$3:$AP$1002,4)</f>
        <v/>
      </c>
      <c r="M2905" t="str">
        <f>VLOOKUP(K2905,Input!$AM$3:$AP$1002,3)</f>
        <v/>
      </c>
    </row>
    <row r="2906" spans="8:13" x14ac:dyDescent="0.3">
      <c r="H2906" t="str">
        <f t="shared" si="100"/>
        <v/>
      </c>
      <c r="I2906" t="str">
        <f>VLOOKUP(H2906,Input!$AI$3:$AL$1002,4)</f>
        <v/>
      </c>
      <c r="J2906" t="str">
        <f>VLOOKUP(H2906,Input!$AI$3:$AL$1002,3)</f>
        <v/>
      </c>
      <c r="K2906" t="str">
        <f t="shared" si="101"/>
        <v/>
      </c>
      <c r="L2906" t="str">
        <f>VLOOKUP(K2906,Input!$AM$3:$AP$1002,4)</f>
        <v/>
      </c>
      <c r="M2906" t="str">
        <f>VLOOKUP(K2906,Input!$AM$3:$AP$1002,3)</f>
        <v/>
      </c>
    </row>
    <row r="2907" spans="8:13" x14ac:dyDescent="0.3">
      <c r="H2907" t="str">
        <f t="shared" si="100"/>
        <v/>
      </c>
      <c r="I2907" t="str">
        <f>VLOOKUP(H2907,Input!$AI$3:$AL$1002,4)</f>
        <v/>
      </c>
      <c r="J2907" t="str">
        <f>VLOOKUP(H2907,Input!$AI$3:$AL$1002,3)</f>
        <v/>
      </c>
      <c r="K2907" t="str">
        <f t="shared" si="101"/>
        <v/>
      </c>
      <c r="L2907" t="str">
        <f>VLOOKUP(K2907,Input!$AM$3:$AP$1002,4)</f>
        <v/>
      </c>
      <c r="M2907" t="str">
        <f>VLOOKUP(K2907,Input!$AM$3:$AP$1002,3)</f>
        <v/>
      </c>
    </row>
    <row r="2908" spans="8:13" x14ac:dyDescent="0.3">
      <c r="H2908" t="str">
        <f t="shared" si="100"/>
        <v/>
      </c>
      <c r="I2908" t="str">
        <f>VLOOKUP(H2908,Input!$AI$3:$AL$1002,4)</f>
        <v/>
      </c>
      <c r="J2908" t="str">
        <f>VLOOKUP(H2908,Input!$AI$3:$AL$1002,3)</f>
        <v/>
      </c>
      <c r="K2908" t="str">
        <f t="shared" si="101"/>
        <v/>
      </c>
      <c r="L2908" t="str">
        <f>VLOOKUP(K2908,Input!$AM$3:$AP$1002,4)</f>
        <v/>
      </c>
      <c r="M2908" t="str">
        <f>VLOOKUP(K2908,Input!$AM$3:$AP$1002,3)</f>
        <v/>
      </c>
    </row>
    <row r="2909" spans="8:13" x14ac:dyDescent="0.3">
      <c r="H2909" t="str">
        <f t="shared" si="100"/>
        <v/>
      </c>
      <c r="I2909" t="str">
        <f>VLOOKUP(H2909,Input!$AI$3:$AL$1002,4)</f>
        <v/>
      </c>
      <c r="J2909" t="str">
        <f>VLOOKUP(H2909,Input!$AI$3:$AL$1002,3)</f>
        <v/>
      </c>
      <c r="K2909" t="str">
        <f t="shared" si="101"/>
        <v/>
      </c>
      <c r="L2909" t="str">
        <f>VLOOKUP(K2909,Input!$AM$3:$AP$1002,4)</f>
        <v/>
      </c>
      <c r="M2909" t="str">
        <f>VLOOKUP(K2909,Input!$AM$3:$AP$1002,3)</f>
        <v/>
      </c>
    </row>
    <row r="2910" spans="8:13" x14ac:dyDescent="0.3">
      <c r="H2910" t="str">
        <f t="shared" si="100"/>
        <v/>
      </c>
      <c r="I2910" t="str">
        <f>VLOOKUP(H2910,Input!$AI$3:$AL$1002,4)</f>
        <v/>
      </c>
      <c r="J2910" t="str">
        <f>VLOOKUP(H2910,Input!$AI$3:$AL$1002,3)</f>
        <v/>
      </c>
      <c r="K2910" t="str">
        <f t="shared" si="101"/>
        <v/>
      </c>
      <c r="L2910" t="str">
        <f>VLOOKUP(K2910,Input!$AM$3:$AP$1002,4)</f>
        <v/>
      </c>
      <c r="M2910" t="str">
        <f>VLOOKUP(K2910,Input!$AM$3:$AP$1002,3)</f>
        <v/>
      </c>
    </row>
    <row r="2911" spans="8:13" x14ac:dyDescent="0.3">
      <c r="H2911" t="str">
        <f t="shared" si="100"/>
        <v/>
      </c>
      <c r="I2911" t="str">
        <f>VLOOKUP(H2911,Input!$AI$3:$AL$1002,4)</f>
        <v/>
      </c>
      <c r="J2911" t="str">
        <f>VLOOKUP(H2911,Input!$AI$3:$AL$1002,3)</f>
        <v/>
      </c>
      <c r="K2911" t="str">
        <f t="shared" si="101"/>
        <v/>
      </c>
      <c r="L2911" t="str">
        <f>VLOOKUP(K2911,Input!$AM$3:$AP$1002,4)</f>
        <v/>
      </c>
      <c r="M2911" t="str">
        <f>VLOOKUP(K2911,Input!$AM$3:$AP$1002,3)</f>
        <v/>
      </c>
    </row>
    <row r="2912" spans="8:13" x14ac:dyDescent="0.3">
      <c r="H2912" t="str">
        <f t="shared" si="100"/>
        <v/>
      </c>
      <c r="I2912" t="str">
        <f>VLOOKUP(H2912,Input!$AI$3:$AL$1002,4)</f>
        <v/>
      </c>
      <c r="J2912" t="str">
        <f>VLOOKUP(H2912,Input!$AI$3:$AL$1002,3)</f>
        <v/>
      </c>
      <c r="K2912" t="str">
        <f t="shared" si="101"/>
        <v/>
      </c>
      <c r="L2912" t="str">
        <f>VLOOKUP(K2912,Input!$AM$3:$AP$1002,4)</f>
        <v/>
      </c>
      <c r="M2912" t="str">
        <f>VLOOKUP(K2912,Input!$AM$3:$AP$1002,3)</f>
        <v/>
      </c>
    </row>
    <row r="2913" spans="8:13" x14ac:dyDescent="0.3">
      <c r="H2913" t="str">
        <f t="shared" si="100"/>
        <v/>
      </c>
      <c r="I2913" t="str">
        <f>VLOOKUP(H2913,Input!$AI$3:$AL$1002,4)</f>
        <v/>
      </c>
      <c r="J2913" t="str">
        <f>VLOOKUP(H2913,Input!$AI$3:$AL$1002,3)</f>
        <v/>
      </c>
      <c r="K2913" t="str">
        <f t="shared" si="101"/>
        <v/>
      </c>
      <c r="L2913" t="str">
        <f>VLOOKUP(K2913,Input!$AM$3:$AP$1002,4)</f>
        <v/>
      </c>
      <c r="M2913" t="str">
        <f>VLOOKUP(K2913,Input!$AM$3:$AP$1002,3)</f>
        <v/>
      </c>
    </row>
    <row r="2914" spans="8:13" x14ac:dyDescent="0.3">
      <c r="H2914" t="str">
        <f t="shared" si="100"/>
        <v/>
      </c>
      <c r="I2914" t="str">
        <f>VLOOKUP(H2914,Input!$AI$3:$AL$1002,4)</f>
        <v/>
      </c>
      <c r="J2914" t="str">
        <f>VLOOKUP(H2914,Input!$AI$3:$AL$1002,3)</f>
        <v/>
      </c>
      <c r="K2914" t="str">
        <f t="shared" si="101"/>
        <v/>
      </c>
      <c r="L2914" t="str">
        <f>VLOOKUP(K2914,Input!$AM$3:$AP$1002,4)</f>
        <v/>
      </c>
      <c r="M2914" t="str">
        <f>VLOOKUP(K2914,Input!$AM$3:$AP$1002,3)</f>
        <v/>
      </c>
    </row>
    <row r="2915" spans="8:13" x14ac:dyDescent="0.3">
      <c r="H2915" t="str">
        <f t="shared" si="100"/>
        <v/>
      </c>
      <c r="I2915" t="str">
        <f>VLOOKUP(H2915,Input!$AI$3:$AL$1002,4)</f>
        <v/>
      </c>
      <c r="J2915" t="str">
        <f>VLOOKUP(H2915,Input!$AI$3:$AL$1002,3)</f>
        <v/>
      </c>
      <c r="K2915" t="str">
        <f t="shared" si="101"/>
        <v/>
      </c>
      <c r="L2915" t="str">
        <f>VLOOKUP(K2915,Input!$AM$3:$AP$1002,4)</f>
        <v/>
      </c>
      <c r="M2915" t="str">
        <f>VLOOKUP(K2915,Input!$AM$3:$AP$1002,3)</f>
        <v/>
      </c>
    </row>
    <row r="2916" spans="8:13" x14ac:dyDescent="0.3">
      <c r="H2916" t="str">
        <f t="shared" si="100"/>
        <v/>
      </c>
      <c r="I2916" t="str">
        <f>VLOOKUP(H2916,Input!$AI$3:$AL$1002,4)</f>
        <v/>
      </c>
      <c r="J2916" t="str">
        <f>VLOOKUP(H2916,Input!$AI$3:$AL$1002,3)</f>
        <v/>
      </c>
      <c r="K2916" t="str">
        <f t="shared" si="101"/>
        <v/>
      </c>
      <c r="L2916" t="str">
        <f>VLOOKUP(K2916,Input!$AM$3:$AP$1002,4)</f>
        <v/>
      </c>
      <c r="M2916" t="str">
        <f>VLOOKUP(K2916,Input!$AM$3:$AP$1002,3)</f>
        <v/>
      </c>
    </row>
    <row r="2917" spans="8:13" x14ac:dyDescent="0.3">
      <c r="H2917" t="str">
        <f t="shared" si="100"/>
        <v/>
      </c>
      <c r="I2917" t="str">
        <f>VLOOKUP(H2917,Input!$AI$3:$AL$1002,4)</f>
        <v/>
      </c>
      <c r="J2917" t="str">
        <f>VLOOKUP(H2917,Input!$AI$3:$AL$1002,3)</f>
        <v/>
      </c>
      <c r="K2917" t="str">
        <f t="shared" si="101"/>
        <v/>
      </c>
      <c r="L2917" t="str">
        <f>VLOOKUP(K2917,Input!$AM$3:$AP$1002,4)</f>
        <v/>
      </c>
      <c r="M2917" t="str">
        <f>VLOOKUP(K2917,Input!$AM$3:$AP$1002,3)</f>
        <v/>
      </c>
    </row>
    <row r="2918" spans="8:13" x14ac:dyDescent="0.3">
      <c r="H2918" t="str">
        <f t="shared" si="100"/>
        <v/>
      </c>
      <c r="I2918" t="str">
        <f>VLOOKUP(H2918,Input!$AI$3:$AL$1002,4)</f>
        <v/>
      </c>
      <c r="J2918" t="str">
        <f>VLOOKUP(H2918,Input!$AI$3:$AL$1002,3)</f>
        <v/>
      </c>
      <c r="K2918" t="str">
        <f t="shared" si="101"/>
        <v/>
      </c>
      <c r="L2918" t="str">
        <f>VLOOKUP(K2918,Input!$AM$3:$AP$1002,4)</f>
        <v/>
      </c>
      <c r="M2918" t="str">
        <f>VLOOKUP(K2918,Input!$AM$3:$AP$1002,3)</f>
        <v/>
      </c>
    </row>
    <row r="2919" spans="8:13" x14ac:dyDescent="0.3">
      <c r="H2919" t="str">
        <f t="shared" si="100"/>
        <v/>
      </c>
      <c r="I2919" t="str">
        <f>VLOOKUP(H2919,Input!$AI$3:$AL$1002,4)</f>
        <v/>
      </c>
      <c r="J2919" t="str">
        <f>VLOOKUP(H2919,Input!$AI$3:$AL$1002,3)</f>
        <v/>
      </c>
      <c r="K2919" t="str">
        <f t="shared" si="101"/>
        <v/>
      </c>
      <c r="L2919" t="str">
        <f>VLOOKUP(K2919,Input!$AM$3:$AP$1002,4)</f>
        <v/>
      </c>
      <c r="M2919" t="str">
        <f>VLOOKUP(K2919,Input!$AM$3:$AP$1002,3)</f>
        <v/>
      </c>
    </row>
    <row r="2920" spans="8:13" x14ac:dyDescent="0.3">
      <c r="H2920" t="str">
        <f t="shared" si="100"/>
        <v/>
      </c>
      <c r="I2920" t="str">
        <f>VLOOKUP(H2920,Input!$AI$3:$AL$1002,4)</f>
        <v/>
      </c>
      <c r="J2920" t="str">
        <f>VLOOKUP(H2920,Input!$AI$3:$AL$1002,3)</f>
        <v/>
      </c>
      <c r="K2920" t="str">
        <f t="shared" si="101"/>
        <v/>
      </c>
      <c r="L2920" t="str">
        <f>VLOOKUP(K2920,Input!$AM$3:$AP$1002,4)</f>
        <v/>
      </c>
      <c r="M2920" t="str">
        <f>VLOOKUP(K2920,Input!$AM$3:$AP$1002,3)</f>
        <v/>
      </c>
    </row>
    <row r="2921" spans="8:13" x14ac:dyDescent="0.3">
      <c r="H2921" t="str">
        <f t="shared" si="100"/>
        <v/>
      </c>
      <c r="I2921" t="str">
        <f>VLOOKUP(H2921,Input!$AI$3:$AL$1002,4)</f>
        <v/>
      </c>
      <c r="J2921" t="str">
        <f>VLOOKUP(H2921,Input!$AI$3:$AL$1002,3)</f>
        <v/>
      </c>
      <c r="K2921" t="str">
        <f t="shared" si="101"/>
        <v/>
      </c>
      <c r="L2921" t="str">
        <f>VLOOKUP(K2921,Input!$AM$3:$AP$1002,4)</f>
        <v/>
      </c>
      <c r="M2921" t="str">
        <f>VLOOKUP(K2921,Input!$AM$3:$AP$1002,3)</f>
        <v/>
      </c>
    </row>
    <row r="2922" spans="8:13" x14ac:dyDescent="0.3">
      <c r="H2922" t="str">
        <f t="shared" si="100"/>
        <v/>
      </c>
      <c r="I2922" t="str">
        <f>VLOOKUP(H2922,Input!$AI$3:$AL$1002,4)</f>
        <v/>
      </c>
      <c r="J2922" t="str">
        <f>VLOOKUP(H2922,Input!$AI$3:$AL$1002,3)</f>
        <v/>
      </c>
      <c r="K2922" t="str">
        <f t="shared" si="101"/>
        <v/>
      </c>
      <c r="L2922" t="str">
        <f>VLOOKUP(K2922,Input!$AM$3:$AP$1002,4)</f>
        <v/>
      </c>
      <c r="M2922" t="str">
        <f>VLOOKUP(K2922,Input!$AM$3:$AP$1002,3)</f>
        <v/>
      </c>
    </row>
    <row r="2923" spans="8:13" x14ac:dyDescent="0.3">
      <c r="H2923" t="str">
        <f t="shared" si="100"/>
        <v/>
      </c>
      <c r="I2923" t="str">
        <f>VLOOKUP(H2923,Input!$AI$3:$AL$1002,4)</f>
        <v/>
      </c>
      <c r="J2923" t="str">
        <f>VLOOKUP(H2923,Input!$AI$3:$AL$1002,3)</f>
        <v/>
      </c>
      <c r="K2923" t="str">
        <f t="shared" si="101"/>
        <v/>
      </c>
      <c r="L2923" t="str">
        <f>VLOOKUP(K2923,Input!$AM$3:$AP$1002,4)</f>
        <v/>
      </c>
      <c r="M2923" t="str">
        <f>VLOOKUP(K2923,Input!$AM$3:$AP$1002,3)</f>
        <v/>
      </c>
    </row>
    <row r="2924" spans="8:13" x14ac:dyDescent="0.3">
      <c r="H2924" t="str">
        <f t="shared" si="100"/>
        <v/>
      </c>
      <c r="I2924" t="str">
        <f>VLOOKUP(H2924,Input!$AI$3:$AL$1002,4)</f>
        <v/>
      </c>
      <c r="J2924" t="str">
        <f>VLOOKUP(H2924,Input!$AI$3:$AL$1002,3)</f>
        <v/>
      </c>
      <c r="K2924" t="str">
        <f t="shared" si="101"/>
        <v/>
      </c>
      <c r="L2924" t="str">
        <f>VLOOKUP(K2924,Input!$AM$3:$AP$1002,4)</f>
        <v/>
      </c>
      <c r="M2924" t="str">
        <f>VLOOKUP(K2924,Input!$AM$3:$AP$1002,3)</f>
        <v/>
      </c>
    </row>
    <row r="2925" spans="8:13" x14ac:dyDescent="0.3">
      <c r="H2925" t="str">
        <f t="shared" si="100"/>
        <v/>
      </c>
      <c r="I2925" t="str">
        <f>VLOOKUP(H2925,Input!$AI$3:$AL$1002,4)</f>
        <v/>
      </c>
      <c r="J2925" t="str">
        <f>VLOOKUP(H2925,Input!$AI$3:$AL$1002,3)</f>
        <v/>
      </c>
      <c r="K2925" t="str">
        <f t="shared" si="101"/>
        <v/>
      </c>
      <c r="L2925" t="str">
        <f>VLOOKUP(K2925,Input!$AM$3:$AP$1002,4)</f>
        <v/>
      </c>
      <c r="M2925" t="str">
        <f>VLOOKUP(K2925,Input!$AM$3:$AP$1002,3)</f>
        <v/>
      </c>
    </row>
    <row r="2926" spans="8:13" x14ac:dyDescent="0.3">
      <c r="H2926" t="str">
        <f t="shared" si="100"/>
        <v/>
      </c>
      <c r="I2926" t="str">
        <f>VLOOKUP(H2926,Input!$AI$3:$AL$1002,4)</f>
        <v/>
      </c>
      <c r="J2926" t="str">
        <f>VLOOKUP(H2926,Input!$AI$3:$AL$1002,3)</f>
        <v/>
      </c>
      <c r="K2926" t="str">
        <f t="shared" si="101"/>
        <v/>
      </c>
      <c r="L2926" t="str">
        <f>VLOOKUP(K2926,Input!$AM$3:$AP$1002,4)</f>
        <v/>
      </c>
      <c r="M2926" t="str">
        <f>VLOOKUP(K2926,Input!$AM$3:$AP$1002,3)</f>
        <v/>
      </c>
    </row>
    <row r="2927" spans="8:13" x14ac:dyDescent="0.3">
      <c r="H2927" t="str">
        <f t="shared" si="100"/>
        <v/>
      </c>
      <c r="I2927" t="str">
        <f>VLOOKUP(H2927,Input!$AI$3:$AL$1002,4)</f>
        <v/>
      </c>
      <c r="J2927" t="str">
        <f>VLOOKUP(H2927,Input!$AI$3:$AL$1002,3)</f>
        <v/>
      </c>
      <c r="K2927" t="str">
        <f t="shared" si="101"/>
        <v/>
      </c>
      <c r="L2927" t="str">
        <f>VLOOKUP(K2927,Input!$AM$3:$AP$1002,4)</f>
        <v/>
      </c>
      <c r="M2927" t="str">
        <f>VLOOKUP(K2927,Input!$AM$3:$AP$1002,3)</f>
        <v/>
      </c>
    </row>
    <row r="2928" spans="8:13" x14ac:dyDescent="0.3">
      <c r="H2928" t="str">
        <f t="shared" si="100"/>
        <v/>
      </c>
      <c r="I2928" t="str">
        <f>VLOOKUP(H2928,Input!$AI$3:$AL$1002,4)</f>
        <v/>
      </c>
      <c r="J2928" t="str">
        <f>VLOOKUP(H2928,Input!$AI$3:$AL$1002,3)</f>
        <v/>
      </c>
      <c r="K2928" t="str">
        <f t="shared" si="101"/>
        <v/>
      </c>
      <c r="L2928" t="str">
        <f>VLOOKUP(K2928,Input!$AM$3:$AP$1002,4)</f>
        <v/>
      </c>
      <c r="M2928" t="str">
        <f>VLOOKUP(K2928,Input!$AM$3:$AP$1002,3)</f>
        <v/>
      </c>
    </row>
    <row r="2929" spans="8:13" x14ac:dyDescent="0.3">
      <c r="H2929" t="str">
        <f t="shared" si="100"/>
        <v/>
      </c>
      <c r="I2929" t="str">
        <f>VLOOKUP(H2929,Input!$AI$3:$AL$1002,4)</f>
        <v/>
      </c>
      <c r="J2929" t="str">
        <f>VLOOKUP(H2929,Input!$AI$3:$AL$1002,3)</f>
        <v/>
      </c>
      <c r="K2929" t="str">
        <f t="shared" si="101"/>
        <v/>
      </c>
      <c r="L2929" t="str">
        <f>VLOOKUP(K2929,Input!$AM$3:$AP$1002,4)</f>
        <v/>
      </c>
      <c r="M2929" t="str">
        <f>VLOOKUP(K2929,Input!$AM$3:$AP$1002,3)</f>
        <v/>
      </c>
    </row>
    <row r="2930" spans="8:13" x14ac:dyDescent="0.3">
      <c r="H2930" t="str">
        <f t="shared" si="100"/>
        <v/>
      </c>
      <c r="I2930" t="str">
        <f>VLOOKUP(H2930,Input!$AI$3:$AL$1002,4)</f>
        <v/>
      </c>
      <c r="J2930" t="str">
        <f>VLOOKUP(H2930,Input!$AI$3:$AL$1002,3)</f>
        <v/>
      </c>
      <c r="K2930" t="str">
        <f t="shared" si="101"/>
        <v/>
      </c>
      <c r="L2930" t="str">
        <f>VLOOKUP(K2930,Input!$AM$3:$AP$1002,4)</f>
        <v/>
      </c>
      <c r="M2930" t="str">
        <f>VLOOKUP(K2930,Input!$AM$3:$AP$1002,3)</f>
        <v/>
      </c>
    </row>
    <row r="2931" spans="8:13" x14ac:dyDescent="0.3">
      <c r="H2931" t="str">
        <f t="shared" si="100"/>
        <v/>
      </c>
      <c r="I2931" t="str">
        <f>VLOOKUP(H2931,Input!$AI$3:$AL$1002,4)</f>
        <v/>
      </c>
      <c r="J2931" t="str">
        <f>VLOOKUP(H2931,Input!$AI$3:$AL$1002,3)</f>
        <v/>
      </c>
      <c r="K2931" t="str">
        <f t="shared" si="101"/>
        <v/>
      </c>
      <c r="L2931" t="str">
        <f>VLOOKUP(K2931,Input!$AM$3:$AP$1002,4)</f>
        <v/>
      </c>
      <c r="M2931" t="str">
        <f>VLOOKUP(K2931,Input!$AM$3:$AP$1002,3)</f>
        <v/>
      </c>
    </row>
    <row r="2932" spans="8:13" x14ac:dyDescent="0.3">
      <c r="H2932" t="str">
        <f t="shared" si="100"/>
        <v/>
      </c>
      <c r="I2932" t="str">
        <f>VLOOKUP(H2932,Input!$AI$3:$AL$1002,4)</f>
        <v/>
      </c>
      <c r="J2932" t="str">
        <f>VLOOKUP(H2932,Input!$AI$3:$AL$1002,3)</f>
        <v/>
      </c>
      <c r="K2932" t="str">
        <f t="shared" si="101"/>
        <v/>
      </c>
      <c r="L2932" t="str">
        <f>VLOOKUP(K2932,Input!$AM$3:$AP$1002,4)</f>
        <v/>
      </c>
      <c r="M2932" t="str">
        <f>VLOOKUP(K2932,Input!$AM$3:$AP$1002,3)</f>
        <v/>
      </c>
    </row>
    <row r="2933" spans="8:13" x14ac:dyDescent="0.3">
      <c r="H2933" t="str">
        <f t="shared" si="100"/>
        <v/>
      </c>
      <c r="I2933" t="str">
        <f>VLOOKUP(H2933,Input!$AI$3:$AL$1002,4)</f>
        <v/>
      </c>
      <c r="J2933" t="str">
        <f>VLOOKUP(H2933,Input!$AI$3:$AL$1002,3)</f>
        <v/>
      </c>
      <c r="K2933" t="str">
        <f t="shared" si="101"/>
        <v/>
      </c>
      <c r="L2933" t="str">
        <f>VLOOKUP(K2933,Input!$AM$3:$AP$1002,4)</f>
        <v/>
      </c>
      <c r="M2933" t="str">
        <f>VLOOKUP(K2933,Input!$AM$3:$AP$1002,3)</f>
        <v/>
      </c>
    </row>
    <row r="2934" spans="8:13" x14ac:dyDescent="0.3">
      <c r="H2934" t="str">
        <f t="shared" si="100"/>
        <v/>
      </c>
      <c r="I2934" t="str">
        <f>VLOOKUP(H2934,Input!$AI$3:$AL$1002,4)</f>
        <v/>
      </c>
      <c r="J2934" t="str">
        <f>VLOOKUP(H2934,Input!$AI$3:$AL$1002,3)</f>
        <v/>
      </c>
      <c r="K2934" t="str">
        <f t="shared" si="101"/>
        <v/>
      </c>
      <c r="L2934" t="str">
        <f>VLOOKUP(K2934,Input!$AM$3:$AP$1002,4)</f>
        <v/>
      </c>
      <c r="M2934" t="str">
        <f>VLOOKUP(K2934,Input!$AM$3:$AP$1002,3)</f>
        <v/>
      </c>
    </row>
    <row r="2935" spans="8:13" x14ac:dyDescent="0.3">
      <c r="H2935" t="str">
        <f t="shared" si="100"/>
        <v/>
      </c>
      <c r="I2935" t="str">
        <f>VLOOKUP(H2935,Input!$AI$3:$AL$1002,4)</f>
        <v/>
      </c>
      <c r="J2935" t="str">
        <f>VLOOKUP(H2935,Input!$AI$3:$AL$1002,3)</f>
        <v/>
      </c>
      <c r="K2935" t="str">
        <f t="shared" si="101"/>
        <v/>
      </c>
      <c r="L2935" t="str">
        <f>VLOOKUP(K2935,Input!$AM$3:$AP$1002,4)</f>
        <v/>
      </c>
      <c r="M2935" t="str">
        <f>VLOOKUP(K2935,Input!$AM$3:$AP$1002,3)</f>
        <v/>
      </c>
    </row>
    <row r="2936" spans="8:13" x14ac:dyDescent="0.3">
      <c r="H2936" t="str">
        <f t="shared" si="100"/>
        <v/>
      </c>
      <c r="I2936" t="str">
        <f>VLOOKUP(H2936,Input!$AI$3:$AL$1002,4)</f>
        <v/>
      </c>
      <c r="J2936" t="str">
        <f>VLOOKUP(H2936,Input!$AI$3:$AL$1002,3)</f>
        <v/>
      </c>
      <c r="K2936" t="str">
        <f t="shared" si="101"/>
        <v/>
      </c>
      <c r="L2936" t="str">
        <f>VLOOKUP(K2936,Input!$AM$3:$AP$1002,4)</f>
        <v/>
      </c>
      <c r="M2936" t="str">
        <f>VLOOKUP(K2936,Input!$AM$3:$AP$1002,3)</f>
        <v/>
      </c>
    </row>
    <row r="2937" spans="8:13" x14ac:dyDescent="0.3">
      <c r="H2937" t="str">
        <f t="shared" si="100"/>
        <v/>
      </c>
      <c r="I2937" t="str">
        <f>VLOOKUP(H2937,Input!$AI$3:$AL$1002,4)</f>
        <v/>
      </c>
      <c r="J2937" t="str">
        <f>VLOOKUP(H2937,Input!$AI$3:$AL$1002,3)</f>
        <v/>
      </c>
      <c r="K2937" t="str">
        <f t="shared" si="101"/>
        <v/>
      </c>
      <c r="L2937" t="str">
        <f>VLOOKUP(K2937,Input!$AM$3:$AP$1002,4)</f>
        <v/>
      </c>
      <c r="M2937" t="str">
        <f>VLOOKUP(K2937,Input!$AM$3:$AP$1002,3)</f>
        <v/>
      </c>
    </row>
    <row r="2938" spans="8:13" x14ac:dyDescent="0.3">
      <c r="H2938" t="str">
        <f t="shared" si="100"/>
        <v/>
      </c>
      <c r="I2938" t="str">
        <f>VLOOKUP(H2938,Input!$AI$3:$AL$1002,4)</f>
        <v/>
      </c>
      <c r="J2938" t="str">
        <f>VLOOKUP(H2938,Input!$AI$3:$AL$1002,3)</f>
        <v/>
      </c>
      <c r="K2938" t="str">
        <f t="shared" si="101"/>
        <v/>
      </c>
      <c r="L2938" t="str">
        <f>VLOOKUP(K2938,Input!$AM$3:$AP$1002,4)</f>
        <v/>
      </c>
      <c r="M2938" t="str">
        <f>VLOOKUP(K2938,Input!$AM$3:$AP$1002,3)</f>
        <v/>
      </c>
    </row>
    <row r="2939" spans="8:13" x14ac:dyDescent="0.3">
      <c r="H2939" t="str">
        <f t="shared" si="100"/>
        <v/>
      </c>
      <c r="I2939" t="str">
        <f>VLOOKUP(H2939,Input!$AI$3:$AL$1002,4)</f>
        <v/>
      </c>
      <c r="J2939" t="str">
        <f>VLOOKUP(H2939,Input!$AI$3:$AL$1002,3)</f>
        <v/>
      </c>
      <c r="K2939" t="str">
        <f t="shared" si="101"/>
        <v/>
      </c>
      <c r="L2939" t="str">
        <f>VLOOKUP(K2939,Input!$AM$3:$AP$1002,4)</f>
        <v/>
      </c>
      <c r="M2939" t="str">
        <f>VLOOKUP(K2939,Input!$AM$3:$AP$1002,3)</f>
        <v/>
      </c>
    </row>
    <row r="2940" spans="8:13" x14ac:dyDescent="0.3">
      <c r="H2940" t="str">
        <f t="shared" si="100"/>
        <v/>
      </c>
      <c r="I2940" t="str">
        <f>VLOOKUP(H2940,Input!$AI$3:$AL$1002,4)</f>
        <v/>
      </c>
      <c r="J2940" t="str">
        <f>VLOOKUP(H2940,Input!$AI$3:$AL$1002,3)</f>
        <v/>
      </c>
      <c r="K2940" t="str">
        <f t="shared" si="101"/>
        <v/>
      </c>
      <c r="L2940" t="str">
        <f>VLOOKUP(K2940,Input!$AM$3:$AP$1002,4)</f>
        <v/>
      </c>
      <c r="M2940" t="str">
        <f>VLOOKUP(K2940,Input!$AM$3:$AP$1002,3)</f>
        <v/>
      </c>
    </row>
    <row r="2941" spans="8:13" x14ac:dyDescent="0.3">
      <c r="H2941" t="str">
        <f t="shared" si="100"/>
        <v/>
      </c>
      <c r="I2941" t="str">
        <f>VLOOKUP(H2941,Input!$AI$3:$AL$1002,4)</f>
        <v/>
      </c>
      <c r="J2941" t="str">
        <f>VLOOKUP(H2941,Input!$AI$3:$AL$1002,3)</f>
        <v/>
      </c>
      <c r="K2941" t="str">
        <f t="shared" si="101"/>
        <v/>
      </c>
      <c r="L2941" t="str">
        <f>VLOOKUP(K2941,Input!$AM$3:$AP$1002,4)</f>
        <v/>
      </c>
      <c r="M2941" t="str">
        <f>VLOOKUP(K2941,Input!$AM$3:$AP$1002,3)</f>
        <v/>
      </c>
    </row>
    <row r="2942" spans="8:13" x14ac:dyDescent="0.3">
      <c r="H2942" t="str">
        <f t="shared" si="100"/>
        <v/>
      </c>
      <c r="I2942" t="str">
        <f>VLOOKUP(H2942,Input!$AI$3:$AL$1002,4)</f>
        <v/>
      </c>
      <c r="J2942" t="str">
        <f>VLOOKUP(H2942,Input!$AI$3:$AL$1002,3)</f>
        <v/>
      </c>
      <c r="K2942" t="str">
        <f t="shared" si="101"/>
        <v/>
      </c>
      <c r="L2942" t="str">
        <f>VLOOKUP(K2942,Input!$AM$3:$AP$1002,4)</f>
        <v/>
      </c>
      <c r="M2942" t="str">
        <f>VLOOKUP(K2942,Input!$AM$3:$AP$1002,3)</f>
        <v/>
      </c>
    </row>
    <row r="2943" spans="8:13" x14ac:dyDescent="0.3">
      <c r="H2943" t="str">
        <f t="shared" si="100"/>
        <v/>
      </c>
      <c r="I2943" t="str">
        <f>VLOOKUP(H2943,Input!$AI$3:$AL$1002,4)</f>
        <v/>
      </c>
      <c r="J2943" t="str">
        <f>VLOOKUP(H2943,Input!$AI$3:$AL$1002,3)</f>
        <v/>
      </c>
      <c r="K2943" t="str">
        <f t="shared" si="101"/>
        <v/>
      </c>
      <c r="L2943" t="str">
        <f>VLOOKUP(K2943,Input!$AM$3:$AP$1002,4)</f>
        <v/>
      </c>
      <c r="M2943" t="str">
        <f>VLOOKUP(K2943,Input!$AM$3:$AP$1002,3)</f>
        <v/>
      </c>
    </row>
    <row r="2944" spans="8:13" x14ac:dyDescent="0.3">
      <c r="H2944" t="str">
        <f t="shared" si="100"/>
        <v/>
      </c>
      <c r="I2944" t="str">
        <f>VLOOKUP(H2944,Input!$AI$3:$AL$1002,4)</f>
        <v/>
      </c>
      <c r="J2944" t="str">
        <f>VLOOKUP(H2944,Input!$AI$3:$AL$1002,3)</f>
        <v/>
      </c>
      <c r="K2944" t="str">
        <f t="shared" si="101"/>
        <v/>
      </c>
      <c r="L2944" t="str">
        <f>VLOOKUP(K2944,Input!$AM$3:$AP$1002,4)</f>
        <v/>
      </c>
      <c r="M2944" t="str">
        <f>VLOOKUP(K2944,Input!$AM$3:$AP$1002,3)</f>
        <v/>
      </c>
    </row>
    <row r="2945" spans="8:13" x14ac:dyDescent="0.3">
      <c r="H2945" t="str">
        <f t="shared" si="100"/>
        <v/>
      </c>
      <c r="I2945" t="str">
        <f>VLOOKUP(H2945,Input!$AI$3:$AL$1002,4)</f>
        <v/>
      </c>
      <c r="J2945" t="str">
        <f>VLOOKUP(H2945,Input!$AI$3:$AL$1002,3)</f>
        <v/>
      </c>
      <c r="K2945" t="str">
        <f t="shared" si="101"/>
        <v/>
      </c>
      <c r="L2945" t="str">
        <f>VLOOKUP(K2945,Input!$AM$3:$AP$1002,4)</f>
        <v/>
      </c>
      <c r="M2945" t="str">
        <f>VLOOKUP(K2945,Input!$AM$3:$AP$1002,3)</f>
        <v/>
      </c>
    </row>
    <row r="2946" spans="8:13" x14ac:dyDescent="0.3">
      <c r="H2946" t="str">
        <f t="shared" si="100"/>
        <v/>
      </c>
      <c r="I2946" t="str">
        <f>VLOOKUP(H2946,Input!$AI$3:$AL$1002,4)</f>
        <v/>
      </c>
      <c r="J2946" t="str">
        <f>VLOOKUP(H2946,Input!$AI$3:$AL$1002,3)</f>
        <v/>
      </c>
      <c r="K2946" t="str">
        <f t="shared" si="101"/>
        <v/>
      </c>
      <c r="L2946" t="str">
        <f>VLOOKUP(K2946,Input!$AM$3:$AP$1002,4)</f>
        <v/>
      </c>
      <c r="M2946" t="str">
        <f>VLOOKUP(K2946,Input!$AM$3:$AP$1002,3)</f>
        <v/>
      </c>
    </row>
    <row r="2947" spans="8:13" x14ac:dyDescent="0.3">
      <c r="H2947" t="str">
        <f t="shared" si="100"/>
        <v/>
      </c>
      <c r="I2947" t="str">
        <f>VLOOKUP(H2947,Input!$AI$3:$AL$1002,4)</f>
        <v/>
      </c>
      <c r="J2947" t="str">
        <f>VLOOKUP(H2947,Input!$AI$3:$AL$1002,3)</f>
        <v/>
      </c>
      <c r="K2947" t="str">
        <f t="shared" si="101"/>
        <v/>
      </c>
      <c r="L2947" t="str">
        <f>VLOOKUP(K2947,Input!$AM$3:$AP$1002,4)</f>
        <v/>
      </c>
      <c r="M2947" t="str">
        <f>VLOOKUP(K2947,Input!$AM$3:$AP$1002,3)</f>
        <v/>
      </c>
    </row>
    <row r="2948" spans="8:13" x14ac:dyDescent="0.3">
      <c r="H2948" t="str">
        <f t="shared" si="100"/>
        <v/>
      </c>
      <c r="I2948" t="str">
        <f>VLOOKUP(H2948,Input!$AI$3:$AL$1002,4)</f>
        <v/>
      </c>
      <c r="J2948" t="str">
        <f>VLOOKUP(H2948,Input!$AI$3:$AL$1002,3)</f>
        <v/>
      </c>
      <c r="K2948" t="str">
        <f t="shared" si="101"/>
        <v/>
      </c>
      <c r="L2948" t="str">
        <f>VLOOKUP(K2948,Input!$AM$3:$AP$1002,4)</f>
        <v/>
      </c>
      <c r="M2948" t="str">
        <f>VLOOKUP(K2948,Input!$AM$3:$AP$1002,3)</f>
        <v/>
      </c>
    </row>
    <row r="2949" spans="8:13" x14ac:dyDescent="0.3">
      <c r="H2949" t="str">
        <f t="shared" ref="H2949:H3000" si="102">IF(H2948&lt;$H$1,H2948+1,"")</f>
        <v/>
      </c>
      <c r="I2949" t="str">
        <f>VLOOKUP(H2949,Input!$AI$3:$AL$1002,4)</f>
        <v/>
      </c>
      <c r="J2949" t="str">
        <f>VLOOKUP(H2949,Input!$AI$3:$AL$1002,3)</f>
        <v/>
      </c>
      <c r="K2949" t="str">
        <f t="shared" ref="K2949:K3000" si="103">IF(K2948&lt;$K$1,K2948+1,"")</f>
        <v/>
      </c>
      <c r="L2949" t="str">
        <f>VLOOKUP(K2949,Input!$AM$3:$AP$1002,4)</f>
        <v/>
      </c>
      <c r="M2949" t="str">
        <f>VLOOKUP(K2949,Input!$AM$3:$AP$1002,3)</f>
        <v/>
      </c>
    </row>
    <row r="2950" spans="8:13" x14ac:dyDescent="0.3">
      <c r="H2950" t="str">
        <f t="shared" si="102"/>
        <v/>
      </c>
      <c r="I2950" t="str">
        <f>VLOOKUP(H2950,Input!$AI$3:$AL$1002,4)</f>
        <v/>
      </c>
      <c r="J2950" t="str">
        <f>VLOOKUP(H2950,Input!$AI$3:$AL$1002,3)</f>
        <v/>
      </c>
      <c r="K2950" t="str">
        <f t="shared" si="103"/>
        <v/>
      </c>
      <c r="L2950" t="str">
        <f>VLOOKUP(K2950,Input!$AM$3:$AP$1002,4)</f>
        <v/>
      </c>
      <c r="M2950" t="str">
        <f>VLOOKUP(K2950,Input!$AM$3:$AP$1002,3)</f>
        <v/>
      </c>
    </row>
    <row r="2951" spans="8:13" x14ac:dyDescent="0.3">
      <c r="H2951" t="str">
        <f t="shared" si="102"/>
        <v/>
      </c>
      <c r="I2951" t="str">
        <f>VLOOKUP(H2951,Input!$AI$3:$AL$1002,4)</f>
        <v/>
      </c>
      <c r="J2951" t="str">
        <f>VLOOKUP(H2951,Input!$AI$3:$AL$1002,3)</f>
        <v/>
      </c>
      <c r="K2951" t="str">
        <f t="shared" si="103"/>
        <v/>
      </c>
      <c r="L2951" t="str">
        <f>VLOOKUP(K2951,Input!$AM$3:$AP$1002,4)</f>
        <v/>
      </c>
      <c r="M2951" t="str">
        <f>VLOOKUP(K2951,Input!$AM$3:$AP$1002,3)</f>
        <v/>
      </c>
    </row>
    <row r="2952" spans="8:13" x14ac:dyDescent="0.3">
      <c r="H2952" t="str">
        <f t="shared" si="102"/>
        <v/>
      </c>
      <c r="I2952" t="str">
        <f>VLOOKUP(H2952,Input!$AI$3:$AL$1002,4)</f>
        <v/>
      </c>
      <c r="J2952" t="str">
        <f>VLOOKUP(H2952,Input!$AI$3:$AL$1002,3)</f>
        <v/>
      </c>
      <c r="K2952" t="str">
        <f t="shared" si="103"/>
        <v/>
      </c>
      <c r="L2952" t="str">
        <f>VLOOKUP(K2952,Input!$AM$3:$AP$1002,4)</f>
        <v/>
      </c>
      <c r="M2952" t="str">
        <f>VLOOKUP(K2952,Input!$AM$3:$AP$1002,3)</f>
        <v/>
      </c>
    </row>
    <row r="2953" spans="8:13" x14ac:dyDescent="0.3">
      <c r="H2953" t="str">
        <f t="shared" si="102"/>
        <v/>
      </c>
      <c r="I2953" t="str">
        <f>VLOOKUP(H2953,Input!$AI$3:$AL$1002,4)</f>
        <v/>
      </c>
      <c r="J2953" t="str">
        <f>VLOOKUP(H2953,Input!$AI$3:$AL$1002,3)</f>
        <v/>
      </c>
      <c r="K2953" t="str">
        <f t="shared" si="103"/>
        <v/>
      </c>
      <c r="L2953" t="str">
        <f>VLOOKUP(K2953,Input!$AM$3:$AP$1002,4)</f>
        <v/>
      </c>
      <c r="M2953" t="str">
        <f>VLOOKUP(K2953,Input!$AM$3:$AP$1002,3)</f>
        <v/>
      </c>
    </row>
    <row r="2954" spans="8:13" x14ac:dyDescent="0.3">
      <c r="H2954" t="str">
        <f t="shared" si="102"/>
        <v/>
      </c>
      <c r="I2954" t="str">
        <f>VLOOKUP(H2954,Input!$AI$3:$AL$1002,4)</f>
        <v/>
      </c>
      <c r="J2954" t="str">
        <f>VLOOKUP(H2954,Input!$AI$3:$AL$1002,3)</f>
        <v/>
      </c>
      <c r="K2954" t="str">
        <f t="shared" si="103"/>
        <v/>
      </c>
      <c r="L2954" t="str">
        <f>VLOOKUP(K2954,Input!$AM$3:$AP$1002,4)</f>
        <v/>
      </c>
      <c r="M2954" t="str">
        <f>VLOOKUP(K2954,Input!$AM$3:$AP$1002,3)</f>
        <v/>
      </c>
    </row>
    <row r="2955" spans="8:13" x14ac:dyDescent="0.3">
      <c r="H2955" t="str">
        <f t="shared" si="102"/>
        <v/>
      </c>
      <c r="I2955" t="str">
        <f>VLOOKUP(H2955,Input!$AI$3:$AL$1002,4)</f>
        <v/>
      </c>
      <c r="J2955" t="str">
        <f>VLOOKUP(H2955,Input!$AI$3:$AL$1002,3)</f>
        <v/>
      </c>
      <c r="K2955" t="str">
        <f t="shared" si="103"/>
        <v/>
      </c>
      <c r="L2955" t="str">
        <f>VLOOKUP(K2955,Input!$AM$3:$AP$1002,4)</f>
        <v/>
      </c>
      <c r="M2955" t="str">
        <f>VLOOKUP(K2955,Input!$AM$3:$AP$1002,3)</f>
        <v/>
      </c>
    </row>
    <row r="2956" spans="8:13" x14ac:dyDescent="0.3">
      <c r="H2956" t="str">
        <f t="shared" si="102"/>
        <v/>
      </c>
      <c r="I2956" t="str">
        <f>VLOOKUP(H2956,Input!$AI$3:$AL$1002,4)</f>
        <v/>
      </c>
      <c r="J2956" t="str">
        <f>VLOOKUP(H2956,Input!$AI$3:$AL$1002,3)</f>
        <v/>
      </c>
      <c r="K2956" t="str">
        <f t="shared" si="103"/>
        <v/>
      </c>
      <c r="L2956" t="str">
        <f>VLOOKUP(K2956,Input!$AM$3:$AP$1002,4)</f>
        <v/>
      </c>
      <c r="M2956" t="str">
        <f>VLOOKUP(K2956,Input!$AM$3:$AP$1002,3)</f>
        <v/>
      </c>
    </row>
    <row r="2957" spans="8:13" x14ac:dyDescent="0.3">
      <c r="H2957" t="str">
        <f t="shared" si="102"/>
        <v/>
      </c>
      <c r="I2957" t="str">
        <f>VLOOKUP(H2957,Input!$AI$3:$AL$1002,4)</f>
        <v/>
      </c>
      <c r="J2957" t="str">
        <f>VLOOKUP(H2957,Input!$AI$3:$AL$1002,3)</f>
        <v/>
      </c>
      <c r="K2957" t="str">
        <f t="shared" si="103"/>
        <v/>
      </c>
      <c r="L2957" t="str">
        <f>VLOOKUP(K2957,Input!$AM$3:$AP$1002,4)</f>
        <v/>
      </c>
      <c r="M2957" t="str">
        <f>VLOOKUP(K2957,Input!$AM$3:$AP$1002,3)</f>
        <v/>
      </c>
    </row>
    <row r="2958" spans="8:13" x14ac:dyDescent="0.3">
      <c r="H2958" t="str">
        <f t="shared" si="102"/>
        <v/>
      </c>
      <c r="I2958" t="str">
        <f>VLOOKUP(H2958,Input!$AI$3:$AL$1002,4)</f>
        <v/>
      </c>
      <c r="J2958" t="str">
        <f>VLOOKUP(H2958,Input!$AI$3:$AL$1002,3)</f>
        <v/>
      </c>
      <c r="K2958" t="str">
        <f t="shared" si="103"/>
        <v/>
      </c>
      <c r="L2958" t="str">
        <f>VLOOKUP(K2958,Input!$AM$3:$AP$1002,4)</f>
        <v/>
      </c>
      <c r="M2958" t="str">
        <f>VLOOKUP(K2958,Input!$AM$3:$AP$1002,3)</f>
        <v/>
      </c>
    </row>
    <row r="2959" spans="8:13" x14ac:dyDescent="0.3">
      <c r="H2959" t="str">
        <f t="shared" si="102"/>
        <v/>
      </c>
      <c r="I2959" t="str">
        <f>VLOOKUP(H2959,Input!$AI$3:$AL$1002,4)</f>
        <v/>
      </c>
      <c r="J2959" t="str">
        <f>VLOOKUP(H2959,Input!$AI$3:$AL$1002,3)</f>
        <v/>
      </c>
      <c r="K2959" t="str">
        <f t="shared" si="103"/>
        <v/>
      </c>
      <c r="L2959" t="str">
        <f>VLOOKUP(K2959,Input!$AM$3:$AP$1002,4)</f>
        <v/>
      </c>
      <c r="M2959" t="str">
        <f>VLOOKUP(K2959,Input!$AM$3:$AP$1002,3)</f>
        <v/>
      </c>
    </row>
    <row r="2960" spans="8:13" x14ac:dyDescent="0.3">
      <c r="H2960" t="str">
        <f t="shared" si="102"/>
        <v/>
      </c>
      <c r="I2960" t="str">
        <f>VLOOKUP(H2960,Input!$AI$3:$AL$1002,4)</f>
        <v/>
      </c>
      <c r="J2960" t="str">
        <f>VLOOKUP(H2960,Input!$AI$3:$AL$1002,3)</f>
        <v/>
      </c>
      <c r="K2960" t="str">
        <f t="shared" si="103"/>
        <v/>
      </c>
      <c r="L2960" t="str">
        <f>VLOOKUP(K2960,Input!$AM$3:$AP$1002,4)</f>
        <v/>
      </c>
      <c r="M2960" t="str">
        <f>VLOOKUP(K2960,Input!$AM$3:$AP$1002,3)</f>
        <v/>
      </c>
    </row>
    <row r="2961" spans="8:13" x14ac:dyDescent="0.3">
      <c r="H2961" t="str">
        <f t="shared" si="102"/>
        <v/>
      </c>
      <c r="I2961" t="str">
        <f>VLOOKUP(H2961,Input!$AI$3:$AL$1002,4)</f>
        <v/>
      </c>
      <c r="J2961" t="str">
        <f>VLOOKUP(H2961,Input!$AI$3:$AL$1002,3)</f>
        <v/>
      </c>
      <c r="K2961" t="str">
        <f t="shared" si="103"/>
        <v/>
      </c>
      <c r="L2961" t="str">
        <f>VLOOKUP(K2961,Input!$AM$3:$AP$1002,4)</f>
        <v/>
      </c>
      <c r="M2961" t="str">
        <f>VLOOKUP(K2961,Input!$AM$3:$AP$1002,3)</f>
        <v/>
      </c>
    </row>
    <row r="2962" spans="8:13" x14ac:dyDescent="0.3">
      <c r="H2962" t="str">
        <f t="shared" si="102"/>
        <v/>
      </c>
      <c r="I2962" t="str">
        <f>VLOOKUP(H2962,Input!$AI$3:$AL$1002,4)</f>
        <v/>
      </c>
      <c r="J2962" t="str">
        <f>VLOOKUP(H2962,Input!$AI$3:$AL$1002,3)</f>
        <v/>
      </c>
      <c r="K2962" t="str">
        <f t="shared" si="103"/>
        <v/>
      </c>
      <c r="L2962" t="str">
        <f>VLOOKUP(K2962,Input!$AM$3:$AP$1002,4)</f>
        <v/>
      </c>
      <c r="M2962" t="str">
        <f>VLOOKUP(K2962,Input!$AM$3:$AP$1002,3)</f>
        <v/>
      </c>
    </row>
    <row r="2963" spans="8:13" x14ac:dyDescent="0.3">
      <c r="H2963" t="str">
        <f t="shared" si="102"/>
        <v/>
      </c>
      <c r="I2963" t="str">
        <f>VLOOKUP(H2963,Input!$AI$3:$AL$1002,4)</f>
        <v/>
      </c>
      <c r="J2963" t="str">
        <f>VLOOKUP(H2963,Input!$AI$3:$AL$1002,3)</f>
        <v/>
      </c>
      <c r="K2963" t="str">
        <f t="shared" si="103"/>
        <v/>
      </c>
      <c r="L2963" t="str">
        <f>VLOOKUP(K2963,Input!$AM$3:$AP$1002,4)</f>
        <v/>
      </c>
      <c r="M2963" t="str">
        <f>VLOOKUP(K2963,Input!$AM$3:$AP$1002,3)</f>
        <v/>
      </c>
    </row>
    <row r="2964" spans="8:13" x14ac:dyDescent="0.3">
      <c r="H2964" t="str">
        <f t="shared" si="102"/>
        <v/>
      </c>
      <c r="I2964" t="str">
        <f>VLOOKUP(H2964,Input!$AI$3:$AL$1002,4)</f>
        <v/>
      </c>
      <c r="J2964" t="str">
        <f>VLOOKUP(H2964,Input!$AI$3:$AL$1002,3)</f>
        <v/>
      </c>
      <c r="K2964" t="str">
        <f t="shared" si="103"/>
        <v/>
      </c>
      <c r="L2964" t="str">
        <f>VLOOKUP(K2964,Input!$AM$3:$AP$1002,4)</f>
        <v/>
      </c>
      <c r="M2964" t="str">
        <f>VLOOKUP(K2964,Input!$AM$3:$AP$1002,3)</f>
        <v/>
      </c>
    </row>
    <row r="2965" spans="8:13" x14ac:dyDescent="0.3">
      <c r="H2965" t="str">
        <f t="shared" si="102"/>
        <v/>
      </c>
      <c r="I2965" t="str">
        <f>VLOOKUP(H2965,Input!$AI$3:$AL$1002,4)</f>
        <v/>
      </c>
      <c r="J2965" t="str">
        <f>VLOOKUP(H2965,Input!$AI$3:$AL$1002,3)</f>
        <v/>
      </c>
      <c r="K2965" t="str">
        <f t="shared" si="103"/>
        <v/>
      </c>
      <c r="L2965" t="str">
        <f>VLOOKUP(K2965,Input!$AM$3:$AP$1002,4)</f>
        <v/>
      </c>
      <c r="M2965" t="str">
        <f>VLOOKUP(K2965,Input!$AM$3:$AP$1002,3)</f>
        <v/>
      </c>
    </row>
    <row r="2966" spans="8:13" x14ac:dyDescent="0.3">
      <c r="H2966" t="str">
        <f t="shared" si="102"/>
        <v/>
      </c>
      <c r="I2966" t="str">
        <f>VLOOKUP(H2966,Input!$AI$3:$AL$1002,4)</f>
        <v/>
      </c>
      <c r="J2966" t="str">
        <f>VLOOKUP(H2966,Input!$AI$3:$AL$1002,3)</f>
        <v/>
      </c>
      <c r="K2966" t="str">
        <f t="shared" si="103"/>
        <v/>
      </c>
      <c r="L2966" t="str">
        <f>VLOOKUP(K2966,Input!$AM$3:$AP$1002,4)</f>
        <v/>
      </c>
      <c r="M2966" t="str">
        <f>VLOOKUP(K2966,Input!$AM$3:$AP$1002,3)</f>
        <v/>
      </c>
    </row>
    <row r="2967" spans="8:13" x14ac:dyDescent="0.3">
      <c r="H2967" t="str">
        <f t="shared" si="102"/>
        <v/>
      </c>
      <c r="I2967" t="str">
        <f>VLOOKUP(H2967,Input!$AI$3:$AL$1002,4)</f>
        <v/>
      </c>
      <c r="J2967" t="str">
        <f>VLOOKUP(H2967,Input!$AI$3:$AL$1002,3)</f>
        <v/>
      </c>
      <c r="K2967" t="str">
        <f t="shared" si="103"/>
        <v/>
      </c>
      <c r="L2967" t="str">
        <f>VLOOKUP(K2967,Input!$AM$3:$AP$1002,4)</f>
        <v/>
      </c>
      <c r="M2967" t="str">
        <f>VLOOKUP(K2967,Input!$AM$3:$AP$1002,3)</f>
        <v/>
      </c>
    </row>
    <row r="2968" spans="8:13" x14ac:dyDescent="0.3">
      <c r="H2968" t="str">
        <f t="shared" si="102"/>
        <v/>
      </c>
      <c r="I2968" t="str">
        <f>VLOOKUP(H2968,Input!$AI$3:$AL$1002,4)</f>
        <v/>
      </c>
      <c r="J2968" t="str">
        <f>VLOOKUP(H2968,Input!$AI$3:$AL$1002,3)</f>
        <v/>
      </c>
      <c r="K2968" t="str">
        <f t="shared" si="103"/>
        <v/>
      </c>
      <c r="L2968" t="str">
        <f>VLOOKUP(K2968,Input!$AM$3:$AP$1002,4)</f>
        <v/>
      </c>
      <c r="M2968" t="str">
        <f>VLOOKUP(K2968,Input!$AM$3:$AP$1002,3)</f>
        <v/>
      </c>
    </row>
    <row r="2969" spans="8:13" x14ac:dyDescent="0.3">
      <c r="H2969" t="str">
        <f t="shared" si="102"/>
        <v/>
      </c>
      <c r="I2969" t="str">
        <f>VLOOKUP(H2969,Input!$AI$3:$AL$1002,4)</f>
        <v/>
      </c>
      <c r="J2969" t="str">
        <f>VLOOKUP(H2969,Input!$AI$3:$AL$1002,3)</f>
        <v/>
      </c>
      <c r="K2969" t="str">
        <f t="shared" si="103"/>
        <v/>
      </c>
      <c r="L2969" t="str">
        <f>VLOOKUP(K2969,Input!$AM$3:$AP$1002,4)</f>
        <v/>
      </c>
      <c r="M2969" t="str">
        <f>VLOOKUP(K2969,Input!$AM$3:$AP$1002,3)</f>
        <v/>
      </c>
    </row>
    <row r="2970" spans="8:13" x14ac:dyDescent="0.3">
      <c r="H2970" t="str">
        <f t="shared" si="102"/>
        <v/>
      </c>
      <c r="I2970" t="str">
        <f>VLOOKUP(H2970,Input!$AI$3:$AL$1002,4)</f>
        <v/>
      </c>
      <c r="J2970" t="str">
        <f>VLOOKUP(H2970,Input!$AI$3:$AL$1002,3)</f>
        <v/>
      </c>
      <c r="K2970" t="str">
        <f t="shared" si="103"/>
        <v/>
      </c>
      <c r="L2970" t="str">
        <f>VLOOKUP(K2970,Input!$AM$3:$AP$1002,4)</f>
        <v/>
      </c>
      <c r="M2970" t="str">
        <f>VLOOKUP(K2970,Input!$AM$3:$AP$1002,3)</f>
        <v/>
      </c>
    </row>
    <row r="2971" spans="8:13" x14ac:dyDescent="0.3">
      <c r="H2971" t="str">
        <f t="shared" si="102"/>
        <v/>
      </c>
      <c r="I2971" t="str">
        <f>VLOOKUP(H2971,Input!$AI$3:$AL$1002,4)</f>
        <v/>
      </c>
      <c r="J2971" t="str">
        <f>VLOOKUP(H2971,Input!$AI$3:$AL$1002,3)</f>
        <v/>
      </c>
      <c r="K2971" t="str">
        <f t="shared" si="103"/>
        <v/>
      </c>
      <c r="L2971" t="str">
        <f>VLOOKUP(K2971,Input!$AM$3:$AP$1002,4)</f>
        <v/>
      </c>
      <c r="M2971" t="str">
        <f>VLOOKUP(K2971,Input!$AM$3:$AP$1002,3)</f>
        <v/>
      </c>
    </row>
    <row r="2972" spans="8:13" x14ac:dyDescent="0.3">
      <c r="H2972" t="str">
        <f t="shared" si="102"/>
        <v/>
      </c>
      <c r="I2972" t="str">
        <f>VLOOKUP(H2972,Input!$AI$3:$AL$1002,4)</f>
        <v/>
      </c>
      <c r="J2972" t="str">
        <f>VLOOKUP(H2972,Input!$AI$3:$AL$1002,3)</f>
        <v/>
      </c>
      <c r="K2972" t="str">
        <f t="shared" si="103"/>
        <v/>
      </c>
      <c r="L2972" t="str">
        <f>VLOOKUP(K2972,Input!$AM$3:$AP$1002,4)</f>
        <v/>
      </c>
      <c r="M2972" t="str">
        <f>VLOOKUP(K2972,Input!$AM$3:$AP$1002,3)</f>
        <v/>
      </c>
    </row>
    <row r="2973" spans="8:13" x14ac:dyDescent="0.3">
      <c r="H2973" t="str">
        <f t="shared" si="102"/>
        <v/>
      </c>
      <c r="I2973" t="str">
        <f>VLOOKUP(H2973,Input!$AI$3:$AL$1002,4)</f>
        <v/>
      </c>
      <c r="J2973" t="str">
        <f>VLOOKUP(H2973,Input!$AI$3:$AL$1002,3)</f>
        <v/>
      </c>
      <c r="K2973" t="str">
        <f t="shared" si="103"/>
        <v/>
      </c>
      <c r="L2973" t="str">
        <f>VLOOKUP(K2973,Input!$AM$3:$AP$1002,4)</f>
        <v/>
      </c>
      <c r="M2973" t="str">
        <f>VLOOKUP(K2973,Input!$AM$3:$AP$1002,3)</f>
        <v/>
      </c>
    </row>
    <row r="2974" spans="8:13" x14ac:dyDescent="0.3">
      <c r="H2974" t="str">
        <f t="shared" si="102"/>
        <v/>
      </c>
      <c r="I2974" t="str">
        <f>VLOOKUP(H2974,Input!$AI$3:$AL$1002,4)</f>
        <v/>
      </c>
      <c r="J2974" t="str">
        <f>VLOOKUP(H2974,Input!$AI$3:$AL$1002,3)</f>
        <v/>
      </c>
      <c r="K2974" t="str">
        <f t="shared" si="103"/>
        <v/>
      </c>
      <c r="L2974" t="str">
        <f>VLOOKUP(K2974,Input!$AM$3:$AP$1002,4)</f>
        <v/>
      </c>
      <c r="M2974" t="str">
        <f>VLOOKUP(K2974,Input!$AM$3:$AP$1002,3)</f>
        <v/>
      </c>
    </row>
    <row r="2975" spans="8:13" x14ac:dyDescent="0.3">
      <c r="H2975" t="str">
        <f t="shared" si="102"/>
        <v/>
      </c>
      <c r="I2975" t="str">
        <f>VLOOKUP(H2975,Input!$AI$3:$AL$1002,4)</f>
        <v/>
      </c>
      <c r="J2975" t="str">
        <f>VLOOKUP(H2975,Input!$AI$3:$AL$1002,3)</f>
        <v/>
      </c>
      <c r="K2975" t="str">
        <f t="shared" si="103"/>
        <v/>
      </c>
      <c r="L2975" t="str">
        <f>VLOOKUP(K2975,Input!$AM$3:$AP$1002,4)</f>
        <v/>
      </c>
      <c r="M2975" t="str">
        <f>VLOOKUP(K2975,Input!$AM$3:$AP$1002,3)</f>
        <v/>
      </c>
    </row>
    <row r="2976" spans="8:13" x14ac:dyDescent="0.3">
      <c r="H2976" t="str">
        <f t="shared" si="102"/>
        <v/>
      </c>
      <c r="I2976" t="str">
        <f>VLOOKUP(H2976,Input!$AI$3:$AL$1002,4)</f>
        <v/>
      </c>
      <c r="J2976" t="str">
        <f>VLOOKUP(H2976,Input!$AI$3:$AL$1002,3)</f>
        <v/>
      </c>
      <c r="K2976" t="str">
        <f t="shared" si="103"/>
        <v/>
      </c>
      <c r="L2976" t="str">
        <f>VLOOKUP(K2976,Input!$AM$3:$AP$1002,4)</f>
        <v/>
      </c>
      <c r="M2976" t="str">
        <f>VLOOKUP(K2976,Input!$AM$3:$AP$1002,3)</f>
        <v/>
      </c>
    </row>
    <row r="2977" spans="8:13" x14ac:dyDescent="0.3">
      <c r="H2977" t="str">
        <f t="shared" si="102"/>
        <v/>
      </c>
      <c r="I2977" t="str">
        <f>VLOOKUP(H2977,Input!$AI$3:$AL$1002,4)</f>
        <v/>
      </c>
      <c r="J2977" t="str">
        <f>VLOOKUP(H2977,Input!$AI$3:$AL$1002,3)</f>
        <v/>
      </c>
      <c r="K2977" t="str">
        <f t="shared" si="103"/>
        <v/>
      </c>
      <c r="L2977" t="str">
        <f>VLOOKUP(K2977,Input!$AM$3:$AP$1002,4)</f>
        <v/>
      </c>
      <c r="M2977" t="str">
        <f>VLOOKUP(K2977,Input!$AM$3:$AP$1002,3)</f>
        <v/>
      </c>
    </row>
    <row r="2978" spans="8:13" x14ac:dyDescent="0.3">
      <c r="H2978" t="str">
        <f t="shared" si="102"/>
        <v/>
      </c>
      <c r="I2978" t="str">
        <f>VLOOKUP(H2978,Input!$AI$3:$AL$1002,4)</f>
        <v/>
      </c>
      <c r="J2978" t="str">
        <f>VLOOKUP(H2978,Input!$AI$3:$AL$1002,3)</f>
        <v/>
      </c>
      <c r="K2978" t="str">
        <f t="shared" si="103"/>
        <v/>
      </c>
      <c r="L2978" t="str">
        <f>VLOOKUP(K2978,Input!$AM$3:$AP$1002,4)</f>
        <v/>
      </c>
      <c r="M2978" t="str">
        <f>VLOOKUP(K2978,Input!$AM$3:$AP$1002,3)</f>
        <v/>
      </c>
    </row>
    <row r="2979" spans="8:13" x14ac:dyDescent="0.3">
      <c r="H2979" t="str">
        <f t="shared" si="102"/>
        <v/>
      </c>
      <c r="I2979" t="str">
        <f>VLOOKUP(H2979,Input!$AI$3:$AL$1002,4)</f>
        <v/>
      </c>
      <c r="J2979" t="str">
        <f>VLOOKUP(H2979,Input!$AI$3:$AL$1002,3)</f>
        <v/>
      </c>
      <c r="K2979" t="str">
        <f t="shared" si="103"/>
        <v/>
      </c>
      <c r="L2979" t="str">
        <f>VLOOKUP(K2979,Input!$AM$3:$AP$1002,4)</f>
        <v/>
      </c>
      <c r="M2979" t="str">
        <f>VLOOKUP(K2979,Input!$AM$3:$AP$1002,3)</f>
        <v/>
      </c>
    </row>
    <row r="2980" spans="8:13" x14ac:dyDescent="0.3">
      <c r="H2980" t="str">
        <f t="shared" si="102"/>
        <v/>
      </c>
      <c r="I2980" t="str">
        <f>VLOOKUP(H2980,Input!$AI$3:$AL$1002,4)</f>
        <v/>
      </c>
      <c r="J2980" t="str">
        <f>VLOOKUP(H2980,Input!$AI$3:$AL$1002,3)</f>
        <v/>
      </c>
      <c r="K2980" t="str">
        <f t="shared" si="103"/>
        <v/>
      </c>
      <c r="L2980" t="str">
        <f>VLOOKUP(K2980,Input!$AM$3:$AP$1002,4)</f>
        <v/>
      </c>
      <c r="M2980" t="str">
        <f>VLOOKUP(K2980,Input!$AM$3:$AP$1002,3)</f>
        <v/>
      </c>
    </row>
    <row r="2981" spans="8:13" x14ac:dyDescent="0.3">
      <c r="H2981" t="str">
        <f t="shared" si="102"/>
        <v/>
      </c>
      <c r="I2981" t="str">
        <f>VLOOKUP(H2981,Input!$AI$3:$AL$1002,4)</f>
        <v/>
      </c>
      <c r="J2981" t="str">
        <f>VLOOKUP(H2981,Input!$AI$3:$AL$1002,3)</f>
        <v/>
      </c>
      <c r="K2981" t="str">
        <f t="shared" si="103"/>
        <v/>
      </c>
      <c r="L2981" t="str">
        <f>VLOOKUP(K2981,Input!$AM$3:$AP$1002,4)</f>
        <v/>
      </c>
      <c r="M2981" t="str">
        <f>VLOOKUP(K2981,Input!$AM$3:$AP$1002,3)</f>
        <v/>
      </c>
    </row>
    <row r="2982" spans="8:13" x14ac:dyDescent="0.3">
      <c r="H2982" t="str">
        <f t="shared" si="102"/>
        <v/>
      </c>
      <c r="I2982" t="str">
        <f>VLOOKUP(H2982,Input!$AI$3:$AL$1002,4)</f>
        <v/>
      </c>
      <c r="J2982" t="str">
        <f>VLOOKUP(H2982,Input!$AI$3:$AL$1002,3)</f>
        <v/>
      </c>
      <c r="K2982" t="str">
        <f t="shared" si="103"/>
        <v/>
      </c>
      <c r="L2982" t="str">
        <f>VLOOKUP(K2982,Input!$AM$3:$AP$1002,4)</f>
        <v/>
      </c>
      <c r="M2982" t="str">
        <f>VLOOKUP(K2982,Input!$AM$3:$AP$1002,3)</f>
        <v/>
      </c>
    </row>
    <row r="2983" spans="8:13" x14ac:dyDescent="0.3">
      <c r="H2983" t="str">
        <f t="shared" si="102"/>
        <v/>
      </c>
      <c r="I2983" t="str">
        <f>VLOOKUP(H2983,Input!$AI$3:$AL$1002,4)</f>
        <v/>
      </c>
      <c r="J2983" t="str">
        <f>VLOOKUP(H2983,Input!$AI$3:$AL$1002,3)</f>
        <v/>
      </c>
      <c r="K2983" t="str">
        <f t="shared" si="103"/>
        <v/>
      </c>
      <c r="L2983" t="str">
        <f>VLOOKUP(K2983,Input!$AM$3:$AP$1002,4)</f>
        <v/>
      </c>
      <c r="M2983" t="str">
        <f>VLOOKUP(K2983,Input!$AM$3:$AP$1002,3)</f>
        <v/>
      </c>
    </row>
    <row r="2984" spans="8:13" x14ac:dyDescent="0.3">
      <c r="H2984" t="str">
        <f t="shared" si="102"/>
        <v/>
      </c>
      <c r="I2984" t="str">
        <f>VLOOKUP(H2984,Input!$AI$3:$AL$1002,4)</f>
        <v/>
      </c>
      <c r="J2984" t="str">
        <f>VLOOKUP(H2984,Input!$AI$3:$AL$1002,3)</f>
        <v/>
      </c>
      <c r="K2984" t="str">
        <f t="shared" si="103"/>
        <v/>
      </c>
      <c r="L2984" t="str">
        <f>VLOOKUP(K2984,Input!$AM$3:$AP$1002,4)</f>
        <v/>
      </c>
      <c r="M2984" t="str">
        <f>VLOOKUP(K2984,Input!$AM$3:$AP$1002,3)</f>
        <v/>
      </c>
    </row>
    <row r="2985" spans="8:13" x14ac:dyDescent="0.3">
      <c r="H2985" t="str">
        <f t="shared" si="102"/>
        <v/>
      </c>
      <c r="I2985" t="str">
        <f>VLOOKUP(H2985,Input!$AI$3:$AL$1002,4)</f>
        <v/>
      </c>
      <c r="J2985" t="str">
        <f>VLOOKUP(H2985,Input!$AI$3:$AL$1002,3)</f>
        <v/>
      </c>
      <c r="K2985" t="str">
        <f t="shared" si="103"/>
        <v/>
      </c>
      <c r="L2985" t="str">
        <f>VLOOKUP(K2985,Input!$AM$3:$AP$1002,4)</f>
        <v/>
      </c>
      <c r="M2985" t="str">
        <f>VLOOKUP(K2985,Input!$AM$3:$AP$1002,3)</f>
        <v/>
      </c>
    </row>
    <row r="2986" spans="8:13" x14ac:dyDescent="0.3">
      <c r="H2986" t="str">
        <f t="shared" si="102"/>
        <v/>
      </c>
      <c r="I2986" t="str">
        <f>VLOOKUP(H2986,Input!$AI$3:$AL$1002,4)</f>
        <v/>
      </c>
      <c r="J2986" t="str">
        <f>VLOOKUP(H2986,Input!$AI$3:$AL$1002,3)</f>
        <v/>
      </c>
      <c r="K2986" t="str">
        <f t="shared" si="103"/>
        <v/>
      </c>
      <c r="L2986" t="str">
        <f>VLOOKUP(K2986,Input!$AM$3:$AP$1002,4)</f>
        <v/>
      </c>
      <c r="M2986" t="str">
        <f>VLOOKUP(K2986,Input!$AM$3:$AP$1002,3)</f>
        <v/>
      </c>
    </row>
    <row r="2987" spans="8:13" x14ac:dyDescent="0.3">
      <c r="H2987" t="str">
        <f t="shared" si="102"/>
        <v/>
      </c>
      <c r="I2987" t="str">
        <f>VLOOKUP(H2987,Input!$AI$3:$AL$1002,4)</f>
        <v/>
      </c>
      <c r="J2987" t="str">
        <f>VLOOKUP(H2987,Input!$AI$3:$AL$1002,3)</f>
        <v/>
      </c>
      <c r="K2987" t="str">
        <f t="shared" si="103"/>
        <v/>
      </c>
      <c r="L2987" t="str">
        <f>VLOOKUP(K2987,Input!$AM$3:$AP$1002,4)</f>
        <v/>
      </c>
      <c r="M2987" t="str">
        <f>VLOOKUP(K2987,Input!$AM$3:$AP$1002,3)</f>
        <v/>
      </c>
    </row>
    <row r="2988" spans="8:13" x14ac:dyDescent="0.3">
      <c r="H2988" t="str">
        <f t="shared" si="102"/>
        <v/>
      </c>
      <c r="I2988" t="str">
        <f>VLOOKUP(H2988,Input!$AI$3:$AL$1002,4)</f>
        <v/>
      </c>
      <c r="J2988" t="str">
        <f>VLOOKUP(H2988,Input!$AI$3:$AL$1002,3)</f>
        <v/>
      </c>
      <c r="K2988" t="str">
        <f t="shared" si="103"/>
        <v/>
      </c>
      <c r="L2988" t="str">
        <f>VLOOKUP(K2988,Input!$AM$3:$AP$1002,4)</f>
        <v/>
      </c>
      <c r="M2988" t="str">
        <f>VLOOKUP(K2988,Input!$AM$3:$AP$1002,3)</f>
        <v/>
      </c>
    </row>
    <row r="2989" spans="8:13" x14ac:dyDescent="0.3">
      <c r="H2989" t="str">
        <f t="shared" si="102"/>
        <v/>
      </c>
      <c r="I2989" t="str">
        <f>VLOOKUP(H2989,Input!$AI$3:$AL$1002,4)</f>
        <v/>
      </c>
      <c r="J2989" t="str">
        <f>VLOOKUP(H2989,Input!$AI$3:$AL$1002,3)</f>
        <v/>
      </c>
      <c r="K2989" t="str">
        <f t="shared" si="103"/>
        <v/>
      </c>
      <c r="L2989" t="str">
        <f>VLOOKUP(K2989,Input!$AM$3:$AP$1002,4)</f>
        <v/>
      </c>
      <c r="M2989" t="str">
        <f>VLOOKUP(K2989,Input!$AM$3:$AP$1002,3)</f>
        <v/>
      </c>
    </row>
    <row r="2990" spans="8:13" x14ac:dyDescent="0.3">
      <c r="H2990" t="str">
        <f t="shared" si="102"/>
        <v/>
      </c>
      <c r="I2990" t="str">
        <f>VLOOKUP(H2990,Input!$AI$3:$AL$1002,4)</f>
        <v/>
      </c>
      <c r="J2990" t="str">
        <f>VLOOKUP(H2990,Input!$AI$3:$AL$1002,3)</f>
        <v/>
      </c>
      <c r="K2990" t="str">
        <f t="shared" si="103"/>
        <v/>
      </c>
      <c r="L2990" t="str">
        <f>VLOOKUP(K2990,Input!$AM$3:$AP$1002,4)</f>
        <v/>
      </c>
      <c r="M2990" t="str">
        <f>VLOOKUP(K2990,Input!$AM$3:$AP$1002,3)</f>
        <v/>
      </c>
    </row>
    <row r="2991" spans="8:13" x14ac:dyDescent="0.3">
      <c r="H2991" t="str">
        <f t="shared" si="102"/>
        <v/>
      </c>
      <c r="I2991" t="str">
        <f>VLOOKUP(H2991,Input!$AI$3:$AL$1002,4)</f>
        <v/>
      </c>
      <c r="J2991" t="str">
        <f>VLOOKUP(H2991,Input!$AI$3:$AL$1002,3)</f>
        <v/>
      </c>
      <c r="K2991" t="str">
        <f t="shared" si="103"/>
        <v/>
      </c>
      <c r="L2991" t="str">
        <f>VLOOKUP(K2991,Input!$AM$3:$AP$1002,4)</f>
        <v/>
      </c>
      <c r="M2991" t="str">
        <f>VLOOKUP(K2991,Input!$AM$3:$AP$1002,3)</f>
        <v/>
      </c>
    </row>
    <row r="2992" spans="8:13" x14ac:dyDescent="0.3">
      <c r="H2992" t="str">
        <f t="shared" si="102"/>
        <v/>
      </c>
      <c r="I2992" t="str">
        <f>VLOOKUP(H2992,Input!$AI$3:$AL$1002,4)</f>
        <v/>
      </c>
      <c r="J2992" t="str">
        <f>VLOOKUP(H2992,Input!$AI$3:$AL$1002,3)</f>
        <v/>
      </c>
      <c r="K2992" t="str">
        <f t="shared" si="103"/>
        <v/>
      </c>
      <c r="L2992" t="str">
        <f>VLOOKUP(K2992,Input!$AM$3:$AP$1002,4)</f>
        <v/>
      </c>
      <c r="M2992" t="str">
        <f>VLOOKUP(K2992,Input!$AM$3:$AP$1002,3)</f>
        <v/>
      </c>
    </row>
    <row r="2993" spans="8:13" x14ac:dyDescent="0.3">
      <c r="H2993" t="str">
        <f t="shared" si="102"/>
        <v/>
      </c>
      <c r="I2993" t="str">
        <f>VLOOKUP(H2993,Input!$AI$3:$AL$1002,4)</f>
        <v/>
      </c>
      <c r="J2993" t="str">
        <f>VLOOKUP(H2993,Input!$AI$3:$AL$1002,3)</f>
        <v/>
      </c>
      <c r="K2993" t="str">
        <f t="shared" si="103"/>
        <v/>
      </c>
      <c r="L2993" t="str">
        <f>VLOOKUP(K2993,Input!$AM$3:$AP$1002,4)</f>
        <v/>
      </c>
      <c r="M2993" t="str">
        <f>VLOOKUP(K2993,Input!$AM$3:$AP$1002,3)</f>
        <v/>
      </c>
    </row>
    <row r="2994" spans="8:13" x14ac:dyDescent="0.3">
      <c r="H2994" t="str">
        <f t="shared" si="102"/>
        <v/>
      </c>
      <c r="I2994" t="str">
        <f>VLOOKUP(H2994,Input!$AI$3:$AL$1002,4)</f>
        <v/>
      </c>
      <c r="J2994" t="str">
        <f>VLOOKUP(H2994,Input!$AI$3:$AL$1002,3)</f>
        <v/>
      </c>
      <c r="K2994" t="str">
        <f t="shared" si="103"/>
        <v/>
      </c>
      <c r="L2994" t="str">
        <f>VLOOKUP(K2994,Input!$AM$3:$AP$1002,4)</f>
        <v/>
      </c>
      <c r="M2994" t="str">
        <f>VLOOKUP(K2994,Input!$AM$3:$AP$1002,3)</f>
        <v/>
      </c>
    </row>
    <row r="2995" spans="8:13" x14ac:dyDescent="0.3">
      <c r="H2995" t="str">
        <f t="shared" si="102"/>
        <v/>
      </c>
      <c r="I2995" t="str">
        <f>VLOOKUP(H2995,Input!$AI$3:$AL$1002,4)</f>
        <v/>
      </c>
      <c r="J2995" t="str">
        <f>VLOOKUP(H2995,Input!$AI$3:$AL$1002,3)</f>
        <v/>
      </c>
      <c r="K2995" t="str">
        <f t="shared" si="103"/>
        <v/>
      </c>
      <c r="L2995" t="str">
        <f>VLOOKUP(K2995,Input!$AM$3:$AP$1002,4)</f>
        <v/>
      </c>
      <c r="M2995" t="str">
        <f>VLOOKUP(K2995,Input!$AM$3:$AP$1002,3)</f>
        <v/>
      </c>
    </row>
    <row r="2996" spans="8:13" x14ac:dyDescent="0.3">
      <c r="H2996" t="str">
        <f t="shared" si="102"/>
        <v/>
      </c>
      <c r="I2996" t="str">
        <f>VLOOKUP(H2996,Input!$AI$3:$AL$1002,4)</f>
        <v/>
      </c>
      <c r="J2996" t="str">
        <f>VLOOKUP(H2996,Input!$AI$3:$AL$1002,3)</f>
        <v/>
      </c>
      <c r="K2996" t="str">
        <f t="shared" si="103"/>
        <v/>
      </c>
      <c r="L2996" t="str">
        <f>VLOOKUP(K2996,Input!$AM$3:$AP$1002,4)</f>
        <v/>
      </c>
      <c r="M2996" t="str">
        <f>VLOOKUP(K2996,Input!$AM$3:$AP$1002,3)</f>
        <v/>
      </c>
    </row>
    <row r="2997" spans="8:13" x14ac:dyDescent="0.3">
      <c r="H2997" t="str">
        <f t="shared" si="102"/>
        <v/>
      </c>
      <c r="I2997" t="str">
        <f>VLOOKUP(H2997,Input!$AI$3:$AL$1002,4)</f>
        <v/>
      </c>
      <c r="J2997" t="str">
        <f>VLOOKUP(H2997,Input!$AI$3:$AL$1002,3)</f>
        <v/>
      </c>
      <c r="K2997" t="str">
        <f t="shared" si="103"/>
        <v/>
      </c>
      <c r="L2997" t="str">
        <f>VLOOKUP(K2997,Input!$AM$3:$AP$1002,4)</f>
        <v/>
      </c>
      <c r="M2997" t="str">
        <f>VLOOKUP(K2997,Input!$AM$3:$AP$1002,3)</f>
        <v/>
      </c>
    </row>
    <row r="2998" spans="8:13" x14ac:dyDescent="0.3">
      <c r="H2998" t="str">
        <f t="shared" si="102"/>
        <v/>
      </c>
      <c r="I2998" t="str">
        <f>VLOOKUP(H2998,Input!$AI$3:$AL$1002,4)</f>
        <v/>
      </c>
      <c r="J2998" t="str">
        <f>VLOOKUP(H2998,Input!$AI$3:$AL$1002,3)</f>
        <v/>
      </c>
      <c r="K2998" t="str">
        <f t="shared" si="103"/>
        <v/>
      </c>
      <c r="L2998" t="str">
        <f>VLOOKUP(K2998,Input!$AM$3:$AP$1002,4)</f>
        <v/>
      </c>
      <c r="M2998" t="str">
        <f>VLOOKUP(K2998,Input!$AM$3:$AP$1002,3)</f>
        <v/>
      </c>
    </row>
    <row r="2999" spans="8:13" x14ac:dyDescent="0.3">
      <c r="H2999" t="str">
        <f t="shared" si="102"/>
        <v/>
      </c>
      <c r="I2999" t="str">
        <f>VLOOKUP(H2999,Input!$AI$3:$AL$1002,4)</f>
        <v/>
      </c>
      <c r="J2999" t="str">
        <f>VLOOKUP(H2999,Input!$AI$3:$AL$1002,3)</f>
        <v/>
      </c>
      <c r="K2999" t="str">
        <f t="shared" si="103"/>
        <v/>
      </c>
      <c r="L2999" t="str">
        <f>VLOOKUP(K2999,Input!$AM$3:$AP$1002,4)</f>
        <v/>
      </c>
      <c r="M2999" t="str">
        <f>VLOOKUP(K2999,Input!$AM$3:$AP$1002,3)</f>
        <v/>
      </c>
    </row>
    <row r="3000" spans="8:13" x14ac:dyDescent="0.3">
      <c r="H3000" t="str">
        <f t="shared" si="102"/>
        <v/>
      </c>
      <c r="I3000" t="str">
        <f>VLOOKUP(H3000,Input!$AI$3:$AL$1002,4)</f>
        <v/>
      </c>
      <c r="J3000" t="str">
        <f>VLOOKUP(H3000,Input!$AI$3:$AL$1002,3)</f>
        <v/>
      </c>
      <c r="K3000" t="str">
        <f t="shared" si="103"/>
        <v/>
      </c>
      <c r="L3000" t="str">
        <f>VLOOKUP(K3000,Input!$AM$3:$AP$1002,4)</f>
        <v/>
      </c>
      <c r="M3000" t="str">
        <f>VLOOKUP(K3000,Input!$AM$3:$AP$1002,3)</f>
        <v/>
      </c>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4d5313c0-c1e6-4122-afa9-da1ccdba405d"/>
    <TaxCatchAllLabel xmlns="4d5313c0-c1e6-4122-afa9-da1ccdba405d"/>
    <TaxKeywordTaxHTField xmlns="4d5313c0-c1e6-4122-afa9-da1ccdba405d">
      <Terms xmlns="http://schemas.microsoft.com/office/infopath/2007/PartnerControls"/>
    </TaxKeywordTaxHTField>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D1D049E59C4084599DB20D850B9EDEE" ma:contentTypeVersion="0" ma:contentTypeDescription="Create a new document." ma:contentTypeScope="" ma:versionID="725f16c41fa8184c635e3d56e71cafc2">
  <xsd:schema xmlns:xsd="http://www.w3.org/2001/XMLSchema" xmlns:xs="http://www.w3.org/2001/XMLSchema" xmlns:p="http://schemas.microsoft.com/office/2006/metadata/properties" xmlns:ns2="4d5313c0-c1e6-4122-afa9-da1ccdba405d" targetNamespace="http://schemas.microsoft.com/office/2006/metadata/properties" ma:root="true" ma:fieldsID="6cf79bd267278a0685233e6735e4a622" ns2:_="">
    <xsd:import namespace="4d5313c0-c1e6-4122-afa9-da1ccdba405d"/>
    <xsd:element name="properties">
      <xsd:complexType>
        <xsd:sequence>
          <xsd:element name="documentManagement">
            <xsd:complexType>
              <xsd:all>
                <xsd:element ref="ns2:TaxKeywordTaxHTField" minOccurs="0"/>
                <xsd:element ref="ns2:TaxCatchAll" minOccurs="0"/>
                <xsd:element ref="ns2:TaxCatchAllLabe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5313c0-c1e6-4122-afa9-da1ccdba405d" elementFormDefault="qualified">
    <xsd:import namespace="http://schemas.microsoft.com/office/2006/documentManagement/types"/>
    <xsd:import namespace="http://schemas.microsoft.com/office/infopath/2007/PartnerControls"/>
    <xsd:element name="TaxKeywordTaxHTField" ma:index="8" nillable="true" ma:taxonomy="true" ma:internalName="TaxKeywordTaxHTField" ma:taxonomyFieldName="TaxKeyword" ma:displayName="Enterprise Keywords" ma:readOnly="false" ma:fieldId="{23f27201-bee3-471e-b2e7-b64fd8b7ca38}" ma:taxonomyMulti="true" ma:sspId="d535ea34-4ec8-4f57-b85b-d8a79460f026" ma:termSetId="00000000-0000-0000-0000-000000000000" ma:anchorId="00000000-0000-0000-0000-000000000000" ma:open="true" ma:isKeyword="true">
      <xsd:complexType>
        <xsd:sequence>
          <xsd:element ref="pc:Terms" minOccurs="0" maxOccurs="1"/>
        </xsd:sequence>
      </xsd:complexType>
    </xsd:element>
    <xsd:element name="TaxCatchAll" ma:index="9" nillable="true" ma:displayName="Taxonomy Catch All Column" ma:hidden="true" ma:list="{b2cc2698-5fc4-4ff6-b1d3-64e75efa1efc}" ma:internalName="TaxCatchAll" ma:readOnly="false" ma:showField="CatchAllData" ma:web="4d5313c0-c1e6-4122-afa9-da1ccdba405d">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b2cc2698-5fc4-4ff6-b1d3-64e75efa1efc}" ma:internalName="TaxCatchAllLabel" ma:readOnly="false" ma:showField="CatchAllDataLabel" ma:web="4d5313c0-c1e6-4122-afa9-da1ccdba405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9C23FA8-7266-4579-8DFF-D924A8EAE299}">
  <ds:schemaRefs>
    <ds:schemaRef ds:uri="http://schemas.microsoft.com/sharepoint/v3/contenttype/forms"/>
  </ds:schemaRefs>
</ds:datastoreItem>
</file>

<file path=customXml/itemProps2.xml><?xml version="1.0" encoding="utf-8"?>
<ds:datastoreItem xmlns:ds="http://schemas.openxmlformats.org/officeDocument/2006/customXml" ds:itemID="{91B1C69F-B671-4FD6-9F87-F8ED4069ADE4}">
  <ds:schemaRefs>
    <ds:schemaRef ds:uri="http://schemas.microsoft.com/office/2006/metadata/properties"/>
    <ds:schemaRef ds:uri="http://schemas.microsoft.com/office/infopath/2007/PartnerControls"/>
    <ds:schemaRef ds:uri="4d5313c0-c1e6-4122-afa9-da1ccdba405d"/>
  </ds:schemaRefs>
</ds:datastoreItem>
</file>

<file path=customXml/itemProps3.xml><?xml version="1.0" encoding="utf-8"?>
<ds:datastoreItem xmlns:ds="http://schemas.openxmlformats.org/officeDocument/2006/customXml" ds:itemID="{86E4A6C0-6E68-4CEC-A24E-945DEA06CE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5313c0-c1e6-4122-afa9-da1ccdba40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Input</vt:lpstr>
      <vt:lpstr>Analysis</vt:lpstr>
      <vt:lpstr>Charts</vt:lpstr>
      <vt:lpstr>AREM</vt:lpstr>
      <vt:lpstr>ALK</vt:lpstr>
      <vt:lpstr>Reader Feedback</vt:lpstr>
      <vt:lpstr>QC Record</vt:lpstr>
      <vt:lpstr>Sheet 1</vt:lpstr>
      <vt:lpstr>ALK!Print_Area</vt:lpstr>
      <vt:lpstr>Input!Print_Area</vt:lpstr>
      <vt:lpstr>'QC Record'!Print_Area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Age Training And Quality Control System</dc:title>
  <dc:creator>Markee</dc:creator>
  <cp:lastModifiedBy>Julie Olivia Davies</cp:lastModifiedBy>
  <cp:lastPrinted>2014-07-29T08:25:11Z</cp:lastPrinted>
  <dcterms:created xsi:type="dcterms:W3CDTF">2012-06-27T10:16:55Z</dcterms:created>
  <dcterms:modified xsi:type="dcterms:W3CDTF">2023-01-31T19:59:38Z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0x0101009D1D049E59C4084599DB20D850B9EDEE</vt:lpwstr>
  </property>
  <property fmtid="{D5CDD505-2E9C-101B-9397-08002B2CF9AE}" pid="3" name="TaxKeyword">
    <vt:lpwstr/>
  </property>
</Properties>
</file>